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3D1A710C-6663-3D7B-7F91-EC182F24A4BC}"/>
  <workbookPr codeName="ThisWorkbook"/>
  <mc:AlternateContent xmlns:mc="http://schemas.openxmlformats.org/markup-compatibility/2006">
    <mc:Choice Requires="x15">
      <x15ac:absPath xmlns:x15ac="http://schemas.microsoft.com/office/spreadsheetml/2010/11/ac" url="C:\Users\macarter\Desktop\"/>
    </mc:Choice>
  </mc:AlternateContent>
  <xr:revisionPtr revIDLastSave="0" documentId="13_ncr:1_{A91BBDD6-AB05-4784-8533-5C55E5702FBF}" xr6:coauthVersionLast="47" xr6:coauthVersionMax="47" xr10:uidLastSave="{00000000-0000-0000-0000-000000000000}"/>
  <bookViews>
    <workbookView xWindow="-108" yWindow="-108" windowWidth="23256" windowHeight="12456" firstSheet="1" activeTab="1" xr2:uid="{00000000-000D-0000-FFFF-FFFF00000000}"/>
  </bookViews>
  <sheets>
    <sheet name="Instructions" sheetId="1" state="hidden" r:id="rId1"/>
    <sheet name="Recap Sheet" sheetId="2" r:id="rId2"/>
    <sheet name="Beef 100-2000" sheetId="3" r:id="rId3"/>
    <sheet name="Chicken 2001-4000" sheetId="4" r:id="rId4"/>
    <sheet name="Turkey 4001-6000" sheetId="5" r:id="rId5"/>
    <sheet name="Fish 6001-8000" sheetId="6" r:id="rId6"/>
    <sheet name="Pork 8001-10000" sheetId="7" r:id="rId7"/>
    <sheet name="Pizza 10001-12000" sheetId="8" r:id="rId8"/>
    <sheet name="Frozen Entrees 12001-14000" sheetId="9" r:id="rId9"/>
    <sheet name="Dairy &amp; Yogurt 14001-16000" sheetId="10" r:id="rId10"/>
    <sheet name="Franks &amp; Corn Dogs 16001-18000" sheetId="11" r:id="rId11"/>
    <sheet name="Eggs 18001-20000" sheetId="12" r:id="rId12"/>
    <sheet name="Frozen Potato 20001-22000" sheetId="13" r:id="rId13"/>
    <sheet name="Fruit 22001-24000" sheetId="14" r:id="rId14"/>
    <sheet name="Pantry Vegetables 24001-26000" sheetId="15" r:id="rId15"/>
    <sheet name="Juice Frz 26001-28000" sheetId="16" r:id="rId16"/>
    <sheet name="Breakfast Products 28001-30000" sheetId="17" r:id="rId17"/>
    <sheet name="Smart Snacks 30001-32000" sheetId="18" r:id="rId18"/>
    <sheet name="Beverages 32001-34000" sheetId="19" r:id="rId19"/>
    <sheet name="Condiments PC 34001-36000" sheetId="20" r:id="rId20"/>
    <sheet name="Groceries 36001-38000" sheetId="21" r:id="rId21"/>
    <sheet name="Spices Flavorings 40001-42000" sheetId="22" r:id="rId22"/>
    <sheet name="Bread-Grains 42001-44000" sheetId="23" r:id="rId23"/>
    <sheet name="Plant Based 50001-50200" sheetId="24" r:id="rId24"/>
    <sheet name="Vegetables Frz 38001-40000" sheetId="25" r:id="rId25"/>
    <sheet name="Special Diet Foods 44001-46000" sheetId="26" r:id="rId26"/>
    <sheet name="Disposables 46001-48000" sheetId="27" r:id="rId27"/>
    <sheet name="Chemicals 48001-50000" sheetId="28" r:id="rId28"/>
  </sheets>
  <definedNames>
    <definedName name="Beef_100_2000">'Beef 100-2000'!$A$10</definedName>
    <definedName name="ListSheets">REPLACE(GET.WORKBOOK(1),1,FIND("]",GET.WORKBOOK(1)),"")</definedName>
    <definedName name="SheetNames">REPLACE(GET.WORKBOOK(1),1,FIND("]",GET.WORKBOOK(1)),"")</definedName>
    <definedName name="Z_F8F3C058_0B72_45B1_9471_FD232B18A87C_.wvu.PrintTitles" localSheetId="2">'Beef 100-2000'!$1:$9</definedName>
    <definedName name="Z_F8F3C058_0B72_45B1_9471_FD232B18A87C_.wvu.PrintTitles" localSheetId="18">'Beverages 32001-34000'!$1:$9</definedName>
    <definedName name="Z_F8F3C058_0B72_45B1_9471_FD232B18A87C_.wvu.PrintTitles" localSheetId="22">'Bread-Grains 42001-44000'!$1:$9</definedName>
    <definedName name="Z_F8F3C058_0B72_45B1_9471_FD232B18A87C_.wvu.PrintTitles" localSheetId="16">'Breakfast Products 28001-30000'!$1:$9</definedName>
    <definedName name="Z_F8F3C058_0B72_45B1_9471_FD232B18A87C_.wvu.PrintTitles" localSheetId="27">'Chemicals 48001-50000'!$1:$9</definedName>
    <definedName name="Z_F8F3C058_0B72_45B1_9471_FD232B18A87C_.wvu.PrintTitles" localSheetId="3">'Chicken 2001-4000'!$1:$9</definedName>
    <definedName name="Z_F8F3C058_0B72_45B1_9471_FD232B18A87C_.wvu.PrintTitles" localSheetId="19">'Condiments PC 34001-36000'!$1:$9</definedName>
    <definedName name="Z_F8F3C058_0B72_45B1_9471_FD232B18A87C_.wvu.PrintTitles" localSheetId="9">'Dairy &amp; Yogurt 14001-16000'!$1:$9</definedName>
    <definedName name="Z_F8F3C058_0B72_45B1_9471_FD232B18A87C_.wvu.PrintTitles" localSheetId="26">'Disposables 46001-48000'!$1:$9</definedName>
    <definedName name="Z_F8F3C058_0B72_45B1_9471_FD232B18A87C_.wvu.PrintTitles" localSheetId="11">'Eggs 18001-20000'!$1:$9</definedName>
    <definedName name="Z_F8F3C058_0B72_45B1_9471_FD232B18A87C_.wvu.PrintTitles" localSheetId="5">'Fish 6001-8000'!$1:$9</definedName>
    <definedName name="Z_F8F3C058_0B72_45B1_9471_FD232B18A87C_.wvu.PrintTitles" localSheetId="10">'Franks &amp; Corn Dogs 16001-18000'!$1:$9</definedName>
    <definedName name="Z_F8F3C058_0B72_45B1_9471_FD232B18A87C_.wvu.PrintTitles" localSheetId="8">'Frozen Entrees 12001-14000'!$1:$9</definedName>
    <definedName name="Z_F8F3C058_0B72_45B1_9471_FD232B18A87C_.wvu.PrintTitles" localSheetId="12">'Frozen Potato 20001-22000'!$1:$9</definedName>
    <definedName name="Z_F8F3C058_0B72_45B1_9471_FD232B18A87C_.wvu.PrintTitles" localSheetId="13">'Fruit 22001-24000'!$1:$9</definedName>
    <definedName name="Z_F8F3C058_0B72_45B1_9471_FD232B18A87C_.wvu.PrintTitles" localSheetId="20">'Groceries 36001-38000'!$1:$9</definedName>
    <definedName name="Z_F8F3C058_0B72_45B1_9471_FD232B18A87C_.wvu.PrintTitles" localSheetId="15">'Juice Frz 26001-28000'!$1:$9</definedName>
    <definedName name="Z_F8F3C058_0B72_45B1_9471_FD232B18A87C_.wvu.PrintTitles" localSheetId="14">'Pantry Vegetables 24001-26000'!$1:$9</definedName>
    <definedName name="Z_F8F3C058_0B72_45B1_9471_FD232B18A87C_.wvu.PrintTitles" localSheetId="7">'Pizza 10001-12000'!$1:$9</definedName>
    <definedName name="Z_F8F3C058_0B72_45B1_9471_FD232B18A87C_.wvu.PrintTitles" localSheetId="6">'Pork 8001-10000'!$1:$9</definedName>
    <definedName name="Z_F8F3C058_0B72_45B1_9471_FD232B18A87C_.wvu.PrintTitles" localSheetId="17">'Smart Snacks 30001-32000'!$1:$9</definedName>
    <definedName name="Z_F8F3C058_0B72_45B1_9471_FD232B18A87C_.wvu.PrintTitles" localSheetId="25">'Special Diet Foods 44001-46000'!$1:$9</definedName>
    <definedName name="Z_F8F3C058_0B72_45B1_9471_FD232B18A87C_.wvu.PrintTitles" localSheetId="21">'Spices Flavorings 40001-42000'!$1:$9</definedName>
    <definedName name="Z_F8F3C058_0B72_45B1_9471_FD232B18A87C_.wvu.PrintTitles" localSheetId="4">'Turkey 4001-6000'!$1:$9</definedName>
    <definedName name="Z_F8F3C058_0B72_45B1_9471_FD232B18A87C_.wvu.PrintTitles" localSheetId="24">'Vegetables Frz 38001-40000'!$1:$9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33" roundtripDataChecksum="WxX0rvXYXLfMJqUwrI9T71vfWqkoRa3AywCTYptUY6o="/>
    </ext>
  </extLst>
</workbook>
</file>

<file path=xl/calcChain.xml><?xml version="1.0" encoding="utf-8"?>
<calcChain xmlns="http://schemas.openxmlformats.org/spreadsheetml/2006/main">
  <c r="I21" i="18" l="1"/>
  <c r="I20" i="18"/>
  <c r="Y38" i="12" l="1"/>
  <c r="W38" i="12"/>
  <c r="X38" i="12" s="1"/>
  <c r="T38" i="12"/>
  <c r="U38" i="12" s="1"/>
  <c r="L38" i="12" l="1"/>
  <c r="N38" i="12" s="1"/>
  <c r="I38" i="12"/>
  <c r="Y32" i="12"/>
  <c r="W32" i="12"/>
  <c r="X32" i="12" s="1"/>
  <c r="T32" i="12"/>
  <c r="U32" i="12" s="1"/>
  <c r="L32" i="12"/>
  <c r="N32" i="12" s="1"/>
  <c r="I32" i="12"/>
  <c r="I15" i="12"/>
  <c r="T11" i="12"/>
  <c r="M38" i="12" l="1"/>
  <c r="M32" i="12"/>
  <c r="W441" i="17"/>
  <c r="N36" i="14"/>
  <c r="T37" i="14"/>
  <c r="T34" i="14"/>
  <c r="N33" i="14"/>
  <c r="N43" i="13" l="1"/>
  <c r="N10" i="13"/>
  <c r="W43" i="12"/>
  <c r="X43" i="12" s="1"/>
  <c r="W14" i="12"/>
  <c r="X14" i="12" s="1"/>
  <c r="W10" i="12"/>
  <c r="X10" i="12" s="1"/>
  <c r="W11" i="12"/>
  <c r="X33" i="10"/>
  <c r="X17" i="10"/>
  <c r="W31" i="10"/>
  <c r="X31" i="10" s="1"/>
  <c r="W27" i="10"/>
  <c r="X27" i="10" s="1"/>
  <c r="W17" i="10"/>
  <c r="X130" i="8" l="1"/>
  <c r="N108" i="8"/>
  <c r="X109" i="8"/>
  <c r="X52" i="8"/>
  <c r="W168" i="8"/>
  <c r="X168" i="8" s="1"/>
  <c r="W167" i="8"/>
  <c r="X167" i="8" s="1"/>
  <c r="Y168" i="8"/>
  <c r="T168" i="8"/>
  <c r="U168" i="8" s="1"/>
  <c r="Y167" i="8"/>
  <c r="T167" i="8"/>
  <c r="U167" i="8" s="1"/>
  <c r="X113" i="8" l="1"/>
  <c r="X112" i="8"/>
  <c r="N25" i="6"/>
  <c r="W186" i="4" l="1"/>
  <c r="X186" i="4" s="1"/>
  <c r="L186" i="4"/>
  <c r="L183" i="4"/>
  <c r="W83" i="5"/>
  <c r="W64" i="5"/>
  <c r="W35" i="5"/>
  <c r="W30" i="5"/>
  <c r="W10" i="5"/>
  <c r="W205" i="4"/>
  <c r="X205" i="4" s="1"/>
  <c r="W192" i="4"/>
  <c r="X192" i="4" s="1"/>
  <c r="W188" i="4"/>
  <c r="X188" i="4" s="1"/>
  <c r="W183" i="4"/>
  <c r="X183" i="4" s="1"/>
  <c r="W182" i="4"/>
  <c r="X182" i="4" s="1"/>
  <c r="W180" i="4"/>
  <c r="X180" i="4" s="1"/>
  <c r="W133" i="4"/>
  <c r="X133" i="4" s="1"/>
  <c r="W34" i="4"/>
  <c r="X34" i="4" s="1"/>
  <c r="W33" i="4"/>
  <c r="X33" i="4" s="1"/>
  <c r="W26" i="4"/>
  <c r="X26" i="4" s="1"/>
  <c r="W19" i="4"/>
  <c r="X19" i="4" s="1"/>
  <c r="W11" i="4"/>
  <c r="X11" i="4" s="1"/>
  <c r="T93" i="3" l="1"/>
  <c r="Z54" i="3"/>
  <c r="Z38" i="3"/>
  <c r="Z26" i="3"/>
  <c r="Z24" i="3"/>
  <c r="Z22" i="3"/>
  <c r="Z21" i="3"/>
  <c r="Z20" i="3"/>
  <c r="Z16" i="3"/>
  <c r="Z14" i="3"/>
  <c r="N70" i="13" l="1"/>
  <c r="Y54" i="10" l="1"/>
  <c r="L50" i="3"/>
  <c r="N50" i="3" s="1"/>
  <c r="I50" i="3"/>
  <c r="L16" i="3"/>
  <c r="N16" i="3" s="1"/>
  <c r="I16" i="3"/>
  <c r="M50" i="3" l="1"/>
  <c r="M16" i="3"/>
  <c r="T164" i="4"/>
  <c r="W164" i="4" s="1"/>
  <c r="X164" i="4" s="1"/>
  <c r="Y164" i="4"/>
  <c r="U164" i="4"/>
  <c r="T28" i="9"/>
  <c r="W28" i="9" s="1"/>
  <c r="X28" i="9" s="1"/>
  <c r="Y28" i="9"/>
  <c r="Y477" i="17"/>
  <c r="T477" i="17"/>
  <c r="W477" i="17" s="1"/>
  <c r="X477" i="17" s="1"/>
  <c r="Y473" i="17"/>
  <c r="T473" i="17"/>
  <c r="W473" i="17" s="1"/>
  <c r="X473" i="17" s="1"/>
  <c r="T469" i="17"/>
  <c r="U469" i="17" s="1"/>
  <c r="Z469" i="17" s="1"/>
  <c r="Y469" i="17"/>
  <c r="W469" i="17"/>
  <c r="X469" i="17" s="1"/>
  <c r="U28" i="9" l="1"/>
  <c r="U477" i="17"/>
  <c r="Z477" i="17" s="1"/>
  <c r="U473" i="17"/>
  <c r="Z473" i="17" s="1"/>
  <c r="L163" i="20"/>
  <c r="L162" i="20"/>
  <c r="I71" i="20" l="1"/>
  <c r="T501" i="17" l="1"/>
  <c r="U501" i="17" s="1"/>
  <c r="Z501" i="17" s="1"/>
  <c r="T497" i="17"/>
  <c r="U497" i="17" s="1"/>
  <c r="Z497" i="17" s="1"/>
  <c r="Y501" i="17"/>
  <c r="Y497" i="17"/>
  <c r="W497" i="17"/>
  <c r="X497" i="17" s="1"/>
  <c r="W501" i="17" l="1"/>
  <c r="X501" i="17" s="1"/>
  <c r="L16" i="28"/>
  <c r="N16" i="28" s="1"/>
  <c r="I16" i="28"/>
  <c r="I15" i="28"/>
  <c r="L14" i="28"/>
  <c r="N14" i="28" s="1"/>
  <c r="I14" i="28"/>
  <c r="M14" i="28" s="1"/>
  <c r="I13" i="28"/>
  <c r="L12" i="28"/>
  <c r="N12" i="28" s="1"/>
  <c r="I12" i="28"/>
  <c r="I10" i="28"/>
  <c r="L5" i="28"/>
  <c r="F4" i="28"/>
  <c r="B4" i="28"/>
  <c r="F3" i="28"/>
  <c r="B3" i="28"/>
  <c r="F2" i="28"/>
  <c r="B2" i="28"/>
  <c r="B1" i="28"/>
  <c r="L234" i="27"/>
  <c r="N234" i="27" s="1"/>
  <c r="I234" i="27"/>
  <c r="L232" i="27"/>
  <c r="N232" i="27" s="1"/>
  <c r="I232" i="27"/>
  <c r="L231" i="27"/>
  <c r="N231" i="27" s="1"/>
  <c r="I231" i="27"/>
  <c r="M231" i="27" s="1"/>
  <c r="I230" i="27"/>
  <c r="L229" i="27"/>
  <c r="N229" i="27" s="1"/>
  <c r="I229" i="27"/>
  <c r="I228" i="27"/>
  <c r="L227" i="27"/>
  <c r="I227" i="27"/>
  <c r="I226" i="27"/>
  <c r="N225" i="27"/>
  <c r="L225" i="27"/>
  <c r="I225" i="27"/>
  <c r="I224" i="27"/>
  <c r="L223" i="27"/>
  <c r="N223" i="27" s="1"/>
  <c r="I223" i="27"/>
  <c r="L221" i="27"/>
  <c r="N221" i="27" s="1"/>
  <c r="I221" i="27"/>
  <c r="L220" i="27"/>
  <c r="N220" i="27" s="1"/>
  <c r="I220" i="27"/>
  <c r="L218" i="27"/>
  <c r="N218" i="27" s="1"/>
  <c r="I218" i="27"/>
  <c r="L217" i="27"/>
  <c r="N217" i="27" s="1"/>
  <c r="I217" i="27"/>
  <c r="L215" i="27"/>
  <c r="N215" i="27" s="1"/>
  <c r="I215" i="27"/>
  <c r="L214" i="27"/>
  <c r="N214" i="27" s="1"/>
  <c r="I214" i="27"/>
  <c r="L213" i="27"/>
  <c r="N213" i="27" s="1"/>
  <c r="I213" i="27"/>
  <c r="L212" i="27"/>
  <c r="N212" i="27" s="1"/>
  <c r="I212" i="27"/>
  <c r="L211" i="27"/>
  <c r="N211" i="27" s="1"/>
  <c r="I211" i="27"/>
  <c r="L209" i="27"/>
  <c r="N209" i="27" s="1"/>
  <c r="I209" i="27"/>
  <c r="L207" i="27"/>
  <c r="N207" i="27" s="1"/>
  <c r="I207" i="27"/>
  <c r="L206" i="27"/>
  <c r="N206" i="27" s="1"/>
  <c r="I206" i="27"/>
  <c r="L204" i="27"/>
  <c r="N204" i="27" s="1"/>
  <c r="I204" i="27"/>
  <c r="L202" i="27"/>
  <c r="N202" i="27" s="1"/>
  <c r="I202" i="27"/>
  <c r="L201" i="27"/>
  <c r="N201" i="27" s="1"/>
  <c r="I201" i="27"/>
  <c r="L200" i="27"/>
  <c r="N200" i="27" s="1"/>
  <c r="I200" i="27"/>
  <c r="L198" i="27"/>
  <c r="N198" i="27" s="1"/>
  <c r="I198" i="27"/>
  <c r="L197" i="27"/>
  <c r="N197" i="27" s="1"/>
  <c r="I197" i="27"/>
  <c r="L196" i="27"/>
  <c r="N196" i="27" s="1"/>
  <c r="I196" i="27"/>
  <c r="L194" i="27"/>
  <c r="N194" i="27" s="1"/>
  <c r="I194" i="27"/>
  <c r="L193" i="27"/>
  <c r="N193" i="27" s="1"/>
  <c r="I193" i="27"/>
  <c r="L192" i="27"/>
  <c r="N192" i="27" s="1"/>
  <c r="I192" i="27"/>
  <c r="L190" i="27"/>
  <c r="N190" i="27" s="1"/>
  <c r="I190" i="27"/>
  <c r="L189" i="27"/>
  <c r="N189" i="27" s="1"/>
  <c r="I189" i="27"/>
  <c r="L188" i="27"/>
  <c r="N188" i="27" s="1"/>
  <c r="I188" i="27"/>
  <c r="L187" i="27"/>
  <c r="N187" i="27" s="1"/>
  <c r="I187" i="27"/>
  <c r="L186" i="27"/>
  <c r="N186" i="27" s="1"/>
  <c r="I186" i="27"/>
  <c r="I185" i="27"/>
  <c r="L184" i="27"/>
  <c r="N184" i="27" s="1"/>
  <c r="I184" i="27"/>
  <c r="I183" i="27"/>
  <c r="N182" i="27"/>
  <c r="L182" i="27"/>
  <c r="I182" i="27"/>
  <c r="I181" i="27"/>
  <c r="L180" i="27"/>
  <c r="N180" i="27" s="1"/>
  <c r="I180" i="27"/>
  <c r="I179" i="27"/>
  <c r="L178" i="27"/>
  <c r="N178" i="27" s="1"/>
  <c r="I178" i="27"/>
  <c r="L176" i="27"/>
  <c r="N176" i="27" s="1"/>
  <c r="I176" i="27"/>
  <c r="L175" i="27"/>
  <c r="N175" i="27" s="1"/>
  <c r="I175" i="27"/>
  <c r="L174" i="27"/>
  <c r="N174" i="27" s="1"/>
  <c r="I174" i="27"/>
  <c r="I173" i="27"/>
  <c r="L172" i="27"/>
  <c r="N172" i="27" s="1"/>
  <c r="I172" i="27"/>
  <c r="L170" i="27"/>
  <c r="N170" i="27" s="1"/>
  <c r="I170" i="27"/>
  <c r="L169" i="27"/>
  <c r="N169" i="27" s="1"/>
  <c r="I169" i="27"/>
  <c r="L168" i="27"/>
  <c r="N168" i="27" s="1"/>
  <c r="I168" i="27"/>
  <c r="L167" i="27"/>
  <c r="N167" i="27" s="1"/>
  <c r="I167" i="27"/>
  <c r="L165" i="27"/>
  <c r="N165" i="27" s="1"/>
  <c r="I165" i="27"/>
  <c r="L164" i="27"/>
  <c r="N164" i="27" s="1"/>
  <c r="I164" i="27"/>
  <c r="L163" i="27"/>
  <c r="N163" i="27" s="1"/>
  <c r="I163" i="27"/>
  <c r="I162" i="27"/>
  <c r="L161" i="27"/>
  <c r="N161" i="27" s="1"/>
  <c r="I161" i="27"/>
  <c r="L159" i="27"/>
  <c r="I159" i="27"/>
  <c r="L158" i="27"/>
  <c r="N158" i="27" s="1"/>
  <c r="I158" i="27"/>
  <c r="L156" i="27"/>
  <c r="N156" i="27" s="1"/>
  <c r="I156" i="27"/>
  <c r="L155" i="27"/>
  <c r="N155" i="27" s="1"/>
  <c r="I155" i="27"/>
  <c r="L154" i="27"/>
  <c r="I154" i="27"/>
  <c r="L152" i="27"/>
  <c r="N152" i="27" s="1"/>
  <c r="I152" i="27"/>
  <c r="L151" i="27"/>
  <c r="N151" i="27" s="1"/>
  <c r="I151" i="27"/>
  <c r="L150" i="27"/>
  <c r="N150" i="27" s="1"/>
  <c r="I150" i="27"/>
  <c r="L149" i="27"/>
  <c r="N149" i="27" s="1"/>
  <c r="I149" i="27"/>
  <c r="M149" i="27" s="1"/>
  <c r="L147" i="27"/>
  <c r="N147" i="27" s="1"/>
  <c r="I147" i="27"/>
  <c r="L146" i="27"/>
  <c r="N146" i="27" s="1"/>
  <c r="I146" i="27"/>
  <c r="L145" i="27"/>
  <c r="N145" i="27" s="1"/>
  <c r="I145" i="27"/>
  <c r="L143" i="27"/>
  <c r="N143" i="27" s="1"/>
  <c r="I143" i="27"/>
  <c r="L139" i="27"/>
  <c r="N139" i="27" s="1"/>
  <c r="I139" i="27"/>
  <c r="I138" i="27"/>
  <c r="L135" i="27"/>
  <c r="N135" i="27" s="1"/>
  <c r="I135" i="27"/>
  <c r="L134" i="27"/>
  <c r="N134" i="27" s="1"/>
  <c r="I134" i="27"/>
  <c r="L132" i="27"/>
  <c r="N132" i="27" s="1"/>
  <c r="I132" i="27"/>
  <c r="L131" i="27"/>
  <c r="N131" i="27" s="1"/>
  <c r="I131" i="27"/>
  <c r="I130" i="27"/>
  <c r="L129" i="27"/>
  <c r="N129" i="27" s="1"/>
  <c r="I129" i="27"/>
  <c r="M129" i="27" s="1"/>
  <c r="L127" i="27"/>
  <c r="N127" i="27" s="1"/>
  <c r="I127" i="27"/>
  <c r="L126" i="27"/>
  <c r="N126" i="27" s="1"/>
  <c r="I126" i="27"/>
  <c r="M126" i="27" s="1"/>
  <c r="L124" i="27"/>
  <c r="N124" i="27" s="1"/>
  <c r="I124" i="27"/>
  <c r="L123" i="27"/>
  <c r="N123" i="27" s="1"/>
  <c r="I123" i="27"/>
  <c r="L121" i="27"/>
  <c r="N121" i="27" s="1"/>
  <c r="I121" i="27"/>
  <c r="L119" i="27"/>
  <c r="N119" i="27" s="1"/>
  <c r="I119" i="27"/>
  <c r="L117" i="27"/>
  <c r="N117" i="27" s="1"/>
  <c r="I117" i="27"/>
  <c r="L116" i="27"/>
  <c r="N116" i="27" s="1"/>
  <c r="I116" i="27"/>
  <c r="L114" i="27"/>
  <c r="N114" i="27" s="1"/>
  <c r="I114" i="27"/>
  <c r="L113" i="27"/>
  <c r="N113" i="27" s="1"/>
  <c r="I113" i="27"/>
  <c r="L112" i="27"/>
  <c r="N112" i="27" s="1"/>
  <c r="I112" i="27"/>
  <c r="L111" i="27"/>
  <c r="I111" i="27"/>
  <c r="L110" i="27"/>
  <c r="N110" i="27" s="1"/>
  <c r="I110" i="27"/>
  <c r="L108" i="27"/>
  <c r="N108" i="27" s="1"/>
  <c r="I108" i="27"/>
  <c r="L107" i="27"/>
  <c r="N107" i="27" s="1"/>
  <c r="I107" i="27"/>
  <c r="L106" i="27"/>
  <c r="N106" i="27" s="1"/>
  <c r="I106" i="27"/>
  <c r="L104" i="27"/>
  <c r="N104" i="27" s="1"/>
  <c r="I104" i="27"/>
  <c r="L102" i="27"/>
  <c r="N102" i="27" s="1"/>
  <c r="I102" i="27"/>
  <c r="I101" i="27"/>
  <c r="L100" i="27"/>
  <c r="N100" i="27" s="1"/>
  <c r="I100" i="27"/>
  <c r="L98" i="27"/>
  <c r="N98" i="27" s="1"/>
  <c r="I98" i="27"/>
  <c r="L97" i="27"/>
  <c r="N97" i="27" s="1"/>
  <c r="I97" i="27"/>
  <c r="I96" i="27"/>
  <c r="L95" i="27"/>
  <c r="N95" i="27" s="1"/>
  <c r="I95" i="27"/>
  <c r="L93" i="27"/>
  <c r="N93" i="27" s="1"/>
  <c r="I93" i="27"/>
  <c r="L91" i="27"/>
  <c r="N91" i="27" s="1"/>
  <c r="I91" i="27"/>
  <c r="L90" i="27"/>
  <c r="I90" i="27"/>
  <c r="L89" i="27"/>
  <c r="N89" i="27" s="1"/>
  <c r="I89" i="27"/>
  <c r="L87" i="27"/>
  <c r="N87" i="27" s="1"/>
  <c r="I87" i="27"/>
  <c r="L86" i="27"/>
  <c r="N86" i="27" s="1"/>
  <c r="I86" i="27"/>
  <c r="N85" i="27"/>
  <c r="L85" i="27"/>
  <c r="I85" i="27"/>
  <c r="L84" i="27"/>
  <c r="N84" i="27" s="1"/>
  <c r="I84" i="27"/>
  <c r="M84" i="27" s="1"/>
  <c r="L82" i="27"/>
  <c r="N82" i="27" s="1"/>
  <c r="I82" i="27"/>
  <c r="L81" i="27"/>
  <c r="N81" i="27" s="1"/>
  <c r="I81" i="27"/>
  <c r="L79" i="27"/>
  <c r="N79" i="27" s="1"/>
  <c r="I79" i="27"/>
  <c r="L78" i="27"/>
  <c r="N78" i="27" s="1"/>
  <c r="I78" i="27"/>
  <c r="L77" i="27"/>
  <c r="N77" i="27" s="1"/>
  <c r="I77" i="27"/>
  <c r="L76" i="27"/>
  <c r="N76" i="27" s="1"/>
  <c r="I76" i="27"/>
  <c r="L75" i="27"/>
  <c r="N75" i="27" s="1"/>
  <c r="I75" i="27"/>
  <c r="L74" i="27"/>
  <c r="N74" i="27" s="1"/>
  <c r="I74" i="27"/>
  <c r="L73" i="27"/>
  <c r="M73" i="27" s="1"/>
  <c r="I73" i="27"/>
  <c r="L72" i="27"/>
  <c r="N72" i="27" s="1"/>
  <c r="I72" i="27"/>
  <c r="L71" i="27"/>
  <c r="I71" i="27"/>
  <c r="L70" i="27"/>
  <c r="N70" i="27" s="1"/>
  <c r="I70" i="27"/>
  <c r="L69" i="27"/>
  <c r="I69" i="27"/>
  <c r="L68" i="27"/>
  <c r="N68" i="27" s="1"/>
  <c r="I68" i="27"/>
  <c r="L67" i="27"/>
  <c r="N67" i="27" s="1"/>
  <c r="I67" i="27"/>
  <c r="L65" i="27"/>
  <c r="N65" i="27" s="1"/>
  <c r="I65" i="27"/>
  <c r="L64" i="27"/>
  <c r="M64" i="27" s="1"/>
  <c r="I64" i="27"/>
  <c r="N63" i="27"/>
  <c r="L63" i="27"/>
  <c r="I63" i="27"/>
  <c r="L61" i="27"/>
  <c r="I61" i="27"/>
  <c r="L60" i="27"/>
  <c r="N60" i="27" s="1"/>
  <c r="I60" i="27"/>
  <c r="L59" i="27"/>
  <c r="N59" i="27" s="1"/>
  <c r="I59" i="27"/>
  <c r="M59" i="27" s="1"/>
  <c r="L57" i="27"/>
  <c r="N57" i="27" s="1"/>
  <c r="I57" i="27"/>
  <c r="L56" i="27"/>
  <c r="I56" i="27"/>
  <c r="L55" i="27"/>
  <c r="M55" i="27" s="1"/>
  <c r="I55" i="27"/>
  <c r="L53" i="27"/>
  <c r="M53" i="27" s="1"/>
  <c r="I53" i="27"/>
  <c r="L52" i="27"/>
  <c r="N52" i="27" s="1"/>
  <c r="I52" i="27"/>
  <c r="L50" i="27"/>
  <c r="M50" i="27" s="1"/>
  <c r="I50" i="27"/>
  <c r="L49" i="27"/>
  <c r="N49" i="27" s="1"/>
  <c r="I49" i="27"/>
  <c r="L47" i="27"/>
  <c r="N47" i="27" s="1"/>
  <c r="I47" i="27"/>
  <c r="L46" i="27"/>
  <c r="N46" i="27" s="1"/>
  <c r="I46" i="27"/>
  <c r="L44" i="27"/>
  <c r="I44" i="27"/>
  <c r="L43" i="27"/>
  <c r="N43" i="27" s="1"/>
  <c r="I43" i="27"/>
  <c r="L42" i="27"/>
  <c r="N42" i="27" s="1"/>
  <c r="I42" i="27"/>
  <c r="L41" i="27"/>
  <c r="N41" i="27" s="1"/>
  <c r="I41" i="27"/>
  <c r="L39" i="27"/>
  <c r="I39" i="27"/>
  <c r="L37" i="27"/>
  <c r="N37" i="27" s="1"/>
  <c r="I37" i="27"/>
  <c r="L36" i="27"/>
  <c r="N36" i="27" s="1"/>
  <c r="I36" i="27"/>
  <c r="I35" i="27"/>
  <c r="L33" i="27"/>
  <c r="N33" i="27" s="1"/>
  <c r="I33" i="27"/>
  <c r="L31" i="27"/>
  <c r="N31" i="27" s="1"/>
  <c r="I31" i="27"/>
  <c r="L29" i="27"/>
  <c r="N29" i="27" s="1"/>
  <c r="I29" i="27"/>
  <c r="L27" i="27"/>
  <c r="I27" i="27"/>
  <c r="L25" i="27"/>
  <c r="N25" i="27" s="1"/>
  <c r="I25" i="27"/>
  <c r="L24" i="27"/>
  <c r="N24" i="27" s="1"/>
  <c r="I24" i="27"/>
  <c r="L22" i="27"/>
  <c r="M22" i="27" s="1"/>
  <c r="I22" i="27"/>
  <c r="L21" i="27"/>
  <c r="N21" i="27" s="1"/>
  <c r="I21" i="27"/>
  <c r="L19" i="27"/>
  <c r="N19" i="27" s="1"/>
  <c r="I19" i="27"/>
  <c r="L18" i="27"/>
  <c r="N18" i="27" s="1"/>
  <c r="I18" i="27"/>
  <c r="L16" i="27"/>
  <c r="N16" i="27" s="1"/>
  <c r="I16" i="27"/>
  <c r="L14" i="27"/>
  <c r="I14" i="27"/>
  <c r="L11" i="27"/>
  <c r="N11" i="27" s="1"/>
  <c r="I11" i="27"/>
  <c r="L5" i="27"/>
  <c r="F4" i="27"/>
  <c r="B4" i="27"/>
  <c r="F3" i="27"/>
  <c r="B3" i="27"/>
  <c r="F2" i="27"/>
  <c r="B2" i="27"/>
  <c r="B1" i="27"/>
  <c r="L60" i="26"/>
  <c r="N60" i="26" s="1"/>
  <c r="I60" i="26"/>
  <c r="L57" i="26"/>
  <c r="N57" i="26" s="1"/>
  <c r="I57" i="26"/>
  <c r="L55" i="26"/>
  <c r="N55" i="26" s="1"/>
  <c r="I55" i="26"/>
  <c r="L50" i="26"/>
  <c r="N50" i="26" s="1"/>
  <c r="I50" i="26"/>
  <c r="M47" i="26"/>
  <c r="L47" i="26"/>
  <c r="N47" i="26" s="1"/>
  <c r="I47" i="26"/>
  <c r="L45" i="26"/>
  <c r="I45" i="26"/>
  <c r="L42" i="26"/>
  <c r="N42" i="26" s="1"/>
  <c r="I42" i="26"/>
  <c r="L39" i="26"/>
  <c r="N39" i="26" s="1"/>
  <c r="I39" i="26"/>
  <c r="L36" i="26"/>
  <c r="N36" i="26" s="1"/>
  <c r="I36" i="26"/>
  <c r="L33" i="26"/>
  <c r="I33" i="26"/>
  <c r="L30" i="26"/>
  <c r="N30" i="26" s="1"/>
  <c r="I30" i="26"/>
  <c r="L28" i="26"/>
  <c r="N28" i="26" s="1"/>
  <c r="I28" i="26"/>
  <c r="L26" i="26"/>
  <c r="N26" i="26" s="1"/>
  <c r="I26" i="26"/>
  <c r="L24" i="26"/>
  <c r="I24" i="26"/>
  <c r="L22" i="26"/>
  <c r="N22" i="26" s="1"/>
  <c r="I22" i="26"/>
  <c r="L20" i="26"/>
  <c r="N20" i="26" s="1"/>
  <c r="I20" i="26"/>
  <c r="L18" i="26"/>
  <c r="N18" i="26" s="1"/>
  <c r="I18" i="26"/>
  <c r="L15" i="26"/>
  <c r="I15" i="26"/>
  <c r="L13" i="26"/>
  <c r="N13" i="26" s="1"/>
  <c r="I13" i="26"/>
  <c r="L10" i="26"/>
  <c r="N10" i="26" s="1"/>
  <c r="I10" i="26"/>
  <c r="L5" i="26"/>
  <c r="F4" i="26"/>
  <c r="B4" i="26"/>
  <c r="F3" i="26"/>
  <c r="B3" i="26"/>
  <c r="F2" i="26"/>
  <c r="B2" i="26"/>
  <c r="B1" i="26"/>
  <c r="L67" i="25"/>
  <c r="N67" i="25" s="1"/>
  <c r="I67" i="25"/>
  <c r="I66" i="25"/>
  <c r="L65" i="25"/>
  <c r="N65" i="25" s="1"/>
  <c r="I65" i="25"/>
  <c r="I64" i="25"/>
  <c r="L60" i="25"/>
  <c r="N60" i="25" s="1"/>
  <c r="I60" i="25"/>
  <c r="I59" i="25"/>
  <c r="L58" i="25"/>
  <c r="N58" i="25" s="1"/>
  <c r="I58" i="25"/>
  <c r="I57" i="25"/>
  <c r="L56" i="25"/>
  <c r="N56" i="25" s="1"/>
  <c r="I56" i="25"/>
  <c r="I55" i="25"/>
  <c r="L54" i="25"/>
  <c r="N54" i="25" s="1"/>
  <c r="I54" i="25"/>
  <c r="L53" i="25"/>
  <c r="I53" i="25"/>
  <c r="L52" i="25"/>
  <c r="N52" i="25" s="1"/>
  <c r="I52" i="25"/>
  <c r="I51" i="25"/>
  <c r="L50" i="25"/>
  <c r="N50" i="25" s="1"/>
  <c r="I50" i="25"/>
  <c r="I49" i="25"/>
  <c r="L48" i="25"/>
  <c r="N48" i="25" s="1"/>
  <c r="I48" i="25"/>
  <c r="I47" i="25"/>
  <c r="L46" i="25"/>
  <c r="N46" i="25" s="1"/>
  <c r="I46" i="25"/>
  <c r="I45" i="25"/>
  <c r="L44" i="25"/>
  <c r="N44" i="25" s="1"/>
  <c r="I44" i="25"/>
  <c r="I43" i="25"/>
  <c r="L42" i="25"/>
  <c r="N42" i="25" s="1"/>
  <c r="I42" i="25"/>
  <c r="I41" i="25"/>
  <c r="L40" i="25"/>
  <c r="N40" i="25" s="1"/>
  <c r="I40" i="25"/>
  <c r="I39" i="25"/>
  <c r="L38" i="25"/>
  <c r="N38" i="25" s="1"/>
  <c r="I38" i="25"/>
  <c r="I37" i="25"/>
  <c r="L36" i="25"/>
  <c r="N36" i="25" s="1"/>
  <c r="I36" i="25"/>
  <c r="I35" i="25"/>
  <c r="L34" i="25"/>
  <c r="N34" i="25" s="1"/>
  <c r="I34" i="25"/>
  <c r="I33" i="25"/>
  <c r="L30" i="25"/>
  <c r="N30" i="25" s="1"/>
  <c r="I30" i="25"/>
  <c r="L27" i="25"/>
  <c r="N27" i="25" s="1"/>
  <c r="I27" i="25"/>
  <c r="I26" i="25"/>
  <c r="L25" i="25"/>
  <c r="N25" i="25" s="1"/>
  <c r="I25" i="25"/>
  <c r="I24" i="25"/>
  <c r="L23" i="25"/>
  <c r="N23" i="25" s="1"/>
  <c r="I23" i="25"/>
  <c r="I22" i="25"/>
  <c r="M20" i="25"/>
  <c r="L20" i="25"/>
  <c r="N20" i="25" s="1"/>
  <c r="I20" i="25"/>
  <c r="I19" i="25"/>
  <c r="L18" i="25"/>
  <c r="N18" i="25" s="1"/>
  <c r="I18" i="25"/>
  <c r="I17" i="25"/>
  <c r="L16" i="25"/>
  <c r="N16" i="25" s="1"/>
  <c r="I16" i="25"/>
  <c r="I15" i="25"/>
  <c r="L13" i="25"/>
  <c r="N13" i="25" s="1"/>
  <c r="I13" i="25"/>
  <c r="I12" i="25"/>
  <c r="L11" i="25"/>
  <c r="N11" i="25" s="1"/>
  <c r="I11" i="25"/>
  <c r="I10" i="25"/>
  <c r="L5" i="25"/>
  <c r="F4" i="25"/>
  <c r="B4" i="25"/>
  <c r="F3" i="25"/>
  <c r="B3" i="25"/>
  <c r="F2" i="25"/>
  <c r="B2" i="25"/>
  <c r="B1" i="25"/>
  <c r="L10" i="24"/>
  <c r="N10" i="24" s="1"/>
  <c r="I10" i="24"/>
  <c r="L5" i="24"/>
  <c r="F4" i="24"/>
  <c r="B4" i="24"/>
  <c r="F3" i="24"/>
  <c r="B3" i="24"/>
  <c r="F2" i="24"/>
  <c r="B2" i="24"/>
  <c r="B1" i="24"/>
  <c r="L154" i="23"/>
  <c r="N154" i="23" s="1"/>
  <c r="I154" i="23"/>
  <c r="L153" i="23"/>
  <c r="N153" i="23" s="1"/>
  <c r="I153" i="23"/>
  <c r="L150" i="23"/>
  <c r="N150" i="23" s="1"/>
  <c r="I150" i="23"/>
  <c r="L146" i="23"/>
  <c r="N146" i="23" s="1"/>
  <c r="I146" i="23"/>
  <c r="L142" i="23"/>
  <c r="N142" i="23" s="1"/>
  <c r="I142" i="23"/>
  <c r="L136" i="23"/>
  <c r="N136" i="23" s="1"/>
  <c r="I136" i="23"/>
  <c r="L133" i="23"/>
  <c r="N133" i="23" s="1"/>
  <c r="I133" i="23"/>
  <c r="L132" i="23"/>
  <c r="N132" i="23" s="1"/>
  <c r="I132" i="23"/>
  <c r="L131" i="23"/>
  <c r="N131" i="23" s="1"/>
  <c r="I131" i="23"/>
  <c r="L127" i="23"/>
  <c r="N127" i="23" s="1"/>
  <c r="I127" i="23"/>
  <c r="L126" i="23"/>
  <c r="I126" i="23"/>
  <c r="L125" i="23"/>
  <c r="N125" i="23" s="1"/>
  <c r="I125" i="23"/>
  <c r="L122" i="23"/>
  <c r="N122" i="23" s="1"/>
  <c r="I122" i="23"/>
  <c r="L121" i="23"/>
  <c r="N121" i="23" s="1"/>
  <c r="I121" i="23"/>
  <c r="L120" i="23"/>
  <c r="N120" i="23" s="1"/>
  <c r="I120" i="23"/>
  <c r="L116" i="23"/>
  <c r="N116" i="23" s="1"/>
  <c r="I116" i="23"/>
  <c r="L112" i="23"/>
  <c r="N112" i="23" s="1"/>
  <c r="I112" i="23"/>
  <c r="L111" i="23"/>
  <c r="N111" i="23" s="1"/>
  <c r="I111" i="23"/>
  <c r="L108" i="23"/>
  <c r="N108" i="23" s="1"/>
  <c r="I108" i="23"/>
  <c r="L105" i="23"/>
  <c r="N105" i="23" s="1"/>
  <c r="I105" i="23"/>
  <c r="L101" i="23"/>
  <c r="N101" i="23" s="1"/>
  <c r="I101" i="23"/>
  <c r="L98" i="23"/>
  <c r="N98" i="23" s="1"/>
  <c r="I98" i="23"/>
  <c r="L96" i="23"/>
  <c r="N96" i="23" s="1"/>
  <c r="I96" i="23"/>
  <c r="L91" i="23"/>
  <c r="N91" i="23" s="1"/>
  <c r="I91" i="23"/>
  <c r="L86" i="23"/>
  <c r="N86" i="23" s="1"/>
  <c r="I86" i="23"/>
  <c r="L84" i="23"/>
  <c r="N84" i="23" s="1"/>
  <c r="I84" i="23"/>
  <c r="L81" i="23"/>
  <c r="N81" i="23" s="1"/>
  <c r="I81" i="23"/>
  <c r="L77" i="23"/>
  <c r="N77" i="23" s="1"/>
  <c r="I77" i="23"/>
  <c r="L76" i="23"/>
  <c r="N76" i="23" s="1"/>
  <c r="I76" i="23"/>
  <c r="L75" i="23"/>
  <c r="N75" i="23" s="1"/>
  <c r="I75" i="23"/>
  <c r="L74" i="23"/>
  <c r="N74" i="23" s="1"/>
  <c r="I74" i="23"/>
  <c r="L73" i="23"/>
  <c r="N73" i="23" s="1"/>
  <c r="I73" i="23"/>
  <c r="L71" i="23"/>
  <c r="N71" i="23" s="1"/>
  <c r="I71" i="23"/>
  <c r="L70" i="23"/>
  <c r="N70" i="23" s="1"/>
  <c r="I70" i="23"/>
  <c r="L67" i="23"/>
  <c r="N67" i="23" s="1"/>
  <c r="I67" i="23"/>
  <c r="L66" i="23"/>
  <c r="N66" i="23" s="1"/>
  <c r="I66" i="23"/>
  <c r="L65" i="23"/>
  <c r="N65" i="23" s="1"/>
  <c r="I65" i="23"/>
  <c r="L61" i="23"/>
  <c r="N61" i="23" s="1"/>
  <c r="I61" i="23"/>
  <c r="L56" i="23"/>
  <c r="N56" i="23" s="1"/>
  <c r="I56" i="23"/>
  <c r="L53" i="23"/>
  <c r="N53" i="23" s="1"/>
  <c r="I53" i="23"/>
  <c r="L50" i="23"/>
  <c r="N50" i="23" s="1"/>
  <c r="I50" i="23"/>
  <c r="L47" i="23"/>
  <c r="N47" i="23" s="1"/>
  <c r="I47" i="23"/>
  <c r="L46" i="23"/>
  <c r="N46" i="23" s="1"/>
  <c r="I46" i="23"/>
  <c r="L42" i="23"/>
  <c r="N42" i="23" s="1"/>
  <c r="I42" i="23"/>
  <c r="L40" i="23"/>
  <c r="I40" i="23"/>
  <c r="L39" i="23"/>
  <c r="I39" i="23"/>
  <c r="L37" i="23"/>
  <c r="N37" i="23" s="1"/>
  <c r="I37" i="23"/>
  <c r="L36" i="23"/>
  <c r="N36" i="23" s="1"/>
  <c r="I36" i="23"/>
  <c r="L34" i="23"/>
  <c r="N34" i="23" s="1"/>
  <c r="I34" i="23"/>
  <c r="L33" i="23"/>
  <c r="N33" i="23" s="1"/>
  <c r="I33" i="23"/>
  <c r="L31" i="23"/>
  <c r="N31" i="23" s="1"/>
  <c r="I31" i="23"/>
  <c r="L30" i="23"/>
  <c r="I30" i="23"/>
  <c r="L28" i="23"/>
  <c r="N28" i="23" s="1"/>
  <c r="I28" i="23"/>
  <c r="L27" i="23"/>
  <c r="N27" i="23" s="1"/>
  <c r="I27" i="23"/>
  <c r="L26" i="23"/>
  <c r="N26" i="23" s="1"/>
  <c r="I26" i="23"/>
  <c r="L25" i="23"/>
  <c r="N25" i="23" s="1"/>
  <c r="I25" i="23"/>
  <c r="L24" i="23"/>
  <c r="N24" i="23" s="1"/>
  <c r="I24" i="23"/>
  <c r="L23" i="23"/>
  <c r="N23" i="23" s="1"/>
  <c r="I23" i="23"/>
  <c r="L22" i="23"/>
  <c r="N22" i="23" s="1"/>
  <c r="I22" i="23"/>
  <c r="L19" i="23"/>
  <c r="N19" i="23" s="1"/>
  <c r="I19" i="23"/>
  <c r="L17" i="23"/>
  <c r="N17" i="23" s="1"/>
  <c r="I17" i="23"/>
  <c r="L15" i="23"/>
  <c r="N15" i="23" s="1"/>
  <c r="I15" i="23"/>
  <c r="L14" i="23"/>
  <c r="N14" i="23" s="1"/>
  <c r="I14" i="23"/>
  <c r="L12" i="23"/>
  <c r="N12" i="23" s="1"/>
  <c r="I12" i="23"/>
  <c r="M12" i="23" s="1"/>
  <c r="L11" i="23"/>
  <c r="N11" i="23" s="1"/>
  <c r="I11" i="23"/>
  <c r="L10" i="23"/>
  <c r="N10" i="23" s="1"/>
  <c r="I10" i="23"/>
  <c r="L5" i="23"/>
  <c r="F4" i="23"/>
  <c r="B4" i="23"/>
  <c r="F3" i="23"/>
  <c r="B3" i="23"/>
  <c r="F2" i="23"/>
  <c r="B2" i="23"/>
  <c r="B1" i="23"/>
  <c r="L158" i="22"/>
  <c r="N158" i="22" s="1"/>
  <c r="I158" i="22"/>
  <c r="I157" i="22"/>
  <c r="L156" i="22"/>
  <c r="N156" i="22" s="1"/>
  <c r="I156" i="22"/>
  <c r="I155" i="22"/>
  <c r="L154" i="22"/>
  <c r="I154" i="22"/>
  <c r="L153" i="22"/>
  <c r="I153" i="22"/>
  <c r="L152" i="22"/>
  <c r="I152" i="22"/>
  <c r="L151" i="22"/>
  <c r="N151" i="22" s="1"/>
  <c r="I151" i="22"/>
  <c r="L148" i="22"/>
  <c r="I148" i="22"/>
  <c r="L147" i="22"/>
  <c r="N147" i="22" s="1"/>
  <c r="I147" i="22"/>
  <c r="L144" i="22"/>
  <c r="I144" i="22"/>
  <c r="L143" i="22"/>
  <c r="N143" i="22" s="1"/>
  <c r="I143" i="22"/>
  <c r="L142" i="22"/>
  <c r="I142" i="22"/>
  <c r="L141" i="22"/>
  <c r="I141" i="22"/>
  <c r="L140" i="22"/>
  <c r="I140" i="22"/>
  <c r="L139" i="22"/>
  <c r="N139" i="22" s="1"/>
  <c r="I139" i="22"/>
  <c r="L136" i="22"/>
  <c r="N136" i="22" s="1"/>
  <c r="I136" i="22"/>
  <c r="L134" i="22"/>
  <c r="M134" i="22" s="1"/>
  <c r="I134" i="22"/>
  <c r="L133" i="22"/>
  <c r="I133" i="22"/>
  <c r="L132" i="22"/>
  <c r="I132" i="22"/>
  <c r="L131" i="22"/>
  <c r="N131" i="22" s="1"/>
  <c r="I131" i="22"/>
  <c r="L130" i="22"/>
  <c r="N130" i="22" s="1"/>
  <c r="I130" i="22"/>
  <c r="L129" i="22"/>
  <c r="I129" i="22"/>
  <c r="L128" i="22"/>
  <c r="N128" i="22" s="1"/>
  <c r="I128" i="22"/>
  <c r="L127" i="22"/>
  <c r="I127" i="22"/>
  <c r="L126" i="22"/>
  <c r="N126" i="22" s="1"/>
  <c r="I126" i="22"/>
  <c r="L125" i="22"/>
  <c r="I125" i="22"/>
  <c r="L124" i="22"/>
  <c r="N124" i="22" s="1"/>
  <c r="I124" i="22"/>
  <c r="L123" i="22"/>
  <c r="I123" i="22"/>
  <c r="L122" i="22"/>
  <c r="N122" i="22" s="1"/>
  <c r="I122" i="22"/>
  <c r="L121" i="22"/>
  <c r="I121" i="22"/>
  <c r="L120" i="22"/>
  <c r="I120" i="22"/>
  <c r="L119" i="22"/>
  <c r="I119" i="22"/>
  <c r="L118" i="22"/>
  <c r="N118" i="22" s="1"/>
  <c r="I118" i="22"/>
  <c r="M118" i="22" s="1"/>
  <c r="L117" i="22"/>
  <c r="N117" i="22" s="1"/>
  <c r="I117" i="22"/>
  <c r="I116" i="22"/>
  <c r="L115" i="22"/>
  <c r="N115" i="22" s="1"/>
  <c r="I115" i="22"/>
  <c r="L114" i="22"/>
  <c r="N114" i="22" s="1"/>
  <c r="I114" i="22"/>
  <c r="L113" i="22"/>
  <c r="I113" i="22"/>
  <c r="L112" i="22"/>
  <c r="N112" i="22" s="1"/>
  <c r="I112" i="22"/>
  <c r="L111" i="22"/>
  <c r="N111" i="22" s="1"/>
  <c r="I111" i="22"/>
  <c r="L110" i="22"/>
  <c r="N110" i="22" s="1"/>
  <c r="I110" i="22"/>
  <c r="L109" i="22"/>
  <c r="I109" i="22"/>
  <c r="L108" i="22"/>
  <c r="N108" i="22" s="1"/>
  <c r="I108" i="22"/>
  <c r="M108" i="22" s="1"/>
  <c r="L107" i="22"/>
  <c r="N107" i="22" s="1"/>
  <c r="I107" i="22"/>
  <c r="L106" i="22"/>
  <c r="N106" i="22" s="1"/>
  <c r="I106" i="22"/>
  <c r="L105" i="22"/>
  <c r="I105" i="22"/>
  <c r="L104" i="22"/>
  <c r="N104" i="22" s="1"/>
  <c r="I104" i="22"/>
  <c r="L103" i="22"/>
  <c r="N103" i="22" s="1"/>
  <c r="I103" i="22"/>
  <c r="I102" i="22"/>
  <c r="L98" i="22"/>
  <c r="I98" i="22"/>
  <c r="L97" i="22"/>
  <c r="N97" i="22" s="1"/>
  <c r="I97" i="22"/>
  <c r="L96" i="22"/>
  <c r="N96" i="22" s="1"/>
  <c r="I96" i="22"/>
  <c r="L95" i="22"/>
  <c r="N95" i="22" s="1"/>
  <c r="I95" i="22"/>
  <c r="L94" i="22"/>
  <c r="N94" i="22" s="1"/>
  <c r="I94" i="22"/>
  <c r="L93" i="22"/>
  <c r="N93" i="22" s="1"/>
  <c r="I93" i="22"/>
  <c r="L92" i="22"/>
  <c r="N92" i="22" s="1"/>
  <c r="I92" i="22"/>
  <c r="L91" i="22"/>
  <c r="N91" i="22" s="1"/>
  <c r="I91" i="22"/>
  <c r="L90" i="22"/>
  <c r="N90" i="22" s="1"/>
  <c r="I90" i="22"/>
  <c r="L89" i="22"/>
  <c r="N89" i="22" s="1"/>
  <c r="I89" i="22"/>
  <c r="L88" i="22"/>
  <c r="I88" i="22"/>
  <c r="L87" i="22"/>
  <c r="N87" i="22" s="1"/>
  <c r="I87" i="22"/>
  <c r="L86" i="22"/>
  <c r="N86" i="22" s="1"/>
  <c r="I86" i="22"/>
  <c r="L85" i="22"/>
  <c r="N85" i="22" s="1"/>
  <c r="I85" i="22"/>
  <c r="L84" i="22"/>
  <c r="N84" i="22" s="1"/>
  <c r="I84" i="22"/>
  <c r="M84" i="22" s="1"/>
  <c r="L83" i="22"/>
  <c r="N83" i="22" s="1"/>
  <c r="I83" i="22"/>
  <c r="L82" i="22"/>
  <c r="I82" i="22"/>
  <c r="L81" i="22"/>
  <c r="I81" i="22"/>
  <c r="L80" i="22"/>
  <c r="N80" i="22" s="1"/>
  <c r="I80" i="22"/>
  <c r="L79" i="22"/>
  <c r="N79" i="22" s="1"/>
  <c r="I79" i="22"/>
  <c r="L78" i="22"/>
  <c r="N78" i="22" s="1"/>
  <c r="I78" i="22"/>
  <c r="L77" i="22"/>
  <c r="N77" i="22" s="1"/>
  <c r="I77" i="22"/>
  <c r="L76" i="22"/>
  <c r="I76" i="22"/>
  <c r="L75" i="22"/>
  <c r="N75" i="22" s="1"/>
  <c r="I75" i="22"/>
  <c r="L74" i="22"/>
  <c r="N74" i="22" s="1"/>
  <c r="I74" i="22"/>
  <c r="L73" i="22"/>
  <c r="N73" i="22" s="1"/>
  <c r="I73" i="22"/>
  <c r="L72" i="22"/>
  <c r="I72" i="22"/>
  <c r="L71" i="22"/>
  <c r="N71" i="22" s="1"/>
  <c r="I71" i="22"/>
  <c r="L70" i="22"/>
  <c r="N70" i="22" s="1"/>
  <c r="I70" i="22"/>
  <c r="L69" i="22"/>
  <c r="N69" i="22" s="1"/>
  <c r="I69" i="22"/>
  <c r="L68" i="22"/>
  <c r="N68" i="22" s="1"/>
  <c r="I68" i="22"/>
  <c r="L67" i="22"/>
  <c r="N67" i="22" s="1"/>
  <c r="I67" i="22"/>
  <c r="L66" i="22"/>
  <c r="N66" i="22" s="1"/>
  <c r="I66" i="22"/>
  <c r="L65" i="22"/>
  <c r="I65" i="22"/>
  <c r="L64" i="22"/>
  <c r="N64" i="22" s="1"/>
  <c r="I64" i="22"/>
  <c r="L63" i="22"/>
  <c r="I63" i="22"/>
  <c r="L62" i="22"/>
  <c r="N62" i="22" s="1"/>
  <c r="I62" i="22"/>
  <c r="L61" i="22"/>
  <c r="N61" i="22" s="1"/>
  <c r="I61" i="22"/>
  <c r="L60" i="22"/>
  <c r="N60" i="22" s="1"/>
  <c r="I60" i="22"/>
  <c r="L59" i="22"/>
  <c r="I59" i="22"/>
  <c r="L58" i="22"/>
  <c r="N58" i="22" s="1"/>
  <c r="I58" i="22"/>
  <c r="L57" i="22"/>
  <c r="N57" i="22" s="1"/>
  <c r="I57" i="22"/>
  <c r="L56" i="22"/>
  <c r="N56" i="22" s="1"/>
  <c r="I56" i="22"/>
  <c r="L55" i="22"/>
  <c r="N55" i="22" s="1"/>
  <c r="I55" i="22"/>
  <c r="L54" i="22"/>
  <c r="M54" i="22" s="1"/>
  <c r="I54" i="22"/>
  <c r="L53" i="22"/>
  <c r="N53" i="22" s="1"/>
  <c r="I53" i="22"/>
  <c r="L52" i="22"/>
  <c r="I52" i="22"/>
  <c r="L51" i="22"/>
  <c r="N51" i="22" s="1"/>
  <c r="I51" i="22"/>
  <c r="L50" i="22"/>
  <c r="N50" i="22" s="1"/>
  <c r="I50" i="22"/>
  <c r="L49" i="22"/>
  <c r="N49" i="22" s="1"/>
  <c r="I49" i="22"/>
  <c r="L48" i="22"/>
  <c r="N48" i="22" s="1"/>
  <c r="I48" i="22"/>
  <c r="M48" i="22" s="1"/>
  <c r="L47" i="22"/>
  <c r="N47" i="22" s="1"/>
  <c r="I47" i="22"/>
  <c r="L46" i="22"/>
  <c r="N46" i="22" s="1"/>
  <c r="I46" i="22"/>
  <c r="L45" i="22"/>
  <c r="N45" i="22" s="1"/>
  <c r="I45" i="22"/>
  <c r="L44" i="22"/>
  <c r="N44" i="22" s="1"/>
  <c r="I44" i="22"/>
  <c r="L41" i="22"/>
  <c r="N41" i="22" s="1"/>
  <c r="I41" i="22"/>
  <c r="M41" i="22" s="1"/>
  <c r="L40" i="22"/>
  <c r="N40" i="22" s="1"/>
  <c r="I40" i="22"/>
  <c r="L39" i="22"/>
  <c r="N39" i="22" s="1"/>
  <c r="I39" i="22"/>
  <c r="L38" i="22"/>
  <c r="N38" i="22" s="1"/>
  <c r="I38" i="22"/>
  <c r="L36" i="22"/>
  <c r="I36" i="22"/>
  <c r="L35" i="22"/>
  <c r="I35" i="22"/>
  <c r="L34" i="22"/>
  <c r="N34" i="22" s="1"/>
  <c r="I34" i="22"/>
  <c r="L33" i="22"/>
  <c r="M33" i="22" s="1"/>
  <c r="I33" i="22"/>
  <c r="L32" i="22"/>
  <c r="I32" i="22"/>
  <c r="L31" i="22"/>
  <c r="I31" i="22"/>
  <c r="L30" i="22"/>
  <c r="N30" i="22" s="1"/>
  <c r="I30" i="22"/>
  <c r="L29" i="22"/>
  <c r="N29" i="22" s="1"/>
  <c r="I29" i="22"/>
  <c r="M29" i="22" s="1"/>
  <c r="L28" i="22"/>
  <c r="N28" i="22" s="1"/>
  <c r="I28" i="22"/>
  <c r="L27" i="22"/>
  <c r="N27" i="22" s="1"/>
  <c r="I27" i="22"/>
  <c r="L26" i="22"/>
  <c r="N26" i="22" s="1"/>
  <c r="I26" i="22"/>
  <c r="L25" i="22"/>
  <c r="N25" i="22" s="1"/>
  <c r="I25" i="22"/>
  <c r="L24" i="22"/>
  <c r="N24" i="22" s="1"/>
  <c r="I24" i="22"/>
  <c r="L23" i="22"/>
  <c r="N23" i="22" s="1"/>
  <c r="I23" i="22"/>
  <c r="L22" i="22"/>
  <c r="I22" i="22"/>
  <c r="L21" i="22"/>
  <c r="I21" i="22"/>
  <c r="L20" i="22"/>
  <c r="N20" i="22" s="1"/>
  <c r="I20" i="22"/>
  <c r="L19" i="22"/>
  <c r="N19" i="22" s="1"/>
  <c r="I19" i="22"/>
  <c r="L18" i="22"/>
  <c r="N18" i="22" s="1"/>
  <c r="I18" i="22"/>
  <c r="L17" i="22"/>
  <c r="N17" i="22" s="1"/>
  <c r="I17" i="22"/>
  <c r="L16" i="22"/>
  <c r="N16" i="22" s="1"/>
  <c r="I16" i="22"/>
  <c r="L15" i="22"/>
  <c r="I15" i="22"/>
  <c r="L14" i="22"/>
  <c r="N14" i="22" s="1"/>
  <c r="I14" i="22"/>
  <c r="L5" i="22"/>
  <c r="F4" i="22"/>
  <c r="B4" i="22"/>
  <c r="F3" i="22"/>
  <c r="B3" i="22"/>
  <c r="F2" i="22"/>
  <c r="B2" i="22"/>
  <c r="B1" i="22"/>
  <c r="L204" i="21"/>
  <c r="N204" i="21" s="1"/>
  <c r="I204" i="21"/>
  <c r="I203" i="21"/>
  <c r="L202" i="21"/>
  <c r="N202" i="21" s="1"/>
  <c r="I202" i="21"/>
  <c r="I201" i="21"/>
  <c r="L200" i="21"/>
  <c r="N200" i="21" s="1"/>
  <c r="I200" i="21"/>
  <c r="I199" i="21"/>
  <c r="L198" i="21"/>
  <c r="N198" i="21" s="1"/>
  <c r="I198" i="21"/>
  <c r="I197" i="21"/>
  <c r="L196" i="21"/>
  <c r="N196" i="21" s="1"/>
  <c r="I196" i="21"/>
  <c r="I195" i="21"/>
  <c r="L193" i="21"/>
  <c r="N193" i="21" s="1"/>
  <c r="I193" i="21"/>
  <c r="I192" i="21"/>
  <c r="L191" i="21"/>
  <c r="N191" i="21" s="1"/>
  <c r="I191" i="21"/>
  <c r="I190" i="21"/>
  <c r="L188" i="21"/>
  <c r="N188" i="21" s="1"/>
  <c r="I188" i="21"/>
  <c r="I187" i="21"/>
  <c r="L186" i="21"/>
  <c r="N186" i="21" s="1"/>
  <c r="I186" i="21"/>
  <c r="I185" i="21"/>
  <c r="L183" i="21"/>
  <c r="N183" i="21" s="1"/>
  <c r="I183" i="21"/>
  <c r="I182" i="21"/>
  <c r="L181" i="21"/>
  <c r="N181" i="21" s="1"/>
  <c r="I181" i="21"/>
  <c r="I180" i="21"/>
  <c r="L179" i="21"/>
  <c r="N179" i="21" s="1"/>
  <c r="I179" i="21"/>
  <c r="I178" i="21"/>
  <c r="L176" i="21"/>
  <c r="N176" i="21" s="1"/>
  <c r="I176" i="21"/>
  <c r="I175" i="21"/>
  <c r="L174" i="21"/>
  <c r="N174" i="21" s="1"/>
  <c r="I174" i="21"/>
  <c r="L172" i="21"/>
  <c r="N172" i="21" s="1"/>
  <c r="I172" i="21"/>
  <c r="I171" i="21"/>
  <c r="L170" i="21"/>
  <c r="N170" i="21" s="1"/>
  <c r="I170" i="21"/>
  <c r="I169" i="21"/>
  <c r="L168" i="21"/>
  <c r="N168" i="21" s="1"/>
  <c r="I168" i="21"/>
  <c r="I167" i="21"/>
  <c r="L166" i="21"/>
  <c r="N166" i="21" s="1"/>
  <c r="I166" i="21"/>
  <c r="I165" i="21"/>
  <c r="L164" i="21"/>
  <c r="N164" i="21" s="1"/>
  <c r="I164" i="21"/>
  <c r="I163" i="21"/>
  <c r="L162" i="21"/>
  <c r="N162" i="21" s="1"/>
  <c r="I162" i="21"/>
  <c r="I161" i="21"/>
  <c r="L159" i="21"/>
  <c r="N159" i="21" s="1"/>
  <c r="I159" i="21"/>
  <c r="I158" i="21"/>
  <c r="L157" i="21"/>
  <c r="N157" i="21" s="1"/>
  <c r="I157" i="21"/>
  <c r="I156" i="21"/>
  <c r="L155" i="21"/>
  <c r="N155" i="21" s="1"/>
  <c r="I155" i="21"/>
  <c r="I154" i="21"/>
  <c r="L153" i="21"/>
  <c r="N153" i="21" s="1"/>
  <c r="I153" i="21"/>
  <c r="I152" i="21"/>
  <c r="L151" i="21"/>
  <c r="N151" i="21" s="1"/>
  <c r="I151" i="21"/>
  <c r="I150" i="21"/>
  <c r="L149" i="21"/>
  <c r="N149" i="21" s="1"/>
  <c r="I149" i="21"/>
  <c r="I148" i="21"/>
  <c r="L144" i="21"/>
  <c r="N144" i="21" s="1"/>
  <c r="I144" i="21"/>
  <c r="M144" i="21" s="1"/>
  <c r="I143" i="21"/>
  <c r="L142" i="21"/>
  <c r="N142" i="21" s="1"/>
  <c r="I142" i="21"/>
  <c r="I141" i="21"/>
  <c r="L140" i="21"/>
  <c r="N140" i="21" s="1"/>
  <c r="I140" i="21"/>
  <c r="I139" i="21"/>
  <c r="L138" i="21"/>
  <c r="N138" i="21" s="1"/>
  <c r="I138" i="21"/>
  <c r="I137" i="21"/>
  <c r="L136" i="21"/>
  <c r="N136" i="21" s="1"/>
  <c r="I136" i="21"/>
  <c r="M136" i="21" s="1"/>
  <c r="I135" i="21"/>
  <c r="L134" i="21"/>
  <c r="N134" i="21" s="1"/>
  <c r="I134" i="21"/>
  <c r="I133" i="21"/>
  <c r="L131" i="21"/>
  <c r="N131" i="21" s="1"/>
  <c r="I131" i="21"/>
  <c r="I130" i="21"/>
  <c r="L128" i="21"/>
  <c r="N128" i="21" s="1"/>
  <c r="I128" i="21"/>
  <c r="I127" i="21"/>
  <c r="L126" i="21"/>
  <c r="N126" i="21" s="1"/>
  <c r="I126" i="21"/>
  <c r="I125" i="21"/>
  <c r="L124" i="21"/>
  <c r="N124" i="21" s="1"/>
  <c r="I124" i="21"/>
  <c r="I123" i="21"/>
  <c r="L119" i="21"/>
  <c r="N119" i="21" s="1"/>
  <c r="I119" i="21"/>
  <c r="L117" i="21"/>
  <c r="I117" i="21"/>
  <c r="I113" i="21"/>
  <c r="L112" i="21"/>
  <c r="N112" i="21" s="1"/>
  <c r="I112" i="21"/>
  <c r="L111" i="21"/>
  <c r="N111" i="21" s="1"/>
  <c r="I111" i="21"/>
  <c r="L110" i="21"/>
  <c r="N110" i="21" s="1"/>
  <c r="I110" i="21"/>
  <c r="L109" i="21"/>
  <c r="N109" i="21" s="1"/>
  <c r="I109" i="21"/>
  <c r="L108" i="21"/>
  <c r="N108" i="21" s="1"/>
  <c r="I108" i="21"/>
  <c r="L107" i="21"/>
  <c r="I107" i="21"/>
  <c r="L106" i="21"/>
  <c r="N106" i="21" s="1"/>
  <c r="I106" i="21"/>
  <c r="L105" i="21"/>
  <c r="N105" i="21" s="1"/>
  <c r="I105" i="21"/>
  <c r="L104" i="21"/>
  <c r="N104" i="21" s="1"/>
  <c r="I104" i="21"/>
  <c r="L103" i="21"/>
  <c r="I103" i="21"/>
  <c r="L102" i="21"/>
  <c r="N102" i="21" s="1"/>
  <c r="I102" i="21"/>
  <c r="L101" i="21"/>
  <c r="N101" i="21" s="1"/>
  <c r="I101" i="21"/>
  <c r="L100" i="21"/>
  <c r="N100" i="21" s="1"/>
  <c r="I100" i="21"/>
  <c r="L99" i="21"/>
  <c r="N99" i="21" s="1"/>
  <c r="I99" i="21"/>
  <c r="L98" i="21"/>
  <c r="I98" i="21"/>
  <c r="L97" i="21"/>
  <c r="M97" i="21" s="1"/>
  <c r="I97" i="21"/>
  <c r="L96" i="21"/>
  <c r="N96" i="21" s="1"/>
  <c r="I96" i="21"/>
  <c r="L95" i="21"/>
  <c r="N95" i="21" s="1"/>
  <c r="I95" i="21"/>
  <c r="L91" i="21"/>
  <c r="N91" i="21" s="1"/>
  <c r="I91" i="21"/>
  <c r="I88" i="21"/>
  <c r="L85" i="21"/>
  <c r="N85" i="21" s="1"/>
  <c r="I85" i="21"/>
  <c r="L82" i="21"/>
  <c r="N82" i="21" s="1"/>
  <c r="I82" i="21"/>
  <c r="L79" i="21"/>
  <c r="N79" i="21" s="1"/>
  <c r="I79" i="21"/>
  <c r="L77" i="21"/>
  <c r="N77" i="21" s="1"/>
  <c r="I77" i="21"/>
  <c r="L76" i="21"/>
  <c r="N76" i="21" s="1"/>
  <c r="I76" i="21"/>
  <c r="L75" i="21"/>
  <c r="N75" i="21" s="1"/>
  <c r="I75" i="21"/>
  <c r="L74" i="21"/>
  <c r="I74" i="21"/>
  <c r="L73" i="21"/>
  <c r="N73" i="21" s="1"/>
  <c r="I73" i="21"/>
  <c r="L72" i="21"/>
  <c r="N72" i="21" s="1"/>
  <c r="I72" i="21"/>
  <c r="L71" i="21"/>
  <c r="N71" i="21" s="1"/>
  <c r="I71" i="21"/>
  <c r="L70" i="21"/>
  <c r="N70" i="21" s="1"/>
  <c r="I70" i="21"/>
  <c r="L69" i="21"/>
  <c r="N69" i="21" s="1"/>
  <c r="I69" i="21"/>
  <c r="L68" i="21"/>
  <c r="N68" i="21" s="1"/>
  <c r="I68" i="21"/>
  <c r="L67" i="21"/>
  <c r="N67" i="21" s="1"/>
  <c r="I67" i="21"/>
  <c r="L66" i="21"/>
  <c r="N66" i="21" s="1"/>
  <c r="I66" i="21"/>
  <c r="L65" i="21"/>
  <c r="N65" i="21" s="1"/>
  <c r="I65" i="21"/>
  <c r="L64" i="21"/>
  <c r="N64" i="21" s="1"/>
  <c r="I64" i="21"/>
  <c r="L63" i="21"/>
  <c r="N63" i="21" s="1"/>
  <c r="I63" i="21"/>
  <c r="L62" i="21"/>
  <c r="N62" i="21" s="1"/>
  <c r="I62" i="21"/>
  <c r="L61" i="21"/>
  <c r="N61" i="21" s="1"/>
  <c r="I61" i="21"/>
  <c r="L60" i="21"/>
  <c r="N60" i="21" s="1"/>
  <c r="I60" i="21"/>
  <c r="L59" i="21"/>
  <c r="N59" i="21" s="1"/>
  <c r="I59" i="21"/>
  <c r="L57" i="21"/>
  <c r="N57" i="21" s="1"/>
  <c r="I57" i="21"/>
  <c r="L56" i="21"/>
  <c r="N56" i="21" s="1"/>
  <c r="I56" i="21"/>
  <c r="L55" i="21"/>
  <c r="N55" i="21" s="1"/>
  <c r="I55" i="21"/>
  <c r="L54" i="21"/>
  <c r="N54" i="21" s="1"/>
  <c r="I54" i="21"/>
  <c r="L53" i="21"/>
  <c r="I53" i="21"/>
  <c r="L52" i="21"/>
  <c r="N52" i="21" s="1"/>
  <c r="I52" i="21"/>
  <c r="L51" i="21"/>
  <c r="N51" i="21" s="1"/>
  <c r="I51" i="21"/>
  <c r="L48" i="21"/>
  <c r="N48" i="21" s="1"/>
  <c r="I48" i="21"/>
  <c r="L47" i="21"/>
  <c r="N47" i="21" s="1"/>
  <c r="I47" i="21"/>
  <c r="L46" i="21"/>
  <c r="N46" i="21" s="1"/>
  <c r="I46" i="21"/>
  <c r="L45" i="21"/>
  <c r="M45" i="21" s="1"/>
  <c r="I45" i="21"/>
  <c r="L44" i="21"/>
  <c r="N44" i="21" s="1"/>
  <c r="I44" i="21"/>
  <c r="L43" i="21"/>
  <c r="N43" i="21" s="1"/>
  <c r="I43" i="21"/>
  <c r="L42" i="21"/>
  <c r="N42" i="21" s="1"/>
  <c r="I42" i="21"/>
  <c r="L41" i="21"/>
  <c r="N41" i="21" s="1"/>
  <c r="I41" i="21"/>
  <c r="L39" i="21"/>
  <c r="N39" i="21" s="1"/>
  <c r="I39" i="21"/>
  <c r="L38" i="21"/>
  <c r="N38" i="21" s="1"/>
  <c r="I38" i="21"/>
  <c r="L36" i="21"/>
  <c r="N36" i="21" s="1"/>
  <c r="I36" i="21"/>
  <c r="L35" i="21"/>
  <c r="N35" i="21" s="1"/>
  <c r="I35" i="21"/>
  <c r="L34" i="21"/>
  <c r="N34" i="21" s="1"/>
  <c r="I34" i="21"/>
  <c r="L32" i="21"/>
  <c r="N32" i="21" s="1"/>
  <c r="I32" i="21"/>
  <c r="L31" i="21"/>
  <c r="N31" i="21" s="1"/>
  <c r="I31" i="21"/>
  <c r="L30" i="21"/>
  <c r="N30" i="21" s="1"/>
  <c r="I30" i="21"/>
  <c r="L28" i="21"/>
  <c r="N28" i="21" s="1"/>
  <c r="I28" i="21"/>
  <c r="L27" i="21"/>
  <c r="N27" i="21" s="1"/>
  <c r="I27" i="21"/>
  <c r="L26" i="21"/>
  <c r="N26" i="21" s="1"/>
  <c r="I26" i="21"/>
  <c r="L22" i="21"/>
  <c r="N22" i="21" s="1"/>
  <c r="I22" i="21"/>
  <c r="L21" i="21"/>
  <c r="N21" i="21" s="1"/>
  <c r="I21" i="21"/>
  <c r="L19" i="21"/>
  <c r="N19" i="21" s="1"/>
  <c r="I19" i="21"/>
  <c r="L16" i="21"/>
  <c r="N16" i="21" s="1"/>
  <c r="I16" i="21"/>
  <c r="L14" i="21"/>
  <c r="N14" i="21" s="1"/>
  <c r="I14" i="21"/>
  <c r="L13" i="21"/>
  <c r="N13" i="21" s="1"/>
  <c r="I13" i="21"/>
  <c r="L12" i="21"/>
  <c r="N12" i="21" s="1"/>
  <c r="I12" i="21"/>
  <c r="L10" i="21"/>
  <c r="N10" i="21" s="1"/>
  <c r="I10" i="21"/>
  <c r="L5" i="21"/>
  <c r="L88" i="21" s="1"/>
  <c r="N88" i="21" s="1"/>
  <c r="F4" i="21"/>
  <c r="B4" i="21"/>
  <c r="F3" i="21"/>
  <c r="F2" i="21"/>
  <c r="B2" i="21"/>
  <c r="B1" i="21"/>
  <c r="L180" i="20"/>
  <c r="N180" i="20" s="1"/>
  <c r="I180" i="20"/>
  <c r="I179" i="20"/>
  <c r="L178" i="20"/>
  <c r="N178" i="20" s="1"/>
  <c r="I178" i="20"/>
  <c r="I177" i="20"/>
  <c r="L176" i="20"/>
  <c r="N176" i="20" s="1"/>
  <c r="I176" i="20"/>
  <c r="I175" i="20"/>
  <c r="L174" i="20"/>
  <c r="N174" i="20" s="1"/>
  <c r="I174" i="20"/>
  <c r="I173" i="20"/>
  <c r="Y170" i="20"/>
  <c r="W170" i="20"/>
  <c r="X170" i="20" s="1"/>
  <c r="L170" i="20"/>
  <c r="N170" i="20" s="1"/>
  <c r="I170" i="20"/>
  <c r="Y169" i="20"/>
  <c r="L169" i="20"/>
  <c r="N169" i="20" s="1"/>
  <c r="I169" i="20"/>
  <c r="L166" i="20"/>
  <c r="N166" i="20" s="1"/>
  <c r="I166" i="20"/>
  <c r="Y165" i="20"/>
  <c r="W165" i="20"/>
  <c r="X165" i="20" s="1"/>
  <c r="L165" i="20"/>
  <c r="N165" i="20" s="1"/>
  <c r="I165" i="20"/>
  <c r="N163" i="20"/>
  <c r="I163" i="20"/>
  <c r="N162" i="20"/>
  <c r="I162" i="20"/>
  <c r="Y161" i="20"/>
  <c r="W161" i="20"/>
  <c r="X161" i="20" s="1"/>
  <c r="L161" i="20"/>
  <c r="N161" i="20" s="1"/>
  <c r="I161" i="20"/>
  <c r="Y157" i="20"/>
  <c r="L157" i="20"/>
  <c r="N157" i="20" s="1"/>
  <c r="I157" i="20"/>
  <c r="Y154" i="20"/>
  <c r="L154" i="20"/>
  <c r="N154" i="20" s="1"/>
  <c r="I154" i="20"/>
  <c r="Y151" i="20"/>
  <c r="L151" i="20"/>
  <c r="I151" i="20"/>
  <c r="Y150" i="20"/>
  <c r="W150" i="20"/>
  <c r="X150" i="20" s="1"/>
  <c r="L150" i="20"/>
  <c r="N150" i="20" s="1"/>
  <c r="I150" i="20"/>
  <c r="Y147" i="20"/>
  <c r="W147" i="20"/>
  <c r="X147" i="20" s="1"/>
  <c r="L147" i="20"/>
  <c r="N147" i="20" s="1"/>
  <c r="I147" i="20"/>
  <c r="L146" i="20"/>
  <c r="N146" i="20" s="1"/>
  <c r="I146" i="20"/>
  <c r="Y145" i="20"/>
  <c r="L145" i="20"/>
  <c r="N145" i="20" s="1"/>
  <c r="I145" i="20"/>
  <c r="Y141" i="20"/>
  <c r="L141" i="20"/>
  <c r="I141" i="20"/>
  <c r="L136" i="20"/>
  <c r="N136" i="20" s="1"/>
  <c r="I136" i="20"/>
  <c r="M134" i="20"/>
  <c r="L134" i="20"/>
  <c r="N134" i="20" s="1"/>
  <c r="I134" i="20"/>
  <c r="L133" i="20"/>
  <c r="I133" i="20"/>
  <c r="L131" i="20"/>
  <c r="I131" i="20"/>
  <c r="L130" i="20"/>
  <c r="N130" i="20" s="1"/>
  <c r="I130" i="20"/>
  <c r="L129" i="20"/>
  <c r="N129" i="20" s="1"/>
  <c r="I129" i="20"/>
  <c r="L128" i="20"/>
  <c r="I128" i="20"/>
  <c r="I127" i="20"/>
  <c r="L126" i="20"/>
  <c r="N126" i="20" s="1"/>
  <c r="I126" i="20"/>
  <c r="L125" i="20"/>
  <c r="N125" i="20" s="1"/>
  <c r="I125" i="20"/>
  <c r="N121" i="20"/>
  <c r="L121" i="20"/>
  <c r="I121" i="20"/>
  <c r="M121" i="20" s="1"/>
  <c r="L120" i="20"/>
  <c r="N120" i="20" s="1"/>
  <c r="I120" i="20"/>
  <c r="L119" i="20"/>
  <c r="N119" i="20" s="1"/>
  <c r="I119" i="20"/>
  <c r="L118" i="20"/>
  <c r="N118" i="20" s="1"/>
  <c r="I118" i="20"/>
  <c r="L116" i="20"/>
  <c r="N116" i="20" s="1"/>
  <c r="I116" i="20"/>
  <c r="M116" i="20" s="1"/>
  <c r="L115" i="20"/>
  <c r="N115" i="20" s="1"/>
  <c r="I115" i="20"/>
  <c r="L114" i="20"/>
  <c r="N114" i="20" s="1"/>
  <c r="I114" i="20"/>
  <c r="L110" i="20"/>
  <c r="N110" i="20" s="1"/>
  <c r="I110" i="20"/>
  <c r="M110" i="20" s="1"/>
  <c r="L108" i="20"/>
  <c r="N108" i="20" s="1"/>
  <c r="I108" i="20"/>
  <c r="L107" i="20"/>
  <c r="N107" i="20" s="1"/>
  <c r="I107" i="20"/>
  <c r="L106" i="20"/>
  <c r="N106" i="20" s="1"/>
  <c r="I106" i="20"/>
  <c r="L105" i="20"/>
  <c r="N105" i="20" s="1"/>
  <c r="I105" i="20"/>
  <c r="L104" i="20"/>
  <c r="N104" i="20" s="1"/>
  <c r="I104" i="20"/>
  <c r="L103" i="20"/>
  <c r="N103" i="20" s="1"/>
  <c r="I103" i="20"/>
  <c r="L102" i="20"/>
  <c r="N102" i="20" s="1"/>
  <c r="I102" i="20"/>
  <c r="L101" i="20"/>
  <c r="N101" i="20" s="1"/>
  <c r="I101" i="20"/>
  <c r="L99" i="20"/>
  <c r="N99" i="20" s="1"/>
  <c r="I99" i="20"/>
  <c r="L98" i="20"/>
  <c r="N98" i="20" s="1"/>
  <c r="I98" i="20"/>
  <c r="L97" i="20"/>
  <c r="N97" i="20" s="1"/>
  <c r="I97" i="20"/>
  <c r="L96" i="20"/>
  <c r="I96" i="20"/>
  <c r="L95" i="20"/>
  <c r="N95" i="20" s="1"/>
  <c r="I95" i="20"/>
  <c r="L93" i="20"/>
  <c r="N93" i="20" s="1"/>
  <c r="I93" i="20"/>
  <c r="L92" i="20"/>
  <c r="N92" i="20" s="1"/>
  <c r="I92" i="20"/>
  <c r="L89" i="20"/>
  <c r="N89" i="20" s="1"/>
  <c r="I89" i="20"/>
  <c r="L86" i="20"/>
  <c r="N86" i="20" s="1"/>
  <c r="I86" i="20"/>
  <c r="L85" i="20"/>
  <c r="N85" i="20" s="1"/>
  <c r="I85" i="20"/>
  <c r="L84" i="20"/>
  <c r="N84" i="20" s="1"/>
  <c r="I84" i="20"/>
  <c r="L83" i="20"/>
  <c r="N83" i="20" s="1"/>
  <c r="I83" i="20"/>
  <c r="L82" i="20"/>
  <c r="N82" i="20" s="1"/>
  <c r="I82" i="20"/>
  <c r="L81" i="20"/>
  <c r="N81" i="20" s="1"/>
  <c r="I81" i="20"/>
  <c r="L79" i="20"/>
  <c r="I79" i="20"/>
  <c r="L78" i="20"/>
  <c r="N78" i="20" s="1"/>
  <c r="I78" i="20"/>
  <c r="L77" i="20"/>
  <c r="N77" i="20" s="1"/>
  <c r="I77" i="20"/>
  <c r="L76" i="20"/>
  <c r="N76" i="20" s="1"/>
  <c r="I76" i="20"/>
  <c r="L75" i="20"/>
  <c r="I75" i="20"/>
  <c r="L74" i="20"/>
  <c r="N74" i="20" s="1"/>
  <c r="I74" i="20"/>
  <c r="L73" i="20"/>
  <c r="N73" i="20" s="1"/>
  <c r="I73" i="20"/>
  <c r="L72" i="20"/>
  <c r="N72" i="20" s="1"/>
  <c r="I72" i="20"/>
  <c r="L71" i="20"/>
  <c r="L70" i="20"/>
  <c r="N70" i="20" s="1"/>
  <c r="I70" i="20"/>
  <c r="L68" i="20"/>
  <c r="N68" i="20" s="1"/>
  <c r="I68" i="20"/>
  <c r="L67" i="20"/>
  <c r="I67" i="20"/>
  <c r="L66" i="20"/>
  <c r="N66" i="20" s="1"/>
  <c r="I66" i="20"/>
  <c r="L65" i="20"/>
  <c r="N65" i="20" s="1"/>
  <c r="I65" i="20"/>
  <c r="L64" i="20"/>
  <c r="I64" i="20"/>
  <c r="L63" i="20"/>
  <c r="I63" i="20"/>
  <c r="L62" i="20"/>
  <c r="N62" i="20" s="1"/>
  <c r="I62" i="20"/>
  <c r="L61" i="20"/>
  <c r="N61" i="20" s="1"/>
  <c r="I61" i="20"/>
  <c r="L60" i="20"/>
  <c r="N60" i="20" s="1"/>
  <c r="I60" i="20"/>
  <c r="L59" i="20"/>
  <c r="M59" i="20" s="1"/>
  <c r="I59" i="20"/>
  <c r="L58" i="20"/>
  <c r="N58" i="20" s="1"/>
  <c r="I58" i="20"/>
  <c r="L55" i="20"/>
  <c r="I55" i="20"/>
  <c r="L54" i="20"/>
  <c r="N54" i="20" s="1"/>
  <c r="I54" i="20"/>
  <c r="L53" i="20"/>
  <c r="I53" i="20"/>
  <c r="L52" i="20"/>
  <c r="N52" i="20" s="1"/>
  <c r="I52" i="20"/>
  <c r="L51" i="20"/>
  <c r="M51" i="20" s="1"/>
  <c r="L50" i="20"/>
  <c r="N50" i="20" s="1"/>
  <c r="I50" i="20"/>
  <c r="L47" i="20"/>
  <c r="N47" i="20" s="1"/>
  <c r="I47" i="20"/>
  <c r="L46" i="20"/>
  <c r="N46" i="20" s="1"/>
  <c r="I46" i="20"/>
  <c r="L45" i="20"/>
  <c r="N45" i="20" s="1"/>
  <c r="I45" i="20"/>
  <c r="L44" i="20"/>
  <c r="N44" i="20" s="1"/>
  <c r="I44" i="20"/>
  <c r="L43" i="20"/>
  <c r="N43" i="20" s="1"/>
  <c r="I43" i="20"/>
  <c r="L42" i="20"/>
  <c r="N42" i="20" s="1"/>
  <c r="I42" i="20"/>
  <c r="L41" i="20"/>
  <c r="N41" i="20" s="1"/>
  <c r="I41" i="20"/>
  <c r="L40" i="20"/>
  <c r="N40" i="20" s="1"/>
  <c r="I40" i="20"/>
  <c r="M40" i="20" s="1"/>
  <c r="L39" i="20"/>
  <c r="N39" i="20" s="1"/>
  <c r="I39" i="20"/>
  <c r="L38" i="20"/>
  <c r="N38" i="20" s="1"/>
  <c r="I38" i="20"/>
  <c r="L37" i="20"/>
  <c r="N37" i="20" s="1"/>
  <c r="I37" i="20"/>
  <c r="L35" i="20"/>
  <c r="N35" i="20" s="1"/>
  <c r="L34" i="20"/>
  <c r="L33" i="20"/>
  <c r="N33" i="20" s="1"/>
  <c r="I33" i="20"/>
  <c r="L31" i="20"/>
  <c r="I31" i="20"/>
  <c r="L30" i="20"/>
  <c r="N30" i="20" s="1"/>
  <c r="I30" i="20"/>
  <c r="L29" i="20"/>
  <c r="N29" i="20" s="1"/>
  <c r="I29" i="20"/>
  <c r="L28" i="20"/>
  <c r="N28" i="20" s="1"/>
  <c r="I28" i="20"/>
  <c r="L27" i="20"/>
  <c r="N27" i="20" s="1"/>
  <c r="I27" i="20"/>
  <c r="L26" i="20"/>
  <c r="N26" i="20" s="1"/>
  <c r="I26" i="20"/>
  <c r="L25" i="20"/>
  <c r="N25" i="20" s="1"/>
  <c r="I25" i="20"/>
  <c r="L24" i="20"/>
  <c r="N24" i="20" s="1"/>
  <c r="I24" i="20"/>
  <c r="L23" i="20"/>
  <c r="L22" i="20"/>
  <c r="I22" i="20"/>
  <c r="L19" i="20"/>
  <c r="I19" i="20"/>
  <c r="L18" i="20"/>
  <c r="I18" i="20"/>
  <c r="L17" i="20"/>
  <c r="N17" i="20" s="1"/>
  <c r="I17" i="20"/>
  <c r="L16" i="20"/>
  <c r="I16" i="20"/>
  <c r="L15" i="20"/>
  <c r="N15" i="20" s="1"/>
  <c r="I15" i="20"/>
  <c r="L14" i="20"/>
  <c r="M14" i="20" s="1"/>
  <c r="I14" i="20"/>
  <c r="L13" i="20"/>
  <c r="N13" i="20" s="1"/>
  <c r="I13" i="20"/>
  <c r="L12" i="20"/>
  <c r="I12" i="20"/>
  <c r="L11" i="20"/>
  <c r="N11" i="20" s="1"/>
  <c r="I11" i="20"/>
  <c r="L10" i="20"/>
  <c r="M10" i="20" s="1"/>
  <c r="I10" i="20"/>
  <c r="T8" i="20"/>
  <c r="L5" i="20"/>
  <c r="F4" i="20"/>
  <c r="B4" i="20"/>
  <c r="F3" i="20"/>
  <c r="B3" i="20"/>
  <c r="F2" i="20"/>
  <c r="B2" i="20"/>
  <c r="B1" i="20"/>
  <c r="L121" i="19"/>
  <c r="N121" i="19" s="1"/>
  <c r="I121" i="19"/>
  <c r="I120" i="19"/>
  <c r="L117" i="19"/>
  <c r="N117" i="19" s="1"/>
  <c r="I117" i="19"/>
  <c r="I116" i="19"/>
  <c r="N108" i="19"/>
  <c r="L108" i="19"/>
  <c r="N105" i="19"/>
  <c r="L105" i="19"/>
  <c r="I105" i="19"/>
  <c r="N96" i="19"/>
  <c r="I96" i="19"/>
  <c r="L96" i="19"/>
  <c r="N92" i="19"/>
  <c r="L92" i="19"/>
  <c r="I92" i="19"/>
  <c r="N91" i="19"/>
  <c r="L91" i="19"/>
  <c r="I91" i="19"/>
  <c r="N90" i="19"/>
  <c r="L90" i="19"/>
  <c r="I90" i="19"/>
  <c r="N89" i="19"/>
  <c r="L89" i="19"/>
  <c r="I89" i="19"/>
  <c r="N88" i="19"/>
  <c r="L88" i="19"/>
  <c r="I88" i="19"/>
  <c r="N87" i="19"/>
  <c r="L87" i="19"/>
  <c r="I87" i="19"/>
  <c r="N86" i="19"/>
  <c r="L86" i="19"/>
  <c r="I86" i="19"/>
  <c r="N85" i="19"/>
  <c r="L85" i="19"/>
  <c r="I85" i="19"/>
  <c r="N84" i="19"/>
  <c r="L84" i="19"/>
  <c r="I84" i="19"/>
  <c r="N83" i="19"/>
  <c r="L83" i="19"/>
  <c r="I83" i="19"/>
  <c r="N82" i="19"/>
  <c r="L82" i="19"/>
  <c r="I82" i="19"/>
  <c r="N81" i="19"/>
  <c r="L81" i="19"/>
  <c r="I81" i="19"/>
  <c r="N80" i="19"/>
  <c r="L80" i="19"/>
  <c r="I80" i="19"/>
  <c r="N79" i="19"/>
  <c r="L79" i="19"/>
  <c r="I79" i="19"/>
  <c r="N78" i="19"/>
  <c r="L78" i="19"/>
  <c r="I78" i="19"/>
  <c r="N77" i="19"/>
  <c r="L77" i="19"/>
  <c r="I77" i="19"/>
  <c r="N76" i="19"/>
  <c r="L76" i="19"/>
  <c r="I76" i="19"/>
  <c r="N75" i="19"/>
  <c r="L75" i="19"/>
  <c r="I75" i="19"/>
  <c r="L67" i="19"/>
  <c r="N67" i="19" s="1"/>
  <c r="I67" i="19"/>
  <c r="L58" i="19"/>
  <c r="N58" i="19" s="1"/>
  <c r="I58" i="19"/>
  <c r="L52" i="19"/>
  <c r="N52" i="19" s="1"/>
  <c r="I52" i="19"/>
  <c r="L46" i="19"/>
  <c r="N46" i="19" s="1"/>
  <c r="L39" i="19"/>
  <c r="N39" i="19" s="1"/>
  <c r="L32" i="19"/>
  <c r="N32" i="19" s="1"/>
  <c r="I32" i="19"/>
  <c r="L27" i="19"/>
  <c r="N27" i="19" s="1"/>
  <c r="I27" i="19"/>
  <c r="L22" i="19"/>
  <c r="N22" i="19" s="1"/>
  <c r="I22" i="19"/>
  <c r="L18" i="19"/>
  <c r="N18" i="19" s="1"/>
  <c r="I18" i="19"/>
  <c r="L10" i="19"/>
  <c r="N10" i="19" s="1"/>
  <c r="I10" i="19"/>
  <c r="L5" i="19"/>
  <c r="F4" i="19"/>
  <c r="B4" i="19"/>
  <c r="F3" i="19"/>
  <c r="B3" i="19"/>
  <c r="F2" i="19"/>
  <c r="B2" i="19"/>
  <c r="B1" i="19"/>
  <c r="I201" i="18"/>
  <c r="I198" i="18"/>
  <c r="I194" i="18"/>
  <c r="L192" i="18"/>
  <c r="N192" i="18" s="1"/>
  <c r="I192" i="18"/>
  <c r="I189" i="18"/>
  <c r="L186" i="18"/>
  <c r="N186" i="18" s="1"/>
  <c r="I186" i="18"/>
  <c r="I183" i="18"/>
  <c r="L177" i="18"/>
  <c r="N177" i="18" s="1"/>
  <c r="I177" i="18"/>
  <c r="I172" i="18"/>
  <c r="I167" i="18"/>
  <c r="I156" i="18"/>
  <c r="I151" i="18"/>
  <c r="I146" i="18"/>
  <c r="I141" i="18"/>
  <c r="I137" i="18"/>
  <c r="L134" i="18"/>
  <c r="N134" i="18" s="1"/>
  <c r="I134" i="18"/>
  <c r="I129" i="18"/>
  <c r="I125" i="18"/>
  <c r="I120" i="18"/>
  <c r="I116" i="18"/>
  <c r="I113" i="18"/>
  <c r="I110" i="18"/>
  <c r="I106" i="18"/>
  <c r="I103" i="18"/>
  <c r="I98" i="18"/>
  <c r="I95" i="18"/>
  <c r="I91" i="18"/>
  <c r="I87" i="18"/>
  <c r="I84" i="18"/>
  <c r="I79" i="18"/>
  <c r="I76" i="18"/>
  <c r="I72" i="18"/>
  <c r="I69" i="18"/>
  <c r="I66" i="18"/>
  <c r="I63" i="18"/>
  <c r="I55" i="18"/>
  <c r="I52" i="18"/>
  <c r="I47" i="18"/>
  <c r="I43" i="18"/>
  <c r="I39" i="18"/>
  <c r="I34" i="18"/>
  <c r="I30" i="18"/>
  <c r="I24" i="18"/>
  <c r="I22" i="18"/>
  <c r="I16" i="18"/>
  <c r="I10" i="18"/>
  <c r="L5" i="18"/>
  <c r="F4" i="18"/>
  <c r="B4" i="18"/>
  <c r="F3" i="18"/>
  <c r="B3" i="18"/>
  <c r="F2" i="18"/>
  <c r="B2" i="18"/>
  <c r="B1" i="18"/>
  <c r="L537" i="17"/>
  <c r="I537" i="17"/>
  <c r="L536" i="17"/>
  <c r="N536" i="17" s="1"/>
  <c r="I536" i="17"/>
  <c r="L535" i="17"/>
  <c r="N535" i="17" s="1"/>
  <c r="I535" i="17"/>
  <c r="I534" i="17"/>
  <c r="I525" i="17"/>
  <c r="L523" i="17"/>
  <c r="N523" i="17" s="1"/>
  <c r="I523" i="17"/>
  <c r="L521" i="17"/>
  <c r="N521" i="17" s="1"/>
  <c r="I521" i="17"/>
  <c r="L519" i="17"/>
  <c r="I519" i="17"/>
  <c r="L517" i="17"/>
  <c r="N517" i="17" s="1"/>
  <c r="I517" i="17"/>
  <c r="L512" i="17"/>
  <c r="N512" i="17" s="1"/>
  <c r="I512" i="17"/>
  <c r="L510" i="17"/>
  <c r="N510" i="17" s="1"/>
  <c r="I510" i="17"/>
  <c r="L507" i="17"/>
  <c r="N507" i="17" s="1"/>
  <c r="I507" i="17"/>
  <c r="L505" i="17"/>
  <c r="N505" i="17" s="1"/>
  <c r="I505" i="17"/>
  <c r="L501" i="17"/>
  <c r="N501" i="17" s="1"/>
  <c r="I501" i="17"/>
  <c r="L497" i="17"/>
  <c r="M497" i="17" s="1"/>
  <c r="I497" i="17"/>
  <c r="L492" i="17"/>
  <c r="N492" i="17" s="1"/>
  <c r="I492" i="17"/>
  <c r="L488" i="17"/>
  <c r="N488" i="17" s="1"/>
  <c r="I488" i="17"/>
  <c r="Y485" i="17"/>
  <c r="U485" i="17"/>
  <c r="Z485" i="17" s="1"/>
  <c r="T485" i="17"/>
  <c r="W485" i="17" s="1"/>
  <c r="X485" i="17" s="1"/>
  <c r="L485" i="17"/>
  <c r="N485" i="17" s="1"/>
  <c r="I485" i="17"/>
  <c r="L481" i="17"/>
  <c r="N481" i="17" s="1"/>
  <c r="I481" i="17"/>
  <c r="L477" i="17"/>
  <c r="N477" i="17" s="1"/>
  <c r="I477" i="17"/>
  <c r="L473" i="17"/>
  <c r="I473" i="17"/>
  <c r="L469" i="17"/>
  <c r="N469" i="17" s="1"/>
  <c r="I469" i="17"/>
  <c r="Y463" i="17"/>
  <c r="W463" i="17"/>
  <c r="X463" i="17" s="1"/>
  <c r="U463" i="17"/>
  <c r="Z463" i="17" s="1"/>
  <c r="T463" i="17"/>
  <c r="L463" i="17"/>
  <c r="N463" i="17" s="1"/>
  <c r="I463" i="17"/>
  <c r="Y462" i="17"/>
  <c r="W462" i="17"/>
  <c r="X462" i="17" s="1"/>
  <c r="T462" i="17"/>
  <c r="U462" i="17" s="1"/>
  <c r="Z462" i="17" s="1"/>
  <c r="L462" i="17"/>
  <c r="N462" i="17" s="1"/>
  <c r="I462" i="17"/>
  <c r="Y458" i="17"/>
  <c r="W458" i="17"/>
  <c r="X458" i="17" s="1"/>
  <c r="T458" i="17"/>
  <c r="U458" i="17" s="1"/>
  <c r="Z458" i="17" s="1"/>
  <c r="L458" i="17"/>
  <c r="M458" i="17" s="1"/>
  <c r="I458" i="17"/>
  <c r="Y453" i="17"/>
  <c r="W453" i="17"/>
  <c r="X453" i="17" s="1"/>
  <c r="U453" i="17"/>
  <c r="Z453" i="17" s="1"/>
  <c r="T453" i="17"/>
  <c r="L453" i="17"/>
  <c r="N453" i="17" s="1"/>
  <c r="I453" i="17"/>
  <c r="L448" i="17"/>
  <c r="N448" i="17" s="1"/>
  <c r="I448" i="17"/>
  <c r="Y442" i="17"/>
  <c r="X442" i="17"/>
  <c r="U442" i="17"/>
  <c r="Z442" i="17" s="1"/>
  <c r="T442" i="17"/>
  <c r="W442" i="17" s="1"/>
  <c r="L442" i="17"/>
  <c r="N442" i="17" s="1"/>
  <c r="I442" i="17"/>
  <c r="Y441" i="17"/>
  <c r="X441" i="17"/>
  <c r="U441" i="17"/>
  <c r="Z441" i="17" s="1"/>
  <c r="T441" i="17"/>
  <c r="L441" i="17"/>
  <c r="N441" i="17" s="1"/>
  <c r="I441" i="17"/>
  <c r="Y438" i="17"/>
  <c r="W438" i="17"/>
  <c r="X438" i="17" s="1"/>
  <c r="U438" i="17"/>
  <c r="Z438" i="17" s="1"/>
  <c r="T438" i="17"/>
  <c r="L438" i="17"/>
  <c r="N438" i="17" s="1"/>
  <c r="I438" i="17"/>
  <c r="L436" i="17"/>
  <c r="I436" i="17"/>
  <c r="L435" i="17"/>
  <c r="N435" i="17" s="1"/>
  <c r="I435" i="17"/>
  <c r="Y434" i="17"/>
  <c r="W434" i="17"/>
  <c r="X434" i="17" s="1"/>
  <c r="T434" i="17"/>
  <c r="U434" i="17" s="1"/>
  <c r="Z434" i="17" s="1"/>
  <c r="L434" i="17"/>
  <c r="N434" i="17" s="1"/>
  <c r="I434" i="17"/>
  <c r="Z433" i="17"/>
  <c r="Y433" i="17"/>
  <c r="W433" i="17"/>
  <c r="X433" i="17" s="1"/>
  <c r="U433" i="17"/>
  <c r="T433" i="17"/>
  <c r="L433" i="17"/>
  <c r="N433" i="17" s="1"/>
  <c r="I433" i="17"/>
  <c r="L432" i="17"/>
  <c r="N432" i="17" s="1"/>
  <c r="I432" i="17"/>
  <c r="Y431" i="17"/>
  <c r="W431" i="17"/>
  <c r="X431" i="17" s="1"/>
  <c r="T431" i="17"/>
  <c r="U431" i="17" s="1"/>
  <c r="Z431" i="17" s="1"/>
  <c r="L431" i="17"/>
  <c r="N431" i="17" s="1"/>
  <c r="I431" i="17"/>
  <c r="Z429" i="17"/>
  <c r="Y429" i="17"/>
  <c r="W429" i="17"/>
  <c r="X429" i="17" s="1"/>
  <c r="T429" i="17"/>
  <c r="U429" i="17" s="1"/>
  <c r="L429" i="17"/>
  <c r="I429" i="17"/>
  <c r="Z428" i="17"/>
  <c r="Y428" i="17"/>
  <c r="W428" i="17"/>
  <c r="X428" i="17" s="1"/>
  <c r="U428" i="17"/>
  <c r="T428" i="17"/>
  <c r="L428" i="17"/>
  <c r="N428" i="17" s="1"/>
  <c r="I428" i="17"/>
  <c r="L427" i="17"/>
  <c r="N427" i="17" s="1"/>
  <c r="I427" i="17"/>
  <c r="L424" i="17"/>
  <c r="N424" i="17" s="1"/>
  <c r="I424" i="17"/>
  <c r="Y419" i="17"/>
  <c r="T419" i="17"/>
  <c r="W419" i="17" s="1"/>
  <c r="X419" i="17" s="1"/>
  <c r="L419" i="17"/>
  <c r="N419" i="17" s="1"/>
  <c r="I419" i="17"/>
  <c r="Z415" i="17"/>
  <c r="Y415" i="17"/>
  <c r="T415" i="17"/>
  <c r="U415" i="17" s="1"/>
  <c r="L415" i="17"/>
  <c r="I415" i="17"/>
  <c r="Y410" i="17"/>
  <c r="T410" i="17"/>
  <c r="U410" i="17" s="1"/>
  <c r="Z410" i="17" s="1"/>
  <c r="L410" i="17"/>
  <c r="M410" i="17" s="1"/>
  <c r="I410" i="17"/>
  <c r="Y405" i="17"/>
  <c r="T405" i="17"/>
  <c r="L405" i="17"/>
  <c r="N405" i="17" s="1"/>
  <c r="I405" i="17"/>
  <c r="Y399" i="17"/>
  <c r="U399" i="17"/>
  <c r="Z399" i="17" s="1"/>
  <c r="T399" i="17"/>
  <c r="W399" i="17" s="1"/>
  <c r="X399" i="17" s="1"/>
  <c r="L399" i="17"/>
  <c r="N399" i="17" s="1"/>
  <c r="I399" i="17"/>
  <c r="Z394" i="17"/>
  <c r="Y394" i="17"/>
  <c r="T394" i="17"/>
  <c r="U394" i="17" s="1"/>
  <c r="L394" i="17"/>
  <c r="N394" i="17" s="1"/>
  <c r="I394" i="17"/>
  <c r="Y390" i="17"/>
  <c r="W390" i="17"/>
  <c r="X390" i="17" s="1"/>
  <c r="T390" i="17"/>
  <c r="U390" i="17" s="1"/>
  <c r="Z390" i="17" s="1"/>
  <c r="L390" i="17"/>
  <c r="N390" i="17" s="1"/>
  <c r="I390" i="17"/>
  <c r="L388" i="17"/>
  <c r="N388" i="17" s="1"/>
  <c r="I388" i="17"/>
  <c r="L386" i="17"/>
  <c r="I386" i="17"/>
  <c r="L380" i="17"/>
  <c r="N380" i="17" s="1"/>
  <c r="I380" i="17"/>
  <c r="L374" i="17"/>
  <c r="N374" i="17" s="1"/>
  <c r="I374" i="17"/>
  <c r="L368" i="17"/>
  <c r="N368" i="17" s="1"/>
  <c r="I368" i="17"/>
  <c r="L364" i="17"/>
  <c r="I364" i="17"/>
  <c r="L360" i="17"/>
  <c r="N360" i="17" s="1"/>
  <c r="I360" i="17"/>
  <c r="I356" i="17"/>
  <c r="L352" i="17"/>
  <c r="N352" i="17" s="1"/>
  <c r="I352" i="17"/>
  <c r="L347" i="17"/>
  <c r="N347" i="17" s="1"/>
  <c r="I347" i="17"/>
  <c r="L343" i="17"/>
  <c r="N343" i="17" s="1"/>
  <c r="I343" i="17"/>
  <c r="L341" i="17"/>
  <c r="N341" i="17" s="1"/>
  <c r="L340" i="17"/>
  <c r="N340" i="17" s="1"/>
  <c r="I339" i="17"/>
  <c r="L335" i="17"/>
  <c r="N335" i="17" s="1"/>
  <c r="I335" i="17"/>
  <c r="L331" i="17"/>
  <c r="N331" i="17" s="1"/>
  <c r="I331" i="17"/>
  <c r="L327" i="17"/>
  <c r="N327" i="17" s="1"/>
  <c r="I327" i="17"/>
  <c r="L323" i="17"/>
  <c r="I323" i="17"/>
  <c r="L321" i="17"/>
  <c r="N321" i="17" s="1"/>
  <c r="I321" i="17"/>
  <c r="L317" i="17"/>
  <c r="I317" i="17"/>
  <c r="L314" i="17"/>
  <c r="N314" i="17" s="1"/>
  <c r="I314" i="17"/>
  <c r="L311" i="17"/>
  <c r="N311" i="17" s="1"/>
  <c r="I311" i="17"/>
  <c r="L308" i="17"/>
  <c r="N308" i="17" s="1"/>
  <c r="I308" i="17"/>
  <c r="L304" i="17"/>
  <c r="N304" i="17" s="1"/>
  <c r="I304" i="17"/>
  <c r="L299" i="17"/>
  <c r="N299" i="17" s="1"/>
  <c r="I299" i="17"/>
  <c r="Y295" i="17"/>
  <c r="W295" i="17"/>
  <c r="X295" i="17" s="1"/>
  <c r="L295" i="17"/>
  <c r="N295" i="17" s="1"/>
  <c r="I295" i="17"/>
  <c r="L291" i="17"/>
  <c r="N291" i="17" s="1"/>
  <c r="I291" i="17"/>
  <c r="L287" i="17"/>
  <c r="N287" i="17" s="1"/>
  <c r="I287" i="17"/>
  <c r="L283" i="17"/>
  <c r="N283" i="17" s="1"/>
  <c r="I283" i="17"/>
  <c r="L281" i="17"/>
  <c r="N281" i="17" s="1"/>
  <c r="I281" i="17"/>
  <c r="M281" i="17" s="1"/>
  <c r="L273" i="17"/>
  <c r="N273" i="17" s="1"/>
  <c r="I273" i="17"/>
  <c r="L267" i="17"/>
  <c r="N267" i="17" s="1"/>
  <c r="I267" i="17"/>
  <c r="L263" i="17"/>
  <c r="N263" i="17" s="1"/>
  <c r="I263" i="17"/>
  <c r="L256" i="17"/>
  <c r="N256" i="17" s="1"/>
  <c r="I256" i="17"/>
  <c r="L252" i="17"/>
  <c r="N252" i="17" s="1"/>
  <c r="I252" i="17"/>
  <c r="L249" i="17"/>
  <c r="N249" i="17" s="1"/>
  <c r="I249" i="17"/>
  <c r="L248" i="17"/>
  <c r="N248" i="17" s="1"/>
  <c r="I248" i="17"/>
  <c r="L244" i="17"/>
  <c r="N244" i="17" s="1"/>
  <c r="I244" i="17"/>
  <c r="Y239" i="17"/>
  <c r="W239" i="17"/>
  <c r="X239" i="17" s="1"/>
  <c r="L239" i="17"/>
  <c r="N239" i="17" s="1"/>
  <c r="I239" i="17"/>
  <c r="L235" i="17"/>
  <c r="N235" i="17" s="1"/>
  <c r="I235" i="17"/>
  <c r="L229" i="17"/>
  <c r="N229" i="17" s="1"/>
  <c r="I229" i="17"/>
  <c r="L224" i="17"/>
  <c r="N224" i="17" s="1"/>
  <c r="I224" i="17"/>
  <c r="L219" i="17"/>
  <c r="N219" i="17" s="1"/>
  <c r="I219" i="17"/>
  <c r="L215" i="17"/>
  <c r="N215" i="17" s="1"/>
  <c r="I215" i="17"/>
  <c r="L214" i="17"/>
  <c r="N214" i="17" s="1"/>
  <c r="L213" i="17"/>
  <c r="N213" i="17" s="1"/>
  <c r="I212" i="17"/>
  <c r="I207" i="17"/>
  <c r="L207" i="17"/>
  <c r="N207" i="17" s="1"/>
  <c r="L202" i="17"/>
  <c r="N202" i="17" s="1"/>
  <c r="I202" i="17"/>
  <c r="L195" i="17"/>
  <c r="N195" i="17" s="1"/>
  <c r="I195" i="17"/>
  <c r="N191" i="17"/>
  <c r="I191" i="17"/>
  <c r="L186" i="17"/>
  <c r="N186" i="17" s="1"/>
  <c r="I186" i="17"/>
  <c r="M186" i="17" s="1"/>
  <c r="L182" i="17"/>
  <c r="N182" i="17" s="1"/>
  <c r="I182" i="17"/>
  <c r="L179" i="17"/>
  <c r="N179" i="17" s="1"/>
  <c r="I179" i="17"/>
  <c r="L174" i="17"/>
  <c r="N174" i="17" s="1"/>
  <c r="I174" i="17"/>
  <c r="L170" i="17"/>
  <c r="N170" i="17" s="1"/>
  <c r="I170" i="17"/>
  <c r="L166" i="17"/>
  <c r="N166" i="17" s="1"/>
  <c r="I166" i="17"/>
  <c r="L164" i="17"/>
  <c r="N164" i="17" s="1"/>
  <c r="I164" i="17"/>
  <c r="L163" i="17"/>
  <c r="N163" i="17" s="1"/>
  <c r="I163" i="17"/>
  <c r="L162" i="17"/>
  <c r="N162" i="17" s="1"/>
  <c r="I162" i="17"/>
  <c r="L160" i="17"/>
  <c r="N160" i="17" s="1"/>
  <c r="I160" i="17"/>
  <c r="L157" i="17"/>
  <c r="I157" i="17"/>
  <c r="Y153" i="17"/>
  <c r="W153" i="17"/>
  <c r="X153" i="17" s="1"/>
  <c r="T153" i="17"/>
  <c r="U153" i="17" s="1"/>
  <c r="N153" i="17"/>
  <c r="L153" i="17"/>
  <c r="I153" i="17"/>
  <c r="Y148" i="17"/>
  <c r="T148" i="17"/>
  <c r="L148" i="17"/>
  <c r="N148" i="17" s="1"/>
  <c r="I148" i="17"/>
  <c r="L145" i="17"/>
  <c r="N145" i="17" s="1"/>
  <c r="I145" i="17"/>
  <c r="L142" i="17"/>
  <c r="N142" i="17" s="1"/>
  <c r="I142" i="17"/>
  <c r="L141" i="17"/>
  <c r="N141" i="17" s="1"/>
  <c r="I141" i="17"/>
  <c r="L135" i="17"/>
  <c r="N135" i="17" s="1"/>
  <c r="I135" i="17"/>
  <c r="L131" i="17"/>
  <c r="N131" i="17" s="1"/>
  <c r="I131" i="17"/>
  <c r="I126" i="17"/>
  <c r="L123" i="17"/>
  <c r="N123" i="17" s="1"/>
  <c r="I123" i="17"/>
  <c r="L117" i="17"/>
  <c r="N117" i="17" s="1"/>
  <c r="I117" i="17"/>
  <c r="L111" i="17"/>
  <c r="N111" i="17" s="1"/>
  <c r="I111" i="17"/>
  <c r="L102" i="17"/>
  <c r="N102" i="17" s="1"/>
  <c r="I102" i="17"/>
  <c r="L97" i="17"/>
  <c r="N97" i="17" s="1"/>
  <c r="I97" i="17"/>
  <c r="L92" i="17"/>
  <c r="N92" i="17" s="1"/>
  <c r="I92" i="17"/>
  <c r="L86" i="17"/>
  <c r="N86" i="17" s="1"/>
  <c r="I86" i="17"/>
  <c r="L82" i="17"/>
  <c r="N82" i="17" s="1"/>
  <c r="I82" i="17"/>
  <c r="L71" i="17"/>
  <c r="N71" i="17" s="1"/>
  <c r="I71" i="17"/>
  <c r="L55" i="17"/>
  <c r="N55" i="17" s="1"/>
  <c r="I55" i="17"/>
  <c r="L51" i="17"/>
  <c r="N51" i="17" s="1"/>
  <c r="L41" i="17"/>
  <c r="I41" i="17"/>
  <c r="L36" i="17"/>
  <c r="N36" i="17" s="1"/>
  <c r="I36" i="17"/>
  <c r="L31" i="17"/>
  <c r="N31" i="17" s="1"/>
  <c r="I31" i="17"/>
  <c r="L28" i="17"/>
  <c r="N28" i="17" s="1"/>
  <c r="I28" i="17"/>
  <c r="L26" i="17"/>
  <c r="N26" i="17" s="1"/>
  <c r="I26" i="17"/>
  <c r="M26" i="17" s="1"/>
  <c r="L23" i="17"/>
  <c r="N23" i="17" s="1"/>
  <c r="I23" i="17"/>
  <c r="L20" i="17"/>
  <c r="N20" i="17" s="1"/>
  <c r="I20" i="17"/>
  <c r="L19" i="17"/>
  <c r="N19" i="17" s="1"/>
  <c r="I19" i="17"/>
  <c r="L15" i="17"/>
  <c r="N15" i="17" s="1"/>
  <c r="I15" i="17"/>
  <c r="L10" i="17"/>
  <c r="N10" i="17" s="1"/>
  <c r="I10" i="17"/>
  <c r="R9" i="17"/>
  <c r="R8" i="17"/>
  <c r="T295" i="17" s="1"/>
  <c r="U295" i="17" s="1"/>
  <c r="Z295" i="17" s="1"/>
  <c r="L5" i="17"/>
  <c r="L525" i="17" s="1"/>
  <c r="N525" i="17" s="1"/>
  <c r="F4" i="17"/>
  <c r="B4" i="17"/>
  <c r="F3" i="17"/>
  <c r="B3" i="17"/>
  <c r="F2" i="17"/>
  <c r="B2" i="17"/>
  <c r="B1" i="17"/>
  <c r="S67" i="16"/>
  <c r="U67" i="16" s="1"/>
  <c r="P67" i="16"/>
  <c r="S66" i="16"/>
  <c r="U66" i="16" s="1"/>
  <c r="P66" i="16"/>
  <c r="H66" i="16" s="1"/>
  <c r="S65" i="16"/>
  <c r="U65" i="16" s="1"/>
  <c r="P65" i="16"/>
  <c r="S64" i="16"/>
  <c r="U64" i="16" s="1"/>
  <c r="P64" i="16"/>
  <c r="K62" i="16" s="1"/>
  <c r="S63" i="16"/>
  <c r="U63" i="16" s="1"/>
  <c r="P63" i="16"/>
  <c r="S62" i="16"/>
  <c r="U62" i="16" s="1"/>
  <c r="P62" i="16"/>
  <c r="E62" i="16" s="1"/>
  <c r="H62" i="16"/>
  <c r="S61" i="16"/>
  <c r="U61" i="16" s="1"/>
  <c r="P61" i="16"/>
  <c r="K59" i="16" s="1"/>
  <c r="S60" i="16"/>
  <c r="U60" i="16" s="1"/>
  <c r="P60" i="16"/>
  <c r="S59" i="16"/>
  <c r="U59" i="16" s="1"/>
  <c r="P59" i="16"/>
  <c r="E59" i="16" s="1"/>
  <c r="S58" i="16"/>
  <c r="U58" i="16" s="1"/>
  <c r="P58" i="16"/>
  <c r="S57" i="16"/>
  <c r="U57" i="16" s="1"/>
  <c r="P57" i="16"/>
  <c r="H56" i="16" s="1"/>
  <c r="S56" i="16"/>
  <c r="P56" i="16"/>
  <c r="E56" i="16" s="1"/>
  <c r="S55" i="16"/>
  <c r="T55" i="16" s="1"/>
  <c r="P55" i="16"/>
  <c r="K53" i="16" s="1"/>
  <c r="S54" i="16"/>
  <c r="U54" i="16" s="1"/>
  <c r="P54" i="16"/>
  <c r="H54" i="16" s="1"/>
  <c r="S53" i="16"/>
  <c r="P53" i="16"/>
  <c r="E53" i="16" s="1"/>
  <c r="S52" i="16"/>
  <c r="U52" i="16" s="1"/>
  <c r="P52" i="16"/>
  <c r="K50" i="16" s="1"/>
  <c r="S51" i="16"/>
  <c r="U51" i="16" s="1"/>
  <c r="P51" i="16"/>
  <c r="H50" i="16" s="1"/>
  <c r="S50" i="16"/>
  <c r="U50" i="16" s="1"/>
  <c r="P50" i="16"/>
  <c r="E50" i="16" s="1"/>
  <c r="S49" i="16"/>
  <c r="U49" i="16" s="1"/>
  <c r="P49" i="16"/>
  <c r="K47" i="16" s="1"/>
  <c r="S48" i="16"/>
  <c r="U48" i="16" s="1"/>
  <c r="P48" i="16"/>
  <c r="H48" i="16" s="1"/>
  <c r="S47" i="16"/>
  <c r="U47" i="16" s="1"/>
  <c r="P47" i="16"/>
  <c r="E47" i="16" s="1"/>
  <c r="S46" i="16"/>
  <c r="U46" i="16" s="1"/>
  <c r="P46" i="16"/>
  <c r="S45" i="16"/>
  <c r="U45" i="16" s="1"/>
  <c r="P45" i="16"/>
  <c r="H44" i="16" s="1"/>
  <c r="S44" i="16"/>
  <c r="U44" i="16" s="1"/>
  <c r="P44" i="16"/>
  <c r="S43" i="16"/>
  <c r="U43" i="16" s="1"/>
  <c r="P43" i="16"/>
  <c r="S42" i="16"/>
  <c r="P42" i="16"/>
  <c r="H42" i="16" s="1"/>
  <c r="S41" i="16"/>
  <c r="U41" i="16" s="1"/>
  <c r="P41" i="16"/>
  <c r="S40" i="16"/>
  <c r="U40" i="16" s="1"/>
  <c r="P40" i="16"/>
  <c r="K38" i="16" s="1"/>
  <c r="S39" i="16"/>
  <c r="U39" i="16" s="1"/>
  <c r="P39" i="16"/>
  <c r="H38" i="16" s="1"/>
  <c r="S38" i="16"/>
  <c r="U38" i="16" s="1"/>
  <c r="P38" i="16"/>
  <c r="S37" i="16"/>
  <c r="P37" i="16"/>
  <c r="K35" i="16" s="1"/>
  <c r="S36" i="16"/>
  <c r="U36" i="16" s="1"/>
  <c r="P36" i="16"/>
  <c r="H35" i="16" s="1"/>
  <c r="S35" i="16"/>
  <c r="T35" i="16" s="1"/>
  <c r="P35" i="16"/>
  <c r="E35" i="16" s="1"/>
  <c r="S34" i="16"/>
  <c r="U34" i="16" s="1"/>
  <c r="P34" i="16"/>
  <c r="K32" i="16" s="1"/>
  <c r="S33" i="16"/>
  <c r="U33" i="16" s="1"/>
  <c r="P33" i="16"/>
  <c r="S32" i="16"/>
  <c r="U32" i="16" s="1"/>
  <c r="P32" i="16"/>
  <c r="E32" i="16" s="1"/>
  <c r="S31" i="16"/>
  <c r="U31" i="16" s="1"/>
  <c r="P31" i="16"/>
  <c r="K29" i="16" s="1"/>
  <c r="S30" i="16"/>
  <c r="U30" i="16" s="1"/>
  <c r="P30" i="16"/>
  <c r="S29" i="16"/>
  <c r="P29" i="16"/>
  <c r="E29" i="16" s="1"/>
  <c r="S28" i="16"/>
  <c r="U28" i="16" s="1"/>
  <c r="P28" i="16"/>
  <c r="K26" i="16" s="1"/>
  <c r="S27" i="16"/>
  <c r="U27" i="16" s="1"/>
  <c r="P27" i="16"/>
  <c r="H26" i="16" s="1"/>
  <c r="S26" i="16"/>
  <c r="T26" i="16" s="1"/>
  <c r="P26" i="16"/>
  <c r="E26" i="16" s="1"/>
  <c r="S25" i="16"/>
  <c r="U25" i="16" s="1"/>
  <c r="P25" i="16"/>
  <c r="K23" i="16" s="1"/>
  <c r="S24" i="16"/>
  <c r="U24" i="16" s="1"/>
  <c r="P24" i="16"/>
  <c r="H23" i="16" s="1"/>
  <c r="S23" i="16"/>
  <c r="U23" i="16" s="1"/>
  <c r="P23" i="16"/>
  <c r="E23" i="16" s="1"/>
  <c r="S22" i="16"/>
  <c r="U22" i="16" s="1"/>
  <c r="P22" i="16"/>
  <c r="S21" i="16"/>
  <c r="U21" i="16" s="1"/>
  <c r="P21" i="16"/>
  <c r="H20" i="16" s="1"/>
  <c r="S20" i="16"/>
  <c r="U20" i="16" s="1"/>
  <c r="P20" i="16"/>
  <c r="S19" i="16"/>
  <c r="U19" i="16" s="1"/>
  <c r="P19" i="16"/>
  <c r="K17" i="16" s="1"/>
  <c r="S18" i="16"/>
  <c r="U18" i="16" s="1"/>
  <c r="P18" i="16"/>
  <c r="S17" i="16"/>
  <c r="U17" i="16" s="1"/>
  <c r="P17" i="16"/>
  <c r="S16" i="16"/>
  <c r="U16" i="16" s="1"/>
  <c r="P16" i="16"/>
  <c r="S15" i="16"/>
  <c r="U15" i="16" s="1"/>
  <c r="P15" i="16"/>
  <c r="H14" i="16" s="1"/>
  <c r="S14" i="16"/>
  <c r="U14" i="16" s="1"/>
  <c r="P14" i="16"/>
  <c r="E14" i="16" s="1"/>
  <c r="S13" i="16"/>
  <c r="U13" i="16" s="1"/>
  <c r="P13" i="16"/>
  <c r="K11" i="16" s="1"/>
  <c r="S12" i="16"/>
  <c r="U12" i="16" s="1"/>
  <c r="P12" i="16"/>
  <c r="S11" i="16"/>
  <c r="U11" i="16" s="1"/>
  <c r="P11" i="16"/>
  <c r="E11" i="16" s="1"/>
  <c r="S5" i="16"/>
  <c r="M4" i="16"/>
  <c r="B4" i="16"/>
  <c r="M3" i="16"/>
  <c r="B3" i="16"/>
  <c r="F2" i="16"/>
  <c r="B2" i="16"/>
  <c r="B1" i="16"/>
  <c r="L109" i="15"/>
  <c r="N109" i="15" s="1"/>
  <c r="I109" i="15"/>
  <c r="I108" i="15"/>
  <c r="L107" i="15"/>
  <c r="N107" i="15" s="1"/>
  <c r="I107" i="15"/>
  <c r="I106" i="15"/>
  <c r="L105" i="15"/>
  <c r="N105" i="15" s="1"/>
  <c r="I105" i="15"/>
  <c r="I104" i="15"/>
  <c r="L103" i="15"/>
  <c r="I103" i="15"/>
  <c r="I102" i="15"/>
  <c r="L100" i="15"/>
  <c r="N100" i="15" s="1"/>
  <c r="I100" i="15"/>
  <c r="I99" i="15"/>
  <c r="L98" i="15"/>
  <c r="N98" i="15" s="1"/>
  <c r="I98" i="15"/>
  <c r="I97" i="15"/>
  <c r="L96" i="15"/>
  <c r="N96" i="15" s="1"/>
  <c r="I96" i="15"/>
  <c r="I95" i="15"/>
  <c r="L94" i="15"/>
  <c r="N94" i="15" s="1"/>
  <c r="I94" i="15"/>
  <c r="I93" i="15"/>
  <c r="L92" i="15"/>
  <c r="N92" i="15" s="1"/>
  <c r="I92" i="15"/>
  <c r="I91" i="15"/>
  <c r="L90" i="15"/>
  <c r="N90" i="15" s="1"/>
  <c r="I90" i="15"/>
  <c r="I89" i="15"/>
  <c r="L87" i="15"/>
  <c r="N87" i="15" s="1"/>
  <c r="I87" i="15"/>
  <c r="I86" i="15"/>
  <c r="L85" i="15"/>
  <c r="N85" i="15" s="1"/>
  <c r="I85" i="15"/>
  <c r="I84" i="15"/>
  <c r="L83" i="15"/>
  <c r="N83" i="15" s="1"/>
  <c r="I83" i="15"/>
  <c r="I82" i="15"/>
  <c r="L81" i="15"/>
  <c r="N81" i="15" s="1"/>
  <c r="I81" i="15"/>
  <c r="I80" i="15"/>
  <c r="L78" i="15"/>
  <c r="M78" i="15" s="1"/>
  <c r="I78" i="15"/>
  <c r="I77" i="15"/>
  <c r="L75" i="15"/>
  <c r="N75" i="15" s="1"/>
  <c r="I75" i="15"/>
  <c r="I74" i="15"/>
  <c r="L73" i="15"/>
  <c r="N73" i="15" s="1"/>
  <c r="I73" i="15"/>
  <c r="I72" i="15"/>
  <c r="L71" i="15"/>
  <c r="N71" i="15" s="1"/>
  <c r="I71" i="15"/>
  <c r="I70" i="15"/>
  <c r="L69" i="15"/>
  <c r="N69" i="15" s="1"/>
  <c r="I69" i="15"/>
  <c r="I68" i="15"/>
  <c r="L66" i="15"/>
  <c r="I66" i="15"/>
  <c r="I65" i="15"/>
  <c r="L63" i="15"/>
  <c r="N63" i="15" s="1"/>
  <c r="I63" i="15"/>
  <c r="I62" i="15"/>
  <c r="Y59" i="15"/>
  <c r="T59" i="15"/>
  <c r="L59" i="15"/>
  <c r="N59" i="15" s="1"/>
  <c r="I59" i="15"/>
  <c r="L57" i="15"/>
  <c r="N57" i="15" s="1"/>
  <c r="I57" i="15"/>
  <c r="Y55" i="15"/>
  <c r="W55" i="15"/>
  <c r="X55" i="15" s="1"/>
  <c r="T55" i="15"/>
  <c r="U55" i="15" s="1"/>
  <c r="L55" i="15"/>
  <c r="N55" i="15" s="1"/>
  <c r="I55" i="15"/>
  <c r="Y54" i="15"/>
  <c r="T54" i="15"/>
  <c r="U54" i="15" s="1"/>
  <c r="L54" i="15"/>
  <c r="N54" i="15" s="1"/>
  <c r="I54" i="15"/>
  <c r="Y52" i="15"/>
  <c r="W52" i="15"/>
  <c r="X52" i="15" s="1"/>
  <c r="T52" i="15"/>
  <c r="U52" i="15" s="1"/>
  <c r="L52" i="15"/>
  <c r="N52" i="15" s="1"/>
  <c r="I52" i="15"/>
  <c r="Y51" i="15"/>
  <c r="W51" i="15"/>
  <c r="X51" i="15" s="1"/>
  <c r="T51" i="15"/>
  <c r="U51" i="15" s="1"/>
  <c r="L51" i="15"/>
  <c r="I51" i="15"/>
  <c r="Y48" i="15"/>
  <c r="W48" i="15"/>
  <c r="X48" i="15" s="1"/>
  <c r="T48" i="15"/>
  <c r="U48" i="15" s="1"/>
  <c r="L48" i="15"/>
  <c r="I48" i="15"/>
  <c r="Y45" i="15"/>
  <c r="W45" i="15"/>
  <c r="X45" i="15" s="1"/>
  <c r="T45" i="15"/>
  <c r="U45" i="15" s="1"/>
  <c r="L45" i="15"/>
  <c r="N45" i="15" s="1"/>
  <c r="I45" i="15"/>
  <c r="L44" i="15"/>
  <c r="N44" i="15" s="1"/>
  <c r="I44" i="15"/>
  <c r="Y43" i="15"/>
  <c r="W43" i="15"/>
  <c r="X43" i="15" s="1"/>
  <c r="T43" i="15"/>
  <c r="U43" i="15" s="1"/>
  <c r="L43" i="15"/>
  <c r="N43" i="15" s="1"/>
  <c r="I43" i="15"/>
  <c r="Y40" i="15"/>
  <c r="W40" i="15"/>
  <c r="X40" i="15" s="1"/>
  <c r="T40" i="15"/>
  <c r="U40" i="15" s="1"/>
  <c r="L40" i="15"/>
  <c r="N40" i="15" s="1"/>
  <c r="I40" i="15"/>
  <c r="Y39" i="15"/>
  <c r="T39" i="15"/>
  <c r="W39" i="15" s="1"/>
  <c r="X39" i="15" s="1"/>
  <c r="L39" i="15"/>
  <c r="N39" i="15" s="1"/>
  <c r="I39" i="15"/>
  <c r="Y37" i="15"/>
  <c r="W37" i="15"/>
  <c r="X37" i="15" s="1"/>
  <c r="T37" i="15"/>
  <c r="U37" i="15" s="1"/>
  <c r="L37" i="15"/>
  <c r="N37" i="15" s="1"/>
  <c r="I37" i="15"/>
  <c r="L36" i="15"/>
  <c r="N36" i="15" s="1"/>
  <c r="I36" i="15"/>
  <c r="Y35" i="15"/>
  <c r="T35" i="15"/>
  <c r="L35" i="15"/>
  <c r="N35" i="15" s="1"/>
  <c r="I35" i="15"/>
  <c r="L32" i="15"/>
  <c r="M32" i="15" s="1"/>
  <c r="I32" i="15"/>
  <c r="Y29" i="15"/>
  <c r="T29" i="15"/>
  <c r="U29" i="15" s="1"/>
  <c r="L29" i="15"/>
  <c r="N29" i="15" s="1"/>
  <c r="I29" i="15"/>
  <c r="Y27" i="15"/>
  <c r="T27" i="15"/>
  <c r="L27" i="15"/>
  <c r="N27" i="15" s="1"/>
  <c r="I27" i="15"/>
  <c r="Y22" i="15"/>
  <c r="T22" i="15"/>
  <c r="U22" i="15" s="1"/>
  <c r="L22" i="15"/>
  <c r="N22" i="15" s="1"/>
  <c r="I22" i="15"/>
  <c r="Y18" i="15"/>
  <c r="W18" i="15"/>
  <c r="X18" i="15" s="1"/>
  <c r="T18" i="15"/>
  <c r="U18" i="15" s="1"/>
  <c r="L18" i="15"/>
  <c r="N18" i="15" s="1"/>
  <c r="I18" i="15"/>
  <c r="Y14" i="15"/>
  <c r="T14" i="15"/>
  <c r="L14" i="15"/>
  <c r="N14" i="15" s="1"/>
  <c r="I14" i="15"/>
  <c r="Y10" i="15"/>
  <c r="T10" i="15"/>
  <c r="W10" i="15" s="1"/>
  <c r="X10" i="15" s="1"/>
  <c r="L10" i="15"/>
  <c r="N10" i="15" s="1"/>
  <c r="I10" i="15"/>
  <c r="L5" i="15"/>
  <c r="F4" i="15"/>
  <c r="B4" i="15"/>
  <c r="F3" i="15"/>
  <c r="B3" i="15"/>
  <c r="F2" i="15"/>
  <c r="B2" i="15"/>
  <c r="B1" i="15"/>
  <c r="L165" i="14"/>
  <c r="N165" i="14" s="1"/>
  <c r="I165" i="14"/>
  <c r="I164" i="14"/>
  <c r="L163" i="14"/>
  <c r="N163" i="14" s="1"/>
  <c r="I163" i="14"/>
  <c r="I162" i="14"/>
  <c r="L160" i="14"/>
  <c r="N160" i="14" s="1"/>
  <c r="I160" i="14"/>
  <c r="L159" i="14"/>
  <c r="I159" i="14"/>
  <c r="L158" i="14"/>
  <c r="N158" i="14" s="1"/>
  <c r="I158" i="14"/>
  <c r="I157" i="14"/>
  <c r="L155" i="14"/>
  <c r="N155" i="14" s="1"/>
  <c r="I155" i="14"/>
  <c r="I154" i="14"/>
  <c r="L152" i="14"/>
  <c r="N152" i="14" s="1"/>
  <c r="I152" i="14"/>
  <c r="M152" i="14" s="1"/>
  <c r="I151" i="14"/>
  <c r="L149" i="14"/>
  <c r="N149" i="14" s="1"/>
  <c r="I149" i="14"/>
  <c r="I148" i="14"/>
  <c r="L146" i="14"/>
  <c r="N146" i="14" s="1"/>
  <c r="I146" i="14"/>
  <c r="I145" i="14"/>
  <c r="L143" i="14"/>
  <c r="N143" i="14" s="1"/>
  <c r="I143" i="14"/>
  <c r="I142" i="14"/>
  <c r="L140" i="14"/>
  <c r="N140" i="14" s="1"/>
  <c r="I140" i="14"/>
  <c r="I139" i="14"/>
  <c r="L137" i="14"/>
  <c r="N137" i="14" s="1"/>
  <c r="I137" i="14"/>
  <c r="I136" i="14"/>
  <c r="L135" i="14"/>
  <c r="N135" i="14" s="1"/>
  <c r="I135" i="14"/>
  <c r="I134" i="14"/>
  <c r="L133" i="14"/>
  <c r="N133" i="14" s="1"/>
  <c r="I133" i="14"/>
  <c r="I132" i="14"/>
  <c r="L131" i="14"/>
  <c r="M131" i="14" s="1"/>
  <c r="I131" i="14"/>
  <c r="I130" i="14"/>
  <c r="L129" i="14"/>
  <c r="N129" i="14" s="1"/>
  <c r="I129" i="14"/>
  <c r="M129" i="14" s="1"/>
  <c r="I128" i="14"/>
  <c r="L126" i="14"/>
  <c r="N126" i="14" s="1"/>
  <c r="I126" i="14"/>
  <c r="I125" i="14"/>
  <c r="Y123" i="14"/>
  <c r="T123" i="14"/>
  <c r="Y122" i="14"/>
  <c r="T122" i="14"/>
  <c r="U122" i="14" s="1"/>
  <c r="Y121" i="14"/>
  <c r="T121" i="14"/>
  <c r="U121" i="14" s="1"/>
  <c r="L120" i="14"/>
  <c r="N120" i="14" s="1"/>
  <c r="I120" i="14"/>
  <c r="L116" i="14"/>
  <c r="N116" i="14" s="1"/>
  <c r="L114" i="14"/>
  <c r="N114" i="14" s="1"/>
  <c r="I114" i="14"/>
  <c r="L107" i="14"/>
  <c r="N107" i="14" s="1"/>
  <c r="I107" i="14"/>
  <c r="L89" i="14"/>
  <c r="I89" i="14"/>
  <c r="L84" i="14"/>
  <c r="N84" i="14" s="1"/>
  <c r="I84" i="14"/>
  <c r="L76" i="14"/>
  <c r="N76" i="14" s="1"/>
  <c r="I76" i="14"/>
  <c r="L73" i="14"/>
  <c r="N73" i="14" s="1"/>
  <c r="I73" i="14"/>
  <c r="L71" i="14"/>
  <c r="N71" i="14" s="1"/>
  <c r="I71" i="14"/>
  <c r="L64" i="14"/>
  <c r="N64" i="14" s="1"/>
  <c r="L59" i="14"/>
  <c r="N59" i="14" s="1"/>
  <c r="I59" i="14"/>
  <c r="L54" i="14"/>
  <c r="N54" i="14" s="1"/>
  <c r="I54" i="14"/>
  <c r="L49" i="14"/>
  <c r="N49" i="14" s="1"/>
  <c r="I49" i="14"/>
  <c r="L48" i="14"/>
  <c r="N48" i="14" s="1"/>
  <c r="I48" i="14"/>
  <c r="L47" i="14"/>
  <c r="N47" i="14" s="1"/>
  <c r="I47" i="14"/>
  <c r="L43" i="14"/>
  <c r="N43" i="14" s="1"/>
  <c r="I43" i="14"/>
  <c r="L39" i="14"/>
  <c r="I39" i="14"/>
  <c r="Y37" i="14"/>
  <c r="X37" i="14"/>
  <c r="U37" i="14"/>
  <c r="L37" i="14"/>
  <c r="N37" i="14" s="1"/>
  <c r="I37" i="14"/>
  <c r="Y36" i="14"/>
  <c r="W36" i="14"/>
  <c r="X36" i="14" s="1"/>
  <c r="T36" i="14"/>
  <c r="U36" i="14" s="1"/>
  <c r="I36" i="14"/>
  <c r="M36" i="14" s="1"/>
  <c r="Y34" i="14"/>
  <c r="X34" i="14"/>
  <c r="U34" i="14"/>
  <c r="N34" i="14"/>
  <c r="L34" i="14"/>
  <c r="I34" i="14"/>
  <c r="Y33" i="14"/>
  <c r="T33" i="14"/>
  <c r="W33" i="14" s="1"/>
  <c r="X33" i="14" s="1"/>
  <c r="I33" i="14"/>
  <c r="M33" i="14" s="1"/>
  <c r="Y30" i="14"/>
  <c r="T30" i="14"/>
  <c r="L30" i="14"/>
  <c r="N30" i="14" s="1"/>
  <c r="I30" i="14"/>
  <c r="Y27" i="14"/>
  <c r="T27" i="14"/>
  <c r="U27" i="14" s="1"/>
  <c r="L27" i="14"/>
  <c r="N27" i="14" s="1"/>
  <c r="I27" i="14"/>
  <c r="Y26" i="14"/>
  <c r="W26" i="14"/>
  <c r="X26" i="14" s="1"/>
  <c r="T26" i="14"/>
  <c r="U26" i="14" s="1"/>
  <c r="L26" i="14"/>
  <c r="N26" i="14" s="1"/>
  <c r="I26" i="14"/>
  <c r="Y23" i="14"/>
  <c r="W23" i="14"/>
  <c r="X23" i="14" s="1"/>
  <c r="T23" i="14"/>
  <c r="U23" i="14" s="1"/>
  <c r="L23" i="14"/>
  <c r="N23" i="14" s="1"/>
  <c r="I23" i="14"/>
  <c r="Y22" i="14"/>
  <c r="W22" i="14"/>
  <c r="X22" i="14" s="1"/>
  <c r="T22" i="14"/>
  <c r="U22" i="14" s="1"/>
  <c r="L22" i="14"/>
  <c r="N22" i="14" s="1"/>
  <c r="I22" i="14"/>
  <c r="Y21" i="14"/>
  <c r="W21" i="14"/>
  <c r="X21" i="14" s="1"/>
  <c r="T21" i="14"/>
  <c r="U21" i="14" s="1"/>
  <c r="L21" i="14"/>
  <c r="N21" i="14" s="1"/>
  <c r="I21" i="14"/>
  <c r="Y20" i="14"/>
  <c r="L20" i="14"/>
  <c r="N20" i="14" s="1"/>
  <c r="I20" i="14"/>
  <c r="Y19" i="14"/>
  <c r="L19" i="14"/>
  <c r="N19" i="14" s="1"/>
  <c r="I19" i="14"/>
  <c r="Y18" i="14"/>
  <c r="W18" i="14"/>
  <c r="X18" i="14" s="1"/>
  <c r="T18" i="14"/>
  <c r="U18" i="14" s="1"/>
  <c r="L18" i="14"/>
  <c r="N18" i="14" s="1"/>
  <c r="I18" i="14"/>
  <c r="Y17" i="14"/>
  <c r="W17" i="14"/>
  <c r="X17" i="14" s="1"/>
  <c r="T17" i="14"/>
  <c r="U17" i="14" s="1"/>
  <c r="L17" i="14"/>
  <c r="N17" i="14" s="1"/>
  <c r="I17" i="14"/>
  <c r="Y16" i="14"/>
  <c r="L16" i="14"/>
  <c r="N16" i="14" s="1"/>
  <c r="I16" i="14"/>
  <c r="Y15" i="14"/>
  <c r="L15" i="14"/>
  <c r="N15" i="14" s="1"/>
  <c r="I15" i="14"/>
  <c r="Y14" i="14"/>
  <c r="L14" i="14"/>
  <c r="N14" i="14" s="1"/>
  <c r="I14" i="14"/>
  <c r="Y13" i="14"/>
  <c r="W13" i="14"/>
  <c r="X13" i="14" s="1"/>
  <c r="T13" i="14"/>
  <c r="U13" i="14" s="1"/>
  <c r="L13" i="14"/>
  <c r="N13" i="14" s="1"/>
  <c r="I13" i="14"/>
  <c r="Y11" i="14"/>
  <c r="L11" i="14"/>
  <c r="M11" i="14" s="1"/>
  <c r="Y10" i="14"/>
  <c r="W10" i="14"/>
  <c r="X10" i="14" s="1"/>
  <c r="U10" i="14"/>
  <c r="T10" i="14"/>
  <c r="L10" i="14"/>
  <c r="N10" i="14" s="1"/>
  <c r="I10" i="14"/>
  <c r="L5" i="14"/>
  <c r="F4" i="14"/>
  <c r="B4" i="14"/>
  <c r="F3" i="14"/>
  <c r="B3" i="14"/>
  <c r="F2" i="14"/>
  <c r="B2" i="14"/>
  <c r="B1" i="14"/>
  <c r="Y111" i="13"/>
  <c r="T111" i="13"/>
  <c r="L111" i="13"/>
  <c r="N111" i="13" s="1"/>
  <c r="I111" i="13"/>
  <c r="Y107" i="13"/>
  <c r="W107" i="13"/>
  <c r="X107" i="13" s="1"/>
  <c r="T107" i="13"/>
  <c r="U107" i="13" s="1"/>
  <c r="L107" i="13"/>
  <c r="N107" i="13" s="1"/>
  <c r="I107" i="13"/>
  <c r="Y104" i="13"/>
  <c r="T104" i="13"/>
  <c r="L104" i="13"/>
  <c r="N104" i="13" s="1"/>
  <c r="I104" i="13"/>
  <c r="Y103" i="13"/>
  <c r="W103" i="13"/>
  <c r="X103" i="13" s="1"/>
  <c r="T103" i="13"/>
  <c r="U103" i="13" s="1"/>
  <c r="L103" i="13"/>
  <c r="N103" i="13" s="1"/>
  <c r="I103" i="13"/>
  <c r="M103" i="13" s="1"/>
  <c r="Y99" i="13"/>
  <c r="W99" i="13"/>
  <c r="X99" i="13" s="1"/>
  <c r="U99" i="13"/>
  <c r="T99" i="13"/>
  <c r="L99" i="13"/>
  <c r="N99" i="13" s="1"/>
  <c r="I99" i="13"/>
  <c r="L96" i="13"/>
  <c r="N96" i="13" s="1"/>
  <c r="I96" i="13"/>
  <c r="Y95" i="13"/>
  <c r="W95" i="13"/>
  <c r="X95" i="13" s="1"/>
  <c r="U95" i="13"/>
  <c r="T95" i="13"/>
  <c r="L95" i="13"/>
  <c r="N95" i="13" s="1"/>
  <c r="I95" i="13"/>
  <c r="L90" i="13"/>
  <c r="N90" i="13" s="1"/>
  <c r="I90" i="13"/>
  <c r="L86" i="13"/>
  <c r="N86" i="13" s="1"/>
  <c r="I86" i="13"/>
  <c r="L82" i="13"/>
  <c r="N82" i="13" s="1"/>
  <c r="I82" i="13"/>
  <c r="L78" i="13"/>
  <c r="N78" i="13" s="1"/>
  <c r="I78" i="13"/>
  <c r="Y74" i="13"/>
  <c r="W74" i="13"/>
  <c r="X74" i="13" s="1"/>
  <c r="U74" i="13"/>
  <c r="T74" i="13"/>
  <c r="L74" i="13"/>
  <c r="N74" i="13" s="1"/>
  <c r="I74" i="13"/>
  <c r="L71" i="13"/>
  <c r="N71" i="13" s="1"/>
  <c r="I71" i="13"/>
  <c r="Y70" i="13"/>
  <c r="W70" i="13"/>
  <c r="X70" i="13" s="1"/>
  <c r="U70" i="13"/>
  <c r="T70" i="13"/>
  <c r="I70" i="13"/>
  <c r="M70" i="13" s="1"/>
  <c r="Y66" i="13"/>
  <c r="W66" i="13"/>
  <c r="X66" i="13" s="1"/>
  <c r="T66" i="13"/>
  <c r="U66" i="13" s="1"/>
  <c r="L66" i="13"/>
  <c r="M66" i="13" s="1"/>
  <c r="I66" i="13"/>
  <c r="Y62" i="13"/>
  <c r="W62" i="13"/>
  <c r="X62" i="13" s="1"/>
  <c r="U62" i="13"/>
  <c r="T62" i="13"/>
  <c r="L62" i="13"/>
  <c r="N62" i="13" s="1"/>
  <c r="I62" i="13"/>
  <c r="Y58" i="13"/>
  <c r="W58" i="13"/>
  <c r="X58" i="13" s="1"/>
  <c r="T58" i="13"/>
  <c r="U58" i="13" s="1"/>
  <c r="L58" i="13"/>
  <c r="N58" i="13" s="1"/>
  <c r="I58" i="13"/>
  <c r="Y54" i="13"/>
  <c r="T54" i="13"/>
  <c r="W54" i="13" s="1"/>
  <c r="X54" i="13" s="1"/>
  <c r="L54" i="13"/>
  <c r="N54" i="13" s="1"/>
  <c r="I54" i="13"/>
  <c r="Y51" i="13"/>
  <c r="W51" i="13"/>
  <c r="X51" i="13" s="1"/>
  <c r="T51" i="13"/>
  <c r="U51" i="13" s="1"/>
  <c r="L51" i="13"/>
  <c r="N51" i="13" s="1"/>
  <c r="I51" i="13"/>
  <c r="Y50" i="13"/>
  <c r="W50" i="13"/>
  <c r="X50" i="13" s="1"/>
  <c r="T50" i="13"/>
  <c r="U50" i="13" s="1"/>
  <c r="L50" i="13"/>
  <c r="N50" i="13" s="1"/>
  <c r="I50" i="13"/>
  <c r="Y46" i="13"/>
  <c r="W46" i="13"/>
  <c r="X46" i="13" s="1"/>
  <c r="T46" i="13"/>
  <c r="U46" i="13" s="1"/>
  <c r="L46" i="13"/>
  <c r="N46" i="13" s="1"/>
  <c r="I46" i="13"/>
  <c r="L44" i="13"/>
  <c r="N44" i="13" s="1"/>
  <c r="I44" i="13"/>
  <c r="Y43" i="13"/>
  <c r="T43" i="13"/>
  <c r="U43" i="13" s="1"/>
  <c r="I43" i="13"/>
  <c r="Y42" i="13"/>
  <c r="X42" i="13"/>
  <c r="W42" i="13"/>
  <c r="U42" i="13"/>
  <c r="T42" i="13"/>
  <c r="L42" i="13"/>
  <c r="N42" i="13" s="1"/>
  <c r="I42" i="13"/>
  <c r="Y38" i="13"/>
  <c r="W38" i="13"/>
  <c r="X38" i="13" s="1"/>
  <c r="U38" i="13"/>
  <c r="T38" i="13"/>
  <c r="L38" i="13"/>
  <c r="N38" i="13" s="1"/>
  <c r="I38" i="13"/>
  <c r="L34" i="13"/>
  <c r="N34" i="13" s="1"/>
  <c r="I34" i="13"/>
  <c r="Y29" i="13"/>
  <c r="W29" i="13"/>
  <c r="X29" i="13" s="1"/>
  <c r="T29" i="13"/>
  <c r="U29" i="13" s="1"/>
  <c r="L29" i="13"/>
  <c r="N29" i="13" s="1"/>
  <c r="I29" i="13"/>
  <c r="Y25" i="13"/>
  <c r="T25" i="13"/>
  <c r="U25" i="13" s="1"/>
  <c r="L25" i="13"/>
  <c r="N25" i="13" s="1"/>
  <c r="I25" i="13"/>
  <c r="Y24" i="13"/>
  <c r="W24" i="13"/>
  <c r="X24" i="13" s="1"/>
  <c r="T24" i="13"/>
  <c r="U24" i="13" s="1"/>
  <c r="L24" i="13"/>
  <c r="N24" i="13" s="1"/>
  <c r="I24" i="13"/>
  <c r="Y22" i="13"/>
  <c r="U22" i="13"/>
  <c r="T22" i="13"/>
  <c r="W22" i="13" s="1"/>
  <c r="X22" i="13" s="1"/>
  <c r="N22" i="13"/>
  <c r="I22" i="13"/>
  <c r="L21" i="13"/>
  <c r="I21" i="13"/>
  <c r="Y20" i="13"/>
  <c r="W20" i="13"/>
  <c r="X20" i="13" s="1"/>
  <c r="U20" i="13"/>
  <c r="T20" i="13"/>
  <c r="L20" i="13"/>
  <c r="I20" i="13"/>
  <c r="L15" i="13"/>
  <c r="N15" i="13" s="1"/>
  <c r="I15" i="13"/>
  <c r="L12" i="13"/>
  <c r="N12" i="13" s="1"/>
  <c r="I12" i="13"/>
  <c r="L11" i="13"/>
  <c r="N11" i="13" s="1"/>
  <c r="I11" i="13"/>
  <c r="Y10" i="13"/>
  <c r="W10" i="13"/>
  <c r="X10" i="13" s="1"/>
  <c r="T10" i="13"/>
  <c r="U10" i="13" s="1"/>
  <c r="I10" i="13"/>
  <c r="L5" i="13"/>
  <c r="F4" i="13"/>
  <c r="B4" i="13"/>
  <c r="F3" i="13"/>
  <c r="B3" i="13"/>
  <c r="F2" i="13"/>
  <c r="B2" i="13"/>
  <c r="B1" i="13"/>
  <c r="L44" i="12"/>
  <c r="N44" i="12" s="1"/>
  <c r="I44" i="12"/>
  <c r="Y43" i="12"/>
  <c r="T43" i="12"/>
  <c r="U43" i="12" s="1"/>
  <c r="L43" i="12"/>
  <c r="N43" i="12" s="1"/>
  <c r="I43" i="12"/>
  <c r="Y42" i="12"/>
  <c r="T42" i="12"/>
  <c r="W42" i="12" s="1"/>
  <c r="X42" i="12" s="1"/>
  <c r="L42" i="12"/>
  <c r="N42" i="12" s="1"/>
  <c r="I42" i="12"/>
  <c r="Y37" i="12"/>
  <c r="T37" i="12"/>
  <c r="L37" i="12"/>
  <c r="N37" i="12" s="1"/>
  <c r="I37" i="12"/>
  <c r="Y31" i="12"/>
  <c r="T31" i="12"/>
  <c r="L31" i="12"/>
  <c r="N31" i="12" s="1"/>
  <c r="I31" i="12"/>
  <c r="Y25" i="12"/>
  <c r="T25" i="12"/>
  <c r="L25" i="12"/>
  <c r="N25" i="12" s="1"/>
  <c r="I25" i="12"/>
  <c r="Y20" i="12"/>
  <c r="T20" i="12"/>
  <c r="L20" i="12"/>
  <c r="I20" i="12"/>
  <c r="Y15" i="12"/>
  <c r="T15" i="12"/>
  <c r="W15" i="12" s="1"/>
  <c r="X15" i="12" s="1"/>
  <c r="L15" i="12"/>
  <c r="Y14" i="12"/>
  <c r="T14" i="12"/>
  <c r="U14" i="12" s="1"/>
  <c r="L14" i="12"/>
  <c r="N14" i="12" s="1"/>
  <c r="I14" i="12"/>
  <c r="Y11" i="12"/>
  <c r="X11" i="12"/>
  <c r="U11" i="12"/>
  <c r="L11" i="12"/>
  <c r="N11" i="12" s="1"/>
  <c r="I11" i="12"/>
  <c r="Y10" i="12"/>
  <c r="T10" i="12"/>
  <c r="U10" i="12" s="1"/>
  <c r="L10" i="12"/>
  <c r="N10" i="12" s="1"/>
  <c r="I10" i="12"/>
  <c r="L5" i="12"/>
  <c r="F4" i="12"/>
  <c r="B4" i="12"/>
  <c r="F3" i="12"/>
  <c r="B3" i="12"/>
  <c r="F2" i="12"/>
  <c r="B2" i="12"/>
  <c r="B1" i="12"/>
  <c r="L70" i="11"/>
  <c r="I70" i="11"/>
  <c r="W65" i="11"/>
  <c r="X65" i="11" s="1"/>
  <c r="L65" i="11"/>
  <c r="N65" i="11" s="1"/>
  <c r="I65" i="11"/>
  <c r="L64" i="11"/>
  <c r="N64" i="11" s="1"/>
  <c r="I64" i="11"/>
  <c r="L59" i="11"/>
  <c r="N59" i="11" s="1"/>
  <c r="I59" i="11"/>
  <c r="L58" i="11"/>
  <c r="N58" i="11" s="1"/>
  <c r="I58" i="11"/>
  <c r="W52" i="11"/>
  <c r="X52" i="11" s="1"/>
  <c r="L52" i="11"/>
  <c r="N52" i="11" s="1"/>
  <c r="I52" i="11"/>
  <c r="Y48" i="11"/>
  <c r="W48" i="11"/>
  <c r="X48" i="11" s="1"/>
  <c r="L48" i="11"/>
  <c r="I48" i="11"/>
  <c r="Y47" i="11"/>
  <c r="L47" i="11"/>
  <c r="I47" i="11"/>
  <c r="L46" i="11"/>
  <c r="N46" i="11" s="1"/>
  <c r="I46" i="11"/>
  <c r="L40" i="11"/>
  <c r="N40" i="11" s="1"/>
  <c r="I40" i="11"/>
  <c r="L35" i="11"/>
  <c r="N35" i="11" s="1"/>
  <c r="I35" i="11"/>
  <c r="L34" i="11"/>
  <c r="I34" i="11"/>
  <c r="L33" i="11"/>
  <c r="N33" i="11" s="1"/>
  <c r="I33" i="11"/>
  <c r="L32" i="11"/>
  <c r="N32" i="11" s="1"/>
  <c r="I32" i="11"/>
  <c r="L31" i="11"/>
  <c r="N31" i="11" s="1"/>
  <c r="I31" i="11"/>
  <c r="L30" i="11"/>
  <c r="N30" i="11" s="1"/>
  <c r="I30" i="11"/>
  <c r="L29" i="11"/>
  <c r="N29" i="11" s="1"/>
  <c r="I29" i="11"/>
  <c r="L28" i="11"/>
  <c r="N28" i="11" s="1"/>
  <c r="I28" i="11"/>
  <c r="L22" i="11"/>
  <c r="N22" i="11" s="1"/>
  <c r="I22" i="11"/>
  <c r="L16" i="11"/>
  <c r="I16" i="11"/>
  <c r="L13" i="11"/>
  <c r="N13" i="11" s="1"/>
  <c r="I13" i="11"/>
  <c r="L12" i="11"/>
  <c r="N12" i="11" s="1"/>
  <c r="I12" i="11"/>
  <c r="L11" i="11"/>
  <c r="N11" i="11" s="1"/>
  <c r="I11" i="11"/>
  <c r="L10" i="11"/>
  <c r="I10" i="11"/>
  <c r="T9" i="11"/>
  <c r="T47" i="11" s="1"/>
  <c r="Q9" i="11"/>
  <c r="T8" i="11"/>
  <c r="Q8" i="11"/>
  <c r="L5" i="11"/>
  <c r="F4" i="11"/>
  <c r="B4" i="11"/>
  <c r="F3" i="11"/>
  <c r="B3" i="11"/>
  <c r="F2" i="11"/>
  <c r="B2" i="11"/>
  <c r="B1" i="11"/>
  <c r="L115" i="10"/>
  <c r="M115" i="10" s="1"/>
  <c r="I115" i="10"/>
  <c r="L113" i="10"/>
  <c r="N113" i="10" s="1"/>
  <c r="I113" i="10"/>
  <c r="L104" i="10"/>
  <c r="N104" i="10" s="1"/>
  <c r="I104" i="10"/>
  <c r="L101" i="10"/>
  <c r="I101" i="10"/>
  <c r="L95" i="10"/>
  <c r="N95" i="10" s="1"/>
  <c r="I95" i="10"/>
  <c r="L93" i="10"/>
  <c r="N93" i="10" s="1"/>
  <c r="I93" i="10"/>
  <c r="L90" i="10"/>
  <c r="N90" i="10" s="1"/>
  <c r="I90" i="10"/>
  <c r="L87" i="10"/>
  <c r="I87" i="10"/>
  <c r="L84" i="10"/>
  <c r="N84" i="10" s="1"/>
  <c r="I84" i="10"/>
  <c r="L75" i="10"/>
  <c r="N75" i="10" s="1"/>
  <c r="I75" i="10"/>
  <c r="L68" i="10"/>
  <c r="N68" i="10" s="1"/>
  <c r="L63" i="10"/>
  <c r="I63" i="10"/>
  <c r="L58" i="10"/>
  <c r="N58" i="10" s="1"/>
  <c r="I58" i="10"/>
  <c r="L54" i="10"/>
  <c r="N54" i="10" s="1"/>
  <c r="I54" i="10"/>
  <c r="Y51" i="10"/>
  <c r="L51" i="10"/>
  <c r="N51" i="10" s="1"/>
  <c r="I51" i="10"/>
  <c r="Y47" i="10"/>
  <c r="L47" i="10"/>
  <c r="N47" i="10" s="1"/>
  <c r="I47" i="10"/>
  <c r="Y43" i="10"/>
  <c r="L43" i="10"/>
  <c r="N43" i="10" s="1"/>
  <c r="I43" i="10"/>
  <c r="Y39" i="10"/>
  <c r="L39" i="10"/>
  <c r="N39" i="10" s="1"/>
  <c r="I39" i="10"/>
  <c r="Y36" i="10"/>
  <c r="L36" i="10"/>
  <c r="N36" i="10" s="1"/>
  <c r="I36" i="10"/>
  <c r="Y34" i="10"/>
  <c r="N34" i="10"/>
  <c r="I34" i="10"/>
  <c r="Y33" i="10"/>
  <c r="L33" i="10"/>
  <c r="N33" i="10" s="1"/>
  <c r="I33" i="10"/>
  <c r="Y31" i="10"/>
  <c r="L31" i="10"/>
  <c r="I31" i="10"/>
  <c r="Y30" i="10"/>
  <c r="L30" i="10"/>
  <c r="N30" i="10" s="1"/>
  <c r="I30" i="10"/>
  <c r="L29" i="10"/>
  <c r="I29" i="10"/>
  <c r="L28" i="10"/>
  <c r="I28" i="10"/>
  <c r="Y27" i="10"/>
  <c r="L27" i="10"/>
  <c r="N27" i="10" s="1"/>
  <c r="I27" i="10"/>
  <c r="Y26" i="10"/>
  <c r="L26" i="10"/>
  <c r="N26" i="10" s="1"/>
  <c r="I26" i="10"/>
  <c r="Y22" i="10"/>
  <c r="L22" i="10"/>
  <c r="N22" i="10" s="1"/>
  <c r="I22" i="10"/>
  <c r="Y19" i="10"/>
  <c r="L19" i="10"/>
  <c r="N19" i="10" s="1"/>
  <c r="I19" i="10"/>
  <c r="Y17" i="10"/>
  <c r="L17" i="10"/>
  <c r="N17" i="10" s="1"/>
  <c r="I17" i="10"/>
  <c r="Y16" i="10"/>
  <c r="L16" i="10"/>
  <c r="N16" i="10" s="1"/>
  <c r="I16" i="10"/>
  <c r="Y13" i="10"/>
  <c r="L13" i="10"/>
  <c r="N13" i="10" s="1"/>
  <c r="I13" i="10"/>
  <c r="Y10" i="10"/>
  <c r="L10" i="10"/>
  <c r="N10" i="10" s="1"/>
  <c r="I10" i="10"/>
  <c r="T8" i="10"/>
  <c r="T19" i="10" s="1"/>
  <c r="L5" i="10"/>
  <c r="F4" i="10"/>
  <c r="B4" i="10"/>
  <c r="F3" i="10"/>
  <c r="B3" i="10"/>
  <c r="F2" i="10"/>
  <c r="B2" i="10"/>
  <c r="B1" i="10"/>
  <c r="L137" i="9"/>
  <c r="N137" i="9" s="1"/>
  <c r="I137" i="9"/>
  <c r="L132" i="9"/>
  <c r="N132" i="9" s="1"/>
  <c r="I132" i="9"/>
  <c r="L128" i="9"/>
  <c r="N128" i="9" s="1"/>
  <c r="I128" i="9"/>
  <c r="Y123" i="9"/>
  <c r="W123" i="9"/>
  <c r="X123" i="9" s="1"/>
  <c r="T123" i="9"/>
  <c r="U123" i="9" s="1"/>
  <c r="L123" i="9"/>
  <c r="N123" i="9" s="1"/>
  <c r="I123" i="9"/>
  <c r="Y118" i="9"/>
  <c r="T118" i="9"/>
  <c r="L118" i="9"/>
  <c r="I118" i="9"/>
  <c r="Y113" i="9"/>
  <c r="W113" i="9"/>
  <c r="X113" i="9" s="1"/>
  <c r="T113" i="9"/>
  <c r="U113" i="9" s="1"/>
  <c r="L113" i="9"/>
  <c r="N113" i="9" s="1"/>
  <c r="I113" i="9"/>
  <c r="Y108" i="9"/>
  <c r="W108" i="9"/>
  <c r="X108" i="9" s="1"/>
  <c r="T108" i="9"/>
  <c r="U108" i="9" s="1"/>
  <c r="L108" i="9"/>
  <c r="N108" i="9" s="1"/>
  <c r="I108" i="9"/>
  <c r="L104" i="9"/>
  <c r="L101" i="9"/>
  <c r="N101" i="9" s="1"/>
  <c r="Y97" i="9"/>
  <c r="T97" i="9"/>
  <c r="U97" i="9" s="1"/>
  <c r="L97" i="9"/>
  <c r="N97" i="9" s="1"/>
  <c r="W95" i="9"/>
  <c r="X95" i="9" s="1"/>
  <c r="L95" i="9"/>
  <c r="N95" i="9" s="1"/>
  <c r="I95" i="9"/>
  <c r="Y92" i="9"/>
  <c r="W92" i="9"/>
  <c r="X92" i="9" s="1"/>
  <c r="L92" i="9"/>
  <c r="N92" i="9" s="1"/>
  <c r="I92" i="9"/>
  <c r="Y89" i="9"/>
  <c r="T89" i="9"/>
  <c r="L89" i="9"/>
  <c r="N89" i="9" s="1"/>
  <c r="I89" i="9"/>
  <c r="Y86" i="9"/>
  <c r="L86" i="9"/>
  <c r="N86" i="9" s="1"/>
  <c r="I86" i="9"/>
  <c r="Y83" i="9"/>
  <c r="T83" i="9"/>
  <c r="W83" i="9" s="1"/>
  <c r="X83" i="9" s="1"/>
  <c r="L83" i="9"/>
  <c r="N83" i="9" s="1"/>
  <c r="I83" i="9"/>
  <c r="Y80" i="9"/>
  <c r="L80" i="9"/>
  <c r="N80" i="9" s="1"/>
  <c r="I80" i="9"/>
  <c r="Y77" i="9"/>
  <c r="W77" i="9"/>
  <c r="X77" i="9" s="1"/>
  <c r="T77" i="9"/>
  <c r="U77" i="9" s="1"/>
  <c r="L77" i="9"/>
  <c r="N77" i="9" s="1"/>
  <c r="I77" i="9"/>
  <c r="Y73" i="9"/>
  <c r="X73" i="9"/>
  <c r="W73" i="9"/>
  <c r="T73" i="9"/>
  <c r="U73" i="9" s="1"/>
  <c r="L73" i="9"/>
  <c r="N73" i="9" s="1"/>
  <c r="I73" i="9"/>
  <c r="Y69" i="9"/>
  <c r="L69" i="9"/>
  <c r="M69" i="9" s="1"/>
  <c r="I69" i="9"/>
  <c r="Y65" i="9"/>
  <c r="L65" i="9"/>
  <c r="N65" i="9" s="1"/>
  <c r="I65" i="9"/>
  <c r="Y61" i="9"/>
  <c r="T61" i="9"/>
  <c r="L61" i="9"/>
  <c r="N61" i="9" s="1"/>
  <c r="I61" i="9"/>
  <c r="L57" i="9"/>
  <c r="N57" i="9" s="1"/>
  <c r="I57" i="9"/>
  <c r="L53" i="9"/>
  <c r="N53" i="9" s="1"/>
  <c r="I53" i="9"/>
  <c r="Y49" i="9"/>
  <c r="W49" i="9"/>
  <c r="X49" i="9" s="1"/>
  <c r="T49" i="9"/>
  <c r="U49" i="9" s="1"/>
  <c r="L49" i="9"/>
  <c r="N49" i="9" s="1"/>
  <c r="I49" i="9"/>
  <c r="Y45" i="9"/>
  <c r="L45" i="9"/>
  <c r="N45" i="9" s="1"/>
  <c r="I45" i="9"/>
  <c r="Y41" i="9"/>
  <c r="L41" i="9"/>
  <c r="N41" i="9" s="1"/>
  <c r="I41" i="9"/>
  <c r="Y33" i="9"/>
  <c r="L33" i="9"/>
  <c r="N33" i="9" s="1"/>
  <c r="I33" i="9"/>
  <c r="L28" i="9"/>
  <c r="N28" i="9" s="1"/>
  <c r="I28" i="9"/>
  <c r="Y23" i="9"/>
  <c r="W23" i="9"/>
  <c r="X23" i="9" s="1"/>
  <c r="L23" i="9"/>
  <c r="N23" i="9" s="1"/>
  <c r="I23" i="9"/>
  <c r="Y18" i="9"/>
  <c r="L18" i="9"/>
  <c r="N18" i="9" s="1"/>
  <c r="I18" i="9"/>
  <c r="Y14" i="9"/>
  <c r="L14" i="9"/>
  <c r="N14" i="9" s="1"/>
  <c r="I14" i="9"/>
  <c r="L11" i="9"/>
  <c r="Y10" i="9"/>
  <c r="L10" i="9"/>
  <c r="M10" i="9" s="1"/>
  <c r="I10" i="9"/>
  <c r="S9" i="9"/>
  <c r="T92" i="9" s="1"/>
  <c r="U92" i="9" s="1"/>
  <c r="S8" i="9"/>
  <c r="L5" i="9"/>
  <c r="F4" i="9"/>
  <c r="B4" i="9"/>
  <c r="F3" i="9"/>
  <c r="B3" i="9"/>
  <c r="F2" i="9"/>
  <c r="B2" i="9"/>
  <c r="B1" i="9"/>
  <c r="I166" i="8"/>
  <c r="L166" i="8"/>
  <c r="N166" i="8" s="1"/>
  <c r="Y163" i="8"/>
  <c r="T163" i="8"/>
  <c r="W163" i="8" s="1"/>
  <c r="X163" i="8" s="1"/>
  <c r="L163" i="8"/>
  <c r="N163" i="8" s="1"/>
  <c r="I163" i="8"/>
  <c r="Y161" i="8"/>
  <c r="T161" i="8"/>
  <c r="L161" i="8"/>
  <c r="N161" i="8" s="1"/>
  <c r="I161" i="8"/>
  <c r="Y160" i="8"/>
  <c r="W160" i="8"/>
  <c r="X160" i="8" s="1"/>
  <c r="T160" i="8"/>
  <c r="U160" i="8" s="1"/>
  <c r="L159" i="8"/>
  <c r="N159" i="8" s="1"/>
  <c r="I159" i="8"/>
  <c r="Y154" i="8"/>
  <c r="T154" i="8"/>
  <c r="U154" i="8" s="1"/>
  <c r="L154" i="8"/>
  <c r="M154" i="8" s="1"/>
  <c r="I154" i="8"/>
  <c r="Y150" i="8"/>
  <c r="W150" i="8"/>
  <c r="X150" i="8" s="1"/>
  <c r="U150" i="8"/>
  <c r="T150" i="8"/>
  <c r="L150" i="8"/>
  <c r="N150" i="8" s="1"/>
  <c r="I150" i="8"/>
  <c r="Y149" i="8"/>
  <c r="U149" i="8"/>
  <c r="T149" i="8"/>
  <c r="W149" i="8" s="1"/>
  <c r="X149" i="8" s="1"/>
  <c r="L149" i="8"/>
  <c r="N149" i="8" s="1"/>
  <c r="I149" i="8"/>
  <c r="Y144" i="8"/>
  <c r="W144" i="8"/>
  <c r="X144" i="8" s="1"/>
  <c r="T144" i="8"/>
  <c r="U144" i="8" s="1"/>
  <c r="L144" i="8"/>
  <c r="N144" i="8" s="1"/>
  <c r="I144" i="8"/>
  <c r="Y139" i="8"/>
  <c r="W139" i="8"/>
  <c r="X139" i="8" s="1"/>
  <c r="U139" i="8"/>
  <c r="T139" i="8"/>
  <c r="L139" i="8"/>
  <c r="N139" i="8" s="1"/>
  <c r="I139" i="8"/>
  <c r="Y134" i="8"/>
  <c r="T134" i="8"/>
  <c r="U134" i="8" s="1"/>
  <c r="L134" i="8"/>
  <c r="I134" i="8"/>
  <c r="Y130" i="8"/>
  <c r="T130" i="8"/>
  <c r="U130" i="8" s="1"/>
  <c r="L130" i="8"/>
  <c r="N130" i="8" s="1"/>
  <c r="I130" i="8"/>
  <c r="Y129" i="8"/>
  <c r="W129" i="8"/>
  <c r="X129" i="8" s="1"/>
  <c r="T129" i="8"/>
  <c r="U129" i="8" s="1"/>
  <c r="N129" i="8"/>
  <c r="I129" i="8"/>
  <c r="Y125" i="8"/>
  <c r="W125" i="8"/>
  <c r="X125" i="8" s="1"/>
  <c r="T125" i="8"/>
  <c r="U125" i="8" s="1"/>
  <c r="L125" i="8"/>
  <c r="I125" i="8"/>
  <c r="Y124" i="8"/>
  <c r="T124" i="8"/>
  <c r="W124" i="8" s="1"/>
  <c r="X124" i="8" s="1"/>
  <c r="L124" i="8"/>
  <c r="N124" i="8" s="1"/>
  <c r="I124" i="8"/>
  <c r="Y120" i="8"/>
  <c r="W120" i="8"/>
  <c r="X120" i="8" s="1"/>
  <c r="T120" i="8"/>
  <c r="U120" i="8" s="1"/>
  <c r="L120" i="8"/>
  <c r="I120" i="8"/>
  <c r="Y116" i="8"/>
  <c r="W116" i="8"/>
  <c r="X116" i="8" s="1"/>
  <c r="T116" i="8"/>
  <c r="U116" i="8" s="1"/>
  <c r="L116" i="8"/>
  <c r="N116" i="8" s="1"/>
  <c r="I116" i="8"/>
  <c r="Y114" i="8"/>
  <c r="W114" i="8"/>
  <c r="X114" i="8" s="1"/>
  <c r="T114" i="8"/>
  <c r="U114" i="8" s="1"/>
  <c r="N114" i="8"/>
  <c r="I114" i="8"/>
  <c r="Y113" i="8"/>
  <c r="U113" i="8"/>
  <c r="T113" i="8"/>
  <c r="L113" i="8"/>
  <c r="N113" i="8" s="1"/>
  <c r="I113" i="8"/>
  <c r="Y112" i="8"/>
  <c r="T112" i="8"/>
  <c r="U112" i="8" s="1"/>
  <c r="L112" i="8"/>
  <c r="I112" i="8"/>
  <c r="Y109" i="8"/>
  <c r="U109" i="8"/>
  <c r="T109" i="8"/>
  <c r="L109" i="8"/>
  <c r="N109" i="8" s="1"/>
  <c r="I109" i="8"/>
  <c r="Y108" i="8"/>
  <c r="T108" i="8"/>
  <c r="I108" i="8"/>
  <c r="Y105" i="8"/>
  <c r="W105" i="8"/>
  <c r="X105" i="8" s="1"/>
  <c r="U105" i="8"/>
  <c r="T105" i="8"/>
  <c r="L105" i="8"/>
  <c r="N105" i="8" s="1"/>
  <c r="I105" i="8"/>
  <c r="Y104" i="8"/>
  <c r="W104" i="8"/>
  <c r="X104" i="8" s="1"/>
  <c r="T104" i="8"/>
  <c r="U104" i="8" s="1"/>
  <c r="L104" i="8"/>
  <c r="M104" i="8" s="1"/>
  <c r="I104" i="8"/>
  <c r="Y101" i="8"/>
  <c r="W101" i="8"/>
  <c r="X101" i="8" s="1"/>
  <c r="T101" i="8"/>
  <c r="U101" i="8" s="1"/>
  <c r="L101" i="8"/>
  <c r="N101" i="8" s="1"/>
  <c r="I101" i="8"/>
  <c r="Y100" i="8"/>
  <c r="W100" i="8"/>
  <c r="X100" i="8" s="1"/>
  <c r="T100" i="8"/>
  <c r="U100" i="8" s="1"/>
  <c r="L100" i="8"/>
  <c r="N100" i="8" s="1"/>
  <c r="I100" i="8"/>
  <c r="Y98" i="8"/>
  <c r="W98" i="8"/>
  <c r="X98" i="8" s="1"/>
  <c r="T98" i="8"/>
  <c r="U98" i="8" s="1"/>
  <c r="L98" i="8"/>
  <c r="N98" i="8" s="1"/>
  <c r="I98" i="8"/>
  <c r="Y97" i="8"/>
  <c r="W97" i="8"/>
  <c r="X97" i="8" s="1"/>
  <c r="T97" i="8"/>
  <c r="U97" i="8" s="1"/>
  <c r="L97" i="8"/>
  <c r="N97" i="8" s="1"/>
  <c r="I97" i="8"/>
  <c r="Y96" i="8"/>
  <c r="W96" i="8"/>
  <c r="X96" i="8" s="1"/>
  <c r="T96" i="8"/>
  <c r="U96" i="8" s="1"/>
  <c r="L96" i="8"/>
  <c r="N96" i="8" s="1"/>
  <c r="I96" i="8"/>
  <c r="Y91" i="8"/>
  <c r="W91" i="8"/>
  <c r="X91" i="8" s="1"/>
  <c r="U91" i="8"/>
  <c r="T91" i="8"/>
  <c r="L91" i="8"/>
  <c r="N91" i="8" s="1"/>
  <c r="I91" i="8"/>
  <c r="Y86" i="8"/>
  <c r="W86" i="8"/>
  <c r="X86" i="8" s="1"/>
  <c r="T86" i="8"/>
  <c r="U86" i="8" s="1"/>
  <c r="L86" i="8"/>
  <c r="N86" i="8" s="1"/>
  <c r="I86" i="8"/>
  <c r="Y82" i="8"/>
  <c r="W82" i="8"/>
  <c r="X82" i="8" s="1"/>
  <c r="U82" i="8"/>
  <c r="T82" i="8"/>
  <c r="L82" i="8"/>
  <c r="N82" i="8" s="1"/>
  <c r="I82" i="8"/>
  <c r="Y78" i="8"/>
  <c r="W78" i="8"/>
  <c r="X78" i="8" s="1"/>
  <c r="T78" i="8"/>
  <c r="U78" i="8" s="1"/>
  <c r="L78" i="8"/>
  <c r="N78" i="8" s="1"/>
  <c r="I78" i="8"/>
  <c r="Y77" i="8"/>
  <c r="T77" i="8"/>
  <c r="L77" i="8"/>
  <c r="N77" i="8" s="1"/>
  <c r="I77" i="8"/>
  <c r="Y74" i="8"/>
  <c r="W74" i="8"/>
  <c r="X74" i="8" s="1"/>
  <c r="T74" i="8"/>
  <c r="U74" i="8" s="1"/>
  <c r="L74" i="8"/>
  <c r="N74" i="8" s="1"/>
  <c r="I74" i="8"/>
  <c r="Y73" i="8"/>
  <c r="W73" i="8"/>
  <c r="X73" i="8" s="1"/>
  <c r="T73" i="8"/>
  <c r="U73" i="8" s="1"/>
  <c r="L73" i="8"/>
  <c r="N73" i="8" s="1"/>
  <c r="I73" i="8"/>
  <c r="Y72" i="8"/>
  <c r="W72" i="8"/>
  <c r="X72" i="8" s="1"/>
  <c r="U72" i="8"/>
  <c r="T72" i="8"/>
  <c r="L72" i="8"/>
  <c r="N72" i="8" s="1"/>
  <c r="I72" i="8"/>
  <c r="Y67" i="8"/>
  <c r="W67" i="8"/>
  <c r="X67" i="8" s="1"/>
  <c r="T67" i="8"/>
  <c r="U67" i="8" s="1"/>
  <c r="L67" i="8"/>
  <c r="N67" i="8" s="1"/>
  <c r="I67" i="8"/>
  <c r="Y63" i="8"/>
  <c r="T63" i="8"/>
  <c r="L63" i="8"/>
  <c r="N63" i="8" s="1"/>
  <c r="I63" i="8"/>
  <c r="Y62" i="8"/>
  <c r="W62" i="8"/>
  <c r="X62" i="8" s="1"/>
  <c r="T62" i="8"/>
  <c r="U62" i="8" s="1"/>
  <c r="L62" i="8"/>
  <c r="N62" i="8" s="1"/>
  <c r="I62" i="8"/>
  <c r="Y59" i="8"/>
  <c r="W59" i="8"/>
  <c r="X59" i="8" s="1"/>
  <c r="T59" i="8"/>
  <c r="U59" i="8" s="1"/>
  <c r="L59" i="8"/>
  <c r="N59" i="8" s="1"/>
  <c r="I59" i="8"/>
  <c r="Y58" i="8"/>
  <c r="W58" i="8"/>
  <c r="X58" i="8" s="1"/>
  <c r="T58" i="8"/>
  <c r="U58" i="8" s="1"/>
  <c r="L58" i="8"/>
  <c r="N58" i="8" s="1"/>
  <c r="I58" i="8"/>
  <c r="Y57" i="8"/>
  <c r="T57" i="8"/>
  <c r="W57" i="8" s="1"/>
  <c r="X57" i="8" s="1"/>
  <c r="L57" i="8"/>
  <c r="N57" i="8" s="1"/>
  <c r="I57" i="8"/>
  <c r="Y53" i="8"/>
  <c r="W53" i="8"/>
  <c r="X53" i="8" s="1"/>
  <c r="U53" i="8"/>
  <c r="T53" i="8"/>
  <c r="N53" i="8"/>
  <c r="I53" i="8"/>
  <c r="Y52" i="8"/>
  <c r="T52" i="8"/>
  <c r="U52" i="8" s="1"/>
  <c r="L52" i="8"/>
  <c r="I52" i="8"/>
  <c r="Y48" i="8"/>
  <c r="W48" i="8"/>
  <c r="X48" i="8" s="1"/>
  <c r="T48" i="8"/>
  <c r="U48" i="8" s="1"/>
  <c r="L48" i="8"/>
  <c r="N48" i="8" s="1"/>
  <c r="I48" i="8"/>
  <c r="Y47" i="8"/>
  <c r="W47" i="8"/>
  <c r="X47" i="8" s="1"/>
  <c r="U47" i="8"/>
  <c r="T47" i="8"/>
  <c r="L47" i="8"/>
  <c r="N47" i="8" s="1"/>
  <c r="I47" i="8"/>
  <c r="Y44" i="8"/>
  <c r="W44" i="8"/>
  <c r="X44" i="8" s="1"/>
  <c r="T44" i="8"/>
  <c r="U44" i="8" s="1"/>
  <c r="L44" i="8"/>
  <c r="N44" i="8" s="1"/>
  <c r="I44" i="8"/>
  <c r="Y43" i="8"/>
  <c r="T43" i="8"/>
  <c r="L43" i="8"/>
  <c r="N43" i="8" s="1"/>
  <c r="I43" i="8"/>
  <c r="Y42" i="8"/>
  <c r="W42" i="8"/>
  <c r="X42" i="8" s="1"/>
  <c r="T42" i="8"/>
  <c r="U42" i="8" s="1"/>
  <c r="L42" i="8"/>
  <c r="N42" i="8" s="1"/>
  <c r="I42" i="8"/>
  <c r="Y39" i="8"/>
  <c r="W39" i="8"/>
  <c r="X39" i="8" s="1"/>
  <c r="T39" i="8"/>
  <c r="U39" i="8" s="1"/>
  <c r="L39" i="8"/>
  <c r="N39" i="8" s="1"/>
  <c r="I39" i="8"/>
  <c r="Y38" i="8"/>
  <c r="W38" i="8"/>
  <c r="X38" i="8" s="1"/>
  <c r="T38" i="8"/>
  <c r="U38" i="8" s="1"/>
  <c r="L38" i="8"/>
  <c r="N38" i="8" s="1"/>
  <c r="I38" i="8"/>
  <c r="Y37" i="8"/>
  <c r="T37" i="8"/>
  <c r="W37" i="8" s="1"/>
  <c r="X37" i="8" s="1"/>
  <c r="L37" i="8"/>
  <c r="N37" i="8" s="1"/>
  <c r="I37" i="8"/>
  <c r="Y32" i="8"/>
  <c r="W32" i="8"/>
  <c r="X32" i="8" s="1"/>
  <c r="U32" i="8"/>
  <c r="L32" i="8"/>
  <c r="I32" i="8"/>
  <c r="Y28" i="8"/>
  <c r="T28" i="8"/>
  <c r="L28" i="8"/>
  <c r="N28" i="8" s="1"/>
  <c r="I28" i="8"/>
  <c r="Y24" i="8"/>
  <c r="T24" i="8"/>
  <c r="U24" i="8" s="1"/>
  <c r="L24" i="8"/>
  <c r="N24" i="8" s="1"/>
  <c r="I24" i="8"/>
  <c r="Y19" i="8"/>
  <c r="T19" i="8"/>
  <c r="U19" i="8" s="1"/>
  <c r="L19" i="8"/>
  <c r="N19" i="8" s="1"/>
  <c r="I19" i="8"/>
  <c r="Y14" i="8"/>
  <c r="T14" i="8"/>
  <c r="L14" i="8"/>
  <c r="N14" i="8" s="1"/>
  <c r="I14" i="8"/>
  <c r="Y11" i="8"/>
  <c r="W11" i="8"/>
  <c r="X11" i="8" s="1"/>
  <c r="T11" i="8"/>
  <c r="U11" i="8" s="1"/>
  <c r="L11" i="8"/>
  <c r="N11" i="8" s="1"/>
  <c r="I11" i="8"/>
  <c r="Y10" i="8"/>
  <c r="W10" i="8"/>
  <c r="X10" i="8" s="1"/>
  <c r="U10" i="8"/>
  <c r="T10" i="8"/>
  <c r="L10" i="8"/>
  <c r="N10" i="8" s="1"/>
  <c r="I10" i="8"/>
  <c r="L5" i="8"/>
  <c r="F4" i="8"/>
  <c r="B4" i="8"/>
  <c r="F3" i="8"/>
  <c r="B3" i="8"/>
  <c r="F2" i="8"/>
  <c r="B2" i="8"/>
  <c r="B1" i="8"/>
  <c r="L47" i="7"/>
  <c r="I47" i="7"/>
  <c r="I46" i="7"/>
  <c r="L41" i="7"/>
  <c r="N41" i="7" s="1"/>
  <c r="I41" i="7"/>
  <c r="L40" i="7"/>
  <c r="I40" i="7"/>
  <c r="L39" i="7"/>
  <c r="I39" i="7"/>
  <c r="L37" i="7"/>
  <c r="N37" i="7" s="1"/>
  <c r="I37" i="7"/>
  <c r="L34" i="7"/>
  <c r="N34" i="7" s="1"/>
  <c r="I34" i="7"/>
  <c r="Y29" i="7"/>
  <c r="W29" i="7"/>
  <c r="X29" i="7" s="1"/>
  <c r="T29" i="7"/>
  <c r="U29" i="7" s="1"/>
  <c r="Z29" i="7" s="1"/>
  <c r="L29" i="7"/>
  <c r="N29" i="7" s="1"/>
  <c r="I29" i="7"/>
  <c r="Z28" i="7"/>
  <c r="Y28" i="7"/>
  <c r="X28" i="7"/>
  <c r="W28" i="7"/>
  <c r="T28" i="7"/>
  <c r="U28" i="7" s="1"/>
  <c r="L28" i="7"/>
  <c r="N28" i="7" s="1"/>
  <c r="I28" i="7"/>
  <c r="M28" i="7" s="1"/>
  <c r="L27" i="7"/>
  <c r="I27" i="7"/>
  <c r="Z23" i="7"/>
  <c r="Y23" i="7"/>
  <c r="W23" i="7"/>
  <c r="X23" i="7" s="1"/>
  <c r="U23" i="7"/>
  <c r="T23" i="7"/>
  <c r="L23" i="7"/>
  <c r="I23" i="7"/>
  <c r="Y22" i="7"/>
  <c r="W22" i="7"/>
  <c r="X22" i="7" s="1"/>
  <c r="U22" i="7"/>
  <c r="Z22" i="7" s="1"/>
  <c r="T22" i="7"/>
  <c r="L22" i="7"/>
  <c r="I22" i="7"/>
  <c r="Y18" i="7"/>
  <c r="W18" i="7"/>
  <c r="X18" i="7" s="1"/>
  <c r="T18" i="7"/>
  <c r="U18" i="7" s="1"/>
  <c r="Z18" i="7" s="1"/>
  <c r="L18" i="7"/>
  <c r="N18" i="7" s="1"/>
  <c r="I18" i="7"/>
  <c r="Y14" i="7"/>
  <c r="W14" i="7"/>
  <c r="X14" i="7" s="1"/>
  <c r="T14" i="7"/>
  <c r="U14" i="7" s="1"/>
  <c r="Z14" i="7" s="1"/>
  <c r="L14" i="7"/>
  <c r="N14" i="7" s="1"/>
  <c r="I14" i="7"/>
  <c r="L11" i="7"/>
  <c r="N11" i="7" s="1"/>
  <c r="I11" i="7"/>
  <c r="L10" i="7"/>
  <c r="N10" i="7" s="1"/>
  <c r="I10" i="7"/>
  <c r="L5" i="7"/>
  <c r="F4" i="7"/>
  <c r="B4" i="7"/>
  <c r="B3" i="7"/>
  <c r="F2" i="7"/>
  <c r="B2" i="7"/>
  <c r="B1" i="7"/>
  <c r="L44" i="6"/>
  <c r="N44" i="6" s="1"/>
  <c r="I44" i="6"/>
  <c r="L39" i="6"/>
  <c r="N39" i="6" s="1"/>
  <c r="I39" i="6"/>
  <c r="Y34" i="6"/>
  <c r="T34" i="6"/>
  <c r="W34" i="6" s="1"/>
  <c r="X34" i="6" s="1"/>
  <c r="L34" i="6"/>
  <c r="N34" i="6" s="1"/>
  <c r="I34" i="6"/>
  <c r="Y29" i="6"/>
  <c r="W29" i="6"/>
  <c r="X29" i="6" s="1"/>
  <c r="U29" i="6"/>
  <c r="T29" i="6"/>
  <c r="L29" i="6"/>
  <c r="N29" i="6" s="1"/>
  <c r="I29" i="6"/>
  <c r="L26" i="6"/>
  <c r="N26" i="6" s="1"/>
  <c r="I26" i="6"/>
  <c r="Y25" i="6"/>
  <c r="W25" i="6"/>
  <c r="X25" i="6" s="1"/>
  <c r="U25" i="6"/>
  <c r="T25" i="6"/>
  <c r="I25" i="6"/>
  <c r="L24" i="6"/>
  <c r="N24" i="6" s="1"/>
  <c r="I24" i="6"/>
  <c r="L20" i="6"/>
  <c r="N20" i="6" s="1"/>
  <c r="I20" i="6"/>
  <c r="Y16" i="6"/>
  <c r="W16" i="6"/>
  <c r="X16" i="6" s="1"/>
  <c r="T16" i="6"/>
  <c r="U16" i="6" s="1"/>
  <c r="L16" i="6"/>
  <c r="N16" i="6" s="1"/>
  <c r="I16" i="6"/>
  <c r="Y15" i="6"/>
  <c r="T15" i="6"/>
  <c r="U15" i="6" s="1"/>
  <c r="L15" i="6"/>
  <c r="N15" i="6" s="1"/>
  <c r="I15" i="6"/>
  <c r="Y11" i="6"/>
  <c r="W11" i="6"/>
  <c r="X11" i="6" s="1"/>
  <c r="U11" i="6"/>
  <c r="T11" i="6"/>
  <c r="L11" i="6"/>
  <c r="N11" i="6" s="1"/>
  <c r="I11" i="6"/>
  <c r="Y10" i="6"/>
  <c r="W10" i="6"/>
  <c r="X10" i="6" s="1"/>
  <c r="T10" i="6"/>
  <c r="U10" i="6" s="1"/>
  <c r="L10" i="6"/>
  <c r="N10" i="6" s="1"/>
  <c r="I10" i="6"/>
  <c r="L5" i="6"/>
  <c r="F4" i="6"/>
  <c r="B4" i="6"/>
  <c r="F3" i="6"/>
  <c r="B3" i="6"/>
  <c r="F2" i="6"/>
  <c r="B2" i="6"/>
  <c r="B1" i="6"/>
  <c r="Y83" i="5"/>
  <c r="X83" i="5"/>
  <c r="T83" i="5"/>
  <c r="U83" i="5" s="1"/>
  <c r="L83" i="5"/>
  <c r="N83" i="5" s="1"/>
  <c r="I83" i="5"/>
  <c r="Y80" i="5"/>
  <c r="W80" i="5"/>
  <c r="X80" i="5" s="1"/>
  <c r="T80" i="5"/>
  <c r="U80" i="5" s="1"/>
  <c r="L80" i="5"/>
  <c r="N80" i="5" s="1"/>
  <c r="I80" i="5"/>
  <c r="L77" i="5"/>
  <c r="N77" i="5" s="1"/>
  <c r="I77" i="5"/>
  <c r="L74" i="5"/>
  <c r="I74" i="5"/>
  <c r="Y71" i="5"/>
  <c r="T71" i="5"/>
  <c r="U71" i="5" s="1"/>
  <c r="L71" i="5"/>
  <c r="N71" i="5" s="1"/>
  <c r="I71" i="5"/>
  <c r="Y68" i="5"/>
  <c r="T68" i="5"/>
  <c r="W68" i="5" s="1"/>
  <c r="X68" i="5" s="1"/>
  <c r="L68" i="5"/>
  <c r="N68" i="5" s="1"/>
  <c r="I68" i="5"/>
  <c r="M68" i="5" s="1"/>
  <c r="Y64" i="5"/>
  <c r="X64" i="5"/>
  <c r="U64" i="5"/>
  <c r="T64" i="5"/>
  <c r="L64" i="5"/>
  <c r="N64" i="5" s="1"/>
  <c r="I64" i="5"/>
  <c r="Y60" i="5"/>
  <c r="X60" i="5"/>
  <c r="U60" i="5"/>
  <c r="T60" i="5"/>
  <c r="W60" i="5" s="1"/>
  <c r="L60" i="5"/>
  <c r="N60" i="5" s="1"/>
  <c r="I60" i="5"/>
  <c r="Y56" i="5"/>
  <c r="T56" i="5"/>
  <c r="W56" i="5" s="1"/>
  <c r="X56" i="5" s="1"/>
  <c r="L56" i="5"/>
  <c r="N56" i="5" s="1"/>
  <c r="I56" i="5"/>
  <c r="Y51" i="5"/>
  <c r="T51" i="5"/>
  <c r="L51" i="5"/>
  <c r="M51" i="5" s="1"/>
  <c r="I51" i="5"/>
  <c r="Y47" i="5"/>
  <c r="T47" i="5"/>
  <c r="L47" i="5"/>
  <c r="N47" i="5" s="1"/>
  <c r="I47" i="5"/>
  <c r="Y42" i="5"/>
  <c r="T42" i="5"/>
  <c r="L42" i="5"/>
  <c r="N42" i="5" s="1"/>
  <c r="I42" i="5"/>
  <c r="M42" i="5" s="1"/>
  <c r="Y35" i="5"/>
  <c r="X35" i="5"/>
  <c r="T35" i="5"/>
  <c r="U35" i="5" s="1"/>
  <c r="L35" i="5"/>
  <c r="N35" i="5" s="1"/>
  <c r="I35" i="5"/>
  <c r="Y30" i="5"/>
  <c r="X30" i="5"/>
  <c r="U30" i="5"/>
  <c r="T30" i="5"/>
  <c r="L30" i="5"/>
  <c r="N30" i="5" s="1"/>
  <c r="I30" i="5"/>
  <c r="Y26" i="5"/>
  <c r="X26" i="5"/>
  <c r="U26" i="5"/>
  <c r="T26" i="5"/>
  <c r="W26" i="5" s="1"/>
  <c r="L26" i="5"/>
  <c r="N26" i="5" s="1"/>
  <c r="I26" i="5"/>
  <c r="Y21" i="5"/>
  <c r="T21" i="5"/>
  <c r="W21" i="5" s="1"/>
  <c r="X21" i="5" s="1"/>
  <c r="L21" i="5"/>
  <c r="N21" i="5" s="1"/>
  <c r="I21" i="5"/>
  <c r="Y16" i="5"/>
  <c r="T16" i="5"/>
  <c r="W16" i="5" s="1"/>
  <c r="X16" i="5" s="1"/>
  <c r="L16" i="5"/>
  <c r="N16" i="5" s="1"/>
  <c r="I16" i="5"/>
  <c r="Y10" i="5"/>
  <c r="X10" i="5"/>
  <c r="U10" i="5"/>
  <c r="T10" i="5"/>
  <c r="L10" i="5"/>
  <c r="N10" i="5" s="1"/>
  <c r="I10" i="5"/>
  <c r="L5" i="5"/>
  <c r="F4" i="5"/>
  <c r="B4" i="5"/>
  <c r="F3" i="5"/>
  <c r="B3" i="5"/>
  <c r="F2" i="5"/>
  <c r="B2" i="5"/>
  <c r="B1" i="5"/>
  <c r="L321" i="4"/>
  <c r="N321" i="4" s="1"/>
  <c r="I321" i="4"/>
  <c r="Y317" i="4"/>
  <c r="T317" i="4"/>
  <c r="L317" i="4"/>
  <c r="N317" i="4" s="1"/>
  <c r="I317" i="4"/>
  <c r="Y314" i="4"/>
  <c r="U314" i="4"/>
  <c r="T314" i="4"/>
  <c r="W314" i="4" s="1"/>
  <c r="X314" i="4" s="1"/>
  <c r="L314" i="4"/>
  <c r="N314" i="4" s="1"/>
  <c r="I314" i="4"/>
  <c r="Y311" i="4"/>
  <c r="T311" i="4"/>
  <c r="L311" i="4"/>
  <c r="I311" i="4"/>
  <c r="L308" i="4"/>
  <c r="N308" i="4" s="1"/>
  <c r="I308" i="4"/>
  <c r="Y302" i="4"/>
  <c r="U302" i="4"/>
  <c r="T302" i="4"/>
  <c r="W302" i="4" s="1"/>
  <c r="X302" i="4" s="1"/>
  <c r="L302" i="4"/>
  <c r="N302" i="4" s="1"/>
  <c r="I302" i="4"/>
  <c r="Y296" i="4"/>
  <c r="U296" i="4"/>
  <c r="T296" i="4"/>
  <c r="W296" i="4" s="1"/>
  <c r="X296" i="4" s="1"/>
  <c r="L296" i="4"/>
  <c r="N296" i="4" s="1"/>
  <c r="I296" i="4"/>
  <c r="Y291" i="4"/>
  <c r="T291" i="4"/>
  <c r="L291" i="4"/>
  <c r="N291" i="4" s="1"/>
  <c r="I291" i="4"/>
  <c r="Y285" i="4"/>
  <c r="T285" i="4"/>
  <c r="L285" i="4"/>
  <c r="N285" i="4" s="1"/>
  <c r="I285" i="4"/>
  <c r="Y282" i="4"/>
  <c r="U282" i="4"/>
  <c r="T282" i="4"/>
  <c r="W282" i="4" s="1"/>
  <c r="X282" i="4" s="1"/>
  <c r="L282" i="4"/>
  <c r="N282" i="4" s="1"/>
  <c r="I282" i="4"/>
  <c r="L277" i="4"/>
  <c r="N277" i="4" s="1"/>
  <c r="I277" i="4"/>
  <c r="I273" i="4"/>
  <c r="L268" i="4"/>
  <c r="N268" i="4" s="1"/>
  <c r="I268" i="4"/>
  <c r="L264" i="4"/>
  <c r="N264" i="4" s="1"/>
  <c r="I264" i="4"/>
  <c r="Y261" i="4"/>
  <c r="T261" i="4"/>
  <c r="W261" i="4" s="1"/>
  <c r="X261" i="4" s="1"/>
  <c r="L261" i="4"/>
  <c r="N261" i="4" s="1"/>
  <c r="I261" i="4"/>
  <c r="Y257" i="4"/>
  <c r="T257" i="4"/>
  <c r="L257" i="4"/>
  <c r="I257" i="4"/>
  <c r="L253" i="4"/>
  <c r="N253" i="4" s="1"/>
  <c r="I253" i="4"/>
  <c r="Y249" i="4"/>
  <c r="T249" i="4"/>
  <c r="L249" i="4"/>
  <c r="I249" i="4"/>
  <c r="L245" i="4"/>
  <c r="N245" i="4" s="1"/>
  <c r="I245" i="4"/>
  <c r="L244" i="4"/>
  <c r="N244" i="4" s="1"/>
  <c r="I244" i="4"/>
  <c r="Y240" i="4"/>
  <c r="U240" i="4"/>
  <c r="T240" i="4"/>
  <c r="W240" i="4" s="1"/>
  <c r="X240" i="4" s="1"/>
  <c r="L240" i="4"/>
  <c r="N240" i="4" s="1"/>
  <c r="I240" i="4"/>
  <c r="Y236" i="4"/>
  <c r="T236" i="4"/>
  <c r="W236" i="4" s="1"/>
  <c r="X236" i="4" s="1"/>
  <c r="L236" i="4"/>
  <c r="M236" i="4" s="1"/>
  <c r="I236" i="4"/>
  <c r="L230" i="4"/>
  <c r="N230" i="4" s="1"/>
  <c r="I230" i="4"/>
  <c r="L226" i="4"/>
  <c r="N226" i="4" s="1"/>
  <c r="I226" i="4"/>
  <c r="L223" i="4"/>
  <c r="N223" i="4" s="1"/>
  <c r="I223" i="4"/>
  <c r="Y220" i="4"/>
  <c r="T220" i="4"/>
  <c r="W220" i="4" s="1"/>
  <c r="X220" i="4" s="1"/>
  <c r="N220" i="4"/>
  <c r="L220" i="4"/>
  <c r="M220" i="4" s="1"/>
  <c r="Y219" i="4"/>
  <c r="T219" i="4"/>
  <c r="W219" i="4" s="1"/>
  <c r="X219" i="4" s="1"/>
  <c r="N219" i="4"/>
  <c r="L219" i="4"/>
  <c r="M219" i="4" s="1"/>
  <c r="I218" i="4"/>
  <c r="Y213" i="4"/>
  <c r="U213" i="4"/>
  <c r="T213" i="4"/>
  <c r="W213" i="4" s="1"/>
  <c r="X213" i="4" s="1"/>
  <c r="L213" i="4"/>
  <c r="N213" i="4" s="1"/>
  <c r="I213" i="4"/>
  <c r="Y209" i="4"/>
  <c r="T209" i="4"/>
  <c r="W209" i="4" s="1"/>
  <c r="X209" i="4" s="1"/>
  <c r="L209" i="4"/>
  <c r="I209" i="4"/>
  <c r="Y205" i="4"/>
  <c r="T205" i="4"/>
  <c r="U205" i="4" s="1"/>
  <c r="L205" i="4"/>
  <c r="N205" i="4" s="1"/>
  <c r="I205" i="4"/>
  <c r="Y204" i="4"/>
  <c r="T204" i="4"/>
  <c r="W204" i="4" s="1"/>
  <c r="X204" i="4" s="1"/>
  <c r="L204" i="4"/>
  <c r="N204" i="4" s="1"/>
  <c r="I204" i="4"/>
  <c r="Y198" i="4"/>
  <c r="U198" i="4"/>
  <c r="T198" i="4"/>
  <c r="W198" i="4" s="1"/>
  <c r="X198" i="4" s="1"/>
  <c r="L198" i="4"/>
  <c r="N198" i="4" s="1"/>
  <c r="I198" i="4"/>
  <c r="Y193" i="4"/>
  <c r="U193" i="4"/>
  <c r="T193" i="4"/>
  <c r="W193" i="4" s="1"/>
  <c r="X193" i="4" s="1"/>
  <c r="L193" i="4"/>
  <c r="N193" i="4" s="1"/>
  <c r="I193" i="4"/>
  <c r="Y192" i="4"/>
  <c r="T192" i="4"/>
  <c r="U192" i="4" s="1"/>
  <c r="L192" i="4"/>
  <c r="N192" i="4" s="1"/>
  <c r="I192" i="4"/>
  <c r="Y188" i="4"/>
  <c r="T188" i="4"/>
  <c r="U188" i="4" s="1"/>
  <c r="L188" i="4"/>
  <c r="I188" i="4"/>
  <c r="Y187" i="4"/>
  <c r="T187" i="4"/>
  <c r="L187" i="4"/>
  <c r="N187" i="4" s="1"/>
  <c r="I187" i="4"/>
  <c r="Y186" i="4"/>
  <c r="T186" i="4"/>
  <c r="U186" i="4" s="1"/>
  <c r="N186" i="4"/>
  <c r="I186" i="4"/>
  <c r="Y183" i="4"/>
  <c r="T183" i="4"/>
  <c r="U183" i="4" s="1"/>
  <c r="N183" i="4"/>
  <c r="I183" i="4"/>
  <c r="Y182" i="4"/>
  <c r="T182" i="4"/>
  <c r="U182" i="4" s="1"/>
  <c r="L182" i="4"/>
  <c r="N182" i="4" s="1"/>
  <c r="I182" i="4"/>
  <c r="Y181" i="4"/>
  <c r="T181" i="4"/>
  <c r="L181" i="4"/>
  <c r="N181" i="4" s="1"/>
  <c r="I181" i="4"/>
  <c r="Y180" i="4"/>
  <c r="U180" i="4"/>
  <c r="T180" i="4"/>
  <c r="L180" i="4"/>
  <c r="N180" i="4" s="1"/>
  <c r="I180" i="4"/>
  <c r="Y175" i="4"/>
  <c r="U175" i="4"/>
  <c r="T175" i="4"/>
  <c r="W175" i="4" s="1"/>
  <c r="X175" i="4" s="1"/>
  <c r="L175" i="4"/>
  <c r="N175" i="4" s="1"/>
  <c r="I175" i="4"/>
  <c r="M175" i="4" s="1"/>
  <c r="Y169" i="4"/>
  <c r="T169" i="4"/>
  <c r="L169" i="4"/>
  <c r="N169" i="4" s="1"/>
  <c r="I169" i="4"/>
  <c r="M169" i="4" s="1"/>
  <c r="L164" i="4"/>
  <c r="N164" i="4" s="1"/>
  <c r="I164" i="4"/>
  <c r="Y159" i="4"/>
  <c r="U159" i="4"/>
  <c r="T159" i="4"/>
  <c r="W159" i="4" s="1"/>
  <c r="X159" i="4" s="1"/>
  <c r="L159" i="4"/>
  <c r="N159" i="4" s="1"/>
  <c r="I159" i="4"/>
  <c r="Y154" i="4"/>
  <c r="U154" i="4"/>
  <c r="T154" i="4"/>
  <c r="W154" i="4" s="1"/>
  <c r="X154" i="4" s="1"/>
  <c r="L154" i="4"/>
  <c r="N154" i="4" s="1"/>
  <c r="I154" i="4"/>
  <c r="Y147" i="4"/>
  <c r="T147" i="4"/>
  <c r="W147" i="4" s="1"/>
  <c r="X147" i="4" s="1"/>
  <c r="L147" i="4"/>
  <c r="N147" i="4" s="1"/>
  <c r="I147" i="4"/>
  <c r="Y142" i="4"/>
  <c r="T142" i="4"/>
  <c r="L142" i="4"/>
  <c r="M142" i="4" s="1"/>
  <c r="I142" i="4"/>
  <c r="L141" i="4"/>
  <c r="N141" i="4" s="1"/>
  <c r="I141" i="4"/>
  <c r="Y134" i="4"/>
  <c r="T134" i="4"/>
  <c r="L134" i="4"/>
  <c r="N134" i="4" s="1"/>
  <c r="I134" i="4"/>
  <c r="Y133" i="4"/>
  <c r="T133" i="4"/>
  <c r="U133" i="4" s="1"/>
  <c r="L133" i="4"/>
  <c r="N133" i="4" s="1"/>
  <c r="I133" i="4"/>
  <c r="L129" i="4"/>
  <c r="M129" i="4" s="1"/>
  <c r="I129" i="4"/>
  <c r="Y128" i="4"/>
  <c r="T128" i="4"/>
  <c r="L128" i="4"/>
  <c r="N128" i="4" s="1"/>
  <c r="I128" i="4"/>
  <c r="Y121" i="4"/>
  <c r="T121" i="4"/>
  <c r="W121" i="4" s="1"/>
  <c r="X121" i="4" s="1"/>
  <c r="L121" i="4"/>
  <c r="N121" i="4" s="1"/>
  <c r="I121" i="4"/>
  <c r="Y114" i="4"/>
  <c r="U114" i="4"/>
  <c r="T114" i="4"/>
  <c r="W114" i="4" s="1"/>
  <c r="X114" i="4" s="1"/>
  <c r="L114" i="4"/>
  <c r="N114" i="4" s="1"/>
  <c r="I114" i="4"/>
  <c r="Y109" i="4"/>
  <c r="T109" i="4"/>
  <c r="W109" i="4" s="1"/>
  <c r="X109" i="4" s="1"/>
  <c r="L109" i="4"/>
  <c r="N109" i="4" s="1"/>
  <c r="I109" i="4"/>
  <c r="Y103" i="4"/>
  <c r="T103" i="4"/>
  <c r="W103" i="4" s="1"/>
  <c r="X103" i="4" s="1"/>
  <c r="L103" i="4"/>
  <c r="N103" i="4" s="1"/>
  <c r="I103" i="4"/>
  <c r="Y98" i="4"/>
  <c r="T98" i="4"/>
  <c r="L98" i="4"/>
  <c r="I98" i="4"/>
  <c r="Y92" i="4"/>
  <c r="T92" i="4"/>
  <c r="L92" i="4"/>
  <c r="N92" i="4" s="1"/>
  <c r="I92" i="4"/>
  <c r="Y86" i="4"/>
  <c r="T86" i="4"/>
  <c r="L86" i="4"/>
  <c r="N86" i="4" s="1"/>
  <c r="I86" i="4"/>
  <c r="Y80" i="4"/>
  <c r="T80" i="4"/>
  <c r="L80" i="4"/>
  <c r="N80" i="4" s="1"/>
  <c r="I80" i="4"/>
  <c r="Y73" i="4"/>
  <c r="U73" i="4"/>
  <c r="T73" i="4"/>
  <c r="W73" i="4" s="1"/>
  <c r="X73" i="4" s="1"/>
  <c r="L73" i="4"/>
  <c r="N73" i="4" s="1"/>
  <c r="I73" i="4"/>
  <c r="Y63" i="4"/>
  <c r="T63" i="4"/>
  <c r="L63" i="4"/>
  <c r="N63" i="4" s="1"/>
  <c r="I63" i="4"/>
  <c r="Y56" i="4"/>
  <c r="T56" i="4"/>
  <c r="W56" i="4" s="1"/>
  <c r="X56" i="4" s="1"/>
  <c r="L56" i="4"/>
  <c r="N56" i="4" s="1"/>
  <c r="I56" i="4"/>
  <c r="L51" i="4"/>
  <c r="N51" i="4" s="1"/>
  <c r="I51" i="4"/>
  <c r="Y50" i="4"/>
  <c r="T50" i="4"/>
  <c r="N50" i="4"/>
  <c r="I50" i="4"/>
  <c r="Y44" i="4"/>
  <c r="T44" i="4"/>
  <c r="W44" i="4" s="1"/>
  <c r="X44" i="4" s="1"/>
  <c r="L44" i="4"/>
  <c r="N44" i="4" s="1"/>
  <c r="I44" i="4"/>
  <c r="Y39" i="4"/>
  <c r="T39" i="4"/>
  <c r="W39" i="4" s="1"/>
  <c r="X39" i="4" s="1"/>
  <c r="L39" i="4"/>
  <c r="N39" i="4" s="1"/>
  <c r="I39" i="4"/>
  <c r="Y34" i="4"/>
  <c r="T34" i="4"/>
  <c r="U34" i="4" s="1"/>
  <c r="L34" i="4"/>
  <c r="N34" i="4" s="1"/>
  <c r="I34" i="4"/>
  <c r="Y33" i="4"/>
  <c r="T33" i="4"/>
  <c r="U33" i="4" s="1"/>
  <c r="L33" i="4"/>
  <c r="N33" i="4" s="1"/>
  <c r="I33" i="4"/>
  <c r="Y32" i="4"/>
  <c r="T32" i="4"/>
  <c r="L32" i="4"/>
  <c r="I32" i="4"/>
  <c r="Y26" i="4"/>
  <c r="T26" i="4"/>
  <c r="U26" i="4" s="1"/>
  <c r="L26" i="4"/>
  <c r="N26" i="4" s="1"/>
  <c r="I26" i="4"/>
  <c r="Y25" i="4"/>
  <c r="T25" i="4"/>
  <c r="L25" i="4"/>
  <c r="N25" i="4" s="1"/>
  <c r="I25" i="4"/>
  <c r="Y19" i="4"/>
  <c r="T19" i="4"/>
  <c r="U19" i="4" s="1"/>
  <c r="L19" i="4"/>
  <c r="N19" i="4" s="1"/>
  <c r="I19" i="4"/>
  <c r="Y18" i="4"/>
  <c r="U18" i="4"/>
  <c r="T18" i="4"/>
  <c r="W18" i="4" s="1"/>
  <c r="X18" i="4" s="1"/>
  <c r="L18" i="4"/>
  <c r="N18" i="4" s="1"/>
  <c r="I18" i="4"/>
  <c r="Y11" i="4"/>
  <c r="T11" i="4"/>
  <c r="U11" i="4" s="1"/>
  <c r="L11" i="4"/>
  <c r="N11" i="4" s="1"/>
  <c r="I11" i="4"/>
  <c r="Y10" i="4"/>
  <c r="U10" i="4"/>
  <c r="T10" i="4"/>
  <c r="W10" i="4" s="1"/>
  <c r="X10" i="4" s="1"/>
  <c r="L10" i="4"/>
  <c r="N10" i="4" s="1"/>
  <c r="I10" i="4"/>
  <c r="L5" i="4"/>
  <c r="L273" i="4" s="1"/>
  <c r="F4" i="4"/>
  <c r="B4" i="4"/>
  <c r="F3" i="4"/>
  <c r="B3" i="4"/>
  <c r="F2" i="4"/>
  <c r="B2" i="4"/>
  <c r="B1" i="4"/>
  <c r="N101" i="3"/>
  <c r="L101" i="3"/>
  <c r="I101" i="3"/>
  <c r="I100" i="3"/>
  <c r="L98" i="3"/>
  <c r="N98" i="3" s="1"/>
  <c r="I98" i="3"/>
  <c r="M98" i="3" s="1"/>
  <c r="I97" i="3"/>
  <c r="W93" i="3"/>
  <c r="X93" i="3" s="1"/>
  <c r="Y93" i="3"/>
  <c r="L93" i="3"/>
  <c r="N93" i="3" s="1"/>
  <c r="I93" i="3"/>
  <c r="Y91" i="3"/>
  <c r="W91" i="3"/>
  <c r="X91" i="3" s="1"/>
  <c r="T91" i="3"/>
  <c r="U91" i="3" s="1"/>
  <c r="Z91" i="3" s="1"/>
  <c r="L91" i="3"/>
  <c r="N91" i="3" s="1"/>
  <c r="I91" i="3"/>
  <c r="Y89" i="3"/>
  <c r="W89" i="3"/>
  <c r="X89" i="3" s="1"/>
  <c r="T89" i="3"/>
  <c r="U89" i="3" s="1"/>
  <c r="Z89" i="3" s="1"/>
  <c r="L89" i="3"/>
  <c r="N89" i="3" s="1"/>
  <c r="I89" i="3"/>
  <c r="Y87" i="3"/>
  <c r="W87" i="3"/>
  <c r="X87" i="3" s="1"/>
  <c r="T87" i="3"/>
  <c r="U87" i="3" s="1"/>
  <c r="Z87" i="3" s="1"/>
  <c r="L87" i="3"/>
  <c r="N87" i="3" s="1"/>
  <c r="I87" i="3"/>
  <c r="L83" i="3"/>
  <c r="N83" i="3" s="1"/>
  <c r="I83" i="3"/>
  <c r="Y80" i="3"/>
  <c r="W80" i="3"/>
  <c r="X80" i="3" s="1"/>
  <c r="T80" i="3"/>
  <c r="U80" i="3" s="1"/>
  <c r="Z80" i="3" s="1"/>
  <c r="L80" i="3"/>
  <c r="N80" i="3" s="1"/>
  <c r="I80" i="3"/>
  <c r="Y76" i="3"/>
  <c r="W76" i="3"/>
  <c r="X76" i="3" s="1"/>
  <c r="T76" i="3"/>
  <c r="U76" i="3" s="1"/>
  <c r="Z76" i="3" s="1"/>
  <c r="L76" i="3"/>
  <c r="N76" i="3" s="1"/>
  <c r="I76" i="3"/>
  <c r="Y70" i="3"/>
  <c r="W70" i="3"/>
  <c r="X70" i="3" s="1"/>
  <c r="T70" i="3"/>
  <c r="U70" i="3" s="1"/>
  <c r="Z70" i="3" s="1"/>
  <c r="L70" i="3"/>
  <c r="N70" i="3" s="1"/>
  <c r="I70" i="3"/>
  <c r="Z66" i="3"/>
  <c r="Y66" i="3"/>
  <c r="L66" i="3"/>
  <c r="N66" i="3" s="1"/>
  <c r="I66" i="3"/>
  <c r="L60" i="3"/>
  <c r="N60" i="3" s="1"/>
  <c r="I60" i="3"/>
  <c r="M60" i="3" s="1"/>
  <c r="Y58" i="3"/>
  <c r="Y57" i="3"/>
  <c r="L57" i="3"/>
  <c r="N57" i="3" s="1"/>
  <c r="I57" i="3"/>
  <c r="M57" i="3" s="1"/>
  <c r="Y55" i="3"/>
  <c r="W55" i="3"/>
  <c r="X55" i="3" s="1"/>
  <c r="T55" i="3"/>
  <c r="U55" i="3" s="1"/>
  <c r="Z55" i="3" s="1"/>
  <c r="L55" i="3"/>
  <c r="N55" i="3" s="1"/>
  <c r="I55" i="3"/>
  <c r="Y54" i="3"/>
  <c r="W54" i="3"/>
  <c r="X54" i="3" s="1"/>
  <c r="U54" i="3"/>
  <c r="T54" i="3"/>
  <c r="L54" i="3"/>
  <c r="N54" i="3" s="1"/>
  <c r="I54" i="3"/>
  <c r="Y50" i="3"/>
  <c r="W50" i="3"/>
  <c r="X50" i="3" s="1"/>
  <c r="T50" i="3"/>
  <c r="U50" i="3" s="1"/>
  <c r="Z50" i="3" s="1"/>
  <c r="Y46" i="3"/>
  <c r="W46" i="3"/>
  <c r="X46" i="3" s="1"/>
  <c r="T46" i="3"/>
  <c r="U46" i="3" s="1"/>
  <c r="Z46" i="3" s="1"/>
  <c r="L46" i="3"/>
  <c r="N46" i="3" s="1"/>
  <c r="I46" i="3"/>
  <c r="Y42" i="3"/>
  <c r="W42" i="3"/>
  <c r="X42" i="3" s="1"/>
  <c r="U42" i="3"/>
  <c r="Z42" i="3" s="1"/>
  <c r="T42" i="3"/>
  <c r="L42" i="3"/>
  <c r="N42" i="3" s="1"/>
  <c r="I42" i="3"/>
  <c r="Y38" i="3"/>
  <c r="W38" i="3"/>
  <c r="X38" i="3" s="1"/>
  <c r="T38" i="3"/>
  <c r="U38" i="3" s="1"/>
  <c r="L38" i="3"/>
  <c r="N38" i="3" s="1"/>
  <c r="I38" i="3"/>
  <c r="M38" i="3" s="1"/>
  <c r="L37" i="3"/>
  <c r="N37" i="3" s="1"/>
  <c r="I37" i="3"/>
  <c r="Y36" i="3"/>
  <c r="W36" i="3"/>
  <c r="X36" i="3" s="1"/>
  <c r="T36" i="3"/>
  <c r="U36" i="3" s="1"/>
  <c r="Z36" i="3" s="1"/>
  <c r="L36" i="3"/>
  <c r="N36" i="3" s="1"/>
  <c r="I36" i="3"/>
  <c r="Y31" i="3"/>
  <c r="W31" i="3"/>
  <c r="X31" i="3" s="1"/>
  <c r="T31" i="3"/>
  <c r="U31" i="3" s="1"/>
  <c r="Z31" i="3" s="1"/>
  <c r="L31" i="3"/>
  <c r="N31" i="3" s="1"/>
  <c r="I31" i="3"/>
  <c r="L28" i="3"/>
  <c r="N28" i="3" s="1"/>
  <c r="I28" i="3"/>
  <c r="M28" i="3" s="1"/>
  <c r="Y27" i="3"/>
  <c r="W27" i="3"/>
  <c r="X27" i="3" s="1"/>
  <c r="T27" i="3"/>
  <c r="U27" i="3" s="1"/>
  <c r="Z27" i="3" s="1"/>
  <c r="L27" i="3"/>
  <c r="N27" i="3" s="1"/>
  <c r="I27" i="3"/>
  <c r="M27" i="3" s="1"/>
  <c r="Y26" i="3"/>
  <c r="W26" i="3"/>
  <c r="X26" i="3" s="1"/>
  <c r="U26" i="3"/>
  <c r="T26" i="3"/>
  <c r="L26" i="3"/>
  <c r="N26" i="3" s="1"/>
  <c r="I26" i="3"/>
  <c r="Y24" i="3"/>
  <c r="W24" i="3"/>
  <c r="X24" i="3" s="1"/>
  <c r="T24" i="3"/>
  <c r="U24" i="3" s="1"/>
  <c r="L24" i="3"/>
  <c r="I24" i="3"/>
  <c r="L23" i="3"/>
  <c r="N23" i="3" s="1"/>
  <c r="I23" i="3"/>
  <c r="Y22" i="3"/>
  <c r="W22" i="3"/>
  <c r="X22" i="3" s="1"/>
  <c r="T22" i="3"/>
  <c r="U22" i="3" s="1"/>
  <c r="L22" i="3"/>
  <c r="N22" i="3" s="1"/>
  <c r="I22" i="3"/>
  <c r="Y21" i="3"/>
  <c r="W21" i="3"/>
  <c r="U21" i="3"/>
  <c r="T21" i="3"/>
  <c r="Y20" i="3"/>
  <c r="W20" i="3"/>
  <c r="X20" i="3" s="1"/>
  <c r="T20" i="3"/>
  <c r="U20" i="3" s="1"/>
  <c r="L20" i="3"/>
  <c r="N20" i="3" s="1"/>
  <c r="I20" i="3"/>
  <c r="Y19" i="3"/>
  <c r="W19" i="3"/>
  <c r="X19" i="3" s="1"/>
  <c r="T19" i="3"/>
  <c r="U19" i="3" s="1"/>
  <c r="Z19" i="3" s="1"/>
  <c r="L19" i="3"/>
  <c r="N19" i="3" s="1"/>
  <c r="I19" i="3"/>
  <c r="Y16" i="3"/>
  <c r="W16" i="3"/>
  <c r="T16" i="3"/>
  <c r="U16" i="3" s="1"/>
  <c r="Y15" i="3"/>
  <c r="W15" i="3"/>
  <c r="X15" i="3" s="1"/>
  <c r="T15" i="3"/>
  <c r="U15" i="3" s="1"/>
  <c r="Z15" i="3" s="1"/>
  <c r="L15" i="3"/>
  <c r="N15" i="3" s="1"/>
  <c r="I15" i="3"/>
  <c r="Y14" i="3"/>
  <c r="W14" i="3"/>
  <c r="X14" i="3" s="1"/>
  <c r="T14" i="3"/>
  <c r="U14" i="3" s="1"/>
  <c r="L14" i="3"/>
  <c r="M14" i="3" s="1"/>
  <c r="I14" i="3"/>
  <c r="Y11" i="3"/>
  <c r="W11" i="3"/>
  <c r="X11" i="3" s="1"/>
  <c r="T11" i="3"/>
  <c r="U11" i="3" s="1"/>
  <c r="Z11" i="3" s="1"/>
  <c r="L11" i="3"/>
  <c r="N11" i="3" s="1"/>
  <c r="I11" i="3"/>
  <c r="L10" i="3"/>
  <c r="N10" i="3" s="1"/>
  <c r="I10" i="3"/>
  <c r="L5" i="3"/>
  <c r="F4" i="3"/>
  <c r="B4" i="3"/>
  <c r="F3" i="3"/>
  <c r="B3" i="3"/>
  <c r="F2" i="3"/>
  <c r="B2" i="3"/>
  <c r="B1" i="3"/>
  <c r="M188" i="4" l="1"/>
  <c r="M16" i="28"/>
  <c r="M225" i="27"/>
  <c r="M180" i="27"/>
  <c r="M168" i="27"/>
  <c r="M163" i="27"/>
  <c r="M159" i="27"/>
  <c r="M161" i="27"/>
  <c r="M155" i="27"/>
  <c r="M156" i="27"/>
  <c r="M158" i="27"/>
  <c r="M139" i="27"/>
  <c r="M135" i="27"/>
  <c r="M93" i="27"/>
  <c r="M97" i="27"/>
  <c r="M82" i="27"/>
  <c r="M76" i="27"/>
  <c r="M77" i="27"/>
  <c r="M74" i="27"/>
  <c r="M72" i="27"/>
  <c r="N55" i="27"/>
  <c r="M43" i="27"/>
  <c r="M41" i="27"/>
  <c r="M49" i="27"/>
  <c r="M11" i="27"/>
  <c r="M65" i="25"/>
  <c r="M40" i="25"/>
  <c r="M38" i="25"/>
  <c r="M27" i="25"/>
  <c r="M18" i="25"/>
  <c r="M13" i="25"/>
  <c r="M136" i="23"/>
  <c r="M61" i="23"/>
  <c r="M37" i="23"/>
  <c r="M15" i="23"/>
  <c r="M114" i="22"/>
  <c r="M80" i="22"/>
  <c r="M79" i="22"/>
  <c r="M73" i="22"/>
  <c r="M39" i="22"/>
  <c r="M28" i="22"/>
  <c r="M21" i="22"/>
  <c r="M186" i="21"/>
  <c r="M166" i="21"/>
  <c r="M157" i="21"/>
  <c r="M159" i="21"/>
  <c r="M138" i="21"/>
  <c r="M128" i="21"/>
  <c r="M108" i="21"/>
  <c r="M145" i="20"/>
  <c r="M83" i="20"/>
  <c r="M121" i="19"/>
  <c r="M117" i="19"/>
  <c r="M18" i="19"/>
  <c r="M519" i="17"/>
  <c r="M428" i="17"/>
  <c r="M299" i="17"/>
  <c r="M163" i="17"/>
  <c r="M164" i="17"/>
  <c r="M19" i="17"/>
  <c r="T60" i="16"/>
  <c r="T38" i="16"/>
  <c r="T22" i="16"/>
  <c r="T16" i="16"/>
  <c r="M92" i="15"/>
  <c r="M10" i="15"/>
  <c r="M126" i="14"/>
  <c r="M95" i="13"/>
  <c r="M44" i="12"/>
  <c r="M113" i="10"/>
  <c r="M54" i="10"/>
  <c r="M19" i="10"/>
  <c r="M53" i="9"/>
  <c r="M96" i="8"/>
  <c r="M74" i="8"/>
  <c r="M39" i="7"/>
  <c r="M16" i="5"/>
  <c r="M30" i="5"/>
  <c r="M277" i="4"/>
  <c r="M154" i="4"/>
  <c r="M141" i="4"/>
  <c r="M39" i="4"/>
  <c r="M10" i="3"/>
  <c r="U19" i="10"/>
  <c r="W19" i="10"/>
  <c r="X19" i="10" s="1"/>
  <c r="U32" i="4"/>
  <c r="W32" i="4"/>
  <c r="X32" i="4" s="1"/>
  <c r="U86" i="4"/>
  <c r="W86" i="4"/>
  <c r="X86" i="4" s="1"/>
  <c r="U236" i="4"/>
  <c r="U108" i="8"/>
  <c r="W108" i="8"/>
  <c r="X108" i="8" s="1"/>
  <c r="M63" i="10"/>
  <c r="U59" i="15"/>
  <c r="W59" i="15"/>
  <c r="X59" i="15" s="1"/>
  <c r="N81" i="22"/>
  <c r="M81" i="22"/>
  <c r="U142" i="4"/>
  <c r="W142" i="4"/>
  <c r="X142" i="4" s="1"/>
  <c r="U219" i="4"/>
  <c r="W29" i="15"/>
  <c r="X29" i="15" s="1"/>
  <c r="M19" i="3"/>
  <c r="U109" i="4"/>
  <c r="U285" i="4"/>
  <c r="W285" i="4"/>
  <c r="X285" i="4" s="1"/>
  <c r="U21" i="5"/>
  <c r="U42" i="5"/>
  <c r="W42" i="5"/>
  <c r="X42" i="5" s="1"/>
  <c r="U56" i="5"/>
  <c r="W71" i="5"/>
  <c r="X71" i="5" s="1"/>
  <c r="W15" i="6"/>
  <c r="X15" i="6" s="1"/>
  <c r="W63" i="8"/>
  <c r="X63" i="8" s="1"/>
  <c r="U63" i="8"/>
  <c r="U161" i="8"/>
  <c r="W161" i="8"/>
  <c r="X161" i="8" s="1"/>
  <c r="U47" i="11"/>
  <c r="W47" i="11"/>
  <c r="X47" i="11" s="1"/>
  <c r="U54" i="13"/>
  <c r="W410" i="17"/>
  <c r="X410" i="17" s="1"/>
  <c r="N21" i="22"/>
  <c r="U128" i="4"/>
  <c r="W128" i="4"/>
  <c r="X128" i="4" s="1"/>
  <c r="W43" i="8"/>
  <c r="X43" i="8" s="1"/>
  <c r="U43" i="8"/>
  <c r="U134" i="4"/>
  <c r="W134" i="4"/>
  <c r="X134" i="4" s="1"/>
  <c r="T54" i="10"/>
  <c r="W54" i="10" s="1"/>
  <c r="X54" i="10" s="1"/>
  <c r="T47" i="10"/>
  <c r="W47" i="10" s="1"/>
  <c r="X47" i="10" s="1"/>
  <c r="T26" i="10"/>
  <c r="T17" i="10"/>
  <c r="U17" i="10" s="1"/>
  <c r="N59" i="22"/>
  <c r="M59" i="22"/>
  <c r="U44" i="4"/>
  <c r="U80" i="4"/>
  <c r="W80" i="4"/>
  <c r="X80" i="4" s="1"/>
  <c r="U92" i="4"/>
  <c r="W92" i="4"/>
  <c r="X92" i="4" s="1"/>
  <c r="U121" i="4"/>
  <c r="U181" i="4"/>
  <c r="W181" i="4"/>
  <c r="X181" i="4" s="1"/>
  <c r="U257" i="4"/>
  <c r="W257" i="4"/>
  <c r="X257" i="4" s="1"/>
  <c r="U16" i="5"/>
  <c r="U51" i="5"/>
  <c r="W51" i="5"/>
  <c r="X51" i="5" s="1"/>
  <c r="U68" i="5"/>
  <c r="W19" i="8"/>
  <c r="X19" i="8" s="1"/>
  <c r="U28" i="8"/>
  <c r="W28" i="8"/>
  <c r="X28" i="8" s="1"/>
  <c r="U77" i="8"/>
  <c r="W77" i="8"/>
  <c r="X77" i="8" s="1"/>
  <c r="U89" i="9"/>
  <c r="W89" i="9"/>
  <c r="X89" i="9" s="1"/>
  <c r="U31" i="12"/>
  <c r="W31" i="12"/>
  <c r="X31" i="12" s="1"/>
  <c r="W25" i="13"/>
  <c r="X25" i="13" s="1"/>
  <c r="W43" i="13"/>
  <c r="X43" i="13" s="1"/>
  <c r="W122" i="14"/>
  <c r="X122" i="14" s="1"/>
  <c r="W27" i="15"/>
  <c r="X27" i="15" s="1"/>
  <c r="U27" i="15"/>
  <c r="U98" i="4"/>
  <c r="W98" i="4"/>
  <c r="X98" i="4" s="1"/>
  <c r="U103" i="4"/>
  <c r="U187" i="4"/>
  <c r="W187" i="4"/>
  <c r="X187" i="4" s="1"/>
  <c r="U204" i="4"/>
  <c r="U34" i="6"/>
  <c r="M125" i="8"/>
  <c r="W134" i="8"/>
  <c r="X134" i="8" s="1"/>
  <c r="U83" i="9"/>
  <c r="M114" i="14"/>
  <c r="T58" i="16"/>
  <c r="K56" i="16"/>
  <c r="W405" i="17"/>
  <c r="X405" i="17" s="1"/>
  <c r="U405" i="17"/>
  <c r="Z405" i="17" s="1"/>
  <c r="T165" i="20"/>
  <c r="U165" i="20" s="1"/>
  <c r="T150" i="20"/>
  <c r="U150" i="20" s="1"/>
  <c r="M69" i="27"/>
  <c r="N69" i="27"/>
  <c r="U25" i="4"/>
  <c r="W25" i="4"/>
  <c r="X25" i="4" s="1"/>
  <c r="U261" i="4"/>
  <c r="M23" i="7"/>
  <c r="U61" i="9"/>
  <c r="W61" i="9"/>
  <c r="X61" i="9" s="1"/>
  <c r="U37" i="16"/>
  <c r="T37" i="16"/>
  <c r="W148" i="17"/>
  <c r="X148" i="17" s="1"/>
  <c r="U148" i="17"/>
  <c r="U147" i="4"/>
  <c r="U169" i="4"/>
  <c r="W169" i="4"/>
  <c r="X169" i="4" s="1"/>
  <c r="U209" i="4"/>
  <c r="U220" i="4"/>
  <c r="U249" i="4"/>
  <c r="W249" i="4"/>
  <c r="X249" i="4" s="1"/>
  <c r="U291" i="4"/>
  <c r="W291" i="4"/>
  <c r="X291" i="4" s="1"/>
  <c r="U311" i="4"/>
  <c r="W311" i="4"/>
  <c r="X311" i="4" s="1"/>
  <c r="M77" i="5"/>
  <c r="U118" i="9"/>
  <c r="W118" i="9"/>
  <c r="X118" i="9" s="1"/>
  <c r="W123" i="14"/>
  <c r="X123" i="14" s="1"/>
  <c r="U123" i="14"/>
  <c r="N98" i="22"/>
  <c r="M98" i="22"/>
  <c r="W154" i="8"/>
  <c r="X154" i="8" s="1"/>
  <c r="U63" i="4"/>
  <c r="W63" i="4"/>
  <c r="X63" i="4" s="1"/>
  <c r="U30" i="14"/>
  <c r="W30" i="14"/>
  <c r="X30" i="14" s="1"/>
  <c r="U39" i="4"/>
  <c r="U56" i="4"/>
  <c r="U317" i="4"/>
  <c r="W317" i="4"/>
  <c r="X317" i="4" s="1"/>
  <c r="U47" i="5"/>
  <c r="W47" i="5"/>
  <c r="X47" i="5" s="1"/>
  <c r="M37" i="7"/>
  <c r="W14" i="8"/>
  <c r="X14" i="8" s="1"/>
  <c r="U14" i="8"/>
  <c r="U104" i="13"/>
  <c r="W104" i="13"/>
  <c r="X104" i="13" s="1"/>
  <c r="U14" i="15"/>
  <c r="W14" i="15"/>
  <c r="X14" i="15" s="1"/>
  <c r="U35" i="15"/>
  <c r="W35" i="15"/>
  <c r="X35" i="15" s="1"/>
  <c r="M31" i="22"/>
  <c r="N31" i="22"/>
  <c r="N65" i="22"/>
  <c r="M65" i="22"/>
  <c r="M56" i="27"/>
  <c r="N56" i="27"/>
  <c r="U50" i="4"/>
  <c r="W50" i="4"/>
  <c r="X50" i="4" s="1"/>
  <c r="U111" i="13"/>
  <c r="W111" i="13"/>
  <c r="X111" i="13" s="1"/>
  <c r="M88" i="22"/>
  <c r="N88" i="22"/>
  <c r="M100" i="8"/>
  <c r="M112" i="8"/>
  <c r="M45" i="9"/>
  <c r="T48" i="11"/>
  <c r="U48" i="11" s="1"/>
  <c r="M25" i="12"/>
  <c r="M21" i="13"/>
  <c r="M16" i="14"/>
  <c r="M20" i="14"/>
  <c r="M27" i="14"/>
  <c r="M155" i="14"/>
  <c r="M160" i="14"/>
  <c r="M109" i="15"/>
  <c r="T41" i="16"/>
  <c r="T48" i="16"/>
  <c r="M17" i="20"/>
  <c r="M155" i="21"/>
  <c r="M176" i="21"/>
  <c r="M18" i="22"/>
  <c r="M55" i="22"/>
  <c r="M68" i="22"/>
  <c r="M95" i="22"/>
  <c r="M139" i="22"/>
  <c r="M11" i="25"/>
  <c r="M22" i="26"/>
  <c r="M42" i="26"/>
  <c r="M52" i="27"/>
  <c r="M90" i="27"/>
  <c r="M10" i="7"/>
  <c r="M47" i="7"/>
  <c r="M24" i="8"/>
  <c r="T10" i="9"/>
  <c r="T23" i="9"/>
  <c r="U23" i="9" s="1"/>
  <c r="T45" i="9"/>
  <c r="T69" i="9"/>
  <c r="T95" i="9"/>
  <c r="M10" i="11"/>
  <c r="M34" i="11"/>
  <c r="M47" i="11"/>
  <c r="M70" i="11"/>
  <c r="U37" i="12"/>
  <c r="W37" i="12"/>
  <c r="X37" i="12" s="1"/>
  <c r="M20" i="13"/>
  <c r="M39" i="14"/>
  <c r="M149" i="14"/>
  <c r="M48" i="15"/>
  <c r="M105" i="15"/>
  <c r="M97" i="17"/>
  <c r="M317" i="17"/>
  <c r="M364" i="17"/>
  <c r="M386" i="17"/>
  <c r="M28" i="20"/>
  <c r="M33" i="20"/>
  <c r="M72" i="20"/>
  <c r="M48" i="21"/>
  <c r="M126" i="21"/>
  <c r="M151" i="21"/>
  <c r="M162" i="21"/>
  <c r="M19" i="22"/>
  <c r="M32" i="22"/>
  <c r="M82" i="22"/>
  <c r="M86" i="22"/>
  <c r="M103" i="22"/>
  <c r="M122" i="22"/>
  <c r="M11" i="23"/>
  <c r="M30" i="25"/>
  <c r="M42" i="25"/>
  <c r="M21" i="27"/>
  <c r="M39" i="27"/>
  <c r="M61" i="27"/>
  <c r="M67" i="27"/>
  <c r="M102" i="27"/>
  <c r="M108" i="27"/>
  <c r="M119" i="27"/>
  <c r="M145" i="27"/>
  <c r="M152" i="27"/>
  <c r="M227" i="27"/>
  <c r="U124" i="8"/>
  <c r="M28" i="10"/>
  <c r="M11" i="11"/>
  <c r="M31" i="11"/>
  <c r="M74" i="13"/>
  <c r="W27" i="14"/>
  <c r="X27" i="14" s="1"/>
  <c r="W54" i="15"/>
  <c r="X54" i="15" s="1"/>
  <c r="N32" i="22"/>
  <c r="M36" i="22"/>
  <c r="M11" i="7"/>
  <c r="U37" i="8"/>
  <c r="U57" i="8"/>
  <c r="T86" i="9"/>
  <c r="M10" i="14"/>
  <c r="U33" i="14"/>
  <c r="M37" i="14"/>
  <c r="W121" i="14"/>
  <c r="X121" i="14" s="1"/>
  <c r="U10" i="15"/>
  <c r="U39" i="15"/>
  <c r="T18" i="16"/>
  <c r="T29" i="16"/>
  <c r="U419" i="17"/>
  <c r="Z419" i="17" s="1"/>
  <c r="M429" i="17"/>
  <c r="M435" i="17"/>
  <c r="M80" i="19"/>
  <c r="M88" i="19"/>
  <c r="M18" i="20"/>
  <c r="M174" i="20"/>
  <c r="M102" i="21"/>
  <c r="M16" i="22"/>
  <c r="M20" i="22"/>
  <c r="M30" i="22"/>
  <c r="N36" i="22"/>
  <c r="M46" i="22"/>
  <c r="M63" i="22"/>
  <c r="M104" i="22"/>
  <c r="M36" i="27"/>
  <c r="N73" i="27"/>
  <c r="M89" i="27"/>
  <c r="M146" i="27"/>
  <c r="M40" i="7"/>
  <c r="W24" i="8"/>
  <c r="X24" i="8" s="1"/>
  <c r="M32" i="8"/>
  <c r="M73" i="9"/>
  <c r="U20" i="12"/>
  <c r="W20" i="12"/>
  <c r="X20" i="12" s="1"/>
  <c r="M15" i="14"/>
  <c r="M137" i="14"/>
  <c r="W22" i="15"/>
  <c r="X22" i="15" s="1"/>
  <c r="T39" i="16"/>
  <c r="M153" i="17"/>
  <c r="W394" i="17"/>
  <c r="X394" i="17" s="1"/>
  <c r="M91" i="19"/>
  <c r="M164" i="21"/>
  <c r="M38" i="22"/>
  <c r="M47" i="22"/>
  <c r="M51" i="22"/>
  <c r="N63" i="22"/>
  <c r="M141" i="22"/>
  <c r="M66" i="23"/>
  <c r="M91" i="23"/>
  <c r="M116" i="23"/>
  <c r="M34" i="25"/>
  <c r="M44" i="25"/>
  <c r="M146" i="14"/>
  <c r="M85" i="15"/>
  <c r="M96" i="15"/>
  <c r="T12" i="16"/>
  <c r="T56" i="16"/>
  <c r="M28" i="17"/>
  <c r="W415" i="17"/>
  <c r="X415" i="17" s="1"/>
  <c r="M523" i="17"/>
  <c r="M81" i="19"/>
  <c r="M89" i="19"/>
  <c r="M35" i="20"/>
  <c r="M70" i="20"/>
  <c r="M74" i="20"/>
  <c r="M64" i="21"/>
  <c r="M85" i="21"/>
  <c r="M140" i="21"/>
  <c r="M34" i="22"/>
  <c r="N54" i="22"/>
  <c r="M71" i="22"/>
  <c r="M94" i="22"/>
  <c r="M136" i="22"/>
  <c r="M158" i="22"/>
  <c r="M50" i="25"/>
  <c r="M60" i="25"/>
  <c r="M24" i="27"/>
  <c r="M85" i="27"/>
  <c r="M95" i="27"/>
  <c r="M100" i="27"/>
  <c r="M12" i="28"/>
  <c r="M19" i="28" s="1"/>
  <c r="B31" i="2" s="1"/>
  <c r="M107" i="15"/>
  <c r="M94" i="15"/>
  <c r="M87" i="15"/>
  <c r="M83" i="15"/>
  <c r="M81" i="15"/>
  <c r="N78" i="15"/>
  <c r="M75" i="15"/>
  <c r="M73" i="15"/>
  <c r="M105" i="23"/>
  <c r="M204" i="21"/>
  <c r="M200" i="21"/>
  <c r="M196" i="21"/>
  <c r="M174" i="21"/>
  <c r="M178" i="20"/>
  <c r="M176" i="20"/>
  <c r="M501" i="17"/>
  <c r="M473" i="17"/>
  <c r="M415" i="17"/>
  <c r="M431" i="17"/>
  <c r="M536" i="17"/>
  <c r="M323" i="17"/>
  <c r="N519" i="17"/>
  <c r="M331" i="17"/>
  <c r="M436" i="17"/>
  <c r="M433" i="17"/>
  <c r="N436" i="17"/>
  <c r="M535" i="17"/>
  <c r="T21" i="16"/>
  <c r="T34" i="16"/>
  <c r="T67" i="16"/>
  <c r="H11" i="16"/>
  <c r="T61" i="16"/>
  <c r="H17" i="16"/>
  <c r="U29" i="16"/>
  <c r="U56" i="16"/>
  <c r="T53" i="16"/>
  <c r="U53" i="16"/>
  <c r="T31" i="16"/>
  <c r="T42" i="16"/>
  <c r="K14" i="16"/>
  <c r="E38" i="16"/>
  <c r="K65" i="16"/>
  <c r="K20" i="16"/>
  <c r="T32" i="16"/>
  <c r="U55" i="16"/>
  <c r="M106" i="27"/>
  <c r="M257" i="4"/>
  <c r="M83" i="5"/>
  <c r="N40" i="7"/>
  <c r="M134" i="8"/>
  <c r="M71" i="15"/>
  <c r="M53" i="20"/>
  <c r="M61" i="20"/>
  <c r="M67" i="20"/>
  <c r="M69" i="21"/>
  <c r="M75" i="21"/>
  <c r="M95" i="21"/>
  <c r="M117" i="21"/>
  <c r="M17" i="22"/>
  <c r="M27" i="22"/>
  <c r="M64" i="22"/>
  <c r="M75" i="22"/>
  <c r="M89" i="22"/>
  <c r="N61" i="27"/>
  <c r="M98" i="4"/>
  <c r="M41" i="17"/>
  <c r="M76" i="19"/>
  <c r="M12" i="20"/>
  <c r="M19" i="20"/>
  <c r="M44" i="20"/>
  <c r="N53" i="20"/>
  <c r="M46" i="21"/>
  <c r="M50" i="22"/>
  <c r="M85" i="22"/>
  <c r="M63" i="27"/>
  <c r="M78" i="27"/>
  <c r="N90" i="27"/>
  <c r="M147" i="27"/>
  <c r="M165" i="27"/>
  <c r="M209" i="4"/>
  <c r="M35" i="5"/>
  <c r="N112" i="8"/>
  <c r="M149" i="8"/>
  <c r="M118" i="9"/>
  <c r="M51" i="13"/>
  <c r="M34" i="14"/>
  <c r="M135" i="14"/>
  <c r="M157" i="17"/>
  <c r="M82" i="19"/>
  <c r="M87" i="19"/>
  <c r="M92" i="19"/>
  <c r="N19" i="20"/>
  <c r="M54" i="20"/>
  <c r="M62" i="20"/>
  <c r="M76" i="20"/>
  <c r="M84" i="20"/>
  <c r="M106" i="20"/>
  <c r="M128" i="20"/>
  <c r="M141" i="20"/>
  <c r="M96" i="21"/>
  <c r="M60" i="22"/>
  <c r="M70" i="22"/>
  <c r="M90" i="22"/>
  <c r="M130" i="22"/>
  <c r="M16" i="25"/>
  <c r="M54" i="25"/>
  <c r="M91" i="27"/>
  <c r="M154" i="27"/>
  <c r="N159" i="27"/>
  <c r="N227" i="27"/>
  <c r="M15" i="3"/>
  <c r="M24" i="3"/>
  <c r="M101" i="3"/>
  <c r="M24" i="13"/>
  <c r="M22" i="20"/>
  <c r="M30" i="20"/>
  <c r="M98" i="20"/>
  <c r="M119" i="20"/>
  <c r="M47" i="21"/>
  <c r="M70" i="21"/>
  <c r="M109" i="21"/>
  <c r="M124" i="21"/>
  <c r="M181" i="21"/>
  <c r="M202" i="21"/>
  <c r="M23" i="22"/>
  <c r="M53" i="23"/>
  <c r="M131" i="23"/>
  <c r="M13" i="26"/>
  <c r="N22" i="27"/>
  <c r="M57" i="27"/>
  <c r="M79" i="27"/>
  <c r="M86" i="27"/>
  <c r="M98" i="27"/>
  <c r="N154" i="27"/>
  <c r="M15" i="12"/>
  <c r="N15" i="12"/>
  <c r="M229" i="27"/>
  <c r="M103" i="15"/>
  <c r="M83" i="19"/>
  <c r="M55" i="20"/>
  <c r="M63" i="20"/>
  <c r="M151" i="20"/>
  <c r="N97" i="21"/>
  <c r="M134" i="21"/>
  <c r="M142" i="21"/>
  <c r="M172" i="21"/>
  <c r="M14" i="22"/>
  <c r="N33" i="22"/>
  <c r="M56" i="22"/>
  <c r="N82" i="22"/>
  <c r="M91" i="22"/>
  <c r="M96" i="22"/>
  <c r="M111" i="22"/>
  <c r="N141" i="22"/>
  <c r="M48" i="25"/>
  <c r="M67" i="25"/>
  <c r="N50" i="27"/>
  <c r="N64" i="27"/>
  <c r="M70" i="27"/>
  <c r="M75" i="27"/>
  <c r="M81" i="27"/>
  <c r="M131" i="27"/>
  <c r="M143" i="27"/>
  <c r="M178" i="27"/>
  <c r="M220" i="27"/>
  <c r="M120" i="8"/>
  <c r="N115" i="10"/>
  <c r="M20" i="12"/>
  <c r="N20" i="13"/>
  <c r="N103" i="15"/>
  <c r="N55" i="20"/>
  <c r="M51" i="15"/>
  <c r="M66" i="15"/>
  <c r="M64" i="20"/>
  <c r="M131" i="20"/>
  <c r="M98" i="21"/>
  <c r="M110" i="21"/>
  <c r="M15" i="22"/>
  <c r="M24" i="22"/>
  <c r="M40" i="22"/>
  <c r="M52" i="22"/>
  <c r="M62" i="22"/>
  <c r="M67" i="22"/>
  <c r="M78" i="22"/>
  <c r="M87" i="22"/>
  <c r="M56" i="25"/>
  <c r="M55" i="26"/>
  <c r="M37" i="27"/>
  <c r="M44" i="27"/>
  <c r="M150" i="27"/>
  <c r="M74" i="5"/>
  <c r="N39" i="14"/>
  <c r="N47" i="7"/>
  <c r="N66" i="15"/>
  <c r="M84" i="19"/>
  <c r="M16" i="20"/>
  <c r="N64" i="20"/>
  <c r="N98" i="21"/>
  <c r="N15" i="22"/>
  <c r="N52" i="22"/>
  <c r="M83" i="22"/>
  <c r="M106" i="22"/>
  <c r="M120" i="22"/>
  <c r="M153" i="22"/>
  <c r="N44" i="27"/>
  <c r="M65" i="27"/>
  <c r="M71" i="27"/>
  <c r="M87" i="27"/>
  <c r="M91" i="3"/>
  <c r="M27" i="7"/>
  <c r="M249" i="4"/>
  <c r="M311" i="4"/>
  <c r="M48" i="11"/>
  <c r="N11" i="14"/>
  <c r="M47" i="14"/>
  <c r="M140" i="14"/>
  <c r="M163" i="14"/>
  <c r="M44" i="15"/>
  <c r="M79" i="19"/>
  <c r="N16" i="20"/>
  <c r="M26" i="20"/>
  <c r="M133" i="20"/>
  <c r="M52" i="21"/>
  <c r="M57" i="22"/>
  <c r="M97" i="22"/>
  <c r="N120" i="22"/>
  <c r="N153" i="22"/>
  <c r="M39" i="26"/>
  <c r="M16" i="27"/>
  <c r="M46" i="27"/>
  <c r="N71" i="27"/>
  <c r="M200" i="27"/>
  <c r="M223" i="27"/>
  <c r="M32" i="4"/>
  <c r="M22" i="7"/>
  <c r="N22" i="7"/>
  <c r="M42" i="13"/>
  <c r="M69" i="15"/>
  <c r="M26" i="6"/>
  <c r="N131" i="14"/>
  <c r="M57" i="15"/>
  <c r="M195" i="17"/>
  <c r="N51" i="20"/>
  <c r="M66" i="20"/>
  <c r="M68" i="21"/>
  <c r="M99" i="21"/>
  <c r="M149" i="21"/>
  <c r="M93" i="22"/>
  <c r="M107" i="22"/>
  <c r="M128" i="22"/>
  <c r="N134" i="22"/>
  <c r="M18" i="27"/>
  <c r="M29" i="27"/>
  <c r="N39" i="27"/>
  <c r="N53" i="27"/>
  <c r="M60" i="27"/>
  <c r="M151" i="27"/>
  <c r="M170" i="27"/>
  <c r="M52" i="8"/>
  <c r="M42" i="3"/>
  <c r="M114" i="4"/>
  <c r="N129" i="4"/>
  <c r="M89" i="14"/>
  <c r="M133" i="14"/>
  <c r="M98" i="15"/>
  <c r="M235" i="17"/>
  <c r="M75" i="19"/>
  <c r="N45" i="21"/>
  <c r="M53" i="21"/>
  <c r="M49" i="22"/>
  <c r="M147" i="22"/>
  <c r="M156" i="22"/>
  <c r="M52" i="25"/>
  <c r="M68" i="27"/>
  <c r="M113" i="27"/>
  <c r="M182" i="27"/>
  <c r="M192" i="27"/>
  <c r="L21" i="18"/>
  <c r="L20" i="18"/>
  <c r="L43" i="18"/>
  <c r="N43" i="18" s="1"/>
  <c r="L76" i="18"/>
  <c r="N76" i="18" s="1"/>
  <c r="L106" i="18"/>
  <c r="N106" i="18" s="1"/>
  <c r="L172" i="18"/>
  <c r="N172" i="18" s="1"/>
  <c r="L198" i="18"/>
  <c r="N198" i="18" s="1"/>
  <c r="L47" i="18"/>
  <c r="N47" i="18" s="1"/>
  <c r="L110" i="18"/>
  <c r="N110" i="18" s="1"/>
  <c r="L16" i="18"/>
  <c r="N16" i="18" s="1"/>
  <c r="L52" i="18"/>
  <c r="N52" i="18" s="1"/>
  <c r="L84" i="18"/>
  <c r="N84" i="18" s="1"/>
  <c r="L113" i="18"/>
  <c r="N113" i="18" s="1"/>
  <c r="L141" i="18"/>
  <c r="N141" i="18" s="1"/>
  <c r="L183" i="18"/>
  <c r="N183" i="18" s="1"/>
  <c r="L79" i="18"/>
  <c r="N79" i="18" s="1"/>
  <c r="L22" i="18"/>
  <c r="N22" i="18" s="1"/>
  <c r="L55" i="18"/>
  <c r="N55" i="18" s="1"/>
  <c r="L87" i="18"/>
  <c r="N87" i="18" s="1"/>
  <c r="L116" i="18"/>
  <c r="N116" i="18" s="1"/>
  <c r="L146" i="18"/>
  <c r="N146" i="18" s="1"/>
  <c r="L201" i="18"/>
  <c r="N201" i="18" s="1"/>
  <c r="M186" i="18"/>
  <c r="L24" i="18"/>
  <c r="N24" i="18" s="1"/>
  <c r="L63" i="18"/>
  <c r="N63" i="18" s="1"/>
  <c r="L91" i="18"/>
  <c r="N91" i="18" s="1"/>
  <c r="L120" i="18"/>
  <c r="N120" i="18" s="1"/>
  <c r="L151" i="18"/>
  <c r="N151" i="18" s="1"/>
  <c r="L10" i="18"/>
  <c r="N10" i="18" s="1"/>
  <c r="L30" i="18"/>
  <c r="N30" i="18" s="1"/>
  <c r="L66" i="18"/>
  <c r="N66" i="18" s="1"/>
  <c r="L95" i="18"/>
  <c r="N95" i="18" s="1"/>
  <c r="L156" i="18"/>
  <c r="N156" i="18" s="1"/>
  <c r="L189" i="18"/>
  <c r="N189" i="18" s="1"/>
  <c r="L137" i="18"/>
  <c r="N137" i="18" s="1"/>
  <c r="L125" i="18"/>
  <c r="N125" i="18" s="1"/>
  <c r="L98" i="18"/>
  <c r="N98" i="18" s="1"/>
  <c r="L129" i="18"/>
  <c r="N129" i="18" s="1"/>
  <c r="L69" i="18"/>
  <c r="N69" i="18" s="1"/>
  <c r="L39" i="18"/>
  <c r="N39" i="18" s="1"/>
  <c r="L72" i="18"/>
  <c r="N72" i="18" s="1"/>
  <c r="L103" i="18"/>
  <c r="N103" i="18" s="1"/>
  <c r="L167" i="18"/>
  <c r="N167" i="18" s="1"/>
  <c r="L194" i="18"/>
  <c r="N194" i="18" s="1"/>
  <c r="L34" i="18"/>
  <c r="N34" i="18" s="1"/>
  <c r="L113" i="21"/>
  <c r="N113" i="21" s="1"/>
  <c r="M85" i="19"/>
  <c r="M90" i="19"/>
  <c r="U25" i="12"/>
  <c r="W25" i="12"/>
  <c r="X25" i="12" s="1"/>
  <c r="U15" i="12"/>
  <c r="M432" i="17"/>
  <c r="M65" i="21"/>
  <c r="M56" i="21"/>
  <c r="M16" i="21"/>
  <c r="M136" i="20"/>
  <c r="N133" i="20"/>
  <c r="M129" i="20"/>
  <c r="M95" i="20"/>
  <c r="M82" i="20"/>
  <c r="M43" i="20"/>
  <c r="M201" i="18"/>
  <c r="M177" i="18"/>
  <c r="M347" i="17"/>
  <c r="N323" i="17"/>
  <c r="M308" i="17"/>
  <c r="M252" i="17"/>
  <c r="M92" i="17"/>
  <c r="M84" i="14"/>
  <c r="M43" i="12"/>
  <c r="M23" i="9"/>
  <c r="U163" i="8"/>
  <c r="M317" i="4"/>
  <c r="M11" i="4"/>
  <c r="M23" i="3"/>
  <c r="U93" i="3"/>
  <c r="Z93" i="3" s="1"/>
  <c r="M485" i="17"/>
  <c r="M71" i="5"/>
  <c r="N74" i="5"/>
  <c r="N47" i="11"/>
  <c r="N34" i="11"/>
  <c r="M137" i="9"/>
  <c r="M53" i="8"/>
  <c r="M48" i="8"/>
  <c r="M42" i="8"/>
  <c r="M38" i="8"/>
  <c r="M19" i="8"/>
  <c r="M11" i="8"/>
  <c r="M335" i="17"/>
  <c r="M256" i="17"/>
  <c r="M14" i="9"/>
  <c r="M204" i="4"/>
  <c r="M198" i="4"/>
  <c r="M192" i="4"/>
  <c r="M182" i="4"/>
  <c r="M180" i="4"/>
  <c r="M34" i="6"/>
  <c r="M25" i="6"/>
  <c r="M16" i="6"/>
  <c r="M10" i="6"/>
  <c r="M26" i="21"/>
  <c r="M47" i="23"/>
  <c r="M343" i="17"/>
  <c r="M327" i="17"/>
  <c r="M92" i="9"/>
  <c r="M89" i="9"/>
  <c r="M86" i="9"/>
  <c r="M83" i="9"/>
  <c r="M80" i="9"/>
  <c r="M65" i="9"/>
  <c r="M61" i="9"/>
  <c r="M33" i="9"/>
  <c r="M18" i="9"/>
  <c r="M41" i="7"/>
  <c r="M308" i="4"/>
  <c r="M119" i="21"/>
  <c r="M492" i="17"/>
  <c r="M23" i="17"/>
  <c r="M20" i="17"/>
  <c r="M427" i="17"/>
  <c r="M179" i="17"/>
  <c r="M160" i="17"/>
  <c r="N157" i="17"/>
  <c r="M145" i="17"/>
  <c r="M142" i="17"/>
  <c r="M304" i="17"/>
  <c r="N41" i="17"/>
  <c r="N257" i="4"/>
  <c r="M253" i="4"/>
  <c r="M159" i="4"/>
  <c r="M147" i="4"/>
  <c r="M134" i="4"/>
  <c r="M109" i="4"/>
  <c r="M103" i="4"/>
  <c r="M92" i="4"/>
  <c r="M56" i="4"/>
  <c r="M50" i="4"/>
  <c r="M44" i="4"/>
  <c r="M33" i="4"/>
  <c r="M19" i="4"/>
  <c r="M229" i="17"/>
  <c r="M224" i="17"/>
  <c r="M104" i="13"/>
  <c r="M111" i="13"/>
  <c r="M32" i="11"/>
  <c r="M12" i="11"/>
  <c r="N415" i="17"/>
  <c r="M405" i="17"/>
  <c r="M399" i="17"/>
  <c r="M144" i="8"/>
  <c r="M139" i="8"/>
  <c r="M116" i="8"/>
  <c r="M113" i="8"/>
  <c r="M105" i="8"/>
  <c r="M101" i="8"/>
  <c r="M98" i="8"/>
  <c r="M86" i="8"/>
  <c r="M78" i="8"/>
  <c r="M72" i="8"/>
  <c r="M67" i="8"/>
  <c r="M62" i="8"/>
  <c r="M57" i="8"/>
  <c r="N52" i="8"/>
  <c r="M44" i="8"/>
  <c r="M39" i="8"/>
  <c r="M107" i="13"/>
  <c r="M99" i="13"/>
  <c r="N66" i="13"/>
  <c r="M62" i="13"/>
  <c r="M58" i="13"/>
  <c r="M54" i="13"/>
  <c r="M50" i="13"/>
  <c r="M46" i="13"/>
  <c r="M43" i="13"/>
  <c r="M38" i="13"/>
  <c r="M29" i="13"/>
  <c r="M25" i="13"/>
  <c r="M10" i="13"/>
  <c r="M132" i="23"/>
  <c r="M121" i="23"/>
  <c r="M11" i="12"/>
  <c r="M111" i="21"/>
  <c r="N53" i="21"/>
  <c r="M78" i="20"/>
  <c r="N59" i="20"/>
  <c r="M46" i="20"/>
  <c r="M92" i="20"/>
  <c r="M126" i="20"/>
  <c r="M166" i="20"/>
  <c r="M38" i="20"/>
  <c r="M107" i="20"/>
  <c r="M102" i="20"/>
  <c r="M120" i="20"/>
  <c r="N131" i="20"/>
  <c r="M103" i="20"/>
  <c r="M115" i="20"/>
  <c r="M213" i="17"/>
  <c r="M14" i="8"/>
  <c r="M162" i="17"/>
  <c r="M73" i="23"/>
  <c r="M148" i="17"/>
  <c r="M10" i="21"/>
  <c r="M462" i="17"/>
  <c r="M133" i="4"/>
  <c r="M80" i="4"/>
  <c r="M34" i="4"/>
  <c r="M169" i="20"/>
  <c r="M154" i="20"/>
  <c r="M150" i="20"/>
  <c r="N141" i="20"/>
  <c r="M54" i="15"/>
  <c r="N51" i="15"/>
  <c r="N48" i="15"/>
  <c r="M43" i="15"/>
  <c r="M39" i="15"/>
  <c r="N32" i="15"/>
  <c r="M27" i="15"/>
  <c r="M102" i="17"/>
  <c r="M120" i="14"/>
  <c r="M23" i="14"/>
  <c r="M21" i="14"/>
  <c r="M17" i="14"/>
  <c r="M150" i="23"/>
  <c r="M146" i="23"/>
  <c r="M142" i="23"/>
  <c r="M16" i="18"/>
  <c r="M52" i="19"/>
  <c r="M10" i="19"/>
  <c r="M100" i="21"/>
  <c r="M380" i="17"/>
  <c r="M368" i="17"/>
  <c r="M30" i="14"/>
  <c r="M26" i="14"/>
  <c r="M18" i="14"/>
  <c r="M13" i="14"/>
  <c r="M86" i="23"/>
  <c r="M67" i="21"/>
  <c r="M81" i="20"/>
  <c r="M58" i="20"/>
  <c r="M50" i="20"/>
  <c r="M47" i="20"/>
  <c r="M45" i="20"/>
  <c r="M29" i="20"/>
  <c r="N22" i="20"/>
  <c r="N14" i="20"/>
  <c r="N117" i="21"/>
  <c r="U35" i="16"/>
  <c r="T11" i="16"/>
  <c r="U26" i="16"/>
  <c r="T52" i="16"/>
  <c r="U42" i="16"/>
  <c r="T57" i="16"/>
  <c r="T66" i="16"/>
  <c r="T13" i="16"/>
  <c r="T44" i="16"/>
  <c r="T24" i="16"/>
  <c r="T54" i="16"/>
  <c r="T19" i="16"/>
  <c r="T63" i="16"/>
  <c r="T45" i="16"/>
  <c r="T51" i="16"/>
  <c r="T59" i="16"/>
  <c r="T64" i="16"/>
  <c r="M51" i="10"/>
  <c r="M47" i="10"/>
  <c r="M39" i="10"/>
  <c r="M33" i="10"/>
  <c r="M30" i="10"/>
  <c r="M16" i="10"/>
  <c r="M112" i="21"/>
  <c r="M73" i="21"/>
  <c r="M66" i="21"/>
  <c r="M57" i="21"/>
  <c r="M55" i="21"/>
  <c r="M170" i="20"/>
  <c r="M165" i="20"/>
  <c r="N151" i="20"/>
  <c r="N128" i="20"/>
  <c r="M108" i="20"/>
  <c r="M104" i="20"/>
  <c r="M97" i="20"/>
  <c r="M85" i="20"/>
  <c r="M73" i="20"/>
  <c r="N67" i="20"/>
  <c r="N63" i="20"/>
  <c r="M41" i="20"/>
  <c r="M42" i="20"/>
  <c r="M39" i="20"/>
  <c r="M37" i="20"/>
  <c r="M13" i="20"/>
  <c r="M55" i="15"/>
  <c r="M45" i="15"/>
  <c r="M40" i="15"/>
  <c r="M37" i="15"/>
  <c r="M40" i="11"/>
  <c r="M29" i="11"/>
  <c r="M22" i="11"/>
  <c r="M13" i="11"/>
  <c r="M96" i="13"/>
  <c r="M90" i="13"/>
  <c r="M86" i="13"/>
  <c r="M82" i="13"/>
  <c r="M78" i="13"/>
  <c r="M71" i="13"/>
  <c r="M44" i="13"/>
  <c r="M34" i="13"/>
  <c r="N21" i="13"/>
  <c r="M15" i="13"/>
  <c r="M12" i="13"/>
  <c r="M295" i="17"/>
  <c r="M239" i="17"/>
  <c r="M77" i="9"/>
  <c r="M49" i="9"/>
  <c r="M46" i="3"/>
  <c r="M64" i="11"/>
  <c r="M453" i="17"/>
  <c r="N48" i="11"/>
  <c r="M80" i="5"/>
  <c r="M64" i="5"/>
  <c r="M60" i="5"/>
  <c r="M56" i="5"/>
  <c r="M47" i="5"/>
  <c r="M26" i="5"/>
  <c r="M21" i="5"/>
  <c r="M39" i="6"/>
  <c r="M29" i="6"/>
  <c r="M24" i="6"/>
  <c r="M20" i="6"/>
  <c r="M15" i="6"/>
  <c r="M11" i="6"/>
  <c r="M302" i="4"/>
  <c r="M291" i="4"/>
  <c r="M285" i="4"/>
  <c r="M164" i="4"/>
  <c r="M25" i="4"/>
  <c r="M10" i="4"/>
  <c r="M360" i="17"/>
  <c r="M510" i="17"/>
  <c r="M59" i="11"/>
  <c r="M101" i="9"/>
  <c r="M95" i="9"/>
  <c r="M29" i="7"/>
  <c r="M54" i="3"/>
  <c r="M36" i="3"/>
  <c r="M26" i="3"/>
  <c r="M192" i="18"/>
  <c r="M90" i="10"/>
  <c r="M84" i="10"/>
  <c r="M71" i="14"/>
  <c r="M32" i="19"/>
  <c r="M27" i="19"/>
  <c r="M189" i="18"/>
  <c r="M28" i="9"/>
  <c r="M22" i="13"/>
  <c r="M34" i="10"/>
  <c r="M27" i="10"/>
  <c r="M59" i="15"/>
  <c r="W97" i="9"/>
  <c r="X97" i="9" s="1"/>
  <c r="M521" i="17"/>
  <c r="M517" i="17"/>
  <c r="M477" i="17"/>
  <c r="N473" i="17"/>
  <c r="M469" i="17"/>
  <c r="M311" i="17"/>
  <c r="M112" i="23"/>
  <c r="M67" i="23"/>
  <c r="M36" i="23"/>
  <c r="M27" i="23"/>
  <c r="M22" i="23"/>
  <c r="M19" i="23"/>
  <c r="M14" i="23"/>
  <c r="M10" i="23"/>
  <c r="M108" i="8"/>
  <c r="M97" i="8"/>
  <c r="M82" i="8"/>
  <c r="M46" i="23"/>
  <c r="M34" i="23"/>
  <c r="M31" i="23"/>
  <c r="M25" i="23"/>
  <c r="M107" i="14"/>
  <c r="M17" i="10"/>
  <c r="M18" i="15"/>
  <c r="M22" i="15"/>
  <c r="M22" i="19"/>
  <c r="M75" i="10"/>
  <c r="M438" i="17"/>
  <c r="M424" i="17"/>
  <c r="M248" i="17"/>
  <c r="M36" i="17"/>
  <c r="N70" i="11"/>
  <c r="M28" i="11"/>
  <c r="M10" i="8"/>
  <c r="M321" i="4"/>
  <c r="M282" i="4"/>
  <c r="M268" i="4"/>
  <c r="M264" i="4"/>
  <c r="M261" i="4"/>
  <c r="M244" i="4"/>
  <c r="M230" i="4"/>
  <c r="M226" i="4"/>
  <c r="M223" i="4"/>
  <c r="M128" i="4"/>
  <c r="M121" i="4"/>
  <c r="M86" i="4"/>
  <c r="M73" i="4"/>
  <c r="M80" i="3"/>
  <c r="M76" i="3"/>
  <c r="M66" i="3"/>
  <c r="M55" i="3"/>
  <c r="M37" i="3"/>
  <c r="M31" i="3"/>
  <c r="M114" i="20"/>
  <c r="M129" i="8"/>
  <c r="M77" i="8"/>
  <c r="M63" i="8"/>
  <c r="M59" i="8"/>
  <c r="M43" i="8"/>
  <c r="M37" i="8"/>
  <c r="M181" i="4"/>
  <c r="M19" i="14"/>
  <c r="M14" i="14"/>
  <c r="M96" i="19"/>
  <c r="M463" i="17"/>
  <c r="M314" i="4"/>
  <c r="M296" i="4"/>
  <c r="M245" i="4"/>
  <c r="M240" i="4"/>
  <c r="N236" i="4"/>
  <c r="M63" i="4"/>
  <c r="M26" i="4"/>
  <c r="M18" i="4"/>
  <c r="M163" i="20"/>
  <c r="M187" i="4"/>
  <c r="M131" i="17"/>
  <c r="M59" i="14"/>
  <c r="M49" i="14"/>
  <c r="M77" i="19"/>
  <c r="N69" i="9"/>
  <c r="M51" i="21"/>
  <c r="M130" i="20"/>
  <c r="M65" i="20"/>
  <c r="M24" i="20"/>
  <c r="N18" i="20"/>
  <c r="N10" i="20"/>
  <c r="M93" i="20"/>
  <c r="M89" i="20"/>
  <c r="M123" i="9"/>
  <c r="M113" i="9"/>
  <c r="M108" i="9"/>
  <c r="M58" i="19"/>
  <c r="M67" i="19"/>
  <c r="M105" i="19"/>
  <c r="M106" i="18"/>
  <c r="M44" i="6"/>
  <c r="M47" i="6" s="1"/>
  <c r="B12" i="2" s="1"/>
  <c r="N317" i="17"/>
  <c r="M314" i="17"/>
  <c r="M10" i="17"/>
  <c r="N89" i="14"/>
  <c r="M35" i="11"/>
  <c r="M108" i="23"/>
  <c r="M388" i="17"/>
  <c r="U42" i="12"/>
  <c r="M42" i="12"/>
  <c r="M31" i="12"/>
  <c r="N20" i="12"/>
  <c r="M14" i="12"/>
  <c r="M10" i="12"/>
  <c r="M99" i="20"/>
  <c r="M68" i="20"/>
  <c r="M60" i="20"/>
  <c r="M52" i="20"/>
  <c r="M25" i="20"/>
  <c r="M15" i="20"/>
  <c r="N12" i="20"/>
  <c r="M11" i="20"/>
  <c r="M43" i="10"/>
  <c r="N23" i="7"/>
  <c r="M93" i="3"/>
  <c r="M89" i="3"/>
  <c r="M87" i="3"/>
  <c r="M70" i="3"/>
  <c r="M22" i="3"/>
  <c r="M11" i="3"/>
  <c r="M213" i="4"/>
  <c r="N209" i="4"/>
  <c r="M205" i="4"/>
  <c r="M193" i="4"/>
  <c r="M186" i="4"/>
  <c r="M183" i="4"/>
  <c r="M98" i="23"/>
  <c r="M81" i="23"/>
  <c r="M77" i="23"/>
  <c r="M75" i="23"/>
  <c r="M71" i="23"/>
  <c r="M70" i="23"/>
  <c r="M352" i="17"/>
  <c r="M321" i="17"/>
  <c r="M291" i="17"/>
  <c r="M287" i="17"/>
  <c r="M174" i="17"/>
  <c r="M170" i="17"/>
  <c r="M135" i="17"/>
  <c r="M123" i="17"/>
  <c r="M117" i="17"/>
  <c r="M82" i="17"/>
  <c r="M71" i="17"/>
  <c r="M55" i="17"/>
  <c r="M95" i="10"/>
  <c r="M93" i="10"/>
  <c r="M58" i="10"/>
  <c r="M91" i="21"/>
  <c r="M104" i="10"/>
  <c r="N410" i="17"/>
  <c r="N134" i="8"/>
  <c r="M28" i="8"/>
  <c r="M76" i="14"/>
  <c r="M14" i="15"/>
  <c r="M244" i="17"/>
  <c r="M65" i="11"/>
  <c r="M273" i="17"/>
  <c r="M18" i="7"/>
  <c r="M14" i="7"/>
  <c r="M10" i="5"/>
  <c r="M83" i="3"/>
  <c r="T239" i="17"/>
  <c r="U239" i="17" s="1"/>
  <c r="Z239" i="17" s="1"/>
  <c r="M154" i="23"/>
  <c r="N273" i="4"/>
  <c r="M273" i="4"/>
  <c r="K44" i="16"/>
  <c r="T46" i="16"/>
  <c r="N24" i="3"/>
  <c r="N32" i="4"/>
  <c r="N98" i="4"/>
  <c r="N142" i="4"/>
  <c r="N188" i="4"/>
  <c r="N249" i="4"/>
  <c r="N311" i="4"/>
  <c r="N51" i="5"/>
  <c r="N27" i="7"/>
  <c r="N39" i="7"/>
  <c r="N32" i="8"/>
  <c r="N104" i="8"/>
  <c r="N120" i="8"/>
  <c r="N125" i="8"/>
  <c r="N154" i="8"/>
  <c r="N10" i="9"/>
  <c r="N118" i="9"/>
  <c r="M132" i="9"/>
  <c r="N28" i="10"/>
  <c r="N87" i="10"/>
  <c r="M87" i="10"/>
  <c r="M73" i="14"/>
  <c r="M165" i="14"/>
  <c r="M182" i="17"/>
  <c r="N31" i="20"/>
  <c r="M31" i="20"/>
  <c r="N39" i="23"/>
  <c r="M39" i="23"/>
  <c r="N31" i="10"/>
  <c r="M31" i="10"/>
  <c r="M441" i="17"/>
  <c r="M442" i="17"/>
  <c r="M26" i="10"/>
  <c r="N16" i="11"/>
  <c r="M16" i="11"/>
  <c r="M100" i="15"/>
  <c r="T36" i="16"/>
  <c r="N30" i="23"/>
  <c r="M30" i="23"/>
  <c r="N45" i="26"/>
  <c r="M45" i="26"/>
  <c r="T65" i="11"/>
  <c r="T52" i="11"/>
  <c r="M33" i="11"/>
  <c r="M58" i="11"/>
  <c r="M158" i="14"/>
  <c r="M63" i="15"/>
  <c r="M166" i="17"/>
  <c r="E65" i="16"/>
  <c r="T65" i="16"/>
  <c r="I51" i="17"/>
  <c r="M51" i="17" s="1"/>
  <c r="L44" i="17"/>
  <c r="N44" i="17" s="1"/>
  <c r="I44" i="17"/>
  <c r="M20" i="3"/>
  <c r="M163" i="8"/>
  <c r="M41" i="9"/>
  <c r="M97" i="9"/>
  <c r="M13" i="10"/>
  <c r="N29" i="10"/>
  <c r="M29" i="10"/>
  <c r="E17" i="16"/>
  <c r="T17" i="16"/>
  <c r="N76" i="22"/>
  <c r="M76" i="22"/>
  <c r="M51" i="4"/>
  <c r="M109" i="8"/>
  <c r="N63" i="10"/>
  <c r="H32" i="16"/>
  <c r="T33" i="16"/>
  <c r="M219" i="17"/>
  <c r="N14" i="3"/>
  <c r="M159" i="8"/>
  <c r="M54" i="14"/>
  <c r="K41" i="16"/>
  <c r="T43" i="16"/>
  <c r="M34" i="7"/>
  <c r="M47" i="8"/>
  <c r="M124" i="8"/>
  <c r="M150" i="8"/>
  <c r="N10" i="11"/>
  <c r="T23" i="16"/>
  <c r="N107" i="21"/>
  <c r="M107" i="21"/>
  <c r="M249" i="17"/>
  <c r="N537" i="17"/>
  <c r="M537" i="17"/>
  <c r="M161" i="8"/>
  <c r="M58" i="8"/>
  <c r="M37" i="12"/>
  <c r="M43" i="14"/>
  <c r="N126" i="23"/>
  <c r="M126" i="23"/>
  <c r="M73" i="8"/>
  <c r="M22" i="10"/>
  <c r="H29" i="16"/>
  <c r="T30" i="16"/>
  <c r="M36" i="15"/>
  <c r="M11" i="13"/>
  <c r="M22" i="14"/>
  <c r="T49" i="16"/>
  <c r="M15" i="17"/>
  <c r="M30" i="21"/>
  <c r="M57" i="9"/>
  <c r="M91" i="8"/>
  <c r="M114" i="8"/>
  <c r="M166" i="8"/>
  <c r="T18" i="9"/>
  <c r="T80" i="9"/>
  <c r="T41" i="9"/>
  <c r="T33" i="9"/>
  <c r="T65" i="9"/>
  <c r="N104" i="9"/>
  <c r="M104" i="9"/>
  <c r="M128" i="9"/>
  <c r="T39" i="10"/>
  <c r="T16" i="10"/>
  <c r="T34" i="10"/>
  <c r="T31" i="10"/>
  <c r="U31" i="10" s="1"/>
  <c r="T10" i="10"/>
  <c r="T27" i="10"/>
  <c r="U27" i="10" s="1"/>
  <c r="T51" i="10"/>
  <c r="W51" i="10" s="1"/>
  <c r="X51" i="10" s="1"/>
  <c r="T22" i="10"/>
  <c r="T43" i="10"/>
  <c r="T36" i="10"/>
  <c r="T33" i="10"/>
  <c r="U33" i="10" s="1"/>
  <c r="T13" i="10"/>
  <c r="T30" i="10"/>
  <c r="E20" i="16"/>
  <c r="T20" i="16"/>
  <c r="M130" i="8"/>
  <c r="M10" i="10"/>
  <c r="M36" i="10"/>
  <c r="N101" i="10"/>
  <c r="M101" i="10"/>
  <c r="M46" i="11"/>
  <c r="M141" i="17"/>
  <c r="M374" i="17"/>
  <c r="M448" i="17"/>
  <c r="M481" i="17"/>
  <c r="M512" i="17"/>
  <c r="M78" i="19"/>
  <c r="M118" i="20"/>
  <c r="M41" i="21"/>
  <c r="M61" i="21"/>
  <c r="M79" i="21"/>
  <c r="M23" i="23"/>
  <c r="T14" i="9"/>
  <c r="T14" i="16"/>
  <c r="T27" i="16"/>
  <c r="T40" i="16"/>
  <c r="T62" i="16"/>
  <c r="L126" i="17"/>
  <c r="N75" i="20"/>
  <c r="M75" i="20"/>
  <c r="E44" i="16"/>
  <c r="M419" i="17"/>
  <c r="N497" i="17"/>
  <c r="L514" i="17"/>
  <c r="N514" i="17" s="1"/>
  <c r="I514" i="17"/>
  <c r="N34" i="20"/>
  <c r="M34" i="20"/>
  <c r="M101" i="20"/>
  <c r="M96" i="23"/>
  <c r="M30" i="11"/>
  <c r="E41" i="16"/>
  <c r="H60" i="16"/>
  <c r="M31" i="17"/>
  <c r="M525" i="17"/>
  <c r="M198" i="18"/>
  <c r="M27" i="20"/>
  <c r="M88" i="21"/>
  <c r="N72" i="22"/>
  <c r="M72" i="22"/>
  <c r="N125" i="22"/>
  <c r="M125" i="22"/>
  <c r="N119" i="22"/>
  <c r="M119" i="22"/>
  <c r="M132" i="22"/>
  <c r="N132" i="22"/>
  <c r="M52" i="11"/>
  <c r="I64" i="14"/>
  <c r="M64" i="14" s="1"/>
  <c r="M143" i="14"/>
  <c r="M35" i="15"/>
  <c r="M52" i="15"/>
  <c r="M90" i="15"/>
  <c r="T15" i="16"/>
  <c r="T28" i="16"/>
  <c r="T47" i="16"/>
  <c r="T50" i="16"/>
  <c r="M86" i="17"/>
  <c r="M111" i="17"/>
  <c r="M340" i="17"/>
  <c r="L356" i="17"/>
  <c r="N356" i="17" s="1"/>
  <c r="L161" i="18"/>
  <c r="N161" i="18" s="1"/>
  <c r="I161" i="18"/>
  <c r="M162" i="20"/>
  <c r="M22" i="21"/>
  <c r="M112" i="22"/>
  <c r="I68" i="10"/>
  <c r="M68" i="10" s="1"/>
  <c r="M48" i="14"/>
  <c r="T25" i="16"/>
  <c r="M283" i="17"/>
  <c r="M394" i="17"/>
  <c r="M505" i="17"/>
  <c r="M134" i="18"/>
  <c r="N74" i="21"/>
  <c r="M74" i="21"/>
  <c r="N103" i="21"/>
  <c r="M103" i="21"/>
  <c r="N35" i="22"/>
  <c r="M35" i="22"/>
  <c r="I116" i="14"/>
  <c r="M116" i="14" s="1"/>
  <c r="M214" i="17"/>
  <c r="M341" i="17"/>
  <c r="N71" i="20"/>
  <c r="M71" i="20"/>
  <c r="M35" i="21"/>
  <c r="M29" i="15"/>
  <c r="M263" i="17"/>
  <c r="N386" i="17"/>
  <c r="M434" i="17"/>
  <c r="M26" i="22"/>
  <c r="M215" i="17"/>
  <c r="N96" i="20"/>
  <c r="M96" i="20"/>
  <c r="M488" i="17"/>
  <c r="M507" i="17"/>
  <c r="M86" i="19"/>
  <c r="N23" i="20"/>
  <c r="M23" i="20"/>
  <c r="M125" i="20"/>
  <c r="N79" i="20"/>
  <c r="M79" i="20"/>
  <c r="M202" i="17"/>
  <c r="M267" i="17"/>
  <c r="N364" i="17"/>
  <c r="M390" i="17"/>
  <c r="N429" i="17"/>
  <c r="N458" i="17"/>
  <c r="M105" i="20"/>
  <c r="M146" i="20"/>
  <c r="M14" i="21"/>
  <c r="M131" i="21"/>
  <c r="N22" i="22"/>
  <c r="M22" i="22"/>
  <c r="T154" i="20"/>
  <c r="T170" i="20"/>
  <c r="U170" i="20" s="1"/>
  <c r="M126" i="22"/>
  <c r="N152" i="22"/>
  <c r="M152" i="22"/>
  <c r="M24" i="23"/>
  <c r="N15" i="26"/>
  <c r="M15" i="26"/>
  <c r="M42" i="27"/>
  <c r="M116" i="27"/>
  <c r="N113" i="22"/>
  <c r="M113" i="22"/>
  <c r="N142" i="22"/>
  <c r="M142" i="22"/>
  <c r="N133" i="22"/>
  <c r="M133" i="22"/>
  <c r="N40" i="23"/>
  <c r="M40" i="23"/>
  <c r="M30" i="26"/>
  <c r="I39" i="19"/>
  <c r="M39" i="19" s="1"/>
  <c r="M147" i="20"/>
  <c r="M31" i="21"/>
  <c r="M36" i="21"/>
  <c r="M42" i="21"/>
  <c r="M62" i="21"/>
  <c r="M82" i="21"/>
  <c r="M104" i="21"/>
  <c r="M168" i="21"/>
  <c r="M77" i="22"/>
  <c r="N127" i="22"/>
  <c r="M127" i="22"/>
  <c r="M143" i="22"/>
  <c r="M56" i="23"/>
  <c r="M101" i="23"/>
  <c r="M127" i="23"/>
  <c r="M18" i="26"/>
  <c r="N121" i="22"/>
  <c r="M121" i="22"/>
  <c r="N33" i="26"/>
  <c r="M33" i="26"/>
  <c r="T147" i="20"/>
  <c r="U147" i="20" s="1"/>
  <c r="M161" i="20"/>
  <c r="M71" i="21"/>
  <c r="M153" i="21"/>
  <c r="M69" i="22"/>
  <c r="N154" i="22"/>
  <c r="M154" i="22"/>
  <c r="M17" i="23"/>
  <c r="M33" i="23"/>
  <c r="M42" i="23"/>
  <c r="M120" i="23"/>
  <c r="M10" i="24"/>
  <c r="M17" i="24" s="1"/>
  <c r="M23" i="25"/>
  <c r="M58" i="25"/>
  <c r="N109" i="22"/>
  <c r="M109" i="22"/>
  <c r="N144" i="22"/>
  <c r="M144" i="22"/>
  <c r="T141" i="20"/>
  <c r="T151" i="20"/>
  <c r="M157" i="20"/>
  <c r="T169" i="20"/>
  <c r="M180" i="20"/>
  <c r="M12" i="21"/>
  <c r="M19" i="21"/>
  <c r="M27" i="21"/>
  <c r="M32" i="21"/>
  <c r="M38" i="21"/>
  <c r="M43" i="21"/>
  <c r="M63" i="21"/>
  <c r="M76" i="21"/>
  <c r="M105" i="21"/>
  <c r="M179" i="21"/>
  <c r="M188" i="21"/>
  <c r="M44" i="22"/>
  <c r="M61" i="22"/>
  <c r="M74" i="22"/>
  <c r="M115" i="22"/>
  <c r="M26" i="23"/>
  <c r="M65" i="23"/>
  <c r="M84" i="23"/>
  <c r="M25" i="25"/>
  <c r="M36" i="26"/>
  <c r="N14" i="27"/>
  <c r="M14" i="27"/>
  <c r="I46" i="19"/>
  <c r="M46" i="19" s="1"/>
  <c r="M77" i="20"/>
  <c r="M86" i="20"/>
  <c r="T145" i="20"/>
  <c r="T157" i="20"/>
  <c r="T161" i="20"/>
  <c r="U161" i="20" s="1"/>
  <c r="M59" i="21"/>
  <c r="M72" i="21"/>
  <c r="M101" i="21"/>
  <c r="M170" i="21"/>
  <c r="M198" i="21"/>
  <c r="N129" i="22"/>
  <c r="M129" i="22"/>
  <c r="N111" i="27"/>
  <c r="M111" i="27"/>
  <c r="M54" i="21"/>
  <c r="M53" i="22"/>
  <c r="M66" i="22"/>
  <c r="M110" i="22"/>
  <c r="M117" i="22"/>
  <c r="N123" i="22"/>
  <c r="M123" i="22"/>
  <c r="M74" i="23"/>
  <c r="M122" i="23"/>
  <c r="M153" i="23"/>
  <c r="M36" i="25"/>
  <c r="N27" i="27"/>
  <c r="M27" i="27"/>
  <c r="M123" i="27"/>
  <c r="N24" i="26"/>
  <c r="M24" i="26"/>
  <c r="I108" i="19"/>
  <c r="M108" i="19" s="1"/>
  <c r="M13" i="21"/>
  <c r="M21" i="21"/>
  <c r="M28" i="21"/>
  <c r="M34" i="21"/>
  <c r="M39" i="21"/>
  <c r="M44" i="21"/>
  <c r="M60" i="21"/>
  <c r="M77" i="21"/>
  <c r="M106" i="21"/>
  <c r="M191" i="21"/>
  <c r="M25" i="22"/>
  <c r="M45" i="22"/>
  <c r="M58" i="22"/>
  <c r="M92" i="22"/>
  <c r="N105" i="22"/>
  <c r="M105" i="22"/>
  <c r="M124" i="22"/>
  <c r="N148" i="22"/>
  <c r="M148" i="22"/>
  <c r="M28" i="23"/>
  <c r="M133" i="23"/>
  <c r="M46" i="25"/>
  <c r="M60" i="26"/>
  <c r="M131" i="22"/>
  <c r="N140" i="22"/>
  <c r="M140" i="22"/>
  <c r="M151" i="22"/>
  <c r="M50" i="23"/>
  <c r="M183" i="21"/>
  <c r="M193" i="21"/>
  <c r="M76" i="23"/>
  <c r="M111" i="23"/>
  <c r="M125" i="23"/>
  <c r="M26" i="26"/>
  <c r="M47" i="27"/>
  <c r="M164" i="27"/>
  <c r="M169" i="27"/>
  <c r="M175" i="27"/>
  <c r="M187" i="27"/>
  <c r="M197" i="27"/>
  <c r="M202" i="27"/>
  <c r="M209" i="27"/>
  <c r="M214" i="27"/>
  <c r="M232" i="27"/>
  <c r="M31" i="27"/>
  <c r="M132" i="27"/>
  <c r="M57" i="26"/>
  <c r="M104" i="27"/>
  <c r="M110" i="27"/>
  <c r="M114" i="27"/>
  <c r="M121" i="27"/>
  <c r="M127" i="27"/>
  <c r="M176" i="27"/>
  <c r="M188" i="27"/>
  <c r="M193" i="27"/>
  <c r="M198" i="27"/>
  <c r="M204" i="27"/>
  <c r="M211" i="27"/>
  <c r="M215" i="27"/>
  <c r="M221" i="27"/>
  <c r="M234" i="27"/>
  <c r="M19" i="27"/>
  <c r="M25" i="27"/>
  <c r="M33" i="27"/>
  <c r="M134" i="27"/>
  <c r="M167" i="27"/>
  <c r="M172" i="27"/>
  <c r="M184" i="27"/>
  <c r="M189" i="27"/>
  <c r="M194" i="27"/>
  <c r="M206" i="27"/>
  <c r="M212" i="27"/>
  <c r="M217" i="27"/>
  <c r="M10" i="26"/>
  <c r="M20" i="26"/>
  <c r="M28" i="26"/>
  <c r="M50" i="26"/>
  <c r="M107" i="27"/>
  <c r="M112" i="27"/>
  <c r="M117" i="27"/>
  <c r="M124" i="27"/>
  <c r="M174" i="27"/>
  <c r="M186" i="27"/>
  <c r="M190" i="27"/>
  <c r="M196" i="27"/>
  <c r="M201" i="27"/>
  <c r="M207" i="27"/>
  <c r="M213" i="27"/>
  <c r="M218" i="27"/>
  <c r="M48" i="12" l="1"/>
  <c r="B17" i="2" s="1"/>
  <c r="M146" i="18"/>
  <c r="M95" i="18"/>
  <c r="M91" i="18"/>
  <c r="M79" i="18"/>
  <c r="M52" i="18"/>
  <c r="M47" i="18"/>
  <c r="M24" i="18"/>
  <c r="T68" i="16"/>
  <c r="B19" i="2" s="1"/>
  <c r="U169" i="20"/>
  <c r="W169" i="20"/>
  <c r="X169" i="20" s="1"/>
  <c r="U10" i="10"/>
  <c r="W10" i="10"/>
  <c r="X10" i="10" s="1"/>
  <c r="U151" i="20"/>
  <c r="W151" i="20"/>
  <c r="X151" i="20" s="1"/>
  <c r="U41" i="9"/>
  <c r="W41" i="9"/>
  <c r="X41" i="9" s="1"/>
  <c r="U30" i="10"/>
  <c r="W30" i="10"/>
  <c r="X30" i="10" s="1"/>
  <c r="U65" i="9"/>
  <c r="W65" i="9"/>
  <c r="X65" i="9" s="1"/>
  <c r="U13" i="10"/>
  <c r="W13" i="10"/>
  <c r="X13" i="10" s="1"/>
  <c r="U33" i="9"/>
  <c r="W33" i="9"/>
  <c r="X33" i="9" s="1"/>
  <c r="M137" i="18"/>
  <c r="U95" i="9"/>
  <c r="Y95" i="9"/>
  <c r="U141" i="20"/>
  <c r="W141" i="20"/>
  <c r="X141" i="20" s="1"/>
  <c r="U16" i="10"/>
  <c r="W16" i="10"/>
  <c r="X16" i="10" s="1"/>
  <c r="M86" i="5"/>
  <c r="B10" i="2" s="1"/>
  <c r="U86" i="9"/>
  <c r="W86" i="9"/>
  <c r="X86" i="9" s="1"/>
  <c r="U45" i="9"/>
  <c r="W45" i="9"/>
  <c r="X45" i="9" s="1"/>
  <c r="M66" i="18"/>
  <c r="U34" i="10"/>
  <c r="W34" i="10"/>
  <c r="X34" i="10" s="1"/>
  <c r="U14" i="9"/>
  <c r="W14" i="9"/>
  <c r="X14" i="9" s="1"/>
  <c r="U36" i="10"/>
  <c r="W36" i="10"/>
  <c r="X36" i="10" s="1"/>
  <c r="U80" i="9"/>
  <c r="W80" i="9"/>
  <c r="X80" i="9" s="1"/>
  <c r="M125" i="18"/>
  <c r="M49" i="7"/>
  <c r="B11" i="2" s="1"/>
  <c r="U145" i="20"/>
  <c r="W145" i="20"/>
  <c r="X145" i="20" s="1"/>
  <c r="U154" i="20"/>
  <c r="W154" i="20"/>
  <c r="X154" i="20" s="1"/>
  <c r="U22" i="10"/>
  <c r="W22" i="10"/>
  <c r="X22" i="10" s="1"/>
  <c r="U52" i="11"/>
  <c r="Y52" i="11"/>
  <c r="M129" i="18"/>
  <c r="M43" i="18"/>
  <c r="M76" i="18"/>
  <c r="U10" i="9"/>
  <c r="W10" i="9"/>
  <c r="X10" i="9" s="1"/>
  <c r="U69" i="9"/>
  <c r="W69" i="9"/>
  <c r="X69" i="9" s="1"/>
  <c r="U26" i="10"/>
  <c r="W26" i="10"/>
  <c r="X26" i="10" s="1"/>
  <c r="U157" i="20"/>
  <c r="W157" i="20"/>
  <c r="X157" i="20" s="1"/>
  <c r="M116" i="18"/>
  <c r="U43" i="10"/>
  <c r="W43" i="10"/>
  <c r="X43" i="10" s="1"/>
  <c r="U39" i="10"/>
  <c r="W39" i="10"/>
  <c r="X39" i="10" s="1"/>
  <c r="U18" i="9"/>
  <c r="W18" i="9"/>
  <c r="X18" i="9" s="1"/>
  <c r="U65" i="11"/>
  <c r="Y65" i="11"/>
  <c r="M156" i="18"/>
  <c r="M356" i="17"/>
  <c r="K68" i="16"/>
  <c r="M235" i="27"/>
  <c r="B32" i="2" s="1"/>
  <c r="M70" i="25"/>
  <c r="B21" i="2" s="1"/>
  <c r="M110" i="15"/>
  <c r="B22" i="2" s="1"/>
  <c r="M69" i="18"/>
  <c r="M72" i="18"/>
  <c r="M116" i="13"/>
  <c r="B18" i="2" s="1"/>
  <c r="M22" i="18"/>
  <c r="M160" i="22"/>
  <c r="B26" i="2" s="1"/>
  <c r="M76" i="11"/>
  <c r="B15" i="2" s="1"/>
  <c r="M172" i="18"/>
  <c r="M98" i="18"/>
  <c r="M34" i="18"/>
  <c r="M10" i="18"/>
  <c r="M39" i="18"/>
  <c r="M113" i="18"/>
  <c r="M110" i="18"/>
  <c r="M194" i="18"/>
  <c r="M84" i="18"/>
  <c r="M55" i="18"/>
  <c r="M113" i="21"/>
  <c r="M120" i="18"/>
  <c r="M63" i="18"/>
  <c r="M103" i="18"/>
  <c r="M87" i="18"/>
  <c r="M167" i="18"/>
  <c r="M183" i="18"/>
  <c r="M141" i="18"/>
  <c r="M30" i="18"/>
  <c r="M151" i="18"/>
  <c r="N20" i="18"/>
  <c r="M20" i="18"/>
  <c r="N21" i="18"/>
  <c r="M21" i="18"/>
  <c r="M126" i="19"/>
  <c r="B25" i="2" s="1"/>
  <c r="M161" i="18"/>
  <c r="M327" i="4"/>
  <c r="B9" i="2" s="1"/>
  <c r="M107" i="3"/>
  <c r="B8" i="2" s="1"/>
  <c r="M170" i="8"/>
  <c r="B13" i="2" s="1"/>
  <c r="M156" i="23"/>
  <c r="B30" i="2" s="1"/>
  <c r="M208" i="21"/>
  <c r="B24" i="2" s="1"/>
  <c r="H68" i="16"/>
  <c r="M44" i="17"/>
  <c r="M167" i="14"/>
  <c r="B20" i="2" s="1"/>
  <c r="E68" i="16"/>
  <c r="M514" i="17"/>
  <c r="M181" i="20"/>
  <c r="B27" i="2" s="1"/>
  <c r="M141" i="9"/>
  <c r="B14" i="2" s="1"/>
  <c r="M118" i="10"/>
  <c r="B16" i="2" s="1"/>
  <c r="N126" i="17"/>
  <c r="M126" i="17"/>
  <c r="M539" i="17" s="1"/>
  <c r="B23" i="2" s="1"/>
  <c r="M64" i="26"/>
  <c r="B29" i="2" s="1"/>
  <c r="M204" i="18" l="1"/>
  <c r="B28" i="2" s="1"/>
  <c r="B3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R7" authorId="0" shapeId="0" xr:uid="{00000000-0006-0000-0200-000001000000}">
      <text>
        <r>
          <rPr>
            <sz val="11"/>
            <color theme="1"/>
            <rFont val="Calibri"/>
            <family val="2"/>
            <scheme val="minor"/>
          </rPr>
          <t>======
ID#AAABbhyf6gI
Donnie Chavis    (2025-01-10 20:23:55)
Please enter 0 (zero) if your processing fee is zero.</t>
        </r>
      </text>
    </comment>
  </commentList>
  <extLst>
    <ext xmlns:r="http://schemas.openxmlformats.org/officeDocument/2006/relationships" uri="GoogleSheetsCustomDataVersion2">
      <go:sheetsCustomData xmlns:go="http://customooxmlschemas.google.com/" r:id="rId1" roundtripDataSignature="AMtx7mglXola2LFNLGPYlSOqTZxa1c+18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34" authorId="0" shapeId="0" xr:uid="{00000000-0006-0000-0600-000001000000}">
      <text>
        <r>
          <rPr>
            <sz val="11"/>
            <color theme="1"/>
            <rFont val="Calibri"/>
            <family val="2"/>
            <scheme val="minor"/>
          </rPr>
          <t>======
ID#AAABbhyf6gQ
Donnie Chavis    (2025-01-10 20:23:55)
Add Lb pricing. Have to find way.</t>
        </r>
      </text>
    </comment>
  </commentList>
  <extLst>
    <ext xmlns:r="http://schemas.openxmlformats.org/officeDocument/2006/relationships" uri="GoogleSheetsCustomDataVersion2">
      <go:sheetsCustomData xmlns:go="http://customooxmlschemas.google.com/" r:id="rId1" roundtripDataSignature="AMtx7mjrmagG5O4uFbTzF+F5nWxrBqoYf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T41" authorId="0" shapeId="0" xr:uid="{00000000-0006-0000-0800-000001000000}">
      <text>
        <r>
          <rPr>
            <sz val="11"/>
            <color theme="1"/>
            <rFont val="Calibri"/>
            <family val="2"/>
            <scheme val="minor"/>
          </rPr>
          <t>======
ID#AAABbhyf6gU
Donnie Chavis    (2025-01-10 20:23:55)
Uses Commodity Cheddar Cheese Code 110242 for processing</t>
        </r>
      </text>
    </comment>
    <comment ref="T45" authorId="0" shapeId="0" xr:uid="{00000000-0006-0000-0800-000002000000}">
      <text>
        <r>
          <rPr>
            <sz val="11"/>
            <color theme="1"/>
            <rFont val="Calibri"/>
            <family val="2"/>
            <scheme val="minor"/>
          </rPr>
          <t>======
ID#AAABbhyf6gM
Donnie Chavis    (2025-01-10 20:23:55)
Commodity Cheddar Cheese Code 110242 for processing</t>
        </r>
      </text>
    </comment>
  </commentList>
  <extLst>
    <ext xmlns:r="http://schemas.openxmlformats.org/officeDocument/2006/relationships" uri="GoogleSheetsCustomDataVersion2">
      <go:sheetsCustomData xmlns:go="http://customooxmlschemas.google.com/" r:id="rId1" roundtripDataSignature="AMtx7mgRAPrC6tjCKVIXN5y8fl47l30VB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G10" authorId="0" shapeId="0" xr:uid="{00000000-0006-0000-0E00-000002000000}">
      <text>
        <r>
          <rPr>
            <sz val="11"/>
            <color theme="1"/>
            <rFont val="Calibri"/>
            <family val="2"/>
            <scheme val="minor"/>
          </rPr>
          <t>======
ID#AAABbhyf6f8
CHAVIS, DONNIE    (2025-01-10 20:23:55)
32 servings per pouch
1/4 cup dry(23g)</t>
        </r>
      </text>
    </comment>
    <comment ref="G11" authorId="0" shapeId="0" xr:uid="{00000000-0006-0000-0E00-000001000000}">
      <text>
        <r>
          <rPr>
            <sz val="11"/>
            <color theme="1"/>
            <rFont val="Calibri"/>
            <family val="2"/>
            <scheme val="minor"/>
          </rPr>
          <t>======
ID#AAABbhyf6gE
CHAVIS, DONNIE    (2025-01-10 20:23:55)
103 Serving per can. Based on 85 ozs/can and serving size of 1/4 cup dry (23g)</t>
        </r>
      </text>
    </comment>
  </commentList>
  <extLst>
    <ext xmlns:r="http://schemas.openxmlformats.org/officeDocument/2006/relationships" uri="GoogleSheetsCustomDataVersion2">
      <go:sheetsCustomData xmlns:go="http://customooxmlschemas.google.com/" r:id="rId1" roundtripDataSignature="AMtx7mh4wPPGxXQaaLdJWFQAJBtZiM4Icg=="/>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1" authorId="0" shapeId="0" xr:uid="{00000000-0006-0000-1600-000001000000}">
      <text>
        <r>
          <rPr>
            <sz val="11"/>
            <color theme="1"/>
            <rFont val="Calibri"/>
            <family val="2"/>
            <scheme val="minor"/>
          </rPr>
          <t>======
ID#AAABbhyf6gA
Donnie Chavis    (2025-01-10 20:23:55)
Need to remove one of these to slim bid down</t>
        </r>
      </text>
    </comment>
  </commentList>
  <extLst>
    <ext xmlns:r="http://schemas.openxmlformats.org/officeDocument/2006/relationships" uri="GoogleSheetsCustomDataVersion2">
      <go:sheetsCustomData xmlns:go="http://customooxmlschemas.google.com/" r:id="rId1" roundtripDataSignature="AMtx7mhq3cH9Yv2AIxji2RUmc7iuE5DCZA=="/>
    </ext>
  </extLst>
</comments>
</file>

<file path=xl/sharedStrings.xml><?xml version="1.0" encoding="utf-8"?>
<sst xmlns="http://schemas.openxmlformats.org/spreadsheetml/2006/main" count="13301" uniqueCount="4697">
  <si>
    <t>South Carolina School Food Service Purchasing Alliance, Inc.</t>
  </si>
  <si>
    <t>Manufactured Direct/Commodity Processing Bid</t>
  </si>
  <si>
    <t>2025-2026</t>
  </si>
  <si>
    <t>Instructions for Manufacturers</t>
  </si>
  <si>
    <t>The South Carolina School Food Service Purchasing Alliance, Inc. (hereafter SCSFSPA) is requesting guaranteed fixed delivered pricing for items listed in the eighteen (19) categories from August 1, 2025 -July 31, 2026.  Prices received shall be delivered pricing to all distributors specified.</t>
  </si>
  <si>
    <t>The SCSFSPA does not guarantee the accuracy of estimates or continued use of products by SCSFSPA member districts. Pricing secured on this bid will be guaranteed to all SCSFSPA distributors for use on SCSFSPA bids only during the 2025-2026 school year.  Quantities entered are estimates of annual usage figures based on all distributor usage reports and commodity usage reports from tracking agencies.</t>
  </si>
  <si>
    <t>ABC Food Company</t>
  </si>
  <si>
    <t>Instructions:</t>
  </si>
  <si>
    <t>123 Apple Valley Road</t>
  </si>
  <si>
    <t>1.  In order to submit Manufactured Direct Commodity Processing pricing for Solicitation B00002526, each manufacturer submitting pricing must follow the process described herein.  Failure to complete as specified may result in rejection of pricing.</t>
  </si>
  <si>
    <t>Ruraltown, South Carolina 123456</t>
  </si>
  <si>
    <r>
      <rPr>
        <sz val="10"/>
        <color theme="1"/>
        <rFont val="Arial"/>
        <family val="2"/>
      </rPr>
      <t xml:space="preserve">2. </t>
    </r>
    <r>
      <rPr>
        <b/>
        <sz val="10"/>
        <color theme="1"/>
        <rFont val="Arial"/>
        <family val="2"/>
      </rPr>
      <t>CHECK</t>
    </r>
    <r>
      <rPr>
        <sz val="10"/>
        <color theme="1"/>
        <rFont val="Arial"/>
        <family val="2"/>
      </rPr>
      <t xml:space="preserve"> product information and make any necessary corrections to code #, vendor pack size, servings per case, or DF for commodity processing. </t>
    </r>
    <r>
      <rPr>
        <b/>
        <sz val="10"/>
        <color theme="1"/>
        <rFont val="Arial"/>
        <family val="2"/>
      </rPr>
      <t>HIGHLIGHT</t>
    </r>
    <r>
      <rPr>
        <sz val="10"/>
        <color theme="1"/>
        <rFont val="Arial"/>
        <family val="2"/>
      </rPr>
      <t xml:space="preserve"> any cells with </t>
    </r>
    <r>
      <rPr>
        <b/>
        <sz val="10"/>
        <color theme="1"/>
        <rFont val="Arial"/>
        <family val="2"/>
      </rPr>
      <t>CHANGES</t>
    </r>
    <r>
      <rPr>
        <sz val="10"/>
        <color theme="1"/>
        <rFont val="Arial"/>
        <family val="2"/>
      </rPr>
      <t xml:space="preserve"> in </t>
    </r>
    <r>
      <rPr>
        <b/>
        <sz val="10"/>
        <color theme="1"/>
        <rFont val="Arial"/>
        <family val="2"/>
      </rPr>
      <t>RED</t>
    </r>
    <r>
      <rPr>
        <sz val="10"/>
        <color theme="1"/>
        <rFont val="Arial"/>
        <family val="2"/>
      </rPr>
      <t>. Corrections to specifications can only be made through release of an Amendment to all bidders.</t>
    </r>
    <r>
      <rPr>
        <b/>
        <sz val="10"/>
        <color theme="1"/>
        <rFont val="Arial"/>
        <family val="2"/>
      </rPr>
      <t> </t>
    </r>
  </si>
  <si>
    <t xml:space="preserve">Agency: </t>
  </si>
  <si>
    <t>Delivery Period and Delivered Price:</t>
  </si>
  <si>
    <r>
      <rPr>
        <sz val="10"/>
        <color theme="1"/>
        <rFont val="Arial"/>
        <family val="2"/>
      </rPr>
      <t>3. Instructions for Submitting Bid Pricing (</t>
    </r>
    <r>
      <rPr>
        <b/>
        <sz val="10"/>
        <color theme="1"/>
        <rFont val="Arial"/>
        <family val="2"/>
      </rPr>
      <t>See Example on the right)</t>
    </r>
    <r>
      <rPr>
        <sz val="10"/>
        <color theme="1"/>
        <rFont val="Arial"/>
        <family val="2"/>
      </rPr>
      <t xml:space="preserve"> Pricing is to be submitted in a separate email. Subject line is to read "</t>
    </r>
    <r>
      <rPr>
        <b/>
        <sz val="10"/>
        <color theme="1"/>
        <rFont val="Arial"/>
        <family val="2"/>
      </rPr>
      <t>Bid # B00002526 Pricing</t>
    </r>
    <r>
      <rPr>
        <sz val="10"/>
        <color theme="1"/>
        <rFont val="Arial"/>
        <family val="2"/>
      </rPr>
      <t xml:space="preserve">". </t>
    </r>
    <r>
      <rPr>
        <b/>
        <sz val="10"/>
        <color theme="1"/>
        <rFont val="Arial"/>
        <family val="2"/>
      </rPr>
      <t>File name should be "Company's Name 2526 SCPA DTM Bid"</t>
    </r>
  </si>
  <si>
    <t>Bid #</t>
  </si>
  <si>
    <t>B0000002526</t>
  </si>
  <si>
    <t>Distributors:</t>
  </si>
  <si>
    <t xml:space="preserve">Gordon FS- Kannapolis NC, Merchants FS - Newberry SC, Sysco Foodservice of SC- Columbia SC, </t>
  </si>
  <si>
    <t xml:space="preserve">   a   On company letterhead, please include the following information:</t>
  </si>
  <si>
    <t xml:space="preserve"> </t>
  </si>
  <si>
    <t>US Foods Inc.-Fort Mill,SC, US Foods Inc.- Lexington, SC, Gold Star Foods-SC</t>
  </si>
  <si>
    <t xml:space="preserve">   b.  Company name, address,      </t>
  </si>
  <si>
    <t xml:space="preserve">   c.  Include Bid # B00002526</t>
  </si>
  <si>
    <t>SCPA</t>
  </si>
  <si>
    <t>Category</t>
  </si>
  <si>
    <t>Product Description</t>
  </si>
  <si>
    <t xml:space="preserve">Brand </t>
  </si>
  <si>
    <t>Manufactuer</t>
  </si>
  <si>
    <t>Vendor</t>
  </si>
  <si>
    <t>Est. Bid</t>
  </si>
  <si>
    <t xml:space="preserve">Delivered </t>
  </si>
  <si>
    <t>Commodity</t>
  </si>
  <si>
    <t>Processing</t>
  </si>
  <si>
    <t xml:space="preserve">NOI </t>
  </si>
  <si>
    <t xml:space="preserve">   d.  Include South Carolina School Food Service Purchasing Alliance, Inc. as "Agency" </t>
  </si>
  <si>
    <t>Item #</t>
  </si>
  <si>
    <t>Name</t>
  </si>
  <si>
    <t>Commercial</t>
  </si>
  <si>
    <t>Pack</t>
  </si>
  <si>
    <t>Qty</t>
  </si>
  <si>
    <t>Case</t>
  </si>
  <si>
    <t xml:space="preserve">Pack </t>
  </si>
  <si>
    <t xml:space="preserve">Fee for </t>
  </si>
  <si>
    <t>Eligible</t>
  </si>
  <si>
    <t xml:space="preserve">   e.  Include names of authorized distributors:  Gordon Foodservice-Kannapolis, NC, Merchants Foodservice-Newberry. SC,          Sysco Food Services of SC-Columbia, SC, US Foods Inc.-Fort Mill, SC and US Foods Inc.-Lexington, SC, Gold Star Foods-SC</t>
  </si>
  <si>
    <t>Product Code</t>
  </si>
  <si>
    <t>Price</t>
  </si>
  <si>
    <t>Service</t>
  </si>
  <si>
    <t xml:space="preserve">   f.   Include "Delivery Period and Price Guarantee:  08/01/25 - 07/31/26"</t>
  </si>
  <si>
    <t>Beef</t>
  </si>
  <si>
    <t>Beef Patties</t>
  </si>
  <si>
    <t>ABC</t>
  </si>
  <si>
    <t>200/2.4oz</t>
  </si>
  <si>
    <t>NO</t>
  </si>
  <si>
    <t xml:space="preserve">   g. TAB TO CATEGORY and include SCPA Code # COLUMN A, Worksheet Category Name, Product Description COLUMN B, Manufactuer's Brand Name, COLUMN C,  Manufacturer Commercial Product Code # COLUMN D, Vendor Pack COLUMN F, Estimated Bid Qty COLUMN H, Your Deliverd Case Price COLUMN K, Manufacturer Commodity Product Code # COLUMN O, Commodity Pack, COLUMN P, Commodity Processing Fee, COLUMN R, NOI available, COLUMN W.</t>
  </si>
  <si>
    <t>Beef Patties, No TVP</t>
  </si>
  <si>
    <t>50/3.10oz</t>
  </si>
  <si>
    <t>YES</t>
  </si>
  <si>
    <t>   h. Enter commerical case price for each product that you are bidding. Price quoted is delivered to all SCSFSA distributors listed in 3(e).</t>
  </si>
  <si>
    <t>Chicken</t>
  </si>
  <si>
    <t>Chicken Patty</t>
  </si>
  <si>
    <t>Cluckin</t>
  </si>
  <si>
    <t>40/3.50z</t>
  </si>
  <si>
    <t>60/3.5oz</t>
  </si>
  <si>
    <t>   i.  Only one price may be entered for each product unless otherwise specified. We will not accept bracketed pricing. </t>
  </si>
  <si>
    <r>
      <rPr>
        <sz val="10"/>
        <color theme="1"/>
        <rFont val="Arial"/>
        <family val="2"/>
      </rPr>
      <t xml:space="preserve">   j.  NOI (Net Off Invoicing):  If product is eligible for NOI purchases, designate </t>
    </r>
    <r>
      <rPr>
        <b/>
        <sz val="10"/>
        <color theme="1"/>
        <rFont val="Arial"/>
        <family val="2"/>
      </rPr>
      <t>"NOI YES OR NO".</t>
    </r>
    <r>
      <rPr>
        <sz val="10"/>
        <color theme="1"/>
        <rFont val="Arial"/>
        <family val="2"/>
      </rPr>
      <t xml:space="preserve">  </t>
    </r>
  </si>
  <si>
    <t>I am authorized to submit pricing on behalf of the manufacturer and the products listed herein.</t>
  </si>
  <si>
    <t xml:space="preserve">   k. FFS (Fee for Service):   If product is processed through Fee for Service, Include the dollar amount for "Processing Fee for        Service" </t>
  </si>
  <si>
    <t xml:space="preserve">   l.  Include the statement, "I am authorized to submit pricing on behalf of the manufacturer and products listed herein".  Print name and sign.</t>
  </si>
  <si>
    <r>
      <rPr>
        <sz val="10"/>
        <color theme="1"/>
        <rFont val="Arial"/>
        <family val="2"/>
      </rPr>
      <t xml:space="preserve">4. All </t>
    </r>
    <r>
      <rPr>
        <b/>
        <sz val="10"/>
        <color theme="1"/>
        <rFont val="Arial"/>
        <family val="2"/>
      </rPr>
      <t xml:space="preserve">PRODUCTS </t>
    </r>
    <r>
      <rPr>
        <sz val="10"/>
        <color theme="1"/>
        <rFont val="Arial"/>
        <family val="2"/>
      </rPr>
      <t xml:space="preserve">included in this bid sheet have been </t>
    </r>
    <r>
      <rPr>
        <b/>
        <sz val="10"/>
        <color theme="1"/>
        <rFont val="Arial"/>
        <family val="2"/>
      </rPr>
      <t>PREAPPROVED</t>
    </r>
    <r>
      <rPr>
        <sz val="10"/>
        <color theme="1"/>
        <rFont val="Arial"/>
        <family val="2"/>
      </rPr>
      <t>.  No products may be added to specifications unless issued through an amendment.</t>
    </r>
  </si>
  <si>
    <t>John E. Doe</t>
  </si>
  <si>
    <r>
      <rPr>
        <sz val="10"/>
        <color theme="1"/>
        <rFont val="Arial"/>
        <family val="2"/>
      </rPr>
      <t xml:space="preserve">5. </t>
    </r>
    <r>
      <rPr>
        <b/>
        <sz val="10"/>
        <color theme="1"/>
        <rFont val="Arial"/>
        <family val="2"/>
      </rPr>
      <t xml:space="preserve"> COMMODITY VALUES</t>
    </r>
    <r>
      <rPr>
        <sz val="10"/>
        <color theme="1"/>
        <rFont val="Arial"/>
        <family val="2"/>
      </rPr>
      <t xml:space="preserve"> came from the SY25 Summary End Product Data Schedule (NPA SEPDS A).</t>
    </r>
  </si>
  <si>
    <r>
      <rPr>
        <sz val="10"/>
        <color theme="1"/>
        <rFont val="Arial"/>
        <family val="2"/>
      </rPr>
      <t>6.  The commodity draw per case (DF) has been entered in column</t>
    </r>
    <r>
      <rPr>
        <b/>
        <sz val="10"/>
        <color theme="1"/>
        <rFont val="Arial"/>
        <family val="2"/>
      </rPr>
      <t xml:space="preserve"> "S" </t>
    </r>
    <r>
      <rPr>
        <sz val="10"/>
        <color theme="1"/>
        <rFont val="Arial"/>
        <family val="2"/>
      </rPr>
      <t xml:space="preserve">from the latest available information.  If corrections are </t>
    </r>
  </si>
  <si>
    <t xml:space="preserve">made, highlight the cell in RED.  </t>
  </si>
  <si>
    <t>7.  Complete pricing for each item and email to Donnie Chavis at director@scpurchasingalliance.org no later than 11:59 pm (EST)  Friday January 31, 2025</t>
  </si>
  <si>
    <t>I will send you confirmation that I received your submission. If you do not receive a confirmation from me within three days please send me a follow up email.</t>
  </si>
  <si>
    <t>Method of Award</t>
  </si>
  <si>
    <t>Commercial Line Item:  Lowest Bidder:  Total Cost per Serving per Specification</t>
  </si>
  <si>
    <t xml:space="preserve">Award Formula:  Commercial Bid Price (COLUMN L) / Servings per Case (COLUMN G) Equals Total Gross Cost Per Serving </t>
  </si>
  <si>
    <t>(COLUMN N) with the exception of Frozen Juice which will be award to one Manufacturer.</t>
  </si>
  <si>
    <t>Commodity Line Item:  Lowest Bidder:  Total Cost per Serving per Specification</t>
  </si>
  <si>
    <t>Award Formula:  Processing Fee for Service (COLUMN R/Servings per Case (COLUMN Y) (If applicable)</t>
  </si>
  <si>
    <t>South Carolina School Food Service Purchasing Alliance,Inc</t>
  </si>
  <si>
    <t>Solicitation #B00002526</t>
  </si>
  <si>
    <t>Bid Period: August 1, 2025 - July 31, 2026</t>
  </si>
  <si>
    <t xml:space="preserve">School Food Authority or Agency Name: </t>
  </si>
  <si>
    <t xml:space="preserve">Bidder's Name: </t>
  </si>
  <si>
    <t xml:space="preserve">Firm Fixed Fee </t>
  </si>
  <si>
    <t>Bid Recap</t>
  </si>
  <si>
    <t>Categories</t>
  </si>
  <si>
    <t>Subtotals</t>
  </si>
  <si>
    <t>Beef 100-2000</t>
  </si>
  <si>
    <t>Chicken 2001-4000</t>
  </si>
  <si>
    <t>Turkey 4001-6000</t>
  </si>
  <si>
    <t>Pork 8001-10000</t>
  </si>
  <si>
    <t>Fish 6001-8000</t>
  </si>
  <si>
    <t>Pizza 10001-12000</t>
  </si>
  <si>
    <t>Frozen Entrees 12001-14000</t>
  </si>
  <si>
    <t>Franks &amp; Corn Dogs 16001-18000</t>
  </si>
  <si>
    <t>Dairy &amp; Yogurt 14001-16000</t>
  </si>
  <si>
    <t>Eggs 18001-20000</t>
  </si>
  <si>
    <t>Frozen Potato 20001-24000</t>
  </si>
  <si>
    <t>Frozen Fruit &amp; Juice</t>
  </si>
  <si>
    <t>Fruit</t>
  </si>
  <si>
    <t>'Frozen Vegetables</t>
  </si>
  <si>
    <t>'Shelf-stable Vegetables</t>
  </si>
  <si>
    <t>'Breakfast Products</t>
  </si>
  <si>
    <t>Groceries</t>
  </si>
  <si>
    <t>Beverages</t>
  </si>
  <si>
    <t>'Spices- Flavorings</t>
  </si>
  <si>
    <t>'Condiments Portion Control</t>
  </si>
  <si>
    <t>'Smart Snacks</t>
  </si>
  <si>
    <t>Special Diet Foods</t>
  </si>
  <si>
    <t>Bread Products, Frozen</t>
  </si>
  <si>
    <t>Chemicals</t>
  </si>
  <si>
    <t>Disposables</t>
  </si>
  <si>
    <t>Lot A Total</t>
  </si>
  <si>
    <t>100-</t>
  </si>
  <si>
    <t>Return to Recap Sheet</t>
  </si>
  <si>
    <t>Description</t>
  </si>
  <si>
    <t>Approved Brand Name</t>
  </si>
  <si>
    <t>Firm Fixed Fee</t>
  </si>
  <si>
    <t>Manufacturer</t>
  </si>
  <si>
    <t>Vendor Pack</t>
  </si>
  <si>
    <t>Servings per case</t>
  </si>
  <si>
    <t>Lbs of DF</t>
  </si>
  <si>
    <t>Comm. $</t>
  </si>
  <si>
    <t>Total Cost</t>
  </si>
  <si>
    <t>NOI ?</t>
  </si>
  <si>
    <t xml:space="preserve">Net NOI </t>
  </si>
  <si>
    <t>Fee for Serivce</t>
  </si>
  <si>
    <t>FFS + Comm.</t>
  </si>
  <si>
    <t>Manufacturers</t>
  </si>
  <si>
    <t>Distributor</t>
  </si>
  <si>
    <t>Svgs</t>
  </si>
  <si>
    <t>Est.</t>
  </si>
  <si>
    <t xml:space="preserve">Bid </t>
  </si>
  <si>
    <t>Bid</t>
  </si>
  <si>
    <t>Unit</t>
  </si>
  <si>
    <t>Unit Price</t>
  </si>
  <si>
    <t xml:space="preserve">Total </t>
  </si>
  <si>
    <t>Cost per</t>
  </si>
  <si>
    <t>USDA Product</t>
  </si>
  <si>
    <t>Fee  for</t>
  </si>
  <si>
    <t>Needed/cs</t>
  </si>
  <si>
    <t>Per Case</t>
  </si>
  <si>
    <t xml:space="preserve">Proc Fee + </t>
  </si>
  <si>
    <t>Enter</t>
  </si>
  <si>
    <t>Net</t>
  </si>
  <si>
    <t>Cost Per</t>
  </si>
  <si>
    <t>Cost Per Serv.</t>
  </si>
  <si>
    <t>Value Cost/serv</t>
  </si>
  <si>
    <t xml:space="preserve"> Code</t>
  </si>
  <si>
    <t>Code</t>
  </si>
  <si>
    <t>per unit</t>
  </si>
  <si>
    <t>Bid Qty</t>
  </si>
  <si>
    <t>plus Fee</t>
  </si>
  <si>
    <t>Serving</t>
  </si>
  <si>
    <t>Comm Value</t>
  </si>
  <si>
    <t>Y or N</t>
  </si>
  <si>
    <t>Processing Fee</t>
  </si>
  <si>
    <t>U ÷ Q</t>
  </si>
  <si>
    <t xml:space="preserve">Category: Beef  </t>
  </si>
  <si>
    <t>Beef Coarse Grd 60#</t>
  </si>
  <si>
    <t>Commodity Value per lb</t>
  </si>
  <si>
    <t>Beef Chili, (For Franks)</t>
  </si>
  <si>
    <t>Chandler</t>
  </si>
  <si>
    <t>65-464</t>
  </si>
  <si>
    <t>4/5 lbs</t>
  </si>
  <si>
    <t>Cs</t>
  </si>
  <si>
    <t>Frozen, Fully cooked, No beans, 40-80 calories with no more than 1 g</t>
  </si>
  <si>
    <t>JTM</t>
  </si>
  <si>
    <t>5320CE</t>
  </si>
  <si>
    <t>6/5#</t>
  </si>
  <si>
    <t>CP5320</t>
  </si>
  <si>
    <t>6/5 lbs</t>
  </si>
  <si>
    <t>N</t>
  </si>
  <si>
    <t>saturated fat and 250 mg sodium per 2 oz. serving.</t>
  </si>
  <si>
    <t>Possible Allergens:  Soy, Wheat</t>
  </si>
  <si>
    <t>Beef Crumbles, Unseasoned</t>
  </si>
  <si>
    <t>Don Lee Farms</t>
  </si>
  <si>
    <t>CN1540L</t>
  </si>
  <si>
    <t>4/10 lbs</t>
  </si>
  <si>
    <t>CNQ15401</t>
  </si>
  <si>
    <t>4/10#</t>
  </si>
  <si>
    <t xml:space="preserve">Frozen, fully cooked ground beef, (no more than 20% fat), 100-150 </t>
  </si>
  <si>
    <t>Hillshire Farm (Tyson)</t>
  </si>
  <si>
    <t>80/2.03oz</t>
  </si>
  <si>
    <t>80</t>
  </si>
  <si>
    <t>240/2.03 oz</t>
  </si>
  <si>
    <t>calories with no more  than 4 g saturated fat and 250 mg sodium per</t>
  </si>
  <si>
    <t>Integrated Processing Only</t>
  </si>
  <si>
    <t>C52000B</t>
  </si>
  <si>
    <t>240/2.0 oz</t>
  </si>
  <si>
    <t>2 M/MA serving.  CN Labeled with serving size to provide min. 2 M/MA</t>
  </si>
  <si>
    <t xml:space="preserve">Possible Allergens:  None </t>
  </si>
  <si>
    <t>Beef, Meatball</t>
  </si>
  <si>
    <t xml:space="preserve">Don Lee Farms </t>
  </si>
  <si>
    <t>CN28053VS</t>
  </si>
  <si>
    <t>240/2.0z</t>
  </si>
  <si>
    <t>CNQ28053VS</t>
  </si>
  <si>
    <t>Frozen, IQF, Fully cooked ground beef (no more than 30% fat)</t>
  </si>
  <si>
    <t>Maid Rite</t>
  </si>
  <si>
    <t>75156-04105</t>
  </si>
  <si>
    <t>960/.5z</t>
  </si>
  <si>
    <t>75156-94105</t>
  </si>
  <si>
    <t>960/.5 oz</t>
  </si>
  <si>
    <t xml:space="preserve">100-200 calories with no more than 6 g saturated fat and 300 mg </t>
  </si>
  <si>
    <t>sodium per serving.  CN Labeled for 5 meatballs to provide min 2 M/MA</t>
  </si>
  <si>
    <t>5035CE</t>
  </si>
  <si>
    <t>184/2.6 oz</t>
  </si>
  <si>
    <t>CP5035</t>
  </si>
  <si>
    <t>VPP allowed</t>
  </si>
  <si>
    <t xml:space="preserve">Rich Products </t>
  </si>
  <si>
    <t>2/5 lb</t>
  </si>
  <si>
    <t>Possible Allergens: Wheat, Soy and Milk</t>
  </si>
  <si>
    <t xml:space="preserve">AdvancePierre (Tyson) </t>
  </si>
  <si>
    <t>64 / 2.5 oz.</t>
  </si>
  <si>
    <t>192/2.5 oz</t>
  </si>
  <si>
    <t>Beef Nugget, Teriyaki</t>
  </si>
  <si>
    <t xml:space="preserve">Don Lee Farms  </t>
  </si>
  <si>
    <t>CNTDO753</t>
  </si>
  <si>
    <t>160/3.0z</t>
  </si>
  <si>
    <t>CNQTDO753</t>
  </si>
  <si>
    <t>Frozen, Fully cooked ground beef (no more than 30% fat)</t>
  </si>
  <si>
    <t>AdvancePierre (Tyson)</t>
  </si>
  <si>
    <t>142/2.80z</t>
  </si>
  <si>
    <t>142/2.8z</t>
  </si>
  <si>
    <t xml:space="preserve">100-200 calories with no more than 4g saturated fat and 450 mg </t>
  </si>
  <si>
    <t xml:space="preserve">AFG </t>
  </si>
  <si>
    <t>143/2.80z 143</t>
  </si>
  <si>
    <t>sodium per serving. CN Labeled for  4 nuggets to provide 2 M/MA VPP</t>
  </si>
  <si>
    <t>Possible Allergens:  Wheat, Soy</t>
  </si>
  <si>
    <t>Beef Steak Patties, Breaded</t>
  </si>
  <si>
    <t>85/3.79oz</t>
  </si>
  <si>
    <t>143/3.35oz</t>
  </si>
  <si>
    <t>Frozen, Fully cooked, ground beef (no more than 20% fat) 100-200</t>
  </si>
  <si>
    <t>calories with no more than  5 g saturated fat and 300 mg sodium per</t>
  </si>
  <si>
    <t>serving. CN Labeled for one portion to provide 2 M/MA. Pack in oven sle</t>
  </si>
  <si>
    <t xml:space="preserve"> Possible Allergens:  Soy</t>
  </si>
  <si>
    <t>Beef Patte, Flame or Charbroiled</t>
  </si>
  <si>
    <t>CN202503</t>
  </si>
  <si>
    <t>198/2.50 z</t>
  </si>
  <si>
    <t>CNQ212503</t>
  </si>
  <si>
    <t>200/2.50 oz</t>
  </si>
  <si>
    <t>Frozen, IQF, Fully cooked ground beef no more than 20% fat)</t>
  </si>
  <si>
    <t>200/2.5z</t>
  </si>
  <si>
    <t xml:space="preserve">Alternate protein products must meet the requirements in Apendix A </t>
  </si>
  <si>
    <t xml:space="preserve">Maid Rite </t>
  </si>
  <si>
    <t>75156-03427</t>
  </si>
  <si>
    <t>213/2.25z</t>
  </si>
  <si>
    <t>75156-93427</t>
  </si>
  <si>
    <t>213/2.25 oz.</t>
  </si>
  <si>
    <t>of 7 CFR 210.  Sodium content is not more than 250 mg per serving</t>
  </si>
  <si>
    <t xml:space="preserve">  </t>
  </si>
  <si>
    <t>Product  provides 2 oz. M/MA per serving.</t>
  </si>
  <si>
    <t>Possible Allergens:  Soy</t>
  </si>
  <si>
    <t xml:space="preserve">Integrated </t>
  </si>
  <si>
    <t>N32300B-NF</t>
  </si>
  <si>
    <t>90/3.0z</t>
  </si>
  <si>
    <t>C32300B-NF</t>
  </si>
  <si>
    <t>90/3.0 0z.</t>
  </si>
  <si>
    <t xml:space="preserve">Frozen, IQF, Fully cooked ground beef, Not more than 20% fat Sodium </t>
  </si>
  <si>
    <t xml:space="preserve">not to exceed 200 mg sodium per serving Must provide 2.0 oz. M/MA  </t>
  </si>
  <si>
    <t xml:space="preserve">Possible Allergens:  None Listed </t>
  </si>
  <si>
    <t>N32225B</t>
  </si>
  <si>
    <t>140/2.25oz</t>
  </si>
  <si>
    <t>C32225B</t>
  </si>
  <si>
    <t>140/2.25z</t>
  </si>
  <si>
    <t xml:space="preserve">not to exceed 360 mg sodium per serving Must provide 2.0 oz. M/MA  </t>
  </si>
  <si>
    <t>C32400B</t>
  </si>
  <si>
    <t>90/4.0z</t>
  </si>
  <si>
    <t xml:space="preserve">not to exceed 275 mg sodium per serving Must provide 2.0 oz. M/MA  </t>
  </si>
  <si>
    <t>Beef Pattie, Salisbury Steak</t>
  </si>
  <si>
    <t xml:space="preserve">CN752253 </t>
  </si>
  <si>
    <t>208/2.60 oz</t>
  </si>
  <si>
    <t>CNQ752503</t>
  </si>
  <si>
    <t>Frozen, fully cooked ground beef (no more than 30% fat) 100-200 calories</t>
  </si>
  <si>
    <t>132 / 2.6 oz.</t>
  </si>
  <si>
    <t>cs</t>
  </si>
  <si>
    <t>170/3z</t>
  </si>
  <si>
    <t xml:space="preserve">with no more than 6 g sat fat and 450 mg sodium per serving.  </t>
  </si>
  <si>
    <t>CN labeled for one portion to provide min. 2.0 oz. M/MA. VPP Allowed</t>
  </si>
  <si>
    <t>208/2.30z</t>
  </si>
  <si>
    <t>Possible Allergens: Wheat, Soy, Milk</t>
  </si>
  <si>
    <t>Beef Steak Burger (Mini Slider). Charbroiled</t>
  </si>
  <si>
    <t>Production Discontinued</t>
  </si>
  <si>
    <t>Frozen, Fully cooked, made from ground beef (no more than 30% fat)</t>
  </si>
  <si>
    <t xml:space="preserve">0-150 calories with not more than 4 g saturated fat and 200 mg of </t>
  </si>
  <si>
    <t>sodium per serving. CN labeled for one portion to provide 1 M/MA</t>
  </si>
  <si>
    <t>Possible Allergens:  None Listed Gluten Free</t>
  </si>
  <si>
    <t>Meatloaf with Ketchup</t>
  </si>
  <si>
    <t>100/3.0z</t>
  </si>
  <si>
    <t xml:space="preserve">Made from ground beef (no more than 30% fat)  Fully cooked, may </t>
  </si>
  <si>
    <t>contain VPP One portion to provide 2 oz. M/MA</t>
  </si>
  <si>
    <t>Beef, Taco Filling Meat, Reduced Fat and Sodium</t>
  </si>
  <si>
    <t xml:space="preserve">JTM </t>
  </si>
  <si>
    <t>5250CE</t>
  </si>
  <si>
    <t>6/5 lb</t>
  </si>
  <si>
    <t xml:space="preserve">CP5250 </t>
  </si>
  <si>
    <t>Frozen, fully cooked ground beef, no more than 20% fat, Boilable bags,</t>
  </si>
  <si>
    <t xml:space="preserve"> 100-200 calories with no more than 2 g sat fat and 300 mg sodium  </t>
  </si>
  <si>
    <t xml:space="preserve"> per svg. CN labeled with serving size to provide min. 2.0 oz. M/MA </t>
  </si>
  <si>
    <t>and 1/8 cup Red/Orange Vegetable</t>
  </si>
  <si>
    <t>Possible Allergens: Soy</t>
  </si>
  <si>
    <t xml:space="preserve">Steak Nugget      </t>
  </si>
  <si>
    <t>133/3.6z</t>
  </si>
  <si>
    <t>133/3.6oz</t>
  </si>
  <si>
    <t xml:space="preserve">WGR, Fully cooked, chopped and form, frozen, One serving provides </t>
  </si>
  <si>
    <t>2 0 M/MA and 1 oz. OEG</t>
  </si>
  <si>
    <t>Cheeseburger Meatloaf</t>
  </si>
  <si>
    <t>100/2.90z</t>
  </si>
  <si>
    <t>100/2.9 z</t>
  </si>
  <si>
    <t>Fully cooked, All beef with cheese One serving to meet 2.0 oz. M/MA</t>
  </si>
  <si>
    <t xml:space="preserve">Possible Allergens: </t>
  </si>
  <si>
    <t>Beef Brisket with BBQ Sauce</t>
  </si>
  <si>
    <t xml:space="preserve">(18-19) Brookwood Farms </t>
  </si>
  <si>
    <t>2/5 lbs</t>
  </si>
  <si>
    <t>Frozen, fully cooked, sodium must not exceed 300 mg and 350 calories</t>
  </si>
  <si>
    <t xml:space="preserve"> per 2.0 oz. serving.  Must provide 2 oz. M/MA </t>
  </si>
  <si>
    <t>Rotini with Meat Sauce WGR</t>
  </si>
  <si>
    <t xml:space="preserve">(22-23) JTM </t>
  </si>
  <si>
    <t>5591CE</t>
  </si>
  <si>
    <t>30 lbs</t>
  </si>
  <si>
    <t>CP5591</t>
  </si>
  <si>
    <t xml:space="preserve">Frozen fully cooked </t>
  </si>
  <si>
    <t>Beef Patte, Flame or Charbroiled Fully Cooked 2.25 ounce</t>
  </si>
  <si>
    <t>CN092253</t>
  </si>
  <si>
    <t>220/2.25 oz</t>
  </si>
  <si>
    <t>CNQ092253</t>
  </si>
  <si>
    <t xml:space="preserve">220/2.25oz </t>
  </si>
  <si>
    <t>Frozen, IQF, Fully cooked ground beef no more than 25% fat)</t>
  </si>
  <si>
    <t>Beef Patte, Flame or Charbroiled Fully Cooked 3.0 ounce</t>
  </si>
  <si>
    <t>CN093003</t>
  </si>
  <si>
    <t>160/3.0 oz</t>
  </si>
  <si>
    <t>CNQ093003</t>
  </si>
  <si>
    <t>Beef Philly Cheese Steak</t>
  </si>
  <si>
    <t>5891CE</t>
  </si>
  <si>
    <t>CP5891</t>
  </si>
  <si>
    <t xml:space="preserve">Fully cooked seasoned beef steak.  Each 2.76 oz servings </t>
  </si>
  <si>
    <t>provides 2.0 M/MA.</t>
  </si>
  <si>
    <t>ITEMS BELOW THIS LINE ARE NOT DIRECT TO MANUFACTUER PRICED ITEMS.</t>
  </si>
  <si>
    <t>Beef Patties, Raw, 100% Beef IQF,  USDA inspected beef.</t>
  </si>
  <si>
    <t>Distributor Choice</t>
  </si>
  <si>
    <t>50/3.2z</t>
  </si>
  <si>
    <t xml:space="preserve">One patty to meet 2 oz meat/meat alternate. </t>
  </si>
  <si>
    <t xml:space="preserve">Fillable txt box </t>
  </si>
  <si>
    <t>Beef, Frozen Ground</t>
  </si>
  <si>
    <t>10Lb</t>
  </si>
  <si>
    <t>USDA inspected bulk, raw fine ground, (no more than 20% fat)</t>
  </si>
  <si>
    <t>MPS #136 Label statement required, "Domestic Beef Only"</t>
  </si>
  <si>
    <t>Page Total</t>
  </si>
  <si>
    <t>2001-</t>
  </si>
  <si>
    <t>Approved</t>
  </si>
  <si>
    <t>Pounds of</t>
  </si>
  <si>
    <t>USDA</t>
  </si>
  <si>
    <t>NOI  Net</t>
  </si>
  <si>
    <t>Net NOI</t>
  </si>
  <si>
    <t xml:space="preserve">Brand Name </t>
  </si>
  <si>
    <t>Fee for</t>
  </si>
  <si>
    <t>DF Needed</t>
  </si>
  <si>
    <t>Value</t>
  </si>
  <si>
    <t xml:space="preserve"> or Manufacturer</t>
  </si>
  <si>
    <t>Fee+ Commodity</t>
  </si>
  <si>
    <t xml:space="preserve"> Chicken, Whole Muscle (Muscle Intact)</t>
  </si>
  <si>
    <t>Chicken, Large</t>
  </si>
  <si>
    <t>100103W</t>
  </si>
  <si>
    <t>Value / lb</t>
  </si>
  <si>
    <t>Chicken Leg</t>
  </si>
  <si>
    <t>100103D</t>
  </si>
  <si>
    <t xml:space="preserve">Chicken Fillet, Breaded, chicken breast meat only.        </t>
  </si>
  <si>
    <t xml:space="preserve">Gold Kist </t>
  </si>
  <si>
    <t>120/4.0z</t>
  </si>
  <si>
    <t>120/4.0 oz.</t>
  </si>
  <si>
    <t>Y</t>
  </si>
  <si>
    <t xml:space="preserve">Solid Whole muscle meat; fully cooked, IQF.   Each portion must provide </t>
  </si>
  <si>
    <t>Gold Creek</t>
  </si>
  <si>
    <t>128/4 oz.</t>
  </si>
  <si>
    <t xml:space="preserve">a min to meet 2 M/MA and 1 OEG.  Breading must meet Whole Grain </t>
  </si>
  <si>
    <t xml:space="preserve">Rich requirements. Batter/breading not to exceed 30% of the weight of </t>
  </si>
  <si>
    <t xml:space="preserve">the finished product. Sodium must not exceed 580mg per serving. </t>
  </si>
  <si>
    <t>No Egg, No Alternate Protein Product Domestic birds only</t>
  </si>
  <si>
    <t xml:space="preserve"> No bags included</t>
  </si>
  <si>
    <t>Possible Allergens:  None Listed</t>
  </si>
  <si>
    <t xml:space="preserve">Chicken Fillet, Breaded, Spicy, chicken breast meat only,                  </t>
  </si>
  <si>
    <t>128/4z</t>
  </si>
  <si>
    <t xml:space="preserve">Solid Whole muscle meat, fully cooked, IQF.  Each portion must provide </t>
  </si>
  <si>
    <t>Proview by Tasty Brands</t>
  </si>
  <si>
    <t>60325-WG</t>
  </si>
  <si>
    <t>80/4 oz</t>
  </si>
  <si>
    <t xml:space="preserve">a min to meet 2 M/MA and 1 OEG.  Breading must meet Whole Grain  </t>
  </si>
  <si>
    <t>Rich requirements. Batter / breading not to exceed 30% of the weight of</t>
  </si>
  <si>
    <t xml:space="preserve">Possible Allergens: None Listed </t>
  </si>
  <si>
    <t xml:space="preserve">Chicken Chunks, breaded, chicken breast with rib meat only;              </t>
  </si>
  <si>
    <t>101/4.75 oz</t>
  </si>
  <si>
    <t>128/4.0oz</t>
  </si>
  <si>
    <t>Chicken Tenders, Breaded, Chicken Breast Meat Only</t>
  </si>
  <si>
    <t>32 lbs</t>
  </si>
  <si>
    <t xml:space="preserve">Solid Whole muscle meat, fully cooked, IQF.  Each serving must provide </t>
  </si>
  <si>
    <t>Proview by Tasty Brands (3 tenders)</t>
  </si>
  <si>
    <t>63050 WG</t>
  </si>
  <si>
    <t>66/4.8 oz</t>
  </si>
  <si>
    <t>Rich Chicks (2 tenders)</t>
  </si>
  <si>
    <t xml:space="preserve">Chicken Fillet, Breaded, chicken breast meat only.                </t>
  </si>
  <si>
    <t>80/4.0z</t>
  </si>
  <si>
    <t>20 lbs</t>
  </si>
  <si>
    <t>Solid Whole muscle meat; fully cooked, IQF.Baked not fried.</t>
  </si>
  <si>
    <t>Each portion must provide a min to meet 2 M/MA. No soy products</t>
  </si>
  <si>
    <r>
      <rPr>
        <sz val="8"/>
        <color theme="1"/>
        <rFont val="Arial"/>
        <family val="2"/>
      </rPr>
      <t xml:space="preserve">Breading is </t>
    </r>
    <r>
      <rPr>
        <b/>
        <sz val="8"/>
        <color theme="1"/>
        <rFont val="Arial"/>
        <family val="2"/>
      </rPr>
      <t>not Whole Grain</t>
    </r>
    <r>
      <rPr>
        <sz val="8"/>
        <color theme="1"/>
        <rFont val="Arial"/>
        <family val="2"/>
      </rPr>
      <t xml:space="preserve"> and is not credited towards meal rquirments</t>
    </r>
  </si>
  <si>
    <t>Possible Allergens: Wheat, Milk</t>
  </si>
  <si>
    <t>Chicken Chunks, Breaded Buffalo Style</t>
  </si>
  <si>
    <t>(18-19) Proview by Tasty Brands</t>
  </si>
  <si>
    <t>72/4.4 oz</t>
  </si>
  <si>
    <t>Fully Cooked, chicken breast with rib meat, APP and egg allowed,</t>
  </si>
  <si>
    <t xml:space="preserve">Iin compliance with Apendix A of 7 CFR Part 210 CN label to provide 2 oz. </t>
  </si>
  <si>
    <t xml:space="preserve">M/MA and 1.25 OEG, Breading must meet WGR requirements. Batter or </t>
  </si>
  <si>
    <t xml:space="preserve">or breading not to exceed 30% of the weight of product, sodium not to </t>
  </si>
  <si>
    <t>exceed 760 mg.  The label  must specify number of portions per case</t>
  </si>
  <si>
    <t xml:space="preserve">Chicken Breast Bites (Dill Flavor) </t>
  </si>
  <si>
    <t>Proview by Tasty Brands by Tasty Brands (4 pieces)</t>
  </si>
  <si>
    <t>100/3.2 oz</t>
  </si>
  <si>
    <t xml:space="preserve">Fully cooked, chicken breast with rib meat only. App and egg allowed, in </t>
  </si>
  <si>
    <t>(22-23) Gold Creek (4 pieces)</t>
  </si>
  <si>
    <t>2/5#</t>
  </si>
  <si>
    <t>compliance with Apendix A of 7 CFR Part 210 3.2 oz. serving to provide</t>
  </si>
  <si>
    <t xml:space="preserve">1.75 oz. M/MA and at least .5 OEG </t>
  </si>
  <si>
    <t>100-200 calories and not more than 1 g of sat fat and sodium not exceed</t>
  </si>
  <si>
    <t>440 mg  per serving. Domestic birds only</t>
  </si>
  <si>
    <t>Chicken Fillet, Breaded (Savory Flavor)</t>
  </si>
  <si>
    <t>(20-21) Proview by Tasty Brands</t>
  </si>
  <si>
    <t>60715-WG</t>
  </si>
  <si>
    <t>80/4.0 oz</t>
  </si>
  <si>
    <t>Fully cooked, chicken breast with rib meat only,</t>
  </si>
  <si>
    <t xml:space="preserve">1 serving provides 2.25 M/MA and 1.25 OEG. </t>
  </si>
  <si>
    <t xml:space="preserve">Breading not to exceed 30% of the weight  of product, </t>
  </si>
  <si>
    <t xml:space="preserve">Sodium not to exceed 300 mg </t>
  </si>
  <si>
    <t>The label must specify number of portions per case</t>
  </si>
  <si>
    <t>Possible Allergens:  Wheat, Milk and Soy</t>
  </si>
  <si>
    <t>Grilled Breast Chunks</t>
  </si>
  <si>
    <t>10 lbs</t>
  </si>
  <si>
    <t>Fully cooked unbreaded grilled chicken breast chunks with rib meat.</t>
  </si>
  <si>
    <t>5 0.70 oz pieces = 3.5 oz serving and provides 2.0 M/MA</t>
  </si>
  <si>
    <t xml:space="preserve">Chicken, Made with whole muscle white meat pieces, </t>
  </si>
  <si>
    <t xml:space="preserve">Tyson </t>
  </si>
  <si>
    <t>132/3.75z</t>
  </si>
  <si>
    <t>132./3.75</t>
  </si>
  <si>
    <t xml:space="preserve">Fully Cooked, portioned, CN Labeled. Product is made with whole muscle </t>
  </si>
  <si>
    <t xml:space="preserve">white meat chicken pieces. No ground Chicken. Each portion must </t>
  </si>
  <si>
    <t xml:space="preserve">meet 2 M/MA and 1 OEG. No ground Chicken.  Breading must meet WGR </t>
  </si>
  <si>
    <t xml:space="preserve">requirements. Batter / breading not to exceed 30% of weight of the </t>
  </si>
  <si>
    <t>finished product Sodium not to exceed 400 mg per serving</t>
  </si>
  <si>
    <t>Domestic birds only</t>
  </si>
  <si>
    <t>Chicken Tender</t>
  </si>
  <si>
    <t>Rich Chicks</t>
  </si>
  <si>
    <t>4/5 lb</t>
  </si>
  <si>
    <t xml:space="preserve">Fully Cooked Whole Grain Breaded Tender Made with Whole Muscle </t>
  </si>
  <si>
    <t>Chicken Breast Filets and Tenderloins produced from USDA Commodity</t>
  </si>
  <si>
    <t xml:space="preserve"> Graded White Chicken. No ISP, TVP, or APP products permitted. No Soy,</t>
  </si>
  <si>
    <t xml:space="preserve">Egg, Dairy Products, or Phosphates allowed. 3 pieces provide 1 M/MA + </t>
  </si>
  <si>
    <r>
      <rPr>
        <sz val="8"/>
        <color theme="1"/>
        <rFont val="Arial"/>
        <family val="2"/>
      </rPr>
      <t>1 OEG. Sodium must not exceed</t>
    </r>
    <r>
      <rPr>
        <b/>
        <sz val="8"/>
        <color theme="1"/>
        <rFont val="Arial"/>
        <family val="2"/>
      </rPr>
      <t xml:space="preserve"> 400mg</t>
    </r>
    <r>
      <rPr>
        <sz val="8"/>
        <color theme="1"/>
        <rFont val="Arial"/>
        <family val="2"/>
      </rPr>
      <t xml:space="preserve"> per serving.  Domestic Birds only </t>
    </r>
  </si>
  <si>
    <t>Chicken Bite</t>
  </si>
  <si>
    <t>122 / 3.95 oz.</t>
  </si>
  <si>
    <t>white meat chicken pieces. No ground Chicken. Each portion must provide</t>
  </si>
  <si>
    <t>min. to meet 2 M/MA and 1 OEG. Breading must meet WGR requirements.</t>
  </si>
  <si>
    <t>Batter / breading not to exceed 30% of weightof the finished product.</t>
  </si>
  <si>
    <t>Sodium must not exceed 400mg per serving.  Domestic Birds only</t>
  </si>
  <si>
    <t>Chicken Chunks, Asian Glazed</t>
  </si>
  <si>
    <t>(22-23) Proview by Tasty Brands ( 4 pieces)</t>
  </si>
  <si>
    <t>Frozen, breaded fully cooked chicken breast chunks with rib meat.</t>
  </si>
  <si>
    <t>No ground chicken. Each serving must provide a minimum of 2 M/MA</t>
  </si>
  <si>
    <t>and 1 OEG.  No more than 500 mg sodium per serving.</t>
  </si>
  <si>
    <t>Allergens: Wheat, Soy and Dairy</t>
  </si>
  <si>
    <t>Chicken Tenders,  Whole Grain Breaded Nashville Hot</t>
  </si>
  <si>
    <t>(22-23) Tyson (3 pieces)</t>
  </si>
  <si>
    <t>30 lb</t>
  </si>
  <si>
    <t>105</t>
  </si>
  <si>
    <t>Fully cooked Boneless, skinless portioned chicken breast tenders with rib</t>
  </si>
  <si>
    <t>meat. Sodium less that 425 gms per serving.</t>
  </si>
  <si>
    <t>3 pieces provided minimum 2.0 M/MA and 1.0 OEG</t>
  </si>
  <si>
    <t>Allergens: Wheat</t>
  </si>
  <si>
    <t>Chicken Chunk, Breaded</t>
  </si>
  <si>
    <t>64630-WG</t>
  </si>
  <si>
    <t>Chicken Chunk, Roasted, Bonless, Skinless</t>
  </si>
  <si>
    <t>Proview by Tasty Brands ( 6 pieces)</t>
  </si>
  <si>
    <t>Roasted, fully cooked boneless, skinless chicken breast chunks with rib</t>
  </si>
  <si>
    <t xml:space="preserve">meat. Each serving of six bites provides 2.0 M/MA and no more than 575 mg </t>
  </si>
  <si>
    <t xml:space="preserve">sodium. </t>
  </si>
  <si>
    <t>Allergens: None listed</t>
  </si>
  <si>
    <t>Chicken Chunk, Breaded, Cheesy Hot</t>
  </si>
  <si>
    <t>8/4 lb</t>
  </si>
  <si>
    <t>102</t>
  </si>
  <si>
    <t>and 1.5 OEG.  No more than 850 mg sodium per serving.</t>
  </si>
  <si>
    <t>Allergens: Wheat, Egg and Dairy</t>
  </si>
  <si>
    <t>Chicken, chopped and formed</t>
  </si>
  <si>
    <t xml:space="preserve">Chicken, Large </t>
  </si>
  <si>
    <t>Chicken Patty, Breaded, Spicy</t>
  </si>
  <si>
    <t>Tyson</t>
  </si>
  <si>
    <t>Fully cooked, Chicken breast with rib meat only; chopped and formed;</t>
  </si>
  <si>
    <t>APP and egg allowed, in compliance with Appendix A of 7 CFR Part 210.</t>
  </si>
  <si>
    <t>CN label to provide 2 oz M/MA and a not more than 1 OEG. Breading must</t>
  </si>
  <si>
    <t xml:space="preserve">meet WGR requirements. Batter or breading not to exceed 30% of the </t>
  </si>
  <si>
    <t xml:space="preserve">weight of the product, sodium not to exceed 480 mg.  The label must </t>
  </si>
  <si>
    <t>specify the number of portions per case</t>
  </si>
  <si>
    <r>
      <rPr>
        <b/>
        <sz val="8"/>
        <color theme="1"/>
        <rFont val="Arial"/>
        <family val="2"/>
      </rPr>
      <t>Chicken Patty, Grilled</t>
    </r>
    <r>
      <rPr>
        <sz val="8"/>
        <color theme="1"/>
        <rFont val="Arial"/>
        <family val="2"/>
      </rPr>
      <t xml:space="preserve">,  </t>
    </r>
  </si>
  <si>
    <t>192/2.47 oz</t>
  </si>
  <si>
    <t xml:space="preserve">Fully cooked. Unbreaded, breast with rib meat,chopped and formed; </t>
  </si>
  <si>
    <t>64/2.5z</t>
  </si>
  <si>
    <t>CN label to provide 2 oz. M/MA.  Sodium not to exceed 480 mg</t>
  </si>
  <si>
    <t>The label must specify number of portions per case.</t>
  </si>
  <si>
    <r>
      <rPr>
        <b/>
        <sz val="8"/>
        <color theme="1"/>
        <rFont val="Arial"/>
        <family val="2"/>
      </rPr>
      <t>Chicken Nugget, Breaded</t>
    </r>
    <r>
      <rPr>
        <sz val="8"/>
        <color theme="1"/>
        <rFont val="Arial"/>
        <family val="2"/>
      </rPr>
      <t xml:space="preserve">            </t>
    </r>
  </si>
  <si>
    <t xml:space="preserve">Rich Chicks </t>
  </si>
  <si>
    <t>20lb</t>
  </si>
  <si>
    <t xml:space="preserve">Fully Cooked.  Chopped and formed; chicken breast with rib meat only;  </t>
  </si>
  <si>
    <t xml:space="preserve">Proview by Tasty Brands </t>
  </si>
  <si>
    <t>40015-WG</t>
  </si>
  <si>
    <t>106/3.0 oz</t>
  </si>
  <si>
    <t xml:space="preserve">APP and egg allowed, in compliance with Appendix A of 7 CFR Part 210.  </t>
  </si>
  <si>
    <t xml:space="preserve">One serving to contain no more than 54% of total calories from fat; </t>
  </si>
  <si>
    <t xml:space="preserve">sat fat not to exceed 15% of calories per serving. Sodium not to exceed </t>
  </si>
  <si>
    <t xml:space="preserve">480 mg per serving.  Batter or breading not to exceed 30% of the weight  </t>
  </si>
  <si>
    <t xml:space="preserve">of the finished product. The label must specify the number of portions </t>
  </si>
  <si>
    <t>per case.</t>
  </si>
  <si>
    <r>
      <rPr>
        <b/>
        <sz val="8"/>
        <color theme="1"/>
        <rFont val="Arial"/>
        <family val="2"/>
      </rPr>
      <t>Chicken Tenders, Breaded</t>
    </r>
    <r>
      <rPr>
        <sz val="8"/>
        <color theme="1"/>
        <rFont val="Arial"/>
        <family val="2"/>
      </rPr>
      <t xml:space="preserve">                 </t>
    </r>
  </si>
  <si>
    <t>Kings Delight (Perdue)</t>
  </si>
  <si>
    <t>20Lb</t>
  </si>
  <si>
    <t xml:space="preserve">Fully cooked, chicken breast with rib meat only, chopped and formed, APP </t>
  </si>
  <si>
    <t>46015WG</t>
  </si>
  <si>
    <t xml:space="preserve">and egg allowed, in compliance with Apendix A of 7 CFR Part 210 </t>
  </si>
  <si>
    <t xml:space="preserve">CN label to provide 1 oz. M/MA and 1 OEG, Breading must meet WGR </t>
  </si>
  <si>
    <t>the product.  Sodium not ot exceed 480 mg.</t>
  </si>
  <si>
    <r>
      <rPr>
        <b/>
        <sz val="8"/>
        <color theme="1"/>
        <rFont val="Arial"/>
        <family val="2"/>
      </rPr>
      <t>Chicken,</t>
    </r>
    <r>
      <rPr>
        <sz val="8"/>
        <color theme="1"/>
        <rFont val="Arial"/>
        <family val="2"/>
      </rPr>
      <t xml:space="preserve"> </t>
    </r>
    <r>
      <rPr>
        <b/>
        <sz val="8"/>
        <color theme="1"/>
        <rFont val="Arial"/>
        <family val="2"/>
      </rPr>
      <t xml:space="preserve">Popcorn Chicken, Breaded </t>
    </r>
  </si>
  <si>
    <t>43015-WG</t>
  </si>
  <si>
    <t>Frozen, Fully Cooked; chicken breast with rib meat only chopped &amp; formed</t>
  </si>
  <si>
    <t>APP and egg allowed, in complaince with Appendix A of 7 CFR Part 210</t>
  </si>
  <si>
    <t xml:space="preserve">product, sodium not to exceed 480 mg The label must specify number of </t>
  </si>
  <si>
    <t>portions per case</t>
  </si>
  <si>
    <t>Chicken, Patty, Spicy  Fully Cooked WG</t>
  </si>
  <si>
    <t xml:space="preserve">Frozen fully cooked patty made with ground breast and rib meat. </t>
  </si>
  <si>
    <t>Each serving of Fully Cooked Breaded Chicken Breast Patty with Rib Meat</t>
  </si>
  <si>
    <t>provides 2.0 M/MA and 1.0 OEG</t>
  </si>
  <si>
    <t>Allergens Wheat, Soy, Milk</t>
  </si>
  <si>
    <t>Chicken, Patty, Breaded Fully Cooked WG</t>
  </si>
  <si>
    <t>Chicken, Patty, Spicy Breaded Fully Cooked WG</t>
  </si>
  <si>
    <t>Gold Kist/Pilgrims</t>
  </si>
  <si>
    <t>Each 3.05 oz serving provides 2.0 M/MA and 1.0 OEG</t>
  </si>
  <si>
    <t>Allergens Wheat, Soy</t>
  </si>
  <si>
    <t>Chicken, Dark Meat</t>
  </si>
  <si>
    <t>Chicken Leg 100113</t>
  </si>
  <si>
    <t xml:space="preserve">Teriyaki Chicken, </t>
  </si>
  <si>
    <t>Minh's (Schwan's)</t>
  </si>
  <si>
    <t>240/2.80z</t>
  </si>
  <si>
    <t>240/2.80 oz</t>
  </si>
  <si>
    <t xml:space="preserve">Frozen. Unbreaded, Cooked chicken leg meat, boneless, with Teriyaki </t>
  </si>
  <si>
    <t xml:space="preserve">sauce No MSG. No Trans Fat. 100-200 calories with no more than 2g </t>
  </si>
  <si>
    <t>saturated fat and 450 mg sodium per serving. One portion to provide min.</t>
  </si>
  <si>
    <t>2 M.MA</t>
  </si>
  <si>
    <t>Possible Allergens:  Sesame, Wheat, and Soy</t>
  </si>
  <si>
    <t>Spicy Chicken, WG</t>
  </si>
  <si>
    <t>Yang's Spicy Sichuan</t>
  </si>
  <si>
    <t>15556-2</t>
  </si>
  <si>
    <t>240/2.40z</t>
  </si>
  <si>
    <t>240/2.40 oz.</t>
  </si>
  <si>
    <t xml:space="preserve">Frozen. Unbreaded dark meat chicken strips in spicy sauce. </t>
  </si>
  <si>
    <t>No MSG. No Trans Fat. 100-200 calories with no more than 2 g sat fat</t>
  </si>
  <si>
    <t xml:space="preserve">and 450 mg sodium per serving. One portion to provide min. 2 M/MA. </t>
  </si>
  <si>
    <t>Possible Allergens:   Soy, Wheat, Sesame and Citrus</t>
  </si>
  <si>
    <t>Citrus Chicken, WG</t>
  </si>
  <si>
    <t>Yang's Mandarin Orange</t>
  </si>
  <si>
    <t>15552-4</t>
  </si>
  <si>
    <t>192/3.60z</t>
  </si>
  <si>
    <t>192/3.60 oz.</t>
  </si>
  <si>
    <t xml:space="preserve">Frozen. Lightly battered or breaded boneless dark meat chicken chunks </t>
  </si>
  <si>
    <t>Mihn (Schwan's) Orange</t>
  </si>
  <si>
    <t>171/3.9oz</t>
  </si>
  <si>
    <t xml:space="preserve">tossed with citrus flavored sauce. No MSG. No Trans Fat. 150-250 </t>
  </si>
  <si>
    <t>Yang's Mandarin Orange Jr.</t>
  </si>
  <si>
    <t>15555-5</t>
  </si>
  <si>
    <t>192/3.6oz</t>
  </si>
  <si>
    <t xml:space="preserve">calories with no more than 2 g saturated fat and 450 mg sodium </t>
  </si>
  <si>
    <t>Asian Food Solutions (International Food Solutions)</t>
  </si>
  <si>
    <t>42.9 lbs</t>
  </si>
  <si>
    <t xml:space="preserve">per serving. One portion to provide min. 2 M/MA. </t>
  </si>
  <si>
    <t>Possible Allergens:  Egg, Soy, Wheat, and Citrus</t>
  </si>
  <si>
    <t>Cherry Blossom/Sweet and Sour Chicken, WG</t>
  </si>
  <si>
    <t>42.9 lbs.</t>
  </si>
  <si>
    <t xml:space="preserve">Chef's Corner </t>
  </si>
  <si>
    <t>42 lbs</t>
  </si>
  <si>
    <t>0116</t>
  </si>
  <si>
    <t>42 lbs.</t>
  </si>
  <si>
    <t xml:space="preserve">tossed with sweet and sour sauce. No MSG. No Trans Fat. 140-250 </t>
  </si>
  <si>
    <t xml:space="preserve">Yang's </t>
  </si>
  <si>
    <t>15551-7</t>
  </si>
  <si>
    <t>43.5 lbs.</t>
  </si>
  <si>
    <t>saturated fat and 400 mg sodium per serving.  One serving to provide min.</t>
  </si>
  <si>
    <t>2 M/MA</t>
  </si>
  <si>
    <t>Possible Allergens:  Egg, Soy, Wheat, &amp; Citrus</t>
  </si>
  <si>
    <t>General Tso's Chicken, Breaded, WG</t>
  </si>
  <si>
    <t>15563-0</t>
  </si>
  <si>
    <t>43.5 lbs</t>
  </si>
  <si>
    <t>Frozen, Breaded chicken chunks in spicy sauce, NO MSG, 100-200 cals</t>
  </si>
  <si>
    <t>42.90 lbs</t>
  </si>
  <si>
    <t xml:space="preserve">no more than 2 g saturated fat and 450 mg of sodium per serving.  </t>
  </si>
  <si>
    <t xml:space="preserve">One portion to provide 2 M/MA </t>
  </si>
  <si>
    <t>Thai Sweet Chili Chicken</t>
  </si>
  <si>
    <t>47.5 lbs</t>
  </si>
  <si>
    <t>Frozen, breaded chicken chunks in sweet and spicy chili sauce,</t>
  </si>
  <si>
    <t xml:space="preserve"> NO MSG, No Trans Fats 100-200 calories with no more than </t>
  </si>
  <si>
    <t xml:space="preserve">2 g saturated fat  and 410 mg of sodium per serving  </t>
  </si>
  <si>
    <t>One 3.6 oz. portion to provide 2 oz. M/MA  Gluten free</t>
  </si>
  <si>
    <t>Chicken, BBQ Teriyaki</t>
  </si>
  <si>
    <t>15554-8</t>
  </si>
  <si>
    <t xml:space="preserve">Frozen, chicken in sweet teriyaki sauce. No MSG No Trans fat </t>
  </si>
  <si>
    <t xml:space="preserve">100-200 calories with nnot more than 2 g saturated fat and 500 mg of </t>
  </si>
  <si>
    <t xml:space="preserve">sodium per serving.  One portion to provide 2 M/MA </t>
  </si>
  <si>
    <t>`</t>
  </si>
  <si>
    <t>Possible Allergens:  Soy, Wheat, and Citrus</t>
  </si>
  <si>
    <t>Chicken New Orleans</t>
  </si>
  <si>
    <t xml:space="preserve">Frozen, chicken in sweet sauce. No Trans fat </t>
  </si>
  <si>
    <t xml:space="preserve">sodium per serving.  One  portion to provide 2 M/MA </t>
  </si>
  <si>
    <t>Chicken Shredded Tinga</t>
  </si>
  <si>
    <t>Comida Vida (International Food Solutions)</t>
  </si>
  <si>
    <t>40.16 lbs</t>
  </si>
  <si>
    <t>Fully cooked white and dark meat. Seasoned with a dry rub. Latin flavors</t>
  </si>
  <si>
    <t>100 to 200 calories per serving. Less than 2 gm of saturated fat and no</t>
  </si>
  <si>
    <t>more than 400 mg sodium</t>
  </si>
  <si>
    <t>Rich Chicks (5 meatballs)</t>
  </si>
  <si>
    <t>Frozen fully cooked chicken meatballs. No breading or MSM. No soy, egg</t>
  </si>
  <si>
    <t xml:space="preserve">  Garlic Basil with Mozzarella Cheese</t>
  </si>
  <si>
    <t>or imitation cheese allowed. Products must be less thatn 350 mg sodium</t>
  </si>
  <si>
    <t xml:space="preserve">  Jalapeno Mango Chicken with Monterey</t>
  </si>
  <si>
    <t>and zero g transfat. Five meatballs to provide 2.0 M/MA</t>
  </si>
  <si>
    <t>Bone In Poultry Products</t>
  </si>
  <si>
    <t>Chicken, Drumsticks, Uncooked</t>
  </si>
  <si>
    <t>50 / 4.5 oz.</t>
  </si>
  <si>
    <t>Must yield 1.5 oz. cooked meat, USDA inspected, Grade A, IQF</t>
  </si>
  <si>
    <t>Chicken Thighs, Uncooked</t>
  </si>
  <si>
    <t>96 / 5.11 oz.</t>
  </si>
  <si>
    <t>Minimum 4.9 oz must provide a minimum or 2 oz cooked</t>
  </si>
  <si>
    <t>meat. USDA inspected.  Grade A, fryer parts, IQF</t>
  </si>
  <si>
    <t>Chicken, Eight Cut, Uncooked</t>
  </si>
  <si>
    <t>90/4.0oz</t>
  </si>
  <si>
    <t>USDA inspected, Grade A fryer parts</t>
  </si>
  <si>
    <t>Equal parts of breast, leg, thigh and wings,</t>
  </si>
  <si>
    <t>Minimum 4 oz breast and thigh to meet 2 oz cooked</t>
  </si>
  <si>
    <t>meat, IQF</t>
  </si>
  <si>
    <t>Possible Allergens: None Listed</t>
  </si>
  <si>
    <t>Drumsticks and Thighs, Breaded Cooked</t>
  </si>
  <si>
    <t>112/4.5 oz</t>
  </si>
  <si>
    <t xml:space="preserve">One Drumstick or One Thigh provides 2.0 oz M/MA and 0.5 OEG
</t>
  </si>
  <si>
    <t xml:space="preserve">Fully cooked, less thatn 250 calories,  Sat. Fat less than 3.6 g. and not more </t>
  </si>
  <si>
    <t>than 500 mg sodium</t>
  </si>
  <si>
    <t>Drumsticks and Thighs, Roasted Cooked</t>
  </si>
  <si>
    <t xml:space="preserve">One Drumstick or One Thigh provides 2.0 oz M/MA.
</t>
  </si>
  <si>
    <t xml:space="preserve">Fully cooked, less thatn 200 calories,  Sat. Fat less than 3.6 g. and not more </t>
  </si>
  <si>
    <t>than 325 mg sodium</t>
  </si>
  <si>
    <t>Chicken Wings, Buffalo Style</t>
  </si>
  <si>
    <t>32/5.3oz</t>
  </si>
  <si>
    <t>Frozen, Fully cooked, First and second wing joint, Marinated &amp; seasoned</t>
  </si>
  <si>
    <t>Gold Creek 6 wings = 2 M/MA</t>
  </si>
  <si>
    <t xml:space="preserve"> 275-600 calories with no more than 9 g saturated fat  and </t>
  </si>
  <si>
    <t>1450 mg sodium per serving</t>
  </si>
  <si>
    <t>Chicken Wings, Roasted</t>
  </si>
  <si>
    <t>Tyson 4 wings = 2 M/MA 5.4 ozs.</t>
  </si>
  <si>
    <t>Frozen, Fully cooked, 200-300 calories with not more than 6 gm saturated</t>
  </si>
  <si>
    <t xml:space="preserve">fat and 350 mg of sodium per serving   </t>
  </si>
  <si>
    <t>Possible Allergens:  None Listed, Gluten Free</t>
  </si>
  <si>
    <t>Proview by Tasty Brand 3 wings = 2 M/MA 4.5 ozs.</t>
  </si>
  <si>
    <t>106/4.5 oz</t>
  </si>
  <si>
    <t>Frozen, Fully cooked, 200-300 calories with not more than 4 gm saturated</t>
  </si>
  <si>
    <t xml:space="preserve">fat and 250 mg of sodium per serving   </t>
  </si>
  <si>
    <t>Chicken, Drumsticks, Oven Roasted</t>
  </si>
  <si>
    <t>88/5.43 oz</t>
  </si>
  <si>
    <t>Fully cooked. Each serving of one fully cooked drumsticks provides</t>
  </si>
  <si>
    <t>2.50 M/MA. And no more than 700 mg sodium</t>
  </si>
  <si>
    <t xml:space="preserve">Chicken Drumsticks, Whole Grain Breaded                 </t>
  </si>
  <si>
    <t>(22-23) Tyson</t>
  </si>
  <si>
    <t>Frozen, fully cooked breaded chicken drumsticks</t>
  </si>
  <si>
    <t>CN portion is 1  drum =2 M/MA &amp;.75 OEG</t>
  </si>
  <si>
    <t>Chicken Leg Quarters, Uncooked</t>
  </si>
  <si>
    <t>40 lb</t>
  </si>
  <si>
    <t>Minimum 6.0 oz leg quarter. Frozen</t>
  </si>
  <si>
    <t>USDA inspected.  Grade A, fryer parts, IQF</t>
  </si>
  <si>
    <t>Chicken Leg Quarters, XL Uncooked</t>
  </si>
  <si>
    <t>33.5 lb</t>
  </si>
  <si>
    <t>Minimum 11.0 oz leg quarter. Frozen</t>
  </si>
  <si>
    <t>USDA inspected.  Grade A,  IQF</t>
  </si>
  <si>
    <t>Other Poultry Products</t>
  </si>
  <si>
    <t>Chicken BBQ, Texas Style Sauce</t>
  </si>
  <si>
    <t>Nick's</t>
  </si>
  <si>
    <t>130/2.66 oz</t>
  </si>
  <si>
    <t>Frozen, 100-200 calories with no more than 3 g saturated fat and 300</t>
  </si>
  <si>
    <t>mg sodium per serving.  One portion to provide 2 M/MA</t>
  </si>
  <si>
    <t>Chicken Fajita Strips, Breast Meat w/ Grill marks</t>
  </si>
  <si>
    <t xml:space="preserve">Perdue </t>
  </si>
  <si>
    <t>10lb</t>
  </si>
  <si>
    <t xml:space="preserve">Frozen, Fully cooked, Marinated strips of breast w/rib meat with grill </t>
  </si>
  <si>
    <t>markings.  Free of bone and skin, 100-200 calories with no more than 2 g</t>
  </si>
  <si>
    <t>saturated fat and 600 mg of sodium per 2 M/MA</t>
  </si>
  <si>
    <t>Chicken Fajita Strips, Unbreaded Dark Meat</t>
  </si>
  <si>
    <t>Fully cooked, One serving must provide 2.0 oz M/MA</t>
  </si>
  <si>
    <t>Chicken Popcorn, Dark and White Meat, no container, WG</t>
  </si>
  <si>
    <t xml:space="preserve">Gold Kist/Pilgrims </t>
  </si>
  <si>
    <t>104/4.30z</t>
  </si>
  <si>
    <t>Frozen, Fully cooked, Chopped and formed w/d chicken meat 200-300</t>
  </si>
  <si>
    <t xml:space="preserve">calories with no more than 5 g saturated fat and 600 mg of sodium per </t>
  </si>
  <si>
    <t>serving.  CN Labeled for 10 pieces to provide min. 2 M/MA and 1 OEG</t>
  </si>
  <si>
    <t>Possible Allergens:  Wheat, Soy, and Milk</t>
  </si>
  <si>
    <t>Chicken, Breaded, Popcorn (Dark Meat)</t>
  </si>
  <si>
    <t>Whole Grain, fully cooked, frozen, must provide 2.0 oz. M/MA Consists of</t>
  </si>
  <si>
    <t xml:space="preserve">mixed white and datrk meat 5 gr of sat fat or less &amp; 600 mg of </t>
  </si>
  <si>
    <t>sodium or less</t>
  </si>
  <si>
    <t>Possible Allergens:  Wheat, Soy, Egg , Milk</t>
  </si>
  <si>
    <t>Chicken, Shredded, Fully Cooked</t>
  </si>
  <si>
    <t xml:space="preserve">Frozen, fully cooked, oven roasted, white chicken meat, free of bones </t>
  </si>
  <si>
    <t xml:space="preserve">and skin, thaw and serve.  No VPP 50-150 calories with no more than 2 g </t>
  </si>
  <si>
    <t xml:space="preserve">saturated fat and 410 mg of sodium per 2 M/MA serving.  No CN Label </t>
  </si>
  <si>
    <t>3.0 oz serving provide 2 M/MA</t>
  </si>
  <si>
    <t>Chicken, Diced, 1/2" Natual Proportion with Dark Meat</t>
  </si>
  <si>
    <t>194/2.72oz</t>
  </si>
  <si>
    <t xml:space="preserve">Frozen, fully cooked, oven roasted, natural proportion with dark chicken </t>
  </si>
  <si>
    <t>meat, free of bones and skin, thaw and serve, No VPP,  50-150 calories</t>
  </si>
  <si>
    <t xml:space="preserve"> with no more than  2 g saturated fat and 200 mg of sodium</t>
  </si>
  <si>
    <t xml:space="preserve"> per 2 M/MA serving </t>
  </si>
  <si>
    <t xml:space="preserve">Chicken, Breast Deli Sliced </t>
  </si>
  <si>
    <t>Gourmet Café (Tasty Brands)</t>
  </si>
  <si>
    <t>235/1.4 oz</t>
  </si>
  <si>
    <t>Fully cooked Nitrate/Nitrite free No artificial flavors or colors. Pre-sliced in</t>
  </si>
  <si>
    <t>fluff pack. 2 slices(1.4 z) provides 1.0 M/MA,  4 slices(2.8 z) 2.0 M/MA</t>
  </si>
  <si>
    <t>Chicken Nugget Dark Meat</t>
  </si>
  <si>
    <t>Gold Creek (10 Nuggets)</t>
  </si>
  <si>
    <t>113/4.5 oz</t>
  </si>
  <si>
    <t>Fully cooked, No artificial flavors or colors.</t>
  </si>
  <si>
    <t>Ten 0.45 oz fully cooked chicken dippers provides 2.0 oz M/MA &amp; 1.25 OEG</t>
  </si>
  <si>
    <t>Chicken Dark Meat Strips</t>
  </si>
  <si>
    <t>233/2.2 oz</t>
  </si>
  <si>
    <t>2.14 oz Dark Meat Unbreaded Strips provides 2.0 oz M/MA</t>
  </si>
  <si>
    <t>Chopped Chicken Chipotle Seasoned White and Dark Meat</t>
  </si>
  <si>
    <t>10/2 lbs</t>
  </si>
  <si>
    <t>Fully cooked. Each 3.0 oz serving to provide 2.0 M/MA and no more than 450</t>
  </si>
  <si>
    <t>mg of sodium and 2.5 gm of fat.</t>
  </si>
  <si>
    <t>Chicken, Large 100103</t>
  </si>
  <si>
    <t xml:space="preserve">Chicken, Fried,  8 cut, </t>
  </si>
  <si>
    <t xml:space="preserve">Frozen, Fully cooked, chicken parts, 8 pc cut, marinated, Must be sealed </t>
  </si>
  <si>
    <t xml:space="preserve">in plastic bags, 150-250 calories with no more than 4 gr sat fat and </t>
  </si>
  <si>
    <t>1 breast = 2.25 M/MA &amp; 0.75 OEG, 1 thigh = 3.25 M/MA &amp; 1 OEG</t>
  </si>
  <si>
    <t xml:space="preserve"> 1 drumstick =  2 oz. M/MA &amp; 0.75 OEG</t>
  </si>
  <si>
    <t>Possible Allergens:  Wheat</t>
  </si>
  <si>
    <t>4001-</t>
  </si>
  <si>
    <t>Brand Name</t>
  </si>
  <si>
    <t>Value  Per</t>
  </si>
  <si>
    <t>or Manufacturer</t>
  </si>
  <si>
    <t>Category: Turkey</t>
  </si>
  <si>
    <t>Turkey Thighs</t>
  </si>
  <si>
    <t>Turkey White</t>
  </si>
  <si>
    <t>100124W</t>
  </si>
  <si>
    <t>Turkey Dark</t>
  </si>
  <si>
    <t>100124D</t>
  </si>
  <si>
    <t>Turkey Barbecue with Texas Sauce, Low Sodium</t>
  </si>
  <si>
    <t xml:space="preserve">Brookwood </t>
  </si>
  <si>
    <t>4/5#</t>
  </si>
  <si>
    <t>Frozen, fully cooked, chopped, One 3.75 oz. portion to provide</t>
  </si>
  <si>
    <t>2 oz. M/MA, 100-200 calories and not more than 2 g saturated fat and</t>
  </si>
  <si>
    <t>300 mg of sodium per serving</t>
  </si>
  <si>
    <t xml:space="preserve">Possible Allergens:  Soy </t>
  </si>
  <si>
    <t xml:space="preserve">Turkey Breast, Deli Sliced, Frozen (1/2 oz. slices) </t>
  </si>
  <si>
    <t xml:space="preserve">Jennie O </t>
  </si>
  <si>
    <t>64/3.0z</t>
  </si>
  <si>
    <t>64/3.0 oz.</t>
  </si>
  <si>
    <t xml:space="preserve">Frozen, fully cooked, Oven roasted, Round Shape 50-150 calories with  </t>
  </si>
  <si>
    <t xml:space="preserve">not more than 2 g saturated fat and  400 mg sodium per serving,  </t>
  </si>
  <si>
    <t>CN label portion to provide 2 oz. M/MA</t>
  </si>
  <si>
    <t>Possible Allegens:  None Listed Gluten Free</t>
  </si>
  <si>
    <t>Turkey Ham, Sliced, (1/2 oz. slices)</t>
  </si>
  <si>
    <t>12/1 lb</t>
  </si>
  <si>
    <t>12/1 lb.</t>
  </si>
  <si>
    <t xml:space="preserve">Frozen, fully cooked, No more than 10% water added 94% fat-free </t>
  </si>
  <si>
    <t xml:space="preserve">by weight, 50-150 calories with no more than 2 g saturated fat and </t>
  </si>
  <si>
    <t>550 mg sodium per 2 M/MA serving May contain nitrites</t>
  </si>
  <si>
    <t>Turkey, Combo Frozen</t>
  </si>
  <si>
    <t>4/3/1 lbs</t>
  </si>
  <si>
    <t>4/3/1 lb.</t>
  </si>
  <si>
    <t xml:space="preserve">Frozen, fully cooked, All turkey equal parts bologna, ham, and salami.  </t>
  </si>
  <si>
    <t>Each flavor packed separately, 1/2 oz. slices.  May contain nitrites</t>
  </si>
  <si>
    <t>Turkey, Roast Light and Dark Meat Frozen</t>
  </si>
  <si>
    <t>4/9 lbs</t>
  </si>
  <si>
    <t>4/9 lbs.</t>
  </si>
  <si>
    <t>Frozen, fully cooked, Whole muscle breast and thigh roast, Packed in</t>
  </si>
  <si>
    <t>This is a catch weight item. Pricing is by the pound.</t>
  </si>
  <si>
    <t>per lb</t>
  </si>
  <si>
    <t>ovenable Mylar bags, natural skin on, 50-150 calories with no more</t>
  </si>
  <si>
    <t>2 g sat fat and 480 mg sodium per 2 M/MA serving</t>
  </si>
  <si>
    <t>per pound</t>
  </si>
  <si>
    <t xml:space="preserve">Shady Brook Farms </t>
  </si>
  <si>
    <t>4/9#</t>
  </si>
  <si>
    <t xml:space="preserve">Catch Weight per Pound </t>
  </si>
  <si>
    <t xml:space="preserve">703119 is in catch weights and will be invoiced by the pound.  </t>
  </si>
  <si>
    <t>The case prices listed are approximate.</t>
  </si>
  <si>
    <t>Turkey Taco Filling</t>
  </si>
  <si>
    <t>4/7 lbs</t>
  </si>
  <si>
    <t>4/7 lbs.</t>
  </si>
  <si>
    <t xml:space="preserve">Frozen, fully cooked, dark/white meat, pre-seasoned, 100-200 calories </t>
  </si>
  <si>
    <t xml:space="preserve">with no more than 2 g sat fat and 400 mg sodium per </t>
  </si>
  <si>
    <t>2 M/MA serving. Boil or steam in bag, CN labeled to provide 2 M/MA</t>
  </si>
  <si>
    <t>Turkey Bacon</t>
  </si>
  <si>
    <t xml:space="preserve">(18-19) Jennie O </t>
  </si>
  <si>
    <t>120/1.0z</t>
  </si>
  <si>
    <t>120/1.0 oz.</t>
  </si>
  <si>
    <t xml:space="preserve">Frozen, pre-cooked and pre-crisped, One slice contains .179 of cooked </t>
  </si>
  <si>
    <t>M/MA, Contains both white and dark meat</t>
  </si>
  <si>
    <t>Turkey Sliced All Natural Turkey Breast</t>
  </si>
  <si>
    <t>96/3.0z</t>
  </si>
  <si>
    <t>96/3.0 oz.</t>
  </si>
  <si>
    <t xml:space="preserve">Frozen, fully cooked, oven roasted, round shaped, 50-150 calories  </t>
  </si>
  <si>
    <t xml:space="preserve">with no more than 1 g sat fat and 4500 mg of sodium per serving. CN </t>
  </si>
  <si>
    <t xml:space="preserve">labeled with portion to provide 2 M/MA </t>
  </si>
  <si>
    <t xml:space="preserve">Possible Allergens:  None Listed, Gluten Free </t>
  </si>
  <si>
    <t>Turkey, All Nat Smoke House Turkey Breast Snack Stick</t>
  </si>
  <si>
    <t>200/1.2z</t>
  </si>
  <si>
    <t>200/1.2 oz.</t>
  </si>
  <si>
    <t>Frozen, Fully cooked, wach 1.2 oz. sticks provides 1 oz. M/MA 10-100</t>
  </si>
  <si>
    <t>calories with no more than 1 g sat fat  and 8 g of protein</t>
  </si>
  <si>
    <t>Turkey Meatballs</t>
  </si>
  <si>
    <t>Jennie O (4 meatballs)</t>
  </si>
  <si>
    <t>184/.85z</t>
  </si>
  <si>
    <t>184/.85 oz.</t>
  </si>
  <si>
    <t>Fully cooked, IQF, Four meatballs provides 2 M/MA Utlizes both white &amp;</t>
  </si>
  <si>
    <t>dark meat, 100-150 cals with no more than 1 g sat fat &amp; 400 mg sodium</t>
  </si>
  <si>
    <t>Possible Allergens:  Wheat, Soy and Milk</t>
  </si>
  <si>
    <t>Turkey Burger</t>
  </si>
  <si>
    <t>175/2.75z</t>
  </si>
  <si>
    <t xml:space="preserve">Frozen, Fully cooked, on patty provides 2.0 oz. M/MA 150-200 calories </t>
  </si>
  <si>
    <t>with no more than 2.5 g sat fat and 450 mg of sodium per serving</t>
  </si>
  <si>
    <t>Turkey Medallions</t>
  </si>
  <si>
    <t>Butterball</t>
  </si>
  <si>
    <t>30 #</t>
  </si>
  <si>
    <t>Fully cooked, boneless, skinless, individually sliced turkey tenderloin medallions</t>
  </si>
  <si>
    <t>Ready to serve. 1 3.60 oz serving provides 2.00 M/MA  CN labeled</t>
  </si>
  <si>
    <t>Turkey Thigh Roast</t>
  </si>
  <si>
    <t>3/6 lb</t>
  </si>
  <si>
    <t>Fully cooked turkey thigh roast. 3.58 oz serving provides 2.0 M/MA 2 gms sat</t>
  </si>
  <si>
    <t>Catch Weigh</t>
  </si>
  <si>
    <t>per lb.</t>
  </si>
  <si>
    <t>fat and 450 mg sodium</t>
  </si>
  <si>
    <t xml:space="preserve">Fully cooked, boneless, skinless, individually sliced turkey tenderloin medallions </t>
  </si>
  <si>
    <t xml:space="preserve">Ready to serve. 1 3.60 oz serving provides 2.00 M/MA </t>
  </si>
  <si>
    <t xml:space="preserve">Turkey Burger </t>
  </si>
  <si>
    <t>22655 72383</t>
  </si>
  <si>
    <t>40/4.0oz</t>
  </si>
  <si>
    <t xml:space="preserve"> Frozen turkey patty. No more the 250 calories, less 330 mg sodium.</t>
  </si>
  <si>
    <t>4 once patty provided 2 M/MA.</t>
  </si>
  <si>
    <t>Turkey Kielbasa</t>
  </si>
  <si>
    <t>18 lbs</t>
  </si>
  <si>
    <t>A-534/100124</t>
  </si>
  <si>
    <t xml:space="preserve">Each 3.0 oz servings provide 2.0 M/MA.  No nitrates or nitrites except for </t>
  </si>
  <si>
    <t>naturally occurring</t>
  </si>
  <si>
    <t>Turkey Patty Breaded Dill Flavor Whole Muscle</t>
  </si>
  <si>
    <t>Frozen fully cooked, whole grain breading. One patty provides 2.0 M/MA and</t>
  </si>
  <si>
    <t>1.0 OEG</t>
  </si>
  <si>
    <t>Fish Products</t>
  </si>
  <si>
    <t>Fish</t>
  </si>
  <si>
    <t xml:space="preserve">Fish Portion, Pollock, WG             </t>
  </si>
  <si>
    <t xml:space="preserve">Trident Seafood </t>
  </si>
  <si>
    <t>44/3.64z</t>
  </si>
  <si>
    <t>44/3.64 oz.</t>
  </si>
  <si>
    <t>Frozen, min 71% Alaskan Pollock, WGR breading, precooked, Grade A or</t>
  </si>
  <si>
    <t xml:space="preserve">High Liner Foods </t>
  </si>
  <si>
    <t>1089300CN</t>
  </si>
  <si>
    <t>80/3.60z</t>
  </si>
  <si>
    <t>80/3.60 oz.</t>
  </si>
  <si>
    <t xml:space="preserve">PUFI approved, 150-250 calories with no more than 2 g saturated fat and </t>
  </si>
  <si>
    <t>400 mg per serving, CN labeled to provide min. 2 M/MA and 1 OEG</t>
  </si>
  <si>
    <t>Possible Allergens:  Fish, Wheat, Soy</t>
  </si>
  <si>
    <t>Fish Portion, Pollock, Wedge, Potato Breading WG</t>
  </si>
  <si>
    <t xml:space="preserve">High Liner - Viking </t>
  </si>
  <si>
    <t>06533C</t>
  </si>
  <si>
    <t>46/3.60z</t>
  </si>
  <si>
    <t>46/3.6 oz.</t>
  </si>
  <si>
    <t>44/3.60z</t>
  </si>
  <si>
    <t>44/3.6 oz.</t>
  </si>
  <si>
    <t>300 mg per serving, CN labeled to provide min. 2 M/MA and .5 OEG</t>
  </si>
  <si>
    <t>Possible Allergens:  Fish, Wheat, Egg, Soy and Milk</t>
  </si>
  <si>
    <r>
      <rPr>
        <b/>
        <sz val="8"/>
        <color theme="1"/>
        <rFont val="Arial"/>
        <family val="2"/>
      </rPr>
      <t xml:space="preserve">Fish Nuggets, Natural Cod       </t>
    </r>
    <r>
      <rPr>
        <sz val="8"/>
        <color theme="1"/>
        <rFont val="Arial"/>
        <family val="2"/>
      </rPr>
      <t xml:space="preserve">                             </t>
    </r>
  </si>
  <si>
    <t>High Liner/Viking (4 nug)</t>
  </si>
  <si>
    <t>51067CN</t>
  </si>
  <si>
    <t xml:space="preserve">Natural Cod, chunks pre-breaded, oven ready.   PUFI approved. One </t>
  </si>
  <si>
    <t xml:space="preserve">serving (4 nuggets) will provide 2 oz meat/meat alternate and 1.0z OEG </t>
  </si>
  <si>
    <t xml:space="preserve">Possible Allergens:  Fish, Wheat, Egg  </t>
  </si>
  <si>
    <r>
      <rPr>
        <b/>
        <sz val="8"/>
        <color theme="1"/>
        <rFont val="Arial"/>
        <family val="2"/>
      </rPr>
      <t xml:space="preserve">Fish Sticks, Pollock      </t>
    </r>
    <r>
      <rPr>
        <sz val="8"/>
        <color theme="1"/>
        <rFont val="Arial"/>
        <family val="2"/>
      </rPr>
      <t xml:space="preserve">       </t>
    </r>
  </si>
  <si>
    <t xml:space="preserve">High Liner/APS </t>
  </si>
  <si>
    <t>26240CN</t>
  </si>
  <si>
    <t>160/1.0z</t>
  </si>
  <si>
    <t xml:space="preserve">Frozen, min. 64%  Alaskan Pollock, breaded, oven ready, Grade A or PUFI  </t>
  </si>
  <si>
    <t>160/1 oz</t>
  </si>
  <si>
    <t xml:space="preserve">approved, 200-300 claories calories with no more than 2 g sat fat and </t>
  </si>
  <si>
    <t xml:space="preserve">Slade Gorton </t>
  </si>
  <si>
    <t xml:space="preserve">350 mg sodium per serving.  </t>
  </si>
  <si>
    <t>Possible Allergens: Fish, Wheat, Soy</t>
  </si>
  <si>
    <t>Fish Stick, Nacho Breaded, WG</t>
  </si>
  <si>
    <t>320/1.0z</t>
  </si>
  <si>
    <t>320/1 oz.</t>
  </si>
  <si>
    <t xml:space="preserve">Frozen, min. 64% Alaskan Pollock, breaded, oven ready, PUFI approved, </t>
  </si>
  <si>
    <t xml:space="preserve">200-300 calories with no more than 2 g sat fat and 350 mg sodium per </t>
  </si>
  <si>
    <t>serving.  CN Labeled for 4 sticks to provide min. 2 M/MA and .75 OEG</t>
  </si>
  <si>
    <t>Fish Sticks, Pollock, Potato Coated, WG</t>
  </si>
  <si>
    <t>Possible Allergens:  Fish, Wheat, Soy, and Egg</t>
  </si>
  <si>
    <t>Shrimp, Popcorn Style, WG</t>
  </si>
  <si>
    <t>High Liner (21 pieces or 3/4 cup)</t>
  </si>
  <si>
    <t xml:space="preserve">Frozen, made from minced shrimp, whole grain rich breading, 150-250 </t>
  </si>
  <si>
    <t>calories with no more than 2 g saturated fat and 400 mg sodium per serving,</t>
  </si>
  <si>
    <t xml:space="preserve"> CN labeled - 3.045 oz to provide min. 1 M/MA and 1.0 OEG per serving</t>
  </si>
  <si>
    <t>Possible Allergens:  Crustacean Shellfish, Wheat,  Soy</t>
  </si>
  <si>
    <t>Tuna, Chunk Light, Low Sodium</t>
  </si>
  <si>
    <t xml:space="preserve">Star-Kist </t>
  </si>
  <si>
    <t>6/43 z</t>
  </si>
  <si>
    <t>Pouch, water packed, No soy, Complies with "Buy American" provision</t>
  </si>
  <si>
    <t>Possible Allergens:  Fish, Wheat</t>
  </si>
  <si>
    <t xml:space="preserve">Processing </t>
  </si>
  <si>
    <t>Price/</t>
  </si>
  <si>
    <t>Pork Products</t>
  </si>
  <si>
    <t>Pork</t>
  </si>
  <si>
    <t>Pork Barbecue, Tomato Sauce</t>
  </si>
  <si>
    <t xml:space="preserve">Frozen, fully cooked.  Chopped. Products shall contain no more than </t>
  </si>
  <si>
    <t>Castleberry CN</t>
  </si>
  <si>
    <t xml:space="preserve">5% textured vegetable protein.  USDA inspected pork.  </t>
  </si>
  <si>
    <t>Pork Barbecue, Lower Sodium Texas Western Sauce</t>
  </si>
  <si>
    <t>Frozen, fully cooked, 150-300 calories with no more than 7g sat fat and</t>
  </si>
  <si>
    <t>275 mg sodium per serving.  Must provide 2 oz. M/MA 0 trans fat</t>
  </si>
  <si>
    <t>Pork, Barbecue, Vinegar Marinate/Semi Dry</t>
  </si>
  <si>
    <t>8/5 lb</t>
  </si>
  <si>
    <t xml:space="preserve">Frozen, fully cooked 200-300  calories with no more than 7g sat fat and </t>
  </si>
  <si>
    <t>275 mg of sodium per serving.  Must provide 2 oz. M/MA 0 trans fat</t>
  </si>
  <si>
    <t>Pork Chop Pattie, Breaded, WG</t>
  </si>
  <si>
    <t>85/3.85 oz</t>
  </si>
  <si>
    <t>Frozen, fully cooked, 250-350 calories with no more than 6 g sat fat</t>
  </si>
  <si>
    <t>5694CE</t>
  </si>
  <si>
    <t>138/3.35z</t>
  </si>
  <si>
    <t>CP5694</t>
  </si>
  <si>
    <t>138/3.35 oz</t>
  </si>
  <si>
    <t xml:space="preserve">and 500 mg of sodium per serving. CN labeled for one portion to </t>
  </si>
  <si>
    <t>provide min. 2 M/MA and .5 OEG</t>
  </si>
  <si>
    <t>Possible Allergens:  Egg, Milk, Soy and Wheat</t>
  </si>
  <si>
    <t>Pork Rib Pattie, Barbecue Flavored</t>
  </si>
  <si>
    <t>100/2.50z</t>
  </si>
  <si>
    <t>Frozen, fully cooked, 100-200 calories with no more  than 4 g sat fat</t>
  </si>
  <si>
    <t>75156-05324</t>
  </si>
  <si>
    <t>208/2.40z</t>
  </si>
  <si>
    <t>75156-95324</t>
  </si>
  <si>
    <t>208/2.40 oz.</t>
  </si>
  <si>
    <t>and 400 mg sodium per serving CN Labeled for one portion  to provide</t>
  </si>
  <si>
    <t>CN582253</t>
  </si>
  <si>
    <t>216/2.25z</t>
  </si>
  <si>
    <t>CNQ582253P</t>
  </si>
  <si>
    <t>216/2.25 oz.</t>
  </si>
  <si>
    <t xml:space="preserve">2 M/MA </t>
  </si>
  <si>
    <t>Possible Allergens:  Milk, Soy and Wheat</t>
  </si>
  <si>
    <t>Ham, Buffet</t>
  </si>
  <si>
    <t>Smithfield</t>
  </si>
  <si>
    <t>2/9-10 lb</t>
  </si>
  <si>
    <t>Fully cooked, water added, boneless, smoked</t>
  </si>
  <si>
    <t>Catch Weight</t>
  </si>
  <si>
    <t xml:space="preserve">Carolina Pride </t>
  </si>
  <si>
    <t>2/10 lb</t>
  </si>
  <si>
    <t>Sausage, Smoked</t>
  </si>
  <si>
    <t>Bryan DISCONTINUED</t>
  </si>
  <si>
    <t xml:space="preserve">Made with pork and beef </t>
  </si>
  <si>
    <t xml:space="preserve">Swaggerty </t>
  </si>
  <si>
    <t>15Lb</t>
  </si>
  <si>
    <t>Ham Deli Sliced Black Forest</t>
  </si>
  <si>
    <t>Tasty Brands ( 2 slices)</t>
  </si>
  <si>
    <t>183/1.82 oz</t>
  </si>
  <si>
    <t>Fully cooked deli style ham. Nitrite/Nitrate Free, No artificial flavors/colors</t>
  </si>
  <si>
    <t>Each serving (2 slices 1.8 oz..) provides 1.25 M/MA</t>
  </si>
  <si>
    <t>Ham, Pre-Sliced</t>
  </si>
  <si>
    <t>6/2#</t>
  </si>
  <si>
    <t>Water added, .5 oz. slices, 2.0 oz. serving provides .75 oz. M/MA f</t>
  </si>
  <si>
    <t>Possible Allergens:  None</t>
  </si>
  <si>
    <t>10001-</t>
  </si>
  <si>
    <t>NOI</t>
  </si>
  <si>
    <t>Fee For</t>
  </si>
  <si>
    <t xml:space="preserve">Net </t>
  </si>
  <si>
    <t xml:space="preserve">Cost Per </t>
  </si>
  <si>
    <t>Pizza</t>
  </si>
  <si>
    <t>Cheese Mozzarella</t>
  </si>
  <si>
    <t>Cheese Ched Wht</t>
  </si>
  <si>
    <t>Cheese Cheddar</t>
  </si>
  <si>
    <t>Bread Stick with Cheese</t>
  </si>
  <si>
    <t>Bosco (Tyson)</t>
  </si>
  <si>
    <t>144/2.14z</t>
  </si>
  <si>
    <t>144/2.14oz</t>
  </si>
  <si>
    <t>Dough filled with 100% mozzarella, WG</t>
  </si>
  <si>
    <t>(22-23) Conagra</t>
  </si>
  <si>
    <t>144/2.21oz</t>
  </si>
  <si>
    <t>Frozen, WGR One stick must provide 1 M/MA and 1 EOG</t>
  </si>
  <si>
    <t>Possible Allergens:  Wheat, Milk, Soy</t>
  </si>
  <si>
    <t>Pizza, Cheese Crunchers</t>
  </si>
  <si>
    <t>8/3.125 lbs</t>
  </si>
  <si>
    <t xml:space="preserve">Frozen, WGR, Low moisture part skim mozzarella with pizza sauce on the inside. Four </t>
  </si>
  <si>
    <t>pieces to provide 2 M/MA and 2.5 OEG 400-500 calories and not more than 9 g sat fat and</t>
  </si>
  <si>
    <t>800 mg sodium per serving</t>
  </si>
  <si>
    <t>Bread Stick, Blueberry Cinnamon with Mozzarella WGR</t>
  </si>
  <si>
    <t xml:space="preserve">Conagra Max </t>
  </si>
  <si>
    <t>77387-12611</t>
  </si>
  <si>
    <t>96/2.3z</t>
  </si>
  <si>
    <t>96/2.30z</t>
  </si>
  <si>
    <t>Frozen, WGR, Part skim mozzarella cheese, 100-200 calories with not more than 3 g sat</t>
  </si>
  <si>
    <t>fat and 350 mg sodium per serving.  One breadstick provides 1 M/MA and 1 OEG</t>
  </si>
  <si>
    <t>Cheese Bites Stuffed Crust Mozzarella Bulk</t>
  </si>
  <si>
    <t>Wild Mike's</t>
  </si>
  <si>
    <t>240/1.0z</t>
  </si>
  <si>
    <t>Frozen, Part skim mozzarella cheese, four bites provides 2 M/MA and 2 OEG 200-300</t>
  </si>
  <si>
    <t xml:space="preserve">    Mozzarella</t>
  </si>
  <si>
    <t>calories with not  more than 6 g saturated fat and 500 mg sodium per serving</t>
  </si>
  <si>
    <t>Possible Allergens:  Wheat, Milk</t>
  </si>
  <si>
    <t>Cheese Bites Stuffed Crust Mozzarella Jalapeno Bulk</t>
  </si>
  <si>
    <t>240/1.06 oz</t>
  </si>
  <si>
    <t>240/1.06oz</t>
  </si>
  <si>
    <t xml:space="preserve">   Mozzarella + Jalapeno</t>
  </si>
  <si>
    <t>Pizzasticks, Filled with 100% Mozzarella and Pizza Sauce Wg</t>
  </si>
  <si>
    <t>Frozen, Low moisture part skim mozzarella cheese stick with WGR breading, pepperoni</t>
  </si>
  <si>
    <t xml:space="preserve">inside 200-400 calories with no more than  6 g sat fat and 400 mg of sodium per serving </t>
  </si>
  <si>
    <t>1 stick serving to provide min. 1 M/MA and 2 OEG</t>
  </si>
  <si>
    <t>Possible Allergens:  Wheat, Milk, Soy, and Eggs</t>
  </si>
  <si>
    <t>Pizza, 100% Mozzarella, 4x6, WG</t>
  </si>
  <si>
    <t xml:space="preserve">Tony's (Schwan's) </t>
  </si>
  <si>
    <t>96/4.50z</t>
  </si>
  <si>
    <t>96/4.50 oz</t>
  </si>
  <si>
    <t xml:space="preserve">Frozen, Whole grain rich 250-350 calories with no more than 7 g saturated fat and </t>
  </si>
  <si>
    <t xml:space="preserve">Conagra </t>
  </si>
  <si>
    <t>77387-12584</t>
  </si>
  <si>
    <t>96/4.65z</t>
  </si>
  <si>
    <t>96/4.65 oz</t>
  </si>
  <si>
    <t xml:space="preserve">750 mg sodium per serving. CN Labeled for one portion to provide 2 M/MA, 2 OEG, and </t>
  </si>
  <si>
    <t>Nardones 961SWCM2</t>
  </si>
  <si>
    <t>961SWCM2</t>
  </si>
  <si>
    <t>96/4.90z</t>
  </si>
  <si>
    <t>96/4.90 oz.</t>
  </si>
  <si>
    <t>1/8 c Red/Orange Vegetable.</t>
  </si>
  <si>
    <t>Pizza, 100% Mozzarella, Pork Pepperoni , 4 x 6, WG</t>
  </si>
  <si>
    <t>77387-12585</t>
  </si>
  <si>
    <t>96/4.65oz</t>
  </si>
  <si>
    <t xml:space="preserve">Frozen, Whole grain rich 250-350 calories with no more than 8 g saturated fat and </t>
  </si>
  <si>
    <t>96/4.48z</t>
  </si>
  <si>
    <t>96/4.48 oz</t>
  </si>
  <si>
    <t>810 mg sodium per serving. CN Labeled for one portion to provide min. 2 M/MA, 2 OEG &amp;</t>
  </si>
  <si>
    <t xml:space="preserve">Nardones </t>
  </si>
  <si>
    <t>961SWCMP2</t>
  </si>
  <si>
    <t>96/4.95z</t>
  </si>
  <si>
    <t>96/4.95 oz</t>
  </si>
  <si>
    <t>Pizza, 100% Mozzarella, Pork Pepperoni, Rtg. Ang. Wedge, WG</t>
  </si>
  <si>
    <t>96SWWEDP2</t>
  </si>
  <si>
    <t xml:space="preserve">Frozen, Whole grain rich 250-350 calories with no more than 6 g saturated fat and 810 mg </t>
  </si>
  <si>
    <t>77387-12686</t>
  </si>
  <si>
    <t>96/4.67z</t>
  </si>
  <si>
    <t>96/4.67 oz</t>
  </si>
  <si>
    <t>sodium per serving.  CN Labeled for one portion to provide 2 M/MA, 2 OEG, and 1/8 c</t>
  </si>
  <si>
    <t>Red/Orange Vegetable.</t>
  </si>
  <si>
    <t>Pizza, 100% Mozz. Pork Pepperoni Stuffed Crust, Wedge WG</t>
  </si>
  <si>
    <t xml:space="preserve">Nardone </t>
  </si>
  <si>
    <t>72WWSCMP2</t>
  </si>
  <si>
    <t>70/4.95z</t>
  </si>
  <si>
    <t>70/4.95 oz</t>
  </si>
  <si>
    <t xml:space="preserve">Frozen, Whole grain rich 300-400 calories with no more than 9 g saturated fat and 820 mg </t>
  </si>
  <si>
    <t>77387-12615</t>
  </si>
  <si>
    <t>72/5.00z</t>
  </si>
  <si>
    <t>72/5.00 oz</t>
  </si>
  <si>
    <t xml:space="preserve">sodium per svg, CN Labeled for one portion to provide 2 M/MA, 2 OEG, and 1/8 c </t>
  </si>
  <si>
    <t>Pizza, Beef Fiestada, WG</t>
  </si>
  <si>
    <t>96WWMEX2</t>
  </si>
  <si>
    <t>96/5.20z</t>
  </si>
  <si>
    <t>96/5.20 oz</t>
  </si>
  <si>
    <t xml:space="preserve">Frozen Whole grain rich Blend of cheddar, mozz/mozz sub 300-400 calories with no more </t>
  </si>
  <si>
    <t xml:space="preserve">Alpha Foods </t>
  </si>
  <si>
    <t>SP167RW</t>
  </si>
  <si>
    <t>72/7.23z</t>
  </si>
  <si>
    <t>72/7.23 oz.</t>
  </si>
  <si>
    <t xml:space="preserve">than 900 mg sodium per serving.  CN Labeled for one portion to provide min. 2 M/MA, </t>
  </si>
  <si>
    <t>72/5.44z</t>
  </si>
  <si>
    <t>2 OEG , and 1/8 cup red/orange vegetable</t>
  </si>
  <si>
    <t>Pizza, French Bread Multi Cheese Garlic</t>
  </si>
  <si>
    <t xml:space="preserve">Nardone's </t>
  </si>
  <si>
    <t>60WGUMA2</t>
  </si>
  <si>
    <t>60/4.50z</t>
  </si>
  <si>
    <t xml:space="preserve">Frozen, 6" whole grain rich french bread, blend of provolone, mozz/sub mozz </t>
  </si>
  <si>
    <t>60/4.29z</t>
  </si>
  <si>
    <t>250-400 calories with no more than 7 g saturated fat and 710 mg sodium per serving.</t>
  </si>
  <si>
    <t>CN Labeled for one portion to provide min 2 M/MA and 2 OEG.</t>
  </si>
  <si>
    <t>Pizza, 100% Mozz. Turkey Meateaters 6" Round, WG</t>
  </si>
  <si>
    <t>625WTME2</t>
  </si>
  <si>
    <t>60/5.57z</t>
  </si>
  <si>
    <t xml:space="preserve">Frozen, 6" whole grain rich, 100% mozzarella, 250-400 calories with no more than 7 g sat </t>
  </si>
  <si>
    <t>fat and 600 mg sodium per serving.  CN Labeled for one portion to proivde min. 2 M/MA,</t>
  </si>
  <si>
    <t>Pizza, Cheese, 5-6" Round, WG</t>
  </si>
  <si>
    <t>625WRM2</t>
  </si>
  <si>
    <t>60/5.43z</t>
  </si>
  <si>
    <t>60/5.4 oz</t>
  </si>
  <si>
    <t xml:space="preserve">S.A Piazza (Wild Mike's) </t>
  </si>
  <si>
    <t>80/5.49z</t>
  </si>
  <si>
    <t>80/5.49oz</t>
  </si>
  <si>
    <t xml:space="preserve">fat and 700 mg sodium per serving.  One portion to provide min. 2 M/MA, </t>
  </si>
  <si>
    <t>60/4.98z</t>
  </si>
  <si>
    <t>60/4.98oz</t>
  </si>
  <si>
    <t>2 OEG, and 1/8 c  Red//Orange Vegetable</t>
  </si>
  <si>
    <t>Pizza, Cheese, Turkey Pepperoni, 5-6" Round</t>
  </si>
  <si>
    <t>78369</t>
  </si>
  <si>
    <t>60/4.98 oz</t>
  </si>
  <si>
    <t xml:space="preserve">Frozen, Whole Grain 100% mozzarella 250-400 calories with no more than 7 g sat fat </t>
  </si>
  <si>
    <t>625WRMTP3</t>
  </si>
  <si>
    <t>60/5.40z</t>
  </si>
  <si>
    <t>60/5.43 oz</t>
  </si>
  <si>
    <t xml:space="preserve">and 700 mg sodium per serving. CN Labeled for one portion to provide min. 2 M/MA, </t>
  </si>
  <si>
    <t>Pizza, Cheese, Pepperoni, 5-6" Round</t>
  </si>
  <si>
    <t>AS64W</t>
  </si>
  <si>
    <t>60/5.36z</t>
  </si>
  <si>
    <t>60/5.36 oz.</t>
  </si>
  <si>
    <t xml:space="preserve">Frozen, Whole Grain 100% mozzarella </t>
  </si>
  <si>
    <t>One portion must provide 2 M/MA. 2 EOG, and 1/8 cup Red/Orange Vegetable</t>
  </si>
  <si>
    <t>Pizza, Cheese, Supreme, Turkey Pepperoni,  5-6" Round WG</t>
  </si>
  <si>
    <t>625WSUTP2</t>
  </si>
  <si>
    <t>60/6.35z</t>
  </si>
  <si>
    <t>60/6.35 oz</t>
  </si>
  <si>
    <t xml:space="preserve">Frozen, 5-6" WGR, 100% mozzarella, 250-400 calories with no more than 7 g sat fat and </t>
  </si>
  <si>
    <t>600 mg sodium per serving. CN Labeled for one portion to provide min. 2 M/MA, 2 OEG ,</t>
  </si>
  <si>
    <t>1/4 cup red/orange vegetable and 1/8 cup Other Vegetable</t>
  </si>
  <si>
    <t>Pizza, Cheese, Supreme, 5-6" Round</t>
  </si>
  <si>
    <t>625WSUP2</t>
  </si>
  <si>
    <t xml:space="preserve">700 mg sodium per serving. CN Labeled for one portion to provide min. 2 M/MA, 2 OEG </t>
  </si>
  <si>
    <t>and 1/8 cup red/orange vegetable</t>
  </si>
  <si>
    <t>Pizza, Whole, 15-16", Self Rising, Pepperoni</t>
  </si>
  <si>
    <t xml:space="preserve">UNO </t>
  </si>
  <si>
    <t>MVPPCN16</t>
  </si>
  <si>
    <t>96/5.50z</t>
  </si>
  <si>
    <t>96/5.50 oz.</t>
  </si>
  <si>
    <t>Frozen, "Pizza Pie Shape" cut into slices or cutter provided, 100% mozzarella, Whole grain</t>
  </si>
  <si>
    <t>SP164RW</t>
  </si>
  <si>
    <t>72/6.38z</t>
  </si>
  <si>
    <t>72/6.38 oz.</t>
  </si>
  <si>
    <t>16WRSRMP1</t>
  </si>
  <si>
    <t>64/6.92oz</t>
  </si>
  <si>
    <t>16WRSPMP1</t>
  </si>
  <si>
    <t>64/6.92 oz</t>
  </si>
  <si>
    <t>Pizza, Whole, 15-16", Self Rising, Turkey/Beef Pepperoni</t>
  </si>
  <si>
    <t>SLMVPPCN16</t>
  </si>
  <si>
    <t>96/4.925 oz</t>
  </si>
  <si>
    <t>16WRSRMTP2</t>
  </si>
  <si>
    <t>64/6.90z</t>
  </si>
  <si>
    <t>64/6.90oz</t>
  </si>
  <si>
    <t>Pizza, Whole, 15-16", Self Rising, Buffalo Chicken</t>
  </si>
  <si>
    <t>Big Daddy's (Schwan's)</t>
  </si>
  <si>
    <t>72/5.21z</t>
  </si>
  <si>
    <t>72/5.21 oz.</t>
  </si>
  <si>
    <t>Frozen, "Pizza Pie Shape" Chicken Buffalo cut into slices or cutter provided, 100% mozz.,</t>
  </si>
  <si>
    <t>Nardones</t>
  </si>
  <si>
    <t>16WSRBC</t>
  </si>
  <si>
    <t>64/4.85 oz</t>
  </si>
  <si>
    <t>WG, One portion must provide 2 M/MA. 2 EOG, and 1/8 cup Red/Orange Vegetable</t>
  </si>
  <si>
    <t>Pizza, Whole, 15-16", Self Rising, Supreme</t>
  </si>
  <si>
    <t>SP1668RW</t>
  </si>
  <si>
    <t>72/7.19z</t>
  </si>
  <si>
    <t>72/7.19 oz</t>
  </si>
  <si>
    <t>16WSRSUP-CN</t>
  </si>
  <si>
    <t>64/7.51oz</t>
  </si>
  <si>
    <t>64/7.51 oz</t>
  </si>
  <si>
    <t>Pizza, Whole, 15-16" Self Rising, Four Cheese</t>
  </si>
  <si>
    <t>SP1622RW</t>
  </si>
  <si>
    <t>72/6.56z</t>
  </si>
  <si>
    <t>72/6.56 oz</t>
  </si>
  <si>
    <t>Frozen, "Pizza Pie Shaped" cut into slices or cutter provided 100% mozzarella, whole grain</t>
  </si>
  <si>
    <t>16WSRFC</t>
  </si>
  <si>
    <t>64/5.38 oz</t>
  </si>
  <si>
    <t>72/5.18z</t>
  </si>
  <si>
    <t>72/5.18 oz.</t>
  </si>
  <si>
    <t>Pizza, Presliced, 15-16", Parbaked, Turkey or Beef Pepperoni</t>
  </si>
  <si>
    <t>64WPSTP3</t>
  </si>
  <si>
    <t>64/5.03 oz</t>
  </si>
  <si>
    <t>Frozen, "Pizza Pie Shaped cut into slices, 100% mozzarella</t>
  </si>
  <si>
    <t>Pizza, Presliced, 15-16", Parbaked, Buffalo Chicken</t>
  </si>
  <si>
    <t>64WPSBC</t>
  </si>
  <si>
    <t>64/4.60z</t>
  </si>
  <si>
    <t>64/4.60 oz</t>
  </si>
  <si>
    <t>Pizza, Whole, 15-16", 100% Mozz. Turkey Pepperoni, Four Cheese, WG</t>
  </si>
  <si>
    <t xml:space="preserve">Frozen, WGR, Made with mozzarella, provolone, cheddar and parmesan, Self Rising, </t>
  </si>
  <si>
    <t>16WSRFCTP2</t>
  </si>
  <si>
    <t>64/5.45 oz</t>
  </si>
  <si>
    <t xml:space="preserve">300-400 calories with no more than 8 g sat fat and 600 mg sodium per serving.  CN </t>
  </si>
  <si>
    <t>Labeled for one 1/8 pizza to provide min. 2 M/MA, 2 OEG, and 1/8 c Red/Orange Vegetable</t>
  </si>
  <si>
    <t>Pizza, Whole, 15-16", 100% Mozz, Four Meat, WG Self Rising</t>
  </si>
  <si>
    <t>72/5.30z</t>
  </si>
  <si>
    <t>Frozen, whole grain rich. 100% mozz, Topped with ham, sausage, beef and pepperoni</t>
  </si>
  <si>
    <t>16WSRFCME3</t>
  </si>
  <si>
    <t>64/5.63 oz</t>
  </si>
  <si>
    <t xml:space="preserve">300-400 calories with no more than 8 g sat fat and 660 mg sodium per serving. CN labeled </t>
  </si>
  <si>
    <t>for one 1/8 pizza to provide min. 2 M/MA, 2 OEG, and 1/8 c Red/Orange Vegetable</t>
  </si>
  <si>
    <t>Pizza, Whole, 15-16", 100% Mozz, Four Cheese, Pork Pepperoni, 10 Cut  Par Baked</t>
  </si>
  <si>
    <t xml:space="preserve">SA Piazza (Wild Mike's) </t>
  </si>
  <si>
    <t>90/5.50z</t>
  </si>
  <si>
    <t>90/5.50 oz</t>
  </si>
  <si>
    <t>Frozen, whole grain rich. 100% mozz, 300-400 calories with not nore than 10g  sat fat</t>
  </si>
  <si>
    <t>and 610 mg sodium per serving.  CN Labeled for one 1/8 pizza to provide min. 2 M/MA and</t>
  </si>
  <si>
    <t>2 OEG</t>
  </si>
  <si>
    <t>Pizza, Whole, 15-16", 100% Mozz, Four Cheese, Turkey Pepperoni, 8 Cut  Par Baked</t>
  </si>
  <si>
    <t>16WFCTP2</t>
  </si>
  <si>
    <t>64/5.20 oz</t>
  </si>
  <si>
    <t>and 695 mg sodium per serving.  CN Labeled for one 1/8 pizza to provide min. 2 M/MA and</t>
  </si>
  <si>
    <t>2 OEG and 1/8 Cup Red/Orange Vegetable</t>
  </si>
  <si>
    <t>Pizza, Whole, 15-16", 100% Mozz, Four Cheese, Meateaters, 8 Cut  Par Baked</t>
  </si>
  <si>
    <t>16WFCME2</t>
  </si>
  <si>
    <t>64/5.53 oz</t>
  </si>
  <si>
    <t>Frozen, whole grain rich. 100% mozz, 300-400 calories with not nore than 11g  sat fat</t>
  </si>
  <si>
    <t>and 810 mg sodium per serving.  CN Labeled for one 1/8 pizza to provide min. 2 M/MA and</t>
  </si>
  <si>
    <t>Pizza, Whole, 15-16", 100% Mozz, Four Cheese, Parbaked WG</t>
  </si>
  <si>
    <t>72/5.13z</t>
  </si>
  <si>
    <t xml:space="preserve">Frozen, whole grain rich. Made with mozzarella, provolone, cheddar and parmesian </t>
  </si>
  <si>
    <t>16WFC</t>
  </si>
  <si>
    <t>64/5.13z</t>
  </si>
  <si>
    <t>64/5.13 oz</t>
  </si>
  <si>
    <t xml:space="preserve">300-400 calories with no more than 8 g sat fat and 500 mg sodium per serving.  CN </t>
  </si>
  <si>
    <t>Pizza, Whole Wheat 8 inch Stuffed Crust Cheese Wedge</t>
  </si>
  <si>
    <t>Nardone Bros.</t>
  </si>
  <si>
    <t>72WWSCM2</t>
  </si>
  <si>
    <t xml:space="preserve">Frozen, whole grain rich. </t>
  </si>
  <si>
    <t>300-400 calories with no more than 10 g sat fat and 500 mg sodium per serving.</t>
  </si>
  <si>
    <t>One serving provides min. 2 M/MA, 2 OEG, and 1/8 c Red/Orange Vegetable</t>
  </si>
  <si>
    <t>Calzone, Cheese, Sicilian Style IW WG</t>
  </si>
  <si>
    <t>Tasty Brands</t>
  </si>
  <si>
    <t>96/5.0z</t>
  </si>
  <si>
    <t xml:space="preserve">Frz. Fully cooked and individually wrapped. Provides 2 M/MA and 2 OEG </t>
  </si>
  <si>
    <t xml:space="preserve">    PizzaBoli</t>
  </si>
  <si>
    <t>96/5.00</t>
  </si>
  <si>
    <t>Pizza Quesadilla, Cheese WG</t>
  </si>
  <si>
    <t>Conagra</t>
  </si>
  <si>
    <t>77387-12699</t>
  </si>
  <si>
    <t>96/4.83 oz</t>
  </si>
  <si>
    <t>Provide 2.25 OEG, 2.0 M/MA and 1/8 cup vegetable</t>
  </si>
  <si>
    <t>Pizza 16" Whole Wheat Pizzeria Style Garlic Cheese</t>
  </si>
  <si>
    <t>16WPG</t>
  </si>
  <si>
    <t>8/36 oz.</t>
  </si>
  <si>
    <t>Each 4.5 oz. portion provides 2.0 M/MA and 2.0 OEG. Must contain less 550 mg sodium</t>
  </si>
  <si>
    <t>Pizza Mini Triangles</t>
  </si>
  <si>
    <t>96/4.35oz</t>
  </si>
  <si>
    <t>Each 4.35 oz serving provides 2.0 M/MA and 2.0 OEG. Bulk packed CN labeled</t>
  </si>
  <si>
    <t xml:space="preserve">   Cheese 3 pieces</t>
  </si>
  <si>
    <t xml:space="preserve">   Pepperoni 3 pieces</t>
  </si>
  <si>
    <t>12001-</t>
  </si>
  <si>
    <t>Frozen Entrees</t>
  </si>
  <si>
    <t>Cheese, Blended American</t>
  </si>
  <si>
    <t>Peanuts Raw Shelled</t>
  </si>
  <si>
    <t>Calzone, 100% Mozz. w/Pizza Sauce and Pepperoni, WG</t>
  </si>
  <si>
    <t>Albie's</t>
  </si>
  <si>
    <t>48/4.50z</t>
  </si>
  <si>
    <t>48/4.50 z</t>
  </si>
  <si>
    <t xml:space="preserve">Frozen, 250-350 calories with no more than 6 g sat fat and 500 mg sodium per serving.  </t>
  </si>
  <si>
    <t>One portion to provide a min. 2 M/MA and 2 OEG</t>
  </si>
  <si>
    <t>Possible Allergens:  Wheat, Soy, Milk</t>
  </si>
  <si>
    <t>Calzone, 3 Cheese w/Pizza Sauce, WG</t>
  </si>
  <si>
    <t>Gilardi</t>
  </si>
  <si>
    <t>16272-20120</t>
  </si>
  <si>
    <t>60/4.69z</t>
  </si>
  <si>
    <t>60/4.69 oz.</t>
  </si>
  <si>
    <t>Frozen, 200-300 calories with no more than 3 g sat fat and 500 mg sodium per serving.</t>
  </si>
  <si>
    <t>One portion to provide a min. 2 M/MA and 2 OEG 1/8 cup red/orange vegetable</t>
  </si>
  <si>
    <t>Cheese Sticks, Mozzarella Filled Twisted Topped</t>
  </si>
  <si>
    <t xml:space="preserve">Tasty Brands </t>
  </si>
  <si>
    <t>90/3.10z</t>
  </si>
  <si>
    <t>90/3.10 oz</t>
  </si>
  <si>
    <t xml:space="preserve">Frozen, low moisture, 200-300 calories with no more  than 8 g sat fat and 400 mg of sodium </t>
  </si>
  <si>
    <t>per serving, 0 trans fats, One serving to provide 1 M/MA and 2 OEG</t>
  </si>
  <si>
    <t>Possible Allergens: Wheat, Milk, Soy</t>
  </si>
  <si>
    <t>Cheese Sticks, Breaded Mozzarella, Italian Style WG</t>
  </si>
  <si>
    <t>G1042DF</t>
  </si>
  <si>
    <t>83/4.20z</t>
  </si>
  <si>
    <t>83/4.20 oz.</t>
  </si>
  <si>
    <t xml:space="preserve">Frozen, low moisture part skim mozzarella cheese stick with WGR breading, may be </t>
  </si>
  <si>
    <t xml:space="preserve">prepared in oven or fryer, 200-300 cal with no more than 8 g sat fat and 400 mg sodium  </t>
  </si>
  <si>
    <t>per serving. 0 Trans Fats, CN Labeled for 5 stick portion to provide 2 M/MA and 1.5 OEG</t>
  </si>
  <si>
    <t>Egg Roll, WG</t>
  </si>
  <si>
    <t>Chef's Corner Foods</t>
  </si>
  <si>
    <t>0500</t>
  </si>
  <si>
    <t>96/2.5 oz.</t>
  </si>
  <si>
    <t xml:space="preserve">Frozen, chicken with vegetables in WG egg roll wrapper, 150-250 calories with no more </t>
  </si>
  <si>
    <t>than 2 g sat fat and 300 mg sodium per serving.  One portion to provide</t>
  </si>
  <si>
    <t>min 1.0 M/MA and 1.0 OEG</t>
  </si>
  <si>
    <t>Possible Allergens: Wheat and Soy</t>
  </si>
  <si>
    <t>Tortellini, Cheese WG</t>
  </si>
  <si>
    <t>00830WG</t>
  </si>
  <si>
    <t>211/2.27oz</t>
  </si>
  <si>
    <t>Frozen, cheese stuffed tortellini. Serving provides 1.0 M/MA and 1.0 OEG</t>
  </si>
  <si>
    <t>Possible Allergens: Milk, Wheat and Egg</t>
  </si>
  <si>
    <t>Turkey Frank Wrapped in WW Flour, IW</t>
  </si>
  <si>
    <t>Superbakery DISCONTINUED</t>
  </si>
  <si>
    <t xml:space="preserve">Frozen, Fully cooked, heat and serve, No nitrites or nitrates added, 200-300 calories and </t>
  </si>
  <si>
    <t>not more than 4 g sat fat and 400 mg of sodium per serving.  Must meet 2 M/MA and 2 OEG</t>
  </si>
  <si>
    <t xml:space="preserve">Possible Allergens: Wheat, Milk </t>
  </si>
  <si>
    <t>Macaroni and Cheese, Reduced Fat, WG</t>
  </si>
  <si>
    <t xml:space="preserve">Land O Lakes </t>
  </si>
  <si>
    <t xml:space="preserve">Frozen, processed American cheese in boil or steam pouch, 250-350 calories with no  </t>
  </si>
  <si>
    <t xml:space="preserve">more than 6 g sat fat and 1000 mg sodium per svg. One portion to provide 2 M/MA &amp; 1 OEG </t>
  </si>
  <si>
    <t>Possible Allergens: Milk, Wheat, Egg</t>
  </si>
  <si>
    <t>Ravioli, Mini Cheese, WG</t>
  </si>
  <si>
    <t>00837WG</t>
  </si>
  <si>
    <t>221/2.17z</t>
  </si>
  <si>
    <t>00834WG</t>
  </si>
  <si>
    <t>221/2.17 oz</t>
  </si>
  <si>
    <t xml:space="preserve">Frozen, whole grain pasta,  filled with mozzarella and ricotta cheese, 100-200 calories with </t>
  </si>
  <si>
    <t>no more than  2 g sat fat and 300 mg sodium per svg. One portion provides 1 M/MA &amp;.5 OEG</t>
  </si>
  <si>
    <t>Possible Allergens: Wheat, Milk, Egg</t>
  </si>
  <si>
    <t>Sandwich, Turkey, Ham and Cheese on Hawaiian Bun, WG</t>
  </si>
  <si>
    <t xml:space="preserve">(18-19) Integrated </t>
  </si>
  <si>
    <t>100/3.10z</t>
  </si>
  <si>
    <t>C13018</t>
  </si>
  <si>
    <t>100/3.10 oz.</t>
  </si>
  <si>
    <t>Frozen, 150-250 calories with no more than 2 g sat fat and 650 mg sodium per serving.</t>
  </si>
  <si>
    <t>One portion to provide min. 1 M/MA and 2 OEG</t>
  </si>
  <si>
    <t>Sandwich, Fiesta Egg and Cheese</t>
  </si>
  <si>
    <t>Jimmy Dean (Tyson)</t>
  </si>
  <si>
    <t>100/2.35z</t>
  </si>
  <si>
    <t>Frozen,. WGR, 100-200 calories with not more than 3 g sat fat and 300 mg sodium per</t>
  </si>
  <si>
    <t>serving.  Provides .75 M/MA and 1.25 OEG</t>
  </si>
  <si>
    <t>Possible Allergens:  Wheat, Soy, Milk, and Egg</t>
  </si>
  <si>
    <t>Tornados, Steak and Cheese, WG</t>
  </si>
  <si>
    <t xml:space="preserve">Ruiz Foods </t>
  </si>
  <si>
    <t>144/2.79z</t>
  </si>
  <si>
    <t xml:space="preserve">Frozen, thaw and serve, 100-200 calories with no more than 2 g sat fat and 400 mg sodium </t>
  </si>
  <si>
    <t>per serving. One portion to provide min. .5 M/MA and 1.25 OEG</t>
  </si>
  <si>
    <t xml:space="preserve">Possible Allergens:  Wheat, Soy, Milk </t>
  </si>
  <si>
    <t>Sandwich, Croissant Turkey Pepperoni &amp; Cheeswe WG IW</t>
  </si>
  <si>
    <t>72/4.85 oz</t>
  </si>
  <si>
    <t>Frozen, 250-350 calories with no more than 9 g sat fat and 770 mg sodium per serving.</t>
  </si>
  <si>
    <t>One portion to provide min. 2 M/MA and 2 OEG</t>
  </si>
  <si>
    <t>Possible Allergens:  Wheat, Soy, Eggs and Milk</t>
  </si>
  <si>
    <t>Turkey Ham, Turkey Pepperoni, Mozzarella Cheese + Sub Roll WG IW</t>
  </si>
  <si>
    <t>72/4.87 oz</t>
  </si>
  <si>
    <t>Frozen, 250-350 calories with no more than 6 g sat fat and 975 mg sodium per serving.</t>
  </si>
  <si>
    <t>Calzone, Chicken, Cheese Empanada WG</t>
  </si>
  <si>
    <t>Albies</t>
  </si>
  <si>
    <t>48/5.0 oz</t>
  </si>
  <si>
    <t>Frozen, 250-350 calories with no more than 6 g sat fat and 700 mg sodium per serving.</t>
  </si>
  <si>
    <t>Calzone, Turkey Ham, Cheese WG</t>
  </si>
  <si>
    <t>Grilled Cheese Sandwich Red. Fat IW WGR</t>
  </si>
  <si>
    <t>Integrated Food Service</t>
  </si>
  <si>
    <t>72/4.19 oz.</t>
  </si>
  <si>
    <t>C13400</t>
  </si>
  <si>
    <t>One portion to provide min. 2 M/MA / 2 OEG or 1/2 cup Legume / 2 OEG</t>
  </si>
  <si>
    <t>Meal Kits M/MA and Grain, Turkey Pepperoni and Cheese</t>
  </si>
  <si>
    <t>Tasty Brands Anytimers</t>
  </si>
  <si>
    <t>48/3.98 oz</t>
  </si>
  <si>
    <t>Meets 2.0 M/MA and 2 OEG.</t>
  </si>
  <si>
    <t>No more than 450 calories</t>
  </si>
  <si>
    <t>Meal Kits M/MA and Grain. Turkey Ham and Cheese</t>
  </si>
  <si>
    <t>48/4.58 oz</t>
  </si>
  <si>
    <t>Meal Kits M/MA and Grain. Cheese and Turkey Diced Pepperoni</t>
  </si>
  <si>
    <t>Meets 2.0 M/MA and 2 OEG and 1/8 Cup Vegetable</t>
  </si>
  <si>
    <t>Lasagna Rollup Cheese Stuffed WGR</t>
  </si>
  <si>
    <t>00801WG</t>
  </si>
  <si>
    <t>110/4.3 oz.</t>
  </si>
  <si>
    <t>0081WG</t>
  </si>
  <si>
    <t>Each serving (one – 4.30 oz. unit) of Whole Grain Cheese Lasagna Rollup provides 2.00 oz.</t>
  </si>
  <si>
    <t>equivalent meat alternate and 1 oz eq grains. CN # 093969 11-15</t>
  </si>
  <si>
    <t>Lasagna Rollup Double Stuffed WGR</t>
  </si>
  <si>
    <t>00825WG</t>
  </si>
  <si>
    <t>130/4.3 oz.</t>
  </si>
  <si>
    <t>Each serving (one – 4.30 oz. unit) of Whole Grain Double Stuffed Pasta Rolls provides</t>
  </si>
  <si>
    <t xml:space="preserve"> 2.00 oz. equivalent meat alternate and 1.25 oz eq grains.</t>
  </si>
  <si>
    <t>Beef and Cheese Taco</t>
  </si>
  <si>
    <t>SCUBCT</t>
  </si>
  <si>
    <t>106/2.27 oz</t>
  </si>
  <si>
    <t>QSCUBCT</t>
  </si>
  <si>
    <t>Each servings consist of 2 pieces. Meets 2 M//MA and 2 OEG.</t>
  </si>
  <si>
    <t>Garlic and Mozzarella Bread Sticks</t>
  </si>
  <si>
    <t>Back Crafters</t>
  </si>
  <si>
    <t>72/4.1 oz.</t>
  </si>
  <si>
    <t>Must be whole grain rich and provice 2.25 OEG and 2.0 M/MA. No more than 12 gms of fat</t>
  </si>
  <si>
    <t>and contain less than 620 mg of sodium.  Produced in a nut free, sesame free facility</t>
  </si>
  <si>
    <t>Possible Allergens: Wheat and Milk</t>
  </si>
  <si>
    <t>Chicken Cheese Chili Rolled Taco</t>
  </si>
  <si>
    <t>70/3.40oz</t>
  </si>
  <si>
    <t>Fully cooked whole grain rolled taco.  Each serving provided 1.0 M/MA and 1.0 OEG.</t>
  </si>
  <si>
    <t>Possible Allergens: Wheat, Milk and Soy</t>
  </si>
  <si>
    <t>Chicken Cheese Corn Taco</t>
  </si>
  <si>
    <t>SCUCCT</t>
  </si>
  <si>
    <t>89/2.70 oz.</t>
  </si>
  <si>
    <t>Fully cooked whole grain taco.  Each serving provided 1.0 M/MA and 1.0 OEG.</t>
  </si>
  <si>
    <t>Possible Allergens: Milk and Soy</t>
  </si>
  <si>
    <t>Peanut Butter &amp; Grape Jelly, No HFCS, Crustless, WG, IW</t>
  </si>
  <si>
    <t>72/2.6z</t>
  </si>
  <si>
    <t>72/2.6 oz.</t>
  </si>
  <si>
    <t xml:space="preserve">Frozen, smooth peanut butter and grape jelly, crustless, whole grain bread, crimped edges,  </t>
  </si>
  <si>
    <t xml:space="preserve">250-350 calories with no more than 4 g sat fat and 350 mg sodium per serving. </t>
  </si>
  <si>
    <t>One portion to provide min. 1 M/MA and 1 OEG, Individually wrapped</t>
  </si>
  <si>
    <t>Possible Allergens:  Wheat, Peanuts</t>
  </si>
  <si>
    <t>72/5.30 oz.</t>
  </si>
  <si>
    <t xml:space="preserve">Frozen, smooth peanut butter and grape jelly, crustless, whole grain bread, crimped edges, </t>
  </si>
  <si>
    <t xml:space="preserve">550-650 calories with no more than 7 g sat fat and 650 mg sodium per serving. </t>
  </si>
  <si>
    <t>One portion to provide min. 2 M/MA and 2 OEG, Individually wrapped</t>
  </si>
  <si>
    <t>Peanut Butter &amp; Strawberry Jelly, No HFCS, Crustless, WG, IW</t>
  </si>
  <si>
    <t>72/2.60z</t>
  </si>
  <si>
    <t>72/2.60 oz.</t>
  </si>
  <si>
    <t xml:space="preserve">Frozen, smooth peanut butter and strawberry jelly, crustless, whole grain bread, crimped </t>
  </si>
  <si>
    <t>edges, with no more than 3 g sat fat and 350 mg sodium per serving.  One portion to provide</t>
  </si>
  <si>
    <t>min. 1 M/MA and 1 OEG, Individually wrapped</t>
  </si>
  <si>
    <t>Peanut Butter Cups, Creamy, IW</t>
  </si>
  <si>
    <t>JIF (Smuckers)</t>
  </si>
  <si>
    <t>120/1.1 oz</t>
  </si>
  <si>
    <t>120/1.10 oz</t>
  </si>
  <si>
    <t xml:space="preserve">Shelf stable, smooth peanut butter, 100-200 calories with no more than 3 g sat fat and </t>
  </si>
  <si>
    <t>150 mg sodium per serving, One portion to provide min 1 M/MA Individually wrapped</t>
  </si>
  <si>
    <t>Possible Allergens:  Peanuts</t>
  </si>
  <si>
    <t>Cheese Bread IW</t>
  </si>
  <si>
    <t>Pillsbury</t>
  </si>
  <si>
    <t>72/3.88z</t>
  </si>
  <si>
    <t>Cheese bread that is easily pulled apart. 100% real chese</t>
  </si>
  <si>
    <t>Italian Cheese &amp; Garlic</t>
  </si>
  <si>
    <t>Heat and Serve Provides 2 OEG and 2 M/MA</t>
  </si>
  <si>
    <t>Southwest Queso</t>
  </si>
  <si>
    <t>Jelly &amp; Nut Free Alternative Sandwich IW</t>
  </si>
  <si>
    <t>(22-23) Albies</t>
  </si>
  <si>
    <t xml:space="preserve">Frozen, nut free butter and grape jelly, crustless, whole grain bread, crimped edges,  </t>
  </si>
  <si>
    <t>EZ Jammer Crustless</t>
  </si>
  <si>
    <t>(23-24) Albies</t>
  </si>
  <si>
    <t>Frozen, nut free butter and grape jelly, crustless, whole grain bread.</t>
  </si>
  <si>
    <t>40/4.6 oz</t>
  </si>
  <si>
    <t xml:space="preserve">450-550 calories with no more than 6 g sat fat and 700 mg sodium per serving. </t>
  </si>
  <si>
    <t xml:space="preserve"> Individually wrapped</t>
  </si>
  <si>
    <t xml:space="preserve">Value </t>
  </si>
  <si>
    <t>Dairy and Yogurt</t>
  </si>
  <si>
    <t>Cheese Amer Barrel</t>
  </si>
  <si>
    <t>Cheese, American, Reduced Fat, Shredded</t>
  </si>
  <si>
    <t>Refregerated, 1/2 oz. serving</t>
  </si>
  <si>
    <t>Possible Allergens:  Milk</t>
  </si>
  <si>
    <t>Cheese, Cheddar Mild, Shredded</t>
  </si>
  <si>
    <t>Refrigerated, 1/2 oz. serving</t>
  </si>
  <si>
    <t>Cheese, Mozzarella, Shredded, 100% Mozzarella</t>
  </si>
  <si>
    <t>Refrigerated, Low moisture part skim 45-50% moisture 1/2 oz. serving</t>
  </si>
  <si>
    <t xml:space="preserve">Bongards </t>
  </si>
  <si>
    <t>75507-1</t>
  </si>
  <si>
    <t>Cheese, Mild Cheddar, Indv. Portions, Reduced Fat</t>
  </si>
  <si>
    <t>168/1 oz.</t>
  </si>
  <si>
    <t>168/ 1 oz</t>
  </si>
  <si>
    <t>Refrigerated, Natural mild cheddar, 1 0z. Portions (Sticks)+</t>
  </si>
  <si>
    <t>Cheese, Cubes,  Reduced Fat, IW Portions</t>
  </si>
  <si>
    <t>200/1.0z</t>
  </si>
  <si>
    <t>200/1 oz</t>
  </si>
  <si>
    <t>Refrigerated cheese pouches 1 0z. Portions</t>
  </si>
  <si>
    <t xml:space="preserve">   Mild Cheddar</t>
  </si>
  <si>
    <t xml:space="preserve">   Colby Jack</t>
  </si>
  <si>
    <t>Cheese, Mozzarella, String Cheese, IW</t>
  </si>
  <si>
    <t>168/1.0z</t>
  </si>
  <si>
    <t>168/1 oz</t>
  </si>
  <si>
    <t>Refrigerated, Part skim mozzarella, 1 oz. portions</t>
  </si>
  <si>
    <t>40295-1</t>
  </si>
  <si>
    <t xml:space="preserve">Pauley </t>
  </si>
  <si>
    <t xml:space="preserve">Schrieber </t>
  </si>
  <si>
    <t>Cheese, Mozzarella, String Cheese, Light, IW</t>
  </si>
  <si>
    <t xml:space="preserve">Refrig., Part skim mozz., 50% red sodium, No more than 2g sat fat and 220 sodium </t>
  </si>
  <si>
    <t>40299-1</t>
  </si>
  <si>
    <t>Cheese, American 50% Red Fat, 50% Red Sodium, Sliced</t>
  </si>
  <si>
    <t>4/5 lbs.</t>
  </si>
  <si>
    <t xml:space="preserve">Refrigerated, No more than 3.5 g sat fat and 280 mg sodium </t>
  </si>
  <si>
    <t>Sauce, Cheese, Prepared, Pouch, Reduced Sodium</t>
  </si>
  <si>
    <t>6/106z</t>
  </si>
  <si>
    <t>6/106 oz</t>
  </si>
  <si>
    <t>Shelf Stable, Aseptically produced, perservative-free, packaged 3oz.=1 M/MA</t>
  </si>
  <si>
    <t>Possible Allergens:  Milk, Soy</t>
  </si>
  <si>
    <t>Sauce, Cheese, Jalapeno, Prepared, Pouch, Reduced Sodium</t>
  </si>
  <si>
    <t>Sauce, Cheese, Queso Blanco</t>
  </si>
  <si>
    <t>240/2 oz.</t>
  </si>
  <si>
    <t xml:space="preserve">Frozen, 100-200 calories and no more than 6g saturated fat and </t>
  </si>
  <si>
    <t xml:space="preserve">500 mg of sodium per svg.  Each 2.0 oz. serving provides 1 oz. M/MA </t>
  </si>
  <si>
    <t>Possible Allergens: Milk</t>
  </si>
  <si>
    <t>Cheese, Sauce, Ultimate White Blend</t>
  </si>
  <si>
    <t xml:space="preserve">(18-19) Land O Lakes </t>
  </si>
  <si>
    <t xml:space="preserve">Shefl Stable, Aseptically produced, preservative-free, packaged in </t>
  </si>
  <si>
    <t xml:space="preserve">pouch 3 oz = 1 M/MA </t>
  </si>
  <si>
    <t>Cheese Dip Cups</t>
  </si>
  <si>
    <t>140/3.0z</t>
  </si>
  <si>
    <t>140/3.0 oz</t>
  </si>
  <si>
    <t>Shelf Stable , Portion Pack, 3 oz. cup = 1 M/MA</t>
  </si>
  <si>
    <t xml:space="preserve">     Cheddar</t>
  </si>
  <si>
    <t xml:space="preserve">Possbile Allergens:  Milk </t>
  </si>
  <si>
    <t xml:space="preserve">     Mucho Queso Jalapeno</t>
  </si>
  <si>
    <t>Cheese Spreadable Reduced Sodium Cheddar IW</t>
  </si>
  <si>
    <t xml:space="preserve">6/5 lbs </t>
  </si>
  <si>
    <t>Refrigerated. Individually wrapped. Made with cheddar &amp; RF cheddar</t>
  </si>
  <si>
    <t>cheese. No more than 280 mg sodium. Provided 1.0 M/MA per 2 oz cup</t>
  </si>
  <si>
    <t xml:space="preserve">Yogurt, Low Fat, 4 oz, Gluten Free   </t>
  </si>
  <si>
    <t>Yoplait/Trix (General Mills)</t>
  </si>
  <si>
    <t>48/4.0z</t>
  </si>
  <si>
    <t xml:space="preserve">Refrigerated, Lowfat, flavored, pasteurized, Grade A contains live and </t>
  </si>
  <si>
    <t xml:space="preserve">Raspberry Rainbow </t>
  </si>
  <si>
    <t xml:space="preserve">active yogurt cultures, No aspartame, Expiration date on container,  </t>
  </si>
  <si>
    <t>Strawberry Banana</t>
  </si>
  <si>
    <t>coded and labeled in accordance with State and Federal Regulations</t>
  </si>
  <si>
    <t xml:space="preserve">Triple Cherry </t>
  </si>
  <si>
    <t>No more than 2 g of fat per serving. 0 trans fat</t>
  </si>
  <si>
    <t>Horchatta</t>
  </si>
  <si>
    <t xml:space="preserve"> Dannon (Danimals) </t>
  </si>
  <si>
    <t>Strawberry Dianimals</t>
  </si>
  <si>
    <t xml:space="preserve">Possible Allergens:  Milk  </t>
  </si>
  <si>
    <t>Strawberry Banana Dianimals</t>
  </si>
  <si>
    <t>Vanilla Dianimals</t>
  </si>
  <si>
    <t>Yogurt, Fat Free, 4 oz. Extended Shelf Life</t>
  </si>
  <si>
    <t>Upstate</t>
  </si>
  <si>
    <t>Refrigerated, Lowfat, flavored, pasteurized, Grade A contains live and</t>
  </si>
  <si>
    <t xml:space="preserve">Strawberry </t>
  </si>
  <si>
    <t xml:space="preserve">Peach </t>
  </si>
  <si>
    <t>coded, and labeled in accordance with State and Federal Regulations</t>
  </si>
  <si>
    <t xml:space="preserve">Cherry Vanilla </t>
  </si>
  <si>
    <t>No more than 0 g of fat per serving. 0 trans fat</t>
  </si>
  <si>
    <t xml:space="preserve">Strawberry Banana </t>
  </si>
  <si>
    <t>Blueberry</t>
  </si>
  <si>
    <t>Yogurt, Fat Free, 8 oz. Extended Shelf Life</t>
  </si>
  <si>
    <t>12/8.0z</t>
  </si>
  <si>
    <t>Yogurt, Vanilla Pouch, Low fat</t>
  </si>
  <si>
    <t>Dannon Pro Vanilla</t>
  </si>
  <si>
    <t>Vanilla</t>
  </si>
  <si>
    <t>4/6 lbs</t>
  </si>
  <si>
    <t xml:space="preserve">active live cultures, No aspartame, Expiration date on container, coded,  </t>
  </si>
  <si>
    <t>and labeled in accordance with State and Federal Regulations</t>
  </si>
  <si>
    <t>Yoplait/General Mills</t>
  </si>
  <si>
    <t>4 oz. serving equals 1 oz. protein</t>
  </si>
  <si>
    <t>6/64 oz</t>
  </si>
  <si>
    <t>Possible Allergens:  Milk, Gluten Free</t>
  </si>
  <si>
    <t>Yogurt,  Bulk, Pouch, Low fat</t>
  </si>
  <si>
    <t>Strawberry</t>
  </si>
  <si>
    <t>Yogurt,  Blueberry Pouch, Low fat</t>
  </si>
  <si>
    <t xml:space="preserve">Yoplait/General Mills </t>
  </si>
  <si>
    <t>Possbile Allergens: Milk, Gluten Free</t>
  </si>
  <si>
    <t xml:space="preserve">Yogurt. Reduced Sugar </t>
  </si>
  <si>
    <t>100-70470-20824-1</t>
  </si>
  <si>
    <t>14 g of sugar per 6 oz serving. Provides 1 M/MA  per 4 oz. portion</t>
  </si>
  <si>
    <t xml:space="preserve">Yogurt, Low Fat Shelf Stable </t>
  </si>
  <si>
    <t>Backpack</t>
  </si>
  <si>
    <t>48/4 oz</t>
  </si>
  <si>
    <t xml:space="preserve">Low fat, shelf stable yougurt. 18 month shelf life. </t>
  </si>
  <si>
    <t xml:space="preserve">    Summer Berries</t>
  </si>
  <si>
    <t>SUBYLF101</t>
  </si>
  <si>
    <t>Possible Allergen: Milk</t>
  </si>
  <si>
    <t xml:space="preserve">    Strawberry</t>
  </si>
  <si>
    <t>SBYLF101</t>
  </si>
  <si>
    <t>SMART SNACK COMPLIANT</t>
  </si>
  <si>
    <t xml:space="preserve">    Vanilla</t>
  </si>
  <si>
    <t>VYLF101</t>
  </si>
  <si>
    <t>Margarine Reddies</t>
  </si>
  <si>
    <t>720/.5 gm</t>
  </si>
  <si>
    <t xml:space="preserve">Pure Vegetable.  Contains 0 Trans fat. </t>
  </si>
  <si>
    <t>Margarine Solids</t>
  </si>
  <si>
    <t>30Lb</t>
  </si>
  <si>
    <t>Pure Vegetable. Contains 0 Trans fat.</t>
  </si>
  <si>
    <t>Franks &amp; Corn Dogs</t>
  </si>
  <si>
    <t>Chicken Large Dark</t>
  </si>
  <si>
    <t>Frank, Beef</t>
  </si>
  <si>
    <t>Ball Park (Tyson)</t>
  </si>
  <si>
    <t>80/2.0oz</t>
  </si>
  <si>
    <t xml:space="preserve">Frozen, fully cooked, all beef, Formula B, natural color, made from skeletal </t>
  </si>
  <si>
    <t xml:space="preserve">cuts.  IMPS #800 8 per lbs 150-250 calories with no more than 8 g sat fat </t>
  </si>
  <si>
    <t xml:space="preserve">Farmland/Smithfield </t>
  </si>
  <si>
    <t xml:space="preserve">and 800 mg sodium per serving.  One portion provides 2 M/MA. May </t>
  </si>
  <si>
    <t xml:space="preserve">Kent Quality Foods </t>
  </si>
  <si>
    <t>160/2.0oz</t>
  </si>
  <si>
    <t>contain Sodium Nitrite</t>
  </si>
  <si>
    <t xml:space="preserve"> Possible Allergens:  None Listed</t>
  </si>
  <si>
    <t>Frank, Beef, Black Angus Low Sodium</t>
  </si>
  <si>
    <t xml:space="preserve">Frozen, fully cooked, all beef,  natural color, made from skeletal </t>
  </si>
  <si>
    <t xml:space="preserve">cuts.  150-250 calories with no more than 8 g sat fat </t>
  </si>
  <si>
    <t xml:space="preserve">and 220 mg sodium per serving.  One portion provides 2 M/MA. May </t>
  </si>
  <si>
    <t>Frank, Beef/Pork</t>
  </si>
  <si>
    <t>All beef and pork, Formula B, natural color, no offals.  IMPS #800.</t>
  </si>
  <si>
    <t xml:space="preserve">Made from all skeletal cuts.  8 ct. Skinless  No artificial color. Must provide </t>
  </si>
  <si>
    <t>2 0 oz cooked meat/meat alternate for CN Meal Pattern Requirements</t>
  </si>
  <si>
    <t>One 2 oz serving contains no more  than  85% of calories from fat.</t>
  </si>
  <si>
    <r>
      <rPr>
        <sz val="8"/>
        <color theme="1"/>
        <rFont val="Arial"/>
        <family val="2"/>
      </rPr>
      <t xml:space="preserve"> </t>
    </r>
    <r>
      <rPr>
        <b/>
        <sz val="8"/>
        <color theme="1"/>
        <rFont val="Arial"/>
        <family val="2"/>
      </rPr>
      <t>Possible Allergens:  None Liste</t>
    </r>
    <r>
      <rPr>
        <sz val="8"/>
        <color theme="1"/>
        <rFont val="Arial"/>
        <family val="2"/>
      </rPr>
      <t>d</t>
    </r>
  </si>
  <si>
    <t xml:space="preserve">Frank, All Meat     </t>
  </si>
  <si>
    <t>80/2.0z</t>
  </si>
  <si>
    <t xml:space="preserve">Frozen, fully cooked, made from skeletal cuts, IMPS #800, No artificial color,, </t>
  </si>
  <si>
    <t>160/2.0z</t>
  </si>
  <si>
    <t xml:space="preserve">8 per lb, 150-250 calories with no more than 7 g sat fat and 700 mg </t>
  </si>
  <si>
    <t>Bryan (Tyson) DISCONTINUED</t>
  </si>
  <si>
    <t>sodium per svg. One portion provides 2 M/MA. May contain Sodium Nitrite</t>
  </si>
  <si>
    <t>3140CN</t>
  </si>
  <si>
    <t>Frank, Turkey</t>
  </si>
  <si>
    <t>Briar Street (Tyson)</t>
  </si>
  <si>
    <t xml:space="preserve">Frozen, made form mechanically separated turkey meat blended with </t>
  </si>
  <si>
    <t xml:space="preserve">Butterball </t>
  </si>
  <si>
    <t>22655-61886</t>
  </si>
  <si>
    <t xml:space="preserve">natural flavoring/color and spices, 8 per lbs, 100-150 calories with no more </t>
  </si>
  <si>
    <t>2/5Lb</t>
  </si>
  <si>
    <t>than 5 g sat fat and 750 mg sodium per serving.  One portion to provide</t>
  </si>
  <si>
    <t>2 M/MA.  May contain Sodium Nitrite.</t>
  </si>
  <si>
    <t>Frank, Turkey/Beef Low Sodium and Reduced Fat</t>
  </si>
  <si>
    <t>Frozen made of mechanically separated turkey meat blended with natural</t>
  </si>
  <si>
    <t xml:space="preserve">flavoring/color and spices and beef 100-150 calories with no more than </t>
  </si>
  <si>
    <t>4 g sat fat and 350 mg sodium per serving.  One portion  to provide 2 M/MA</t>
  </si>
  <si>
    <t>May contain sodium nitrite</t>
  </si>
  <si>
    <t>Frank, Turkey Low Sodium and Reduced Fat</t>
  </si>
  <si>
    <r>
      <rPr>
        <sz val="8"/>
        <color theme="1"/>
        <rFont val="Arial"/>
        <family val="2"/>
      </rPr>
      <t xml:space="preserve">Kent Quality Foods  </t>
    </r>
    <r>
      <rPr>
        <sz val="8"/>
        <color rgb="FFFF0000"/>
        <rFont val="Arial"/>
        <family val="2"/>
      </rPr>
      <t>DISCONTINUED</t>
    </r>
  </si>
  <si>
    <t>20 lb</t>
  </si>
  <si>
    <t xml:space="preserve">flavoring/color and spices 100-150 calories with no more than 4 g sat fat </t>
  </si>
  <si>
    <t>Jennie O</t>
  </si>
  <si>
    <t>160/2.0 oz</t>
  </si>
  <si>
    <t xml:space="preserve"> and 350 mg sodium per serving.  One portion  to provide 2 M/MA</t>
  </si>
  <si>
    <t>Corn Dog, Chicken, WG</t>
  </si>
  <si>
    <t xml:space="preserve">Foster Farms </t>
  </si>
  <si>
    <t>72/4.0z</t>
  </si>
  <si>
    <t xml:space="preserve">Frozen, fully cooked, sweet batter dipped frankfurter, whole wheat flour </t>
  </si>
  <si>
    <t xml:space="preserve">and cornmeal 200-300 calories with no more than 3 g sat fat and 400 mg </t>
  </si>
  <si>
    <t xml:space="preserve">sodium per serving. One portion to provide 2 M/MA and 2 OEG May contain </t>
  </si>
  <si>
    <r>
      <rPr>
        <sz val="8"/>
        <color theme="1"/>
        <rFont val="Arial"/>
        <family val="2"/>
      </rPr>
      <t xml:space="preserve">Sodium Nitrite, </t>
    </r>
    <r>
      <rPr>
        <b/>
        <sz val="8"/>
        <color theme="1"/>
        <rFont val="Arial"/>
        <family val="2"/>
      </rPr>
      <t>SMART SNACK COMPLIANT</t>
    </r>
  </si>
  <si>
    <t>Possible Allergens: Wheat, Soy ,Eggs, Gluten</t>
  </si>
  <si>
    <t>Corn Dog, Turkey, WG</t>
  </si>
  <si>
    <t>State Fair (Tyson)</t>
  </si>
  <si>
    <t xml:space="preserve">Frozen, oven ready, sweet batter dipped frankfurter, whole wheat flour </t>
  </si>
  <si>
    <t>CN84072WG</t>
  </si>
  <si>
    <t xml:space="preserve">and cornmeal with stick. 200-300 calories with no more than 4 g sat fat </t>
  </si>
  <si>
    <t>and 850 mg sodium per serving. One portion to provide 2 M/MA and 2 OEG</t>
  </si>
  <si>
    <t>Possible Allergens: Wheat, Soy, Eggs, Milk</t>
  </si>
  <si>
    <t xml:space="preserve">House of Raeford </t>
  </si>
  <si>
    <t xml:space="preserve">Frozen, Oven Ready, sweet batter dipped frankfurter of mechanically </t>
  </si>
  <si>
    <t xml:space="preserve">separated chicken meat, WG flour and cornmeal, 200-300 calories with no </t>
  </si>
  <si>
    <t xml:space="preserve">no more than 4 g sat fat and 450 mg sodium per serving. CN Labeled for 6  </t>
  </si>
  <si>
    <t>to provide 2 M/MA and 2 OEG.  May contain Sodium Nitrite</t>
  </si>
  <si>
    <t xml:space="preserve">Possible Allergens:  Wheat, Soy, Eggs, and Milk </t>
  </si>
  <si>
    <t>384/.667 oz</t>
  </si>
  <si>
    <t xml:space="preserve">more than 2 g sat fat and 450 mg sodium per serving. CN Labeled for 6 to </t>
  </si>
  <si>
    <t>Eggs</t>
  </si>
  <si>
    <t>Eggs, Whole Liquid Bulk Tank</t>
  </si>
  <si>
    <t>Eggs, Liquid Whole with Citric Acid, Pasteurized</t>
  </si>
  <si>
    <t xml:space="preserve">Papetti (Michael Foods) </t>
  </si>
  <si>
    <t>46025-65123</t>
  </si>
  <si>
    <t>296/1.62z</t>
  </si>
  <si>
    <t>Frozen, homogenized, USDA Inspected</t>
  </si>
  <si>
    <t xml:space="preserve">Sunny Fresh/Cargill </t>
  </si>
  <si>
    <t>480/1.0z</t>
  </si>
  <si>
    <t>Possible Allergens:  Eggs</t>
  </si>
  <si>
    <t>Egg Patty, Round</t>
  </si>
  <si>
    <t>46025-85017</t>
  </si>
  <si>
    <t>300/1.25z</t>
  </si>
  <si>
    <t>Frozen, IQF, Fully cooked, USDA inspected pasteurized whole eggs,</t>
  </si>
  <si>
    <t>369/1.25z</t>
  </si>
  <si>
    <t>369/1.25 oz</t>
  </si>
  <si>
    <t xml:space="preserve">Approx. 3" pattie 40-100 calories with no more than 2g sat fat and </t>
  </si>
  <si>
    <t>125 mg sodium per serving. One portion to provide min 1 M/MA</t>
  </si>
  <si>
    <t>Possible Allergens:  Egg, Milk, Soy</t>
  </si>
  <si>
    <t>Eggs, Scrambled, Pre-Cooked Refrigerated</t>
  </si>
  <si>
    <t>46025-85877</t>
  </si>
  <si>
    <t>12/1.65z</t>
  </si>
  <si>
    <t xml:space="preserve">Frozen, IQF, Fully cooked, USDA inspected pasteurized whole eggs, </t>
  </si>
  <si>
    <t xml:space="preserve">45-50 calories with no more than 2g sat fat and 150 mg sodium per </t>
  </si>
  <si>
    <t>per 1 oz. portions.  A 1 oz. portion provides min. 1 M/MA</t>
  </si>
  <si>
    <t>Eggs, Scrambled, Pre-Cooked, Frozen</t>
  </si>
  <si>
    <t xml:space="preserve">Frozen, IQF, Fully cooked, USDA Inspected pasteurized whole eggs, </t>
  </si>
  <si>
    <t xml:space="preserve">45-50 calories with no more than 2g saturated fat and 150 mg sodium  </t>
  </si>
  <si>
    <t>46025-85137</t>
  </si>
  <si>
    <t>144/2.1 oz</t>
  </si>
  <si>
    <t xml:space="preserve">Frozen, IQF, Fully cooked, USDA inspected pasteurized whole eggs </t>
  </si>
  <si>
    <t xml:space="preserve">with cheddar cheese filling. Oven baked, 100-200 calories with no </t>
  </si>
  <si>
    <t xml:space="preserve">more than 4 g saturated fat and 300 mg sodium per serving.  </t>
  </si>
  <si>
    <t>CN Labled for one portion to provide min. 2 M/MA</t>
  </si>
  <si>
    <t>Possible Allergens: Egg, Milk, Soy</t>
  </si>
  <si>
    <t xml:space="preserve">Egg, Scramble Egg Mix, Frozen, (Cook In Bag) </t>
  </si>
  <si>
    <t>46025-54211</t>
  </si>
  <si>
    <t xml:space="preserve">Frozen,  USDA inspected pasteurized egg scramble in bags. </t>
  </si>
  <si>
    <t>3.5 ounce serving (1/2 cup)  meets one M/MA. Cook and hold in bag.</t>
  </si>
  <si>
    <t xml:space="preserve">No more than 10 g fat and 3.5 g saturated fat. Sodium not to exceed </t>
  </si>
  <si>
    <t>170 mg</t>
  </si>
  <si>
    <t>Eggs, Hard Cooked, Peeled, Pillow -Pak/Dry Packed</t>
  </si>
  <si>
    <t>46025-85018</t>
  </si>
  <si>
    <t>12/12</t>
  </si>
  <si>
    <t xml:space="preserve">Frozen, IQF, Fully cooked, 50-150 calories with no more than 4 g </t>
  </si>
  <si>
    <t>8/18</t>
  </si>
  <si>
    <t>saturated fat and 350 mg sodium per serving.  One portion provides</t>
  </si>
  <si>
    <t xml:space="preserve">Allmark </t>
  </si>
  <si>
    <t>Potato Products, Frz</t>
  </si>
  <si>
    <t>Potatoes</t>
  </si>
  <si>
    <t>Sweet Potatoes</t>
  </si>
  <si>
    <t xml:space="preserve">French Fries, 3/8"-1/2", Crinkle Cut, Ovenable, Low Sodium  </t>
  </si>
  <si>
    <t xml:space="preserve">McCain/Ore-Ida </t>
  </si>
  <si>
    <t>OIF00055A</t>
  </si>
  <si>
    <t xml:space="preserve">6/5 Lb </t>
  </si>
  <si>
    <t xml:space="preserve">Frozen. Made from white, USDA Grade A potatoes. Extra Long or Long Fancy.   </t>
  </si>
  <si>
    <t xml:space="preserve">Lamb Weston </t>
  </si>
  <si>
    <t>R45</t>
  </si>
  <si>
    <t xml:space="preserve">No tropical oils, 0 trans fat, 100-150 calories, no more than 1g sat fat and no more than </t>
  </si>
  <si>
    <t xml:space="preserve">Simplot </t>
  </si>
  <si>
    <t>50 mg sodium per 1/2c svg</t>
  </si>
  <si>
    <t>French Fries, 3/8" Straight Cut, Ovenable, Low Sodium</t>
  </si>
  <si>
    <t>6/5 Lb</t>
  </si>
  <si>
    <t>Frozen, Made from white, USDA Grade A potatoes. Extra Long or Long Fancy.</t>
  </si>
  <si>
    <t>No tropical oils, 0 trans fat, 100-150 calories, no more than 1g sat fat and no more than</t>
  </si>
  <si>
    <t>30 mg sodium per 1/2c svg</t>
  </si>
  <si>
    <t>French Fries, Shoestring 1/4-5/16", Coated</t>
  </si>
  <si>
    <t>S34</t>
  </si>
  <si>
    <t>6/4.5 Lb</t>
  </si>
  <si>
    <t>6/4.5 lbs</t>
  </si>
  <si>
    <t xml:space="preserve">Frozen, USDA LF or XLF, Grade A, Low moisture, 100-150 than 1 g saturated fat  and </t>
  </si>
  <si>
    <t>300 mg sodium per 1/2 cup veg serving</t>
  </si>
  <si>
    <t xml:space="preserve">Cavendish </t>
  </si>
  <si>
    <t>56210-05311-2</t>
  </si>
  <si>
    <t>6/4.5 lb</t>
  </si>
  <si>
    <t>French Fries, 3/8", Regular cut (Fried or Baked) Coated</t>
  </si>
  <si>
    <t>S57</t>
  </si>
  <si>
    <t xml:space="preserve">Frozen. Made from white, USDA Grade A potatoes, Extra Long or Long Fancy. </t>
  </si>
  <si>
    <t xml:space="preserve">McCain </t>
  </si>
  <si>
    <t>MCF03788</t>
  </si>
  <si>
    <t xml:space="preserve">No tropical oils, 0 trans fat, 50-150 calories, no more than 1g sat fat and no more than </t>
  </si>
  <si>
    <t>400 mg sodium per 1/2c svg</t>
  </si>
  <si>
    <t xml:space="preserve">French Fries, 3/8" Straight Cut, (ovenable), Reduced Sodium, Seasoned </t>
  </si>
  <si>
    <t>MCX04717</t>
  </si>
  <si>
    <t xml:space="preserve">Frozen. Made from white, USDA Grade A potatoes, Extra Long or Long Fancy with a blend   </t>
  </si>
  <si>
    <t>of  spices. 100-150 Calories with 1g Sat fat and 150 mg Sodium per 1/2 c serving</t>
  </si>
  <si>
    <t xml:space="preserve">No tropical oils. 0 Trans Fat.  </t>
  </si>
  <si>
    <t>Potato Baby Bakers</t>
  </si>
  <si>
    <t>6/2.5 lbs</t>
  </si>
  <si>
    <t xml:space="preserve">Frozen, whole miniature potatoes seasoned with garlic and black pepper, bake and serve, </t>
  </si>
  <si>
    <t>80-150 cals with no more than 1 g sat fat and 200 mg sodium per 1/2 cup vegetable serving</t>
  </si>
  <si>
    <t>Potato Roasters</t>
  </si>
  <si>
    <t>MCF03927</t>
  </si>
  <si>
    <t xml:space="preserve">Frozen, diced, roasted potatoes seasoned with garlic, rosemary and herbs, bake and serve, </t>
  </si>
  <si>
    <t>100-200 cals with no more than 1 g sat fat and 200 mg of sodium per 1/2 c vegetable svg</t>
  </si>
  <si>
    <t>Potato Rounds/Tots</t>
  </si>
  <si>
    <t>H30</t>
  </si>
  <si>
    <t xml:space="preserve">Frozen, Grade A, Crisp golden brown exterior, 100-200 calories with no more than 2 g </t>
  </si>
  <si>
    <t>OIF00215A</t>
  </si>
  <si>
    <t>sat fat and 350 mg per 1/2 c vegetable serving</t>
  </si>
  <si>
    <t>Potato Rounds/Tots, Low Sodium</t>
  </si>
  <si>
    <t xml:space="preserve">(18-19) McCain/Ore-Ida </t>
  </si>
  <si>
    <t xml:space="preserve">Frozen, Grade A, Crisp golden brown exterior, 90-200 calories with no more than 2 g sat fat </t>
  </si>
  <si>
    <t>and 170 mg sodium per 1/2 c vegetable serving</t>
  </si>
  <si>
    <t xml:space="preserve">Potato, Shaped </t>
  </si>
  <si>
    <t xml:space="preserve">OIF03456 </t>
  </si>
  <si>
    <t>6/4 lb</t>
  </si>
  <si>
    <t>OIF03456</t>
  </si>
  <si>
    <t>6/4 lbs</t>
  </si>
  <si>
    <t xml:space="preserve">Frozen, mashed and formed, 100-200 calories with no more than 1 g sat fat and 200 mg </t>
  </si>
  <si>
    <t>S0026</t>
  </si>
  <si>
    <t>sodium per 1/2 c vegetable serving</t>
  </si>
  <si>
    <t>Potato, Emoticon Mashed Potato Shapes</t>
  </si>
  <si>
    <t>sodium per 1/2 c vegetable serving.  Four pieces is equal to 1/2 cup serving</t>
  </si>
  <si>
    <t>French Fries, Spirals, Battered Red Sodium</t>
  </si>
  <si>
    <t xml:space="preserve">Frozen, USDA Grade A, 100-200 calories with no more thatn 1 g saturated fat and 200 mg </t>
  </si>
  <si>
    <t xml:space="preserve">Potato Sticks, Seasoned Reduced Sodium </t>
  </si>
  <si>
    <t xml:space="preserve">Frozen, USDA Grade A 100-200 calories with no more than 1 g sat fat and 150 mg sodium </t>
  </si>
  <si>
    <t>per 1/2 c veg svg.</t>
  </si>
  <si>
    <t>Potato Waffle Cut</t>
  </si>
  <si>
    <t>MCL03623</t>
  </si>
  <si>
    <t xml:space="preserve">Frozen, USDA Grade A, 100-200 calories with no more than 2 g saturated fat and 600 mg  </t>
  </si>
  <si>
    <t>Potato Wedge, 8-10 Cut, (Bake or Fry)</t>
  </si>
  <si>
    <t>OIF00024A</t>
  </si>
  <si>
    <t xml:space="preserve">Frozen, USDA Grade A, 50-150 calories with no more than 1 g saturated fat and 50 mg </t>
  </si>
  <si>
    <t xml:space="preserve">Hash Brown Rounds </t>
  </si>
  <si>
    <t xml:space="preserve">(18-19_ McCain </t>
  </si>
  <si>
    <t xml:space="preserve">Frozen, USDA Grade A, 50-150 calories with no more than 1 g saturated fat and 250 mg </t>
  </si>
  <si>
    <t>sodium per 1/2c vegetable serving</t>
  </si>
  <si>
    <t>French Fries, 1/2" Crinkle  Cut, (ovenable), Coated, Seasoned</t>
  </si>
  <si>
    <t>(22-23) Simplot</t>
  </si>
  <si>
    <t xml:space="preserve">Frozen, US Grade A. 30+ minute hold time.  100-200 calories with no more thatn 1 g saturated fat. </t>
  </si>
  <si>
    <t>100-200 calories with no more thatn 1 g saturated fat. Each 2.19 ounce 1/2 cup starchy vegetable</t>
  </si>
  <si>
    <t>Possible Allergens: None</t>
  </si>
  <si>
    <t>Wedge Battered 14 cut, Coated, Seasoned</t>
  </si>
  <si>
    <t>Each 2.93 ounce serving yields 1/2 cup starchy</t>
  </si>
  <si>
    <t>Lattice Fry, Skin On, Coated, Seasoned</t>
  </si>
  <si>
    <t>(22-23) Simplot (7 pieces)</t>
  </si>
  <si>
    <t>Each 3.35 ounce serving yields 1/2 cup starchy</t>
  </si>
  <si>
    <t>Waffle Bites Maple Flavored</t>
  </si>
  <si>
    <t>Simplot (31 pieces)</t>
  </si>
  <si>
    <t>6/6#</t>
  </si>
  <si>
    <t>Each 3.36 oz serving provides 1/2 cup starchy vegetable. Batter coated.</t>
  </si>
  <si>
    <t>Category:  Sweet Potatoes</t>
  </si>
  <si>
    <t>Sweet Potatos</t>
  </si>
  <si>
    <t>Potato, Sweet Potato Fries, 3/8" Crinkle Cut</t>
  </si>
  <si>
    <t>L0084</t>
  </si>
  <si>
    <t>5/3 Lb</t>
  </si>
  <si>
    <t>5/3 lbs</t>
  </si>
  <si>
    <t xml:space="preserve">Frozen, Grade A, 80-200 calories with no more than 1 g sat fat and 250 mg sodium per </t>
  </si>
  <si>
    <t>6/2.5 Lb</t>
  </si>
  <si>
    <t xml:space="preserve">1/2 c Red/Orange Veg serving </t>
  </si>
  <si>
    <t>Potato, Sweet Potato Fries  3/8" Straight Cut</t>
  </si>
  <si>
    <t>L8000</t>
  </si>
  <si>
    <t xml:space="preserve">Potato, Sweet Potato, Waffle Cut </t>
  </si>
  <si>
    <t>L0090</t>
  </si>
  <si>
    <t>Frozen, Grade A. 50-200 calories with no more than 2 g sat fat and 250 mg sodium per</t>
  </si>
  <si>
    <t>MCF05074</t>
  </si>
  <si>
    <t>6/2.5lbs</t>
  </si>
  <si>
    <t>Sweet Potato Mini Puffs</t>
  </si>
  <si>
    <t>L0094</t>
  </si>
  <si>
    <t>Frozen. Grade A , 100-200 calories with no more than 1 g sat fat and 250 mg</t>
  </si>
  <si>
    <t xml:space="preserve">and 250 mg sodium per 1/2 c Red/Orange Veg. </t>
  </si>
  <si>
    <t>Sweet Potato Wedge, 10 cut</t>
  </si>
  <si>
    <t>MCF04712</t>
  </si>
  <si>
    <t>MC04712</t>
  </si>
  <si>
    <t xml:space="preserve">Frozen, Grade A 100-200 calories with no more than 1 g sat fat and 250 mg sodium per </t>
  </si>
  <si>
    <t xml:space="preserve">Federal Regulations require that all foods purchased for Child Nutrition Programs be of "domestic origin" to the </t>
  </si>
  <si>
    <t>maximum extent possible with two exceptions. In addition, mandarin oranges &amp; pineapple are exempt from requirement.</t>
  </si>
  <si>
    <t xml:space="preserve">Shelf-stable Fruit </t>
  </si>
  <si>
    <t>Apples</t>
  </si>
  <si>
    <t>Peaches</t>
  </si>
  <si>
    <t>100220</t>
  </si>
  <si>
    <t>Pears</t>
  </si>
  <si>
    <t>Applesauce, Cups, Sweetened</t>
  </si>
  <si>
    <t xml:space="preserve">White House/Ntl Fruit </t>
  </si>
  <si>
    <t>718-1884</t>
  </si>
  <si>
    <t>96/4.5z</t>
  </si>
  <si>
    <t>Shelf Stable, Individual portion cup, color foil or mylar top</t>
  </si>
  <si>
    <r>
      <rPr>
        <sz val="8"/>
        <color theme="1"/>
        <rFont val="Arial"/>
        <family val="2"/>
      </rPr>
      <t xml:space="preserve">One portion provides 1/2 c FV for CN programs </t>
    </r>
    <r>
      <rPr>
        <b/>
        <sz val="8"/>
        <color theme="1"/>
        <rFont val="Arial"/>
        <family val="2"/>
      </rPr>
      <t>No Imports</t>
    </r>
  </si>
  <si>
    <t>Applesauce, Cups, Unsweetened</t>
  </si>
  <si>
    <t xml:space="preserve">Zee Zees National Food Group </t>
  </si>
  <si>
    <t>A3500</t>
  </si>
  <si>
    <t>KDP (Motts)</t>
  </si>
  <si>
    <t>72/4.5z</t>
  </si>
  <si>
    <r>
      <rPr>
        <sz val="8"/>
        <color theme="1"/>
        <rFont val="Arial"/>
        <family val="2"/>
      </rPr>
      <t xml:space="preserve">One portion provides 1/2 c FV for CN programs </t>
    </r>
    <r>
      <rPr>
        <b/>
        <sz val="8"/>
        <color theme="1"/>
        <rFont val="Arial"/>
        <family val="2"/>
      </rPr>
      <t>No Imports</t>
    </r>
  </si>
  <si>
    <t xml:space="preserve">Knouse (Musselman) </t>
  </si>
  <si>
    <t>FFASU1350MUS01</t>
  </si>
  <si>
    <t>717-1884</t>
  </si>
  <si>
    <t>Peterson Farms</t>
  </si>
  <si>
    <t>ASA10001</t>
  </si>
  <si>
    <t>Applesauce, Strawberry Flavor, Shelf Stable Cup</t>
  </si>
  <si>
    <t>A1490</t>
  </si>
  <si>
    <t>96/4.,5z</t>
  </si>
  <si>
    <t>A1590</t>
  </si>
  <si>
    <t>96/4.5 oz.</t>
  </si>
  <si>
    <r>
      <rPr>
        <sz val="8"/>
        <color theme="1"/>
        <rFont val="Arial"/>
        <family val="2"/>
      </rPr>
      <t xml:space="preserve">One portion provides 1/2 c FV for CN programs </t>
    </r>
    <r>
      <rPr>
        <b/>
        <sz val="8"/>
        <color theme="1"/>
        <rFont val="Arial"/>
        <family val="2"/>
      </rPr>
      <t>No Imports</t>
    </r>
  </si>
  <si>
    <t>FFASU1403MUS01</t>
  </si>
  <si>
    <t>ASA10014</t>
  </si>
  <si>
    <t xml:space="preserve"> ASA10014 </t>
  </si>
  <si>
    <t>Applesauce, Strawberry Banana Flavor, Shelf Stable Cup</t>
  </si>
  <si>
    <t>A3700</t>
  </si>
  <si>
    <t>A3790</t>
  </si>
  <si>
    <t>ASA10015</t>
  </si>
  <si>
    <r>
      <rPr>
        <sz val="8"/>
        <color theme="1"/>
        <rFont val="Arial"/>
        <family val="2"/>
      </rPr>
      <t xml:space="preserve">One portion provides 1/2 c FV for CN programs </t>
    </r>
    <r>
      <rPr>
        <b/>
        <sz val="8"/>
        <color theme="1"/>
        <rFont val="Arial"/>
        <family val="2"/>
      </rPr>
      <t>No Imports</t>
    </r>
  </si>
  <si>
    <t>Applesauce, Cinnamon, Shelf Stable Cup</t>
  </si>
  <si>
    <t>A1410</t>
  </si>
  <si>
    <t>A1510</t>
  </si>
  <si>
    <t>ASA10013</t>
  </si>
  <si>
    <r>
      <rPr>
        <sz val="8"/>
        <color theme="1"/>
        <rFont val="Arial"/>
        <family val="2"/>
      </rPr>
      <t xml:space="preserve">One portion provides 1/2 c FV for CN programs </t>
    </r>
    <r>
      <rPr>
        <b/>
        <sz val="8"/>
        <color theme="1"/>
        <rFont val="Arial"/>
        <family val="2"/>
      </rPr>
      <t>No Imports</t>
    </r>
  </si>
  <si>
    <t>Applesauce, Blue Raspberry, Shelf Stable Cups</t>
  </si>
  <si>
    <t xml:space="preserve">National Food Group </t>
  </si>
  <si>
    <t>A3530UN</t>
  </si>
  <si>
    <t>A3530</t>
  </si>
  <si>
    <r>
      <rPr>
        <sz val="8"/>
        <color theme="1"/>
        <rFont val="Arial"/>
        <family val="2"/>
      </rPr>
      <t xml:space="preserve">One portion provides 1/2 c FV for CN programs </t>
    </r>
    <r>
      <rPr>
        <b/>
        <sz val="8"/>
        <color theme="1"/>
        <rFont val="Arial"/>
        <family val="2"/>
      </rPr>
      <t>No Imports</t>
    </r>
  </si>
  <si>
    <t>Peaches, Diced, Shelf Stable Cups</t>
  </si>
  <si>
    <t>72/4.50 oz</t>
  </si>
  <si>
    <t>Del Monte</t>
  </si>
  <si>
    <t>72/4.0oz</t>
  </si>
  <si>
    <t>72/4 oz</t>
  </si>
  <si>
    <r>
      <rPr>
        <sz val="8"/>
        <color theme="1"/>
        <rFont val="Arial"/>
        <family val="2"/>
      </rPr>
      <t xml:space="preserve">One portion provides 1/2 c FV for CN programs </t>
    </r>
    <r>
      <rPr>
        <b/>
        <sz val="8"/>
        <color theme="1"/>
        <rFont val="Arial"/>
        <family val="2"/>
      </rPr>
      <t>No Imports</t>
    </r>
  </si>
  <si>
    <t>Pears, Diced, Shelf Stable Cups</t>
  </si>
  <si>
    <r>
      <rPr>
        <sz val="8"/>
        <color theme="1"/>
        <rFont val="Arial"/>
        <family val="2"/>
      </rPr>
      <t xml:space="preserve">One portion provides 1/2 c FV for CN programs </t>
    </r>
    <r>
      <rPr>
        <b/>
        <sz val="8"/>
        <color theme="1"/>
        <rFont val="Arial"/>
        <family val="2"/>
      </rPr>
      <t>No Imports</t>
    </r>
  </si>
  <si>
    <t>Fruit Snack, Dried Cranberries, I/W                          Meets 1/2 c Fruit</t>
  </si>
  <si>
    <t>Oceanspray  Craisins</t>
  </si>
  <si>
    <t>200/1.16z</t>
  </si>
  <si>
    <t>Shelf Stable</t>
  </si>
  <si>
    <t>Cherry</t>
  </si>
  <si>
    <t>Fruit, Dried Pouch</t>
  </si>
  <si>
    <t>Zee Zees(Nationa Food Group) Mixzees</t>
  </si>
  <si>
    <t>A620935</t>
  </si>
  <si>
    <t>120/1.33 oz</t>
  </si>
  <si>
    <t>Dried fruit mix. Shelf Stable  Meets 1/2 cup fruit</t>
  </si>
  <si>
    <t>Raisins</t>
  </si>
  <si>
    <t xml:space="preserve">Champion </t>
  </si>
  <si>
    <t>070044-00415</t>
  </si>
  <si>
    <t>144/1.5z</t>
  </si>
  <si>
    <t>Seedless, dark California, Individual 1.5 oz per package</t>
  </si>
  <si>
    <t xml:space="preserve">Sun-maid </t>
  </si>
  <si>
    <t>040-2020</t>
  </si>
  <si>
    <t>144/1.33z</t>
  </si>
  <si>
    <t>Raisins, flavored. Made from Golden Raisins</t>
  </si>
  <si>
    <t>National Raisin Raisels (Champion)</t>
  </si>
  <si>
    <t>200/1.66z</t>
  </si>
  <si>
    <t xml:space="preserve">Contains added sugar. Meets 1/2 c. fruit requirement. </t>
  </si>
  <si>
    <t>Lemon Blast</t>
  </si>
  <si>
    <t>100-70044-11592-0</t>
  </si>
  <si>
    <t>Not Smart Snack Compliant</t>
  </si>
  <si>
    <t>Orange Burst</t>
  </si>
  <si>
    <t>100-70044-15833-0</t>
  </si>
  <si>
    <t>Fruit Splash</t>
  </si>
  <si>
    <t>100-70044-15855-2</t>
  </si>
  <si>
    <t>200/1.66oz</t>
  </si>
  <si>
    <t>Watermelon Shock</t>
  </si>
  <si>
    <t>100-70044-15844-6</t>
  </si>
  <si>
    <t>Raisins, flavored. Made from Golden Raisins No Sugar Added</t>
  </si>
  <si>
    <t>200/1.35oz</t>
  </si>
  <si>
    <t xml:space="preserve">No added sugar. Meets 1/2 c. fruit requirement. </t>
  </si>
  <si>
    <t>Lemon</t>
  </si>
  <si>
    <t>100-70044-11525-8</t>
  </si>
  <si>
    <t>Smart Snack Compliant</t>
  </si>
  <si>
    <t>Tropical</t>
  </si>
  <si>
    <t>100-70044-11528-9</t>
  </si>
  <si>
    <t>Grape</t>
  </si>
  <si>
    <t>100-70044-11523-4</t>
  </si>
  <si>
    <t>Pineapple</t>
  </si>
  <si>
    <t>100-70044-11526-5</t>
  </si>
  <si>
    <t>Sidekicks Smooth Frozen Juice, 100 % Fruit Juice</t>
  </si>
  <si>
    <t>Ridgefield Sidekicks</t>
  </si>
  <si>
    <t>84/4.4z</t>
  </si>
  <si>
    <t>One serving provides 1/2 cup 100% Fruit Juice with no added Sugar.</t>
  </si>
  <si>
    <t>Blu-Raspberry Lemon</t>
  </si>
  <si>
    <t>Kiwi-Strawberry</t>
  </si>
  <si>
    <t>Strawberry Mango</t>
  </si>
  <si>
    <t>84/4.4.z</t>
  </si>
  <si>
    <t xml:space="preserve">Cherry Lemon </t>
  </si>
  <si>
    <t>Orange &amp; Cream</t>
  </si>
  <si>
    <t>Strawberry &amp; Cream</t>
  </si>
  <si>
    <t xml:space="preserve">Cherry Smooth </t>
  </si>
  <si>
    <t>One serving provides 1/2 cup additional vegetable and 1/2 cup red/orange</t>
  </si>
  <si>
    <t xml:space="preserve">Sunbelievable </t>
  </si>
  <si>
    <t>One serving provides 1/2 cup add veg. and 1/2 cup red/orange vegetable</t>
  </si>
  <si>
    <t>Smooth Frozen Juice, 100 % Fruit Juice</t>
  </si>
  <si>
    <t>Lindy's Froot Jooce</t>
  </si>
  <si>
    <t>90/4.4z</t>
  </si>
  <si>
    <t>Individual frozen fruit juice cups. 90 calories per cup. 1/2 cup fruit</t>
  </si>
  <si>
    <t>Black Cherry</t>
  </si>
  <si>
    <t>BCH0106</t>
  </si>
  <si>
    <t>equivalent.</t>
  </si>
  <si>
    <t>Fruit Punch</t>
  </si>
  <si>
    <t>FRP0175</t>
  </si>
  <si>
    <t>Smart Snack Complient</t>
  </si>
  <si>
    <t>STR0298</t>
  </si>
  <si>
    <t>Watermelon</t>
  </si>
  <si>
    <t>WAT0182</t>
  </si>
  <si>
    <t>Cherrymoji</t>
  </si>
  <si>
    <t>CHI0458</t>
  </si>
  <si>
    <t xml:space="preserve">Mango </t>
  </si>
  <si>
    <t>MAN0090</t>
  </si>
  <si>
    <t>Tangerine</t>
  </si>
  <si>
    <t>TAN0250</t>
  </si>
  <si>
    <t>Fruit Pearls</t>
  </si>
  <si>
    <t>Citripak</t>
  </si>
  <si>
    <t>48/1/2 cup</t>
  </si>
  <si>
    <t>Frozen, One portion to provide 1/2 cup fruit for CN program</t>
  </si>
  <si>
    <t>Wildberry</t>
  </si>
  <si>
    <t>Fruit Freeze Cup without Spoons, All Flavors</t>
  </si>
  <si>
    <t>J&amp;J Luigis Sorbet</t>
  </si>
  <si>
    <t>96/4.4z</t>
  </si>
  <si>
    <t xml:space="preserve">Frozen, 100% fruit juice Provides min. 20% vitamin C No added sugar, </t>
  </si>
  <si>
    <t xml:space="preserve">  Orange</t>
  </si>
  <si>
    <t>Provides 1/2 cup fruit juice for CN program</t>
  </si>
  <si>
    <t xml:space="preserve">  Blue Raspberry</t>
  </si>
  <si>
    <t xml:space="preserve">  Kiwi/Strawberry Swirl</t>
  </si>
  <si>
    <t>J&amp;J Luigis Sorbet Sours</t>
  </si>
  <si>
    <t xml:space="preserve">  Watermelon</t>
  </si>
  <si>
    <t xml:space="preserve">  Lemon</t>
  </si>
  <si>
    <t xml:space="preserve">  Raspberry</t>
  </si>
  <si>
    <t>J&amp;J Shape Ups</t>
  </si>
  <si>
    <t xml:space="preserve">  American Flag Cherry</t>
  </si>
  <si>
    <t xml:space="preserve">  Birthday Cherry/Lemon</t>
  </si>
  <si>
    <t xml:space="preserve">  Sports Strawberry/Lemonade</t>
  </si>
  <si>
    <t xml:space="preserve">  Shamrock Lemon/Lime</t>
  </si>
  <si>
    <t xml:space="preserve">  Pumpkin Orange/Lime</t>
  </si>
  <si>
    <t xml:space="preserve">  Heart Red Cherry Swirl</t>
  </si>
  <si>
    <t xml:space="preserve">  Snowman Cherry/Lime Swirl</t>
  </si>
  <si>
    <t>Fruit Freeze Cup without Spoon, All Flavors</t>
  </si>
  <si>
    <t xml:space="preserve">Cool Tropics </t>
  </si>
  <si>
    <t>60/4.0z</t>
  </si>
  <si>
    <t>Frozen, 100% fruit juice. Provides min 20% Vitamin C. No added sugar</t>
  </si>
  <si>
    <t xml:space="preserve">Kiwi Strawberry </t>
  </si>
  <si>
    <t>12002-R4</t>
  </si>
  <si>
    <t>Provides 1/2 cup fruit juice for CN Program</t>
  </si>
  <si>
    <t xml:space="preserve">Paradise Punch </t>
  </si>
  <si>
    <t>12004-R4</t>
  </si>
  <si>
    <t xml:space="preserve">Blue Raspberry </t>
  </si>
  <si>
    <t>Raspberry Passionfruit</t>
  </si>
  <si>
    <t>Frozen Mango Puree</t>
  </si>
  <si>
    <t xml:space="preserve">Dole </t>
  </si>
  <si>
    <t>8/30 oz.</t>
  </si>
  <si>
    <t>Frozen, 100% Mango Puree, can be used in smoothies</t>
  </si>
  <si>
    <t>Fruit Cup Shel Stable Ready to eat</t>
  </si>
  <si>
    <t>Dole Gel Cups</t>
  </si>
  <si>
    <t>36 4.3 oz</t>
  </si>
  <si>
    <t>Shelf statble fruit cups, ready to eat. Each cup provides 1/2 cup fruit.</t>
  </si>
  <si>
    <t xml:space="preserve">   Strawberry Gel Cup</t>
  </si>
  <si>
    <t>03353</t>
  </si>
  <si>
    <t xml:space="preserve">   Orange Gel Cup</t>
  </si>
  <si>
    <t>03352</t>
  </si>
  <si>
    <t xml:space="preserve">   Cherry Gel Cup</t>
  </si>
  <si>
    <t>03354</t>
  </si>
  <si>
    <t>Applesauce, Pouch</t>
  </si>
  <si>
    <t>6/108 oz</t>
  </si>
  <si>
    <t>USDA Grade A USA Fruit only. Packed in pouches with resealable</t>
  </si>
  <si>
    <t xml:space="preserve">  Original</t>
  </si>
  <si>
    <t>ASA10037</t>
  </si>
  <si>
    <t>screw on cap. Shelf stable</t>
  </si>
  <si>
    <t xml:space="preserve">  Cinnamon</t>
  </si>
  <si>
    <t>ASA10038</t>
  </si>
  <si>
    <t xml:space="preserve">  Strawberry</t>
  </si>
  <si>
    <t>ASA10039</t>
  </si>
  <si>
    <t xml:space="preserve">ITEMS BELOW THIS LINE ARE NOT DIRECT TO MANUFACTUER PRICED ITEMS. </t>
  </si>
  <si>
    <t>Apples, Sliced</t>
  </si>
  <si>
    <t>6/#10</t>
  </si>
  <si>
    <t xml:space="preserve">Grade A, Minimum score 90 or above, Fancy.  Solid pack, sliced, peeled, </t>
  </si>
  <si>
    <t>Fillable txt box or unprotected</t>
  </si>
  <si>
    <r>
      <rPr>
        <sz val="8"/>
        <color theme="1"/>
        <rFont val="Arial"/>
        <family val="2"/>
      </rPr>
      <t xml:space="preserve">water pack.  Domestic origin. </t>
    </r>
    <r>
      <rPr>
        <b/>
        <sz val="8"/>
        <color theme="1"/>
        <rFont val="Arial"/>
        <family val="2"/>
      </rPr>
      <t>No imports.</t>
    </r>
    <r>
      <rPr>
        <sz val="8"/>
        <color theme="1"/>
        <rFont val="Arial"/>
        <family val="2"/>
      </rPr>
      <t xml:space="preserve"> Minimum drained weight 7#  </t>
    </r>
  </si>
  <si>
    <t>Applesauce (No imports)</t>
  </si>
  <si>
    <t>Regular, sweetened, Grade A, Minimum Score 90 or above, natural flavored.</t>
  </si>
  <si>
    <r>
      <rPr>
        <sz val="8"/>
        <color theme="1"/>
        <rFont val="Arial"/>
        <family val="2"/>
      </rPr>
      <t xml:space="preserve">Unsweetened,  Grade A, Minimum Score 90 or above. </t>
    </r>
    <r>
      <rPr>
        <b/>
        <sz val="8"/>
        <color theme="1"/>
        <rFont val="Arial"/>
        <family val="2"/>
      </rPr>
      <t>(No Imports)</t>
    </r>
  </si>
  <si>
    <t>Cherries, Maraschino Halves</t>
  </si>
  <si>
    <t>1/2 gal</t>
  </si>
  <si>
    <t>Each</t>
  </si>
  <si>
    <r>
      <rPr>
        <sz val="8"/>
        <color theme="1"/>
        <rFont val="Arial"/>
        <family val="2"/>
      </rPr>
      <t xml:space="preserve">Without stems, Pitted, Grade A, Minimum Score 90 or above </t>
    </r>
    <r>
      <rPr>
        <b/>
        <sz val="8"/>
        <color theme="1"/>
        <rFont val="Arial"/>
        <family val="2"/>
      </rPr>
      <t xml:space="preserve">(No Imports) </t>
    </r>
  </si>
  <si>
    <t xml:space="preserve">Cranberry Sauce (No Imports) </t>
  </si>
  <si>
    <t>6/101 oz</t>
  </si>
  <si>
    <t>Jellied and strained.  US Grade A, Fancy. Minimum score 90 or above</t>
  </si>
  <si>
    <t xml:space="preserve">Fruit Cocktail, US Grade Choice, Minimum Score 90 or above, </t>
  </si>
  <si>
    <t xml:space="preserve">Light syrup mixture to contain in order of proportion:  peaches, pears, </t>
  </si>
  <si>
    <r>
      <rPr>
        <sz val="8"/>
        <color theme="1"/>
        <rFont val="Arial"/>
        <family val="2"/>
      </rPr>
      <t xml:space="preserve">pineapples, grapes,cherries.  </t>
    </r>
    <r>
      <rPr>
        <b/>
        <sz val="8"/>
        <color theme="1"/>
        <rFont val="Arial"/>
        <family val="2"/>
      </rPr>
      <t>(If non domestic, insert country of origin)</t>
    </r>
  </si>
  <si>
    <t>Fruit , Mixed (If non domestic, state country of  origin)</t>
  </si>
  <si>
    <t>US Grade Choice, Minimum Score 90 or above, Light syrup</t>
  </si>
  <si>
    <t>mixture to contain 30-50% peaches, 25-30% pears, 6-20% grapes.</t>
  </si>
  <si>
    <t>Fruit Salad, Tropical</t>
  </si>
  <si>
    <t>Diced, in 100% fruit Juice, No sugar added.  Pre-cut and ready to use.</t>
  </si>
  <si>
    <t>(If non domestic, insert country of origin in text box)</t>
  </si>
  <si>
    <t>Mandarin Orange, Whole Segments</t>
  </si>
  <si>
    <t xml:space="preserve">Whole Segments in light syrup.  US Grade A   Minimum score 90 or above. .  </t>
  </si>
  <si>
    <r>
      <rPr>
        <sz val="8"/>
        <color theme="1"/>
        <rFont val="Arial"/>
        <family val="2"/>
      </rPr>
      <t xml:space="preserve">No broken segments. </t>
    </r>
    <r>
      <rPr>
        <b/>
        <sz val="8"/>
        <color theme="1"/>
        <rFont val="Arial"/>
        <family val="2"/>
      </rPr>
      <t>(If non dom., insert country of origin in text box)</t>
    </r>
  </si>
  <si>
    <t xml:space="preserve">Peach Slices,  Minimum score 90 or above.   (No Imports). </t>
  </si>
  <si>
    <t xml:space="preserve">Clingstone variety, packed in light syrup. Net Wt 108 oz. </t>
  </si>
  <si>
    <t xml:space="preserve">Minimum drained weight 66.5 oz. </t>
  </si>
  <si>
    <t>Pear Halves, (No Imports)</t>
  </si>
  <si>
    <t>Bartlett.  Choice, Minimum score 90 or above. .   Light syrup, 30-35 count.</t>
  </si>
  <si>
    <r>
      <rPr>
        <sz val="8"/>
        <color theme="1"/>
        <rFont val="Arial"/>
        <family val="2"/>
      </rPr>
      <t xml:space="preserve">Minimum drained weight 65 oz. </t>
    </r>
    <r>
      <rPr>
        <b/>
        <sz val="8"/>
        <color theme="1"/>
        <rFont val="Arial"/>
        <family val="2"/>
      </rPr>
      <t xml:space="preserve"> (No Imports)</t>
    </r>
  </si>
  <si>
    <t>Pear Slices, Barlett Choice (No Imports)</t>
  </si>
  <si>
    <r>
      <rPr>
        <sz val="8"/>
        <color theme="1"/>
        <rFont val="Arial"/>
        <family val="2"/>
      </rPr>
      <t xml:space="preserve">Bartlett, Choice, Minimum score 90 or above. , light syrup. </t>
    </r>
    <r>
      <rPr>
        <b/>
        <sz val="8"/>
        <color theme="1"/>
        <rFont val="Arial"/>
        <family val="2"/>
      </rPr>
      <t>(No Imports)</t>
    </r>
  </si>
  <si>
    <t xml:space="preserve">Minimum drained weight 65.5 oz. </t>
  </si>
  <si>
    <t xml:space="preserve">Pineapple Slices, US Grade A, Minimum score 90 or above. </t>
  </si>
  <si>
    <r>
      <rPr>
        <sz val="8"/>
        <color theme="1"/>
        <rFont val="Arial"/>
        <family val="2"/>
      </rPr>
      <t>Packed in juice.</t>
    </r>
    <r>
      <rPr>
        <b/>
        <sz val="8"/>
        <color theme="1"/>
        <rFont val="Arial"/>
        <family val="2"/>
      </rPr>
      <t>(If non domestic, insert country of origin in text box)</t>
    </r>
  </si>
  <si>
    <t xml:space="preserve">Pineapple Tidbits (If non domestic, insert country of origin in </t>
  </si>
  <si>
    <r>
      <rPr>
        <b/>
        <sz val="8"/>
        <color theme="1"/>
        <rFont val="Arial"/>
        <family val="2"/>
      </rPr>
      <t>text box)</t>
    </r>
    <r>
      <rPr>
        <sz val="8"/>
        <color theme="1"/>
        <rFont val="Arial"/>
        <family val="2"/>
      </rPr>
      <t xml:space="preserve"> US Grade A Minimum score 90 or above, Packed in Juice,  </t>
    </r>
  </si>
  <si>
    <t xml:space="preserve">Min. Drained Wt 69 oz. </t>
  </si>
  <si>
    <t xml:space="preserve">Peaches, Frozen   </t>
  </si>
  <si>
    <t>96/4.0z</t>
  </si>
  <si>
    <t>US Grade A Choice, fzn diced peaches cups Each portion cup=1/2 cup svg</t>
  </si>
  <si>
    <t xml:space="preserve">Strawberries, Sliced  </t>
  </si>
  <si>
    <t>39Lb</t>
  </si>
  <si>
    <t xml:space="preserve">Frozen. Grade A, Sweetened  </t>
  </si>
  <si>
    <t>Shelf-stable / Canned Vegetables</t>
  </si>
  <si>
    <t>Potatoes Dehydrated</t>
  </si>
  <si>
    <t>Comm. Value/ lb</t>
  </si>
  <si>
    <t>Beans Pinto Dry</t>
  </si>
  <si>
    <t>110381</t>
  </si>
  <si>
    <t>Comm. Value</t>
  </si>
  <si>
    <t>Tomato Paste</t>
  </si>
  <si>
    <t>Potatoes, Mashed, Complete</t>
  </si>
  <si>
    <t>Basic American</t>
  </si>
  <si>
    <t>12/28z</t>
  </si>
  <si>
    <t>12/28 oz</t>
  </si>
  <si>
    <t xml:space="preserve">Shelf stable, add water only, mix, rest, and serve preparation, Fully </t>
  </si>
  <si>
    <t>Excel Potato Pearls</t>
  </si>
  <si>
    <t>seasoned, No soy, No imports, Serving size 1/2 c prepared</t>
  </si>
  <si>
    <t>Possible Allergens:  Milk, Sulfites</t>
  </si>
  <si>
    <t xml:space="preserve">Potatoes, Mashed, Complete Creamy Classic </t>
  </si>
  <si>
    <t>Idahoan</t>
  </si>
  <si>
    <t>12/26z</t>
  </si>
  <si>
    <t>12/26 oz.</t>
  </si>
  <si>
    <t xml:space="preserve">Shelf Stable, Add  water only, mix, rest, and serve preparation Fully </t>
  </si>
  <si>
    <t>seasoned, No imports, Serving size 1/2 c Veg/Starchy prepared (4.2 oz)</t>
  </si>
  <si>
    <t>Potatoes, Mashed, Complete Loaded Baked RS</t>
  </si>
  <si>
    <t>12/31oz</t>
  </si>
  <si>
    <t>Au Gratin Potatoe Slices</t>
  </si>
  <si>
    <t>12/20.35oz</t>
  </si>
  <si>
    <t>Shelf Stable. No imports, Serving size 1/2 c Veg/Starchy prepared (4.95 oz)</t>
  </si>
  <si>
    <t>Possible Allergens:  Milk and Soy</t>
  </si>
  <si>
    <t>Salsa, Mild, Thick and Chunky, Nutritionally Enhanced</t>
  </si>
  <si>
    <t>Red Gold</t>
  </si>
  <si>
    <t>REDSC99</t>
  </si>
  <si>
    <t>Canned, Grade A 3 oz. = 1/2 c Red/Orange Vegetable</t>
  </si>
  <si>
    <t>Tomatoes, Crushed</t>
  </si>
  <si>
    <t xml:space="preserve">Red Gold </t>
  </si>
  <si>
    <t>RPKDX99</t>
  </si>
  <si>
    <t xml:space="preserve">Grade B, Extra Standard, Packed in tomato juice.  Drained weight 64 oz.  </t>
  </si>
  <si>
    <t>2 oz. = 1/2 cup Red/Orange Vegetable</t>
  </si>
  <si>
    <t>Tomatoes, Diced</t>
  </si>
  <si>
    <t>RPKBR99</t>
  </si>
  <si>
    <t>RPKUA99</t>
  </si>
  <si>
    <t xml:space="preserve">Hunt's </t>
  </si>
  <si>
    <t>27000-38835</t>
  </si>
  <si>
    <t>6/111z</t>
  </si>
  <si>
    <t xml:space="preserve">Minimum 24% solids, Grade A.  1 oz. = 1/2 c Red/Orange Vegetable  </t>
  </si>
  <si>
    <t>Kraft/Heinz</t>
  </si>
  <si>
    <t>130005731000</t>
  </si>
  <si>
    <t>Tomato Sauce</t>
  </si>
  <si>
    <t>RPKHA99</t>
  </si>
  <si>
    <t xml:space="preserve">Heinz </t>
  </si>
  <si>
    <t>130005724000</t>
  </si>
  <si>
    <t>US Grade A.  Canned, 3 oz. = 1/2 c Red/Orange Vegetable</t>
  </si>
  <si>
    <t>Ketchup, Tomato</t>
  </si>
  <si>
    <t>REDY599</t>
  </si>
  <si>
    <t>Canned, Grade A, Fancy, 33% solid</t>
  </si>
  <si>
    <t xml:space="preserve">Kraft/Heinz </t>
  </si>
  <si>
    <t>6#10</t>
  </si>
  <si>
    <t>Sauce, Marinara</t>
  </si>
  <si>
    <t>RPKNA99</t>
  </si>
  <si>
    <t>Canned, Grade ! Fancy,  2.8 oz = 1/2 c Red/Orange Vegetable</t>
  </si>
  <si>
    <t>Sauce, Spaghetti Smooth</t>
  </si>
  <si>
    <t>RPKMA9C</t>
  </si>
  <si>
    <t xml:space="preserve">Canned, US Grade A, Crediting statement with amount to provide 1/2c </t>
  </si>
  <si>
    <t>Red/Orange Vegetable</t>
  </si>
  <si>
    <t>Sauce, Spaghetti, Nutritionally Balanced</t>
  </si>
  <si>
    <t>RPKMA9E</t>
  </si>
  <si>
    <t>Canned, US Grade A, 3 oz. = 1/2 c Red/Orange Vegetable</t>
  </si>
  <si>
    <t>Beans, Pinto (Southwest)</t>
  </si>
  <si>
    <t>Bush's</t>
  </si>
  <si>
    <t>39400-01071</t>
  </si>
  <si>
    <t>USDA Grade A 1/2 cup serving meets 2 oz. M/MA and 1/2 cup vegetable</t>
  </si>
  <si>
    <t>Beans, Refried Dehydrated</t>
  </si>
  <si>
    <t>Basic Amercian Foods</t>
  </si>
  <si>
    <t>6/28.1z</t>
  </si>
  <si>
    <t>6/28.1</t>
  </si>
  <si>
    <t>Seasoned vegetarian refried beans</t>
  </si>
  <si>
    <t>Turnip Greens, chopped</t>
  </si>
  <si>
    <t xml:space="preserve">Fancy, Minimum drained weight 58 oz (No Imports) </t>
  </si>
  <si>
    <t>Beans, Green (No Imports)</t>
  </si>
  <si>
    <t xml:space="preserve">Sieve 3 or 4; variety Blue Lake; Style cut, no strings; </t>
  </si>
  <si>
    <t xml:space="preserve">Drained weight 63 oz.  Grade A Fancy </t>
  </si>
  <si>
    <t>Beans, Lima, Green (No Imports)</t>
  </si>
  <si>
    <t xml:space="preserve">Grade A, minimum drained weight 71 oz </t>
  </si>
  <si>
    <t>Beans, Pintos (No Imports)</t>
  </si>
  <si>
    <t xml:space="preserve">USDA Grade A </t>
  </si>
  <si>
    <t>Beans, Black, Fancy  (No Imports)</t>
  </si>
  <si>
    <t>Beans with Pork (No Imports)</t>
  </si>
  <si>
    <t xml:space="preserve">First Quality Grade A,    Small White beans, in tomato sauce pack, with pork.  </t>
  </si>
  <si>
    <t>Drained weight 85 oz.  Minimum score 90 or above;  (No Imports)</t>
  </si>
  <si>
    <t>Beans, Baked (No Imports)</t>
  </si>
  <si>
    <t>Dry mature beans,  baked in brown sugar, molasses</t>
  </si>
  <si>
    <t>or New England sauce. (No soy beans.)  Min.score 90 or above; Grade A</t>
  </si>
  <si>
    <t xml:space="preserve">Vegetarian Beans, Small White beans, in tomato sauce pack. </t>
  </si>
  <si>
    <r>
      <rPr>
        <b/>
        <sz val="8"/>
        <color theme="1"/>
        <rFont val="Arial"/>
        <family val="2"/>
      </rPr>
      <t>(No Imports)</t>
    </r>
    <r>
      <rPr>
        <sz val="8"/>
        <color theme="1"/>
        <rFont val="Arial"/>
        <family val="2"/>
      </rPr>
      <t xml:space="preserve"> Drained weight 85 oz.  Minimum score 90 or above; Grade A</t>
    </r>
  </si>
  <si>
    <t>Bean, Kidney, Light (No Imports)</t>
  </si>
  <si>
    <t>Carrots, Sliced (No Imports)</t>
  </si>
  <si>
    <t xml:space="preserve">Medium Fancy, 3/15-5/16 inch cut </t>
  </si>
  <si>
    <t>Corn, Whole Kernel (No Imports)</t>
  </si>
  <si>
    <t>Golden; drained net weight per #10 can 72 oz.  Grade A, Fancy</t>
  </si>
  <si>
    <t xml:space="preserve">Minimum score 90; must be packed in enamel lined tins </t>
  </si>
  <si>
    <t>Mixed Vegetables (No Imports)</t>
  </si>
  <si>
    <t xml:space="preserve">6/#10 </t>
  </si>
  <si>
    <t>US Grade A Fancy, Mix to inc. carrots, pots, celery, peas,corn,&amp; lima beans</t>
  </si>
  <si>
    <t>Onions, Chopped, Dehydrated (No Imports)</t>
  </si>
  <si>
    <t>6/2Lb</t>
  </si>
  <si>
    <t xml:space="preserve">White.  Yield 1# dehydrated equals 5# fresh.  US Grade A   </t>
  </si>
  <si>
    <t>Peas and Carrots (No Imports)</t>
  </si>
  <si>
    <t xml:space="preserve">June peas and diced carrots.  Carrots equal to Grade A, Fancy, Peas Grade 5  </t>
  </si>
  <si>
    <t xml:space="preserve">Peas, Black-eyed (No Imports) </t>
  </si>
  <si>
    <t xml:space="preserve">Grade A, Fancy.  Green, fresh peas, 3 sieve.  Minimum drained weight 72 oz </t>
  </si>
  <si>
    <t>Peas, Field (No Imports)</t>
  </si>
  <si>
    <t xml:space="preserve">Grade A, Fancy.  May include snaps.  Minimum drained weight 73 oz.  </t>
  </si>
  <si>
    <t xml:space="preserve">Peas, Green (No Imports) </t>
  </si>
  <si>
    <t>Grade A, Fancy.  Sieve No. 3 or smaller either sweet or</t>
  </si>
  <si>
    <t xml:space="preserve">early variety.  Score 90 or higher.  Minimum drained weight 72 oz  </t>
  </si>
  <si>
    <t>Squash, Sliced (No Imports)</t>
  </si>
  <si>
    <t xml:space="preserve">Grade A, Minimum drained weight 61 oz </t>
  </si>
  <si>
    <t xml:space="preserve">Sweet Potatoes, Cut (No Imports) </t>
  </si>
  <si>
    <t>Grade A, Fancy.  Packed in syrup.  Minimum drained weight 73 oz.  First Quality</t>
  </si>
  <si>
    <t>Potatoes, White Diced (No Imports)</t>
  </si>
  <si>
    <t xml:space="preserve">Grade A, Fancy, First Quality.  White Irish Pack: 6/#10 </t>
  </si>
  <si>
    <t>Potatoes, White, Whole (No Imports)</t>
  </si>
  <si>
    <t>Small whole size 2.  100 count per #10 can. First Quality (No Imports)</t>
  </si>
  <si>
    <t>Frozen Juice</t>
  </si>
  <si>
    <t>Frozen juice will be awarded to one manufacturer</t>
  </si>
  <si>
    <t>Approved Brands:</t>
  </si>
  <si>
    <t>Ardmore Farms Code</t>
  </si>
  <si>
    <t>Total</t>
  </si>
  <si>
    <t>Sun Cup Code</t>
  </si>
  <si>
    <t>Mr. J Code</t>
  </si>
  <si>
    <t>Juice, Apple, Cartons, 4 oz</t>
  </si>
  <si>
    <t>70/4.0z</t>
  </si>
  <si>
    <t>100% Apple Juice,  Unsweetened.  Deliver frozen only</t>
  </si>
  <si>
    <t>1 serving = 1/2 cup fruit</t>
  </si>
  <si>
    <t>Juice, Apple, Cartons, 6 oz</t>
  </si>
  <si>
    <t>70/6.0z</t>
  </si>
  <si>
    <t>100% Apple Juice, unsweetened, deliver frozen only</t>
  </si>
  <si>
    <t>Juice, Apple-Cherry, Carton, 4oz</t>
  </si>
  <si>
    <t>100% Apple Cherry Juice, Frozen, Meets 1/2 c Fruit</t>
  </si>
  <si>
    <t>Juice, Fruit Blend, Carton, 4 oz</t>
  </si>
  <si>
    <t>100% Blend Fruit Juice, Frozen, unsweetened</t>
  </si>
  <si>
    <t xml:space="preserve">70/4.0z </t>
  </si>
  <si>
    <t>Juice, Fruit Blend, Cartons, 6 oz</t>
  </si>
  <si>
    <t>Juice, Grape, Cartons, 4 oz</t>
  </si>
  <si>
    <t>100% Grape Juice, frozen</t>
  </si>
  <si>
    <t>Juice, Grape, Cartons, 6 oz</t>
  </si>
  <si>
    <t>Juice, Orange, Cartons, 4 oz</t>
  </si>
  <si>
    <t>US Grade A, 100% Orange Juice, unsweetened, frozen</t>
  </si>
  <si>
    <t>Juice, Orange, Cartons, 6 oz</t>
  </si>
  <si>
    <t>US Grade A Orange Juice, unsweetened frozen</t>
  </si>
  <si>
    <t>Juice, Orange-Pineapple, Cartons, 4 oz</t>
  </si>
  <si>
    <t>Blend of Orange and Pineapple, unsweetened, Frozen</t>
  </si>
  <si>
    <t>Juice, Apple,  Cup Pack, 4 oz</t>
  </si>
  <si>
    <t>Juice, Apple, Cup Pack, 6 oz</t>
  </si>
  <si>
    <t>48/6.0z</t>
  </si>
  <si>
    <t>100% Apple Juice, Frozen, unsweetened</t>
  </si>
  <si>
    <t>Juice, Fruit Blend, Cup Pack, 4 oz</t>
  </si>
  <si>
    <t>Juice, Fruit Blend, Cup Pack, 6 oz</t>
  </si>
  <si>
    <t>100% Blend fruit juices, Frozen, unsweetened</t>
  </si>
  <si>
    <t>Juice, Grape, Cup Pack, 4 oz</t>
  </si>
  <si>
    <t>Juice, Grape, Cup Pack, 6 oz</t>
  </si>
  <si>
    <t>100% Grape Juice, frozen, unsweetened</t>
  </si>
  <si>
    <t>Juice, Orange, Cup Pack, 4 oz</t>
  </si>
  <si>
    <t>US Grade A 100% Orange Juice, unsweetened, Frozen</t>
  </si>
  <si>
    <t>Juice, Orange, Cup Pack, 6 oz</t>
  </si>
  <si>
    <t>Juice, Orange-Pineapple, Cup, 4 oz</t>
  </si>
  <si>
    <t>100% Orange Juice and Pineapple Blend, unsweetened,</t>
  </si>
  <si>
    <t>Frozen</t>
  </si>
  <si>
    <t>FFS Net</t>
  </si>
  <si>
    <t>Breakfast Products</t>
  </si>
  <si>
    <t>Flour Bread Bulk</t>
  </si>
  <si>
    <t>Eggs, Whole Liquid Bulk</t>
  </si>
  <si>
    <t>Eggs, Whole Frz CTN 6/5lb</t>
  </si>
  <si>
    <t xml:space="preserve">Bar, Mini Breakfast Bar                                                                    </t>
  </si>
  <si>
    <t xml:space="preserve">J&amp; J Snacks </t>
  </si>
  <si>
    <t>96/1.25z</t>
  </si>
  <si>
    <t>WGR, Thaw and serve, One serving provides 1 oz. OEG</t>
  </si>
  <si>
    <t xml:space="preserve">Maple Brown Sugar </t>
  </si>
  <si>
    <t xml:space="preserve">Oatmeal Chocolate Chip </t>
  </si>
  <si>
    <t xml:space="preserve">Brownie </t>
  </si>
  <si>
    <t>Possible Allergens:  Wheat, Soy, Milk and Eggs</t>
  </si>
  <si>
    <t xml:space="preserve">Banana Chocolate Chunk </t>
  </si>
  <si>
    <t>Bar, Whole Grain Oat Bar, Fruit Filled</t>
  </si>
  <si>
    <t>NutriGrain (Kellanova)</t>
  </si>
  <si>
    <t>96/1.55z</t>
  </si>
  <si>
    <t>WGR, IW, Single Serve, Made w/ real fruit puree. One bar provides 1 OEG</t>
  </si>
  <si>
    <t>38000-59772</t>
  </si>
  <si>
    <t xml:space="preserve">SMART SNACKS COMPLIANT </t>
  </si>
  <si>
    <t xml:space="preserve">Blueberry  </t>
  </si>
  <si>
    <t>38000-90819</t>
  </si>
  <si>
    <t>Possible Allergens:  Milk, Soy,Wheat, and Eggs,</t>
  </si>
  <si>
    <t>Apple Cinnamon</t>
  </si>
  <si>
    <t>38000-59779</t>
  </si>
  <si>
    <t>Biscuit, Chicken, IW.                                        WGR</t>
  </si>
  <si>
    <t xml:space="preserve">Grand Strand Sandwich Co.  </t>
  </si>
  <si>
    <t>90/3.6z</t>
  </si>
  <si>
    <t xml:space="preserve">Breaded chicken patty with alternate protein and or egg additives.  </t>
  </si>
  <si>
    <t>Snak Time (Tasty Blend)</t>
  </si>
  <si>
    <t>STF9645NL/72</t>
  </si>
  <si>
    <t>100/2.85z</t>
  </si>
  <si>
    <t xml:space="preserve">Contains 0 Trans Fat </t>
  </si>
  <si>
    <t>Biscuit, Yeast Raised Potato Sausage (twin pack) WGR</t>
  </si>
  <si>
    <t>STF9420NL/60</t>
  </si>
  <si>
    <t>100/2.60z</t>
  </si>
  <si>
    <t>Fully cooked, each portion provides 1 M/MA and 1.75 OEG</t>
  </si>
  <si>
    <t xml:space="preserve">0 Trans fat. One serving provides 2 equivalent grains </t>
  </si>
  <si>
    <t>Biscuit, Strawberry Cobbler IW</t>
  </si>
  <si>
    <t>Tasty Brands DISCONTINUED</t>
  </si>
  <si>
    <t>100/2.8z</t>
  </si>
  <si>
    <t>Bread, Breakfast Slice Whole Wheat</t>
  </si>
  <si>
    <t>Super Bakery</t>
  </si>
  <si>
    <t>75/3.4z</t>
  </si>
  <si>
    <t>Frozen, IW, Thaw and serve.  Product meets a minimum of 1.5 OEG</t>
  </si>
  <si>
    <t>Super Slice Super Blueberry</t>
  </si>
  <si>
    <t xml:space="preserve">220-280 calories with 2g of Sat fat or less, 0 trans fat, 220 mg of Sodium </t>
  </si>
  <si>
    <t>Super Slice Super Banana</t>
  </si>
  <si>
    <t>or less, WGR</t>
  </si>
  <si>
    <t>Super Slice Super Pumpkin</t>
  </si>
  <si>
    <t>Super Slice Super Lemon</t>
  </si>
  <si>
    <t>Breakfast Bites,WG Pancake and Pork</t>
  </si>
  <si>
    <t>180/.85z</t>
  </si>
  <si>
    <t xml:space="preserve">WGR, Frozen, Heat and Serve.  Whole Grain batter around a pre-cooked </t>
  </si>
  <si>
    <t>ground pork sausage link w/TV.  3 g sat fat or less, 0 trans fat, 500 mg</t>
  </si>
  <si>
    <t>sodiium of less.  Three (3) bites = one serving</t>
  </si>
  <si>
    <t>Breakfast Item, Whole Grain Grahams IW 2 OEG</t>
  </si>
  <si>
    <t>Eggo Grahams (Kellanova)</t>
  </si>
  <si>
    <t>100/1.76z</t>
  </si>
  <si>
    <t>Bite size whole grain grahams.  Meets 2.0 OEG</t>
  </si>
  <si>
    <t>Original (Vanilla)</t>
  </si>
  <si>
    <t xml:space="preserve"> 38000- 29476</t>
  </si>
  <si>
    <t>French Toast</t>
  </si>
  <si>
    <t xml:space="preserve"> 38000- 24520</t>
  </si>
  <si>
    <t>Breakfast Kits         WGR  2.0 OEG</t>
  </si>
  <si>
    <t>ES Foods</t>
  </si>
  <si>
    <t>60Ct</t>
  </si>
  <si>
    <t xml:space="preserve">Each kit provides: 2oz equivalent  grain, 1/2 cup fruit serving, </t>
  </si>
  <si>
    <t>Fruit Loops Red Sugar</t>
  </si>
  <si>
    <t>plus a spoon/napkin kit, each master case  includes trash bag.</t>
  </si>
  <si>
    <t>Trix RS</t>
  </si>
  <si>
    <t>Contains 3 Ct Keebler Graham Cracker, 1.0 oz Cereal Bowl</t>
  </si>
  <si>
    <t>Lucky Charms</t>
  </si>
  <si>
    <t>and 100% Fruit juice</t>
  </si>
  <si>
    <t>72 ct</t>
  </si>
  <si>
    <t>Cinnammon Toast Crunch Red Sugar</t>
  </si>
  <si>
    <t xml:space="preserve">Cereal, General Mills, Assorted Flavors, 1 OEG Bowl Pack    WGR               </t>
  </si>
  <si>
    <t xml:space="preserve">General Mills </t>
  </si>
  <si>
    <t>96 Ct</t>
  </si>
  <si>
    <t xml:space="preserve"> Made from whole grain.  Prepackaged,  Bowl pack.  </t>
  </si>
  <si>
    <t>Apple Cinnamon Cheerios WG Gluten Free</t>
  </si>
  <si>
    <t xml:space="preserve">1 oz Cereal = 1oz Equivalent Grain </t>
  </si>
  <si>
    <t>Cheerios Whole Grain Gluten Free</t>
  </si>
  <si>
    <t>Cinnamon Toast Crunch Whole Grain</t>
  </si>
  <si>
    <t>Golden Grahams Whole Grain</t>
  </si>
  <si>
    <t>Honey Nut Cheerios Whole Grain Gluten Free</t>
  </si>
  <si>
    <t>Honey Nut Chex Whole Grain Gluten Free</t>
  </si>
  <si>
    <t>Lucky Charms Whole Grain Gluten Free</t>
  </si>
  <si>
    <t>Multigrain Cheerios Gluten Free</t>
  </si>
  <si>
    <t>Reese's Puffs Whole Grain</t>
  </si>
  <si>
    <t>Total Raisin Bran Whole Grain</t>
  </si>
  <si>
    <t>Fruity Cheerios Whole Grain</t>
  </si>
  <si>
    <t>Frosted Corn Flakes Whole Grain</t>
  </si>
  <si>
    <t>Honey Cheerios Gluten Free</t>
  </si>
  <si>
    <t>Chex Blueberry Gluten Free</t>
  </si>
  <si>
    <t>Cereal, General Mills, Assorted Flavors 2 OEG  pack WGR</t>
  </si>
  <si>
    <t>General Mills</t>
  </si>
  <si>
    <t>60/2 oz</t>
  </si>
  <si>
    <t xml:space="preserve">Made with Whole grain, prepackaged, bowl pack, 2 oz. cereal equals </t>
  </si>
  <si>
    <t>Honey Nut Cherrios Gluten Free</t>
  </si>
  <si>
    <t>Chex Cinnamon Gluten Free</t>
  </si>
  <si>
    <t>Cinnamon Toast Crunch</t>
  </si>
  <si>
    <t>Cinnamon Toast Crunch 25% Less Sugar</t>
  </si>
  <si>
    <t>Cocoa Puffs, R/S</t>
  </si>
  <si>
    <t>Rice Chex Gluten Free</t>
  </si>
  <si>
    <t>Trix</t>
  </si>
  <si>
    <t>16000-19567</t>
  </si>
  <si>
    <t>Lucky Charms Gluten Free</t>
  </si>
  <si>
    <t>Cereal, General Mills, Reduced Sugar, Assorted Flavors 1 OEG   WGR</t>
  </si>
  <si>
    <t xml:space="preserve">Made from whole grain.  Prepackaged, Bowl Pack.  </t>
  </si>
  <si>
    <t>Redu Sugar Cinnamon Toast Crunch</t>
  </si>
  <si>
    <t>1oz Cereal provides  1 oz Grain Equivalent</t>
  </si>
  <si>
    <t>Reduced Sugar Trix</t>
  </si>
  <si>
    <t>Reduced Sugar Cocoa Puffs</t>
  </si>
  <si>
    <t>Cereal, Kelloggs, Assorted Flavors, 1 OEG WGR</t>
  </si>
  <si>
    <t>WK Kelloggs Co</t>
  </si>
  <si>
    <t>Prepackaged, bowl pack  1oz Cereal provides  1oz Equivalent Grain</t>
  </si>
  <si>
    <t>CACFP APPROVED</t>
  </si>
  <si>
    <t>Frosted Mini Wheats. Bite Size</t>
  </si>
  <si>
    <t>38000-04996</t>
  </si>
  <si>
    <t>Cereal, Kelloggs, Reduced Sugar, 1 OEG WGR</t>
  </si>
  <si>
    <t>Reduced Sugar, Froot Loops</t>
  </si>
  <si>
    <t>38000-78788</t>
  </si>
  <si>
    <t>Reduced Sugar, Apple Jacks</t>
  </si>
  <si>
    <t>38000-78787</t>
  </si>
  <si>
    <t>Raisin Bran</t>
  </si>
  <si>
    <t>38000-00896</t>
  </si>
  <si>
    <t>Cereal, Kelloggs, Reduced Sugar, 2 OEG WGR</t>
  </si>
  <si>
    <t>60/2.1 oz</t>
  </si>
  <si>
    <t>Frosted Mini Wheat Bite Size</t>
  </si>
  <si>
    <t>38000-27095</t>
  </si>
  <si>
    <t>Cereal, Post Consumer Brands, Assorted Flavors, 1 OEG WGR</t>
  </si>
  <si>
    <t>Post Consumer Brands</t>
  </si>
  <si>
    <t xml:space="preserve">Prepackaged, Bowl Pack.  </t>
  </si>
  <si>
    <t>Cinnamon Toasters</t>
  </si>
  <si>
    <t>96/1z</t>
  </si>
  <si>
    <t xml:space="preserve">Honey Scooter  </t>
  </si>
  <si>
    <t>Marshmallow Mateys (RS)</t>
  </si>
  <si>
    <t>Honey Graham Toasters</t>
  </si>
  <si>
    <t xml:space="preserve">Raisin Bran  </t>
  </si>
  <si>
    <t>O715</t>
  </si>
  <si>
    <t>Scooter (RS)</t>
  </si>
  <si>
    <t>Cereal, Single Serve Pouch</t>
  </si>
  <si>
    <t>96/1.0z</t>
  </si>
  <si>
    <t>No high fructose corn syrup</t>
  </si>
  <si>
    <t>One serving equals 1 OEG</t>
  </si>
  <si>
    <t>Fruit Loops RS</t>
  </si>
  <si>
    <t>38000-11467</t>
  </si>
  <si>
    <t>Apple Jacks RS</t>
  </si>
  <si>
    <t>38000-11469</t>
  </si>
  <si>
    <t>Cereal Bar, WGR</t>
  </si>
  <si>
    <t>96/1.42z</t>
  </si>
  <si>
    <t xml:space="preserve">Contains 0-160 calories and not more than 1 gm saturated fat and </t>
  </si>
  <si>
    <t xml:space="preserve">Cinnamon Toast Crunch  </t>
  </si>
  <si>
    <t>0-150 mg sodium per serving</t>
  </si>
  <si>
    <t xml:space="preserve">Cocoa Puffs   </t>
  </si>
  <si>
    <t>Team Cherrios</t>
  </si>
  <si>
    <t xml:space="preserve">Smart Snacks Compliant </t>
  </si>
  <si>
    <t xml:space="preserve">Cinnamon Rolls, IW Mini </t>
  </si>
  <si>
    <t>72/2.29z</t>
  </si>
  <si>
    <t xml:space="preserve">Thaw /Heat/ Serve, One serving provides 2 oz Equivalent Grains </t>
  </si>
  <si>
    <t>Mini Cinnis Cinnamon</t>
  </si>
  <si>
    <t>Mini Cinnis Caramel</t>
  </si>
  <si>
    <t>Cinnamon Rolls, IW</t>
  </si>
  <si>
    <t>Hadley Farms</t>
  </si>
  <si>
    <t>1375IW</t>
  </si>
  <si>
    <t>144/2.7 oz</t>
  </si>
  <si>
    <t>Thaw &amp; Serve.</t>
  </si>
  <si>
    <t>Portion must contain at least 240 calories,with no more than 240mg of sodium</t>
  </si>
  <si>
    <t xml:space="preserve">and 12g of sugar. Must meet 2.0oz grain equivalent. Must be manufactured in </t>
  </si>
  <si>
    <t>a Nut Free facility. Must contain zero Artificial colors and flavors.</t>
  </si>
  <si>
    <t>Cinnamon Rolls,  Whole Wheat  Frz. Dough                          WGR</t>
  </si>
  <si>
    <t xml:space="preserve">Bridgford </t>
  </si>
  <si>
    <t>160/2.25z</t>
  </si>
  <si>
    <t>Pre-sliced cinnamon roll dough, IQF. 0 trans fat, 1 g sat fat</t>
  </si>
  <si>
    <t>Thaw, proof and bake</t>
  </si>
  <si>
    <t>One serving provides not more than 2oz Equivalent grains</t>
  </si>
  <si>
    <t>Cinnamon Rolls,  Whole Wheat                            WGR</t>
  </si>
  <si>
    <t xml:space="preserve">Pillsbury/General Mills </t>
  </si>
  <si>
    <t>100/2.7z</t>
  </si>
  <si>
    <t>Frozen. Freezer to Oven format.. 200-300 calories with no more than</t>
  </si>
  <si>
    <t>6 g  saturated fat and 400 mg sodium per serving. One portion</t>
  </si>
  <si>
    <t>to provide min. 2 OEG</t>
  </si>
  <si>
    <t>Possible Allergens: Wheat, Soy, Milk, Egg</t>
  </si>
  <si>
    <t>Doughnut Mini,  IW WGR</t>
  </si>
  <si>
    <t>One serving provides 2oz OEG</t>
  </si>
  <si>
    <t xml:space="preserve">  Goody Man Powdered</t>
  </si>
  <si>
    <t>72/3.2z</t>
  </si>
  <si>
    <t xml:space="preserve">Frozen. Thaw and serve.    </t>
  </si>
  <si>
    <t xml:space="preserve">  Goody Man Chocolate Enrobed</t>
  </si>
  <si>
    <t>72/3 oz</t>
  </si>
  <si>
    <t>Doughnut Mini,  Cup WGR</t>
  </si>
  <si>
    <t>Prepackaged in individual serving cups. Frozen, thaw and serve. Meets 2 OEG</t>
  </si>
  <si>
    <t>Super Stars Mini Powdered Donut</t>
  </si>
  <si>
    <t>60/3 oz</t>
  </si>
  <si>
    <t>Possible Allergens: Wheat, So,y Milk, Eggs</t>
  </si>
  <si>
    <t xml:space="preserve">Doughnut Holes, Bulk </t>
  </si>
  <si>
    <t xml:space="preserve">(18-19) Rich's </t>
  </si>
  <si>
    <t>10 lb</t>
  </si>
  <si>
    <t xml:space="preserve">Frozen, thaw, heat and serve 100-200 calories with no more than 4 g </t>
  </si>
  <si>
    <t>sat fat and 200 mg of sodium per serving. One portion to provide min</t>
  </si>
  <si>
    <t>1 OEG</t>
  </si>
  <si>
    <t>Doughnut, Yeast Raised Donut, WG</t>
  </si>
  <si>
    <t>(18-19) Rich's</t>
  </si>
  <si>
    <t>84/2.45 oz</t>
  </si>
  <si>
    <t>84/2.45z</t>
  </si>
  <si>
    <t xml:space="preserve">Frozen, thaw, heat and serve 200-300 calories with no more than 7 g sat </t>
  </si>
  <si>
    <t>fat and 350 mg of sodium per svg. One portion provides min. 2 OEG</t>
  </si>
  <si>
    <t>Possible Allergens: Wheat, Soy, Milk, and Eggs</t>
  </si>
  <si>
    <t>Dunkin Stick, WGR</t>
  </si>
  <si>
    <t>Super Bakery Super Stick</t>
  </si>
  <si>
    <t>100/1.9 oz</t>
  </si>
  <si>
    <t>One 1.9 oz. serving equals one EOG</t>
  </si>
  <si>
    <t>Super Bakery Super Stick Twin Pack</t>
  </si>
  <si>
    <t>60/3.2 oz</t>
  </si>
  <si>
    <t xml:space="preserve"> One 3.2 oz. serving equals two EOG</t>
  </si>
  <si>
    <t>Farm Rich  (4)  (Rich's)</t>
  </si>
  <si>
    <t>480/cs</t>
  </si>
  <si>
    <t xml:space="preserve">Frozen, heat and serve, 150-250 calories with no more than 2 g sat fat </t>
  </si>
  <si>
    <t xml:space="preserve">Krusteaz </t>
  </si>
  <si>
    <t>176/.78z</t>
  </si>
  <si>
    <t>and 350 mg sodium, CN labeled for 4 (four) sticks to provide min. 2 OEG</t>
  </si>
  <si>
    <t>Right Start (3 Sticks Global)</t>
  </si>
  <si>
    <t xml:space="preserve">RS8627 </t>
  </si>
  <si>
    <t>85/3.0</t>
  </si>
  <si>
    <t>Possible Allergens:  Egg, Soy, Milk and Wheat</t>
  </si>
  <si>
    <t>French Toast, Mini, WGR IW</t>
  </si>
  <si>
    <t>Eggo (Kellanova)</t>
  </si>
  <si>
    <t>72/3.03z</t>
  </si>
  <si>
    <t>Frozen, heat and serve, No HFCS, Contains not more than 200 mg sodium</t>
  </si>
  <si>
    <t>Chocolate Chip</t>
  </si>
  <si>
    <t>38000-80801</t>
  </si>
  <si>
    <t>and O trans fat.  One package equals 2 OEG</t>
  </si>
  <si>
    <t>Original Maple</t>
  </si>
  <si>
    <t>38000-80693</t>
  </si>
  <si>
    <t>72/2.64z</t>
  </si>
  <si>
    <t xml:space="preserve">Cinnamon Rush </t>
  </si>
  <si>
    <t>Triple Berry Blast</t>
  </si>
  <si>
    <t>Strudel Stick, Fruit Filled</t>
  </si>
  <si>
    <t xml:space="preserve">Pillsbury </t>
  </si>
  <si>
    <t>Frozen. Heat and serve. Whole grain rich. No more than 6 g</t>
  </si>
  <si>
    <t xml:space="preserve">Frudel Apple Strudel </t>
  </si>
  <si>
    <t>fat and 280 mg sodium per serving. 0 trans fat. One serving</t>
  </si>
  <si>
    <t>Frudel Cherry Strudel</t>
  </si>
  <si>
    <t>provides  2 oz Equivalent Grains</t>
  </si>
  <si>
    <t>Honey Bun, IW</t>
  </si>
  <si>
    <t xml:space="preserve">Super Bakery </t>
  </si>
  <si>
    <t>80/2.75z</t>
  </si>
  <si>
    <t>Frozen, thaw and serve, WGR, One serving provides 2 OEG</t>
  </si>
  <si>
    <t>Goody Bun</t>
  </si>
  <si>
    <t xml:space="preserve">Loaf, Mini, IW,                                                                       </t>
  </si>
  <si>
    <t>120/2.0z</t>
  </si>
  <si>
    <t>Frozen, thaw and serve, WGR, One serving provides 1 OEG</t>
  </si>
  <si>
    <t>1 serving  provides 1 oz equivalent grain</t>
  </si>
  <si>
    <t>Banana</t>
  </si>
  <si>
    <t xml:space="preserve">Apple Cinnamon </t>
  </si>
  <si>
    <t>Muffins, IW</t>
  </si>
  <si>
    <t xml:space="preserve"> COOL MUFFINS </t>
  </si>
  <si>
    <t>96/1.8z</t>
  </si>
  <si>
    <t>Frozen, thaw and serve, One serving provides 1 OEG</t>
  </si>
  <si>
    <t>Cinnamon</t>
  </si>
  <si>
    <t>Apple</t>
  </si>
  <si>
    <t xml:space="preserve">   Super Bakery</t>
  </si>
  <si>
    <t>72/2.0z</t>
  </si>
  <si>
    <t>96/2.0z</t>
  </si>
  <si>
    <t>Frozen, individually wrapped Thaw &amp; Serve muffin. Must</t>
  </si>
  <si>
    <t>Super Muffin Choc withCreme Filling</t>
  </si>
  <si>
    <t>conform to USDA Child Nutrition Program specifications and</t>
  </si>
  <si>
    <t>DISCONTINUED</t>
  </si>
  <si>
    <t>meet 1 oz grain equivalent. Made with 51% whole grain wheat</t>
  </si>
  <si>
    <t>flour.</t>
  </si>
  <si>
    <t>No Tropical Oils, Peanut Free Product. Made in the USA.</t>
  </si>
  <si>
    <t>One serving provides 1 OEG</t>
  </si>
  <si>
    <t>Muffins, Reduced Fat</t>
  </si>
  <si>
    <t>Aspire Bakeries</t>
  </si>
  <si>
    <t>30% or less of calories from fat, 30% or less by weight of added sugar.</t>
  </si>
  <si>
    <t>Wild Blueberry</t>
  </si>
  <si>
    <t>Individually Wrapped</t>
  </si>
  <si>
    <t>One muffin provides 1.0 oz Equivalent grain</t>
  </si>
  <si>
    <t>Chocolate Chocolate Chip</t>
  </si>
  <si>
    <t>Smart Choice (Muffin Town)</t>
  </si>
  <si>
    <t>Chef Pierre WG (Sara Lee)</t>
  </si>
  <si>
    <t>48/2oz</t>
  </si>
  <si>
    <t>Individually Wrapped, Muffin provides 1.0 OEG</t>
  </si>
  <si>
    <t xml:space="preserve">Muffin, Egg and Cheese on a WG English </t>
  </si>
  <si>
    <t>AdvancePierre (Tyson) DISCONTINUED</t>
  </si>
  <si>
    <t>96/3.30z</t>
  </si>
  <si>
    <t>Frozen, WGR, 200-300 calories and not more than 4 g saturated fat</t>
  </si>
  <si>
    <t>and 400 mg sodium per svg.  One portion to provide 1 oz. M/MA and 2 OEG</t>
  </si>
  <si>
    <r>
      <rPr>
        <sz val="8"/>
        <color theme="1"/>
        <rFont val="Arial"/>
        <family val="2"/>
      </rPr>
      <t xml:space="preserve"> </t>
    </r>
    <r>
      <rPr>
        <b/>
        <sz val="8"/>
        <color theme="1"/>
        <rFont val="Arial"/>
        <family val="2"/>
      </rPr>
      <t>Possible Allergens:  Egg, Wheat, Milk and Soy</t>
    </r>
  </si>
  <si>
    <t>Muffin Top, Frozen bater Ready to bake</t>
  </si>
  <si>
    <t>Pillsubry/General Mills</t>
  </si>
  <si>
    <t>112/2.1 z</t>
  </si>
  <si>
    <t xml:space="preserve">Frozen WGR,  muffin top batter frozen in </t>
  </si>
  <si>
    <t xml:space="preserve">  Blueberry</t>
  </si>
  <si>
    <t>pre-portioned freezer to oven format.  no artificial flavors, no colors from</t>
  </si>
  <si>
    <t xml:space="preserve">  Chocolate Chip</t>
  </si>
  <si>
    <t>artificial sources, and no high fructose corn syrup.</t>
  </si>
  <si>
    <t xml:space="preserve"> Each top contribuites 1.0 OEG</t>
  </si>
  <si>
    <t>Muffin Top WGR Frz IW</t>
  </si>
  <si>
    <t>Beuna Vista</t>
  </si>
  <si>
    <t>120/3.2z</t>
  </si>
  <si>
    <t>120/.3.2z</t>
  </si>
  <si>
    <t xml:space="preserve">Cooked frozen WGR muffin top  packed individual pieces in </t>
  </si>
  <si>
    <t>case. Ready to thaw and serve. Provides 2 OEG per serving</t>
  </si>
  <si>
    <t>Pancake Bowl with Fruit, IW</t>
  </si>
  <si>
    <t xml:space="preserve">Buena Vista </t>
  </si>
  <si>
    <t>72/3.8z</t>
  </si>
  <si>
    <t xml:space="preserve">Frozen, 200-300 caories and not mot more than 3 gm saturated fat and 400 mg of </t>
  </si>
  <si>
    <t xml:space="preserve">DISCONTINUED Blueberry </t>
  </si>
  <si>
    <t>sodium per serving.  One portion to provide 2 OEG and 1/2 cup fruit, WGR</t>
  </si>
  <si>
    <t>Possible Allergens:  Egg, Milk, Wheat, and Soy</t>
  </si>
  <si>
    <t>Pancake and Sausage on a Stick WG</t>
  </si>
  <si>
    <t>Jimmy Dean (Tyson) DISCONTINUED</t>
  </si>
  <si>
    <t>60/2.51z</t>
  </si>
  <si>
    <t>Frozen, fully, cooked, shall provide 1 M/MA and 1 OEG</t>
  </si>
  <si>
    <t>Possible Allergens:  Milk, Eggs, Wheat and Soy</t>
  </si>
  <si>
    <t xml:space="preserve">Breakfast Sandwich Maple Seasonded Beef Sausage and Pancake IW </t>
  </si>
  <si>
    <t>100/2.61oz</t>
  </si>
  <si>
    <t>C99120</t>
  </si>
  <si>
    <t>Fully cooked, heat and serve. 100-250 calories with not more than 3 g sat</t>
  </si>
  <si>
    <t>fat 450mg sodium per svg. Provides  1.00 M/MA and 1.00 OEG</t>
  </si>
  <si>
    <t>Pancake and Turkey Sausage on a Stick, Maple flavored IW WG</t>
  </si>
  <si>
    <t>56/2.85z</t>
  </si>
  <si>
    <t>Frozen, heat and serve, 100-250 calories with not more than 3 g sat</t>
  </si>
  <si>
    <t>fat and 550 mg sodium per svg.  One svg to provide 1 M/MA and 1 OEG</t>
  </si>
  <si>
    <t>Possible Allergens:  Wheat, Milk, and Eggs</t>
  </si>
  <si>
    <t>Pancake and Turkey Sausage on a Stick, WG</t>
  </si>
  <si>
    <t>Frozen, heat and serve. Each 2.51 oz. pancake batter wrapped precooked</t>
  </si>
  <si>
    <t>Foster Farms</t>
  </si>
  <si>
    <t>56/2.85 oz</t>
  </si>
  <si>
    <t>turkey &amp; vegetable protein product provides 1.00 M/MA and 1.00 OEG</t>
  </si>
  <si>
    <t>Possible Allergens:  Wheat, Milk, Soy and Eggs</t>
  </si>
  <si>
    <t>Pancakes, Frozen</t>
  </si>
  <si>
    <t xml:space="preserve">Right Start (1)  </t>
  </si>
  <si>
    <t>RS 7245</t>
  </si>
  <si>
    <t>144/1.4z</t>
  </si>
  <si>
    <t>Bulk pack, 4" Pancake, WGR</t>
  </si>
  <si>
    <t>Indicate # of pancakes to equal 1 oz equivalent grain</t>
  </si>
  <si>
    <t>Pancakes, Frozen, Flavored, IW</t>
  </si>
  <si>
    <t>Con Agra</t>
  </si>
  <si>
    <t>80/3.0z</t>
  </si>
  <si>
    <t>Frozen, heat and serve, WGR, One serving to provide 2 OEG</t>
  </si>
  <si>
    <t>WG, Cinnamon</t>
  </si>
  <si>
    <t>94643-04442</t>
  </si>
  <si>
    <t>WG, Blueberry</t>
  </si>
  <si>
    <t>94643-04443</t>
  </si>
  <si>
    <t>Pancakes, Mini, Flavored    IW                                WGR   2.0 OEG</t>
  </si>
  <si>
    <t>72/3.17z</t>
  </si>
  <si>
    <t>Frozen, heat and serve, ovenable packages, Less than 30% fat</t>
  </si>
  <si>
    <t>Maple Burst       (CACFP Eligible)</t>
  </si>
  <si>
    <t>Not more than 1 g sat fat and 350 mg sodium per serving</t>
  </si>
  <si>
    <t>Strawberry Splash     (CACFP Eligible)</t>
  </si>
  <si>
    <t>Kellanova</t>
  </si>
  <si>
    <t>38000-92560</t>
  </si>
  <si>
    <t>Maple</t>
  </si>
  <si>
    <t>38000-92562</t>
  </si>
  <si>
    <t>Vanilla Confetti</t>
  </si>
  <si>
    <t>38000-18574</t>
  </si>
  <si>
    <t>DeWafflebakkers</t>
  </si>
  <si>
    <t>72/3.0z</t>
  </si>
  <si>
    <t xml:space="preserve">Right Start </t>
  </si>
  <si>
    <t>52/3.1z</t>
  </si>
  <si>
    <t>Maple Mini WG</t>
  </si>
  <si>
    <t>RS7155</t>
  </si>
  <si>
    <t xml:space="preserve">Pancakes, Buttermilk, Frozen,                                 </t>
  </si>
  <si>
    <t>86151-80349</t>
  </si>
  <si>
    <t>Frozen, Heat and serve, 140--250 calories with no more than 2 g sat fat &amp;</t>
  </si>
  <si>
    <t xml:space="preserve">600 mg sodium per serving.  Three pancakes provide min 2 OEG.  </t>
  </si>
  <si>
    <t>Possible Allergens:  Wheat and Milk</t>
  </si>
  <si>
    <t>Pastry, Cinnamon Toast Crunch Filled</t>
  </si>
  <si>
    <t>1800-10978</t>
  </si>
  <si>
    <t>72/2.36z</t>
  </si>
  <si>
    <t>Frozen, Heat and serve WGR Meets 2 OEG per serving, 200-300 calories</t>
  </si>
  <si>
    <t>with no more than 3 g saturated fat and 300 mg of sodium per serving</t>
  </si>
  <si>
    <t xml:space="preserve">Pastry, Filled Crescent Filled </t>
  </si>
  <si>
    <t>General Mills  Grape</t>
  </si>
  <si>
    <t>18000-49978</t>
  </si>
  <si>
    <t>72/2.9z</t>
  </si>
  <si>
    <t xml:space="preserve">Frozen, Heat and serve WGR Meets 2 OEG per serving, 200-300 calories   </t>
  </si>
  <si>
    <t>General Mills  Chocolate</t>
  </si>
  <si>
    <t>18000-49979</t>
  </si>
  <si>
    <t>no more than 2 g saturated fat and 300 mg of sodium per serving</t>
  </si>
  <si>
    <t xml:space="preserve">Stick, Chorizo Seasoned Beef and Cheese </t>
  </si>
  <si>
    <t>100/2.4z</t>
  </si>
  <si>
    <t>C18021</t>
  </si>
  <si>
    <t xml:space="preserve">Frozen, Heat and serve WGR Meets 1 OEG &amp; 1 M/MA per serving,100-200   </t>
  </si>
  <si>
    <t>cal with not more than 4 g sat fat and 300 mg of sodium per serving</t>
  </si>
  <si>
    <t>Toaster Pastry</t>
  </si>
  <si>
    <t xml:space="preserve">Pop Tarts (Kellanova) </t>
  </si>
  <si>
    <t>72/3.3 oz</t>
  </si>
  <si>
    <t>Product meets WGR.  One serving provides 2oz equivalent grain.</t>
  </si>
  <si>
    <t xml:space="preserve">Frosted  Cinnamon WG  </t>
  </si>
  <si>
    <t>38000-55125</t>
  </si>
  <si>
    <t>Frosted Strawberry WG</t>
  </si>
  <si>
    <t>38000-55133</t>
  </si>
  <si>
    <t>Frosted Fudge WG</t>
  </si>
  <si>
    <t>38000-12073</t>
  </si>
  <si>
    <t>Blueberry WG</t>
  </si>
  <si>
    <t>38000-17199</t>
  </si>
  <si>
    <t>Toaster Pastry, Single Serve</t>
  </si>
  <si>
    <t>120/1.69 oz</t>
  </si>
  <si>
    <t xml:space="preserve">Product meets WGR.  One serving provides 1 oz equivalent grain. </t>
  </si>
  <si>
    <t>Frosted Strawberry, WG</t>
  </si>
  <si>
    <t>38000-55130</t>
  </si>
  <si>
    <t>Frosted Cinnamon WG</t>
  </si>
  <si>
    <t>38000-55122</t>
  </si>
  <si>
    <t>Smart Snacks Compliant</t>
  </si>
  <si>
    <t>38000-17196</t>
  </si>
  <si>
    <t>Tornados, Egg, Turkey Sausage, and Cheese WG</t>
  </si>
  <si>
    <t>One serving provides .75 oz. M/MA and 1 1/4 equivalent grains</t>
  </si>
  <si>
    <t>Possible Allergens:  Milk, Eggs, Soy, and Wheat</t>
  </si>
  <si>
    <t xml:space="preserve">Waffles, Bulk.  Frozen                                                   </t>
  </si>
  <si>
    <t xml:space="preserve">Bake Crafters </t>
  </si>
  <si>
    <t>144/1.30z</t>
  </si>
  <si>
    <t>Frozen, WGR, Each waffle provides 1 OEG per serving</t>
  </si>
  <si>
    <t>Waffle, Dutch  WGR</t>
  </si>
  <si>
    <t xml:space="preserve">J&amp;J Snacks </t>
  </si>
  <si>
    <t>48/2.9z</t>
  </si>
  <si>
    <t>Frozen, WGR, Provides 2 OEG per serving</t>
  </si>
  <si>
    <t>Allergens: Egg, Milk, Soy, Wheat</t>
  </si>
  <si>
    <t>Waffle, Sticks, Dutch  WGR</t>
  </si>
  <si>
    <t>(22-23) J&amp;J Snacks (12 Sticks/serving)</t>
  </si>
  <si>
    <t>8 lb</t>
  </si>
  <si>
    <t>Frozen, heat and serve waffle sticks. Provides 2.0 OEG per serving</t>
  </si>
  <si>
    <r>
      <rPr>
        <b/>
        <sz val="8"/>
        <color theme="1"/>
        <rFont val="Arial"/>
        <family val="2"/>
      </rPr>
      <t xml:space="preserve">Waffles, Flavored, IW,                                                                  WGR  </t>
    </r>
    <r>
      <rPr>
        <b/>
        <sz val="8"/>
        <color rgb="FF00CCFF"/>
        <rFont val="Arial"/>
        <family val="2"/>
      </rPr>
      <t xml:space="preserve">   </t>
    </r>
  </si>
  <si>
    <t>Right Start</t>
  </si>
  <si>
    <t>RS 9011-OV</t>
  </si>
  <si>
    <t>Frozen, thaw and serve, Provides 2 OEG  per serving</t>
  </si>
  <si>
    <t>72/2.47z</t>
  </si>
  <si>
    <t xml:space="preserve">  Blueberry Bash</t>
  </si>
  <si>
    <t xml:space="preserve">  Maple Madness</t>
  </si>
  <si>
    <t xml:space="preserve">  Maple </t>
  </si>
  <si>
    <t xml:space="preserve">  Chocolate Chip </t>
  </si>
  <si>
    <t>144/1.24z</t>
  </si>
  <si>
    <t>Bulk whole grain-rich (16g whole grain per serving) are 4” round</t>
  </si>
  <si>
    <t>Eggoji 4 inch Regular Flavor</t>
  </si>
  <si>
    <t>waffles featuring 6 emoticon-stamped characters.</t>
  </si>
  <si>
    <t>No artificial colors or flavors. No HFCS</t>
  </si>
  <si>
    <t>(22-23) Krusteaz (Conagra)</t>
  </si>
  <si>
    <t>72/2.4oz</t>
  </si>
  <si>
    <t xml:space="preserve">3.6" square and approximately 1" thick with crisp exterior and fluffy </t>
  </si>
  <si>
    <t xml:space="preserve">interior with a sweet hint of vanilla flavor. </t>
  </si>
  <si>
    <t>Heat and Serve. Provides 1.75 OEG</t>
  </si>
  <si>
    <t>72/2.3 oz</t>
  </si>
  <si>
    <t xml:space="preserve">  FunN'Fruitti Waffle</t>
  </si>
  <si>
    <t>S922FF</t>
  </si>
  <si>
    <t xml:space="preserve"> Maple Belgian Liege Waffle</t>
  </si>
  <si>
    <t>S722MA</t>
  </si>
  <si>
    <t>Cheese Stuffed Breakfast Pastry</t>
  </si>
  <si>
    <t>Tasty Brands  StrawberryBoli</t>
  </si>
  <si>
    <t>96/3.24z</t>
  </si>
  <si>
    <t>Provides 2 OEG WG. Heat and serve</t>
  </si>
  <si>
    <t>French Toast Sticks, WG Cinnamon</t>
  </si>
  <si>
    <t>Sunny Fresh/Cargill</t>
  </si>
  <si>
    <t>18.12 lbs</t>
  </si>
  <si>
    <t xml:space="preserve">Frozen, Heat and Serve, 150-250 calories with no more than 2 g sat </t>
  </si>
  <si>
    <t xml:space="preserve">fat and 350 mg sodium per svg.  three (3) sticks to </t>
  </si>
  <si>
    <t>provide min. 1 M/MA and 1.5 OEG</t>
  </si>
  <si>
    <t>Possible Allergens: Milk, Soy, Wheat</t>
  </si>
  <si>
    <t>Bar, Breakfast WG IW Shelf Stable 2.0 OEG</t>
  </si>
  <si>
    <t>48/2.5 oz</t>
  </si>
  <si>
    <t>WGR, IW, Single Serve, . One bar provides 2 OEG</t>
  </si>
  <si>
    <t xml:space="preserve">  Peach Cheerios</t>
  </si>
  <si>
    <t>16000-16856</t>
  </si>
  <si>
    <t xml:space="preserve">  Lucky Charms</t>
  </si>
  <si>
    <t>16000-16853</t>
  </si>
  <si>
    <t>Possible Allergens: Soy and Wheat</t>
  </si>
  <si>
    <t xml:space="preserve">  Cinnamon Toast Crunch</t>
  </si>
  <si>
    <t>16000-16854</t>
  </si>
  <si>
    <t>Cinnabar WG IW</t>
  </si>
  <si>
    <t>805IW</t>
  </si>
  <si>
    <t>60/2.9 oz</t>
  </si>
  <si>
    <t xml:space="preserve">Frozen, Thaw and Serve at room temperature, 250-350 calories with no more </t>
  </si>
  <si>
    <t>than 2 g sat fat. Less than 300 mg sodium Provides 2.0 OEG</t>
  </si>
  <si>
    <t>Cinnamon Stick WG IW</t>
  </si>
  <si>
    <t>150/2.5 oz</t>
  </si>
  <si>
    <t xml:space="preserve">Frozen, Heat and Serve, 250-350 calories with no more </t>
  </si>
  <si>
    <t>than 3.5 g sat fat. Less than 150 mg sodium Provides 2.0 OEG</t>
  </si>
  <si>
    <t>Raspberry Cream Cheese Bar WG IW</t>
  </si>
  <si>
    <t>Hadley Farms DISCONTINUED</t>
  </si>
  <si>
    <t>807IW</t>
  </si>
  <si>
    <t>48/3.4 oz</t>
  </si>
  <si>
    <t>than 2.5 g sat fat. Less than 300 mg sodium Provides 2.0 OEG</t>
  </si>
  <si>
    <t>Bar, Breakfast Blueberry Soft Baked WG IW Shelf Stable</t>
  </si>
  <si>
    <t>Zee Zees (National Food Group)</t>
  </si>
  <si>
    <t>D60490</t>
  </si>
  <si>
    <t>135/2.2 oz</t>
  </si>
  <si>
    <t>Individually wrapped Blueberry Lemon Nutrition Bar. With 51% whole grain</t>
  </si>
  <si>
    <t xml:space="preserve">and 2 grain servings under the NSLP guidelines. Minimum 260 calories, </t>
  </si>
  <si>
    <t>3g fiber, 4g protein per bar. Sodium not to exceed 75mg.</t>
  </si>
  <si>
    <t>Must be made in a nut-free facility. Shelf stable for 6 months.</t>
  </si>
  <si>
    <t>Bar, Breakfast Smores Soft Baked WG IW Shelf Stable</t>
  </si>
  <si>
    <t>D60485</t>
  </si>
  <si>
    <t>175/1.3 oz</t>
  </si>
  <si>
    <t xml:space="preserve">and 1 grain servings under the NSLP guidelines. Minimum 200 calories, </t>
  </si>
  <si>
    <t>2g fiber, 3g protein per bar. Sodium not to exceed 40 mg.</t>
  </si>
  <si>
    <t>Bar, Breakfast Cocoa Cherry Soft Baked WG IW Shelf Stable</t>
  </si>
  <si>
    <t>Z100</t>
  </si>
  <si>
    <t>160/1.8 oz</t>
  </si>
  <si>
    <t>Grits, White Stone Ground Whole Grain Enriched</t>
  </si>
  <si>
    <t>Palmetto Farms</t>
  </si>
  <si>
    <t>25 lbs</t>
  </si>
  <si>
    <t>Grits, Yellow Stone Ground Whole Grain Enriched</t>
  </si>
  <si>
    <t>Breakfast Bagel, Turkey Sausage</t>
  </si>
  <si>
    <t>M96WBTSG</t>
  </si>
  <si>
    <t>96/3.55 oz</t>
  </si>
  <si>
    <t>Frozen, Cream style gravy topping</t>
  </si>
  <si>
    <t>One serving must provide 1 M/MA and 1 EOG Whole grain</t>
  </si>
  <si>
    <t>Breakfast Bagel, 100% Mozz. Turkey Sausage, WG, IW</t>
  </si>
  <si>
    <t>M96WBTS1</t>
  </si>
  <si>
    <t>96/4.0 oz</t>
  </si>
  <si>
    <t xml:space="preserve">Frozen, whole grain rich, pizza sauce topping, 150-250 calories with no more than 3 g sat </t>
  </si>
  <si>
    <t>fat per serving.  CN labeled for one serving to provide min. 1 M/MA, 1 OEG.</t>
  </si>
  <si>
    <t>Individual Ovenable Wrap</t>
  </si>
  <si>
    <t>Possible Allergens:  Wheat, Milk, Soy Egg</t>
  </si>
  <si>
    <t>Breakfast Pizza, 100% Mozz. Pork Sausage, WG</t>
  </si>
  <si>
    <t>80WS100</t>
  </si>
  <si>
    <t>80/3.30z</t>
  </si>
  <si>
    <t>80/3.30oz</t>
  </si>
  <si>
    <t>Frozen, WGR, 3" x 5" biscuit style crust with pizza sauce.  150-250 calories</t>
  </si>
  <si>
    <t xml:space="preserve"> with no more than 4 g sat fat and 350 mg sodium per serving. CN Labeled</t>
  </si>
  <si>
    <t xml:space="preserve"> for one portion to provide  a min. 1 M/MA, 1.5 OEG,</t>
  </si>
  <si>
    <t xml:space="preserve">  and 1/8 c Red/Orange Vegetable</t>
  </si>
  <si>
    <t>Sausage Breakfast Pizza IW</t>
  </si>
  <si>
    <t>M80WS100</t>
  </si>
  <si>
    <t>80/3.3 oz</t>
  </si>
  <si>
    <t xml:space="preserve">Frozen, WGR, 3" x 5" with pizza sauce.  150-250 calories with no more </t>
  </si>
  <si>
    <t xml:space="preserve">than 5 g sat fat and 350 mg sodium per serving.  One portion to provide </t>
  </si>
  <si>
    <t>min. 1 M/MA, 1.5 OEG, and 1/8 c Red/Orange Vegetable</t>
  </si>
  <si>
    <t>160/2.79oz</t>
  </si>
  <si>
    <t xml:space="preserve">Frozen, whole grain rich, beef topping, 150-250 calories with no more than 4 g sat fat </t>
  </si>
  <si>
    <t xml:space="preserve">and 300 mg sodium per serving. One serving to provide 1 M/MA, 1 OEG and 1/8 c </t>
  </si>
  <si>
    <t xml:space="preserve">Red/Orange Vegetable.  </t>
  </si>
  <si>
    <t>Possible Allergens:  Milk Soy and Wheat</t>
  </si>
  <si>
    <t>Breakfast Pizza, Flatbread, Eggs, Sausage, Bacon, and Cheese Sauce</t>
  </si>
  <si>
    <t>80WBF</t>
  </si>
  <si>
    <t>80/2.40z</t>
  </si>
  <si>
    <t>80/2.40 z</t>
  </si>
  <si>
    <t xml:space="preserve">Frozen, WGR, 100-200 calories with no more than 4 g sat fat and 500 mg sodium per </t>
  </si>
  <si>
    <t>serving.  One serving to provide 1 M/MA and 1 OEG, 3 x 5</t>
  </si>
  <si>
    <t>Possible Allergens:  Wheat, Milk, Wheat</t>
  </si>
  <si>
    <t>Breakfast Bagel with egg, cheese and sausage</t>
  </si>
  <si>
    <t>96/2.83 OZ</t>
  </si>
  <si>
    <t>96/2.83 oz</t>
  </si>
  <si>
    <t xml:space="preserve">Frozen, whole grain rich, 150-250 calories with no more than 5 g sat </t>
  </si>
  <si>
    <t>fat per serving. CN labeled for one serving to provide min. 1 M/MA, 1.25 OEG.</t>
  </si>
  <si>
    <t>Possible Allergens:  Wheat, Milk, Soy, Egg</t>
  </si>
  <si>
    <t>Sausage Link with APP</t>
  </si>
  <si>
    <t>119/1.34 oz.</t>
  </si>
  <si>
    <t xml:space="preserve">Fully cooked, 1.34 ounce to yield 1 M/MA </t>
  </si>
  <si>
    <t>2 links</t>
  </si>
  <si>
    <t>Sausage Patty, No APP</t>
  </si>
  <si>
    <t>Frozen, fully cooked, No alternate protein product must provide 1 oz. M/MA</t>
  </si>
  <si>
    <t xml:space="preserve">Ember Farms </t>
  </si>
  <si>
    <t xml:space="preserve"> JTM</t>
  </si>
  <si>
    <t>5649CE</t>
  </si>
  <si>
    <t>360/1.33z</t>
  </si>
  <si>
    <t>CP5649</t>
  </si>
  <si>
    <t>360/1.33 z.</t>
  </si>
  <si>
    <t>250/1.2 oz</t>
  </si>
  <si>
    <t xml:space="preserve">Frozen, fully cooked, 50-150 calories with no more than 4 g saturated </t>
  </si>
  <si>
    <t>107/1.5 oz</t>
  </si>
  <si>
    <t xml:space="preserve">fat and 275 mg sodium per serving. CN labeled to provide 1 M/MA </t>
  </si>
  <si>
    <t>75156-07112</t>
  </si>
  <si>
    <t>400/1.20z</t>
  </si>
  <si>
    <t>75156-97112</t>
  </si>
  <si>
    <t>400/1.2 oz</t>
  </si>
  <si>
    <t xml:space="preserve">per serving. </t>
  </si>
  <si>
    <t>CN791203L</t>
  </si>
  <si>
    <t>CNQ791203P</t>
  </si>
  <si>
    <t xml:space="preserve">Tennesee Pride </t>
  </si>
  <si>
    <t>342CN</t>
  </si>
  <si>
    <t>128/1.50z</t>
  </si>
  <si>
    <t>256/1.25z</t>
  </si>
  <si>
    <t>WG Beef Steak Patty for Breakfast</t>
  </si>
  <si>
    <t>250/1.97 oz</t>
  </si>
  <si>
    <t>250/1.97oz</t>
  </si>
  <si>
    <t>Fully cooked, breaded. Provides 1 oz M/MA and 0.50 oz OEG</t>
  </si>
  <si>
    <r>
      <rPr>
        <sz val="8"/>
        <color theme="1"/>
        <rFont val="Arial"/>
        <family val="2"/>
      </rPr>
      <t xml:space="preserve">CN Labeled  </t>
    </r>
    <r>
      <rPr>
        <b/>
        <sz val="8"/>
        <color theme="1"/>
        <rFont val="Arial"/>
        <family val="2"/>
      </rPr>
      <t>Allergens: Wheat</t>
    </r>
  </si>
  <si>
    <t>Chicken Fillet, Breakfast, Breaded (Savory Flavor)Whole Muscle</t>
  </si>
  <si>
    <t xml:space="preserve">(18-19) Proview by Tasty Brands </t>
  </si>
  <si>
    <t>60915-WG</t>
  </si>
  <si>
    <t xml:space="preserve">Fully cooked, chicken breast with rib meat only, APP and egg allowed, in </t>
  </si>
  <si>
    <t>(23-24) Gold Creek</t>
  </si>
  <si>
    <t>256/2.0 oz</t>
  </si>
  <si>
    <t>compliance with Apendix A of 7 CFR Part 210 CN label to provide 1 oz.</t>
  </si>
  <si>
    <t xml:space="preserve">M/MA and .5 OEG. Breading must meet WGR requirements.  Breading not </t>
  </si>
  <si>
    <t xml:space="preserve">to exceed 30% of the weight  of product, Sodium not to exceed 300 mg </t>
  </si>
  <si>
    <t>.</t>
  </si>
  <si>
    <t xml:space="preserve">Turkey Sausage Patty </t>
  </si>
  <si>
    <t>106/1.50z</t>
  </si>
  <si>
    <t>Frozen, Fully cooked, No VPP, 50-100 cals per svg no more than</t>
  </si>
  <si>
    <t xml:space="preserve">3 g sat fat and 320 mg sodium .  CN Label  to provide 1 M/MA </t>
  </si>
  <si>
    <t>Turkey Sausage Patty Lower Sodium</t>
  </si>
  <si>
    <t>160/1.03z</t>
  </si>
  <si>
    <t>160/1.03 oz.</t>
  </si>
  <si>
    <t>Frozen, Fully cooked, No VPP, 50-100 cals per svg no more than 2 g</t>
  </si>
  <si>
    <t>sat fat and 150 mg sodium per 1 M/MA serving Must provide 1 M/MA</t>
  </si>
  <si>
    <t>Chicken, Sausage Patty Fully Cooked</t>
  </si>
  <si>
    <t>Proview by Tasty Brands by Tasty Brands</t>
  </si>
  <si>
    <t>213/1.5 oz</t>
  </si>
  <si>
    <t xml:space="preserve">Frozen fully cooked patty made with breast and rib meat.  No more than 2 </t>
  </si>
  <si>
    <t>g saturated fat and 240 mg sodium. 80 to 100 calories each patty.</t>
  </si>
  <si>
    <t>Provides 1.0 M/MA per serving</t>
  </si>
  <si>
    <t>Chicken Patty, Breakfast, Breaded. Chopped and Formed</t>
  </si>
  <si>
    <t xml:space="preserve">Fully cooked. Chicken breast with rib meat only; chopped and formed; </t>
  </si>
  <si>
    <t>2701.9 oz</t>
  </si>
  <si>
    <t>APP and egg allowed, in compliance with Appendix A of 7 CFR Part 210</t>
  </si>
  <si>
    <t>CN label to provide 1 oz M/MA, and no more than 1 OEG. Breading</t>
  </si>
  <si>
    <t>must meet WGR requirements. Batter or breading not to exceed 30%</t>
  </si>
  <si>
    <t>of the weight of the product.  Sodium not to exceed 200mg.</t>
  </si>
  <si>
    <t>The label must specify the minimum number of pieces or portions per case.</t>
  </si>
  <si>
    <t xml:space="preserve">Sandwich, Croissant, WG, Egg &amp; American Cheese, IW                                           </t>
  </si>
  <si>
    <t>100/2.5 oz</t>
  </si>
  <si>
    <t>Must be whole grain rich and provide 1.0 OEG and 1.0 ounce of M/MA. Portion to provide</t>
  </si>
  <si>
    <t xml:space="preserve"> at least 155.0 calories, with no more than 9 grams of fat. Must contain less than</t>
  </si>
  <si>
    <t>340.0 milligrams of sodium.</t>
  </si>
  <si>
    <t xml:space="preserve">Sandwich, Croissant, WG, Egg &amp; Fiesta Cheese, IW                                           </t>
  </si>
  <si>
    <t xml:space="preserve"> at least 155.0 calories, with no more than 10 grams of fat. Must contain less than</t>
  </si>
  <si>
    <t>410 milligrams of sodium.</t>
  </si>
  <si>
    <t xml:space="preserve">Sandwich, Croissant, WG, Chicken Sausage &amp; Cheese, IW                                           </t>
  </si>
  <si>
    <t>100/3.0 oz</t>
  </si>
  <si>
    <t>Must be whole grain rich and provide 1.0 OEG and 1.5 ounce of M/MA. Portion to provide</t>
  </si>
  <si>
    <t xml:space="preserve"> at least 185.0 calories, with no more than 12 grams of fat. Must contain less than</t>
  </si>
  <si>
    <t>440 milligrams of sodium.</t>
  </si>
  <si>
    <t xml:space="preserve">Sandwich, Waffle Chicken, WG,  IW                                           </t>
  </si>
  <si>
    <t>Tasty Blends-SnakTime</t>
  </si>
  <si>
    <t>ST9745NL/72</t>
  </si>
  <si>
    <t>72/2.8 oz</t>
  </si>
  <si>
    <t>Must be whole grain rich and fully cooked. Portion to provide at least 190 calories with not more</t>
  </si>
  <si>
    <t>8 grams of fat. Must be less than 400 mg sodium.</t>
  </si>
  <si>
    <t>Each portion (cooked) will provide 1 M/MA and 1.25 OEG</t>
  </si>
  <si>
    <t>Turkey Sausage Link</t>
  </si>
  <si>
    <t>Butterball 2 links = 1 M/MA</t>
  </si>
  <si>
    <t xml:space="preserve"> 22655 30676</t>
  </si>
  <si>
    <t>Fully cooked. CN labeled frozen sausage link</t>
  </si>
  <si>
    <t>Bar, Cinnamon, Iced IW, WG</t>
  </si>
  <si>
    <t>804IW</t>
  </si>
  <si>
    <t>Frozen, individually wrapped . Must contain 330 calories and no more than 300 mg of sodium.</t>
  </si>
  <si>
    <t>1 serving provides 2.OEG</t>
  </si>
  <si>
    <t xml:space="preserve">Sandwich, Pancake Chicken Sausage, WG,  IW                                           </t>
  </si>
  <si>
    <t>9310nI/100</t>
  </si>
  <si>
    <t>100/3.15 oz</t>
  </si>
  <si>
    <t>Must be whole grain rich and fully cooked. Portion to provide at least 160 calories with not more</t>
  </si>
  <si>
    <t>4 grams of fat. Must be less than 430 mg sodium.</t>
  </si>
  <si>
    <t>Each portion (cooked) will provide 1 M/MA and 1 OEG</t>
  </si>
  <si>
    <t>Possible Allergen: Milk, Eggs, Wheat, Soybeans</t>
  </si>
  <si>
    <t xml:space="preserve">Sandwich, Breakfast Pocket Spicy Cheddar &amp; Chorizo , WG,  IW                                           </t>
  </si>
  <si>
    <t>859 IW</t>
  </si>
  <si>
    <t>60/3.0 oz</t>
  </si>
  <si>
    <t>Frozen, must contain 170 calories and no more than 5 gms of fat and 300 mg sodium</t>
  </si>
  <si>
    <t>1 serving provides 1 M/MA and 1.5 OEG</t>
  </si>
  <si>
    <t xml:space="preserve">Sandwich, Breakfast Pocket Spicy Cheddar &amp; Egg , WG,  IW                                           </t>
  </si>
  <si>
    <t>837 IW</t>
  </si>
  <si>
    <t>Frozen, must contain 210 calories and no more than 8 gms of fat and 370 mg sodium</t>
  </si>
  <si>
    <t xml:space="preserve">Sandwich, Breakfast Pocket Cheddar &amp; Egg , WG,  IW                                           </t>
  </si>
  <si>
    <t>General Mills/Pillsbury</t>
  </si>
  <si>
    <t>100-18000-13924-5</t>
  </si>
  <si>
    <t>72/3.28 oz</t>
  </si>
  <si>
    <t>Frozen individually wrapped  breakfast portion provides 2.0 OEG and 1 M/MA</t>
  </si>
  <si>
    <t xml:space="preserve">Muffin,  WG,  IW                                           </t>
  </si>
  <si>
    <t>40/3.1 oz</t>
  </si>
  <si>
    <t>Each muffin provides 2.0 OEG. 300 calories or less CACFP eligible</t>
  </si>
  <si>
    <t xml:space="preserve">    Trix</t>
  </si>
  <si>
    <t>100-18000-13562-9</t>
  </si>
  <si>
    <t xml:space="preserve">    Cinnamon Toast Crunch</t>
  </si>
  <si>
    <t>100-18000-13561-2</t>
  </si>
  <si>
    <t>Breafast Taco Chicken Sausage, Cheese and Potato IW</t>
  </si>
  <si>
    <t>SCUBKFTW</t>
  </si>
  <si>
    <t>94/2.57 oz.</t>
  </si>
  <si>
    <t>Fully cooked frozen. Each portion provides 1.0 M/MA and 1.0 OEG</t>
  </si>
  <si>
    <t>Texas Toast IW</t>
  </si>
  <si>
    <t>S &amp; F Foods</t>
  </si>
  <si>
    <t>128MC</t>
  </si>
  <si>
    <t>56/3.3 oz</t>
  </si>
  <si>
    <t>One serving provided 2.0 OEG and 310 calories.  No more than 460 mg sodium</t>
  </si>
  <si>
    <t>Breakfast Swirls IW WG</t>
  </si>
  <si>
    <t>72/2.5 oz.</t>
  </si>
  <si>
    <t>WG, IW; must be whole grain rich and provide 2.25 ounce grain equivalents. Portioin to provide</t>
  </si>
  <si>
    <t xml:space="preserve">   Cinnamon Swirls, WG, IW</t>
  </si>
  <si>
    <t>at least 235 calories, with no more than 12 grams of fat.and no more than 190 mg sodium</t>
  </si>
  <si>
    <t xml:space="preserve">   Chocolate Swirl, WG, IW</t>
  </si>
  <si>
    <t>Breakfast Empanada WG Turkey Sausage, Egg and Cheese</t>
  </si>
  <si>
    <t>90/2.8 oz.</t>
  </si>
  <si>
    <t>Bulk frozen. Each serving provides 1.25 OEG and 1.0 M/MA. Contains less than 410 md sodium</t>
  </si>
  <si>
    <t>Pancake Bites WG IW</t>
  </si>
  <si>
    <t>72/2.4 oz.</t>
  </si>
  <si>
    <t>Each portion provides 2.0 OEG. Must contain less 340 mg sodium</t>
  </si>
  <si>
    <t>Pancake Sandwich Chicken Sausage and Cheese WG IW</t>
  </si>
  <si>
    <t>168/2.85 oz.</t>
  </si>
  <si>
    <t>Each portion provides 1.0 OEG and 1.25 M/MA. Must contain less that 370 mg sodium</t>
  </si>
  <si>
    <t>Chicken Breakfast Patty</t>
  </si>
  <si>
    <t>Pilgrims/Gold Kist</t>
  </si>
  <si>
    <t>6/5lb</t>
  </si>
  <si>
    <t xml:space="preserve">Each 2.24 oz portion provides 1.0 M/MA and 0.5 OEG.  Must contain less than 250 mg sodium. </t>
  </si>
  <si>
    <t>Apple Roll Iced IW</t>
  </si>
  <si>
    <t>372IW</t>
  </si>
  <si>
    <t>36/2.7 oz.</t>
  </si>
  <si>
    <t>Portion to provide 2.0 OEG and contain less thatn 220 mg sodium.</t>
  </si>
  <si>
    <t>ITEMS BELOW THIS LINE ARE NOT DIRECT TO MANUFACTUER PRICED ITEMS. PRICING WILL BE UPDATED MID YEAR</t>
  </si>
  <si>
    <t>Grits, Whole Grain Enriched</t>
  </si>
  <si>
    <t>8/5#</t>
  </si>
  <si>
    <t xml:space="preserve">Oats, Rolled </t>
  </si>
  <si>
    <t xml:space="preserve">12/42 oz </t>
  </si>
  <si>
    <t xml:space="preserve">100% Natural </t>
  </si>
  <si>
    <t>Smart Snack Items</t>
  </si>
  <si>
    <t>Chips Snacks, Single Serve. IW</t>
  </si>
  <si>
    <t>Frito Lay (Pepsico)</t>
  </si>
  <si>
    <t>104/.875z</t>
  </si>
  <si>
    <t>0 trans fat, WGR</t>
  </si>
  <si>
    <t>Baked Cheetos  1.25OEG</t>
  </si>
  <si>
    <t>Cheetos Chili Cheese  1.25 OEG</t>
  </si>
  <si>
    <t>104/1z</t>
  </si>
  <si>
    <t>Kid's Mix  1.0 OEG</t>
  </si>
  <si>
    <t>Cheetos Fantastic Ranch</t>
  </si>
  <si>
    <t>Fantastix Flamin Hot  1.25 OEG</t>
  </si>
  <si>
    <t xml:space="preserve">Chips/Snacks, Single Serve, IW,     </t>
  </si>
  <si>
    <t>Frito-Lay (Pepsico)</t>
  </si>
  <si>
    <t>72/.875z</t>
  </si>
  <si>
    <t>0 Trans fat, Gluten free, Reduced Fat WGR</t>
  </si>
  <si>
    <t>Baked Tostitos Scoops</t>
  </si>
  <si>
    <t xml:space="preserve">Chips/Snacks , Single Serve, IW                                    </t>
  </si>
  <si>
    <t>Gluten Free, Reduced Fat, Low Sodium, WGR</t>
  </si>
  <si>
    <t xml:space="preserve">Chips/Snacks, Single Serve, IW, Heartzel Pretzels  WGR  </t>
  </si>
  <si>
    <t>104/.7z</t>
  </si>
  <si>
    <t>Heartzel Pretzel</t>
  </si>
  <si>
    <t xml:space="preserve">Chips/Snacks, Single Serve, IW, Reduced Fat           </t>
  </si>
  <si>
    <t xml:space="preserve"> Frito Lay </t>
  </si>
  <si>
    <t>72/1z</t>
  </si>
  <si>
    <t>Doritos Nacho Cheesier, Red Fat</t>
  </si>
  <si>
    <t>Doritos Cooler Ranch, Red Fat</t>
  </si>
  <si>
    <t xml:space="preserve">Doritos Spicy/Swt Nacho, Red Fat </t>
  </si>
  <si>
    <t xml:space="preserve">Doritos Flamas </t>
  </si>
  <si>
    <t xml:space="preserve">Chips/Snacks, Large Single Serve, Baked, IW  </t>
  </si>
  <si>
    <t>Baked Lays (Pepsico)</t>
  </si>
  <si>
    <t>64/1.125z</t>
  </si>
  <si>
    <t>Baked Lays Regular Flavor (GF)</t>
  </si>
  <si>
    <t xml:space="preserve">0 trans fat </t>
  </si>
  <si>
    <t>Baked Lays BBQ</t>
  </si>
  <si>
    <t>Chips/Snacks, Single Serve, Baked, IW</t>
  </si>
  <si>
    <t>60/.875z</t>
  </si>
  <si>
    <t>0 trans fat</t>
  </si>
  <si>
    <t>Baked BBQ</t>
  </si>
  <si>
    <t>Baked Salt &amp; Vinegar</t>
  </si>
  <si>
    <t>Baked Sour Cream and Onion</t>
  </si>
  <si>
    <t>Chips/Snacks, Tortilla Chips, Single Serve, IW, White Nacho WGR</t>
  </si>
  <si>
    <t>(18-19) Doritos (Pepsico)</t>
  </si>
  <si>
    <t>72/1.oz</t>
  </si>
  <si>
    <t xml:space="preserve">Contains 100-150 calories and no more than  5 gm of fat and 1 gm sat fat </t>
  </si>
  <si>
    <r>
      <rPr>
        <sz val="8"/>
        <color theme="1"/>
        <rFont val="Arial"/>
        <family val="2"/>
      </rPr>
      <t xml:space="preserve">per serving </t>
    </r>
    <r>
      <rPr>
        <b/>
        <sz val="8"/>
        <color theme="1"/>
        <rFont val="Arial"/>
        <family val="2"/>
      </rPr>
      <t>SMART SNACK COMPLIANT</t>
    </r>
  </si>
  <si>
    <t>Chips, Snacks, Single Serve IW, Onion Ring, Baked</t>
  </si>
  <si>
    <t>Funyuns (Pepsico)</t>
  </si>
  <si>
    <t>104/.75z</t>
  </si>
  <si>
    <t xml:space="preserve">Contains 100-150 calories and no more than  4 gm of fat and 1 gm sat fat </t>
  </si>
  <si>
    <r>
      <rPr>
        <sz val="8"/>
        <color theme="1"/>
        <rFont val="Arial"/>
        <family val="2"/>
      </rPr>
      <t>Meets 1 OEG</t>
    </r>
    <r>
      <rPr>
        <b/>
        <sz val="8"/>
        <color theme="1"/>
        <rFont val="Arial"/>
        <family val="2"/>
      </rPr>
      <t xml:space="preserve">   SMART SNACK COMPLIANT</t>
    </r>
  </si>
  <si>
    <t>Chips/Snacks, Single Serve, IW Kettle  RF</t>
  </si>
  <si>
    <t>Lay's (Pepsico)</t>
  </si>
  <si>
    <t>64/1.375z</t>
  </si>
  <si>
    <t>Contains 2 gm  or less of sat fat and 200 mg sodium per serving. 40% less fat.</t>
  </si>
  <si>
    <t>Original</t>
  </si>
  <si>
    <t xml:space="preserve"> Salt and Vinegar</t>
  </si>
  <si>
    <t xml:space="preserve"> Applewood Smoked BBQ</t>
  </si>
  <si>
    <t xml:space="preserve"> Jalapeno Cheddar</t>
  </si>
  <si>
    <t xml:space="preserve">Crackers, WG  Cheese Cracker                             </t>
  </si>
  <si>
    <t>Cheez Its (Kellanova)</t>
  </si>
  <si>
    <t>175/.75z</t>
  </si>
  <si>
    <t>One serving provides 1 oz. OEG Contains: Milk Wheat and Soy</t>
  </si>
  <si>
    <t xml:space="preserve">Original Cheez-It </t>
  </si>
  <si>
    <t>24100-79263</t>
  </si>
  <si>
    <t xml:space="preserve">Cookie, Whole Grain, IW                                                  </t>
  </si>
  <si>
    <t>MJM Marketing</t>
  </si>
  <si>
    <t>300/1.0z</t>
  </si>
  <si>
    <t>0 trans fat, HUSSC Gold Approved, No peanuts or tree nuts</t>
  </si>
  <si>
    <t>Chocolate</t>
  </si>
  <si>
    <t>Assorted flavors, Ready to eat</t>
  </si>
  <si>
    <t>Strawberry Waffle</t>
  </si>
  <si>
    <t>Berry</t>
  </si>
  <si>
    <t>Contains: Wheat</t>
  </si>
  <si>
    <t>Maple Waffle</t>
  </si>
  <si>
    <t>408001</t>
  </si>
  <si>
    <t>Apple Cinnamon Waffle</t>
  </si>
  <si>
    <t xml:space="preserve">Crackers, Graham, 3 Count,                                      </t>
  </si>
  <si>
    <t>150/3ct</t>
  </si>
  <si>
    <t>No Nuts/Peanuts, Meets 1 OEG</t>
  </si>
  <si>
    <t>Honey Graham</t>
  </si>
  <si>
    <t xml:space="preserve"> Possible Allergens:  Wheat</t>
  </si>
  <si>
    <t>Cinnamon Graham</t>
  </si>
  <si>
    <t xml:space="preserve">Crackers, Graham, 3 Count, Single Serve                                </t>
  </si>
  <si>
    <t>Graham</t>
  </si>
  <si>
    <t>30100-91822</t>
  </si>
  <si>
    <t>Crackers, Graham, Bug Shaped</t>
  </si>
  <si>
    <t>210/1.0z</t>
  </si>
  <si>
    <t>30100-55644</t>
  </si>
  <si>
    <t>Crackers, Graham, Tiger Bites</t>
  </si>
  <si>
    <t xml:space="preserve">Original </t>
  </si>
  <si>
    <t>30100-40213</t>
  </si>
  <si>
    <t>30100-40239</t>
  </si>
  <si>
    <t>Crackers, Graham Emoji Shaped</t>
  </si>
  <si>
    <t>Keebler Emoji shape Chatsnax</t>
  </si>
  <si>
    <t>30100-12695</t>
  </si>
  <si>
    <r>
      <rPr>
        <sz val="8"/>
        <color theme="1"/>
        <rFont val="Arial"/>
        <family val="2"/>
      </rPr>
      <t xml:space="preserve">Meets 1 OEG   </t>
    </r>
    <r>
      <rPr>
        <b/>
        <sz val="8"/>
        <color theme="1"/>
        <rFont val="Arial"/>
        <family val="2"/>
      </rPr>
      <t>SMART SNACK COMPLIANT</t>
    </r>
  </si>
  <si>
    <t>Possible Allergens:  Wheat and Soy</t>
  </si>
  <si>
    <t>Snack, Popcorn Sweet and Salty IW</t>
  </si>
  <si>
    <t>48/1.0 oz</t>
  </si>
  <si>
    <t>made from popcorn, gluten-free. Provided 0.5 OEG</t>
  </si>
  <si>
    <t>No more than 150 mg sodium</t>
  </si>
  <si>
    <t xml:space="preserve">Fries, Cheddar Bacon                 </t>
  </si>
  <si>
    <t>(22-23) Shearer's</t>
  </si>
  <si>
    <t>90/1.0z</t>
  </si>
  <si>
    <t>Baked corn and potato snack. Provides 1.0 OEG WG</t>
  </si>
  <si>
    <t>Cheddar Bacon Fries</t>
  </si>
  <si>
    <t>Contains: Milk</t>
  </si>
  <si>
    <t>Fruit Bar</t>
  </si>
  <si>
    <t>Outshine (Nestles)</t>
  </si>
  <si>
    <t>24/3.5oz</t>
  </si>
  <si>
    <t>Frozen, No GMO, No artificial flavors, No HFCS, 0 sodium, less than 100</t>
  </si>
  <si>
    <t>calories per serving, fat free</t>
  </si>
  <si>
    <t xml:space="preserve">Marshmallow Rice Treat , IW                      </t>
  </si>
  <si>
    <t>80/1.4z</t>
  </si>
  <si>
    <t>Made from Whole Grain Rice Cereal Meets 1 OEG</t>
  </si>
  <si>
    <t>Rice Krispie Treat</t>
  </si>
  <si>
    <t>38000-11052</t>
  </si>
  <si>
    <t>Contains:  Milk and Soy</t>
  </si>
  <si>
    <t>Rice Krispie Treat -Chocolate Chip</t>
  </si>
  <si>
    <t>38000-14567</t>
  </si>
  <si>
    <t>Rice Krispie Treat -Confetti</t>
  </si>
  <si>
    <t>38000-26452</t>
  </si>
  <si>
    <t xml:space="preserve">Marshmallow Rice Treat, Mini IW                      </t>
  </si>
  <si>
    <t>600/.42z</t>
  </si>
  <si>
    <t>Made from Whole Grain Brown Rice Cereal, Meets .25 OEG</t>
  </si>
  <si>
    <t>Contains: Milk, Soy</t>
  </si>
  <si>
    <t xml:space="preserve">Snack, Breakfast Snack, Whole Grain Rich                       </t>
  </si>
  <si>
    <t xml:space="preserve"> Super Bakery</t>
  </si>
  <si>
    <t>80/1.9z</t>
  </si>
  <si>
    <t>Frozen, I/W, thaw and serve, meets 1 OEG</t>
  </si>
  <si>
    <t>Ultra Power Cocoa DISCONTINUED</t>
  </si>
  <si>
    <t>Super Donut</t>
  </si>
  <si>
    <t>Snack, Popcorn Puff</t>
  </si>
  <si>
    <t>Hershey Salty</t>
  </si>
  <si>
    <t>made from rice and Corn, gluten-free, Nut free</t>
  </si>
  <si>
    <t xml:space="preserve"> Pirates Booty Aged White Cheddar</t>
  </si>
  <si>
    <t>72/0.75 oz</t>
  </si>
  <si>
    <t>Contains 10% DV Vitamin D</t>
  </si>
  <si>
    <t>Snack, Sunflower Seeds with Honey Roasted</t>
  </si>
  <si>
    <t>Sunrich</t>
  </si>
  <si>
    <t>150/1.2z</t>
  </si>
  <si>
    <t xml:space="preserve">Meets `1 M/MA 100-200 calories with no more than 2 g saturated fat and </t>
  </si>
  <si>
    <t>75 mg sodium per serving</t>
  </si>
  <si>
    <t xml:space="preserve">Snack, Graham Sticks, Cinnamon, Baked, IW               </t>
  </si>
  <si>
    <t>Meets 1 OEG, 0 trans fats, less than 35% added sugar by weight</t>
  </si>
  <si>
    <t>Cinnamon Scoobydoo Bone</t>
  </si>
  <si>
    <t>30100-50689</t>
  </si>
  <si>
    <t>Kettle Corn</t>
  </si>
  <si>
    <t xml:space="preserve"> 0 trans fats,  </t>
  </si>
  <si>
    <t>Beef Jerky, Low Sodium</t>
  </si>
  <si>
    <t>Jack Links</t>
  </si>
  <si>
    <t>48/.85z</t>
  </si>
  <si>
    <t>Low in fat, Meets Smart Snacks</t>
  </si>
  <si>
    <t>0 Trans Fat</t>
  </si>
  <si>
    <t>Teriyaki</t>
  </si>
  <si>
    <t>Peppered DISCONTINUED</t>
  </si>
  <si>
    <t xml:space="preserve">Crackers, Animal, Baked WGR </t>
  </si>
  <si>
    <t>Pepperidge Farm Goldfish</t>
  </si>
  <si>
    <t>300/.9z</t>
  </si>
  <si>
    <t>&lt;30% calories from fat,  &lt;10% from Saturated Fat, 0 Trans Fat,</t>
  </si>
  <si>
    <t>Cinnamon Grahams</t>
  </si>
  <si>
    <t>Made from whole-grain flour, 1 package = 1 grain/bread serving</t>
  </si>
  <si>
    <t>Vanilla Grahams</t>
  </si>
  <si>
    <t xml:space="preserve">Crackers, Cheddar Cheese, Goldfish Shape, Whole Grain </t>
  </si>
  <si>
    <t xml:space="preserve"> Pepperidge Farms </t>
  </si>
  <si>
    <t>300/.75z</t>
  </si>
  <si>
    <t>One package meets one grain/bread serving. 100 calories per pack.</t>
  </si>
  <si>
    <t xml:space="preserve">Cookies, Mini, Whole Grain, Indv. WGR  </t>
  </si>
  <si>
    <t xml:space="preserve">Chortles               </t>
  </si>
  <si>
    <t>100/1z</t>
  </si>
  <si>
    <t xml:space="preserve">0 transfat, low in sugar and calories, No HFCS     </t>
  </si>
  <si>
    <t>09535-00005</t>
  </si>
  <si>
    <t xml:space="preserve">1 package = 1 oz eq grain.  </t>
  </si>
  <si>
    <t>09535- 00004</t>
  </si>
  <si>
    <t>09535-00003</t>
  </si>
  <si>
    <t>150/.95z</t>
  </si>
  <si>
    <t>Chortles and Kellanova products are SMART SNACK COMPLAINT</t>
  </si>
  <si>
    <t>Cinnamon Graham Bites</t>
  </si>
  <si>
    <t>30100-45682</t>
  </si>
  <si>
    <t>Chocolate Chip Graham</t>
  </si>
  <si>
    <t>30100-80741</t>
  </si>
  <si>
    <t>Fruit Snack, Fruit Purees</t>
  </si>
  <si>
    <t xml:space="preserve"> Welch's</t>
  </si>
  <si>
    <t>144/1.55z</t>
  </si>
  <si>
    <t>Pouch pack, 1.55oz, 12% daily value of Fiber.</t>
  </si>
  <si>
    <t>Mixed Fruit</t>
  </si>
  <si>
    <t>Meets USDA requirement for 10% of Daily Value of one of the following</t>
  </si>
  <si>
    <t>Berries n Cherries</t>
  </si>
  <si>
    <t>nutrients: Calcium, Potassium, Vitamin D, or Dietary fiber.</t>
  </si>
  <si>
    <t>Cookie, Triple Chocolate Filled Baked IW</t>
  </si>
  <si>
    <t>(22-23) Rich's Triple Chocolate</t>
  </si>
  <si>
    <t>120/1.7oz</t>
  </si>
  <si>
    <t>0 transfat, low in sugar and calories, No HFCS. Contributes 1.0 oz eq grain.</t>
  </si>
  <si>
    <t>Allergens:  EGGS, MILK, SOY, WHEAT MANUFACTURED ON SHARED EQUIPMENT</t>
  </si>
  <si>
    <t>WITH PEANUTS AND TREE NUTS CONTAINS A BIOENGINEERED FOOD INGREDIENT</t>
  </si>
  <si>
    <t>Cookie Chocolate Chip Baked IW</t>
  </si>
  <si>
    <t>(22-23) Rich's Chocolate</t>
  </si>
  <si>
    <t>126/1.55oz</t>
  </si>
  <si>
    <t>Baked, nut free chocolate chip IW cookie Contributes 1.0 oz eq grain.</t>
  </si>
  <si>
    <t>Cookie Confetti Baked IW</t>
  </si>
  <si>
    <t>(22-23) Rich's Confetti</t>
  </si>
  <si>
    <t>08202</t>
  </si>
  <si>
    <t>Baked, filled IW cookie. Contributes 1.0 oz eq grain.</t>
  </si>
  <si>
    <t>Cookie Berry and Crème Filled Baked IW</t>
  </si>
  <si>
    <t>(24-25) Rich's Confetti</t>
  </si>
  <si>
    <t>23365</t>
  </si>
  <si>
    <t>Ice Cream, Low Fat High Protein</t>
  </si>
  <si>
    <t>(22-23) Xfrost</t>
  </si>
  <si>
    <t>24/4.0oz</t>
  </si>
  <si>
    <t>High protein, lactose free, gluten free ice cream product. 10-11 gms of protein</t>
  </si>
  <si>
    <t xml:space="preserve">     Chocolate</t>
  </si>
  <si>
    <t>90 to 110 calories per serving</t>
  </si>
  <si>
    <t xml:space="preserve">     Strawberry</t>
  </si>
  <si>
    <t xml:space="preserve">     Vanilla</t>
  </si>
  <si>
    <t xml:space="preserve">     Coffee</t>
  </si>
  <si>
    <t>Yo Dots</t>
  </si>
  <si>
    <t>Dippin Dots</t>
  </si>
  <si>
    <t>24/2.5 oz</t>
  </si>
  <si>
    <t>Frozen yogurt dots</t>
  </si>
  <si>
    <t xml:space="preserve">    Banana Split</t>
  </si>
  <si>
    <t>816193011729</t>
  </si>
  <si>
    <t xml:space="preserve">   Cookie Dough</t>
  </si>
  <si>
    <t>816193011569</t>
  </si>
  <si>
    <t xml:space="preserve">   Cookies N' Cream,</t>
  </si>
  <si>
    <t>816193011545</t>
  </si>
  <si>
    <t xml:space="preserve">   Cotton Candy</t>
  </si>
  <si>
    <t>816193011576</t>
  </si>
  <si>
    <t>Grandma's (Pepsico)</t>
  </si>
  <si>
    <t>80/1.22 oz</t>
  </si>
  <si>
    <t>SMART SNACK COMPLAINT</t>
  </si>
  <si>
    <t>Cookie Dough, Frozen, Red. Fat  WGR</t>
  </si>
  <si>
    <t>240/1.5z</t>
  </si>
  <si>
    <t>1.5 ounce cookie dough pieces</t>
  </si>
  <si>
    <t xml:space="preserve">   Chocolate Chip   1 OEG</t>
  </si>
  <si>
    <t xml:space="preserve">1 cookie provides no more than 30% calories from total fat, </t>
  </si>
  <si>
    <t xml:space="preserve">   Oatmeal Raisin   1  OEG</t>
  </si>
  <si>
    <t>10% calories from saturated, 35% sugar by weight</t>
  </si>
  <si>
    <t xml:space="preserve">   Butter Sugar  1.0 OEG</t>
  </si>
  <si>
    <t xml:space="preserve">   Carnival  1 OEG</t>
  </si>
  <si>
    <t xml:space="preserve">   Chocolate Brownie  1 OEG</t>
  </si>
  <si>
    <t>Smoothie, Fruit</t>
  </si>
  <si>
    <t>My Mochi</t>
  </si>
  <si>
    <t>24/1.25 oz</t>
  </si>
  <si>
    <t>Frozen. Contains 70 calories 1 gm fat and no more than 15 mg sodium.</t>
  </si>
  <si>
    <t>Bar, Chocolate Chunk WG</t>
  </si>
  <si>
    <t>125/1.41 oz</t>
  </si>
  <si>
    <t>Provides 1 OEG. Serving is no more than 160 calories and 135 mg of sodium</t>
  </si>
  <si>
    <t xml:space="preserve">Cookies, Frosted Birthday IW WGR  </t>
  </si>
  <si>
    <t>Classic Delight</t>
  </si>
  <si>
    <t>13 lbs</t>
  </si>
  <si>
    <t>Frozen, fully cooked cookie indidviually wrapped.  Provides 1.25 OEG</t>
  </si>
  <si>
    <t>Chocolate Chip Waffle Snaps IW WGR</t>
  </si>
  <si>
    <t>Darlington Snacks</t>
  </si>
  <si>
    <t>180/1.9 oz.</t>
  </si>
  <si>
    <t>Each 1.9 oz snap provided 2.0 OEG Produced in nut free facility</t>
  </si>
  <si>
    <t>Vegetable Based Snack</t>
  </si>
  <si>
    <t>Rivalz Veggie Crunch</t>
  </si>
  <si>
    <t>135/1 oz.</t>
  </si>
  <si>
    <t>Vegetable base snack provides 1.0 M/MA and 0.25 cups vegetable per serving</t>
  </si>
  <si>
    <t xml:space="preserve">   Tasty Taco</t>
  </si>
  <si>
    <t>FG-T200010</t>
  </si>
  <si>
    <t>Specifications do not indicate Smart Snack Compliant</t>
  </si>
  <si>
    <t xml:space="preserve">   Herbalicious</t>
  </si>
  <si>
    <t>FG-IH200010</t>
  </si>
  <si>
    <t xml:space="preserve">   Nacho Party</t>
  </si>
  <si>
    <t>FG-N200010</t>
  </si>
  <si>
    <t>Brownie IW WGR</t>
  </si>
  <si>
    <t>Buena Vista</t>
  </si>
  <si>
    <t>12 lbs</t>
  </si>
  <si>
    <t>Each 2.0 oz portion provides 1.0 OEG.</t>
  </si>
  <si>
    <t>Bar, Celebration IW WGR</t>
  </si>
  <si>
    <t>C H Guenther &amp; Son</t>
  </si>
  <si>
    <t>Beverages, Non-Carbonated, Zero Calorie 20 oz.</t>
  </si>
  <si>
    <t>Gatorade Zero</t>
  </si>
  <si>
    <t>24/20 oz</t>
  </si>
  <si>
    <t>Assorted Flavors.  Plastic Bottles</t>
  </si>
  <si>
    <t>Cool Blue</t>
  </si>
  <si>
    <t>Sports Drink with Electrolytes</t>
  </si>
  <si>
    <t>Glacier Cherry</t>
  </si>
  <si>
    <t>Glacier Freeze</t>
  </si>
  <si>
    <t>LemonLime</t>
  </si>
  <si>
    <t>Orange</t>
  </si>
  <si>
    <t>Juice, 100% , 10 oz plastic bottles</t>
  </si>
  <si>
    <t>Welchs</t>
  </si>
  <si>
    <t>24/10z</t>
  </si>
  <si>
    <t xml:space="preserve">  354-00 Grape Juice</t>
  </si>
  <si>
    <t xml:space="preserve">  316-00 Apple Juice</t>
  </si>
  <si>
    <t>Juice, 100%, 11.5 oz cans</t>
  </si>
  <si>
    <t>24/11.5z</t>
  </si>
  <si>
    <t xml:space="preserve">  379-00 Orange Juice</t>
  </si>
  <si>
    <t>379-00</t>
  </si>
  <si>
    <t xml:space="preserve">  380-00 Grape Juice</t>
  </si>
  <si>
    <t>380-00</t>
  </si>
  <si>
    <t xml:space="preserve">  382-00 Apple Juice </t>
  </si>
  <si>
    <t>382-00</t>
  </si>
  <si>
    <t>Juice, V Blend, Frozen</t>
  </si>
  <si>
    <t xml:space="preserve"> V Blend</t>
  </si>
  <si>
    <t>70/4 z</t>
  </si>
  <si>
    <t>Eco Carton, 100% juice</t>
  </si>
  <si>
    <t>Dragon Punch 45710</t>
  </si>
  <si>
    <t>Meets 1/2 c Veg</t>
  </si>
  <si>
    <t>Cherry Star 45712</t>
  </si>
  <si>
    <t>Wango Mango 45711</t>
  </si>
  <si>
    <t>ELEMENTARY APPROVED</t>
  </si>
  <si>
    <t>Juice, 100%, from Concentrate, Frozen</t>
  </si>
  <si>
    <t>Juice4U Frozen</t>
  </si>
  <si>
    <t>Apple  45715</t>
  </si>
  <si>
    <t>Eco Carton, Meets 1/2 c Fruit</t>
  </si>
  <si>
    <t>Blue Razz   45716</t>
  </si>
  <si>
    <t>Merry Cherry   45717</t>
  </si>
  <si>
    <t>Juice, 100% Sparkling Juice, 7.5 oz</t>
  </si>
  <si>
    <t>The Switch(Apple &amp; Eve)</t>
  </si>
  <si>
    <t>24/7.5 oz</t>
  </si>
  <si>
    <t>Canned, No sugar added, No HFCS 100% juice</t>
  </si>
  <si>
    <t>7C2475BC</t>
  </si>
  <si>
    <t>7.5 oz provides .9375 cups of fruit per serving .</t>
  </si>
  <si>
    <t>7C2475FP</t>
  </si>
  <si>
    <t>Kiwi Berry</t>
  </si>
  <si>
    <t>7C2475KB</t>
  </si>
  <si>
    <t>Orange Tangerine</t>
  </si>
  <si>
    <t>7C2475OT</t>
  </si>
  <si>
    <t>Watermelon Strawberry</t>
  </si>
  <si>
    <t>7C2475WS</t>
  </si>
  <si>
    <t>Juice, 100% Sparkling Juice, 8 oz</t>
  </si>
  <si>
    <t>envy</t>
  </si>
  <si>
    <t>24/8 oz</t>
  </si>
  <si>
    <t>APPLE SPARKLING</t>
  </si>
  <si>
    <t>8 oz provides 2 servings of fruit.</t>
  </si>
  <si>
    <t>FRUIT PUNCH SPARKLING</t>
  </si>
  <si>
    <t>STRAWBERRY KIWI</t>
  </si>
  <si>
    <t>ACAI BERRY</t>
  </si>
  <si>
    <t>for elementary, middle and high school students</t>
  </si>
  <si>
    <t>Juice, 100% , 10oz</t>
  </si>
  <si>
    <t>Naked Juice</t>
  </si>
  <si>
    <t>8/10z</t>
  </si>
  <si>
    <t xml:space="preserve">No Sugar Added.  Contains fruit and/or vegetable juice, puree, </t>
  </si>
  <si>
    <t>63076 Green Machine</t>
  </si>
  <si>
    <t>63072 Mighty Mango</t>
  </si>
  <si>
    <t>63071 Strawberry Banana</t>
  </si>
  <si>
    <t>Water, Sparkling</t>
  </si>
  <si>
    <t>Sparkling Ice</t>
  </si>
  <si>
    <t>12/17z</t>
  </si>
  <si>
    <t>Assorted flavors, bottled, One can contains 20% Vitamin A and D</t>
  </si>
  <si>
    <t>Black Raspberry</t>
  </si>
  <si>
    <t>FG00014</t>
  </si>
  <si>
    <t>No sugar or calories</t>
  </si>
  <si>
    <t>Orange Mango</t>
  </si>
  <si>
    <t>FG00016</t>
  </si>
  <si>
    <t>Kiwi Strawberry</t>
  </si>
  <si>
    <t>FG00018</t>
  </si>
  <si>
    <t>Cherry Lemenade</t>
  </si>
  <si>
    <t>FG00066</t>
  </si>
  <si>
    <t>Classic Lemonade</t>
  </si>
  <si>
    <t>FG00056</t>
  </si>
  <si>
    <t>Strawberry Watermelon</t>
  </si>
  <si>
    <t>FG00067</t>
  </si>
  <si>
    <t>FG00105</t>
  </si>
  <si>
    <t>Water, Sparkling + Caffeine</t>
  </si>
  <si>
    <t>Sparking Ice</t>
  </si>
  <si>
    <t>12/16z</t>
  </si>
  <si>
    <t>Assorted flavors, Bottled, One can contains 20% Vitamin A and D</t>
  </si>
  <si>
    <t>Cherry Vanilla</t>
  </si>
  <si>
    <t>FG00316</t>
  </si>
  <si>
    <t>FG00216</t>
  </si>
  <si>
    <t>Blue Raspberry</t>
  </si>
  <si>
    <t>FG00215</t>
  </si>
  <si>
    <t>Watermelon Lemonade</t>
  </si>
  <si>
    <t>Citrus Twist</t>
  </si>
  <si>
    <t>FG00214</t>
  </si>
  <si>
    <t>Orange Passionfruit</t>
  </si>
  <si>
    <t>FG00140</t>
  </si>
  <si>
    <t>Strawberry Citrus</t>
  </si>
  <si>
    <t>FG00139</t>
  </si>
  <si>
    <t>Juice, Apple, Aseptic Pack, Shelf Stable, 4.23 oz</t>
  </si>
  <si>
    <t xml:space="preserve">Juicy Juice/Harvest Hill </t>
  </si>
  <si>
    <t>40/4.23z</t>
  </si>
  <si>
    <t>Shelf Stable, 100% juice, must have wrap straw, 1 serving = 1/2 cup fruit</t>
  </si>
  <si>
    <t>44/4.23z</t>
  </si>
  <si>
    <t xml:space="preserve">Apple &amp; Eve  </t>
  </si>
  <si>
    <t xml:space="preserve">Country of Origin:  </t>
  </si>
  <si>
    <t xml:space="preserve"> Suncup </t>
  </si>
  <si>
    <t xml:space="preserve">Ardmore Farms </t>
  </si>
  <si>
    <t xml:space="preserve">Capri Sun </t>
  </si>
  <si>
    <t>48/4.05z</t>
  </si>
  <si>
    <t xml:space="preserve">PRODUCTION SUSPENDED </t>
  </si>
  <si>
    <t xml:space="preserve">Tropicana </t>
  </si>
  <si>
    <t>Juice, Fruit Blend, Aseptic Pack, Shelf Stable, 4.23 oz</t>
  </si>
  <si>
    <t xml:space="preserve"> Apple and Eve </t>
  </si>
  <si>
    <t xml:space="preserve"> Ardmore Farms </t>
  </si>
  <si>
    <t>Juice, Grape, Aseptic Pack, Shelf Stable, 4.23 oz</t>
  </si>
  <si>
    <t>Apple and Eve DISCONTINUED</t>
  </si>
  <si>
    <t xml:space="preserve">Suncup </t>
  </si>
  <si>
    <t>Juice, Aceptic Juice Box</t>
  </si>
  <si>
    <t>Apple and Eve Fuitables Plus Gold Rush</t>
  </si>
  <si>
    <t xml:space="preserve">76301-24025 </t>
  </si>
  <si>
    <t>100% Vegetable Juice, Meets 1/2 cup of red/orange vegetable, Shelf Stable</t>
  </si>
  <si>
    <t>Meets USDA Smart Snack Guidelines</t>
  </si>
  <si>
    <t>Juice, Aseptic Pack, 6.75 oz., All Flavors</t>
  </si>
  <si>
    <t>32/6.75 oz.</t>
  </si>
  <si>
    <t>100% Juice, With Calcium, No Sugar Added, Fortified W/ Vitamins A, C and E.</t>
  </si>
  <si>
    <t xml:space="preserve">  Apple</t>
  </si>
  <si>
    <t>Shelf Stable For 12 Months, Straw Attached. Fruit Content Equal To 3/4 Cup.</t>
  </si>
  <si>
    <t xml:space="preserve">  Fruit Punch</t>
  </si>
  <si>
    <t>Walter, Alkaline</t>
  </si>
  <si>
    <t>(22-23) Talking Rain AQA High pH Water</t>
  </si>
  <si>
    <t>FG00407</t>
  </si>
  <si>
    <t>12/33.8oz</t>
  </si>
  <si>
    <t>Water must have pH over 9 and have added electrolytes and minerals for</t>
  </si>
  <si>
    <t xml:space="preserve">taste. </t>
  </si>
  <si>
    <t>Water Sparkling (Carbonated)</t>
  </si>
  <si>
    <t>LaCroix (Shasta)</t>
  </si>
  <si>
    <t>24/12 oz</t>
  </si>
  <si>
    <t>Zero calories, zero sodium and no sweetners added</t>
  </si>
  <si>
    <t xml:space="preserve">   Beach Plum</t>
  </si>
  <si>
    <t xml:space="preserve">   Black Razzberry</t>
  </si>
  <si>
    <t xml:space="preserve">   Limoncello</t>
  </si>
  <si>
    <t xml:space="preserve">   Pasteque/watermelon</t>
  </si>
  <si>
    <t xml:space="preserve">   Key Lime</t>
  </si>
  <si>
    <t>Water, Plain, Non-carbonated</t>
  </si>
  <si>
    <t>Distributors Choice</t>
  </si>
  <si>
    <t>24/.5 liter</t>
  </si>
  <si>
    <t>Plastic bottles, 16.9z</t>
  </si>
  <si>
    <t>Water, Plain Non-Carb, 8oz</t>
  </si>
  <si>
    <t xml:space="preserve">28/8z </t>
  </si>
  <si>
    <t>Condiments/Portion Control</t>
  </si>
  <si>
    <t>Dressings, Single Serving Cup Light Ranch, 1 oz</t>
  </si>
  <si>
    <t>Naturally Fresh (Winland)</t>
  </si>
  <si>
    <t>851465D5061</t>
  </si>
  <si>
    <t>100/1.0z</t>
  </si>
  <si>
    <t>Ken's</t>
  </si>
  <si>
    <t>KE0708A1</t>
  </si>
  <si>
    <t>100/1.0 oz</t>
  </si>
  <si>
    <t>Dressings, Single Serving Catalina, 1.5 oz</t>
  </si>
  <si>
    <t>Ken's Country French</t>
  </si>
  <si>
    <t>KE0748A5</t>
  </si>
  <si>
    <t>100/1.5z</t>
  </si>
  <si>
    <t>1.5 oz. Does not require refrigeration</t>
  </si>
  <si>
    <t>Heinz Catalina</t>
  </si>
  <si>
    <t>60/1.5z</t>
  </si>
  <si>
    <t>Dressings, Salad, Fat Free, Italian, 1.5 oz</t>
  </si>
  <si>
    <t>Marzetti Red Sodium</t>
  </si>
  <si>
    <t xml:space="preserve">60/1.5z </t>
  </si>
  <si>
    <t>Does not require refrigeration</t>
  </si>
  <si>
    <t>KE0807B3</t>
  </si>
  <si>
    <t>Hellmann's</t>
  </si>
  <si>
    <t>102/1.5z</t>
  </si>
  <si>
    <t>Hidden Valley  (Ventura Foods)</t>
  </si>
  <si>
    <t>85640HVR</t>
  </si>
  <si>
    <t>84/1.5 z</t>
  </si>
  <si>
    <t>Wishbone</t>
  </si>
  <si>
    <t>Dressings, Salad, Fat Free, Ranch, 1.5 oz</t>
  </si>
  <si>
    <t>60/1.5 z</t>
  </si>
  <si>
    <t>857460D5061</t>
  </si>
  <si>
    <t xml:space="preserve">Ken's </t>
  </si>
  <si>
    <t>KE0026B3</t>
  </si>
  <si>
    <t>Hellmanns</t>
  </si>
  <si>
    <t>23987HVR</t>
  </si>
  <si>
    <t xml:space="preserve">84/1.5z </t>
  </si>
  <si>
    <t>Dressings, Salad, Fat Free, Thousand Island, 1.5 oz</t>
  </si>
  <si>
    <t xml:space="preserve">Marzetti </t>
  </si>
  <si>
    <t>84/1.5z</t>
  </si>
  <si>
    <t>Dressings, Salad, Light, Ranch, 1.5 oz</t>
  </si>
  <si>
    <t>KE0041B3</t>
  </si>
  <si>
    <t>0 transfat, 3 grams of fat per 1.5 oz serving</t>
  </si>
  <si>
    <t>Dressing, Salad, Fat Free, Ranch, 12 Gram</t>
  </si>
  <si>
    <t>Kraft</t>
  </si>
  <si>
    <t>200/.43z</t>
  </si>
  <si>
    <t>Sauers</t>
  </si>
  <si>
    <t>O6504</t>
  </si>
  <si>
    <t>200/12g</t>
  </si>
  <si>
    <t>Dressing, Salad, Reg, French, 12 gram</t>
  </si>
  <si>
    <t>Heinz</t>
  </si>
  <si>
    <t>Dressing, Salad, Reg, Italian, 12 gram</t>
  </si>
  <si>
    <t>200/12z</t>
  </si>
  <si>
    <t>Dressings, Salad, Reg, Ranch, 12 gm</t>
  </si>
  <si>
    <t>200/12gm</t>
  </si>
  <si>
    <t>Marzetti</t>
  </si>
  <si>
    <t>210/12gm</t>
  </si>
  <si>
    <t>Sauer</t>
  </si>
  <si>
    <t>O6863</t>
  </si>
  <si>
    <t>Dressings, Salad, Fat Free, Italian 12 gm</t>
  </si>
  <si>
    <t>Does not require refrigeration Gluten Free</t>
  </si>
  <si>
    <t>No high-fructose corn syrup</t>
  </si>
  <si>
    <t>Dressings, Salad, Regular, French, 1.5 oz</t>
  </si>
  <si>
    <t>81919</t>
  </si>
  <si>
    <t>120/1.5z</t>
  </si>
  <si>
    <t>KE0033B3</t>
  </si>
  <si>
    <t>85636HVR</t>
  </si>
  <si>
    <t>Dressings, Salad, Regular, Italian, 1.5 oz</t>
  </si>
  <si>
    <t>81998</t>
  </si>
  <si>
    <t>Duke's (Sauer)</t>
  </si>
  <si>
    <t>KE0020B3</t>
  </si>
  <si>
    <t>26321</t>
  </si>
  <si>
    <t>26103</t>
  </si>
  <si>
    <t>85637HVR</t>
  </si>
  <si>
    <t xml:space="preserve">Dressings, Salad, Regular, Honey Mustard, 1.5 oz, Individual </t>
  </si>
  <si>
    <t>85716875061</t>
  </si>
  <si>
    <t>102/1.5 z</t>
  </si>
  <si>
    <t>KE0634A1</t>
  </si>
  <si>
    <t>100/1.0oz</t>
  </si>
  <si>
    <t>Dressings, Salad, Regular, Ranch. 1.5 oz, Individual</t>
  </si>
  <si>
    <t>KE0789B3</t>
  </si>
  <si>
    <t>85625HVR</t>
  </si>
  <si>
    <t>857457D5061</t>
  </si>
  <si>
    <t>Salad Bistro (Ventura)</t>
  </si>
  <si>
    <t>Dixie Crystal</t>
  </si>
  <si>
    <t>Dressings, Salad, Regular, Thousand Island, 1.5 oz, Individual</t>
  </si>
  <si>
    <t>81987</t>
  </si>
  <si>
    <t>KE0816B3</t>
  </si>
  <si>
    <t>10048001198781</t>
  </si>
  <si>
    <t>26110</t>
  </si>
  <si>
    <t>85638HVR</t>
  </si>
  <si>
    <t>Jelly, Assorted, Individual</t>
  </si>
  <si>
    <t>Smuckers</t>
  </si>
  <si>
    <t>5150001696</t>
  </si>
  <si>
    <t>200/.5 z</t>
  </si>
  <si>
    <t xml:space="preserve"> Grape, Apple, Strawberry 1/2 oz</t>
  </si>
  <si>
    <t>Jelly, Grape, Individual</t>
  </si>
  <si>
    <t>O6860</t>
  </si>
  <si>
    <t>1/2 oz</t>
  </si>
  <si>
    <t>Mayonnaise, Fat Free, 12 gm, Individual</t>
  </si>
  <si>
    <t>200/12 gm</t>
  </si>
  <si>
    <t>Mayonnaise, Regular, 12 gm, Individual</t>
  </si>
  <si>
    <t>26537</t>
  </si>
  <si>
    <t>KE0911B6</t>
  </si>
  <si>
    <t>198/12 gm</t>
  </si>
  <si>
    <t>O6399</t>
  </si>
  <si>
    <t>Mayonnaise, Light,  12gram</t>
  </si>
  <si>
    <t>O6346</t>
  </si>
  <si>
    <t xml:space="preserve">Mustard, Individual </t>
  </si>
  <si>
    <t>500/.5 z</t>
  </si>
  <si>
    <t>4.5 minimum grams per packet.  Grade A</t>
  </si>
  <si>
    <t>PPI</t>
  </si>
  <si>
    <t>500/5.5 z</t>
  </si>
  <si>
    <t>O6501</t>
  </si>
  <si>
    <t>Honey Mustard, Individual, 12gr</t>
  </si>
  <si>
    <t>Sweet, mild mustard sauce with honey</t>
  </si>
  <si>
    <t>Sauce, Honey Mustard 1 oz. Low Sodium</t>
  </si>
  <si>
    <t>Shelf Stable, does not need refrigeration, Not more than 125 mg</t>
  </si>
  <si>
    <t>of sodium per serving.</t>
  </si>
  <si>
    <t>Hot Sauce</t>
  </si>
  <si>
    <t>Texas Pete</t>
  </si>
  <si>
    <t>200/7 gm</t>
  </si>
  <si>
    <t>O6317</t>
  </si>
  <si>
    <t>Bulliard's (Pepper's Unlimited)</t>
  </si>
  <si>
    <t xml:space="preserve">Sauce, Sweet and Sour , Individual portion </t>
  </si>
  <si>
    <t>Cup pack.  1 oz per packet</t>
  </si>
  <si>
    <t>851343D5061</t>
  </si>
  <si>
    <t>O6385</t>
  </si>
  <si>
    <t>Sauce, Yum Yum Reduced Calorie</t>
  </si>
  <si>
    <t>Terry Ho</t>
  </si>
  <si>
    <t xml:space="preserve">Shelf Stable, 0-100 calories with not more than 2 g saturated fat and </t>
  </si>
  <si>
    <t xml:space="preserve">200 mg sodium per 1 oz. cup.  </t>
  </si>
  <si>
    <t>Possible Allergens:  Egg and Soy</t>
  </si>
  <si>
    <t xml:space="preserve">Sauce, Tartar, Individual portion </t>
  </si>
  <si>
    <t>12 grams per packet</t>
  </si>
  <si>
    <t>O6509</t>
  </si>
  <si>
    <t xml:space="preserve">Syrup, Maple Flavored, Individual </t>
  </si>
  <si>
    <t>MAD Heinz</t>
  </si>
  <si>
    <t>100/1.5 z</t>
  </si>
  <si>
    <t>Individual 1.5 oz per cup.</t>
  </si>
  <si>
    <t>O6383</t>
  </si>
  <si>
    <t>Peanut Butter Substitute</t>
  </si>
  <si>
    <t>Sneaky Chef Foods</t>
  </si>
  <si>
    <t>220/1.0z</t>
  </si>
  <si>
    <t xml:space="preserve">Prduced in nut free facility. Provides 1 M/MA or 1/4 cup Legumes </t>
  </si>
  <si>
    <t>(21-22) No Nut Butter Chocolate Cups</t>
  </si>
  <si>
    <t>120/2.0oz</t>
  </si>
  <si>
    <t xml:space="preserve">Gluten Free, No soy, No high fructose, No hydrogenated oils, </t>
  </si>
  <si>
    <t>Peanut Butter Substitute Chocolate</t>
  </si>
  <si>
    <t xml:space="preserve">Amazing Chickpea Chocolate </t>
  </si>
  <si>
    <t>F9030</t>
  </si>
  <si>
    <t>72/1.13 oz</t>
  </si>
  <si>
    <t>No artificial colors or flavors.</t>
  </si>
  <si>
    <t>Salsa, Mild, Dipping Cup</t>
  </si>
  <si>
    <t>REDSC2ZC168</t>
  </si>
  <si>
    <t>168/3.0z</t>
  </si>
  <si>
    <t>168/3 oz</t>
  </si>
  <si>
    <t>Canned Grade A 3 oz. serving = 1/2 c Red/Orange Vegetable</t>
  </si>
  <si>
    <t>Ketchup, Tomato, Portion Control</t>
  </si>
  <si>
    <t>REDY59G</t>
  </si>
  <si>
    <t>1000/9gm</t>
  </si>
  <si>
    <t>1000/9 gm</t>
  </si>
  <si>
    <t xml:space="preserve">Hunts </t>
  </si>
  <si>
    <t>27000-38287</t>
  </si>
  <si>
    <t>33% solids, Grade A 9 gm foil packets</t>
  </si>
  <si>
    <t>Ketchup, Tomato Dunk Cups</t>
  </si>
  <si>
    <t>REDY51Z</t>
  </si>
  <si>
    <t>250/1.0 z</t>
  </si>
  <si>
    <t>250/1oz</t>
  </si>
  <si>
    <t>Grade A Fancy, Low Sodium single servie dunk cups.</t>
  </si>
  <si>
    <t>500/27g</t>
  </si>
  <si>
    <t>Made with real sugar</t>
  </si>
  <si>
    <t>Ketchup, 100% Natural made w/sugar, low sodium, PC</t>
  </si>
  <si>
    <t>REDYL9G</t>
  </si>
  <si>
    <t>US Grade A, 9 gm foil packets</t>
  </si>
  <si>
    <t>Sauce, Marinara, Portion Control</t>
  </si>
  <si>
    <t>REDNA2ZC168</t>
  </si>
  <si>
    <t>168/2,5z</t>
  </si>
  <si>
    <t>168/2.5 oz</t>
  </si>
  <si>
    <t>Shelf Stable, US Grade A, Ready to serve</t>
  </si>
  <si>
    <t>Sauce, Barbecue, 12 gram</t>
  </si>
  <si>
    <t xml:space="preserve">Heinz/Kraft </t>
  </si>
  <si>
    <t>Shelf Stable, 12 grams per packet</t>
  </si>
  <si>
    <t>CF Sauer DISCONTINUED</t>
  </si>
  <si>
    <t xml:space="preserve">Diamond/Flavor Fresh </t>
  </si>
  <si>
    <t>Allergens:  Wheat, Soy</t>
  </si>
  <si>
    <t>Sauce, Taco</t>
  </si>
  <si>
    <t>200/9 gm</t>
  </si>
  <si>
    <t>Shelf Stable, 9 grams per packet</t>
  </si>
  <si>
    <t xml:space="preserve">Sauer's </t>
  </si>
  <si>
    <t>Sauce, Barbecue 1 oz Dipping Cup, Low Sodium</t>
  </si>
  <si>
    <t xml:space="preserve">(18-19) Red Gold </t>
  </si>
  <si>
    <t>REDOA1Z</t>
  </si>
  <si>
    <t>250/1.0z</t>
  </si>
  <si>
    <t>250/1.0 oz</t>
  </si>
  <si>
    <t>1 oz. cup pack contains 75 mg or less sodium per 1 oz. serving</t>
  </si>
  <si>
    <t xml:space="preserve">(18-19) Kraft/Heinz </t>
  </si>
  <si>
    <t>100/1 oz</t>
  </si>
  <si>
    <t>100/1.0 oz.</t>
  </si>
  <si>
    <t xml:space="preserve">Allergens:  None Listed </t>
  </si>
  <si>
    <t xml:space="preserve">Syrup, Sugar Free, Maple Flavored, Individual, 100/1 oz  </t>
  </si>
  <si>
    <t xml:space="preserve">Pepper, Black, Individual </t>
  </si>
  <si>
    <t>6/1000 z</t>
  </si>
  <si>
    <t>Flat Pack</t>
  </si>
  <si>
    <t xml:space="preserve">Salt Packet, Individual </t>
  </si>
  <si>
    <t>Sour Cream 1 oz portions</t>
  </si>
  <si>
    <t>School Food Authority</t>
  </si>
  <si>
    <t xml:space="preserve">Whipped Topping, non-dairy product, frozen, RTU </t>
  </si>
  <si>
    <t xml:space="preserve">(06-07) Rich's  "On Top" </t>
  </si>
  <si>
    <t>12/1 Lb</t>
  </si>
  <si>
    <t>Packaged in disposable "pastry bags" for easy application</t>
  </si>
  <si>
    <t>Yeast, Instant</t>
  </si>
  <si>
    <t>20/1 lb</t>
  </si>
  <si>
    <t>Must be vaccum packed, dry</t>
  </si>
  <si>
    <t xml:space="preserve">Fleishman's </t>
  </si>
  <si>
    <t>Sauce, Thai Style Chili</t>
  </si>
  <si>
    <t xml:space="preserve">Kikkoman </t>
  </si>
  <si>
    <t>4/5.25 lbs</t>
  </si>
  <si>
    <t>Dipping sauce, topping sauce, marinade</t>
  </si>
  <si>
    <t>Hot Sauce Bulk</t>
  </si>
  <si>
    <t>Bulliards</t>
  </si>
  <si>
    <t>4/1gal</t>
  </si>
  <si>
    <t>Vanilla Wafers, Made from enriched flour</t>
  </si>
  <si>
    <t xml:space="preserve">Nabisco </t>
  </si>
  <si>
    <t>2/32z</t>
  </si>
  <si>
    <t>Whole wafers</t>
  </si>
  <si>
    <t xml:space="preserve">Keebler </t>
  </si>
  <si>
    <t>6/13.3z</t>
  </si>
  <si>
    <t>Oats, WG Topping Mix</t>
  </si>
  <si>
    <t xml:space="preserve">Foothill Farms </t>
  </si>
  <si>
    <t>P212-D6190</t>
  </si>
  <si>
    <t>6/1.5#</t>
  </si>
  <si>
    <t xml:space="preserve">1/4 cup dried product provides .75 OEG </t>
  </si>
  <si>
    <t>Possible Allergens:  Wheat or Wheat Derivative</t>
  </si>
  <si>
    <t>Pickles, Dill Chips, 4/1g gallon</t>
  </si>
  <si>
    <t>Bay Valley (Cates)  (430-485 chips/gal)</t>
  </si>
  <si>
    <t>4/1g</t>
  </si>
  <si>
    <t xml:space="preserve">US Grade A, fancy, thin slices, First Quality </t>
  </si>
  <si>
    <t>Mt Olive  (640 chips/gal)</t>
  </si>
  <si>
    <t>Heinz 2000 Crinkle Cut (535/pouch)</t>
  </si>
  <si>
    <t>6/5.75 lb</t>
  </si>
  <si>
    <t>Pickles, Dill Chips, 5 gallon</t>
  </si>
  <si>
    <t>Bay Valley (Schwartz) (2850-3150 chips/5 gal)</t>
  </si>
  <si>
    <t>1/5g</t>
  </si>
  <si>
    <t>Thin, dill hamburger slices:  3000 count.  First Quality.</t>
  </si>
  <si>
    <t>Mt Olive  (3072)</t>
  </si>
  <si>
    <t>Bay Valley Foods (Cates)  (1420-1780 chips/5 gal)</t>
  </si>
  <si>
    <t>Pickles, Dill Strips, 6/#10</t>
  </si>
  <si>
    <t xml:space="preserve">Vlasic </t>
  </si>
  <si>
    <t>US Grade A, Fancy, Kosher Style, First Quality</t>
  </si>
  <si>
    <t xml:space="preserve">Bay Valley (74-100) </t>
  </si>
  <si>
    <t xml:space="preserve">Heinz (70-78) </t>
  </si>
  <si>
    <t xml:space="preserve">Pickles, Dill Strips, 5 gallon, Refrigerated </t>
  </si>
  <si>
    <t>Big Valley (Schwartz) (375-425/gal)</t>
  </si>
  <si>
    <t xml:space="preserve">US Grade A, Fancy, Kosher style.  First Quality </t>
  </si>
  <si>
    <t>Bay Valley Foods (Cates) (275-325/gal)</t>
  </si>
  <si>
    <t>Sauce, Barbecue, Tomato Base</t>
  </si>
  <si>
    <t>Cattleman's (McCORMICK)</t>
  </si>
  <si>
    <t>Full strength, salt, tomato puree, vinegar, sugar,</t>
  </si>
  <si>
    <t>mustard bran, spices, natural flavors.</t>
  </si>
  <si>
    <t xml:space="preserve">Southern Classic </t>
  </si>
  <si>
    <t xml:space="preserve">Must meet Federal Standards </t>
  </si>
  <si>
    <t xml:space="preserve">CF Sauer Dukes </t>
  </si>
  <si>
    <t>Sauce, Cheese Prepared</t>
  </si>
  <si>
    <t xml:space="preserve">Chef Mate (Nestles) </t>
  </si>
  <si>
    <t xml:space="preserve">Gehl's </t>
  </si>
  <si>
    <t>4/140z</t>
  </si>
  <si>
    <t xml:space="preserve">Bay Valley </t>
  </si>
  <si>
    <t>6/107z</t>
  </si>
  <si>
    <t>Soup, Condensed, Cream of Chicken</t>
  </si>
  <si>
    <t xml:space="preserve">Campbells </t>
  </si>
  <si>
    <t>12/50 z</t>
  </si>
  <si>
    <t>Dressings, Regular, Honey Mustard</t>
  </si>
  <si>
    <t xml:space="preserve">Does not require refrigeration until after opened.  </t>
  </si>
  <si>
    <t xml:space="preserve">Hellmans </t>
  </si>
  <si>
    <t xml:space="preserve">Kraft </t>
  </si>
  <si>
    <t>Dressings, Reduced Calorie, Italian</t>
  </si>
  <si>
    <t xml:space="preserve">Southern Classics </t>
  </si>
  <si>
    <t>Dressings, Regular, Ranch</t>
  </si>
  <si>
    <t>Does not require refrigeration until after opened.</t>
  </si>
  <si>
    <t xml:space="preserve">Hellmann's </t>
  </si>
  <si>
    <t xml:space="preserve">Kens </t>
  </si>
  <si>
    <t xml:space="preserve">KE0789 </t>
  </si>
  <si>
    <t xml:space="preserve">Hidden Valley  (Ventura Foods) </t>
  </si>
  <si>
    <t>Southern Classics</t>
  </si>
  <si>
    <t>Dressings, Regular, Thousand Island</t>
  </si>
  <si>
    <t>Food Release</t>
  </si>
  <si>
    <t xml:space="preserve">Pam (ConAgra) </t>
  </si>
  <si>
    <t>6/17 z</t>
  </si>
  <si>
    <t xml:space="preserve">Processed soybean oil, no water added.  Statement </t>
  </si>
  <si>
    <t xml:space="preserve">Wescoat </t>
  </si>
  <si>
    <t>6/17z</t>
  </si>
  <si>
    <t>required if Distributor Choice is bid</t>
  </si>
  <si>
    <t>6/16.5z</t>
  </si>
  <si>
    <t xml:space="preserve">Pan Coating Cargill </t>
  </si>
  <si>
    <t>6/14z</t>
  </si>
  <si>
    <t xml:space="preserve">Seasoning Spray, Butter Flavor </t>
  </si>
  <si>
    <t>Blend of canola oil with sunflower lecithin, salt and natural flavoring.</t>
  </si>
  <si>
    <t>Statement required if Distributor Choice is bid</t>
  </si>
  <si>
    <t xml:space="preserve">Seasoning Spray, Garlic Flavor </t>
  </si>
  <si>
    <t>Canola Oil, Sunflower Lecithin, Natural Flavor, Garlic Oil, Annatto.</t>
  </si>
  <si>
    <t>Butter Buds</t>
  </si>
  <si>
    <t xml:space="preserve">Butter Substitute </t>
  </si>
  <si>
    <t>24/4 oz</t>
  </si>
  <si>
    <t>Butter Flavor granules that are shelf-stable and require</t>
  </si>
  <si>
    <t>no additional cooking. Must be able to use in a reconstituted or dry form.</t>
  </si>
  <si>
    <t>Mixes instantly with water Certified Kosher and Halal</t>
  </si>
  <si>
    <t>Gravy Mix, Beef or Brown</t>
  </si>
  <si>
    <t xml:space="preserve">Legout </t>
  </si>
  <si>
    <t>8/12.16 z</t>
  </si>
  <si>
    <t>G405-F6700</t>
  </si>
  <si>
    <t>8/14.10z</t>
  </si>
  <si>
    <t xml:space="preserve">Chef's Companion </t>
  </si>
  <si>
    <t>8/14z</t>
  </si>
  <si>
    <t>Trio (Nestles)</t>
  </si>
  <si>
    <t>8/13.37z</t>
  </si>
  <si>
    <t>Panroast (Custom Culinary)</t>
  </si>
  <si>
    <t>8/12.0z</t>
  </si>
  <si>
    <t>Gravy Mix, Chicken</t>
  </si>
  <si>
    <t>Trio ( Nestles)</t>
  </si>
  <si>
    <t>8/22.6 z</t>
  </si>
  <si>
    <t>Legout</t>
  </si>
  <si>
    <t>8/16 z</t>
  </si>
  <si>
    <t>8/12z</t>
  </si>
  <si>
    <t>Mayonnaise, Reduced Calorie</t>
  </si>
  <si>
    <t>KE0892</t>
  </si>
  <si>
    <t xml:space="preserve">Does not require refrigeration until opened. </t>
  </si>
  <si>
    <t xml:space="preserve">Duke's (Sauer) </t>
  </si>
  <si>
    <t>Mayonnaise, Regular</t>
  </si>
  <si>
    <t>KE0911</t>
  </si>
  <si>
    <t xml:space="preserve">First Quality.  Does not require refrigeration until after opening </t>
  </si>
  <si>
    <t xml:space="preserve">Southern Classic  </t>
  </si>
  <si>
    <t>Rice, Vegetable Fried Rice</t>
  </si>
  <si>
    <t xml:space="preserve"> Minh  </t>
  </si>
  <si>
    <t>84/5.9z</t>
  </si>
  <si>
    <t>Brown rice, vegetables.  No MSG, No preservatives.</t>
  </si>
  <si>
    <t>WG Vegetable Fried Rice</t>
  </si>
  <si>
    <t>Frozen, 6/5lb bag.</t>
  </si>
  <si>
    <t>Possible Allergens: Wheat or its deirvatives, Soy or its derivatives.</t>
  </si>
  <si>
    <t>Rice, Brown</t>
  </si>
  <si>
    <t>Ben's Original (MARS)</t>
  </si>
  <si>
    <t>25 lb</t>
  </si>
  <si>
    <t>Long grain, parboiled.   US#1</t>
  </si>
  <si>
    <t>Soup Base Cream Dry Mix</t>
  </si>
  <si>
    <t>Tasty Blend</t>
  </si>
  <si>
    <t>GM1520/12</t>
  </si>
  <si>
    <t>12/28 oz.</t>
  </si>
  <si>
    <t>Each 28 oz bag provides 40 servings.</t>
  </si>
  <si>
    <t>Possible Allergen: Wheat and Milk</t>
  </si>
  <si>
    <t>Milk, Non Fat Dry Powder</t>
  </si>
  <si>
    <t xml:space="preserve">4lbs/2 oz dry milk to 4 3/4 gal water= 5 gallons fluid milk  </t>
  </si>
  <si>
    <t>Mustard, Prepared</t>
  </si>
  <si>
    <t>Pure, net weight 8#.  Grade A.  USDA extra standard.</t>
  </si>
  <si>
    <t>Noodles, Egg, WGR</t>
  </si>
  <si>
    <t>Basic ingredients shall be Semolina Durum wheat flour,</t>
  </si>
  <si>
    <t xml:space="preserve">farina or hard wheat flour, fine or medium.  </t>
  </si>
  <si>
    <t>Noodles. Egg</t>
  </si>
  <si>
    <t>First quality, homestyle</t>
  </si>
  <si>
    <t>Noodles, Lasagna, WGR</t>
  </si>
  <si>
    <t>durum wheat, dry, first quality</t>
  </si>
  <si>
    <t xml:space="preserve">Noodles, Lasagna, </t>
  </si>
  <si>
    <t>First Qualty</t>
  </si>
  <si>
    <t>Noodles, Spaghetti, Whole Wheat</t>
  </si>
  <si>
    <t>100% whole wheat durum flour, 10", first quality</t>
  </si>
  <si>
    <t>Noodles, Spaghetti, Enriched</t>
  </si>
  <si>
    <t>Semolina (Wheat), First Quality</t>
  </si>
  <si>
    <t>Noodles, Spaghetti, Wholegrain</t>
  </si>
  <si>
    <t>2/10Lb</t>
  </si>
  <si>
    <t>First Quality , 1 cup cooked = 1 Grain serving</t>
  </si>
  <si>
    <t>Peanut Butter</t>
  </si>
  <si>
    <t>6/5Lb</t>
  </si>
  <si>
    <t>Smooth, US Grade A.  Should have color that is medium</t>
  </si>
  <si>
    <t xml:space="preserve">brown to brown color roast.  Peanut butter should be  </t>
  </si>
  <si>
    <t xml:space="preserve">firm set, smooth pliable, have a good spreadibility.  </t>
  </si>
  <si>
    <t>Pickle Relish</t>
  </si>
  <si>
    <t>First Quality, Sweet cucumbers, timely chopped, Grade A</t>
  </si>
  <si>
    <t xml:space="preserve">Rice, Parboiled, long grain, enriched, fancy grade. </t>
  </si>
  <si>
    <t>25Lb</t>
  </si>
  <si>
    <t xml:space="preserve">Must meet Federal Standards, Specification SSD-S-315 </t>
  </si>
  <si>
    <t>Sauce, Worcestershire</t>
  </si>
  <si>
    <t>First Quality.  Must meet federal standards</t>
  </si>
  <si>
    <t>Sauce, Soy</t>
  </si>
  <si>
    <t>Sauce, Teriyaki</t>
  </si>
  <si>
    <t>Shortening, Liquid</t>
  </si>
  <si>
    <t>35 Lb</t>
  </si>
  <si>
    <t xml:space="preserve">Deep Fry.  100% vegetable oil, anti-foam, agent added.  </t>
  </si>
  <si>
    <t xml:space="preserve">Maximum fat content .05% </t>
  </si>
  <si>
    <t>Sugar, Confectioners, 10X</t>
  </si>
  <si>
    <t>24/1Lb</t>
  </si>
  <si>
    <t>Sugar, Granulated</t>
  </si>
  <si>
    <t>50Lb</t>
  </si>
  <si>
    <t xml:space="preserve">Pure Cane, Extra fine, White </t>
  </si>
  <si>
    <t>Sugar, Light Brown</t>
  </si>
  <si>
    <t>Vinegar</t>
  </si>
  <si>
    <t>Distilled white. 40 grains per gallon.  USDA extra standard</t>
  </si>
  <si>
    <t>Bacon Bits</t>
  </si>
  <si>
    <t xml:space="preserve">Imitation.  For use on salad bar.  </t>
  </si>
  <si>
    <t>Baking Powder</t>
  </si>
  <si>
    <t>40Lb</t>
  </si>
  <si>
    <t xml:space="preserve">Must meet Fed/ Spec #EE-B-86B.  Double Acting.  </t>
  </si>
  <si>
    <t>Baking Soda</t>
  </si>
  <si>
    <t>24/1 lb</t>
  </si>
  <si>
    <t>Bases, Soup, Beef Flavor</t>
  </si>
  <si>
    <t>12/1Lb</t>
  </si>
  <si>
    <t xml:space="preserve">First ingredient, meat, 1 lb reconstituted yields 5 gallons broth. </t>
  </si>
  <si>
    <t xml:space="preserve">  No MSG</t>
  </si>
  <si>
    <t>Bases, Soup, Chicken Flavor</t>
  </si>
  <si>
    <t>First ingredient, meat, 1 lb reconstituted yields 5 gallons broth.   No MSG</t>
  </si>
  <si>
    <t>Bases, Soup, Ham Flavor</t>
  </si>
  <si>
    <t>First ingredient, meat,1 lb reconstituted yields 5 gallons broth.   No MSG</t>
  </si>
  <si>
    <t>Flour, Plain, All Purpose</t>
  </si>
  <si>
    <t>Enriched</t>
  </si>
  <si>
    <t>Flour, Whole Wheat</t>
  </si>
  <si>
    <t xml:space="preserve">Cornmeal, Yellow, Enriched.   </t>
  </si>
  <si>
    <t>First Quality</t>
  </si>
  <si>
    <t xml:space="preserve">This is not a Whole Grain Rich product. </t>
  </si>
  <si>
    <t>Cornstarch</t>
  </si>
  <si>
    <t>24/1gLb</t>
  </si>
  <si>
    <t>Must meet Federal spec #N-C-541E</t>
  </si>
  <si>
    <t>Crackers, Saltines, Whole Grain IW</t>
  </si>
  <si>
    <t>500/2 Ct</t>
  </si>
  <si>
    <t>Individually wrapped</t>
  </si>
  <si>
    <t xml:space="preserve"> 2 Packages (4 crackers) provides .5 oz Equivalent Grain</t>
  </si>
  <si>
    <t>Gelatin Dessert Mix, Orange</t>
  </si>
  <si>
    <t>12/24z</t>
  </si>
  <si>
    <t>Sugar added</t>
  </si>
  <si>
    <t>Gelatin Dessert Mix, Strawberry</t>
  </si>
  <si>
    <t>12/24 z</t>
  </si>
  <si>
    <t>Tea Bags, Caffeinated</t>
  </si>
  <si>
    <t>24/3z</t>
  </si>
  <si>
    <t>1 tea bag makes 3 gallon of tea</t>
  </si>
  <si>
    <t>Macaroni, Elbow                                    WGR</t>
  </si>
  <si>
    <t xml:space="preserve">First Quality.  </t>
  </si>
  <si>
    <t xml:space="preserve">Macaroni , Elbow, Whole Grain </t>
  </si>
  <si>
    <t>Made from 51% Durum whole wheat flour, contains 28g whole grain</t>
  </si>
  <si>
    <t>per 2oz serving (1/2 c).    First Quality</t>
  </si>
  <si>
    <t>Ounces</t>
  </si>
  <si>
    <t>Spices and Flavorings</t>
  </si>
  <si>
    <t>Spices should be made from the true aromatic vegetable substance, from which no portion of any volatile or other flavoring principles has</t>
  </si>
  <si>
    <t xml:space="preserve"> been removed and shall be free from artificial coloring, exhausted spices, adulterates, and impurities.  The aroma and characteristic </t>
  </si>
  <si>
    <t xml:space="preserve"> qualities shall be true to the name.</t>
  </si>
  <si>
    <t>Basil</t>
  </si>
  <si>
    <t xml:space="preserve">McCORMICK </t>
  </si>
  <si>
    <t>3/22 oz</t>
  </si>
  <si>
    <t>ea</t>
  </si>
  <si>
    <t xml:space="preserve">Grade A </t>
  </si>
  <si>
    <t xml:space="preserve">Sauers </t>
  </si>
  <si>
    <t>Durkee 2003956</t>
  </si>
  <si>
    <t>12z</t>
  </si>
  <si>
    <t xml:space="preserve">Tones </t>
  </si>
  <si>
    <t>Chili Powder</t>
  </si>
  <si>
    <t xml:space="preserve">McCORMICK 932408 </t>
  </si>
  <si>
    <t>6/18z</t>
  </si>
  <si>
    <t>Sauers 01046</t>
  </si>
  <si>
    <t>16z</t>
  </si>
  <si>
    <t>Durkee 54170</t>
  </si>
  <si>
    <t>Tones 91037</t>
  </si>
  <si>
    <t>18z</t>
  </si>
  <si>
    <t>McCORMICK  900223208</t>
  </si>
  <si>
    <t>Ground, Grade A</t>
  </si>
  <si>
    <t>Sauers 01051</t>
  </si>
  <si>
    <t>16 z</t>
  </si>
  <si>
    <t>Durkee 54963</t>
  </si>
  <si>
    <t>15z</t>
  </si>
  <si>
    <t>Tones 91356</t>
  </si>
  <si>
    <t>Cloves, Ground</t>
  </si>
  <si>
    <t>McCORMICK    932411</t>
  </si>
  <si>
    <t>6/16z</t>
  </si>
  <si>
    <t>Grade A</t>
  </si>
  <si>
    <t>Sauers 01086</t>
  </si>
  <si>
    <t>Durkee 54240</t>
  </si>
  <si>
    <t>Tones 913594</t>
  </si>
  <si>
    <t>Cumin, Ground</t>
  </si>
  <si>
    <t>McCORMICK   900223190</t>
  </si>
  <si>
    <t>Sauers 01106</t>
  </si>
  <si>
    <t>Durkee 54280</t>
  </si>
  <si>
    <t>Tones 91364</t>
  </si>
  <si>
    <t>Extract, Almond, Imitation</t>
  </si>
  <si>
    <t>McCORMICK    900023555</t>
  </si>
  <si>
    <t>32z</t>
  </si>
  <si>
    <t>Durkees 34481</t>
  </si>
  <si>
    <t>Sauers 04406</t>
  </si>
  <si>
    <t>Extract, Lemon, Imitation</t>
  </si>
  <si>
    <t>McCORMICK   900023548</t>
  </si>
  <si>
    <t>Sauers 04591</t>
  </si>
  <si>
    <t>Durkee 59029</t>
  </si>
  <si>
    <t>Lemon Juice Concentrate</t>
  </si>
  <si>
    <t>8/48z</t>
  </si>
  <si>
    <t>Extract, Vanilla, Imitation</t>
  </si>
  <si>
    <t>McCORMICK     930619</t>
  </si>
  <si>
    <t>1 QT</t>
  </si>
  <si>
    <t>Imitation</t>
  </si>
  <si>
    <t>Gold Medal 04223 (CF Sauers)</t>
  </si>
  <si>
    <t>1 gal</t>
  </si>
  <si>
    <t>Durkee 34450</t>
  </si>
  <si>
    <t>Tones 92096</t>
  </si>
  <si>
    <t>Ginger, Ground</t>
  </si>
  <si>
    <t>McCORMICK</t>
  </si>
  <si>
    <t>12.5 oz</t>
  </si>
  <si>
    <t>Sauers 01126</t>
  </si>
  <si>
    <t>Durkee 54380</t>
  </si>
  <si>
    <t>Tones 913768</t>
  </si>
  <si>
    <t>Mustard, Dry</t>
  </si>
  <si>
    <t>Durkee</t>
  </si>
  <si>
    <t>Nutmeg</t>
  </si>
  <si>
    <t>McCORMICK    900223191</t>
  </si>
  <si>
    <t>Sauers 01171</t>
  </si>
  <si>
    <t>Durkee 54530</t>
  </si>
  <si>
    <t>Tones 913925</t>
  </si>
  <si>
    <t>Oregano, Ground</t>
  </si>
  <si>
    <t>McCORMICK     932466</t>
  </si>
  <si>
    <t>13z</t>
  </si>
  <si>
    <t>Sauers 01186</t>
  </si>
  <si>
    <t>Durkee 54600</t>
  </si>
  <si>
    <t>Tones 914006</t>
  </si>
  <si>
    <t>11z</t>
  </si>
  <si>
    <t>Paprika, Ground</t>
  </si>
  <si>
    <t>McCORMICK      900210218</t>
  </si>
  <si>
    <t>Sauers 01191</t>
  </si>
  <si>
    <t>Durkee 54620</t>
  </si>
  <si>
    <t>Tones 91403</t>
  </si>
  <si>
    <t>Parsley Flakes</t>
  </si>
  <si>
    <t>McCORMICK    932478</t>
  </si>
  <si>
    <t>10z</t>
  </si>
  <si>
    <t>Sauers 01202</t>
  </si>
  <si>
    <t>Durkee 55650</t>
  </si>
  <si>
    <t>Tones 91549</t>
  </si>
  <si>
    <t>Pepper, Black, Ground, 16-18 oz.</t>
  </si>
  <si>
    <t>Sauers 00936</t>
  </si>
  <si>
    <t>Durkee 54961</t>
  </si>
  <si>
    <t>Tones 91463</t>
  </si>
  <si>
    <t>Pepper, Black, Ground, 5#</t>
  </si>
  <si>
    <t>McCORMICK       932456</t>
  </si>
  <si>
    <t>5Lb</t>
  </si>
  <si>
    <t>Sauers 00937</t>
  </si>
  <si>
    <t>Tones 51844</t>
  </si>
  <si>
    <t>Pepper, Lemon, Seasoning</t>
  </si>
  <si>
    <t>McCORMICK 2150080350</t>
  </si>
  <si>
    <t>20.5z</t>
  </si>
  <si>
    <t>Durkee 54966</t>
  </si>
  <si>
    <t>28z</t>
  </si>
  <si>
    <t>Sauers 01137</t>
  </si>
  <si>
    <t>23z</t>
  </si>
  <si>
    <t>Tones 91461</t>
  </si>
  <si>
    <t>Pepper, Lemon, Seasoning SALT FREE</t>
  </si>
  <si>
    <t>Mrs. Dash</t>
  </si>
  <si>
    <t>J060-S6900</t>
  </si>
  <si>
    <t xml:space="preserve">21z </t>
  </si>
  <si>
    <t>No MSG</t>
  </si>
  <si>
    <t>Lawry's 900513940</t>
  </si>
  <si>
    <t>19z</t>
  </si>
  <si>
    <t>Pepper, White, Ground</t>
  </si>
  <si>
    <t>McCORMICK    900223212</t>
  </si>
  <si>
    <t>Sauers 01231</t>
  </si>
  <si>
    <t>Durkee 54750</t>
  </si>
  <si>
    <t>17z</t>
  </si>
  <si>
    <t>Tones 91416</t>
  </si>
  <si>
    <t>Powder, Garlic</t>
  </si>
  <si>
    <t>McCORMICK       900223224</t>
  </si>
  <si>
    <t>21z</t>
  </si>
  <si>
    <t>Ground, Powder Grade A</t>
  </si>
  <si>
    <t>Sauers 01816</t>
  </si>
  <si>
    <t>Durkee 54360</t>
  </si>
  <si>
    <t>Tones 91374</t>
  </si>
  <si>
    <t xml:space="preserve">Garlic and Herb Seasoning , SALT FREE </t>
  </si>
  <si>
    <t xml:space="preserve"> J058-S6900 </t>
  </si>
  <si>
    <t>Lawry's 900498766</t>
  </si>
  <si>
    <t>20z</t>
  </si>
  <si>
    <t>Durkee 59282</t>
  </si>
  <si>
    <t xml:space="preserve">18z </t>
  </si>
  <si>
    <t>Sauers 01874</t>
  </si>
  <si>
    <t xml:space="preserve">Garlic, Roasted </t>
  </si>
  <si>
    <t xml:space="preserve">Minor's </t>
  </si>
  <si>
    <t>74826142060USL</t>
  </si>
  <si>
    <t>6/1 lb</t>
  </si>
  <si>
    <t xml:space="preserve">Concentrate, Gluten Free, 0 Trans Fat, 0 Saturated Fat, </t>
  </si>
  <si>
    <t>Italian Seasoning</t>
  </si>
  <si>
    <t>6.25z</t>
  </si>
  <si>
    <t>Sage, Ground</t>
  </si>
  <si>
    <t>McCORMICK     932373</t>
  </si>
  <si>
    <t>Sauers 01250</t>
  </si>
  <si>
    <t>8z</t>
  </si>
  <si>
    <t>Durkee 54800</t>
  </si>
  <si>
    <t>6z</t>
  </si>
  <si>
    <t>Tones 914295</t>
  </si>
  <si>
    <t>Salt, Celery</t>
  </si>
  <si>
    <t>McCORMICK       932437</t>
  </si>
  <si>
    <t>30z</t>
  </si>
  <si>
    <t>Sauers 01036</t>
  </si>
  <si>
    <t>36z</t>
  </si>
  <si>
    <t>Durkee 54110</t>
  </si>
  <si>
    <t>Tones 913438</t>
  </si>
  <si>
    <t>35z</t>
  </si>
  <si>
    <t>Salt, Garlic</t>
  </si>
  <si>
    <t>McCORMICK      900210227</t>
  </si>
  <si>
    <t>41.25 z</t>
  </si>
  <si>
    <t>Sauers 01121</t>
  </si>
  <si>
    <t>40 z</t>
  </si>
  <si>
    <t>Durkee 54965</t>
  </si>
  <si>
    <t>Tones 91375</t>
  </si>
  <si>
    <t>Salt, Iodized</t>
  </si>
  <si>
    <t>24/26z</t>
  </si>
  <si>
    <t>Fine, Grade A</t>
  </si>
  <si>
    <t>Salt, Onion</t>
  </si>
  <si>
    <t>McCORMICK      932440</t>
  </si>
  <si>
    <t>36 z</t>
  </si>
  <si>
    <t>Grade A, Granulated</t>
  </si>
  <si>
    <t>Sauers 01176</t>
  </si>
  <si>
    <t>Durkee 54580</t>
  </si>
  <si>
    <t>Tones 913982</t>
  </si>
  <si>
    <t>Salt, Season</t>
  </si>
  <si>
    <t>McCORMICK      900018589</t>
  </si>
  <si>
    <t>4.5Lb</t>
  </si>
  <si>
    <t>Sauers 01267</t>
  </si>
  <si>
    <t>9Lb</t>
  </si>
  <si>
    <t>Durkee 54830</t>
  </si>
  <si>
    <t>37 z</t>
  </si>
  <si>
    <t>Tones 914345</t>
  </si>
  <si>
    <t>33 z</t>
  </si>
  <si>
    <t>Lawry's 2150080623</t>
  </si>
  <si>
    <t>(04-05) Stax 6001</t>
  </si>
  <si>
    <t>38 z</t>
  </si>
  <si>
    <t xml:space="preserve">SALT FREE Seasoning </t>
  </si>
  <si>
    <t>Mrs Dash</t>
  </si>
  <si>
    <t>J017 S696900</t>
  </si>
  <si>
    <t xml:space="preserve">21 z </t>
  </si>
  <si>
    <t>All Purpose Ingredient, No MSG</t>
  </si>
  <si>
    <t>Lawry's SaltFree</t>
  </si>
  <si>
    <t>20 z</t>
  </si>
  <si>
    <t>Sauer, Chef Shake 01003</t>
  </si>
  <si>
    <t>18 oz</t>
  </si>
  <si>
    <t>Seasoning Mix, Spaghetti</t>
  </si>
  <si>
    <t>Spatini, Lawry's</t>
  </si>
  <si>
    <t>6/15 z</t>
  </si>
  <si>
    <t>Atlantic Seasonings 06404</t>
  </si>
  <si>
    <t>12/15 z</t>
  </si>
  <si>
    <t>Precision Foods, Red Sodium</t>
  </si>
  <si>
    <t>V415-AN190</t>
  </si>
  <si>
    <t>6/11.2z</t>
  </si>
  <si>
    <t>CF Sauer 09093</t>
  </si>
  <si>
    <t>6/14 z</t>
  </si>
  <si>
    <t>CS</t>
  </si>
  <si>
    <t>Seasoning Mix, Stir-Fry Rice, Asian</t>
  </si>
  <si>
    <t>Foothill Farms</t>
  </si>
  <si>
    <t>S140-G1190</t>
  </si>
  <si>
    <t>10/6.82z</t>
  </si>
  <si>
    <t>460/4 oz per case,  No preservatives, no artificial flavors.</t>
  </si>
  <si>
    <t>Seasoning Mix, Taco</t>
  </si>
  <si>
    <t>Lawry (Unilever)</t>
  </si>
  <si>
    <t>6/9z</t>
  </si>
  <si>
    <t xml:space="preserve">Rosarita 10381 </t>
  </si>
  <si>
    <t>Atlantic Seasonings 06301</t>
  </si>
  <si>
    <t>Casa Fiesta 01828</t>
  </si>
  <si>
    <t>PrecisionFoods, Red Sodium</t>
  </si>
  <si>
    <t>V413-D9190</t>
  </si>
  <si>
    <t>6/6.6z</t>
  </si>
  <si>
    <t>CF Sauer 09094</t>
  </si>
  <si>
    <t>Seasoning, French Fry</t>
  </si>
  <si>
    <t>Sauers 01271</t>
  </si>
  <si>
    <t>Lawry's</t>
  </si>
  <si>
    <t>Seasoning, Poultry</t>
  </si>
  <si>
    <t>12 z</t>
  </si>
  <si>
    <t>Durkee 54775</t>
  </si>
  <si>
    <t>10 z</t>
  </si>
  <si>
    <t>Sauers 1236</t>
  </si>
  <si>
    <t>Tones 914246</t>
  </si>
  <si>
    <t>Thyme, Dried leaf</t>
  </si>
  <si>
    <t>7z</t>
  </si>
  <si>
    <t xml:space="preserve">Onion Powder </t>
  </si>
  <si>
    <t>Category: Bread Products, Frozen</t>
  </si>
  <si>
    <t>Bread,Texas Toast, Garlic  WGR</t>
  </si>
  <si>
    <t>Bake Crafters</t>
  </si>
  <si>
    <t>120/1.31 oz</t>
  </si>
  <si>
    <t>Frozen. 50-150 calories with no more than 1 g saturated fat and</t>
  </si>
  <si>
    <t>200 mg sodium per serving. One portion provides min. 1 OEG.</t>
  </si>
  <si>
    <t>Coles</t>
  </si>
  <si>
    <t>144/1 oz</t>
  </si>
  <si>
    <t xml:space="preserve">Bread, Loaf, Pullman Sliced WG </t>
  </si>
  <si>
    <t>Frozen. 50 -100 calories with no more than 1 g saturated fat</t>
  </si>
  <si>
    <t>Flowers</t>
  </si>
  <si>
    <t>10/24 oz</t>
  </si>
  <si>
    <t>and  350 mg sodium. One portion provides min. 2 OEG.</t>
  </si>
  <si>
    <t>Possible Allergens: Wheat, Soy</t>
  </si>
  <si>
    <t>8/26 sl</t>
  </si>
  <si>
    <t>Bread, Whole Wheat White IW</t>
  </si>
  <si>
    <t xml:space="preserve">Frozen,sliced IW whole granin bread slices </t>
  </si>
  <si>
    <t>Must provide minimum 1 OEG</t>
  </si>
  <si>
    <t>Bun, Hamburger WGR 4"</t>
  </si>
  <si>
    <t>216/2 oz</t>
  </si>
  <si>
    <t>Frozen. 100-200 calories with no more than 1 g saturated fat</t>
  </si>
  <si>
    <t>128/2 oz</t>
  </si>
  <si>
    <t xml:space="preserve">and 300 mg sodium per serving. One portion provides min. </t>
  </si>
  <si>
    <t>10/12 ct</t>
  </si>
  <si>
    <t>2 OEG for CN programs.</t>
  </si>
  <si>
    <t>Uncle Larry's (Southern Baking)</t>
  </si>
  <si>
    <t>Alpha Baking</t>
  </si>
  <si>
    <t>Bun, Frank WGR 6"</t>
  </si>
  <si>
    <t>12/12 ea</t>
  </si>
  <si>
    <t>12/12 pk</t>
  </si>
  <si>
    <t>and 350 mg sodium. One portion provides min. 2 OEG.</t>
  </si>
  <si>
    <t>144/2 oz</t>
  </si>
  <si>
    <t>Must  provide minimum 2 OEG</t>
  </si>
  <si>
    <t>Bun, Slider WGR  2.5"</t>
  </si>
  <si>
    <t>192/1 oz</t>
  </si>
  <si>
    <t>Slider bun, WG, Hawaiian, fully sliced. No more than 2 grams fat</t>
  </si>
  <si>
    <t>Contain less than 190 mg of sodium. Frozen Must provide minimum 1.0 OEG</t>
  </si>
  <si>
    <t>Roll, Sub Roll WGR</t>
  </si>
  <si>
    <t>Thaw and serve, One roll provides 2 oz. OEG</t>
  </si>
  <si>
    <t xml:space="preserve">Flowers B45 </t>
  </si>
  <si>
    <t>10/12 pk</t>
  </si>
  <si>
    <t>No more than 2 g fat and 280 mg sodium</t>
  </si>
  <si>
    <t>Father's Table  Ultra Loco</t>
  </si>
  <si>
    <t>144/1.96z</t>
  </si>
  <si>
    <t xml:space="preserve">Frozen, Ready to Thaw, 150-200 cal and </t>
  </si>
  <si>
    <t xml:space="preserve">Rich's </t>
  </si>
  <si>
    <t>no more than 2g fat &amp; 290mg sodium 2.0z OEG</t>
  </si>
  <si>
    <t>Roll, Ciabatta, WGR</t>
  </si>
  <si>
    <t>Bimbo Bakehouse Foodservice</t>
  </si>
  <si>
    <t>100/2.4oz</t>
  </si>
  <si>
    <t>Frozen. 4.75 inch bun. 100-300 calories with no more than 1 g saturated fat</t>
  </si>
  <si>
    <t>and 300 mg sodium. One portion provides min.2 OEG.</t>
  </si>
  <si>
    <t>Bun, Hamburger White Wheat Brioche</t>
  </si>
  <si>
    <t>Thaw and serve, No more than 230 calories &amp;</t>
  </si>
  <si>
    <t>120/2.1 oz</t>
  </si>
  <si>
    <t xml:space="preserve">400 mg of sodium and 1 g sat fat </t>
  </si>
  <si>
    <t>Possible Allergens:  Wheat or Wheat Der.</t>
  </si>
  <si>
    <t xml:space="preserve">Bread Sticks, Frozen Dough.  WGR  </t>
  </si>
  <si>
    <t xml:space="preserve">250/1.0z </t>
  </si>
  <si>
    <t>Pre-cut frozen bread dough.</t>
  </si>
  <si>
    <t>Bake and Serve  1breadstick = 1.0 OEG</t>
  </si>
  <si>
    <t>Breadsticks, Frozen, Fully Baked,  WGR</t>
  </si>
  <si>
    <t>144/1g.5z</t>
  </si>
  <si>
    <t xml:space="preserve">1 breadstick provides  1.5 oz Equivalent Grain, </t>
  </si>
  <si>
    <t>Thaw and Serve</t>
  </si>
  <si>
    <t>Breadsticks, Cheese, Frozen, Fully Baked Garlic Cheese</t>
  </si>
  <si>
    <t>Tasty Brand</t>
  </si>
  <si>
    <t>144/2.0 oz</t>
  </si>
  <si>
    <t xml:space="preserve">Frozen, 100-150 calories and not more than </t>
  </si>
  <si>
    <t>2 g sat fat and 200 mg of sodium per svg.</t>
  </si>
  <si>
    <t xml:space="preserve"> One breadstick provides  1 M/MA and 1 OEG Smart Snack Compliant</t>
  </si>
  <si>
    <t>Breadsticks, Frozen, Fully Baked</t>
  </si>
  <si>
    <t>Sister Schuberts / T.Marzetti</t>
  </si>
  <si>
    <t>140/1.3 oz</t>
  </si>
  <si>
    <t>Frozen, proofed and mostly cooked. Short heat and serve time.</t>
  </si>
  <si>
    <t xml:space="preserve">100 to 150 calories and no more than 1 g sat fat and 225 mg sodium. </t>
  </si>
  <si>
    <t>Possible Allergens: Wheat, Egg, Milk</t>
  </si>
  <si>
    <t>Roll, Yeast, Pre-Formed Dough WG, 2 OEG</t>
  </si>
  <si>
    <t>CH Guenther/Pioneer</t>
  </si>
  <si>
    <t>256/2.25 oz</t>
  </si>
  <si>
    <t xml:space="preserve">Frozen. Thaw, Proof, and Serve. 125-250 calories with no </t>
  </si>
  <si>
    <t>160/2.5 oz</t>
  </si>
  <si>
    <t>more than 2 g saturated fat and 270 mg sodium  per serving.</t>
  </si>
  <si>
    <t>216/2.2 oz</t>
  </si>
  <si>
    <t>One portion provides  min. 2 OEG for CN programs.</t>
  </si>
  <si>
    <t>Possible Allergens: Wheat, Milk. Egg. Soy</t>
  </si>
  <si>
    <t>Biscuits, Baked Easy Split Baked</t>
  </si>
  <si>
    <t>120/2.25z</t>
  </si>
  <si>
    <t>Frozen. Thaw, heat and serve. Packaged in indivually wrapped</t>
  </si>
  <si>
    <t>Pillsubry</t>
  </si>
  <si>
    <t>75/2.85z</t>
  </si>
  <si>
    <t>bakable trays.</t>
  </si>
  <si>
    <t xml:space="preserve">Biscuits, Pre-formed Frz. Dough,  </t>
  </si>
  <si>
    <t xml:space="preserve">Richs     </t>
  </si>
  <si>
    <t>216/2.1z</t>
  </si>
  <si>
    <t xml:space="preserve">Frozen, WGR, 0 Trans fat. Provides at least 2 OEG  </t>
  </si>
  <si>
    <t xml:space="preserve">Mary B's </t>
  </si>
  <si>
    <t>220/2.2z</t>
  </si>
  <si>
    <t xml:space="preserve">based on 16 g =1 oz, at a minimum.  </t>
  </si>
  <si>
    <t>216/2.51z</t>
  </si>
  <si>
    <t>Biscuits,Frz.  Dough, w/Easy Split Enriched Flour</t>
  </si>
  <si>
    <t>240/2.2z</t>
  </si>
  <si>
    <t xml:space="preserve">Frozen, Made with buttermillk, 150-250 calories with not more than 6 g </t>
  </si>
  <si>
    <t>216/2.2z</t>
  </si>
  <si>
    <t>sat fat and 660 mg of sodium per serving.  One portion to provide 2.0</t>
  </si>
  <si>
    <t>OEG for CN Programs</t>
  </si>
  <si>
    <t xml:space="preserve"> Biscuit, WGR, Easy Split Frozen Dough</t>
  </si>
  <si>
    <t xml:space="preserve"> Pillsbury  </t>
  </si>
  <si>
    <t>Frozen, Ready to bake, 200-300 calories with not more than 5 g sat fat &amp;</t>
  </si>
  <si>
    <t>CACFP Eligible</t>
  </si>
  <si>
    <t>350 mg sodium  per serving, One serving must provide a minimum 2 OEG</t>
  </si>
  <si>
    <t xml:space="preserve">Biscuits,Mini Pre-formed Dough,  Frozen                          </t>
  </si>
  <si>
    <t>210/1.25z</t>
  </si>
  <si>
    <t xml:space="preserve">One serving provides 1.0 z equivalent grain.   0 Trans fat </t>
  </si>
  <si>
    <t>Roll, Baked, WG, 1 OEG</t>
  </si>
  <si>
    <t>Sister Schuberts/Marzetti</t>
  </si>
  <si>
    <t>48162 62205</t>
  </si>
  <si>
    <t>Frozen. Heat and serve. 50-180 calories with no more than 2 g</t>
  </si>
  <si>
    <t xml:space="preserve">saturated fat and 400 mg sodium per serving. One portion </t>
  </si>
  <si>
    <t>provides min. 1 OEG for CN programs.</t>
  </si>
  <si>
    <t>Possible Allergens: Wheat, Soy, Egg, Milk</t>
  </si>
  <si>
    <t>Croissant, Mini, WG, 1 OEG</t>
  </si>
  <si>
    <t>210/1.25 oz</t>
  </si>
  <si>
    <t xml:space="preserve">Frozen. Thaw and serve. 100-200 calories with no more than </t>
  </si>
  <si>
    <t>3 g saturated fat and 200 mg sodium per serving. One portion</t>
  </si>
  <si>
    <t>provides min.1 OEG for CN programs</t>
  </si>
  <si>
    <t>Possible Allergens: Wheat, Milk, Soy, Eggs</t>
  </si>
  <si>
    <t>Croissants, Whole Grain, O Trans Fat, Pre-sliced , Thaw &amp; Serve</t>
  </si>
  <si>
    <t xml:space="preserve"> Hadley Farms WG</t>
  </si>
  <si>
    <t>144/2.2z</t>
  </si>
  <si>
    <t>1 serving = 2 grain/bread servings</t>
  </si>
  <si>
    <t xml:space="preserve"> Oatmeal Rounds, RTE,  Frz, IW</t>
  </si>
  <si>
    <t>Nature Valley / General Mills</t>
  </si>
  <si>
    <t>72/2.32z</t>
  </si>
  <si>
    <t>Frozen fully cooked IW oatmeal rounds. Provides 2 OEG whole grains</t>
  </si>
  <si>
    <t>Oatmeal Round Apple Cinnamon</t>
  </si>
  <si>
    <t> 17365000</t>
  </si>
  <si>
    <t>Oatmeal Round Banana Chocolate Chip</t>
  </si>
  <si>
    <t xml:space="preserve"> Hushpuppies Corn Bread bites</t>
  </si>
  <si>
    <t>(22-23) Rich's Cornbread Poppers</t>
  </si>
  <si>
    <t>12 lb</t>
  </si>
  <si>
    <t>Whole Grain Rich Corn Bread bite made with Whole Grain and enriched flour</t>
  </si>
  <si>
    <t>Less than 200 calories per serving. Sodium not to exceed 200 mg per serving</t>
  </si>
  <si>
    <t>Allergens: Egg Milk Soy Wheat</t>
  </si>
  <si>
    <t>Hushpuppies Sweet Corn, Whole Grain, Bakeable</t>
  </si>
  <si>
    <t>(22-23) Savannah Classics</t>
  </si>
  <si>
    <t>Whole grain white cornmeal, fresh whole kernel sweet corn, diced onions.</t>
  </si>
  <si>
    <t xml:space="preserve">. </t>
  </si>
  <si>
    <t>Bake or fry. Less than 200 calories and 200 mg sodium per serving.</t>
  </si>
  <si>
    <t>Ramen Noodles, WG</t>
  </si>
  <si>
    <t>Woodles/Palmetto Gourmet Foods</t>
  </si>
  <si>
    <t>810037811933</t>
  </si>
  <si>
    <t>48/84 g</t>
  </si>
  <si>
    <t xml:space="preserve">Whole Grain, 1/3 noodle cake ( 28g) = 1 OEG. No more than 150 calories and </t>
  </si>
  <si>
    <t>less than 100mg sodium</t>
  </si>
  <si>
    <t>Garlic Knots WG</t>
  </si>
  <si>
    <t>162/2 oz.</t>
  </si>
  <si>
    <t xml:space="preserve">WG, 2.0 oz.; must be whole grain rich and provide 2.0 ounce grain equivalents. </t>
  </si>
  <si>
    <t>160/2 oz.</t>
  </si>
  <si>
    <t>Must contain less than 240 milligrams of sodium.</t>
  </si>
  <si>
    <t>Portion to provide at least 155 calories, with no more than 6 grams of fat.</t>
  </si>
  <si>
    <t>Category: Other Grains</t>
  </si>
  <si>
    <t>Taco Shells,  Hard, Large Yellow, WGR</t>
  </si>
  <si>
    <t>Mission (17.5 gm each) 2=1.25 GB</t>
  </si>
  <si>
    <t>200/17.5</t>
  </si>
  <si>
    <t>6  inch, 2 shells = 1.25  OEG</t>
  </si>
  <si>
    <t>Domestic in origin</t>
  </si>
  <si>
    <t>Tortilla Wrap, 10", Heat Pressed, WG</t>
  </si>
  <si>
    <t xml:space="preserve">Mission </t>
  </si>
  <si>
    <t>144/2.5 oz.</t>
  </si>
  <si>
    <t xml:space="preserve">Heat and serve. 150-250 calories with no more than </t>
  </si>
  <si>
    <t>Don Pancho/Resers</t>
  </si>
  <si>
    <t>144/2.2 oz.</t>
  </si>
  <si>
    <t xml:space="preserve">3 g saturated fat and 550 mg sodium per serving. One portion </t>
  </si>
  <si>
    <t>Azteca</t>
  </si>
  <si>
    <t>06009</t>
  </si>
  <si>
    <t>192/2 oz.</t>
  </si>
  <si>
    <t>provides min. 2 OEG for CN programs. +/- 1/2" size variance allowed.</t>
  </si>
  <si>
    <t>Possible Allergens: Wheat</t>
  </si>
  <si>
    <t>Tortilla Wrap, 8", Heat Pressed, WG</t>
  </si>
  <si>
    <t>Mission</t>
  </si>
  <si>
    <t>144/1.8 oz.</t>
  </si>
  <si>
    <t>Heat and serve. 100-200 calories with no more than</t>
  </si>
  <si>
    <t>Don Pancho</t>
  </si>
  <si>
    <t>144/1.6 oz.</t>
  </si>
  <si>
    <t xml:space="preserve">2 g saturated fat and 350 mg sodium per serving. One portion </t>
  </si>
  <si>
    <t>06209</t>
  </si>
  <si>
    <t>216/1.3 oz.</t>
  </si>
  <si>
    <t>provides min. 1 OEG for CN programs. +/- 1/2" size variance allowed.</t>
  </si>
  <si>
    <t>Tortilla Wrap, 6", Heat Pressed  WG</t>
  </si>
  <si>
    <t xml:space="preserve">Mission  </t>
  </si>
  <si>
    <t>24/12 ct</t>
  </si>
  <si>
    <t>Heat and serve. 50-100 calories with no more than</t>
  </si>
  <si>
    <t>12/24 ct</t>
  </si>
  <si>
    <t xml:space="preserve">2 g saturated fat and 200 mg sodium per serving. One portion </t>
  </si>
  <si>
    <t>06109</t>
  </si>
  <si>
    <t>360/1 oz</t>
  </si>
  <si>
    <t>Tortilla Wrap, Flavored, Heat Pressed 12 inch</t>
  </si>
  <si>
    <t>6/12 ct</t>
  </si>
  <si>
    <t>Heat and serve. 250-350 calories. No more than 3 g saturated fat.</t>
  </si>
  <si>
    <t xml:space="preserve">    Tomato Basil</t>
  </si>
  <si>
    <t xml:space="preserve">    Garlic Herb</t>
  </si>
  <si>
    <t xml:space="preserve">    Whole Wheat</t>
  </si>
  <si>
    <t>Corn Chips WG 2.0 OEG</t>
  </si>
  <si>
    <t>Fritos (Pepsico) Corn Chips</t>
  </si>
  <si>
    <t>60/1.5 oz.</t>
  </si>
  <si>
    <t>No more than 3 g sauturated fat and 3 mg sodium. Made from corn.</t>
  </si>
  <si>
    <t>Must meet 2 OEG. Gluten Free Bag suitable for walking tacos</t>
  </si>
  <si>
    <t>Round Corn Chips WG Reduced Fat 2.0 OEG</t>
  </si>
  <si>
    <t>Tostitos (Pepsico) Round Chips</t>
  </si>
  <si>
    <t>44/1.4 oz</t>
  </si>
  <si>
    <t xml:space="preserve">No more than 2 g saturated fat 200 mg sodium. </t>
  </si>
  <si>
    <t>Must meet 2 OEG. Gluten Free Free Bag suitable for walking tacos</t>
  </si>
  <si>
    <t>Nacho Cheese Corn Chips WG Reduced Fat 2.0 OEG</t>
  </si>
  <si>
    <t>Doritos (Pepsico) Reduced Fat</t>
  </si>
  <si>
    <t xml:space="preserve">No more than 2 g saturated fat 300 mg sodium. </t>
  </si>
  <si>
    <t>Must meet 2 OEG.  Gluten free Bag suitable for walking tacos</t>
  </si>
  <si>
    <t xml:space="preserve">Chips, Nachos , Bulk          </t>
  </si>
  <si>
    <t>Tostitos Crispy  Rounds</t>
  </si>
  <si>
    <t>8/1 Lb</t>
  </si>
  <si>
    <t xml:space="preserve"> Must  meet Whole Grain Rich</t>
  </si>
  <si>
    <t xml:space="preserve">Azteca Round </t>
  </si>
  <si>
    <t>8/2 lbs</t>
  </si>
  <si>
    <t>50001-</t>
  </si>
  <si>
    <t>Burgers, Veggie</t>
  </si>
  <si>
    <t>Morning Star Farms (Kellanova)</t>
  </si>
  <si>
    <t>28989-10409</t>
  </si>
  <si>
    <t>Frozen, IQF, Fully cooked veggie burger no more than 10 g fat</t>
  </si>
  <si>
    <t>Sodium content is not more than 425 mg per serving</t>
  </si>
  <si>
    <t>Allergens: Wheat, Soy, Egg and Milk</t>
  </si>
  <si>
    <t>Smart Snack Compliant (With Entrée Exception)</t>
  </si>
  <si>
    <t>Frozen Vegetables</t>
  </si>
  <si>
    <t>Beans, Green, IQF (No Imports)</t>
  </si>
  <si>
    <t>Grade A, Min. score 90 or above pieces to be 1" in length and 4 sieve in dia</t>
  </si>
  <si>
    <t>Beans. Lima (No Imports)</t>
  </si>
  <si>
    <t xml:space="preserve">Small Baby lima.  Grade A fancy.  Must be certified </t>
  </si>
  <si>
    <t xml:space="preserve">Frozen. 20Lb IQF unit. Miinimum score 90 or above </t>
  </si>
  <si>
    <t>Broccoli Florets (No Imports)</t>
  </si>
  <si>
    <t>12/2Lb</t>
  </si>
  <si>
    <r>
      <rPr>
        <sz val="8"/>
        <color theme="1"/>
        <rFont val="Arial"/>
        <family val="2"/>
      </rPr>
      <t>Grade A fancy.  Frozen.  Minimum score 90 or above.</t>
    </r>
    <r>
      <rPr>
        <b/>
        <sz val="8"/>
        <color theme="1"/>
        <rFont val="Arial"/>
        <family val="2"/>
      </rPr>
      <t xml:space="preserve"> </t>
    </r>
  </si>
  <si>
    <t xml:space="preserve">Broccoli Medley,  Broccoli, Cauliflower and Carrots (No Imports) </t>
  </si>
  <si>
    <t>24Lb</t>
  </si>
  <si>
    <t xml:space="preserve">Grade A Fancy.  Minimum score 90 or above. </t>
  </si>
  <si>
    <t>Broccoli Spears (No Imports)</t>
  </si>
  <si>
    <t>US Grade A Fancy. Minimum score 90 or above.</t>
  </si>
  <si>
    <t xml:space="preserve">  Spears 5" average length.    18-26 Spears per 2# bag.</t>
  </si>
  <si>
    <r>
      <rPr>
        <sz val="8"/>
        <color theme="1"/>
        <rFont val="Arial"/>
        <family val="2"/>
      </rPr>
      <t xml:space="preserve">US Grade A Fancy.  Frozen.  Minimum score 90 or above. </t>
    </r>
    <r>
      <rPr>
        <b/>
        <sz val="8"/>
        <color theme="1"/>
        <rFont val="Arial"/>
        <family val="2"/>
      </rPr>
      <t xml:space="preserve"> </t>
    </r>
  </si>
  <si>
    <t>Corn, Cut (No Imports)</t>
  </si>
  <si>
    <r>
      <rPr>
        <sz val="8"/>
        <color theme="1"/>
        <rFont val="Arial"/>
        <family val="2"/>
      </rPr>
      <t xml:space="preserve">US Grade A Fancy.  Yellow Corn.  Minimum score 90 or above. </t>
    </r>
    <r>
      <rPr>
        <b/>
        <sz val="8"/>
        <color theme="1"/>
        <rFont val="Arial"/>
        <family val="2"/>
      </rPr>
      <t>(No Imports)</t>
    </r>
  </si>
  <si>
    <t>Corn on the Cob (No Imports)</t>
  </si>
  <si>
    <t>Cobbett, Grade A, Fancy.  Minimum score 90 or above. .  Yellow whole</t>
  </si>
  <si>
    <t xml:space="preserve">kernel. Approximately 3 inches long, no ends. </t>
  </si>
  <si>
    <t>Okra, Breaded   Pre-cooked Oven Ready,   (No Imports)            WGR</t>
  </si>
  <si>
    <t xml:space="preserve">Tasty Brand  </t>
  </si>
  <si>
    <t>US Grade A, Minimum score 90 or above. One serving (17) meets 1 oz OEG</t>
  </si>
  <si>
    <t>and 1/4 c other vegetable for Child Nutrition Meal Pattern Requirements.</t>
  </si>
  <si>
    <t>Okra, Cut (No Imports)</t>
  </si>
  <si>
    <t xml:space="preserve">Minimum score 90 or above.  IQF, Cut in 1/2" slices </t>
  </si>
  <si>
    <t>Onions, Diced (No Imports)</t>
  </si>
  <si>
    <t xml:space="preserve">3/8"x3/8" dice </t>
  </si>
  <si>
    <t>Peas, Black-eyed (No Imports)</t>
  </si>
  <si>
    <t xml:space="preserve">Minimum score 90 or above. , Frozen, IQF </t>
  </si>
  <si>
    <t>36Lb</t>
  </si>
  <si>
    <t>Peas, Green (No Imports)</t>
  </si>
  <si>
    <t>Peas and Carrots, Grade A, Min. score 90 or above. (No Imports)</t>
  </si>
  <si>
    <t>60% Peas and 40% carrots, Peas 2-4 sieve, carrots 3/8" dice</t>
  </si>
  <si>
    <t>Pepper, Bell Diced (No Imports)</t>
  </si>
  <si>
    <t xml:space="preserve">Minimum score 90 or above. Frozen. </t>
  </si>
  <si>
    <t xml:space="preserve">Squash, Yellow, Sliced (No Imports) </t>
  </si>
  <si>
    <r>
      <rPr>
        <sz val="8"/>
        <color theme="1"/>
        <rFont val="Arial"/>
        <family val="2"/>
      </rPr>
      <t>Minimum score 90 or above. , Frozen, IQF</t>
    </r>
    <r>
      <rPr>
        <b/>
        <sz val="8"/>
        <color theme="1"/>
        <rFont val="Arial"/>
        <family val="2"/>
      </rPr>
      <t xml:space="preserve"> </t>
    </r>
  </si>
  <si>
    <t>Sweet Potato Pattie (No Imports)</t>
  </si>
  <si>
    <t>224/1.5</t>
  </si>
  <si>
    <r>
      <rPr>
        <sz val="8"/>
        <color theme="1"/>
        <rFont val="Arial"/>
        <family val="2"/>
      </rPr>
      <t>Domestic sweet potatoes.  No peels or stems.  IQF. Fully cooked.</t>
    </r>
    <r>
      <rPr>
        <b/>
        <sz val="8"/>
        <color theme="1"/>
        <rFont val="Arial"/>
        <family val="2"/>
      </rPr>
      <t xml:space="preserve"> </t>
    </r>
  </si>
  <si>
    <t>Turnip Greens, Chopped (No Imports)</t>
  </si>
  <si>
    <t xml:space="preserve">Minimum score 90 or above. , Grade A , Frozen </t>
  </si>
  <si>
    <t>Collard Greens, Chopped (No Imports)</t>
  </si>
  <si>
    <t xml:space="preserve">US Grade A , Frozen  Minimum score 90 or above </t>
  </si>
  <si>
    <t>Kale Greens, Chopped (No Imports)</t>
  </si>
  <si>
    <t xml:space="preserve">Cs </t>
  </si>
  <si>
    <t>Spinach, Chopped (No Imports)</t>
  </si>
  <si>
    <t>Vegetables, Mixed (No Imports)</t>
  </si>
  <si>
    <t>US Grade A.  Fancy.  IQF      4 or 5 Vegetable Mix of:</t>
  </si>
  <si>
    <t>1.  Beans, Wax or Green, cut; 2.  Beans, Limas; 3.  Carrots, Diced</t>
  </si>
  <si>
    <t>4.  Corn, Golden whole kernel; 5.  Peas, Early or Sweet</t>
  </si>
  <si>
    <t>All vegetables should have good color for the variety and type used.</t>
  </si>
  <si>
    <t>Vegetables, Oriental (No Imports)</t>
  </si>
  <si>
    <t xml:space="preserve">40% French cut beans;  18-20% onions; 5% mushrooms.   Grade A Fancy.  IQF </t>
  </si>
  <si>
    <t>Vegetable Soup Mix (No Imports)</t>
  </si>
  <si>
    <t xml:space="preserve">Grade A Fancy.  IQF Nine Vegetable mix of okra, lima beans, whole kernel </t>
  </si>
  <si>
    <t xml:space="preserve"> corn, celery, onions, diced carrots, diced potatoes, green beans and </t>
  </si>
  <si>
    <t>green peas.</t>
  </si>
  <si>
    <t>Category: Special Diet Foods</t>
  </si>
  <si>
    <t xml:space="preserve">Beef Puree Roast Sliced Frozen </t>
  </si>
  <si>
    <t>Thick and Easy</t>
  </si>
  <si>
    <t>24/3.0z</t>
  </si>
  <si>
    <t>Hormel Labs #10837</t>
  </si>
  <si>
    <t xml:space="preserve">Berry Mix, Puree Frozen </t>
  </si>
  <si>
    <t>24/2.50z</t>
  </si>
  <si>
    <t>Hormel Labs #13883</t>
  </si>
  <si>
    <t>Broccoli Puree Frozen</t>
  </si>
  <si>
    <t>Hormel Labs #26522</t>
  </si>
  <si>
    <t>Carrot, Puree Frozen</t>
  </si>
  <si>
    <t>Hormel Labs #39312</t>
  </si>
  <si>
    <t xml:space="preserve">Chicken Puree, White </t>
  </si>
  <si>
    <t>Hormel Labs #37954</t>
  </si>
  <si>
    <t>Corn, Puree Frozen</t>
  </si>
  <si>
    <t>Hormel Labs #27074</t>
  </si>
  <si>
    <t>Egg, Puree, Omlet Frozen Breakfast</t>
  </si>
  <si>
    <t>Hormel Labs #72475</t>
  </si>
  <si>
    <t>Supplement, Boost Breeze Assorted</t>
  </si>
  <si>
    <t>Boost Breeze Assorted</t>
  </si>
  <si>
    <t>27/237 ML</t>
  </si>
  <si>
    <t>#043900186006270</t>
  </si>
  <si>
    <t>Supplement, Ensure and Vinyl Liquid RTU</t>
  </si>
  <si>
    <t>Ensure Plus</t>
  </si>
  <si>
    <t>24/8.0z</t>
  </si>
  <si>
    <t>#50464</t>
  </si>
  <si>
    <t>Supplement, Pediasure Vinyl Carton</t>
  </si>
  <si>
    <t>Pediasure</t>
  </si>
  <si>
    <t>#51804</t>
  </si>
  <si>
    <t>Soy Milk, Vanilla</t>
  </si>
  <si>
    <t>18/8 oz.</t>
  </si>
  <si>
    <t>All natural fluid product, Self-serve container, calcium</t>
  </si>
  <si>
    <t>enriched Aseptic Package Preferred</t>
  </si>
  <si>
    <t>Soy Milk, Chocolate</t>
  </si>
  <si>
    <t>Almond Milk, Vanilla</t>
  </si>
  <si>
    <t>Almond Milk, Chocolate</t>
  </si>
  <si>
    <t xml:space="preserve">All natural fluid product, Self-serve container, </t>
  </si>
  <si>
    <t>calcium enriched Aseptic Package Preferred</t>
  </si>
  <si>
    <t>Milk, Lactose-Free 1% milk fat, Vit A&amp;D fort.</t>
  </si>
  <si>
    <t>fluid milk product, self serve container</t>
  </si>
  <si>
    <t xml:space="preserve">Asceptic Package  Preferred </t>
  </si>
  <si>
    <t>Taco Tubs, WGR Gluten Free</t>
  </si>
  <si>
    <t>Smokewood RR01011</t>
  </si>
  <si>
    <t>200/1 ea.</t>
  </si>
  <si>
    <t xml:space="preserve">No sodium, 0 trans fats, </t>
  </si>
  <si>
    <t xml:space="preserve">One tub meets 1 0z. OEG </t>
  </si>
  <si>
    <t>Cooking Pan Spray (Buttery Flavor)</t>
  </si>
  <si>
    <t>Vegalene 17260</t>
  </si>
  <si>
    <t>6/17 oz.</t>
  </si>
  <si>
    <t xml:space="preserve">Contains no soy, dairy, trans fats and is </t>
  </si>
  <si>
    <t>Gluten Free</t>
  </si>
  <si>
    <t>Buns, Hamburger, Gluten Free</t>
  </si>
  <si>
    <t>30/3.5z</t>
  </si>
  <si>
    <t>Buns, Frank, Gluten Free</t>
  </si>
  <si>
    <t>Bread, White Gluten Free</t>
  </si>
  <si>
    <t>32/3.0z</t>
  </si>
  <si>
    <t>Lot A SP Diet</t>
  </si>
  <si>
    <t>Category: Disposables/Paper</t>
  </si>
  <si>
    <t>Aluminum Foil  (FOIL)</t>
  </si>
  <si>
    <t>18x1000</t>
  </si>
  <si>
    <t xml:space="preserve">18 inches wide x 1000 ft roll with metal cutting edge. </t>
  </si>
  <si>
    <t xml:space="preserve">Support ends.  10% roll dispenser carton.  Heavy Duty.   </t>
  </si>
  <si>
    <t>3 gauge .001 weight</t>
  </si>
  <si>
    <t>Aprons, Disposable</t>
  </si>
  <si>
    <t>Handgard EME</t>
  </si>
  <si>
    <t>100 ct</t>
  </si>
  <si>
    <t>Plastic, size 28"x46", 3 gauge dispenser box.  Full size bib</t>
  </si>
  <si>
    <t>Bags, Food Storage, 10 x 14</t>
  </si>
  <si>
    <t>Handgard FB-14 RM</t>
  </si>
  <si>
    <t>FB-14 RM</t>
  </si>
  <si>
    <t>1000 Ct</t>
  </si>
  <si>
    <t>Bags, Food Storage, 18 x 24</t>
  </si>
  <si>
    <t>Handgard FB-24 RM</t>
  </si>
  <si>
    <t>FB-24 RM</t>
  </si>
  <si>
    <t>250 Ct</t>
  </si>
  <si>
    <t>Bags, Sandwich</t>
  </si>
  <si>
    <t>Handguard SB 8.5</t>
  </si>
  <si>
    <t>SB 8.5</t>
  </si>
  <si>
    <t>Flip-lock, double saddle pack.  6" x 7"</t>
  </si>
  <si>
    <t>Bowl, 5 oz. , with flared lip</t>
  </si>
  <si>
    <t>GenPak 80500</t>
  </si>
  <si>
    <t>Styrofoam, Must not contain CFC's</t>
  </si>
  <si>
    <r>
      <rPr>
        <b/>
        <sz val="8"/>
        <color theme="1"/>
        <rFont val="Arial"/>
        <family val="2"/>
      </rPr>
      <t xml:space="preserve">Bowl, 5 oz, </t>
    </r>
    <r>
      <rPr>
        <b/>
        <u/>
        <sz val="8"/>
        <color theme="1"/>
        <rFont val="Arial"/>
        <family val="2"/>
      </rPr>
      <t>without</t>
    </r>
    <r>
      <rPr>
        <b/>
        <sz val="8"/>
        <color theme="1"/>
        <rFont val="Arial"/>
        <family val="2"/>
      </rPr>
      <t xml:space="preserve"> flared lip</t>
    </r>
  </si>
  <si>
    <t>Dart 5B20</t>
  </si>
  <si>
    <t>5B20</t>
  </si>
  <si>
    <t>1000 ct</t>
  </si>
  <si>
    <r>
      <rPr>
        <b/>
        <sz val="8"/>
        <color theme="1"/>
        <rFont val="Arial"/>
        <family val="2"/>
      </rPr>
      <t xml:space="preserve">Bowl, Styrofoam, 8 oz, </t>
    </r>
    <r>
      <rPr>
        <b/>
        <u/>
        <sz val="8"/>
        <color theme="1"/>
        <rFont val="Arial"/>
        <family val="2"/>
      </rPr>
      <t>without</t>
    </r>
    <r>
      <rPr>
        <b/>
        <sz val="8"/>
        <color theme="1"/>
        <rFont val="Arial"/>
        <family val="2"/>
      </rPr>
      <t xml:space="preserve"> flared lip</t>
    </r>
  </si>
  <si>
    <t>Dart 8B20</t>
  </si>
  <si>
    <t>8B20</t>
  </si>
  <si>
    <t xml:space="preserve">Must not contain CFC's </t>
  </si>
  <si>
    <t>Bowl, Styrofoam, 12 oz, with flared lip</t>
  </si>
  <si>
    <t>GenPak82100</t>
  </si>
  <si>
    <r>
      <rPr>
        <b/>
        <sz val="8"/>
        <color theme="1"/>
        <rFont val="Arial"/>
        <family val="2"/>
      </rPr>
      <t xml:space="preserve">Bowl, Styrofoam, 12 oz, </t>
    </r>
    <r>
      <rPr>
        <b/>
        <u/>
        <sz val="8"/>
        <color theme="1"/>
        <rFont val="Arial"/>
        <family val="2"/>
      </rPr>
      <t>without</t>
    </r>
    <r>
      <rPr>
        <b/>
        <sz val="8"/>
        <color theme="1"/>
        <rFont val="Arial"/>
        <family val="2"/>
      </rPr>
      <t xml:space="preserve"> flared lip</t>
    </r>
  </si>
  <si>
    <t>Dart 12B32</t>
  </si>
  <si>
    <t>12B32</t>
  </si>
  <si>
    <t>Brooms</t>
  </si>
  <si>
    <t>Warehouse.  32% corn, lightweight, heavy duty</t>
  </si>
  <si>
    <t>Container, FM 8 oz Squat</t>
  </si>
  <si>
    <t>Dart 8SJ20</t>
  </si>
  <si>
    <t>8SJ20</t>
  </si>
  <si>
    <t>Container, FM 12 oz Squat</t>
  </si>
  <si>
    <t>(15) Dart 12SJ20</t>
  </si>
  <si>
    <t>12SJ20</t>
  </si>
  <si>
    <t>Container, w/Hinged Lid, Styro foam</t>
  </si>
  <si>
    <t>Pactiv YTD 19903</t>
  </si>
  <si>
    <t>3 compartment, white, carryout tray</t>
  </si>
  <si>
    <t>Gen Pak 20310</t>
  </si>
  <si>
    <t>Dart 90HTPF3</t>
  </si>
  <si>
    <t>90HTPF3</t>
  </si>
  <si>
    <t>Container, w/Hinged Lid, Clear</t>
  </si>
  <si>
    <t>Dart C90PST1</t>
  </si>
  <si>
    <t>C90PST1</t>
  </si>
  <si>
    <t>2/125</t>
  </si>
  <si>
    <t>1 section.  8.25" x 8.25" x 3"</t>
  </si>
  <si>
    <t>Container w/Hinged Lid, Plastic, Clear</t>
  </si>
  <si>
    <t>Dart C57PST1</t>
  </si>
  <si>
    <t>C57PST1</t>
  </si>
  <si>
    <t>4/125</t>
  </si>
  <si>
    <t>1 section.  6" x 5.75" x 3"</t>
  </si>
  <si>
    <t xml:space="preserve">Container, 4 oz w/Hinged Lid, Clear, </t>
  </si>
  <si>
    <t>Par-Pak 21959</t>
  </si>
  <si>
    <t>1500</t>
  </si>
  <si>
    <t xml:space="preserve">can be used for hot or cold offer versus serve </t>
  </si>
  <si>
    <t xml:space="preserve">Container, 6 oz w/Hinged Lid, Clear, </t>
  </si>
  <si>
    <t>Par-Pak 21961</t>
  </si>
  <si>
    <t>Cups, Portion, 1 oz, paper</t>
  </si>
  <si>
    <t>Sweetheart 100</t>
  </si>
  <si>
    <t>Solo 45</t>
  </si>
  <si>
    <t>Cups, Portion, 2 oz. Paper</t>
  </si>
  <si>
    <t>Sweetheart 200</t>
  </si>
  <si>
    <t>Solo 48</t>
  </si>
  <si>
    <t>Cups, Portion, 4 oz, Paper</t>
  </si>
  <si>
    <t>Sweetheart 400</t>
  </si>
  <si>
    <t>Solo 51</t>
  </si>
  <si>
    <t>Cups, Portion, 2 oz. Plastic</t>
  </si>
  <si>
    <t>Sweetheart UR2H</t>
  </si>
  <si>
    <t>UR2H</t>
  </si>
  <si>
    <t>Lids on line 34</t>
  </si>
  <si>
    <t>Solo B200</t>
  </si>
  <si>
    <t>B200</t>
  </si>
  <si>
    <t>Dart 200PC</t>
  </si>
  <si>
    <t>200PC</t>
  </si>
  <si>
    <t>Dixie</t>
  </si>
  <si>
    <t>PP20CLEAR</t>
  </si>
  <si>
    <t>Cups, Portion, 4 oz., Plastic</t>
  </si>
  <si>
    <t>Sweetheart UR4</t>
  </si>
  <si>
    <t>UR4</t>
  </si>
  <si>
    <t>Lids on line 35</t>
  </si>
  <si>
    <t>Dixie PO40 translucent</t>
  </si>
  <si>
    <t>PP40CLEAR</t>
  </si>
  <si>
    <t>Solo P400</t>
  </si>
  <si>
    <t>P400</t>
  </si>
  <si>
    <t>Dart 400PC</t>
  </si>
  <si>
    <t>400PC</t>
  </si>
  <si>
    <t>Cups, Portion, 5.5 oz., Plastic</t>
  </si>
  <si>
    <t>Dixie PO55 translucent</t>
  </si>
  <si>
    <t>PO55CLEAR</t>
  </si>
  <si>
    <t>Solo P550</t>
  </si>
  <si>
    <t>P550</t>
  </si>
  <si>
    <t>Lids on line 36</t>
  </si>
  <si>
    <t>Dart 550PC</t>
  </si>
  <si>
    <t>550PC</t>
  </si>
  <si>
    <t>Cups, Drinking, Styrofoam, 8 oz</t>
  </si>
  <si>
    <t>Dart 8J8</t>
  </si>
  <si>
    <t>8J8</t>
  </si>
  <si>
    <t>40/25</t>
  </si>
  <si>
    <t>Cups, Drinking, Styrofoam, 12 oz</t>
  </si>
  <si>
    <t>Dart 12J12</t>
  </si>
  <si>
    <t>12J12</t>
  </si>
  <si>
    <t>Forks, Plastic</t>
  </si>
  <si>
    <t>D&amp;W Finepack Senate P1001</t>
  </si>
  <si>
    <t>P1001</t>
  </si>
  <si>
    <t>Medium weight</t>
  </si>
  <si>
    <t>Dixie PFM 22</t>
  </si>
  <si>
    <t>Dart F6BW</t>
  </si>
  <si>
    <t>Max Packaging</t>
  </si>
  <si>
    <t>Forks, MW Black Plastic, Disposable, Dispen Type</t>
  </si>
  <si>
    <t>Smart Stack SSF51</t>
  </si>
  <si>
    <t>Gloves, Lined</t>
  </si>
  <si>
    <t xml:space="preserve">Handgards LTX </t>
  </si>
  <si>
    <t>One Pair.  Latex, medium weight.  Size:  Large</t>
  </si>
  <si>
    <t>Gloves, Plastic</t>
  </si>
  <si>
    <t>10/100</t>
  </si>
  <si>
    <t>Cuff Length.  Dispenser Box.  Embossed.</t>
  </si>
  <si>
    <t>Kit, Spork with Napkin Kit</t>
  </si>
  <si>
    <t>D&amp;W Finepack Senate P1005Kit</t>
  </si>
  <si>
    <t xml:space="preserve">Medium Weight White Spork with  </t>
  </si>
  <si>
    <t>10x10 1-ply Napkin, wrapped</t>
  </si>
  <si>
    <t>Kit, Fork MW, with Napkin (No Straw)</t>
  </si>
  <si>
    <t xml:space="preserve">Medium Weight White Fork </t>
  </si>
  <si>
    <t>Kit, Fork MW, Milk Straw with Napkin</t>
  </si>
  <si>
    <t>D&amp;W Finepack Senate P1001MSKIT</t>
  </si>
  <si>
    <t xml:space="preserve">Lids, 2 oz </t>
  </si>
  <si>
    <t>Dart</t>
  </si>
  <si>
    <t>20/125</t>
  </si>
  <si>
    <t>PL20CLEAR</t>
  </si>
  <si>
    <t>24/100</t>
  </si>
  <si>
    <t>Fits 2 oz plastic portion cup , see Line 22</t>
  </si>
  <si>
    <t>Lids, 4 oz</t>
  </si>
  <si>
    <t>Dixie PL4C</t>
  </si>
  <si>
    <t>PL40CLEAR</t>
  </si>
  <si>
    <t>Dart 400 PCL</t>
  </si>
  <si>
    <t>400 PCL</t>
  </si>
  <si>
    <t>Fits 4 oz. plastic portion cup, see line 23</t>
  </si>
  <si>
    <t>Solo PL4</t>
  </si>
  <si>
    <t>PL4</t>
  </si>
  <si>
    <t>Lids, 5 oz</t>
  </si>
  <si>
    <t>Dart 400PCl</t>
  </si>
  <si>
    <t>Fits 5.5 oz. plastic portion cup see line 24</t>
  </si>
  <si>
    <t>Lids, 5 oz bowl with flared lip</t>
  </si>
  <si>
    <t>Genpak</t>
  </si>
  <si>
    <t>see line 7</t>
  </si>
  <si>
    <t>Lids, 12 oz bowl with flared lip</t>
  </si>
  <si>
    <t>Genpak 94012</t>
  </si>
  <si>
    <t>OPS dome fits all 12 oz bows, clear, with .88 lid height</t>
  </si>
  <si>
    <t>Lid, Container, 8-32 oz Non Vented Plastic</t>
  </si>
  <si>
    <t>Dart 20JLNV</t>
  </si>
  <si>
    <t>Fits 8SJ20, 12SJ20, 5B20, 8B20 see line 26, 27</t>
  </si>
  <si>
    <t>Lid, Container, 6-14 oz Vented Plastic, White</t>
  </si>
  <si>
    <t>Dart 12JL</t>
  </si>
  <si>
    <t>see line 27</t>
  </si>
  <si>
    <t>Lid, Container, 8-20 oz Vented Plastic, Translucent</t>
  </si>
  <si>
    <t xml:space="preserve">Dart 20JL </t>
  </si>
  <si>
    <t>see line 8,9,14,15</t>
  </si>
  <si>
    <t>Lid, Plate, 10.25", fits all plates.  10.25" x 1.38", clear,</t>
  </si>
  <si>
    <t>vented see ln 50</t>
  </si>
  <si>
    <t>Liners, Pan</t>
  </si>
  <si>
    <t>Dixie LO10</t>
  </si>
  <si>
    <t>Silicon sheets 16.5" x 24.5" standard</t>
  </si>
  <si>
    <t>Liners, Pan, Unbleached Natural</t>
  </si>
  <si>
    <t>EcoCraft 030025</t>
  </si>
  <si>
    <t>Eco-friendly</t>
  </si>
  <si>
    <t>16 3/8" x 24 3/8 "</t>
  </si>
  <si>
    <t>Liners, Trash Cans</t>
  </si>
  <si>
    <t xml:space="preserve">60 gallon trash liners.Linear Low Density Resin 38" </t>
  </si>
  <si>
    <t xml:space="preserve">x 58" 9 mil, New poly weight 13.2 pounds (minus 0).  </t>
  </si>
  <si>
    <t xml:space="preserve">Minimum tear. 240 grams/md/td.   </t>
  </si>
  <si>
    <t>Minimum dart drop 150 gms.  No reprocessed resins</t>
  </si>
  <si>
    <t>Napkins, White, 8" x 13.5"</t>
  </si>
  <si>
    <t>Georgia Pacific 332-01</t>
  </si>
  <si>
    <t>Double fold, tail dispenser</t>
  </si>
  <si>
    <t>Papercraft, Inc</t>
  </si>
  <si>
    <t>Napkins, White, 12" x 13"</t>
  </si>
  <si>
    <t>Georgia Pacific 370-00</t>
  </si>
  <si>
    <t>1 ply.  Dispenser ID 51302</t>
  </si>
  <si>
    <t>SCA D780</t>
  </si>
  <si>
    <t>Napkins, White, 13" x 8.5", Dispenser</t>
  </si>
  <si>
    <t>Tork Expressnap DX900</t>
  </si>
  <si>
    <t>Panhandlers/Pan Holder (hot)</t>
  </si>
  <si>
    <t>Panhandler PG-1</t>
  </si>
  <si>
    <t>Insulated 11.5" x 8.5"</t>
  </si>
  <si>
    <t>Plate</t>
  </si>
  <si>
    <t>Pactiv TK1-0044</t>
  </si>
  <si>
    <t>Divided, foam laminated 10.25"</t>
  </si>
  <si>
    <t>Dart 10CPWQ</t>
  </si>
  <si>
    <t>Plate, FM, 6 inch (snack size)</t>
  </si>
  <si>
    <t>GenPak 80600</t>
  </si>
  <si>
    <t>Sponges, Metal</t>
  </si>
  <si>
    <t>Stainless steel, commercial 300 series. Type 1.5 oz</t>
  </si>
  <si>
    <t>Spoons, Plastic</t>
  </si>
  <si>
    <t>D&amp;W Finepack Senate P1003</t>
  </si>
  <si>
    <t>Dixie PTM 22</t>
  </si>
  <si>
    <t>Dart S6BW</t>
  </si>
  <si>
    <t>Spoons, MW, Black Plastic, Dispenser</t>
  </si>
  <si>
    <t>Smart Stack SSS51</t>
  </si>
  <si>
    <t>Spoons, Soup, MW, Plastic</t>
  </si>
  <si>
    <t>Sporks</t>
  </si>
  <si>
    <t>Combination of spoon and fork. medium weight</t>
  </si>
  <si>
    <t>Straws</t>
  </si>
  <si>
    <t>Monogram 718462</t>
  </si>
  <si>
    <t>10/500</t>
  </si>
  <si>
    <t>Individually wrapped.  Plastic.  7.75" to 8"</t>
  </si>
  <si>
    <t>Sweetheart 822TH</t>
  </si>
  <si>
    <t>12/500</t>
  </si>
  <si>
    <t>Towel, Paper 11 x 8.8, Roll, Perforated, White</t>
  </si>
  <si>
    <t>Towel, Brown or Natural Hardwood Roll Paper</t>
  </si>
  <si>
    <t>8" x 800'</t>
  </si>
  <si>
    <t>Towel, Paper Multifold Brown 9.2" x 9.5"</t>
  </si>
  <si>
    <t>800'</t>
  </si>
  <si>
    <t>Tissue, Jumbo Toilet Tissue</t>
  </si>
  <si>
    <t xml:space="preserve">2 ply, </t>
  </si>
  <si>
    <t>Towels, Terry Cloth</t>
  </si>
  <si>
    <t xml:space="preserve">Intedge 313SP-22306 </t>
  </si>
  <si>
    <t>20" x 17" per cloth.  White.  Bar Mop</t>
  </si>
  <si>
    <t>Benhar 003945</t>
  </si>
  <si>
    <t>Trays, Food, #25</t>
  </si>
  <si>
    <t>Dixie RP 25</t>
  </si>
  <si>
    <t>Southern Champion 0401</t>
  </si>
  <si>
    <t>Trays, Food, 6 oz /#40</t>
  </si>
  <si>
    <t>Dixie RP 40</t>
  </si>
  <si>
    <t>Southern Champion 0405</t>
  </si>
  <si>
    <t>Trays, Food, 1/2lb /#50</t>
  </si>
  <si>
    <t>Dixie RP 50</t>
  </si>
  <si>
    <t>Southern Champion 0409</t>
  </si>
  <si>
    <t>Trays, Food, 1/2 lb/#50</t>
  </si>
  <si>
    <t>EcoCraft 300695</t>
  </si>
  <si>
    <t>Southern Champion 0509</t>
  </si>
  <si>
    <t>Unbleached paper</t>
  </si>
  <si>
    <t>Tray, Food, 3lb, Red Pld</t>
  </si>
  <si>
    <t>Dixie RP 3008</t>
  </si>
  <si>
    <t>2/250</t>
  </si>
  <si>
    <t>Trays, Plastic, Clear</t>
  </si>
  <si>
    <t>Ivex 4296</t>
  </si>
  <si>
    <t>Plastic square 3.5" x 3.5"</t>
  </si>
  <si>
    <t>Tray, Plastic, Black, Square Extra Deep</t>
  </si>
  <si>
    <t>ParPak 21935</t>
  </si>
  <si>
    <t>Plastic square 3.5" x 3.5" x 1.5"</t>
  </si>
  <si>
    <t>Trays, School Styrofoam</t>
  </si>
  <si>
    <t>Pactiv TH1-0500</t>
  </si>
  <si>
    <t>8 1/2" x 10 3/4".  Laminated, white, 5 compartment</t>
  </si>
  <si>
    <t>Gen Pak 10500</t>
  </si>
  <si>
    <t>D&amp;W Finepack FTS500-CMP</t>
  </si>
  <si>
    <t>Republic Plastics-98015</t>
  </si>
  <si>
    <t>Pactiv YTHBO500SGBX</t>
  </si>
  <si>
    <t>500</t>
  </si>
  <si>
    <t>8 1/2" x 10 3/4".  Laminated, Black, 5 compartment</t>
  </si>
  <si>
    <t>Wax Paper</t>
  </si>
  <si>
    <t>110 Ponyroll</t>
  </si>
  <si>
    <t>12/750</t>
  </si>
  <si>
    <t xml:space="preserve">Marcel 5093 </t>
  </si>
  <si>
    <t>12/250</t>
  </si>
  <si>
    <t>Wipes, Foodservice, 13 x 21</t>
  </si>
  <si>
    <t>Brawny Max 29416</t>
  </si>
  <si>
    <t>Wrap, Clear, Plastic, Film, 12x2000</t>
  </si>
  <si>
    <t>1 each</t>
  </si>
  <si>
    <t>Wrap, Clear, Plastic, Film 18x2000</t>
  </si>
  <si>
    <t>Wrap, Clear, Plastic, Film 24x2000</t>
  </si>
  <si>
    <t>Wrap, Deli, Waxed paper, 6 x 10.75</t>
  </si>
  <si>
    <t xml:space="preserve">Wrap, Foil,  Potato, </t>
  </si>
  <si>
    <t>Pactiv W72</t>
  </si>
  <si>
    <t>6/500</t>
  </si>
  <si>
    <t>9" x 10.75", Aluminum Foil</t>
  </si>
  <si>
    <t>Lot A Paper &amp; Paper Supplies</t>
  </si>
  <si>
    <t>48001-</t>
  </si>
  <si>
    <t>Bleach</t>
  </si>
  <si>
    <t>6/96 z</t>
  </si>
  <si>
    <t>Must contain 6% sodium hypochlorite</t>
  </si>
  <si>
    <t>Must be EPA approved and have MSDS information.</t>
  </si>
  <si>
    <t>Cleaner</t>
  </si>
  <si>
    <t>24/21 z</t>
  </si>
  <si>
    <t>Scouring Powder, Must have MSDS information</t>
  </si>
  <si>
    <t>Liquid Detergent</t>
  </si>
  <si>
    <t>5 gal</t>
  </si>
  <si>
    <t>Must have MSDS information</t>
  </si>
  <si>
    <t>Breakfast Pizza, 100% Mozz. All Beef, Red Sauce, WG IW</t>
  </si>
  <si>
    <t>S722CC</t>
  </si>
  <si>
    <t>90/3.5 oz</t>
  </si>
  <si>
    <t>GSCCR340</t>
  </si>
  <si>
    <t>Cheese Mozz LMPT SKM</t>
  </si>
  <si>
    <t>111791</t>
  </si>
  <si>
    <t>72/2.4 z</t>
  </si>
  <si>
    <t>No Bid</t>
  </si>
  <si>
    <t>NOT AVAILABLE SY 25/26</t>
  </si>
  <si>
    <t xml:space="preserve">  344-00 Orange Juice NO BID FOR LINE</t>
  </si>
  <si>
    <t>No BID</t>
  </si>
  <si>
    <t>contain Sodium Nitrite CN Labeled</t>
  </si>
  <si>
    <t>May contain sodium nitrite. CN Labeled</t>
  </si>
  <si>
    <t>12/16 ct</t>
  </si>
  <si>
    <t>Chicken Meatballs Fully Cooked Frz</t>
  </si>
  <si>
    <t>Sausage Patty Pork with APP</t>
  </si>
  <si>
    <t>Golden Grahams Red Sugar</t>
  </si>
  <si>
    <t>Jennie O DISONTINUED</t>
  </si>
  <si>
    <r>
      <rPr>
        <b/>
        <sz val="8"/>
        <color theme="1"/>
        <rFont val="Arial"/>
        <family val="2"/>
      </rPr>
      <t xml:space="preserve">Corn dog Nuggets, Chicken       </t>
    </r>
    <r>
      <rPr>
        <sz val="8"/>
        <color theme="1"/>
        <rFont val="Arial"/>
        <family val="2"/>
      </rPr>
      <t xml:space="preserve">                      </t>
    </r>
  </si>
  <si>
    <t xml:space="preserve">Corn dog Nuggets, Mini Turkey                                   </t>
  </si>
  <si>
    <t>N52000B</t>
  </si>
  <si>
    <t>240/2 oz</t>
  </si>
  <si>
    <t>240</t>
  </si>
  <si>
    <t>Integrated DICONTINUED</t>
  </si>
  <si>
    <t>Integrated</t>
  </si>
  <si>
    <t>90/4.0 OZ</t>
  </si>
  <si>
    <t>N32400B</t>
  </si>
  <si>
    <t>SAF LeSaffre</t>
  </si>
  <si>
    <t>63117 Berry Blast DISCONTINUED</t>
  </si>
  <si>
    <t>104/1 oz</t>
  </si>
  <si>
    <t>Quaker (Pepsico) DISCONTINUED</t>
  </si>
  <si>
    <t>Benton Lane (PLZ)</t>
  </si>
  <si>
    <t>Vegalene Buttery Delite (PLZ)</t>
  </si>
  <si>
    <t>Vegalene Garlic Mist (PLZ)</t>
  </si>
  <si>
    <t>380/.40 oz</t>
  </si>
  <si>
    <t>Proview by Tasty Brands  DISCONTINUED</t>
  </si>
  <si>
    <t>Chocolate DISCONTINUED</t>
  </si>
  <si>
    <t>Kellanova Gripz, Cookie, Mini DISCONTINUED</t>
  </si>
  <si>
    <t>Waffle Envy (Tasty Brands Marson Foods)</t>
  </si>
  <si>
    <t>Krusteaz (Conagra)</t>
  </si>
  <si>
    <t>Albies DISCONTINUED</t>
  </si>
  <si>
    <t>Diamond Crystal (DYMA)</t>
  </si>
  <si>
    <t>per 1/2 oz. serving Possible Allergens:  Milk, Soy 2 slices = 1 M/MA</t>
  </si>
  <si>
    <t>NoBid</t>
  </si>
  <si>
    <t>38000-78796</t>
  </si>
  <si>
    <t>Frosted Flakes Multi Grain</t>
  </si>
  <si>
    <t>Cinnamon Flakes Multi Grain</t>
  </si>
  <si>
    <t>38000-54998</t>
  </si>
  <si>
    <t>Frosted Flakes</t>
  </si>
  <si>
    <t>38000-24185</t>
  </si>
  <si>
    <t>Cinnamin Frosted Flakes</t>
  </si>
  <si>
    <t>38000-24196</t>
  </si>
  <si>
    <t>Frosted Flakes Multi Grain RS</t>
  </si>
  <si>
    <t>38000-11465</t>
  </si>
  <si>
    <t xml:space="preserve">Waffles Bulk Frz. </t>
  </si>
  <si>
    <t xml:space="preserve">Waffles Bulk Frz. WG Belgian </t>
  </si>
  <si>
    <t>Waffles Frz. WG Belgian Flavored IW</t>
  </si>
  <si>
    <t>Sunny Fresh/Cargill     DISCONTINUED</t>
  </si>
  <si>
    <t>Egg Omelet Colby Cheese</t>
  </si>
  <si>
    <t>150/2.1 oz</t>
  </si>
  <si>
    <t>Flatbread, WGR</t>
  </si>
  <si>
    <t>RF Tostitos Crispy Rounds 1 OEG</t>
  </si>
  <si>
    <t>64/1.45z</t>
  </si>
  <si>
    <t>RF Tostitos Crispy Rounds 2 OEG</t>
  </si>
  <si>
    <t>Doritos Golden Sriracha RF</t>
  </si>
  <si>
    <t>Smuckers Uncrustables</t>
  </si>
  <si>
    <t>Lexington Richland School District Five</t>
  </si>
  <si>
    <t>dunkin Stick, WGR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</si>
</sst>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4" formatCode="_(&quot;$&quot;* #,##0.00_);_(&quot;$&quot;* \(#,##0.00\);_(&quot;$&quot;* &quot;-&quot;??_);_(@_)"/>
    <numFmt numFmtId="164" formatCode="&quot;$&quot;#,##0.00"/>
    <numFmt numFmtId="165" formatCode="_(&quot;$&quot;* #,##0.0000_);_(&quot;$&quot;* \(#,##0.0000\);_(&quot;$&quot;* &quot;-&quot;??_);_(@_)"/>
    <numFmt numFmtId="166" formatCode="&quot;$&quot;#,##0.0000"/>
    <numFmt numFmtId="167" formatCode="_(&quot;$&quot;* #,##0.0000_);_(&quot;$&quot;* \(#,##0.0000\);_(&quot;$&quot;* &quot;-&quot;????_);_(@_)"/>
    <numFmt numFmtId="168" formatCode="0;\-0;"/>
    <numFmt numFmtId="169" formatCode="_(* #,##0.0000_);_(* \(#,##0.0000\);_(* &quot;-&quot;????_);_(@_)"/>
    <numFmt numFmtId="170" formatCode="0_);\(0\)"/>
    <numFmt numFmtId="171" formatCode="_([$$-409]* #,##0.00_);_([$$-409]* \(#,##0.00\);_([$$-409]* &quot;-&quot;??_);_(@_)"/>
    <numFmt numFmtId="172" formatCode="#,##0.0000"/>
    <numFmt numFmtId="173" formatCode="_(&quot;$&quot;* #,##0_);_(&quot;$&quot;* \(#,##0\);_(&quot;$&quot;* &quot;-&quot;??_);_(@_)"/>
    <numFmt numFmtId="174" formatCode="_(* #,##0.0000_);_(* \(#,##0.0000\);_(* \-????_);_(@_)"/>
    <numFmt numFmtId="175" formatCode="0.0"/>
    <numFmt numFmtId="176" formatCode="_(&quot;$&quot;* #,##0.000_);_(&quot;$&quot;* \(#,##0.000\);_(&quot;$&quot;* &quot;-&quot;??_);_(@_)"/>
  </numFmts>
  <fonts count="102">
    <font>
      <sz val="11"/>
      <color theme="1"/>
      <name val="Calibri"/>
      <scheme val="minor"/>
    </font>
    <font>
      <b/>
      <sz val="10"/>
      <color theme="1"/>
      <name val="Arial"/>
      <family val="2"/>
    </font>
    <font>
      <b/>
      <sz val="12"/>
      <color theme="1"/>
      <name val="Arial"/>
      <family val="2"/>
    </font>
    <font>
      <sz val="11"/>
      <color theme="1"/>
      <name val="Calibri"/>
      <family val="2"/>
    </font>
    <font>
      <sz val="10"/>
      <color theme="1"/>
      <name val="Arial"/>
      <family val="2"/>
    </font>
    <font>
      <i/>
      <sz val="10"/>
      <color theme="1"/>
      <name val="Arial"/>
      <family val="2"/>
    </font>
    <font>
      <sz val="10"/>
      <color theme="1"/>
      <name val="AR BERKLEY"/>
    </font>
    <font>
      <b/>
      <sz val="14"/>
      <color theme="1"/>
      <name val="Calibri"/>
      <family val="2"/>
    </font>
    <font>
      <b/>
      <sz val="11"/>
      <color theme="1"/>
      <name val="Arial"/>
      <family val="2"/>
    </font>
    <font>
      <sz val="12"/>
      <color rgb="FF000000"/>
      <name val="Calibri"/>
      <family val="2"/>
    </font>
    <font>
      <b/>
      <u/>
      <sz val="10"/>
      <color theme="1"/>
      <name val="Arial"/>
      <family val="2"/>
    </font>
    <font>
      <b/>
      <sz val="11"/>
      <color rgb="FF006100"/>
      <name val="Calibri"/>
      <family val="2"/>
    </font>
    <font>
      <b/>
      <sz val="10"/>
      <color theme="1"/>
      <name val="Arial Narrow"/>
      <family val="2"/>
    </font>
    <font>
      <sz val="11"/>
      <name val="Calibri"/>
      <family val="2"/>
    </font>
    <font>
      <sz val="12"/>
      <color theme="1"/>
      <name val="Arial"/>
      <family val="2"/>
    </font>
    <font>
      <u/>
      <sz val="11"/>
      <color theme="10"/>
      <name val="Calibri"/>
      <family val="2"/>
    </font>
    <font>
      <u/>
      <sz val="11"/>
      <color theme="10"/>
      <name val="Calibri"/>
      <family val="2"/>
    </font>
    <font>
      <u/>
      <sz val="11"/>
      <color theme="10"/>
      <name val="Calibri"/>
      <family val="2"/>
    </font>
    <font>
      <sz val="9"/>
      <color theme="1"/>
      <name val="Arial"/>
      <family val="2"/>
    </font>
    <font>
      <sz val="9"/>
      <color rgb="FF000000"/>
      <name val="Arial"/>
      <family val="2"/>
    </font>
    <font>
      <sz val="8"/>
      <color theme="1"/>
      <name val="Arial Narrow"/>
      <family val="2"/>
    </font>
    <font>
      <u/>
      <sz val="11"/>
      <color theme="10"/>
      <name val="Calibri"/>
      <family val="2"/>
    </font>
    <font>
      <u/>
      <sz val="11"/>
      <color theme="10"/>
      <name val="Calibri"/>
      <family val="2"/>
    </font>
    <font>
      <b/>
      <sz val="11"/>
      <color theme="1"/>
      <name val="Calibri"/>
      <family val="2"/>
    </font>
    <font>
      <b/>
      <sz val="9"/>
      <color theme="1"/>
      <name val="Arial"/>
      <family val="2"/>
    </font>
    <font>
      <u/>
      <sz val="11"/>
      <color theme="10"/>
      <name val="Calibri"/>
      <family val="2"/>
    </font>
    <font>
      <sz val="8"/>
      <color theme="1"/>
      <name val="Arial"/>
      <family val="2"/>
    </font>
    <font>
      <sz val="10"/>
      <color theme="1"/>
      <name val="Arial Narrow"/>
      <family val="2"/>
    </font>
    <font>
      <b/>
      <sz val="8"/>
      <color theme="1"/>
      <name val="Arial"/>
      <family val="2"/>
    </font>
    <font>
      <b/>
      <sz val="11"/>
      <color rgb="FF3F3F3F"/>
      <name val="Arial"/>
      <family val="2"/>
    </font>
    <font>
      <b/>
      <sz val="8"/>
      <color rgb="FF3F3F3F"/>
      <name val="Arial"/>
      <family val="2"/>
    </font>
    <font>
      <sz val="9"/>
      <color theme="1"/>
      <name val="Arial Narrow"/>
      <family val="2"/>
    </font>
    <font>
      <b/>
      <sz val="11"/>
      <color rgb="FF3F3F3F"/>
      <name val="Calibri"/>
      <family val="2"/>
    </font>
    <font>
      <sz val="8"/>
      <color rgb="FFFF0000"/>
      <name val="Arial Narrow"/>
      <family val="2"/>
    </font>
    <font>
      <sz val="8"/>
      <color rgb="FFFF0000"/>
      <name val="Arial"/>
      <family val="2"/>
    </font>
    <font>
      <sz val="8"/>
      <color rgb="FF000000"/>
      <name val="Arial"/>
      <family val="2"/>
    </font>
    <font>
      <b/>
      <sz val="8"/>
      <color theme="1"/>
      <name val="Arial Narrow"/>
      <family val="2"/>
    </font>
    <font>
      <u/>
      <sz val="11"/>
      <color theme="10"/>
      <name val="Calibri"/>
      <family val="2"/>
    </font>
    <font>
      <u/>
      <sz val="11"/>
      <color theme="10"/>
      <name val="Calibri"/>
      <family val="2"/>
    </font>
    <font>
      <u/>
      <sz val="11"/>
      <color theme="10"/>
      <name val="Calibri"/>
      <family val="2"/>
    </font>
    <font>
      <b/>
      <sz val="11"/>
      <color theme="1"/>
      <name val="Arial Narrow"/>
      <family val="2"/>
    </font>
    <font>
      <sz val="11"/>
      <color theme="1"/>
      <name val="Arial Narrow"/>
      <family val="2"/>
    </font>
    <font>
      <sz val="7"/>
      <color theme="1"/>
      <name val="Arial"/>
      <family val="2"/>
    </font>
    <font>
      <b/>
      <sz val="8"/>
      <color rgb="FFFF0000"/>
      <name val="Arial"/>
      <family val="2"/>
    </font>
    <font>
      <strike/>
      <sz val="8"/>
      <color theme="1"/>
      <name val="Arial"/>
      <family val="2"/>
    </font>
    <font>
      <strike/>
      <sz val="10"/>
      <color theme="1"/>
      <name val="Calibri"/>
      <family val="2"/>
    </font>
    <font>
      <strike/>
      <sz val="8"/>
      <color theme="1"/>
      <name val="Calibri"/>
      <family val="2"/>
    </font>
    <font>
      <strike/>
      <sz val="10"/>
      <color theme="1"/>
      <name val="Arial"/>
      <family val="2"/>
    </font>
    <font>
      <sz val="8"/>
      <color rgb="FF3F3F3F"/>
      <name val="Arial"/>
      <family val="2"/>
    </font>
    <font>
      <b/>
      <sz val="9"/>
      <color theme="1"/>
      <name val="Arial Narrow"/>
      <family val="2"/>
    </font>
    <font>
      <u/>
      <sz val="11"/>
      <color theme="10"/>
      <name val="Calibri"/>
      <family val="2"/>
    </font>
    <font>
      <u/>
      <sz val="8"/>
      <color theme="10"/>
      <name val="Arial"/>
      <family val="2"/>
    </font>
    <font>
      <u/>
      <sz val="8"/>
      <color theme="10"/>
      <name val="Arial"/>
      <family val="2"/>
    </font>
    <font>
      <u/>
      <sz val="8"/>
      <color theme="10"/>
      <name val="Arial"/>
      <family val="2"/>
    </font>
    <font>
      <b/>
      <sz val="8"/>
      <color rgb="FF006100"/>
      <name val="Arial"/>
      <family val="2"/>
    </font>
    <font>
      <sz val="12"/>
      <color theme="1"/>
      <name val="Arial Narrow"/>
      <family val="2"/>
    </font>
    <font>
      <u/>
      <sz val="8"/>
      <color theme="10"/>
      <name val="Arial"/>
      <family val="2"/>
    </font>
    <font>
      <u/>
      <sz val="8"/>
      <color theme="10"/>
      <name val="Arial"/>
      <family val="2"/>
    </font>
    <font>
      <sz val="10"/>
      <color rgb="FF000000"/>
      <name val="Arial"/>
      <family val="2"/>
    </font>
    <font>
      <i/>
      <sz val="8"/>
      <color theme="1"/>
      <name val="Arial"/>
      <family val="2"/>
    </font>
    <font>
      <b/>
      <sz val="8"/>
      <color rgb="FFFF0000"/>
      <name val="Arial Narrow"/>
      <family val="2"/>
    </font>
    <font>
      <sz val="10"/>
      <color rgb="FFFF0000"/>
      <name val="Arial Narrow"/>
      <family val="2"/>
    </font>
    <font>
      <sz val="8"/>
      <color rgb="FF006100"/>
      <name val="Arial"/>
      <family val="2"/>
    </font>
    <font>
      <b/>
      <sz val="9"/>
      <color rgb="FF3F3F3F"/>
      <name val="Arial"/>
      <family val="2"/>
    </font>
    <font>
      <sz val="9"/>
      <color rgb="FFFF0000"/>
      <name val="Arial"/>
      <family val="2"/>
    </font>
    <font>
      <i/>
      <sz val="8"/>
      <color rgb="FFFF0000"/>
      <name val="Arial"/>
      <family val="2"/>
    </font>
    <font>
      <strike/>
      <sz val="9"/>
      <color theme="1"/>
      <name val="Calibri"/>
      <family val="2"/>
    </font>
    <font>
      <strike/>
      <sz val="9"/>
      <color theme="1"/>
      <name val="Arial"/>
      <family val="2"/>
    </font>
    <font>
      <sz val="8"/>
      <color rgb="FF3366FF"/>
      <name val="Arial"/>
      <family val="2"/>
    </font>
    <font>
      <sz val="9"/>
      <color theme="1"/>
      <name val="Calibri"/>
      <family val="2"/>
    </font>
    <font>
      <sz val="8"/>
      <color rgb="FF65686B"/>
      <name val="Arial"/>
      <family val="2"/>
    </font>
    <font>
      <strike/>
      <sz val="7"/>
      <color theme="1"/>
      <name val="Calibri"/>
      <family val="2"/>
    </font>
    <font>
      <b/>
      <strike/>
      <sz val="8"/>
      <color theme="1"/>
      <name val="Calibri"/>
      <family val="2"/>
    </font>
    <font>
      <sz val="8"/>
      <color theme="1"/>
      <name val="Calibri"/>
      <family val="2"/>
    </font>
    <font>
      <strike/>
      <sz val="9"/>
      <color theme="1"/>
      <name val="Arial Narrow"/>
      <family val="2"/>
    </font>
    <font>
      <sz val="9"/>
      <color rgb="FF1F1F1F"/>
      <name val="Arial"/>
      <family val="2"/>
    </font>
    <font>
      <sz val="8"/>
      <color rgb="FF000000"/>
      <name val="Arial Narrow"/>
      <family val="2"/>
    </font>
    <font>
      <sz val="9"/>
      <color rgb="FFFF0000"/>
      <name val="Arial Narrow"/>
      <family val="2"/>
    </font>
    <font>
      <sz val="8"/>
      <color rgb="FF006100"/>
      <name val="Calibri"/>
      <family val="2"/>
    </font>
    <font>
      <sz val="8"/>
      <color rgb="FF000000"/>
      <name val="Calibri"/>
      <family val="2"/>
    </font>
    <font>
      <strike/>
      <sz val="8"/>
      <color rgb="FF006100"/>
      <name val="Arial"/>
      <family val="2"/>
    </font>
    <font>
      <sz val="8"/>
      <color theme="0"/>
      <name val="Arial"/>
      <family val="2"/>
    </font>
    <font>
      <sz val="8"/>
      <color rgb="FF0066CC"/>
      <name val="Arial"/>
      <family val="2"/>
    </font>
    <font>
      <sz val="8"/>
      <color rgb="FF3B3B3B"/>
      <name val="Arial"/>
      <family val="2"/>
    </font>
    <font>
      <u/>
      <sz val="11"/>
      <color theme="10"/>
      <name val="Calibri"/>
      <family val="2"/>
    </font>
    <font>
      <b/>
      <sz val="8"/>
      <color rgb="FF00CCFF"/>
      <name val="Arial"/>
      <family val="2"/>
    </font>
    <font>
      <b/>
      <u/>
      <sz val="8"/>
      <color theme="1"/>
      <name val="Arial"/>
      <family val="2"/>
    </font>
    <font>
      <b/>
      <sz val="8"/>
      <color theme="1"/>
      <name val="Arial"/>
      <family val="2"/>
    </font>
    <font>
      <sz val="11"/>
      <color rgb="FF000000"/>
      <name val="Calibri"/>
      <family val="2"/>
    </font>
    <font>
      <sz val="8"/>
      <color theme="1"/>
      <name val="Arial"/>
      <family val="2"/>
    </font>
    <font>
      <sz val="9"/>
      <color theme="1"/>
      <name val="Arial Narrow"/>
      <family val="2"/>
    </font>
    <font>
      <b/>
      <sz val="10"/>
      <color theme="1"/>
      <name val="Arial"/>
      <family val="2"/>
    </font>
    <font>
      <sz val="8"/>
      <color rgb="FFFF0000"/>
      <name val="Arial"/>
      <family val="2"/>
    </font>
    <font>
      <sz val="8"/>
      <name val="Arial"/>
      <family val="2"/>
    </font>
    <font>
      <b/>
      <sz val="8"/>
      <color rgb="FF3F3F3F"/>
      <name val="Arial"/>
      <family val="2"/>
    </font>
    <font>
      <sz val="8"/>
      <color theme="1"/>
      <name val="Arial Narrow"/>
      <family val="2"/>
    </font>
    <font>
      <strike/>
      <sz val="8"/>
      <color theme="1"/>
      <name val="Arial"/>
      <family val="2"/>
    </font>
    <font>
      <sz val="9"/>
      <color theme="1"/>
      <name val="Arial"/>
      <family val="2"/>
    </font>
    <font>
      <sz val="8"/>
      <color rgb="FF99FF99"/>
      <name val="Arial"/>
      <family val="2"/>
    </font>
    <font>
      <sz val="8"/>
      <color rgb="FFCCFFCC"/>
      <name val="Arial"/>
      <family val="2"/>
    </font>
    <font>
      <sz val="8"/>
      <color rgb="FF3F3F3F"/>
      <name val="Arial"/>
      <family val="2"/>
    </font>
    <font>
      <u/>
      <sz val="11"/>
      <color theme="10"/>
      <name val="Calibri"/>
      <scheme val="minor"/>
    </font>
  </fonts>
  <fills count="40">
    <fill>
      <patternFill patternType="none"/>
    </fill>
    <fill>
      <patternFill patternType="gray125"/>
    </fill>
    <fill>
      <patternFill patternType="solid">
        <fgColor rgb="FFCCFFCC"/>
        <bgColor rgb="FFCCFFCC"/>
      </patternFill>
    </fill>
    <fill>
      <patternFill patternType="solid">
        <fgColor theme="0"/>
        <bgColor theme="0"/>
      </patternFill>
    </fill>
    <fill>
      <patternFill patternType="solid">
        <fgColor rgb="FFD8D8D8"/>
        <bgColor rgb="FFD8D8D8"/>
      </patternFill>
    </fill>
    <fill>
      <patternFill patternType="solid">
        <fgColor rgb="FFFFFF99"/>
        <bgColor rgb="FFFFFF99"/>
      </patternFill>
    </fill>
    <fill>
      <patternFill patternType="solid">
        <fgColor rgb="FFC6EFCE"/>
        <bgColor rgb="FFC6EFCE"/>
      </patternFill>
    </fill>
    <fill>
      <patternFill patternType="solid">
        <fgColor rgb="FFDEEAF6"/>
        <bgColor rgb="FFDEEAF6"/>
      </patternFill>
    </fill>
    <fill>
      <patternFill patternType="solid">
        <fgColor rgb="FFFFFF00"/>
        <bgColor rgb="FFFFFF00"/>
      </patternFill>
    </fill>
    <fill>
      <patternFill patternType="solid">
        <fgColor rgb="FFFFFFCC"/>
        <bgColor rgb="FFFFFFCC"/>
      </patternFill>
    </fill>
    <fill>
      <patternFill patternType="solid">
        <fgColor rgb="FFF2F2F2"/>
        <bgColor rgb="FFF2F2F2"/>
      </patternFill>
    </fill>
    <fill>
      <patternFill patternType="solid">
        <fgColor rgb="FFF7CAAC"/>
        <bgColor rgb="FFF7CAAC"/>
      </patternFill>
    </fill>
    <fill>
      <patternFill patternType="solid">
        <fgColor rgb="FFC55A11"/>
        <bgColor rgb="FFC55A11"/>
      </patternFill>
    </fill>
    <fill>
      <patternFill patternType="solid">
        <fgColor rgb="FFFFFFFF"/>
        <bgColor rgb="FFFFFFFF"/>
      </patternFill>
    </fill>
    <fill>
      <patternFill patternType="solid">
        <fgColor rgb="FFFEF2CB"/>
        <bgColor rgb="FFFEF2CB"/>
      </patternFill>
    </fill>
    <fill>
      <patternFill patternType="solid">
        <fgColor rgb="FFD0CECE"/>
        <bgColor rgb="FFD0CECE"/>
      </patternFill>
    </fill>
    <fill>
      <patternFill patternType="solid">
        <fgColor rgb="FFF4B083"/>
        <bgColor rgb="FFF4B083"/>
      </patternFill>
    </fill>
    <fill>
      <patternFill patternType="solid">
        <fgColor rgb="FFD9E2F3"/>
        <bgColor rgb="FFD9E2F3"/>
      </patternFill>
    </fill>
    <fill>
      <patternFill patternType="solid">
        <fgColor rgb="FFFBE4D5"/>
        <bgColor rgb="FFFBE4D5"/>
      </patternFill>
    </fill>
    <fill>
      <patternFill patternType="solid">
        <fgColor rgb="FFFFD965"/>
        <bgColor rgb="FFFFD965"/>
      </patternFill>
    </fill>
    <fill>
      <patternFill patternType="solid">
        <fgColor theme="9"/>
        <bgColor theme="9"/>
      </patternFill>
    </fill>
    <fill>
      <patternFill patternType="solid">
        <fgColor rgb="FFB889DB"/>
        <bgColor rgb="FFB889DB"/>
      </patternFill>
    </fill>
    <fill>
      <patternFill patternType="solid">
        <fgColor rgb="FF92D050"/>
        <bgColor rgb="FF92D050"/>
      </patternFill>
    </fill>
    <fill>
      <patternFill patternType="solid">
        <fgColor rgb="FF00B050"/>
        <bgColor rgb="FF00B050"/>
      </patternFill>
    </fill>
    <fill>
      <patternFill patternType="solid">
        <fgColor rgb="FFC8C8C8"/>
        <bgColor rgb="FFC8C8C8"/>
      </patternFill>
    </fill>
    <fill>
      <patternFill patternType="solid">
        <fgColor rgb="FFFFE598"/>
        <bgColor rgb="FFFFE598"/>
      </patternFill>
    </fill>
    <fill>
      <patternFill patternType="solid">
        <fgColor rgb="FFE2EFD9"/>
        <bgColor rgb="FFE2EFD9"/>
      </patternFill>
    </fill>
    <fill>
      <patternFill patternType="solid">
        <fgColor rgb="FFBDD6EE"/>
        <bgColor rgb="FFBDD6EE"/>
      </patternFill>
    </fill>
    <fill>
      <patternFill patternType="solid">
        <fgColor theme="7"/>
        <bgColor theme="7"/>
      </patternFill>
    </fill>
    <fill>
      <patternFill patternType="solid">
        <fgColor rgb="FF28F850"/>
        <bgColor rgb="FF28F850"/>
      </patternFill>
    </fill>
    <fill>
      <patternFill patternType="solid">
        <fgColor theme="4" tint="0.39997558519241921"/>
        <bgColor rgb="FFDEEAF6"/>
      </patternFill>
    </fill>
    <fill>
      <patternFill patternType="solid">
        <fgColor theme="4" tint="0.39997558519241921"/>
        <bgColor rgb="FFD0CECE"/>
      </patternFill>
    </fill>
    <fill>
      <patternFill patternType="solid">
        <fgColor theme="4" tint="0.39997558519241921"/>
        <bgColor rgb="FFFEF2CB"/>
      </patternFill>
    </fill>
    <fill>
      <patternFill patternType="solid">
        <fgColor theme="5" tint="0.79998168889431442"/>
        <bgColor rgb="FFFEF2CB"/>
      </patternFill>
    </fill>
    <fill>
      <patternFill patternType="solid">
        <fgColor theme="2" tint="-0.249977111117893"/>
        <bgColor rgb="FFFFD965"/>
      </patternFill>
    </fill>
    <fill>
      <patternFill patternType="solid">
        <fgColor theme="5" tint="0.39997558519241921"/>
        <bgColor rgb="FFFEF2CB"/>
      </patternFill>
    </fill>
    <fill>
      <patternFill patternType="solid">
        <fgColor rgb="FFCCFFCC"/>
        <bgColor theme="0"/>
      </patternFill>
    </fill>
    <fill>
      <patternFill patternType="solid">
        <fgColor theme="4" tint="0.79998168889431442"/>
        <bgColor theme="0"/>
      </patternFill>
    </fill>
    <fill>
      <patternFill patternType="solid">
        <fgColor rgb="FFCCFFCC"/>
        <bgColor indexed="64"/>
      </patternFill>
    </fill>
    <fill>
      <patternFill patternType="solid">
        <fgColor rgb="FFCCFFCC"/>
        <bgColor rgb="FFFFFFFF"/>
      </patternFill>
    </fill>
  </fills>
  <borders count="277">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top/>
      <bottom/>
      <diagonal/>
    </border>
    <border>
      <left/>
      <right style="thin">
        <color rgb="FF000000"/>
      </right>
      <top/>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thin">
        <color rgb="FF000000"/>
      </left>
      <right style="medium">
        <color rgb="FF000000"/>
      </right>
      <top/>
      <bottom style="thin">
        <color rgb="FF000000"/>
      </bottom>
      <diagonal/>
    </border>
    <border>
      <left style="thin">
        <color rgb="FF3F3F3F"/>
      </left>
      <right style="thin">
        <color rgb="FF3F3F3F"/>
      </right>
      <top/>
      <bottom style="thin">
        <color rgb="FF3F3F3F"/>
      </bottom>
      <diagonal/>
    </border>
    <border>
      <left style="thin">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3F3F3F"/>
      </left>
      <right style="thin">
        <color rgb="FF3F3F3F"/>
      </right>
      <top style="thin">
        <color rgb="FF3F3F3F"/>
      </top>
      <bottom style="thin">
        <color rgb="FF3F3F3F"/>
      </bottom>
      <diagonal/>
    </border>
    <border>
      <left style="thin">
        <color rgb="FF000000"/>
      </left>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3F3F3F"/>
      </left>
      <right style="thin">
        <color rgb="FF3F3F3F"/>
      </right>
      <top/>
      <bottom style="thin">
        <color rgb="FF3F3F3F"/>
      </bottom>
      <diagonal/>
    </border>
    <border>
      <left style="thin">
        <color rgb="FF3F3F3F"/>
      </left>
      <right style="thin">
        <color rgb="FF000000"/>
      </right>
      <top style="medium">
        <color rgb="FF000000"/>
      </top>
      <bottom style="thin">
        <color rgb="FF3F3F3F"/>
      </bottom>
      <diagonal/>
    </border>
    <border>
      <left style="thin">
        <color rgb="FF000000"/>
      </left>
      <right style="thin">
        <color rgb="FF000000"/>
      </right>
      <top style="thin">
        <color rgb="FF000000"/>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style="medium">
        <color rgb="FF000000"/>
      </right>
      <top/>
      <bottom/>
      <diagonal/>
    </border>
    <border>
      <left/>
      <right/>
      <top style="thin">
        <color rgb="FF000000"/>
      </top>
      <bottom style="medium">
        <color rgb="FF000000"/>
      </bottom>
      <diagonal/>
    </border>
    <border>
      <left style="thin">
        <color rgb="FF3F3F3F"/>
      </left>
      <right style="thin">
        <color rgb="FF3F3F3F"/>
      </right>
      <top style="thin">
        <color rgb="FF000000"/>
      </top>
      <bottom style="medium">
        <color rgb="FF000000"/>
      </bottom>
      <diagonal/>
    </border>
    <border>
      <left/>
      <right/>
      <top style="thin">
        <color rgb="FF000000"/>
      </top>
      <bottom style="medium">
        <color rgb="FF000000"/>
      </bottom>
      <diagonal/>
    </border>
    <border>
      <left style="thin">
        <color rgb="FF000000"/>
      </left>
      <right/>
      <top style="medium">
        <color rgb="FF000000"/>
      </top>
      <bottom style="thin">
        <color rgb="FF000000"/>
      </bottom>
      <diagonal/>
    </border>
    <border>
      <left/>
      <right style="medium">
        <color rgb="FF000000"/>
      </right>
      <top/>
      <bottom style="thin">
        <color rgb="FF000000"/>
      </bottom>
      <diagonal/>
    </border>
    <border>
      <left style="thin">
        <color rgb="FF3F3F3F"/>
      </left>
      <right style="thin">
        <color rgb="FF000000"/>
      </right>
      <top/>
      <bottom/>
      <diagonal/>
    </border>
    <border>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style="medium">
        <color rgb="FF000000"/>
      </left>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3F3F3F"/>
      </left>
      <right style="thin">
        <color rgb="FF3F3F3F"/>
      </right>
      <top style="thin">
        <color rgb="FF000000"/>
      </top>
      <bottom style="thin">
        <color rgb="FF000000"/>
      </bottom>
      <diagonal/>
    </border>
    <border>
      <left style="thin">
        <color rgb="FF3F3F3F"/>
      </left>
      <right style="thin">
        <color rgb="FF000000"/>
      </right>
      <top style="thin">
        <color rgb="FF000000"/>
      </top>
      <bottom style="thin">
        <color rgb="FF000000"/>
      </bottom>
      <diagonal/>
    </border>
    <border>
      <left style="thin">
        <color rgb="FF3F3F3F"/>
      </left>
      <right style="thin">
        <color rgb="FF3F3F3F"/>
      </right>
      <top/>
      <bottom/>
      <diagonal/>
    </border>
    <border>
      <left style="thin">
        <color rgb="FF3F3F3F"/>
      </left>
      <right style="thin">
        <color rgb="FF000000"/>
      </right>
      <top/>
      <bottom/>
      <diagonal/>
    </border>
    <border>
      <left style="thin">
        <color rgb="FF3F3F3F"/>
      </left>
      <right style="thin">
        <color rgb="FF3F3F3F"/>
      </right>
      <top style="thin">
        <color rgb="FF3F3F3F"/>
      </top>
      <bottom style="thin">
        <color rgb="FF000000"/>
      </bottom>
      <diagonal/>
    </border>
    <border>
      <left style="thin">
        <color rgb="FF3F3F3F"/>
      </left>
      <right style="thin">
        <color rgb="FF000000"/>
      </right>
      <top/>
      <bottom style="thin">
        <color rgb="FF000000"/>
      </bottom>
      <diagonal/>
    </border>
    <border>
      <left style="thin">
        <color rgb="FF3F3F3F"/>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style="thin">
        <color rgb="FF3F3F3F"/>
      </right>
      <top style="medium">
        <color rgb="FF000000"/>
      </top>
      <bottom style="thin">
        <color rgb="FF000000"/>
      </bottom>
      <diagonal/>
    </border>
    <border>
      <left style="thin">
        <color rgb="FF3F3F3F"/>
      </left>
      <right style="thin">
        <color rgb="FF3F3F3F"/>
      </right>
      <top style="medium">
        <color rgb="FF000000"/>
      </top>
      <bottom style="thin">
        <color rgb="FF000000"/>
      </bottom>
      <diagonal/>
    </border>
    <border>
      <left style="medium">
        <color rgb="FF000000"/>
      </left>
      <right style="thin">
        <color rgb="FF000000"/>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thin">
        <color rgb="FF3F3F3F"/>
      </left>
      <right style="thin">
        <color rgb="FF000000"/>
      </right>
      <top/>
      <bottom style="thin">
        <color rgb="FF000000"/>
      </bottom>
      <diagonal/>
    </border>
    <border>
      <left/>
      <right/>
      <top style="thin">
        <color rgb="FF000000"/>
      </top>
      <bottom/>
      <diagonal/>
    </border>
    <border>
      <left style="thin">
        <color rgb="FF000000"/>
      </left>
      <right/>
      <top style="medium">
        <color rgb="FF000000"/>
      </top>
      <bottom/>
      <diagonal/>
    </border>
    <border>
      <left style="thin">
        <color rgb="FF000000"/>
      </left>
      <right/>
      <top style="medium">
        <color rgb="FF000000"/>
      </top>
      <bottom/>
      <diagonal/>
    </border>
    <border>
      <left style="medium">
        <color rgb="FF000000"/>
      </left>
      <right/>
      <top style="medium">
        <color rgb="FF000000"/>
      </top>
      <bottom/>
      <diagonal/>
    </border>
    <border>
      <left style="thin">
        <color rgb="FF000000"/>
      </left>
      <right style="thin">
        <color rgb="FF000000"/>
      </right>
      <top style="medium">
        <color rgb="FF000000"/>
      </top>
      <bottom/>
      <diagonal/>
    </border>
    <border>
      <left style="thin">
        <color rgb="FF3F3F3F"/>
      </left>
      <right/>
      <top style="thin">
        <color rgb="FF3F3F3F"/>
      </top>
      <bottom style="thin">
        <color rgb="FF3F3F3F"/>
      </bottom>
      <diagonal/>
    </border>
    <border>
      <left style="thin">
        <color rgb="FF3F3F3F"/>
      </left>
      <right style="thin">
        <color rgb="FF3F3F3F"/>
      </right>
      <top style="thin">
        <color rgb="FF3F3F3F"/>
      </top>
      <bottom style="medium">
        <color rgb="FF000000"/>
      </bottom>
      <diagonal/>
    </border>
    <border>
      <left style="thin">
        <color rgb="FF3F3F3F"/>
      </left>
      <right style="thin">
        <color rgb="FF000000"/>
      </right>
      <top style="thin">
        <color rgb="FF3F3F3F"/>
      </top>
      <bottom style="medium">
        <color rgb="FF000000"/>
      </bottom>
      <diagonal/>
    </border>
    <border>
      <left style="thin">
        <color rgb="FF3F3F3F"/>
      </left>
      <right style="thin">
        <color rgb="FF3F3F3F"/>
      </right>
      <top/>
      <bottom style="medium">
        <color rgb="FF000000"/>
      </bottom>
      <diagonal/>
    </border>
    <border>
      <left style="thin">
        <color rgb="FF000000"/>
      </left>
      <right style="thin">
        <color rgb="FF3F3F3F"/>
      </right>
      <top/>
      <bottom style="medium">
        <color rgb="FF000000"/>
      </bottom>
      <diagonal/>
    </border>
    <border>
      <left/>
      <right style="thin">
        <color rgb="FF000000"/>
      </right>
      <top style="medium">
        <color rgb="FF000000"/>
      </top>
      <bottom/>
      <diagonal/>
    </border>
    <border>
      <left style="thin">
        <color rgb="FF000000"/>
      </left>
      <right/>
      <top style="thin">
        <color rgb="FF000000"/>
      </top>
      <bottom/>
      <diagonal/>
    </border>
    <border>
      <left style="thin">
        <color rgb="FF000000"/>
      </left>
      <right style="medium">
        <color rgb="FF000000"/>
      </right>
      <top/>
      <bottom/>
      <diagonal/>
    </border>
    <border>
      <left style="thin">
        <color rgb="FF3F3F3F"/>
      </left>
      <right/>
      <top style="thin">
        <color rgb="FF3F3F3F"/>
      </top>
      <bottom style="medium">
        <color rgb="FF000000"/>
      </bottom>
      <diagonal/>
    </border>
    <border>
      <left style="thin">
        <color rgb="FF000000"/>
      </left>
      <right/>
      <top/>
      <bottom/>
      <diagonal/>
    </border>
    <border>
      <left style="thin">
        <color rgb="FF3F3F3F"/>
      </left>
      <right style="thin">
        <color rgb="FF000000"/>
      </right>
      <top style="thin">
        <color rgb="FF3F3F3F"/>
      </top>
      <bottom style="thin">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right style="thin">
        <color rgb="FF000000"/>
      </right>
      <top/>
      <bottom style="double">
        <color rgb="FF000000"/>
      </bottom>
      <diagonal/>
    </border>
    <border>
      <left style="thin">
        <color rgb="FF000000"/>
      </left>
      <right/>
      <top/>
      <bottom style="double">
        <color rgb="FF000000"/>
      </bottom>
      <diagonal/>
    </border>
    <border>
      <left style="thin">
        <color rgb="FF000000"/>
      </left>
      <right style="medium">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medium">
        <color rgb="FF000000"/>
      </top>
      <bottom style="medium">
        <color rgb="FF000000"/>
      </bottom>
      <diagonal/>
    </border>
    <border>
      <left style="thin">
        <color rgb="FF3F3F3F"/>
      </left>
      <right/>
      <top/>
      <bottom style="thin">
        <color rgb="FF3F3F3F"/>
      </bottom>
      <diagonal/>
    </border>
    <border>
      <left style="thin">
        <color rgb="FF000000"/>
      </left>
      <right style="thin">
        <color rgb="FF000000"/>
      </right>
      <top style="thin">
        <color rgb="FF000000"/>
      </top>
      <bottom style="thin">
        <color rgb="FF3F3F3F"/>
      </bottom>
      <diagonal/>
    </border>
    <border>
      <left style="thin">
        <color rgb="FF000000"/>
      </left>
      <right/>
      <top style="thin">
        <color rgb="FF3F3F3F"/>
      </top>
      <bottom/>
      <diagonal/>
    </border>
    <border>
      <left style="thin">
        <color rgb="FF3F3F3F"/>
      </left>
      <right style="thin">
        <color rgb="FF3F3F3F"/>
      </right>
      <top style="thin">
        <color rgb="FF3F3F3F"/>
      </top>
      <bottom/>
      <diagonal/>
    </border>
    <border>
      <left/>
      <right/>
      <top style="medium">
        <color rgb="FF000000"/>
      </top>
      <bottom style="thin">
        <color rgb="FF000000"/>
      </bottom>
      <diagonal/>
    </border>
    <border>
      <left style="thin">
        <color rgb="FF3F3F3F"/>
      </left>
      <right style="thin">
        <color rgb="FF3F3F3F"/>
      </right>
      <top/>
      <bottom style="medium">
        <color rgb="FF000000"/>
      </bottom>
      <diagonal/>
    </border>
    <border>
      <left style="thin">
        <color rgb="FF3F3F3F"/>
      </left>
      <right style="thin">
        <color rgb="FF3F3F3F"/>
      </right>
      <top style="thin">
        <color rgb="FF3F3F3F"/>
      </top>
      <bottom/>
      <diagonal/>
    </border>
    <border>
      <left style="thin">
        <color rgb="FF000000"/>
      </left>
      <right style="medium">
        <color rgb="FF000000"/>
      </right>
      <top style="thin">
        <color rgb="FF000000"/>
      </top>
      <bottom style="double">
        <color rgb="FF000000"/>
      </bottom>
      <diagonal/>
    </border>
    <border>
      <left style="thin">
        <color rgb="FF000000"/>
      </left>
      <right style="thin">
        <color rgb="FF000000"/>
      </right>
      <top style="double">
        <color rgb="FF000000"/>
      </top>
      <bottom style="medium">
        <color rgb="FF000000"/>
      </bottom>
      <diagonal/>
    </border>
    <border>
      <left style="thin">
        <color rgb="FF3F3F3F"/>
      </left>
      <right/>
      <top/>
      <bottom style="thin">
        <color rgb="FF3F3F3F"/>
      </bottom>
      <diagonal/>
    </border>
    <border>
      <left style="thin">
        <color rgb="FF3F3F3F"/>
      </left>
      <right/>
      <top style="thin">
        <color rgb="FF3F3F3F"/>
      </top>
      <bottom style="thin">
        <color rgb="FF3F3F3F"/>
      </bottom>
      <diagonal/>
    </border>
    <border>
      <left style="thin">
        <color rgb="FF000000"/>
      </left>
      <right style="medium">
        <color rgb="FF000000"/>
      </right>
      <top/>
      <bottom style="medium">
        <color rgb="FF000000"/>
      </bottom>
      <diagonal/>
    </border>
    <border>
      <left style="thin">
        <color rgb="FF000000"/>
      </left>
      <right/>
      <top style="thin">
        <color rgb="FF3F3F3F"/>
      </top>
      <bottom style="thin">
        <color rgb="FF000000"/>
      </bottom>
      <diagonal/>
    </border>
    <border>
      <left style="thin">
        <color rgb="FF3F3F3F"/>
      </left>
      <right/>
      <top style="thin">
        <color rgb="FF3F3F3F"/>
      </top>
      <bottom style="thin">
        <color rgb="FF000000"/>
      </bottom>
      <diagonal/>
    </border>
    <border>
      <left style="thin">
        <color rgb="FF3F3F3F"/>
      </left>
      <right style="thin">
        <color rgb="FF3F3F3F"/>
      </right>
      <top/>
      <bottom style="thin">
        <color rgb="FF000000"/>
      </bottom>
      <diagonal/>
    </border>
    <border>
      <left/>
      <right style="medium">
        <color rgb="FF000000"/>
      </right>
      <top style="medium">
        <color rgb="FF000000"/>
      </top>
      <bottom style="thin">
        <color rgb="FF000000"/>
      </bottom>
      <diagonal/>
    </border>
    <border>
      <left style="thin">
        <color rgb="FF3F3F3F"/>
      </left>
      <right style="thin">
        <color rgb="FF3F3F3F"/>
      </right>
      <top/>
      <bottom style="thin">
        <color rgb="FF000000"/>
      </bottom>
      <diagonal/>
    </border>
    <border>
      <left style="thin">
        <color rgb="FF3F3F3F"/>
      </left>
      <right style="thin">
        <color rgb="FF3F3F3F"/>
      </right>
      <top/>
      <bottom/>
      <diagonal/>
    </border>
    <border>
      <left style="thin">
        <color rgb="FF000000"/>
      </left>
      <right style="thin">
        <color rgb="FF3F3F3F"/>
      </right>
      <top style="thin">
        <color rgb="FF3F3F3F"/>
      </top>
      <bottom style="medium">
        <color rgb="FF000000"/>
      </bottom>
      <diagonal/>
    </border>
    <border>
      <left/>
      <right style="thin">
        <color rgb="FF3F3F3F"/>
      </right>
      <top style="thin">
        <color rgb="FF3F3F3F"/>
      </top>
      <bottom style="medium">
        <color rgb="FF000000"/>
      </bottom>
      <diagonal/>
    </border>
    <border>
      <left/>
      <right style="thin">
        <color rgb="FF000000"/>
      </right>
      <top style="thin">
        <color rgb="FF000000"/>
      </top>
      <bottom style="medium">
        <color rgb="FF000000"/>
      </bottom>
      <diagonal/>
    </border>
    <border>
      <left/>
      <right style="thin">
        <color rgb="FF3F3F3F"/>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double">
        <color rgb="FF000000"/>
      </bottom>
      <diagonal/>
    </border>
    <border>
      <left/>
      <right style="thin">
        <color rgb="FF000000"/>
      </right>
      <top style="medium">
        <color rgb="FF000000"/>
      </top>
      <bottom style="double">
        <color rgb="FF000000"/>
      </bottom>
      <diagonal/>
    </border>
    <border>
      <left style="thin">
        <color rgb="FF000000"/>
      </left>
      <right/>
      <top style="medium">
        <color rgb="FF000000"/>
      </top>
      <bottom style="double">
        <color rgb="FF000000"/>
      </bottom>
      <diagonal/>
    </border>
    <border>
      <left style="thin">
        <color rgb="FF000000"/>
      </left>
      <right style="medium">
        <color rgb="FF000000"/>
      </right>
      <top style="medium">
        <color rgb="FF000000"/>
      </top>
      <bottom style="double">
        <color rgb="FF000000"/>
      </bottom>
      <diagonal/>
    </border>
    <border>
      <left style="medium">
        <color rgb="FF000000"/>
      </left>
      <right style="thin">
        <color rgb="FF000000"/>
      </right>
      <top style="medium">
        <color rgb="FF000000"/>
      </top>
      <bottom style="double">
        <color rgb="FF000000"/>
      </bottom>
      <diagonal/>
    </border>
    <border>
      <left style="thin">
        <color rgb="FF000000"/>
      </left>
      <right/>
      <top style="thin">
        <color rgb="FF3F3F3F"/>
      </top>
      <bottom style="medium">
        <color rgb="FF000000"/>
      </bottom>
      <diagonal/>
    </border>
    <border>
      <left style="thin">
        <color rgb="FF000000"/>
      </left>
      <right style="thin">
        <color rgb="FF3F3F3F"/>
      </right>
      <top/>
      <bottom style="thin">
        <color rgb="FF000000"/>
      </bottom>
      <diagonal/>
    </border>
    <border>
      <left style="thin">
        <color rgb="FF000000"/>
      </left>
      <right style="thin">
        <color rgb="FF3F3F3F"/>
      </right>
      <top style="thin">
        <color rgb="FF000000"/>
      </top>
      <bottom style="medium">
        <color rgb="FF000000"/>
      </bottom>
      <diagonal/>
    </border>
    <border>
      <left style="thin">
        <color rgb="FF3F3F3F"/>
      </left>
      <right style="thin">
        <color rgb="FF000000"/>
      </right>
      <top style="thin">
        <color rgb="FF000000"/>
      </top>
      <bottom style="medium">
        <color rgb="FF000000"/>
      </bottom>
      <diagonal/>
    </border>
    <border>
      <left style="thin">
        <color rgb="FF000000"/>
      </left>
      <right style="thin">
        <color rgb="FF3F3F3F"/>
      </right>
      <top style="medium">
        <color rgb="FF000000"/>
      </top>
      <bottom style="thin">
        <color rgb="FF000000"/>
      </bottom>
      <diagonal/>
    </border>
    <border>
      <left/>
      <right style="thin">
        <color rgb="FF3F3F3F"/>
      </right>
      <top style="thin">
        <color rgb="FF000000"/>
      </top>
      <bottom/>
      <diagonal/>
    </border>
    <border>
      <left style="thin">
        <color rgb="FF000000"/>
      </left>
      <right style="thin">
        <color rgb="FF000000"/>
      </right>
      <top style="medium">
        <color rgb="FF000000"/>
      </top>
      <bottom style="thin">
        <color rgb="FF3F3F3F"/>
      </bottom>
      <diagonal/>
    </border>
    <border>
      <left/>
      <right style="thin">
        <color rgb="FF3F3F3F"/>
      </right>
      <top/>
      <bottom style="thin">
        <color rgb="FF3F3F3F"/>
      </bottom>
      <diagonal/>
    </border>
    <border>
      <left/>
      <right style="thin">
        <color rgb="FF3F3F3F"/>
      </right>
      <top style="thin">
        <color rgb="FF3F3F3F"/>
      </top>
      <bottom style="thin">
        <color rgb="FF000000"/>
      </bottom>
      <diagonal/>
    </border>
    <border>
      <left style="thin">
        <color rgb="FF3F3F3F"/>
      </left>
      <right style="thin">
        <color rgb="FF000000"/>
      </right>
      <top style="thin">
        <color rgb="FF000000"/>
      </top>
      <bottom style="thin">
        <color rgb="FF3F3F3F"/>
      </bottom>
      <diagonal/>
    </border>
    <border>
      <left/>
      <right style="thin">
        <color rgb="FF3F3F3F"/>
      </right>
      <top style="thin">
        <color rgb="FF000000"/>
      </top>
      <bottom style="thin">
        <color rgb="FF000000"/>
      </bottom>
      <diagonal/>
    </border>
    <border>
      <left style="thin">
        <color rgb="FF000000"/>
      </left>
      <right style="thin">
        <color rgb="FF000000"/>
      </right>
      <top style="thin">
        <color rgb="FF3F3F3F"/>
      </top>
      <bottom style="thin">
        <color rgb="FF3F3F3F"/>
      </bottom>
      <diagonal/>
    </border>
    <border>
      <left style="thin">
        <color rgb="FF000000"/>
      </left>
      <right style="thin">
        <color rgb="FF3F3F3F"/>
      </right>
      <top style="thin">
        <color rgb="FF000000"/>
      </top>
      <bottom/>
      <diagonal/>
    </border>
    <border>
      <left/>
      <right style="thin">
        <color rgb="FF3F3F3F"/>
      </right>
      <top/>
      <bottom/>
      <diagonal/>
    </border>
    <border>
      <left style="thin">
        <color rgb="FF000000"/>
      </left>
      <right style="thin">
        <color rgb="FF000000"/>
      </right>
      <top/>
      <bottom style="thin">
        <color rgb="FF3F3F3F"/>
      </bottom>
      <diagonal/>
    </border>
    <border>
      <left style="thin">
        <color rgb="FF000000"/>
      </left>
      <right style="thin">
        <color rgb="FF3F3F3F"/>
      </right>
      <top style="thin">
        <color rgb="FF000000"/>
      </top>
      <bottom style="thin">
        <color rgb="FF3F3F3F"/>
      </bottom>
      <diagonal/>
    </border>
    <border>
      <left style="thin">
        <color rgb="FF3F3F3F"/>
      </left>
      <right style="thin">
        <color rgb="FF3F3F3F"/>
      </right>
      <top style="thin">
        <color rgb="FF000000"/>
      </top>
      <bottom style="thin">
        <color rgb="FF3F3F3F"/>
      </bottom>
      <diagonal/>
    </border>
    <border>
      <left/>
      <right style="thin">
        <color rgb="FF3F3F3F"/>
      </right>
      <top style="thin">
        <color rgb="FF3F3F3F"/>
      </top>
      <bottom style="thin">
        <color rgb="FF3F3F3F"/>
      </bottom>
      <diagonal/>
    </border>
    <border>
      <left/>
      <right style="thin">
        <color rgb="FF3F3F3F"/>
      </right>
      <top/>
      <bottom style="thin">
        <color rgb="FF3F3F3F"/>
      </bottom>
      <diagonal/>
    </border>
    <border>
      <left style="thin">
        <color rgb="FF000000"/>
      </left>
      <right style="thin">
        <color rgb="FF3F3F3F"/>
      </right>
      <top/>
      <bottom style="thin">
        <color rgb="FF000000"/>
      </bottom>
      <diagonal/>
    </border>
    <border>
      <left style="thin">
        <color rgb="FF000000"/>
      </left>
      <right style="thin">
        <color rgb="FF000000"/>
      </right>
      <top style="thin">
        <color rgb="FF3F3F3F"/>
      </top>
      <bottom style="thin">
        <color rgb="FF000000"/>
      </bottom>
      <diagonal/>
    </border>
    <border>
      <left/>
      <right style="thin">
        <color rgb="FF000000"/>
      </right>
      <top style="thin">
        <color rgb="FF3F3F3F"/>
      </top>
      <bottom style="thin">
        <color rgb="FF000000"/>
      </bottom>
      <diagonal/>
    </border>
    <border>
      <left/>
      <right style="thin">
        <color rgb="FF3F3F3F"/>
      </right>
      <top/>
      <bottom style="medium">
        <color rgb="FF000000"/>
      </bottom>
      <diagonal/>
    </border>
    <border>
      <left style="thin">
        <color rgb="FF000000"/>
      </left>
      <right style="thin">
        <color rgb="FF3F3F3F"/>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3F3F3F"/>
      </left>
      <right style="thin">
        <color rgb="FF3F3F3F"/>
      </right>
      <top style="medium">
        <color rgb="FF000000"/>
      </top>
      <bottom style="medium">
        <color rgb="FF000000"/>
      </bottom>
      <diagonal/>
    </border>
    <border>
      <left/>
      <right style="thin">
        <color rgb="FF3F3F3F"/>
      </right>
      <top style="thin">
        <color rgb="FF3F3F3F"/>
      </top>
      <bottom/>
      <diagonal/>
    </border>
    <border>
      <left style="medium">
        <color rgb="FF000000"/>
      </left>
      <right/>
      <top style="thin">
        <color rgb="FF000000"/>
      </top>
      <bottom style="thin">
        <color rgb="FF000000"/>
      </bottom>
      <diagonal/>
    </border>
    <border>
      <left style="thin">
        <color rgb="FF3F3F3F"/>
      </left>
      <right style="thin">
        <color rgb="FF000000"/>
      </right>
      <top style="thin">
        <color rgb="FF3F3F3F"/>
      </top>
      <bottom style="thin">
        <color rgb="FF3F3F3F"/>
      </bottom>
      <diagonal/>
    </border>
    <border>
      <left/>
      <right style="thin">
        <color rgb="FF000000"/>
      </right>
      <top style="thin">
        <color rgb="FF3F3F3F"/>
      </top>
      <bottom style="medium">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style="thin">
        <color rgb="FF3F3F3F"/>
      </left>
      <right style="thin">
        <color rgb="FF000000"/>
      </right>
      <top/>
      <bottom style="thin">
        <color rgb="FF3F3F3F"/>
      </bottom>
      <diagonal/>
    </border>
    <border>
      <left/>
      <right style="thin">
        <color rgb="FF3F3F3F"/>
      </right>
      <top style="thin">
        <color rgb="FF3F3F3F"/>
      </top>
      <bottom style="thin">
        <color rgb="FF000000"/>
      </bottom>
      <diagonal/>
    </border>
    <border>
      <left/>
      <right style="thin">
        <color rgb="FF3F3F3F"/>
      </right>
      <top/>
      <bottom style="thin">
        <color rgb="FF000000"/>
      </bottom>
      <diagonal/>
    </border>
    <border>
      <left style="thin">
        <color rgb="FF3F3F3F"/>
      </left>
      <right style="thin">
        <color rgb="FF000000"/>
      </right>
      <top/>
      <bottom style="medium">
        <color rgb="FF000000"/>
      </bottom>
      <diagonal/>
    </border>
    <border>
      <left/>
      <right style="medium">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style="medium">
        <color rgb="FF000000"/>
      </right>
      <top style="thin">
        <color rgb="FF000000"/>
      </top>
      <bottom/>
      <diagonal/>
    </border>
    <border>
      <left style="thin">
        <color rgb="FF000000"/>
      </left>
      <right/>
      <top style="thin">
        <color rgb="FF3F3F3F"/>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double">
        <color rgb="FF000000"/>
      </bottom>
      <diagonal/>
    </border>
    <border>
      <left/>
      <right/>
      <top style="double">
        <color rgb="FF000000"/>
      </top>
      <bottom style="medium">
        <color rgb="FF000000"/>
      </bottom>
      <diagonal/>
    </border>
    <border>
      <left style="thick">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top/>
      <bottom/>
      <diagonal/>
    </border>
    <border>
      <left style="thin">
        <color rgb="FF0000FF"/>
      </left>
      <right style="thin">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right/>
      <top/>
      <bottom style="double">
        <color rgb="FF000000"/>
      </bottom>
      <diagonal/>
    </border>
    <border>
      <left/>
      <right/>
      <top style="thin">
        <color rgb="FF000000"/>
      </top>
      <bottom/>
      <diagonal/>
    </border>
    <border>
      <left style="thin">
        <color rgb="FF3F3F3F"/>
      </left>
      <right style="thin">
        <color rgb="FF000000"/>
      </right>
      <top style="thin">
        <color rgb="FF3F3F3F"/>
      </top>
      <bottom/>
      <diagonal/>
    </border>
    <border>
      <left style="thin">
        <color rgb="FF000000"/>
      </left>
      <right style="thin">
        <color rgb="FF000000"/>
      </right>
      <top style="thin">
        <color rgb="FF3F3F3F"/>
      </top>
      <bottom/>
      <diagonal/>
    </border>
    <border>
      <left style="thick">
        <color rgb="FF000000"/>
      </left>
      <right style="thin">
        <color rgb="FF000000"/>
      </right>
      <top style="medium">
        <color rgb="FF000000"/>
      </top>
      <bottom style="thin">
        <color rgb="FF000000"/>
      </bottom>
      <diagonal/>
    </border>
    <border>
      <left style="thin">
        <color rgb="FF3F3F3F"/>
      </left>
      <right/>
      <top/>
      <bottom style="thin">
        <color rgb="FF000000"/>
      </bottom>
      <diagonal/>
    </border>
    <border>
      <left style="thin">
        <color rgb="FF3F3F3F"/>
      </left>
      <right/>
      <top/>
      <bottom style="medium">
        <color rgb="FF000000"/>
      </bottom>
      <diagonal/>
    </border>
    <border>
      <left style="thin">
        <color rgb="FF3F3F3F"/>
      </left>
      <right/>
      <top style="thin">
        <color rgb="FF3F3F3F"/>
      </top>
      <bottom style="medium">
        <color rgb="FF000000"/>
      </bottom>
      <diagonal/>
    </border>
    <border>
      <left/>
      <right style="thin">
        <color rgb="FF000000"/>
      </right>
      <top style="double">
        <color rgb="FF000000"/>
      </top>
      <bottom style="medium">
        <color rgb="FF000000"/>
      </bottom>
      <diagonal/>
    </border>
    <border>
      <left style="thin">
        <color rgb="FF000000"/>
      </left>
      <right/>
      <top style="double">
        <color rgb="FF000000"/>
      </top>
      <bottom style="medium">
        <color rgb="FF000000"/>
      </bottom>
      <diagonal/>
    </border>
    <border>
      <left style="thin">
        <color rgb="FF000000"/>
      </left>
      <right style="medium">
        <color rgb="FF000000"/>
      </right>
      <top style="double">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double">
        <color rgb="FF000000"/>
      </right>
      <top style="medium">
        <color rgb="FF000000"/>
      </top>
      <bottom style="thin">
        <color rgb="FF000000"/>
      </bottom>
      <diagonal/>
    </border>
    <border>
      <left style="medium">
        <color rgb="FF000000"/>
      </left>
      <right style="double">
        <color rgb="FF000000"/>
      </right>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style="thin">
        <color rgb="FF000000"/>
      </right>
      <top style="double">
        <color rgb="FF000000"/>
      </top>
      <bottom style="medium">
        <color rgb="FF000000"/>
      </bottom>
      <diagonal/>
    </border>
    <border>
      <left style="medium">
        <color rgb="FF000000"/>
      </left>
      <right style="thin">
        <color rgb="FF000000"/>
      </right>
      <top/>
      <bottom style="double">
        <color rgb="FF000000"/>
      </bottom>
      <diagonal/>
    </border>
    <border>
      <left style="thin">
        <color rgb="FF000000"/>
      </left>
      <right style="thin">
        <color rgb="FF000000"/>
      </right>
      <top style="double">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style="medium">
        <color rgb="FF000000"/>
      </top>
      <bottom style="medium">
        <color rgb="FF000000"/>
      </bottom>
      <diagonal/>
    </border>
    <border>
      <left style="thin">
        <color rgb="FF000000"/>
      </left>
      <right style="thin">
        <color rgb="FF000000"/>
      </right>
      <top style="thin">
        <color rgb="FF000000"/>
      </top>
      <bottom style="medium">
        <color indexed="64"/>
      </bottom>
      <diagonal/>
    </border>
    <border>
      <left/>
      <right style="thin">
        <color rgb="FF000000"/>
      </right>
      <top/>
      <bottom style="medium">
        <color indexed="64"/>
      </bottom>
      <diagonal/>
    </border>
    <border>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bottom style="medium">
        <color indexed="64"/>
      </bottom>
      <diagonal/>
    </border>
    <border>
      <left style="thin">
        <color rgb="FF000000"/>
      </left>
      <right style="medium">
        <color rgb="FF000000"/>
      </right>
      <top style="thin">
        <color rgb="FF000000"/>
      </top>
      <bottom style="medium">
        <color indexed="64"/>
      </bottom>
      <diagonal/>
    </border>
    <border>
      <left style="thin">
        <color rgb="FF000000"/>
      </left>
      <right style="thin">
        <color indexed="64"/>
      </right>
      <top style="medium">
        <color rgb="FF000000"/>
      </top>
      <bottom/>
      <diagonal/>
    </border>
    <border>
      <left style="thin">
        <color rgb="FF000000"/>
      </left>
      <right style="thin">
        <color rgb="FF000000"/>
      </right>
      <top style="medium">
        <color rgb="FF000000"/>
      </top>
      <bottom style="thin">
        <color indexed="64"/>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bottom style="thin">
        <color indexed="64"/>
      </bottom>
      <diagonal/>
    </border>
    <border>
      <left/>
      <right/>
      <top/>
      <bottom style="medium">
        <color indexed="64"/>
      </bottom>
      <diagonal/>
    </border>
    <border>
      <left style="thin">
        <color rgb="FF000000"/>
      </left>
      <right/>
      <top/>
      <bottom style="medium">
        <color indexed="64"/>
      </bottom>
      <diagonal/>
    </border>
    <border>
      <left style="thin">
        <color rgb="FF3F3F3F"/>
      </left>
      <right style="thin">
        <color rgb="FF3F3F3F"/>
      </right>
      <top style="thin">
        <color rgb="FF3F3F3F"/>
      </top>
      <bottom style="medium">
        <color indexed="64"/>
      </bottom>
      <diagonal/>
    </border>
    <border>
      <left style="thin">
        <color rgb="FF000000"/>
      </left>
      <right style="thin">
        <color rgb="FF3F3F3F"/>
      </right>
      <top style="thin">
        <color rgb="FF3F3F3F"/>
      </top>
      <bottom style="thin">
        <color indexed="64"/>
      </bottom>
      <diagonal/>
    </border>
    <border>
      <left/>
      <right style="thin">
        <color rgb="FF3F3F3F"/>
      </right>
      <top style="thin">
        <color rgb="FF3F3F3F"/>
      </top>
      <bottom style="thin">
        <color indexed="64"/>
      </bottom>
      <diagonal/>
    </border>
    <border>
      <left style="thin">
        <color rgb="FF3F3F3F"/>
      </left>
      <right style="thin">
        <color rgb="FF3F3F3F"/>
      </right>
      <top style="thin">
        <color rgb="FF3F3F3F"/>
      </top>
      <bottom style="thin">
        <color indexed="64"/>
      </bottom>
      <diagonal/>
    </border>
    <border>
      <left style="thin">
        <color rgb="FF000000"/>
      </left>
      <right style="thin">
        <color rgb="FF3F3F3F"/>
      </right>
      <top style="medium">
        <color rgb="FF000000"/>
      </top>
      <bottom style="thin">
        <color indexed="64"/>
      </bottom>
      <diagonal/>
    </border>
    <border>
      <left/>
      <right style="thin">
        <color rgb="FF3F3F3F"/>
      </right>
      <top style="medium">
        <color rgb="FF000000"/>
      </top>
      <bottom style="thin">
        <color indexed="64"/>
      </bottom>
      <diagonal/>
    </border>
    <border>
      <left style="thin">
        <color rgb="FF3F3F3F"/>
      </left>
      <right style="thin">
        <color rgb="FF000000"/>
      </right>
      <top style="medium">
        <color rgb="FF000000"/>
      </top>
      <bottom style="thin">
        <color indexed="64"/>
      </bottom>
      <diagonal/>
    </border>
    <border>
      <left style="thin">
        <color rgb="FF000000"/>
      </left>
      <right style="thin">
        <color rgb="FF3F3F3F"/>
      </right>
      <top style="thin">
        <color rgb="FF3F3F3F"/>
      </top>
      <bottom style="medium">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medium">
        <color rgb="FF000000"/>
      </top>
      <bottom/>
      <diagonal/>
    </border>
    <border>
      <left style="medium">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medium">
        <color rgb="FF000000"/>
      </bottom>
      <diagonal/>
    </border>
  </borders>
  <cellStyleXfs count="2">
    <xf numFmtId="0" fontId="0" fillId="0" borderId="0"/>
    <xf numFmtId="0" fontId="101" fillId="0" borderId="0" applyNumberFormat="0" applyFill="0" applyBorder="0" applyAlignment="0" applyProtection="0"/>
  </cellStyleXfs>
  <cellXfs count="2915">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center" wrapText="1"/>
    </xf>
    <xf numFmtId="0" fontId="2" fillId="2" borderId="1" xfId="0" applyFont="1" applyFill="1" applyBorder="1" applyAlignment="1">
      <alignment horizontal="center" wrapText="1"/>
    </xf>
    <xf numFmtId="0" fontId="3" fillId="3" borderId="1" xfId="0" applyFont="1" applyFill="1" applyBorder="1" applyAlignment="1">
      <alignment horizontal="left" wrapText="1"/>
    </xf>
    <xf numFmtId="0" fontId="3" fillId="0" borderId="2" xfId="0" applyFont="1" applyBorder="1" applyAlignment="1">
      <alignment wrapText="1"/>
    </xf>
    <xf numFmtId="0" fontId="3" fillId="0" borderId="3" xfId="0" applyFont="1" applyBorder="1"/>
    <xf numFmtId="0" fontId="3" fillId="0" borderId="4" xfId="0" applyFont="1" applyBorder="1"/>
    <xf numFmtId="0" fontId="4" fillId="0" borderId="4" xfId="0" applyFont="1" applyBorder="1"/>
    <xf numFmtId="0" fontId="3" fillId="0" borderId="5" xfId="0" applyFont="1" applyBorder="1"/>
    <xf numFmtId="0" fontId="1" fillId="0" borderId="2" xfId="0" applyFont="1" applyBorder="1" applyAlignment="1">
      <alignment wrapText="1"/>
    </xf>
    <xf numFmtId="0" fontId="3" fillId="0" borderId="6" xfId="0" applyFont="1" applyBorder="1"/>
    <xf numFmtId="0" fontId="3" fillId="0" borderId="0" xfId="0" applyFont="1"/>
    <xf numFmtId="0" fontId="4" fillId="0" borderId="0" xfId="0" applyFont="1"/>
    <xf numFmtId="0" fontId="3" fillId="0" borderId="7" xfId="0" applyFont="1" applyBorder="1"/>
    <xf numFmtId="0" fontId="4" fillId="0" borderId="2" xfId="0" applyFont="1" applyBorder="1" applyAlignment="1">
      <alignment vertical="center" wrapText="1"/>
    </xf>
    <xf numFmtId="0" fontId="1" fillId="0" borderId="0" xfId="0" applyFont="1"/>
    <xf numFmtId="0" fontId="4" fillId="0" borderId="6" xfId="0" applyFont="1" applyBorder="1"/>
    <xf numFmtId="0" fontId="4" fillId="0" borderId="2" xfId="0" applyFont="1" applyBorder="1" applyAlignment="1">
      <alignment vertical="center"/>
    </xf>
    <xf numFmtId="0" fontId="1" fillId="0" borderId="6" xfId="0" applyFont="1" applyBorder="1"/>
    <xf numFmtId="0" fontId="1" fillId="0" borderId="0" xfId="0" applyFont="1" applyAlignment="1">
      <alignment wrapText="1"/>
    </xf>
    <xf numFmtId="0" fontId="3" fillId="0" borderId="8" xfId="0" applyFont="1" applyBorder="1"/>
    <xf numFmtId="0" fontId="4" fillId="0" borderId="9" xfId="0" applyFont="1" applyBorder="1"/>
    <xf numFmtId="0" fontId="3" fillId="0" borderId="9" xfId="0" applyFont="1" applyBorder="1"/>
    <xf numFmtId="8" fontId="3" fillId="2" borderId="10" xfId="0" applyNumberFormat="1" applyFont="1" applyFill="1" applyBorder="1"/>
    <xf numFmtId="0" fontId="4" fillId="0" borderId="9" xfId="0" applyFont="1" applyBorder="1" applyAlignment="1">
      <alignment horizontal="center"/>
    </xf>
    <xf numFmtId="0" fontId="3" fillId="0" borderId="11" xfId="0" applyFont="1" applyBorder="1"/>
    <xf numFmtId="0" fontId="4" fillId="0" borderId="12" xfId="0" applyFont="1" applyBorder="1"/>
    <xf numFmtId="0" fontId="3" fillId="0" borderId="12" xfId="0" applyFont="1" applyBorder="1"/>
    <xf numFmtId="8" fontId="3" fillId="2" borderId="13" xfId="0" applyNumberFormat="1" applyFont="1" applyFill="1" applyBorder="1"/>
    <xf numFmtId="0" fontId="4" fillId="2" borderId="13" xfId="0" applyFont="1" applyFill="1" applyBorder="1" applyAlignment="1">
      <alignment horizontal="center"/>
    </xf>
    <xf numFmtId="0" fontId="4" fillId="0" borderId="12" xfId="0" applyFont="1" applyBorder="1" applyAlignment="1">
      <alignment horizontal="center"/>
    </xf>
    <xf numFmtId="8" fontId="4" fillId="2" borderId="13" xfId="0" applyNumberFormat="1" applyFont="1" applyFill="1" applyBorder="1"/>
    <xf numFmtId="0" fontId="5" fillId="0" borderId="2" xfId="0" applyFont="1" applyBorder="1" applyAlignment="1">
      <alignment vertical="center" wrapText="1"/>
    </xf>
    <xf numFmtId="0" fontId="6" fillId="0" borderId="0" xfId="0" applyFont="1"/>
    <xf numFmtId="0" fontId="1" fillId="0" borderId="2" xfId="0" applyFont="1" applyBorder="1" applyAlignment="1">
      <alignment vertical="center" wrapText="1"/>
    </xf>
    <xf numFmtId="0" fontId="1" fillId="0" borderId="2" xfId="0" applyFont="1" applyBorder="1"/>
    <xf numFmtId="0" fontId="3" fillId="0" borderId="2" xfId="0" applyFont="1" applyBorder="1"/>
    <xf numFmtId="0" fontId="4" fillId="0" borderId="14" xfId="0" applyFont="1" applyBorder="1"/>
    <xf numFmtId="0" fontId="3" fillId="0" borderId="15" xfId="0" applyFont="1" applyBorder="1"/>
    <xf numFmtId="0" fontId="3" fillId="0" borderId="16" xfId="0" applyFont="1" applyBorder="1"/>
    <xf numFmtId="0" fontId="3" fillId="0" borderId="17" xfId="0" applyFont="1" applyBorder="1"/>
    <xf numFmtId="0" fontId="2" fillId="0" borderId="0" xfId="0" applyFont="1"/>
    <xf numFmtId="0" fontId="2" fillId="4" borderId="18" xfId="0" applyFont="1" applyFill="1" applyBorder="1"/>
    <xf numFmtId="0" fontId="7" fillId="4" borderId="18" xfId="0" applyFont="1" applyFill="1" applyBorder="1"/>
    <xf numFmtId="0" fontId="8" fillId="0" borderId="0" xfId="0" applyFont="1" applyAlignment="1">
      <alignment horizontal="right" wrapText="1"/>
    </xf>
    <xf numFmtId="0" fontId="4" fillId="5" borderId="19" xfId="0" applyFont="1" applyFill="1" applyBorder="1" applyAlignment="1">
      <alignment horizontal="center"/>
    </xf>
    <xf numFmtId="0" fontId="9" fillId="0" borderId="0" xfId="0" applyFont="1"/>
    <xf numFmtId="49" fontId="3" fillId="0" borderId="0" xfId="0" applyNumberFormat="1" applyFont="1"/>
    <xf numFmtId="0" fontId="4" fillId="2" borderId="19" xfId="0" applyFont="1" applyFill="1" applyBorder="1" applyAlignment="1">
      <alignment horizontal="center"/>
    </xf>
    <xf numFmtId="0" fontId="10" fillId="0" borderId="0" xfId="0" applyFont="1" applyAlignment="1">
      <alignment horizontal="right"/>
    </xf>
    <xf numFmtId="44" fontId="11" fillId="6" borderId="19" xfId="0" applyNumberFormat="1" applyFont="1" applyFill="1" applyBorder="1"/>
    <xf numFmtId="0" fontId="12" fillId="0" borderId="0" xfId="0" applyFont="1" applyAlignment="1">
      <alignment horizontal="center"/>
    </xf>
    <xf numFmtId="0" fontId="8" fillId="0" borderId="19" xfId="0" applyFont="1" applyBorder="1" applyAlignment="1">
      <alignment horizontal="center"/>
    </xf>
    <xf numFmtId="0" fontId="8" fillId="0" borderId="21" xfId="0" applyFont="1" applyBorder="1" applyAlignment="1">
      <alignment horizontal="center"/>
    </xf>
    <xf numFmtId="0" fontId="2" fillId="0" borderId="0" xfId="0" applyFont="1" applyAlignment="1">
      <alignment horizontal="center"/>
    </xf>
    <xf numFmtId="44" fontId="14" fillId="0" borderId="23" xfId="0" applyNumberFormat="1" applyFont="1" applyBorder="1"/>
    <xf numFmtId="0" fontId="14" fillId="0" borderId="0" xfId="0" applyFont="1"/>
    <xf numFmtId="0" fontId="15" fillId="0" borderId="19" xfId="0" applyFont="1" applyBorder="1" applyAlignment="1">
      <alignment horizontal="center"/>
    </xf>
    <xf numFmtId="44" fontId="14" fillId="0" borderId="24" xfId="0" applyNumberFormat="1" applyFont="1" applyBorder="1"/>
    <xf numFmtId="0" fontId="16" fillId="0" borderId="25" xfId="0" applyFont="1" applyBorder="1" applyAlignment="1">
      <alignment horizontal="center"/>
    </xf>
    <xf numFmtId="44" fontId="14" fillId="0" borderId="19" xfId="0" applyNumberFormat="1" applyFont="1" applyBorder="1"/>
    <xf numFmtId="44" fontId="14" fillId="0" borderId="0" xfId="0" applyNumberFormat="1" applyFont="1"/>
    <xf numFmtId="0" fontId="17" fillId="0" borderId="20" xfId="0" applyFont="1" applyBorder="1" applyAlignment="1">
      <alignment horizontal="center"/>
    </xf>
    <xf numFmtId="0" fontId="14" fillId="0" borderId="0" xfId="0" applyFont="1" applyAlignment="1">
      <alignment wrapText="1"/>
    </xf>
    <xf numFmtId="37" fontId="3" fillId="0" borderId="0" xfId="0" applyNumberFormat="1" applyFont="1"/>
    <xf numFmtId="44" fontId="3" fillId="0" borderId="0" xfId="0" applyNumberFormat="1" applyFont="1"/>
    <xf numFmtId="44" fontId="14" fillId="0" borderId="21" xfId="0" applyNumberFormat="1" applyFont="1" applyBorder="1"/>
    <xf numFmtId="0" fontId="2" fillId="0" borderId="14" xfId="0" applyFont="1" applyBorder="1"/>
    <xf numFmtId="44" fontId="2" fillId="0" borderId="14" xfId="0" applyNumberFormat="1" applyFont="1" applyBorder="1"/>
    <xf numFmtId="0" fontId="18" fillId="0" borderId="0" xfId="0" applyFont="1"/>
    <xf numFmtId="0" fontId="3" fillId="0" borderId="0" xfId="0" applyFont="1" applyAlignment="1">
      <alignment horizontal="center"/>
    </xf>
    <xf numFmtId="0" fontId="19" fillId="0" borderId="0" xfId="0" applyFont="1"/>
    <xf numFmtId="0" fontId="20" fillId="0" borderId="0" xfId="0" applyFont="1"/>
    <xf numFmtId="44" fontId="20" fillId="0" borderId="0" xfId="0" applyNumberFormat="1" applyFont="1"/>
    <xf numFmtId="44" fontId="12" fillId="3" borderId="18" xfId="0" applyNumberFormat="1" applyFont="1" applyFill="1" applyBorder="1" applyAlignment="1">
      <alignment horizontal="left"/>
    </xf>
    <xf numFmtId="44" fontId="12" fillId="3" borderId="18" xfId="0" applyNumberFormat="1" applyFont="1" applyFill="1" applyBorder="1" applyAlignment="1">
      <alignment horizontal="center"/>
    </xf>
    <xf numFmtId="0" fontId="20" fillId="3" borderId="18" xfId="0" applyFont="1" applyFill="1" applyBorder="1"/>
    <xf numFmtId="44" fontId="12" fillId="0" borderId="0" xfId="0" applyNumberFormat="1" applyFont="1" applyAlignment="1">
      <alignment horizontal="left"/>
    </xf>
    <xf numFmtId="0" fontId="1" fillId="3" borderId="29" xfId="0" applyFont="1" applyFill="1" applyBorder="1" applyAlignment="1">
      <alignment horizontal="center" shrinkToFit="1"/>
    </xf>
    <xf numFmtId="0" fontId="1" fillId="3" borderId="29" xfId="0" applyFont="1" applyFill="1" applyBorder="1" applyAlignment="1">
      <alignment horizontal="center"/>
    </xf>
    <xf numFmtId="49" fontId="21" fillId="3" borderId="1" xfId="0" applyNumberFormat="1" applyFont="1" applyFill="1" applyBorder="1" applyAlignment="1">
      <alignment horizontal="center"/>
    </xf>
    <xf numFmtId="49" fontId="22" fillId="3" borderId="30" xfId="0" applyNumberFormat="1" applyFont="1" applyFill="1" applyBorder="1" applyAlignment="1">
      <alignment horizontal="center"/>
    </xf>
    <xf numFmtId="0" fontId="12" fillId="3" borderId="34" xfId="0" applyFont="1" applyFill="1" applyBorder="1" applyAlignment="1">
      <alignment horizontal="center"/>
    </xf>
    <xf numFmtId="0" fontId="12" fillId="3" borderId="35" xfId="0" applyFont="1" applyFill="1" applyBorder="1" applyAlignment="1">
      <alignment horizontal="center"/>
    </xf>
    <xf numFmtId="0" fontId="23" fillId="0" borderId="32" xfId="0" applyFont="1" applyBorder="1" applyAlignment="1">
      <alignment horizontal="left"/>
    </xf>
    <xf numFmtId="0" fontId="3" fillId="0" borderId="32" xfId="0" applyFont="1" applyBorder="1" applyAlignment="1">
      <alignment horizontal="center"/>
    </xf>
    <xf numFmtId="0" fontId="3" fillId="0" borderId="33" xfId="0" applyFont="1" applyBorder="1" applyAlignment="1">
      <alignment horizontal="center"/>
    </xf>
    <xf numFmtId="0" fontId="24" fillId="3" borderId="36" xfId="0" applyFont="1" applyFill="1" applyBorder="1" applyAlignment="1">
      <alignment horizontal="center"/>
    </xf>
    <xf numFmtId="0" fontId="20" fillId="3" borderId="19" xfId="0" applyFont="1" applyFill="1" applyBorder="1" applyAlignment="1">
      <alignment horizontal="center"/>
    </xf>
    <xf numFmtId="0" fontId="20" fillId="3" borderId="37" xfId="0" applyFont="1" applyFill="1" applyBorder="1" applyAlignment="1">
      <alignment horizontal="center"/>
    </xf>
    <xf numFmtId="49" fontId="25" fillId="3" borderId="18" xfId="0" applyNumberFormat="1" applyFont="1" applyFill="1" applyBorder="1" applyAlignment="1">
      <alignment horizontal="center"/>
    </xf>
    <xf numFmtId="0" fontId="12" fillId="3" borderId="38" xfId="0" applyFont="1" applyFill="1" applyBorder="1" applyAlignment="1">
      <alignment horizontal="left"/>
    </xf>
    <xf numFmtId="164" fontId="11" fillId="3" borderId="10" xfId="0" applyNumberFormat="1" applyFont="1" applyFill="1" applyBorder="1"/>
    <xf numFmtId="0" fontId="1" fillId="3" borderId="18" xfId="0" applyFont="1" applyFill="1" applyBorder="1" applyAlignment="1">
      <alignment horizontal="center"/>
    </xf>
    <xf numFmtId="44" fontId="20" fillId="3" borderId="42" xfId="0" applyNumberFormat="1" applyFont="1" applyFill="1" applyBorder="1"/>
    <xf numFmtId="44" fontId="20" fillId="3" borderId="43" xfId="0" applyNumberFormat="1" applyFont="1" applyFill="1" applyBorder="1"/>
    <xf numFmtId="44" fontId="20" fillId="0" borderId="5" xfId="0" applyNumberFormat="1" applyFont="1" applyBorder="1"/>
    <xf numFmtId="0" fontId="26" fillId="0" borderId="45" xfId="0" applyFont="1" applyBorder="1" applyAlignment="1">
      <alignment horizontal="center"/>
    </xf>
    <xf numFmtId="49" fontId="26" fillId="0" borderId="7" xfId="0" applyNumberFormat="1" applyFont="1" applyBorder="1" applyAlignment="1">
      <alignment horizontal="center"/>
    </xf>
    <xf numFmtId="49" fontId="26" fillId="0" borderId="7" xfId="0" applyNumberFormat="1" applyFont="1" applyBorder="1" applyAlignment="1">
      <alignment horizontal="center" shrinkToFit="1"/>
    </xf>
    <xf numFmtId="0" fontId="20" fillId="0" borderId="46" xfId="0" applyFont="1" applyBorder="1"/>
    <xf numFmtId="0" fontId="20" fillId="3" borderId="19" xfId="0" applyFont="1" applyFill="1" applyBorder="1"/>
    <xf numFmtId="0" fontId="20" fillId="3" borderId="47" xfId="0" applyFont="1" applyFill="1" applyBorder="1"/>
    <xf numFmtId="0" fontId="20" fillId="3" borderId="47" xfId="0" applyFont="1" applyFill="1" applyBorder="1" applyAlignment="1">
      <alignment horizontal="center"/>
    </xf>
    <xf numFmtId="49" fontId="20" fillId="3" borderId="48" xfId="0" applyNumberFormat="1" applyFont="1" applyFill="1" applyBorder="1" applyAlignment="1">
      <alignment horizontal="center"/>
    </xf>
    <xf numFmtId="49" fontId="26" fillId="3" borderId="48" xfId="0" applyNumberFormat="1" applyFont="1" applyFill="1" applyBorder="1" applyAlignment="1">
      <alignment horizontal="center"/>
    </xf>
    <xf numFmtId="49" fontId="26" fillId="3" borderId="49" xfId="0" applyNumberFormat="1" applyFont="1" applyFill="1" applyBorder="1" applyAlignment="1">
      <alignment horizontal="center"/>
    </xf>
    <xf numFmtId="49" fontId="26" fillId="3" borderId="50" xfId="0" applyNumberFormat="1" applyFont="1" applyFill="1" applyBorder="1" applyAlignment="1">
      <alignment horizontal="center"/>
    </xf>
    <xf numFmtId="44" fontId="20" fillId="3" borderId="51" xfId="0" applyNumberFormat="1" applyFont="1" applyFill="1" applyBorder="1"/>
    <xf numFmtId="49" fontId="26" fillId="0" borderId="17" xfId="0" applyNumberFormat="1" applyFont="1" applyBorder="1" applyAlignment="1">
      <alignment horizontal="center"/>
    </xf>
    <xf numFmtId="0" fontId="20" fillId="0" borderId="52" xfId="0" applyFont="1" applyBorder="1"/>
    <xf numFmtId="0" fontId="20" fillId="0" borderId="53" xfId="0" applyFont="1" applyBorder="1"/>
    <xf numFmtId="0" fontId="20" fillId="0" borderId="54" xfId="0" applyFont="1" applyBorder="1"/>
    <xf numFmtId="0" fontId="20" fillId="0" borderId="54" xfId="0" applyFont="1" applyBorder="1" applyAlignment="1">
      <alignment horizontal="center"/>
    </xf>
    <xf numFmtId="49" fontId="20" fillId="0" borderId="17" xfId="0" applyNumberFormat="1" applyFont="1" applyBorder="1" applyAlignment="1">
      <alignment horizontal="center"/>
    </xf>
    <xf numFmtId="49" fontId="26" fillId="0" borderId="55" xfId="0" applyNumberFormat="1" applyFont="1" applyBorder="1" applyAlignment="1">
      <alignment horizontal="center"/>
    </xf>
    <xf numFmtId="44" fontId="20" fillId="3" borderId="56" xfId="0" applyNumberFormat="1" applyFont="1" applyFill="1" applyBorder="1"/>
    <xf numFmtId="0" fontId="26" fillId="0" borderId="17" xfId="0" applyFont="1" applyBorder="1" applyAlignment="1">
      <alignment horizontal="center"/>
    </xf>
    <xf numFmtId="49" fontId="26" fillId="0" borderId="54" xfId="0" applyNumberFormat="1" applyFont="1" applyBorder="1" applyAlignment="1">
      <alignment horizontal="center"/>
    </xf>
    <xf numFmtId="49" fontId="26" fillId="0" borderId="54" xfId="0" applyNumberFormat="1" applyFont="1" applyBorder="1" applyAlignment="1">
      <alignment horizontal="center" shrinkToFit="1"/>
    </xf>
    <xf numFmtId="0" fontId="4" fillId="0" borderId="57" xfId="0" applyFont="1" applyBorder="1" applyAlignment="1">
      <alignment horizontal="center"/>
    </xf>
    <xf numFmtId="0" fontId="12" fillId="7" borderId="34" xfId="0" applyFont="1" applyFill="1" applyBorder="1" applyAlignment="1">
      <alignment horizontal="left"/>
    </xf>
    <xf numFmtId="0" fontId="27" fillId="7" borderId="34" xfId="0" applyFont="1" applyFill="1" applyBorder="1"/>
    <xf numFmtId="49" fontId="27" fillId="7" borderId="34" xfId="0" applyNumberFormat="1" applyFont="1" applyFill="1" applyBorder="1"/>
    <xf numFmtId="0" fontId="27" fillId="7" borderId="34" xfId="0" applyFont="1" applyFill="1" applyBorder="1" applyAlignment="1">
      <alignment horizontal="right"/>
    </xf>
    <xf numFmtId="37" fontId="27" fillId="7" borderId="34" xfId="0" applyNumberFormat="1" applyFont="1" applyFill="1" applyBorder="1"/>
    <xf numFmtId="44" fontId="27" fillId="7" borderId="34" xfId="0" applyNumberFormat="1" applyFont="1" applyFill="1" applyBorder="1"/>
    <xf numFmtId="44" fontId="27" fillId="7" borderId="29" xfId="0" applyNumberFormat="1" applyFont="1" applyFill="1" applyBorder="1"/>
    <xf numFmtId="44" fontId="12" fillId="7" borderId="34" xfId="0" applyNumberFormat="1" applyFont="1" applyFill="1" applyBorder="1"/>
    <xf numFmtId="0" fontId="12" fillId="7" borderId="34" xfId="0" applyFont="1" applyFill="1" applyBorder="1"/>
    <xf numFmtId="49" fontId="24" fillId="7" borderId="34" xfId="0" applyNumberFormat="1" applyFont="1" applyFill="1" applyBorder="1"/>
    <xf numFmtId="165" fontId="12" fillId="7" borderId="34" xfId="0" applyNumberFormat="1" applyFont="1" applyFill="1" applyBorder="1"/>
    <xf numFmtId="165" fontId="27" fillId="7" borderId="34" xfId="0" applyNumberFormat="1" applyFont="1" applyFill="1" applyBorder="1"/>
    <xf numFmtId="166" fontId="27" fillId="7" borderId="58" xfId="0" applyNumberFormat="1" applyFont="1" applyFill="1" applyBorder="1"/>
    <xf numFmtId="49" fontId="27" fillId="7" borderId="58" xfId="0" applyNumberFormat="1" applyFont="1" applyFill="1" applyBorder="1"/>
    <xf numFmtId="49" fontId="27" fillId="7" borderId="29" xfId="0" applyNumberFormat="1" applyFont="1" applyFill="1" applyBorder="1"/>
    <xf numFmtId="0" fontId="27" fillId="7" borderId="59" xfId="0" applyFont="1" applyFill="1" applyBorder="1"/>
    <xf numFmtId="44" fontId="27" fillId="7" borderId="59" xfId="0" applyNumberFormat="1" applyFont="1" applyFill="1" applyBorder="1"/>
    <xf numFmtId="44" fontId="27" fillId="7" borderId="60" xfId="0" applyNumberFormat="1" applyFont="1" applyFill="1" applyBorder="1"/>
    <xf numFmtId="44" fontId="12" fillId="7" borderId="61" xfId="0" applyNumberFormat="1" applyFont="1" applyFill="1" applyBorder="1"/>
    <xf numFmtId="0" fontId="12" fillId="7" borderId="59" xfId="0" applyFont="1" applyFill="1" applyBorder="1"/>
    <xf numFmtId="49" fontId="24" fillId="7" borderId="59" xfId="0" applyNumberFormat="1" applyFont="1" applyFill="1" applyBorder="1"/>
    <xf numFmtId="165" fontId="12" fillId="7" borderId="59" xfId="0" applyNumberFormat="1" applyFont="1" applyFill="1" applyBorder="1"/>
    <xf numFmtId="165" fontId="27" fillId="7" borderId="59" xfId="0" applyNumberFormat="1" applyFont="1" applyFill="1" applyBorder="1"/>
    <xf numFmtId="49" fontId="27" fillId="7" borderId="59" xfId="0" applyNumberFormat="1" applyFont="1" applyFill="1" applyBorder="1"/>
    <xf numFmtId="0" fontId="28" fillId="0" borderId="23" xfId="0" applyFont="1" applyBorder="1"/>
    <xf numFmtId="0" fontId="28" fillId="8" borderId="62" xfId="0" applyFont="1" applyFill="1" applyBorder="1"/>
    <xf numFmtId="0" fontId="20" fillId="0" borderId="23" xfId="0" applyFont="1" applyBorder="1"/>
    <xf numFmtId="0" fontId="20" fillId="0" borderId="23" xfId="0" applyFont="1" applyBorder="1" applyAlignment="1">
      <alignment horizontal="left"/>
    </xf>
    <xf numFmtId="0" fontId="27" fillId="2" borderId="62" xfId="0" applyFont="1" applyFill="1" applyBorder="1"/>
    <xf numFmtId="49" fontId="26" fillId="0" borderId="23" xfId="0" applyNumberFormat="1" applyFont="1" applyBorder="1"/>
    <xf numFmtId="0" fontId="26" fillId="0" borderId="23" xfId="0" applyFont="1" applyBorder="1" applyAlignment="1">
      <alignment horizontal="right"/>
    </xf>
    <xf numFmtId="0" fontId="18" fillId="5" borderId="63" xfId="0" applyFont="1" applyFill="1" applyBorder="1" applyAlignment="1">
      <alignment vertical="top"/>
    </xf>
    <xf numFmtId="0" fontId="26" fillId="0" borderId="24" xfId="0" applyFont="1" applyBorder="1"/>
    <xf numFmtId="0" fontId="26" fillId="0" borderId="23" xfId="0" applyFont="1" applyBorder="1"/>
    <xf numFmtId="44" fontId="26" fillId="2" borderId="62" xfId="0" applyNumberFormat="1" applyFont="1" applyFill="1" applyBorder="1"/>
    <xf numFmtId="44" fontId="26" fillId="0" borderId="25" xfId="0" applyNumberFormat="1" applyFont="1" applyBorder="1"/>
    <xf numFmtId="44" fontId="20" fillId="0" borderId="25" xfId="0" applyNumberFormat="1" applyFont="1" applyBorder="1"/>
    <xf numFmtId="167" fontId="26" fillId="0" borderId="64" xfId="0" applyNumberFormat="1" applyFont="1" applyBorder="1"/>
    <xf numFmtId="44" fontId="26" fillId="0" borderId="25" xfId="0" applyNumberFormat="1" applyFont="1" applyBorder="1" applyAlignment="1">
      <alignment horizontal="center"/>
    </xf>
    <xf numFmtId="0" fontId="4" fillId="0" borderId="23" xfId="0" applyFont="1" applyBorder="1" applyAlignment="1">
      <alignment horizontal="center"/>
    </xf>
    <xf numFmtId="164" fontId="29" fillId="0" borderId="65" xfId="0" applyNumberFormat="1" applyFont="1" applyBorder="1"/>
    <xf numFmtId="164" fontId="30" fillId="0" borderId="65" xfId="0" applyNumberFormat="1" applyFont="1" applyBorder="1"/>
    <xf numFmtId="164" fontId="29" fillId="0" borderId="65" xfId="0" applyNumberFormat="1" applyFont="1" applyBorder="1" applyAlignment="1">
      <alignment horizontal="center"/>
    </xf>
    <xf numFmtId="44" fontId="26" fillId="0" borderId="23" xfId="0" applyNumberFormat="1" applyFont="1" applyBorder="1"/>
    <xf numFmtId="0" fontId="26" fillId="0" borderId="19" xfId="0" applyFont="1" applyBorder="1"/>
    <xf numFmtId="0" fontId="27" fillId="2" borderId="19" xfId="0" applyFont="1" applyFill="1" applyBorder="1"/>
    <xf numFmtId="0" fontId="26" fillId="0" borderId="19" xfId="0" applyFont="1" applyBorder="1" applyAlignment="1">
      <alignment horizontal="right"/>
    </xf>
    <xf numFmtId="168" fontId="18" fillId="9" borderId="66" xfId="0" applyNumberFormat="1" applyFont="1" applyFill="1" applyBorder="1"/>
    <xf numFmtId="44" fontId="26" fillId="2" borderId="19" xfId="0" applyNumberFormat="1" applyFont="1" applyFill="1" applyBorder="1"/>
    <xf numFmtId="44" fontId="26" fillId="0" borderId="20" xfId="0" applyNumberFormat="1" applyFont="1" applyBorder="1"/>
    <xf numFmtId="44" fontId="20" fillId="0" borderId="20" xfId="0" applyNumberFormat="1" applyFont="1" applyBorder="1"/>
    <xf numFmtId="167" fontId="26" fillId="0" borderId="67" xfId="0" applyNumberFormat="1" applyFont="1" applyBorder="1"/>
    <xf numFmtId="0" fontId="26" fillId="3" borderId="68" xfId="0" applyFont="1" applyFill="1" applyBorder="1" applyAlignment="1">
      <alignment horizontal="center"/>
    </xf>
    <xf numFmtId="0" fontId="26" fillId="3" borderId="69" xfId="0" applyFont="1" applyFill="1" applyBorder="1" applyAlignment="1">
      <alignment horizontal="center"/>
    </xf>
    <xf numFmtId="0" fontId="26" fillId="3" borderId="10" xfId="0" applyFont="1" applyFill="1" applyBorder="1" applyAlignment="1">
      <alignment horizontal="center"/>
    </xf>
    <xf numFmtId="44" fontId="26" fillId="2" borderId="38" xfId="0" applyNumberFormat="1" applyFont="1" applyFill="1" applyBorder="1"/>
    <xf numFmtId="0" fontId="26" fillId="0" borderId="23" xfId="0" applyFont="1" applyBorder="1" applyAlignment="1">
      <alignment horizontal="center"/>
    </xf>
    <xf numFmtId="164" fontId="30" fillId="10" borderId="70" xfId="0" applyNumberFormat="1" applyFont="1" applyFill="1" applyBorder="1"/>
    <xf numFmtId="0" fontId="30" fillId="2" borderId="70" xfId="0" applyFont="1" applyFill="1" applyBorder="1" applyAlignment="1">
      <alignment horizontal="center"/>
    </xf>
    <xf numFmtId="169" fontId="26" fillId="0" borderId="23" xfId="0" applyNumberFormat="1" applyFont="1" applyBorder="1"/>
    <xf numFmtId="165" fontId="26" fillId="0" borderId="23" xfId="0" applyNumberFormat="1" applyFont="1" applyBorder="1"/>
    <xf numFmtId="0" fontId="27" fillId="3" borderId="19" xfId="0" applyFont="1" applyFill="1" applyBorder="1"/>
    <xf numFmtId="49" fontId="20" fillId="3" borderId="62" xfId="0" applyNumberFormat="1" applyFont="1" applyFill="1" applyBorder="1"/>
    <xf numFmtId="0" fontId="20" fillId="3" borderId="19" xfId="0" applyFont="1" applyFill="1" applyBorder="1" applyAlignment="1">
      <alignment horizontal="right"/>
    </xf>
    <xf numFmtId="168" fontId="31" fillId="3" borderId="66" xfId="0" applyNumberFormat="1" applyFont="1" applyFill="1" applyBorder="1"/>
    <xf numFmtId="0" fontId="20" fillId="3" borderId="69" xfId="0" applyFont="1" applyFill="1" applyBorder="1"/>
    <xf numFmtId="44" fontId="20" fillId="3" borderId="19" xfId="0" applyNumberFormat="1" applyFont="1" applyFill="1" applyBorder="1"/>
    <xf numFmtId="44" fontId="20" fillId="3" borderId="71" xfId="0" applyNumberFormat="1" applyFont="1" applyFill="1" applyBorder="1"/>
    <xf numFmtId="167" fontId="20" fillId="3" borderId="67" xfId="0" applyNumberFormat="1" applyFont="1" applyFill="1" applyBorder="1"/>
    <xf numFmtId="44" fontId="20" fillId="3" borderId="38" xfId="0" applyNumberFormat="1" applyFont="1" applyFill="1" applyBorder="1"/>
    <xf numFmtId="44" fontId="20" fillId="3" borderId="38" xfId="0" applyNumberFormat="1" applyFont="1" applyFill="1" applyBorder="1" applyAlignment="1">
      <alignment horizontal="center"/>
    </xf>
    <xf numFmtId="0" fontId="20" fillId="0" borderId="23" xfId="0" applyFont="1" applyBorder="1" applyAlignment="1">
      <alignment horizontal="center"/>
    </xf>
    <xf numFmtId="164" fontId="32" fillId="3" borderId="70" xfId="0" applyNumberFormat="1" applyFont="1" applyFill="1" applyBorder="1"/>
    <xf numFmtId="164" fontId="32" fillId="3" borderId="70" xfId="0" applyNumberFormat="1" applyFont="1" applyFill="1" applyBorder="1" applyAlignment="1">
      <alignment horizontal="center"/>
    </xf>
    <xf numFmtId="44" fontId="20" fillId="3" borderId="62" xfId="0" applyNumberFormat="1" applyFont="1" applyFill="1" applyBorder="1"/>
    <xf numFmtId="169" fontId="20" fillId="3" borderId="62" xfId="0" applyNumberFormat="1" applyFont="1" applyFill="1" applyBorder="1"/>
    <xf numFmtId="0" fontId="26" fillId="0" borderId="54" xfId="0" applyFont="1" applyBorder="1"/>
    <xf numFmtId="0" fontId="28" fillId="0" borderId="53" xfId="0" applyFont="1" applyBorder="1"/>
    <xf numFmtId="0" fontId="33" fillId="0" borderId="54" xfId="0" applyFont="1" applyBorder="1"/>
    <xf numFmtId="0" fontId="33" fillId="0" borderId="54" xfId="0" applyFont="1" applyBorder="1" applyAlignment="1">
      <alignment horizontal="left"/>
    </xf>
    <xf numFmtId="49" fontId="33" fillId="0" borderId="54" xfId="0" applyNumberFormat="1" applyFont="1" applyBorder="1"/>
    <xf numFmtId="0" fontId="33" fillId="0" borderId="54" xfId="0" applyFont="1" applyBorder="1" applyAlignment="1">
      <alignment horizontal="right"/>
    </xf>
    <xf numFmtId="168" fontId="31" fillId="9" borderId="72" xfId="0" applyNumberFormat="1" applyFont="1" applyFill="1" applyBorder="1"/>
    <xf numFmtId="0" fontId="20" fillId="0" borderId="17" xfId="0" applyFont="1" applyBorder="1"/>
    <xf numFmtId="0" fontId="20" fillId="0" borderId="54" xfId="0" applyFont="1" applyBorder="1" applyAlignment="1">
      <alignment vertical="top"/>
    </xf>
    <xf numFmtId="0" fontId="20" fillId="0" borderId="73" xfId="0" applyFont="1" applyBorder="1" applyAlignment="1">
      <alignment vertical="top"/>
    </xf>
    <xf numFmtId="167" fontId="20" fillId="0" borderId="57" xfId="0" applyNumberFormat="1" applyFont="1" applyBorder="1" applyAlignment="1">
      <alignment vertical="top"/>
    </xf>
    <xf numFmtId="0" fontId="20" fillId="0" borderId="73" xfId="0" applyFont="1" applyBorder="1" applyAlignment="1">
      <alignment horizontal="center" vertical="top"/>
    </xf>
    <xf numFmtId="44" fontId="20" fillId="0" borderId="54" xfId="0" applyNumberFormat="1" applyFont="1" applyBorder="1"/>
    <xf numFmtId="44" fontId="20" fillId="0" borderId="54" xfId="0" applyNumberFormat="1" applyFont="1" applyBorder="1" applyAlignment="1">
      <alignment horizontal="center"/>
    </xf>
    <xf numFmtId="44" fontId="20" fillId="0" borderId="54" xfId="0" applyNumberFormat="1" applyFont="1" applyBorder="1" applyAlignment="1">
      <alignment shrinkToFit="1"/>
    </xf>
    <xf numFmtId="169" fontId="20" fillId="0" borderId="54" xfId="0" applyNumberFormat="1" applyFont="1" applyBorder="1"/>
    <xf numFmtId="0" fontId="26" fillId="0" borderId="23" xfId="0" applyFont="1" applyBorder="1" applyAlignment="1">
      <alignment horizontal="left"/>
    </xf>
    <xf numFmtId="0" fontId="4" fillId="2" borderId="62" xfId="0" applyFont="1" applyFill="1" applyBorder="1"/>
    <xf numFmtId="0" fontId="18" fillId="5" borderId="63" xfId="0" applyFont="1" applyFill="1" applyBorder="1"/>
    <xf numFmtId="0" fontId="26" fillId="0" borderId="37" xfId="0" applyFont="1" applyBorder="1" applyAlignment="1">
      <alignment horizontal="center"/>
    </xf>
    <xf numFmtId="2" fontId="26" fillId="0" borderId="23" xfId="0" applyNumberFormat="1" applyFont="1" applyBorder="1" applyAlignment="1">
      <alignment horizontal="center"/>
    </xf>
    <xf numFmtId="164" fontId="30" fillId="10" borderId="74" xfId="0" applyNumberFormat="1" applyFont="1" applyFill="1" applyBorder="1"/>
    <xf numFmtId="164" fontId="30" fillId="10" borderId="75" xfId="0" applyNumberFormat="1" applyFont="1" applyFill="1" applyBorder="1"/>
    <xf numFmtId="164" fontId="30" fillId="2" borderId="18" xfId="0" applyNumberFormat="1" applyFont="1" applyFill="1" applyBorder="1" applyAlignment="1">
      <alignment horizontal="center"/>
    </xf>
    <xf numFmtId="170" fontId="26" fillId="0" borderId="25" xfId="0" applyNumberFormat="1" applyFont="1" applyBorder="1" applyAlignment="1">
      <alignment horizontal="left" shrinkToFit="1"/>
    </xf>
    <xf numFmtId="0" fontId="34" fillId="2" borderId="19" xfId="0" applyFont="1" applyFill="1" applyBorder="1"/>
    <xf numFmtId="49" fontId="26" fillId="0" borderId="23" xfId="0" applyNumberFormat="1" applyFont="1" applyBorder="1" applyAlignment="1">
      <alignment horizontal="right"/>
    </xf>
    <xf numFmtId="0" fontId="18" fillId="0" borderId="45" xfId="0" applyFont="1" applyBorder="1"/>
    <xf numFmtId="170" fontId="26" fillId="0" borderId="25" xfId="0" applyNumberFormat="1" applyFont="1" applyBorder="1" applyAlignment="1">
      <alignment horizontal="center" shrinkToFit="1"/>
    </xf>
    <xf numFmtId="164" fontId="30" fillId="2" borderId="70" xfId="0" applyNumberFormat="1" applyFont="1" applyFill="1" applyBorder="1" applyAlignment="1">
      <alignment horizontal="center"/>
    </xf>
    <xf numFmtId="0" fontId="26" fillId="0" borderId="76" xfId="0" applyFont="1" applyBorder="1"/>
    <xf numFmtId="0" fontId="26" fillId="0" borderId="19" xfId="0" applyFont="1" applyBorder="1" applyAlignment="1">
      <alignment horizontal="left"/>
    </xf>
    <xf numFmtId="44" fontId="26" fillId="0" borderId="19" xfId="0" applyNumberFormat="1" applyFont="1" applyBorder="1"/>
    <xf numFmtId="0" fontId="26" fillId="0" borderId="68" xfId="0" applyFont="1" applyBorder="1" applyAlignment="1">
      <alignment horizontal="left"/>
    </xf>
    <xf numFmtId="0" fontId="26" fillId="0" borderId="19" xfId="0" applyFont="1" applyBorder="1" applyAlignment="1">
      <alignment horizontal="center"/>
    </xf>
    <xf numFmtId="0" fontId="26" fillId="0" borderId="9" xfId="0" applyFont="1" applyBorder="1" applyAlignment="1">
      <alignment horizontal="center"/>
    </xf>
    <xf numFmtId="0" fontId="34" fillId="0" borderId="19" xfId="0" applyFont="1" applyBorder="1"/>
    <xf numFmtId="44" fontId="26" fillId="3" borderId="62" xfId="0" applyNumberFormat="1" applyFont="1" applyFill="1" applyBorder="1"/>
    <xf numFmtId="0" fontId="26" fillId="0" borderId="24" xfId="0" applyFont="1" applyBorder="1" applyAlignment="1">
      <alignment horizontal="center"/>
    </xf>
    <xf numFmtId="164" fontId="30" fillId="3" borderId="70" xfId="0" applyNumberFormat="1" applyFont="1" applyFill="1" applyBorder="1"/>
    <xf numFmtId="164" fontId="30" fillId="3" borderId="70" xfId="0" applyNumberFormat="1" applyFont="1" applyFill="1" applyBorder="1" applyAlignment="1">
      <alignment horizontal="center"/>
    </xf>
    <xf numFmtId="0" fontId="26" fillId="0" borderId="25" xfId="0" applyFont="1" applyBorder="1"/>
    <xf numFmtId="0" fontId="28" fillId="0" borderId="25" xfId="0" applyFont="1" applyBorder="1"/>
    <xf numFmtId="0" fontId="26" fillId="0" borderId="53" xfId="0" applyFont="1" applyBorder="1" applyAlignment="1">
      <alignment horizontal="left"/>
    </xf>
    <xf numFmtId="0" fontId="34" fillId="0" borderId="53" xfId="0" applyFont="1" applyBorder="1"/>
    <xf numFmtId="0" fontId="26" fillId="0" borderId="54" xfId="0" applyFont="1" applyBorder="1" applyAlignment="1">
      <alignment horizontal="right"/>
    </xf>
    <xf numFmtId="0" fontId="18" fillId="0" borderId="54" xfId="0" applyFont="1" applyBorder="1"/>
    <xf numFmtId="0" fontId="34" fillId="0" borderId="53" xfId="0" applyFont="1" applyBorder="1" applyAlignment="1">
      <alignment vertical="top"/>
    </xf>
    <xf numFmtId="44" fontId="26" fillId="0" borderId="77" xfId="0" applyNumberFormat="1" applyFont="1" applyBorder="1"/>
    <xf numFmtId="44" fontId="20" fillId="0" borderId="53" xfId="0" applyNumberFormat="1" applyFont="1" applyBorder="1"/>
    <xf numFmtId="167" fontId="26" fillId="0" borderId="78" xfId="0" applyNumberFormat="1" applyFont="1" applyBorder="1"/>
    <xf numFmtId="44" fontId="26" fillId="0" borderId="24" xfId="0" applyNumberFormat="1" applyFont="1" applyBorder="1"/>
    <xf numFmtId="44" fontId="26" fillId="0" borderId="79" xfId="0" applyNumberFormat="1" applyFont="1" applyBorder="1" applyAlignment="1">
      <alignment horizontal="center"/>
    </xf>
    <xf numFmtId="0" fontId="34" fillId="0" borderId="53" xfId="0" applyFont="1" applyBorder="1" applyAlignment="1">
      <alignment horizontal="center"/>
    </xf>
    <xf numFmtId="169" fontId="26" fillId="0" borderId="53" xfId="0" applyNumberFormat="1" applyFont="1" applyBorder="1"/>
    <xf numFmtId="0" fontId="28" fillId="0" borderId="37" xfId="0" applyFont="1" applyBorder="1"/>
    <xf numFmtId="0" fontId="28" fillId="8" borderId="37" xfId="0" applyFont="1" applyFill="1" applyBorder="1"/>
    <xf numFmtId="0" fontId="26" fillId="0" borderId="37" xfId="0" applyFont="1" applyBorder="1"/>
    <xf numFmtId="0" fontId="26" fillId="0" borderId="25" xfId="0" applyFont="1" applyBorder="1" applyAlignment="1">
      <alignment horizontal="right"/>
    </xf>
    <xf numFmtId="0" fontId="26" fillId="0" borderId="80" xfId="0" applyFont="1" applyBorder="1"/>
    <xf numFmtId="44" fontId="26" fillId="0" borderId="81" xfId="0" applyNumberFormat="1" applyFont="1" applyBorder="1"/>
    <xf numFmtId="44" fontId="26" fillId="0" borderId="37" xfId="0" applyNumberFormat="1" applyFont="1" applyBorder="1" applyAlignment="1">
      <alignment horizontal="center"/>
    </xf>
    <xf numFmtId="0" fontId="4" fillId="2" borderId="19" xfId="0" applyFont="1" applyFill="1" applyBorder="1"/>
    <xf numFmtId="44" fontId="20" fillId="0" borderId="19" xfId="0" applyNumberFormat="1" applyFont="1" applyBorder="1"/>
    <xf numFmtId="0" fontId="26" fillId="0" borderId="25" xfId="0" applyFont="1" applyBorder="1" applyAlignment="1">
      <alignment horizontal="center"/>
    </xf>
    <xf numFmtId="0" fontId="20" fillId="0" borderId="19" xfId="0" applyFont="1" applyBorder="1"/>
    <xf numFmtId="164" fontId="30" fillId="0" borderId="70" xfId="0" applyNumberFormat="1" applyFont="1" applyBorder="1"/>
    <xf numFmtId="164" fontId="30" fillId="0" borderId="70" xfId="0" applyNumberFormat="1" applyFont="1" applyBorder="1" applyAlignment="1">
      <alignment horizontal="center"/>
    </xf>
    <xf numFmtId="44" fontId="26" fillId="0" borderId="22" xfId="0" applyNumberFormat="1" applyFont="1" applyBorder="1"/>
    <xf numFmtId="167" fontId="26" fillId="0" borderId="82" xfId="0" applyNumberFormat="1" applyFont="1" applyBorder="1"/>
    <xf numFmtId="0" fontId="28" fillId="0" borderId="54" xfId="0" applyFont="1" applyBorder="1"/>
    <xf numFmtId="0" fontId="4" fillId="0" borderId="53" xfId="0" applyFont="1" applyBorder="1"/>
    <xf numFmtId="0" fontId="26" fillId="0" borderId="53" xfId="0" applyFont="1" applyBorder="1"/>
    <xf numFmtId="44" fontId="26" fillId="0" borderId="53" xfId="0" applyNumberFormat="1" applyFont="1" applyBorder="1"/>
    <xf numFmtId="44" fontId="26" fillId="0" borderId="79" xfId="0" applyNumberFormat="1" applyFont="1" applyBorder="1"/>
    <xf numFmtId="44" fontId="26" fillId="0" borderId="83" xfId="0" applyNumberFormat="1" applyFont="1" applyBorder="1" applyAlignment="1">
      <alignment horizontal="center"/>
    </xf>
    <xf numFmtId="2" fontId="26" fillId="0" borderId="53" xfId="0" applyNumberFormat="1" applyFont="1" applyBorder="1" applyAlignment="1">
      <alignment horizontal="center"/>
    </xf>
    <xf numFmtId="164" fontId="30" fillId="10" borderId="84" xfId="0" applyNumberFormat="1" applyFont="1" applyFill="1" applyBorder="1"/>
    <xf numFmtId="164" fontId="30" fillId="10" borderId="85" xfId="0" applyNumberFormat="1" applyFont="1" applyFill="1" applyBorder="1"/>
    <xf numFmtId="164" fontId="30" fillId="10" borderId="85" xfId="0" applyNumberFormat="1" applyFont="1" applyFill="1" applyBorder="1" applyAlignment="1">
      <alignment horizontal="center"/>
    </xf>
    <xf numFmtId="0" fontId="26" fillId="0" borderId="86" xfId="0" applyFont="1" applyBorder="1" applyAlignment="1">
      <alignment horizontal="right"/>
    </xf>
    <xf numFmtId="0" fontId="18" fillId="5" borderId="1" xfId="0" applyFont="1" applyFill="1" applyBorder="1"/>
    <xf numFmtId="44" fontId="20" fillId="0" borderId="23" xfId="0" applyNumberFormat="1" applyFont="1" applyBorder="1"/>
    <xf numFmtId="167" fontId="26" fillId="0" borderId="87" xfId="0" applyNumberFormat="1" applyFont="1" applyBorder="1"/>
    <xf numFmtId="44" fontId="26" fillId="0" borderId="24" xfId="0" applyNumberFormat="1" applyFont="1" applyBorder="1" applyAlignment="1">
      <alignment horizontal="center"/>
    </xf>
    <xf numFmtId="0" fontId="26" fillId="3" borderId="62" xfId="0" applyFont="1" applyFill="1" applyBorder="1" applyAlignment="1">
      <alignment horizontal="center"/>
    </xf>
    <xf numFmtId="44" fontId="26" fillId="2" borderId="69" xfId="0" applyNumberFormat="1" applyFont="1" applyFill="1" applyBorder="1"/>
    <xf numFmtId="164" fontId="30" fillId="10" borderId="88" xfId="0" applyNumberFormat="1" applyFont="1" applyFill="1" applyBorder="1"/>
    <xf numFmtId="0" fontId="18" fillId="0" borderId="37" xfId="0" applyFont="1" applyBorder="1"/>
    <xf numFmtId="44" fontId="26" fillId="3" borderId="71" xfId="0" applyNumberFormat="1" applyFont="1" applyFill="1" applyBorder="1"/>
    <xf numFmtId="167" fontId="26" fillId="3" borderId="89" xfId="0" applyNumberFormat="1" applyFont="1" applyFill="1" applyBorder="1"/>
    <xf numFmtId="44" fontId="26" fillId="2" borderId="10" xfId="0" applyNumberFormat="1" applyFont="1" applyFill="1" applyBorder="1"/>
    <xf numFmtId="0" fontId="26" fillId="0" borderId="76" xfId="0" applyFont="1" applyBorder="1" applyAlignment="1">
      <alignment horizontal="left"/>
    </xf>
    <xf numFmtId="0" fontId="4" fillId="2" borderId="49" xfId="0" applyFont="1" applyFill="1" applyBorder="1"/>
    <xf numFmtId="0" fontId="18" fillId="0" borderId="19" xfId="0" applyFont="1" applyBorder="1"/>
    <xf numFmtId="167" fontId="26" fillId="0" borderId="90" xfId="0" applyNumberFormat="1" applyFont="1" applyBorder="1"/>
    <xf numFmtId="44" fontId="26" fillId="0" borderId="23" xfId="0" applyNumberFormat="1" applyFont="1" applyBorder="1" applyAlignment="1">
      <alignment horizontal="center"/>
    </xf>
    <xf numFmtId="0" fontId="26" fillId="0" borderId="91" xfId="0" applyFont="1" applyBorder="1"/>
    <xf numFmtId="0" fontId="4" fillId="3" borderId="49" xfId="0" applyFont="1" applyFill="1" applyBorder="1"/>
    <xf numFmtId="0" fontId="26" fillId="0" borderId="76" xfId="0" applyFont="1" applyBorder="1" applyAlignment="1">
      <alignment horizontal="right"/>
    </xf>
    <xf numFmtId="44" fontId="26" fillId="3" borderId="19" xfId="0" applyNumberFormat="1" applyFont="1" applyFill="1" applyBorder="1"/>
    <xf numFmtId="44" fontId="26" fillId="0" borderId="92" xfId="0" applyNumberFormat="1" applyFont="1" applyBorder="1"/>
    <xf numFmtId="44" fontId="26" fillId="0" borderId="21" xfId="0" applyNumberFormat="1" applyFont="1" applyBorder="1"/>
    <xf numFmtId="44" fontId="26" fillId="0" borderId="21" xfId="0" applyNumberFormat="1" applyFont="1" applyBorder="1" applyAlignment="1">
      <alignment horizontal="center"/>
    </xf>
    <xf numFmtId="44" fontId="26" fillId="0" borderId="19" xfId="0" applyNumberFormat="1" applyFont="1" applyBorder="1" applyAlignment="1">
      <alignment horizontal="center"/>
    </xf>
    <xf numFmtId="2" fontId="26" fillId="0" borderId="45" xfId="0" applyNumberFormat="1" applyFont="1" applyBorder="1" applyAlignment="1">
      <alignment horizontal="center"/>
    </xf>
    <xf numFmtId="44" fontId="26" fillId="0" borderId="45" xfId="0" applyNumberFormat="1" applyFont="1" applyBorder="1"/>
    <xf numFmtId="0" fontId="26" fillId="0" borderId="53" xfId="0" applyFont="1" applyBorder="1" applyAlignment="1">
      <alignment horizontal="right"/>
    </xf>
    <xf numFmtId="0" fontId="18" fillId="0" borderId="53" xfId="0" applyFont="1" applyBorder="1"/>
    <xf numFmtId="44" fontId="26" fillId="3" borderId="53" xfId="0" applyNumberFormat="1" applyFont="1" applyFill="1" applyBorder="1"/>
    <xf numFmtId="44" fontId="26" fillId="0" borderId="53" xfId="0" applyNumberFormat="1" applyFont="1" applyBorder="1" applyAlignment="1">
      <alignment horizontal="center"/>
    </xf>
    <xf numFmtId="0" fontId="28" fillId="0" borderId="44" xfId="0" applyFont="1" applyBorder="1"/>
    <xf numFmtId="0" fontId="26" fillId="0" borderId="44" xfId="0" applyFont="1" applyBorder="1"/>
    <xf numFmtId="0" fontId="26" fillId="0" borderId="37" xfId="0" applyFont="1" applyBorder="1" applyAlignment="1">
      <alignment horizontal="right"/>
    </xf>
    <xf numFmtId="0" fontId="18" fillId="5" borderId="1" xfId="0" applyFont="1" applyFill="1" applyBorder="1" applyAlignment="1">
      <alignment vertical="top"/>
    </xf>
    <xf numFmtId="44" fontId="26" fillId="2" borderId="37" xfId="0" applyNumberFormat="1" applyFont="1" applyFill="1" applyBorder="1"/>
    <xf numFmtId="44" fontId="26" fillId="0" borderId="86" xfId="0" applyNumberFormat="1" applyFont="1" applyBorder="1"/>
    <xf numFmtId="44" fontId="20" fillId="0" borderId="86" xfId="0" applyNumberFormat="1" applyFont="1" applyBorder="1"/>
    <xf numFmtId="167" fontId="26" fillId="0" borderId="93" xfId="0" applyNumberFormat="1" applyFont="1" applyBorder="1"/>
    <xf numFmtId="0" fontId="34" fillId="0" borderId="19" xfId="0" applyFont="1" applyBorder="1" applyAlignment="1">
      <alignment vertical="top"/>
    </xf>
    <xf numFmtId="0" fontId="34" fillId="0" borderId="19" xfId="0" applyFont="1" applyBorder="1" applyAlignment="1">
      <alignment horizontal="right" vertical="top"/>
    </xf>
    <xf numFmtId="0" fontId="18" fillId="0" borderId="45" xfId="0" applyFont="1" applyBorder="1" applyAlignment="1">
      <alignment vertical="top"/>
    </xf>
    <xf numFmtId="0" fontId="34" fillId="0" borderId="21" xfId="0" applyFont="1" applyBorder="1" applyAlignment="1">
      <alignment vertical="top"/>
    </xf>
    <xf numFmtId="0" fontId="26" fillId="0" borderId="19" xfId="0" applyFont="1" applyBorder="1" applyAlignment="1">
      <alignment vertical="top"/>
    </xf>
    <xf numFmtId="0" fontId="34" fillId="0" borderId="20" xfId="0" applyFont="1" applyBorder="1" applyAlignment="1">
      <alignment vertical="top"/>
    </xf>
    <xf numFmtId="0" fontId="33" fillId="0" borderId="20" xfId="0" applyFont="1" applyBorder="1" applyAlignment="1">
      <alignment vertical="top"/>
    </xf>
    <xf numFmtId="167" fontId="34" fillId="0" borderId="67" xfId="0" applyNumberFormat="1" applyFont="1" applyBorder="1" applyAlignment="1">
      <alignment vertical="top"/>
    </xf>
    <xf numFmtId="0" fontId="34" fillId="0" borderId="20" xfId="0" applyFont="1" applyBorder="1" applyAlignment="1">
      <alignment horizontal="center" vertical="top"/>
    </xf>
    <xf numFmtId="44" fontId="26" fillId="0" borderId="19" xfId="0" applyNumberFormat="1" applyFont="1" applyBorder="1" applyAlignment="1">
      <alignment shrinkToFit="1"/>
    </xf>
    <xf numFmtId="0" fontId="34" fillId="0" borderId="76" xfId="0" applyFont="1" applyBorder="1"/>
    <xf numFmtId="0" fontId="34" fillId="0" borderId="76" xfId="0" applyFont="1" applyBorder="1" applyAlignment="1">
      <alignment vertical="top"/>
    </xf>
    <xf numFmtId="0" fontId="34" fillId="0" borderId="76" xfId="0" applyFont="1" applyBorder="1" applyAlignment="1">
      <alignment horizontal="right" vertical="top"/>
    </xf>
    <xf numFmtId="0" fontId="34" fillId="0" borderId="91" xfId="0" applyFont="1" applyBorder="1" applyAlignment="1">
      <alignment vertical="top"/>
    </xf>
    <xf numFmtId="0" fontId="26" fillId="0" borderId="76" xfId="0" applyFont="1" applyBorder="1" applyAlignment="1">
      <alignment vertical="top"/>
    </xf>
    <xf numFmtId="0" fontId="34" fillId="0" borderId="92" xfId="0" applyFont="1" applyBorder="1" applyAlignment="1">
      <alignment vertical="top"/>
    </xf>
    <xf numFmtId="0" fontId="33" fillId="0" borderId="92" xfId="0" applyFont="1" applyBorder="1" applyAlignment="1">
      <alignment vertical="top"/>
    </xf>
    <xf numFmtId="167" fontId="34" fillId="0" borderId="94" xfId="0" applyNumberFormat="1" applyFont="1" applyBorder="1" applyAlignment="1">
      <alignment vertical="top"/>
    </xf>
    <xf numFmtId="0" fontId="34" fillId="0" borderId="92" xfId="0" applyFont="1" applyBorder="1" applyAlignment="1">
      <alignment horizontal="center" vertical="top"/>
    </xf>
    <xf numFmtId="0" fontId="34" fillId="0" borderId="76" xfId="0" applyFont="1" applyBorder="1" applyAlignment="1">
      <alignment horizontal="left"/>
    </xf>
    <xf numFmtId="0" fontId="34" fillId="0" borderId="53" xfId="0" applyFont="1" applyBorder="1" applyAlignment="1">
      <alignment horizontal="right" vertical="top"/>
    </xf>
    <xf numFmtId="0" fontId="18" fillId="0" borderId="54" xfId="0" applyFont="1" applyBorder="1" applyAlignment="1">
      <alignment vertical="top"/>
    </xf>
    <xf numFmtId="0" fontId="34" fillId="0" borderId="79" xfId="0" applyFont="1" applyBorder="1" applyAlignment="1">
      <alignment vertical="top"/>
    </xf>
    <xf numFmtId="0" fontId="26" fillId="0" borderId="53" xfId="0" applyFont="1" applyBorder="1" applyAlignment="1">
      <alignment vertical="top"/>
    </xf>
    <xf numFmtId="0" fontId="34" fillId="0" borderId="77" xfId="0" applyFont="1" applyBorder="1" applyAlignment="1">
      <alignment vertical="top"/>
    </xf>
    <xf numFmtId="0" fontId="33" fillId="0" borderId="77" xfId="0" applyFont="1" applyBorder="1" applyAlignment="1">
      <alignment vertical="top"/>
    </xf>
    <xf numFmtId="167" fontId="34" fillId="0" borderId="95" xfId="0" applyNumberFormat="1" applyFont="1" applyBorder="1" applyAlignment="1">
      <alignment vertical="top"/>
    </xf>
    <xf numFmtId="0" fontId="34" fillId="0" borderId="79" xfId="0" applyFont="1" applyBorder="1" applyAlignment="1">
      <alignment horizontal="center" vertical="top"/>
    </xf>
    <xf numFmtId="0" fontId="34" fillId="0" borderId="53" xfId="0" applyFont="1" applyBorder="1" applyAlignment="1">
      <alignment horizontal="center" vertical="top"/>
    </xf>
    <xf numFmtId="0" fontId="34" fillId="0" borderId="83" xfId="0" applyFont="1" applyBorder="1" applyAlignment="1">
      <alignment vertical="top"/>
    </xf>
    <xf numFmtId="0" fontId="26" fillId="0" borderId="53" xfId="0" applyFont="1" applyBorder="1" applyAlignment="1">
      <alignment horizontal="center"/>
    </xf>
    <xf numFmtId="44" fontId="26" fillId="0" borderId="53" xfId="0" applyNumberFormat="1" applyFont="1" applyBorder="1" applyAlignment="1">
      <alignment shrinkToFit="1"/>
    </xf>
    <xf numFmtId="0" fontId="26" fillId="0" borderId="37" xfId="0" applyFont="1" applyBorder="1" applyAlignment="1">
      <alignment horizontal="left"/>
    </xf>
    <xf numFmtId="0" fontId="4" fillId="2" borderId="37" xfId="0" applyFont="1" applyFill="1" applyBorder="1"/>
    <xf numFmtId="49" fontId="26" fillId="3" borderId="96" xfId="0" applyNumberFormat="1" applyFont="1" applyFill="1" applyBorder="1" applyAlignment="1">
      <alignment horizontal="center"/>
    </xf>
    <xf numFmtId="0" fontId="20" fillId="0" borderId="97" xfId="0" applyFont="1" applyBorder="1"/>
    <xf numFmtId="0" fontId="26" fillId="3" borderId="98" xfId="0" applyFont="1" applyFill="1" applyBorder="1" applyAlignment="1">
      <alignment horizontal="center"/>
    </xf>
    <xf numFmtId="169" fontId="26" fillId="3" borderId="62" xfId="0" applyNumberFormat="1" applyFont="1" applyFill="1" applyBorder="1"/>
    <xf numFmtId="49" fontId="26" fillId="0" borderId="19" xfId="0" applyNumberFormat="1" applyFont="1" applyBorder="1"/>
    <xf numFmtId="0" fontId="26" fillId="0" borderId="45" xfId="0" applyFont="1" applyBorder="1"/>
    <xf numFmtId="0" fontId="4" fillId="0" borderId="19" xfId="0" applyFont="1" applyBorder="1"/>
    <xf numFmtId="0" fontId="20" fillId="0" borderId="21" xfId="0" applyFont="1" applyBorder="1"/>
    <xf numFmtId="0" fontId="34" fillId="0" borderId="54" xfId="0" applyFont="1" applyBorder="1"/>
    <xf numFmtId="0" fontId="34" fillId="0" borderId="54" xfId="0" applyFont="1" applyBorder="1" applyAlignment="1">
      <alignment horizontal="left"/>
    </xf>
    <xf numFmtId="49" fontId="34" fillId="0" borderId="54" xfId="0" applyNumberFormat="1" applyFont="1" applyBorder="1"/>
    <xf numFmtId="0" fontId="34" fillId="0" borderId="54" xfId="0" applyFont="1" applyBorder="1" applyAlignment="1">
      <alignment horizontal="right"/>
    </xf>
    <xf numFmtId="168" fontId="18" fillId="9" borderId="72" xfId="0" applyNumberFormat="1" applyFont="1" applyFill="1" applyBorder="1"/>
    <xf numFmtId="0" fontId="26" fillId="0" borderId="17" xfId="0" applyFont="1" applyBorder="1"/>
    <xf numFmtId="0" fontId="26" fillId="0" borderId="54" xfId="0" applyFont="1" applyBorder="1" applyAlignment="1">
      <alignment vertical="top"/>
    </xf>
    <xf numFmtId="0" fontId="26" fillId="0" borderId="73" xfId="0" applyFont="1" applyBorder="1" applyAlignment="1">
      <alignment vertical="top"/>
    </xf>
    <xf numFmtId="167" fontId="26" fillId="0" borderId="57" xfId="0" applyNumberFormat="1" applyFont="1" applyBorder="1" applyAlignment="1">
      <alignment vertical="top"/>
    </xf>
    <xf numFmtId="0" fontId="26" fillId="0" borderId="99" xfId="0" applyFont="1" applyBorder="1" applyAlignment="1">
      <alignment vertical="top"/>
    </xf>
    <xf numFmtId="0" fontId="26" fillId="0" borderId="77" xfId="0" applyFont="1" applyBorder="1" applyAlignment="1">
      <alignment horizontal="center" vertical="top"/>
    </xf>
    <xf numFmtId="0" fontId="26" fillId="0" borderId="77" xfId="0" applyFont="1" applyBorder="1" applyAlignment="1">
      <alignment vertical="top"/>
    </xf>
    <xf numFmtId="0" fontId="28" fillId="0" borderId="45" xfId="0" applyFont="1" applyBorder="1"/>
    <xf numFmtId="0" fontId="26" fillId="0" borderId="45" xfId="0" applyFont="1" applyBorder="1" applyAlignment="1">
      <alignment horizontal="left"/>
    </xf>
    <xf numFmtId="164" fontId="30" fillId="10" borderId="18" xfId="0" applyNumberFormat="1" applyFont="1" applyFill="1" applyBorder="1"/>
    <xf numFmtId="0" fontId="26" fillId="0" borderId="20" xfId="0" applyFont="1" applyBorder="1" applyAlignment="1">
      <alignment horizontal="center"/>
    </xf>
    <xf numFmtId="0" fontId="26" fillId="0" borderId="20" xfId="0" applyFont="1" applyBorder="1" applyAlignment="1">
      <alignment horizontal="center" vertical="top"/>
    </xf>
    <xf numFmtId="171" fontId="26" fillId="0" borderId="20" xfId="0" applyNumberFormat="1" applyFont="1" applyBorder="1" applyAlignment="1">
      <alignment vertical="top"/>
    </xf>
    <xf numFmtId="169" fontId="26" fillId="0" borderId="19" xfId="0" applyNumberFormat="1" applyFont="1" applyBorder="1" applyAlignment="1">
      <alignment shrinkToFit="1"/>
    </xf>
    <xf numFmtId="0" fontId="26" fillId="0" borderId="92" xfId="0" applyFont="1" applyBorder="1" applyAlignment="1">
      <alignment horizontal="right" vertical="top"/>
    </xf>
    <xf numFmtId="0" fontId="26" fillId="0" borderId="91" xfId="0" applyFont="1" applyBorder="1" applyAlignment="1">
      <alignment vertical="top"/>
    </xf>
    <xf numFmtId="0" fontId="26" fillId="0" borderId="92" xfId="0" applyFont="1" applyBorder="1" applyAlignment="1">
      <alignment horizontal="center"/>
    </xf>
    <xf numFmtId="0" fontId="26" fillId="0" borderId="92" xfId="0" applyFont="1" applyBorder="1" applyAlignment="1">
      <alignment horizontal="center" vertical="top"/>
    </xf>
    <xf numFmtId="171" fontId="26" fillId="0" borderId="92" xfId="0" applyNumberFormat="1" applyFont="1" applyBorder="1" applyAlignment="1">
      <alignment vertical="top"/>
    </xf>
    <xf numFmtId="0" fontId="34" fillId="0" borderId="77" xfId="0" applyFont="1" applyBorder="1" applyAlignment="1">
      <alignment horizontal="center" vertical="top"/>
    </xf>
    <xf numFmtId="0" fontId="26" fillId="2" borderId="37" xfId="0" applyFont="1" applyFill="1" applyBorder="1"/>
    <xf numFmtId="0" fontId="26" fillId="0" borderId="37" xfId="0" applyFont="1" applyBorder="1" applyAlignment="1">
      <alignment vertical="top"/>
    </xf>
    <xf numFmtId="0" fontId="26" fillId="0" borderId="86" xfId="0" applyFont="1" applyBorder="1" applyAlignment="1">
      <alignment horizontal="right" vertical="top"/>
    </xf>
    <xf numFmtId="0" fontId="26" fillId="0" borderId="80" xfId="0" applyFont="1" applyBorder="1" applyAlignment="1">
      <alignment vertical="top"/>
    </xf>
    <xf numFmtId="0" fontId="26" fillId="0" borderId="100" xfId="0" applyFont="1" applyBorder="1" applyAlignment="1">
      <alignment horizontal="center"/>
    </xf>
    <xf numFmtId="0" fontId="26" fillId="0" borderId="86" xfId="0" applyFont="1" applyBorder="1" applyAlignment="1">
      <alignment horizontal="center"/>
    </xf>
    <xf numFmtId="0" fontId="26" fillId="0" borderId="86" xfId="0" applyFont="1" applyBorder="1" applyAlignment="1">
      <alignment horizontal="center" vertical="top"/>
    </xf>
    <xf numFmtId="171" fontId="26" fillId="2" borderId="101" xfId="0" applyNumberFormat="1" applyFont="1" applyFill="1" applyBorder="1" applyAlignment="1">
      <alignment vertical="top"/>
    </xf>
    <xf numFmtId="44" fontId="26" fillId="0" borderId="37" xfId="0" applyNumberFormat="1" applyFont="1" applyBorder="1"/>
    <xf numFmtId="44" fontId="28" fillId="2" borderId="37" xfId="0" applyNumberFormat="1" applyFont="1" applyFill="1" applyBorder="1" applyAlignment="1">
      <alignment horizontal="center"/>
    </xf>
    <xf numFmtId="0" fontId="34" fillId="0" borderId="23" xfId="0" applyFont="1" applyBorder="1" applyAlignment="1">
      <alignment vertical="top"/>
    </xf>
    <xf numFmtId="0" fontId="34" fillId="0" borderId="25" xfId="0" applyFont="1" applyBorder="1" applyAlignment="1">
      <alignment horizontal="right" vertical="top"/>
    </xf>
    <xf numFmtId="0" fontId="18" fillId="0" borderId="0" xfId="0" applyFont="1" applyAlignment="1">
      <alignment vertical="top"/>
    </xf>
    <xf numFmtId="0" fontId="34" fillId="0" borderId="24" xfId="0" applyFont="1" applyBorder="1" applyAlignment="1">
      <alignment vertical="top"/>
    </xf>
    <xf numFmtId="0" fontId="26" fillId="0" borderId="23" xfId="0" applyFont="1" applyBorder="1" applyAlignment="1">
      <alignment vertical="top"/>
    </xf>
    <xf numFmtId="0" fontId="34" fillId="0" borderId="25" xfId="0" applyFont="1" applyBorder="1" applyAlignment="1">
      <alignment vertical="top"/>
    </xf>
    <xf numFmtId="0" fontId="33" fillId="0" borderId="25" xfId="0" applyFont="1" applyBorder="1" applyAlignment="1">
      <alignment vertical="top"/>
    </xf>
    <xf numFmtId="167" fontId="34" fillId="0" borderId="64" xfId="0" applyNumberFormat="1" applyFont="1" applyBorder="1" applyAlignment="1">
      <alignment vertical="top"/>
    </xf>
    <xf numFmtId="0" fontId="34" fillId="0" borderId="9" xfId="0" applyFont="1" applyBorder="1" applyAlignment="1">
      <alignment vertical="top"/>
    </xf>
    <xf numFmtId="0" fontId="34" fillId="0" borderId="25" xfId="0" applyFont="1" applyBorder="1" applyAlignment="1">
      <alignment horizontal="center" vertical="top"/>
    </xf>
    <xf numFmtId="0" fontId="34" fillId="0" borderId="23" xfId="0" applyFont="1" applyBorder="1" applyAlignment="1">
      <alignment horizontal="center"/>
    </xf>
    <xf numFmtId="0" fontId="34" fillId="0" borderId="23" xfId="0" applyFont="1" applyBorder="1"/>
    <xf numFmtId="0" fontId="34" fillId="0" borderId="77" xfId="0" applyFont="1" applyBorder="1" applyAlignment="1">
      <alignment horizontal="right" vertical="top"/>
    </xf>
    <xf numFmtId="0" fontId="18" fillId="0" borderId="16" xfId="0" applyFont="1" applyBorder="1" applyAlignment="1">
      <alignment vertical="top"/>
    </xf>
    <xf numFmtId="0" fontId="26" fillId="2" borderId="62" xfId="0" applyFont="1" applyFill="1" applyBorder="1"/>
    <xf numFmtId="171" fontId="26" fillId="2" borderId="71" xfId="0" applyNumberFormat="1" applyFont="1" applyFill="1" applyBorder="1" applyAlignment="1">
      <alignment vertical="top"/>
    </xf>
    <xf numFmtId="44" fontId="28" fillId="2" borderId="19" xfId="0" applyNumberFormat="1" applyFont="1" applyFill="1" applyBorder="1" applyAlignment="1">
      <alignment horizontal="center"/>
    </xf>
    <xf numFmtId="0" fontId="26" fillId="0" borderId="54" xfId="0" applyFont="1" applyBorder="1" applyAlignment="1">
      <alignment horizontal="left"/>
    </xf>
    <xf numFmtId="0" fontId="34" fillId="0" borderId="54" xfId="0" applyFont="1" applyBorder="1" applyAlignment="1">
      <alignment vertical="top"/>
    </xf>
    <xf numFmtId="0" fontId="34" fillId="0" borderId="73" xfId="0" applyFont="1" applyBorder="1" applyAlignment="1">
      <alignment horizontal="right" vertical="top"/>
    </xf>
    <xf numFmtId="0" fontId="34" fillId="0" borderId="17" xfId="0" applyFont="1" applyBorder="1" applyAlignment="1">
      <alignment vertical="top"/>
    </xf>
    <xf numFmtId="0" fontId="34" fillId="0" borderId="73" xfId="0" applyFont="1" applyBorder="1" applyAlignment="1">
      <alignment vertical="top"/>
    </xf>
    <xf numFmtId="0" fontId="33" fillId="0" borderId="73" xfId="0" applyFont="1" applyBorder="1" applyAlignment="1">
      <alignment vertical="top"/>
    </xf>
    <xf numFmtId="167" fontId="34" fillId="0" borderId="57" xfId="0" applyNumberFormat="1" applyFont="1" applyBorder="1" applyAlignment="1">
      <alignment vertical="top"/>
    </xf>
    <xf numFmtId="0" fontId="34" fillId="0" borderId="16" xfId="0" applyFont="1" applyBorder="1" applyAlignment="1">
      <alignment vertical="top"/>
    </xf>
    <xf numFmtId="0" fontId="34" fillId="0" borderId="73" xfId="0" applyFont="1" applyBorder="1" applyAlignment="1">
      <alignment horizontal="center" vertical="top"/>
    </xf>
    <xf numFmtId="0" fontId="34" fillId="0" borderId="54" xfId="0" applyFont="1" applyBorder="1" applyAlignment="1">
      <alignment horizontal="center"/>
    </xf>
    <xf numFmtId="169" fontId="26" fillId="0" borderId="54" xfId="0" applyNumberFormat="1" applyFont="1" applyBorder="1"/>
    <xf numFmtId="44" fontId="26" fillId="3" borderId="38" xfId="0" applyNumberFormat="1" applyFont="1" applyFill="1" applyBorder="1"/>
    <xf numFmtId="167" fontId="26" fillId="3" borderId="102" xfId="0" applyNumberFormat="1" applyFont="1" applyFill="1" applyBorder="1"/>
    <xf numFmtId="0" fontId="26" fillId="0" borderId="103" xfId="0" applyFont="1" applyBorder="1" applyAlignment="1">
      <alignment horizontal="left"/>
    </xf>
    <xf numFmtId="164" fontId="30" fillId="10" borderId="62" xfId="0" applyNumberFormat="1" applyFont="1" applyFill="1" applyBorder="1"/>
    <xf numFmtId="164" fontId="30" fillId="2" borderId="62" xfId="0" applyNumberFormat="1" applyFont="1" applyFill="1" applyBorder="1" applyAlignment="1">
      <alignment horizontal="center"/>
    </xf>
    <xf numFmtId="49" fontId="26" fillId="0" borderId="23" xfId="0" applyNumberFormat="1" applyFont="1" applyBorder="1" applyAlignment="1">
      <alignment horizontal="center"/>
    </xf>
    <xf numFmtId="170" fontId="26" fillId="0" borderId="25" xfId="0" applyNumberFormat="1" applyFont="1" applyBorder="1" applyAlignment="1">
      <alignment shrinkToFit="1"/>
    </xf>
    <xf numFmtId="2" fontId="26" fillId="0" borderId="19" xfId="0" applyNumberFormat="1" applyFont="1" applyBorder="1" applyAlignment="1">
      <alignment horizontal="center"/>
    </xf>
    <xf numFmtId="164" fontId="30" fillId="0" borderId="104" xfId="0" applyNumberFormat="1" applyFont="1" applyBorder="1"/>
    <xf numFmtId="164" fontId="30" fillId="0" borderId="105" xfId="0" applyNumberFormat="1" applyFont="1" applyBorder="1"/>
    <xf numFmtId="164" fontId="30" fillId="0" borderId="12" xfId="0" applyNumberFormat="1" applyFont="1" applyBorder="1" applyAlignment="1">
      <alignment horizontal="center"/>
    </xf>
    <xf numFmtId="169" fontId="26" fillId="0" borderId="19" xfId="0" applyNumberFormat="1" applyFont="1" applyBorder="1"/>
    <xf numFmtId="44" fontId="26" fillId="0" borderId="22" xfId="0" applyNumberFormat="1" applyFont="1" applyBorder="1" applyAlignment="1">
      <alignment horizontal="center"/>
    </xf>
    <xf numFmtId="164" fontId="30" fillId="0" borderId="106" xfId="0" applyNumberFormat="1" applyFont="1" applyBorder="1"/>
    <xf numFmtId="164" fontId="30" fillId="0" borderId="107" xfId="0" applyNumberFormat="1" applyFont="1" applyBorder="1"/>
    <xf numFmtId="164" fontId="30" fillId="0" borderId="0" xfId="0" applyNumberFormat="1" applyFont="1" applyAlignment="1">
      <alignment horizontal="center"/>
    </xf>
    <xf numFmtId="0" fontId="4" fillId="0" borderId="23" xfId="0" applyFont="1" applyBorder="1"/>
    <xf numFmtId="44" fontId="26" fillId="0" borderId="20" xfId="0" applyNumberFormat="1" applyFont="1" applyBorder="1" applyAlignment="1">
      <alignment horizontal="center"/>
    </xf>
    <xf numFmtId="0" fontId="20" fillId="0" borderId="19" xfId="0" applyFont="1" applyBorder="1" applyAlignment="1">
      <alignment horizontal="center"/>
    </xf>
    <xf numFmtId="169" fontId="20" fillId="0" borderId="19" xfId="0" applyNumberFormat="1" applyFont="1" applyBorder="1"/>
    <xf numFmtId="0" fontId="26" fillId="0" borderId="73" xfId="0" applyFont="1" applyBorder="1" applyAlignment="1">
      <alignment horizontal="right"/>
    </xf>
    <xf numFmtId="44" fontId="26" fillId="3" borderId="72" xfId="0" applyNumberFormat="1" applyFont="1" applyFill="1" applyBorder="1"/>
    <xf numFmtId="44" fontId="26" fillId="0" borderId="73" xfId="0" applyNumberFormat="1" applyFont="1" applyBorder="1"/>
    <xf numFmtId="44" fontId="20" fillId="0" borderId="73" xfId="0" applyNumberFormat="1" applyFont="1" applyBorder="1"/>
    <xf numFmtId="167" fontId="26" fillId="0" borderId="57" xfId="0" applyNumberFormat="1" applyFont="1" applyBorder="1"/>
    <xf numFmtId="44" fontId="26" fillId="0" borderId="73" xfId="0" applyNumberFormat="1" applyFont="1" applyBorder="1" applyAlignment="1">
      <alignment horizontal="center"/>
    </xf>
    <xf numFmtId="169" fontId="26" fillId="0" borderId="53" xfId="0" applyNumberFormat="1" applyFont="1" applyBorder="1" applyAlignment="1">
      <alignment shrinkToFit="1"/>
    </xf>
    <xf numFmtId="49" fontId="26" fillId="0" borderId="37" xfId="0" applyNumberFormat="1" applyFont="1" applyBorder="1"/>
    <xf numFmtId="49" fontId="26" fillId="0" borderId="37" xfId="0" applyNumberFormat="1" applyFont="1" applyBorder="1" applyAlignment="1">
      <alignment horizontal="center"/>
    </xf>
    <xf numFmtId="0" fontId="26" fillId="0" borderId="21" xfId="0" applyFont="1" applyBorder="1" applyAlignment="1">
      <alignment vertical="top"/>
    </xf>
    <xf numFmtId="0" fontId="26" fillId="0" borderId="20" xfId="0" applyFont="1" applyBorder="1" applyAlignment="1">
      <alignment vertical="top"/>
    </xf>
    <xf numFmtId="0" fontId="20" fillId="0" borderId="20" xfId="0" applyFont="1" applyBorder="1" applyAlignment="1">
      <alignment vertical="top"/>
    </xf>
    <xf numFmtId="167" fontId="26" fillId="0" borderId="67" xfId="0" applyNumberFormat="1" applyFont="1" applyBorder="1" applyAlignment="1">
      <alignment vertical="top"/>
    </xf>
    <xf numFmtId="0" fontId="26" fillId="0" borderId="25" xfId="0" applyFont="1" applyBorder="1" applyAlignment="1">
      <alignment vertical="top"/>
    </xf>
    <xf numFmtId="0" fontId="26" fillId="0" borderId="25" xfId="0" applyFont="1" applyBorder="1" applyAlignment="1">
      <alignment horizontal="center" vertical="top"/>
    </xf>
    <xf numFmtId="0" fontId="26" fillId="0" borderId="92" xfId="0" applyFont="1" applyBorder="1" applyAlignment="1">
      <alignment vertical="top"/>
    </xf>
    <xf numFmtId="0" fontId="20" fillId="0" borderId="92" xfId="0" applyFont="1" applyBorder="1" applyAlignment="1">
      <alignment vertical="top"/>
    </xf>
    <xf numFmtId="167" fontId="26" fillId="0" borderId="94" xfId="0" applyNumberFormat="1" applyFont="1" applyBorder="1" applyAlignment="1">
      <alignment vertical="top"/>
    </xf>
    <xf numFmtId="0" fontId="26" fillId="0" borderId="7" xfId="0" applyFont="1" applyBorder="1" applyAlignment="1">
      <alignment vertical="top"/>
    </xf>
    <xf numFmtId="0" fontId="26" fillId="0" borderId="7" xfId="0" applyFont="1" applyBorder="1" applyAlignment="1">
      <alignment horizontal="center" vertical="top"/>
    </xf>
    <xf numFmtId="44" fontId="26" fillId="0" borderId="9" xfId="0" applyNumberFormat="1" applyFont="1" applyBorder="1"/>
    <xf numFmtId="164" fontId="30" fillId="3" borderId="108" xfId="0" applyNumberFormat="1" applyFont="1" applyFill="1" applyBorder="1"/>
    <xf numFmtId="164" fontId="30" fillId="3" borderId="109" xfId="0" applyNumberFormat="1" applyFont="1" applyFill="1" applyBorder="1"/>
    <xf numFmtId="164" fontId="30" fillId="3" borderId="10" xfId="0" applyNumberFormat="1" applyFont="1" applyFill="1" applyBorder="1" applyAlignment="1">
      <alignment horizontal="center"/>
    </xf>
    <xf numFmtId="0" fontId="26" fillId="0" borderId="91" xfId="0" applyFont="1" applyBorder="1" applyAlignment="1">
      <alignment horizontal="center" vertical="top"/>
    </xf>
    <xf numFmtId="44" fontId="26" fillId="0" borderId="12" xfId="0" applyNumberFormat="1" applyFont="1" applyBorder="1"/>
    <xf numFmtId="164" fontId="30" fillId="3" borderId="104" xfId="0" applyNumberFormat="1" applyFont="1" applyFill="1" applyBorder="1"/>
    <xf numFmtId="164" fontId="30" fillId="3" borderId="105" xfId="0" applyNumberFormat="1" applyFont="1" applyFill="1" applyBorder="1"/>
    <xf numFmtId="164" fontId="30" fillId="3" borderId="13" xfId="0" applyNumberFormat="1" applyFont="1" applyFill="1" applyBorder="1" applyAlignment="1">
      <alignment horizontal="center"/>
    </xf>
    <xf numFmtId="44" fontId="26" fillId="0" borderId="0" xfId="0" applyNumberFormat="1" applyFont="1"/>
    <xf numFmtId="164" fontId="30" fillId="3" borderId="74" xfId="0" applyNumberFormat="1" applyFont="1" applyFill="1" applyBorder="1"/>
    <xf numFmtId="164" fontId="30" fillId="3" borderId="88" xfId="0" applyNumberFormat="1" applyFont="1" applyFill="1" applyBorder="1"/>
    <xf numFmtId="164" fontId="30" fillId="3" borderId="18" xfId="0" applyNumberFormat="1" applyFont="1" applyFill="1" applyBorder="1" applyAlignment="1">
      <alignment horizontal="center"/>
    </xf>
    <xf numFmtId="169" fontId="26" fillId="0" borderId="45" xfId="0" applyNumberFormat="1" applyFont="1" applyBorder="1"/>
    <xf numFmtId="0" fontId="26" fillId="0" borderId="79" xfId="0" applyFont="1" applyBorder="1" applyAlignment="1">
      <alignment vertical="top"/>
    </xf>
    <xf numFmtId="0" fontId="20" fillId="0" borderId="77" xfId="0" applyFont="1" applyBorder="1" applyAlignment="1">
      <alignment vertical="top"/>
    </xf>
    <xf numFmtId="167" fontId="26" fillId="0" borderId="95" xfId="0" applyNumberFormat="1" applyFont="1" applyBorder="1" applyAlignment="1">
      <alignment vertical="top"/>
    </xf>
    <xf numFmtId="0" fontId="26" fillId="0" borderId="79" xfId="0" applyFont="1" applyBorder="1" applyAlignment="1">
      <alignment horizontal="center" vertical="top"/>
    </xf>
    <xf numFmtId="0" fontId="26" fillId="0" borderId="83" xfId="0" applyFont="1" applyBorder="1" applyAlignment="1">
      <alignment vertical="top"/>
    </xf>
    <xf numFmtId="49" fontId="26" fillId="0" borderId="19" xfId="0" applyNumberFormat="1" applyFont="1" applyBorder="1" applyAlignment="1">
      <alignment horizontal="center"/>
    </xf>
    <xf numFmtId="164" fontId="30" fillId="3" borderId="10" xfId="0" applyNumberFormat="1" applyFont="1" applyFill="1" applyBorder="1"/>
    <xf numFmtId="0" fontId="26" fillId="0" borderId="92" xfId="0" applyFont="1" applyBorder="1" applyAlignment="1">
      <alignment horizontal="right"/>
    </xf>
    <xf numFmtId="44" fontId="20" fillId="0" borderId="45" xfId="0" applyNumberFormat="1" applyFont="1" applyBorder="1"/>
    <xf numFmtId="44" fontId="26" fillId="0" borderId="7" xfId="0" applyNumberFormat="1" applyFont="1" applyBorder="1"/>
    <xf numFmtId="44" fontId="26" fillId="0" borderId="7" xfId="0" applyNumberFormat="1" applyFont="1" applyBorder="1" applyAlignment="1">
      <alignment horizontal="center"/>
    </xf>
    <xf numFmtId="0" fontId="26" fillId="0" borderId="76" xfId="0" applyFont="1" applyBorder="1" applyAlignment="1">
      <alignment horizontal="center"/>
    </xf>
    <xf numFmtId="44" fontId="26" fillId="0" borderId="76" xfId="0" applyNumberFormat="1" applyFont="1" applyBorder="1"/>
    <xf numFmtId="44" fontId="26" fillId="0" borderId="76" xfId="0" applyNumberFormat="1" applyFont="1" applyBorder="1" applyAlignment="1">
      <alignment horizontal="center"/>
    </xf>
    <xf numFmtId="44" fontId="26" fillId="0" borderId="76" xfId="0" applyNumberFormat="1" applyFont="1" applyBorder="1" applyAlignment="1">
      <alignment shrinkToFit="1"/>
    </xf>
    <xf numFmtId="0" fontId="26" fillId="0" borderId="77" xfId="0" applyFont="1" applyBorder="1" applyAlignment="1">
      <alignment horizontal="right"/>
    </xf>
    <xf numFmtId="167" fontId="26" fillId="0" borderId="95" xfId="0" applyNumberFormat="1" applyFont="1" applyBorder="1"/>
    <xf numFmtId="44" fontId="26" fillId="0" borderId="77" xfId="0" applyNumberFormat="1" applyFont="1" applyBorder="1" applyAlignment="1">
      <alignment horizontal="center"/>
    </xf>
    <xf numFmtId="44" fontId="20" fillId="2" borderId="101" xfId="0" applyNumberFormat="1" applyFont="1" applyFill="1" applyBorder="1"/>
    <xf numFmtId="164" fontId="30" fillId="0" borderId="110" xfId="0" applyNumberFormat="1" applyFont="1" applyBorder="1"/>
    <xf numFmtId="49" fontId="34" fillId="0" borderId="19" xfId="0" applyNumberFormat="1" applyFont="1" applyBorder="1"/>
    <xf numFmtId="0" fontId="34" fillId="0" borderId="25" xfId="0" applyFont="1" applyBorder="1" applyAlignment="1">
      <alignment horizontal="right"/>
    </xf>
    <xf numFmtId="0" fontId="26" fillId="0" borderId="21" xfId="0" applyFont="1" applyBorder="1"/>
    <xf numFmtId="0" fontId="34" fillId="0" borderId="23" xfId="0" applyFont="1" applyBorder="1" applyAlignment="1">
      <alignment horizontal="left"/>
    </xf>
    <xf numFmtId="49" fontId="34" fillId="0" borderId="23" xfId="0" applyNumberFormat="1" applyFont="1" applyBorder="1"/>
    <xf numFmtId="0" fontId="18" fillId="0" borderId="23" xfId="0" applyFont="1" applyBorder="1" applyAlignment="1">
      <alignment vertical="top"/>
    </xf>
    <xf numFmtId="0" fontId="34" fillId="0" borderId="16" xfId="0" applyFont="1" applyBorder="1" applyAlignment="1">
      <alignment horizontal="center" vertical="top"/>
    </xf>
    <xf numFmtId="0" fontId="26" fillId="0" borderId="22" xfId="0" applyFont="1" applyBorder="1"/>
    <xf numFmtId="0" fontId="28" fillId="0" borderId="24" xfId="0" applyFont="1" applyBorder="1"/>
    <xf numFmtId="0" fontId="28" fillId="8" borderId="96" xfId="0" applyFont="1" applyFill="1" applyBorder="1"/>
    <xf numFmtId="0" fontId="34" fillId="2" borderId="96" xfId="0" applyFont="1" applyFill="1" applyBorder="1"/>
    <xf numFmtId="0" fontId="26" fillId="0" borderId="80" xfId="0" applyFont="1" applyBorder="1" applyAlignment="1">
      <alignment horizontal="right"/>
    </xf>
    <xf numFmtId="0" fontId="26" fillId="3" borderId="96" xfId="0" applyFont="1" applyFill="1" applyBorder="1"/>
    <xf numFmtId="44" fontId="26" fillId="3" borderId="96" xfId="0" applyNumberFormat="1" applyFont="1" applyFill="1" applyBorder="1"/>
    <xf numFmtId="44" fontId="20" fillId="3" borderId="96" xfId="0" applyNumberFormat="1" applyFont="1" applyFill="1" applyBorder="1"/>
    <xf numFmtId="167" fontId="26" fillId="0" borderId="40" xfId="0" applyNumberFormat="1" applyFont="1" applyBorder="1"/>
    <xf numFmtId="44" fontId="26" fillId="0" borderId="80" xfId="0" applyNumberFormat="1" applyFont="1" applyBorder="1"/>
    <xf numFmtId="44" fontId="26" fillId="0" borderId="80" xfId="0" applyNumberFormat="1" applyFont="1" applyBorder="1" applyAlignment="1">
      <alignment shrinkToFit="1"/>
    </xf>
    <xf numFmtId="165" fontId="26" fillId="0" borderId="80" xfId="0" applyNumberFormat="1" applyFont="1" applyBorder="1"/>
    <xf numFmtId="0" fontId="26" fillId="0" borderId="83" xfId="0" applyFont="1" applyBorder="1"/>
    <xf numFmtId="0" fontId="34" fillId="0" borderId="17" xfId="0" applyFont="1" applyBorder="1"/>
    <xf numFmtId="0" fontId="26" fillId="0" borderId="17" xfId="0" applyFont="1" applyBorder="1" applyAlignment="1">
      <alignment horizontal="right"/>
    </xf>
    <xf numFmtId="0" fontId="26" fillId="3" borderId="58" xfId="0" applyFont="1" applyFill="1" applyBorder="1"/>
    <xf numFmtId="44" fontId="26" fillId="3" borderId="58" xfId="0" applyNumberFormat="1" applyFont="1" applyFill="1" applyBorder="1"/>
    <xf numFmtId="44" fontId="20" fillId="3" borderId="58" xfId="0" applyNumberFormat="1" applyFont="1" applyFill="1" applyBorder="1"/>
    <xf numFmtId="167" fontId="26" fillId="0" borderId="16" xfId="0" applyNumberFormat="1" applyFont="1" applyBorder="1"/>
    <xf numFmtId="44" fontId="26" fillId="0" borderId="111" xfId="0" applyNumberFormat="1" applyFont="1" applyBorder="1"/>
    <xf numFmtId="44" fontId="26" fillId="0" borderId="17" xfId="0" applyNumberFormat="1" applyFont="1" applyBorder="1"/>
    <xf numFmtId="44" fontId="26" fillId="0" borderId="17" xfId="0" applyNumberFormat="1" applyFont="1" applyBorder="1" applyAlignment="1">
      <alignment shrinkToFit="1"/>
    </xf>
    <xf numFmtId="165" fontId="26" fillId="0" borderId="17" xfId="0" applyNumberFormat="1" applyFont="1" applyBorder="1"/>
    <xf numFmtId="0" fontId="34" fillId="2" borderId="69" xfId="0" applyFont="1" applyFill="1" applyBorder="1"/>
    <xf numFmtId="0" fontId="26" fillId="0" borderId="24" xfId="0" applyFont="1" applyBorder="1" applyAlignment="1">
      <alignment horizontal="right"/>
    </xf>
    <xf numFmtId="0" fontId="26" fillId="0" borderId="81" xfId="0" applyFont="1" applyBorder="1"/>
    <xf numFmtId="0" fontId="26" fillId="0" borderId="16" xfId="0" applyFont="1" applyBorder="1"/>
    <xf numFmtId="0" fontId="28" fillId="0" borderId="40" xfId="0" applyFont="1" applyBorder="1"/>
    <xf numFmtId="0" fontId="26" fillId="0" borderId="93" xfId="0" applyFont="1" applyBorder="1" applyAlignment="1">
      <alignment horizontal="right"/>
    </xf>
    <xf numFmtId="0" fontId="35" fillId="5" borderId="63" xfId="0" applyFont="1" applyFill="1" applyBorder="1"/>
    <xf numFmtId="169" fontId="26" fillId="0" borderId="93" xfId="0" applyNumberFormat="1" applyFont="1" applyBorder="1"/>
    <xf numFmtId="44" fontId="26" fillId="2" borderId="101" xfId="0" applyNumberFormat="1" applyFont="1" applyFill="1" applyBorder="1"/>
    <xf numFmtId="164" fontId="30" fillId="11" borderId="37" xfId="0" applyNumberFormat="1" applyFont="1" applyFill="1" applyBorder="1"/>
    <xf numFmtId="164" fontId="30" fillId="10" borderId="37" xfId="0" applyNumberFormat="1" applyFont="1" applyFill="1" applyBorder="1"/>
    <xf numFmtId="164" fontId="30" fillId="2" borderId="112" xfId="0" applyNumberFormat="1" applyFont="1" applyFill="1" applyBorder="1"/>
    <xf numFmtId="164" fontId="30" fillId="10" borderId="113" xfId="0" applyNumberFormat="1" applyFont="1" applyFill="1" applyBorder="1"/>
    <xf numFmtId="167" fontId="26" fillId="0" borderId="37" xfId="0" applyNumberFormat="1" applyFont="1" applyBorder="1"/>
    <xf numFmtId="0" fontId="26" fillId="0" borderId="9" xfId="0" applyFont="1" applyBorder="1"/>
    <xf numFmtId="0" fontId="26" fillId="0" borderId="21" xfId="0" applyFont="1" applyBorder="1" applyAlignment="1">
      <alignment wrapText="1"/>
    </xf>
    <xf numFmtId="0" fontId="26" fillId="0" borderId="21" xfId="0" applyFont="1" applyBorder="1" applyAlignment="1">
      <alignment horizontal="left"/>
    </xf>
    <xf numFmtId="168" fontId="26" fillId="8" borderId="10" xfId="0" applyNumberFormat="1" applyFont="1" applyFill="1" applyBorder="1"/>
    <xf numFmtId="44" fontId="26" fillId="0" borderId="21" xfId="0" applyNumberFormat="1" applyFont="1" applyBorder="1" applyAlignment="1">
      <alignment shrinkToFit="1"/>
    </xf>
    <xf numFmtId="44" fontId="26" fillId="0" borderId="87" xfId="0" applyNumberFormat="1" applyFont="1" applyBorder="1"/>
    <xf numFmtId="164" fontId="30" fillId="3" borderId="36" xfId="0" applyNumberFormat="1" applyFont="1" applyFill="1" applyBorder="1"/>
    <xf numFmtId="167" fontId="26" fillId="0" borderId="21" xfId="0" applyNumberFormat="1" applyFont="1" applyBorder="1"/>
    <xf numFmtId="44" fontId="26" fillId="0" borderId="114" xfId="0" applyNumberFormat="1" applyFont="1" applyBorder="1"/>
    <xf numFmtId="0" fontId="28" fillId="12" borderId="34" xfId="0" applyFont="1" applyFill="1" applyBorder="1"/>
    <xf numFmtId="0" fontId="28" fillId="12" borderId="59" xfId="0" applyFont="1" applyFill="1" applyBorder="1"/>
    <xf numFmtId="0" fontId="36" fillId="12" borderId="59" xfId="0" applyFont="1" applyFill="1" applyBorder="1"/>
    <xf numFmtId="167" fontId="28" fillId="12" borderId="59" xfId="0" applyNumberFormat="1" applyFont="1" applyFill="1" applyBorder="1"/>
    <xf numFmtId="0" fontId="28" fillId="12" borderId="58" xfId="0" applyFont="1" applyFill="1" applyBorder="1"/>
    <xf numFmtId="0" fontId="26" fillId="0" borderId="24" xfId="0" applyFont="1" applyBorder="1" applyAlignment="1">
      <alignment horizontal="left"/>
    </xf>
    <xf numFmtId="44" fontId="26" fillId="0" borderId="23" xfId="0" applyNumberFormat="1" applyFont="1" applyBorder="1" applyAlignment="1">
      <alignment shrinkToFit="1"/>
    </xf>
    <xf numFmtId="0" fontId="4" fillId="2" borderId="19" xfId="0" applyFont="1" applyFill="1" applyBorder="1" applyAlignment="1">
      <alignment horizontal="left"/>
    </xf>
    <xf numFmtId="44" fontId="26" fillId="0" borderId="11" xfId="0" applyNumberFormat="1" applyFont="1" applyBorder="1"/>
    <xf numFmtId="0" fontId="4" fillId="3" borderId="53" xfId="0" applyFont="1" applyFill="1" applyBorder="1" applyAlignment="1">
      <alignment horizontal="center"/>
    </xf>
    <xf numFmtId="0" fontId="4" fillId="3" borderId="53" xfId="0" applyFont="1" applyFill="1" applyBorder="1" applyAlignment="1">
      <alignment horizontal="left"/>
    </xf>
    <xf numFmtId="0" fontId="4" fillId="3" borderId="53" xfId="0" applyFont="1" applyFill="1" applyBorder="1"/>
    <xf numFmtId="0" fontId="18" fillId="3" borderId="72" xfId="0" applyFont="1" applyFill="1" applyBorder="1" applyAlignment="1">
      <alignment vertical="top"/>
    </xf>
    <xf numFmtId="0" fontId="26" fillId="3" borderId="53" xfId="0" applyFont="1" applyFill="1" applyBorder="1"/>
    <xf numFmtId="44" fontId="26" fillId="3" borderId="117" xfId="0" applyNumberFormat="1" applyFont="1" applyFill="1" applyBorder="1"/>
    <xf numFmtId="44" fontId="20" fillId="3" borderId="118" xfId="0" applyNumberFormat="1" applyFont="1" applyFill="1" applyBorder="1"/>
    <xf numFmtId="44" fontId="26" fillId="0" borderId="16" xfId="0" applyNumberFormat="1" applyFont="1" applyBorder="1"/>
    <xf numFmtId="44" fontId="26" fillId="0" borderId="54" xfId="0" applyNumberFormat="1" applyFont="1" applyBorder="1"/>
    <xf numFmtId="168" fontId="18" fillId="0" borderId="45" xfId="0" applyNumberFormat="1" applyFont="1" applyBorder="1"/>
    <xf numFmtId="44" fontId="26" fillId="3" borderId="19" xfId="0" applyNumberFormat="1" applyFont="1" applyFill="1" applyBorder="1" applyAlignment="1">
      <alignment shrinkToFit="1"/>
    </xf>
    <xf numFmtId="0" fontId="26" fillId="13" borderId="62" xfId="0" applyFont="1" applyFill="1" applyBorder="1"/>
    <xf numFmtId="0" fontId="26" fillId="13" borderId="69" xfId="0" applyFont="1" applyFill="1" applyBorder="1" applyAlignment="1">
      <alignment horizontal="left"/>
    </xf>
    <xf numFmtId="49" fontId="26" fillId="0" borderId="24" xfId="0" applyNumberFormat="1" applyFont="1" applyBorder="1"/>
    <xf numFmtId="0" fontId="26" fillId="13" borderId="72" xfId="0" applyFont="1" applyFill="1" applyBorder="1"/>
    <xf numFmtId="0" fontId="26" fillId="13" borderId="58" xfId="0" applyFont="1" applyFill="1" applyBorder="1" applyAlignment="1">
      <alignment horizontal="left"/>
    </xf>
    <xf numFmtId="49" fontId="26" fillId="0" borderId="17" xfId="0" applyNumberFormat="1" applyFont="1" applyBorder="1"/>
    <xf numFmtId="0" fontId="26" fillId="0" borderId="79" xfId="0" applyFont="1" applyBorder="1"/>
    <xf numFmtId="44" fontId="20" fillId="0" borderId="77" xfId="0" applyNumberFormat="1" applyFont="1" applyBorder="1"/>
    <xf numFmtId="0" fontId="26" fillId="13" borderId="37" xfId="0" applyFont="1" applyFill="1" applyBorder="1"/>
    <xf numFmtId="0" fontId="26" fillId="13" borderId="96" xfId="0" applyFont="1" applyFill="1" applyBorder="1" applyAlignment="1">
      <alignment horizontal="left"/>
    </xf>
    <xf numFmtId="49" fontId="26" fillId="0" borderId="80" xfId="0" applyNumberFormat="1" applyFont="1" applyBorder="1"/>
    <xf numFmtId="0" fontId="26" fillId="0" borderId="86" xfId="0" applyFont="1" applyBorder="1"/>
    <xf numFmtId="44" fontId="26" fillId="0" borderId="40" xfId="0" applyNumberFormat="1" applyFont="1" applyBorder="1"/>
    <xf numFmtId="0" fontId="34" fillId="0" borderId="0" xfId="0" applyFont="1"/>
    <xf numFmtId="168" fontId="18" fillId="0" borderId="54" xfId="0" applyNumberFormat="1" applyFont="1" applyBorder="1"/>
    <xf numFmtId="0" fontId="26" fillId="0" borderId="73" xfId="0" applyFont="1" applyBorder="1"/>
    <xf numFmtId="49" fontId="20" fillId="0" borderId="54" xfId="0" applyNumberFormat="1" applyFont="1" applyBorder="1"/>
    <xf numFmtId="0" fontId="20" fillId="0" borderId="54" xfId="0" applyFont="1" applyBorder="1" applyAlignment="1">
      <alignment horizontal="right"/>
    </xf>
    <xf numFmtId="168" fontId="20" fillId="9" borderId="72" xfId="0" applyNumberFormat="1" applyFont="1" applyFill="1" applyBorder="1"/>
    <xf numFmtId="0" fontId="20" fillId="0" borderId="16" xfId="0" applyFont="1" applyBorder="1"/>
    <xf numFmtId="44" fontId="20" fillId="0" borderId="57" xfId="0" applyNumberFormat="1" applyFont="1" applyBorder="1"/>
    <xf numFmtId="49" fontId="20" fillId="0" borderId="0" xfId="0" applyNumberFormat="1" applyFont="1"/>
    <xf numFmtId="0" fontId="20" fillId="0" borderId="0" xfId="0" applyFont="1" applyAlignment="1">
      <alignment horizontal="right"/>
    </xf>
    <xf numFmtId="37" fontId="27" fillId="0" borderId="0" xfId="0" applyNumberFormat="1" applyFont="1"/>
    <xf numFmtId="0" fontId="14" fillId="0" borderId="0" xfId="0" applyFont="1" applyAlignment="1">
      <alignment horizontal="left"/>
    </xf>
    <xf numFmtId="37" fontId="1" fillId="3" borderId="29" xfId="0" applyNumberFormat="1" applyFont="1" applyFill="1" applyBorder="1" applyAlignment="1">
      <alignment horizontal="left"/>
    </xf>
    <xf numFmtId="0" fontId="37" fillId="0" borderId="1" xfId="0" applyFont="1" applyBorder="1" applyAlignment="1">
      <alignment horizontal="center"/>
    </xf>
    <xf numFmtId="0" fontId="38" fillId="0" borderId="31" xfId="0" applyFont="1" applyBorder="1" applyAlignment="1">
      <alignment horizontal="center"/>
    </xf>
    <xf numFmtId="0" fontId="23" fillId="0" borderId="32" xfId="0" applyFont="1" applyBorder="1" applyAlignment="1">
      <alignment vertical="center"/>
    </xf>
    <xf numFmtId="0" fontId="36" fillId="0" borderId="0" xfId="0" applyFont="1"/>
    <xf numFmtId="0" fontId="24" fillId="0" borderId="21" xfId="0" applyFont="1" applyBorder="1" applyAlignment="1">
      <alignment horizontal="center"/>
    </xf>
    <xf numFmtId="0" fontId="39" fillId="0" borderId="0" xfId="0" applyFont="1" applyAlignment="1">
      <alignment horizontal="center"/>
    </xf>
    <xf numFmtId="44" fontId="20" fillId="0" borderId="87" xfId="0" applyNumberFormat="1" applyFont="1" applyBorder="1"/>
    <xf numFmtId="0" fontId="20" fillId="0" borderId="7" xfId="0" applyFont="1" applyBorder="1"/>
    <xf numFmtId="0" fontId="20" fillId="0" borderId="91" xfId="0" applyFont="1" applyBorder="1" applyAlignment="1">
      <alignment horizontal="center"/>
    </xf>
    <xf numFmtId="0" fontId="20" fillId="0" borderId="7" xfId="0" applyFont="1" applyBorder="1" applyAlignment="1">
      <alignment horizontal="center"/>
    </xf>
    <xf numFmtId="49" fontId="26" fillId="0" borderId="76" xfId="0" applyNumberFormat="1" applyFont="1" applyBorder="1" applyAlignment="1">
      <alignment horizontal="center"/>
    </xf>
    <xf numFmtId="49" fontId="26" fillId="0" borderId="82" xfId="0" applyNumberFormat="1" applyFont="1" applyBorder="1" applyAlignment="1">
      <alignment horizontal="center"/>
    </xf>
    <xf numFmtId="49" fontId="26" fillId="0" borderId="0" xfId="0" applyNumberFormat="1" applyFont="1" applyAlignment="1">
      <alignment horizontal="center"/>
    </xf>
    <xf numFmtId="0" fontId="24" fillId="3" borderId="53" xfId="0" applyFont="1" applyFill="1" applyBorder="1" applyAlignment="1">
      <alignment horizontal="center"/>
    </xf>
    <xf numFmtId="0" fontId="12" fillId="0" borderId="77" xfId="0" applyFont="1" applyBorder="1"/>
    <xf numFmtId="0" fontId="20" fillId="0" borderId="53" xfId="0" applyFont="1" applyBorder="1" applyAlignment="1">
      <alignment horizontal="center"/>
    </xf>
    <xf numFmtId="0" fontId="20" fillId="0" borderId="17" xfId="0" applyFont="1" applyBorder="1" applyAlignment="1">
      <alignment horizontal="center"/>
    </xf>
    <xf numFmtId="0" fontId="27" fillId="7" borderId="119" xfId="0" applyFont="1" applyFill="1" applyBorder="1"/>
    <xf numFmtId="0" fontId="1" fillId="7" borderId="119" xfId="0" applyFont="1" applyFill="1" applyBorder="1" applyAlignment="1">
      <alignment horizontal="left"/>
    </xf>
    <xf numFmtId="0" fontId="27" fillId="7" borderId="34" xfId="0" applyFont="1" applyFill="1" applyBorder="1" applyAlignment="1">
      <alignment horizontal="left"/>
    </xf>
    <xf numFmtId="0" fontId="27" fillId="7" borderId="119" xfId="0" applyFont="1" applyFill="1" applyBorder="1" applyAlignment="1">
      <alignment horizontal="right"/>
    </xf>
    <xf numFmtId="44" fontId="27" fillId="7" borderId="119" xfId="0" applyNumberFormat="1" applyFont="1" applyFill="1" applyBorder="1"/>
    <xf numFmtId="44" fontId="27" fillId="7" borderId="120" xfId="0" applyNumberFormat="1" applyFont="1" applyFill="1" applyBorder="1"/>
    <xf numFmtId="44" fontId="40" fillId="14" borderId="34" xfId="0" applyNumberFormat="1" applyFont="1" applyFill="1" applyBorder="1"/>
    <xf numFmtId="44" fontId="41" fillId="14" borderId="34" xfId="0" applyNumberFormat="1" applyFont="1" applyFill="1" applyBorder="1"/>
    <xf numFmtId="0" fontId="40" fillId="14" borderId="34" xfId="0" applyFont="1" applyFill="1" applyBorder="1"/>
    <xf numFmtId="49" fontId="24" fillId="14" borderId="59" xfId="0" applyNumberFormat="1" applyFont="1" applyFill="1" applyBorder="1"/>
    <xf numFmtId="165" fontId="12" fillId="14" borderId="34" xfId="0" applyNumberFormat="1" applyFont="1" applyFill="1" applyBorder="1"/>
    <xf numFmtId="166" fontId="12" fillId="7" borderId="34" xfId="0" applyNumberFormat="1" applyFont="1" applyFill="1" applyBorder="1"/>
    <xf numFmtId="166" fontId="40" fillId="15" borderId="34" xfId="0" applyNumberFormat="1" applyFont="1" applyFill="1" applyBorder="1"/>
    <xf numFmtId="166" fontId="12" fillId="15" borderId="34" xfId="0" applyNumberFormat="1" applyFont="1" applyFill="1" applyBorder="1"/>
    <xf numFmtId="0" fontId="40" fillId="15" borderId="34" xfId="0" applyFont="1" applyFill="1" applyBorder="1"/>
    <xf numFmtId="49" fontId="28" fillId="15" borderId="34" xfId="0" applyNumberFormat="1" applyFont="1" applyFill="1" applyBorder="1"/>
    <xf numFmtId="165" fontId="12" fillId="15" borderId="35" xfId="0" applyNumberFormat="1" applyFont="1" applyFill="1" applyBorder="1"/>
    <xf numFmtId="0" fontId="27" fillId="7" borderId="59" xfId="0" applyFont="1" applyFill="1" applyBorder="1" applyAlignment="1">
      <alignment horizontal="left"/>
    </xf>
    <xf numFmtId="44" fontId="40" fillId="16" borderId="34" xfId="0" applyNumberFormat="1" applyFont="1" applyFill="1" applyBorder="1"/>
    <xf numFmtId="44" fontId="41" fillId="16" borderId="34" xfId="0" applyNumberFormat="1" applyFont="1" applyFill="1" applyBorder="1"/>
    <xf numFmtId="0" fontId="40" fillId="16" borderId="34" xfId="0" applyFont="1" applyFill="1" applyBorder="1"/>
    <xf numFmtId="49" fontId="24" fillId="16" borderId="59" xfId="0" applyNumberFormat="1" applyFont="1" applyFill="1" applyBorder="1"/>
    <xf numFmtId="165" fontId="12" fillId="16" borderId="34" xfId="0" applyNumberFormat="1" applyFont="1" applyFill="1" applyBorder="1"/>
    <xf numFmtId="166" fontId="12" fillId="7" borderId="59" xfId="0" applyNumberFormat="1" applyFont="1" applyFill="1" applyBorder="1"/>
    <xf numFmtId="44" fontId="40" fillId="17" borderId="34" xfId="0" applyNumberFormat="1" applyFont="1" applyFill="1" applyBorder="1" applyAlignment="1">
      <alignment horizontal="left"/>
    </xf>
    <xf numFmtId="44" fontId="41" fillId="17" borderId="59" xfId="0" applyNumberFormat="1" applyFont="1" applyFill="1" applyBorder="1"/>
    <xf numFmtId="0" fontId="40" fillId="17" borderId="34" xfId="0" applyFont="1" applyFill="1" applyBorder="1"/>
    <xf numFmtId="49" fontId="24" fillId="17" borderId="59" xfId="0" applyNumberFormat="1" applyFont="1" applyFill="1" applyBorder="1"/>
    <xf numFmtId="165" fontId="12" fillId="17" borderId="59" xfId="0" applyNumberFormat="1" applyFont="1" applyFill="1" applyBorder="1"/>
    <xf numFmtId="0" fontId="19" fillId="5" borderId="63" xfId="0" applyFont="1" applyFill="1" applyBorder="1"/>
    <xf numFmtId="164" fontId="30" fillId="14" borderId="74" xfId="0" applyNumberFormat="1" applyFont="1" applyFill="1" applyBorder="1"/>
    <xf numFmtId="164" fontId="30" fillId="0" borderId="121" xfId="0" applyNumberFormat="1" applyFont="1" applyBorder="1"/>
    <xf numFmtId="164" fontId="30" fillId="2" borderId="69" xfId="0" applyNumberFormat="1" applyFont="1" applyFill="1" applyBorder="1" applyAlignment="1">
      <alignment horizontal="center"/>
    </xf>
    <xf numFmtId="172" fontId="26" fillId="0" borderId="23" xfId="0" applyNumberFormat="1" applyFont="1" applyBorder="1"/>
    <xf numFmtId="167" fontId="26" fillId="0" borderId="23" xfId="0" applyNumberFormat="1" applyFont="1" applyBorder="1"/>
    <xf numFmtId="168" fontId="18" fillId="0" borderId="0" xfId="0" applyNumberFormat="1" applyFont="1"/>
    <xf numFmtId="0" fontId="26" fillId="3" borderId="19" xfId="0" applyFont="1" applyFill="1" applyBorder="1" applyAlignment="1">
      <alignment horizontal="center"/>
    </xf>
    <xf numFmtId="44" fontId="26" fillId="2" borderId="71" xfId="0" applyNumberFormat="1" applyFont="1" applyFill="1" applyBorder="1"/>
    <xf numFmtId="0" fontId="26" fillId="3" borderId="62" xfId="0" applyFont="1" applyFill="1" applyBorder="1"/>
    <xf numFmtId="0" fontId="20" fillId="3" borderId="38" xfId="0" applyFont="1" applyFill="1" applyBorder="1"/>
    <xf numFmtId="172" fontId="26" fillId="0" borderId="19" xfId="0" applyNumberFormat="1" applyFont="1" applyBorder="1" applyAlignment="1">
      <alignment shrinkToFit="1"/>
    </xf>
    <xf numFmtId="0" fontId="20" fillId="0" borderId="11" xfId="0" applyFont="1" applyBorder="1" applyAlignment="1">
      <alignment vertical="top"/>
    </xf>
    <xf numFmtId="0" fontId="20" fillId="0" borderId="19" xfId="0" applyFont="1" applyBorder="1" applyAlignment="1">
      <alignment vertical="top"/>
    </xf>
    <xf numFmtId="0" fontId="26" fillId="0" borderId="25" xfId="0" applyFont="1" applyBorder="1" applyAlignment="1">
      <alignment horizontal="left"/>
    </xf>
    <xf numFmtId="0" fontId="26" fillId="0" borderId="25" xfId="0" applyFont="1" applyBorder="1" applyAlignment="1">
      <alignment horizontal="left" shrinkToFit="1"/>
    </xf>
    <xf numFmtId="170" fontId="26" fillId="0" borderId="19" xfId="0" applyNumberFormat="1" applyFont="1" applyBorder="1" applyAlignment="1">
      <alignment horizontal="left" shrinkToFit="1"/>
    </xf>
    <xf numFmtId="44" fontId="26" fillId="0" borderId="122" xfId="0" applyNumberFormat="1" applyFont="1" applyBorder="1"/>
    <xf numFmtId="172" fontId="26" fillId="0" borderId="76" xfId="0" applyNumberFormat="1" applyFont="1" applyBorder="1" applyAlignment="1">
      <alignment shrinkToFit="1"/>
    </xf>
    <xf numFmtId="172" fontId="26" fillId="0" borderId="45" xfId="0" applyNumberFormat="1" applyFont="1" applyBorder="1"/>
    <xf numFmtId="0" fontId="26" fillId="0" borderId="20" xfId="0" applyFont="1" applyBorder="1"/>
    <xf numFmtId="0" fontId="28" fillId="0" borderId="20" xfId="0" applyFont="1" applyBorder="1"/>
    <xf numFmtId="0" fontId="26" fillId="0" borderId="111" xfId="0" applyFont="1" applyBorder="1" applyAlignment="1">
      <alignment horizontal="left"/>
    </xf>
    <xf numFmtId="0" fontId="26" fillId="0" borderId="17" xfId="0" applyFont="1" applyBorder="1" applyAlignment="1">
      <alignment horizontal="left"/>
    </xf>
    <xf numFmtId="44" fontId="26" fillId="0" borderId="83" xfId="0" applyNumberFormat="1" applyFont="1" applyBorder="1"/>
    <xf numFmtId="44" fontId="26" fillId="0" borderId="53" xfId="0" applyNumberFormat="1" applyFont="1" applyBorder="1" applyAlignment="1">
      <alignment horizontal="center" shrinkToFit="1"/>
    </xf>
    <xf numFmtId="172" fontId="26" fillId="0" borderId="53" xfId="0" applyNumberFormat="1" applyFont="1" applyBorder="1" applyAlignment="1">
      <alignment shrinkToFit="1"/>
    </xf>
    <xf numFmtId="0" fontId="26" fillId="0" borderId="123" xfId="0" applyFont="1" applyBorder="1" applyAlignment="1">
      <alignment horizontal="right"/>
    </xf>
    <xf numFmtId="0" fontId="19" fillId="5" borderId="1" xfId="0" applyFont="1" applyFill="1" applyBorder="1"/>
    <xf numFmtId="44" fontId="26" fillId="0" borderId="37" xfId="0" applyNumberFormat="1" applyFont="1" applyBorder="1" applyAlignment="1">
      <alignment shrinkToFit="1"/>
    </xf>
    <xf numFmtId="164" fontId="30" fillId="2" borderId="96" xfId="0" applyNumberFormat="1" applyFont="1" applyFill="1" applyBorder="1" applyAlignment="1">
      <alignment horizontal="center"/>
    </xf>
    <xf numFmtId="168" fontId="18" fillId="9" borderId="18" xfId="0" applyNumberFormat="1" applyFont="1" applyFill="1" applyBorder="1"/>
    <xf numFmtId="0" fontId="26" fillId="0" borderId="54" xfId="0" applyFont="1" applyBorder="1" applyAlignment="1">
      <alignment horizontal="center"/>
    </xf>
    <xf numFmtId="0" fontId="26" fillId="0" borderId="73" xfId="0" applyFont="1" applyBorder="1" applyAlignment="1">
      <alignment horizontal="left"/>
    </xf>
    <xf numFmtId="0" fontId="28" fillId="0" borderId="123" xfId="0" applyFont="1" applyBorder="1"/>
    <xf numFmtId="0" fontId="26" fillId="0" borderId="68" xfId="0" applyFont="1" applyBorder="1"/>
    <xf numFmtId="0" fontId="26" fillId="0" borderId="77" xfId="0" applyFont="1" applyBorder="1" applyAlignment="1">
      <alignment horizontal="left"/>
    </xf>
    <xf numFmtId="0" fontId="28" fillId="0" borderId="86" xfId="0" applyFont="1" applyBorder="1"/>
    <xf numFmtId="0" fontId="28" fillId="8" borderId="101" xfId="0" applyFont="1" applyFill="1" applyBorder="1"/>
    <xf numFmtId="0" fontId="26" fillId="0" borderId="68" xfId="0" applyFont="1" applyBorder="1" applyAlignment="1">
      <alignment horizontal="center" vertical="top"/>
    </xf>
    <xf numFmtId="167" fontId="26" fillId="0" borderId="94" xfId="0" applyNumberFormat="1" applyFont="1" applyBorder="1"/>
    <xf numFmtId="172" fontId="26" fillId="0" borderId="76" xfId="0" applyNumberFormat="1" applyFont="1" applyBorder="1"/>
    <xf numFmtId="168" fontId="18" fillId="0" borderId="53" xfId="0" applyNumberFormat="1" applyFont="1" applyBorder="1"/>
    <xf numFmtId="172" fontId="26" fillId="0" borderId="53" xfId="0" applyNumberFormat="1" applyFont="1" applyBorder="1"/>
    <xf numFmtId="0" fontId="26" fillId="2" borderId="62" xfId="0" applyFont="1" applyFill="1" applyBorder="1" applyAlignment="1">
      <alignment horizontal="left"/>
    </xf>
    <xf numFmtId="168" fontId="18" fillId="0" borderId="19" xfId="0" applyNumberFormat="1" applyFont="1" applyBorder="1"/>
    <xf numFmtId="172" fontId="26" fillId="0" borderId="19" xfId="0" applyNumberFormat="1" applyFont="1" applyBorder="1"/>
    <xf numFmtId="0" fontId="28" fillId="8" borderId="38" xfId="0" applyFont="1" applyFill="1" applyBorder="1"/>
    <xf numFmtId="0" fontId="4" fillId="0" borderId="19" xfId="0" applyFont="1" applyBorder="1" applyAlignment="1">
      <alignment horizontal="center"/>
    </xf>
    <xf numFmtId="0" fontId="4" fillId="3" borderId="19" xfId="0" applyFont="1" applyFill="1" applyBorder="1" applyAlignment="1">
      <alignment horizontal="center"/>
    </xf>
    <xf numFmtId="0" fontId="26" fillId="2" borderId="19" xfId="0" applyFont="1" applyFill="1" applyBorder="1"/>
    <xf numFmtId="0" fontId="26" fillId="0" borderId="0" xfId="0" applyFont="1" applyAlignment="1">
      <alignment vertical="top"/>
    </xf>
    <xf numFmtId="0" fontId="26" fillId="0" borderId="68" xfId="0" applyFont="1" applyBorder="1" applyAlignment="1">
      <alignment vertical="top"/>
    </xf>
    <xf numFmtId="0" fontId="26" fillId="0" borderId="77" xfId="0" applyFont="1" applyBorder="1"/>
    <xf numFmtId="168" fontId="18" fillId="9" borderId="59" xfId="0" applyNumberFormat="1" applyFont="1" applyFill="1" applyBorder="1"/>
    <xf numFmtId="0" fontId="26" fillId="0" borderId="111" xfId="0" applyFont="1" applyBorder="1"/>
    <xf numFmtId="168" fontId="18" fillId="0" borderId="7" xfId="0" applyNumberFormat="1" applyFont="1" applyBorder="1"/>
    <xf numFmtId="44" fontId="26" fillId="0" borderId="24" xfId="0" applyNumberFormat="1" applyFont="1" applyBorder="1" applyAlignment="1">
      <alignment shrinkToFit="1"/>
    </xf>
    <xf numFmtId="172" fontId="26" fillId="0" borderId="24" xfId="0" applyNumberFormat="1" applyFont="1" applyBorder="1" applyAlignment="1">
      <alignment shrinkToFit="1"/>
    </xf>
    <xf numFmtId="172" fontId="26" fillId="0" borderId="24" xfId="0" applyNumberFormat="1" applyFont="1" applyBorder="1"/>
    <xf numFmtId="0" fontId="26" fillId="0" borderId="7" xfId="0" applyFont="1" applyBorder="1"/>
    <xf numFmtId="0" fontId="28" fillId="0" borderId="19" xfId="0" applyFont="1" applyBorder="1"/>
    <xf numFmtId="0" fontId="26" fillId="0" borderId="21" xfId="0" applyFont="1" applyBorder="1" applyAlignment="1">
      <alignment horizontal="center"/>
    </xf>
    <xf numFmtId="0" fontId="26" fillId="0" borderId="21" xfId="0" applyFont="1" applyBorder="1" applyAlignment="1">
      <alignment horizontal="right"/>
    </xf>
    <xf numFmtId="0" fontId="34" fillId="0" borderId="111" xfId="0" applyFont="1" applyBorder="1" applyAlignment="1">
      <alignment vertical="top"/>
    </xf>
    <xf numFmtId="172" fontId="26" fillId="0" borderId="79" xfId="0" applyNumberFormat="1" applyFont="1" applyBorder="1" applyAlignment="1">
      <alignment shrinkToFit="1"/>
    </xf>
    <xf numFmtId="172" fontId="26" fillId="0" borderId="79" xfId="0" applyNumberFormat="1" applyFont="1" applyBorder="1"/>
    <xf numFmtId="172" fontId="26" fillId="0" borderId="21" xfId="0" applyNumberFormat="1" applyFont="1" applyBorder="1" applyAlignment="1">
      <alignment shrinkToFit="1"/>
    </xf>
    <xf numFmtId="172" fontId="26" fillId="0" borderId="21" xfId="0" applyNumberFormat="1" applyFont="1" applyBorder="1"/>
    <xf numFmtId="168" fontId="18" fillId="0" borderId="17" xfId="0" applyNumberFormat="1" applyFont="1" applyBorder="1"/>
    <xf numFmtId="44" fontId="26" fillId="0" borderId="7" xfId="0" applyNumberFormat="1" applyFont="1" applyBorder="1" applyAlignment="1">
      <alignment shrinkToFit="1"/>
    </xf>
    <xf numFmtId="44" fontId="26" fillId="0" borderId="17" xfId="0" applyNumberFormat="1" applyFont="1" applyBorder="1" applyAlignment="1">
      <alignment horizontal="center"/>
    </xf>
    <xf numFmtId="172" fontId="26" fillId="0" borderId="17" xfId="0" applyNumberFormat="1" applyFont="1" applyBorder="1" applyAlignment="1">
      <alignment shrinkToFit="1"/>
    </xf>
    <xf numFmtId="172" fontId="26" fillId="0" borderId="17" xfId="0" applyNumberFormat="1" applyFont="1" applyBorder="1"/>
    <xf numFmtId="0" fontId="4" fillId="7" borderId="119" xfId="0" applyFont="1" applyFill="1" applyBorder="1"/>
    <xf numFmtId="0" fontId="1" fillId="7" borderId="34" xfId="0" applyFont="1" applyFill="1" applyBorder="1"/>
    <xf numFmtId="0" fontId="4" fillId="7" borderId="34" xfId="0" applyFont="1" applyFill="1" applyBorder="1" applyAlignment="1">
      <alignment horizontal="center"/>
    </xf>
    <xf numFmtId="0" fontId="4" fillId="7" borderId="34" xfId="0" applyFont="1" applyFill="1" applyBorder="1" applyAlignment="1">
      <alignment horizontal="left"/>
    </xf>
    <xf numFmtId="0" fontId="4" fillId="7" borderId="119" xfId="0" applyFont="1" applyFill="1" applyBorder="1" applyAlignment="1">
      <alignment horizontal="right"/>
    </xf>
    <xf numFmtId="44" fontId="4" fillId="7" borderId="119" xfId="0" applyNumberFormat="1" applyFont="1" applyFill="1" applyBorder="1"/>
    <xf numFmtId="167" fontId="4" fillId="7" borderId="120" xfId="0" applyNumberFormat="1" applyFont="1" applyFill="1" applyBorder="1"/>
    <xf numFmtId="44" fontId="1" fillId="7" borderId="34" xfId="0" applyNumberFormat="1" applyFont="1" applyFill="1" applyBorder="1"/>
    <xf numFmtId="44" fontId="4" fillId="7" borderId="34" xfId="0" applyNumberFormat="1" applyFont="1" applyFill="1" applyBorder="1"/>
    <xf numFmtId="0" fontId="40" fillId="7" borderId="34" xfId="0" applyFont="1" applyFill="1" applyBorder="1"/>
    <xf numFmtId="49" fontId="26" fillId="7" borderId="34" xfId="0" applyNumberFormat="1" applyFont="1" applyFill="1" applyBorder="1"/>
    <xf numFmtId="49" fontId="26" fillId="7" borderId="34" xfId="0" applyNumberFormat="1" applyFont="1" applyFill="1" applyBorder="1" applyAlignment="1">
      <alignment horizontal="center"/>
    </xf>
    <xf numFmtId="172" fontId="26" fillId="7" borderId="58" xfId="0" applyNumberFormat="1" applyFont="1" applyFill="1" applyBorder="1"/>
    <xf numFmtId="0" fontId="26" fillId="13" borderId="69" xfId="0" applyFont="1" applyFill="1" applyBorder="1" applyAlignment="1">
      <alignment horizontal="center"/>
    </xf>
    <xf numFmtId="44" fontId="26" fillId="3" borderId="37" xfId="0" applyNumberFormat="1" applyFont="1" applyFill="1" applyBorder="1"/>
    <xf numFmtId="44" fontId="26" fillId="3" borderId="37" xfId="0" applyNumberFormat="1" applyFont="1" applyFill="1" applyBorder="1" applyAlignment="1">
      <alignment shrinkToFit="1"/>
    </xf>
    <xf numFmtId="167" fontId="26" fillId="3" borderId="93" xfId="0" applyNumberFormat="1" applyFont="1" applyFill="1" applyBorder="1"/>
    <xf numFmtId="0" fontId="26" fillId="0" borderId="100" xfId="0" applyFont="1" applyBorder="1"/>
    <xf numFmtId="164" fontId="30" fillId="0" borderId="0" xfId="0" applyNumberFormat="1" applyFont="1"/>
    <xf numFmtId="0" fontId="26" fillId="13" borderId="19" xfId="0" applyFont="1" applyFill="1" applyBorder="1" applyAlignment="1">
      <alignment horizontal="center"/>
    </xf>
    <xf numFmtId="0" fontId="26" fillId="0" borderId="92" xfId="0" applyFont="1" applyBorder="1"/>
    <xf numFmtId="0" fontId="26" fillId="0" borderId="11" xfId="0" applyFont="1" applyBorder="1"/>
    <xf numFmtId="168" fontId="18" fillId="0" borderId="16" xfId="0" applyNumberFormat="1" applyFont="1" applyBorder="1"/>
    <xf numFmtId="44" fontId="26" fillId="0" borderId="54" xfId="0" applyNumberFormat="1" applyFont="1" applyBorder="1" applyAlignment="1">
      <alignment shrinkToFit="1"/>
    </xf>
    <xf numFmtId="0" fontId="26" fillId="0" borderId="15" xfId="0" applyFont="1" applyBorder="1" applyAlignment="1">
      <alignment shrinkToFit="1"/>
    </xf>
    <xf numFmtId="170" fontId="26" fillId="0" borderId="73" xfId="0" applyNumberFormat="1" applyFont="1" applyBorder="1" applyAlignment="1">
      <alignment shrinkToFit="1"/>
    </xf>
    <xf numFmtId="170" fontId="26" fillId="0" borderId="54" xfId="0" applyNumberFormat="1" applyFont="1" applyBorder="1" applyAlignment="1">
      <alignment shrinkToFit="1"/>
    </xf>
    <xf numFmtId="167" fontId="26" fillId="0" borderId="52" xfId="0" applyNumberFormat="1" applyFont="1" applyBorder="1"/>
    <xf numFmtId="0" fontId="26" fillId="0" borderId="114" xfId="0" applyFont="1" applyBorder="1" applyAlignment="1">
      <alignment horizontal="left"/>
    </xf>
    <xf numFmtId="49" fontId="42" fillId="0" borderId="54" xfId="0" applyNumberFormat="1" applyFont="1" applyBorder="1"/>
    <xf numFmtId="0" fontId="26" fillId="0" borderId="81" xfId="0" applyFont="1" applyBorder="1" applyAlignment="1">
      <alignment horizontal="center"/>
    </xf>
    <xf numFmtId="0" fontId="26" fillId="0" borderId="12" xfId="0" applyFont="1" applyBorder="1" applyAlignment="1">
      <alignment vertical="top"/>
    </xf>
    <xf numFmtId="0" fontId="28" fillId="0" borderId="80" xfId="0" applyFont="1" applyBorder="1"/>
    <xf numFmtId="0" fontId="26" fillId="0" borderId="80" xfId="0" applyFont="1" applyBorder="1" applyAlignment="1">
      <alignment horizontal="center"/>
    </xf>
    <xf numFmtId="0" fontId="26" fillId="2" borderId="96" xfId="0" applyFont="1" applyFill="1" applyBorder="1" applyAlignment="1">
      <alignment horizontal="left"/>
    </xf>
    <xf numFmtId="0" fontId="26" fillId="0" borderId="8" xfId="0" applyFont="1" applyBorder="1" applyAlignment="1">
      <alignment shrinkToFit="1"/>
    </xf>
    <xf numFmtId="167" fontId="26" fillId="0" borderId="55" xfId="0" applyNumberFormat="1" applyFont="1" applyBorder="1"/>
    <xf numFmtId="49" fontId="26" fillId="0" borderId="53" xfId="0" applyNumberFormat="1" applyFont="1" applyBorder="1" applyAlignment="1">
      <alignment horizontal="center"/>
    </xf>
    <xf numFmtId="0" fontId="26" fillId="0" borderId="99" xfId="0" applyFont="1" applyBorder="1" applyAlignment="1">
      <alignment shrinkToFit="1"/>
    </xf>
    <xf numFmtId="0" fontId="26" fillId="0" borderId="17" xfId="0" applyFont="1" applyBorder="1" applyAlignment="1">
      <alignment shrinkToFit="1"/>
    </xf>
    <xf numFmtId="164" fontId="35" fillId="2" borderId="38" xfId="0" applyNumberFormat="1" applyFont="1" applyFill="1" applyBorder="1"/>
    <xf numFmtId="44" fontId="20" fillId="0" borderId="79" xfId="0" applyNumberFormat="1" applyFont="1" applyBorder="1"/>
    <xf numFmtId="0" fontId="20" fillId="0" borderId="79" xfId="0" applyFont="1" applyBorder="1"/>
    <xf numFmtId="0" fontId="4" fillId="7" borderId="34" xfId="0" applyFont="1" applyFill="1" applyBorder="1"/>
    <xf numFmtId="0" fontId="4" fillId="7" borderId="34" xfId="0" applyFont="1" applyFill="1" applyBorder="1" applyAlignment="1">
      <alignment horizontal="right"/>
    </xf>
    <xf numFmtId="167" fontId="4" fillId="7" borderId="29" xfId="0" applyNumberFormat="1" applyFont="1" applyFill="1" applyBorder="1"/>
    <xf numFmtId="44" fontId="1" fillId="7" borderId="30" xfId="0" applyNumberFormat="1" applyFont="1" applyFill="1" applyBorder="1"/>
    <xf numFmtId="0" fontId="12" fillId="7" borderId="29" xfId="0" applyFont="1" applyFill="1" applyBorder="1"/>
    <xf numFmtId="172" fontId="26" fillId="7" borderId="35" xfId="0" applyNumberFormat="1" applyFont="1" applyFill="1" applyBorder="1"/>
    <xf numFmtId="0" fontId="28" fillId="8" borderId="124" xfId="0" applyFont="1" applyFill="1" applyBorder="1"/>
    <xf numFmtId="0" fontId="26" fillId="0" borderId="25" xfId="0" applyFont="1" applyBorder="1" applyAlignment="1">
      <alignment shrinkToFit="1"/>
    </xf>
    <xf numFmtId="172" fontId="26" fillId="0" borderId="54" xfId="0" applyNumberFormat="1" applyFont="1" applyBorder="1"/>
    <xf numFmtId="0" fontId="26" fillId="8" borderId="101" xfId="0" applyFont="1" applyFill="1" applyBorder="1"/>
    <xf numFmtId="0" fontId="26" fillId="3" borderId="37" xfId="0" applyFont="1" applyFill="1" applyBorder="1" applyAlignment="1">
      <alignment horizontal="center"/>
    </xf>
    <xf numFmtId="0" fontId="26" fillId="3" borderId="19" xfId="0" applyFont="1" applyFill="1" applyBorder="1"/>
    <xf numFmtId="0" fontId="26" fillId="3" borderId="19" xfId="0" applyFont="1" applyFill="1" applyBorder="1" applyAlignment="1">
      <alignment horizontal="right"/>
    </xf>
    <xf numFmtId="168" fontId="18" fillId="3" borderId="18" xfId="0" applyNumberFormat="1" applyFont="1" applyFill="1" applyBorder="1"/>
    <xf numFmtId="166" fontId="35" fillId="0" borderId="25" xfId="0" applyNumberFormat="1" applyFont="1" applyBorder="1"/>
    <xf numFmtId="0" fontId="26" fillId="3" borderId="49" xfId="0" applyFont="1" applyFill="1" applyBorder="1"/>
    <xf numFmtId="0" fontId="26" fillId="3" borderId="49" xfId="0" applyFont="1" applyFill="1" applyBorder="1" applyAlignment="1">
      <alignment horizontal="left"/>
    </xf>
    <xf numFmtId="0" fontId="26" fillId="3" borderId="49" xfId="0" applyFont="1" applyFill="1" applyBorder="1" applyAlignment="1">
      <alignment horizontal="right"/>
    </xf>
    <xf numFmtId="44" fontId="26" fillId="3" borderId="49" xfId="0" applyNumberFormat="1" applyFont="1" applyFill="1" applyBorder="1"/>
    <xf numFmtId="0" fontId="20" fillId="0" borderId="24" xfId="0" applyFont="1" applyBorder="1"/>
    <xf numFmtId="44" fontId="20" fillId="0" borderId="24" xfId="0" applyNumberFormat="1" applyFont="1" applyBorder="1"/>
    <xf numFmtId="44" fontId="20" fillId="0" borderId="9" xfId="0" applyNumberFormat="1" applyFont="1" applyBorder="1"/>
    <xf numFmtId="0" fontId="26" fillId="0" borderId="83" xfId="0" applyFont="1" applyBorder="1" applyAlignment="1">
      <alignment horizontal="center"/>
    </xf>
    <xf numFmtId="0" fontId="26" fillId="3" borderId="53" xfId="0" applyFont="1" applyFill="1" applyBorder="1" applyAlignment="1">
      <alignment horizontal="left"/>
    </xf>
    <xf numFmtId="0" fontId="26" fillId="3" borderId="53" xfId="0" applyFont="1" applyFill="1" applyBorder="1" applyAlignment="1">
      <alignment horizontal="right"/>
    </xf>
    <xf numFmtId="44" fontId="20" fillId="0" borderId="17" xfId="0" applyNumberFormat="1" applyFont="1" applyBorder="1"/>
    <xf numFmtId="0" fontId="26" fillId="3" borderId="62" xfId="0" applyFont="1" applyFill="1" applyBorder="1" applyAlignment="1">
      <alignment horizontal="right"/>
    </xf>
    <xf numFmtId="0" fontId="26" fillId="3" borderId="37" xfId="0" applyFont="1" applyFill="1" applyBorder="1"/>
    <xf numFmtId="44" fontId="18" fillId="0" borderId="37" xfId="0" applyNumberFormat="1" applyFont="1" applyBorder="1"/>
    <xf numFmtId="44" fontId="18" fillId="0" borderId="37" xfId="0" applyNumberFormat="1" applyFont="1" applyBorder="1" applyAlignment="1">
      <alignment shrinkToFit="1"/>
    </xf>
    <xf numFmtId="0" fontId="20" fillId="0" borderId="81" xfId="0" applyFont="1" applyBorder="1"/>
    <xf numFmtId="44" fontId="20" fillId="0" borderId="80" xfId="0" applyNumberFormat="1" applyFont="1" applyBorder="1"/>
    <xf numFmtId="164" fontId="30" fillId="14" borderId="113" xfId="0" applyNumberFormat="1" applyFont="1" applyFill="1" applyBorder="1"/>
    <xf numFmtId="172" fontId="26" fillId="0" borderId="37" xfId="0" applyNumberFormat="1" applyFont="1" applyBorder="1"/>
    <xf numFmtId="44" fontId="18" fillId="0" borderId="19" xfId="0" applyNumberFormat="1" applyFont="1" applyBorder="1"/>
    <xf numFmtId="44" fontId="18" fillId="0" borderId="19" xfId="0" applyNumberFormat="1" applyFont="1" applyBorder="1" applyAlignment="1">
      <alignment shrinkToFit="1"/>
    </xf>
    <xf numFmtId="0" fontId="20" fillId="0" borderId="19" xfId="0" applyFont="1" applyBorder="1" applyAlignment="1">
      <alignment horizontal="left"/>
    </xf>
    <xf numFmtId="164" fontId="43" fillId="0" borderId="65" xfId="0" applyNumberFormat="1" applyFont="1" applyBorder="1"/>
    <xf numFmtId="0" fontId="18" fillId="3" borderId="19" xfId="0" applyFont="1" applyFill="1" applyBorder="1" applyAlignment="1">
      <alignment horizontal="left"/>
    </xf>
    <xf numFmtId="0" fontId="18" fillId="3" borderId="19" xfId="0" applyFont="1" applyFill="1" applyBorder="1"/>
    <xf numFmtId="0" fontId="18" fillId="3" borderId="19" xfId="0" applyFont="1" applyFill="1" applyBorder="1" applyAlignment="1">
      <alignment horizontal="right"/>
    </xf>
    <xf numFmtId="44" fontId="18" fillId="3" borderId="19" xfId="0" applyNumberFormat="1" applyFont="1" applyFill="1" applyBorder="1"/>
    <xf numFmtId="0" fontId="26" fillId="3" borderId="19" xfId="0" applyFont="1" applyFill="1" applyBorder="1" applyAlignment="1">
      <alignment horizontal="left"/>
    </xf>
    <xf numFmtId="0" fontId="26" fillId="0" borderId="16" xfId="0" applyFont="1" applyBorder="1" applyAlignment="1">
      <alignment horizontal="center"/>
    </xf>
    <xf numFmtId="44" fontId="20" fillId="0" borderId="16" xfId="0" applyNumberFormat="1" applyFont="1" applyBorder="1"/>
    <xf numFmtId="0" fontId="19" fillId="5" borderId="125" xfId="0" applyFont="1" applyFill="1" applyBorder="1"/>
    <xf numFmtId="164" fontId="30" fillId="0" borderId="80" xfId="0" applyNumberFormat="1" applyFont="1" applyBorder="1" applyAlignment="1">
      <alignment horizontal="center"/>
    </xf>
    <xf numFmtId="0" fontId="19" fillId="3" borderId="126" xfId="0" applyFont="1" applyFill="1" applyBorder="1"/>
    <xf numFmtId="172" fontId="26" fillId="3" borderId="62" xfId="0" applyNumberFormat="1" applyFont="1" applyFill="1" applyBorder="1"/>
    <xf numFmtId="0" fontId="44" fillId="0" borderId="24" xfId="0" applyFont="1" applyBorder="1" applyAlignment="1">
      <alignment horizontal="center"/>
    </xf>
    <xf numFmtId="0" fontId="45" fillId="2" borderId="19" xfId="0" applyFont="1" applyFill="1" applyBorder="1"/>
    <xf numFmtId="0" fontId="46" fillId="0" borderId="19" xfId="0" applyFont="1" applyBorder="1"/>
    <xf numFmtId="0" fontId="20" fillId="0" borderId="9" xfId="0" applyFont="1" applyBorder="1"/>
    <xf numFmtId="0" fontId="47" fillId="2" borderId="19" xfId="0" applyFont="1" applyFill="1" applyBorder="1"/>
    <xf numFmtId="0" fontId="44" fillId="0" borderId="19" xfId="0" applyFont="1" applyBorder="1"/>
    <xf numFmtId="166" fontId="35" fillId="0" borderId="9" xfId="0" applyNumberFormat="1" applyFont="1" applyBorder="1"/>
    <xf numFmtId="0" fontId="20" fillId="0" borderId="111" xfId="0" applyFont="1" applyBorder="1"/>
    <xf numFmtId="0" fontId="26" fillId="3" borderId="96" xfId="0" applyFont="1" applyFill="1" applyBorder="1" applyAlignment="1">
      <alignment horizontal="center"/>
    </xf>
    <xf numFmtId="168" fontId="18" fillId="9" borderId="48" xfId="0" applyNumberFormat="1" applyFont="1" applyFill="1" applyBorder="1"/>
    <xf numFmtId="44" fontId="34" fillId="13" borderId="19" xfId="0" applyNumberFormat="1" applyFont="1" applyFill="1" applyBorder="1"/>
    <xf numFmtId="44" fontId="34" fillId="0" borderId="19" xfId="0" applyNumberFormat="1" applyFont="1" applyBorder="1"/>
    <xf numFmtId="44" fontId="34" fillId="0" borderId="19" xfId="0" applyNumberFormat="1" applyFont="1" applyBorder="1" applyAlignment="1">
      <alignment shrinkToFit="1"/>
    </xf>
    <xf numFmtId="167" fontId="34" fillId="0" borderId="64" xfId="0" applyNumberFormat="1" applyFont="1" applyBorder="1"/>
    <xf numFmtId="44" fontId="34" fillId="0" borderId="21" xfId="0" applyNumberFormat="1" applyFont="1" applyBorder="1"/>
    <xf numFmtId="164" fontId="30" fillId="3" borderId="127" xfId="0" applyNumberFormat="1" applyFont="1" applyFill="1" applyBorder="1" applyAlignment="1">
      <alignment horizontal="center"/>
    </xf>
    <xf numFmtId="172" fontId="26" fillId="3" borderId="19" xfId="0" applyNumberFormat="1" applyFont="1" applyFill="1" applyBorder="1"/>
    <xf numFmtId="0" fontId="28" fillId="0" borderId="79" xfId="0" applyFont="1" applyBorder="1"/>
    <xf numFmtId="0" fontId="20" fillId="0" borderId="17" xfId="0" applyFont="1" applyBorder="1" applyAlignment="1">
      <alignment horizontal="left"/>
    </xf>
    <xf numFmtId="168" fontId="18" fillId="9" borderId="58" xfId="0" applyNumberFormat="1" applyFont="1" applyFill="1" applyBorder="1"/>
    <xf numFmtId="44" fontId="34" fillId="13" borderId="58" xfId="0" applyNumberFormat="1" applyFont="1" applyFill="1" applyBorder="1"/>
    <xf numFmtId="44" fontId="34" fillId="0" borderId="17" xfId="0" applyNumberFormat="1" applyFont="1" applyBorder="1"/>
    <xf numFmtId="44" fontId="34" fillId="0" borderId="17" xfId="0" applyNumberFormat="1" applyFont="1" applyBorder="1" applyAlignment="1">
      <alignment shrinkToFit="1"/>
    </xf>
    <xf numFmtId="167" fontId="34" fillId="0" borderId="55" xfId="0" applyNumberFormat="1" applyFont="1" applyBorder="1"/>
    <xf numFmtId="0" fontId="26" fillId="3" borderId="59" xfId="0" applyFont="1" applyFill="1" applyBorder="1"/>
    <xf numFmtId="164" fontId="30" fillId="3" borderId="128" xfId="0" applyNumberFormat="1" applyFont="1" applyFill="1" applyBorder="1"/>
    <xf numFmtId="164" fontId="30" fillId="3" borderId="129" xfId="0" applyNumberFormat="1" applyFont="1" applyFill="1" applyBorder="1" applyAlignment="1">
      <alignment horizontal="center"/>
    </xf>
    <xf numFmtId="172" fontId="26" fillId="3" borderId="53" xfId="0" applyNumberFormat="1" applyFont="1" applyFill="1" applyBorder="1"/>
    <xf numFmtId="164" fontId="30" fillId="3" borderId="130" xfId="0" applyNumberFormat="1" applyFont="1" applyFill="1" applyBorder="1"/>
    <xf numFmtId="164" fontId="30" fillId="3" borderId="58" xfId="0" applyNumberFormat="1" applyFont="1" applyFill="1" applyBorder="1" applyAlignment="1">
      <alignment horizontal="center"/>
    </xf>
    <xf numFmtId="164" fontId="30" fillId="3" borderId="131" xfId="0" applyNumberFormat="1" applyFont="1" applyFill="1" applyBorder="1"/>
    <xf numFmtId="44" fontId="34" fillId="0" borderId="24" xfId="0" applyNumberFormat="1" applyFont="1" applyBorder="1"/>
    <xf numFmtId="0" fontId="26" fillId="3" borderId="69" xfId="0" applyFont="1" applyFill="1" applyBorder="1"/>
    <xf numFmtId="164" fontId="30" fillId="3" borderId="69" xfId="0" applyNumberFormat="1" applyFont="1" applyFill="1" applyBorder="1"/>
    <xf numFmtId="164" fontId="30" fillId="3" borderId="69" xfId="0" applyNumberFormat="1" applyFont="1" applyFill="1" applyBorder="1" applyAlignment="1">
      <alignment horizontal="center"/>
    </xf>
    <xf numFmtId="44" fontId="26" fillId="3" borderId="69" xfId="0" applyNumberFormat="1" applyFont="1" applyFill="1" applyBorder="1"/>
    <xf numFmtId="164" fontId="30" fillId="3" borderId="62" xfId="0" applyNumberFormat="1" applyFont="1" applyFill="1" applyBorder="1"/>
    <xf numFmtId="44" fontId="20" fillId="0" borderId="7" xfId="0" applyNumberFormat="1" applyFont="1" applyBorder="1"/>
    <xf numFmtId="44" fontId="34" fillId="0" borderId="7" xfId="0" applyNumberFormat="1" applyFont="1" applyBorder="1"/>
    <xf numFmtId="0" fontId="26" fillId="3" borderId="36" xfId="0" applyFont="1" applyFill="1" applyBorder="1"/>
    <xf numFmtId="164" fontId="30" fillId="3" borderId="48" xfId="0" applyNumberFormat="1" applyFont="1" applyFill="1" applyBorder="1" applyAlignment="1">
      <alignment horizontal="center"/>
    </xf>
    <xf numFmtId="44" fontId="26" fillId="3" borderId="48" xfId="0" applyNumberFormat="1" applyFont="1" applyFill="1" applyBorder="1"/>
    <xf numFmtId="164" fontId="30" fillId="3" borderId="19" xfId="0" applyNumberFormat="1" applyFont="1" applyFill="1" applyBorder="1"/>
    <xf numFmtId="164" fontId="30" fillId="3" borderId="19" xfId="0" applyNumberFormat="1" applyFont="1" applyFill="1" applyBorder="1" applyAlignment="1">
      <alignment horizontal="center"/>
    </xf>
    <xf numFmtId="0" fontId="26" fillId="0" borderId="0" xfId="0" applyFont="1"/>
    <xf numFmtId="168" fontId="18" fillId="9" borderId="19" xfId="0" applyNumberFormat="1" applyFont="1" applyFill="1" applyBorder="1"/>
    <xf numFmtId="167" fontId="34" fillId="0" borderId="82" xfId="0" applyNumberFormat="1" applyFont="1" applyBorder="1"/>
    <xf numFmtId="0" fontId="1" fillId="7" borderId="59" xfId="0" applyFont="1" applyFill="1" applyBorder="1"/>
    <xf numFmtId="0" fontId="4" fillId="7" borderId="18" xfId="0" applyFont="1" applyFill="1" applyBorder="1"/>
    <xf numFmtId="0" fontId="4" fillId="7" borderId="59" xfId="0" applyFont="1" applyFill="1" applyBorder="1" applyAlignment="1">
      <alignment horizontal="center"/>
    </xf>
    <xf numFmtId="0" fontId="4" fillId="7" borderId="59" xfId="0" applyFont="1" applyFill="1" applyBorder="1" applyAlignment="1">
      <alignment horizontal="left"/>
    </xf>
    <xf numFmtId="0" fontId="4" fillId="7" borderId="18" xfId="0" applyFont="1" applyFill="1" applyBorder="1" applyAlignment="1">
      <alignment horizontal="right"/>
    </xf>
    <xf numFmtId="44" fontId="4" fillId="7" borderId="18" xfId="0" applyNumberFormat="1" applyFont="1" applyFill="1" applyBorder="1"/>
    <xf numFmtId="44" fontId="4" fillId="7" borderId="59" xfId="0" applyNumberFormat="1" applyFont="1" applyFill="1" applyBorder="1"/>
    <xf numFmtId="44" fontId="1" fillId="7" borderId="59" xfId="0" applyNumberFormat="1" applyFont="1" applyFill="1" applyBorder="1"/>
    <xf numFmtId="49" fontId="26" fillId="7" borderId="59" xfId="0" applyNumberFormat="1" applyFont="1" applyFill="1" applyBorder="1"/>
    <xf numFmtId="167" fontId="26" fillId="7" borderId="59" xfId="0" applyNumberFormat="1" applyFont="1" applyFill="1" applyBorder="1"/>
    <xf numFmtId="167" fontId="26" fillId="7" borderId="59" xfId="0" applyNumberFormat="1" applyFont="1" applyFill="1" applyBorder="1" applyAlignment="1">
      <alignment horizontal="center"/>
    </xf>
    <xf numFmtId="166" fontId="27" fillId="7" borderId="59" xfId="0" applyNumberFormat="1" applyFont="1" applyFill="1" applyBorder="1"/>
    <xf numFmtId="164" fontId="30" fillId="4" borderId="74" xfId="0" applyNumberFormat="1" applyFont="1" applyFill="1" applyBorder="1"/>
    <xf numFmtId="0" fontId="26" fillId="3" borderId="66" xfId="0" applyFont="1" applyFill="1" applyBorder="1"/>
    <xf numFmtId="44" fontId="26" fillId="3" borderId="66" xfId="0" applyNumberFormat="1" applyFont="1" applyFill="1" applyBorder="1"/>
    <xf numFmtId="172" fontId="26" fillId="3" borderId="66" xfId="0" applyNumberFormat="1" applyFont="1" applyFill="1" applyBorder="1"/>
    <xf numFmtId="0" fontId="28" fillId="0" borderId="5" xfId="0" applyFont="1" applyBorder="1"/>
    <xf numFmtId="0" fontId="26" fillId="2" borderId="19" xfId="0" applyFont="1" applyFill="1" applyBorder="1" applyAlignment="1">
      <alignment horizontal="left"/>
    </xf>
    <xf numFmtId="49" fontId="26" fillId="0" borderId="24" xfId="0" applyNumberFormat="1" applyFont="1" applyBorder="1" applyAlignment="1">
      <alignment horizontal="center"/>
    </xf>
    <xf numFmtId="167" fontId="26" fillId="3" borderId="67" xfId="0" applyNumberFormat="1" applyFont="1" applyFill="1" applyBorder="1"/>
    <xf numFmtId="164" fontId="30" fillId="2" borderId="36" xfId="0" applyNumberFormat="1" applyFont="1" applyFill="1" applyBorder="1" applyAlignment="1">
      <alignment horizontal="center"/>
    </xf>
    <xf numFmtId="0" fontId="47" fillId="0" borderId="23" xfId="0" applyFont="1" applyBorder="1"/>
    <xf numFmtId="0" fontId="44" fillId="0" borderId="23" xfId="0" applyFont="1" applyBorder="1" applyAlignment="1">
      <alignment horizontal="left"/>
    </xf>
    <xf numFmtId="0" fontId="44" fillId="0" borderId="25" xfId="0" applyFont="1" applyBorder="1" applyAlignment="1">
      <alignment horizontal="right"/>
    </xf>
    <xf numFmtId="164" fontId="30" fillId="0" borderId="21" xfId="0" applyNumberFormat="1" applyFont="1" applyBorder="1" applyAlignment="1">
      <alignment horizontal="center"/>
    </xf>
    <xf numFmtId="0" fontId="20" fillId="0" borderId="24" xfId="0" applyFont="1" applyBorder="1" applyAlignment="1">
      <alignment horizontal="left"/>
    </xf>
    <xf numFmtId="0" fontId="20" fillId="0" borderId="16" xfId="0" applyFont="1" applyBorder="1" applyAlignment="1">
      <alignment horizontal="left"/>
    </xf>
    <xf numFmtId="0" fontId="20" fillId="0" borderId="80" xfId="0" applyFont="1" applyBorder="1"/>
    <xf numFmtId="0" fontId="20" fillId="0" borderId="24" xfId="0" applyFont="1" applyBorder="1" applyAlignment="1">
      <alignment horizontal="center"/>
    </xf>
    <xf numFmtId="0" fontId="28" fillId="0" borderId="7" xfId="0" applyFont="1" applyBorder="1"/>
    <xf numFmtId="0" fontId="28" fillId="8" borderId="69" xfId="0" applyFont="1" applyFill="1" applyBorder="1"/>
    <xf numFmtId="44" fontId="26" fillId="3" borderId="62" xfId="0" applyNumberFormat="1" applyFont="1" applyFill="1" applyBorder="1" applyAlignment="1">
      <alignment shrinkToFit="1"/>
    </xf>
    <xf numFmtId="0" fontId="28" fillId="8" borderId="132" xfId="0" applyFont="1" applyFill="1" applyBorder="1"/>
    <xf numFmtId="0" fontId="26" fillId="0" borderId="44" xfId="0" applyFont="1" applyBorder="1" applyAlignment="1">
      <alignment horizontal="right"/>
    </xf>
    <xf numFmtId="168" fontId="18" fillId="0" borderId="1" xfId="0" applyNumberFormat="1" applyFont="1" applyBorder="1"/>
    <xf numFmtId="44" fontId="26" fillId="2" borderId="36" xfId="0" applyNumberFormat="1" applyFont="1" applyFill="1" applyBorder="1"/>
    <xf numFmtId="44" fontId="26" fillId="0" borderId="45" xfId="0" applyNumberFormat="1" applyFont="1" applyBorder="1" applyAlignment="1">
      <alignment shrinkToFit="1"/>
    </xf>
    <xf numFmtId="44" fontId="26" fillId="7" borderId="34" xfId="0" applyNumberFormat="1" applyFont="1" applyFill="1" applyBorder="1"/>
    <xf numFmtId="0" fontId="4" fillId="3" borderId="19" xfId="0" applyFont="1" applyFill="1" applyBorder="1"/>
    <xf numFmtId="44" fontId="26" fillId="3" borderId="133" xfId="0" applyNumberFormat="1" applyFont="1" applyFill="1" applyBorder="1"/>
    <xf numFmtId="167" fontId="26" fillId="3" borderId="134" xfId="0" applyNumberFormat="1" applyFont="1" applyFill="1" applyBorder="1"/>
    <xf numFmtId="0" fontId="26" fillId="0" borderId="45" xfId="0" applyFont="1" applyBorder="1" applyAlignment="1">
      <alignment horizontal="right"/>
    </xf>
    <xf numFmtId="0" fontId="28" fillId="8" borderId="126" xfId="0" applyFont="1" applyFill="1" applyBorder="1"/>
    <xf numFmtId="44" fontId="26" fillId="0" borderId="44" xfId="0" applyNumberFormat="1" applyFont="1" applyBorder="1"/>
    <xf numFmtId="44" fontId="26" fillId="0" borderId="44" xfId="0" applyNumberFormat="1" applyFont="1" applyBorder="1" applyAlignment="1">
      <alignment shrinkToFit="1"/>
    </xf>
    <xf numFmtId="0" fontId="20" fillId="0" borderId="53" xfId="0" applyFont="1" applyBorder="1" applyAlignment="1">
      <alignment horizontal="left"/>
    </xf>
    <xf numFmtId="44" fontId="34" fillId="13" borderId="53" xfId="0" applyNumberFormat="1" applyFont="1" applyFill="1" applyBorder="1"/>
    <xf numFmtId="44" fontId="34" fillId="0" borderId="53" xfId="0" applyNumberFormat="1" applyFont="1" applyBorder="1"/>
    <xf numFmtId="44" fontId="34" fillId="0" borderId="53" xfId="0" applyNumberFormat="1" applyFont="1" applyBorder="1" applyAlignment="1">
      <alignment shrinkToFit="1"/>
    </xf>
    <xf numFmtId="167" fontId="34" fillId="0" borderId="57" xfId="0" applyNumberFormat="1" applyFont="1" applyBorder="1"/>
    <xf numFmtId="44" fontId="34" fillId="0" borderId="79" xfId="0" applyNumberFormat="1" applyFont="1" applyBorder="1"/>
    <xf numFmtId="0" fontId="26" fillId="3" borderId="72" xfId="0" applyFont="1" applyFill="1" applyBorder="1"/>
    <xf numFmtId="164" fontId="30" fillId="3" borderId="135" xfId="0" applyNumberFormat="1" applyFont="1" applyFill="1" applyBorder="1" applyAlignment="1">
      <alignment horizontal="center"/>
    </xf>
    <xf numFmtId="37" fontId="18" fillId="0" borderId="45" xfId="0" applyNumberFormat="1" applyFont="1" applyBorder="1"/>
    <xf numFmtId="0" fontId="26" fillId="0" borderId="20" xfId="0" applyFont="1" applyBorder="1" applyAlignment="1">
      <alignment horizontal="right"/>
    </xf>
    <xf numFmtId="37" fontId="18" fillId="0" borderId="7" xfId="0" applyNumberFormat="1" applyFont="1" applyBorder="1"/>
    <xf numFmtId="0" fontId="28" fillId="0" borderId="76" xfId="0" applyFont="1" applyBorder="1"/>
    <xf numFmtId="37" fontId="18" fillId="0" borderId="54" xfId="0" applyNumberFormat="1" applyFont="1" applyBorder="1"/>
    <xf numFmtId="0" fontId="20" fillId="0" borderId="54" xfId="0" applyFont="1" applyBorder="1" applyAlignment="1">
      <alignment horizontal="left"/>
    </xf>
    <xf numFmtId="37" fontId="18" fillId="0" borderId="17" xfId="0" applyNumberFormat="1" applyFont="1" applyBorder="1"/>
    <xf numFmtId="164" fontId="30" fillId="3" borderId="128" xfId="0" applyNumberFormat="1" applyFont="1" applyFill="1" applyBorder="1" applyAlignment="1">
      <alignment horizontal="center"/>
    </xf>
    <xf numFmtId="172" fontId="26" fillId="3" borderId="72" xfId="0" applyNumberFormat="1" applyFont="1" applyFill="1" applyBorder="1"/>
    <xf numFmtId="0" fontId="26" fillId="0" borderId="64" xfId="0" applyFont="1" applyBorder="1" applyAlignment="1">
      <alignment horizontal="right"/>
    </xf>
    <xf numFmtId="164" fontId="30" fillId="0" borderId="24" xfId="0" applyNumberFormat="1" applyFont="1" applyBorder="1" applyAlignment="1">
      <alignment horizontal="center"/>
    </xf>
    <xf numFmtId="0" fontId="20" fillId="0" borderId="68" xfId="0" applyFont="1" applyBorder="1"/>
    <xf numFmtId="44" fontId="20" fillId="0" borderId="21" xfId="0" applyNumberFormat="1" applyFont="1" applyBorder="1"/>
    <xf numFmtId="164" fontId="30" fillId="16" borderId="74" xfId="0" applyNumberFormat="1" applyFont="1" applyFill="1" applyBorder="1"/>
    <xf numFmtId="0" fontId="20" fillId="0" borderId="103" xfId="0" applyFont="1" applyBorder="1"/>
    <xf numFmtId="0" fontId="20" fillId="0" borderId="9" xfId="0" applyFont="1" applyBorder="1" applyAlignment="1">
      <alignment horizontal="left"/>
    </xf>
    <xf numFmtId="0" fontId="20" fillId="0" borderId="114" xfId="0" applyFont="1" applyBorder="1"/>
    <xf numFmtId="164" fontId="30" fillId="3" borderId="53" xfId="0" applyNumberFormat="1" applyFont="1" applyFill="1" applyBorder="1"/>
    <xf numFmtId="164" fontId="30" fillId="3" borderId="53" xfId="0" applyNumberFormat="1" applyFont="1" applyFill="1" applyBorder="1" applyAlignment="1">
      <alignment horizontal="center"/>
    </xf>
    <xf numFmtId="0" fontId="26" fillId="3" borderId="101" xfId="0" applyFont="1" applyFill="1" applyBorder="1" applyAlignment="1">
      <alignment horizontal="right"/>
    </xf>
    <xf numFmtId="0" fontId="26" fillId="3" borderId="66" xfId="0" applyFont="1" applyFill="1" applyBorder="1" applyAlignment="1">
      <alignment horizontal="right"/>
    </xf>
    <xf numFmtId="164" fontId="48" fillId="14" borderId="74" xfId="0" applyNumberFormat="1" applyFont="1" applyFill="1" applyBorder="1"/>
    <xf numFmtId="164" fontId="48" fillId="0" borderId="110" xfId="0" applyNumberFormat="1" applyFont="1" applyBorder="1"/>
    <xf numFmtId="164" fontId="30" fillId="3" borderId="62" xfId="0" applyNumberFormat="1" applyFont="1" applyFill="1" applyBorder="1" applyAlignment="1">
      <alignment horizontal="center"/>
    </xf>
    <xf numFmtId="172" fontId="26" fillId="0" borderId="23" xfId="0" applyNumberFormat="1" applyFont="1" applyBorder="1" applyAlignment="1">
      <alignment shrinkToFit="1"/>
    </xf>
    <xf numFmtId="0" fontId="26" fillId="0" borderId="12" xfId="0" applyFont="1" applyBorder="1"/>
    <xf numFmtId="0" fontId="26" fillId="0" borderId="122" xfId="0" applyFont="1" applyBorder="1"/>
    <xf numFmtId="0" fontId="4" fillId="3" borderId="62" xfId="0" applyFont="1" applyFill="1" applyBorder="1"/>
    <xf numFmtId="0" fontId="19" fillId="5" borderId="18" xfId="0" applyFont="1" applyFill="1" applyBorder="1"/>
    <xf numFmtId="0" fontId="28" fillId="3" borderId="53" xfId="0" applyFont="1" applyFill="1" applyBorder="1"/>
    <xf numFmtId="0" fontId="28" fillId="8" borderId="19" xfId="0" applyFont="1" applyFill="1" applyBorder="1"/>
    <xf numFmtId="164" fontId="30" fillId="11" borderId="74" xfId="0" applyNumberFormat="1" applyFont="1" applyFill="1" applyBorder="1"/>
    <xf numFmtId="0" fontId="34" fillId="3" borderId="19" xfId="0" applyFont="1" applyFill="1" applyBorder="1" applyAlignment="1">
      <alignment horizontal="center"/>
    </xf>
    <xf numFmtId="168" fontId="18" fillId="3" borderId="66" xfId="0" applyNumberFormat="1" applyFont="1" applyFill="1" applyBorder="1"/>
    <xf numFmtId="0" fontId="26" fillId="3" borderId="48" xfId="0" applyFont="1" applyFill="1" applyBorder="1"/>
    <xf numFmtId="44" fontId="26" fillId="3" borderId="66" xfId="0" applyNumberFormat="1" applyFont="1" applyFill="1" applyBorder="1" applyAlignment="1">
      <alignment shrinkToFit="1"/>
    </xf>
    <xf numFmtId="44" fontId="26" fillId="3" borderId="10" xfId="0" applyNumberFormat="1" applyFont="1" applyFill="1" applyBorder="1"/>
    <xf numFmtId="44" fontId="26" fillId="3" borderId="136" xfId="0" applyNumberFormat="1" applyFont="1" applyFill="1" applyBorder="1"/>
    <xf numFmtId="44" fontId="26" fillId="3" borderId="18" xfId="0" applyNumberFormat="1" applyFont="1" applyFill="1" applyBorder="1"/>
    <xf numFmtId="164" fontId="30" fillId="0" borderId="137" xfId="0" applyNumberFormat="1" applyFont="1" applyBorder="1"/>
    <xf numFmtId="167" fontId="26" fillId="0" borderId="46" xfId="0" applyNumberFormat="1" applyFont="1" applyBorder="1"/>
    <xf numFmtId="167" fontId="34" fillId="0" borderId="67" xfId="0" applyNumberFormat="1" applyFont="1" applyBorder="1"/>
    <xf numFmtId="44" fontId="34" fillId="0" borderId="9" xfId="0" applyNumberFormat="1" applyFont="1" applyBorder="1"/>
    <xf numFmtId="44" fontId="34" fillId="13" borderId="49" xfId="0" applyNumberFormat="1" applyFont="1" applyFill="1" applyBorder="1"/>
    <xf numFmtId="44" fontId="34" fillId="0" borderId="76" xfId="0" applyNumberFormat="1" applyFont="1" applyBorder="1"/>
    <xf numFmtId="44" fontId="34" fillId="0" borderId="76" xfId="0" applyNumberFormat="1" applyFont="1" applyBorder="1" applyAlignment="1">
      <alignment shrinkToFit="1"/>
    </xf>
    <xf numFmtId="167" fontId="34" fillId="0" borderId="94" xfId="0" applyNumberFormat="1" applyFont="1" applyBorder="1"/>
    <xf numFmtId="44" fontId="34" fillId="0" borderId="23" xfId="0" applyNumberFormat="1" applyFont="1" applyBorder="1"/>
    <xf numFmtId="167" fontId="34" fillId="0" borderId="95" xfId="0" applyNumberFormat="1" applyFont="1" applyBorder="1"/>
    <xf numFmtId="164" fontId="30" fillId="3" borderId="59" xfId="0" applyNumberFormat="1" applyFont="1" applyFill="1" applyBorder="1"/>
    <xf numFmtId="164" fontId="30" fillId="3" borderId="59" xfId="0" applyNumberFormat="1" applyFont="1" applyFill="1" applyBorder="1" applyAlignment="1">
      <alignment horizontal="center"/>
    </xf>
    <xf numFmtId="44" fontId="34" fillId="0" borderId="73" xfId="0" applyNumberFormat="1" applyFont="1" applyBorder="1"/>
    <xf numFmtId="164" fontId="30" fillId="16" borderId="113" xfId="0" applyNumberFormat="1" applyFont="1" applyFill="1" applyBorder="1"/>
    <xf numFmtId="168" fontId="18" fillId="9" borderId="126" xfId="0" applyNumberFormat="1" applyFont="1" applyFill="1" applyBorder="1"/>
    <xf numFmtId="44" fontId="34" fillId="13" borderId="69" xfId="0" applyNumberFormat="1" applyFont="1" applyFill="1" applyBorder="1"/>
    <xf numFmtId="44" fontId="34" fillId="0" borderId="24" xfId="0" applyNumberFormat="1" applyFont="1" applyBorder="1" applyAlignment="1">
      <alignment shrinkToFit="1"/>
    </xf>
    <xf numFmtId="167" fontId="34" fillId="0" borderId="87" xfId="0" applyNumberFormat="1" applyFont="1" applyBorder="1"/>
    <xf numFmtId="172" fontId="26" fillId="3" borderId="69" xfId="0" applyNumberFormat="1" applyFont="1" applyFill="1" applyBorder="1"/>
    <xf numFmtId="164" fontId="30" fillId="3" borderId="58" xfId="0" applyNumberFormat="1" applyFont="1" applyFill="1" applyBorder="1"/>
    <xf numFmtId="172" fontId="26" fillId="3" borderId="58" xfId="0" applyNumberFormat="1" applyFont="1" applyFill="1" applyBorder="1"/>
    <xf numFmtId="0" fontId="24" fillId="7" borderId="34" xfId="0" applyFont="1" applyFill="1" applyBorder="1"/>
    <xf numFmtId="166" fontId="24" fillId="7" borderId="34" xfId="0" applyNumberFormat="1" applyFont="1" applyFill="1" applyBorder="1"/>
    <xf numFmtId="166" fontId="24" fillId="7" borderId="34" xfId="0" applyNumberFormat="1" applyFont="1" applyFill="1" applyBorder="1" applyAlignment="1">
      <alignment horizontal="center"/>
    </xf>
    <xf numFmtId="0" fontId="20" fillId="0" borderId="0" xfId="0" applyFont="1" applyAlignment="1">
      <alignment horizontal="left"/>
    </xf>
    <xf numFmtId="0" fontId="26" fillId="0" borderId="138" xfId="0" applyFont="1" applyBorder="1"/>
    <xf numFmtId="0" fontId="28" fillId="0" borderId="138" xfId="0" applyFont="1" applyBorder="1"/>
    <xf numFmtId="0" fontId="26" fillId="0" borderId="138" xfId="0" applyFont="1" applyBorder="1" applyAlignment="1">
      <alignment horizontal="left"/>
    </xf>
    <xf numFmtId="0" fontId="26" fillId="0" borderId="138" xfId="0" applyFont="1" applyBorder="1" applyAlignment="1">
      <alignment horizontal="right"/>
    </xf>
    <xf numFmtId="168" fontId="26" fillId="9" borderId="139" xfId="0" applyNumberFormat="1" applyFont="1" applyFill="1" applyBorder="1"/>
    <xf numFmtId="0" fontId="26" fillId="0" borderId="140" xfId="0" applyFont="1" applyBorder="1"/>
    <xf numFmtId="0" fontId="26" fillId="0" borderId="141" xfId="0" applyFont="1" applyBorder="1"/>
    <xf numFmtId="44" fontId="26" fillId="0" borderId="138" xfId="0" applyNumberFormat="1" applyFont="1" applyBorder="1"/>
    <xf numFmtId="44" fontId="26" fillId="0" borderId="138" xfId="0" applyNumberFormat="1" applyFont="1" applyBorder="1" applyAlignment="1">
      <alignment shrinkToFit="1"/>
    </xf>
    <xf numFmtId="167" fontId="26" fillId="0" borderId="142" xfId="0" applyNumberFormat="1" applyFont="1" applyBorder="1"/>
    <xf numFmtId="44" fontId="26" fillId="0" borderId="143" xfId="0" applyNumberFormat="1" applyFont="1" applyBorder="1"/>
    <xf numFmtId="44" fontId="26" fillId="0" borderId="140" xfId="0" applyNumberFormat="1" applyFont="1" applyBorder="1" applyAlignment="1">
      <alignment shrinkToFit="1"/>
    </xf>
    <xf numFmtId="44" fontId="26" fillId="0" borderId="140" xfId="0" applyNumberFormat="1" applyFont="1" applyBorder="1"/>
    <xf numFmtId="44" fontId="26" fillId="0" borderId="140" xfId="0" applyNumberFormat="1" applyFont="1" applyBorder="1" applyAlignment="1">
      <alignment horizontal="center"/>
    </xf>
    <xf numFmtId="168" fontId="26" fillId="9" borderId="72" xfId="0" applyNumberFormat="1" applyFont="1" applyFill="1" applyBorder="1"/>
    <xf numFmtId="0" fontId="4" fillId="0" borderId="16" xfId="0" applyFont="1" applyBorder="1"/>
    <xf numFmtId="44" fontId="26" fillId="0" borderId="57" xfId="0" applyNumberFormat="1" applyFont="1" applyBorder="1"/>
    <xf numFmtId="37" fontId="20" fillId="0" borderId="0" xfId="0" applyNumberFormat="1" applyFont="1"/>
    <xf numFmtId="44" fontId="20" fillId="0" borderId="0" xfId="0" applyNumberFormat="1" applyFont="1" applyAlignment="1">
      <alignment shrinkToFit="1"/>
    </xf>
    <xf numFmtId="0" fontId="3" fillId="0" borderId="144" xfId="0" applyFont="1" applyBorder="1" applyAlignment="1">
      <alignment horizontal="center"/>
    </xf>
    <xf numFmtId="49" fontId="26" fillId="0" borderId="44" xfId="0" applyNumberFormat="1" applyFont="1" applyBorder="1" applyAlignment="1">
      <alignment horizontal="center"/>
    </xf>
    <xf numFmtId="0" fontId="36" fillId="0" borderId="6" xfId="0" applyFont="1" applyBorder="1"/>
    <xf numFmtId="49" fontId="26" fillId="0" borderId="45" xfId="0" applyNumberFormat="1" applyFont="1" applyBorder="1" applyAlignment="1">
      <alignment horizontal="center"/>
    </xf>
    <xf numFmtId="0" fontId="20" fillId="0" borderId="6" xfId="0" applyFont="1" applyBorder="1"/>
    <xf numFmtId="49" fontId="26" fillId="0" borderId="73" xfId="0" applyNumberFormat="1" applyFont="1" applyBorder="1" applyAlignment="1">
      <alignment horizontal="center"/>
    </xf>
    <xf numFmtId="0" fontId="12" fillId="7" borderId="119" xfId="0" applyFont="1" applyFill="1" applyBorder="1" applyAlignment="1">
      <alignment horizontal="left"/>
    </xf>
    <xf numFmtId="0" fontId="12" fillId="7" borderId="34" xfId="0" applyFont="1" applyFill="1" applyBorder="1" applyAlignment="1">
      <alignment horizontal="center"/>
    </xf>
    <xf numFmtId="44" fontId="49" fillId="7" borderId="34" xfId="0" applyNumberFormat="1" applyFont="1" applyFill="1" applyBorder="1"/>
    <xf numFmtId="167" fontId="12" fillId="7" borderId="34" xfId="0" applyNumberFormat="1" applyFont="1" applyFill="1" applyBorder="1"/>
    <xf numFmtId="44" fontId="12" fillId="14" borderId="61" xfId="0" applyNumberFormat="1" applyFont="1" applyFill="1" applyBorder="1"/>
    <xf numFmtId="0" fontId="12" fillId="14" borderId="34" xfId="0" applyFont="1" applyFill="1" applyBorder="1" applyAlignment="1">
      <alignment horizontal="center"/>
    </xf>
    <xf numFmtId="44" fontId="49" fillId="14" borderId="34" xfId="0" applyNumberFormat="1" applyFont="1" applyFill="1" applyBorder="1"/>
    <xf numFmtId="167" fontId="12" fillId="14" borderId="34" xfId="0" applyNumberFormat="1" applyFont="1" applyFill="1" applyBorder="1"/>
    <xf numFmtId="167" fontId="12" fillId="7" borderId="59" xfId="0" applyNumberFormat="1" applyFont="1" applyFill="1" applyBorder="1"/>
    <xf numFmtId="164" fontId="30" fillId="7" borderId="74" xfId="0" applyNumberFormat="1" applyFont="1" applyFill="1" applyBorder="1"/>
    <xf numFmtId="164" fontId="30" fillId="10" borderId="109" xfId="0" applyNumberFormat="1" applyFont="1" applyFill="1" applyBorder="1"/>
    <xf numFmtId="164" fontId="48" fillId="2" borderId="18" xfId="0" applyNumberFormat="1" applyFont="1" applyFill="1" applyBorder="1" applyAlignment="1">
      <alignment horizontal="center"/>
    </xf>
    <xf numFmtId="169" fontId="26" fillId="0" borderId="64" xfId="0" applyNumberFormat="1" applyFont="1" applyBorder="1"/>
    <xf numFmtId="0" fontId="34" fillId="0" borderId="19" xfId="0" applyFont="1" applyBorder="1" applyAlignment="1">
      <alignment horizontal="left"/>
    </xf>
    <xf numFmtId="0" fontId="34" fillId="0" borderId="19" xfId="0" applyFont="1" applyBorder="1" applyAlignment="1">
      <alignment horizontal="right"/>
    </xf>
    <xf numFmtId="0" fontId="26" fillId="0" borderId="9" xfId="0" applyFont="1" applyBorder="1" applyAlignment="1">
      <alignment horizontal="left"/>
    </xf>
    <xf numFmtId="44" fontId="26" fillId="0" borderId="67" xfId="0" applyNumberFormat="1" applyFont="1" applyBorder="1"/>
    <xf numFmtId="164" fontId="48" fillId="2" borderId="110" xfId="0" applyNumberFormat="1" applyFont="1" applyFill="1" applyBorder="1" applyAlignment="1">
      <alignment horizontal="center"/>
    </xf>
    <xf numFmtId="164" fontId="30" fillId="3" borderId="145" xfId="0" applyNumberFormat="1" applyFont="1" applyFill="1" applyBorder="1"/>
    <xf numFmtId="164" fontId="30" fillId="3" borderId="146" xfId="0" applyNumberFormat="1" applyFont="1" applyFill="1" applyBorder="1"/>
    <xf numFmtId="164" fontId="30" fillId="3" borderId="18" xfId="0" applyNumberFormat="1" applyFont="1" applyFill="1" applyBorder="1"/>
    <xf numFmtId="44" fontId="26" fillId="3" borderId="102" xfId="0" applyNumberFormat="1" applyFont="1" applyFill="1" applyBorder="1"/>
    <xf numFmtId="44" fontId="26" fillId="0" borderId="64" xfId="0" applyNumberFormat="1" applyFont="1" applyBorder="1"/>
    <xf numFmtId="0" fontId="33" fillId="0" borderId="19" xfId="0" applyFont="1" applyBorder="1" applyAlignment="1">
      <alignment horizontal="left"/>
    </xf>
    <xf numFmtId="0" fontId="26" fillId="3" borderId="136" xfId="0" applyFont="1" applyFill="1" applyBorder="1"/>
    <xf numFmtId="44" fontId="26" fillId="0" borderId="95" xfId="0" applyNumberFormat="1" applyFont="1" applyBorder="1"/>
    <xf numFmtId="164" fontId="30" fillId="10" borderId="48" xfId="0" applyNumberFormat="1" applyFont="1" applyFill="1" applyBorder="1"/>
    <xf numFmtId="164" fontId="30" fillId="14" borderId="70" xfId="0" applyNumberFormat="1" applyFont="1" applyFill="1" applyBorder="1"/>
    <xf numFmtId="0" fontId="26" fillId="0" borderId="44" xfId="0" applyFont="1" applyBorder="1" applyAlignment="1">
      <alignment horizontal="left"/>
    </xf>
    <xf numFmtId="0" fontId="26" fillId="13" borderId="126" xfId="0" applyFont="1" applyFill="1" applyBorder="1"/>
    <xf numFmtId="0" fontId="26" fillId="13" borderId="19" xfId="0" applyFont="1" applyFill="1" applyBorder="1"/>
    <xf numFmtId="0" fontId="34" fillId="0" borderId="76" xfId="0" applyFont="1" applyBorder="1" applyAlignment="1">
      <alignment horizontal="right"/>
    </xf>
    <xf numFmtId="0" fontId="26" fillId="13" borderId="66" xfId="0" applyFont="1" applyFill="1" applyBorder="1"/>
    <xf numFmtId="1" fontId="26" fillId="0" borderId="79" xfId="0" applyNumberFormat="1" applyFont="1" applyBorder="1"/>
    <xf numFmtId="0" fontId="26" fillId="13" borderId="53" xfId="0" applyFont="1" applyFill="1" applyBorder="1"/>
    <xf numFmtId="44" fontId="26" fillId="13" borderId="53" xfId="0" applyNumberFormat="1" applyFont="1" applyFill="1" applyBorder="1"/>
    <xf numFmtId="0" fontId="34" fillId="0" borderId="99" xfId="0" applyFont="1" applyBorder="1" applyAlignment="1">
      <alignment vertical="top"/>
    </xf>
    <xf numFmtId="0" fontId="26" fillId="0" borderId="81" xfId="0" applyFont="1" applyBorder="1" applyAlignment="1">
      <alignment vertical="top"/>
    </xf>
    <xf numFmtId="168" fontId="18" fillId="9" borderId="62" xfId="0" applyNumberFormat="1" applyFont="1" applyFill="1" applyBorder="1"/>
    <xf numFmtId="1" fontId="26" fillId="0" borderId="21" xfId="0" applyNumberFormat="1" applyFont="1" applyBorder="1"/>
    <xf numFmtId="44" fontId="26" fillId="13" borderId="19" xfId="0" applyNumberFormat="1" applyFont="1" applyFill="1" applyBorder="1"/>
    <xf numFmtId="1" fontId="26" fillId="0" borderId="17" xfId="0" applyNumberFormat="1" applyFont="1" applyBorder="1"/>
    <xf numFmtId="44" fontId="26" fillId="13" borderId="72" xfId="0" applyNumberFormat="1" applyFont="1" applyFill="1" applyBorder="1"/>
    <xf numFmtId="164" fontId="48" fillId="2" borderId="69" xfId="0" applyNumberFormat="1" applyFont="1" applyFill="1" applyBorder="1" applyAlignment="1">
      <alignment horizontal="center"/>
    </xf>
    <xf numFmtId="44" fontId="34" fillId="0" borderId="25" xfId="0" applyNumberFormat="1" applyFont="1" applyBorder="1"/>
    <xf numFmtId="164" fontId="48" fillId="0" borderId="24" xfId="0" applyNumberFormat="1" applyFont="1" applyBorder="1" applyAlignment="1">
      <alignment horizontal="center"/>
    </xf>
    <xf numFmtId="44" fontId="26" fillId="0" borderId="94" xfId="0" applyNumberFormat="1" applyFont="1" applyBorder="1"/>
    <xf numFmtId="44" fontId="26" fillId="0" borderId="147" xfId="0" applyNumberFormat="1" applyFont="1" applyBorder="1"/>
    <xf numFmtId="0" fontId="4" fillId="0" borderId="53" xfId="0" applyFont="1" applyBorder="1" applyAlignment="1">
      <alignment horizontal="left"/>
    </xf>
    <xf numFmtId="0" fontId="26" fillId="0" borderId="95" xfId="0" applyFont="1" applyBorder="1"/>
    <xf numFmtId="0" fontId="26" fillId="13" borderId="19" xfId="0" applyFont="1" applyFill="1" applyBorder="1" applyAlignment="1">
      <alignment horizontal="left"/>
    </xf>
    <xf numFmtId="0" fontId="28" fillId="8" borderId="66" xfId="0" applyFont="1" applyFill="1" applyBorder="1"/>
    <xf numFmtId="0" fontId="26" fillId="0" borderId="20" xfId="0" applyFont="1" applyBorder="1" applyAlignment="1">
      <alignment horizontal="left"/>
    </xf>
    <xf numFmtId="168" fontId="18" fillId="9" borderId="10" xfId="0" applyNumberFormat="1" applyFont="1" applyFill="1" applyBorder="1"/>
    <xf numFmtId="0" fontId="28" fillId="0" borderId="17" xfId="0" applyFont="1" applyBorder="1"/>
    <xf numFmtId="164" fontId="48" fillId="0" borderId="0" xfId="0" applyNumberFormat="1" applyFont="1" applyAlignment="1">
      <alignment horizontal="center"/>
    </xf>
    <xf numFmtId="0" fontId="42" fillId="0" borderId="23" xfId="0" applyFont="1" applyBorder="1"/>
    <xf numFmtId="168" fontId="26" fillId="9" borderId="53" xfId="0" applyNumberFormat="1" applyFont="1" applyFill="1" applyBorder="1"/>
    <xf numFmtId="164" fontId="30" fillId="10" borderId="148" xfId="0" applyNumberFormat="1" applyFont="1" applyFill="1" applyBorder="1"/>
    <xf numFmtId="0" fontId="4" fillId="2" borderId="66" xfId="0" applyFont="1" applyFill="1" applyBorder="1"/>
    <xf numFmtId="0" fontId="26" fillId="14" borderId="96" xfId="0" applyFont="1" applyFill="1" applyBorder="1"/>
    <xf numFmtId="0" fontId="26" fillId="2" borderId="96" xfId="0" applyFont="1" applyFill="1" applyBorder="1"/>
    <xf numFmtId="169" fontId="26" fillId="0" borderId="80" xfId="0" applyNumberFormat="1" applyFont="1" applyBorder="1"/>
    <xf numFmtId="168" fontId="26" fillId="9" borderId="66" xfId="0" applyNumberFormat="1" applyFont="1" applyFill="1" applyBorder="1"/>
    <xf numFmtId="0" fontId="26" fillId="0" borderId="67" xfId="0" applyFont="1" applyBorder="1"/>
    <xf numFmtId="44" fontId="26" fillId="2" borderId="18" xfId="0" applyNumberFormat="1" applyFont="1" applyFill="1" applyBorder="1"/>
    <xf numFmtId="0" fontId="26" fillId="7" borderId="62" xfId="0" applyFont="1" applyFill="1" applyBorder="1"/>
    <xf numFmtId="167" fontId="26" fillId="0" borderId="19" xfId="0" applyNumberFormat="1" applyFont="1" applyBorder="1"/>
    <xf numFmtId="0" fontId="28" fillId="8" borderId="136" xfId="0" applyFont="1" applyFill="1" applyBorder="1"/>
    <xf numFmtId="0" fontId="26" fillId="0" borderId="52" xfId="0" applyFont="1" applyBorder="1"/>
    <xf numFmtId="44" fontId="26" fillId="0" borderId="91" xfId="0" applyNumberFormat="1" applyFont="1" applyBorder="1"/>
    <xf numFmtId="0" fontId="26" fillId="0" borderId="94" xfId="0" applyFont="1" applyBorder="1"/>
    <xf numFmtId="0" fontId="4" fillId="0" borderId="54" xfId="0" applyFont="1" applyBorder="1"/>
    <xf numFmtId="0" fontId="18" fillId="0" borderId="16" xfId="0" applyFont="1" applyBorder="1"/>
    <xf numFmtId="169" fontId="26" fillId="0" borderId="57" xfId="0" applyNumberFormat="1" applyFont="1" applyBorder="1"/>
    <xf numFmtId="164" fontId="48" fillId="2" borderId="149" xfId="0" applyNumberFormat="1" applyFont="1" applyFill="1" applyBorder="1" applyAlignment="1">
      <alignment horizontal="center"/>
    </xf>
    <xf numFmtId="0" fontId="18" fillId="0" borderId="23" xfId="0" applyFont="1" applyBorder="1"/>
    <xf numFmtId="169" fontId="26" fillId="0" borderId="95" xfId="0" applyNumberFormat="1" applyFont="1" applyBorder="1"/>
    <xf numFmtId="0" fontId="4" fillId="0" borderId="17" xfId="0" applyFont="1" applyBorder="1"/>
    <xf numFmtId="0" fontId="26" fillId="0" borderId="57" xfId="0" applyFont="1" applyBorder="1"/>
    <xf numFmtId="44" fontId="49" fillId="0" borderId="0" xfId="0" applyNumberFormat="1" applyFont="1" applyAlignment="1">
      <alignment horizontal="left"/>
    </xf>
    <xf numFmtId="0" fontId="1" fillId="0" borderId="0" xfId="0" applyFont="1" applyAlignment="1">
      <alignment horizontal="left"/>
    </xf>
    <xf numFmtId="49" fontId="50" fillId="0" borderId="1" xfId="0" applyNumberFormat="1" applyFont="1" applyBorder="1" applyAlignment="1">
      <alignment horizontal="left"/>
    </xf>
    <xf numFmtId="49" fontId="20" fillId="0" borderId="7" xfId="0" applyNumberFormat="1" applyFont="1" applyBorder="1" applyAlignment="1">
      <alignment horizontal="center"/>
    </xf>
    <xf numFmtId="0" fontId="24" fillId="3" borderId="19" xfId="0" applyFont="1" applyFill="1" applyBorder="1" applyAlignment="1">
      <alignment horizontal="center"/>
    </xf>
    <xf numFmtId="49" fontId="26" fillId="0" borderId="16" xfId="0" applyNumberFormat="1" applyFont="1" applyBorder="1" applyAlignment="1">
      <alignment horizontal="center"/>
    </xf>
    <xf numFmtId="0" fontId="20" fillId="7" borderId="34" xfId="0" applyFont="1" applyFill="1" applyBorder="1"/>
    <xf numFmtId="49" fontId="20" fillId="7" borderId="34" xfId="0" applyNumberFormat="1" applyFont="1" applyFill="1" applyBorder="1"/>
    <xf numFmtId="0" fontId="20" fillId="7" borderId="34" xfId="0" applyFont="1" applyFill="1" applyBorder="1" applyAlignment="1">
      <alignment horizontal="right"/>
    </xf>
    <xf numFmtId="44" fontId="20" fillId="7" borderId="34" xfId="0" applyNumberFormat="1" applyFont="1" applyFill="1" applyBorder="1"/>
    <xf numFmtId="44" fontId="20" fillId="7" borderId="34" xfId="0" applyNumberFormat="1" applyFont="1" applyFill="1" applyBorder="1" applyAlignment="1">
      <alignment shrinkToFit="1"/>
    </xf>
    <xf numFmtId="44" fontId="20" fillId="7" borderId="29" xfId="0" applyNumberFormat="1" applyFont="1" applyFill="1" applyBorder="1"/>
    <xf numFmtId="49" fontId="12" fillId="7" borderId="34" xfId="0" applyNumberFormat="1" applyFont="1" applyFill="1" applyBorder="1"/>
    <xf numFmtId="49" fontId="49" fillId="7" borderId="34" xfId="0" applyNumberFormat="1" applyFont="1" applyFill="1" applyBorder="1"/>
    <xf numFmtId="0" fontId="20" fillId="7" borderId="59" xfId="0" applyFont="1" applyFill="1" applyBorder="1"/>
    <xf numFmtId="49" fontId="20" fillId="7" borderId="59" xfId="0" applyNumberFormat="1" applyFont="1" applyFill="1" applyBorder="1"/>
    <xf numFmtId="0" fontId="20" fillId="7" borderId="59" xfId="0" applyFont="1" applyFill="1" applyBorder="1" applyAlignment="1">
      <alignment horizontal="right"/>
    </xf>
    <xf numFmtId="44" fontId="20" fillId="7" borderId="59" xfId="0" applyNumberFormat="1" applyFont="1" applyFill="1" applyBorder="1"/>
    <xf numFmtId="44" fontId="20" fillId="7" borderId="59" xfId="0" applyNumberFormat="1" applyFont="1" applyFill="1" applyBorder="1" applyAlignment="1">
      <alignment shrinkToFit="1"/>
    </xf>
    <xf numFmtId="44" fontId="20" fillId="7" borderId="60" xfId="0" applyNumberFormat="1" applyFont="1" applyFill="1" applyBorder="1"/>
    <xf numFmtId="49" fontId="12" fillId="7" borderId="61" xfId="0" applyNumberFormat="1" applyFont="1" applyFill="1" applyBorder="1"/>
    <xf numFmtId="49" fontId="12" fillId="7" borderId="59" xfId="0" applyNumberFormat="1" applyFont="1" applyFill="1" applyBorder="1"/>
    <xf numFmtId="49" fontId="49" fillId="7" borderId="59" xfId="0" applyNumberFormat="1" applyFont="1" applyFill="1" applyBorder="1"/>
    <xf numFmtId="0" fontId="35" fillId="5" borderId="63" xfId="0" applyFont="1" applyFill="1" applyBorder="1" applyAlignment="1">
      <alignment vertical="top"/>
    </xf>
    <xf numFmtId="164" fontId="48" fillId="2" borderId="74" xfId="0" applyNumberFormat="1" applyFont="1" applyFill="1" applyBorder="1" applyAlignment="1">
      <alignment horizontal="center"/>
    </xf>
    <xf numFmtId="0" fontId="20" fillId="3" borderId="38" xfId="0" applyFont="1" applyFill="1" applyBorder="1" applyAlignment="1">
      <alignment horizontal="center"/>
    </xf>
    <xf numFmtId="0" fontId="20" fillId="0" borderId="19" xfId="0" applyFont="1" applyBorder="1" applyAlignment="1">
      <alignment horizontal="center" vertical="top"/>
    </xf>
    <xf numFmtId="0" fontId="28" fillId="0" borderId="16" xfId="0" applyFont="1" applyBorder="1"/>
    <xf numFmtId="167" fontId="26" fillId="0" borderId="79" xfId="0" applyNumberFormat="1" applyFont="1" applyBorder="1"/>
    <xf numFmtId="0" fontId="26" fillId="0" borderId="25" xfId="0" applyFont="1" applyBorder="1" applyAlignment="1">
      <alignment horizontal="center" shrinkToFit="1"/>
    </xf>
    <xf numFmtId="164" fontId="48" fillId="2" borderId="70" xfId="0" applyNumberFormat="1" applyFont="1" applyFill="1" applyBorder="1" applyAlignment="1">
      <alignment horizontal="center"/>
    </xf>
    <xf numFmtId="49" fontId="26" fillId="0" borderId="76" xfId="0" applyNumberFormat="1" applyFont="1" applyBorder="1"/>
    <xf numFmtId="0" fontId="26" fillId="3" borderId="38" xfId="0" applyFont="1" applyFill="1" applyBorder="1"/>
    <xf numFmtId="167" fontId="26" fillId="3" borderId="38" xfId="0" applyNumberFormat="1" applyFont="1" applyFill="1" applyBorder="1"/>
    <xf numFmtId="164" fontId="30" fillId="3" borderId="48" xfId="0" applyNumberFormat="1" applyFont="1" applyFill="1" applyBorder="1"/>
    <xf numFmtId="167" fontId="26" fillId="3" borderId="136" xfId="0" applyNumberFormat="1" applyFont="1" applyFill="1" applyBorder="1"/>
    <xf numFmtId="49" fontId="26" fillId="0" borderId="53" xfId="0" applyNumberFormat="1" applyFont="1" applyBorder="1"/>
    <xf numFmtId="0" fontId="26" fillId="8" borderId="62" xfId="0" applyFont="1" applyFill="1" applyBorder="1"/>
    <xf numFmtId="0" fontId="35" fillId="5" borderId="1" xfId="0" applyFont="1" applyFill="1" applyBorder="1" applyAlignment="1">
      <alignment vertical="top"/>
    </xf>
    <xf numFmtId="167" fontId="26" fillId="3" borderId="62" xfId="0" applyNumberFormat="1" applyFont="1" applyFill="1" applyBorder="1"/>
    <xf numFmtId="164" fontId="30" fillId="3" borderId="137" xfId="0" applyNumberFormat="1" applyFont="1" applyFill="1" applyBorder="1"/>
    <xf numFmtId="0" fontId="26" fillId="0" borderId="73" xfId="0" applyFont="1" applyBorder="1" applyAlignment="1">
      <alignment horizontal="center"/>
    </xf>
    <xf numFmtId="164" fontId="30" fillId="0" borderId="150" xfId="0" applyNumberFormat="1" applyFont="1" applyBorder="1"/>
    <xf numFmtId="164" fontId="30" fillId="0" borderId="16" xfId="0" applyNumberFormat="1" applyFont="1" applyBorder="1"/>
    <xf numFmtId="167" fontId="26" fillId="0" borderId="54" xfId="0" applyNumberFormat="1" applyFont="1" applyBorder="1"/>
    <xf numFmtId="0" fontId="26" fillId="0" borderId="12" xfId="0" applyFont="1" applyBorder="1" applyAlignment="1">
      <alignment horizontal="center"/>
    </xf>
    <xf numFmtId="164" fontId="30" fillId="0" borderId="108" xfId="0" applyNumberFormat="1" applyFont="1" applyBorder="1"/>
    <xf numFmtId="164" fontId="48" fillId="2" borderId="108" xfId="0" applyNumberFormat="1" applyFont="1" applyFill="1" applyBorder="1" applyAlignment="1">
      <alignment horizontal="center"/>
    </xf>
    <xf numFmtId="168" fontId="26" fillId="3" borderId="66" xfId="0" applyNumberFormat="1" applyFont="1" applyFill="1" applyBorder="1"/>
    <xf numFmtId="1" fontId="26" fillId="0" borderId="19" xfId="0" applyNumberFormat="1" applyFont="1" applyBorder="1"/>
    <xf numFmtId="167" fontId="26" fillId="0" borderId="17" xfId="0" applyNumberFormat="1" applyFont="1" applyBorder="1"/>
    <xf numFmtId="1" fontId="26" fillId="0" borderId="91" xfId="0" applyNumberFormat="1" applyFont="1" applyBorder="1"/>
    <xf numFmtId="0" fontId="34" fillId="0" borderId="53" xfId="0" applyFont="1" applyBorder="1" applyAlignment="1">
      <alignment horizontal="left"/>
    </xf>
    <xf numFmtId="0" fontId="34" fillId="0" borderId="122" xfId="0" applyFont="1" applyBorder="1" applyAlignment="1">
      <alignment vertical="top"/>
    </xf>
    <xf numFmtId="0" fontId="34" fillId="0" borderId="19" xfId="0" applyFont="1" applyBorder="1" applyAlignment="1">
      <alignment horizontal="center" vertical="top"/>
    </xf>
    <xf numFmtId="167" fontId="26" fillId="0" borderId="24" xfId="0" applyNumberFormat="1" applyFont="1" applyBorder="1"/>
    <xf numFmtId="0" fontId="26" fillId="0" borderId="19" xfId="0" applyFont="1" applyBorder="1" applyAlignment="1">
      <alignment horizontal="center" vertical="top"/>
    </xf>
    <xf numFmtId="0" fontId="4" fillId="0" borderId="19" xfId="0" applyFont="1" applyBorder="1" applyAlignment="1">
      <alignment horizontal="left"/>
    </xf>
    <xf numFmtId="0" fontId="26" fillId="0" borderId="22" xfId="0" applyFont="1" applyBorder="1" applyAlignment="1">
      <alignment horizontal="center"/>
    </xf>
    <xf numFmtId="164" fontId="30" fillId="0" borderId="151" xfId="0" applyNumberFormat="1" applyFont="1" applyBorder="1"/>
    <xf numFmtId="167" fontId="26" fillId="0" borderId="45" xfId="0" applyNumberFormat="1" applyFont="1" applyBorder="1"/>
    <xf numFmtId="168" fontId="26" fillId="9" borderId="10" xfId="0" applyNumberFormat="1" applyFont="1" applyFill="1" applyBorder="1"/>
    <xf numFmtId="49" fontId="26" fillId="0" borderId="138" xfId="0" applyNumberFormat="1" applyFont="1" applyBorder="1"/>
    <xf numFmtId="167" fontId="26" fillId="0" borderId="152" xfId="0" applyNumberFormat="1" applyFont="1" applyBorder="1"/>
    <xf numFmtId="167" fontId="26" fillId="0" borderId="143" xfId="0" applyNumberFormat="1" applyFont="1" applyBorder="1"/>
    <xf numFmtId="49" fontId="26" fillId="0" borderId="54" xfId="0" applyNumberFormat="1" applyFont="1" applyBorder="1"/>
    <xf numFmtId="44" fontId="26" fillId="0" borderId="153" xfId="0" applyNumberFormat="1" applyFont="1" applyBorder="1"/>
    <xf numFmtId="0" fontId="34" fillId="0" borderId="4" xfId="0" applyFont="1" applyBorder="1" applyAlignment="1">
      <alignment vertical="top"/>
    </xf>
    <xf numFmtId="0" fontId="20" fillId="0" borderId="0" xfId="0" applyFont="1" applyAlignment="1">
      <alignment horizontal="center"/>
    </xf>
    <xf numFmtId="0" fontId="14" fillId="0" borderId="9" xfId="0" applyFont="1" applyBorder="1"/>
    <xf numFmtId="0" fontId="20" fillId="0" borderId="9" xfId="0" applyFont="1" applyBorder="1" applyAlignment="1">
      <alignment horizontal="center"/>
    </xf>
    <xf numFmtId="44" fontId="28" fillId="0" borderId="4" xfId="0" applyNumberFormat="1" applyFont="1" applyBorder="1" applyAlignment="1">
      <alignment horizontal="left"/>
    </xf>
    <xf numFmtId="44" fontId="28" fillId="0" borderId="0" xfId="0" applyNumberFormat="1" applyFont="1" applyAlignment="1">
      <alignment horizontal="left"/>
    </xf>
    <xf numFmtId="44" fontId="28" fillId="0" borderId="16" xfId="0" applyNumberFormat="1" applyFont="1" applyBorder="1" applyAlignment="1">
      <alignment horizontal="left"/>
    </xf>
    <xf numFmtId="0" fontId="26" fillId="0" borderId="0" xfId="0" applyFont="1" applyAlignment="1">
      <alignment horizontal="center"/>
    </xf>
    <xf numFmtId="0" fontId="26" fillId="0" borderId="82" xfId="0" applyFont="1" applyBorder="1"/>
    <xf numFmtId="37" fontId="28" fillId="3" borderId="29" xfId="0" applyNumberFormat="1" applyFont="1" applyFill="1" applyBorder="1" applyAlignment="1">
      <alignment horizontal="left"/>
    </xf>
    <xf numFmtId="49" fontId="51" fillId="0" borderId="1" xfId="0" applyNumberFormat="1" applyFont="1" applyBorder="1" applyAlignment="1">
      <alignment horizontal="center"/>
    </xf>
    <xf numFmtId="0" fontId="52" fillId="0" borderId="31" xfId="0" applyFont="1" applyBorder="1" applyAlignment="1">
      <alignment horizontal="center"/>
    </xf>
    <xf numFmtId="0" fontId="28" fillId="3" borderId="34" xfId="0" applyFont="1" applyFill="1" applyBorder="1" applyAlignment="1">
      <alignment horizontal="center"/>
    </xf>
    <xf numFmtId="0" fontId="26" fillId="0" borderId="32" xfId="0" applyFont="1" applyBorder="1" applyAlignment="1">
      <alignment horizontal="center"/>
    </xf>
    <xf numFmtId="0" fontId="26" fillId="0" borderId="33" xfId="0" applyFont="1" applyBorder="1" applyAlignment="1">
      <alignment horizontal="center"/>
    </xf>
    <xf numFmtId="0" fontId="28" fillId="0" borderId="21" xfId="0" applyFont="1" applyBorder="1" applyAlignment="1">
      <alignment horizontal="center"/>
    </xf>
    <xf numFmtId="0" fontId="53" fillId="0" borderId="0" xfId="0" applyFont="1" applyAlignment="1">
      <alignment horizontal="center"/>
    </xf>
    <xf numFmtId="0" fontId="28" fillId="3" borderId="38" xfId="0" applyFont="1" applyFill="1" applyBorder="1" applyAlignment="1">
      <alignment horizontal="left"/>
    </xf>
    <xf numFmtId="164" fontId="54" fillId="3" borderId="10" xfId="0" applyNumberFormat="1" applyFont="1" applyFill="1" applyBorder="1"/>
    <xf numFmtId="0" fontId="28" fillId="3" borderId="18" xfId="0" applyFont="1" applyFill="1" applyBorder="1" applyAlignment="1">
      <alignment horizontal="center"/>
    </xf>
    <xf numFmtId="44" fontId="26" fillId="0" borderId="0" xfId="0" applyNumberFormat="1" applyFont="1" applyAlignment="1">
      <alignment horizontal="center"/>
    </xf>
    <xf numFmtId="0" fontId="26" fillId="0" borderId="91" xfId="0" applyFont="1" applyBorder="1" applyAlignment="1">
      <alignment horizontal="center"/>
    </xf>
    <xf numFmtId="0" fontId="28" fillId="0" borderId="77" xfId="0" applyFont="1" applyBorder="1"/>
    <xf numFmtId="0" fontId="28" fillId="7" borderId="34" xfId="0" applyFont="1" applyFill="1" applyBorder="1"/>
    <xf numFmtId="0" fontId="26" fillId="7" borderId="34" xfId="0" applyFont="1" applyFill="1" applyBorder="1"/>
    <xf numFmtId="0" fontId="26" fillId="7" borderId="34" xfId="0" applyFont="1" applyFill="1" applyBorder="1" applyAlignment="1">
      <alignment horizontal="right"/>
    </xf>
    <xf numFmtId="44" fontId="26" fillId="7" borderId="34" xfId="0" applyNumberFormat="1" applyFont="1" applyFill="1" applyBorder="1" applyAlignment="1">
      <alignment shrinkToFit="1"/>
    </xf>
    <xf numFmtId="44" fontId="26" fillId="7" borderId="29" xfId="0" applyNumberFormat="1" applyFont="1" applyFill="1" applyBorder="1"/>
    <xf numFmtId="166" fontId="28" fillId="7" borderId="34" xfId="0" applyNumberFormat="1" applyFont="1" applyFill="1" applyBorder="1"/>
    <xf numFmtId="166" fontId="26" fillId="7" borderId="34" xfId="0" applyNumberFormat="1" applyFont="1" applyFill="1" applyBorder="1" applyAlignment="1">
      <alignment horizontal="center"/>
    </xf>
    <xf numFmtId="49" fontId="26" fillId="7" borderId="58" xfId="0" applyNumberFormat="1" applyFont="1" applyFill="1" applyBorder="1"/>
    <xf numFmtId="49" fontId="26" fillId="7" borderId="60" xfId="0" applyNumberFormat="1" applyFont="1" applyFill="1" applyBorder="1"/>
    <xf numFmtId="0" fontId="28" fillId="7" borderId="59" xfId="0" applyFont="1" applyFill="1" applyBorder="1"/>
    <xf numFmtId="0" fontId="26" fillId="7" borderId="59" xfId="0" applyFont="1" applyFill="1" applyBorder="1"/>
    <xf numFmtId="0" fontId="26" fillId="7" borderId="59" xfId="0" applyFont="1" applyFill="1" applyBorder="1" applyAlignment="1">
      <alignment horizontal="right"/>
    </xf>
    <xf numFmtId="44" fontId="26" fillId="7" borderId="59" xfId="0" applyNumberFormat="1" applyFont="1" applyFill="1" applyBorder="1"/>
    <xf numFmtId="44" fontId="26" fillId="7" borderId="59" xfId="0" applyNumberFormat="1" applyFont="1" applyFill="1" applyBorder="1" applyAlignment="1">
      <alignment shrinkToFit="1"/>
    </xf>
    <xf numFmtId="44" fontId="26" fillId="7" borderId="60" xfId="0" applyNumberFormat="1" applyFont="1" applyFill="1" applyBorder="1"/>
    <xf numFmtId="0" fontId="1" fillId="7" borderId="61" xfId="0" applyFont="1" applyFill="1" applyBorder="1"/>
    <xf numFmtId="44" fontId="49" fillId="7" borderId="59" xfId="0" applyNumberFormat="1" applyFont="1" applyFill="1" applyBorder="1"/>
    <xf numFmtId="166" fontId="26" fillId="7" borderId="59" xfId="0" applyNumberFormat="1" applyFont="1" applyFill="1" applyBorder="1"/>
    <xf numFmtId="166" fontId="26" fillId="7" borderId="34" xfId="0" applyNumberFormat="1" applyFont="1" applyFill="1" applyBorder="1"/>
    <xf numFmtId="166" fontId="26" fillId="7" borderId="59" xfId="0" applyNumberFormat="1" applyFont="1" applyFill="1" applyBorder="1" applyAlignment="1">
      <alignment horizontal="center"/>
    </xf>
    <xf numFmtId="49" fontId="26" fillId="0" borderId="45" xfId="0" applyNumberFormat="1" applyFont="1" applyBorder="1"/>
    <xf numFmtId="164" fontId="30" fillId="0" borderId="154" xfId="0" applyNumberFormat="1" applyFont="1" applyBorder="1"/>
    <xf numFmtId="164" fontId="30" fillId="0" borderId="23" xfId="0" applyNumberFormat="1" applyFont="1" applyBorder="1"/>
    <xf numFmtId="164" fontId="30" fillId="0" borderId="9" xfId="0" applyNumberFormat="1" applyFont="1" applyBorder="1" applyAlignment="1">
      <alignment horizontal="center"/>
    </xf>
    <xf numFmtId="0" fontId="35" fillId="0" borderId="0" xfId="0" applyFont="1" applyAlignment="1">
      <alignment vertical="top"/>
    </xf>
    <xf numFmtId="164" fontId="30" fillId="0" borderId="155" xfId="0" applyNumberFormat="1" applyFont="1" applyBorder="1"/>
    <xf numFmtId="49" fontId="20" fillId="0" borderId="21" xfId="0" applyNumberFormat="1" applyFont="1" applyBorder="1"/>
    <xf numFmtId="0" fontId="20" fillId="0" borderId="21" xfId="0" applyFont="1" applyBorder="1" applyAlignment="1">
      <alignment horizontal="right"/>
    </xf>
    <xf numFmtId="0" fontId="26" fillId="0" borderId="45" xfId="0" applyFont="1" applyBorder="1" applyAlignment="1">
      <alignment vertical="top"/>
    </xf>
    <xf numFmtId="0" fontId="26" fillId="3" borderId="72" xfId="0" applyFont="1" applyFill="1" applyBorder="1" applyAlignment="1">
      <alignment horizontal="right"/>
    </xf>
    <xf numFmtId="0" fontId="26" fillId="3" borderId="66" xfId="0" applyFont="1" applyFill="1" applyBorder="1" applyAlignment="1">
      <alignment vertical="top"/>
    </xf>
    <xf numFmtId="44" fontId="26" fillId="3" borderId="72" xfId="0" applyNumberFormat="1" applyFont="1" applyFill="1" applyBorder="1" applyAlignment="1">
      <alignment shrinkToFit="1"/>
    </xf>
    <xf numFmtId="167" fontId="26" fillId="3" borderId="156" xfId="0" applyNumberFormat="1" applyFont="1" applyFill="1" applyBorder="1"/>
    <xf numFmtId="44" fontId="26" fillId="0" borderId="73" xfId="0" applyNumberFormat="1" applyFont="1" applyBorder="1" applyAlignment="1">
      <alignment shrinkToFit="1"/>
    </xf>
    <xf numFmtId="44" fontId="26" fillId="0" borderId="16" xfId="0" applyNumberFormat="1" applyFont="1" applyBorder="1" applyAlignment="1">
      <alignment horizontal="center" shrinkToFit="1"/>
    </xf>
    <xf numFmtId="44" fontId="26" fillId="2" borderId="66" xfId="0" applyNumberFormat="1" applyFont="1" applyFill="1" applyBorder="1"/>
    <xf numFmtId="164" fontId="30" fillId="0" borderId="37" xfId="0" applyNumberFormat="1" applyFont="1" applyBorder="1"/>
    <xf numFmtId="164" fontId="30" fillId="2" borderId="10" xfId="0" applyNumberFormat="1" applyFont="1" applyFill="1" applyBorder="1" applyAlignment="1">
      <alignment horizontal="center"/>
    </xf>
    <xf numFmtId="49" fontId="26" fillId="3" borderId="49" xfId="0" applyNumberFormat="1" applyFont="1" applyFill="1" applyBorder="1"/>
    <xf numFmtId="49" fontId="26" fillId="3" borderId="53" xfId="0" applyNumberFormat="1" applyFont="1" applyFill="1" applyBorder="1"/>
    <xf numFmtId="0" fontId="26" fillId="0" borderId="16" xfId="0" applyFont="1" applyBorder="1" applyAlignment="1">
      <alignment horizontal="left"/>
    </xf>
    <xf numFmtId="0" fontId="28" fillId="0" borderId="0" xfId="0" applyFont="1"/>
    <xf numFmtId="164" fontId="28" fillId="0" borderId="155" xfId="0" applyNumberFormat="1" applyFont="1" applyBorder="1"/>
    <xf numFmtId="164" fontId="28" fillId="2" borderId="10" xfId="0" applyNumberFormat="1" applyFont="1" applyFill="1" applyBorder="1" applyAlignment="1">
      <alignment horizontal="center"/>
    </xf>
    <xf numFmtId="1" fontId="26" fillId="0" borderId="23" xfId="0" applyNumberFormat="1" applyFont="1" applyBorder="1"/>
    <xf numFmtId="49" fontId="26" fillId="3" borderId="62" xfId="0" applyNumberFormat="1" applyFont="1" applyFill="1" applyBorder="1"/>
    <xf numFmtId="1" fontId="26" fillId="3" borderId="69" xfId="0" applyNumberFormat="1" applyFont="1" applyFill="1" applyBorder="1"/>
    <xf numFmtId="164" fontId="30" fillId="0" borderId="157" xfId="0" applyNumberFormat="1" applyFont="1" applyBorder="1"/>
    <xf numFmtId="1" fontId="26" fillId="3" borderId="62" xfId="0" applyNumberFormat="1" applyFont="1" applyFill="1" applyBorder="1"/>
    <xf numFmtId="0" fontId="26" fillId="0" borderId="114" xfId="0" applyFont="1" applyBorder="1"/>
    <xf numFmtId="0" fontId="20" fillId="0" borderId="25" xfId="0" applyFont="1" applyBorder="1" applyAlignment="1">
      <alignment horizontal="right"/>
    </xf>
    <xf numFmtId="44" fontId="20" fillId="2" borderId="69" xfId="0" applyNumberFormat="1" applyFont="1" applyFill="1" applyBorder="1"/>
    <xf numFmtId="0" fontId="20" fillId="2" borderId="69" xfId="0" applyFont="1" applyFill="1" applyBorder="1" applyAlignment="1">
      <alignment horizontal="center"/>
    </xf>
    <xf numFmtId="167" fontId="20" fillId="0" borderId="24" xfId="0" applyNumberFormat="1" applyFont="1" applyBorder="1"/>
    <xf numFmtId="167" fontId="20" fillId="0" borderId="67" xfId="0" applyNumberFormat="1" applyFont="1" applyBorder="1"/>
    <xf numFmtId="44" fontId="20" fillId="0" borderId="19" xfId="0" applyNumberFormat="1" applyFont="1" applyBorder="1" applyAlignment="1">
      <alignment shrinkToFit="1"/>
    </xf>
    <xf numFmtId="167" fontId="20" fillId="0" borderId="64" xfId="0" applyNumberFormat="1" applyFont="1" applyBorder="1"/>
    <xf numFmtId="1" fontId="20" fillId="0" borderId="23" xfId="0" applyNumberFormat="1" applyFont="1" applyBorder="1"/>
    <xf numFmtId="0" fontId="34" fillId="0" borderId="22" xfId="0" applyFont="1" applyBorder="1" applyAlignment="1">
      <alignment vertical="top"/>
    </xf>
    <xf numFmtId="0" fontId="44" fillId="0" borderId="21" xfId="0" applyFont="1" applyBorder="1"/>
    <xf numFmtId="0" fontId="44" fillId="0" borderId="23" xfId="0" applyFont="1" applyBorder="1"/>
    <xf numFmtId="49" fontId="44" fillId="0" borderId="23" xfId="0" applyNumberFormat="1" applyFont="1" applyBorder="1"/>
    <xf numFmtId="0" fontId="44" fillId="0" borderId="19" xfId="0" applyFont="1" applyBorder="1" applyAlignment="1">
      <alignment horizontal="right"/>
    </xf>
    <xf numFmtId="0" fontId="34" fillId="0" borderId="12" xfId="0" applyFont="1" applyBorder="1" applyAlignment="1">
      <alignment vertical="top"/>
    </xf>
    <xf numFmtId="164" fontId="30" fillId="0" borderId="158" xfId="0" applyNumberFormat="1" applyFont="1" applyBorder="1"/>
    <xf numFmtId="168" fontId="26" fillId="0" borderId="45" xfId="0" applyNumberFormat="1" applyFont="1" applyBorder="1"/>
    <xf numFmtId="44" fontId="26" fillId="0" borderId="25" xfId="0" applyNumberFormat="1" applyFont="1" applyBorder="1" applyAlignment="1">
      <alignment shrinkToFit="1"/>
    </xf>
    <xf numFmtId="44" fontId="26" fillId="0" borderId="9" xfId="0" applyNumberFormat="1" applyFont="1" applyBorder="1" applyAlignment="1">
      <alignment horizontal="center" shrinkToFit="1"/>
    </xf>
    <xf numFmtId="0" fontId="26" fillId="0" borderId="15" xfId="0" applyFont="1" applyBorder="1"/>
    <xf numFmtId="164" fontId="30" fillId="0" borderId="159" xfId="0" applyNumberFormat="1" applyFont="1" applyBorder="1"/>
    <xf numFmtId="164" fontId="30" fillId="0" borderId="24" xfId="0" applyNumberFormat="1" applyFont="1" applyBorder="1"/>
    <xf numFmtId="0" fontId="26" fillId="2" borderId="72" xfId="0" applyFont="1" applyFill="1" applyBorder="1"/>
    <xf numFmtId="1" fontId="26" fillId="0" borderId="53" xfId="0" applyNumberFormat="1" applyFont="1" applyBorder="1"/>
    <xf numFmtId="44" fontId="26" fillId="2" borderId="53" xfId="0" applyNumberFormat="1" applyFont="1" applyFill="1" applyBorder="1"/>
    <xf numFmtId="166" fontId="35" fillId="0" borderId="73" xfId="0" applyNumberFormat="1" applyFont="1" applyBorder="1"/>
    <xf numFmtId="164" fontId="30" fillId="0" borderId="17" xfId="0" applyNumberFormat="1" applyFont="1" applyBorder="1"/>
    <xf numFmtId="164" fontId="30" fillId="0" borderId="16" xfId="0" applyNumberFormat="1" applyFont="1" applyBorder="1" applyAlignment="1">
      <alignment horizontal="center"/>
    </xf>
    <xf numFmtId="0" fontId="26" fillId="0" borderId="80" xfId="0" applyFont="1" applyBorder="1" applyAlignment="1">
      <alignment horizontal="left"/>
    </xf>
    <xf numFmtId="166" fontId="35" fillId="0" borderId="80" xfId="0" applyNumberFormat="1" applyFont="1" applyBorder="1"/>
    <xf numFmtId="164" fontId="30" fillId="0" borderId="80" xfId="0" applyNumberFormat="1" applyFont="1" applyBorder="1"/>
    <xf numFmtId="167" fontId="26" fillId="0" borderId="80" xfId="0" applyNumberFormat="1" applyFont="1" applyBorder="1"/>
    <xf numFmtId="166" fontId="35" fillId="0" borderId="19" xfId="0" applyNumberFormat="1" applyFont="1" applyBorder="1"/>
    <xf numFmtId="164" fontId="30" fillId="0" borderId="19" xfId="0" applyNumberFormat="1" applyFont="1" applyBorder="1"/>
    <xf numFmtId="164" fontId="30" fillId="0" borderId="19" xfId="0" applyNumberFormat="1" applyFont="1" applyBorder="1" applyAlignment="1">
      <alignment horizontal="center"/>
    </xf>
    <xf numFmtId="49" fontId="26" fillId="0" borderId="91" xfId="0" applyNumberFormat="1" applyFont="1" applyBorder="1"/>
    <xf numFmtId="0" fontId="26" fillId="0" borderId="91" xfId="0" applyFont="1" applyBorder="1" applyAlignment="1">
      <alignment horizontal="right"/>
    </xf>
    <xf numFmtId="44" fontId="26" fillId="0" borderId="79" xfId="0" applyNumberFormat="1" applyFont="1" applyBorder="1" applyAlignment="1">
      <alignment shrinkToFit="1"/>
    </xf>
    <xf numFmtId="0" fontId="26" fillId="0" borderId="79" xfId="0" applyFont="1" applyBorder="1" applyAlignment="1">
      <alignment horizontal="left"/>
    </xf>
    <xf numFmtId="166" fontId="35" fillId="0" borderId="79" xfId="0" applyNumberFormat="1" applyFont="1" applyBorder="1"/>
    <xf numFmtId="164" fontId="30" fillId="0" borderId="79" xfId="0" applyNumberFormat="1" applyFont="1" applyBorder="1"/>
    <xf numFmtId="164" fontId="30" fillId="0" borderId="79" xfId="0" applyNumberFormat="1" applyFont="1" applyBorder="1" applyAlignment="1">
      <alignment horizontal="center"/>
    </xf>
    <xf numFmtId="0" fontId="26" fillId="5" borderId="1" xfId="0" applyFont="1" applyFill="1" applyBorder="1" applyAlignment="1">
      <alignment vertical="top"/>
    </xf>
    <xf numFmtId="167" fontId="26" fillId="0" borderId="23" xfId="0" applyNumberFormat="1" applyFont="1" applyBorder="1" applyAlignment="1">
      <alignment shrinkToFit="1"/>
    </xf>
    <xf numFmtId="167" fontId="26" fillId="0" borderId="64" xfId="0" applyNumberFormat="1" applyFont="1" applyBorder="1" applyAlignment="1">
      <alignment shrinkToFit="1"/>
    </xf>
    <xf numFmtId="0" fontId="26" fillId="2" borderId="19" xfId="0" applyFont="1" applyFill="1" applyBorder="1" applyAlignment="1">
      <alignment horizontal="center"/>
    </xf>
    <xf numFmtId="167" fontId="26" fillId="0" borderId="19" xfId="0" applyNumberFormat="1" applyFont="1" applyBorder="1" applyAlignment="1">
      <alignment shrinkToFit="1"/>
    </xf>
    <xf numFmtId="167" fontId="26" fillId="0" borderId="67" xfId="0" applyNumberFormat="1" applyFont="1" applyBorder="1" applyAlignment="1">
      <alignment shrinkToFit="1"/>
    </xf>
    <xf numFmtId="0" fontId="26" fillId="0" borderId="55" xfId="0" applyFont="1" applyBorder="1"/>
    <xf numFmtId="0" fontId="55" fillId="0" borderId="0" xfId="0" applyFont="1" applyAlignment="1">
      <alignment horizontal="center"/>
    </xf>
    <xf numFmtId="0" fontId="56" fillId="0" borderId="1" xfId="0" applyFont="1" applyBorder="1" applyAlignment="1">
      <alignment horizontal="center"/>
    </xf>
    <xf numFmtId="0" fontId="26" fillId="0" borderId="7" xfId="0" applyFont="1" applyBorder="1" applyAlignment="1">
      <alignment horizontal="center"/>
    </xf>
    <xf numFmtId="0" fontId="28" fillId="7" borderId="149" xfId="0" applyFont="1" applyFill="1" applyBorder="1"/>
    <xf numFmtId="0" fontId="26" fillId="7" borderId="149" xfId="0" applyFont="1" applyFill="1" applyBorder="1"/>
    <xf numFmtId="0" fontId="27" fillId="7" borderId="149" xfId="0" applyFont="1" applyFill="1" applyBorder="1"/>
    <xf numFmtId="0" fontId="26" fillId="7" borderId="149" xfId="0" applyFont="1" applyFill="1" applyBorder="1" applyAlignment="1">
      <alignment horizontal="right"/>
    </xf>
    <xf numFmtId="49" fontId="26" fillId="7" borderId="149" xfId="0" applyNumberFormat="1" applyFont="1" applyFill="1" applyBorder="1"/>
    <xf numFmtId="44" fontId="26" fillId="7" borderId="149" xfId="0" applyNumberFormat="1" applyFont="1" applyFill="1" applyBorder="1"/>
    <xf numFmtId="44" fontId="26" fillId="7" borderId="160" xfId="0" applyNumberFormat="1" applyFont="1" applyFill="1" applyBorder="1"/>
    <xf numFmtId="44" fontId="1" fillId="7" borderId="149" xfId="0" applyNumberFormat="1" applyFont="1" applyFill="1" applyBorder="1"/>
    <xf numFmtId="0" fontId="1" fillId="7" borderId="149" xfId="0" applyFont="1" applyFill="1" applyBorder="1"/>
    <xf numFmtId="44" fontId="36" fillId="7" borderId="149" xfId="0" applyNumberFormat="1" applyFont="1" applyFill="1" applyBorder="1"/>
    <xf numFmtId="0" fontId="4" fillId="7" borderId="149" xfId="0" applyFont="1" applyFill="1" applyBorder="1"/>
    <xf numFmtId="167" fontId="1" fillId="7" borderId="149" xfId="0" applyNumberFormat="1" applyFont="1" applyFill="1" applyBorder="1"/>
    <xf numFmtId="167" fontId="1" fillId="15" borderId="149" xfId="0" applyNumberFormat="1" applyFont="1" applyFill="1" applyBorder="1"/>
    <xf numFmtId="49" fontId="26" fillId="15" borderId="149" xfId="0" applyNumberFormat="1" applyFont="1" applyFill="1" applyBorder="1"/>
    <xf numFmtId="0" fontId="1" fillId="15" borderId="149" xfId="0" applyFont="1" applyFill="1" applyBorder="1"/>
    <xf numFmtId="167" fontId="1" fillId="15" borderId="96" xfId="0" applyNumberFormat="1" applyFont="1" applyFill="1" applyBorder="1"/>
    <xf numFmtId="0" fontId="27" fillId="0" borderId="0" xfId="0" applyFont="1"/>
    <xf numFmtId="44" fontId="1" fillId="18" borderId="61" xfId="0" applyNumberFormat="1" applyFont="1" applyFill="1" applyBorder="1"/>
    <xf numFmtId="0" fontId="1" fillId="18" borderId="59" xfId="0" applyFont="1" applyFill="1" applyBorder="1"/>
    <xf numFmtId="44" fontId="36" fillId="18" borderId="59" xfId="0" applyNumberFormat="1" applyFont="1" applyFill="1" applyBorder="1"/>
    <xf numFmtId="0" fontId="26" fillId="18" borderId="59" xfId="0" applyFont="1" applyFill="1" applyBorder="1"/>
    <xf numFmtId="167" fontId="1" fillId="18" borderId="59" xfId="0" applyNumberFormat="1" applyFont="1" applyFill="1" applyBorder="1"/>
    <xf numFmtId="167" fontId="1" fillId="7" borderId="59" xfId="0" applyNumberFormat="1" applyFont="1" applyFill="1" applyBorder="1"/>
    <xf numFmtId="164" fontId="30" fillId="2" borderId="74" xfId="0" applyNumberFormat="1" applyFont="1" applyFill="1" applyBorder="1"/>
    <xf numFmtId="166" fontId="26" fillId="0" borderId="23" xfId="0" applyNumberFormat="1" applyFont="1" applyBorder="1"/>
    <xf numFmtId="44" fontId="26" fillId="3" borderId="47" xfId="0" applyNumberFormat="1" applyFont="1" applyFill="1" applyBorder="1" applyAlignment="1">
      <alignment shrinkToFit="1"/>
    </xf>
    <xf numFmtId="169" fontId="26" fillId="3" borderId="102" xfId="0" applyNumberFormat="1" applyFont="1" applyFill="1" applyBorder="1"/>
    <xf numFmtId="0" fontId="26" fillId="3" borderId="36" xfId="0" applyFont="1" applyFill="1" applyBorder="1" applyAlignment="1">
      <alignment horizontal="center"/>
    </xf>
    <xf numFmtId="164" fontId="30" fillId="7" borderId="70" xfId="0" applyNumberFormat="1" applyFont="1" applyFill="1" applyBorder="1"/>
    <xf numFmtId="164" fontId="30" fillId="2" borderId="70" xfId="0" applyNumberFormat="1" applyFont="1" applyFill="1" applyBorder="1"/>
    <xf numFmtId="166" fontId="26" fillId="3" borderId="19" xfId="0" applyNumberFormat="1" applyFont="1" applyFill="1" applyBorder="1"/>
    <xf numFmtId="0" fontId="26" fillId="3" borderId="71" xfId="0" applyFont="1" applyFill="1" applyBorder="1"/>
    <xf numFmtId="1" fontId="26" fillId="3" borderId="36" xfId="0" applyNumberFormat="1" applyFont="1" applyFill="1" applyBorder="1"/>
    <xf numFmtId="44" fontId="26" fillId="3" borderId="36" xfId="0" applyNumberFormat="1" applyFont="1" applyFill="1" applyBorder="1" applyAlignment="1">
      <alignment shrinkToFit="1"/>
    </xf>
    <xf numFmtId="169" fontId="26" fillId="3" borderId="67" xfId="0" applyNumberFormat="1" applyFont="1" applyFill="1" applyBorder="1"/>
    <xf numFmtId="0" fontId="26" fillId="3" borderId="10" xfId="0" applyFont="1" applyFill="1" applyBorder="1"/>
    <xf numFmtId="0" fontId="26" fillId="0" borderId="16" xfId="0" applyFont="1" applyBorder="1" applyAlignment="1">
      <alignment vertical="top"/>
    </xf>
    <xf numFmtId="168" fontId="26" fillId="0" borderId="77" xfId="0" applyNumberFormat="1" applyFont="1" applyBorder="1"/>
    <xf numFmtId="166" fontId="26" fillId="0" borderId="53" xfId="0" applyNumberFormat="1" applyFont="1" applyBorder="1"/>
    <xf numFmtId="0" fontId="28" fillId="0" borderId="22" xfId="0" applyFont="1" applyBorder="1"/>
    <xf numFmtId="0" fontId="35" fillId="5" borderId="1" xfId="0" applyFont="1" applyFill="1" applyBorder="1"/>
    <xf numFmtId="168" fontId="34" fillId="9" borderId="66" xfId="0" applyNumberFormat="1" applyFont="1" applyFill="1" applyBorder="1"/>
    <xf numFmtId="0" fontId="26" fillId="0" borderId="9" xfId="0" applyFont="1" applyBorder="1" applyAlignment="1">
      <alignment horizontal="left" shrinkToFit="1"/>
    </xf>
    <xf numFmtId="166" fontId="26" fillId="3" borderId="62" xfId="0" applyNumberFormat="1" applyFont="1" applyFill="1" applyBorder="1"/>
    <xf numFmtId="169" fontId="26" fillId="0" borderId="67" xfId="0" applyNumberFormat="1" applyFont="1" applyBorder="1"/>
    <xf numFmtId="166" fontId="26" fillId="3" borderId="49" xfId="0" applyNumberFormat="1" applyFont="1" applyFill="1" applyBorder="1"/>
    <xf numFmtId="169" fontId="26" fillId="0" borderId="52" xfId="0" applyNumberFormat="1" applyFont="1" applyBorder="1"/>
    <xf numFmtId="166" fontId="26" fillId="3" borderId="66" xfId="0" applyNumberFormat="1" applyFont="1" applyFill="1" applyBorder="1"/>
    <xf numFmtId="0" fontId="26" fillId="0" borderId="79" xfId="0" applyFont="1" applyBorder="1" applyAlignment="1">
      <alignment shrinkToFit="1"/>
    </xf>
    <xf numFmtId="168" fontId="26" fillId="9" borderId="117" xfId="0" applyNumberFormat="1" applyFont="1" applyFill="1" applyBorder="1"/>
    <xf numFmtId="44" fontId="26" fillId="3" borderId="69" xfId="0" applyNumberFormat="1" applyFont="1" applyFill="1" applyBorder="1" applyAlignment="1">
      <alignment shrinkToFit="1"/>
    </xf>
    <xf numFmtId="44" fontId="26" fillId="3" borderId="48" xfId="0" applyNumberFormat="1" applyFont="1" applyFill="1" applyBorder="1" applyAlignment="1">
      <alignment shrinkToFit="1"/>
    </xf>
    <xf numFmtId="169" fontId="26" fillId="3" borderId="134" xfId="0" applyNumberFormat="1" applyFont="1" applyFill="1" applyBorder="1"/>
    <xf numFmtId="166" fontId="26" fillId="0" borderId="45" xfId="0" applyNumberFormat="1" applyFont="1" applyBorder="1"/>
    <xf numFmtId="166" fontId="26" fillId="0" borderId="19" xfId="0" applyNumberFormat="1" applyFont="1" applyBorder="1"/>
    <xf numFmtId="166" fontId="26" fillId="0" borderId="54" xfId="0" applyNumberFormat="1" applyFont="1" applyBorder="1"/>
    <xf numFmtId="0" fontId="28" fillId="0" borderId="73" xfId="0" applyFont="1" applyBorder="1"/>
    <xf numFmtId="168" fontId="26" fillId="0" borderId="54" xfId="0" applyNumberFormat="1" applyFont="1" applyBorder="1"/>
    <xf numFmtId="44" fontId="26" fillId="3" borderId="58" xfId="0" applyNumberFormat="1" applyFont="1" applyFill="1" applyBorder="1" applyAlignment="1">
      <alignment shrinkToFit="1"/>
    </xf>
    <xf numFmtId="169" fontId="26" fillId="3" borderId="156" xfId="0" applyNumberFormat="1" applyFont="1" applyFill="1" applyBorder="1"/>
    <xf numFmtId="44" fontId="26" fillId="3" borderId="118" xfId="0" applyNumberFormat="1" applyFont="1" applyFill="1" applyBorder="1"/>
    <xf numFmtId="164" fontId="30" fillId="3" borderId="161" xfId="0" applyNumberFormat="1" applyFont="1" applyFill="1" applyBorder="1"/>
    <xf numFmtId="44" fontId="26" fillId="0" borderId="91" xfId="0" applyNumberFormat="1" applyFont="1" applyBorder="1" applyAlignment="1">
      <alignment shrinkToFit="1"/>
    </xf>
    <xf numFmtId="0" fontId="26" fillId="0" borderId="22" xfId="0" applyFont="1" applyBorder="1" applyAlignment="1">
      <alignment vertical="top"/>
    </xf>
    <xf numFmtId="0" fontId="42" fillId="0" borderId="19" xfId="0" applyFont="1" applyBorder="1"/>
    <xf numFmtId="0" fontId="34" fillId="3" borderId="62" xfId="0" applyFont="1" applyFill="1" applyBorder="1"/>
    <xf numFmtId="0" fontId="26" fillId="3" borderId="38" xfId="0" applyFont="1" applyFill="1" applyBorder="1" applyAlignment="1">
      <alignment horizontal="right"/>
    </xf>
    <xf numFmtId="164" fontId="30" fillId="10" borderId="162" xfId="0" applyNumberFormat="1" applyFont="1" applyFill="1" applyBorder="1"/>
    <xf numFmtId="164" fontId="30" fillId="10" borderId="108" xfId="0" applyNumberFormat="1" applyFont="1" applyFill="1" applyBorder="1"/>
    <xf numFmtId="0" fontId="26" fillId="0" borderId="24" xfId="0" applyFont="1" applyBorder="1" applyAlignment="1">
      <alignment vertical="top"/>
    </xf>
    <xf numFmtId="164" fontId="30" fillId="15" borderId="70" xfId="0" applyNumberFormat="1" applyFont="1" applyFill="1" applyBorder="1"/>
    <xf numFmtId="0" fontId="28" fillId="0" borderId="92" xfId="0" applyFont="1" applyBorder="1"/>
    <xf numFmtId="164" fontId="30" fillId="10" borderId="163" xfId="0" applyNumberFormat="1" applyFont="1" applyFill="1" applyBorder="1"/>
    <xf numFmtId="164" fontId="30" fillId="10" borderId="128" xfId="0" applyNumberFormat="1" applyFont="1" applyFill="1" applyBorder="1"/>
    <xf numFmtId="44" fontId="26" fillId="3" borderId="165" xfId="0" applyNumberFormat="1" applyFont="1" applyFill="1" applyBorder="1" applyAlignment="1">
      <alignment shrinkToFit="1"/>
    </xf>
    <xf numFmtId="164" fontId="30" fillId="2" borderId="166" xfId="0" applyNumberFormat="1" applyFont="1" applyFill="1" applyBorder="1"/>
    <xf numFmtId="168" fontId="26" fillId="3" borderId="18" xfId="0" applyNumberFormat="1" applyFont="1" applyFill="1" applyBorder="1"/>
    <xf numFmtId="0" fontId="26" fillId="0" borderId="21" xfId="0" applyFont="1" applyBorder="1" applyAlignment="1">
      <alignment shrinkToFit="1"/>
    </xf>
    <xf numFmtId="0" fontId="26" fillId="0" borderId="19" xfId="0" applyFont="1" applyBorder="1" applyAlignment="1">
      <alignment shrinkToFit="1"/>
    </xf>
    <xf numFmtId="168" fontId="26" fillId="9" borderId="59" xfId="0" applyNumberFormat="1" applyFont="1" applyFill="1" applyBorder="1"/>
    <xf numFmtId="44" fontId="26" fillId="13" borderId="66" xfId="0" applyNumberFormat="1" applyFont="1" applyFill="1" applyBorder="1"/>
    <xf numFmtId="0" fontId="35" fillId="5" borderId="167" xfId="0" applyFont="1" applyFill="1" applyBorder="1"/>
    <xf numFmtId="164" fontId="30" fillId="7" borderId="113" xfId="0" applyNumberFormat="1" applyFont="1" applyFill="1" applyBorder="1"/>
    <xf numFmtId="164" fontId="30" fillId="2" borderId="113" xfId="0" applyNumberFormat="1" applyFont="1" applyFill="1" applyBorder="1"/>
    <xf numFmtId="166" fontId="26" fillId="0" borderId="37" xfId="0" applyNumberFormat="1" applyFont="1" applyBorder="1"/>
    <xf numFmtId="168" fontId="26" fillId="3" borderId="49" xfId="0" applyNumberFormat="1" applyFont="1" applyFill="1" applyBorder="1"/>
    <xf numFmtId="37" fontId="26" fillId="3" borderId="18" xfId="0" applyNumberFormat="1" applyFont="1" applyFill="1" applyBorder="1"/>
    <xf numFmtId="168" fontId="26" fillId="9" borderId="118" xfId="0" applyNumberFormat="1" applyFont="1" applyFill="1" applyBorder="1"/>
    <xf numFmtId="168" fontId="26" fillId="0" borderId="0" xfId="0" applyNumberFormat="1" applyFont="1"/>
    <xf numFmtId="37" fontId="26" fillId="3" borderId="66" xfId="0" applyNumberFormat="1" applyFont="1" applyFill="1" applyBorder="1"/>
    <xf numFmtId="168" fontId="26" fillId="3" borderId="118" xfId="0" applyNumberFormat="1" applyFont="1" applyFill="1" applyBorder="1"/>
    <xf numFmtId="164" fontId="30" fillId="10" borderId="118" xfId="0" applyNumberFormat="1" applyFont="1" applyFill="1" applyBorder="1"/>
    <xf numFmtId="0" fontId="26" fillId="3" borderId="126" xfId="0" applyFont="1" applyFill="1" applyBorder="1"/>
    <xf numFmtId="0" fontId="26" fillId="3" borderId="126" xfId="0" applyFont="1" applyFill="1" applyBorder="1" applyAlignment="1">
      <alignment horizontal="right"/>
    </xf>
    <xf numFmtId="0" fontId="26" fillId="3" borderId="81" xfId="0" applyFont="1" applyFill="1" applyBorder="1"/>
    <xf numFmtId="44" fontId="26" fillId="3" borderId="96" xfId="0" applyNumberFormat="1" applyFont="1" applyFill="1" applyBorder="1" applyAlignment="1">
      <alignment shrinkToFit="1"/>
    </xf>
    <xf numFmtId="169" fontId="26" fillId="3" borderId="93" xfId="0" applyNumberFormat="1" applyFont="1" applyFill="1" applyBorder="1"/>
    <xf numFmtId="0" fontId="26" fillId="0" borderId="103" xfId="0" applyFont="1" applyBorder="1"/>
    <xf numFmtId="37" fontId="26" fillId="0" borderId="0" xfId="0" applyNumberFormat="1" applyFont="1"/>
    <xf numFmtId="37" fontId="26" fillId="0" borderId="16" xfId="0" applyNumberFormat="1" applyFont="1" applyBorder="1"/>
    <xf numFmtId="44" fontId="26" fillId="3" borderId="53" xfId="0" applyNumberFormat="1" applyFont="1" applyFill="1" applyBorder="1" applyAlignment="1">
      <alignment shrinkToFit="1"/>
    </xf>
    <xf numFmtId="169" fontId="26" fillId="3" borderId="95" xfId="0" applyNumberFormat="1" applyFont="1" applyFill="1" applyBorder="1"/>
    <xf numFmtId="166" fontId="26" fillId="3" borderId="53" xfId="0" applyNumberFormat="1" applyFont="1" applyFill="1" applyBorder="1"/>
    <xf numFmtId="166" fontId="26" fillId="3" borderId="72" xfId="0" applyNumberFormat="1" applyFont="1" applyFill="1" applyBorder="1"/>
    <xf numFmtId="44" fontId="26" fillId="2" borderId="136" xfId="0" applyNumberFormat="1" applyFont="1" applyFill="1" applyBorder="1"/>
    <xf numFmtId="0" fontId="26" fillId="0" borderId="0" xfId="0" applyFont="1" applyAlignment="1">
      <alignment horizontal="left"/>
    </xf>
    <xf numFmtId="0" fontId="42" fillId="3" borderId="19" xfId="0" applyFont="1" applyFill="1" applyBorder="1"/>
    <xf numFmtId="168" fontId="26" fillId="3" borderId="10" xfId="0" applyNumberFormat="1" applyFont="1" applyFill="1" applyBorder="1"/>
    <xf numFmtId="164" fontId="30" fillId="7" borderId="108" xfId="0" applyNumberFormat="1" applyFont="1" applyFill="1" applyBorder="1"/>
    <xf numFmtId="164" fontId="30" fillId="2" borderId="108" xfId="0" applyNumberFormat="1" applyFont="1" applyFill="1" applyBorder="1"/>
    <xf numFmtId="8" fontId="26" fillId="2" borderId="62" xfId="0" applyNumberFormat="1" applyFont="1" applyFill="1" applyBorder="1"/>
    <xf numFmtId="8" fontId="26" fillId="2" borderId="37" xfId="0" applyNumberFormat="1" applyFont="1" applyFill="1" applyBorder="1"/>
    <xf numFmtId="168" fontId="26" fillId="3" borderId="72" xfId="0" applyNumberFormat="1" applyFont="1" applyFill="1" applyBorder="1"/>
    <xf numFmtId="44" fontId="26" fillId="3" borderId="165" xfId="0" applyNumberFormat="1" applyFont="1" applyFill="1" applyBorder="1"/>
    <xf numFmtId="166" fontId="26" fillId="3" borderId="58" xfId="0" applyNumberFormat="1" applyFont="1" applyFill="1" applyBorder="1"/>
    <xf numFmtId="164" fontId="30" fillId="7" borderId="161" xfId="0" applyNumberFormat="1" applyFont="1" applyFill="1" applyBorder="1"/>
    <xf numFmtId="164" fontId="30" fillId="10" borderId="161" xfId="0" applyNumberFormat="1" applyFont="1" applyFill="1" applyBorder="1"/>
    <xf numFmtId="164" fontId="30" fillId="2" borderId="161" xfId="0" applyNumberFormat="1" applyFont="1" applyFill="1" applyBorder="1"/>
    <xf numFmtId="37" fontId="26" fillId="3" borderId="59" xfId="0" applyNumberFormat="1" applyFont="1" applyFill="1" applyBorder="1"/>
    <xf numFmtId="0" fontId="26" fillId="3" borderId="37" xfId="0" applyFont="1" applyFill="1" applyBorder="1" applyAlignment="1">
      <alignment horizontal="right"/>
    </xf>
    <xf numFmtId="0" fontId="26" fillId="2" borderId="53" xfId="0" applyFont="1" applyFill="1" applyBorder="1"/>
    <xf numFmtId="164" fontId="30" fillId="18" borderId="128" xfId="0" applyNumberFormat="1" applyFont="1" applyFill="1" applyBorder="1"/>
    <xf numFmtId="164" fontId="30" fillId="0" borderId="128" xfId="0" applyNumberFormat="1" applyFont="1" applyBorder="1"/>
    <xf numFmtId="164" fontId="30" fillId="2" borderId="128" xfId="0" applyNumberFormat="1" applyFont="1" applyFill="1" applyBorder="1"/>
    <xf numFmtId="0" fontId="26" fillId="0" borderId="86" xfId="0" applyFont="1" applyBorder="1" applyAlignment="1">
      <alignment horizontal="left"/>
    </xf>
    <xf numFmtId="0" fontId="26" fillId="0" borderId="21" xfId="0" applyFont="1" applyBorder="1" applyAlignment="1">
      <alignment vertical="center"/>
    </xf>
    <xf numFmtId="0" fontId="20" fillId="0" borderId="45" xfId="0" applyFont="1" applyBorder="1"/>
    <xf numFmtId="168" fontId="26" fillId="3" borderId="136" xfId="0" applyNumberFormat="1" applyFont="1" applyFill="1" applyBorder="1"/>
    <xf numFmtId="164" fontId="30" fillId="0" borderId="21" xfId="0" applyNumberFormat="1" applyFont="1" applyBorder="1"/>
    <xf numFmtId="0" fontId="36" fillId="0" borderId="53" xfId="0" applyFont="1" applyBorder="1"/>
    <xf numFmtId="0" fontId="35" fillId="0" borderId="1" xfId="0" applyFont="1" applyBorder="1"/>
    <xf numFmtId="0" fontId="26" fillId="0" borderId="46" xfId="0" applyFont="1" applyBorder="1" applyAlignment="1">
      <alignment horizontal="right"/>
    </xf>
    <xf numFmtId="164" fontId="30" fillId="2" borderId="162" xfId="0" applyNumberFormat="1" applyFont="1" applyFill="1" applyBorder="1"/>
    <xf numFmtId="0" fontId="20" fillId="0" borderId="25" xfId="0" applyFont="1" applyBorder="1"/>
    <xf numFmtId="0" fontId="26" fillId="0" borderId="168" xfId="0" applyFont="1" applyBorder="1"/>
    <xf numFmtId="49" fontId="26" fillId="0" borderId="168" xfId="0" applyNumberFormat="1" applyFont="1" applyBorder="1"/>
    <xf numFmtId="0" fontId="26" fillId="0" borderId="168" xfId="0" applyFont="1" applyBorder="1" applyAlignment="1">
      <alignment horizontal="right"/>
    </xf>
    <xf numFmtId="168" fontId="26" fillId="9" borderId="168" xfId="0" applyNumberFormat="1" applyFont="1" applyFill="1" applyBorder="1"/>
    <xf numFmtId="0" fontId="26" fillId="0" borderId="169" xfId="0" applyFont="1" applyBorder="1"/>
    <xf numFmtId="0" fontId="26" fillId="0" borderId="170" xfId="0" applyFont="1" applyBorder="1"/>
    <xf numFmtId="44" fontId="26" fillId="0" borderId="168" xfId="0" applyNumberFormat="1" applyFont="1" applyBorder="1"/>
    <xf numFmtId="44" fontId="26" fillId="0" borderId="168" xfId="0" applyNumberFormat="1" applyFont="1" applyBorder="1" applyAlignment="1">
      <alignment shrinkToFit="1"/>
    </xf>
    <xf numFmtId="44" fontId="26" fillId="0" borderId="171" xfId="0" applyNumberFormat="1" applyFont="1" applyBorder="1"/>
    <xf numFmtId="0" fontId="20" fillId="0" borderId="172" xfId="0" applyFont="1" applyBorder="1"/>
    <xf numFmtId="168" fontId="26" fillId="9" borderId="62" xfId="0" applyNumberFormat="1" applyFont="1" applyFill="1" applyBorder="1"/>
    <xf numFmtId="37" fontId="31" fillId="0" borderId="0" xfId="0" applyNumberFormat="1" applyFont="1"/>
    <xf numFmtId="44" fontId="26" fillId="7" borderId="35" xfId="0" applyNumberFormat="1" applyFont="1" applyFill="1" applyBorder="1"/>
    <xf numFmtId="44" fontId="24" fillId="19" borderId="34" xfId="0" applyNumberFormat="1" applyFont="1" applyFill="1" applyBorder="1"/>
    <xf numFmtId="44" fontId="27" fillId="19" borderId="34" xfId="0" applyNumberFormat="1" applyFont="1" applyFill="1" applyBorder="1"/>
    <xf numFmtId="0" fontId="1" fillId="19" borderId="34" xfId="0" applyFont="1" applyFill="1" applyBorder="1"/>
    <xf numFmtId="167" fontId="24" fillId="19" borderId="34" xfId="0" applyNumberFormat="1" applyFont="1" applyFill="1" applyBorder="1"/>
    <xf numFmtId="167" fontId="24" fillId="7" borderId="34" xfId="0" applyNumberFormat="1" applyFont="1" applyFill="1" applyBorder="1"/>
    <xf numFmtId="167" fontId="28" fillId="20" borderId="34" xfId="0" applyNumberFormat="1" applyFont="1" applyFill="1" applyBorder="1"/>
    <xf numFmtId="49" fontId="26" fillId="20" borderId="34" xfId="0" applyNumberFormat="1" applyFont="1" applyFill="1" applyBorder="1"/>
    <xf numFmtId="0" fontId="1" fillId="20" borderId="34" xfId="0" applyFont="1" applyFill="1" applyBorder="1"/>
    <xf numFmtId="165" fontId="24" fillId="20" borderId="35" xfId="0" applyNumberFormat="1" applyFont="1" applyFill="1" applyBorder="1"/>
    <xf numFmtId="44" fontId="24" fillId="11" borderId="61" xfId="0" applyNumberFormat="1" applyFont="1" applyFill="1" applyBorder="1"/>
    <xf numFmtId="0" fontId="1" fillId="11" borderId="59" xfId="0" applyFont="1" applyFill="1" applyBorder="1"/>
    <xf numFmtId="44" fontId="24" fillId="11" borderId="59" xfId="0" applyNumberFormat="1" applyFont="1" applyFill="1" applyBorder="1"/>
    <xf numFmtId="167" fontId="24" fillId="11" borderId="59" xfId="0" applyNumberFormat="1" applyFont="1" applyFill="1" applyBorder="1"/>
    <xf numFmtId="167" fontId="24" fillId="7" borderId="59" xfId="0" applyNumberFormat="1" applyFont="1" applyFill="1" applyBorder="1"/>
    <xf numFmtId="165" fontId="24" fillId="7" borderId="35" xfId="0" applyNumberFormat="1" applyFont="1" applyFill="1" applyBorder="1"/>
    <xf numFmtId="0" fontId="28" fillId="21" borderId="62" xfId="0" applyFont="1" applyFill="1" applyBorder="1"/>
    <xf numFmtId="0" fontId="20" fillId="0" borderId="23" xfId="0" applyFont="1" applyBorder="1" applyAlignment="1">
      <alignment horizontal="right"/>
    </xf>
    <xf numFmtId="164" fontId="30" fillId="19" borderId="74" xfId="0" applyNumberFormat="1" applyFont="1" applyFill="1" applyBorder="1"/>
    <xf numFmtId="44" fontId="26" fillId="3" borderId="67" xfId="0" applyNumberFormat="1" applyFont="1" applyFill="1" applyBorder="1"/>
    <xf numFmtId="167" fontId="26" fillId="3" borderId="19" xfId="0" applyNumberFormat="1" applyFont="1" applyFill="1" applyBorder="1"/>
    <xf numFmtId="0" fontId="20" fillId="3" borderId="10" xfId="0" applyFont="1" applyFill="1" applyBorder="1"/>
    <xf numFmtId="0" fontId="33" fillId="0" borderId="53" xfId="0" applyFont="1" applyBorder="1" applyAlignment="1">
      <alignment horizontal="right"/>
    </xf>
    <xf numFmtId="0" fontId="20" fillId="0" borderId="16" xfId="0" applyFont="1" applyBorder="1" applyAlignment="1">
      <alignment vertical="top"/>
    </xf>
    <xf numFmtId="167" fontId="26" fillId="0" borderId="53" xfId="0" applyNumberFormat="1" applyFont="1" applyBorder="1"/>
    <xf numFmtId="0" fontId="28" fillId="21" borderId="101" xfId="0" applyFont="1" applyFill="1" applyBorder="1"/>
    <xf numFmtId="164" fontId="30" fillId="19" borderId="70" xfId="0" applyNumberFormat="1" applyFont="1" applyFill="1" applyBorder="1"/>
    <xf numFmtId="44" fontId="26" fillId="0" borderId="52" xfId="0" applyNumberFormat="1" applyFont="1" applyBorder="1"/>
    <xf numFmtId="167" fontId="26" fillId="0" borderId="76" xfId="0" applyNumberFormat="1" applyFont="1" applyBorder="1"/>
    <xf numFmtId="0" fontId="26" fillId="0" borderId="83" xfId="0" applyFont="1" applyBorder="1" applyAlignment="1">
      <alignment horizontal="left"/>
    </xf>
    <xf numFmtId="168" fontId="26" fillId="9" borderId="173" xfId="0" applyNumberFormat="1" applyFont="1" applyFill="1" applyBorder="1"/>
    <xf numFmtId="168" fontId="26" fillId="9" borderId="85" xfId="0" applyNumberFormat="1" applyFont="1" applyFill="1" applyBorder="1"/>
    <xf numFmtId="0" fontId="26" fillId="0" borderId="40" xfId="0" applyFont="1" applyBorder="1"/>
    <xf numFmtId="164" fontId="30" fillId="18" borderId="70" xfId="0" applyNumberFormat="1" applyFont="1" applyFill="1" applyBorder="1"/>
    <xf numFmtId="168" fontId="26" fillId="2" borderId="113" xfId="0" applyNumberFormat="1" applyFont="1" applyFill="1" applyBorder="1"/>
    <xf numFmtId="44" fontId="26" fillId="3" borderId="134" xfId="0" applyNumberFormat="1" applyFont="1" applyFill="1" applyBorder="1"/>
    <xf numFmtId="44" fontId="26" fillId="3" borderId="174" xfId="0" applyNumberFormat="1" applyFont="1" applyFill="1" applyBorder="1"/>
    <xf numFmtId="167" fontId="26" fillId="3" borderId="66" xfId="0" applyNumberFormat="1" applyFont="1" applyFill="1" applyBorder="1"/>
    <xf numFmtId="44" fontId="26" fillId="0" borderId="175" xfId="0" applyNumberFormat="1" applyFont="1" applyBorder="1"/>
    <xf numFmtId="164" fontId="30" fillId="3" borderId="176" xfId="0" applyNumberFormat="1" applyFont="1" applyFill="1" applyBorder="1"/>
    <xf numFmtId="44" fontId="26" fillId="2" borderId="177" xfId="0" applyNumberFormat="1" applyFont="1" applyFill="1" applyBorder="1"/>
    <xf numFmtId="168" fontId="26" fillId="0" borderId="23" xfId="0" applyNumberFormat="1" applyFont="1" applyBorder="1"/>
    <xf numFmtId="44" fontId="26" fillId="0" borderId="178" xfId="0" applyNumberFormat="1" applyFont="1" applyBorder="1"/>
    <xf numFmtId="49" fontId="26" fillId="0" borderId="45" xfId="0" applyNumberFormat="1" applyFont="1" applyBorder="1" applyAlignment="1">
      <alignment horizontal="right"/>
    </xf>
    <xf numFmtId="164" fontId="30" fillId="0" borderId="180" xfId="0" applyNumberFormat="1" applyFont="1" applyBorder="1"/>
    <xf numFmtId="0" fontId="35" fillId="0" borderId="0" xfId="0" applyFont="1"/>
    <xf numFmtId="44" fontId="26" fillId="0" borderId="181" xfId="0" applyNumberFormat="1" applyFont="1" applyBorder="1"/>
    <xf numFmtId="164" fontId="30" fillId="0" borderId="182" xfId="0" applyNumberFormat="1" applyFont="1" applyBorder="1"/>
    <xf numFmtId="168" fontId="26" fillId="9" borderId="48" xfId="0" applyNumberFormat="1" applyFont="1" applyFill="1" applyBorder="1"/>
    <xf numFmtId="44" fontId="26" fillId="0" borderId="183" xfId="0" applyNumberFormat="1" applyFont="1" applyBorder="1"/>
    <xf numFmtId="168" fontId="26" fillId="9" borderId="58" xfId="0" applyNumberFormat="1" applyFont="1" applyFill="1" applyBorder="1"/>
    <xf numFmtId="164" fontId="30" fillId="0" borderId="84" xfId="0" applyNumberFormat="1" applyFont="1" applyBorder="1"/>
    <xf numFmtId="0" fontId="44" fillId="2" borderId="62" xfId="0" applyFont="1" applyFill="1" applyBorder="1"/>
    <xf numFmtId="44" fontId="26" fillId="2" borderId="126" xfId="0" applyNumberFormat="1" applyFont="1" applyFill="1" applyBorder="1"/>
    <xf numFmtId="164" fontId="30" fillId="18" borderId="184" xfId="0" applyNumberFormat="1" applyFont="1" applyFill="1" applyBorder="1"/>
    <xf numFmtId="164" fontId="30" fillId="0" borderId="129" xfId="0" applyNumberFormat="1" applyFont="1" applyBorder="1"/>
    <xf numFmtId="0" fontId="28" fillId="22" borderId="101" xfId="0" applyFont="1" applyFill="1" applyBorder="1"/>
    <xf numFmtId="164" fontId="30" fillId="0" borderId="184" xfId="0" applyNumberFormat="1" applyFont="1" applyBorder="1"/>
    <xf numFmtId="44" fontId="26" fillId="0" borderId="185" xfId="0" applyNumberFormat="1" applyFont="1" applyBorder="1"/>
    <xf numFmtId="0" fontId="4" fillId="0" borderId="53" xfId="0" applyFont="1" applyBorder="1" applyAlignment="1">
      <alignment horizontal="right"/>
    </xf>
    <xf numFmtId="164" fontId="30" fillId="10" borderId="129" xfId="0" applyNumberFormat="1" applyFont="1" applyFill="1" applyBorder="1"/>
    <xf numFmtId="0" fontId="4" fillId="3" borderId="62" xfId="0" applyFont="1" applyFill="1" applyBorder="1" applyAlignment="1">
      <alignment horizontal="right"/>
    </xf>
    <xf numFmtId="164" fontId="30" fillId="18" borderId="37" xfId="0" applyNumberFormat="1" applyFont="1" applyFill="1" applyBorder="1"/>
    <xf numFmtId="164" fontId="30" fillId="10" borderId="186" xfId="0" applyNumberFormat="1" applyFont="1" applyFill="1" applyBorder="1"/>
    <xf numFmtId="0" fontId="35" fillId="3" borderId="18" xfId="0" applyFont="1" applyFill="1" applyBorder="1"/>
    <xf numFmtId="164" fontId="30" fillId="3" borderId="187" xfId="0" applyNumberFormat="1" applyFont="1" applyFill="1" applyBorder="1"/>
    <xf numFmtId="164" fontId="30" fillId="3" borderId="188" xfId="0" applyNumberFormat="1" applyFont="1" applyFill="1" applyBorder="1"/>
    <xf numFmtId="164" fontId="30" fillId="10" borderId="189" xfId="0" applyNumberFormat="1" applyFont="1" applyFill="1" applyBorder="1"/>
    <xf numFmtId="168" fontId="26" fillId="3" borderId="48" xfId="0" applyNumberFormat="1" applyFont="1" applyFill="1" applyBorder="1"/>
    <xf numFmtId="164" fontId="30" fillId="3" borderId="184" xfId="0" applyNumberFormat="1" applyFont="1" applyFill="1" applyBorder="1"/>
    <xf numFmtId="164" fontId="30" fillId="3" borderId="190" xfId="0" applyNumberFormat="1" applyFont="1" applyFill="1" applyBorder="1"/>
    <xf numFmtId="0" fontId="34" fillId="0" borderId="53" xfId="0" applyFont="1" applyBorder="1" applyAlignment="1">
      <alignment horizontal="right"/>
    </xf>
    <xf numFmtId="164" fontId="30" fillId="10" borderId="191" xfId="0" applyNumberFormat="1" applyFont="1" applyFill="1" applyBorder="1"/>
    <xf numFmtId="44" fontId="26" fillId="0" borderId="192" xfId="0" applyNumberFormat="1" applyFont="1" applyBorder="1"/>
    <xf numFmtId="164" fontId="30" fillId="20" borderId="37" xfId="0" applyNumberFormat="1" applyFont="1" applyFill="1" applyBorder="1"/>
    <xf numFmtId="164" fontId="30" fillId="3" borderId="174" xfId="0" applyNumberFormat="1" applyFont="1" applyFill="1" applyBorder="1"/>
    <xf numFmtId="164" fontId="30" fillId="3" borderId="191" xfId="0" applyNumberFormat="1" applyFont="1" applyFill="1" applyBorder="1"/>
    <xf numFmtId="164" fontId="30" fillId="3" borderId="162" xfId="0" applyNumberFormat="1" applyFont="1" applyFill="1" applyBorder="1"/>
    <xf numFmtId="164" fontId="30" fillId="10" borderId="176" xfId="0" applyNumberFormat="1" applyFont="1" applyFill="1" applyBorder="1"/>
    <xf numFmtId="0" fontId="26" fillId="13" borderId="69" xfId="0" applyFont="1" applyFill="1" applyBorder="1" applyAlignment="1">
      <alignment horizontal="right"/>
    </xf>
    <xf numFmtId="164" fontId="30" fillId="0" borderId="192" xfId="0" applyNumberFormat="1" applyFont="1" applyBorder="1"/>
    <xf numFmtId="0" fontId="26" fillId="13" borderId="19" xfId="0" applyFont="1" applyFill="1" applyBorder="1" applyAlignment="1">
      <alignment horizontal="right"/>
    </xf>
    <xf numFmtId="44" fontId="26" fillId="0" borderId="193" xfId="0" applyNumberFormat="1" applyFont="1" applyBorder="1"/>
    <xf numFmtId="164" fontId="30" fillId="10" borderId="194" xfId="0" applyNumberFormat="1" applyFont="1" applyFill="1" applyBorder="1"/>
    <xf numFmtId="164" fontId="30" fillId="10" borderId="195" xfId="0" applyNumberFormat="1" applyFont="1" applyFill="1" applyBorder="1"/>
    <xf numFmtId="44" fontId="26" fillId="2" borderId="113" xfId="0" applyNumberFormat="1" applyFont="1" applyFill="1" applyBorder="1"/>
    <xf numFmtId="0" fontId="43" fillId="0" borderId="19" xfId="0" applyFont="1" applyBorder="1"/>
    <xf numFmtId="14" fontId="43" fillId="0" borderId="19" xfId="0" applyNumberFormat="1" applyFont="1" applyBorder="1" applyAlignment="1">
      <alignment horizontal="left"/>
    </xf>
    <xf numFmtId="168" fontId="26" fillId="9" borderId="69" xfId="0" applyNumberFormat="1" applyFont="1" applyFill="1" applyBorder="1"/>
    <xf numFmtId="44" fontId="26" fillId="0" borderId="196" xfId="0" applyNumberFormat="1" applyFont="1" applyBorder="1"/>
    <xf numFmtId="14" fontId="43" fillId="0" borderId="54" xfId="0" applyNumberFormat="1" applyFont="1" applyBorder="1" applyAlignment="1">
      <alignment horizontal="left"/>
    </xf>
    <xf numFmtId="14" fontId="43" fillId="0" borderId="76" xfId="0" applyNumberFormat="1" applyFont="1" applyBorder="1" applyAlignment="1">
      <alignment horizontal="left"/>
    </xf>
    <xf numFmtId="14" fontId="43" fillId="0" borderId="53" xfId="0" applyNumberFormat="1" applyFont="1" applyBorder="1" applyAlignment="1">
      <alignment horizontal="left"/>
    </xf>
    <xf numFmtId="168" fontId="26" fillId="9" borderId="18" xfId="0" applyNumberFormat="1" applyFont="1" applyFill="1" applyBorder="1"/>
    <xf numFmtId="0" fontId="42" fillId="0" borderId="53" xfId="0" applyFont="1" applyBorder="1"/>
    <xf numFmtId="0" fontId="26" fillId="0" borderId="81" xfId="0" applyFont="1" applyBorder="1" applyAlignment="1">
      <alignment horizontal="left"/>
    </xf>
    <xf numFmtId="0" fontId="26" fillId="2" borderId="66" xfId="0" applyFont="1" applyFill="1" applyBorder="1"/>
    <xf numFmtId="164" fontId="30" fillId="23" borderId="127" xfId="0" applyNumberFormat="1" applyFont="1" applyFill="1" applyBorder="1"/>
    <xf numFmtId="164" fontId="30" fillId="10" borderId="184" xfId="0" applyNumberFormat="1" applyFont="1" applyFill="1" applyBorder="1"/>
    <xf numFmtId="164" fontId="30" fillId="2" borderId="190" xfId="0" applyNumberFormat="1" applyFont="1" applyFill="1" applyBorder="1"/>
    <xf numFmtId="168" fontId="26" fillId="8" borderId="49" xfId="0" applyNumberFormat="1" applyFont="1" applyFill="1" applyBorder="1"/>
    <xf numFmtId="164" fontId="30" fillId="3" borderId="49" xfId="0" applyNumberFormat="1" applyFont="1" applyFill="1" applyBorder="1"/>
    <xf numFmtId="168" fontId="26" fillId="8" borderId="53" xfId="0" applyNumberFormat="1" applyFont="1" applyFill="1" applyBorder="1"/>
    <xf numFmtId="0" fontId="35" fillId="5" borderId="49" xfId="0" applyFont="1" applyFill="1" applyBorder="1"/>
    <xf numFmtId="0" fontId="35" fillId="5" borderId="72" xfId="0" applyFont="1" applyFill="1" applyBorder="1"/>
    <xf numFmtId="164" fontId="30" fillId="3" borderId="72" xfId="0" applyNumberFormat="1" applyFont="1" applyFill="1" applyBorder="1"/>
    <xf numFmtId="0" fontId="28" fillId="8" borderId="197" xfId="0" applyFont="1" applyFill="1" applyBorder="1"/>
    <xf numFmtId="0" fontId="26" fillId="0" borderId="197" xfId="0" applyFont="1" applyBorder="1"/>
    <xf numFmtId="0" fontId="26" fillId="0" borderId="197" xfId="0" applyFont="1" applyBorder="1" applyAlignment="1">
      <alignment horizontal="right"/>
    </xf>
    <xf numFmtId="0" fontId="26" fillId="2" borderId="197" xfId="0" applyFont="1" applyFill="1" applyBorder="1"/>
    <xf numFmtId="0" fontId="26" fillId="0" borderId="144" xfId="0" applyFont="1" applyBorder="1" applyAlignment="1">
      <alignment horizontal="right"/>
    </xf>
    <xf numFmtId="0" fontId="26" fillId="0" borderId="198" xfId="0" applyFont="1" applyBorder="1"/>
    <xf numFmtId="44" fontId="26" fillId="2" borderId="197" xfId="0" applyNumberFormat="1" applyFont="1" applyFill="1" applyBorder="1"/>
    <xf numFmtId="44" fontId="26" fillId="0" borderId="197" xfId="0" applyNumberFormat="1" applyFont="1" applyBorder="1"/>
    <xf numFmtId="44" fontId="26" fillId="0" borderId="199" xfId="0" applyNumberFormat="1" applyFont="1" applyBorder="1" applyAlignment="1">
      <alignment shrinkToFit="1"/>
    </xf>
    <xf numFmtId="169" fontId="26" fillId="0" borderId="144" xfId="0" applyNumberFormat="1" applyFont="1" applyBorder="1"/>
    <xf numFmtId="0" fontId="26" fillId="0" borderId="199" xfId="0" applyFont="1" applyBorder="1"/>
    <xf numFmtId="44" fontId="26" fillId="2" borderId="200" xfId="0" applyNumberFormat="1" applyFont="1" applyFill="1" applyBorder="1"/>
    <xf numFmtId="164" fontId="30" fillId="10" borderId="197" xfId="0" applyNumberFormat="1" applyFont="1" applyFill="1" applyBorder="1"/>
    <xf numFmtId="164" fontId="30" fillId="10" borderId="201" xfId="0" applyNumberFormat="1" applyFont="1" applyFill="1" applyBorder="1"/>
    <xf numFmtId="167" fontId="26" fillId="0" borderId="197" xfId="0" applyNumberFormat="1" applyFont="1" applyBorder="1"/>
    <xf numFmtId="0" fontId="35" fillId="5" borderId="66" xfId="0" applyFont="1" applyFill="1" applyBorder="1"/>
    <xf numFmtId="164" fontId="30" fillId="3" borderId="66" xfId="0" applyNumberFormat="1" applyFont="1" applyFill="1" applyBorder="1"/>
    <xf numFmtId="0" fontId="26" fillId="0" borderId="73" xfId="0" applyFont="1" applyBorder="1" applyAlignment="1">
      <alignment wrapText="1"/>
    </xf>
    <xf numFmtId="168" fontId="26" fillId="8" borderId="72" xfId="0" applyNumberFormat="1" applyFont="1" applyFill="1" applyBorder="1"/>
    <xf numFmtId="0" fontId="26" fillId="0" borderId="17" xfId="0" applyFont="1" applyBorder="1" applyAlignment="1">
      <alignment wrapText="1"/>
    </xf>
    <xf numFmtId="168" fontId="26" fillId="8" borderId="58" xfId="0" applyNumberFormat="1" applyFont="1" applyFill="1" applyBorder="1"/>
    <xf numFmtId="44" fontId="26" fillId="0" borderId="55" xfId="0" applyNumberFormat="1" applyFont="1" applyBorder="1"/>
    <xf numFmtId="168" fontId="26" fillId="8" borderId="48" xfId="0" applyNumberFormat="1" applyFont="1" applyFill="1" applyBorder="1"/>
    <xf numFmtId="0" fontId="26" fillId="0" borderId="24" xfId="0" applyFont="1" applyBorder="1" applyAlignment="1">
      <alignment wrapText="1"/>
    </xf>
    <xf numFmtId="168" fontId="26" fillId="8" borderId="66" xfId="0" applyNumberFormat="1" applyFont="1" applyFill="1" applyBorder="1"/>
    <xf numFmtId="0" fontId="28" fillId="0" borderId="17" xfId="0" applyFont="1" applyBorder="1" applyAlignment="1">
      <alignment wrapText="1"/>
    </xf>
    <xf numFmtId="0" fontId="28" fillId="0" borderId="24" xfId="0" applyFont="1" applyBorder="1" applyAlignment="1">
      <alignment wrapText="1"/>
    </xf>
    <xf numFmtId="167" fontId="4" fillId="7" borderId="34" xfId="0" applyNumberFormat="1" applyFont="1" applyFill="1" applyBorder="1"/>
    <xf numFmtId="164" fontId="30" fillId="7" borderId="34" xfId="0" applyNumberFormat="1" applyFont="1" applyFill="1" applyBorder="1"/>
    <xf numFmtId="167" fontId="26" fillId="7" borderId="34" xfId="0" applyNumberFormat="1" applyFont="1" applyFill="1" applyBorder="1"/>
    <xf numFmtId="0" fontId="26" fillId="0" borderId="5" xfId="0" applyFont="1" applyBorder="1" applyAlignment="1">
      <alignment vertical="top"/>
    </xf>
    <xf numFmtId="0" fontId="26" fillId="0" borderId="44" xfId="0" applyFont="1" applyBorder="1" applyAlignment="1">
      <alignment vertical="top"/>
    </xf>
    <xf numFmtId="164" fontId="30" fillId="10" borderId="145" xfId="0" applyNumberFormat="1" applyFont="1" applyFill="1" applyBorder="1"/>
    <xf numFmtId="164" fontId="30" fillId="10" borderId="66" xfId="0" applyNumberFormat="1" applyFont="1" applyFill="1" applyBorder="1"/>
    <xf numFmtId="0" fontId="26" fillId="0" borderId="9" xfId="0" applyFont="1" applyBorder="1" applyAlignment="1">
      <alignment vertical="top"/>
    </xf>
    <xf numFmtId="164" fontId="30" fillId="10" borderId="127" xfId="0" applyNumberFormat="1" applyFont="1" applyFill="1" applyBorder="1"/>
    <xf numFmtId="164" fontId="30" fillId="10" borderId="179" xfId="0" applyNumberFormat="1" applyFont="1" applyFill="1" applyBorder="1"/>
    <xf numFmtId="164" fontId="30" fillId="2" borderId="177" xfId="0" applyNumberFormat="1" applyFont="1" applyFill="1" applyBorder="1"/>
    <xf numFmtId="164" fontId="30" fillId="10" borderId="146" xfId="0" applyNumberFormat="1" applyFont="1" applyFill="1" applyBorder="1"/>
    <xf numFmtId="164" fontId="30" fillId="10" borderId="202" xfId="0" applyNumberFormat="1" applyFont="1" applyFill="1" applyBorder="1"/>
    <xf numFmtId="0" fontId="34" fillId="0" borderId="23" xfId="0" applyFont="1" applyBorder="1" applyAlignment="1">
      <alignment horizontal="right"/>
    </xf>
    <xf numFmtId="164" fontId="30" fillId="10" borderId="190" xfId="0" applyNumberFormat="1" applyFont="1" applyFill="1" applyBorder="1"/>
    <xf numFmtId="164" fontId="30" fillId="3" borderId="127" xfId="0" applyNumberFormat="1" applyFont="1" applyFill="1" applyBorder="1"/>
    <xf numFmtId="164" fontId="30" fillId="3" borderId="164" xfId="0" applyNumberFormat="1" applyFont="1" applyFill="1" applyBorder="1"/>
    <xf numFmtId="0" fontId="28" fillId="8" borderId="48" xfId="0" applyFont="1" applyFill="1" applyBorder="1"/>
    <xf numFmtId="0" fontId="26" fillId="0" borderId="7" xfId="0" applyFont="1" applyBorder="1" applyAlignment="1">
      <alignment horizontal="right"/>
    </xf>
    <xf numFmtId="164" fontId="30" fillId="3" borderId="186" xfId="0" applyNumberFormat="1" applyFont="1" applyFill="1" applyBorder="1"/>
    <xf numFmtId="168" fontId="26" fillId="8" borderId="19" xfId="0" applyNumberFormat="1" applyFont="1" applyFill="1" applyBorder="1"/>
    <xf numFmtId="44" fontId="26" fillId="2" borderId="49" xfId="0" applyNumberFormat="1" applyFont="1" applyFill="1" applyBorder="1"/>
    <xf numFmtId="44" fontId="28" fillId="3" borderId="18" xfId="0" applyNumberFormat="1" applyFont="1" applyFill="1" applyBorder="1" applyAlignment="1">
      <alignment horizontal="left"/>
    </xf>
    <xf numFmtId="0" fontId="26" fillId="3" borderId="18" xfId="0" applyFont="1" applyFill="1" applyBorder="1"/>
    <xf numFmtId="0" fontId="28" fillId="3" borderId="29" xfId="0" applyFont="1" applyFill="1" applyBorder="1" applyAlignment="1">
      <alignment horizontal="center"/>
    </xf>
    <xf numFmtId="0" fontId="57" fillId="3" borderId="1" xfId="0" applyFont="1" applyFill="1" applyBorder="1" applyAlignment="1">
      <alignment horizontal="center"/>
    </xf>
    <xf numFmtId="0" fontId="28" fillId="3" borderId="36" xfId="0" applyFont="1" applyFill="1" applyBorder="1" applyAlignment="1">
      <alignment horizontal="center"/>
    </xf>
    <xf numFmtId="0" fontId="26" fillId="0" borderId="44" xfId="0" applyFont="1" applyBorder="1" applyAlignment="1">
      <alignment horizontal="center"/>
    </xf>
    <xf numFmtId="44" fontId="24" fillId="7" borderId="34" xfId="0" applyNumberFormat="1" applyFont="1" applyFill="1" applyBorder="1"/>
    <xf numFmtId="165" fontId="28" fillId="7" borderId="34" xfId="0" applyNumberFormat="1" applyFont="1" applyFill="1" applyBorder="1"/>
    <xf numFmtId="44" fontId="24" fillId="7" borderId="61" xfId="0" applyNumberFormat="1" applyFont="1" applyFill="1" applyBorder="1"/>
    <xf numFmtId="165" fontId="28" fillId="7" borderId="59" xfId="0" applyNumberFormat="1" applyFont="1" applyFill="1" applyBorder="1"/>
    <xf numFmtId="0" fontId="26" fillId="3" borderId="203" xfId="0" applyFont="1" applyFill="1" applyBorder="1" applyAlignment="1">
      <alignment horizontal="center"/>
    </xf>
    <xf numFmtId="164" fontId="30" fillId="3" borderId="204" xfId="0" applyNumberFormat="1" applyFont="1" applyFill="1" applyBorder="1"/>
    <xf numFmtId="0" fontId="20" fillId="3" borderId="118" xfId="0" applyFont="1" applyFill="1" applyBorder="1"/>
    <xf numFmtId="0" fontId="20" fillId="3" borderId="72" xfId="0" applyFont="1" applyFill="1" applyBorder="1"/>
    <xf numFmtId="0" fontId="20" fillId="3" borderId="59" xfId="0" applyFont="1" applyFill="1" applyBorder="1"/>
    <xf numFmtId="164" fontId="30" fillId="3" borderId="205" xfId="0" applyNumberFormat="1" applyFont="1" applyFill="1" applyBorder="1"/>
    <xf numFmtId="0" fontId="28" fillId="21" borderId="37" xfId="0" applyFont="1" applyFill="1" applyBorder="1"/>
    <xf numFmtId="0" fontId="20" fillId="0" borderId="8" xfId="0" applyFont="1" applyBorder="1" applyAlignment="1">
      <alignment vertical="top"/>
    </xf>
    <xf numFmtId="0" fontId="20" fillId="0" borderId="23" xfId="0" applyFont="1" applyBorder="1" applyAlignment="1">
      <alignment vertical="top"/>
    </xf>
    <xf numFmtId="0" fontId="20" fillId="0" borderId="24" xfId="0" applyFont="1" applyBorder="1" applyAlignment="1">
      <alignment vertical="top"/>
    </xf>
    <xf numFmtId="164" fontId="30" fillId="2" borderId="18" xfId="0" applyNumberFormat="1" applyFont="1" applyFill="1" applyBorder="1"/>
    <xf numFmtId="0" fontId="26" fillId="0" borderId="73" xfId="0" applyFont="1" applyBorder="1" applyAlignment="1">
      <alignment horizontal="left" shrinkToFit="1"/>
    </xf>
    <xf numFmtId="0" fontId="26" fillId="0" borderId="54" xfId="0" applyFont="1" applyBorder="1" applyAlignment="1">
      <alignment horizontal="left" shrinkToFit="1"/>
    </xf>
    <xf numFmtId="0" fontId="26" fillId="0" borderId="16" xfId="0" applyFont="1" applyBorder="1" applyAlignment="1">
      <alignment horizontal="left" shrinkToFit="1"/>
    </xf>
    <xf numFmtId="0" fontId="26" fillId="0" borderId="8" xfId="0" applyFont="1" applyBorder="1" applyAlignment="1">
      <alignment horizontal="left"/>
    </xf>
    <xf numFmtId="164" fontId="30" fillId="10" borderId="204" xfId="0" applyNumberFormat="1" applyFont="1" applyFill="1" applyBorder="1"/>
    <xf numFmtId="0" fontId="35" fillId="3" borderId="206" xfId="0" applyFont="1" applyFill="1" applyBorder="1" applyAlignment="1">
      <alignment vertical="top"/>
    </xf>
    <xf numFmtId="0" fontId="26" fillId="0" borderId="11" xfId="0" applyFont="1" applyBorder="1" applyAlignment="1">
      <alignment horizontal="left"/>
    </xf>
    <xf numFmtId="164" fontId="30" fillId="10" borderId="69" xfId="0" applyNumberFormat="1" applyFont="1" applyFill="1" applyBorder="1"/>
    <xf numFmtId="164" fontId="30" fillId="2" borderId="10" xfId="0" applyNumberFormat="1" applyFont="1" applyFill="1" applyBorder="1"/>
    <xf numFmtId="0" fontId="26" fillId="3" borderId="72" xfId="0" applyFont="1" applyFill="1" applyBorder="1" applyAlignment="1">
      <alignment horizontal="center"/>
    </xf>
    <xf numFmtId="0" fontId="26" fillId="3" borderId="72" xfId="0" applyFont="1" applyFill="1" applyBorder="1" applyAlignment="1">
      <alignment vertical="top"/>
    </xf>
    <xf numFmtId="44" fontId="28" fillId="3" borderId="85" xfId="0" applyNumberFormat="1" applyFont="1" applyFill="1" applyBorder="1"/>
    <xf numFmtId="164" fontId="30" fillId="3" borderId="84" xfId="0" applyNumberFormat="1" applyFont="1" applyFill="1" applyBorder="1"/>
    <xf numFmtId="164" fontId="30" fillId="3" borderId="165" xfId="0" applyNumberFormat="1" applyFont="1" applyFill="1" applyBorder="1"/>
    <xf numFmtId="164" fontId="30" fillId="3" borderId="85" xfId="0" applyNumberFormat="1" applyFont="1" applyFill="1" applyBorder="1"/>
    <xf numFmtId="44" fontId="28" fillId="3" borderId="53" xfId="0" applyNumberFormat="1" applyFont="1" applyFill="1" applyBorder="1"/>
    <xf numFmtId="0" fontId="35" fillId="0" borderId="14" xfId="0" applyFont="1" applyBorder="1" applyAlignment="1">
      <alignment vertical="top"/>
    </xf>
    <xf numFmtId="0" fontId="35" fillId="8" borderId="18" xfId="0" applyFont="1" applyFill="1" applyBorder="1" applyAlignment="1">
      <alignment vertical="top"/>
    </xf>
    <xf numFmtId="169" fontId="26" fillId="0" borderId="25" xfId="0" applyNumberFormat="1" applyFont="1" applyBorder="1"/>
    <xf numFmtId="0" fontId="26" fillId="0" borderId="8" xfId="0" applyFont="1" applyBorder="1"/>
    <xf numFmtId="0" fontId="26" fillId="3" borderId="72" xfId="0" applyFont="1" applyFill="1" applyBorder="1" applyAlignment="1">
      <alignment horizontal="left"/>
    </xf>
    <xf numFmtId="0" fontId="26" fillId="0" borderId="99" xfId="0" applyFont="1" applyBorder="1"/>
    <xf numFmtId="0" fontId="26" fillId="3" borderId="207" xfId="0" applyFont="1" applyFill="1" applyBorder="1" applyAlignment="1">
      <alignment horizontal="center"/>
    </xf>
    <xf numFmtId="0" fontId="26" fillId="3" borderId="59" xfId="0" applyFont="1" applyFill="1" applyBorder="1" applyAlignment="1">
      <alignment horizontal="center"/>
    </xf>
    <xf numFmtId="168" fontId="26" fillId="3" borderId="62" xfId="0" applyNumberFormat="1" applyFont="1" applyFill="1" applyBorder="1"/>
    <xf numFmtId="0" fontId="28" fillId="22" borderId="62" xfId="0" applyFont="1" applyFill="1" applyBorder="1"/>
    <xf numFmtId="164" fontId="26" fillId="3" borderId="62" xfId="0" applyNumberFormat="1" applyFont="1" applyFill="1" applyBorder="1"/>
    <xf numFmtId="166" fontId="35" fillId="3" borderId="38" xfId="0" applyNumberFormat="1" applyFont="1" applyFill="1" applyBorder="1"/>
    <xf numFmtId="166" fontId="35" fillId="3" borderId="118" xfId="0" applyNumberFormat="1" applyFont="1" applyFill="1" applyBorder="1"/>
    <xf numFmtId="0" fontId="4" fillId="0" borderId="23" xfId="0" applyFont="1" applyBorder="1" applyAlignment="1">
      <alignment horizontal="left"/>
    </xf>
    <xf numFmtId="0" fontId="4" fillId="3" borderId="19" xfId="0" applyFont="1" applyFill="1" applyBorder="1" applyAlignment="1">
      <alignment horizontal="left"/>
    </xf>
    <xf numFmtId="164" fontId="26" fillId="0" borderId="23" xfId="0" applyNumberFormat="1" applyFont="1" applyBorder="1"/>
    <xf numFmtId="164" fontId="30" fillId="10" borderId="58" xfId="0" applyNumberFormat="1" applyFont="1" applyFill="1" applyBorder="1"/>
    <xf numFmtId="164" fontId="30" fillId="10" borderId="59" xfId="0" applyNumberFormat="1" applyFont="1" applyFill="1" applyBorder="1"/>
    <xf numFmtId="164" fontId="26" fillId="0" borderId="54" xfId="0" applyNumberFormat="1" applyFont="1" applyBorder="1"/>
    <xf numFmtId="164" fontId="26" fillId="3" borderId="72" xfId="0" applyNumberFormat="1" applyFont="1" applyFill="1" applyBorder="1"/>
    <xf numFmtId="0" fontId="34" fillId="0" borderId="0" xfId="0" applyFont="1" applyAlignment="1">
      <alignment vertical="top"/>
    </xf>
    <xf numFmtId="0" fontId="34" fillId="0" borderId="45" xfId="0" applyFont="1" applyBorder="1" applyAlignment="1">
      <alignment vertical="top"/>
    </xf>
    <xf numFmtId="0" fontId="26" fillId="3" borderId="62" xfId="0" applyFont="1" applyFill="1" applyBorder="1" applyAlignment="1">
      <alignment horizontal="left"/>
    </xf>
    <xf numFmtId="0" fontId="28" fillId="3" borderId="37" xfId="0" applyFont="1" applyFill="1" applyBorder="1"/>
    <xf numFmtId="164" fontId="30" fillId="3" borderId="208" xfId="0" applyNumberFormat="1" applyFont="1" applyFill="1" applyBorder="1"/>
    <xf numFmtId="0" fontId="34" fillId="0" borderId="11" xfId="0" applyFont="1" applyBorder="1" applyAlignment="1">
      <alignment vertical="top"/>
    </xf>
    <xf numFmtId="49" fontId="26" fillId="0" borderId="21" xfId="0" applyNumberFormat="1" applyFont="1" applyBorder="1"/>
    <xf numFmtId="49" fontId="26" fillId="0" borderId="20" xfId="0" applyNumberFormat="1" applyFont="1" applyBorder="1"/>
    <xf numFmtId="0" fontId="44" fillId="3" borderId="19" xfId="0" applyFont="1" applyFill="1" applyBorder="1"/>
    <xf numFmtId="0" fontId="44" fillId="13" borderId="19" xfId="0" applyFont="1" applyFill="1" applyBorder="1" applyAlignment="1">
      <alignment horizontal="left"/>
    </xf>
    <xf numFmtId="0" fontId="28" fillId="3" borderId="62" xfId="0" applyFont="1" applyFill="1" applyBorder="1"/>
    <xf numFmtId="44" fontId="26" fillId="13" borderId="71" xfId="0" applyNumberFormat="1" applyFont="1" applyFill="1" applyBorder="1"/>
    <xf numFmtId="0" fontId="26" fillId="13" borderId="36" xfId="0" applyFont="1" applyFill="1" applyBorder="1"/>
    <xf numFmtId="44" fontId="26" fillId="13" borderId="36" xfId="0" applyNumberFormat="1" applyFont="1" applyFill="1" applyBorder="1" applyAlignment="1">
      <alignment shrinkToFit="1"/>
    </xf>
    <xf numFmtId="169" fontId="26" fillId="13" borderId="67" xfId="0" applyNumberFormat="1" applyFont="1" applyFill="1" applyBorder="1"/>
    <xf numFmtId="0" fontId="26" fillId="0" borderId="23" xfId="0" applyFont="1" applyBorder="1" applyAlignment="1">
      <alignment shrinkToFit="1"/>
    </xf>
    <xf numFmtId="0" fontId="26" fillId="0" borderId="9" xfId="0" applyFont="1" applyBorder="1" applyAlignment="1">
      <alignment shrinkToFit="1"/>
    </xf>
    <xf numFmtId="0" fontId="26" fillId="0" borderId="12" xfId="0" applyFont="1" applyBorder="1" applyAlignment="1">
      <alignment horizontal="left"/>
    </xf>
    <xf numFmtId="49" fontId="26" fillId="0" borderId="79" xfId="0" applyNumberFormat="1" applyFont="1" applyBorder="1"/>
    <xf numFmtId="49" fontId="26" fillId="0" borderId="16" xfId="0" applyNumberFormat="1" applyFont="1" applyBorder="1"/>
    <xf numFmtId="168" fontId="35" fillId="0" borderId="1" xfId="0" applyNumberFormat="1" applyFont="1" applyBorder="1" applyAlignment="1">
      <alignment vertical="top"/>
    </xf>
    <xf numFmtId="0" fontId="28" fillId="2" borderId="62" xfId="0" applyFont="1" applyFill="1" applyBorder="1"/>
    <xf numFmtId="0" fontId="26" fillId="13" borderId="165" xfId="0" applyFont="1" applyFill="1" applyBorder="1"/>
    <xf numFmtId="44" fontId="26" fillId="13" borderId="165" xfId="0" applyNumberFormat="1" applyFont="1" applyFill="1" applyBorder="1" applyAlignment="1">
      <alignment shrinkToFit="1"/>
    </xf>
    <xf numFmtId="169" fontId="26" fillId="13" borderId="95" xfId="0" applyNumberFormat="1" applyFont="1" applyFill="1" applyBorder="1"/>
    <xf numFmtId="44" fontId="26" fillId="13" borderId="117" xfId="0" applyNumberFormat="1" applyFont="1" applyFill="1" applyBorder="1"/>
    <xf numFmtId="0" fontId="26" fillId="0" borderId="11" xfId="0" applyFont="1" applyBorder="1" applyAlignment="1">
      <alignment vertical="top"/>
    </xf>
    <xf numFmtId="44" fontId="20" fillId="0" borderId="24" xfId="0" applyNumberFormat="1" applyFont="1" applyBorder="1" applyAlignment="1">
      <alignment shrinkToFit="1"/>
    </xf>
    <xf numFmtId="169" fontId="26" fillId="0" borderId="87" xfId="0" applyNumberFormat="1" applyFont="1" applyBorder="1"/>
    <xf numFmtId="37" fontId="20" fillId="0" borderId="44" xfId="0" applyNumberFormat="1" applyFont="1" applyBorder="1"/>
    <xf numFmtId="0" fontId="35" fillId="3" borderId="66" xfId="0" applyFont="1" applyFill="1" applyBorder="1" applyAlignment="1">
      <alignment vertical="top"/>
    </xf>
    <xf numFmtId="0" fontId="34" fillId="3" borderId="53" xfId="0" applyFont="1" applyFill="1" applyBorder="1"/>
    <xf numFmtId="0" fontId="35" fillId="0" borderId="5" xfId="0" applyFont="1" applyBorder="1" applyAlignment="1">
      <alignment vertical="top"/>
    </xf>
    <xf numFmtId="0" fontId="20" fillId="0" borderId="19" xfId="0" applyFont="1" applyBorder="1" applyAlignment="1">
      <alignment horizontal="right"/>
    </xf>
    <xf numFmtId="0" fontId="35" fillId="0" borderId="45" xfId="0" applyFont="1" applyBorder="1" applyAlignment="1">
      <alignment vertical="top"/>
    </xf>
    <xf numFmtId="0" fontId="35" fillId="0" borderId="54" xfId="0" applyFont="1" applyBorder="1" applyAlignment="1">
      <alignment vertical="top"/>
    </xf>
    <xf numFmtId="0" fontId="35" fillId="3" borderId="126" xfId="0" applyFont="1" applyFill="1" applyBorder="1" applyAlignment="1">
      <alignment vertical="top"/>
    </xf>
    <xf numFmtId="0" fontId="34" fillId="3" borderId="19" xfId="0" applyFont="1" applyFill="1" applyBorder="1"/>
    <xf numFmtId="0" fontId="34" fillId="3" borderId="53" xfId="0" applyFont="1" applyFill="1" applyBorder="1" applyAlignment="1">
      <alignment horizontal="left"/>
    </xf>
    <xf numFmtId="0" fontId="26" fillId="0" borderId="19" xfId="0" quotePrefix="1" applyFont="1" applyBorder="1" applyAlignment="1">
      <alignment horizontal="left"/>
    </xf>
    <xf numFmtId="0" fontId="58" fillId="0" borderId="81" xfId="0" applyFont="1" applyBorder="1"/>
    <xf numFmtId="0" fontId="58" fillId="0" borderId="0" xfId="0" applyFont="1"/>
    <xf numFmtId="0" fontId="35" fillId="3" borderId="72" xfId="0" applyFont="1" applyFill="1" applyBorder="1" applyAlignment="1">
      <alignment vertical="top"/>
    </xf>
    <xf numFmtId="164" fontId="30" fillId="3" borderId="129" xfId="0" applyNumberFormat="1" applyFont="1" applyFill="1" applyBorder="1"/>
    <xf numFmtId="0" fontId="58" fillId="0" borderId="24" xfId="0" applyFont="1" applyBorder="1"/>
    <xf numFmtId="0" fontId="35" fillId="8" borderId="66" xfId="0" applyFont="1" applyFill="1" applyBorder="1" applyAlignment="1">
      <alignment vertical="top"/>
    </xf>
    <xf numFmtId="0" fontId="58" fillId="0" borderId="103" xfId="0" applyFont="1" applyBorder="1"/>
    <xf numFmtId="164" fontId="30" fillId="3" borderId="209" xfId="0" applyNumberFormat="1" applyFont="1" applyFill="1" applyBorder="1"/>
    <xf numFmtId="0" fontId="35" fillId="8" borderId="72" xfId="0" applyFont="1" applyFill="1" applyBorder="1" applyAlignment="1">
      <alignment vertical="top"/>
    </xf>
    <xf numFmtId="0" fontId="58" fillId="0" borderId="40" xfId="0" applyFont="1" applyBorder="1"/>
    <xf numFmtId="164" fontId="30" fillId="0" borderId="113" xfId="0" applyNumberFormat="1" applyFont="1" applyBorder="1"/>
    <xf numFmtId="164" fontId="30" fillId="3" borderId="110" xfId="0" applyNumberFormat="1" applyFont="1" applyFill="1" applyBorder="1"/>
    <xf numFmtId="164" fontId="30" fillId="3" borderId="112" xfId="0" applyNumberFormat="1" applyFont="1" applyFill="1" applyBorder="1"/>
    <xf numFmtId="0" fontId="58" fillId="0" borderId="9" xfId="0" applyFont="1" applyBorder="1"/>
    <xf numFmtId="164" fontId="30" fillId="3" borderId="210" xfId="0" applyNumberFormat="1" applyFont="1" applyFill="1" applyBorder="1"/>
    <xf numFmtId="164" fontId="30" fillId="3" borderId="211" xfId="0" applyNumberFormat="1" applyFont="1" applyFill="1" applyBorder="1"/>
    <xf numFmtId="164" fontId="30" fillId="3" borderId="195" xfId="0" applyNumberFormat="1" applyFont="1" applyFill="1" applyBorder="1"/>
    <xf numFmtId="0" fontId="34" fillId="0" borderId="8" xfId="0" applyFont="1" applyBorder="1" applyAlignment="1">
      <alignment vertical="top"/>
    </xf>
    <xf numFmtId="0" fontId="26" fillId="2" borderId="53" xfId="0" applyFont="1" applyFill="1" applyBorder="1" applyAlignment="1">
      <alignment horizontal="center"/>
    </xf>
    <xf numFmtId="0" fontId="26" fillId="2" borderId="53" xfId="0" applyFont="1" applyFill="1" applyBorder="1" applyAlignment="1">
      <alignment horizontal="left"/>
    </xf>
    <xf numFmtId="0" fontId="26" fillId="2" borderId="37" xfId="0" applyFont="1" applyFill="1" applyBorder="1" applyAlignment="1">
      <alignment horizontal="center"/>
    </xf>
    <xf numFmtId="0" fontId="26" fillId="2" borderId="37" xfId="0" applyFont="1" applyFill="1" applyBorder="1" applyAlignment="1">
      <alignment horizontal="left"/>
    </xf>
    <xf numFmtId="44" fontId="26" fillId="2" borderId="149" xfId="0" applyNumberFormat="1" applyFont="1" applyFill="1" applyBorder="1"/>
    <xf numFmtId="0" fontId="34" fillId="0" borderId="86" xfId="0" applyFont="1" applyBorder="1" applyAlignment="1">
      <alignment vertical="top"/>
    </xf>
    <xf numFmtId="0" fontId="34" fillId="0" borderId="37" xfId="0" applyFont="1" applyBorder="1" applyAlignment="1">
      <alignment vertical="top"/>
    </xf>
    <xf numFmtId="0" fontId="34" fillId="0" borderId="40" xfId="0" applyFont="1" applyBorder="1" applyAlignment="1">
      <alignment vertical="top"/>
    </xf>
    <xf numFmtId="164" fontId="30" fillId="0" borderId="40" xfId="0" applyNumberFormat="1" applyFont="1" applyBorder="1"/>
    <xf numFmtId="0" fontId="26" fillId="2" borderId="72" xfId="0" applyFont="1" applyFill="1" applyBorder="1" applyAlignment="1">
      <alignment horizontal="center"/>
    </xf>
    <xf numFmtId="0" fontId="26" fillId="2" borderId="72" xfId="0" applyFont="1" applyFill="1" applyBorder="1" applyAlignment="1">
      <alignment horizontal="left"/>
    </xf>
    <xf numFmtId="44" fontId="26" fillId="2" borderId="59" xfId="0" applyNumberFormat="1" applyFont="1" applyFill="1" applyBorder="1"/>
    <xf numFmtId="169" fontId="20" fillId="0" borderId="0" xfId="0" applyNumberFormat="1" applyFont="1"/>
    <xf numFmtId="49" fontId="26" fillId="0" borderId="212" xfId="0" applyNumberFormat="1" applyFont="1" applyBorder="1" applyAlignment="1">
      <alignment horizontal="center"/>
    </xf>
    <xf numFmtId="49" fontId="26" fillId="0" borderId="57" xfId="0" applyNumberFormat="1" applyFont="1" applyBorder="1" applyAlignment="1">
      <alignment horizontal="center"/>
    </xf>
    <xf numFmtId="0" fontId="28" fillId="7" borderId="34" xfId="0" applyFont="1" applyFill="1" applyBorder="1" applyAlignment="1">
      <alignment horizontal="left"/>
    </xf>
    <xf numFmtId="37" fontId="26" fillId="7" borderId="34" xfId="0" applyNumberFormat="1" applyFont="1" applyFill="1" applyBorder="1"/>
    <xf numFmtId="167" fontId="49" fillId="7" borderId="34" xfId="0" applyNumberFormat="1" applyFont="1" applyFill="1" applyBorder="1"/>
    <xf numFmtId="167" fontId="12" fillId="24" borderId="34" xfId="0" applyNumberFormat="1" applyFont="1" applyFill="1" applyBorder="1"/>
    <xf numFmtId="49" fontId="27" fillId="7" borderId="60" xfId="0" applyNumberFormat="1" applyFont="1" applyFill="1" applyBorder="1"/>
    <xf numFmtId="0" fontId="28" fillId="7" borderId="59" xfId="0" applyFont="1" applyFill="1" applyBorder="1" applyAlignment="1">
      <alignment horizontal="left"/>
    </xf>
    <xf numFmtId="37" fontId="26" fillId="7" borderId="59" xfId="0" applyNumberFormat="1" applyFont="1" applyFill="1" applyBorder="1"/>
    <xf numFmtId="167" fontId="49" fillId="14" borderId="34" xfId="0" applyNumberFormat="1" applyFont="1" applyFill="1" applyBorder="1"/>
    <xf numFmtId="167" fontId="12" fillId="19" borderId="34" xfId="0" applyNumberFormat="1" applyFont="1" applyFill="1" applyBorder="1"/>
    <xf numFmtId="167" fontId="12" fillId="7" borderId="29" xfId="0" applyNumberFormat="1" applyFont="1" applyFill="1" applyBorder="1"/>
    <xf numFmtId="1" fontId="20" fillId="0" borderId="23" xfId="0" applyNumberFormat="1" applyFont="1" applyBorder="1" applyAlignment="1">
      <alignment horizontal="left"/>
    </xf>
    <xf numFmtId="0" fontId="26" fillId="0" borderId="213" xfId="0" applyFont="1" applyBorder="1" applyAlignment="1">
      <alignment horizontal="left"/>
    </xf>
    <xf numFmtId="0" fontId="26" fillId="0" borderId="22" xfId="0" applyFont="1" applyBorder="1" applyAlignment="1">
      <alignment horizontal="left"/>
    </xf>
    <xf numFmtId="0" fontId="26" fillId="0" borderId="45" xfId="0" applyFont="1" applyBorder="1" applyAlignment="1">
      <alignment horizontal="left"/>
    </xf>
    <xf numFmtId="49" fontId="26" fillId="0" borderId="37" xfId="0" applyNumberFormat="1" applyFont="1" applyBorder="1" applyAlignment="1"/>
    <xf numFmtId="0" fontId="26" fillId="0" borderId="37" xfId="0" applyFont="1" applyBorder="1" applyAlignment="1">
      <alignment horizontal="right"/>
    </xf>
    <xf numFmtId="164" fontId="48" fillId="0" borderId="121" xfId="0" applyNumberFormat="1" applyFont="1" applyBorder="1" applyAlignment="1">
      <alignment horizontal="center"/>
    </xf>
    <xf numFmtId="164" fontId="30" fillId="0" borderId="146" xfId="0" applyNumberFormat="1" applyFont="1" applyBorder="1"/>
    <xf numFmtId="0" fontId="26" fillId="0" borderId="19" xfId="0" applyFont="1" applyBorder="1" applyAlignment="1">
      <alignment horizontal="right" vertical="top"/>
    </xf>
    <xf numFmtId="169" fontId="26" fillId="0" borderId="67" xfId="0" applyNumberFormat="1" applyFont="1" applyBorder="1" applyAlignment="1">
      <alignment vertical="top"/>
    </xf>
    <xf numFmtId="0" fontId="26" fillId="0" borderId="53" xfId="0" applyFont="1" applyBorder="1" applyAlignment="1">
      <alignment horizontal="right" vertical="top"/>
    </xf>
    <xf numFmtId="169" fontId="26" fillId="0" borderId="95" xfId="0" applyNumberFormat="1" applyFont="1" applyBorder="1" applyAlignment="1">
      <alignment vertical="top"/>
    </xf>
    <xf numFmtId="0" fontId="26" fillId="0" borderId="5" xfId="0" applyFont="1" applyBorder="1"/>
    <xf numFmtId="44" fontId="26" fillId="3" borderId="124" xfId="0" applyNumberFormat="1" applyFont="1" applyFill="1" applyBorder="1"/>
    <xf numFmtId="44" fontId="26" fillId="3" borderId="126" xfId="0" applyNumberFormat="1" applyFont="1" applyFill="1" applyBorder="1" applyAlignment="1">
      <alignment shrinkToFit="1"/>
    </xf>
    <xf numFmtId="169" fontId="26" fillId="3" borderId="214" xfId="0" applyNumberFormat="1" applyFont="1" applyFill="1" applyBorder="1"/>
    <xf numFmtId="164" fontId="30" fillId="0" borderId="7" xfId="0" applyNumberFormat="1" applyFont="1" applyBorder="1"/>
    <xf numFmtId="169" fontId="26" fillId="0" borderId="94" xfId="0" applyNumberFormat="1" applyFont="1" applyBorder="1"/>
    <xf numFmtId="44" fontId="26" fillId="3" borderId="49" xfId="0" applyNumberFormat="1" applyFont="1" applyFill="1" applyBorder="1" applyAlignment="1">
      <alignment shrinkToFit="1"/>
    </xf>
    <xf numFmtId="169" fontId="26" fillId="3" borderId="215" xfId="0" applyNumberFormat="1" applyFont="1" applyFill="1" applyBorder="1"/>
    <xf numFmtId="1" fontId="26" fillId="0" borderId="53" xfId="0" applyNumberFormat="1" applyFont="1" applyBorder="1" applyAlignment="1">
      <alignment horizontal="left"/>
    </xf>
    <xf numFmtId="44" fontId="26" fillId="0" borderId="123" xfId="0" applyNumberFormat="1" applyFont="1" applyBorder="1"/>
    <xf numFmtId="169" fontId="26" fillId="0" borderId="46" xfId="0" applyNumberFormat="1" applyFont="1" applyBorder="1"/>
    <xf numFmtId="1" fontId="26" fillId="0" borderId="7" xfId="0" applyNumberFormat="1" applyFont="1" applyBorder="1"/>
    <xf numFmtId="0" fontId="26" fillId="0" borderId="103" xfId="0" applyFont="1" applyBorder="1" applyAlignment="1">
      <alignment vertical="top"/>
    </xf>
    <xf numFmtId="164" fontId="30" fillId="0" borderId="9" xfId="0" applyNumberFormat="1" applyFont="1" applyBorder="1"/>
    <xf numFmtId="0" fontId="26" fillId="0" borderId="37" xfId="0" applyFont="1" applyBorder="1" applyAlignment="1"/>
    <xf numFmtId="0" fontId="44" fillId="0" borderId="23" xfId="0" applyFont="1" applyBorder="1" applyAlignment="1">
      <alignment horizontal="left"/>
    </xf>
    <xf numFmtId="0" fontId="44" fillId="2" borderId="62" xfId="0" applyFont="1" applyFill="1" applyBorder="1"/>
    <xf numFmtId="49" fontId="44" fillId="0" borderId="37" xfId="0" applyNumberFormat="1" applyFont="1" applyBorder="1"/>
    <xf numFmtId="37" fontId="26" fillId="0" borderId="45" xfId="0" applyNumberFormat="1" applyFont="1" applyBorder="1"/>
    <xf numFmtId="44" fontId="26" fillId="19" borderId="19" xfId="0" applyNumberFormat="1" applyFont="1" applyFill="1" applyBorder="1"/>
    <xf numFmtId="164" fontId="28" fillId="2" borderId="69" xfId="0" applyNumberFormat="1" applyFont="1" applyFill="1" applyBorder="1"/>
    <xf numFmtId="164" fontId="28" fillId="0" borderId="65" xfId="0" applyNumberFormat="1" applyFont="1" applyBorder="1"/>
    <xf numFmtId="164" fontId="28" fillId="0" borderId="24" xfId="0" applyNumberFormat="1" applyFont="1" applyBorder="1"/>
    <xf numFmtId="0" fontId="26" fillId="0" borderId="111" xfId="0" applyFont="1" applyBorder="1" applyAlignment="1">
      <alignment vertical="top"/>
    </xf>
    <xf numFmtId="44" fontId="26" fillId="24" borderId="62" xfId="0" applyNumberFormat="1" applyFont="1" applyFill="1" applyBorder="1" applyAlignment="1">
      <alignment shrinkToFit="1"/>
    </xf>
    <xf numFmtId="0" fontId="26" fillId="0" borderId="64" xfId="0" applyFont="1" applyBorder="1"/>
    <xf numFmtId="37" fontId="26" fillId="0" borderId="54" xfId="0" applyNumberFormat="1" applyFont="1" applyBorder="1"/>
    <xf numFmtId="0" fontId="42" fillId="0" borderId="54" xfId="0" applyFont="1" applyBorder="1"/>
    <xf numFmtId="44" fontId="34" fillId="0" borderId="54" xfId="0" applyNumberFormat="1" applyFont="1" applyBorder="1"/>
    <xf numFmtId="44" fontId="26" fillId="0" borderId="216" xfId="0" applyNumberFormat="1" applyFont="1" applyBorder="1"/>
    <xf numFmtId="0" fontId="26" fillId="0" borderId="8" xfId="0" applyFont="1" applyBorder="1" applyAlignment="1">
      <alignment vertical="top"/>
    </xf>
    <xf numFmtId="0" fontId="26" fillId="0" borderId="17" xfId="0" applyFont="1" applyBorder="1" applyAlignment="1">
      <alignment vertical="top"/>
    </xf>
    <xf numFmtId="164" fontId="48" fillId="0" borderId="16" xfId="0" applyNumberFormat="1" applyFont="1" applyBorder="1" applyAlignment="1">
      <alignment horizontal="center"/>
    </xf>
    <xf numFmtId="0" fontId="26" fillId="0" borderId="31" xfId="0" applyFont="1" applyBorder="1" applyAlignment="1">
      <alignment vertical="top"/>
    </xf>
    <xf numFmtId="0" fontId="26" fillId="0" borderId="217" xfId="0" applyFont="1" applyBorder="1" applyAlignment="1">
      <alignment vertical="top"/>
    </xf>
    <xf numFmtId="44" fontId="34" fillId="0" borderId="217" xfId="0" applyNumberFormat="1" applyFont="1" applyBorder="1"/>
    <xf numFmtId="164" fontId="30" fillId="0" borderId="201" xfId="0" applyNumberFormat="1" applyFont="1" applyBorder="1"/>
    <xf numFmtId="164" fontId="30" fillId="0" borderId="199" xfId="0" applyNumberFormat="1" applyFont="1" applyBorder="1"/>
    <xf numFmtId="164" fontId="48" fillId="0" borderId="32" xfId="0" applyNumberFormat="1" applyFont="1" applyBorder="1" applyAlignment="1">
      <alignment horizontal="center"/>
    </xf>
    <xf numFmtId="44" fontId="26" fillId="0" borderId="144" xfId="0" applyNumberFormat="1" applyFont="1" applyBorder="1"/>
    <xf numFmtId="0" fontId="28" fillId="7" borderId="72" xfId="0" applyFont="1" applyFill="1" applyBorder="1"/>
    <xf numFmtId="0" fontId="34" fillId="7" borderId="72" xfId="0" applyFont="1" applyFill="1" applyBorder="1"/>
    <xf numFmtId="0" fontId="26" fillId="7" borderId="72" xfId="0" applyFont="1" applyFill="1" applyBorder="1"/>
    <xf numFmtId="0" fontId="26" fillId="7" borderId="72" xfId="0" applyFont="1" applyFill="1" applyBorder="1" applyAlignment="1">
      <alignment horizontal="right"/>
    </xf>
    <xf numFmtId="0" fontId="26" fillId="7" borderId="197" xfId="0" applyFont="1" applyFill="1" applyBorder="1"/>
    <xf numFmtId="49" fontId="26" fillId="7" borderId="72" xfId="0" applyNumberFormat="1" applyFont="1" applyFill="1" applyBorder="1"/>
    <xf numFmtId="49" fontId="26" fillId="7" borderId="156" xfId="0" applyNumberFormat="1" applyFont="1" applyFill="1" applyBorder="1"/>
    <xf numFmtId="167" fontId="30" fillId="7" borderId="130" xfId="0" applyNumberFormat="1" applyFont="1" applyFill="1" applyBorder="1"/>
    <xf numFmtId="167" fontId="30" fillId="7" borderId="59" xfId="0" applyNumberFormat="1" applyFont="1" applyFill="1" applyBorder="1"/>
    <xf numFmtId="164" fontId="30" fillId="7" borderId="59" xfId="0" applyNumberFormat="1" applyFont="1" applyFill="1" applyBorder="1"/>
    <xf numFmtId="44" fontId="26" fillId="7" borderId="72" xfId="0" applyNumberFormat="1" applyFont="1" applyFill="1" applyBorder="1"/>
    <xf numFmtId="167" fontId="30" fillId="7" borderId="201" xfId="0" applyNumberFormat="1" applyFont="1" applyFill="1" applyBorder="1"/>
    <xf numFmtId="167" fontId="30" fillId="7" borderId="34" xfId="0" applyNumberFormat="1" applyFont="1" applyFill="1" applyBorder="1"/>
    <xf numFmtId="44" fontId="26" fillId="7" borderId="197" xfId="0" applyNumberFormat="1" applyFont="1" applyFill="1" applyBorder="1"/>
    <xf numFmtId="44" fontId="26" fillId="7" borderId="200" xfId="0" applyNumberFormat="1" applyFont="1" applyFill="1" applyBorder="1"/>
    <xf numFmtId="0" fontId="35" fillId="3" borderId="18" xfId="0" applyFont="1" applyFill="1" applyBorder="1" applyAlignment="1">
      <alignment vertical="top"/>
    </xf>
    <xf numFmtId="0" fontId="33" fillId="0" borderId="53" xfId="0" applyFont="1" applyBorder="1"/>
    <xf numFmtId="164" fontId="30" fillId="10" borderId="96" xfId="0" applyNumberFormat="1" applyFont="1" applyFill="1" applyBorder="1"/>
    <xf numFmtId="0" fontId="26" fillId="0" borderId="68" xfId="0" applyFont="1" applyBorder="1" applyAlignment="1">
      <alignment shrinkToFit="1"/>
    </xf>
    <xf numFmtId="170" fontId="20" fillId="0" borderId="23" xfId="0" applyNumberFormat="1" applyFont="1" applyBorder="1" applyAlignment="1">
      <alignment horizontal="left"/>
    </xf>
    <xf numFmtId="44" fontId="26" fillId="0" borderId="103" xfId="0" applyNumberFormat="1" applyFont="1" applyBorder="1"/>
    <xf numFmtId="0" fontId="34" fillId="0" borderId="68" xfId="0" applyFont="1" applyBorder="1" applyAlignment="1">
      <alignment vertical="top"/>
    </xf>
    <xf numFmtId="0" fontId="26" fillId="3" borderId="111" xfId="0" applyFont="1" applyFill="1" applyBorder="1" applyAlignment="1">
      <alignment horizontal="center"/>
    </xf>
    <xf numFmtId="0" fontId="26" fillId="3" borderId="165" xfId="0" applyFont="1" applyFill="1" applyBorder="1" applyAlignment="1">
      <alignment horizontal="center"/>
    </xf>
    <xf numFmtId="164" fontId="28" fillId="0" borderId="70" xfId="0" applyNumberFormat="1" applyFont="1" applyBorder="1"/>
    <xf numFmtId="168" fontId="26" fillId="9" borderId="126" xfId="0" applyNumberFormat="1" applyFont="1" applyFill="1" applyBorder="1"/>
    <xf numFmtId="169" fontId="26" fillId="0" borderId="86" xfId="0" applyNumberFormat="1" applyFont="1" applyBorder="1"/>
    <xf numFmtId="169" fontId="26" fillId="0" borderId="77" xfId="0" applyNumberFormat="1" applyFont="1" applyBorder="1"/>
    <xf numFmtId="170" fontId="26" fillId="0" borderId="0" xfId="0" applyNumberFormat="1" applyFont="1" applyAlignment="1">
      <alignment shrinkToFit="1"/>
    </xf>
    <xf numFmtId="44" fontId="28" fillId="7" borderId="34" xfId="0" applyNumberFormat="1" applyFont="1" applyFill="1" applyBorder="1"/>
    <xf numFmtId="49" fontId="1" fillId="14" borderId="34" xfId="0" applyNumberFormat="1" applyFont="1" applyFill="1" applyBorder="1"/>
    <xf numFmtId="49" fontId="26" fillId="14" borderId="34" xfId="0" applyNumberFormat="1" applyFont="1" applyFill="1" applyBorder="1"/>
    <xf numFmtId="0" fontId="24" fillId="14" borderId="34" xfId="0" applyFont="1" applyFill="1" applyBorder="1"/>
    <xf numFmtId="44" fontId="28" fillId="14" borderId="34" xfId="0" applyNumberFormat="1" applyFont="1" applyFill="1" applyBorder="1"/>
    <xf numFmtId="44" fontId="1" fillId="14" borderId="34" xfId="0" applyNumberFormat="1" applyFont="1" applyFill="1" applyBorder="1"/>
    <xf numFmtId="167" fontId="24" fillId="14" borderId="34" xfId="0" applyNumberFormat="1" applyFont="1" applyFill="1" applyBorder="1"/>
    <xf numFmtId="1" fontId="26" fillId="0" borderId="19" xfId="0" applyNumberFormat="1" applyFont="1" applyBorder="1" applyAlignment="1">
      <alignment horizontal="left"/>
    </xf>
    <xf numFmtId="0" fontId="20" fillId="0" borderId="9" xfId="0" applyFont="1" applyBorder="1" applyAlignment="1">
      <alignment vertical="top"/>
    </xf>
    <xf numFmtId="0" fontId="20" fillId="0" borderId="25" xfId="0" applyFont="1" applyBorder="1" applyAlignment="1">
      <alignment vertical="top"/>
    </xf>
    <xf numFmtId="168" fontId="26" fillId="9" borderId="165" xfId="0" applyNumberFormat="1" applyFont="1" applyFill="1" applyBorder="1"/>
    <xf numFmtId="0" fontId="26" fillId="3" borderId="133" xfId="0" applyFont="1" applyFill="1" applyBorder="1"/>
    <xf numFmtId="0" fontId="28" fillId="3" borderId="118" xfId="0" applyFont="1" applyFill="1" applyBorder="1"/>
    <xf numFmtId="170" fontId="26" fillId="0" borderId="9" xfId="0" applyNumberFormat="1" applyFont="1" applyBorder="1" applyAlignment="1">
      <alignment shrinkToFit="1"/>
    </xf>
    <xf numFmtId="49" fontId="42" fillId="0" borderId="37" xfId="0" applyNumberFormat="1" applyFont="1" applyBorder="1"/>
    <xf numFmtId="1" fontId="26" fillId="0" borderId="45" xfId="0" applyNumberFormat="1" applyFont="1" applyBorder="1" applyAlignment="1">
      <alignment horizontal="left"/>
    </xf>
    <xf numFmtId="0" fontId="20" fillId="0" borderId="76" xfId="0" applyFont="1" applyBorder="1"/>
    <xf numFmtId="169" fontId="26" fillId="7" borderId="29" xfId="0" applyNumberFormat="1" applyFont="1" applyFill="1" applyBorder="1"/>
    <xf numFmtId="49" fontId="4" fillId="7" borderId="34" xfId="0" applyNumberFormat="1" applyFont="1" applyFill="1" applyBorder="1"/>
    <xf numFmtId="49" fontId="26" fillId="7" borderId="35" xfId="0" applyNumberFormat="1" applyFont="1" applyFill="1" applyBorder="1"/>
    <xf numFmtId="168" fontId="26" fillId="0" borderId="44" xfId="0" applyNumberFormat="1" applyFont="1" applyBorder="1"/>
    <xf numFmtId="166" fontId="35" fillId="2" borderId="101" xfId="0" applyNumberFormat="1" applyFont="1" applyFill="1" applyBorder="1"/>
    <xf numFmtId="0" fontId="28" fillId="8" borderId="119" xfId="0" applyFont="1" applyFill="1" applyBorder="1"/>
    <xf numFmtId="170" fontId="26" fillId="0" borderId="16" xfId="0" applyNumberFormat="1" applyFont="1" applyBorder="1" applyAlignment="1">
      <alignment shrinkToFit="1"/>
    </xf>
    <xf numFmtId="0" fontId="28" fillId="21" borderId="38" xfId="0" applyFont="1" applyFill="1" applyBorder="1"/>
    <xf numFmtId="0" fontId="20" fillId="0" borderId="37" xfId="0" applyFont="1" applyBorder="1" applyAlignment="1">
      <alignment horizontal="left"/>
    </xf>
    <xf numFmtId="0" fontId="26" fillId="0" borderId="218" xfId="0" applyFont="1" applyBorder="1"/>
    <xf numFmtId="169" fontId="26" fillId="0" borderId="171" xfId="0" applyNumberFormat="1" applyFont="1" applyBorder="1"/>
    <xf numFmtId="44" fontId="26" fillId="0" borderId="169" xfId="0" applyNumberFormat="1" applyFont="1" applyBorder="1" applyAlignment="1">
      <alignment shrinkToFit="1"/>
    </xf>
    <xf numFmtId="0" fontId="26" fillId="0" borderId="219" xfId="0" applyFont="1" applyBorder="1"/>
    <xf numFmtId="0" fontId="36" fillId="0" borderId="19" xfId="0" applyFont="1" applyBorder="1"/>
    <xf numFmtId="0" fontId="36" fillId="0" borderId="83" xfId="0" applyFont="1" applyBorder="1"/>
    <xf numFmtId="0" fontId="28" fillId="17" borderId="34" xfId="0" applyFont="1" applyFill="1" applyBorder="1"/>
    <xf numFmtId="44" fontId="1" fillId="25" borderId="34" xfId="0" applyNumberFormat="1" applyFont="1" applyFill="1" applyBorder="1"/>
    <xf numFmtId="49" fontId="26" fillId="25" borderId="34" xfId="0" applyNumberFormat="1" applyFont="1" applyFill="1" applyBorder="1"/>
    <xf numFmtId="0" fontId="1" fillId="25" borderId="34" xfId="0" applyFont="1" applyFill="1" applyBorder="1"/>
    <xf numFmtId="167" fontId="24" fillId="25" borderId="34" xfId="0" applyNumberFormat="1" applyFont="1" applyFill="1" applyBorder="1"/>
    <xf numFmtId="44" fontId="1" fillId="16" borderId="34" xfId="0" applyNumberFormat="1" applyFont="1" applyFill="1" applyBorder="1"/>
    <xf numFmtId="0" fontId="1" fillId="16" borderId="34" xfId="0" applyFont="1" applyFill="1" applyBorder="1"/>
    <xf numFmtId="44" fontId="24" fillId="16" borderId="34" xfId="0" applyNumberFormat="1" applyFont="1" applyFill="1" applyBorder="1"/>
    <xf numFmtId="0" fontId="26" fillId="16" borderId="34" xfId="0" applyFont="1" applyFill="1" applyBorder="1"/>
    <xf numFmtId="167" fontId="24" fillId="16" borderId="34" xfId="0" applyNumberFormat="1" applyFont="1" applyFill="1" applyBorder="1"/>
    <xf numFmtId="0" fontId="26" fillId="2" borderId="62" xfId="0" applyFont="1" applyFill="1" applyBorder="1" applyAlignment="1">
      <alignment horizontal="center"/>
    </xf>
    <xf numFmtId="0" fontId="26" fillId="3" borderId="53" xfId="0" applyFont="1" applyFill="1" applyBorder="1" applyAlignment="1">
      <alignment horizontal="center"/>
    </xf>
    <xf numFmtId="44" fontId="20" fillId="3" borderId="61" xfId="0" applyNumberFormat="1" applyFont="1" applyFill="1" applyBorder="1"/>
    <xf numFmtId="167" fontId="26" fillId="0" borderId="53" xfId="0" applyNumberFormat="1" applyFont="1" applyBorder="1" applyAlignment="1">
      <alignment shrinkToFit="1"/>
    </xf>
    <xf numFmtId="44" fontId="26" fillId="2" borderId="72" xfId="0" applyNumberFormat="1" applyFont="1" applyFill="1" applyBorder="1"/>
    <xf numFmtId="44" fontId="26" fillId="2" borderId="118" xfId="0" applyNumberFormat="1" applyFont="1" applyFill="1" applyBorder="1"/>
    <xf numFmtId="164" fontId="30" fillId="7" borderId="130" xfId="0" applyNumberFormat="1" applyFont="1" applyFill="1" applyBorder="1"/>
    <xf numFmtId="164" fontId="30" fillId="2" borderId="59" xfId="0" applyNumberFormat="1" applyFont="1" applyFill="1" applyBorder="1"/>
    <xf numFmtId="44" fontId="26" fillId="7" borderId="19" xfId="0" applyNumberFormat="1" applyFont="1" applyFill="1" applyBorder="1"/>
    <xf numFmtId="167" fontId="26" fillId="0" borderId="54" xfId="0" applyNumberFormat="1" applyFont="1" applyBorder="1" applyAlignment="1">
      <alignment shrinkToFit="1"/>
    </xf>
    <xf numFmtId="164" fontId="30" fillId="25" borderId="74" xfId="0" applyNumberFormat="1" applyFont="1" applyFill="1" applyBorder="1"/>
    <xf numFmtId="0" fontId="26" fillId="0" borderId="220" xfId="0" applyFont="1" applyBorder="1" applyAlignment="1">
      <alignment wrapText="1"/>
    </xf>
    <xf numFmtId="0" fontId="26" fillId="13" borderId="72" xfId="0" applyFont="1" applyFill="1" applyBorder="1" applyAlignment="1">
      <alignment horizontal="left"/>
    </xf>
    <xf numFmtId="44" fontId="26" fillId="0" borderId="99" xfId="0" applyNumberFormat="1" applyFont="1" applyBorder="1"/>
    <xf numFmtId="0" fontId="26" fillId="5" borderId="1" xfId="0" applyFont="1" applyFill="1" applyBorder="1"/>
    <xf numFmtId="44" fontId="34" fillId="13" borderId="62" xfId="0" applyNumberFormat="1" applyFont="1" applyFill="1" applyBorder="1"/>
    <xf numFmtId="44" fontId="34" fillId="0" borderId="23" xfId="0" applyNumberFormat="1" applyFont="1" applyBorder="1" applyAlignment="1">
      <alignment shrinkToFit="1"/>
    </xf>
    <xf numFmtId="169" fontId="34" fillId="0" borderId="64" xfId="0" applyNumberFormat="1" applyFont="1" applyBorder="1"/>
    <xf numFmtId="44" fontId="34" fillId="13" borderId="72" xfId="0" applyNumberFormat="1" applyFont="1" applyFill="1" applyBorder="1"/>
    <xf numFmtId="44" fontId="34" fillId="0" borderId="54" xfId="0" applyNumberFormat="1" applyFont="1" applyBorder="1" applyAlignment="1">
      <alignment shrinkToFit="1"/>
    </xf>
    <xf numFmtId="169" fontId="34" fillId="0" borderId="57" xfId="0" applyNumberFormat="1" applyFont="1" applyBorder="1"/>
    <xf numFmtId="0" fontId="42" fillId="0" borderId="37" xfId="0" applyFont="1" applyBorder="1"/>
    <xf numFmtId="0" fontId="35" fillId="0" borderId="23" xfId="0" applyFont="1" applyBorder="1"/>
    <xf numFmtId="0" fontId="35" fillId="0" borderId="16" xfId="0" applyFont="1" applyBorder="1"/>
    <xf numFmtId="0" fontId="26" fillId="8" borderId="48" xfId="0" applyFont="1" applyFill="1" applyBorder="1"/>
    <xf numFmtId="0" fontId="26" fillId="2" borderId="66" xfId="0" applyFont="1" applyFill="1" applyBorder="1" applyAlignment="1">
      <alignment horizontal="center"/>
    </xf>
    <xf numFmtId="167" fontId="26" fillId="0" borderId="45" xfId="0" applyNumberFormat="1" applyFont="1" applyBorder="1" applyAlignment="1">
      <alignment shrinkToFit="1"/>
    </xf>
    <xf numFmtId="0" fontId="26" fillId="2" borderId="49" xfId="0" applyFont="1" applyFill="1" applyBorder="1" applyAlignment="1">
      <alignment horizontal="center"/>
    </xf>
    <xf numFmtId="167" fontId="26" fillId="0" borderId="76" xfId="0" applyNumberFormat="1" applyFont="1" applyBorder="1" applyAlignment="1">
      <alignment shrinkToFit="1"/>
    </xf>
    <xf numFmtId="0" fontId="33" fillId="0" borderId="0" xfId="0" applyFont="1"/>
    <xf numFmtId="168" fontId="26" fillId="5" borderId="66" xfId="0" applyNumberFormat="1" applyFont="1" applyFill="1" applyBorder="1"/>
    <xf numFmtId="0" fontId="26" fillId="2" borderId="49" xfId="0" applyFont="1" applyFill="1" applyBorder="1"/>
    <xf numFmtId="0" fontId="26" fillId="0" borderId="22" xfId="0" applyFont="1" applyBorder="1" applyAlignment="1">
      <alignment horizontal="right"/>
    </xf>
    <xf numFmtId="0" fontId="35" fillId="0" borderId="4" xfId="0" applyFont="1" applyBorder="1" applyAlignment="1">
      <alignment vertical="top"/>
    </xf>
    <xf numFmtId="44" fontId="26" fillId="0" borderId="22" xfId="0" applyNumberFormat="1" applyFont="1" applyBorder="1" applyAlignment="1">
      <alignment shrinkToFit="1"/>
    </xf>
    <xf numFmtId="0" fontId="35" fillId="0" borderId="16" xfId="0" applyFont="1" applyBorder="1" applyAlignment="1">
      <alignment vertical="top"/>
    </xf>
    <xf numFmtId="0" fontId="26" fillId="0" borderId="4" xfId="0" applyFont="1" applyBorder="1"/>
    <xf numFmtId="1" fontId="26" fillId="0" borderId="23" xfId="0" applyNumberFormat="1" applyFont="1" applyBorder="1" applyAlignment="1">
      <alignment horizontal="left"/>
    </xf>
    <xf numFmtId="169" fontId="34" fillId="0" borderId="67" xfId="0" applyNumberFormat="1" applyFont="1" applyBorder="1"/>
    <xf numFmtId="44" fontId="34" fillId="13" borderId="66" xfId="0" applyNumberFormat="1" applyFont="1" applyFill="1" applyBorder="1"/>
    <xf numFmtId="44" fontId="34" fillId="0" borderId="45" xfId="0" applyNumberFormat="1" applyFont="1" applyBorder="1"/>
    <xf numFmtId="44" fontId="34" fillId="0" borderId="45" xfId="0" applyNumberFormat="1" applyFont="1" applyBorder="1" applyAlignment="1">
      <alignment shrinkToFit="1"/>
    </xf>
    <xf numFmtId="169" fontId="34" fillId="0" borderId="52" xfId="0" applyNumberFormat="1" applyFont="1" applyBorder="1"/>
    <xf numFmtId="1" fontId="26" fillId="0" borderId="54" xfId="0" applyNumberFormat="1" applyFont="1" applyBorder="1" applyAlignment="1">
      <alignment horizontal="left"/>
    </xf>
    <xf numFmtId="169" fontId="34" fillId="0" borderId="95" xfId="0" applyNumberFormat="1" applyFont="1" applyBorder="1"/>
    <xf numFmtId="168" fontId="26" fillId="5" borderId="126" xfId="0" applyNumberFormat="1" applyFont="1" applyFill="1" applyBorder="1"/>
    <xf numFmtId="44" fontId="34" fillId="0" borderId="20" xfId="0" applyNumberFormat="1" applyFont="1" applyBorder="1"/>
    <xf numFmtId="0" fontId="28" fillId="0" borderId="19" xfId="0" applyFont="1" applyBorder="1" applyAlignment="1">
      <alignment horizontal="right"/>
    </xf>
    <xf numFmtId="0" fontId="26" fillId="5" borderId="63" xfId="0" applyFont="1" applyFill="1" applyBorder="1" applyAlignment="1">
      <alignment vertical="top"/>
    </xf>
    <xf numFmtId="0" fontId="26" fillId="0" borderId="1" xfId="0" applyFont="1" applyBorder="1" applyAlignment="1">
      <alignment vertical="top"/>
    </xf>
    <xf numFmtId="49" fontId="26" fillId="3" borderId="19" xfId="0" applyNumberFormat="1" applyFont="1" applyFill="1" applyBorder="1" applyAlignment="1">
      <alignment horizontal="left"/>
    </xf>
    <xf numFmtId="49" fontId="26" fillId="3" borderId="53" xfId="0" applyNumberFormat="1" applyFont="1" applyFill="1" applyBorder="1" applyAlignment="1">
      <alignment horizontal="left"/>
    </xf>
    <xf numFmtId="0" fontId="33" fillId="0" borderId="15" xfId="0" applyFont="1" applyBorder="1"/>
    <xf numFmtId="0" fontId="33" fillId="0" borderId="9" xfId="0" applyFont="1" applyBorder="1"/>
    <xf numFmtId="44" fontId="26" fillId="7" borderId="62" xfId="0" applyNumberFormat="1" applyFont="1" applyFill="1" applyBorder="1"/>
    <xf numFmtId="44" fontId="26" fillId="3" borderId="81" xfId="0" applyNumberFormat="1" applyFont="1" applyFill="1" applyBorder="1"/>
    <xf numFmtId="44" fontId="26" fillId="0" borderId="68" xfId="0" applyNumberFormat="1" applyFont="1" applyBorder="1"/>
    <xf numFmtId="44" fontId="26" fillId="3" borderId="98" xfId="0" applyNumberFormat="1" applyFont="1" applyFill="1" applyBorder="1"/>
    <xf numFmtId="168" fontId="26" fillId="9" borderId="197" xfId="0" applyNumberFormat="1" applyFont="1" applyFill="1" applyBorder="1"/>
    <xf numFmtId="0" fontId="26" fillId="0" borderId="14" xfId="0" applyFont="1" applyBorder="1" applyAlignment="1">
      <alignment vertical="top"/>
    </xf>
    <xf numFmtId="44" fontId="26" fillId="0" borderId="15" xfId="0" applyNumberFormat="1" applyFont="1" applyBorder="1"/>
    <xf numFmtId="44" fontId="26" fillId="3" borderId="126" xfId="0" applyNumberFormat="1" applyFont="1" applyFill="1" applyBorder="1"/>
    <xf numFmtId="44" fontId="26" fillId="3" borderId="101" xfId="0" applyNumberFormat="1" applyFont="1" applyFill="1" applyBorder="1"/>
    <xf numFmtId="0" fontId="26" fillId="0" borderId="15" xfId="0" applyFont="1" applyBorder="1" applyAlignment="1">
      <alignment vertical="top"/>
    </xf>
    <xf numFmtId="0" fontId="34" fillId="0" borderId="95" xfId="0" applyFont="1" applyBorder="1" applyAlignment="1">
      <alignment vertical="top"/>
    </xf>
    <xf numFmtId="0" fontId="34" fillId="0" borderId="93" xfId="0" applyFont="1" applyBorder="1" applyAlignment="1">
      <alignment vertical="top"/>
    </xf>
    <xf numFmtId="168" fontId="26" fillId="0" borderId="197" xfId="0" applyNumberFormat="1" applyFont="1" applyBorder="1"/>
    <xf numFmtId="0" fontId="26" fillId="0" borderId="114" xfId="0" applyFont="1" applyBorder="1" applyAlignment="1">
      <alignment vertical="top"/>
    </xf>
    <xf numFmtId="168" fontId="26" fillId="9" borderId="37" xfId="0" applyNumberFormat="1" applyFont="1" applyFill="1" applyBorder="1"/>
    <xf numFmtId="44" fontId="26" fillId="3" borderId="51" xfId="0" applyNumberFormat="1" applyFont="1" applyFill="1" applyBorder="1"/>
    <xf numFmtId="2" fontId="20" fillId="0" borderId="0" xfId="0" applyNumberFormat="1" applyFont="1"/>
    <xf numFmtId="44" fontId="36" fillId="7" borderId="34" xfId="0" applyNumberFormat="1" applyFont="1" applyFill="1" applyBorder="1"/>
    <xf numFmtId="0" fontId="18" fillId="7" borderId="34" xfId="0" applyFont="1" applyFill="1" applyBorder="1"/>
    <xf numFmtId="167" fontId="30" fillId="14" borderId="59" xfId="0" applyNumberFormat="1" applyFont="1" applyFill="1" applyBorder="1"/>
    <xf numFmtId="44" fontId="26" fillId="14" borderId="34" xfId="0" applyNumberFormat="1" applyFont="1" applyFill="1" applyBorder="1" applyAlignment="1">
      <alignment horizontal="left"/>
    </xf>
    <xf numFmtId="44" fontId="28" fillId="18" borderId="34" xfId="0" applyNumberFormat="1" applyFont="1" applyFill="1" applyBorder="1"/>
    <xf numFmtId="44" fontId="1" fillId="18" borderId="34" xfId="0" applyNumberFormat="1" applyFont="1" applyFill="1" applyBorder="1"/>
    <xf numFmtId="0" fontId="28" fillId="18" borderId="34" xfId="0" applyFont="1" applyFill="1" applyBorder="1"/>
    <xf numFmtId="44" fontId="36" fillId="18" borderId="34" xfId="0" applyNumberFormat="1" applyFont="1" applyFill="1" applyBorder="1"/>
    <xf numFmtId="0" fontId="18" fillId="18" borderId="34" xfId="0" applyFont="1" applyFill="1" applyBorder="1"/>
    <xf numFmtId="166" fontId="24" fillId="18" borderId="34" xfId="0" applyNumberFormat="1" applyFont="1" applyFill="1" applyBorder="1"/>
    <xf numFmtId="49" fontId="26" fillId="7" borderId="29" xfId="0" applyNumberFormat="1" applyFont="1" applyFill="1" applyBorder="1"/>
    <xf numFmtId="0" fontId="26" fillId="3" borderId="66" xfId="0" applyFont="1" applyFill="1" applyBorder="1" applyAlignment="1">
      <alignment horizontal="center"/>
    </xf>
    <xf numFmtId="167" fontId="26" fillId="3" borderId="53" xfId="0" applyNumberFormat="1" applyFont="1" applyFill="1" applyBorder="1"/>
    <xf numFmtId="164" fontId="30" fillId="0" borderId="37" xfId="0" applyNumberFormat="1" applyFont="1" applyBorder="1" applyAlignment="1">
      <alignment horizontal="center"/>
    </xf>
    <xf numFmtId="0" fontId="4" fillId="0" borderId="24" xfId="0" applyFont="1" applyBorder="1" applyAlignment="1">
      <alignment horizontal="center"/>
    </xf>
    <xf numFmtId="0" fontId="4" fillId="0" borderId="17" xfId="0" applyFont="1" applyBorder="1" applyAlignment="1">
      <alignment horizontal="center"/>
    </xf>
    <xf numFmtId="0" fontId="44" fillId="0" borderId="23" xfId="0" applyFont="1" applyBorder="1" applyAlignment="1">
      <alignment horizontal="right"/>
    </xf>
    <xf numFmtId="0" fontId="26" fillId="13" borderId="48" xfId="0" applyFont="1" applyFill="1" applyBorder="1"/>
    <xf numFmtId="1" fontId="24" fillId="7" borderId="34" xfId="0" applyNumberFormat="1" applyFont="1" applyFill="1" applyBorder="1"/>
    <xf numFmtId="166" fontId="1" fillId="7" borderId="34" xfId="0" applyNumberFormat="1" applyFont="1" applyFill="1" applyBorder="1"/>
    <xf numFmtId="167" fontId="26" fillId="7" borderId="58" xfId="0" applyNumberFormat="1" applyFont="1" applyFill="1" applyBorder="1"/>
    <xf numFmtId="0" fontId="35" fillId="5" borderId="34" xfId="0" applyFont="1" applyFill="1" applyBorder="1" applyAlignment="1">
      <alignment vertical="top"/>
    </xf>
    <xf numFmtId="0" fontId="26" fillId="3" borderId="95" xfId="0" applyFont="1" applyFill="1" applyBorder="1" applyAlignment="1">
      <alignment horizontal="right"/>
    </xf>
    <xf numFmtId="168" fontId="26" fillId="3" borderId="59" xfId="0" applyNumberFormat="1" applyFont="1" applyFill="1" applyBorder="1"/>
    <xf numFmtId="0" fontId="26" fillId="3" borderId="111" xfId="0" applyFont="1" applyFill="1" applyBorder="1"/>
    <xf numFmtId="164" fontId="30" fillId="18" borderId="74" xfId="0" applyNumberFormat="1" applyFont="1" applyFill="1" applyBorder="1"/>
    <xf numFmtId="1" fontId="20" fillId="0" borderId="0" xfId="0" applyNumberFormat="1" applyFont="1"/>
    <xf numFmtId="173" fontId="26" fillId="0" borderId="24" xfId="0" applyNumberFormat="1" applyFont="1" applyBorder="1"/>
    <xf numFmtId="44" fontId="35" fillId="2" borderId="71" xfId="0" applyNumberFormat="1" applyFont="1" applyFill="1" applyBorder="1"/>
    <xf numFmtId="164" fontId="30" fillId="18" borderId="108" xfId="0" applyNumberFormat="1" applyFont="1" applyFill="1" applyBorder="1"/>
    <xf numFmtId="0" fontId="20" fillId="0" borderId="79" xfId="0" applyFont="1" applyBorder="1" applyAlignment="1">
      <alignment horizontal="center"/>
    </xf>
    <xf numFmtId="167" fontId="20" fillId="0" borderId="79" xfId="0" applyNumberFormat="1" applyFont="1" applyBorder="1"/>
    <xf numFmtId="0" fontId="20" fillId="0" borderId="55" xfId="0" applyFont="1" applyBorder="1"/>
    <xf numFmtId="0" fontId="26" fillId="5" borderId="48" xfId="0" applyFont="1" applyFill="1" applyBorder="1" applyAlignment="1">
      <alignment vertical="top"/>
    </xf>
    <xf numFmtId="37" fontId="26" fillId="0" borderId="24" xfId="0" applyNumberFormat="1" applyFont="1" applyBorder="1"/>
    <xf numFmtId="0" fontId="20" fillId="0" borderId="92" xfId="0" applyFont="1" applyBorder="1"/>
    <xf numFmtId="44" fontId="20" fillId="0" borderId="21" xfId="0" applyNumberFormat="1" applyFont="1" applyBorder="1" applyAlignment="1">
      <alignment shrinkToFit="1"/>
    </xf>
    <xf numFmtId="168" fontId="26" fillId="0" borderId="16" xfId="0" applyNumberFormat="1" applyFont="1" applyBorder="1"/>
    <xf numFmtId="0" fontId="26" fillId="5" borderId="18" xfId="0" applyFont="1" applyFill="1" applyBorder="1" applyAlignment="1">
      <alignment vertical="top"/>
    </xf>
    <xf numFmtId="0" fontId="26" fillId="5" borderId="66" xfId="0" applyFont="1" applyFill="1" applyBorder="1" applyAlignment="1">
      <alignment vertical="top"/>
    </xf>
    <xf numFmtId="1" fontId="20" fillId="0" borderId="9" xfId="0" applyNumberFormat="1" applyFont="1" applyBorder="1"/>
    <xf numFmtId="44" fontId="20" fillId="0" borderId="7" xfId="0" applyNumberFormat="1" applyFont="1" applyBorder="1" applyAlignment="1">
      <alignment shrinkToFit="1"/>
    </xf>
    <xf numFmtId="44" fontId="20" fillId="0" borderId="68" xfId="0" applyNumberFormat="1" applyFont="1" applyBorder="1"/>
    <xf numFmtId="167" fontId="20" fillId="0" borderId="7" xfId="0" applyNumberFormat="1" applyFont="1" applyBorder="1"/>
    <xf numFmtId="0" fontId="20" fillId="0" borderId="87" xfId="0" applyFont="1" applyBorder="1"/>
    <xf numFmtId="44" fontId="20" fillId="0" borderId="114" xfId="0" applyNumberFormat="1" applyFont="1" applyBorder="1"/>
    <xf numFmtId="164" fontId="30" fillId="18" borderId="162" xfId="0" applyNumberFormat="1" applyFont="1" applyFill="1" applyBorder="1"/>
    <xf numFmtId="167" fontId="26" fillId="3" borderId="72" xfId="0" applyNumberFormat="1" applyFont="1" applyFill="1" applyBorder="1"/>
    <xf numFmtId="0" fontId="20" fillId="2" borderId="69" xfId="0" applyFont="1" applyFill="1" applyBorder="1"/>
    <xf numFmtId="1" fontId="20" fillId="0" borderId="221" xfId="0" applyNumberFormat="1" applyFont="1" applyBorder="1"/>
    <xf numFmtId="0" fontId="36" fillId="0" borderId="80" xfId="0" applyFont="1" applyBorder="1" applyAlignment="1">
      <alignment horizontal="center"/>
    </xf>
    <xf numFmtId="1" fontId="20" fillId="0" borderId="24" xfId="0" applyNumberFormat="1" applyFont="1" applyBorder="1"/>
    <xf numFmtId="169" fontId="26" fillId="3" borderId="71" xfId="0" applyNumberFormat="1" applyFont="1" applyFill="1" applyBorder="1"/>
    <xf numFmtId="44" fontId="20" fillId="0" borderId="15" xfId="0" applyNumberFormat="1" applyFont="1" applyBorder="1"/>
    <xf numFmtId="168" fontId="26" fillId="3" borderId="197" xfId="0" applyNumberFormat="1" applyFont="1" applyFill="1" applyBorder="1"/>
    <xf numFmtId="37" fontId="26" fillId="0" borderId="114" xfId="0" applyNumberFormat="1" applyFont="1" applyBorder="1"/>
    <xf numFmtId="164" fontId="30" fillId="0" borderId="128" xfId="0" applyNumberFormat="1" applyFont="1" applyBorder="1" applyAlignment="1">
      <alignment horizontal="center"/>
    </xf>
    <xf numFmtId="0" fontId="26" fillId="3" borderId="96" xfId="0" applyFont="1" applyFill="1" applyBorder="1" applyAlignment="1">
      <alignment horizontal="left"/>
    </xf>
    <xf numFmtId="44" fontId="20" fillId="14" borderId="10" xfId="0" applyNumberFormat="1" applyFont="1" applyFill="1" applyBorder="1"/>
    <xf numFmtId="0" fontId="26" fillId="3" borderId="58" xfId="0" applyFont="1" applyFill="1" applyBorder="1" applyAlignment="1">
      <alignment horizontal="center"/>
    </xf>
    <xf numFmtId="168" fontId="26" fillId="3" borderId="58" xfId="0" applyNumberFormat="1" applyFont="1" applyFill="1" applyBorder="1"/>
    <xf numFmtId="44" fontId="20" fillId="0" borderId="4" xfId="0" applyNumberFormat="1" applyFont="1" applyBorder="1"/>
    <xf numFmtId="0" fontId="20" fillId="0" borderId="4" xfId="0" applyFont="1" applyBorder="1"/>
    <xf numFmtId="44" fontId="26" fillId="3" borderId="119" xfId="0" applyNumberFormat="1" applyFont="1" applyFill="1" applyBorder="1"/>
    <xf numFmtId="0" fontId="26" fillId="3" borderId="119" xfId="0" applyFont="1" applyFill="1" applyBorder="1"/>
    <xf numFmtId="164" fontId="30" fillId="3" borderId="119" xfId="0" applyNumberFormat="1" applyFont="1" applyFill="1" applyBorder="1"/>
    <xf numFmtId="44" fontId="26" fillId="0" borderId="5" xfId="0" applyNumberFormat="1" applyFont="1" applyBorder="1"/>
    <xf numFmtId="44" fontId="20" fillId="0" borderId="6" xfId="0" applyNumberFormat="1" applyFont="1" applyBorder="1"/>
    <xf numFmtId="44" fontId="26" fillId="0" borderId="6" xfId="0" applyNumberFormat="1" applyFont="1" applyBorder="1"/>
    <xf numFmtId="167" fontId="26" fillId="0" borderId="0" xfId="0" applyNumberFormat="1" applyFont="1"/>
    <xf numFmtId="166" fontId="26" fillId="0" borderId="0" xfId="0" applyNumberFormat="1" applyFont="1"/>
    <xf numFmtId="0" fontId="26" fillId="3" borderId="222" xfId="0" applyFont="1" applyFill="1" applyBorder="1" applyAlignment="1">
      <alignment horizontal="center"/>
    </xf>
    <xf numFmtId="0" fontId="26" fillId="3" borderId="18" xfId="0" applyFont="1" applyFill="1" applyBorder="1" applyAlignment="1">
      <alignment horizontal="center"/>
    </xf>
    <xf numFmtId="167" fontId="26" fillId="3" borderId="18" xfId="0" applyNumberFormat="1" applyFont="1" applyFill="1" applyBorder="1"/>
    <xf numFmtId="44" fontId="20" fillId="3" borderId="222" xfId="0" applyNumberFormat="1" applyFont="1" applyFill="1" applyBorder="1"/>
    <xf numFmtId="44" fontId="20" fillId="3" borderId="18" xfId="0" applyNumberFormat="1" applyFont="1" applyFill="1" applyBorder="1"/>
    <xf numFmtId="0" fontId="33" fillId="0" borderId="23" xfId="0" applyFont="1" applyBorder="1"/>
    <xf numFmtId="0" fontId="20" fillId="0" borderId="6" xfId="0" applyFont="1" applyBorder="1" applyAlignment="1">
      <alignment vertical="top"/>
    </xf>
    <xf numFmtId="0" fontId="20" fillId="0" borderId="0" xfId="0" applyFont="1" applyAlignment="1">
      <alignment vertical="top"/>
    </xf>
    <xf numFmtId="0" fontId="26" fillId="0" borderId="6" xfId="0" applyFont="1" applyBorder="1" applyAlignment="1">
      <alignment horizontal="left"/>
    </xf>
    <xf numFmtId="170" fontId="26" fillId="0" borderId="6" xfId="0" applyNumberFormat="1" applyFont="1" applyBorder="1" applyAlignment="1">
      <alignment horizontal="left" shrinkToFit="1"/>
    </xf>
    <xf numFmtId="170" fontId="26" fillId="0" borderId="0" xfId="0" applyNumberFormat="1" applyFont="1" applyAlignment="1">
      <alignment horizontal="left" shrinkToFit="1"/>
    </xf>
    <xf numFmtId="0" fontId="34" fillId="0" borderId="6" xfId="0" applyFont="1" applyBorder="1" applyAlignment="1">
      <alignment vertical="top"/>
    </xf>
    <xf numFmtId="0" fontId="26" fillId="0" borderId="6" xfId="0" applyFont="1" applyBorder="1" applyAlignment="1">
      <alignment vertical="top"/>
    </xf>
    <xf numFmtId="168" fontId="59" fillId="9" borderId="197" xfId="0" applyNumberFormat="1" applyFont="1" applyFill="1" applyBorder="1"/>
    <xf numFmtId="0" fontId="60" fillId="0" borderId="0" xfId="0" applyFont="1"/>
    <xf numFmtId="0" fontId="20" fillId="3" borderId="18" xfId="0" applyFont="1" applyFill="1" applyBorder="1" applyAlignment="1">
      <alignment horizontal="center"/>
    </xf>
    <xf numFmtId="0" fontId="26" fillId="7" borderId="29" xfId="0" applyFont="1" applyFill="1" applyBorder="1"/>
    <xf numFmtId="0" fontId="61" fillId="0" borderId="0" xfId="0" applyFont="1"/>
    <xf numFmtId="0" fontId="26" fillId="7" borderId="60" xfId="0" applyFont="1" applyFill="1" applyBorder="1"/>
    <xf numFmtId="0" fontId="61" fillId="0" borderId="32" xfId="0" applyFont="1" applyBorder="1"/>
    <xf numFmtId="0" fontId="12" fillId="0" borderId="199" xfId="0" applyFont="1" applyBorder="1" applyAlignment="1">
      <alignment horizontal="right"/>
    </xf>
    <xf numFmtId="0" fontId="27" fillId="0" borderId="199" xfId="0" applyFont="1" applyBorder="1" applyAlignment="1">
      <alignment wrapText="1"/>
    </xf>
    <xf numFmtId="0" fontId="27" fillId="0" borderId="199" xfId="0" applyFont="1" applyBorder="1"/>
    <xf numFmtId="0" fontId="27" fillId="0" borderId="199" xfId="0" applyFont="1" applyBorder="1" applyAlignment="1">
      <alignment horizontal="center"/>
    </xf>
    <xf numFmtId="0" fontId="61" fillId="0" borderId="6" xfId="0" applyFont="1" applyBorder="1"/>
    <xf numFmtId="44" fontId="20" fillId="2" borderId="62" xfId="0" applyNumberFormat="1" applyFont="1" applyFill="1" applyBorder="1" applyAlignment="1">
      <alignment horizontal="left"/>
    </xf>
    <xf numFmtId="44" fontId="20" fillId="0" borderId="23" xfId="0" applyNumberFormat="1" applyFont="1" applyBorder="1" applyAlignment="1">
      <alignment horizontal="left"/>
    </xf>
    <xf numFmtId="0" fontId="62" fillId="2" borderId="62" xfId="0" applyFont="1" applyFill="1" applyBorder="1"/>
    <xf numFmtId="3" fontId="35" fillId="5" borderId="63" xfId="0" applyNumberFormat="1" applyFont="1" applyFill="1" applyBorder="1" applyAlignment="1">
      <alignment vertical="top"/>
    </xf>
    <xf numFmtId="0" fontId="26" fillId="2" borderId="165" xfId="0" applyFont="1" applyFill="1" applyBorder="1"/>
    <xf numFmtId="0" fontId="26" fillId="2" borderId="223" xfId="0" applyFont="1" applyFill="1" applyBorder="1"/>
    <xf numFmtId="1" fontId="26" fillId="0" borderId="24" xfId="0" applyNumberFormat="1" applyFont="1" applyBorder="1"/>
    <xf numFmtId="0" fontId="26" fillId="2" borderId="126" xfId="0" applyFont="1" applyFill="1" applyBorder="1"/>
    <xf numFmtId="0" fontId="35" fillId="5" borderId="224" xfId="0" applyFont="1" applyFill="1" applyBorder="1" applyAlignment="1">
      <alignment vertical="top"/>
    </xf>
    <xf numFmtId="0" fontId="26" fillId="0" borderId="225" xfId="0" applyFont="1" applyBorder="1"/>
    <xf numFmtId="168" fontId="26" fillId="9" borderId="49" xfId="0" applyNumberFormat="1" applyFont="1" applyFill="1" applyBorder="1"/>
    <xf numFmtId="0" fontId="28" fillId="8" borderId="71" xfId="0" applyFont="1" applyFill="1" applyBorder="1"/>
    <xf numFmtId="1" fontId="26" fillId="0" borderId="54" xfId="0" applyNumberFormat="1" applyFont="1" applyBorder="1"/>
    <xf numFmtId="0" fontId="26" fillId="13" borderId="62" xfId="0" applyFont="1" applyFill="1" applyBorder="1" applyAlignment="1">
      <alignment horizontal="left"/>
    </xf>
    <xf numFmtId="168" fontId="26" fillId="0" borderId="73" xfId="0" applyNumberFormat="1" applyFont="1" applyBorder="1"/>
    <xf numFmtId="0" fontId="20" fillId="0" borderId="140" xfId="0" applyFont="1" applyBorder="1"/>
    <xf numFmtId="44" fontId="20" fillId="0" borderId="140" xfId="0" applyNumberFormat="1" applyFont="1" applyBorder="1"/>
    <xf numFmtId="0" fontId="20" fillId="0" borderId="140" xfId="0" applyFont="1" applyBorder="1" applyAlignment="1">
      <alignment horizontal="right"/>
    </xf>
    <xf numFmtId="37" fontId="20" fillId="0" borderId="140" xfId="0" applyNumberFormat="1" applyFont="1" applyBorder="1"/>
    <xf numFmtId="44" fontId="20" fillId="0" borderId="140" xfId="0" applyNumberFormat="1" applyFont="1" applyBorder="1" applyAlignment="1">
      <alignment shrinkToFit="1"/>
    </xf>
    <xf numFmtId="44" fontId="20" fillId="0" borderId="226" xfId="0" applyNumberFormat="1" applyFont="1" applyBorder="1"/>
    <xf numFmtId="0" fontId="33" fillId="0" borderId="6" xfId="0" applyFont="1" applyBorder="1"/>
    <xf numFmtId="0" fontId="28" fillId="0" borderId="16" xfId="0" applyFont="1" applyBorder="1" applyAlignment="1">
      <alignment horizontal="center"/>
    </xf>
    <xf numFmtId="0" fontId="8" fillId="7" borderId="34" xfId="0" applyFont="1" applyFill="1" applyBorder="1"/>
    <xf numFmtId="0" fontId="26" fillId="7" borderId="34" xfId="0" applyFont="1" applyFill="1" applyBorder="1" applyAlignment="1">
      <alignment horizontal="left"/>
    </xf>
    <xf numFmtId="167" fontId="28" fillId="7" borderId="35" xfId="0" applyNumberFormat="1" applyFont="1" applyFill="1" applyBorder="1"/>
    <xf numFmtId="0" fontId="1" fillId="26" borderId="34" xfId="0" applyFont="1" applyFill="1" applyBorder="1"/>
    <xf numFmtId="0" fontId="26" fillId="26" borderId="34" xfId="0" applyFont="1" applyFill="1" applyBorder="1"/>
    <xf numFmtId="0" fontId="28" fillId="26" borderId="34" xfId="0" applyFont="1" applyFill="1" applyBorder="1"/>
    <xf numFmtId="0" fontId="24" fillId="26" borderId="34" xfId="0" applyFont="1" applyFill="1" applyBorder="1"/>
    <xf numFmtId="167" fontId="28" fillId="26" borderId="59" xfId="0" applyNumberFormat="1" applyFont="1" applyFill="1" applyBorder="1"/>
    <xf numFmtId="44" fontId="1" fillId="3" borderId="149" xfId="0" applyNumberFormat="1" applyFont="1" applyFill="1" applyBorder="1"/>
    <xf numFmtId="0" fontId="1" fillId="3" borderId="149" xfId="0" applyFont="1" applyFill="1" applyBorder="1"/>
    <xf numFmtId="44" fontId="1" fillId="15" borderId="34" xfId="0" applyNumberFormat="1" applyFont="1" applyFill="1" applyBorder="1"/>
    <xf numFmtId="44" fontId="27" fillId="15" borderId="34" xfId="0" applyNumberFormat="1" applyFont="1" applyFill="1" applyBorder="1"/>
    <xf numFmtId="0" fontId="1" fillId="15" borderId="34" xfId="0" applyFont="1" applyFill="1" applyBorder="1"/>
    <xf numFmtId="167" fontId="63" fillId="15" borderId="35" xfId="0" applyNumberFormat="1" applyFont="1" applyFill="1" applyBorder="1"/>
    <xf numFmtId="167" fontId="1" fillId="25" borderId="34" xfId="0" applyNumberFormat="1" applyFont="1" applyFill="1" applyBorder="1"/>
    <xf numFmtId="0" fontId="63" fillId="25" borderId="35" xfId="0" applyFont="1" applyFill="1" applyBorder="1"/>
    <xf numFmtId="167" fontId="26" fillId="25" borderId="34" xfId="0" applyNumberFormat="1" applyFont="1" applyFill="1" applyBorder="1"/>
    <xf numFmtId="0" fontId="31" fillId="0" borderId="23" xfId="0" applyFont="1" applyBorder="1"/>
    <xf numFmtId="1" fontId="26" fillId="0" borderId="25" xfId="0" applyNumberFormat="1" applyFont="1" applyBorder="1"/>
    <xf numFmtId="1" fontId="26" fillId="0" borderId="22" xfId="0" applyNumberFormat="1" applyFont="1" applyBorder="1"/>
    <xf numFmtId="168" fontId="26" fillId="9" borderId="136" xfId="0" applyNumberFormat="1" applyFont="1" applyFill="1" applyBorder="1"/>
    <xf numFmtId="0" fontId="42" fillId="0" borderId="23" xfId="0" applyFont="1" applyBorder="1" applyAlignment="1">
      <alignment horizontal="left"/>
    </xf>
    <xf numFmtId="0" fontId="26" fillId="5" borderId="63" xfId="0" applyFont="1" applyFill="1" applyBorder="1"/>
    <xf numFmtId="0" fontId="31" fillId="0" borderId="53" xfId="0" applyFont="1" applyBorder="1"/>
    <xf numFmtId="1" fontId="26" fillId="3" borderId="136" xfId="0" applyNumberFormat="1" applyFont="1" applyFill="1" applyBorder="1"/>
    <xf numFmtId="167" fontId="26" fillId="0" borderId="20" xfId="0" applyNumberFormat="1" applyFont="1" applyBorder="1"/>
    <xf numFmtId="0" fontId="42" fillId="0" borderId="19" xfId="0" applyFont="1" applyBorder="1" applyAlignment="1">
      <alignment horizontal="left"/>
    </xf>
    <xf numFmtId="0" fontId="26" fillId="3" borderId="18" xfId="0" applyFont="1" applyFill="1" applyBorder="1" applyAlignment="1">
      <alignment horizontal="right"/>
    </xf>
    <xf numFmtId="44" fontId="26" fillId="3" borderId="59" xfId="0" applyNumberFormat="1" applyFont="1" applyFill="1" applyBorder="1"/>
    <xf numFmtId="0" fontId="26" fillId="3" borderId="117" xfId="0" applyFont="1" applyFill="1" applyBorder="1" applyAlignment="1">
      <alignment horizontal="right"/>
    </xf>
    <xf numFmtId="0" fontId="26" fillId="3" borderId="165" xfId="0" applyFont="1" applyFill="1" applyBorder="1"/>
    <xf numFmtId="167" fontId="26" fillId="3" borderId="49" xfId="0" applyNumberFormat="1" applyFont="1" applyFill="1" applyBorder="1"/>
    <xf numFmtId="0" fontId="18" fillId="0" borderId="23" xfId="0" applyFont="1" applyBorder="1" applyAlignment="1">
      <alignment horizontal="center"/>
    </xf>
    <xf numFmtId="1" fontId="31" fillId="0" borderId="23" xfId="0" applyNumberFormat="1" applyFont="1" applyBorder="1"/>
    <xf numFmtId="164" fontId="30" fillId="3" borderId="148" xfId="0" applyNumberFormat="1" applyFont="1" applyFill="1" applyBorder="1"/>
    <xf numFmtId="0" fontId="18" fillId="0" borderId="76" xfId="0" applyFont="1" applyBorder="1"/>
    <xf numFmtId="0" fontId="64" fillId="0" borderId="53" xfId="0" applyFont="1" applyBorder="1"/>
    <xf numFmtId="0" fontId="18" fillId="13" borderId="69" xfId="0" applyFont="1" applyFill="1" applyBorder="1"/>
    <xf numFmtId="44" fontId="26" fillId="3" borderId="132" xfId="0" applyNumberFormat="1" applyFont="1" applyFill="1" applyBorder="1"/>
    <xf numFmtId="1" fontId="26" fillId="3" borderId="132" xfId="0" applyNumberFormat="1" applyFont="1" applyFill="1" applyBorder="1"/>
    <xf numFmtId="0" fontId="18" fillId="13" borderId="19" xfId="0" applyFont="1" applyFill="1" applyBorder="1"/>
    <xf numFmtId="0" fontId="59" fillId="0" borderId="76" xfId="0" applyFont="1" applyBorder="1"/>
    <xf numFmtId="0" fontId="59" fillId="0" borderId="19" xfId="0" applyFont="1" applyBorder="1"/>
    <xf numFmtId="0" fontId="35" fillId="0" borderId="45" xfId="0" applyFont="1" applyBorder="1"/>
    <xf numFmtId="0" fontId="35" fillId="0" borderId="17" xfId="0" applyFont="1" applyBorder="1"/>
    <xf numFmtId="0" fontId="65" fillId="0" borderId="19" xfId="0" applyFont="1" applyBorder="1"/>
    <xf numFmtId="0" fontId="65" fillId="0" borderId="53" xfId="0" applyFont="1" applyBorder="1"/>
    <xf numFmtId="1" fontId="26" fillId="0" borderId="73" xfId="0" applyNumberFormat="1" applyFont="1" applyBorder="1"/>
    <xf numFmtId="44" fontId="26" fillId="3" borderId="36" xfId="0" applyNumberFormat="1" applyFont="1" applyFill="1" applyBorder="1"/>
    <xf numFmtId="0" fontId="66" fillId="0" borderId="23" xfId="0" applyFont="1" applyBorder="1"/>
    <xf numFmtId="0" fontId="26" fillId="0" borderId="91" xfId="0" applyFont="1" applyBorder="1" applyAlignment="1">
      <alignment horizontal="left"/>
    </xf>
    <xf numFmtId="49" fontId="26" fillId="3" borderId="96" xfId="0" applyNumberFormat="1" applyFont="1" applyFill="1" applyBorder="1" applyAlignment="1">
      <alignment horizontal="left"/>
    </xf>
    <xf numFmtId="49" fontId="18" fillId="0" borderId="80" xfId="0" applyNumberFormat="1" applyFont="1" applyBorder="1" applyAlignment="1">
      <alignment horizontal="center" vertical="center"/>
    </xf>
    <xf numFmtId="0" fontId="26" fillId="3" borderId="120" xfId="0" applyFont="1" applyFill="1" applyBorder="1"/>
    <xf numFmtId="1" fontId="26" fillId="3" borderId="126" xfId="0" applyNumberFormat="1" applyFont="1" applyFill="1" applyBorder="1"/>
    <xf numFmtId="172" fontId="26" fillId="0" borderId="44" xfId="0" applyNumberFormat="1" applyFont="1" applyBorder="1"/>
    <xf numFmtId="49" fontId="26" fillId="3" borderId="132" xfId="0" applyNumberFormat="1" applyFont="1" applyFill="1" applyBorder="1" applyAlignment="1">
      <alignment horizontal="center"/>
    </xf>
    <xf numFmtId="44" fontId="26" fillId="3" borderId="37" xfId="0" applyNumberFormat="1" applyFont="1" applyFill="1" applyBorder="1" applyAlignment="1">
      <alignment horizontal="center"/>
    </xf>
    <xf numFmtId="167" fontId="26" fillId="0" borderId="7" xfId="0" applyNumberFormat="1" applyFont="1" applyBorder="1"/>
    <xf numFmtId="49" fontId="26" fillId="3" borderId="69" xfId="0" applyNumberFormat="1" applyFont="1" applyFill="1" applyBorder="1" applyAlignment="1">
      <alignment horizontal="left"/>
    </xf>
    <xf numFmtId="0" fontId="18" fillId="3" borderId="69" xfId="0" applyFont="1" applyFill="1" applyBorder="1" applyAlignment="1">
      <alignment horizontal="center" vertical="center"/>
    </xf>
    <xf numFmtId="37" fontId="26" fillId="2" borderId="19" xfId="0" applyNumberFormat="1" applyFont="1" applyFill="1" applyBorder="1" applyAlignment="1">
      <alignment horizontal="center"/>
    </xf>
    <xf numFmtId="49" fontId="26" fillId="3" borderId="37" xfId="0" applyNumberFormat="1" applyFont="1" applyFill="1" applyBorder="1" applyAlignment="1">
      <alignment horizontal="center"/>
    </xf>
    <xf numFmtId="49" fontId="26" fillId="3" borderId="69" xfId="0" applyNumberFormat="1" applyFont="1" applyFill="1" applyBorder="1" applyAlignment="1">
      <alignment horizontal="center"/>
    </xf>
    <xf numFmtId="37" fontId="26" fillId="3" borderId="19" xfId="0" applyNumberFormat="1" applyFont="1" applyFill="1" applyBorder="1" applyAlignment="1">
      <alignment horizontal="center"/>
    </xf>
    <xf numFmtId="44" fontId="26" fillId="3" borderId="19" xfId="0" applyNumberFormat="1" applyFont="1" applyFill="1" applyBorder="1" applyAlignment="1">
      <alignment horizontal="center"/>
    </xf>
    <xf numFmtId="1" fontId="26" fillId="3" borderId="19" xfId="0" applyNumberFormat="1" applyFont="1" applyFill="1" applyBorder="1"/>
    <xf numFmtId="49" fontId="26" fillId="3" borderId="36" xfId="0" applyNumberFormat="1" applyFont="1" applyFill="1" applyBorder="1" applyAlignment="1">
      <alignment horizontal="center"/>
    </xf>
    <xf numFmtId="44" fontId="26" fillId="3" borderId="10" xfId="0" applyNumberFormat="1" applyFont="1" applyFill="1" applyBorder="1" applyAlignment="1">
      <alignment horizontal="center"/>
    </xf>
    <xf numFmtId="49" fontId="26" fillId="0" borderId="24" xfId="0" applyNumberFormat="1" applyFont="1" applyBorder="1" applyAlignment="1">
      <alignment horizontal="left"/>
    </xf>
    <xf numFmtId="0" fontId="18" fillId="0" borderId="24" xfId="0" applyFont="1" applyBorder="1" applyAlignment="1">
      <alignment horizontal="center" vertical="center"/>
    </xf>
    <xf numFmtId="44" fontId="26" fillId="2" borderId="19" xfId="0" applyNumberFormat="1" applyFont="1" applyFill="1" applyBorder="1" applyAlignment="1">
      <alignment horizontal="center"/>
    </xf>
    <xf numFmtId="1" fontId="26" fillId="0" borderId="19" xfId="0" applyNumberFormat="1" applyFont="1" applyBorder="1" applyAlignment="1">
      <alignment horizontal="center"/>
    </xf>
    <xf numFmtId="0" fontId="26" fillId="3" borderId="13" xfId="0" applyFont="1" applyFill="1" applyBorder="1"/>
    <xf numFmtId="0" fontId="18" fillId="0" borderId="91" xfId="0" applyFont="1" applyBorder="1" applyAlignment="1">
      <alignment horizontal="center" vertical="center"/>
    </xf>
    <xf numFmtId="167" fontId="26" fillId="0" borderId="76" xfId="0" applyNumberFormat="1" applyFont="1" applyBorder="1" applyAlignment="1">
      <alignment horizontal="center"/>
    </xf>
    <xf numFmtId="1" fontId="26" fillId="0" borderId="76" xfId="0" applyNumberFormat="1" applyFont="1" applyBorder="1" applyAlignment="1">
      <alignment horizontal="center"/>
    </xf>
    <xf numFmtId="172" fontId="26" fillId="0" borderId="76" xfId="0" applyNumberFormat="1" applyFont="1" applyBorder="1" applyAlignment="1">
      <alignment horizontal="center"/>
    </xf>
    <xf numFmtId="49" fontId="26" fillId="3" borderId="47" xfId="0" applyNumberFormat="1" applyFont="1" applyFill="1" applyBorder="1" applyAlignment="1">
      <alignment horizontal="center"/>
    </xf>
    <xf numFmtId="0" fontId="26" fillId="3" borderId="227" xfId="0" applyFont="1" applyFill="1" applyBorder="1"/>
    <xf numFmtId="0" fontId="18" fillId="0" borderId="19" xfId="0" applyFont="1" applyBorder="1" applyAlignment="1">
      <alignment horizontal="center" vertical="center"/>
    </xf>
    <xf numFmtId="0" fontId="18" fillId="0" borderId="76" xfId="0" applyFont="1" applyBorder="1" applyAlignment="1">
      <alignment horizontal="center" vertical="center"/>
    </xf>
    <xf numFmtId="167" fontId="26" fillId="0" borderId="91" xfId="0" applyNumberFormat="1" applyFont="1" applyBorder="1"/>
    <xf numFmtId="0" fontId="44" fillId="0" borderId="91" xfId="0" applyFont="1" applyBorder="1" applyAlignment="1">
      <alignment horizontal="left"/>
    </xf>
    <xf numFmtId="0" fontId="67" fillId="0" borderId="76" xfId="0" applyFont="1" applyBorder="1" applyAlignment="1">
      <alignment horizontal="center" vertical="center"/>
    </xf>
    <xf numFmtId="0" fontId="26" fillId="3" borderId="47" xfId="0" applyFont="1" applyFill="1" applyBorder="1"/>
    <xf numFmtId="0" fontId="18" fillId="0" borderId="53" xfId="0" applyFont="1" applyBorder="1" applyAlignment="1">
      <alignment horizontal="center"/>
    </xf>
    <xf numFmtId="0" fontId="26" fillId="0" borderId="79" xfId="0" applyFont="1" applyBorder="1" applyAlignment="1">
      <alignment horizontal="center"/>
    </xf>
    <xf numFmtId="167" fontId="26" fillId="0" borderId="53" xfId="0" applyNumberFormat="1" applyFont="1" applyBorder="1" applyAlignment="1">
      <alignment horizontal="center"/>
    </xf>
    <xf numFmtId="1" fontId="26" fillId="0" borderId="53" xfId="0" applyNumberFormat="1" applyFont="1" applyBorder="1" applyAlignment="1">
      <alignment horizontal="center"/>
    </xf>
    <xf numFmtId="172" fontId="26" fillId="0" borderId="53" xfId="0" applyNumberFormat="1" applyFont="1" applyBorder="1" applyAlignment="1">
      <alignment horizontal="center"/>
    </xf>
    <xf numFmtId="49" fontId="26" fillId="3" borderId="165" xfId="0" applyNumberFormat="1" applyFont="1" applyFill="1" applyBorder="1" applyAlignment="1">
      <alignment horizontal="center"/>
    </xf>
    <xf numFmtId="0" fontId="68" fillId="0" borderId="19" xfId="0" applyFont="1" applyBorder="1"/>
    <xf numFmtId="0" fontId="28" fillId="0" borderId="19" xfId="0" applyFont="1" applyBorder="1" applyAlignment="1">
      <alignment horizontal="left"/>
    </xf>
    <xf numFmtId="0" fontId="31" fillId="0" borderId="16" xfId="0" applyFont="1" applyBorder="1"/>
    <xf numFmtId="0" fontId="28" fillId="8" borderId="120" xfId="0" applyFont="1" applyFill="1" applyBorder="1"/>
    <xf numFmtId="0" fontId="31" fillId="0" borderId="37" xfId="0" applyFont="1" applyBorder="1"/>
    <xf numFmtId="1" fontId="26" fillId="0" borderId="80" xfId="0" applyNumberFormat="1" applyFont="1" applyBorder="1"/>
    <xf numFmtId="0" fontId="31" fillId="0" borderId="25" xfId="0" applyFont="1" applyBorder="1"/>
    <xf numFmtId="0" fontId="31" fillId="0" borderId="73" xfId="0" applyFont="1" applyBorder="1"/>
    <xf numFmtId="0" fontId="26" fillId="3" borderId="50" xfId="0" applyFont="1" applyFill="1" applyBorder="1"/>
    <xf numFmtId="44" fontId="28" fillId="0" borderId="16" xfId="0" applyNumberFormat="1" applyFont="1" applyBorder="1"/>
    <xf numFmtId="0" fontId="28" fillId="3" borderId="72" xfId="0" applyFont="1" applyFill="1" applyBorder="1"/>
    <xf numFmtId="167" fontId="28" fillId="3" borderId="53" xfId="0" applyNumberFormat="1" applyFont="1" applyFill="1" applyBorder="1"/>
    <xf numFmtId="167" fontId="28" fillId="0" borderId="54" xfId="0" applyNumberFormat="1" applyFont="1" applyBorder="1"/>
    <xf numFmtId="0" fontId="31" fillId="0" borderId="19" xfId="0" applyFont="1" applyBorder="1"/>
    <xf numFmtId="164" fontId="30" fillId="3" borderId="202" xfId="0" applyNumberFormat="1" applyFont="1" applyFill="1" applyBorder="1"/>
    <xf numFmtId="0" fontId="66" fillId="0" borderId="19" xfId="0" applyFont="1" applyBorder="1"/>
    <xf numFmtId="168" fontId="28" fillId="9" borderId="66" xfId="0" applyNumberFormat="1" applyFont="1" applyFill="1" applyBorder="1"/>
    <xf numFmtId="0" fontId="28" fillId="0" borderId="21" xfId="0" applyFont="1" applyBorder="1"/>
    <xf numFmtId="0" fontId="31" fillId="0" borderId="0" xfId="0" applyFont="1"/>
    <xf numFmtId="0" fontId="62" fillId="6" borderId="19" xfId="0" applyFont="1" applyFill="1" applyBorder="1"/>
    <xf numFmtId="168" fontId="34" fillId="0" borderId="45" xfId="0" applyNumberFormat="1" applyFont="1" applyBorder="1"/>
    <xf numFmtId="1" fontId="34" fillId="0" borderId="25" xfId="0" applyNumberFormat="1" applyFont="1" applyBorder="1"/>
    <xf numFmtId="44" fontId="34" fillId="0" borderId="22" xfId="0" applyNumberFormat="1" applyFont="1" applyBorder="1"/>
    <xf numFmtId="1" fontId="34" fillId="0" borderId="22" xfId="0" applyNumberFormat="1" applyFont="1" applyBorder="1"/>
    <xf numFmtId="1" fontId="34" fillId="0" borderId="21" xfId="0" applyNumberFormat="1" applyFont="1" applyBorder="1"/>
    <xf numFmtId="0" fontId="62" fillId="3" borderId="53" xfId="0" applyFont="1" applyFill="1" applyBorder="1"/>
    <xf numFmtId="168" fontId="34" fillId="0" borderId="54" xfId="0" applyNumberFormat="1" applyFont="1" applyBorder="1"/>
    <xf numFmtId="1" fontId="34" fillId="0" borderId="79" xfId="0" applyNumberFormat="1" applyFont="1" applyBorder="1"/>
    <xf numFmtId="0" fontId="42" fillId="0" borderId="37" xfId="0" applyFont="1" applyBorder="1" applyAlignment="1">
      <alignment horizontal="left"/>
    </xf>
    <xf numFmtId="0" fontId="28" fillId="13" borderId="19" xfId="0" applyFont="1" applyFill="1" applyBorder="1"/>
    <xf numFmtId="0" fontId="35" fillId="0" borderId="14" xfId="0" applyFont="1" applyBorder="1"/>
    <xf numFmtId="1" fontId="26" fillId="3" borderId="101" xfId="0" applyNumberFormat="1" applyFont="1" applyFill="1" applyBorder="1"/>
    <xf numFmtId="164" fontId="30" fillId="3" borderId="113" xfId="0" applyNumberFormat="1" applyFont="1" applyFill="1" applyBorder="1"/>
    <xf numFmtId="164" fontId="30" fillId="3" borderId="96" xfId="0" applyNumberFormat="1" applyFont="1" applyFill="1" applyBorder="1"/>
    <xf numFmtId="164" fontId="30" fillId="3" borderId="149" xfId="0" applyNumberFormat="1" applyFont="1" applyFill="1" applyBorder="1"/>
    <xf numFmtId="167" fontId="26" fillId="3" borderId="37" xfId="0" applyNumberFormat="1" applyFont="1" applyFill="1" applyBorder="1"/>
    <xf numFmtId="0" fontId="42" fillId="0" borderId="45" xfId="0" applyFont="1" applyBorder="1" applyAlignment="1">
      <alignment horizontal="left"/>
    </xf>
    <xf numFmtId="0" fontId="31" fillId="0" borderId="53" xfId="0" applyFont="1" applyBorder="1" applyAlignment="1">
      <alignment wrapText="1"/>
    </xf>
    <xf numFmtId="0" fontId="42" fillId="0" borderId="53" xfId="0" applyFont="1" applyBorder="1" applyAlignment="1">
      <alignment horizontal="left"/>
    </xf>
    <xf numFmtId="0" fontId="35" fillId="0" borderId="44" xfId="0" applyFont="1" applyBorder="1"/>
    <xf numFmtId="0" fontId="42" fillId="0" borderId="76" xfId="0" applyFont="1" applyBorder="1" applyAlignment="1">
      <alignment horizontal="left"/>
    </xf>
    <xf numFmtId="0" fontId="28" fillId="0" borderId="91" xfId="0" applyFont="1" applyBorder="1"/>
    <xf numFmtId="0" fontId="18" fillId="0" borderId="23" xfId="0" applyFont="1" applyBorder="1" applyAlignment="1">
      <alignment horizontal="left"/>
    </xf>
    <xf numFmtId="0" fontId="31" fillId="0" borderId="40" xfId="0" applyFont="1" applyBorder="1"/>
    <xf numFmtId="0" fontId="26" fillId="3" borderId="49" xfId="0" applyFont="1" applyFill="1" applyBorder="1" applyAlignment="1">
      <alignment horizontal="center"/>
    </xf>
    <xf numFmtId="0" fontId="31" fillId="0" borderId="9" xfId="0" applyFont="1" applyBorder="1"/>
    <xf numFmtId="0" fontId="31" fillId="0" borderId="12" xfId="0" applyFont="1" applyBorder="1"/>
    <xf numFmtId="164" fontId="30" fillId="3" borderId="13" xfId="0" applyNumberFormat="1" applyFont="1" applyFill="1" applyBorder="1"/>
    <xf numFmtId="164" fontId="30" fillId="26" borderId="74" xfId="0" applyNumberFormat="1" applyFont="1" applyFill="1" applyBorder="1"/>
    <xf numFmtId="44" fontId="26" fillId="13" borderId="62" xfId="0" applyNumberFormat="1" applyFont="1" applyFill="1" applyBorder="1"/>
    <xf numFmtId="1" fontId="26" fillId="0" borderId="20" xfId="0" applyNumberFormat="1" applyFont="1" applyBorder="1"/>
    <xf numFmtId="164" fontId="30" fillId="3" borderId="194" xfId="0" applyNumberFormat="1" applyFont="1" applyFill="1" applyBorder="1"/>
    <xf numFmtId="0" fontId="69" fillId="0" borderId="0" xfId="0" applyFont="1"/>
    <xf numFmtId="44" fontId="26" fillId="3" borderId="149" xfId="0" applyNumberFormat="1" applyFont="1" applyFill="1" applyBorder="1"/>
    <xf numFmtId="44" fontId="26" fillId="3" borderId="68" xfId="0" applyNumberFormat="1" applyFont="1" applyFill="1" applyBorder="1"/>
    <xf numFmtId="44" fontId="26" fillId="3" borderId="13" xfId="0" applyNumberFormat="1" applyFont="1" applyFill="1" applyBorder="1"/>
    <xf numFmtId="168" fontId="34" fillId="0" borderId="23" xfId="0" applyNumberFormat="1" applyFont="1" applyBorder="1"/>
    <xf numFmtId="1" fontId="26" fillId="3" borderId="58" xfId="0" applyNumberFormat="1" applyFont="1" applyFill="1" applyBorder="1"/>
    <xf numFmtId="0" fontId="42" fillId="0" borderId="7" xfId="0" applyFont="1" applyBorder="1" applyAlignment="1">
      <alignment horizontal="left"/>
    </xf>
    <xf numFmtId="0" fontId="26" fillId="3" borderId="58" xfId="0" applyFont="1" applyFill="1" applyBorder="1" applyAlignment="1">
      <alignment horizontal="left"/>
    </xf>
    <xf numFmtId="168" fontId="26" fillId="9" borderId="132" xfId="0" applyNumberFormat="1" applyFont="1" applyFill="1" applyBorder="1"/>
    <xf numFmtId="0" fontId="46" fillId="0" borderId="45" xfId="0" applyFont="1" applyBorder="1"/>
    <xf numFmtId="0" fontId="66" fillId="0" borderId="0" xfId="0" applyFont="1"/>
    <xf numFmtId="0" fontId="35" fillId="5" borderId="224" xfId="0" applyFont="1" applyFill="1" applyBorder="1"/>
    <xf numFmtId="0" fontId="35" fillId="5" borderId="59" xfId="0" applyFont="1" applyFill="1" applyBorder="1"/>
    <xf numFmtId="0" fontId="26" fillId="0" borderId="67" xfId="0" applyFont="1" applyBorder="1" applyAlignment="1">
      <alignment horizontal="right"/>
    </xf>
    <xf numFmtId="0" fontId="28" fillId="22" borderId="37" xfId="0" applyFont="1" applyFill="1" applyBorder="1"/>
    <xf numFmtId="0" fontId="35" fillId="5" borderId="126" xfId="0" applyFont="1" applyFill="1" applyBorder="1"/>
    <xf numFmtId="0" fontId="31" fillId="0" borderId="54" xfId="0" applyFont="1" applyBorder="1"/>
    <xf numFmtId="168" fontId="26" fillId="9" borderId="119" xfId="0" applyNumberFormat="1" applyFont="1" applyFill="1" applyBorder="1"/>
    <xf numFmtId="167" fontId="35" fillId="3" borderId="93" xfId="0" applyNumberFormat="1" applyFont="1" applyFill="1" applyBorder="1" applyAlignment="1">
      <alignment horizontal="center"/>
    </xf>
    <xf numFmtId="1" fontId="26" fillId="0" borderId="45" xfId="0" applyNumberFormat="1" applyFont="1" applyBorder="1"/>
    <xf numFmtId="172" fontId="26" fillId="0" borderId="22" xfId="0" applyNumberFormat="1" applyFont="1" applyBorder="1"/>
    <xf numFmtId="167" fontId="20" fillId="0" borderId="0" xfId="0" applyNumberFormat="1" applyFont="1"/>
    <xf numFmtId="167" fontId="20" fillId="0" borderId="80" xfId="0" applyNumberFormat="1" applyFont="1" applyBorder="1"/>
    <xf numFmtId="1" fontId="31" fillId="0" borderId="19" xfId="0" applyNumberFormat="1" applyFont="1" applyBorder="1"/>
    <xf numFmtId="1" fontId="20" fillId="0" borderId="19" xfId="0" applyNumberFormat="1" applyFont="1" applyBorder="1"/>
    <xf numFmtId="168" fontId="26" fillId="3" borderId="132" xfId="0" applyNumberFormat="1" applyFont="1" applyFill="1" applyBorder="1"/>
    <xf numFmtId="167" fontId="26" fillId="3" borderId="67" xfId="0" applyNumberFormat="1" applyFont="1" applyFill="1" applyBorder="1" applyAlignment="1">
      <alignment horizontal="center"/>
    </xf>
    <xf numFmtId="1" fontId="26" fillId="0" borderId="76" xfId="0" applyNumberFormat="1" applyFont="1" applyBorder="1"/>
    <xf numFmtId="172" fontId="26" fillId="0" borderId="92" xfId="0" applyNumberFormat="1" applyFont="1" applyBorder="1"/>
    <xf numFmtId="167" fontId="20" fillId="0" borderId="19" xfId="0" applyNumberFormat="1" applyFont="1" applyBorder="1"/>
    <xf numFmtId="167" fontId="26" fillId="3" borderId="19" xfId="0" applyNumberFormat="1" applyFont="1" applyFill="1" applyBorder="1" applyAlignment="1">
      <alignment horizontal="center"/>
    </xf>
    <xf numFmtId="44" fontId="26" fillId="3" borderId="36" xfId="0" applyNumberFormat="1" applyFont="1" applyFill="1" applyBorder="1" applyAlignment="1">
      <alignment horizontal="center"/>
    </xf>
    <xf numFmtId="172" fontId="26" fillId="0" borderId="77" xfId="0" applyNumberFormat="1" applyFont="1" applyBorder="1"/>
    <xf numFmtId="0" fontId="20" fillId="0" borderId="83" xfId="0" applyFont="1" applyBorder="1"/>
    <xf numFmtId="167" fontId="20" fillId="0" borderId="53" xfId="0" applyNumberFormat="1" applyFont="1" applyBorder="1"/>
    <xf numFmtId="0" fontId="28" fillId="22" borderId="69" xfId="0" applyFont="1" applyFill="1" applyBorder="1"/>
    <xf numFmtId="0" fontId="31" fillId="0" borderId="0" xfId="0" applyFont="1" applyAlignment="1">
      <alignment horizontal="left"/>
    </xf>
    <xf numFmtId="0" fontId="26" fillId="3" borderId="66" xfId="0" applyFont="1" applyFill="1" applyBorder="1" applyAlignment="1">
      <alignment horizontal="left"/>
    </xf>
    <xf numFmtId="0" fontId="34" fillId="0" borderId="20" xfId="0" applyFont="1" applyBorder="1"/>
    <xf numFmtId="164" fontId="30" fillId="27" borderId="74" xfId="0" applyNumberFormat="1" applyFont="1" applyFill="1" applyBorder="1"/>
    <xf numFmtId="1" fontId="70" fillId="0" borderId="37" xfId="0" applyNumberFormat="1" applyFont="1" applyBorder="1"/>
    <xf numFmtId="37" fontId="26" fillId="0" borderId="19" xfId="0" applyNumberFormat="1" applyFont="1" applyBorder="1"/>
    <xf numFmtId="168" fontId="34" fillId="3" borderId="66" xfId="0" applyNumberFormat="1" applyFont="1" applyFill="1" applyBorder="1"/>
    <xf numFmtId="37" fontId="34" fillId="0" borderId="19" xfId="0" applyNumberFormat="1" applyFont="1" applyBorder="1"/>
    <xf numFmtId="0" fontId="26" fillId="13" borderId="58" xfId="0" applyFont="1" applyFill="1" applyBorder="1"/>
    <xf numFmtId="49" fontId="26" fillId="0" borderId="17" xfId="0" applyNumberFormat="1" applyFont="1" applyBorder="1" applyAlignment="1">
      <alignment horizontal="right"/>
    </xf>
    <xf numFmtId="49" fontId="26" fillId="0" borderId="17" xfId="0" applyNumberFormat="1" applyFont="1" applyBorder="1" applyAlignment="1">
      <alignment horizontal="left"/>
    </xf>
    <xf numFmtId="49" fontId="26" fillId="0" borderId="54" xfId="0" applyNumberFormat="1" applyFont="1" applyBorder="1" applyAlignment="1">
      <alignment horizontal="right"/>
    </xf>
    <xf numFmtId="167" fontId="26" fillId="0" borderId="55" xfId="0" applyNumberFormat="1" applyFont="1" applyBorder="1" applyAlignment="1">
      <alignment horizontal="right"/>
    </xf>
    <xf numFmtId="1" fontId="26" fillId="0" borderId="17" xfId="0" applyNumberFormat="1" applyFont="1" applyBorder="1" applyAlignment="1">
      <alignment horizontal="right"/>
    </xf>
    <xf numFmtId="164" fontId="30" fillId="3" borderId="228" xfId="0" applyNumberFormat="1" applyFont="1" applyFill="1" applyBorder="1"/>
    <xf numFmtId="0" fontId="46" fillId="0" borderId="20" xfId="0" applyFont="1" applyBorder="1"/>
    <xf numFmtId="0" fontId="46" fillId="0" borderId="19" xfId="0" applyFont="1" applyBorder="1" applyAlignment="1">
      <alignment horizontal="left"/>
    </xf>
    <xf numFmtId="0" fontId="46" fillId="0" borderId="19" xfId="0" applyFont="1" applyBorder="1" applyAlignment="1">
      <alignment horizontal="right"/>
    </xf>
    <xf numFmtId="0" fontId="46" fillId="0" borderId="19" xfId="0" applyFont="1" applyBorder="1" applyAlignment="1">
      <alignment horizontal="center"/>
    </xf>
    <xf numFmtId="168" fontId="34" fillId="9" borderId="59" xfId="0" applyNumberFormat="1" applyFont="1" applyFill="1" applyBorder="1"/>
    <xf numFmtId="0" fontId="46" fillId="0" borderId="37" xfId="0" applyFont="1" applyBorder="1"/>
    <xf numFmtId="0" fontId="71" fillId="0" borderId="37" xfId="0" applyFont="1" applyBorder="1" applyAlignment="1">
      <alignment horizontal="left"/>
    </xf>
    <xf numFmtId="0" fontId="46" fillId="0" borderId="37" xfId="0" applyFont="1" applyBorder="1" applyAlignment="1">
      <alignment horizontal="right"/>
    </xf>
    <xf numFmtId="0" fontId="46" fillId="13" borderId="71" xfId="0" applyFont="1" applyFill="1" applyBorder="1"/>
    <xf numFmtId="0" fontId="46" fillId="2" borderId="19" xfId="0" applyFont="1" applyFill="1" applyBorder="1" applyAlignment="1">
      <alignment horizontal="center"/>
    </xf>
    <xf numFmtId="0" fontId="72" fillId="13" borderId="19" xfId="0" applyFont="1" applyFill="1" applyBorder="1" applyAlignment="1">
      <alignment horizontal="left"/>
    </xf>
    <xf numFmtId="0" fontId="72" fillId="0" borderId="19" xfId="0" applyFont="1" applyBorder="1" applyAlignment="1">
      <alignment horizontal="right"/>
    </xf>
    <xf numFmtId="37" fontId="26" fillId="0" borderId="44" xfId="0" applyNumberFormat="1" applyFont="1" applyBorder="1"/>
    <xf numFmtId="44" fontId="26" fillId="13" borderId="19" xfId="0" applyNumberFormat="1" applyFont="1" applyFill="1" applyBorder="1" applyAlignment="1">
      <alignment horizontal="left"/>
    </xf>
    <xf numFmtId="0" fontId="26" fillId="13" borderId="71" xfId="0" applyFont="1" applyFill="1" applyBorder="1"/>
    <xf numFmtId="0" fontId="28" fillId="13" borderId="19" xfId="0" applyFont="1" applyFill="1" applyBorder="1" applyAlignment="1">
      <alignment horizontal="left"/>
    </xf>
    <xf numFmtId="0" fontId="42" fillId="13" borderId="19" xfId="0" applyFont="1" applyFill="1" applyBorder="1" applyAlignment="1">
      <alignment horizontal="left"/>
    </xf>
    <xf numFmtId="0" fontId="73" fillId="13" borderId="71" xfId="0" applyFont="1" applyFill="1" applyBorder="1"/>
    <xf numFmtId="0" fontId="69" fillId="0" borderId="19" xfId="0" applyFont="1" applyBorder="1"/>
    <xf numFmtId="44" fontId="26" fillId="13" borderId="19" xfId="0" applyNumberFormat="1" applyFont="1" applyFill="1" applyBorder="1" applyAlignment="1">
      <alignment shrinkToFit="1"/>
    </xf>
    <xf numFmtId="0" fontId="1" fillId="0" borderId="76" xfId="0" applyFont="1" applyBorder="1" applyAlignment="1">
      <alignment horizontal="center"/>
    </xf>
    <xf numFmtId="0" fontId="44" fillId="13" borderId="71" xfId="0" applyFont="1" applyFill="1" applyBorder="1"/>
    <xf numFmtId="0" fontId="74" fillId="0" borderId="19" xfId="0" applyFont="1" applyBorder="1"/>
    <xf numFmtId="44" fontId="26" fillId="13" borderId="53" xfId="0" applyNumberFormat="1" applyFont="1" applyFill="1" applyBorder="1" applyAlignment="1">
      <alignment horizontal="left"/>
    </xf>
    <xf numFmtId="44" fontId="26" fillId="13" borderId="53" xfId="0" applyNumberFormat="1" applyFont="1" applyFill="1" applyBorder="1" applyAlignment="1">
      <alignment shrinkToFit="1"/>
    </xf>
    <xf numFmtId="0" fontId="26" fillId="13" borderId="53" xfId="0" applyFont="1" applyFill="1" applyBorder="1" applyAlignment="1">
      <alignment horizontal="left"/>
    </xf>
    <xf numFmtId="164" fontId="30" fillId="3" borderId="229" xfId="0" applyNumberFormat="1" applyFont="1" applyFill="1" applyBorder="1"/>
    <xf numFmtId="164" fontId="30" fillId="3" borderId="126" xfId="0" applyNumberFormat="1" applyFont="1" applyFill="1" applyBorder="1"/>
    <xf numFmtId="0" fontId="26" fillId="13" borderId="49" xfId="0" applyFont="1" applyFill="1" applyBorder="1" applyAlignment="1">
      <alignment horizontal="left"/>
    </xf>
    <xf numFmtId="0" fontId="34" fillId="13" borderId="53" xfId="0" applyFont="1" applyFill="1" applyBorder="1" applyAlignment="1">
      <alignment horizontal="left"/>
    </xf>
    <xf numFmtId="37" fontId="26" fillId="5" borderId="1" xfId="0" applyNumberFormat="1" applyFont="1" applyFill="1" applyBorder="1"/>
    <xf numFmtId="0" fontId="26" fillId="13" borderId="66" xfId="0" applyFont="1" applyFill="1" applyBorder="1" applyAlignment="1">
      <alignment horizontal="left"/>
    </xf>
    <xf numFmtId="0" fontId="26" fillId="3" borderId="136" xfId="0" applyFont="1" applyFill="1" applyBorder="1" applyAlignment="1">
      <alignment horizontal="right"/>
    </xf>
    <xf numFmtId="0" fontId="35" fillId="3" borderId="37" xfId="0" applyFont="1" applyFill="1" applyBorder="1"/>
    <xf numFmtId="37" fontId="34" fillId="3" borderId="66" xfId="0" applyNumberFormat="1" applyFont="1" applyFill="1" applyBorder="1"/>
    <xf numFmtId="0" fontId="31" fillId="0" borderId="76" xfId="0" applyFont="1" applyBorder="1"/>
    <xf numFmtId="0" fontId="35" fillId="3" borderId="72" xfId="0" applyFont="1" applyFill="1" applyBorder="1"/>
    <xf numFmtId="0" fontId="35" fillId="3" borderId="66" xfId="0" applyFont="1" applyFill="1" applyBorder="1"/>
    <xf numFmtId="1" fontId="26" fillId="3" borderId="49" xfId="0" applyNumberFormat="1" applyFont="1" applyFill="1" applyBorder="1"/>
    <xf numFmtId="164" fontId="30" fillId="3" borderId="47" xfId="0" applyNumberFormat="1" applyFont="1" applyFill="1" applyBorder="1"/>
    <xf numFmtId="0" fontId="26" fillId="0" borderId="19" xfId="0" applyFont="1" applyBorder="1" applyAlignment="1">
      <alignment wrapText="1"/>
    </xf>
    <xf numFmtId="168" fontId="35" fillId="5" borderId="37" xfId="0" applyNumberFormat="1" applyFont="1" applyFill="1" applyBorder="1"/>
    <xf numFmtId="0" fontId="26" fillId="0" borderId="53" xfId="0" applyFont="1" applyBorder="1" applyAlignment="1">
      <alignment wrapText="1"/>
    </xf>
    <xf numFmtId="1" fontId="26" fillId="3" borderId="117" xfId="0" applyNumberFormat="1" applyFont="1" applyFill="1" applyBorder="1"/>
    <xf numFmtId="1" fontId="26" fillId="3" borderId="133" xfId="0" applyNumberFormat="1" applyFont="1" applyFill="1" applyBorder="1"/>
    <xf numFmtId="1" fontId="26" fillId="0" borderId="77" xfId="0" applyNumberFormat="1" applyFont="1" applyBorder="1"/>
    <xf numFmtId="0" fontId="31" fillId="0" borderId="24" xfId="0" applyFont="1" applyBorder="1"/>
    <xf numFmtId="0" fontId="31" fillId="0" borderId="17" xfId="0" applyFont="1" applyBorder="1"/>
    <xf numFmtId="0" fontId="20" fillId="0" borderId="21" xfId="0" applyFont="1" applyBorder="1" applyAlignment="1">
      <alignment horizontal="left"/>
    </xf>
    <xf numFmtId="37" fontId="31" fillId="0" borderId="7" xfId="0" applyNumberFormat="1" applyFont="1" applyBorder="1"/>
    <xf numFmtId="0" fontId="26" fillId="13" borderId="69" xfId="0" applyFont="1" applyFill="1" applyBorder="1"/>
    <xf numFmtId="44" fontId="34" fillId="0" borderId="77" xfId="0" applyNumberFormat="1" applyFont="1" applyBorder="1"/>
    <xf numFmtId="0" fontId="33" fillId="0" borderId="5" xfId="0" applyFont="1" applyBorder="1"/>
    <xf numFmtId="0" fontId="20" fillId="0" borderId="5" xfId="0" applyFont="1" applyBorder="1"/>
    <xf numFmtId="0" fontId="20" fillId="0" borderId="37" xfId="0" applyFont="1" applyBorder="1"/>
    <xf numFmtId="0" fontId="20" fillId="2" borderId="19" xfId="0" applyFont="1" applyFill="1" applyBorder="1"/>
    <xf numFmtId="0" fontId="33" fillId="0" borderId="19" xfId="0" applyFont="1" applyBorder="1"/>
    <xf numFmtId="0" fontId="20" fillId="2" borderId="53" xfId="0" applyFont="1" applyFill="1" applyBorder="1"/>
    <xf numFmtId="0" fontId="18" fillId="0" borderId="24" xfId="0" applyFont="1" applyBorder="1"/>
    <xf numFmtId="0" fontId="26" fillId="28" borderId="69" xfId="0" applyFont="1" applyFill="1" applyBorder="1"/>
    <xf numFmtId="0" fontId="67" fillId="0" borderId="24" xfId="0" applyFont="1" applyBorder="1" applyAlignment="1">
      <alignment horizontal="center"/>
    </xf>
    <xf numFmtId="0" fontId="26" fillId="0" borderId="76" xfId="0" applyFont="1" applyBorder="1" applyAlignment="1">
      <alignment wrapText="1"/>
    </xf>
    <xf numFmtId="0" fontId="28" fillId="0" borderId="53" xfId="0" applyFont="1" applyBorder="1" applyAlignment="1">
      <alignment wrapText="1"/>
    </xf>
    <xf numFmtId="0" fontId="35" fillId="5" borderId="18" xfId="0" applyFont="1" applyFill="1" applyBorder="1"/>
    <xf numFmtId="0" fontId="26" fillId="0" borderId="230" xfId="0" applyFont="1" applyBorder="1" applyAlignment="1">
      <alignment horizontal="right" wrapText="1"/>
    </xf>
    <xf numFmtId="0" fontId="26" fillId="0" borderId="80" xfId="0" applyFont="1" applyBorder="1" applyAlignment="1">
      <alignment wrapText="1"/>
    </xf>
    <xf numFmtId="0" fontId="26" fillId="0" borderId="80" xfId="0" applyFont="1" applyBorder="1" applyAlignment="1">
      <alignment horizontal="right" wrapText="1"/>
    </xf>
    <xf numFmtId="0" fontId="3" fillId="2" borderId="96" xfId="0" applyFont="1" applyFill="1" applyBorder="1" applyAlignment="1">
      <alignment wrapText="1"/>
    </xf>
    <xf numFmtId="0" fontId="30" fillId="3" borderId="70" xfId="0" applyFont="1" applyFill="1" applyBorder="1"/>
    <xf numFmtId="0" fontId="75" fillId="0" borderId="23" xfId="0" applyFont="1" applyBorder="1"/>
    <xf numFmtId="168" fontId="26" fillId="9" borderId="19" xfId="0" applyNumberFormat="1" applyFont="1" applyFill="1" applyBorder="1"/>
    <xf numFmtId="0" fontId="75" fillId="0" borderId="0" xfId="0" applyFont="1"/>
    <xf numFmtId="0" fontId="28" fillId="0" borderId="19" xfId="0" applyFont="1" applyBorder="1" applyAlignment="1">
      <alignment wrapText="1"/>
    </xf>
    <xf numFmtId="1" fontId="26" fillId="13" borderId="36" xfId="0" applyNumberFormat="1" applyFont="1" applyFill="1" applyBorder="1"/>
    <xf numFmtId="167" fontId="26" fillId="13" borderId="67" xfId="0" applyNumberFormat="1" applyFont="1" applyFill="1" applyBorder="1"/>
    <xf numFmtId="0" fontId="26" fillId="0" borderId="7" xfId="0" applyFont="1" applyBorder="1" applyAlignment="1">
      <alignment horizontal="left"/>
    </xf>
    <xf numFmtId="0" fontId="4" fillId="0" borderId="53" xfId="0" applyFont="1" applyBorder="1" applyAlignment="1">
      <alignment horizontal="center"/>
    </xf>
    <xf numFmtId="0" fontId="4" fillId="3" borderId="62" xfId="0" applyFont="1" applyFill="1" applyBorder="1" applyAlignment="1">
      <alignment horizontal="center"/>
    </xf>
    <xf numFmtId="164" fontId="30" fillId="0" borderId="231" xfId="0" applyNumberFormat="1" applyFont="1" applyBorder="1"/>
    <xf numFmtId="167" fontId="20" fillId="0" borderId="23" xfId="0" applyNumberFormat="1" applyFont="1" applyBorder="1"/>
    <xf numFmtId="0" fontId="34" fillId="0" borderId="15" xfId="0" applyFont="1" applyBorder="1" applyAlignment="1">
      <alignment vertical="top"/>
    </xf>
    <xf numFmtId="164" fontId="30" fillId="0" borderId="232" xfId="0" applyNumberFormat="1" applyFont="1" applyBorder="1"/>
    <xf numFmtId="164" fontId="30" fillId="0" borderId="54" xfId="0" applyNumberFormat="1" applyFont="1" applyBorder="1"/>
    <xf numFmtId="164" fontId="30" fillId="0" borderId="233" xfId="0" applyNumberFormat="1" applyFont="1" applyBorder="1"/>
    <xf numFmtId="165" fontId="26" fillId="0" borderId="21" xfId="0" applyNumberFormat="1" applyFont="1" applyBorder="1" applyAlignment="1">
      <alignment shrinkToFit="1"/>
    </xf>
    <xf numFmtId="0" fontId="34" fillId="0" borderId="79" xfId="0" applyFont="1" applyBorder="1"/>
    <xf numFmtId="0" fontId="26" fillId="0" borderId="79" xfId="0" applyFont="1" applyBorder="1" applyAlignment="1">
      <alignment horizontal="right"/>
    </xf>
    <xf numFmtId="169" fontId="26" fillId="0" borderId="24" xfId="0" applyNumberFormat="1" applyFont="1" applyBorder="1"/>
    <xf numFmtId="0" fontId="28" fillId="8" borderId="10" xfId="0" applyFont="1" applyFill="1" applyBorder="1"/>
    <xf numFmtId="0" fontId="28" fillId="3" borderId="165" xfId="0" applyFont="1" applyFill="1" applyBorder="1"/>
    <xf numFmtId="169" fontId="26" fillId="0" borderId="37" xfId="0" applyNumberFormat="1" applyFont="1" applyBorder="1"/>
    <xf numFmtId="0" fontId="28" fillId="3" borderId="47" xfId="0" applyFont="1" applyFill="1" applyBorder="1"/>
    <xf numFmtId="44" fontId="26" fillId="3" borderId="109" xfId="0" applyNumberFormat="1" applyFont="1" applyFill="1" applyBorder="1"/>
    <xf numFmtId="8" fontId="26" fillId="0" borderId="20" xfId="0" applyNumberFormat="1" applyFont="1" applyBorder="1"/>
    <xf numFmtId="0" fontId="26" fillId="28" borderId="37" xfId="0" applyFont="1" applyFill="1" applyBorder="1"/>
    <xf numFmtId="0" fontId="44" fillId="0" borderId="37" xfId="0" applyFont="1" applyBorder="1"/>
    <xf numFmtId="0" fontId="44" fillId="0" borderId="86" xfId="0" applyFont="1" applyBorder="1" applyAlignment="1">
      <alignment horizontal="right"/>
    </xf>
    <xf numFmtId="0" fontId="28" fillId="0" borderId="54" xfId="0" applyFont="1" applyBorder="1" applyAlignment="1">
      <alignment wrapText="1"/>
    </xf>
    <xf numFmtId="0" fontId="26" fillId="0" borderId="7" xfId="0" applyFont="1" applyBorder="1" applyAlignment="1">
      <alignment wrapText="1"/>
    </xf>
    <xf numFmtId="0" fontId="26" fillId="0" borderId="79" xfId="0" applyFont="1" applyBorder="1" applyAlignment="1">
      <alignment wrapText="1"/>
    </xf>
    <xf numFmtId="0" fontId="28" fillId="0" borderId="21" xfId="0" applyFont="1" applyBorder="1" applyAlignment="1">
      <alignment wrapText="1"/>
    </xf>
    <xf numFmtId="168" fontId="26" fillId="9" borderId="36" xfId="0" applyNumberFormat="1" applyFont="1" applyFill="1" applyBorder="1"/>
    <xf numFmtId="1" fontId="28" fillId="12" borderId="59" xfId="0" applyNumberFormat="1" applyFont="1" applyFill="1" applyBorder="1"/>
    <xf numFmtId="167" fontId="28" fillId="12" borderId="58" xfId="0" applyNumberFormat="1" applyFont="1" applyFill="1" applyBorder="1"/>
    <xf numFmtId="0" fontId="26" fillId="0" borderId="153" xfId="0" applyFont="1" applyBorder="1"/>
    <xf numFmtId="0" fontId="18" fillId="0" borderId="153" xfId="0" applyFont="1" applyBorder="1"/>
    <xf numFmtId="0" fontId="26" fillId="0" borderId="153" xfId="0" applyFont="1" applyBorder="1" applyAlignment="1">
      <alignment horizontal="left"/>
    </xf>
    <xf numFmtId="0" fontId="26" fillId="0" borderId="153" xfId="0" applyFont="1" applyBorder="1" applyAlignment="1">
      <alignment horizontal="right"/>
    </xf>
    <xf numFmtId="168" fontId="26" fillId="9" borderId="153" xfId="0" applyNumberFormat="1" applyFont="1" applyFill="1" applyBorder="1"/>
    <xf numFmtId="0" fontId="26" fillId="0" borderId="234" xfId="0" applyFont="1" applyBorder="1"/>
    <xf numFmtId="44" fontId="26" fillId="0" borderId="235" xfId="0" applyNumberFormat="1" applyFont="1" applyBorder="1" applyAlignment="1">
      <alignment horizontal="left"/>
    </xf>
    <xf numFmtId="44" fontId="26" fillId="0" borderId="153" xfId="0" applyNumberFormat="1" applyFont="1" applyBorder="1" applyAlignment="1">
      <alignment shrinkToFit="1"/>
    </xf>
    <xf numFmtId="44" fontId="26" fillId="0" borderId="236" xfId="0" applyNumberFormat="1" applyFont="1" applyBorder="1"/>
    <xf numFmtId="44" fontId="26" fillId="0" borderId="198" xfId="0" applyNumberFormat="1" applyFont="1" applyBorder="1"/>
    <xf numFmtId="44" fontId="26" fillId="0" borderId="199" xfId="0" applyNumberFormat="1" applyFont="1" applyBorder="1"/>
    <xf numFmtId="0" fontId="26" fillId="3" borderId="197" xfId="0" applyFont="1" applyFill="1" applyBorder="1"/>
    <xf numFmtId="164" fontId="30" fillId="3" borderId="201" xfId="0" applyNumberFormat="1" applyFont="1" applyFill="1" applyBorder="1"/>
    <xf numFmtId="164" fontId="30" fillId="3" borderId="35" xfId="0" applyNumberFormat="1" applyFont="1" applyFill="1" applyBorder="1"/>
    <xf numFmtId="164" fontId="30" fillId="3" borderId="34" xfId="0" applyNumberFormat="1" applyFont="1" applyFill="1" applyBorder="1"/>
    <xf numFmtId="44" fontId="26" fillId="3" borderId="197" xfId="0" applyNumberFormat="1" applyFont="1" applyFill="1" applyBorder="1"/>
    <xf numFmtId="0" fontId="28" fillId="8" borderId="66" xfId="0" applyFont="1" applyFill="1" applyBorder="1" applyAlignment="1">
      <alignment horizontal="left"/>
    </xf>
    <xf numFmtId="44" fontId="26" fillId="13" borderId="49" xfId="0" applyNumberFormat="1" applyFont="1" applyFill="1" applyBorder="1"/>
    <xf numFmtId="44" fontId="26" fillId="13" borderId="133" xfId="0" applyNumberFormat="1" applyFont="1" applyFill="1" applyBorder="1"/>
    <xf numFmtId="0" fontId="28" fillId="0" borderId="76" xfId="0" applyFont="1" applyBorder="1" applyAlignment="1">
      <alignment horizontal="left"/>
    </xf>
    <xf numFmtId="0" fontId="20" fillId="0" borderId="76" xfId="0" applyFont="1" applyBorder="1" applyAlignment="1">
      <alignment horizontal="center"/>
    </xf>
    <xf numFmtId="0" fontId="62" fillId="6" borderId="72" xfId="0" applyFont="1" applyFill="1" applyBorder="1"/>
    <xf numFmtId="0" fontId="28" fillId="8" borderId="62" xfId="0" applyFont="1" applyFill="1" applyBorder="1" applyAlignment="1">
      <alignment horizontal="left"/>
    </xf>
    <xf numFmtId="0" fontId="62" fillId="6" borderId="62" xfId="0" applyFont="1" applyFill="1" applyBorder="1"/>
    <xf numFmtId="0" fontId="28" fillId="0" borderId="54" xfId="0" applyFont="1" applyBorder="1" applyAlignment="1">
      <alignment horizontal="left"/>
    </xf>
    <xf numFmtId="0" fontId="28" fillId="0" borderId="53" xfId="0" applyFont="1" applyBorder="1" applyAlignment="1">
      <alignment horizontal="left"/>
    </xf>
    <xf numFmtId="0" fontId="28" fillId="8" borderId="48" xfId="0" applyFont="1" applyFill="1" applyBorder="1" applyAlignment="1">
      <alignment horizontal="left"/>
    </xf>
    <xf numFmtId="0" fontId="26" fillId="0" borderId="0" xfId="0" applyFont="1" applyAlignment="1">
      <alignment horizontal="right"/>
    </xf>
    <xf numFmtId="0" fontId="28" fillId="8" borderId="126" xfId="0" applyFont="1" applyFill="1" applyBorder="1" applyAlignment="1">
      <alignment horizontal="left"/>
    </xf>
    <xf numFmtId="0" fontId="62" fillId="6" borderId="53" xfId="0" applyFont="1" applyFill="1" applyBorder="1"/>
    <xf numFmtId="0" fontId="62" fillId="0" borderId="53" xfId="0" applyFont="1" applyBorder="1"/>
    <xf numFmtId="0" fontId="62" fillId="6" borderId="36" xfId="0" applyFont="1" applyFill="1" applyBorder="1"/>
    <xf numFmtId="0" fontId="62" fillId="6" borderId="58" xfId="0" applyFont="1" applyFill="1" applyBorder="1"/>
    <xf numFmtId="0" fontId="62" fillId="3" borderId="19" xfId="0" applyFont="1" applyFill="1" applyBorder="1"/>
    <xf numFmtId="0" fontId="62" fillId="0" borderId="19" xfId="0" applyFont="1" applyBorder="1"/>
    <xf numFmtId="37" fontId="26" fillId="0" borderId="14" xfId="0" applyNumberFormat="1" applyFont="1" applyBorder="1" applyAlignment="1">
      <alignment vertical="top"/>
    </xf>
    <xf numFmtId="0" fontId="62" fillId="2" borderId="19" xfId="0" applyFont="1" applyFill="1" applyBorder="1"/>
    <xf numFmtId="37" fontId="26" fillId="5" borderId="18" xfId="0" applyNumberFormat="1" applyFont="1" applyFill="1" applyBorder="1"/>
    <xf numFmtId="37" fontId="26" fillId="5" borderId="59" xfId="0" applyNumberFormat="1" applyFont="1" applyFill="1" applyBorder="1"/>
    <xf numFmtId="44" fontId="28" fillId="8" borderId="62" xfId="0" applyNumberFormat="1" applyFont="1" applyFill="1" applyBorder="1"/>
    <xf numFmtId="0" fontId="62" fillId="3" borderId="62" xfId="0" applyFont="1" applyFill="1" applyBorder="1"/>
    <xf numFmtId="0" fontId="62" fillId="6" borderId="49" xfId="0" applyFont="1" applyFill="1" applyBorder="1"/>
    <xf numFmtId="0" fontId="28" fillId="0" borderId="53" xfId="0" applyFont="1" applyBorder="1" applyAlignment="1">
      <alignment horizontal="right"/>
    </xf>
    <xf numFmtId="0" fontId="44" fillId="0" borderId="53" xfId="0" applyFont="1" applyBorder="1"/>
    <xf numFmtId="1" fontId="44" fillId="3" borderId="53" xfId="0" applyNumberFormat="1" applyFont="1" applyFill="1" applyBorder="1" applyAlignment="1">
      <alignment horizontal="center"/>
    </xf>
    <xf numFmtId="0" fontId="62" fillId="3" borderId="49" xfId="0" applyFont="1" applyFill="1" applyBorder="1"/>
    <xf numFmtId="1" fontId="26" fillId="3" borderId="19" xfId="0" applyNumberFormat="1" applyFont="1" applyFill="1" applyBorder="1" applyAlignment="1">
      <alignment horizontal="center"/>
    </xf>
    <xf numFmtId="49" fontId="26" fillId="3" borderId="62" xfId="0" applyNumberFormat="1" applyFont="1" applyFill="1" applyBorder="1" applyAlignment="1">
      <alignment horizontal="center"/>
    </xf>
    <xf numFmtId="0" fontId="26" fillId="3" borderId="69" xfId="0" applyFont="1" applyFill="1" applyBorder="1" applyAlignment="1">
      <alignment horizontal="left"/>
    </xf>
    <xf numFmtId="0" fontId="73" fillId="0" borderId="37" xfId="0" applyFont="1" applyBorder="1"/>
    <xf numFmtId="0" fontId="73" fillId="0" borderId="23" xfId="0" applyFont="1" applyBorder="1"/>
    <xf numFmtId="0" fontId="46" fillId="3" borderId="69" xfId="0" applyFont="1" applyFill="1" applyBorder="1"/>
    <xf numFmtId="0" fontId="46" fillId="3" borderId="19" xfId="0" applyFont="1" applyFill="1" applyBorder="1" applyAlignment="1">
      <alignment wrapText="1"/>
    </xf>
    <xf numFmtId="0" fontId="46" fillId="0" borderId="12" xfId="0" applyFont="1" applyBorder="1"/>
    <xf numFmtId="0" fontId="46" fillId="0" borderId="0" xfId="0" applyFont="1"/>
    <xf numFmtId="0" fontId="46" fillId="0" borderId="24" xfId="0" applyFont="1" applyBorder="1"/>
    <xf numFmtId="0" fontId="46" fillId="0" borderId="24" xfId="0" applyFont="1" applyBorder="1" applyAlignment="1">
      <alignment horizontal="center"/>
    </xf>
    <xf numFmtId="0" fontId="73" fillId="0" borderId="24" xfId="0" applyFont="1" applyBorder="1"/>
    <xf numFmtId="0" fontId="73" fillId="0" borderId="24" xfId="0" applyFont="1" applyBorder="1" applyAlignment="1">
      <alignment horizontal="center"/>
    </xf>
    <xf numFmtId="0" fontId="62" fillId="0" borderId="23" xfId="0" applyFont="1" applyBorder="1"/>
    <xf numFmtId="0" fontId="20" fillId="0" borderId="80" xfId="0" applyFont="1" applyBorder="1" applyAlignment="1">
      <alignment horizontal="right"/>
    </xf>
    <xf numFmtId="0" fontId="20" fillId="0" borderId="79" xfId="0" applyFont="1" applyBorder="1" applyAlignment="1">
      <alignment horizontal="right"/>
    </xf>
    <xf numFmtId="37" fontId="20" fillId="0" borderId="54" xfId="0" applyNumberFormat="1" applyFont="1" applyBorder="1"/>
    <xf numFmtId="44" fontId="20" fillId="0" borderId="79" xfId="0" applyNumberFormat="1" applyFont="1" applyBorder="1" applyAlignment="1">
      <alignment shrinkToFit="1"/>
    </xf>
    <xf numFmtId="0" fontId="35" fillId="0" borderId="237" xfId="0" applyFont="1" applyBorder="1"/>
    <xf numFmtId="169" fontId="26" fillId="0" borderId="93" xfId="0" applyNumberFormat="1" applyFont="1" applyBorder="1" applyAlignment="1">
      <alignment shrinkToFit="1"/>
    </xf>
    <xf numFmtId="0" fontId="28" fillId="8" borderId="72" xfId="0" applyFont="1" applyFill="1" applyBorder="1"/>
    <xf numFmtId="169" fontId="26" fillId="0" borderId="144" xfId="0" applyNumberFormat="1" applyFont="1" applyBorder="1" applyAlignment="1">
      <alignment shrinkToFit="1"/>
    </xf>
    <xf numFmtId="169" fontId="34" fillId="0" borderId="93" xfId="0" applyNumberFormat="1" applyFont="1" applyBorder="1"/>
    <xf numFmtId="169" fontId="26" fillId="0" borderId="64" xfId="0" applyNumberFormat="1" applyFont="1" applyBorder="1" applyAlignment="1">
      <alignment shrinkToFit="1"/>
    </xf>
    <xf numFmtId="0" fontId="34" fillId="0" borderId="45" xfId="0" applyFont="1" applyBorder="1"/>
    <xf numFmtId="0" fontId="20" fillId="0" borderId="238" xfId="0" applyFont="1" applyBorder="1"/>
    <xf numFmtId="169" fontId="26" fillId="0" borderId="67" xfId="0" applyNumberFormat="1" applyFont="1" applyBorder="1" applyAlignment="1">
      <alignment shrinkToFit="1"/>
    </xf>
    <xf numFmtId="168" fontId="26" fillId="0" borderId="19" xfId="0" applyNumberFormat="1" applyFont="1" applyBorder="1"/>
    <xf numFmtId="0" fontId="20" fillId="0" borderId="93" xfId="0" applyFont="1" applyBorder="1" applyAlignment="1">
      <alignment horizontal="right"/>
    </xf>
    <xf numFmtId="169" fontId="34" fillId="0" borderId="94" xfId="0" applyNumberFormat="1" applyFont="1" applyBorder="1"/>
    <xf numFmtId="44" fontId="20" fillId="0" borderId="53" xfId="0" applyNumberFormat="1" applyFont="1" applyBorder="1" applyAlignment="1">
      <alignment shrinkToFit="1"/>
    </xf>
    <xf numFmtId="168" fontId="26" fillId="0" borderId="37" xfId="0" applyNumberFormat="1" applyFont="1" applyBorder="1"/>
    <xf numFmtId="44" fontId="20" fillId="0" borderId="23" xfId="0" applyNumberFormat="1" applyFont="1" applyBorder="1" applyAlignment="1">
      <alignment shrinkToFit="1"/>
    </xf>
    <xf numFmtId="0" fontId="34" fillId="0" borderId="45" xfId="0" applyFont="1" applyBorder="1" applyAlignment="1">
      <alignment horizontal="left"/>
    </xf>
    <xf numFmtId="44" fontId="20" fillId="0" borderId="45" xfId="0" applyNumberFormat="1" applyFont="1" applyBorder="1" applyAlignment="1">
      <alignment shrinkToFit="1"/>
    </xf>
    <xf numFmtId="0" fontId="43" fillId="0" borderId="53" xfId="0" applyFont="1" applyBorder="1"/>
    <xf numFmtId="169" fontId="20" fillId="0" borderId="57" xfId="0" applyNumberFormat="1" applyFont="1" applyBorder="1"/>
    <xf numFmtId="0" fontId="20" fillId="0" borderId="239" xfId="0" applyFont="1" applyBorder="1"/>
    <xf numFmtId="37" fontId="26" fillId="0" borderId="1" xfId="0" applyNumberFormat="1" applyFont="1" applyBorder="1"/>
    <xf numFmtId="0" fontId="43" fillId="0" borderId="23" xfId="0" applyFont="1" applyBorder="1"/>
    <xf numFmtId="37" fontId="20" fillId="5" borderId="37" xfId="0" applyNumberFormat="1" applyFont="1" applyFill="1" applyBorder="1"/>
    <xf numFmtId="169" fontId="20" fillId="0" borderId="64" xfId="0" applyNumberFormat="1" applyFont="1" applyBorder="1"/>
    <xf numFmtId="0" fontId="43" fillId="0" borderId="45" xfId="0" applyFont="1" applyBorder="1"/>
    <xf numFmtId="37" fontId="20" fillId="5" borderId="62" xfId="0" applyNumberFormat="1" applyFont="1" applyFill="1" applyBorder="1"/>
    <xf numFmtId="37" fontId="20" fillId="5" borderId="19" xfId="0" applyNumberFormat="1" applyFont="1" applyFill="1" applyBorder="1"/>
    <xf numFmtId="44" fontId="20" fillId="0" borderId="12" xfId="0" applyNumberFormat="1" applyFont="1" applyBorder="1"/>
    <xf numFmtId="169" fontId="20" fillId="0" borderId="67" xfId="0" applyNumberFormat="1" applyFont="1" applyBorder="1"/>
    <xf numFmtId="0" fontId="43" fillId="0" borderId="54" xfId="0" applyFont="1" applyBorder="1"/>
    <xf numFmtId="0" fontId="26" fillId="0" borderId="1" xfId="0" applyFont="1" applyBorder="1"/>
    <xf numFmtId="49" fontId="76" fillId="0" borderId="23" xfId="0" applyNumberFormat="1" applyFont="1" applyBorder="1"/>
    <xf numFmtId="49" fontId="76" fillId="0" borderId="54" xfId="0" applyNumberFormat="1" applyFont="1" applyBorder="1"/>
    <xf numFmtId="0" fontId="34" fillId="2" borderId="66" xfId="0" applyFont="1" applyFill="1" applyBorder="1"/>
    <xf numFmtId="168" fontId="26" fillId="0" borderId="53" xfId="0" applyNumberFormat="1" applyFont="1" applyBorder="1"/>
    <xf numFmtId="169" fontId="26" fillId="0" borderId="57" xfId="0" applyNumberFormat="1" applyFont="1" applyBorder="1" applyAlignment="1">
      <alignment shrinkToFit="1"/>
    </xf>
    <xf numFmtId="0" fontId="34" fillId="2" borderId="62" xfId="0" applyFont="1" applyFill="1" applyBorder="1"/>
    <xf numFmtId="0" fontId="77" fillId="0" borderId="0" xfId="0" applyFont="1"/>
    <xf numFmtId="0" fontId="26" fillId="13" borderId="49" xfId="0" applyFont="1" applyFill="1" applyBorder="1"/>
    <xf numFmtId="0" fontId="62" fillId="6" borderId="18" xfId="0" applyFont="1" applyFill="1" applyBorder="1"/>
    <xf numFmtId="0" fontId="44" fillId="0" borderId="0" xfId="0" applyFont="1"/>
    <xf numFmtId="168" fontId="26" fillId="9" borderId="47" xfId="0" applyNumberFormat="1" applyFont="1" applyFill="1" applyBorder="1"/>
    <xf numFmtId="0" fontId="44" fillId="0" borderId="45" xfId="0" applyFont="1" applyBorder="1"/>
    <xf numFmtId="49" fontId="33" fillId="0" borderId="0" xfId="0" applyNumberFormat="1" applyFont="1"/>
    <xf numFmtId="0" fontId="20" fillId="0" borderId="73" xfId="0" applyFont="1" applyBorder="1"/>
    <xf numFmtId="49" fontId="34" fillId="0" borderId="53" xfId="0" applyNumberFormat="1" applyFont="1" applyBorder="1"/>
    <xf numFmtId="0" fontId="27" fillId="0" borderId="37" xfId="0" applyFont="1" applyBorder="1"/>
    <xf numFmtId="0" fontId="26" fillId="0" borderId="123" xfId="0" applyFont="1" applyBorder="1"/>
    <xf numFmtId="0" fontId="28" fillId="22" borderId="126" xfId="0" applyFont="1" applyFill="1" applyBorder="1"/>
    <xf numFmtId="0" fontId="28" fillId="29" borderId="62" xfId="0" applyFont="1" applyFill="1" applyBorder="1"/>
    <xf numFmtId="0" fontId="62" fillId="6" borderId="66" xfId="0" applyFont="1" applyFill="1" applyBorder="1"/>
    <xf numFmtId="9" fontId="26" fillId="0" borderId="19" xfId="0" applyNumberFormat="1" applyFont="1" applyBorder="1" applyAlignment="1">
      <alignment horizontal="left"/>
    </xf>
    <xf numFmtId="9" fontId="26" fillId="0" borderId="76" xfId="0" applyNumberFormat="1" applyFont="1" applyBorder="1" applyAlignment="1">
      <alignment horizontal="left"/>
    </xf>
    <xf numFmtId="0" fontId="26" fillId="0" borderId="15" xfId="0" applyFont="1" applyBorder="1" applyAlignment="1">
      <alignment horizontal="left"/>
    </xf>
    <xf numFmtId="9" fontId="1" fillId="0" borderId="53" xfId="0" applyNumberFormat="1" applyFont="1" applyBorder="1" applyAlignment="1">
      <alignment horizontal="right"/>
    </xf>
    <xf numFmtId="0" fontId="46" fillId="0" borderId="54" xfId="0" applyFont="1" applyBorder="1"/>
    <xf numFmtId="0" fontId="46" fillId="0" borderId="54" xfId="0" applyFont="1" applyBorder="1" applyAlignment="1">
      <alignment horizontal="left"/>
    </xf>
    <xf numFmtId="9" fontId="26" fillId="0" borderId="54" xfId="0" applyNumberFormat="1" applyFont="1" applyBorder="1" applyAlignment="1">
      <alignment horizontal="left"/>
    </xf>
    <xf numFmtId="0" fontId="26" fillId="3" borderId="38" xfId="0" applyFont="1" applyFill="1" applyBorder="1" applyAlignment="1">
      <alignment horizontal="center"/>
    </xf>
    <xf numFmtId="0" fontId="20" fillId="2" borderId="62" xfId="0" applyFont="1" applyFill="1" applyBorder="1"/>
    <xf numFmtId="168" fontId="26" fillId="8" borderId="36" xfId="0" applyNumberFormat="1" applyFont="1" applyFill="1" applyBorder="1"/>
    <xf numFmtId="168" fontId="26" fillId="8" borderId="69" xfId="0" applyNumberFormat="1" applyFont="1" applyFill="1" applyBorder="1"/>
    <xf numFmtId="0" fontId="20" fillId="0" borderId="76" xfId="0" applyFont="1" applyBorder="1" applyAlignment="1">
      <alignment horizontal="left"/>
    </xf>
    <xf numFmtId="0" fontId="20" fillId="2" borderId="18" xfId="0" applyFont="1" applyFill="1" applyBorder="1"/>
    <xf numFmtId="169" fontId="26" fillId="0" borderId="95" xfId="0" applyNumberFormat="1" applyFont="1" applyBorder="1" applyAlignment="1">
      <alignment shrinkToFit="1"/>
    </xf>
    <xf numFmtId="169" fontId="28" fillId="12" borderId="59" xfId="0" applyNumberFormat="1" applyFont="1" applyFill="1" applyBorder="1"/>
    <xf numFmtId="0" fontId="26" fillId="6" borderId="19" xfId="0" applyFont="1" applyFill="1" applyBorder="1" applyAlignment="1">
      <alignment horizontal="center"/>
    </xf>
    <xf numFmtId="164" fontId="62" fillId="6" borderId="19" xfId="0" applyNumberFormat="1" applyFont="1" applyFill="1" applyBorder="1"/>
    <xf numFmtId="0" fontId="28" fillId="0" borderId="4" xfId="0" applyFont="1" applyBorder="1"/>
    <xf numFmtId="0" fontId="62" fillId="3" borderId="126" xfId="0" applyFont="1" applyFill="1" applyBorder="1"/>
    <xf numFmtId="39" fontId="62" fillId="3" borderId="126" xfId="0" applyNumberFormat="1" applyFont="1" applyFill="1" applyBorder="1"/>
    <xf numFmtId="44" fontId="26" fillId="0" borderId="235" xfId="0" applyNumberFormat="1" applyFont="1" applyBorder="1"/>
    <xf numFmtId="169" fontId="26" fillId="0" borderId="236" xfId="0" applyNumberFormat="1" applyFont="1" applyBorder="1"/>
    <xf numFmtId="0" fontId="33" fillId="0" borderId="16" xfId="0" applyFont="1" applyBorder="1"/>
    <xf numFmtId="49" fontId="26" fillId="0" borderId="64" xfId="0" applyNumberFormat="1" applyFont="1" applyBorder="1" applyAlignment="1">
      <alignment horizontal="center"/>
    </xf>
    <xf numFmtId="167" fontId="28" fillId="7" borderId="34" xfId="0" applyNumberFormat="1" applyFont="1" applyFill="1" applyBorder="1"/>
    <xf numFmtId="1" fontId="27" fillId="0" borderId="23" xfId="0" applyNumberFormat="1" applyFont="1" applyBorder="1"/>
    <xf numFmtId="0" fontId="35" fillId="5" borderId="206" xfId="0" applyFont="1" applyFill="1" applyBorder="1" applyAlignment="1">
      <alignment vertical="top"/>
    </xf>
    <xf numFmtId="1" fontId="27" fillId="0" borderId="53" xfId="0" applyNumberFormat="1" applyFont="1" applyBorder="1"/>
    <xf numFmtId="0" fontId="78" fillId="6" borderId="62" xfId="0" applyFont="1" applyFill="1" applyBorder="1"/>
    <xf numFmtId="0" fontId="35" fillId="3" borderId="63" xfId="0" applyFont="1" applyFill="1" applyBorder="1" applyAlignment="1">
      <alignment vertical="top"/>
    </xf>
    <xf numFmtId="0" fontId="73" fillId="0" borderId="17" xfId="0" applyFont="1" applyBorder="1"/>
    <xf numFmtId="0" fontId="73" fillId="0" borderId="54" xfId="0" applyFont="1" applyBorder="1"/>
    <xf numFmtId="0" fontId="78" fillId="6" borderId="37" xfId="0" applyFont="1" applyFill="1" applyBorder="1"/>
    <xf numFmtId="0" fontId="73" fillId="0" borderId="93" xfId="0" applyFont="1" applyBorder="1" applyAlignment="1">
      <alignment horizontal="right"/>
    </xf>
    <xf numFmtId="0" fontId="79" fillId="5" borderId="1" xfId="0" applyFont="1" applyFill="1" applyBorder="1" applyAlignment="1">
      <alignment vertical="top"/>
    </xf>
    <xf numFmtId="0" fontId="73" fillId="0" borderId="81" xfId="0" applyFont="1" applyBorder="1"/>
    <xf numFmtId="0" fontId="73" fillId="0" borderId="19" xfId="0" applyFont="1" applyBorder="1"/>
    <xf numFmtId="0" fontId="73" fillId="0" borderId="23" xfId="0" applyFont="1" applyBorder="1" applyAlignment="1">
      <alignment horizontal="right"/>
    </xf>
    <xf numFmtId="168" fontId="73" fillId="3" borderId="72" xfId="0" applyNumberFormat="1" applyFont="1" applyFill="1" applyBorder="1"/>
    <xf numFmtId="0" fontId="62" fillId="6" borderId="37" xfId="0" applyFont="1" applyFill="1" applyBorder="1"/>
    <xf numFmtId="0" fontId="80" fillId="6" borderId="19" xfId="0" applyFont="1" applyFill="1" applyBorder="1"/>
    <xf numFmtId="0" fontId="80" fillId="0" borderId="19" xfId="0" applyFont="1" applyBorder="1"/>
    <xf numFmtId="1" fontId="26" fillId="0" borderId="37" xfId="0" applyNumberFormat="1" applyFont="1" applyBorder="1"/>
    <xf numFmtId="0" fontId="62" fillId="6" borderId="126" xfId="0" applyFont="1" applyFill="1" applyBorder="1"/>
    <xf numFmtId="169" fontId="26" fillId="0" borderId="90" xfId="0" applyNumberFormat="1" applyFont="1" applyBorder="1"/>
    <xf numFmtId="1" fontId="27" fillId="0" borderId="19" xfId="0" applyNumberFormat="1" applyFont="1" applyBorder="1"/>
    <xf numFmtId="169" fontId="26" fillId="0" borderId="240" xfId="0" applyNumberFormat="1" applyFont="1" applyBorder="1"/>
    <xf numFmtId="1" fontId="27" fillId="0" borderId="54" xfId="0" applyNumberFormat="1" applyFont="1" applyBorder="1"/>
    <xf numFmtId="0" fontId="62" fillId="6" borderId="59" xfId="0" applyFont="1" applyFill="1" applyBorder="1"/>
    <xf numFmtId="0" fontId="26" fillId="13" borderId="59" xfId="0" applyFont="1" applyFill="1" applyBorder="1" applyAlignment="1">
      <alignment horizontal="right"/>
    </xf>
    <xf numFmtId="168" fontId="34" fillId="9" borderId="72" xfId="0" applyNumberFormat="1" applyFont="1" applyFill="1" applyBorder="1"/>
    <xf numFmtId="169" fontId="26" fillId="0" borderId="78" xfId="0" applyNumberFormat="1" applyFont="1" applyBorder="1"/>
    <xf numFmtId="0" fontId="62" fillId="0" borderId="0" xfId="0" applyFont="1"/>
    <xf numFmtId="168" fontId="34" fillId="9" borderId="10" xfId="0" applyNumberFormat="1" applyFont="1" applyFill="1" applyBorder="1"/>
    <xf numFmtId="0" fontId="62" fillId="0" borderId="16" xfId="0" applyFont="1" applyBorder="1"/>
    <xf numFmtId="0" fontId="26" fillId="13" borderId="53" xfId="0" applyFont="1" applyFill="1" applyBorder="1" applyAlignment="1">
      <alignment horizontal="right"/>
    </xf>
    <xf numFmtId="169" fontId="26" fillId="0" borderId="55" xfId="0" applyNumberFormat="1" applyFont="1" applyBorder="1"/>
    <xf numFmtId="0" fontId="62" fillId="0" borderId="76" xfId="0" applyFont="1" applyBorder="1"/>
    <xf numFmtId="168" fontId="34" fillId="0" borderId="0" xfId="0" applyNumberFormat="1" applyFont="1"/>
    <xf numFmtId="0" fontId="62" fillId="0" borderId="54" xfId="0" applyFont="1" applyBorder="1"/>
    <xf numFmtId="0" fontId="81" fillId="3" borderId="53" xfId="0" applyFont="1" applyFill="1" applyBorder="1"/>
    <xf numFmtId="0" fontId="35" fillId="5" borderId="241" xfId="0" applyFont="1" applyFill="1" applyBorder="1" applyAlignment="1">
      <alignment vertical="top"/>
    </xf>
    <xf numFmtId="0" fontId="62" fillId="6" borderId="96" xfId="0" applyFont="1" applyFill="1" applyBorder="1"/>
    <xf numFmtId="0" fontId="62" fillId="3" borderId="48" xfId="0" applyFont="1" applyFill="1" applyBorder="1"/>
    <xf numFmtId="0" fontId="26" fillId="3" borderId="18" xfId="0" applyFont="1" applyFill="1" applyBorder="1" applyAlignment="1">
      <alignment vertical="top"/>
    </xf>
    <xf numFmtId="0" fontId="20" fillId="0" borderId="123" xfId="0" applyFont="1" applyBorder="1"/>
    <xf numFmtId="0" fontId="20" fillId="0" borderId="123" xfId="0" applyFont="1" applyBorder="1" applyAlignment="1">
      <alignment horizontal="right"/>
    </xf>
    <xf numFmtId="0" fontId="20" fillId="0" borderId="91" xfId="0" applyFont="1" applyBorder="1"/>
    <xf numFmtId="0" fontId="20" fillId="0" borderId="20" xfId="0" applyFont="1" applyBorder="1"/>
    <xf numFmtId="0" fontId="20" fillId="0" borderId="92" xfId="0" applyFont="1" applyBorder="1" applyAlignment="1">
      <alignment horizontal="right"/>
    </xf>
    <xf numFmtId="0" fontId="20" fillId="0" borderId="22" xfId="0" applyFont="1" applyBorder="1"/>
    <xf numFmtId="0" fontId="20" fillId="0" borderId="22" xfId="0" applyFont="1" applyBorder="1" applyAlignment="1">
      <alignment horizontal="right"/>
    </xf>
    <xf numFmtId="0" fontId="26" fillId="0" borderId="221" xfId="0" applyFont="1" applyBorder="1"/>
    <xf numFmtId="0" fontId="62" fillId="0" borderId="45" xfId="0" applyFont="1" applyBorder="1"/>
    <xf numFmtId="0" fontId="35" fillId="5" borderId="59" xfId="0" applyFont="1" applyFill="1" applyBorder="1" applyAlignment="1">
      <alignment vertical="top"/>
    </xf>
    <xf numFmtId="164" fontId="30" fillId="10" borderId="10" xfId="0" applyNumberFormat="1" applyFont="1" applyFill="1" applyBorder="1"/>
    <xf numFmtId="37" fontId="20" fillId="0" borderId="7" xfId="0" applyNumberFormat="1" applyFont="1" applyBorder="1"/>
    <xf numFmtId="49" fontId="42" fillId="0" borderId="23" xfId="0" applyNumberFormat="1" applyFont="1" applyBorder="1"/>
    <xf numFmtId="164" fontId="48" fillId="0" borderId="106" xfId="0" applyNumberFormat="1" applyFont="1" applyBorder="1"/>
    <xf numFmtId="164" fontId="48" fillId="0" borderId="24" xfId="0" applyNumberFormat="1" applyFont="1" applyBorder="1"/>
    <xf numFmtId="164" fontId="48" fillId="0" borderId="0" xfId="0" applyNumberFormat="1" applyFont="1"/>
    <xf numFmtId="0" fontId="26" fillId="0" borderId="57" xfId="0" applyFont="1" applyBorder="1" applyAlignment="1">
      <alignment horizontal="right"/>
    </xf>
    <xf numFmtId="164" fontId="48" fillId="0" borderId="128" xfId="0" applyNumberFormat="1" applyFont="1" applyBorder="1"/>
    <xf numFmtId="164" fontId="48" fillId="0" borderId="17" xfId="0" applyNumberFormat="1" applyFont="1" applyBorder="1"/>
    <xf numFmtId="164" fontId="48" fillId="0" borderId="16" xfId="0" applyNumberFormat="1" applyFont="1" applyBorder="1"/>
    <xf numFmtId="1" fontId="20" fillId="0" borderId="7" xfId="0" applyNumberFormat="1" applyFont="1" applyBorder="1"/>
    <xf numFmtId="0" fontId="20" fillId="0" borderId="9" xfId="0" applyFont="1" applyBorder="1" applyAlignment="1">
      <alignment horizontal="right"/>
    </xf>
    <xf numFmtId="169" fontId="20" fillId="0" borderId="12" xfId="0" applyNumberFormat="1" applyFont="1" applyBorder="1"/>
    <xf numFmtId="0" fontId="20" fillId="0" borderId="82" xfId="0" applyFont="1" applyBorder="1"/>
    <xf numFmtId="170" fontId="26" fillId="0" borderId="15" xfId="0" applyNumberFormat="1" applyFont="1" applyBorder="1" applyAlignment="1">
      <alignment shrinkToFit="1"/>
    </xf>
    <xf numFmtId="0" fontId="20" fillId="0" borderId="97" xfId="0" applyFont="1" applyBorder="1" applyAlignment="1">
      <alignment horizontal="right"/>
    </xf>
    <xf numFmtId="164" fontId="30" fillId="10" borderId="110" xfId="0" applyNumberFormat="1" applyFont="1" applyFill="1" applyBorder="1"/>
    <xf numFmtId="0" fontId="73" fillId="3" borderId="19" xfId="0" applyFont="1" applyFill="1" applyBorder="1" applyAlignment="1">
      <alignment horizontal="center"/>
    </xf>
    <xf numFmtId="1" fontId="20" fillId="0" borderId="68" xfId="0" applyNumberFormat="1" applyFont="1" applyBorder="1"/>
    <xf numFmtId="0" fontId="20" fillId="0" borderId="7" xfId="0" applyFont="1" applyBorder="1" applyAlignment="1">
      <alignment horizontal="right"/>
    </xf>
    <xf numFmtId="0" fontId="35" fillId="5" borderId="18" xfId="0" applyFont="1" applyFill="1" applyBorder="1" applyAlignment="1">
      <alignment vertical="top"/>
    </xf>
    <xf numFmtId="166" fontId="35" fillId="0" borderId="12" xfId="0" applyNumberFormat="1" applyFont="1" applyBorder="1"/>
    <xf numFmtId="0" fontId="26" fillId="3" borderId="71" xfId="0" applyFont="1" applyFill="1" applyBorder="1" applyAlignment="1">
      <alignment horizontal="right"/>
    </xf>
    <xf numFmtId="0" fontId="26" fillId="3" borderId="118" xfId="0" applyFont="1" applyFill="1" applyBorder="1" applyAlignment="1">
      <alignment horizontal="right"/>
    </xf>
    <xf numFmtId="166" fontId="35" fillId="0" borderId="77" xfId="0" applyNumberFormat="1" applyFont="1" applyBorder="1"/>
    <xf numFmtId="0" fontId="28" fillId="0" borderId="81" xfId="0" applyFont="1" applyBorder="1"/>
    <xf numFmtId="0" fontId="62" fillId="0" borderId="37" xfId="0" applyFont="1" applyBorder="1"/>
    <xf numFmtId="0" fontId="26" fillId="0" borderId="242" xfId="0" applyFont="1" applyBorder="1"/>
    <xf numFmtId="0" fontId="26" fillId="13" borderId="96" xfId="0" applyFont="1" applyFill="1" applyBorder="1"/>
    <xf numFmtId="0" fontId="20" fillId="2" borderId="96" xfId="0" applyFont="1" applyFill="1" applyBorder="1"/>
    <xf numFmtId="37" fontId="31" fillId="0" borderId="19" xfId="0" applyNumberFormat="1" applyFont="1" applyBorder="1"/>
    <xf numFmtId="37" fontId="31" fillId="0" borderId="79" xfId="0" applyNumberFormat="1" applyFont="1" applyBorder="1"/>
    <xf numFmtId="1" fontId="26" fillId="0" borderId="0" xfId="0" applyNumberFormat="1" applyFont="1"/>
    <xf numFmtId="0" fontId="44" fillId="0" borderId="17" xfId="0" applyFont="1" applyBorder="1"/>
    <xf numFmtId="0" fontId="44" fillId="2" borderId="62" xfId="0" applyFont="1" applyFill="1" applyBorder="1" applyAlignment="1">
      <alignment horizontal="center"/>
    </xf>
    <xf numFmtId="0" fontId="44" fillId="0" borderId="53" xfId="0" applyFont="1" applyBorder="1" applyAlignment="1">
      <alignment horizontal="right"/>
    </xf>
    <xf numFmtId="44" fontId="26" fillId="0" borderId="93" xfId="0" applyNumberFormat="1" applyFont="1" applyBorder="1"/>
    <xf numFmtId="0" fontId="35" fillId="3" borderId="126" xfId="0" applyFont="1" applyFill="1" applyBorder="1"/>
    <xf numFmtId="44" fontId="26" fillId="3" borderId="156" xfId="0" applyNumberFormat="1" applyFont="1" applyFill="1" applyBorder="1"/>
    <xf numFmtId="0" fontId="28" fillId="8" borderId="49" xfId="0" applyFont="1" applyFill="1" applyBorder="1"/>
    <xf numFmtId="1" fontId="44" fillId="0" borderId="19" xfId="0" applyNumberFormat="1" applyFont="1" applyBorder="1"/>
    <xf numFmtId="0" fontId="82" fillId="0" borderId="76" xfId="0" applyFont="1" applyBorder="1"/>
    <xf numFmtId="168" fontId="34" fillId="9" borderId="18" xfId="0" applyNumberFormat="1" applyFont="1" applyFill="1" applyBorder="1"/>
    <xf numFmtId="0" fontId="26" fillId="0" borderId="23" xfId="0" applyFont="1" applyBorder="1" applyAlignment="1">
      <alignment wrapText="1"/>
    </xf>
    <xf numFmtId="1" fontId="28" fillId="0" borderId="0" xfId="0" applyNumberFormat="1" applyFont="1"/>
    <xf numFmtId="167" fontId="28" fillId="0" borderId="0" xfId="0" applyNumberFormat="1" applyFont="1"/>
    <xf numFmtId="0" fontId="26" fillId="13" borderId="72" xfId="0" applyFont="1" applyFill="1" applyBorder="1" applyAlignment="1">
      <alignment horizontal="right"/>
    </xf>
    <xf numFmtId="44" fontId="26" fillId="13" borderId="118" xfId="0" applyNumberFormat="1" applyFont="1" applyFill="1" applyBorder="1"/>
    <xf numFmtId="44" fontId="26" fillId="13" borderId="72" xfId="0" applyNumberFormat="1" applyFont="1" applyFill="1" applyBorder="1" applyAlignment="1">
      <alignment shrinkToFit="1"/>
    </xf>
    <xf numFmtId="44" fontId="26" fillId="13" borderId="156" xfId="0" applyNumberFormat="1" applyFont="1" applyFill="1" applyBorder="1"/>
    <xf numFmtId="0" fontId="26" fillId="0" borderId="143" xfId="0" applyFont="1" applyBorder="1"/>
    <xf numFmtId="0" fontId="26" fillId="0" borderId="141" xfId="0" applyFont="1" applyBorder="1" applyAlignment="1">
      <alignment horizontal="left"/>
    </xf>
    <xf numFmtId="44" fontId="26" fillId="0" borderId="152" xfId="0" applyNumberFormat="1" applyFont="1" applyBorder="1"/>
    <xf numFmtId="8" fontId="26" fillId="2" borderId="53" xfId="0" applyNumberFormat="1" applyFont="1" applyFill="1" applyBorder="1"/>
    <xf numFmtId="8" fontId="26" fillId="2" borderId="19" xfId="0" applyNumberFormat="1" applyFont="1" applyFill="1" applyBorder="1"/>
    <xf numFmtId="0" fontId="62" fillId="3" borderId="72" xfId="0" applyFont="1" applyFill="1" applyBorder="1"/>
    <xf numFmtId="44" fontId="26" fillId="3" borderId="95" xfId="0" applyNumberFormat="1" applyFont="1" applyFill="1" applyBorder="1"/>
    <xf numFmtId="0" fontId="26" fillId="6" borderId="53" xfId="0" applyFont="1" applyFill="1" applyBorder="1" applyAlignment="1">
      <alignment horizontal="center"/>
    </xf>
    <xf numFmtId="8" fontId="26" fillId="2" borderId="49" xfId="0" applyNumberFormat="1" applyFont="1" applyFill="1" applyBorder="1"/>
    <xf numFmtId="0" fontId="62" fillId="3" borderId="66" xfId="0" applyFont="1" applyFill="1" applyBorder="1"/>
    <xf numFmtId="1" fontId="26" fillId="3" borderId="48" xfId="0" applyNumberFormat="1" applyFont="1" applyFill="1" applyBorder="1"/>
    <xf numFmtId="0" fontId="41" fillId="0" borderId="0" xfId="0" applyFont="1"/>
    <xf numFmtId="44" fontId="26" fillId="0" borderId="0" xfId="0" applyNumberFormat="1" applyFont="1" applyAlignment="1">
      <alignment horizontal="left"/>
    </xf>
    <xf numFmtId="0" fontId="1" fillId="3" borderId="1" xfId="0" applyFont="1" applyFill="1" applyBorder="1" applyAlignment="1">
      <alignment horizontal="center" shrinkToFit="1"/>
    </xf>
    <xf numFmtId="44" fontId="26" fillId="0" borderId="97" xfId="0" applyNumberFormat="1" applyFont="1" applyBorder="1"/>
    <xf numFmtId="0" fontId="24" fillId="3" borderId="68" xfId="0" applyFont="1" applyFill="1" applyBorder="1" applyAlignment="1">
      <alignment horizontal="center"/>
    </xf>
    <xf numFmtId="0" fontId="28" fillId="7" borderId="30" xfId="0" applyFont="1" applyFill="1" applyBorder="1" applyAlignment="1">
      <alignment horizontal="left"/>
    </xf>
    <xf numFmtId="0" fontId="28" fillId="0" borderId="213" xfId="0" applyFont="1" applyBorder="1"/>
    <xf numFmtId="49" fontId="26" fillId="2" borderId="38" xfId="0" applyNumberFormat="1" applyFont="1" applyFill="1" applyBorder="1" applyAlignment="1">
      <alignment horizontal="center"/>
    </xf>
    <xf numFmtId="49" fontId="26" fillId="0" borderId="25" xfId="0" applyNumberFormat="1" applyFont="1" applyBorder="1" applyAlignment="1">
      <alignment horizontal="center"/>
    </xf>
    <xf numFmtId="0" fontId="26" fillId="5" borderId="62" xfId="0" applyFont="1" applyFill="1" applyBorder="1"/>
    <xf numFmtId="49" fontId="26" fillId="2" borderId="71" xfId="0" applyNumberFormat="1" applyFont="1" applyFill="1" applyBorder="1" applyAlignment="1">
      <alignment horizontal="center"/>
    </xf>
    <xf numFmtId="49" fontId="26" fillId="0" borderId="20" xfId="0" applyNumberFormat="1" applyFont="1" applyBorder="1" applyAlignment="1">
      <alignment horizontal="center"/>
    </xf>
    <xf numFmtId="44" fontId="26" fillId="3" borderId="66" xfId="0" applyNumberFormat="1" applyFont="1" applyFill="1" applyBorder="1" applyAlignment="1">
      <alignment horizontal="left"/>
    </xf>
    <xf numFmtId="44" fontId="26" fillId="3" borderId="19" xfId="0" applyNumberFormat="1" applyFont="1" applyFill="1" applyBorder="1" applyAlignment="1">
      <alignment horizontal="left"/>
    </xf>
    <xf numFmtId="0" fontId="28" fillId="0" borderId="9" xfId="0" applyFont="1" applyBorder="1"/>
    <xf numFmtId="0" fontId="26" fillId="0" borderId="213" xfId="0" applyFont="1" applyBorder="1"/>
    <xf numFmtId="0" fontId="41" fillId="3" borderId="18" xfId="0" applyFont="1" applyFill="1" applyBorder="1"/>
    <xf numFmtId="44" fontId="26" fillId="3" borderId="53" xfId="0" applyNumberFormat="1" applyFont="1" applyFill="1" applyBorder="1" applyAlignment="1">
      <alignment horizontal="center"/>
    </xf>
    <xf numFmtId="44" fontId="26" fillId="3" borderId="62" xfId="0" applyNumberFormat="1" applyFont="1" applyFill="1" applyBorder="1" applyAlignment="1">
      <alignment horizontal="left"/>
    </xf>
    <xf numFmtId="3" fontId="26" fillId="5" borderId="62" xfId="0" applyNumberFormat="1" applyFont="1" applyFill="1" applyBorder="1"/>
    <xf numFmtId="3" fontId="26" fillId="0" borderId="45" xfId="0" applyNumberFormat="1" applyFont="1" applyBorder="1"/>
    <xf numFmtId="49" fontId="26" fillId="3" borderId="19" xfId="0" applyNumberFormat="1" applyFont="1" applyFill="1" applyBorder="1" applyAlignment="1">
      <alignment horizontal="right"/>
    </xf>
    <xf numFmtId="44" fontId="26" fillId="3" borderId="53" xfId="0" applyNumberFormat="1" applyFont="1" applyFill="1" applyBorder="1" applyAlignment="1">
      <alignment horizontal="left"/>
    </xf>
    <xf numFmtId="169" fontId="26" fillId="3" borderId="156" xfId="0" applyNumberFormat="1" applyFont="1" applyFill="1" applyBorder="1" applyAlignment="1">
      <alignment shrinkToFit="1"/>
    </xf>
    <xf numFmtId="0" fontId="26" fillId="5" borderId="37" xfId="0" applyFont="1" applyFill="1" applyBorder="1"/>
    <xf numFmtId="44" fontId="26" fillId="0" borderId="54" xfId="0" applyNumberFormat="1" applyFont="1" applyBorder="1" applyAlignment="1">
      <alignment horizontal="center"/>
    </xf>
    <xf numFmtId="0" fontId="28" fillId="0" borderId="225" xfId="0" applyFont="1" applyBorder="1"/>
    <xf numFmtId="37" fontId="26" fillId="5" borderId="62" xfId="0" applyNumberFormat="1" applyFont="1" applyFill="1" applyBorder="1"/>
    <xf numFmtId="49" fontId="26" fillId="3" borderId="72" xfId="0" applyNumberFormat="1" applyFont="1" applyFill="1" applyBorder="1" applyAlignment="1">
      <alignment horizontal="right"/>
    </xf>
    <xf numFmtId="37" fontId="26" fillId="3" borderId="72" xfId="0" applyNumberFormat="1" applyFont="1" applyFill="1" applyBorder="1"/>
    <xf numFmtId="49" fontId="26" fillId="0" borderId="53" xfId="0" applyNumberFormat="1" applyFont="1" applyBorder="1" applyAlignment="1">
      <alignment horizontal="right"/>
    </xf>
    <xf numFmtId="49" fontId="26" fillId="0" borderId="19" xfId="0" applyNumberFormat="1" applyFont="1" applyBorder="1" applyAlignment="1">
      <alignment horizontal="right"/>
    </xf>
    <xf numFmtId="37" fontId="26" fillId="5" borderId="19" xfId="0" applyNumberFormat="1" applyFont="1" applyFill="1" applyBorder="1"/>
    <xf numFmtId="49" fontId="26" fillId="3" borderId="66" xfId="0" applyNumberFormat="1" applyFont="1" applyFill="1" applyBorder="1" applyAlignment="1">
      <alignment horizontal="right"/>
    </xf>
    <xf numFmtId="0" fontId="28" fillId="0" borderId="114" xfId="0" applyFont="1" applyBorder="1"/>
    <xf numFmtId="0" fontId="35" fillId="5" borderId="37" xfId="0" applyFont="1" applyFill="1" applyBorder="1"/>
    <xf numFmtId="0" fontId="35" fillId="5" borderId="13" xfId="0" applyFont="1" applyFill="1" applyBorder="1"/>
    <xf numFmtId="0" fontId="3" fillId="0" borderId="80" xfId="0" applyFont="1" applyBorder="1"/>
    <xf numFmtId="0" fontId="3" fillId="0" borderId="40" xfId="0" applyFont="1" applyBorder="1"/>
    <xf numFmtId="174" fontId="26" fillId="0" borderId="64" xfId="0" applyNumberFormat="1" applyFont="1" applyBorder="1"/>
    <xf numFmtId="0" fontId="20" fillId="3" borderId="37" xfId="0" applyFont="1" applyFill="1" applyBorder="1" applyAlignment="1">
      <alignment horizontal="left"/>
    </xf>
    <xf numFmtId="0" fontId="26" fillId="3" borderId="37" xfId="0" applyFont="1" applyFill="1" applyBorder="1" applyAlignment="1">
      <alignment horizontal="left"/>
    </xf>
    <xf numFmtId="0" fontId="28" fillId="8" borderId="18" xfId="0" applyFont="1" applyFill="1" applyBorder="1"/>
    <xf numFmtId="0" fontId="83" fillId="0" borderId="23" xfId="0" applyFont="1" applyBorder="1" applyAlignment="1">
      <alignment horizontal="center"/>
    </xf>
    <xf numFmtId="0" fontId="83" fillId="0" borderId="54" xfId="0" applyFont="1" applyBorder="1" applyAlignment="1">
      <alignment horizontal="center"/>
    </xf>
    <xf numFmtId="0" fontId="83" fillId="0" borderId="9" xfId="0" applyFont="1" applyBorder="1" applyAlignment="1">
      <alignment horizontal="center"/>
    </xf>
    <xf numFmtId="0" fontId="83" fillId="0" borderId="16" xfId="0" applyFont="1" applyBorder="1" applyAlignment="1">
      <alignment horizontal="center"/>
    </xf>
    <xf numFmtId="0" fontId="83" fillId="0" borderId="9" xfId="0" quotePrefix="1" applyFont="1" applyBorder="1" applyAlignment="1">
      <alignment horizontal="center"/>
    </xf>
    <xf numFmtId="0" fontId="26" fillId="0" borderId="45" xfId="0" applyFont="1" applyBorder="1" applyAlignment="1">
      <alignment wrapText="1"/>
    </xf>
    <xf numFmtId="0" fontId="26" fillId="0" borderId="9" xfId="0" applyFont="1" applyBorder="1" applyAlignment="1">
      <alignment horizontal="right"/>
    </xf>
    <xf numFmtId="0" fontId="26" fillId="0" borderId="16" xfId="0" applyFont="1" applyBorder="1" applyAlignment="1">
      <alignment horizontal="right"/>
    </xf>
    <xf numFmtId="0" fontId="26" fillId="0" borderId="40" xfId="0" applyFont="1" applyBorder="1" applyAlignment="1">
      <alignment horizontal="right"/>
    </xf>
    <xf numFmtId="0" fontId="35" fillId="0" borderId="53" xfId="0" applyFont="1" applyBorder="1"/>
    <xf numFmtId="0" fontId="26" fillId="0" borderId="243" xfId="0" applyFont="1" applyBorder="1"/>
    <xf numFmtId="0" fontId="26" fillId="0" borderId="226" xfId="0" applyFont="1" applyBorder="1"/>
    <xf numFmtId="49" fontId="26" fillId="0" borderId="138" xfId="0" applyNumberFormat="1" applyFont="1" applyBorder="1" applyAlignment="1">
      <alignment horizontal="right"/>
    </xf>
    <xf numFmtId="37" fontId="26" fillId="0" borderId="138" xfId="0" applyNumberFormat="1" applyFont="1" applyBorder="1"/>
    <xf numFmtId="169" fontId="26" fillId="0" borderId="142" xfId="0" applyNumberFormat="1" applyFont="1" applyBorder="1"/>
    <xf numFmtId="0" fontId="41" fillId="0" borderId="0" xfId="0" applyFont="1" applyAlignment="1">
      <alignment horizontal="right"/>
    </xf>
    <xf numFmtId="169" fontId="41" fillId="0" borderId="0" xfId="0" applyNumberFormat="1" applyFont="1"/>
    <xf numFmtId="0" fontId="35" fillId="0" borderId="19" xfId="0" applyFont="1" applyBorder="1" applyAlignment="1">
      <alignment vertical="top"/>
    </xf>
    <xf numFmtId="0" fontId="4" fillId="0" borderId="0" xfId="0" applyFont="1" applyAlignment="1">
      <alignment horizontal="center"/>
    </xf>
    <xf numFmtId="0" fontId="4" fillId="3" borderId="18" xfId="0" applyFont="1" applyFill="1" applyBorder="1" applyAlignment="1">
      <alignment horizontal="center"/>
    </xf>
    <xf numFmtId="0" fontId="26" fillId="13" borderId="18" xfId="0" applyFont="1" applyFill="1" applyBorder="1"/>
    <xf numFmtId="0" fontId="26" fillId="7" borderId="58" xfId="0" applyFont="1" applyFill="1" applyBorder="1"/>
    <xf numFmtId="44" fontId="26" fillId="3" borderId="93" xfId="0" applyNumberFormat="1" applyFont="1" applyFill="1" applyBorder="1"/>
    <xf numFmtId="0" fontId="28" fillId="0" borderId="199" xfId="0" applyFont="1" applyBorder="1"/>
    <xf numFmtId="0" fontId="26" fillId="3" borderId="197" xfId="0" applyFont="1" applyFill="1" applyBorder="1" applyAlignment="1">
      <alignment horizontal="center"/>
    </xf>
    <xf numFmtId="0" fontId="26" fillId="0" borderId="217" xfId="0" applyFont="1" applyBorder="1" applyAlignment="1">
      <alignment horizontal="right"/>
    </xf>
    <xf numFmtId="0" fontId="26" fillId="5" borderId="197" xfId="0" applyFont="1" applyFill="1" applyBorder="1"/>
    <xf numFmtId="44" fontId="26" fillId="3" borderId="200" xfId="0" applyNumberFormat="1" applyFont="1" applyFill="1" applyBorder="1"/>
    <xf numFmtId="44" fontId="26" fillId="3" borderId="197" xfId="0" applyNumberFormat="1" applyFont="1" applyFill="1" applyBorder="1" applyAlignment="1">
      <alignment shrinkToFit="1"/>
    </xf>
    <xf numFmtId="44" fontId="26" fillId="3" borderId="144" xfId="0" applyNumberFormat="1" applyFont="1" applyFill="1" applyBorder="1"/>
    <xf numFmtId="44" fontId="26" fillId="0" borderId="142" xfId="0" applyNumberFormat="1" applyFont="1" applyBorder="1"/>
    <xf numFmtId="0" fontId="26" fillId="0" borderId="244" xfId="0" applyFont="1" applyBorder="1"/>
    <xf numFmtId="167" fontId="26" fillId="3" borderId="62" xfId="0" applyNumberFormat="1" applyFont="1" applyFill="1" applyBorder="1" applyAlignment="1">
      <alignment shrinkToFit="1"/>
    </xf>
    <xf numFmtId="167" fontId="26" fillId="3" borderId="72" xfId="0" applyNumberFormat="1" applyFont="1" applyFill="1" applyBorder="1" applyAlignment="1">
      <alignment shrinkToFit="1"/>
    </xf>
    <xf numFmtId="37" fontId="26" fillId="5" borderId="63" xfId="0" applyNumberFormat="1" applyFont="1" applyFill="1" applyBorder="1"/>
    <xf numFmtId="49" fontId="26" fillId="0" borderId="37" xfId="0" applyNumberFormat="1" applyFont="1" applyBorder="1" applyAlignment="1">
      <alignment horizontal="right"/>
    </xf>
    <xf numFmtId="37" fontId="26" fillId="0" borderId="37" xfId="0" applyNumberFormat="1" applyFont="1" applyBorder="1"/>
    <xf numFmtId="167" fontId="26" fillId="0" borderId="37" xfId="0" applyNumberFormat="1" applyFont="1" applyBorder="1" applyAlignment="1">
      <alignment shrinkToFit="1"/>
    </xf>
    <xf numFmtId="0" fontId="26" fillId="5" borderId="59" xfId="0" applyFont="1" applyFill="1" applyBorder="1" applyAlignment="1">
      <alignment vertical="top"/>
    </xf>
    <xf numFmtId="0" fontId="41" fillId="0" borderId="9" xfId="0" applyFont="1" applyBorder="1"/>
    <xf numFmtId="37" fontId="26" fillId="5" borderId="167" xfId="0" applyNumberFormat="1" applyFont="1" applyFill="1" applyBorder="1"/>
    <xf numFmtId="37" fontId="26" fillId="5" borderId="206" xfId="0" applyNumberFormat="1" applyFont="1" applyFill="1" applyBorder="1"/>
    <xf numFmtId="44" fontId="26" fillId="3" borderId="72" xfId="0" applyNumberFormat="1" applyFont="1" applyFill="1" applyBorder="1" applyAlignment="1">
      <alignment horizontal="center"/>
    </xf>
    <xf numFmtId="37" fontId="26" fillId="3" borderId="37" xfId="0" applyNumberFormat="1" applyFont="1" applyFill="1" applyBorder="1"/>
    <xf numFmtId="37" fontId="26" fillId="3" borderId="19" xfId="0" applyNumberFormat="1" applyFont="1" applyFill="1" applyBorder="1"/>
    <xf numFmtId="0" fontId="26" fillId="7" borderId="59" xfId="0" applyFont="1" applyFill="1" applyBorder="1" applyAlignment="1">
      <alignment horizontal="left"/>
    </xf>
    <xf numFmtId="49" fontId="42" fillId="0" borderId="23" xfId="0" applyNumberFormat="1" applyFont="1" applyBorder="1" applyAlignment="1">
      <alignment horizontal="right"/>
    </xf>
    <xf numFmtId="49" fontId="26" fillId="0" borderId="76" xfId="0" applyNumberFormat="1" applyFont="1" applyBorder="1" applyAlignment="1">
      <alignment horizontal="right"/>
    </xf>
    <xf numFmtId="44" fontId="26" fillId="2" borderId="53" xfId="0" applyNumberFormat="1" applyFont="1" applyFill="1" applyBorder="1" applyAlignment="1">
      <alignment horizontal="center"/>
    </xf>
    <xf numFmtId="37" fontId="26" fillId="0" borderId="53" xfId="0" applyNumberFormat="1" applyFont="1" applyBorder="1"/>
    <xf numFmtId="37" fontId="26" fillId="0" borderId="197" xfId="0" applyNumberFormat="1" applyFont="1" applyBorder="1"/>
    <xf numFmtId="175" fontId="26" fillId="0" borderId="37" xfId="0" applyNumberFormat="1" applyFont="1" applyBorder="1"/>
    <xf numFmtId="0" fontId="26" fillId="0" borderId="93" xfId="0" applyFont="1" applyBorder="1"/>
    <xf numFmtId="37" fontId="26" fillId="3" borderId="63" xfId="0" applyNumberFormat="1" applyFont="1" applyFill="1" applyBorder="1"/>
    <xf numFmtId="175" fontId="26" fillId="0" borderId="23" xfId="0" applyNumberFormat="1" applyFont="1" applyBorder="1" applyAlignment="1">
      <alignment horizontal="right"/>
    </xf>
    <xf numFmtId="175" fontId="26" fillId="0" borderId="45" xfId="0" applyNumberFormat="1" applyFont="1" applyBorder="1" applyAlignment="1">
      <alignment horizontal="right"/>
    </xf>
    <xf numFmtId="0" fontId="26" fillId="2" borderId="18" xfId="0" applyFont="1" applyFill="1" applyBorder="1"/>
    <xf numFmtId="0" fontId="84" fillId="0" borderId="54" xfId="0" applyFont="1" applyBorder="1"/>
    <xf numFmtId="44" fontId="26" fillId="2" borderId="72" xfId="0" applyNumberFormat="1" applyFont="1" applyFill="1" applyBorder="1" applyAlignment="1">
      <alignment horizontal="center"/>
    </xf>
    <xf numFmtId="37" fontId="26" fillId="3" borderId="245" xfId="0" applyNumberFormat="1" applyFont="1" applyFill="1" applyBorder="1"/>
    <xf numFmtId="37" fontId="26" fillId="5" borderId="81" xfId="0" applyNumberFormat="1" applyFont="1" applyFill="1" applyBorder="1"/>
    <xf numFmtId="0" fontId="28" fillId="0" borderId="197" xfId="0" applyFont="1" applyBorder="1"/>
    <xf numFmtId="0" fontId="26" fillId="13" borderId="197" xfId="0" applyFont="1" applyFill="1" applyBorder="1"/>
    <xf numFmtId="44" fontId="26" fillId="0" borderId="197" xfId="0" applyNumberFormat="1" applyFont="1" applyBorder="1" applyAlignment="1">
      <alignment shrinkToFit="1"/>
    </xf>
    <xf numFmtId="167" fontId="26" fillId="0" borderId="197" xfId="0" applyNumberFormat="1" applyFont="1" applyBorder="1" applyAlignment="1">
      <alignment shrinkToFit="1"/>
    </xf>
    <xf numFmtId="37" fontId="26" fillId="0" borderId="23" xfId="0" applyNumberFormat="1" applyFont="1" applyBorder="1"/>
    <xf numFmtId="0" fontId="28" fillId="22" borderId="96" xfId="0" applyFont="1" applyFill="1" applyBorder="1"/>
    <xf numFmtId="0" fontId="35" fillId="5" borderId="62" xfId="0" applyFont="1" applyFill="1" applyBorder="1" applyAlignment="1">
      <alignment vertical="top"/>
    </xf>
    <xf numFmtId="0" fontId="87" fillId="8" borderId="101" xfId="0" applyFont="1" applyFill="1" applyBorder="1"/>
    <xf numFmtId="0" fontId="89" fillId="0" borderId="76" xfId="0" applyFont="1" applyBorder="1" applyAlignment="1">
      <alignment horizontal="left"/>
    </xf>
    <xf numFmtId="0" fontId="90" fillId="0" borderId="9" xfId="0" applyFont="1" applyBorder="1"/>
    <xf numFmtId="0" fontId="89" fillId="0" borderId="23" xfId="0" applyFont="1" applyBorder="1"/>
    <xf numFmtId="0" fontId="89" fillId="0" borderId="24" xfId="0" applyFont="1" applyBorder="1"/>
    <xf numFmtId="0" fontId="89" fillId="0" borderId="37" xfId="0" applyFont="1" applyBorder="1" applyAlignment="1">
      <alignment horizontal="right"/>
    </xf>
    <xf numFmtId="167" fontId="26" fillId="3" borderId="71" xfId="0" applyNumberFormat="1" applyFont="1" applyFill="1" applyBorder="1"/>
    <xf numFmtId="0" fontId="26" fillId="0" borderId="246" xfId="0" applyFont="1" applyBorder="1"/>
    <xf numFmtId="167" fontId="26" fillId="3" borderId="117" xfId="0" applyNumberFormat="1" applyFont="1" applyFill="1" applyBorder="1"/>
    <xf numFmtId="0" fontId="26" fillId="0" borderId="247" xfId="0" applyFont="1" applyBorder="1"/>
    <xf numFmtId="0" fontId="26" fillId="0" borderId="36" xfId="0" applyFont="1" applyBorder="1"/>
    <xf numFmtId="167" fontId="26" fillId="3" borderId="248" xfId="0" applyNumberFormat="1" applyFont="1" applyFill="1" applyBorder="1"/>
    <xf numFmtId="0" fontId="26" fillId="0" borderId="165" xfId="0" applyFont="1" applyBorder="1"/>
    <xf numFmtId="167" fontId="26" fillId="3" borderId="249" xfId="0" applyNumberFormat="1" applyFont="1" applyFill="1" applyBorder="1"/>
    <xf numFmtId="167" fontId="26" fillId="3" borderId="118" xfId="0" applyNumberFormat="1" applyFont="1" applyFill="1" applyBorder="1"/>
    <xf numFmtId="167" fontId="26" fillId="0" borderId="117" xfId="0" applyNumberFormat="1" applyFont="1" applyBorder="1"/>
    <xf numFmtId="44" fontId="26" fillId="0" borderId="250" xfId="0" applyNumberFormat="1" applyFont="1" applyBorder="1"/>
    <xf numFmtId="0" fontId="26" fillId="0" borderId="69" xfId="0" applyFont="1" applyBorder="1"/>
    <xf numFmtId="1" fontId="26" fillId="0" borderId="69" xfId="0" applyNumberFormat="1" applyFont="1" applyBorder="1"/>
    <xf numFmtId="44" fontId="26" fillId="0" borderId="69" xfId="0" applyNumberFormat="1" applyFont="1" applyBorder="1"/>
    <xf numFmtId="167" fontId="26" fillId="0" borderId="69" xfId="0" applyNumberFormat="1" applyFont="1" applyBorder="1"/>
    <xf numFmtId="167" fontId="91" fillId="30" borderId="59" xfId="0" applyNumberFormat="1" applyFont="1" applyFill="1" applyBorder="1"/>
    <xf numFmtId="49" fontId="26" fillId="30" borderId="59" xfId="0" applyNumberFormat="1" applyFont="1" applyFill="1" applyBorder="1"/>
    <xf numFmtId="0" fontId="1" fillId="31" borderId="149" xfId="0" applyFont="1" applyFill="1" applyBorder="1" applyAlignment="1">
      <alignment horizontal="right"/>
    </xf>
    <xf numFmtId="167" fontId="1" fillId="31" borderId="96" xfId="0" applyNumberFormat="1" applyFont="1" applyFill="1" applyBorder="1"/>
    <xf numFmtId="164" fontId="30" fillId="32" borderId="70" xfId="0" applyNumberFormat="1" applyFont="1" applyFill="1" applyBorder="1"/>
    <xf numFmtId="1" fontId="27" fillId="0" borderId="251" xfId="0" applyNumberFormat="1" applyFont="1" applyBorder="1"/>
    <xf numFmtId="44" fontId="26" fillId="0" borderId="62" xfId="0" applyNumberFormat="1" applyFont="1" applyFill="1" applyBorder="1"/>
    <xf numFmtId="0" fontId="28" fillId="0" borderId="66" xfId="0" applyFont="1" applyBorder="1"/>
    <xf numFmtId="0" fontId="26" fillId="0" borderId="62" xfId="0" applyFont="1" applyBorder="1"/>
    <xf numFmtId="0" fontId="83" fillId="0" borderId="10" xfId="0" applyFont="1" applyBorder="1" applyAlignment="1">
      <alignment horizontal="center"/>
    </xf>
    <xf numFmtId="0" fontId="26" fillId="0" borderId="62" xfId="0" applyFont="1" applyBorder="1" applyAlignment="1">
      <alignment horizontal="left"/>
    </xf>
    <xf numFmtId="0" fontId="26" fillId="0" borderId="62" xfId="0" applyFont="1" applyBorder="1" applyAlignment="1">
      <alignment horizontal="right"/>
    </xf>
    <xf numFmtId="44" fontId="26" fillId="0" borderId="38" xfId="0" applyNumberFormat="1" applyFont="1" applyBorder="1"/>
    <xf numFmtId="44" fontId="26" fillId="0" borderId="62" xfId="0" applyNumberFormat="1" applyFont="1" applyBorder="1" applyAlignment="1">
      <alignment shrinkToFit="1"/>
    </xf>
    <xf numFmtId="169" fontId="26" fillId="0" borderId="102" xfId="0" applyNumberFormat="1" applyFont="1" applyBorder="1"/>
    <xf numFmtId="0" fontId="26" fillId="0" borderId="252" xfId="0" applyFont="1" applyBorder="1"/>
    <xf numFmtId="0" fontId="26" fillId="0" borderId="251" xfId="0" applyFont="1" applyBorder="1" applyAlignment="1">
      <alignment wrapText="1"/>
    </xf>
    <xf numFmtId="0" fontId="26" fillId="0" borderId="253" xfId="0" applyFont="1" applyBorder="1"/>
    <xf numFmtId="0" fontId="26" fillId="0" borderId="254" xfId="0" applyFont="1" applyBorder="1"/>
    <xf numFmtId="0" fontId="26" fillId="0" borderId="251" xfId="0" applyFont="1" applyBorder="1"/>
    <xf numFmtId="0" fontId="26" fillId="0" borderId="251" xfId="0" applyFont="1" applyBorder="1" applyAlignment="1">
      <alignment horizontal="left"/>
    </xf>
    <xf numFmtId="0" fontId="26" fillId="0" borderId="255" xfId="0" applyFont="1" applyBorder="1" applyAlignment="1">
      <alignment horizontal="right"/>
    </xf>
    <xf numFmtId="168" fontId="26" fillId="9" borderId="256" xfId="0" applyNumberFormat="1" applyFont="1" applyFill="1" applyBorder="1"/>
    <xf numFmtId="44" fontId="26" fillId="0" borderId="251" xfId="0" applyNumberFormat="1" applyFont="1" applyBorder="1"/>
    <xf numFmtId="44" fontId="26" fillId="0" borderId="255" xfId="0" applyNumberFormat="1" applyFont="1" applyBorder="1"/>
    <xf numFmtId="44" fontId="26" fillId="0" borderId="251" xfId="0" applyNumberFormat="1" applyFont="1" applyBorder="1" applyAlignment="1">
      <alignment shrinkToFit="1"/>
    </xf>
    <xf numFmtId="169" fontId="26" fillId="0" borderId="257" xfId="0" applyNumberFormat="1" applyFont="1" applyBorder="1"/>
    <xf numFmtId="0" fontId="89" fillId="0" borderId="76" xfId="0" applyFont="1" applyBorder="1"/>
    <xf numFmtId="44" fontId="89" fillId="2" borderId="62" xfId="0" applyNumberFormat="1" applyFont="1" applyFill="1" applyBorder="1"/>
    <xf numFmtId="44" fontId="93" fillId="2" borderId="62" xfId="0" applyNumberFormat="1" applyFont="1" applyFill="1" applyBorder="1"/>
    <xf numFmtId="44" fontId="93" fillId="2" borderId="37" xfId="0" applyNumberFormat="1" applyFont="1" applyFill="1" applyBorder="1"/>
    <xf numFmtId="0" fontId="89" fillId="0" borderId="21" xfId="0" applyFont="1" applyBorder="1"/>
    <xf numFmtId="0" fontId="92" fillId="0" borderId="23" xfId="0" applyFont="1" applyBorder="1"/>
    <xf numFmtId="0" fontId="62" fillId="0" borderId="19" xfId="0" applyFont="1" applyFill="1" applyBorder="1"/>
    <xf numFmtId="44" fontId="89" fillId="2" borderId="66" xfId="0" applyNumberFormat="1" applyFont="1" applyFill="1" applyBorder="1"/>
    <xf numFmtId="0" fontId="89" fillId="0" borderId="23" xfId="0" applyFont="1" applyBorder="1" applyAlignment="1">
      <alignment horizontal="right"/>
    </xf>
    <xf numFmtId="0" fontId="89" fillId="3" borderId="66" xfId="0" applyFont="1" applyFill="1" applyBorder="1"/>
    <xf numFmtId="0" fontId="87" fillId="8" borderId="132" xfId="0" applyFont="1" applyFill="1" applyBorder="1"/>
    <xf numFmtId="0" fontId="26" fillId="0" borderId="19" xfId="0" applyFont="1" applyFill="1" applyBorder="1"/>
    <xf numFmtId="164" fontId="94" fillId="2" borderId="112" xfId="0" applyNumberFormat="1" applyFont="1" applyFill="1" applyBorder="1"/>
    <xf numFmtId="164" fontId="30" fillId="33" borderId="74" xfId="0" applyNumberFormat="1" applyFont="1" applyFill="1" applyBorder="1"/>
    <xf numFmtId="164" fontId="30" fillId="34" borderId="70" xfId="0" applyNumberFormat="1" applyFont="1" applyFill="1" applyBorder="1"/>
    <xf numFmtId="44" fontId="95" fillId="2" borderId="62" xfId="0" applyNumberFormat="1" applyFont="1" applyFill="1" applyBorder="1" applyAlignment="1">
      <alignment horizontal="left"/>
    </xf>
    <xf numFmtId="0" fontId="87" fillId="8" borderId="62" xfId="0" applyFont="1" applyFill="1" applyBorder="1"/>
    <xf numFmtId="0" fontId="89" fillId="0" borderId="19" xfId="0" applyFont="1" applyBorder="1"/>
    <xf numFmtId="0" fontId="90" fillId="0" borderId="23" xfId="0" applyFont="1" applyBorder="1"/>
    <xf numFmtId="164" fontId="30" fillId="35" borderId="74" xfId="0" applyNumberFormat="1" applyFont="1" applyFill="1" applyBorder="1"/>
    <xf numFmtId="0" fontId="89" fillId="0" borderId="37" xfId="0" applyFont="1" applyBorder="1"/>
    <xf numFmtId="0" fontId="96" fillId="0" borderId="23" xfId="0" applyFont="1" applyBorder="1" applyAlignment="1">
      <alignment horizontal="left"/>
    </xf>
    <xf numFmtId="0" fontId="89" fillId="8" borderId="101" xfId="0" applyFont="1" applyFill="1" applyBorder="1"/>
    <xf numFmtId="0" fontId="89" fillId="0" borderId="19" xfId="0" applyFont="1" applyBorder="1" applyAlignment="1">
      <alignment horizontal="left"/>
    </xf>
    <xf numFmtId="49" fontId="89" fillId="0" borderId="23" xfId="0" applyNumberFormat="1" applyFont="1" applyBorder="1"/>
    <xf numFmtId="49" fontId="89" fillId="0" borderId="23" xfId="0" applyNumberFormat="1" applyFont="1" applyBorder="1" applyAlignment="1">
      <alignment horizontal="right"/>
    </xf>
    <xf numFmtId="0" fontId="89" fillId="0" borderId="23" xfId="0" applyFont="1" applyBorder="1" applyAlignment="1">
      <alignment horizontal="left"/>
    </xf>
    <xf numFmtId="0" fontId="93" fillId="0" borderId="23" xfId="0" applyFont="1" applyBorder="1" applyAlignment="1">
      <alignment vertical="top"/>
    </xf>
    <xf numFmtId="0" fontId="93" fillId="0" borderId="25" xfId="0" applyFont="1" applyBorder="1" applyAlignment="1">
      <alignment horizontal="right" vertical="top"/>
    </xf>
    <xf numFmtId="164" fontId="94" fillId="2" borderId="190" xfId="0" applyNumberFormat="1" applyFont="1" applyFill="1" applyBorder="1"/>
    <xf numFmtId="0" fontId="93" fillId="0" borderId="0" xfId="0" applyFont="1" applyAlignment="1">
      <alignment vertical="top"/>
    </xf>
    <xf numFmtId="0" fontId="93" fillId="0" borderId="45" xfId="0" applyFont="1" applyBorder="1" applyAlignment="1">
      <alignment vertical="top"/>
    </xf>
    <xf numFmtId="44" fontId="89" fillId="2" borderId="37" xfId="0" applyNumberFormat="1" applyFont="1" applyFill="1" applyBorder="1"/>
    <xf numFmtId="0" fontId="89" fillId="13" borderId="96" xfId="0" applyFont="1" applyFill="1" applyBorder="1"/>
    <xf numFmtId="0" fontId="93" fillId="0" borderId="19" xfId="0" applyFont="1" applyBorder="1" applyAlignment="1">
      <alignment horizontal="right"/>
    </xf>
    <xf numFmtId="0" fontId="26" fillId="0" borderId="62" xfId="0" applyFont="1" applyFill="1" applyBorder="1" applyAlignment="1">
      <alignment horizontal="center"/>
    </xf>
    <xf numFmtId="44" fontId="26" fillId="0" borderId="38" xfId="0" applyNumberFormat="1" applyFont="1" applyFill="1" applyBorder="1"/>
    <xf numFmtId="44" fontId="26" fillId="0" borderId="136" xfId="0" applyNumberFormat="1" applyFont="1" applyFill="1" applyBorder="1"/>
    <xf numFmtId="0" fontId="26" fillId="3" borderId="258" xfId="0" applyFont="1" applyFill="1" applyBorder="1" applyAlignment="1">
      <alignment vertical="top"/>
    </xf>
    <xf numFmtId="0" fontId="97" fillId="0" borderId="23" xfId="0" applyFont="1" applyBorder="1" applyAlignment="1">
      <alignment horizontal="left"/>
    </xf>
    <xf numFmtId="0" fontId="62" fillId="0" borderId="49" xfId="0" applyFont="1" applyFill="1" applyBorder="1"/>
    <xf numFmtId="0" fontId="26" fillId="0" borderId="76" xfId="0" applyFont="1" applyFill="1" applyBorder="1"/>
    <xf numFmtId="0" fontId="26" fillId="0" borderId="76" xfId="0" applyFont="1" applyFill="1" applyBorder="1" applyAlignment="1">
      <alignment horizontal="right"/>
    </xf>
    <xf numFmtId="168" fontId="26" fillId="0" borderId="66" xfId="0" applyNumberFormat="1" applyFont="1" applyFill="1" applyBorder="1"/>
    <xf numFmtId="0" fontId="26" fillId="0" borderId="7" xfId="0" applyFont="1" applyFill="1" applyBorder="1"/>
    <xf numFmtId="0" fontId="26" fillId="0" borderId="45" xfId="0" applyFont="1" applyFill="1" applyBorder="1"/>
    <xf numFmtId="44" fontId="26" fillId="0" borderId="19" xfId="0" applyNumberFormat="1" applyFont="1" applyFill="1" applyBorder="1"/>
    <xf numFmtId="0" fontId="26" fillId="0" borderId="259" xfId="0" applyFont="1" applyBorder="1" applyAlignment="1">
      <alignment horizontal="left"/>
    </xf>
    <xf numFmtId="44" fontId="26" fillId="2" borderId="132" xfId="0" applyNumberFormat="1" applyFont="1" applyFill="1" applyBorder="1"/>
    <xf numFmtId="44" fontId="26" fillId="13" borderId="260" xfId="0" applyNumberFormat="1" applyFont="1" applyFill="1" applyBorder="1" applyAlignment="1">
      <alignment horizontal="left"/>
    </xf>
    <xf numFmtId="44" fontId="26" fillId="13" borderId="261" xfId="0" applyNumberFormat="1" applyFont="1" applyFill="1" applyBorder="1" applyAlignment="1">
      <alignment horizontal="left"/>
    </xf>
    <xf numFmtId="0" fontId="89" fillId="3" borderId="19" xfId="0" applyFont="1" applyFill="1" applyBorder="1" applyAlignment="1">
      <alignment horizontal="left"/>
    </xf>
    <xf numFmtId="0" fontId="97" fillId="0" borderId="24" xfId="0" applyFont="1" applyBorder="1"/>
    <xf numFmtId="44" fontId="93" fillId="2" borderId="19" xfId="0" applyNumberFormat="1" applyFont="1" applyFill="1" applyBorder="1"/>
    <xf numFmtId="0" fontId="89" fillId="0" borderId="7" xfId="0" applyFont="1" applyBorder="1"/>
    <xf numFmtId="0" fontId="89" fillId="0" borderId="44" xfId="0" applyFont="1" applyBorder="1"/>
    <xf numFmtId="44" fontId="26" fillId="3" borderId="262" xfId="0" applyNumberFormat="1" applyFont="1" applyFill="1" applyBorder="1"/>
    <xf numFmtId="44" fontId="98" fillId="2" borderId="19" xfId="0" applyNumberFormat="1" applyFont="1" applyFill="1" applyBorder="1"/>
    <xf numFmtId="44" fontId="99" fillId="2" borderId="19" xfId="0" applyNumberFormat="1" applyFont="1" applyFill="1" applyBorder="1"/>
    <xf numFmtId="164" fontId="94" fillId="2" borderId="18" xfId="0" applyNumberFormat="1" applyFont="1" applyFill="1" applyBorder="1" applyAlignment="1">
      <alignment horizontal="center"/>
    </xf>
    <xf numFmtId="164" fontId="100" fillId="2" borderId="96" xfId="0" applyNumberFormat="1" applyFont="1" applyFill="1" applyBorder="1" applyAlignment="1">
      <alignment horizontal="center"/>
    </xf>
    <xf numFmtId="0" fontId="26" fillId="0" borderId="38" xfId="0" applyFont="1" applyBorder="1"/>
    <xf numFmtId="0" fontId="26" fillId="0" borderId="38" xfId="0" applyFont="1" applyBorder="1" applyAlignment="1">
      <alignment horizontal="right"/>
    </xf>
    <xf numFmtId="167" fontId="26" fillId="0" borderId="102" xfId="0" applyNumberFormat="1" applyFont="1" applyBorder="1"/>
    <xf numFmtId="44" fontId="20" fillId="0" borderId="62" xfId="0" applyNumberFormat="1" applyFont="1" applyBorder="1"/>
    <xf numFmtId="0" fontId="20" fillId="0" borderId="62" xfId="0" applyFont="1" applyBorder="1"/>
    <xf numFmtId="44" fontId="26" fillId="0" borderId="62" xfId="0" applyNumberFormat="1" applyFont="1" applyBorder="1"/>
    <xf numFmtId="172" fontId="26" fillId="0" borderId="62" xfId="0" applyNumberFormat="1" applyFont="1" applyBorder="1"/>
    <xf numFmtId="0" fontId="26" fillId="0" borderId="255" xfId="0" applyFont="1" applyBorder="1"/>
    <xf numFmtId="0" fontId="26" fillId="3" borderId="251" xfId="0" applyFont="1" applyFill="1" applyBorder="1"/>
    <xf numFmtId="0" fontId="26" fillId="0" borderId="252" xfId="0" applyFont="1" applyBorder="1" applyAlignment="1">
      <alignment horizontal="center"/>
    </xf>
    <xf numFmtId="0" fontId="4" fillId="3" borderId="251" xfId="0" applyFont="1" applyFill="1" applyBorder="1"/>
    <xf numFmtId="0" fontId="26" fillId="3" borderId="251" xfId="0" applyFont="1" applyFill="1" applyBorder="1" applyAlignment="1">
      <alignment horizontal="right"/>
    </xf>
    <xf numFmtId="168" fontId="18" fillId="3" borderId="263" xfId="0" applyNumberFormat="1" applyFont="1" applyFill="1" applyBorder="1"/>
    <xf numFmtId="44" fontId="26" fillId="3" borderId="256" xfId="0" applyNumberFormat="1" applyFont="1" applyFill="1" applyBorder="1"/>
    <xf numFmtId="167" fontId="26" fillId="0" borderId="257" xfId="0" applyNumberFormat="1" applyFont="1" applyBorder="1"/>
    <xf numFmtId="0" fontId="20" fillId="0" borderId="253" xfId="0" applyFont="1" applyBorder="1"/>
    <xf numFmtId="44" fontId="20" fillId="0" borderId="251" xfId="0" applyNumberFormat="1" applyFont="1" applyBorder="1"/>
    <xf numFmtId="44" fontId="26" fillId="0" borderId="264" xfId="0" applyNumberFormat="1" applyFont="1" applyBorder="1"/>
    <xf numFmtId="0" fontId="26" fillId="3" borderId="256" xfId="0" applyFont="1" applyFill="1" applyBorder="1"/>
    <xf numFmtId="164" fontId="30" fillId="3" borderId="265" xfId="0" applyNumberFormat="1" applyFont="1" applyFill="1" applyBorder="1"/>
    <xf numFmtId="164" fontId="30" fillId="3" borderId="265" xfId="0" applyNumberFormat="1" applyFont="1" applyFill="1" applyBorder="1" applyAlignment="1">
      <alignment horizontal="center"/>
    </xf>
    <xf numFmtId="172" fontId="26" fillId="3" borderId="256" xfId="0" applyNumberFormat="1" applyFont="1" applyFill="1" applyBorder="1"/>
    <xf numFmtId="172" fontId="26" fillId="0" borderId="256" xfId="0" applyNumberFormat="1" applyFont="1" applyBorder="1"/>
    <xf numFmtId="0" fontId="20" fillId="0" borderId="251" xfId="0" applyFont="1" applyBorder="1" applyAlignment="1">
      <alignment horizontal="left"/>
    </xf>
    <xf numFmtId="44" fontId="98" fillId="2" borderId="37" xfId="0" applyNumberFormat="1" applyFont="1" applyFill="1" applyBorder="1"/>
    <xf numFmtId="44" fontId="99" fillId="2" borderId="37" xfId="0" applyNumberFormat="1" applyFont="1" applyFill="1" applyBorder="1"/>
    <xf numFmtId="44" fontId="26" fillId="36" borderId="19" xfId="0" applyNumberFormat="1" applyFont="1" applyFill="1" applyBorder="1"/>
    <xf numFmtId="44" fontId="26" fillId="37" borderId="19" xfId="0" applyNumberFormat="1" applyFont="1" applyFill="1" applyBorder="1"/>
    <xf numFmtId="164" fontId="30" fillId="0" borderId="162" xfId="0" applyNumberFormat="1" applyFont="1" applyFill="1" applyBorder="1"/>
    <xf numFmtId="166" fontId="26" fillId="0" borderId="45" xfId="0" applyNumberFormat="1" applyFont="1" applyFill="1" applyBorder="1"/>
    <xf numFmtId="44" fontId="99" fillId="2" borderId="62" xfId="0" applyNumberFormat="1" applyFont="1" applyFill="1" applyBorder="1"/>
    <xf numFmtId="164" fontId="30" fillId="0" borderId="70" xfId="0" applyNumberFormat="1" applyFont="1" applyFill="1" applyBorder="1"/>
    <xf numFmtId="164" fontId="30" fillId="0" borderId="266" xfId="0" applyNumberFormat="1" applyFont="1" applyFill="1" applyBorder="1"/>
    <xf numFmtId="164" fontId="30" fillId="0" borderId="267" xfId="0" applyNumberFormat="1" applyFont="1" applyFill="1" applyBorder="1"/>
    <xf numFmtId="164" fontId="30" fillId="0" borderId="268" xfId="0" applyNumberFormat="1" applyFont="1" applyFill="1" applyBorder="1"/>
    <xf numFmtId="166" fontId="26" fillId="0" borderId="262" xfId="0" applyNumberFormat="1" applyFont="1" applyFill="1" applyBorder="1"/>
    <xf numFmtId="164" fontId="30" fillId="0" borderId="131" xfId="0" applyNumberFormat="1" applyFont="1" applyFill="1" applyBorder="1"/>
    <xf numFmtId="164" fontId="30" fillId="0" borderId="195" xfId="0" applyNumberFormat="1" applyFont="1" applyFill="1" applyBorder="1"/>
    <xf numFmtId="164" fontId="30" fillId="0" borderId="150" xfId="0" applyNumberFormat="1" applyFont="1" applyFill="1" applyBorder="1"/>
    <xf numFmtId="166" fontId="26" fillId="0" borderId="72" xfId="0" applyNumberFormat="1" applyFont="1" applyFill="1" applyBorder="1"/>
    <xf numFmtId="164" fontId="30" fillId="0" borderId="108" xfId="0" applyNumberFormat="1" applyFont="1" applyFill="1" applyBorder="1"/>
    <xf numFmtId="164" fontId="30" fillId="0" borderId="130" xfId="0" applyNumberFormat="1" applyFont="1" applyFill="1" applyBorder="1"/>
    <xf numFmtId="164" fontId="30" fillId="0" borderId="84" xfId="0" applyNumberFormat="1" applyFont="1" applyFill="1" applyBorder="1"/>
    <xf numFmtId="164" fontId="30" fillId="7" borderId="269" xfId="0" applyNumberFormat="1" applyFont="1" applyFill="1" applyBorder="1"/>
    <xf numFmtId="164" fontId="30" fillId="10" borderId="270" xfId="0" applyNumberFormat="1" applyFont="1" applyFill="1" applyBorder="1"/>
    <xf numFmtId="164" fontId="30" fillId="2" borderId="270" xfId="0" applyNumberFormat="1" applyFont="1" applyFill="1" applyBorder="1"/>
    <xf numFmtId="164" fontId="30" fillId="10" borderId="271" xfId="0" applyNumberFormat="1" applyFont="1" applyFill="1" applyBorder="1"/>
    <xf numFmtId="166" fontId="26" fillId="0" borderId="62" xfId="0" applyNumberFormat="1" applyFont="1" applyBorder="1"/>
    <xf numFmtId="164" fontId="30" fillId="0" borderId="272" xfId="0" applyNumberFormat="1" applyFont="1" applyBorder="1"/>
    <xf numFmtId="164" fontId="30" fillId="0" borderId="265" xfId="0" applyNumberFormat="1" applyFont="1" applyBorder="1"/>
    <xf numFmtId="166" fontId="26" fillId="0" borderId="256" xfId="0" applyNumberFormat="1" applyFont="1" applyBorder="1"/>
    <xf numFmtId="44" fontId="26" fillId="3" borderId="273" xfId="0" applyNumberFormat="1" applyFont="1" applyFill="1" applyBorder="1"/>
    <xf numFmtId="44" fontId="89" fillId="2" borderId="126" xfId="0" applyNumberFormat="1" applyFont="1" applyFill="1" applyBorder="1"/>
    <xf numFmtId="44" fontId="26" fillId="0" borderId="101" xfId="0" applyNumberFormat="1" applyFont="1" applyFill="1" applyBorder="1"/>
    <xf numFmtId="0" fontId="26" fillId="0" borderId="37" xfId="0" applyFont="1" applyFill="1" applyBorder="1"/>
    <xf numFmtId="164" fontId="30" fillId="0" borderId="37" xfId="0" applyNumberFormat="1" applyFont="1" applyFill="1" applyBorder="1"/>
    <xf numFmtId="164" fontId="30" fillId="0" borderId="112" xfId="0" applyNumberFormat="1" applyFont="1" applyFill="1" applyBorder="1"/>
    <xf numFmtId="164" fontId="30" fillId="0" borderId="113" xfId="0" applyNumberFormat="1" applyFont="1" applyFill="1" applyBorder="1"/>
    <xf numFmtId="167" fontId="26" fillId="0" borderId="37" xfId="0" applyNumberFormat="1" applyFont="1" applyFill="1" applyBorder="1"/>
    <xf numFmtId="164" fontId="30" fillId="2" borderId="259" xfId="0" applyNumberFormat="1" applyFont="1" applyFill="1" applyBorder="1"/>
    <xf numFmtId="0" fontId="87" fillId="0" borderId="54" xfId="0" applyFont="1" applyBorder="1"/>
    <xf numFmtId="165" fontId="26" fillId="0" borderId="25" xfId="0" applyNumberFormat="1" applyFont="1" applyBorder="1"/>
    <xf numFmtId="165" fontId="26" fillId="0" borderId="64" xfId="0" applyNumberFormat="1" applyFont="1" applyBorder="1"/>
    <xf numFmtId="165" fontId="26" fillId="0" borderId="19" xfId="0" applyNumberFormat="1" applyFont="1" applyBorder="1"/>
    <xf numFmtId="44" fontId="89" fillId="2" borderId="53" xfId="0" applyNumberFormat="1" applyFont="1" applyFill="1" applyBorder="1"/>
    <xf numFmtId="0" fontId="90" fillId="0" borderId="25" xfId="0" applyFont="1" applyBorder="1"/>
    <xf numFmtId="0" fontId="89" fillId="0" borderId="0" xfId="0" applyFont="1"/>
    <xf numFmtId="0" fontId="90" fillId="0" borderId="19" xfId="0" applyFont="1" applyBorder="1"/>
    <xf numFmtId="44" fontId="89" fillId="2" borderId="72" xfId="0" applyNumberFormat="1" applyFont="1" applyFill="1" applyBorder="1"/>
    <xf numFmtId="176" fontId="26" fillId="0" borderId="64" xfId="0" applyNumberFormat="1" applyFont="1" applyBorder="1"/>
    <xf numFmtId="176" fontId="26" fillId="0" borderId="52" xfId="0" applyNumberFormat="1" applyFont="1" applyBorder="1"/>
    <xf numFmtId="0" fontId="89" fillId="3" borderId="62" xfId="0" applyFont="1" applyFill="1" applyBorder="1"/>
    <xf numFmtId="0" fontId="87" fillId="21" borderId="62" xfId="0" applyFont="1" applyFill="1" applyBorder="1"/>
    <xf numFmtId="0" fontId="89" fillId="3" borderId="19" xfId="0" applyFont="1" applyFill="1" applyBorder="1"/>
    <xf numFmtId="0" fontId="35" fillId="0" borderId="274" xfId="0" applyFont="1" applyFill="1" applyBorder="1" applyAlignment="1">
      <alignment vertical="top"/>
    </xf>
    <xf numFmtId="44" fontId="26" fillId="38" borderId="20" xfId="0" applyNumberFormat="1" applyFont="1" applyFill="1" applyBorder="1"/>
    <xf numFmtId="49" fontId="89" fillId="0" borderId="24" xfId="0" applyNumberFormat="1" applyFont="1" applyBorder="1" applyAlignment="1">
      <alignment horizontal="center"/>
    </xf>
    <xf numFmtId="0" fontId="26" fillId="0" borderId="275" xfId="0" applyFont="1" applyBorder="1"/>
    <xf numFmtId="0" fontId="0" fillId="0" borderId="0" xfId="0" applyFont="1" applyAlignment="1"/>
    <xf numFmtId="0" fontId="101" fillId="0" borderId="22" xfId="1" applyBorder="1" applyAlignment="1">
      <alignment horizontal="center"/>
    </xf>
    <xf numFmtId="0" fontId="26" fillId="13" borderId="259" xfId="0" applyFont="1" applyFill="1" applyBorder="1"/>
    <xf numFmtId="0" fontId="35" fillId="0" borderId="1" xfId="0" applyFont="1" applyFill="1" applyBorder="1" applyAlignment="1">
      <alignment vertical="top"/>
    </xf>
    <xf numFmtId="44" fontId="26" fillId="39" borderId="53" xfId="0" applyNumberFormat="1" applyFont="1" applyFill="1" applyBorder="1"/>
    <xf numFmtId="0" fontId="26" fillId="0" borderId="276" xfId="0" applyFont="1" applyBorder="1"/>
    <xf numFmtId="0" fontId="28" fillId="0" borderId="48" xfId="0" applyFont="1" applyBorder="1"/>
    <xf numFmtId="44" fontId="26" fillId="0" borderId="66" xfId="0" applyNumberFormat="1" applyFont="1" applyBorder="1" applyAlignment="1">
      <alignment shrinkToFit="1"/>
    </xf>
    <xf numFmtId="169" fontId="26" fillId="0" borderId="134" xfId="0" applyNumberFormat="1" applyFont="1" applyBorder="1"/>
    <xf numFmtId="0" fontId="35" fillId="0" borderId="66" xfId="0" applyFont="1" applyFill="1" applyBorder="1" applyAlignment="1">
      <alignment vertical="top"/>
    </xf>
    <xf numFmtId="168" fontId="18" fillId="0" borderId="18" xfId="0" applyNumberFormat="1" applyFont="1" applyFill="1" applyBorder="1"/>
    <xf numFmtId="168" fontId="18" fillId="0" borderId="59" xfId="0" applyNumberFormat="1" applyFont="1" applyFill="1" applyBorder="1"/>
    <xf numFmtId="168" fontId="18" fillId="9" borderId="256" xfId="0" applyNumberFormat="1" applyFont="1" applyFill="1" applyBorder="1"/>
    <xf numFmtId="0" fontId="8" fillId="0" borderId="20" xfId="0" applyFont="1" applyBorder="1" applyAlignment="1">
      <alignment horizontal="center"/>
    </xf>
    <xf numFmtId="0" fontId="13" fillId="0" borderId="21" xfId="0" applyFont="1" applyBorder="1"/>
    <xf numFmtId="49" fontId="26" fillId="0" borderId="44" xfId="0" applyNumberFormat="1" applyFont="1" applyBorder="1" applyAlignment="1">
      <alignment horizontal="center" wrapText="1"/>
    </xf>
    <xf numFmtId="0" fontId="13" fillId="0" borderId="45" xfId="0" applyFont="1" applyBorder="1"/>
    <xf numFmtId="0" fontId="13" fillId="0" borderId="54" xfId="0" applyFont="1" applyBorder="1"/>
    <xf numFmtId="0" fontId="26" fillId="0" borderId="44" xfId="0" applyFont="1" applyBorder="1" applyAlignment="1">
      <alignment horizontal="center" wrapText="1"/>
    </xf>
    <xf numFmtId="0" fontId="14" fillId="0" borderId="0" xfId="0" applyFont="1" applyAlignment="1">
      <alignment horizontal="center"/>
    </xf>
    <xf numFmtId="0" fontId="0" fillId="0" borderId="0" xfId="0" applyFont="1" applyAlignment="1"/>
    <xf numFmtId="0" fontId="28" fillId="12" borderId="115" xfId="0" applyFont="1" applyFill="1" applyBorder="1" applyAlignment="1">
      <alignment horizontal="center"/>
    </xf>
    <xf numFmtId="0" fontId="13" fillId="0" borderId="32" xfId="0" applyFont="1" applyBorder="1"/>
    <xf numFmtId="0" fontId="13" fillId="0" borderId="116" xfId="0" applyFont="1" applyBorder="1"/>
    <xf numFmtId="44" fontId="12" fillId="3" borderId="26" xfId="0" applyNumberFormat="1" applyFont="1" applyFill="1" applyBorder="1" applyAlignment="1">
      <alignment horizontal="center"/>
    </xf>
    <xf numFmtId="0" fontId="13" fillId="0" borderId="27" xfId="0" applyFont="1" applyBorder="1"/>
    <xf numFmtId="0" fontId="13" fillId="0" borderId="28" xfId="0" applyFont="1" applyBorder="1"/>
    <xf numFmtId="0" fontId="12" fillId="3" borderId="31" xfId="0" applyFont="1" applyFill="1" applyBorder="1" applyAlignment="1">
      <alignment horizontal="center"/>
    </xf>
    <xf numFmtId="0" fontId="13" fillId="0" borderId="33" xfId="0" applyFont="1" applyBorder="1"/>
    <xf numFmtId="0" fontId="12" fillId="3" borderId="39" xfId="0" applyFont="1" applyFill="1" applyBorder="1" applyAlignment="1">
      <alignment horizontal="center"/>
    </xf>
    <xf numFmtId="0" fontId="13" fillId="0" borderId="40" xfId="0" applyFont="1" applyBorder="1"/>
    <xf numFmtId="0" fontId="13" fillId="0" borderId="41" xfId="0" applyFont="1" applyBorder="1"/>
    <xf numFmtId="0" fontId="12" fillId="0" borderId="40" xfId="0" applyFont="1" applyBorder="1" applyAlignment="1">
      <alignment horizontal="center"/>
    </xf>
    <xf numFmtId="44" fontId="12" fillId="0" borderId="16" xfId="0" applyNumberFormat="1" applyFont="1" applyBorder="1" applyAlignment="1">
      <alignment horizontal="left"/>
    </xf>
    <xf numFmtId="0" fontId="13" fillId="0" borderId="16" xfId="0" applyFont="1" applyBorder="1"/>
    <xf numFmtId="37" fontId="12" fillId="3" borderId="31" xfId="0" applyNumberFormat="1" applyFont="1" applyFill="1" applyBorder="1" applyAlignment="1">
      <alignment horizontal="center"/>
    </xf>
    <xf numFmtId="0" fontId="26" fillId="0" borderId="123" xfId="0" applyFont="1" applyBorder="1" applyAlignment="1">
      <alignment horizontal="center" wrapText="1"/>
    </xf>
    <xf numFmtId="0" fontId="13" fillId="0" borderId="22" xfId="0" applyFont="1" applyBorder="1"/>
    <xf numFmtId="0" fontId="13" fillId="0" borderId="73" xfId="0" applyFont="1" applyBorder="1"/>
    <xf numFmtId="0" fontId="14" fillId="0" borderId="9" xfId="0" applyFont="1" applyBorder="1" applyAlignment="1">
      <alignment horizontal="center"/>
    </xf>
    <xf numFmtId="0" fontId="13" fillId="0" borderId="9" xfId="0" applyFont="1" applyBorder="1"/>
    <xf numFmtId="44" fontId="28" fillId="0" borderId="16" xfId="0" applyNumberFormat="1" applyFont="1" applyBorder="1" applyAlignment="1">
      <alignment horizontal="left"/>
    </xf>
    <xf numFmtId="37" fontId="28" fillId="3" borderId="31" xfId="0" applyNumberFormat="1" applyFont="1" applyFill="1" applyBorder="1" applyAlignment="1">
      <alignment horizontal="center"/>
    </xf>
    <xf numFmtId="0" fontId="28" fillId="0" borderId="40" xfId="0" applyFont="1" applyBorder="1" applyAlignment="1">
      <alignment horizontal="center"/>
    </xf>
    <xf numFmtId="0" fontId="26" fillId="0" borderId="16" xfId="0" applyFont="1" applyBorder="1" applyAlignment="1">
      <alignment horizontal="center"/>
    </xf>
    <xf numFmtId="0" fontId="28" fillId="3" borderId="31" xfId="0" applyFont="1" applyFill="1" applyBorder="1" applyAlignment="1">
      <alignment horizontal="center"/>
    </xf>
  </cellXfs>
  <cellStyles count="2">
    <cellStyle name="Hyperlink" xfId="1" builtinId="8"/>
    <cellStyle name="Normal" xfId="0" builtinId="0"/>
  </cellStyles>
  <dxfs count="332">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s>
  <tableStyles count="0" defaultTableStyle="TableStyleMedium2" defaultPivotStyle="PivotStyleLight16"/>
  <colors>
    <mruColors>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customschemas.google.com/relationships/workbookmetadata" Target="metadata"/><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xdr:colOff>
          <xdr:row>33</xdr:row>
          <xdr:rowOff>30480</xdr:rowOff>
        </xdr:from>
        <xdr:to>
          <xdr:col>1</xdr:col>
          <xdr:colOff>3116580</xdr:colOff>
          <xdr:row>40</xdr:row>
          <xdr:rowOff>182880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1</xdr:row>
          <xdr:rowOff>22860</xdr:rowOff>
        </xdr:from>
        <xdr:to>
          <xdr:col>14</xdr:col>
          <xdr:colOff>335280</xdr:colOff>
          <xdr:row>2</xdr:row>
          <xdr:rowOff>83820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Worksheets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289560</xdr:colOff>
          <xdr:row>1</xdr:row>
          <xdr:rowOff>0</xdr:rowOff>
        </xdr:from>
        <xdr:to>
          <xdr:col>14</xdr:col>
          <xdr:colOff>594360</xdr:colOff>
          <xdr:row>2</xdr:row>
          <xdr:rowOff>22860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Worksheets</a:t>
              </a:r>
            </a:p>
          </xdr:txBody>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ackage" Target="../embeddings/Microsoft_Word_Document.docx"/><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png"/></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6.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P1000"/>
  <sheetViews>
    <sheetView workbookViewId="0">
      <selection activeCell="B11" sqref="B11"/>
    </sheetView>
  </sheetViews>
  <sheetFormatPr defaultColWidth="14.44140625" defaultRowHeight="15" customHeight="1"/>
  <cols>
    <col min="1" max="1" width="105.6640625" customWidth="1"/>
    <col min="2" max="2" width="8" customWidth="1"/>
    <col min="3" max="3" width="12" customWidth="1"/>
    <col min="4" max="4" width="19" customWidth="1"/>
    <col min="5" max="6" width="8.6640625" customWidth="1"/>
    <col min="7" max="7" width="12.33203125" customWidth="1"/>
    <col min="8" max="8" width="10.6640625" customWidth="1"/>
    <col min="9" max="9" width="8.6640625" customWidth="1"/>
    <col min="10" max="10" width="10.33203125" customWidth="1"/>
    <col min="11" max="11" width="13.33203125" customWidth="1"/>
    <col min="12" max="12" width="11.5546875" customWidth="1"/>
    <col min="13" max="13" width="12.5546875" customWidth="1"/>
    <col min="14" max="14" width="11.88671875" customWidth="1"/>
    <col min="15" max="26" width="8.6640625" customWidth="1"/>
  </cols>
  <sheetData>
    <row r="1" spans="1:16" ht="14.4">
      <c r="A1" s="1" t="s">
        <v>0</v>
      </c>
    </row>
    <row r="2" spans="1:16" ht="14.4">
      <c r="A2" s="1" t="s">
        <v>1</v>
      </c>
    </row>
    <row r="3" spans="1:16" ht="14.4">
      <c r="A3" s="2" t="s">
        <v>2</v>
      </c>
    </row>
    <row r="4" spans="1:16" ht="14.4">
      <c r="A4" s="2" t="s">
        <v>3</v>
      </c>
    </row>
    <row r="5" spans="1:16" ht="15.6">
      <c r="A5" s="3"/>
    </row>
    <row r="6" spans="1:16" ht="43.2">
      <c r="A6" s="4" t="s">
        <v>4</v>
      </c>
    </row>
    <row r="7" spans="1:16" ht="57.6">
      <c r="A7" s="5" t="s">
        <v>5</v>
      </c>
    </row>
    <row r="8" spans="1:16" ht="14.4">
      <c r="A8" s="5"/>
      <c r="B8" s="6"/>
      <c r="C8" s="7"/>
      <c r="D8" s="7"/>
      <c r="E8" s="8" t="s">
        <v>6</v>
      </c>
      <c r="F8" s="7"/>
      <c r="G8" s="7"/>
      <c r="H8" s="7"/>
      <c r="I8" s="7"/>
      <c r="J8" s="7"/>
      <c r="K8" s="7"/>
      <c r="L8" s="7"/>
      <c r="M8" s="7"/>
      <c r="N8" s="7"/>
      <c r="O8" s="7"/>
      <c r="P8" s="9"/>
    </row>
    <row r="9" spans="1:16" ht="14.4">
      <c r="A9" s="10" t="s">
        <v>7</v>
      </c>
      <c r="B9" s="11"/>
      <c r="C9" s="12"/>
      <c r="D9" s="12"/>
      <c r="E9" s="13" t="s">
        <v>8</v>
      </c>
      <c r="F9" s="12"/>
      <c r="G9" s="12"/>
      <c r="H9" s="12"/>
      <c r="I9" s="12"/>
      <c r="J9" s="12"/>
      <c r="K9" s="12"/>
      <c r="L9" s="12"/>
      <c r="M9" s="12"/>
      <c r="N9" s="12"/>
      <c r="O9" s="12"/>
      <c r="P9" s="14"/>
    </row>
    <row r="10" spans="1:16" ht="39.6">
      <c r="A10" s="15" t="s">
        <v>9</v>
      </c>
      <c r="B10" s="11"/>
      <c r="C10" s="12"/>
      <c r="D10" s="12"/>
      <c r="E10" s="13" t="s">
        <v>10</v>
      </c>
      <c r="F10" s="12"/>
      <c r="G10" s="12"/>
      <c r="H10" s="12"/>
      <c r="I10" s="12"/>
      <c r="J10" s="12"/>
      <c r="K10" s="12"/>
      <c r="L10" s="12"/>
      <c r="M10" s="12"/>
      <c r="N10" s="12"/>
      <c r="O10" s="12"/>
      <c r="P10" s="14"/>
    </row>
    <row r="11" spans="1:16" ht="48" customHeight="1">
      <c r="A11" s="15" t="s">
        <v>11</v>
      </c>
      <c r="B11" s="11"/>
      <c r="C11" s="16" t="s">
        <v>12</v>
      </c>
      <c r="D11" s="13" t="s">
        <v>0</v>
      </c>
      <c r="E11" s="12"/>
      <c r="F11" s="12"/>
      <c r="G11" s="12"/>
      <c r="H11" s="12"/>
      <c r="I11" s="12"/>
      <c r="J11" s="16" t="s">
        <v>13</v>
      </c>
      <c r="K11" s="12"/>
      <c r="L11" s="12"/>
      <c r="M11" s="12"/>
      <c r="N11" s="12"/>
      <c r="O11" s="12"/>
      <c r="P11" s="14"/>
    </row>
    <row r="12" spans="1:16" ht="30.75" customHeight="1">
      <c r="A12" s="15" t="s">
        <v>14</v>
      </c>
      <c r="B12" s="11"/>
      <c r="C12" s="16" t="s">
        <v>15</v>
      </c>
      <c r="D12" s="13" t="s">
        <v>16</v>
      </c>
      <c r="E12" s="12"/>
      <c r="F12" s="16" t="s">
        <v>17</v>
      </c>
      <c r="G12" s="12"/>
      <c r="H12" s="13" t="s">
        <v>18</v>
      </c>
      <c r="I12" s="12"/>
      <c r="J12" s="12"/>
      <c r="K12" s="12"/>
      <c r="L12" s="12"/>
      <c r="M12" s="12"/>
      <c r="N12" s="12"/>
      <c r="O12" s="12"/>
      <c r="P12" s="14"/>
    </row>
    <row r="13" spans="1:16" ht="18" customHeight="1">
      <c r="A13" s="15" t="s">
        <v>19</v>
      </c>
      <c r="B13" s="17" t="s">
        <v>20</v>
      </c>
      <c r="C13" s="12"/>
      <c r="D13" s="12"/>
      <c r="E13" s="12"/>
      <c r="F13" s="12"/>
      <c r="G13" s="12"/>
      <c r="H13" s="13" t="s">
        <v>21</v>
      </c>
      <c r="I13" s="12"/>
      <c r="J13" s="12"/>
      <c r="K13" s="12"/>
      <c r="L13" s="12"/>
      <c r="M13" s="12"/>
      <c r="N13" s="12"/>
      <c r="O13" s="12"/>
      <c r="P13" s="14"/>
    </row>
    <row r="14" spans="1:16" ht="18" customHeight="1">
      <c r="A14" s="15" t="s">
        <v>22</v>
      </c>
      <c r="C14" s="16" t="s">
        <v>20</v>
      </c>
      <c r="D14" s="16" t="s">
        <v>20</v>
      </c>
      <c r="E14" s="16" t="s">
        <v>20</v>
      </c>
      <c r="F14" s="16" t="s">
        <v>20</v>
      </c>
      <c r="G14" s="16"/>
      <c r="H14" s="16" t="s">
        <v>20</v>
      </c>
      <c r="I14" s="16" t="s">
        <v>20</v>
      </c>
      <c r="J14" s="16" t="s">
        <v>20</v>
      </c>
      <c r="K14" s="16" t="s">
        <v>20</v>
      </c>
      <c r="L14" s="16" t="s">
        <v>20</v>
      </c>
      <c r="M14" s="12"/>
      <c r="N14" s="12"/>
      <c r="O14" s="12"/>
      <c r="P14" s="14"/>
    </row>
    <row r="15" spans="1:16" ht="18" customHeight="1">
      <c r="A15" s="18" t="s">
        <v>23</v>
      </c>
      <c r="B15" s="19" t="s">
        <v>24</v>
      </c>
      <c r="C15" s="16" t="s">
        <v>25</v>
      </c>
      <c r="D15" s="16" t="s">
        <v>26</v>
      </c>
      <c r="E15" s="16"/>
      <c r="F15" s="16" t="s">
        <v>27</v>
      </c>
      <c r="G15" s="16" t="s">
        <v>28</v>
      </c>
      <c r="H15" s="16" t="s">
        <v>29</v>
      </c>
      <c r="I15" s="16" t="s">
        <v>30</v>
      </c>
      <c r="J15" s="16" t="s">
        <v>31</v>
      </c>
      <c r="K15" s="16" t="s">
        <v>28</v>
      </c>
      <c r="L15" s="16" t="s">
        <v>32</v>
      </c>
      <c r="M15" s="16" t="s">
        <v>33</v>
      </c>
      <c r="N15" s="16" t="s">
        <v>34</v>
      </c>
      <c r="P15" s="14"/>
    </row>
    <row r="16" spans="1:16" ht="18" customHeight="1">
      <c r="A16" s="15" t="s">
        <v>35</v>
      </c>
      <c r="B16" s="19" t="s">
        <v>36</v>
      </c>
      <c r="C16" s="16"/>
      <c r="D16" s="16"/>
      <c r="E16" s="16"/>
      <c r="F16" s="16" t="s">
        <v>37</v>
      </c>
      <c r="G16" s="16" t="s">
        <v>38</v>
      </c>
      <c r="H16" s="16" t="s">
        <v>39</v>
      </c>
      <c r="I16" s="16" t="s">
        <v>40</v>
      </c>
      <c r="J16" s="16" t="s">
        <v>41</v>
      </c>
      <c r="K16" s="16" t="s">
        <v>32</v>
      </c>
      <c r="L16" s="16" t="s">
        <v>42</v>
      </c>
      <c r="M16" s="16" t="s">
        <v>43</v>
      </c>
      <c r="N16" s="16" t="s">
        <v>44</v>
      </c>
      <c r="P16" s="14"/>
    </row>
    <row r="17" spans="1:16" ht="33.75" customHeight="1">
      <c r="A17" s="15" t="s">
        <v>45</v>
      </c>
      <c r="C17" s="16"/>
      <c r="D17" s="16"/>
      <c r="E17" s="16"/>
      <c r="F17" s="16"/>
      <c r="G17" s="20" t="s">
        <v>46</v>
      </c>
      <c r="H17" s="16"/>
      <c r="I17" s="16"/>
      <c r="J17" s="16" t="s">
        <v>47</v>
      </c>
      <c r="K17" s="20" t="s">
        <v>46</v>
      </c>
      <c r="M17" s="16" t="s">
        <v>48</v>
      </c>
      <c r="N17" s="16"/>
      <c r="P17" s="14"/>
    </row>
    <row r="18" spans="1:16" ht="18" customHeight="1">
      <c r="A18" s="15" t="s">
        <v>49</v>
      </c>
      <c r="B18" s="21">
        <v>100</v>
      </c>
      <c r="C18" s="22" t="s">
        <v>50</v>
      </c>
      <c r="D18" s="22" t="s">
        <v>51</v>
      </c>
      <c r="E18" s="23"/>
      <c r="F18" s="22" t="s">
        <v>52</v>
      </c>
      <c r="G18" s="23">
        <v>100001</v>
      </c>
      <c r="H18" s="23" t="s">
        <v>53</v>
      </c>
      <c r="I18" s="23">
        <v>500</v>
      </c>
      <c r="J18" s="24">
        <v>25</v>
      </c>
      <c r="K18" s="23">
        <v>100001</v>
      </c>
      <c r="L18" s="23" t="s">
        <v>53</v>
      </c>
      <c r="M18" s="24">
        <v>52.5</v>
      </c>
      <c r="N18" s="25" t="s">
        <v>54</v>
      </c>
      <c r="P18" s="14"/>
    </row>
    <row r="19" spans="1:16" ht="52.8">
      <c r="A19" s="15" t="s">
        <v>55</v>
      </c>
      <c r="B19" s="26">
        <v>102</v>
      </c>
      <c r="C19" s="27" t="s">
        <v>50</v>
      </c>
      <c r="D19" s="27" t="s">
        <v>56</v>
      </c>
      <c r="E19" s="28"/>
      <c r="F19" s="27" t="s">
        <v>52</v>
      </c>
      <c r="G19" s="28">
        <v>764330</v>
      </c>
      <c r="H19" s="27" t="s">
        <v>57</v>
      </c>
      <c r="I19" s="28">
        <v>600</v>
      </c>
      <c r="J19" s="29">
        <v>35</v>
      </c>
      <c r="K19" s="28">
        <v>764330</v>
      </c>
      <c r="L19" s="27" t="s">
        <v>57</v>
      </c>
      <c r="M19" s="30"/>
      <c r="N19" s="31" t="s">
        <v>58</v>
      </c>
      <c r="P19" s="14"/>
    </row>
    <row r="20" spans="1:16" ht="27.75" customHeight="1">
      <c r="A20" s="15" t="s">
        <v>59</v>
      </c>
      <c r="B20" s="26">
        <v>2001</v>
      </c>
      <c r="C20" s="27" t="s">
        <v>60</v>
      </c>
      <c r="D20" s="27" t="s">
        <v>61</v>
      </c>
      <c r="E20" s="27"/>
      <c r="F20" s="27" t="s">
        <v>62</v>
      </c>
      <c r="G20" s="27">
        <v>1869</v>
      </c>
      <c r="H20" s="27" t="s">
        <v>63</v>
      </c>
      <c r="I20" s="27">
        <v>2000</v>
      </c>
      <c r="J20" s="32">
        <v>45</v>
      </c>
      <c r="K20" s="27">
        <v>20011</v>
      </c>
      <c r="L20" s="27" t="s">
        <v>64</v>
      </c>
      <c r="M20" s="29">
        <v>42.5</v>
      </c>
      <c r="N20" s="31" t="s">
        <v>54</v>
      </c>
      <c r="P20" s="14"/>
    </row>
    <row r="21" spans="1:16" ht="18.75" customHeight="1">
      <c r="A21" s="15" t="s">
        <v>65</v>
      </c>
      <c r="B21" s="11"/>
      <c r="C21" s="12"/>
      <c r="D21" s="12"/>
      <c r="E21" s="12"/>
      <c r="F21" s="12"/>
      <c r="G21" s="12"/>
      <c r="H21" s="12"/>
      <c r="I21" s="12"/>
      <c r="J21" s="12"/>
      <c r="K21" s="12"/>
      <c r="L21" s="12"/>
      <c r="M21" s="12"/>
      <c r="N21" s="12"/>
      <c r="O21" s="12"/>
      <c r="P21" s="14"/>
    </row>
    <row r="22" spans="1:16" ht="18.75" customHeight="1">
      <c r="A22" s="15" t="s">
        <v>66</v>
      </c>
      <c r="B22" s="11"/>
      <c r="C22" s="12"/>
      <c r="D22" s="12" t="s">
        <v>67</v>
      </c>
      <c r="E22" s="12"/>
      <c r="F22" s="12"/>
      <c r="G22" s="12"/>
      <c r="H22" s="12"/>
      <c r="I22" s="12"/>
      <c r="J22" s="12"/>
      <c r="K22" s="12"/>
      <c r="L22" s="12"/>
      <c r="M22" s="12"/>
      <c r="N22" s="12"/>
      <c r="O22" s="12"/>
      <c r="P22" s="14"/>
    </row>
    <row r="23" spans="1:16" ht="30" customHeight="1">
      <c r="A23" s="33" t="s">
        <v>68</v>
      </c>
      <c r="B23" s="11"/>
      <c r="C23" s="12"/>
      <c r="D23" s="12"/>
      <c r="E23" s="12"/>
      <c r="F23" s="12"/>
      <c r="G23" s="12"/>
      <c r="H23" s="12"/>
      <c r="I23" s="12"/>
      <c r="J23" s="12"/>
      <c r="K23" s="12"/>
      <c r="L23" s="12"/>
      <c r="M23" s="12"/>
      <c r="N23" s="12"/>
      <c r="O23" s="12"/>
      <c r="P23" s="14"/>
    </row>
    <row r="24" spans="1:16" ht="30" customHeight="1">
      <c r="A24" s="15" t="s">
        <v>69</v>
      </c>
      <c r="B24" s="11"/>
      <c r="C24" s="12"/>
      <c r="D24" s="12"/>
      <c r="E24" s="12"/>
      <c r="F24" s="12"/>
      <c r="G24" s="12"/>
      <c r="H24" s="12"/>
      <c r="I24" s="12"/>
      <c r="J24" s="12"/>
      <c r="K24" s="12"/>
      <c r="L24" s="12"/>
      <c r="M24" s="12"/>
      <c r="N24" s="12"/>
      <c r="O24" s="12"/>
      <c r="P24" s="14"/>
    </row>
    <row r="25" spans="1:16" ht="30" customHeight="1">
      <c r="A25" s="15" t="s">
        <v>70</v>
      </c>
      <c r="B25" s="11"/>
      <c r="C25" s="12"/>
      <c r="D25" s="34" t="s">
        <v>71</v>
      </c>
      <c r="E25" s="12"/>
      <c r="F25" s="12"/>
      <c r="G25" s="12"/>
      <c r="H25" s="12"/>
      <c r="I25" s="12"/>
      <c r="J25" s="12"/>
      <c r="K25" s="12"/>
      <c r="L25" s="12"/>
      <c r="M25" s="12"/>
      <c r="N25" s="12"/>
      <c r="O25" s="12"/>
      <c r="P25" s="14"/>
    </row>
    <row r="26" spans="1:16" ht="15.75" customHeight="1">
      <c r="A26" s="35" t="s">
        <v>72</v>
      </c>
      <c r="B26" s="11"/>
      <c r="C26" s="12"/>
      <c r="D26" s="13" t="s">
        <v>71</v>
      </c>
      <c r="E26" s="12"/>
      <c r="F26" s="12"/>
      <c r="G26" s="12"/>
      <c r="H26" s="12"/>
      <c r="I26" s="12"/>
      <c r="J26" s="12"/>
      <c r="K26" s="12"/>
      <c r="L26" s="12"/>
      <c r="M26" s="12"/>
      <c r="N26" s="12"/>
      <c r="O26" s="12"/>
      <c r="P26" s="14"/>
    </row>
    <row r="27" spans="1:16" ht="15.75" customHeight="1">
      <c r="A27" s="15" t="s">
        <v>73</v>
      </c>
      <c r="B27" s="11"/>
      <c r="C27" s="12"/>
      <c r="D27" s="12"/>
      <c r="E27" s="12"/>
      <c r="F27" s="12"/>
      <c r="G27" s="12"/>
      <c r="H27" s="12"/>
      <c r="I27" s="12"/>
      <c r="J27" s="12"/>
      <c r="K27" s="12"/>
      <c r="L27" s="12"/>
      <c r="M27" s="12"/>
      <c r="N27" s="12"/>
      <c r="O27" s="12"/>
      <c r="P27" s="14"/>
    </row>
    <row r="28" spans="1:16" ht="15.75" customHeight="1">
      <c r="A28" s="15" t="s">
        <v>74</v>
      </c>
      <c r="B28" s="11"/>
      <c r="C28" s="12"/>
      <c r="D28" s="12"/>
      <c r="E28" s="12"/>
      <c r="F28" s="12"/>
      <c r="G28" s="12"/>
      <c r="H28" s="12"/>
      <c r="I28" s="12"/>
      <c r="J28" s="12"/>
      <c r="K28" s="12"/>
      <c r="L28" s="12"/>
      <c r="M28" s="12"/>
      <c r="N28" s="12"/>
      <c r="O28" s="12"/>
      <c r="P28" s="14"/>
    </row>
    <row r="29" spans="1:16" ht="30" customHeight="1">
      <c r="A29" s="35" t="s">
        <v>75</v>
      </c>
      <c r="B29" s="11"/>
      <c r="C29" s="12"/>
      <c r="D29" s="12"/>
      <c r="E29" s="12"/>
      <c r="F29" s="12"/>
      <c r="G29" s="12"/>
      <c r="H29" s="12"/>
      <c r="I29" s="12"/>
      <c r="J29" s="12"/>
      <c r="K29" s="12"/>
      <c r="L29" s="12"/>
      <c r="M29" s="12"/>
      <c r="N29" s="12"/>
      <c r="O29" s="12"/>
      <c r="P29" s="14"/>
    </row>
    <row r="30" spans="1:16" ht="30" customHeight="1">
      <c r="A30" s="35" t="s">
        <v>76</v>
      </c>
      <c r="B30" s="11"/>
      <c r="C30" s="12"/>
      <c r="D30" s="12"/>
      <c r="E30" s="12"/>
      <c r="F30" s="12"/>
      <c r="G30" s="12"/>
      <c r="H30" s="12"/>
      <c r="I30" s="12"/>
      <c r="J30" s="12"/>
      <c r="K30" s="12"/>
      <c r="L30" s="12"/>
      <c r="M30" s="12"/>
      <c r="N30" s="12"/>
      <c r="O30" s="12"/>
      <c r="P30" s="14"/>
    </row>
    <row r="31" spans="1:16" ht="15.75" customHeight="1">
      <c r="A31" s="36"/>
      <c r="B31" s="11"/>
      <c r="C31" s="12"/>
      <c r="D31" s="12"/>
      <c r="E31" s="12"/>
      <c r="F31" s="12"/>
      <c r="G31" s="12"/>
      <c r="H31" s="12"/>
      <c r="I31" s="12"/>
      <c r="J31" s="12"/>
      <c r="K31" s="12"/>
      <c r="L31" s="12"/>
      <c r="M31" s="12"/>
      <c r="N31" s="12"/>
      <c r="O31" s="12"/>
      <c r="P31" s="14"/>
    </row>
    <row r="32" spans="1:16" ht="15.75" customHeight="1">
      <c r="A32" s="36" t="s">
        <v>77</v>
      </c>
      <c r="B32" s="11"/>
      <c r="C32" s="12"/>
      <c r="D32" s="12"/>
      <c r="E32" s="12"/>
      <c r="F32" s="12"/>
      <c r="G32" s="12"/>
      <c r="H32" s="12"/>
      <c r="I32" s="12"/>
      <c r="J32" s="12"/>
      <c r="K32" s="12"/>
      <c r="L32" s="12"/>
      <c r="M32" s="12"/>
      <c r="N32" s="12"/>
      <c r="O32" s="12"/>
      <c r="P32" s="14"/>
    </row>
    <row r="33" spans="1:16" ht="15.75" customHeight="1">
      <c r="A33" s="36" t="s">
        <v>78</v>
      </c>
      <c r="B33" s="11"/>
      <c r="C33" s="12"/>
      <c r="D33" s="12"/>
      <c r="E33" s="12"/>
      <c r="F33" s="12"/>
      <c r="G33" s="12"/>
      <c r="H33" s="12"/>
      <c r="I33" s="12"/>
      <c r="J33" s="12"/>
      <c r="K33" s="12"/>
      <c r="L33" s="12"/>
      <c r="M33" s="12"/>
      <c r="N33" s="12"/>
      <c r="O33" s="12"/>
      <c r="P33" s="14"/>
    </row>
    <row r="34" spans="1:16" ht="15.75" customHeight="1">
      <c r="A34" s="37" t="s">
        <v>79</v>
      </c>
      <c r="B34" s="11"/>
      <c r="C34" s="12"/>
      <c r="D34" s="12"/>
      <c r="E34" s="12"/>
      <c r="F34" s="12"/>
      <c r="G34" s="12"/>
      <c r="H34" s="12"/>
      <c r="I34" s="12"/>
      <c r="J34" s="12"/>
      <c r="K34" s="12"/>
      <c r="L34" s="12"/>
      <c r="M34" s="12"/>
      <c r="N34" s="12"/>
      <c r="O34" s="12"/>
      <c r="P34" s="14"/>
    </row>
    <row r="35" spans="1:16" ht="15.75" customHeight="1">
      <c r="A35" s="37" t="s">
        <v>80</v>
      </c>
      <c r="B35" s="11"/>
      <c r="C35" s="12"/>
      <c r="D35" s="12"/>
      <c r="E35" s="12"/>
      <c r="F35" s="12"/>
      <c r="G35" s="12"/>
      <c r="H35" s="12"/>
      <c r="I35" s="12"/>
      <c r="J35" s="12"/>
      <c r="K35" s="12"/>
      <c r="L35" s="12"/>
      <c r="M35" s="12"/>
      <c r="N35" s="12"/>
      <c r="O35" s="12"/>
      <c r="P35" s="14"/>
    </row>
    <row r="36" spans="1:16" ht="15.75" customHeight="1">
      <c r="A36" s="37"/>
      <c r="B36" s="11"/>
      <c r="C36" s="12"/>
      <c r="D36" s="12"/>
      <c r="E36" s="12"/>
      <c r="F36" s="12"/>
      <c r="G36" s="12"/>
      <c r="H36" s="12"/>
      <c r="I36" s="12"/>
      <c r="J36" s="12"/>
      <c r="K36" s="12"/>
      <c r="L36" s="12"/>
      <c r="M36" s="12"/>
      <c r="N36" s="12"/>
      <c r="O36" s="12"/>
      <c r="P36" s="14"/>
    </row>
    <row r="37" spans="1:16" ht="15.75" customHeight="1">
      <c r="A37" s="36" t="s">
        <v>81</v>
      </c>
      <c r="B37" s="11"/>
      <c r="C37" s="12"/>
      <c r="D37" s="12"/>
      <c r="E37" s="12"/>
      <c r="F37" s="12"/>
      <c r="G37" s="12"/>
      <c r="H37" s="12"/>
      <c r="I37" s="12"/>
      <c r="J37" s="12"/>
      <c r="K37" s="12"/>
      <c r="L37" s="12"/>
      <c r="M37" s="12"/>
      <c r="N37" s="12"/>
      <c r="O37" s="12"/>
      <c r="P37" s="14"/>
    </row>
    <row r="38" spans="1:16" ht="15.75" customHeight="1">
      <c r="A38" s="38" t="s">
        <v>82</v>
      </c>
      <c r="B38" s="39"/>
      <c r="C38" s="40"/>
      <c r="D38" s="40"/>
      <c r="E38" s="40"/>
      <c r="F38" s="40"/>
      <c r="G38" s="40"/>
      <c r="H38" s="40"/>
      <c r="I38" s="40"/>
      <c r="J38" s="40"/>
      <c r="K38" s="40"/>
      <c r="L38" s="40"/>
      <c r="M38" s="40"/>
      <c r="N38" s="40"/>
      <c r="O38" s="40"/>
      <c r="P38" s="41"/>
    </row>
    <row r="39" spans="1:16" ht="15.75" customHeight="1"/>
    <row r="40" spans="1:16" ht="15.75" customHeight="1"/>
    <row r="41" spans="1:16" ht="15.75" customHeight="1"/>
    <row r="42" spans="1:16" ht="15.75" customHeight="1"/>
    <row r="43" spans="1:16" ht="15.75" customHeight="1"/>
    <row r="44" spans="1:16" ht="15.75" customHeight="1"/>
    <row r="45" spans="1:16" ht="15.75" customHeight="1"/>
    <row r="46" spans="1:16" ht="15.75" customHeight="1"/>
    <row r="47" spans="1:16" ht="15.75" customHeight="1"/>
    <row r="48" spans="1:16"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25" right="0.25" top="0.75" bottom="0.75" header="0" footer="0"/>
  <pageSetup paperSize="5" scale="64"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Z1000"/>
  <sheetViews>
    <sheetView tabSelected="1" topLeftCell="A16" workbookViewId="0">
      <selection activeCell="D31" sqref="D31"/>
    </sheetView>
  </sheetViews>
  <sheetFormatPr defaultColWidth="14.44140625" defaultRowHeight="15" customHeight="1"/>
  <cols>
    <col min="1" max="1" width="44.33203125" customWidth="1"/>
    <col min="2" max="2" width="48.88671875" customWidth="1"/>
    <col min="3" max="3" width="17.6640625" customWidth="1"/>
    <col min="4" max="4" width="14.88671875" customWidth="1"/>
    <col min="5" max="5" width="18.88671875" customWidth="1"/>
    <col min="6" max="26" width="9.109375" customWidth="1"/>
  </cols>
  <sheetData>
    <row r="1" spans="1:26" ht="21" customHeight="1">
      <c r="A1" s="42" t="s">
        <v>83</v>
      </c>
      <c r="B1" s="12"/>
      <c r="C1" s="12"/>
      <c r="D1" s="12"/>
      <c r="E1" s="12"/>
      <c r="F1" s="12"/>
      <c r="G1" s="12"/>
      <c r="H1" s="12"/>
      <c r="I1" s="12"/>
      <c r="J1" s="12"/>
      <c r="K1" s="12"/>
      <c r="L1" s="12"/>
      <c r="M1" s="12"/>
      <c r="N1" s="12"/>
      <c r="O1" s="12"/>
      <c r="P1" s="12"/>
      <c r="Q1" s="12"/>
      <c r="R1" s="12"/>
      <c r="S1" s="12"/>
      <c r="T1" s="12"/>
      <c r="U1" s="12"/>
      <c r="V1" s="12"/>
      <c r="W1" s="12"/>
      <c r="X1" s="12"/>
      <c r="Y1" s="12"/>
      <c r="Z1" s="12"/>
    </row>
    <row r="2" spans="1:26" ht="21" customHeight="1">
      <c r="A2" s="43" t="s">
        <v>84</v>
      </c>
      <c r="B2" s="44" t="s">
        <v>85</v>
      </c>
      <c r="C2" s="12"/>
      <c r="D2" s="12"/>
      <c r="E2" s="12"/>
      <c r="F2" s="12"/>
      <c r="G2" s="12"/>
      <c r="H2" s="12"/>
      <c r="I2" s="12"/>
      <c r="J2" s="12"/>
      <c r="K2" s="12"/>
      <c r="L2" s="12"/>
      <c r="M2" s="12"/>
      <c r="N2" s="12"/>
      <c r="O2" s="12"/>
      <c r="P2" s="12"/>
      <c r="Q2" s="12"/>
      <c r="R2" s="12"/>
      <c r="S2" s="12"/>
      <c r="T2" s="12"/>
      <c r="U2" s="12"/>
      <c r="V2" s="12"/>
      <c r="W2" s="12"/>
      <c r="X2" s="12"/>
      <c r="Y2" s="12"/>
      <c r="Z2" s="12"/>
    </row>
    <row r="3" spans="1:26" ht="21" customHeight="1">
      <c r="A3" s="45" t="s">
        <v>86</v>
      </c>
      <c r="B3" s="46" t="s">
        <v>4695</v>
      </c>
      <c r="C3" s="47"/>
      <c r="D3" s="48"/>
      <c r="E3" s="12"/>
      <c r="F3" s="12"/>
      <c r="G3" s="12"/>
      <c r="H3" s="12"/>
      <c r="I3" s="12"/>
      <c r="J3" s="12"/>
      <c r="K3" s="12"/>
      <c r="L3" s="12"/>
      <c r="M3" s="12"/>
      <c r="N3" s="12"/>
      <c r="O3" s="12"/>
      <c r="P3" s="12"/>
      <c r="Q3" s="12"/>
      <c r="R3" s="12"/>
      <c r="S3" s="12"/>
      <c r="T3" s="12"/>
      <c r="U3" s="12"/>
      <c r="V3" s="12"/>
      <c r="W3" s="12"/>
      <c r="X3" s="12"/>
      <c r="Y3" s="12"/>
      <c r="Z3" s="12"/>
    </row>
    <row r="4" spans="1:26" ht="21" customHeight="1">
      <c r="A4" s="45" t="s">
        <v>87</v>
      </c>
      <c r="B4" s="49"/>
      <c r="C4" s="12"/>
      <c r="D4" s="50"/>
      <c r="E4" s="12"/>
      <c r="F4" s="12"/>
      <c r="G4" s="12"/>
      <c r="H4" s="12"/>
      <c r="I4" s="12"/>
      <c r="J4" s="12"/>
      <c r="K4" s="12"/>
      <c r="L4" s="12"/>
      <c r="M4" s="12"/>
      <c r="N4" s="12"/>
      <c r="O4" s="12"/>
      <c r="P4" s="12"/>
      <c r="Q4" s="12"/>
      <c r="R4" s="12"/>
      <c r="S4" s="12"/>
      <c r="T4" s="12"/>
      <c r="U4" s="12"/>
      <c r="V4" s="12"/>
      <c r="W4" s="12"/>
      <c r="X4" s="12"/>
      <c r="Y4" s="12"/>
      <c r="Z4" s="12"/>
    </row>
    <row r="5" spans="1:26" ht="21" customHeight="1">
      <c r="A5" s="45" t="s">
        <v>88</v>
      </c>
      <c r="B5" s="51"/>
      <c r="C5" s="47"/>
      <c r="D5" s="52"/>
      <c r="E5" s="12"/>
      <c r="F5" s="12"/>
      <c r="G5" s="12"/>
      <c r="H5" s="12"/>
      <c r="I5" s="12"/>
      <c r="J5" s="12"/>
      <c r="K5" s="12"/>
      <c r="L5" s="12"/>
      <c r="M5" s="12"/>
      <c r="N5" s="12"/>
      <c r="O5" s="12"/>
      <c r="P5" s="12"/>
      <c r="Q5" s="12"/>
      <c r="R5" s="12"/>
      <c r="S5" s="12"/>
      <c r="T5" s="12"/>
      <c r="U5" s="12"/>
      <c r="V5" s="12"/>
      <c r="W5" s="12"/>
      <c r="X5" s="12"/>
      <c r="Y5" s="12"/>
      <c r="Z5" s="12"/>
    </row>
    <row r="6" spans="1:26" ht="14.4">
      <c r="A6" s="2882" t="s">
        <v>89</v>
      </c>
      <c r="B6" s="2883"/>
      <c r="C6" s="12"/>
      <c r="D6" s="12"/>
      <c r="E6" s="12"/>
      <c r="F6" s="12"/>
      <c r="G6" s="12"/>
      <c r="H6" s="12"/>
      <c r="I6" s="12"/>
      <c r="J6" s="12"/>
      <c r="K6" s="12"/>
      <c r="L6" s="12"/>
      <c r="M6" s="12"/>
      <c r="N6" s="12"/>
      <c r="O6" s="12"/>
      <c r="P6" s="12"/>
      <c r="Q6" s="12"/>
      <c r="R6" s="12"/>
      <c r="S6" s="12"/>
      <c r="T6" s="12"/>
      <c r="U6" s="12"/>
      <c r="V6" s="12"/>
      <c r="W6" s="12"/>
      <c r="X6" s="12"/>
      <c r="Y6" s="12"/>
      <c r="Z6" s="12"/>
    </row>
    <row r="7" spans="1:26" ht="18" customHeight="1">
      <c r="A7" s="53" t="s">
        <v>90</v>
      </c>
      <c r="B7" s="54" t="s">
        <v>91</v>
      </c>
      <c r="C7" s="12"/>
      <c r="D7" s="55"/>
      <c r="E7" s="55"/>
      <c r="F7" s="12"/>
      <c r="G7" s="12"/>
      <c r="H7" s="12"/>
      <c r="I7" s="12"/>
      <c r="J7" s="12"/>
      <c r="K7" s="12"/>
      <c r="L7" s="12"/>
      <c r="M7" s="12"/>
      <c r="N7" s="12"/>
      <c r="O7" s="12"/>
      <c r="P7" s="12"/>
      <c r="Q7" s="12"/>
      <c r="R7" s="12"/>
      <c r="S7" s="12"/>
      <c r="T7" s="12"/>
      <c r="U7" s="12"/>
      <c r="V7" s="12"/>
      <c r="W7" s="12"/>
      <c r="X7" s="12"/>
      <c r="Y7" s="12"/>
      <c r="Z7" s="12"/>
    </row>
    <row r="8" spans="1:26" ht="18" customHeight="1">
      <c r="A8" s="2870" t="s">
        <v>92</v>
      </c>
      <c r="B8" s="56">
        <f>'Beef 100-2000'!M107</f>
        <v>79977.5</v>
      </c>
      <c r="C8" s="12"/>
      <c r="D8" s="57"/>
      <c r="E8" s="57"/>
      <c r="F8" s="12"/>
      <c r="G8" s="12"/>
      <c r="H8" s="12"/>
      <c r="I8" s="12"/>
      <c r="J8" s="12"/>
      <c r="K8" s="12"/>
      <c r="L8" s="12"/>
      <c r="M8" s="12"/>
      <c r="N8" s="12"/>
      <c r="O8" s="12"/>
      <c r="P8" s="12"/>
      <c r="Q8" s="12"/>
      <c r="R8" s="12"/>
      <c r="S8" s="12"/>
      <c r="T8" s="12"/>
      <c r="U8" s="12"/>
      <c r="V8" s="12"/>
      <c r="W8" s="12"/>
      <c r="X8" s="12"/>
      <c r="Y8" s="12"/>
      <c r="Z8" s="12"/>
    </row>
    <row r="9" spans="1:26" ht="18" customHeight="1">
      <c r="A9" s="58" t="s">
        <v>93</v>
      </c>
      <c r="B9" s="59">
        <f>'Chicken 2001-4000'!M327</f>
        <v>631524.27</v>
      </c>
      <c r="C9" s="12"/>
      <c r="D9" s="57"/>
      <c r="E9" s="57"/>
      <c r="F9" s="12"/>
      <c r="G9" s="12"/>
      <c r="H9" s="12"/>
      <c r="I9" s="12"/>
      <c r="J9" s="12"/>
      <c r="K9" s="12"/>
      <c r="L9" s="12"/>
      <c r="M9" s="12"/>
      <c r="N9" s="12"/>
      <c r="O9" s="12"/>
      <c r="P9" s="12"/>
      <c r="Q9" s="12"/>
      <c r="R9" s="12"/>
      <c r="S9" s="12"/>
      <c r="T9" s="12"/>
      <c r="U9" s="12"/>
      <c r="V9" s="12"/>
      <c r="W9" s="12"/>
      <c r="X9" s="12"/>
      <c r="Y9" s="12"/>
      <c r="Z9" s="12"/>
    </row>
    <row r="10" spans="1:26" ht="18" customHeight="1">
      <c r="A10" s="60" t="s">
        <v>94</v>
      </c>
      <c r="B10" s="61">
        <f>'Turkey 4001-6000'!M86</f>
        <v>90977.8</v>
      </c>
      <c r="C10" s="12"/>
      <c r="D10" s="57"/>
      <c r="E10" s="62"/>
      <c r="F10" s="12"/>
      <c r="G10" s="12"/>
      <c r="H10" s="12"/>
      <c r="I10" s="12"/>
      <c r="J10" s="12"/>
      <c r="K10" s="12"/>
      <c r="L10" s="12"/>
      <c r="M10" s="12"/>
      <c r="N10" s="12"/>
      <c r="O10" s="12"/>
      <c r="P10" s="12"/>
      <c r="Q10" s="12"/>
      <c r="R10" s="12"/>
      <c r="S10" s="12"/>
      <c r="T10" s="12"/>
      <c r="U10" s="12"/>
      <c r="V10" s="12"/>
      <c r="W10" s="12"/>
      <c r="X10" s="12"/>
      <c r="Y10" s="12"/>
      <c r="Z10" s="12"/>
    </row>
    <row r="11" spans="1:26" ht="18" customHeight="1">
      <c r="A11" s="63" t="s">
        <v>95</v>
      </c>
      <c r="B11" s="61">
        <f>'Pork 8001-10000'!M49</f>
        <v>12958.5</v>
      </c>
      <c r="C11" s="12"/>
      <c r="D11" s="57"/>
      <c r="E11" s="62"/>
      <c r="F11" s="12"/>
      <c r="G11" s="12"/>
      <c r="H11" s="12"/>
      <c r="I11" s="12"/>
      <c r="J11" s="12"/>
      <c r="K11" s="12"/>
      <c r="L11" s="12"/>
      <c r="M11" s="12"/>
      <c r="N11" s="12"/>
      <c r="O11" s="12"/>
      <c r="P11" s="12"/>
      <c r="Q11" s="12"/>
      <c r="R11" s="12"/>
      <c r="S11" s="12"/>
      <c r="T11" s="12"/>
      <c r="U11" s="12"/>
      <c r="V11" s="12"/>
      <c r="W11" s="12"/>
      <c r="X11" s="12"/>
      <c r="Y11" s="12"/>
      <c r="Z11" s="12"/>
    </row>
    <row r="12" spans="1:26" ht="18" customHeight="1">
      <c r="A12" s="63" t="s">
        <v>96</v>
      </c>
      <c r="B12" s="61">
        <f>'Fish 6001-8000'!M47</f>
        <v>10950.58</v>
      </c>
      <c r="C12" s="12"/>
      <c r="D12" s="57"/>
      <c r="E12" s="62"/>
      <c r="F12" s="12"/>
      <c r="G12" s="12"/>
      <c r="H12" s="12"/>
      <c r="I12" s="12"/>
      <c r="J12" s="12"/>
      <c r="K12" s="12"/>
      <c r="L12" s="12"/>
      <c r="M12" s="12"/>
      <c r="N12" s="12"/>
      <c r="O12" s="12"/>
      <c r="P12" s="12"/>
      <c r="Q12" s="12"/>
      <c r="R12" s="12"/>
      <c r="S12" s="12"/>
      <c r="T12" s="12"/>
      <c r="U12" s="12"/>
      <c r="V12" s="12"/>
      <c r="W12" s="12"/>
      <c r="X12" s="12"/>
      <c r="Y12" s="12"/>
      <c r="Z12" s="12"/>
    </row>
    <row r="13" spans="1:26" ht="18" customHeight="1">
      <c r="A13" s="63" t="s">
        <v>97</v>
      </c>
      <c r="B13" s="61">
        <f>'Pizza 10001-12000'!M170</f>
        <v>442766.49</v>
      </c>
      <c r="C13" s="12"/>
      <c r="D13" s="57"/>
      <c r="E13" s="62"/>
      <c r="F13" s="12"/>
      <c r="G13" s="12"/>
      <c r="H13" s="12"/>
      <c r="I13" s="12"/>
      <c r="J13" s="12"/>
      <c r="K13" s="12"/>
      <c r="L13" s="12"/>
      <c r="M13" s="12"/>
      <c r="N13" s="12"/>
      <c r="O13" s="12"/>
      <c r="P13" s="12"/>
      <c r="Q13" s="12"/>
      <c r="R13" s="12"/>
      <c r="S13" s="12"/>
      <c r="T13" s="12"/>
      <c r="U13" s="12"/>
      <c r="V13" s="12"/>
      <c r="W13" s="12"/>
      <c r="X13" s="12"/>
      <c r="Y13" s="12"/>
      <c r="Z13" s="12"/>
    </row>
    <row r="14" spans="1:26" ht="18" customHeight="1">
      <c r="A14" s="63" t="s">
        <v>98</v>
      </c>
      <c r="B14" s="61">
        <f>'Frozen Entrees 12001-14000'!M141</f>
        <v>148311.5</v>
      </c>
      <c r="C14" s="12"/>
      <c r="D14" s="57"/>
      <c r="E14" s="62"/>
      <c r="F14" s="12"/>
      <c r="G14" s="12"/>
      <c r="H14" s="12"/>
      <c r="I14" s="12"/>
      <c r="J14" s="12"/>
      <c r="K14" s="12"/>
      <c r="L14" s="12"/>
      <c r="M14" s="12"/>
      <c r="N14" s="12"/>
      <c r="O14" s="12"/>
      <c r="P14" s="12"/>
      <c r="Q14" s="12"/>
      <c r="R14" s="12"/>
      <c r="S14" s="12"/>
      <c r="T14" s="12"/>
      <c r="U14" s="12"/>
      <c r="V14" s="12"/>
      <c r="W14" s="12"/>
      <c r="X14" s="12"/>
      <c r="Y14" s="12"/>
      <c r="Z14" s="12"/>
    </row>
    <row r="15" spans="1:26" ht="18" customHeight="1">
      <c r="A15" s="63" t="s">
        <v>99</v>
      </c>
      <c r="B15" s="61">
        <f>'Franks &amp; Corn Dogs 16001-18000'!M76</f>
        <v>66825.5</v>
      </c>
      <c r="C15" s="12"/>
      <c r="D15" s="12"/>
      <c r="E15" s="12"/>
      <c r="F15" s="12"/>
      <c r="G15" s="12"/>
      <c r="H15" s="12"/>
      <c r="I15" s="12"/>
      <c r="J15" s="12"/>
      <c r="K15" s="12"/>
      <c r="L15" s="12"/>
      <c r="M15" s="12"/>
      <c r="N15" s="12"/>
      <c r="O15" s="12"/>
      <c r="P15" s="12"/>
      <c r="Q15" s="12"/>
      <c r="R15" s="12"/>
      <c r="S15" s="12"/>
      <c r="T15" s="12"/>
      <c r="U15" s="12"/>
      <c r="V15" s="12"/>
      <c r="W15" s="12"/>
      <c r="X15" s="12"/>
      <c r="Y15" s="12"/>
      <c r="Z15" s="12"/>
    </row>
    <row r="16" spans="1:26" ht="18" customHeight="1">
      <c r="A16" s="63" t="s">
        <v>100</v>
      </c>
      <c r="B16" s="61">
        <f>'Dairy &amp; Yogurt 14001-16000'!M118</f>
        <v>185247</v>
      </c>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18" customHeight="1">
      <c r="A17" s="63" t="s">
        <v>101</v>
      </c>
      <c r="B17" s="61">
        <f>'Eggs 18001-20000'!M48</f>
        <v>22542.799999999999</v>
      </c>
      <c r="C17" s="12"/>
      <c r="D17" s="64"/>
      <c r="E17" s="12"/>
      <c r="F17" s="12"/>
      <c r="G17" s="12"/>
      <c r="H17" s="12"/>
      <c r="I17" s="12"/>
      <c r="J17" s="12"/>
      <c r="K17" s="12"/>
      <c r="L17" s="12"/>
      <c r="M17" s="12"/>
      <c r="N17" s="12"/>
      <c r="O17" s="12"/>
      <c r="P17" s="12"/>
      <c r="Q17" s="12"/>
      <c r="R17" s="12"/>
      <c r="S17" s="12"/>
      <c r="T17" s="12"/>
      <c r="U17" s="12"/>
      <c r="V17" s="12"/>
      <c r="W17" s="12"/>
      <c r="X17" s="12"/>
      <c r="Y17" s="12"/>
      <c r="Z17" s="12"/>
    </row>
    <row r="18" spans="1:26" ht="18" customHeight="1">
      <c r="A18" s="63" t="s">
        <v>102</v>
      </c>
      <c r="B18" s="61">
        <f>'Frozen Potato 20001-22000'!M116</f>
        <v>99017.66</v>
      </c>
      <c r="C18" s="12"/>
      <c r="D18" s="57"/>
      <c r="E18" s="65"/>
      <c r="F18" s="12"/>
      <c r="G18" s="12"/>
      <c r="H18" s="12"/>
      <c r="I18" s="12"/>
      <c r="J18" s="12"/>
      <c r="K18" s="12"/>
      <c r="L18" s="12"/>
      <c r="M18" s="12"/>
      <c r="N18" s="12"/>
      <c r="O18" s="12"/>
      <c r="P18" s="12"/>
      <c r="Q18" s="12"/>
      <c r="R18" s="12"/>
      <c r="S18" s="12"/>
      <c r="T18" s="12"/>
      <c r="U18" s="12"/>
      <c r="V18" s="12"/>
      <c r="W18" s="12"/>
      <c r="X18" s="12"/>
      <c r="Y18" s="12"/>
      <c r="Z18" s="12"/>
    </row>
    <row r="19" spans="1:26" ht="18" customHeight="1">
      <c r="A19" s="63" t="s">
        <v>103</v>
      </c>
      <c r="B19" s="61">
        <f>'Juice Frz 26001-28000'!T68</f>
        <v>74841.48</v>
      </c>
      <c r="C19" s="12"/>
      <c r="D19" s="57"/>
      <c r="E19" s="12"/>
      <c r="F19" s="12"/>
      <c r="G19" s="12"/>
      <c r="H19" s="12"/>
      <c r="I19" s="12"/>
      <c r="J19" s="12"/>
      <c r="K19" s="12"/>
      <c r="L19" s="12"/>
      <c r="M19" s="12"/>
      <c r="N19" s="12"/>
      <c r="O19" s="12"/>
      <c r="P19" s="12"/>
      <c r="Q19" s="12"/>
      <c r="R19" s="12"/>
      <c r="S19" s="12"/>
      <c r="T19" s="12"/>
      <c r="U19" s="12"/>
      <c r="V19" s="12"/>
      <c r="W19" s="12"/>
      <c r="X19" s="12"/>
      <c r="Y19" s="12"/>
      <c r="Z19" s="12"/>
    </row>
    <row r="20" spans="1:26" ht="18" customHeight="1">
      <c r="A20" s="58" t="s">
        <v>104</v>
      </c>
      <c r="B20" s="61">
        <f>'Fruit 22001-24000'!M167</f>
        <v>172160</v>
      </c>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18" customHeight="1">
      <c r="A21" s="63" t="s">
        <v>105</v>
      </c>
      <c r="B21" s="61">
        <f>'Vegetables Frz 38001-40000'!M70</f>
        <v>0</v>
      </c>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ht="18" customHeight="1">
      <c r="A22" s="63" t="s">
        <v>106</v>
      </c>
      <c r="B22" s="61">
        <f>'Pantry Vegetables 24001-26000'!M110</f>
        <v>51781.5</v>
      </c>
      <c r="C22" s="12"/>
      <c r="D22" s="12"/>
      <c r="E22" s="12"/>
      <c r="F22" s="12"/>
      <c r="G22" s="12"/>
      <c r="H22" s="12"/>
      <c r="I22" s="12"/>
      <c r="J22" s="12"/>
      <c r="K22" s="12"/>
      <c r="L22" s="12"/>
      <c r="M22" s="12"/>
      <c r="N22" s="12"/>
      <c r="O22" s="12"/>
      <c r="P22" s="12"/>
      <c r="Q22" s="12"/>
      <c r="R22" s="12"/>
      <c r="S22" s="12"/>
      <c r="T22" s="12"/>
      <c r="U22" s="12"/>
      <c r="V22" s="12"/>
      <c r="W22" s="12"/>
      <c r="X22" s="12"/>
      <c r="Y22" s="12"/>
      <c r="Z22" s="12"/>
    </row>
    <row r="23" spans="1:26" ht="18" customHeight="1">
      <c r="A23" s="63" t="s">
        <v>107</v>
      </c>
      <c r="B23" s="61">
        <f>'Breakfast Products 28001-30000'!M539</f>
        <v>526740.07999999996</v>
      </c>
      <c r="C23" s="12"/>
      <c r="D23" s="64"/>
      <c r="E23" s="12"/>
      <c r="F23" s="12"/>
      <c r="G23" s="12"/>
      <c r="H23" s="12"/>
      <c r="I23" s="12"/>
      <c r="J23" s="12"/>
      <c r="K23" s="12"/>
      <c r="L23" s="12"/>
      <c r="M23" s="12"/>
      <c r="N23" s="12"/>
      <c r="O23" s="12"/>
      <c r="P23" s="12"/>
      <c r="Q23" s="12"/>
      <c r="R23" s="12"/>
      <c r="S23" s="12"/>
      <c r="T23" s="12"/>
      <c r="U23" s="12"/>
      <c r="V23" s="12"/>
      <c r="W23" s="12"/>
      <c r="X23" s="12"/>
      <c r="Y23" s="12"/>
      <c r="Z23" s="12"/>
    </row>
    <row r="24" spans="1:26" ht="18" customHeight="1">
      <c r="A24" s="63" t="s">
        <v>108</v>
      </c>
      <c r="B24" s="61">
        <f>'Groceries 36001-38000'!M208</f>
        <v>29988.9</v>
      </c>
      <c r="C24" s="12"/>
      <c r="D24" s="16"/>
      <c r="E24" s="66"/>
      <c r="F24" s="12"/>
      <c r="G24" s="12"/>
      <c r="H24" s="12"/>
      <c r="I24" s="12"/>
      <c r="J24" s="12"/>
      <c r="K24" s="12"/>
      <c r="L24" s="12"/>
      <c r="M24" s="12"/>
      <c r="N24" s="12"/>
      <c r="O24" s="12"/>
      <c r="P24" s="12"/>
      <c r="Q24" s="12"/>
      <c r="R24" s="12"/>
      <c r="S24" s="12"/>
      <c r="T24" s="12"/>
      <c r="U24" s="12"/>
      <c r="V24" s="12"/>
      <c r="W24" s="12"/>
      <c r="X24" s="12"/>
      <c r="Y24" s="12"/>
      <c r="Z24" s="12"/>
    </row>
    <row r="25" spans="1:26" ht="18" customHeight="1">
      <c r="A25" s="63" t="s">
        <v>109</v>
      </c>
      <c r="B25" s="61">
        <f>'Beverages 32001-34000'!M126</f>
        <v>42144.76</v>
      </c>
      <c r="C25" s="12"/>
      <c r="D25" s="12"/>
      <c r="E25" s="12"/>
      <c r="F25" s="12"/>
      <c r="G25" s="12"/>
      <c r="H25" s="12"/>
      <c r="I25" s="12"/>
      <c r="J25" s="12"/>
      <c r="K25" s="12"/>
      <c r="L25" s="12"/>
      <c r="M25" s="12"/>
      <c r="N25" s="12"/>
      <c r="O25" s="12"/>
      <c r="P25" s="12"/>
      <c r="Q25" s="12"/>
      <c r="R25" s="12"/>
      <c r="S25" s="12"/>
      <c r="T25" s="12"/>
      <c r="U25" s="12"/>
      <c r="V25" s="12"/>
      <c r="W25" s="12"/>
      <c r="X25" s="12"/>
      <c r="Y25" s="12"/>
      <c r="Z25" s="12"/>
    </row>
    <row r="26" spans="1:26" ht="18" customHeight="1">
      <c r="A26" s="63" t="s">
        <v>110</v>
      </c>
      <c r="B26" s="61">
        <f>'Spices Flavorings 40001-42000'!M160</f>
        <v>0</v>
      </c>
      <c r="C26" s="12"/>
      <c r="D26" s="57"/>
      <c r="E26" s="66"/>
      <c r="F26" s="12"/>
      <c r="G26" s="12"/>
      <c r="H26" s="12"/>
      <c r="I26" s="12"/>
      <c r="J26" s="12"/>
      <c r="K26" s="12"/>
      <c r="L26" s="12"/>
      <c r="M26" s="12"/>
      <c r="N26" s="12"/>
      <c r="O26" s="12"/>
      <c r="P26" s="12"/>
      <c r="Q26" s="12"/>
      <c r="R26" s="12"/>
      <c r="S26" s="12"/>
      <c r="T26" s="12"/>
      <c r="U26" s="12"/>
      <c r="V26" s="12"/>
      <c r="W26" s="12"/>
      <c r="X26" s="12"/>
      <c r="Y26" s="12"/>
      <c r="Z26" s="12"/>
    </row>
    <row r="27" spans="1:26" ht="18" customHeight="1">
      <c r="A27" s="63" t="s">
        <v>111</v>
      </c>
      <c r="B27" s="61">
        <f>'Condiments PC 34001-36000'!M181</f>
        <v>105217.15</v>
      </c>
      <c r="C27" s="12"/>
      <c r="D27" s="12"/>
      <c r="E27" s="12"/>
      <c r="F27" s="12"/>
      <c r="G27" s="12"/>
      <c r="H27" s="12"/>
      <c r="I27" s="12"/>
      <c r="J27" s="12"/>
      <c r="K27" s="12"/>
      <c r="L27" s="12"/>
      <c r="M27" s="12"/>
      <c r="N27" s="12"/>
      <c r="O27" s="12"/>
      <c r="P27" s="12"/>
      <c r="Q27" s="12"/>
      <c r="R27" s="12"/>
      <c r="S27" s="12"/>
      <c r="T27" s="12"/>
      <c r="U27" s="12"/>
      <c r="V27" s="12"/>
      <c r="W27" s="12"/>
      <c r="X27" s="12"/>
      <c r="Y27" s="12"/>
      <c r="Z27" s="12"/>
    </row>
    <row r="28" spans="1:26" ht="18" customHeight="1">
      <c r="A28" s="63" t="s">
        <v>112</v>
      </c>
      <c r="B28" s="61">
        <f>'Smart Snacks 30001-32000'!M204</f>
        <v>216628.1</v>
      </c>
      <c r="C28" s="12"/>
      <c r="D28" s="12"/>
      <c r="E28" s="12"/>
      <c r="F28" s="12"/>
      <c r="G28" s="12"/>
      <c r="H28" s="12"/>
      <c r="I28" s="12"/>
      <c r="J28" s="12"/>
      <c r="K28" s="12"/>
      <c r="L28" s="12"/>
      <c r="M28" s="12"/>
      <c r="N28" s="12"/>
      <c r="O28" s="12"/>
      <c r="P28" s="12"/>
      <c r="Q28" s="12"/>
      <c r="R28" s="12"/>
      <c r="S28" s="12"/>
      <c r="T28" s="12"/>
      <c r="U28" s="12"/>
      <c r="V28" s="12"/>
      <c r="W28" s="12"/>
      <c r="X28" s="12"/>
      <c r="Y28" s="12"/>
      <c r="Z28" s="12"/>
    </row>
    <row r="29" spans="1:26" ht="18" customHeight="1">
      <c r="A29" s="58" t="s">
        <v>113</v>
      </c>
      <c r="B29" s="67">
        <f>'Special Diet Foods 44001-46000'!M64</f>
        <v>0</v>
      </c>
      <c r="C29" s="12"/>
      <c r="D29" s="12"/>
      <c r="E29" s="12"/>
      <c r="F29" s="12"/>
      <c r="G29" s="12"/>
      <c r="H29" s="12"/>
      <c r="I29" s="12"/>
      <c r="J29" s="12"/>
      <c r="K29" s="12"/>
      <c r="L29" s="12"/>
      <c r="M29" s="12"/>
      <c r="N29" s="12"/>
      <c r="O29" s="12"/>
      <c r="P29" s="12"/>
      <c r="Q29" s="12"/>
      <c r="R29" s="12"/>
      <c r="S29" s="12"/>
      <c r="T29" s="12"/>
      <c r="U29" s="12"/>
      <c r="V29" s="12"/>
      <c r="W29" s="12"/>
      <c r="X29" s="12"/>
      <c r="Y29" s="12"/>
      <c r="Z29" s="12"/>
    </row>
    <row r="30" spans="1:26" ht="18" customHeight="1">
      <c r="A30" s="58" t="s">
        <v>114</v>
      </c>
      <c r="B30" s="61">
        <f>'Bread-Grains 42001-44000'!M156</f>
        <v>219048.46999999997</v>
      </c>
      <c r="C30" s="12"/>
      <c r="D30" s="12"/>
      <c r="E30" s="12"/>
      <c r="F30" s="12"/>
      <c r="G30" s="12"/>
      <c r="H30" s="12"/>
      <c r="I30" s="12"/>
      <c r="J30" s="12"/>
      <c r="K30" s="12"/>
      <c r="L30" s="12"/>
      <c r="M30" s="12"/>
      <c r="N30" s="12"/>
      <c r="O30" s="12"/>
      <c r="P30" s="12"/>
      <c r="Q30" s="12"/>
      <c r="R30" s="12"/>
      <c r="S30" s="12"/>
      <c r="T30" s="12"/>
      <c r="U30" s="12"/>
      <c r="V30" s="12"/>
      <c r="W30" s="12"/>
      <c r="X30" s="12"/>
      <c r="Y30" s="12"/>
      <c r="Z30" s="12"/>
    </row>
    <row r="31" spans="1:26" ht="18" customHeight="1">
      <c r="A31" s="58" t="s">
        <v>115</v>
      </c>
      <c r="B31" s="61">
        <f>'Chemicals 48001-50000'!M19</f>
        <v>0</v>
      </c>
      <c r="C31" s="12"/>
      <c r="D31" s="12"/>
      <c r="E31" s="12"/>
      <c r="F31" s="12"/>
      <c r="G31" s="12"/>
      <c r="H31" s="12"/>
      <c r="I31" s="12"/>
      <c r="J31" s="12"/>
      <c r="K31" s="12"/>
      <c r="L31" s="12"/>
      <c r="M31" s="12"/>
      <c r="N31" s="12"/>
      <c r="O31" s="12"/>
      <c r="P31" s="12"/>
      <c r="Q31" s="12"/>
      <c r="R31" s="12"/>
      <c r="S31" s="12"/>
      <c r="T31" s="12"/>
      <c r="U31" s="12"/>
      <c r="V31" s="12"/>
      <c r="W31" s="12"/>
      <c r="X31" s="12"/>
      <c r="Y31" s="12"/>
      <c r="Z31" s="12"/>
    </row>
    <row r="32" spans="1:26" ht="18" customHeight="1">
      <c r="A32" s="58" t="s">
        <v>116</v>
      </c>
      <c r="B32" s="61">
        <f>'Disposables 46001-48000'!M235</f>
        <v>0</v>
      </c>
      <c r="C32" s="12"/>
      <c r="D32" s="12"/>
      <c r="E32" s="12"/>
      <c r="F32" s="12"/>
      <c r="G32" s="12"/>
      <c r="H32" s="12"/>
      <c r="I32" s="12"/>
      <c r="J32" s="12"/>
      <c r="K32" s="12"/>
      <c r="L32" s="12"/>
      <c r="M32" s="12"/>
      <c r="N32" s="12"/>
      <c r="O32" s="12"/>
      <c r="P32" s="12"/>
      <c r="Q32" s="12"/>
      <c r="R32" s="12"/>
      <c r="S32" s="12"/>
      <c r="T32" s="12"/>
      <c r="U32" s="12"/>
      <c r="V32" s="12"/>
      <c r="W32" s="12"/>
      <c r="X32" s="12"/>
      <c r="Y32" s="12"/>
      <c r="Z32" s="12"/>
    </row>
    <row r="33" spans="1:26" ht="21" customHeight="1">
      <c r="A33" s="68" t="s">
        <v>117</v>
      </c>
      <c r="B33" s="69">
        <f>SUM(B8:B32)</f>
        <v>3229650.04</v>
      </c>
      <c r="C33" s="12"/>
      <c r="D33" s="12"/>
      <c r="E33" s="12"/>
      <c r="F33" s="12"/>
      <c r="G33" s="12"/>
      <c r="H33" s="12"/>
      <c r="I33" s="12"/>
      <c r="J33" s="70"/>
      <c r="K33" s="71"/>
      <c r="L33" s="12"/>
      <c r="M33" s="12"/>
      <c r="N33" s="12"/>
      <c r="O33" s="12"/>
      <c r="P33" s="12"/>
      <c r="Q33" s="12"/>
      <c r="R33" s="12"/>
      <c r="S33" s="12"/>
      <c r="T33" s="12"/>
      <c r="U33" s="12"/>
      <c r="V33" s="12"/>
      <c r="W33" s="12"/>
      <c r="X33" s="12"/>
      <c r="Y33" s="12"/>
      <c r="Z33" s="12"/>
    </row>
    <row r="34" spans="1:26" ht="15.75" customHeight="1">
      <c r="A34" s="12"/>
      <c r="B34" s="12"/>
      <c r="C34" s="12"/>
      <c r="D34" s="12"/>
      <c r="E34" s="12"/>
      <c r="F34" s="12"/>
      <c r="G34" s="12"/>
      <c r="H34" s="12"/>
      <c r="I34" s="12"/>
      <c r="J34" s="72"/>
      <c r="K34" s="12"/>
      <c r="L34" s="12"/>
      <c r="M34" s="12"/>
      <c r="N34" s="12"/>
      <c r="O34" s="12"/>
      <c r="P34" s="12"/>
      <c r="Q34" s="12"/>
      <c r="R34" s="12"/>
      <c r="S34" s="12"/>
      <c r="T34" s="12"/>
      <c r="U34" s="12"/>
      <c r="V34" s="12"/>
      <c r="W34" s="12"/>
      <c r="X34" s="12"/>
      <c r="Y34" s="12"/>
      <c r="Z34" s="12"/>
    </row>
    <row r="35" spans="1:26" ht="15.75" customHeight="1">
      <c r="A35" s="12"/>
      <c r="B35" s="12"/>
      <c r="C35" s="12"/>
      <c r="D35" s="12"/>
      <c r="E35" s="12"/>
      <c r="F35" s="12"/>
      <c r="G35" s="12"/>
      <c r="H35" s="12"/>
      <c r="I35" s="12"/>
      <c r="J35" s="72"/>
      <c r="K35" s="12"/>
      <c r="L35" s="12"/>
      <c r="M35" s="12"/>
      <c r="N35" s="12"/>
      <c r="O35" s="12"/>
      <c r="P35" s="12"/>
      <c r="Q35" s="12"/>
      <c r="R35" s="12"/>
      <c r="S35" s="12"/>
      <c r="T35" s="12"/>
      <c r="U35" s="12"/>
      <c r="V35" s="12"/>
      <c r="W35" s="12"/>
      <c r="X35" s="12"/>
      <c r="Y35" s="12"/>
      <c r="Z35" s="12"/>
    </row>
    <row r="36" spans="1:26" ht="15.75" customHeight="1">
      <c r="A36" s="12"/>
      <c r="B36" s="12"/>
      <c r="C36" s="12"/>
      <c r="D36" s="12"/>
      <c r="E36" s="12"/>
      <c r="F36" s="12"/>
      <c r="G36" s="12"/>
      <c r="H36" s="12"/>
      <c r="I36" s="12"/>
      <c r="J36" s="70"/>
      <c r="K36" s="12"/>
      <c r="L36" s="12"/>
      <c r="M36" s="12"/>
      <c r="N36" s="12"/>
      <c r="O36" s="12"/>
      <c r="P36" s="12"/>
      <c r="Q36" s="12"/>
      <c r="R36" s="12"/>
      <c r="S36" s="12"/>
      <c r="T36" s="12"/>
      <c r="U36" s="12"/>
      <c r="V36" s="12"/>
      <c r="W36" s="12"/>
      <c r="X36" s="12"/>
      <c r="Y36" s="12"/>
      <c r="Z36" s="12"/>
    </row>
    <row r="37" spans="1:26" ht="15.75" customHeight="1">
      <c r="A37" s="12"/>
      <c r="B37" s="12"/>
      <c r="C37" s="12"/>
      <c r="D37" s="12"/>
      <c r="E37" s="12"/>
      <c r="F37" s="12"/>
      <c r="G37" s="12"/>
      <c r="H37" s="12"/>
      <c r="I37" s="12"/>
      <c r="J37" s="72"/>
      <c r="K37" s="12"/>
      <c r="L37" s="12"/>
      <c r="M37" s="12"/>
      <c r="N37" s="12"/>
      <c r="O37" s="12"/>
      <c r="P37" s="12"/>
      <c r="Q37" s="12"/>
      <c r="R37" s="12"/>
      <c r="S37" s="12"/>
      <c r="T37" s="12"/>
      <c r="U37" s="12"/>
      <c r="V37" s="12"/>
      <c r="W37" s="12"/>
      <c r="X37" s="12"/>
      <c r="Y37" s="12"/>
      <c r="Z37" s="12"/>
    </row>
    <row r="38" spans="1:26" ht="15.75" customHeight="1">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26" ht="15.75" customHeight="1">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row>
    <row r="40" spans="1:26" ht="15.75" customHeight="1">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row>
    <row r="41" spans="1:26" ht="15.75" customHeight="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row>
    <row r="42" spans="1:26" ht="15.75" customHeight="1">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row>
    <row r="43" spans="1:26" ht="15.75" customHeight="1">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row>
    <row r="44" spans="1:26" ht="15.75" customHeight="1">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row>
    <row r="45" spans="1:26" ht="15.75" customHeight="1">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row>
    <row r="46" spans="1:26" ht="15.75" customHeight="1">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row>
    <row r="47" spans="1:26" ht="15.75" customHeight="1">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row>
    <row r="48" spans="1:26" ht="15.75" customHeight="1">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row>
    <row r="49" spans="1:26" ht="15.75" customHeight="1">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ht="15.75" customHeight="1">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ht="15.75" customHeight="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ht="15.75" customHeight="1">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ht="15.75" customHeight="1">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ht="15.75" customHeight="1">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ht="15.75" customHeight="1">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ht="15.75" customHeight="1">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ht="15.75" customHeight="1">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ht="15.75" customHeight="1">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ht="15.75" customHeight="1">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ht="15.75" customHeight="1">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row>
    <row r="61" spans="1:26" ht="15.75" customHeight="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ht="15.75" customHeight="1">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row r="63" spans="1:26" ht="15.75" customHeight="1">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row>
    <row r="64" spans="1:26" ht="15.75" customHeight="1">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row>
    <row r="65" spans="1:26" ht="15.75" customHeight="1">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row>
    <row r="66" spans="1:26" ht="15.75" customHeight="1">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row>
    <row r="67" spans="1:26" ht="15.75" customHeight="1">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row>
    <row r="68" spans="1:26" ht="15.75" customHeight="1">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row>
    <row r="69" spans="1:26" ht="15.75" customHeight="1">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row>
    <row r="70" spans="1:26" ht="15.75" customHeight="1">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row>
    <row r="71" spans="1:26" ht="15.75" customHeight="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row>
    <row r="72" spans="1:26" ht="15.75" customHeight="1">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row>
    <row r="73" spans="1:26" ht="15.75" customHeight="1">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row>
    <row r="74" spans="1:26" ht="15.75" customHeight="1">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row>
    <row r="75" spans="1:26" ht="15.75" customHeight="1">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row>
    <row r="76" spans="1:26" ht="15.75" customHeight="1">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row>
    <row r="77" spans="1:26" ht="15.75" customHeight="1">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row>
    <row r="78" spans="1:26" ht="15.75" customHeight="1">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row>
    <row r="79" spans="1:26" ht="15.75" customHeight="1">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row>
    <row r="80" spans="1:26" ht="15.75" customHeight="1">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row>
    <row r="81" spans="1:26" ht="15.75" customHeight="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row>
    <row r="82" spans="1:26" ht="15.75" customHeight="1">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row>
    <row r="83" spans="1:26" ht="15.75" customHeight="1">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row>
    <row r="84" spans="1:26" ht="15.75" customHeight="1">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row>
    <row r="85" spans="1:26" ht="15.75" customHeight="1">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row>
    <row r="86" spans="1:26" ht="15.75" customHeight="1">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row>
    <row r="87" spans="1:26" ht="15.75" customHeight="1">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row>
    <row r="88" spans="1:26" ht="15.75" customHeight="1">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row>
    <row r="89" spans="1:26" ht="15.75" customHeight="1">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row>
    <row r="90" spans="1:26" ht="15.75" customHeight="1">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row>
    <row r="91" spans="1:26" ht="15.75" customHeight="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row>
    <row r="92" spans="1:26" ht="15.75" customHeight="1">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row>
    <row r="93" spans="1:26" ht="15.75" customHeight="1">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row>
    <row r="94" spans="1:26" ht="15.75" customHeigh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row>
    <row r="95" spans="1:26" ht="15.75" customHeight="1">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row>
    <row r="96" spans="1:26" ht="15.75" customHeight="1">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row>
    <row r="97" spans="1:26" ht="15.75" customHeight="1">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row>
    <row r="98" spans="1:26" ht="15.75" customHeight="1">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5.75" customHeight="1">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row>
    <row r="100" spans="1:26" ht="15.75" customHeight="1">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row>
    <row r="101" spans="1:26" ht="15.75" customHeight="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row>
    <row r="102" spans="1:26" ht="15.75" customHeight="1">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row>
    <row r="103" spans="1:26" ht="15.75" customHeight="1">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row>
    <row r="104" spans="1:26" ht="15.75" customHeight="1">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row>
    <row r="105" spans="1:26" ht="15.75" customHeight="1">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row>
    <row r="106" spans="1:26" ht="15.75" customHeight="1">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row>
    <row r="107" spans="1:26" ht="15.75" customHeight="1">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row>
    <row r="108" spans="1:26" ht="15.75" customHeight="1">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row>
    <row r="109" spans="1:26" ht="15.75" customHeight="1">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row>
    <row r="110" spans="1:26" ht="15.75" customHeight="1">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row>
    <row r="111" spans="1:26" ht="15.75" customHeight="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row>
    <row r="112" spans="1:26" ht="15.75" customHeight="1">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row>
    <row r="113" spans="1:26" ht="15.75" customHeight="1">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row>
    <row r="114" spans="1:26" ht="15.75" customHeight="1">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row>
    <row r="115" spans="1:26" ht="15.75" customHeight="1">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row>
    <row r="116" spans="1:26" ht="15.75" customHeight="1">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row>
    <row r="117" spans="1:26" ht="15.75" customHeight="1">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row>
    <row r="118" spans="1:26" ht="15.75" customHeight="1">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row>
    <row r="119" spans="1:26" ht="15.75" customHeight="1">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row>
    <row r="120" spans="1:26" ht="15.75" customHeight="1">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row>
    <row r="121" spans="1:26" ht="15.75" customHeight="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row>
    <row r="122" spans="1:26" ht="15.75" customHeight="1">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row>
    <row r="123" spans="1:26" ht="15.75" customHeight="1">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row>
    <row r="124" spans="1:26" ht="15.75" customHeight="1">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row>
    <row r="125" spans="1:26" ht="15.75" customHeight="1">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row>
    <row r="126" spans="1:26" ht="15.75"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row>
    <row r="127" spans="1:26" ht="15.75" customHeight="1">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row>
    <row r="128" spans="1:26" ht="15.75" customHeight="1">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row>
    <row r="129" spans="1:26" ht="15.75" customHeight="1">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row>
    <row r="130" spans="1:26" ht="15.75" customHeight="1">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row>
    <row r="131" spans="1:26" ht="15.75" customHeight="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row>
    <row r="132" spans="1:26" ht="15.75" customHeight="1">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row>
    <row r="133" spans="1:26" ht="15.75" customHeight="1">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row>
    <row r="134" spans="1:26" ht="15.75" customHeight="1">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row>
    <row r="135" spans="1:26" ht="15.75" customHeight="1">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row>
    <row r="136" spans="1:26" ht="15.75" customHeight="1">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row>
    <row r="137" spans="1:26" ht="15.75" customHeight="1">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row>
    <row r="138" spans="1:26" ht="15.75" customHeight="1">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row>
    <row r="139" spans="1:26" ht="15.75" customHeight="1">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row>
    <row r="140" spans="1:26" ht="15.75" customHeight="1">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row>
    <row r="141" spans="1:26" ht="15.75" customHeight="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row>
    <row r="142" spans="1:26" ht="15.75" customHeight="1">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row>
    <row r="143" spans="1:26" ht="15.75" customHeight="1">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row>
    <row r="144" spans="1:26" ht="15.75" customHeight="1">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row>
    <row r="145" spans="1:26" ht="15.75" customHeight="1">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row>
    <row r="146" spans="1:26" ht="15.75" customHeight="1">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row>
    <row r="147" spans="1:26" ht="15.75" customHeight="1">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row>
    <row r="148" spans="1:26" ht="15.75" customHeight="1">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row>
    <row r="149" spans="1:26" ht="15.75" customHeight="1">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row>
    <row r="150" spans="1:26" ht="15.75" customHeight="1">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row>
    <row r="151" spans="1:26" ht="15.75" customHeight="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row>
    <row r="152" spans="1:26" ht="15.75" customHeight="1">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row>
    <row r="153" spans="1:26" ht="15.75" customHeight="1">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row>
    <row r="154" spans="1:26" ht="15.75" customHeight="1">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row>
    <row r="155" spans="1:26" ht="15.75" customHeight="1">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row>
    <row r="156" spans="1:26" ht="15.75" customHeight="1">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row>
    <row r="157" spans="1:26" ht="15.75" customHeight="1">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row>
    <row r="158" spans="1:26" ht="15.75" customHeight="1">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row>
    <row r="159" spans="1:26" ht="15.75" customHeight="1">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row>
    <row r="160" spans="1:26" ht="15.75" customHeight="1">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row>
    <row r="161" spans="1:26" ht="15.75" customHeight="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row>
    <row r="162" spans="1:26" ht="15.75" customHeight="1">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row>
    <row r="163" spans="1:26" ht="15.75" customHeight="1">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row>
    <row r="164" spans="1:26" ht="15.75" customHeight="1">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row>
    <row r="165" spans="1:26" ht="15.75" customHeight="1">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row>
    <row r="166" spans="1:26" ht="15.75" customHeight="1">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row>
    <row r="167" spans="1:26" ht="15.75" customHeight="1">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row>
    <row r="168" spans="1:26" ht="15.75" customHeight="1">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row>
    <row r="169" spans="1:26" ht="15.75" customHeight="1">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row>
    <row r="170" spans="1:26" ht="15.75" customHeight="1">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row>
    <row r="171" spans="1:26" ht="15.75" customHeight="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row>
    <row r="172" spans="1:26" ht="15.75" customHeight="1">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row>
    <row r="173" spans="1:26" ht="15.75" customHeight="1">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row>
    <row r="174" spans="1:26" ht="15.75" customHeight="1">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row>
    <row r="175" spans="1:26" ht="15.75" customHeight="1">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row>
    <row r="176" spans="1:26" ht="15.75" customHeight="1">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row>
    <row r="177" spans="1:26" ht="15.75" customHeight="1">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row>
    <row r="178" spans="1:26" ht="15.75" customHeight="1">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row>
    <row r="179" spans="1:26" ht="15.75" customHeight="1">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row>
    <row r="180" spans="1:26" ht="15.75" customHeight="1">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row>
    <row r="181" spans="1:26" ht="15.75" customHeight="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row>
    <row r="182" spans="1:26" ht="15.75" customHeight="1">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row>
    <row r="183" spans="1:26" ht="15.75" customHeight="1">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row>
    <row r="184" spans="1:26" ht="15.75" customHeight="1">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row>
    <row r="185" spans="1:26" ht="15.75" customHeight="1">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row>
    <row r="186" spans="1:26" ht="15.75" customHeight="1">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row>
    <row r="187" spans="1:26" ht="15.75" customHeight="1">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row>
    <row r="188" spans="1:26" ht="15.75" customHeight="1">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row>
    <row r="189" spans="1:26" ht="15.75" customHeight="1">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row>
    <row r="190" spans="1:26" ht="15.75" customHeight="1">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row>
    <row r="191" spans="1:26" ht="15.75" customHeight="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row>
    <row r="192" spans="1:26" ht="15.75" customHeight="1">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row>
    <row r="193" spans="1:26" ht="15.75" customHeight="1">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row>
    <row r="194" spans="1:26" ht="15.75" customHeight="1">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row>
    <row r="195" spans="1:26" ht="15.75" customHeight="1">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row>
    <row r="196" spans="1:26" ht="15.75" customHeight="1">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row>
    <row r="197" spans="1:26" ht="15.75" customHeight="1">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row>
    <row r="198" spans="1:26" ht="15.75" customHeight="1">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row>
    <row r="199" spans="1:26" ht="15.75" customHeight="1">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row>
    <row r="200" spans="1:26" ht="15.75" customHeight="1">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row>
    <row r="201" spans="1:26" ht="15.75" customHeight="1">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row>
    <row r="202" spans="1:26" ht="15.75" customHeight="1">
      <c r="A202" s="12"/>
      <c r="B202" s="12"/>
      <c r="C202" s="12"/>
      <c r="D202" s="12"/>
      <c r="E202" s="12"/>
      <c r="F202" s="12"/>
      <c r="G202" s="12"/>
      <c r="H202" s="12"/>
      <c r="I202" s="12"/>
      <c r="J202" s="12"/>
      <c r="K202" s="12"/>
      <c r="L202" s="12"/>
      <c r="M202" s="12"/>
      <c r="N202" s="12"/>
      <c r="O202" s="12"/>
      <c r="P202" s="12"/>
      <c r="Q202" s="12"/>
      <c r="R202" s="12"/>
      <c r="S202" s="12"/>
      <c r="T202" s="12"/>
      <c r="U202" s="12"/>
      <c r="V202" s="12"/>
      <c r="W202" s="12"/>
      <c r="X202" s="12"/>
      <c r="Y202" s="12"/>
      <c r="Z202" s="12"/>
    </row>
    <row r="203" spans="1:26" ht="15.75" customHeight="1">
      <c r="A203" s="12"/>
      <c r="B203" s="12"/>
      <c r="C203" s="12"/>
      <c r="D203" s="12"/>
      <c r="E203" s="12"/>
      <c r="F203" s="12"/>
      <c r="G203" s="12"/>
      <c r="H203" s="12"/>
      <c r="I203" s="12"/>
      <c r="J203" s="12"/>
      <c r="K203" s="12"/>
      <c r="L203" s="12"/>
      <c r="M203" s="12"/>
      <c r="N203" s="12"/>
      <c r="O203" s="12"/>
      <c r="P203" s="12"/>
      <c r="Q203" s="12"/>
      <c r="R203" s="12"/>
      <c r="S203" s="12"/>
      <c r="T203" s="12"/>
      <c r="U203" s="12"/>
      <c r="V203" s="12"/>
      <c r="W203" s="12"/>
      <c r="X203" s="12"/>
      <c r="Y203" s="12"/>
      <c r="Z203" s="12"/>
    </row>
    <row r="204" spans="1:26" ht="15.75" customHeight="1">
      <c r="A204" s="12"/>
      <c r="B204" s="12"/>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row>
    <row r="205" spans="1:26" ht="15.75" customHeight="1">
      <c r="A205" s="12"/>
      <c r="B205" s="12"/>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row>
    <row r="206" spans="1:26" ht="15.75" customHeight="1">
      <c r="A206" s="12"/>
      <c r="B206" s="12"/>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row>
    <row r="207" spans="1:26" ht="15.75" customHeight="1">
      <c r="A207" s="12"/>
      <c r="B207" s="12"/>
      <c r="C207" s="12"/>
      <c r="D207" s="12"/>
      <c r="E207" s="12"/>
      <c r="F207" s="12"/>
      <c r="G207" s="12"/>
      <c r="H207" s="12"/>
      <c r="I207" s="12"/>
      <c r="J207" s="12"/>
      <c r="K207" s="12"/>
      <c r="L207" s="12"/>
      <c r="M207" s="12"/>
      <c r="N207" s="12"/>
      <c r="O207" s="12"/>
      <c r="P207" s="12"/>
      <c r="Q207" s="12"/>
      <c r="R207" s="12"/>
      <c r="S207" s="12"/>
      <c r="T207" s="12"/>
      <c r="U207" s="12"/>
      <c r="V207" s="12"/>
      <c r="W207" s="12"/>
      <c r="X207" s="12"/>
      <c r="Y207" s="12"/>
      <c r="Z207" s="12"/>
    </row>
    <row r="208" spans="1:26" ht="15.75" customHeight="1">
      <c r="A208" s="12"/>
      <c r="B208" s="12"/>
      <c r="C208" s="12"/>
      <c r="D208" s="12"/>
      <c r="E208" s="12"/>
      <c r="F208" s="12"/>
      <c r="G208" s="12"/>
      <c r="H208" s="12"/>
      <c r="I208" s="12"/>
      <c r="J208" s="12"/>
      <c r="K208" s="12"/>
      <c r="L208" s="12"/>
      <c r="M208" s="12"/>
      <c r="N208" s="12"/>
      <c r="O208" s="12"/>
      <c r="P208" s="12"/>
      <c r="Q208" s="12"/>
      <c r="R208" s="12"/>
      <c r="S208" s="12"/>
      <c r="T208" s="12"/>
      <c r="U208" s="12"/>
      <c r="V208" s="12"/>
      <c r="W208" s="12"/>
      <c r="X208" s="12"/>
      <c r="Y208" s="12"/>
      <c r="Z208" s="12"/>
    </row>
    <row r="209" spans="1:26" ht="15.75" customHeight="1">
      <c r="A209" s="12"/>
      <c r="B209" s="12"/>
      <c r="C209" s="12"/>
      <c r="D209" s="12"/>
      <c r="E209" s="12"/>
      <c r="F209" s="12"/>
      <c r="G209" s="12"/>
      <c r="H209" s="12"/>
      <c r="I209" s="12"/>
      <c r="J209" s="12"/>
      <c r="K209" s="12"/>
      <c r="L209" s="12"/>
      <c r="M209" s="12"/>
      <c r="N209" s="12"/>
      <c r="O209" s="12"/>
      <c r="P209" s="12"/>
      <c r="Q209" s="12"/>
      <c r="R209" s="12"/>
      <c r="S209" s="12"/>
      <c r="T209" s="12"/>
      <c r="U209" s="12"/>
      <c r="V209" s="12"/>
      <c r="W209" s="12"/>
      <c r="X209" s="12"/>
      <c r="Y209" s="12"/>
      <c r="Z209" s="12"/>
    </row>
    <row r="210" spans="1:26" ht="15.75" customHeight="1">
      <c r="A210" s="12"/>
      <c r="B210" s="12"/>
      <c r="C210" s="12"/>
      <c r="D210" s="12"/>
      <c r="E210" s="12"/>
      <c r="F210" s="12"/>
      <c r="G210" s="12"/>
      <c r="H210" s="12"/>
      <c r="I210" s="12"/>
      <c r="J210" s="12"/>
      <c r="K210" s="12"/>
      <c r="L210" s="12"/>
      <c r="M210" s="12"/>
      <c r="N210" s="12"/>
      <c r="O210" s="12"/>
      <c r="P210" s="12"/>
      <c r="Q210" s="12"/>
      <c r="R210" s="12"/>
      <c r="S210" s="12"/>
      <c r="T210" s="12"/>
      <c r="U210" s="12"/>
      <c r="V210" s="12"/>
      <c r="W210" s="12"/>
      <c r="X210" s="12"/>
      <c r="Y210" s="12"/>
      <c r="Z210" s="12"/>
    </row>
    <row r="211" spans="1:26" ht="15.75" customHeight="1">
      <c r="A211" s="12"/>
      <c r="B211" s="12"/>
      <c r="C211" s="12"/>
      <c r="D211" s="12"/>
      <c r="E211" s="12"/>
      <c r="F211" s="12"/>
      <c r="G211" s="12"/>
      <c r="H211" s="12"/>
      <c r="I211" s="12"/>
      <c r="J211" s="12"/>
      <c r="K211" s="12"/>
      <c r="L211" s="12"/>
      <c r="M211" s="12"/>
      <c r="N211" s="12"/>
      <c r="O211" s="12"/>
      <c r="P211" s="12"/>
      <c r="Q211" s="12"/>
      <c r="R211" s="12"/>
      <c r="S211" s="12"/>
      <c r="T211" s="12"/>
      <c r="U211" s="12"/>
      <c r="V211" s="12"/>
      <c r="W211" s="12"/>
      <c r="X211" s="12"/>
      <c r="Y211" s="12"/>
      <c r="Z211" s="12"/>
    </row>
    <row r="212" spans="1:26" ht="15.75" customHeight="1">
      <c r="A212" s="12"/>
      <c r="B212" s="12"/>
      <c r="C212" s="12"/>
      <c r="D212" s="12"/>
      <c r="E212" s="12"/>
      <c r="F212" s="12"/>
      <c r="G212" s="12"/>
      <c r="H212" s="12"/>
      <c r="I212" s="12"/>
      <c r="J212" s="12"/>
      <c r="K212" s="12"/>
      <c r="L212" s="12"/>
      <c r="M212" s="12"/>
      <c r="N212" s="12"/>
      <c r="O212" s="12"/>
      <c r="P212" s="12"/>
      <c r="Q212" s="12"/>
      <c r="R212" s="12"/>
      <c r="S212" s="12"/>
      <c r="T212" s="12"/>
      <c r="U212" s="12"/>
      <c r="V212" s="12"/>
      <c r="W212" s="12"/>
      <c r="X212" s="12"/>
      <c r="Y212" s="12"/>
      <c r="Z212" s="12"/>
    </row>
    <row r="213" spans="1:26" ht="15.75" customHeight="1">
      <c r="A213" s="12"/>
      <c r="B213" s="12"/>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row>
    <row r="214" spans="1:26" ht="15.75" customHeight="1">
      <c r="A214" s="12"/>
      <c r="B214" s="12"/>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row>
    <row r="215" spans="1:26" ht="15.75" customHeight="1">
      <c r="A215" s="12"/>
      <c r="B215" s="12"/>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row>
    <row r="216" spans="1:26" ht="15.75" customHeight="1">
      <c r="A216" s="12"/>
      <c r="B216" s="12"/>
      <c r="C216" s="12"/>
      <c r="D216" s="12"/>
      <c r="E216" s="12"/>
      <c r="F216" s="12"/>
      <c r="G216" s="12"/>
      <c r="H216" s="12"/>
      <c r="I216" s="12"/>
      <c r="J216" s="12"/>
      <c r="K216" s="12"/>
      <c r="L216" s="12"/>
      <c r="M216" s="12"/>
      <c r="N216" s="12"/>
      <c r="O216" s="12"/>
      <c r="P216" s="12"/>
      <c r="Q216" s="12"/>
      <c r="R216" s="12"/>
      <c r="S216" s="12"/>
      <c r="T216" s="12"/>
      <c r="U216" s="12"/>
      <c r="V216" s="12"/>
      <c r="W216" s="12"/>
      <c r="X216" s="12"/>
      <c r="Y216" s="12"/>
      <c r="Z216" s="12"/>
    </row>
    <row r="217" spans="1:26" ht="15.75" customHeight="1">
      <c r="A217" s="12"/>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row>
    <row r="218" spans="1:26" ht="15.75" customHeight="1">
      <c r="A218" s="12"/>
      <c r="B218" s="12"/>
      <c r="C218" s="12"/>
      <c r="D218" s="12"/>
      <c r="E218" s="12"/>
      <c r="F218" s="12"/>
      <c r="G218" s="12"/>
      <c r="H218" s="12"/>
      <c r="I218" s="12"/>
      <c r="J218" s="12"/>
      <c r="K218" s="12"/>
      <c r="L218" s="12"/>
      <c r="M218" s="12"/>
      <c r="N218" s="12"/>
      <c r="O218" s="12"/>
      <c r="P218" s="12"/>
      <c r="Q218" s="12"/>
      <c r="R218" s="12"/>
      <c r="S218" s="12"/>
      <c r="T218" s="12"/>
      <c r="U218" s="12"/>
      <c r="V218" s="12"/>
      <c r="W218" s="12"/>
      <c r="X218" s="12"/>
      <c r="Y218" s="12"/>
      <c r="Z218" s="12"/>
    </row>
    <row r="219" spans="1:26" ht="15.75" customHeight="1">
      <c r="A219" s="12"/>
      <c r="B219" s="12"/>
      <c r="C219" s="12"/>
      <c r="D219" s="12"/>
      <c r="E219" s="12"/>
      <c r="F219" s="12"/>
      <c r="G219" s="12"/>
      <c r="H219" s="12"/>
      <c r="I219" s="12"/>
      <c r="J219" s="12"/>
      <c r="K219" s="12"/>
      <c r="L219" s="12"/>
      <c r="M219" s="12"/>
      <c r="N219" s="12"/>
      <c r="O219" s="12"/>
      <c r="P219" s="12"/>
      <c r="Q219" s="12"/>
      <c r="R219" s="12"/>
      <c r="S219" s="12"/>
      <c r="T219" s="12"/>
      <c r="U219" s="12"/>
      <c r="V219" s="12"/>
      <c r="W219" s="12"/>
      <c r="X219" s="12"/>
      <c r="Y219" s="12"/>
      <c r="Z219" s="12"/>
    </row>
    <row r="220" spans="1:26" ht="15.75" customHeight="1">
      <c r="A220" s="12"/>
      <c r="B220" s="12"/>
      <c r="C220" s="12"/>
      <c r="D220" s="12"/>
      <c r="E220" s="12"/>
      <c r="F220" s="12"/>
      <c r="G220" s="12"/>
      <c r="H220" s="12"/>
      <c r="I220" s="12"/>
      <c r="J220" s="12"/>
      <c r="K220" s="12"/>
      <c r="L220" s="12"/>
      <c r="M220" s="12"/>
      <c r="N220" s="12"/>
      <c r="O220" s="12"/>
      <c r="P220" s="12"/>
      <c r="Q220" s="12"/>
      <c r="R220" s="12"/>
      <c r="S220" s="12"/>
      <c r="T220" s="12"/>
      <c r="U220" s="12"/>
      <c r="V220" s="12"/>
      <c r="W220" s="12"/>
      <c r="X220" s="12"/>
      <c r="Y220" s="12"/>
      <c r="Z220" s="12"/>
    </row>
    <row r="221" spans="1:26" ht="15.75" customHeight="1">
      <c r="A221" s="12"/>
      <c r="B221" s="12"/>
      <c r="C221" s="12"/>
      <c r="D221" s="12"/>
      <c r="E221" s="12"/>
      <c r="F221" s="12"/>
      <c r="G221" s="12"/>
      <c r="H221" s="12"/>
      <c r="I221" s="12"/>
      <c r="J221" s="12"/>
      <c r="K221" s="12"/>
      <c r="L221" s="12"/>
      <c r="M221" s="12"/>
      <c r="N221" s="12"/>
      <c r="O221" s="12"/>
      <c r="P221" s="12"/>
      <c r="Q221" s="12"/>
      <c r="R221" s="12"/>
      <c r="S221" s="12"/>
      <c r="T221" s="12"/>
      <c r="U221" s="12"/>
      <c r="V221" s="12"/>
      <c r="W221" s="12"/>
      <c r="X221" s="12"/>
      <c r="Y221" s="12"/>
      <c r="Z221" s="12"/>
    </row>
    <row r="222" spans="1:26" ht="15.75" customHeight="1">
      <c r="A222" s="12"/>
      <c r="B222" s="12"/>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row>
    <row r="223" spans="1:26" ht="15.75" customHeight="1">
      <c r="A223" s="12"/>
      <c r="B223" s="12"/>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row>
    <row r="224" spans="1:26" ht="15.75" customHeight="1">
      <c r="A224" s="12"/>
      <c r="B224" s="12"/>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row>
    <row r="225" spans="1:26" ht="15.75" customHeight="1">
      <c r="A225" s="12"/>
      <c r="B225" s="12"/>
      <c r="C225" s="12"/>
      <c r="D225" s="12"/>
      <c r="E225" s="12"/>
      <c r="F225" s="12"/>
      <c r="G225" s="12"/>
      <c r="H225" s="12"/>
      <c r="I225" s="12"/>
      <c r="J225" s="12"/>
      <c r="K225" s="12"/>
      <c r="L225" s="12"/>
      <c r="M225" s="12"/>
      <c r="N225" s="12"/>
      <c r="O225" s="12"/>
      <c r="P225" s="12"/>
      <c r="Q225" s="12"/>
      <c r="R225" s="12"/>
      <c r="S225" s="12"/>
      <c r="T225" s="12"/>
      <c r="U225" s="12"/>
      <c r="V225" s="12"/>
      <c r="W225" s="12"/>
      <c r="X225" s="12"/>
      <c r="Y225" s="12"/>
      <c r="Z225" s="12"/>
    </row>
    <row r="226" spans="1:26" ht="15.75" customHeight="1">
      <c r="A226" s="12"/>
      <c r="B226" s="12"/>
      <c r="C226" s="12"/>
      <c r="D226" s="12"/>
      <c r="E226" s="12"/>
      <c r="F226" s="12"/>
      <c r="G226" s="12"/>
      <c r="H226" s="12"/>
      <c r="I226" s="12"/>
      <c r="J226" s="12"/>
      <c r="K226" s="12"/>
      <c r="L226" s="12"/>
      <c r="M226" s="12"/>
      <c r="N226" s="12"/>
      <c r="O226" s="12"/>
      <c r="P226" s="12"/>
      <c r="Q226" s="12"/>
      <c r="R226" s="12"/>
      <c r="S226" s="12"/>
      <c r="T226" s="12"/>
      <c r="U226" s="12"/>
      <c r="V226" s="12"/>
      <c r="W226" s="12"/>
      <c r="X226" s="12"/>
      <c r="Y226" s="12"/>
      <c r="Z226" s="12"/>
    </row>
    <row r="227" spans="1:26" ht="15.75" customHeight="1">
      <c r="A227" s="12"/>
      <c r="B227" s="12"/>
      <c r="C227" s="12"/>
      <c r="D227" s="12"/>
      <c r="E227" s="12"/>
      <c r="F227" s="12"/>
      <c r="G227" s="12"/>
      <c r="H227" s="12"/>
      <c r="I227" s="12"/>
      <c r="J227" s="12"/>
      <c r="K227" s="12"/>
      <c r="L227" s="12"/>
      <c r="M227" s="12"/>
      <c r="N227" s="12"/>
      <c r="O227" s="12"/>
      <c r="P227" s="12"/>
      <c r="Q227" s="12"/>
      <c r="R227" s="12"/>
      <c r="S227" s="12"/>
      <c r="T227" s="12"/>
      <c r="U227" s="12"/>
      <c r="V227" s="12"/>
      <c r="W227" s="12"/>
      <c r="X227" s="12"/>
      <c r="Y227" s="12"/>
      <c r="Z227" s="12"/>
    </row>
    <row r="228" spans="1:26" ht="15.75" customHeight="1">
      <c r="A228" s="12"/>
      <c r="B228" s="12"/>
      <c r="C228" s="12"/>
      <c r="D228" s="12"/>
      <c r="E228" s="12"/>
      <c r="F228" s="12"/>
      <c r="G228" s="12"/>
      <c r="H228" s="12"/>
      <c r="I228" s="12"/>
      <c r="J228" s="12"/>
      <c r="K228" s="12"/>
      <c r="L228" s="12"/>
      <c r="M228" s="12"/>
      <c r="N228" s="12"/>
      <c r="O228" s="12"/>
      <c r="P228" s="12"/>
      <c r="Q228" s="12"/>
      <c r="R228" s="12"/>
      <c r="S228" s="12"/>
      <c r="T228" s="12"/>
      <c r="U228" s="12"/>
      <c r="V228" s="12"/>
      <c r="W228" s="12"/>
      <c r="X228" s="12"/>
      <c r="Y228" s="12"/>
      <c r="Z228" s="12"/>
    </row>
    <row r="229" spans="1:26" ht="15.75" customHeight="1">
      <c r="A229" s="12"/>
      <c r="B229" s="12"/>
      <c r="C229" s="12"/>
      <c r="D229" s="12"/>
      <c r="E229" s="12"/>
      <c r="F229" s="12"/>
      <c r="G229" s="12"/>
      <c r="H229" s="12"/>
      <c r="I229" s="12"/>
      <c r="J229" s="12"/>
      <c r="K229" s="12"/>
      <c r="L229" s="12"/>
      <c r="M229" s="12"/>
      <c r="N229" s="12"/>
      <c r="O229" s="12"/>
      <c r="P229" s="12"/>
      <c r="Q229" s="12"/>
      <c r="R229" s="12"/>
      <c r="S229" s="12"/>
      <c r="T229" s="12"/>
      <c r="U229" s="12"/>
      <c r="V229" s="12"/>
      <c r="W229" s="12"/>
      <c r="X229" s="12"/>
      <c r="Y229" s="12"/>
      <c r="Z229" s="12"/>
    </row>
    <row r="230" spans="1:26" ht="15.75" customHeight="1">
      <c r="A230" s="12"/>
      <c r="B230" s="12"/>
      <c r="C230" s="12"/>
      <c r="D230" s="12"/>
      <c r="E230" s="12"/>
      <c r="F230" s="12"/>
      <c r="G230" s="12"/>
      <c r="H230" s="12"/>
      <c r="I230" s="12"/>
      <c r="J230" s="12"/>
      <c r="K230" s="12"/>
      <c r="L230" s="12"/>
      <c r="M230" s="12"/>
      <c r="N230" s="12"/>
      <c r="O230" s="12"/>
      <c r="P230" s="12"/>
      <c r="Q230" s="12"/>
      <c r="R230" s="12"/>
      <c r="S230" s="12"/>
      <c r="T230" s="12"/>
      <c r="U230" s="12"/>
      <c r="V230" s="12"/>
      <c r="W230" s="12"/>
      <c r="X230" s="12"/>
      <c r="Y230" s="12"/>
      <c r="Z230" s="12"/>
    </row>
    <row r="231" spans="1:26" ht="15.75" customHeight="1">
      <c r="A231" s="12"/>
      <c r="B231" s="12"/>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row>
    <row r="232" spans="1:26" ht="15.75" customHeight="1">
      <c r="A232" s="12"/>
      <c r="B232" s="12"/>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row>
    <row r="233" spans="1:26" ht="15.75" customHeight="1">
      <c r="A233" s="12"/>
      <c r="B233" s="12"/>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row>
    <row r="234" spans="1:26" ht="15.75" customHeight="1">
      <c r="A234" s="12"/>
      <c r="B234" s="12"/>
      <c r="C234" s="12"/>
      <c r="D234" s="12"/>
      <c r="E234" s="12"/>
      <c r="F234" s="12"/>
      <c r="G234" s="12"/>
      <c r="H234" s="12"/>
      <c r="I234" s="12"/>
      <c r="J234" s="12"/>
      <c r="K234" s="12"/>
      <c r="L234" s="12"/>
      <c r="M234" s="12"/>
      <c r="N234" s="12"/>
      <c r="O234" s="12"/>
      <c r="P234" s="12"/>
      <c r="Q234" s="12"/>
      <c r="R234" s="12"/>
      <c r="S234" s="12"/>
      <c r="T234" s="12"/>
      <c r="U234" s="12"/>
      <c r="V234" s="12"/>
      <c r="W234" s="12"/>
      <c r="X234" s="12"/>
      <c r="Y234" s="12"/>
      <c r="Z234" s="12"/>
    </row>
    <row r="235" spans="1:26" ht="15.75" customHeight="1">
      <c r="A235" s="12"/>
      <c r="B235" s="12"/>
      <c r="C235" s="12"/>
      <c r="D235" s="12"/>
      <c r="E235" s="12"/>
      <c r="F235" s="12"/>
      <c r="G235" s="12"/>
      <c r="H235" s="12"/>
      <c r="I235" s="12"/>
      <c r="J235" s="12"/>
      <c r="K235" s="12"/>
      <c r="L235" s="12"/>
      <c r="M235" s="12"/>
      <c r="N235" s="12"/>
      <c r="O235" s="12"/>
      <c r="P235" s="12"/>
      <c r="Q235" s="12"/>
      <c r="R235" s="12"/>
      <c r="S235" s="12"/>
      <c r="T235" s="12"/>
      <c r="U235" s="12"/>
      <c r="V235" s="12"/>
      <c r="W235" s="12"/>
      <c r="X235" s="12"/>
      <c r="Y235" s="12"/>
      <c r="Z235" s="12"/>
    </row>
    <row r="236" spans="1:26" ht="15.75" customHeight="1">
      <c r="A236" s="12"/>
      <c r="B236" s="12"/>
      <c r="C236" s="12"/>
      <c r="D236" s="12"/>
      <c r="E236" s="12"/>
      <c r="F236" s="12"/>
      <c r="G236" s="12"/>
      <c r="H236" s="12"/>
      <c r="I236" s="12"/>
      <c r="J236" s="12"/>
      <c r="K236" s="12"/>
      <c r="L236" s="12"/>
      <c r="M236" s="12"/>
      <c r="N236" s="12"/>
      <c r="O236" s="12"/>
      <c r="P236" s="12"/>
      <c r="Q236" s="12"/>
      <c r="R236" s="12"/>
      <c r="S236" s="12"/>
      <c r="T236" s="12"/>
      <c r="U236" s="12"/>
      <c r="V236" s="12"/>
      <c r="W236" s="12"/>
      <c r="X236" s="12"/>
      <c r="Y236" s="12"/>
      <c r="Z236" s="12"/>
    </row>
    <row r="237" spans="1:26" ht="15.75" customHeight="1">
      <c r="A237" s="12"/>
      <c r="B237" s="12"/>
      <c r="C237" s="12"/>
      <c r="D237" s="12"/>
      <c r="E237" s="12"/>
      <c r="F237" s="12"/>
      <c r="G237" s="12"/>
      <c r="H237" s="12"/>
      <c r="I237" s="12"/>
      <c r="J237" s="12"/>
      <c r="K237" s="12"/>
      <c r="L237" s="12"/>
      <c r="M237" s="12"/>
      <c r="N237" s="12"/>
      <c r="O237" s="12"/>
      <c r="P237" s="12"/>
      <c r="Q237" s="12"/>
      <c r="R237" s="12"/>
      <c r="S237" s="12"/>
      <c r="T237" s="12"/>
      <c r="U237" s="12"/>
      <c r="V237" s="12"/>
      <c r="W237" s="12"/>
      <c r="X237" s="12"/>
      <c r="Y237" s="12"/>
      <c r="Z237" s="12"/>
    </row>
    <row r="238" spans="1:26" ht="15.75" customHeight="1">
      <c r="A238" s="12"/>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row>
    <row r="239" spans="1:26" ht="15.75" customHeight="1">
      <c r="A239" s="12"/>
      <c r="B239" s="12"/>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row>
    <row r="240" spans="1:26" ht="15.75" customHeight="1">
      <c r="A240" s="12"/>
      <c r="B240" s="12"/>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row>
    <row r="241" spans="1:26" ht="15.75" customHeight="1">
      <c r="A241" s="12"/>
      <c r="B241" s="12"/>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row>
    <row r="242" spans="1:26" ht="15.75" customHeight="1">
      <c r="A242" s="12"/>
      <c r="B242" s="12"/>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row>
    <row r="243" spans="1:26" ht="15.75" customHeight="1">
      <c r="A243" s="12"/>
      <c r="B243" s="12"/>
      <c r="C243" s="12"/>
      <c r="D243" s="12"/>
      <c r="E243" s="12"/>
      <c r="F243" s="12"/>
      <c r="G243" s="12"/>
      <c r="H243" s="12"/>
      <c r="I243" s="12"/>
      <c r="J243" s="12"/>
      <c r="K243" s="12"/>
      <c r="L243" s="12"/>
      <c r="M243" s="12"/>
      <c r="N243" s="12"/>
      <c r="O243" s="12"/>
      <c r="P243" s="12"/>
      <c r="Q243" s="12"/>
      <c r="R243" s="12"/>
      <c r="S243" s="12"/>
      <c r="T243" s="12"/>
      <c r="U243" s="12"/>
      <c r="V243" s="12"/>
      <c r="W243" s="12"/>
      <c r="X243" s="12"/>
      <c r="Y243" s="12"/>
      <c r="Z243" s="12"/>
    </row>
    <row r="244" spans="1:26" ht="15.75" customHeight="1">
      <c r="A244" s="12"/>
      <c r="B244" s="12"/>
      <c r="C244" s="12"/>
      <c r="D244" s="12"/>
      <c r="E244" s="12"/>
      <c r="F244" s="12"/>
      <c r="G244" s="12"/>
      <c r="H244" s="12"/>
      <c r="I244" s="12"/>
      <c r="J244" s="12"/>
      <c r="K244" s="12"/>
      <c r="L244" s="12"/>
      <c r="M244" s="12"/>
      <c r="N244" s="12"/>
      <c r="O244" s="12"/>
      <c r="P244" s="12"/>
      <c r="Q244" s="12"/>
      <c r="R244" s="12"/>
      <c r="S244" s="12"/>
      <c r="T244" s="12"/>
      <c r="U244" s="12"/>
      <c r="V244" s="12"/>
      <c r="W244" s="12"/>
      <c r="X244" s="12"/>
      <c r="Y244" s="12"/>
      <c r="Z244" s="12"/>
    </row>
    <row r="245" spans="1:26" ht="15.75" customHeight="1">
      <c r="A245" s="12"/>
      <c r="B245" s="12"/>
      <c r="C245" s="12"/>
      <c r="D245" s="12"/>
      <c r="E245" s="12"/>
      <c r="F245" s="12"/>
      <c r="G245" s="12"/>
      <c r="H245" s="12"/>
      <c r="I245" s="12"/>
      <c r="J245" s="12"/>
      <c r="K245" s="12"/>
      <c r="L245" s="12"/>
      <c r="M245" s="12"/>
      <c r="N245" s="12"/>
      <c r="O245" s="12"/>
      <c r="P245" s="12"/>
      <c r="Q245" s="12"/>
      <c r="R245" s="12"/>
      <c r="S245" s="12"/>
      <c r="T245" s="12"/>
      <c r="U245" s="12"/>
      <c r="V245" s="12"/>
      <c r="W245" s="12"/>
      <c r="X245" s="12"/>
      <c r="Y245" s="12"/>
      <c r="Z245" s="12"/>
    </row>
    <row r="246" spans="1:26" ht="15.75" customHeight="1">
      <c r="A246" s="12"/>
      <c r="B246" s="12"/>
      <c r="C246" s="12"/>
      <c r="D246" s="12"/>
      <c r="E246" s="12"/>
      <c r="F246" s="12"/>
      <c r="G246" s="12"/>
      <c r="H246" s="12"/>
      <c r="I246" s="12"/>
      <c r="J246" s="12"/>
      <c r="K246" s="12"/>
      <c r="L246" s="12"/>
      <c r="M246" s="12"/>
      <c r="N246" s="12"/>
      <c r="O246" s="12"/>
      <c r="P246" s="12"/>
      <c r="Q246" s="12"/>
      <c r="R246" s="12"/>
      <c r="S246" s="12"/>
      <c r="T246" s="12"/>
      <c r="U246" s="12"/>
      <c r="V246" s="12"/>
      <c r="W246" s="12"/>
      <c r="X246" s="12"/>
      <c r="Y246" s="12"/>
      <c r="Z246" s="12"/>
    </row>
    <row r="247" spans="1:26" ht="15.75" customHeight="1">
      <c r="A247" s="12"/>
      <c r="B247" s="1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row>
    <row r="248" spans="1:26" ht="15.75" customHeight="1">
      <c r="A248" s="12"/>
      <c r="B248" s="1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row>
    <row r="249" spans="1:26" ht="15.75" customHeight="1">
      <c r="A249" s="12"/>
      <c r="B249" s="1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row>
    <row r="250" spans="1:26" ht="15.75" customHeight="1">
      <c r="A250" s="12"/>
      <c r="B250" s="1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row>
    <row r="251" spans="1:26" ht="15.75" customHeight="1">
      <c r="A251" s="12"/>
      <c r="B251" s="1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row>
    <row r="252" spans="1:26" ht="15.75" customHeight="1">
      <c r="A252" s="12"/>
      <c r="B252" s="1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row>
    <row r="253" spans="1:26" ht="15.75" customHeight="1">
      <c r="A253" s="12"/>
      <c r="B253" s="1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row>
    <row r="254" spans="1:26" ht="15.75" customHeight="1">
      <c r="A254" s="12"/>
      <c r="B254" s="1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row>
    <row r="255" spans="1:26" ht="15.75" customHeight="1">
      <c r="A255" s="12"/>
      <c r="B255" s="1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row>
    <row r="256" spans="1:26" ht="15.75" customHeight="1">
      <c r="A256" s="12"/>
      <c r="B256" s="1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row>
    <row r="257" spans="1:26" ht="15.75" customHeight="1">
      <c r="A257" s="12"/>
      <c r="B257" s="1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row>
    <row r="258" spans="1:26" ht="15.75" customHeight="1">
      <c r="A258" s="12"/>
      <c r="B258" s="12"/>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row>
    <row r="259" spans="1:26" ht="15.75" customHeight="1">
      <c r="A259" s="12"/>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row>
    <row r="260" spans="1:26" ht="15.75" customHeight="1">
      <c r="A260" s="12"/>
      <c r="B260" s="12"/>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row>
    <row r="261" spans="1:26" ht="15.75" customHeight="1">
      <c r="A261" s="12"/>
      <c r="B261" s="12"/>
      <c r="C261" s="12"/>
      <c r="D261" s="12"/>
      <c r="E261" s="12"/>
      <c r="F261" s="12"/>
      <c r="G261" s="12"/>
      <c r="H261" s="12"/>
      <c r="I261" s="12"/>
      <c r="J261" s="12"/>
      <c r="K261" s="12"/>
      <c r="L261" s="12"/>
      <c r="M261" s="12"/>
      <c r="N261" s="12"/>
      <c r="O261" s="12"/>
      <c r="P261" s="12"/>
      <c r="Q261" s="12"/>
      <c r="R261" s="12"/>
      <c r="S261" s="12"/>
      <c r="T261" s="12"/>
      <c r="U261" s="12"/>
      <c r="V261" s="12"/>
      <c r="W261" s="12"/>
      <c r="X261" s="12"/>
      <c r="Y261" s="12"/>
      <c r="Z261" s="12"/>
    </row>
    <row r="262" spans="1:26" ht="15.75" customHeight="1">
      <c r="A262" s="12"/>
      <c r="B262" s="12"/>
      <c r="C262" s="12"/>
      <c r="D262" s="12"/>
      <c r="E262" s="12"/>
      <c r="F262" s="12"/>
      <c r="G262" s="12"/>
      <c r="H262" s="12"/>
      <c r="I262" s="12"/>
      <c r="J262" s="12"/>
      <c r="K262" s="12"/>
      <c r="L262" s="12"/>
      <c r="M262" s="12"/>
      <c r="N262" s="12"/>
      <c r="O262" s="12"/>
      <c r="P262" s="12"/>
      <c r="Q262" s="12"/>
      <c r="R262" s="12"/>
      <c r="S262" s="12"/>
      <c r="T262" s="12"/>
      <c r="U262" s="12"/>
      <c r="V262" s="12"/>
      <c r="W262" s="12"/>
      <c r="X262" s="12"/>
      <c r="Y262" s="12"/>
      <c r="Z262" s="12"/>
    </row>
    <row r="263" spans="1:26" ht="15.75" customHeight="1">
      <c r="A263" s="12"/>
      <c r="B263" s="12"/>
      <c r="C263" s="12"/>
      <c r="D263" s="12"/>
      <c r="E263" s="12"/>
      <c r="F263" s="12"/>
      <c r="G263" s="12"/>
      <c r="H263" s="12"/>
      <c r="I263" s="12"/>
      <c r="J263" s="12"/>
      <c r="K263" s="12"/>
      <c r="L263" s="12"/>
      <c r="M263" s="12"/>
      <c r="N263" s="12"/>
      <c r="O263" s="12"/>
      <c r="P263" s="12"/>
      <c r="Q263" s="12"/>
      <c r="R263" s="12"/>
      <c r="S263" s="12"/>
      <c r="T263" s="12"/>
      <c r="U263" s="12"/>
      <c r="V263" s="12"/>
      <c r="W263" s="12"/>
      <c r="X263" s="12"/>
      <c r="Y263" s="12"/>
      <c r="Z263" s="12"/>
    </row>
    <row r="264" spans="1:26" ht="15.75" customHeight="1">
      <c r="A264" s="12"/>
      <c r="B264" s="12"/>
      <c r="C264" s="12"/>
      <c r="D264" s="12"/>
      <c r="E264" s="12"/>
      <c r="F264" s="12"/>
      <c r="G264" s="12"/>
      <c r="H264" s="12"/>
      <c r="I264" s="12"/>
      <c r="J264" s="12"/>
      <c r="K264" s="12"/>
      <c r="L264" s="12"/>
      <c r="M264" s="12"/>
      <c r="N264" s="12"/>
      <c r="O264" s="12"/>
      <c r="P264" s="12"/>
      <c r="Q264" s="12"/>
      <c r="R264" s="12"/>
      <c r="S264" s="12"/>
      <c r="T264" s="12"/>
      <c r="U264" s="12"/>
      <c r="V264" s="12"/>
      <c r="W264" s="12"/>
      <c r="X264" s="12"/>
      <c r="Y264" s="12"/>
      <c r="Z264" s="12"/>
    </row>
    <row r="265" spans="1:26" ht="15.75" customHeight="1">
      <c r="A265" s="12"/>
      <c r="B265" s="12"/>
      <c r="C265" s="12"/>
      <c r="D265" s="12"/>
      <c r="E265" s="12"/>
      <c r="F265" s="12"/>
      <c r="G265" s="12"/>
      <c r="H265" s="12"/>
      <c r="I265" s="12"/>
      <c r="J265" s="12"/>
      <c r="K265" s="12"/>
      <c r="L265" s="12"/>
      <c r="M265" s="12"/>
      <c r="N265" s="12"/>
      <c r="O265" s="12"/>
      <c r="P265" s="12"/>
      <c r="Q265" s="12"/>
      <c r="R265" s="12"/>
      <c r="S265" s="12"/>
      <c r="T265" s="12"/>
      <c r="U265" s="12"/>
      <c r="V265" s="12"/>
      <c r="W265" s="12"/>
      <c r="X265" s="12"/>
      <c r="Y265" s="12"/>
      <c r="Z265" s="12"/>
    </row>
    <row r="266" spans="1:26" ht="15.75" customHeight="1">
      <c r="A266" s="12"/>
      <c r="B266" s="12"/>
      <c r="C266" s="12"/>
      <c r="D266" s="12"/>
      <c r="E266" s="12"/>
      <c r="F266" s="12"/>
      <c r="G266" s="12"/>
      <c r="H266" s="12"/>
      <c r="I266" s="12"/>
      <c r="J266" s="12"/>
      <c r="K266" s="12"/>
      <c r="L266" s="12"/>
      <c r="M266" s="12"/>
      <c r="N266" s="12"/>
      <c r="O266" s="12"/>
      <c r="P266" s="12"/>
      <c r="Q266" s="12"/>
      <c r="R266" s="12"/>
      <c r="S266" s="12"/>
      <c r="T266" s="12"/>
      <c r="U266" s="12"/>
      <c r="V266" s="12"/>
      <c r="W266" s="12"/>
      <c r="X266" s="12"/>
      <c r="Y266" s="12"/>
      <c r="Z266" s="12"/>
    </row>
    <row r="267" spans="1:26" ht="15.75" customHeight="1">
      <c r="A267" s="12"/>
      <c r="B267" s="12"/>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row>
    <row r="268" spans="1:26" ht="15.75" customHeight="1">
      <c r="A268" s="12"/>
      <c r="B268" s="12"/>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row>
    <row r="269" spans="1:26" ht="15.75" customHeight="1">
      <c r="A269" s="12"/>
      <c r="B269" s="12"/>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row>
    <row r="270" spans="1:26" ht="15.75" customHeight="1">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c r="Y270" s="12"/>
      <c r="Z270" s="12"/>
    </row>
    <row r="271" spans="1:26" ht="15.75" customHeight="1">
      <c r="A271" s="12"/>
      <c r="B271" s="12"/>
      <c r="C271" s="12"/>
      <c r="D271" s="12"/>
      <c r="E271" s="12"/>
      <c r="F271" s="12"/>
      <c r="G271" s="12"/>
      <c r="H271" s="12"/>
      <c r="I271" s="12"/>
      <c r="J271" s="12"/>
      <c r="K271" s="12"/>
      <c r="L271" s="12"/>
      <c r="M271" s="12"/>
      <c r="N271" s="12"/>
      <c r="O271" s="12"/>
      <c r="P271" s="12"/>
      <c r="Q271" s="12"/>
      <c r="R271" s="12"/>
      <c r="S271" s="12"/>
      <c r="T271" s="12"/>
      <c r="U271" s="12"/>
      <c r="V271" s="12"/>
      <c r="W271" s="12"/>
      <c r="X271" s="12"/>
      <c r="Y271" s="12"/>
      <c r="Z271" s="12"/>
    </row>
    <row r="272" spans="1:26" ht="15.75" customHeight="1">
      <c r="A272" s="12"/>
      <c r="B272" s="12"/>
      <c r="C272" s="12"/>
      <c r="D272" s="12"/>
      <c r="E272" s="12"/>
      <c r="F272" s="12"/>
      <c r="G272" s="12"/>
      <c r="H272" s="12"/>
      <c r="I272" s="12"/>
      <c r="J272" s="12"/>
      <c r="K272" s="12"/>
      <c r="L272" s="12"/>
      <c r="M272" s="12"/>
      <c r="N272" s="12"/>
      <c r="O272" s="12"/>
      <c r="P272" s="12"/>
      <c r="Q272" s="12"/>
      <c r="R272" s="12"/>
      <c r="S272" s="12"/>
      <c r="T272" s="12"/>
      <c r="U272" s="12"/>
      <c r="V272" s="12"/>
      <c r="W272" s="12"/>
      <c r="X272" s="12"/>
      <c r="Y272" s="12"/>
      <c r="Z272" s="12"/>
    </row>
    <row r="273" spans="1:26" ht="15.75" customHeight="1">
      <c r="A273" s="12"/>
      <c r="B273" s="12"/>
      <c r="C273" s="12"/>
      <c r="D273" s="12"/>
      <c r="E273" s="12"/>
      <c r="F273" s="12"/>
      <c r="G273" s="12"/>
      <c r="H273" s="12"/>
      <c r="I273" s="12"/>
      <c r="J273" s="12"/>
      <c r="K273" s="12"/>
      <c r="L273" s="12"/>
      <c r="M273" s="12"/>
      <c r="N273" s="12"/>
      <c r="O273" s="12"/>
      <c r="P273" s="12"/>
      <c r="Q273" s="12"/>
      <c r="R273" s="12"/>
      <c r="S273" s="12"/>
      <c r="T273" s="12"/>
      <c r="U273" s="12"/>
      <c r="V273" s="12"/>
      <c r="W273" s="12"/>
      <c r="X273" s="12"/>
      <c r="Y273" s="12"/>
      <c r="Z273" s="12"/>
    </row>
    <row r="274" spans="1:26" ht="15.75" customHeight="1">
      <c r="A274" s="12"/>
      <c r="B274" s="12"/>
      <c r="C274" s="12"/>
      <c r="D274" s="12"/>
      <c r="E274" s="12"/>
      <c r="F274" s="12"/>
      <c r="G274" s="12"/>
      <c r="H274" s="12"/>
      <c r="I274" s="12"/>
      <c r="J274" s="12"/>
      <c r="K274" s="12"/>
      <c r="L274" s="12"/>
      <c r="M274" s="12"/>
      <c r="N274" s="12"/>
      <c r="O274" s="12"/>
      <c r="P274" s="12"/>
      <c r="Q274" s="12"/>
      <c r="R274" s="12"/>
      <c r="S274" s="12"/>
      <c r="T274" s="12"/>
      <c r="U274" s="12"/>
      <c r="V274" s="12"/>
      <c r="W274" s="12"/>
      <c r="X274" s="12"/>
      <c r="Y274" s="12"/>
      <c r="Z274" s="12"/>
    </row>
    <row r="275" spans="1:26" ht="15.75" customHeight="1">
      <c r="A275" s="12"/>
      <c r="B275" s="12"/>
      <c r="C275" s="12"/>
      <c r="D275" s="12"/>
      <c r="E275" s="12"/>
      <c r="F275" s="12"/>
      <c r="G275" s="12"/>
      <c r="H275" s="12"/>
      <c r="I275" s="12"/>
      <c r="J275" s="12"/>
      <c r="K275" s="12"/>
      <c r="L275" s="12"/>
      <c r="M275" s="12"/>
      <c r="N275" s="12"/>
      <c r="O275" s="12"/>
      <c r="P275" s="12"/>
      <c r="Q275" s="12"/>
      <c r="R275" s="12"/>
      <c r="S275" s="12"/>
      <c r="T275" s="12"/>
      <c r="U275" s="12"/>
      <c r="V275" s="12"/>
      <c r="W275" s="12"/>
      <c r="X275" s="12"/>
      <c r="Y275" s="12"/>
      <c r="Z275" s="12"/>
    </row>
    <row r="276" spans="1:26" ht="15.75" customHeight="1">
      <c r="A276" s="12"/>
      <c r="B276" s="12"/>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row>
    <row r="277" spans="1:26" ht="15.75" customHeight="1">
      <c r="A277" s="12"/>
      <c r="B277" s="12"/>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row>
    <row r="278" spans="1:26" ht="15.75" customHeight="1">
      <c r="A278" s="12"/>
      <c r="B278" s="12"/>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row>
    <row r="279" spans="1:26" ht="15.75" customHeight="1">
      <c r="A279" s="12"/>
      <c r="B279" s="12"/>
      <c r="C279" s="12"/>
      <c r="D279" s="12"/>
      <c r="E279" s="12"/>
      <c r="F279" s="12"/>
      <c r="G279" s="12"/>
      <c r="H279" s="12"/>
      <c r="I279" s="12"/>
      <c r="J279" s="12"/>
      <c r="K279" s="12"/>
      <c r="L279" s="12"/>
      <c r="M279" s="12"/>
      <c r="N279" s="12"/>
      <c r="O279" s="12"/>
      <c r="P279" s="12"/>
      <c r="Q279" s="12"/>
      <c r="R279" s="12"/>
      <c r="S279" s="12"/>
      <c r="T279" s="12"/>
      <c r="U279" s="12"/>
      <c r="V279" s="12"/>
      <c r="W279" s="12"/>
      <c r="X279" s="12"/>
      <c r="Y279" s="12"/>
      <c r="Z279" s="12"/>
    </row>
    <row r="280" spans="1:26" ht="15.75" customHeight="1">
      <c r="A280" s="12"/>
      <c r="B280" s="12"/>
      <c r="C280" s="12"/>
      <c r="D280" s="12"/>
      <c r="E280" s="12"/>
      <c r="F280" s="12"/>
      <c r="G280" s="12"/>
      <c r="H280" s="12"/>
      <c r="I280" s="12"/>
      <c r="J280" s="12"/>
      <c r="K280" s="12"/>
      <c r="L280" s="12"/>
      <c r="M280" s="12"/>
      <c r="N280" s="12"/>
      <c r="O280" s="12"/>
      <c r="P280" s="12"/>
      <c r="Q280" s="12"/>
      <c r="R280" s="12"/>
      <c r="S280" s="12"/>
      <c r="T280" s="12"/>
      <c r="U280" s="12"/>
      <c r="V280" s="12"/>
      <c r="W280" s="12"/>
      <c r="X280" s="12"/>
      <c r="Y280" s="12"/>
      <c r="Z280" s="12"/>
    </row>
    <row r="281" spans="1:26" ht="15.75" customHeight="1">
      <c r="A281" s="12"/>
      <c r="B281" s="12"/>
      <c r="C281" s="12"/>
      <c r="D281" s="12"/>
      <c r="E281" s="12"/>
      <c r="F281" s="12"/>
      <c r="G281" s="12"/>
      <c r="H281" s="12"/>
      <c r="I281" s="12"/>
      <c r="J281" s="12"/>
      <c r="K281" s="12"/>
      <c r="L281" s="12"/>
      <c r="M281" s="12"/>
      <c r="N281" s="12"/>
      <c r="O281" s="12"/>
      <c r="P281" s="12"/>
      <c r="Q281" s="12"/>
      <c r="R281" s="12"/>
      <c r="S281" s="12"/>
      <c r="T281" s="12"/>
      <c r="U281" s="12"/>
      <c r="V281" s="12"/>
      <c r="W281" s="12"/>
      <c r="X281" s="12"/>
      <c r="Y281" s="12"/>
      <c r="Z281" s="12"/>
    </row>
    <row r="282" spans="1:26" ht="15.75" customHeight="1">
      <c r="A282" s="12"/>
      <c r="B282" s="12"/>
      <c r="C282" s="12"/>
      <c r="D282" s="12"/>
      <c r="E282" s="12"/>
      <c r="F282" s="12"/>
      <c r="G282" s="12"/>
      <c r="H282" s="12"/>
      <c r="I282" s="12"/>
      <c r="J282" s="12"/>
      <c r="K282" s="12"/>
      <c r="L282" s="12"/>
      <c r="M282" s="12"/>
      <c r="N282" s="12"/>
      <c r="O282" s="12"/>
      <c r="P282" s="12"/>
      <c r="Q282" s="12"/>
      <c r="R282" s="12"/>
      <c r="S282" s="12"/>
      <c r="T282" s="12"/>
      <c r="U282" s="12"/>
      <c r="V282" s="12"/>
      <c r="W282" s="12"/>
      <c r="X282" s="12"/>
      <c r="Y282" s="12"/>
      <c r="Z282" s="12"/>
    </row>
    <row r="283" spans="1:26" ht="15.75" customHeight="1">
      <c r="A283" s="12"/>
      <c r="B283" s="12"/>
      <c r="C283" s="12"/>
      <c r="D283" s="12"/>
      <c r="E283" s="12"/>
      <c r="F283" s="12"/>
      <c r="G283" s="12"/>
      <c r="H283" s="12"/>
      <c r="I283" s="12"/>
      <c r="J283" s="12"/>
      <c r="K283" s="12"/>
      <c r="L283" s="12"/>
      <c r="M283" s="12"/>
      <c r="N283" s="12"/>
      <c r="O283" s="12"/>
      <c r="P283" s="12"/>
      <c r="Q283" s="12"/>
      <c r="R283" s="12"/>
      <c r="S283" s="12"/>
      <c r="T283" s="12"/>
      <c r="U283" s="12"/>
      <c r="V283" s="12"/>
      <c r="W283" s="12"/>
      <c r="X283" s="12"/>
      <c r="Y283" s="12"/>
      <c r="Z283" s="12"/>
    </row>
    <row r="284" spans="1:26" ht="15.75" customHeight="1">
      <c r="A284" s="12"/>
      <c r="B284" s="12"/>
      <c r="C284" s="12"/>
      <c r="D284" s="12"/>
      <c r="E284" s="12"/>
      <c r="F284" s="12"/>
      <c r="G284" s="12"/>
      <c r="H284" s="12"/>
      <c r="I284" s="12"/>
      <c r="J284" s="12"/>
      <c r="K284" s="12"/>
      <c r="L284" s="12"/>
      <c r="M284" s="12"/>
      <c r="N284" s="12"/>
      <c r="O284" s="12"/>
      <c r="P284" s="12"/>
      <c r="Q284" s="12"/>
      <c r="R284" s="12"/>
      <c r="S284" s="12"/>
      <c r="T284" s="12"/>
      <c r="U284" s="12"/>
      <c r="V284" s="12"/>
      <c r="W284" s="12"/>
      <c r="X284" s="12"/>
      <c r="Y284" s="12"/>
      <c r="Z284" s="12"/>
    </row>
    <row r="285" spans="1:26" ht="15.75" customHeight="1">
      <c r="A285" s="12"/>
      <c r="B285" s="12"/>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row>
    <row r="286" spans="1:26" ht="15.75" customHeight="1">
      <c r="A286" s="12"/>
      <c r="B286" s="12"/>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row>
    <row r="287" spans="1:26" ht="15.75" customHeight="1">
      <c r="A287" s="12"/>
      <c r="B287" s="12"/>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row>
    <row r="288" spans="1:26" ht="15.75" customHeight="1">
      <c r="A288" s="12"/>
      <c r="B288" s="12"/>
      <c r="C288" s="12"/>
      <c r="D288" s="12"/>
      <c r="E288" s="12"/>
      <c r="F288" s="12"/>
      <c r="G288" s="12"/>
      <c r="H288" s="12"/>
      <c r="I288" s="12"/>
      <c r="J288" s="12"/>
      <c r="K288" s="12"/>
      <c r="L288" s="12"/>
      <c r="M288" s="12"/>
      <c r="N288" s="12"/>
      <c r="O288" s="12"/>
      <c r="P288" s="12"/>
      <c r="Q288" s="12"/>
      <c r="R288" s="12"/>
      <c r="S288" s="12"/>
      <c r="T288" s="12"/>
      <c r="U288" s="12"/>
      <c r="V288" s="12"/>
      <c r="W288" s="12"/>
      <c r="X288" s="12"/>
      <c r="Y288" s="12"/>
      <c r="Z288" s="12"/>
    </row>
    <row r="289" spans="1:26" ht="15.75" customHeight="1">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c r="Y289" s="12"/>
      <c r="Z289" s="12"/>
    </row>
    <row r="290" spans="1:26" ht="15.75" customHeight="1">
      <c r="A290" s="12"/>
      <c r="B290" s="12"/>
      <c r="C290" s="12"/>
      <c r="D290" s="12"/>
      <c r="E290" s="12"/>
      <c r="F290" s="12"/>
      <c r="G290" s="12"/>
      <c r="H290" s="12"/>
      <c r="I290" s="12"/>
      <c r="J290" s="12"/>
      <c r="K290" s="12"/>
      <c r="L290" s="12"/>
      <c r="M290" s="12"/>
      <c r="N290" s="12"/>
      <c r="O290" s="12"/>
      <c r="P290" s="12"/>
      <c r="Q290" s="12"/>
      <c r="R290" s="12"/>
      <c r="S290" s="12"/>
      <c r="T290" s="12"/>
      <c r="U290" s="12"/>
      <c r="V290" s="12"/>
      <c r="W290" s="12"/>
      <c r="X290" s="12"/>
      <c r="Y290" s="12"/>
      <c r="Z290" s="12"/>
    </row>
    <row r="291" spans="1:26" ht="15.75" customHeight="1">
      <c r="A291" s="12"/>
      <c r="B291" s="12"/>
      <c r="C291" s="12"/>
      <c r="D291" s="12"/>
      <c r="E291" s="12"/>
      <c r="F291" s="12"/>
      <c r="G291" s="12"/>
      <c r="H291" s="12"/>
      <c r="I291" s="12"/>
      <c r="J291" s="12"/>
      <c r="K291" s="12"/>
      <c r="L291" s="12"/>
      <c r="M291" s="12"/>
      <c r="N291" s="12"/>
      <c r="O291" s="12"/>
      <c r="P291" s="12"/>
      <c r="Q291" s="12"/>
      <c r="R291" s="12"/>
      <c r="S291" s="12"/>
      <c r="T291" s="12"/>
      <c r="U291" s="12"/>
      <c r="V291" s="12"/>
      <c r="W291" s="12"/>
      <c r="X291" s="12"/>
      <c r="Y291" s="12"/>
      <c r="Z291" s="12"/>
    </row>
    <row r="292" spans="1:26" ht="15.75" customHeight="1">
      <c r="A292" s="12"/>
      <c r="B292" s="12"/>
      <c r="C292" s="12"/>
      <c r="D292" s="12"/>
      <c r="E292" s="12"/>
      <c r="F292" s="12"/>
      <c r="G292" s="12"/>
      <c r="H292" s="12"/>
      <c r="I292" s="12"/>
      <c r="J292" s="12"/>
      <c r="K292" s="12"/>
      <c r="L292" s="12"/>
      <c r="M292" s="12"/>
      <c r="N292" s="12"/>
      <c r="O292" s="12"/>
      <c r="P292" s="12"/>
      <c r="Q292" s="12"/>
      <c r="R292" s="12"/>
      <c r="S292" s="12"/>
      <c r="T292" s="12"/>
      <c r="U292" s="12"/>
      <c r="V292" s="12"/>
      <c r="W292" s="12"/>
      <c r="X292" s="12"/>
      <c r="Y292" s="12"/>
      <c r="Z292" s="12"/>
    </row>
    <row r="293" spans="1:26" ht="15.75" customHeight="1">
      <c r="A293" s="12"/>
      <c r="B293" s="12"/>
      <c r="C293" s="12"/>
      <c r="D293" s="12"/>
      <c r="E293" s="12"/>
      <c r="F293" s="12"/>
      <c r="G293" s="12"/>
      <c r="H293" s="12"/>
      <c r="I293" s="12"/>
      <c r="J293" s="12"/>
      <c r="K293" s="12"/>
      <c r="L293" s="12"/>
      <c r="M293" s="12"/>
      <c r="N293" s="12"/>
      <c r="O293" s="12"/>
      <c r="P293" s="12"/>
      <c r="Q293" s="12"/>
      <c r="R293" s="12"/>
      <c r="S293" s="12"/>
      <c r="T293" s="12"/>
      <c r="U293" s="12"/>
      <c r="V293" s="12"/>
      <c r="W293" s="12"/>
      <c r="X293" s="12"/>
      <c r="Y293" s="12"/>
      <c r="Z293" s="12"/>
    </row>
    <row r="294" spans="1:26" ht="15.75" customHeight="1">
      <c r="A294" s="12"/>
      <c r="B294" s="12"/>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row>
    <row r="295" spans="1:26" ht="15.75" customHeight="1">
      <c r="A295" s="12"/>
      <c r="B295" s="12"/>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row>
    <row r="296" spans="1:26" ht="15.75" customHeight="1">
      <c r="A296" s="12"/>
      <c r="B296" s="12"/>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row>
    <row r="297" spans="1:26" ht="15.75" customHeight="1">
      <c r="A297" s="12"/>
      <c r="B297" s="12"/>
      <c r="C297" s="12"/>
      <c r="D297" s="12"/>
      <c r="E297" s="12"/>
      <c r="F297" s="12"/>
      <c r="G297" s="12"/>
      <c r="H297" s="12"/>
      <c r="I297" s="12"/>
      <c r="J297" s="12"/>
      <c r="K297" s="12"/>
      <c r="L297" s="12"/>
      <c r="M297" s="12"/>
      <c r="N297" s="12"/>
      <c r="O297" s="12"/>
      <c r="P297" s="12"/>
      <c r="Q297" s="12"/>
      <c r="R297" s="12"/>
      <c r="S297" s="12"/>
      <c r="T297" s="12"/>
      <c r="U297" s="12"/>
      <c r="V297" s="12"/>
      <c r="W297" s="12"/>
      <c r="X297" s="12"/>
      <c r="Y297" s="12"/>
      <c r="Z297" s="12"/>
    </row>
    <row r="298" spans="1:26" ht="15.75" customHeight="1">
      <c r="A298" s="12"/>
      <c r="B298" s="12"/>
      <c r="C298" s="12"/>
      <c r="D298" s="12"/>
      <c r="E298" s="12"/>
      <c r="F298" s="12"/>
      <c r="G298" s="12"/>
      <c r="H298" s="12"/>
      <c r="I298" s="12"/>
      <c r="J298" s="12"/>
      <c r="K298" s="12"/>
      <c r="L298" s="12"/>
      <c r="M298" s="12"/>
      <c r="N298" s="12"/>
      <c r="O298" s="12"/>
      <c r="P298" s="12"/>
      <c r="Q298" s="12"/>
      <c r="R298" s="12"/>
      <c r="S298" s="12"/>
      <c r="T298" s="12"/>
      <c r="U298" s="12"/>
      <c r="V298" s="12"/>
      <c r="W298" s="12"/>
      <c r="X298" s="12"/>
      <c r="Y298" s="12"/>
      <c r="Z298" s="12"/>
    </row>
    <row r="299" spans="1:26" ht="15.75" customHeight="1">
      <c r="A299" s="12"/>
      <c r="B299" s="12"/>
      <c r="C299" s="12"/>
      <c r="D299" s="12"/>
      <c r="E299" s="12"/>
      <c r="F299" s="12"/>
      <c r="G299" s="12"/>
      <c r="H299" s="12"/>
      <c r="I299" s="12"/>
      <c r="J299" s="12"/>
      <c r="K299" s="12"/>
      <c r="L299" s="12"/>
      <c r="M299" s="12"/>
      <c r="N299" s="12"/>
      <c r="O299" s="12"/>
      <c r="P299" s="12"/>
      <c r="Q299" s="12"/>
      <c r="R299" s="12"/>
      <c r="S299" s="12"/>
      <c r="T299" s="12"/>
      <c r="U299" s="12"/>
      <c r="V299" s="12"/>
      <c r="W299" s="12"/>
      <c r="X299" s="12"/>
      <c r="Y299" s="12"/>
      <c r="Z299" s="12"/>
    </row>
    <row r="300" spans="1:26" ht="15.75" customHeight="1">
      <c r="A300" s="12"/>
      <c r="B300" s="12"/>
      <c r="C300" s="12"/>
      <c r="D300" s="12"/>
      <c r="E300" s="12"/>
      <c r="F300" s="12"/>
      <c r="G300" s="12"/>
      <c r="H300" s="12"/>
      <c r="I300" s="12"/>
      <c r="J300" s="12"/>
      <c r="K300" s="12"/>
      <c r="L300" s="12"/>
      <c r="M300" s="12"/>
      <c r="N300" s="12"/>
      <c r="O300" s="12"/>
      <c r="P300" s="12"/>
      <c r="Q300" s="12"/>
      <c r="R300" s="12"/>
      <c r="S300" s="12"/>
      <c r="T300" s="12"/>
      <c r="U300" s="12"/>
      <c r="V300" s="12"/>
      <c r="W300" s="12"/>
      <c r="X300" s="12"/>
      <c r="Y300" s="12"/>
      <c r="Z300" s="12"/>
    </row>
    <row r="301" spans="1:26" ht="15.75" customHeight="1">
      <c r="A301" s="12"/>
      <c r="B301" s="12"/>
      <c r="C301" s="12"/>
      <c r="D301" s="12"/>
      <c r="E301" s="12"/>
      <c r="F301" s="12"/>
      <c r="G301" s="12"/>
      <c r="H301" s="12"/>
      <c r="I301" s="12"/>
      <c r="J301" s="12"/>
      <c r="K301" s="12"/>
      <c r="L301" s="12"/>
      <c r="M301" s="12"/>
      <c r="N301" s="12"/>
      <c r="O301" s="12"/>
      <c r="P301" s="12"/>
      <c r="Q301" s="12"/>
      <c r="R301" s="12"/>
      <c r="S301" s="12"/>
      <c r="T301" s="12"/>
      <c r="U301" s="12"/>
      <c r="V301" s="12"/>
      <c r="W301" s="12"/>
      <c r="X301" s="12"/>
      <c r="Y301" s="12"/>
      <c r="Z301" s="12"/>
    </row>
    <row r="302" spans="1:26" ht="15.75" customHeight="1">
      <c r="A302" s="12"/>
      <c r="B302" s="12"/>
      <c r="C302" s="12"/>
      <c r="D302" s="12"/>
      <c r="E302" s="12"/>
      <c r="F302" s="12"/>
      <c r="G302" s="12"/>
      <c r="H302" s="12"/>
      <c r="I302" s="12"/>
      <c r="J302" s="12"/>
      <c r="K302" s="12"/>
      <c r="L302" s="12"/>
      <c r="M302" s="12"/>
      <c r="N302" s="12"/>
      <c r="O302" s="12"/>
      <c r="P302" s="12"/>
      <c r="Q302" s="12"/>
      <c r="R302" s="12"/>
      <c r="S302" s="12"/>
      <c r="T302" s="12"/>
      <c r="U302" s="12"/>
      <c r="V302" s="12"/>
      <c r="W302" s="12"/>
      <c r="X302" s="12"/>
      <c r="Y302" s="12"/>
      <c r="Z302" s="12"/>
    </row>
    <row r="303" spans="1:26" ht="15.75" customHeight="1">
      <c r="A303" s="12"/>
      <c r="B303" s="12"/>
      <c r="C303" s="12"/>
      <c r="D303" s="12"/>
      <c r="E303" s="12"/>
      <c r="F303" s="12"/>
      <c r="G303" s="12"/>
      <c r="H303" s="12"/>
      <c r="I303" s="12"/>
      <c r="J303" s="12"/>
      <c r="K303" s="12"/>
      <c r="L303" s="12"/>
      <c r="M303" s="12"/>
      <c r="N303" s="12"/>
      <c r="O303" s="12"/>
      <c r="P303" s="12"/>
      <c r="Q303" s="12"/>
      <c r="R303" s="12"/>
      <c r="S303" s="12"/>
      <c r="T303" s="12"/>
      <c r="U303" s="12"/>
      <c r="V303" s="12"/>
      <c r="W303" s="12"/>
      <c r="X303" s="12"/>
      <c r="Y303" s="12"/>
      <c r="Z303" s="12"/>
    </row>
    <row r="304" spans="1:26" ht="15.75" customHeight="1">
      <c r="A304" s="12"/>
      <c r="B304" s="12"/>
      <c r="C304" s="12"/>
      <c r="D304" s="12"/>
      <c r="E304" s="12"/>
      <c r="F304" s="12"/>
      <c r="G304" s="12"/>
      <c r="H304" s="12"/>
      <c r="I304" s="12"/>
      <c r="J304" s="12"/>
      <c r="K304" s="12"/>
      <c r="L304" s="12"/>
      <c r="M304" s="12"/>
      <c r="N304" s="12"/>
      <c r="O304" s="12"/>
      <c r="P304" s="12"/>
      <c r="Q304" s="12"/>
      <c r="R304" s="12"/>
      <c r="S304" s="12"/>
      <c r="T304" s="12"/>
      <c r="U304" s="12"/>
      <c r="V304" s="12"/>
      <c r="W304" s="12"/>
      <c r="X304" s="12"/>
      <c r="Y304" s="12"/>
      <c r="Z304" s="12"/>
    </row>
    <row r="305" spans="1:26" ht="15.75" customHeight="1">
      <c r="A305" s="12"/>
      <c r="B305" s="12"/>
      <c r="C305" s="12"/>
      <c r="D305" s="12"/>
      <c r="E305" s="12"/>
      <c r="F305" s="12"/>
      <c r="G305" s="12"/>
      <c r="H305" s="12"/>
      <c r="I305" s="12"/>
      <c r="J305" s="12"/>
      <c r="K305" s="12"/>
      <c r="L305" s="12"/>
      <c r="M305" s="12"/>
      <c r="N305" s="12"/>
      <c r="O305" s="12"/>
      <c r="P305" s="12"/>
      <c r="Q305" s="12"/>
      <c r="R305" s="12"/>
      <c r="S305" s="12"/>
      <c r="T305" s="12"/>
      <c r="U305" s="12"/>
      <c r="V305" s="12"/>
      <c r="W305" s="12"/>
      <c r="X305" s="12"/>
      <c r="Y305" s="12"/>
      <c r="Z305" s="12"/>
    </row>
    <row r="306" spans="1:26" ht="15.75" customHeight="1">
      <c r="A306" s="12"/>
      <c r="B306" s="12"/>
      <c r="C306" s="12"/>
      <c r="D306" s="12"/>
      <c r="E306" s="12"/>
      <c r="F306" s="12"/>
      <c r="G306" s="12"/>
      <c r="H306" s="12"/>
      <c r="I306" s="12"/>
      <c r="J306" s="12"/>
      <c r="K306" s="12"/>
      <c r="L306" s="12"/>
      <c r="M306" s="12"/>
      <c r="N306" s="12"/>
      <c r="O306" s="12"/>
      <c r="P306" s="12"/>
      <c r="Q306" s="12"/>
      <c r="R306" s="12"/>
      <c r="S306" s="12"/>
      <c r="T306" s="12"/>
      <c r="U306" s="12"/>
      <c r="V306" s="12"/>
      <c r="W306" s="12"/>
      <c r="X306" s="12"/>
      <c r="Y306" s="12"/>
      <c r="Z306" s="12"/>
    </row>
    <row r="307" spans="1:26" ht="15.75" customHeight="1">
      <c r="A307" s="12"/>
      <c r="B307" s="12"/>
      <c r="C307" s="12"/>
      <c r="D307" s="12"/>
      <c r="E307" s="12"/>
      <c r="F307" s="12"/>
      <c r="G307" s="12"/>
      <c r="H307" s="12"/>
      <c r="I307" s="12"/>
      <c r="J307" s="12"/>
      <c r="K307" s="12"/>
      <c r="L307" s="12"/>
      <c r="M307" s="12"/>
      <c r="N307" s="12"/>
      <c r="O307" s="12"/>
      <c r="P307" s="12"/>
      <c r="Q307" s="12"/>
      <c r="R307" s="12"/>
      <c r="S307" s="12"/>
      <c r="T307" s="12"/>
      <c r="U307" s="12"/>
      <c r="V307" s="12"/>
      <c r="W307" s="12"/>
      <c r="X307" s="12"/>
      <c r="Y307" s="12"/>
      <c r="Z307" s="12"/>
    </row>
    <row r="308" spans="1:26" ht="15.75" customHeight="1">
      <c r="A308" s="12"/>
      <c r="B308" s="12"/>
      <c r="C308" s="12"/>
      <c r="D308" s="12"/>
      <c r="E308" s="12"/>
      <c r="F308" s="12"/>
      <c r="G308" s="12"/>
      <c r="H308" s="12"/>
      <c r="I308" s="12"/>
      <c r="J308" s="12"/>
      <c r="K308" s="12"/>
      <c r="L308" s="12"/>
      <c r="M308" s="12"/>
      <c r="N308" s="12"/>
      <c r="O308" s="12"/>
      <c r="P308" s="12"/>
      <c r="Q308" s="12"/>
      <c r="R308" s="12"/>
      <c r="S308" s="12"/>
      <c r="T308" s="12"/>
      <c r="U308" s="12"/>
      <c r="V308" s="12"/>
      <c r="W308" s="12"/>
      <c r="X308" s="12"/>
      <c r="Y308" s="12"/>
      <c r="Z308" s="12"/>
    </row>
    <row r="309" spans="1:26" ht="15.75" customHeight="1">
      <c r="A309" s="12"/>
      <c r="B309" s="12"/>
      <c r="C309" s="12"/>
      <c r="D309" s="12"/>
      <c r="E309" s="12"/>
      <c r="F309" s="12"/>
      <c r="G309" s="12"/>
      <c r="H309" s="12"/>
      <c r="I309" s="12"/>
      <c r="J309" s="12"/>
      <c r="K309" s="12"/>
      <c r="L309" s="12"/>
      <c r="M309" s="12"/>
      <c r="N309" s="12"/>
      <c r="O309" s="12"/>
      <c r="P309" s="12"/>
      <c r="Q309" s="12"/>
      <c r="R309" s="12"/>
      <c r="S309" s="12"/>
      <c r="T309" s="12"/>
      <c r="U309" s="12"/>
      <c r="V309" s="12"/>
      <c r="W309" s="12"/>
      <c r="X309" s="12"/>
      <c r="Y309" s="12"/>
      <c r="Z309" s="12"/>
    </row>
    <row r="310" spans="1:26" ht="15.75" customHeight="1">
      <c r="A310" s="12"/>
      <c r="B310" s="12"/>
      <c r="C310" s="12"/>
      <c r="D310" s="12"/>
      <c r="E310" s="12"/>
      <c r="F310" s="12"/>
      <c r="G310" s="12"/>
      <c r="H310" s="12"/>
      <c r="I310" s="12"/>
      <c r="J310" s="12"/>
      <c r="K310" s="12"/>
      <c r="L310" s="12"/>
      <c r="M310" s="12"/>
      <c r="N310" s="12"/>
      <c r="O310" s="12"/>
      <c r="P310" s="12"/>
      <c r="Q310" s="12"/>
      <c r="R310" s="12"/>
      <c r="S310" s="12"/>
      <c r="T310" s="12"/>
      <c r="U310" s="12"/>
      <c r="V310" s="12"/>
      <c r="W310" s="12"/>
      <c r="X310" s="12"/>
      <c r="Y310" s="12"/>
      <c r="Z310" s="12"/>
    </row>
    <row r="311" spans="1:26" ht="15.75" customHeight="1">
      <c r="A311" s="12"/>
      <c r="B311" s="12"/>
      <c r="C311" s="12"/>
      <c r="D311" s="12"/>
      <c r="E311" s="12"/>
      <c r="F311" s="12"/>
      <c r="G311" s="12"/>
      <c r="H311" s="12"/>
      <c r="I311" s="12"/>
      <c r="J311" s="12"/>
      <c r="K311" s="12"/>
      <c r="L311" s="12"/>
      <c r="M311" s="12"/>
      <c r="N311" s="12"/>
      <c r="O311" s="12"/>
      <c r="P311" s="12"/>
      <c r="Q311" s="12"/>
      <c r="R311" s="12"/>
      <c r="S311" s="12"/>
      <c r="T311" s="12"/>
      <c r="U311" s="12"/>
      <c r="V311" s="12"/>
      <c r="W311" s="12"/>
      <c r="X311" s="12"/>
      <c r="Y311" s="12"/>
      <c r="Z311" s="12"/>
    </row>
    <row r="312" spans="1:26" ht="15.75" customHeight="1">
      <c r="A312" s="12"/>
      <c r="B312" s="12"/>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row>
    <row r="313" spans="1:26" ht="15.75" customHeight="1">
      <c r="A313" s="12"/>
      <c r="B313" s="12"/>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row>
    <row r="314" spans="1:26" ht="15.75" customHeight="1">
      <c r="A314" s="12"/>
      <c r="B314" s="12"/>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row>
    <row r="315" spans="1:26" ht="15.75" customHeight="1">
      <c r="A315" s="12"/>
      <c r="B315" s="12"/>
      <c r="C315" s="12"/>
      <c r="D315" s="12"/>
      <c r="E315" s="12"/>
      <c r="F315" s="12"/>
      <c r="G315" s="12"/>
      <c r="H315" s="12"/>
      <c r="I315" s="12"/>
      <c r="J315" s="12"/>
      <c r="K315" s="12"/>
      <c r="L315" s="12"/>
      <c r="M315" s="12"/>
      <c r="N315" s="12"/>
      <c r="O315" s="12"/>
      <c r="P315" s="12"/>
      <c r="Q315" s="12"/>
      <c r="R315" s="12"/>
      <c r="S315" s="12"/>
      <c r="T315" s="12"/>
      <c r="U315" s="12"/>
      <c r="V315" s="12"/>
      <c r="W315" s="12"/>
      <c r="X315" s="12"/>
      <c r="Y315" s="12"/>
      <c r="Z315" s="12"/>
    </row>
    <row r="316" spans="1:26" ht="15.75" customHeight="1">
      <c r="A316" s="12"/>
      <c r="B316" s="12"/>
      <c r="C316" s="12"/>
      <c r="D316" s="12"/>
      <c r="E316" s="12"/>
      <c r="F316" s="12"/>
      <c r="G316" s="12"/>
      <c r="H316" s="12"/>
      <c r="I316" s="12"/>
      <c r="J316" s="12"/>
      <c r="K316" s="12"/>
      <c r="L316" s="12"/>
      <c r="M316" s="12"/>
      <c r="N316" s="12"/>
      <c r="O316" s="12"/>
      <c r="P316" s="12"/>
      <c r="Q316" s="12"/>
      <c r="R316" s="12"/>
      <c r="S316" s="12"/>
      <c r="T316" s="12"/>
      <c r="U316" s="12"/>
      <c r="V316" s="12"/>
      <c r="W316" s="12"/>
      <c r="X316" s="12"/>
      <c r="Y316" s="12"/>
      <c r="Z316" s="12"/>
    </row>
    <row r="317" spans="1:26" ht="15.75" customHeight="1">
      <c r="A317" s="12"/>
      <c r="B317" s="12"/>
      <c r="C317" s="12"/>
      <c r="D317" s="12"/>
      <c r="E317" s="12"/>
      <c r="F317" s="12"/>
      <c r="G317" s="12"/>
      <c r="H317" s="12"/>
      <c r="I317" s="12"/>
      <c r="J317" s="12"/>
      <c r="K317" s="12"/>
      <c r="L317" s="12"/>
      <c r="M317" s="12"/>
      <c r="N317" s="12"/>
      <c r="O317" s="12"/>
      <c r="P317" s="12"/>
      <c r="Q317" s="12"/>
      <c r="R317" s="12"/>
      <c r="S317" s="12"/>
      <c r="T317" s="12"/>
      <c r="U317" s="12"/>
      <c r="V317" s="12"/>
      <c r="W317" s="12"/>
      <c r="X317" s="12"/>
      <c r="Y317" s="12"/>
      <c r="Z317" s="12"/>
    </row>
    <row r="318" spans="1:26" ht="15.75" customHeight="1">
      <c r="A318" s="12"/>
      <c r="B318" s="12"/>
      <c r="C318" s="12"/>
      <c r="D318" s="12"/>
      <c r="E318" s="12"/>
      <c r="F318" s="12"/>
      <c r="G318" s="12"/>
      <c r="H318" s="12"/>
      <c r="I318" s="12"/>
      <c r="J318" s="12"/>
      <c r="K318" s="12"/>
      <c r="L318" s="12"/>
      <c r="M318" s="12"/>
      <c r="N318" s="12"/>
      <c r="O318" s="12"/>
      <c r="P318" s="12"/>
      <c r="Q318" s="12"/>
      <c r="R318" s="12"/>
      <c r="S318" s="12"/>
      <c r="T318" s="12"/>
      <c r="U318" s="12"/>
      <c r="V318" s="12"/>
      <c r="W318" s="12"/>
      <c r="X318" s="12"/>
      <c r="Y318" s="12"/>
      <c r="Z318" s="12"/>
    </row>
    <row r="319" spans="1:26" ht="15.75" customHeight="1">
      <c r="A319" s="12"/>
      <c r="B319" s="12"/>
      <c r="C319" s="12"/>
      <c r="D319" s="12"/>
      <c r="E319" s="12"/>
      <c r="F319" s="12"/>
      <c r="G319" s="12"/>
      <c r="H319" s="12"/>
      <c r="I319" s="12"/>
      <c r="J319" s="12"/>
      <c r="K319" s="12"/>
      <c r="L319" s="12"/>
      <c r="M319" s="12"/>
      <c r="N319" s="12"/>
      <c r="O319" s="12"/>
      <c r="P319" s="12"/>
      <c r="Q319" s="12"/>
      <c r="R319" s="12"/>
      <c r="S319" s="12"/>
      <c r="T319" s="12"/>
      <c r="U319" s="12"/>
      <c r="V319" s="12"/>
      <c r="W319" s="12"/>
      <c r="X319" s="12"/>
      <c r="Y319" s="12"/>
      <c r="Z319" s="12"/>
    </row>
    <row r="320" spans="1:26" ht="15.75" customHeight="1">
      <c r="A320" s="12"/>
      <c r="B320" s="12"/>
      <c r="C320" s="12"/>
      <c r="D320" s="12"/>
      <c r="E320" s="12"/>
      <c r="F320" s="12"/>
      <c r="G320" s="12"/>
      <c r="H320" s="12"/>
      <c r="I320" s="12"/>
      <c r="J320" s="12"/>
      <c r="K320" s="12"/>
      <c r="L320" s="12"/>
      <c r="M320" s="12"/>
      <c r="N320" s="12"/>
      <c r="O320" s="12"/>
      <c r="P320" s="12"/>
      <c r="Q320" s="12"/>
      <c r="R320" s="12"/>
      <c r="S320" s="12"/>
      <c r="T320" s="12"/>
      <c r="U320" s="12"/>
      <c r="V320" s="12"/>
      <c r="W320" s="12"/>
      <c r="X320" s="12"/>
      <c r="Y320" s="12"/>
      <c r="Z320" s="12"/>
    </row>
    <row r="321" spans="1:26" ht="15.75" customHeight="1">
      <c r="A321" s="12"/>
      <c r="B321" s="12"/>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row>
    <row r="322" spans="1:26" ht="15.75" customHeight="1">
      <c r="A322" s="12"/>
      <c r="B322" s="12"/>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row>
    <row r="323" spans="1:26" ht="15.75" customHeight="1">
      <c r="A323" s="12"/>
      <c r="B323" s="12"/>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row>
    <row r="324" spans="1:26" ht="15.75" customHeight="1">
      <c r="A324" s="12"/>
      <c r="B324" s="12"/>
      <c r="C324" s="12"/>
      <c r="D324" s="12"/>
      <c r="E324" s="12"/>
      <c r="F324" s="12"/>
      <c r="G324" s="12"/>
      <c r="H324" s="12"/>
      <c r="I324" s="12"/>
      <c r="J324" s="12"/>
      <c r="K324" s="12"/>
      <c r="L324" s="12"/>
      <c r="M324" s="12"/>
      <c r="N324" s="12"/>
      <c r="O324" s="12"/>
      <c r="P324" s="12"/>
      <c r="Q324" s="12"/>
      <c r="R324" s="12"/>
      <c r="S324" s="12"/>
      <c r="T324" s="12"/>
      <c r="U324" s="12"/>
      <c r="V324" s="12"/>
      <c r="W324" s="12"/>
      <c r="X324" s="12"/>
      <c r="Y324" s="12"/>
      <c r="Z324" s="12"/>
    </row>
    <row r="325" spans="1:26" ht="15.75" customHeight="1">
      <c r="A325" s="12"/>
      <c r="B325" s="12"/>
      <c r="C325" s="12"/>
      <c r="D325" s="12"/>
      <c r="E325" s="12"/>
      <c r="F325" s="12"/>
      <c r="G325" s="12"/>
      <c r="H325" s="12"/>
      <c r="I325" s="12"/>
      <c r="J325" s="12"/>
      <c r="K325" s="12"/>
      <c r="L325" s="12"/>
      <c r="M325" s="12"/>
      <c r="N325" s="12"/>
      <c r="O325" s="12"/>
      <c r="P325" s="12"/>
      <c r="Q325" s="12"/>
      <c r="R325" s="12"/>
      <c r="S325" s="12"/>
      <c r="T325" s="12"/>
      <c r="U325" s="12"/>
      <c r="V325" s="12"/>
      <c r="W325" s="12"/>
      <c r="X325" s="12"/>
      <c r="Y325" s="12"/>
      <c r="Z325" s="12"/>
    </row>
    <row r="326" spans="1:26" ht="15.75" customHeight="1">
      <c r="A326" s="12"/>
      <c r="B326" s="12"/>
      <c r="C326" s="12"/>
      <c r="D326" s="12"/>
      <c r="E326" s="12"/>
      <c r="F326" s="12"/>
      <c r="G326" s="12"/>
      <c r="H326" s="12"/>
      <c r="I326" s="12"/>
      <c r="J326" s="12"/>
      <c r="K326" s="12"/>
      <c r="L326" s="12"/>
      <c r="M326" s="12"/>
      <c r="N326" s="12"/>
      <c r="O326" s="12"/>
      <c r="P326" s="12"/>
      <c r="Q326" s="12"/>
      <c r="R326" s="12"/>
      <c r="S326" s="12"/>
      <c r="T326" s="12"/>
      <c r="U326" s="12"/>
      <c r="V326" s="12"/>
      <c r="W326" s="12"/>
      <c r="X326" s="12"/>
      <c r="Y326" s="12"/>
      <c r="Z326" s="12"/>
    </row>
    <row r="327" spans="1:26" ht="15.75" customHeight="1">
      <c r="A327" s="12"/>
      <c r="B327" s="12"/>
      <c r="C327" s="12"/>
      <c r="D327" s="12"/>
      <c r="E327" s="12"/>
      <c r="F327" s="12"/>
      <c r="G327" s="12"/>
      <c r="H327" s="12"/>
      <c r="I327" s="12"/>
      <c r="J327" s="12"/>
      <c r="K327" s="12"/>
      <c r="L327" s="12"/>
      <c r="M327" s="12"/>
      <c r="N327" s="12"/>
      <c r="O327" s="12"/>
      <c r="P327" s="12"/>
      <c r="Q327" s="12"/>
      <c r="R327" s="12"/>
      <c r="S327" s="12"/>
      <c r="T327" s="12"/>
      <c r="U327" s="12"/>
      <c r="V327" s="12"/>
      <c r="W327" s="12"/>
      <c r="X327" s="12"/>
      <c r="Y327" s="12"/>
      <c r="Z327" s="12"/>
    </row>
    <row r="328" spans="1:26" ht="15.75" customHeight="1">
      <c r="A328" s="12"/>
      <c r="B328" s="12"/>
      <c r="C328" s="12"/>
      <c r="D328" s="12"/>
      <c r="E328" s="12"/>
      <c r="F328" s="12"/>
      <c r="G328" s="12"/>
      <c r="H328" s="12"/>
      <c r="I328" s="12"/>
      <c r="J328" s="12"/>
      <c r="K328" s="12"/>
      <c r="L328" s="12"/>
      <c r="M328" s="12"/>
      <c r="N328" s="12"/>
      <c r="O328" s="12"/>
      <c r="P328" s="12"/>
      <c r="Q328" s="12"/>
      <c r="R328" s="12"/>
      <c r="S328" s="12"/>
      <c r="T328" s="12"/>
      <c r="U328" s="12"/>
      <c r="V328" s="12"/>
      <c r="W328" s="12"/>
      <c r="X328" s="12"/>
      <c r="Y328" s="12"/>
      <c r="Z328" s="12"/>
    </row>
    <row r="329" spans="1:26" ht="15.75" customHeight="1">
      <c r="A329" s="12"/>
      <c r="B329" s="12"/>
      <c r="C329" s="12"/>
      <c r="D329" s="12"/>
      <c r="E329" s="12"/>
      <c r="F329" s="12"/>
      <c r="G329" s="12"/>
      <c r="H329" s="12"/>
      <c r="I329" s="12"/>
      <c r="J329" s="12"/>
      <c r="K329" s="12"/>
      <c r="L329" s="12"/>
      <c r="M329" s="12"/>
      <c r="N329" s="12"/>
      <c r="O329" s="12"/>
      <c r="P329" s="12"/>
      <c r="Q329" s="12"/>
      <c r="R329" s="12"/>
      <c r="S329" s="12"/>
      <c r="T329" s="12"/>
      <c r="U329" s="12"/>
      <c r="V329" s="12"/>
      <c r="W329" s="12"/>
      <c r="X329" s="12"/>
      <c r="Y329" s="12"/>
      <c r="Z329" s="12"/>
    </row>
    <row r="330" spans="1:26" ht="15.75" customHeight="1">
      <c r="A330" s="12"/>
      <c r="B330" s="12"/>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row>
    <row r="331" spans="1:26" ht="15.75" customHeight="1">
      <c r="A331" s="12"/>
      <c r="B331" s="12"/>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row>
    <row r="332" spans="1:26" ht="15.75" customHeight="1">
      <c r="A332" s="12"/>
      <c r="B332" s="12"/>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row>
    <row r="333" spans="1:26" ht="15.75" customHeight="1">
      <c r="A333" s="12"/>
      <c r="B333" s="12"/>
      <c r="C333" s="12"/>
      <c r="D333" s="12"/>
      <c r="E333" s="12"/>
      <c r="F333" s="12"/>
      <c r="G333" s="12"/>
      <c r="H333" s="12"/>
      <c r="I333" s="12"/>
      <c r="J333" s="12"/>
      <c r="K333" s="12"/>
      <c r="L333" s="12"/>
      <c r="M333" s="12"/>
      <c r="N333" s="12"/>
      <c r="O333" s="12"/>
      <c r="P333" s="12"/>
      <c r="Q333" s="12"/>
      <c r="R333" s="12"/>
      <c r="S333" s="12"/>
      <c r="T333" s="12"/>
      <c r="U333" s="12"/>
      <c r="V333" s="12"/>
      <c r="W333" s="12"/>
      <c r="X333" s="12"/>
      <c r="Y333" s="12"/>
      <c r="Z333" s="12"/>
    </row>
    <row r="334" spans="1:26" ht="15.75" customHeight="1">
      <c r="A334" s="12"/>
      <c r="B334" s="12"/>
      <c r="C334" s="12"/>
      <c r="D334" s="12"/>
      <c r="E334" s="12"/>
      <c r="F334" s="12"/>
      <c r="G334" s="12"/>
      <c r="H334" s="12"/>
      <c r="I334" s="12"/>
      <c r="J334" s="12"/>
      <c r="K334" s="12"/>
      <c r="L334" s="12"/>
      <c r="M334" s="12"/>
      <c r="N334" s="12"/>
      <c r="O334" s="12"/>
      <c r="P334" s="12"/>
      <c r="Q334" s="12"/>
      <c r="R334" s="12"/>
      <c r="S334" s="12"/>
      <c r="T334" s="12"/>
      <c r="U334" s="12"/>
      <c r="V334" s="12"/>
      <c r="W334" s="12"/>
      <c r="X334" s="12"/>
      <c r="Y334" s="12"/>
      <c r="Z334" s="12"/>
    </row>
    <row r="335" spans="1:26" ht="15.75" customHeight="1">
      <c r="A335" s="12"/>
      <c r="B335" s="12"/>
      <c r="C335" s="12"/>
      <c r="D335" s="12"/>
      <c r="E335" s="12"/>
      <c r="F335" s="12"/>
      <c r="G335" s="12"/>
      <c r="H335" s="12"/>
      <c r="I335" s="12"/>
      <c r="J335" s="12"/>
      <c r="K335" s="12"/>
      <c r="L335" s="12"/>
      <c r="M335" s="12"/>
      <c r="N335" s="12"/>
      <c r="O335" s="12"/>
      <c r="P335" s="12"/>
      <c r="Q335" s="12"/>
      <c r="R335" s="12"/>
      <c r="S335" s="12"/>
      <c r="T335" s="12"/>
      <c r="U335" s="12"/>
      <c r="V335" s="12"/>
      <c r="W335" s="12"/>
      <c r="X335" s="12"/>
      <c r="Y335" s="12"/>
      <c r="Z335" s="12"/>
    </row>
    <row r="336" spans="1:26" ht="15.75" customHeight="1">
      <c r="A336" s="12"/>
      <c r="B336" s="12"/>
      <c r="C336" s="12"/>
      <c r="D336" s="12"/>
      <c r="E336" s="12"/>
      <c r="F336" s="12"/>
      <c r="G336" s="12"/>
      <c r="H336" s="12"/>
      <c r="I336" s="12"/>
      <c r="J336" s="12"/>
      <c r="K336" s="12"/>
      <c r="L336" s="12"/>
      <c r="M336" s="12"/>
      <c r="N336" s="12"/>
      <c r="O336" s="12"/>
      <c r="P336" s="12"/>
      <c r="Q336" s="12"/>
      <c r="R336" s="12"/>
      <c r="S336" s="12"/>
      <c r="T336" s="12"/>
      <c r="U336" s="12"/>
      <c r="V336" s="12"/>
      <c r="W336" s="12"/>
      <c r="X336" s="12"/>
      <c r="Y336" s="12"/>
      <c r="Z336" s="12"/>
    </row>
    <row r="337" spans="1:26" ht="15.75" customHeight="1">
      <c r="A337" s="12"/>
      <c r="B337" s="12"/>
      <c r="C337" s="12"/>
      <c r="D337" s="12"/>
      <c r="E337" s="12"/>
      <c r="F337" s="12"/>
      <c r="G337" s="12"/>
      <c r="H337" s="12"/>
      <c r="I337" s="12"/>
      <c r="J337" s="12"/>
      <c r="K337" s="12"/>
      <c r="L337" s="12"/>
      <c r="M337" s="12"/>
      <c r="N337" s="12"/>
      <c r="O337" s="12"/>
      <c r="P337" s="12"/>
      <c r="Q337" s="12"/>
      <c r="R337" s="12"/>
      <c r="S337" s="12"/>
      <c r="T337" s="12"/>
      <c r="U337" s="12"/>
      <c r="V337" s="12"/>
      <c r="W337" s="12"/>
      <c r="X337" s="12"/>
      <c r="Y337" s="12"/>
      <c r="Z337" s="12"/>
    </row>
    <row r="338" spans="1:26" ht="15.75" customHeight="1">
      <c r="A338" s="12"/>
      <c r="B338" s="12"/>
      <c r="C338" s="12"/>
      <c r="D338" s="12"/>
      <c r="E338" s="12"/>
      <c r="F338" s="12"/>
      <c r="G338" s="12"/>
      <c r="H338" s="12"/>
      <c r="I338" s="12"/>
      <c r="J338" s="12"/>
      <c r="K338" s="12"/>
      <c r="L338" s="12"/>
      <c r="M338" s="12"/>
      <c r="N338" s="12"/>
      <c r="O338" s="12"/>
      <c r="P338" s="12"/>
      <c r="Q338" s="12"/>
      <c r="R338" s="12"/>
      <c r="S338" s="12"/>
      <c r="T338" s="12"/>
      <c r="U338" s="12"/>
      <c r="V338" s="12"/>
      <c r="W338" s="12"/>
      <c r="X338" s="12"/>
      <c r="Y338" s="12"/>
      <c r="Z338" s="12"/>
    </row>
    <row r="339" spans="1:26" ht="15.75" customHeight="1">
      <c r="A339" s="12"/>
      <c r="B339" s="12"/>
      <c r="C339" s="12"/>
      <c r="D339" s="12"/>
      <c r="E339" s="12"/>
      <c r="F339" s="12"/>
      <c r="G339" s="12"/>
      <c r="H339" s="12"/>
      <c r="I339" s="12"/>
      <c r="J339" s="12"/>
      <c r="K339" s="12"/>
      <c r="L339" s="12"/>
      <c r="M339" s="12"/>
      <c r="N339" s="12"/>
      <c r="O339" s="12"/>
      <c r="P339" s="12"/>
      <c r="Q339" s="12"/>
      <c r="R339" s="12"/>
      <c r="S339" s="12"/>
      <c r="T339" s="12"/>
      <c r="U339" s="12"/>
      <c r="V339" s="12"/>
      <c r="W339" s="12"/>
      <c r="X339" s="12"/>
      <c r="Y339" s="12"/>
      <c r="Z339" s="12"/>
    </row>
    <row r="340" spans="1:26" ht="15.75" customHeight="1">
      <c r="A340" s="12"/>
      <c r="B340" s="12"/>
      <c r="C340" s="12"/>
      <c r="D340" s="12"/>
      <c r="E340" s="12"/>
      <c r="F340" s="12"/>
      <c r="G340" s="12"/>
      <c r="H340" s="12"/>
      <c r="I340" s="12"/>
      <c r="J340" s="12"/>
      <c r="K340" s="12"/>
      <c r="L340" s="12"/>
      <c r="M340" s="12"/>
      <c r="N340" s="12"/>
      <c r="O340" s="12"/>
      <c r="P340" s="12"/>
      <c r="Q340" s="12"/>
      <c r="R340" s="12"/>
      <c r="S340" s="12"/>
      <c r="T340" s="12"/>
      <c r="U340" s="12"/>
      <c r="V340" s="12"/>
      <c r="W340" s="12"/>
      <c r="X340" s="12"/>
      <c r="Y340" s="12"/>
      <c r="Z340" s="12"/>
    </row>
    <row r="341" spans="1:26" ht="15.75" customHeight="1">
      <c r="A341" s="12"/>
      <c r="B341" s="12"/>
      <c r="C341" s="12"/>
      <c r="D341" s="12"/>
      <c r="E341" s="12"/>
      <c r="F341" s="12"/>
      <c r="G341" s="12"/>
      <c r="H341" s="12"/>
      <c r="I341" s="12"/>
      <c r="J341" s="12"/>
      <c r="K341" s="12"/>
      <c r="L341" s="12"/>
      <c r="M341" s="12"/>
      <c r="N341" s="12"/>
      <c r="O341" s="12"/>
      <c r="P341" s="12"/>
      <c r="Q341" s="12"/>
      <c r="R341" s="12"/>
      <c r="S341" s="12"/>
      <c r="T341" s="12"/>
      <c r="U341" s="12"/>
      <c r="V341" s="12"/>
      <c r="W341" s="12"/>
      <c r="X341" s="12"/>
      <c r="Y341" s="12"/>
      <c r="Z341" s="12"/>
    </row>
    <row r="342" spans="1:26" ht="15.75" customHeight="1">
      <c r="A342" s="12"/>
      <c r="B342" s="12"/>
      <c r="C342" s="12"/>
      <c r="D342" s="12"/>
      <c r="E342" s="12"/>
      <c r="F342" s="12"/>
      <c r="G342" s="12"/>
      <c r="H342" s="12"/>
      <c r="I342" s="12"/>
      <c r="J342" s="12"/>
      <c r="K342" s="12"/>
      <c r="L342" s="12"/>
      <c r="M342" s="12"/>
      <c r="N342" s="12"/>
      <c r="O342" s="12"/>
      <c r="P342" s="12"/>
      <c r="Q342" s="12"/>
      <c r="R342" s="12"/>
      <c r="S342" s="12"/>
      <c r="T342" s="12"/>
      <c r="U342" s="12"/>
      <c r="V342" s="12"/>
      <c r="W342" s="12"/>
      <c r="X342" s="12"/>
      <c r="Y342" s="12"/>
      <c r="Z342" s="12"/>
    </row>
    <row r="343" spans="1:26" ht="15.75" customHeight="1">
      <c r="A343" s="12"/>
      <c r="B343" s="12"/>
      <c r="C343" s="12"/>
      <c r="D343" s="12"/>
      <c r="E343" s="12"/>
      <c r="F343" s="12"/>
      <c r="G343" s="12"/>
      <c r="H343" s="12"/>
      <c r="I343" s="12"/>
      <c r="J343" s="12"/>
      <c r="K343" s="12"/>
      <c r="L343" s="12"/>
      <c r="M343" s="12"/>
      <c r="N343" s="12"/>
      <c r="O343" s="12"/>
      <c r="P343" s="12"/>
      <c r="Q343" s="12"/>
      <c r="R343" s="12"/>
      <c r="S343" s="12"/>
      <c r="T343" s="12"/>
      <c r="U343" s="12"/>
      <c r="V343" s="12"/>
      <c r="W343" s="12"/>
      <c r="X343" s="12"/>
      <c r="Y343" s="12"/>
      <c r="Z343" s="12"/>
    </row>
    <row r="344" spans="1:26" ht="15.75" customHeight="1">
      <c r="A344" s="12"/>
      <c r="B344" s="12"/>
      <c r="C344" s="12"/>
      <c r="D344" s="12"/>
      <c r="E344" s="12"/>
      <c r="F344" s="12"/>
      <c r="G344" s="12"/>
      <c r="H344" s="12"/>
      <c r="I344" s="12"/>
      <c r="J344" s="12"/>
      <c r="K344" s="12"/>
      <c r="L344" s="12"/>
      <c r="M344" s="12"/>
      <c r="N344" s="12"/>
      <c r="O344" s="12"/>
      <c r="P344" s="12"/>
      <c r="Q344" s="12"/>
      <c r="R344" s="12"/>
      <c r="S344" s="12"/>
      <c r="T344" s="12"/>
      <c r="U344" s="12"/>
      <c r="V344" s="12"/>
      <c r="W344" s="12"/>
      <c r="X344" s="12"/>
      <c r="Y344" s="12"/>
      <c r="Z344" s="12"/>
    </row>
    <row r="345" spans="1:26" ht="15.75" customHeight="1">
      <c r="A345" s="12"/>
      <c r="B345" s="12"/>
      <c r="C345" s="12"/>
      <c r="D345" s="12"/>
      <c r="E345" s="12"/>
      <c r="F345" s="12"/>
      <c r="G345" s="12"/>
      <c r="H345" s="12"/>
      <c r="I345" s="12"/>
      <c r="J345" s="12"/>
      <c r="K345" s="12"/>
      <c r="L345" s="12"/>
      <c r="M345" s="12"/>
      <c r="N345" s="12"/>
      <c r="O345" s="12"/>
      <c r="P345" s="12"/>
      <c r="Q345" s="12"/>
      <c r="R345" s="12"/>
      <c r="S345" s="12"/>
      <c r="T345" s="12"/>
      <c r="U345" s="12"/>
      <c r="V345" s="12"/>
      <c r="W345" s="12"/>
      <c r="X345" s="12"/>
      <c r="Y345" s="12"/>
      <c r="Z345" s="12"/>
    </row>
    <row r="346" spans="1:26" ht="15.75" customHeight="1">
      <c r="A346" s="12"/>
      <c r="B346" s="12"/>
      <c r="C346" s="12"/>
      <c r="D346" s="12"/>
      <c r="E346" s="12"/>
      <c r="F346" s="12"/>
      <c r="G346" s="12"/>
      <c r="H346" s="12"/>
      <c r="I346" s="12"/>
      <c r="J346" s="12"/>
      <c r="K346" s="12"/>
      <c r="L346" s="12"/>
      <c r="M346" s="12"/>
      <c r="N346" s="12"/>
      <c r="O346" s="12"/>
      <c r="P346" s="12"/>
      <c r="Q346" s="12"/>
      <c r="R346" s="12"/>
      <c r="S346" s="12"/>
      <c r="T346" s="12"/>
      <c r="U346" s="12"/>
      <c r="V346" s="12"/>
      <c r="W346" s="12"/>
      <c r="X346" s="12"/>
      <c r="Y346" s="12"/>
      <c r="Z346" s="12"/>
    </row>
    <row r="347" spans="1:26" ht="15.75" customHeight="1">
      <c r="A347" s="12"/>
      <c r="B347" s="12"/>
      <c r="C347" s="12"/>
      <c r="D347" s="12"/>
      <c r="E347" s="12"/>
      <c r="F347" s="12"/>
      <c r="G347" s="12"/>
      <c r="H347" s="12"/>
      <c r="I347" s="12"/>
      <c r="J347" s="12"/>
      <c r="K347" s="12"/>
      <c r="L347" s="12"/>
      <c r="M347" s="12"/>
      <c r="N347" s="12"/>
      <c r="O347" s="12"/>
      <c r="P347" s="12"/>
      <c r="Q347" s="12"/>
      <c r="R347" s="12"/>
      <c r="S347" s="12"/>
      <c r="T347" s="12"/>
      <c r="U347" s="12"/>
      <c r="V347" s="12"/>
      <c r="W347" s="12"/>
      <c r="X347" s="12"/>
      <c r="Y347" s="12"/>
      <c r="Z347" s="12"/>
    </row>
    <row r="348" spans="1:26" ht="15.75" customHeight="1">
      <c r="A348" s="12"/>
      <c r="B348" s="12"/>
      <c r="C348" s="12"/>
      <c r="D348" s="12"/>
      <c r="E348" s="12"/>
      <c r="F348" s="12"/>
      <c r="G348" s="12"/>
      <c r="H348" s="12"/>
      <c r="I348" s="12"/>
      <c r="J348" s="12"/>
      <c r="K348" s="12"/>
      <c r="L348" s="12"/>
      <c r="M348" s="12"/>
      <c r="N348" s="12"/>
      <c r="O348" s="12"/>
      <c r="P348" s="12"/>
      <c r="Q348" s="12"/>
      <c r="R348" s="12"/>
      <c r="S348" s="12"/>
      <c r="T348" s="12"/>
      <c r="U348" s="12"/>
      <c r="V348" s="12"/>
      <c r="W348" s="12"/>
      <c r="X348" s="12"/>
      <c r="Y348" s="12"/>
      <c r="Z348" s="12"/>
    </row>
    <row r="349" spans="1:26" ht="15.75" customHeight="1">
      <c r="A349" s="12"/>
      <c r="B349" s="12"/>
      <c r="C349" s="12"/>
      <c r="D349" s="12"/>
      <c r="E349" s="12"/>
      <c r="F349" s="12"/>
      <c r="G349" s="12"/>
      <c r="H349" s="12"/>
      <c r="I349" s="12"/>
      <c r="J349" s="12"/>
      <c r="K349" s="12"/>
      <c r="L349" s="12"/>
      <c r="M349" s="12"/>
      <c r="N349" s="12"/>
      <c r="O349" s="12"/>
      <c r="P349" s="12"/>
      <c r="Q349" s="12"/>
      <c r="R349" s="12"/>
      <c r="S349" s="12"/>
      <c r="T349" s="12"/>
      <c r="U349" s="12"/>
      <c r="V349" s="12"/>
      <c r="W349" s="12"/>
      <c r="X349" s="12"/>
      <c r="Y349" s="12"/>
      <c r="Z349" s="12"/>
    </row>
    <row r="350" spans="1:26" ht="15.75" customHeight="1">
      <c r="A350" s="12"/>
      <c r="B350" s="12"/>
      <c r="C350" s="12"/>
      <c r="D350" s="12"/>
      <c r="E350" s="12"/>
      <c r="F350" s="12"/>
      <c r="G350" s="12"/>
      <c r="H350" s="12"/>
      <c r="I350" s="12"/>
      <c r="J350" s="12"/>
      <c r="K350" s="12"/>
      <c r="L350" s="12"/>
      <c r="M350" s="12"/>
      <c r="N350" s="12"/>
      <c r="O350" s="12"/>
      <c r="P350" s="12"/>
      <c r="Q350" s="12"/>
      <c r="R350" s="12"/>
      <c r="S350" s="12"/>
      <c r="T350" s="12"/>
      <c r="U350" s="12"/>
      <c r="V350" s="12"/>
      <c r="W350" s="12"/>
      <c r="X350" s="12"/>
      <c r="Y350" s="12"/>
      <c r="Z350" s="12"/>
    </row>
    <row r="351" spans="1:26" ht="15.75" customHeight="1">
      <c r="A351" s="12"/>
      <c r="B351" s="12"/>
      <c r="C351" s="12"/>
      <c r="D351" s="12"/>
      <c r="E351" s="12"/>
      <c r="F351" s="12"/>
      <c r="G351" s="12"/>
      <c r="H351" s="12"/>
      <c r="I351" s="12"/>
      <c r="J351" s="12"/>
      <c r="K351" s="12"/>
      <c r="L351" s="12"/>
      <c r="M351" s="12"/>
      <c r="N351" s="12"/>
      <c r="O351" s="12"/>
      <c r="P351" s="12"/>
      <c r="Q351" s="12"/>
      <c r="R351" s="12"/>
      <c r="S351" s="12"/>
      <c r="T351" s="12"/>
      <c r="U351" s="12"/>
      <c r="V351" s="12"/>
      <c r="W351" s="12"/>
      <c r="X351" s="12"/>
      <c r="Y351" s="12"/>
      <c r="Z351" s="12"/>
    </row>
    <row r="352" spans="1:26" ht="15.75" customHeight="1">
      <c r="A352" s="12"/>
      <c r="B352" s="12"/>
      <c r="C352" s="12"/>
      <c r="D352" s="12"/>
      <c r="E352" s="12"/>
      <c r="F352" s="12"/>
      <c r="G352" s="12"/>
      <c r="H352" s="12"/>
      <c r="I352" s="12"/>
      <c r="J352" s="12"/>
      <c r="K352" s="12"/>
      <c r="L352" s="12"/>
      <c r="M352" s="12"/>
      <c r="N352" s="12"/>
      <c r="O352" s="12"/>
      <c r="P352" s="12"/>
      <c r="Q352" s="12"/>
      <c r="R352" s="12"/>
      <c r="S352" s="12"/>
      <c r="T352" s="12"/>
      <c r="U352" s="12"/>
      <c r="V352" s="12"/>
      <c r="W352" s="12"/>
      <c r="X352" s="12"/>
      <c r="Y352" s="12"/>
      <c r="Z352" s="12"/>
    </row>
    <row r="353" spans="1:26" ht="15.75" customHeight="1">
      <c r="A353" s="12"/>
      <c r="B353" s="12"/>
      <c r="C353" s="12"/>
      <c r="D353" s="12"/>
      <c r="E353" s="12"/>
      <c r="F353" s="12"/>
      <c r="G353" s="12"/>
      <c r="H353" s="12"/>
      <c r="I353" s="12"/>
      <c r="J353" s="12"/>
      <c r="K353" s="12"/>
      <c r="L353" s="12"/>
      <c r="M353" s="12"/>
      <c r="N353" s="12"/>
      <c r="O353" s="12"/>
      <c r="P353" s="12"/>
      <c r="Q353" s="12"/>
      <c r="R353" s="12"/>
      <c r="S353" s="12"/>
      <c r="T353" s="12"/>
      <c r="U353" s="12"/>
      <c r="V353" s="12"/>
      <c r="W353" s="12"/>
      <c r="X353" s="12"/>
      <c r="Y353" s="12"/>
      <c r="Z353" s="12"/>
    </row>
    <row r="354" spans="1:26" ht="15.75" customHeight="1">
      <c r="A354" s="12"/>
      <c r="B354" s="12"/>
      <c r="C354" s="12"/>
      <c r="D354" s="12"/>
      <c r="E354" s="12"/>
      <c r="F354" s="12"/>
      <c r="G354" s="12"/>
      <c r="H354" s="12"/>
      <c r="I354" s="12"/>
      <c r="J354" s="12"/>
      <c r="K354" s="12"/>
      <c r="L354" s="12"/>
      <c r="M354" s="12"/>
      <c r="N354" s="12"/>
      <c r="O354" s="12"/>
      <c r="P354" s="12"/>
      <c r="Q354" s="12"/>
      <c r="R354" s="12"/>
      <c r="S354" s="12"/>
      <c r="T354" s="12"/>
      <c r="U354" s="12"/>
      <c r="V354" s="12"/>
      <c r="W354" s="12"/>
      <c r="X354" s="12"/>
      <c r="Y354" s="12"/>
      <c r="Z354" s="12"/>
    </row>
    <row r="355" spans="1:26" ht="15.75" customHeight="1">
      <c r="A355" s="12"/>
      <c r="B355" s="12"/>
      <c r="C355" s="12"/>
      <c r="D355" s="12"/>
      <c r="E355" s="12"/>
      <c r="F355" s="12"/>
      <c r="G355" s="12"/>
      <c r="H355" s="12"/>
      <c r="I355" s="12"/>
      <c r="J355" s="12"/>
      <c r="K355" s="12"/>
      <c r="L355" s="12"/>
      <c r="M355" s="12"/>
      <c r="N355" s="12"/>
      <c r="O355" s="12"/>
      <c r="P355" s="12"/>
      <c r="Q355" s="12"/>
      <c r="R355" s="12"/>
      <c r="S355" s="12"/>
      <c r="T355" s="12"/>
      <c r="U355" s="12"/>
      <c r="V355" s="12"/>
      <c r="W355" s="12"/>
      <c r="X355" s="12"/>
      <c r="Y355" s="12"/>
      <c r="Z355" s="12"/>
    </row>
    <row r="356" spans="1:26" ht="15.75" customHeight="1">
      <c r="A356" s="12"/>
      <c r="B356" s="12"/>
      <c r="C356" s="12"/>
      <c r="D356" s="12"/>
      <c r="E356" s="12"/>
      <c r="F356" s="12"/>
      <c r="G356" s="12"/>
      <c r="H356" s="12"/>
      <c r="I356" s="12"/>
      <c r="J356" s="12"/>
      <c r="K356" s="12"/>
      <c r="L356" s="12"/>
      <c r="M356" s="12"/>
      <c r="N356" s="12"/>
      <c r="O356" s="12"/>
      <c r="P356" s="12"/>
      <c r="Q356" s="12"/>
      <c r="R356" s="12"/>
      <c r="S356" s="12"/>
      <c r="T356" s="12"/>
      <c r="U356" s="12"/>
      <c r="V356" s="12"/>
      <c r="W356" s="12"/>
      <c r="X356" s="12"/>
      <c r="Y356" s="12"/>
      <c r="Z356" s="12"/>
    </row>
    <row r="357" spans="1:26" ht="15.75" customHeight="1">
      <c r="A357" s="12"/>
      <c r="B357" s="12"/>
      <c r="C357" s="12"/>
      <c r="D357" s="12"/>
      <c r="E357" s="12"/>
      <c r="F357" s="12"/>
      <c r="G357" s="12"/>
      <c r="H357" s="12"/>
      <c r="I357" s="12"/>
      <c r="J357" s="12"/>
      <c r="K357" s="12"/>
      <c r="L357" s="12"/>
      <c r="M357" s="12"/>
      <c r="N357" s="12"/>
      <c r="O357" s="12"/>
      <c r="P357" s="12"/>
      <c r="Q357" s="12"/>
      <c r="R357" s="12"/>
      <c r="S357" s="12"/>
      <c r="T357" s="12"/>
      <c r="U357" s="12"/>
      <c r="V357" s="12"/>
      <c r="W357" s="12"/>
      <c r="X357" s="12"/>
      <c r="Y357" s="12"/>
      <c r="Z357" s="12"/>
    </row>
    <row r="358" spans="1:26" ht="15.75" customHeight="1">
      <c r="A358" s="12"/>
      <c r="B358" s="12"/>
      <c r="C358" s="12"/>
      <c r="D358" s="12"/>
      <c r="E358" s="12"/>
      <c r="F358" s="12"/>
      <c r="G358" s="12"/>
      <c r="H358" s="12"/>
      <c r="I358" s="12"/>
      <c r="J358" s="12"/>
      <c r="K358" s="12"/>
      <c r="L358" s="12"/>
      <c r="M358" s="12"/>
      <c r="N358" s="12"/>
      <c r="O358" s="12"/>
      <c r="P358" s="12"/>
      <c r="Q358" s="12"/>
      <c r="R358" s="12"/>
      <c r="S358" s="12"/>
      <c r="T358" s="12"/>
      <c r="U358" s="12"/>
      <c r="V358" s="12"/>
      <c r="W358" s="12"/>
      <c r="X358" s="12"/>
      <c r="Y358" s="12"/>
      <c r="Z358" s="12"/>
    </row>
    <row r="359" spans="1:26" ht="15.75" customHeight="1">
      <c r="A359" s="12"/>
      <c r="B359" s="12"/>
      <c r="C359" s="12"/>
      <c r="D359" s="12"/>
      <c r="E359" s="12"/>
      <c r="F359" s="12"/>
      <c r="G359" s="12"/>
      <c r="H359" s="12"/>
      <c r="I359" s="12"/>
      <c r="J359" s="12"/>
      <c r="K359" s="12"/>
      <c r="L359" s="12"/>
      <c r="M359" s="12"/>
      <c r="N359" s="12"/>
      <c r="O359" s="12"/>
      <c r="P359" s="12"/>
      <c r="Q359" s="12"/>
      <c r="R359" s="12"/>
      <c r="S359" s="12"/>
      <c r="T359" s="12"/>
      <c r="U359" s="12"/>
      <c r="V359" s="12"/>
      <c r="W359" s="12"/>
      <c r="X359" s="12"/>
      <c r="Y359" s="12"/>
      <c r="Z359" s="12"/>
    </row>
    <row r="360" spans="1:26" ht="15.75" customHeight="1">
      <c r="A360" s="12"/>
      <c r="B360" s="12"/>
      <c r="C360" s="12"/>
      <c r="D360" s="12"/>
      <c r="E360" s="12"/>
      <c r="F360" s="12"/>
      <c r="G360" s="12"/>
      <c r="H360" s="12"/>
      <c r="I360" s="12"/>
      <c r="J360" s="12"/>
      <c r="K360" s="12"/>
      <c r="L360" s="12"/>
      <c r="M360" s="12"/>
      <c r="N360" s="12"/>
      <c r="O360" s="12"/>
      <c r="P360" s="12"/>
      <c r="Q360" s="12"/>
      <c r="R360" s="12"/>
      <c r="S360" s="12"/>
      <c r="T360" s="12"/>
      <c r="U360" s="12"/>
      <c r="V360" s="12"/>
      <c r="W360" s="12"/>
      <c r="X360" s="12"/>
      <c r="Y360" s="12"/>
      <c r="Z360" s="12"/>
    </row>
    <row r="361" spans="1:26" ht="15.75" customHeight="1">
      <c r="A361" s="12"/>
      <c r="B361" s="12"/>
      <c r="C361" s="12"/>
      <c r="D361" s="12"/>
      <c r="E361" s="12"/>
      <c r="F361" s="12"/>
      <c r="G361" s="12"/>
      <c r="H361" s="12"/>
      <c r="I361" s="12"/>
      <c r="J361" s="12"/>
      <c r="K361" s="12"/>
      <c r="L361" s="12"/>
      <c r="M361" s="12"/>
      <c r="N361" s="12"/>
      <c r="O361" s="12"/>
      <c r="P361" s="12"/>
      <c r="Q361" s="12"/>
      <c r="R361" s="12"/>
      <c r="S361" s="12"/>
      <c r="T361" s="12"/>
      <c r="U361" s="12"/>
      <c r="V361" s="12"/>
      <c r="W361" s="12"/>
      <c r="X361" s="12"/>
      <c r="Y361" s="12"/>
      <c r="Z361" s="12"/>
    </row>
    <row r="362" spans="1:26" ht="15.75" customHeight="1">
      <c r="A362" s="12"/>
      <c r="B362" s="12"/>
      <c r="C362" s="12"/>
      <c r="D362" s="12"/>
      <c r="E362" s="12"/>
      <c r="F362" s="12"/>
      <c r="G362" s="12"/>
      <c r="H362" s="12"/>
      <c r="I362" s="12"/>
      <c r="J362" s="12"/>
      <c r="K362" s="12"/>
      <c r="L362" s="12"/>
      <c r="M362" s="12"/>
      <c r="N362" s="12"/>
      <c r="O362" s="12"/>
      <c r="P362" s="12"/>
      <c r="Q362" s="12"/>
      <c r="R362" s="12"/>
      <c r="S362" s="12"/>
      <c r="T362" s="12"/>
      <c r="U362" s="12"/>
      <c r="V362" s="12"/>
      <c r="W362" s="12"/>
      <c r="X362" s="12"/>
      <c r="Y362" s="12"/>
      <c r="Z362" s="12"/>
    </row>
    <row r="363" spans="1:26" ht="15.75" customHeight="1">
      <c r="A363" s="12"/>
      <c r="B363" s="12"/>
      <c r="C363" s="12"/>
      <c r="D363" s="12"/>
      <c r="E363" s="12"/>
      <c r="F363" s="12"/>
      <c r="G363" s="12"/>
      <c r="H363" s="12"/>
      <c r="I363" s="12"/>
      <c r="J363" s="12"/>
      <c r="K363" s="12"/>
      <c r="L363" s="12"/>
      <c r="M363" s="12"/>
      <c r="N363" s="12"/>
      <c r="O363" s="12"/>
      <c r="P363" s="12"/>
      <c r="Q363" s="12"/>
      <c r="R363" s="12"/>
      <c r="S363" s="12"/>
      <c r="T363" s="12"/>
      <c r="U363" s="12"/>
      <c r="V363" s="12"/>
      <c r="W363" s="12"/>
      <c r="X363" s="12"/>
      <c r="Y363" s="12"/>
      <c r="Z363" s="12"/>
    </row>
    <row r="364" spans="1:26" ht="15.75" customHeight="1">
      <c r="A364" s="12"/>
      <c r="B364" s="12"/>
      <c r="C364" s="12"/>
      <c r="D364" s="12"/>
      <c r="E364" s="12"/>
      <c r="F364" s="12"/>
      <c r="G364" s="12"/>
      <c r="H364" s="12"/>
      <c r="I364" s="12"/>
      <c r="J364" s="12"/>
      <c r="K364" s="12"/>
      <c r="L364" s="12"/>
      <c r="M364" s="12"/>
      <c r="N364" s="12"/>
      <c r="O364" s="12"/>
      <c r="P364" s="12"/>
      <c r="Q364" s="12"/>
      <c r="R364" s="12"/>
      <c r="S364" s="12"/>
      <c r="T364" s="12"/>
      <c r="U364" s="12"/>
      <c r="V364" s="12"/>
      <c r="W364" s="12"/>
      <c r="X364" s="12"/>
      <c r="Y364" s="12"/>
      <c r="Z364" s="12"/>
    </row>
    <row r="365" spans="1:26" ht="15.75" customHeight="1">
      <c r="A365" s="12"/>
      <c r="B365" s="12"/>
      <c r="C365" s="12"/>
      <c r="D365" s="12"/>
      <c r="E365" s="12"/>
      <c r="F365" s="12"/>
      <c r="G365" s="12"/>
      <c r="H365" s="12"/>
      <c r="I365" s="12"/>
      <c r="J365" s="12"/>
      <c r="K365" s="12"/>
      <c r="L365" s="12"/>
      <c r="M365" s="12"/>
      <c r="N365" s="12"/>
      <c r="O365" s="12"/>
      <c r="P365" s="12"/>
      <c r="Q365" s="12"/>
      <c r="R365" s="12"/>
      <c r="S365" s="12"/>
      <c r="T365" s="12"/>
      <c r="U365" s="12"/>
      <c r="V365" s="12"/>
      <c r="W365" s="12"/>
      <c r="X365" s="12"/>
      <c r="Y365" s="12"/>
      <c r="Z365" s="12"/>
    </row>
    <row r="366" spans="1:26" ht="15.75" customHeight="1">
      <c r="A366" s="12"/>
      <c r="B366" s="12"/>
      <c r="C366" s="12"/>
      <c r="D366" s="12"/>
      <c r="E366" s="12"/>
      <c r="F366" s="12"/>
      <c r="G366" s="12"/>
      <c r="H366" s="12"/>
      <c r="I366" s="12"/>
      <c r="J366" s="12"/>
      <c r="K366" s="12"/>
      <c r="L366" s="12"/>
      <c r="M366" s="12"/>
      <c r="N366" s="12"/>
      <c r="O366" s="12"/>
      <c r="P366" s="12"/>
      <c r="Q366" s="12"/>
      <c r="R366" s="12"/>
      <c r="S366" s="12"/>
      <c r="T366" s="12"/>
      <c r="U366" s="12"/>
      <c r="V366" s="12"/>
      <c r="W366" s="12"/>
      <c r="X366" s="12"/>
      <c r="Y366" s="12"/>
      <c r="Z366" s="12"/>
    </row>
    <row r="367" spans="1:26" ht="15.75" customHeight="1">
      <c r="A367" s="12"/>
      <c r="B367" s="12"/>
      <c r="C367" s="12"/>
      <c r="D367" s="12"/>
      <c r="E367" s="12"/>
      <c r="F367" s="12"/>
      <c r="G367" s="12"/>
      <c r="H367" s="12"/>
      <c r="I367" s="12"/>
      <c r="J367" s="12"/>
      <c r="K367" s="12"/>
      <c r="L367" s="12"/>
      <c r="M367" s="12"/>
      <c r="N367" s="12"/>
      <c r="O367" s="12"/>
      <c r="P367" s="12"/>
      <c r="Q367" s="12"/>
      <c r="R367" s="12"/>
      <c r="S367" s="12"/>
      <c r="T367" s="12"/>
      <c r="U367" s="12"/>
      <c r="V367" s="12"/>
      <c r="W367" s="12"/>
      <c r="X367" s="12"/>
      <c r="Y367" s="12"/>
      <c r="Z367" s="12"/>
    </row>
    <row r="368" spans="1:26" ht="15.75" customHeight="1">
      <c r="A368" s="12"/>
      <c r="B368" s="12"/>
      <c r="C368" s="12"/>
      <c r="D368" s="12"/>
      <c r="E368" s="12"/>
      <c r="F368" s="12"/>
      <c r="G368" s="12"/>
      <c r="H368" s="12"/>
      <c r="I368" s="12"/>
      <c r="J368" s="12"/>
      <c r="K368" s="12"/>
      <c r="L368" s="12"/>
      <c r="M368" s="12"/>
      <c r="N368" s="12"/>
      <c r="O368" s="12"/>
      <c r="P368" s="12"/>
      <c r="Q368" s="12"/>
      <c r="R368" s="12"/>
      <c r="S368" s="12"/>
      <c r="T368" s="12"/>
      <c r="U368" s="12"/>
      <c r="V368" s="12"/>
      <c r="W368" s="12"/>
      <c r="X368" s="12"/>
      <c r="Y368" s="12"/>
      <c r="Z368" s="12"/>
    </row>
    <row r="369" spans="1:26" ht="15.75" customHeight="1">
      <c r="A369" s="12"/>
      <c r="B369" s="12"/>
      <c r="C369" s="12"/>
      <c r="D369" s="12"/>
      <c r="E369" s="12"/>
      <c r="F369" s="12"/>
      <c r="G369" s="12"/>
      <c r="H369" s="12"/>
      <c r="I369" s="12"/>
      <c r="J369" s="12"/>
      <c r="K369" s="12"/>
      <c r="L369" s="12"/>
      <c r="M369" s="12"/>
      <c r="N369" s="12"/>
      <c r="O369" s="12"/>
      <c r="P369" s="12"/>
      <c r="Q369" s="12"/>
      <c r="R369" s="12"/>
      <c r="S369" s="12"/>
      <c r="T369" s="12"/>
      <c r="U369" s="12"/>
      <c r="V369" s="12"/>
      <c r="W369" s="12"/>
      <c r="X369" s="12"/>
      <c r="Y369" s="12"/>
      <c r="Z369" s="12"/>
    </row>
    <row r="370" spans="1:26" ht="15.75" customHeight="1">
      <c r="A370" s="12"/>
      <c r="B370" s="12"/>
      <c r="C370" s="12"/>
      <c r="D370" s="12"/>
      <c r="E370" s="12"/>
      <c r="F370" s="12"/>
      <c r="G370" s="12"/>
      <c r="H370" s="12"/>
      <c r="I370" s="12"/>
      <c r="J370" s="12"/>
      <c r="K370" s="12"/>
      <c r="L370" s="12"/>
      <c r="M370" s="12"/>
      <c r="N370" s="12"/>
      <c r="O370" s="12"/>
      <c r="P370" s="12"/>
      <c r="Q370" s="12"/>
      <c r="R370" s="12"/>
      <c r="S370" s="12"/>
      <c r="T370" s="12"/>
      <c r="U370" s="12"/>
      <c r="V370" s="12"/>
      <c r="W370" s="12"/>
      <c r="X370" s="12"/>
      <c r="Y370" s="12"/>
      <c r="Z370" s="12"/>
    </row>
    <row r="371" spans="1:26" ht="15.75" customHeight="1">
      <c r="A371" s="12"/>
      <c r="B371" s="12"/>
      <c r="C371" s="12"/>
      <c r="D371" s="12"/>
      <c r="E371" s="12"/>
      <c r="F371" s="12"/>
      <c r="G371" s="12"/>
      <c r="H371" s="12"/>
      <c r="I371" s="12"/>
      <c r="J371" s="12"/>
      <c r="K371" s="12"/>
      <c r="L371" s="12"/>
      <c r="M371" s="12"/>
      <c r="N371" s="12"/>
      <c r="O371" s="12"/>
      <c r="P371" s="12"/>
      <c r="Q371" s="12"/>
      <c r="R371" s="12"/>
      <c r="S371" s="12"/>
      <c r="T371" s="12"/>
      <c r="U371" s="12"/>
      <c r="V371" s="12"/>
      <c r="W371" s="12"/>
      <c r="X371" s="12"/>
      <c r="Y371" s="12"/>
      <c r="Z371" s="12"/>
    </row>
    <row r="372" spans="1:26" ht="15.75" customHeight="1">
      <c r="A372" s="12"/>
      <c r="B372" s="12"/>
      <c r="C372" s="12"/>
      <c r="D372" s="12"/>
      <c r="E372" s="12"/>
      <c r="F372" s="12"/>
      <c r="G372" s="12"/>
      <c r="H372" s="12"/>
      <c r="I372" s="12"/>
      <c r="J372" s="12"/>
      <c r="K372" s="12"/>
      <c r="L372" s="12"/>
      <c r="M372" s="12"/>
      <c r="N372" s="12"/>
      <c r="O372" s="12"/>
      <c r="P372" s="12"/>
      <c r="Q372" s="12"/>
      <c r="R372" s="12"/>
      <c r="S372" s="12"/>
      <c r="T372" s="12"/>
      <c r="U372" s="12"/>
      <c r="V372" s="12"/>
      <c r="W372" s="12"/>
      <c r="X372" s="12"/>
      <c r="Y372" s="12"/>
      <c r="Z372" s="12"/>
    </row>
    <row r="373" spans="1:26" ht="15.75" customHeight="1">
      <c r="A373" s="12"/>
      <c r="B373" s="12"/>
      <c r="C373" s="12"/>
      <c r="D373" s="12"/>
      <c r="E373" s="12"/>
      <c r="F373" s="12"/>
      <c r="G373" s="12"/>
      <c r="H373" s="12"/>
      <c r="I373" s="12"/>
      <c r="J373" s="12"/>
      <c r="K373" s="12"/>
      <c r="L373" s="12"/>
      <c r="M373" s="12"/>
      <c r="N373" s="12"/>
      <c r="O373" s="12"/>
      <c r="P373" s="12"/>
      <c r="Q373" s="12"/>
      <c r="R373" s="12"/>
      <c r="S373" s="12"/>
      <c r="T373" s="12"/>
      <c r="U373" s="12"/>
      <c r="V373" s="12"/>
      <c r="W373" s="12"/>
      <c r="X373" s="12"/>
      <c r="Y373" s="12"/>
      <c r="Z373" s="12"/>
    </row>
    <row r="374" spans="1:26" ht="15.75" customHeight="1">
      <c r="A374" s="12"/>
      <c r="B374" s="12"/>
      <c r="C374" s="12"/>
      <c r="D374" s="12"/>
      <c r="E374" s="12"/>
      <c r="F374" s="12"/>
      <c r="G374" s="12"/>
      <c r="H374" s="12"/>
      <c r="I374" s="12"/>
      <c r="J374" s="12"/>
      <c r="K374" s="12"/>
      <c r="L374" s="12"/>
      <c r="M374" s="12"/>
      <c r="N374" s="12"/>
      <c r="O374" s="12"/>
      <c r="P374" s="12"/>
      <c r="Q374" s="12"/>
      <c r="R374" s="12"/>
      <c r="S374" s="12"/>
      <c r="T374" s="12"/>
      <c r="U374" s="12"/>
      <c r="V374" s="12"/>
      <c r="W374" s="12"/>
      <c r="X374" s="12"/>
      <c r="Y374" s="12"/>
      <c r="Z374" s="12"/>
    </row>
    <row r="375" spans="1:26" ht="15.75" customHeight="1">
      <c r="A375" s="12"/>
      <c r="B375" s="12"/>
      <c r="C375" s="12"/>
      <c r="D375" s="12"/>
      <c r="E375" s="12"/>
      <c r="F375" s="12"/>
      <c r="G375" s="12"/>
      <c r="H375" s="12"/>
      <c r="I375" s="12"/>
      <c r="J375" s="12"/>
      <c r="K375" s="12"/>
      <c r="L375" s="12"/>
      <c r="M375" s="12"/>
      <c r="N375" s="12"/>
      <c r="O375" s="12"/>
      <c r="P375" s="12"/>
      <c r="Q375" s="12"/>
      <c r="R375" s="12"/>
      <c r="S375" s="12"/>
      <c r="T375" s="12"/>
      <c r="U375" s="12"/>
      <c r="V375" s="12"/>
      <c r="W375" s="12"/>
      <c r="X375" s="12"/>
      <c r="Y375" s="12"/>
      <c r="Z375" s="12"/>
    </row>
    <row r="376" spans="1:26" ht="15.75" customHeight="1">
      <c r="A376" s="12"/>
      <c r="B376" s="12"/>
      <c r="C376" s="12"/>
      <c r="D376" s="12"/>
      <c r="E376" s="12"/>
      <c r="F376" s="12"/>
      <c r="G376" s="12"/>
      <c r="H376" s="12"/>
      <c r="I376" s="12"/>
      <c r="J376" s="12"/>
      <c r="K376" s="12"/>
      <c r="L376" s="12"/>
      <c r="M376" s="12"/>
      <c r="N376" s="12"/>
      <c r="O376" s="12"/>
      <c r="P376" s="12"/>
      <c r="Q376" s="12"/>
      <c r="R376" s="12"/>
      <c r="S376" s="12"/>
      <c r="T376" s="12"/>
      <c r="U376" s="12"/>
      <c r="V376" s="12"/>
      <c r="W376" s="12"/>
      <c r="X376" s="12"/>
      <c r="Y376" s="12"/>
      <c r="Z376" s="12"/>
    </row>
    <row r="377" spans="1:26" ht="15.75" customHeight="1">
      <c r="A377" s="12"/>
      <c r="B377" s="12"/>
      <c r="C377" s="12"/>
      <c r="D377" s="12"/>
      <c r="E377" s="12"/>
      <c r="F377" s="12"/>
      <c r="G377" s="12"/>
      <c r="H377" s="12"/>
      <c r="I377" s="12"/>
      <c r="J377" s="12"/>
      <c r="K377" s="12"/>
      <c r="L377" s="12"/>
      <c r="M377" s="12"/>
      <c r="N377" s="12"/>
      <c r="O377" s="12"/>
      <c r="P377" s="12"/>
      <c r="Q377" s="12"/>
      <c r="R377" s="12"/>
      <c r="S377" s="12"/>
      <c r="T377" s="12"/>
      <c r="U377" s="12"/>
      <c r="V377" s="12"/>
      <c r="W377" s="12"/>
      <c r="X377" s="12"/>
      <c r="Y377" s="12"/>
      <c r="Z377" s="12"/>
    </row>
    <row r="378" spans="1:26" ht="15.75" customHeight="1">
      <c r="A378" s="12"/>
      <c r="B378" s="12"/>
      <c r="C378" s="12"/>
      <c r="D378" s="12"/>
      <c r="E378" s="12"/>
      <c r="F378" s="12"/>
      <c r="G378" s="12"/>
      <c r="H378" s="12"/>
      <c r="I378" s="12"/>
      <c r="J378" s="12"/>
      <c r="K378" s="12"/>
      <c r="L378" s="12"/>
      <c r="M378" s="12"/>
      <c r="N378" s="12"/>
      <c r="O378" s="12"/>
      <c r="P378" s="12"/>
      <c r="Q378" s="12"/>
      <c r="R378" s="12"/>
      <c r="S378" s="12"/>
      <c r="T378" s="12"/>
      <c r="U378" s="12"/>
      <c r="V378" s="12"/>
      <c r="W378" s="12"/>
      <c r="X378" s="12"/>
      <c r="Y378" s="12"/>
      <c r="Z378" s="12"/>
    </row>
    <row r="379" spans="1:26" ht="15.75" customHeight="1">
      <c r="A379" s="12"/>
      <c r="B379" s="12"/>
      <c r="C379" s="12"/>
      <c r="D379" s="12"/>
      <c r="E379" s="12"/>
      <c r="F379" s="12"/>
      <c r="G379" s="12"/>
      <c r="H379" s="12"/>
      <c r="I379" s="12"/>
      <c r="J379" s="12"/>
      <c r="K379" s="12"/>
      <c r="L379" s="12"/>
      <c r="M379" s="12"/>
      <c r="N379" s="12"/>
      <c r="O379" s="12"/>
      <c r="P379" s="12"/>
      <c r="Q379" s="12"/>
      <c r="R379" s="12"/>
      <c r="S379" s="12"/>
      <c r="T379" s="12"/>
      <c r="U379" s="12"/>
      <c r="V379" s="12"/>
      <c r="W379" s="12"/>
      <c r="X379" s="12"/>
      <c r="Y379" s="12"/>
      <c r="Z379" s="12"/>
    </row>
    <row r="380" spans="1:26" ht="15.75" customHeight="1">
      <c r="A380" s="12"/>
      <c r="B380" s="12"/>
      <c r="C380" s="12"/>
      <c r="D380" s="12"/>
      <c r="E380" s="12"/>
      <c r="F380" s="12"/>
      <c r="G380" s="12"/>
      <c r="H380" s="12"/>
      <c r="I380" s="12"/>
      <c r="J380" s="12"/>
      <c r="K380" s="12"/>
      <c r="L380" s="12"/>
      <c r="M380" s="12"/>
      <c r="N380" s="12"/>
      <c r="O380" s="12"/>
      <c r="P380" s="12"/>
      <c r="Q380" s="12"/>
      <c r="R380" s="12"/>
      <c r="S380" s="12"/>
      <c r="T380" s="12"/>
      <c r="U380" s="12"/>
      <c r="V380" s="12"/>
      <c r="W380" s="12"/>
      <c r="X380" s="12"/>
      <c r="Y380" s="12"/>
      <c r="Z380" s="12"/>
    </row>
    <row r="381" spans="1:26" ht="15.75" customHeight="1">
      <c r="A381" s="12"/>
      <c r="B381" s="12"/>
      <c r="C381" s="12"/>
      <c r="D381" s="12"/>
      <c r="E381" s="12"/>
      <c r="F381" s="12"/>
      <c r="G381" s="12"/>
      <c r="H381" s="12"/>
      <c r="I381" s="12"/>
      <c r="J381" s="12"/>
      <c r="K381" s="12"/>
      <c r="L381" s="12"/>
      <c r="M381" s="12"/>
      <c r="N381" s="12"/>
      <c r="O381" s="12"/>
      <c r="P381" s="12"/>
      <c r="Q381" s="12"/>
      <c r="R381" s="12"/>
      <c r="S381" s="12"/>
      <c r="T381" s="12"/>
      <c r="U381" s="12"/>
      <c r="V381" s="12"/>
      <c r="W381" s="12"/>
      <c r="X381" s="12"/>
      <c r="Y381" s="12"/>
      <c r="Z381" s="12"/>
    </row>
    <row r="382" spans="1:26" ht="15.75" customHeight="1">
      <c r="A382" s="12"/>
      <c r="B382" s="12"/>
      <c r="C382" s="12"/>
      <c r="D382" s="12"/>
      <c r="E382" s="12"/>
      <c r="F382" s="12"/>
      <c r="G382" s="12"/>
      <c r="H382" s="12"/>
      <c r="I382" s="12"/>
      <c r="J382" s="12"/>
      <c r="K382" s="12"/>
      <c r="L382" s="12"/>
      <c r="M382" s="12"/>
      <c r="N382" s="12"/>
      <c r="O382" s="12"/>
      <c r="P382" s="12"/>
      <c r="Q382" s="12"/>
      <c r="R382" s="12"/>
      <c r="S382" s="12"/>
      <c r="T382" s="12"/>
      <c r="U382" s="12"/>
      <c r="V382" s="12"/>
      <c r="W382" s="12"/>
      <c r="X382" s="12"/>
      <c r="Y382" s="12"/>
      <c r="Z382" s="12"/>
    </row>
    <row r="383" spans="1:26" ht="15.75" customHeight="1">
      <c r="A383" s="12"/>
      <c r="B383" s="12"/>
      <c r="C383" s="12"/>
      <c r="D383" s="12"/>
      <c r="E383" s="12"/>
      <c r="F383" s="12"/>
      <c r="G383" s="12"/>
      <c r="H383" s="12"/>
      <c r="I383" s="12"/>
      <c r="J383" s="12"/>
      <c r="K383" s="12"/>
      <c r="L383" s="12"/>
      <c r="M383" s="12"/>
      <c r="N383" s="12"/>
      <c r="O383" s="12"/>
      <c r="P383" s="12"/>
      <c r="Q383" s="12"/>
      <c r="R383" s="12"/>
      <c r="S383" s="12"/>
      <c r="T383" s="12"/>
      <c r="U383" s="12"/>
      <c r="V383" s="12"/>
      <c r="W383" s="12"/>
      <c r="X383" s="12"/>
      <c r="Y383" s="12"/>
      <c r="Z383" s="12"/>
    </row>
    <row r="384" spans="1:26" ht="15.75" customHeight="1">
      <c r="A384" s="12"/>
      <c r="B384" s="12"/>
      <c r="C384" s="12"/>
      <c r="D384" s="12"/>
      <c r="E384" s="12"/>
      <c r="F384" s="12"/>
      <c r="G384" s="12"/>
      <c r="H384" s="12"/>
      <c r="I384" s="12"/>
      <c r="J384" s="12"/>
      <c r="K384" s="12"/>
      <c r="L384" s="12"/>
      <c r="M384" s="12"/>
      <c r="N384" s="12"/>
      <c r="O384" s="12"/>
      <c r="P384" s="12"/>
      <c r="Q384" s="12"/>
      <c r="R384" s="12"/>
      <c r="S384" s="12"/>
      <c r="T384" s="12"/>
      <c r="U384" s="12"/>
      <c r="V384" s="12"/>
      <c r="W384" s="12"/>
      <c r="X384" s="12"/>
      <c r="Y384" s="12"/>
      <c r="Z384" s="12"/>
    </row>
    <row r="385" spans="1:26" ht="15.75" customHeight="1">
      <c r="A385" s="12"/>
      <c r="B385" s="12"/>
      <c r="C385" s="12"/>
      <c r="D385" s="12"/>
      <c r="E385" s="12"/>
      <c r="F385" s="12"/>
      <c r="G385" s="12"/>
      <c r="H385" s="12"/>
      <c r="I385" s="12"/>
      <c r="J385" s="12"/>
      <c r="K385" s="12"/>
      <c r="L385" s="12"/>
      <c r="M385" s="12"/>
      <c r="N385" s="12"/>
      <c r="O385" s="12"/>
      <c r="P385" s="12"/>
      <c r="Q385" s="12"/>
      <c r="R385" s="12"/>
      <c r="S385" s="12"/>
      <c r="T385" s="12"/>
      <c r="U385" s="12"/>
      <c r="V385" s="12"/>
      <c r="W385" s="12"/>
      <c r="X385" s="12"/>
      <c r="Y385" s="12"/>
      <c r="Z385" s="12"/>
    </row>
    <row r="386" spans="1:26" ht="15.75" customHeight="1">
      <c r="A386" s="12"/>
      <c r="B386" s="12"/>
      <c r="C386" s="12"/>
      <c r="D386" s="12"/>
      <c r="E386" s="12"/>
      <c r="F386" s="12"/>
      <c r="G386" s="12"/>
      <c r="H386" s="12"/>
      <c r="I386" s="12"/>
      <c r="J386" s="12"/>
      <c r="K386" s="12"/>
      <c r="L386" s="12"/>
      <c r="M386" s="12"/>
      <c r="N386" s="12"/>
      <c r="O386" s="12"/>
      <c r="P386" s="12"/>
      <c r="Q386" s="12"/>
      <c r="R386" s="12"/>
      <c r="S386" s="12"/>
      <c r="T386" s="12"/>
      <c r="U386" s="12"/>
      <c r="V386" s="12"/>
      <c r="W386" s="12"/>
      <c r="X386" s="12"/>
      <c r="Y386" s="12"/>
      <c r="Z386" s="12"/>
    </row>
    <row r="387" spans="1:26" ht="15.75" customHeight="1">
      <c r="A387" s="12"/>
      <c r="B387" s="12"/>
      <c r="C387" s="12"/>
      <c r="D387" s="12"/>
      <c r="E387" s="12"/>
      <c r="F387" s="12"/>
      <c r="G387" s="12"/>
      <c r="H387" s="12"/>
      <c r="I387" s="12"/>
      <c r="J387" s="12"/>
      <c r="K387" s="12"/>
      <c r="L387" s="12"/>
      <c r="M387" s="12"/>
      <c r="N387" s="12"/>
      <c r="O387" s="12"/>
      <c r="P387" s="12"/>
      <c r="Q387" s="12"/>
      <c r="R387" s="12"/>
      <c r="S387" s="12"/>
      <c r="T387" s="12"/>
      <c r="U387" s="12"/>
      <c r="V387" s="12"/>
      <c r="W387" s="12"/>
      <c r="X387" s="12"/>
      <c r="Y387" s="12"/>
      <c r="Z387" s="12"/>
    </row>
    <row r="388" spans="1:26" ht="15.75" customHeight="1">
      <c r="A388" s="12"/>
      <c r="B388" s="12"/>
      <c r="C388" s="12"/>
      <c r="D388" s="12"/>
      <c r="E388" s="12"/>
      <c r="F388" s="12"/>
      <c r="G388" s="12"/>
      <c r="H388" s="12"/>
      <c r="I388" s="12"/>
      <c r="J388" s="12"/>
      <c r="K388" s="12"/>
      <c r="L388" s="12"/>
      <c r="M388" s="12"/>
      <c r="N388" s="12"/>
      <c r="O388" s="12"/>
      <c r="P388" s="12"/>
      <c r="Q388" s="12"/>
      <c r="R388" s="12"/>
      <c r="S388" s="12"/>
      <c r="T388" s="12"/>
      <c r="U388" s="12"/>
      <c r="V388" s="12"/>
      <c r="W388" s="12"/>
      <c r="X388" s="12"/>
      <c r="Y388" s="12"/>
      <c r="Z388" s="12"/>
    </row>
    <row r="389" spans="1:26" ht="15.75" customHeight="1">
      <c r="A389" s="12"/>
      <c r="B389" s="12"/>
      <c r="C389" s="12"/>
      <c r="D389" s="12"/>
      <c r="E389" s="12"/>
      <c r="F389" s="12"/>
      <c r="G389" s="12"/>
      <c r="H389" s="12"/>
      <c r="I389" s="12"/>
      <c r="J389" s="12"/>
      <c r="K389" s="12"/>
      <c r="L389" s="12"/>
      <c r="M389" s="12"/>
      <c r="N389" s="12"/>
      <c r="O389" s="12"/>
      <c r="P389" s="12"/>
      <c r="Q389" s="12"/>
      <c r="R389" s="12"/>
      <c r="S389" s="12"/>
      <c r="T389" s="12"/>
      <c r="U389" s="12"/>
      <c r="V389" s="12"/>
      <c r="W389" s="12"/>
      <c r="X389" s="12"/>
      <c r="Y389" s="12"/>
      <c r="Z389" s="12"/>
    </row>
    <row r="390" spans="1:26" ht="15.75" customHeight="1">
      <c r="A390" s="12"/>
      <c r="B390" s="12"/>
      <c r="C390" s="12"/>
      <c r="D390" s="12"/>
      <c r="E390" s="12"/>
      <c r="F390" s="12"/>
      <c r="G390" s="12"/>
      <c r="H390" s="12"/>
      <c r="I390" s="12"/>
      <c r="J390" s="12"/>
      <c r="K390" s="12"/>
      <c r="L390" s="12"/>
      <c r="M390" s="12"/>
      <c r="N390" s="12"/>
      <c r="O390" s="12"/>
      <c r="P390" s="12"/>
      <c r="Q390" s="12"/>
      <c r="R390" s="12"/>
      <c r="S390" s="12"/>
      <c r="T390" s="12"/>
      <c r="U390" s="12"/>
      <c r="V390" s="12"/>
      <c r="W390" s="12"/>
      <c r="X390" s="12"/>
      <c r="Y390" s="12"/>
      <c r="Z390" s="12"/>
    </row>
    <row r="391" spans="1:26" ht="15.75" customHeight="1">
      <c r="A391" s="12"/>
      <c r="B391" s="12"/>
      <c r="C391" s="12"/>
      <c r="D391" s="12"/>
      <c r="E391" s="12"/>
      <c r="F391" s="12"/>
      <c r="G391" s="12"/>
      <c r="H391" s="12"/>
      <c r="I391" s="12"/>
      <c r="J391" s="12"/>
      <c r="K391" s="12"/>
      <c r="L391" s="12"/>
      <c r="M391" s="12"/>
      <c r="N391" s="12"/>
      <c r="O391" s="12"/>
      <c r="P391" s="12"/>
      <c r="Q391" s="12"/>
      <c r="R391" s="12"/>
      <c r="S391" s="12"/>
      <c r="T391" s="12"/>
      <c r="U391" s="12"/>
      <c r="V391" s="12"/>
      <c r="W391" s="12"/>
      <c r="X391" s="12"/>
      <c r="Y391" s="12"/>
      <c r="Z391" s="12"/>
    </row>
    <row r="392" spans="1:26" ht="15.75" customHeight="1">
      <c r="A392" s="12"/>
      <c r="B392" s="12"/>
      <c r="C392" s="12"/>
      <c r="D392" s="12"/>
      <c r="E392" s="12"/>
      <c r="F392" s="12"/>
      <c r="G392" s="12"/>
      <c r="H392" s="12"/>
      <c r="I392" s="12"/>
      <c r="J392" s="12"/>
      <c r="K392" s="12"/>
      <c r="L392" s="12"/>
      <c r="M392" s="12"/>
      <c r="N392" s="12"/>
      <c r="O392" s="12"/>
      <c r="P392" s="12"/>
      <c r="Q392" s="12"/>
      <c r="R392" s="12"/>
      <c r="S392" s="12"/>
      <c r="T392" s="12"/>
      <c r="U392" s="12"/>
      <c r="V392" s="12"/>
      <c r="W392" s="12"/>
      <c r="X392" s="12"/>
      <c r="Y392" s="12"/>
      <c r="Z392" s="12"/>
    </row>
    <row r="393" spans="1:26" ht="15.75" customHeight="1">
      <c r="A393" s="12"/>
      <c r="B393" s="12"/>
      <c r="C393" s="12"/>
      <c r="D393" s="12"/>
      <c r="E393" s="12"/>
      <c r="F393" s="12"/>
      <c r="G393" s="12"/>
      <c r="H393" s="12"/>
      <c r="I393" s="12"/>
      <c r="J393" s="12"/>
      <c r="K393" s="12"/>
      <c r="L393" s="12"/>
      <c r="M393" s="12"/>
      <c r="N393" s="12"/>
      <c r="O393" s="12"/>
      <c r="P393" s="12"/>
      <c r="Q393" s="12"/>
      <c r="R393" s="12"/>
      <c r="S393" s="12"/>
      <c r="T393" s="12"/>
      <c r="U393" s="12"/>
      <c r="V393" s="12"/>
      <c r="W393" s="12"/>
      <c r="X393" s="12"/>
      <c r="Y393" s="12"/>
      <c r="Z393" s="12"/>
    </row>
    <row r="394" spans="1:26" ht="15.75" customHeight="1">
      <c r="A394" s="12"/>
      <c r="B394" s="12"/>
      <c r="C394" s="12"/>
      <c r="D394" s="12"/>
      <c r="E394" s="12"/>
      <c r="F394" s="12"/>
      <c r="G394" s="12"/>
      <c r="H394" s="12"/>
      <c r="I394" s="12"/>
      <c r="J394" s="12"/>
      <c r="K394" s="12"/>
      <c r="L394" s="12"/>
      <c r="M394" s="12"/>
      <c r="N394" s="12"/>
      <c r="O394" s="12"/>
      <c r="P394" s="12"/>
      <c r="Q394" s="12"/>
      <c r="R394" s="12"/>
      <c r="S394" s="12"/>
      <c r="T394" s="12"/>
      <c r="U394" s="12"/>
      <c r="V394" s="12"/>
      <c r="W394" s="12"/>
      <c r="X394" s="12"/>
      <c r="Y394" s="12"/>
      <c r="Z394" s="12"/>
    </row>
    <row r="395" spans="1:26" ht="15.75" customHeight="1">
      <c r="A395" s="12"/>
      <c r="B395" s="12"/>
      <c r="C395" s="12"/>
      <c r="D395" s="12"/>
      <c r="E395" s="12"/>
      <c r="F395" s="12"/>
      <c r="G395" s="12"/>
      <c r="H395" s="12"/>
      <c r="I395" s="12"/>
      <c r="J395" s="12"/>
      <c r="K395" s="12"/>
      <c r="L395" s="12"/>
      <c r="M395" s="12"/>
      <c r="N395" s="12"/>
      <c r="O395" s="12"/>
      <c r="P395" s="12"/>
      <c r="Q395" s="12"/>
      <c r="R395" s="12"/>
      <c r="S395" s="12"/>
      <c r="T395" s="12"/>
      <c r="U395" s="12"/>
      <c r="V395" s="12"/>
      <c r="W395" s="12"/>
      <c r="X395" s="12"/>
      <c r="Y395" s="12"/>
      <c r="Z395" s="12"/>
    </row>
    <row r="396" spans="1:26" ht="15.75" customHeight="1">
      <c r="A396" s="12"/>
      <c r="B396" s="12"/>
      <c r="C396" s="12"/>
      <c r="D396" s="12"/>
      <c r="E396" s="12"/>
      <c r="F396" s="12"/>
      <c r="G396" s="12"/>
      <c r="H396" s="12"/>
      <c r="I396" s="12"/>
      <c r="J396" s="12"/>
      <c r="K396" s="12"/>
      <c r="L396" s="12"/>
      <c r="M396" s="12"/>
      <c r="N396" s="12"/>
      <c r="O396" s="12"/>
      <c r="P396" s="12"/>
      <c r="Q396" s="12"/>
      <c r="R396" s="12"/>
      <c r="S396" s="12"/>
      <c r="T396" s="12"/>
      <c r="U396" s="12"/>
      <c r="V396" s="12"/>
      <c r="W396" s="12"/>
      <c r="X396" s="12"/>
      <c r="Y396" s="12"/>
      <c r="Z396" s="12"/>
    </row>
    <row r="397" spans="1:26" ht="15.75" customHeight="1">
      <c r="A397" s="12"/>
      <c r="B397" s="12"/>
      <c r="C397" s="12"/>
      <c r="D397" s="12"/>
      <c r="E397" s="12"/>
      <c r="F397" s="12"/>
      <c r="G397" s="12"/>
      <c r="H397" s="12"/>
      <c r="I397" s="12"/>
      <c r="J397" s="12"/>
      <c r="K397" s="12"/>
      <c r="L397" s="12"/>
      <c r="M397" s="12"/>
      <c r="N397" s="12"/>
      <c r="O397" s="12"/>
      <c r="P397" s="12"/>
      <c r="Q397" s="12"/>
      <c r="R397" s="12"/>
      <c r="S397" s="12"/>
      <c r="T397" s="12"/>
      <c r="U397" s="12"/>
      <c r="V397" s="12"/>
      <c r="W397" s="12"/>
      <c r="X397" s="12"/>
      <c r="Y397" s="12"/>
      <c r="Z397" s="12"/>
    </row>
    <row r="398" spans="1:26" ht="15.75" customHeight="1">
      <c r="A398" s="12"/>
      <c r="B398" s="12"/>
      <c r="C398" s="12"/>
      <c r="D398" s="12"/>
      <c r="E398" s="12"/>
      <c r="F398" s="12"/>
      <c r="G398" s="12"/>
      <c r="H398" s="12"/>
      <c r="I398" s="12"/>
      <c r="J398" s="12"/>
      <c r="K398" s="12"/>
      <c r="L398" s="12"/>
      <c r="M398" s="12"/>
      <c r="N398" s="12"/>
      <c r="O398" s="12"/>
      <c r="P398" s="12"/>
      <c r="Q398" s="12"/>
      <c r="R398" s="12"/>
      <c r="S398" s="12"/>
      <c r="T398" s="12"/>
      <c r="U398" s="12"/>
      <c r="V398" s="12"/>
      <c r="W398" s="12"/>
      <c r="X398" s="12"/>
      <c r="Y398" s="12"/>
      <c r="Z398" s="12"/>
    </row>
    <row r="399" spans="1:26" ht="15.75" customHeight="1">
      <c r="A399" s="12"/>
      <c r="B399" s="12"/>
      <c r="C399" s="12"/>
      <c r="D399" s="12"/>
      <c r="E399" s="12"/>
      <c r="F399" s="12"/>
      <c r="G399" s="12"/>
      <c r="H399" s="12"/>
      <c r="I399" s="12"/>
      <c r="J399" s="12"/>
      <c r="K399" s="12"/>
      <c r="L399" s="12"/>
      <c r="M399" s="12"/>
      <c r="N399" s="12"/>
      <c r="O399" s="12"/>
      <c r="P399" s="12"/>
      <c r="Q399" s="12"/>
      <c r="R399" s="12"/>
      <c r="S399" s="12"/>
      <c r="T399" s="12"/>
      <c r="U399" s="12"/>
      <c r="V399" s="12"/>
      <c r="W399" s="12"/>
      <c r="X399" s="12"/>
      <c r="Y399" s="12"/>
      <c r="Z399" s="12"/>
    </row>
    <row r="400" spans="1:26" ht="15.75" customHeight="1">
      <c r="A400" s="12"/>
      <c r="B400" s="12"/>
      <c r="C400" s="12"/>
      <c r="D400" s="12"/>
      <c r="E400" s="12"/>
      <c r="F400" s="12"/>
      <c r="G400" s="12"/>
      <c r="H400" s="12"/>
      <c r="I400" s="12"/>
      <c r="J400" s="12"/>
      <c r="K400" s="12"/>
      <c r="L400" s="12"/>
      <c r="M400" s="12"/>
      <c r="N400" s="12"/>
      <c r="O400" s="12"/>
      <c r="P400" s="12"/>
      <c r="Q400" s="12"/>
      <c r="R400" s="12"/>
      <c r="S400" s="12"/>
      <c r="T400" s="12"/>
      <c r="U400" s="12"/>
      <c r="V400" s="12"/>
      <c r="W400" s="12"/>
      <c r="X400" s="12"/>
      <c r="Y400" s="12"/>
      <c r="Z400" s="12"/>
    </row>
    <row r="401" spans="1:26" ht="15.75" customHeight="1">
      <c r="A401" s="12"/>
      <c r="B401" s="12"/>
      <c r="C401" s="12"/>
      <c r="D401" s="12"/>
      <c r="E401" s="12"/>
      <c r="F401" s="12"/>
      <c r="G401" s="12"/>
      <c r="H401" s="12"/>
      <c r="I401" s="12"/>
      <c r="J401" s="12"/>
      <c r="K401" s="12"/>
      <c r="L401" s="12"/>
      <c r="M401" s="12"/>
      <c r="N401" s="12"/>
      <c r="O401" s="12"/>
      <c r="P401" s="12"/>
      <c r="Q401" s="12"/>
      <c r="R401" s="12"/>
      <c r="S401" s="12"/>
      <c r="T401" s="12"/>
      <c r="U401" s="12"/>
      <c r="V401" s="12"/>
      <c r="W401" s="12"/>
      <c r="X401" s="12"/>
      <c r="Y401" s="12"/>
      <c r="Z401" s="12"/>
    </row>
    <row r="402" spans="1:26" ht="15.75" customHeight="1">
      <c r="A402" s="12"/>
      <c r="B402" s="12"/>
      <c r="C402" s="12"/>
      <c r="D402" s="12"/>
      <c r="E402" s="12"/>
      <c r="F402" s="12"/>
      <c r="G402" s="12"/>
      <c r="H402" s="12"/>
      <c r="I402" s="12"/>
      <c r="J402" s="12"/>
      <c r="K402" s="12"/>
      <c r="L402" s="12"/>
      <c r="M402" s="12"/>
      <c r="N402" s="12"/>
      <c r="O402" s="12"/>
      <c r="P402" s="12"/>
      <c r="Q402" s="12"/>
      <c r="R402" s="12"/>
      <c r="S402" s="12"/>
      <c r="T402" s="12"/>
      <c r="U402" s="12"/>
      <c r="V402" s="12"/>
      <c r="W402" s="12"/>
      <c r="X402" s="12"/>
      <c r="Y402" s="12"/>
      <c r="Z402" s="12"/>
    </row>
    <row r="403" spans="1:26" ht="15.75" customHeight="1">
      <c r="A403" s="12"/>
      <c r="B403" s="12"/>
      <c r="C403" s="12"/>
      <c r="D403" s="12"/>
      <c r="E403" s="12"/>
      <c r="F403" s="12"/>
      <c r="G403" s="12"/>
      <c r="H403" s="12"/>
      <c r="I403" s="12"/>
      <c r="J403" s="12"/>
      <c r="K403" s="12"/>
      <c r="L403" s="12"/>
      <c r="M403" s="12"/>
      <c r="N403" s="12"/>
      <c r="O403" s="12"/>
      <c r="P403" s="12"/>
      <c r="Q403" s="12"/>
      <c r="R403" s="12"/>
      <c r="S403" s="12"/>
      <c r="T403" s="12"/>
      <c r="U403" s="12"/>
      <c r="V403" s="12"/>
      <c r="W403" s="12"/>
      <c r="X403" s="12"/>
      <c r="Y403" s="12"/>
      <c r="Z403" s="12"/>
    </row>
    <row r="404" spans="1:26" ht="15.75" customHeight="1">
      <c r="A404" s="12"/>
      <c r="B404" s="12"/>
      <c r="C404" s="12"/>
      <c r="D404" s="12"/>
      <c r="E404" s="12"/>
      <c r="F404" s="12"/>
      <c r="G404" s="12"/>
      <c r="H404" s="12"/>
      <c r="I404" s="12"/>
      <c r="J404" s="12"/>
      <c r="K404" s="12"/>
      <c r="L404" s="12"/>
      <c r="M404" s="12"/>
      <c r="N404" s="12"/>
      <c r="O404" s="12"/>
      <c r="P404" s="12"/>
      <c r="Q404" s="12"/>
      <c r="R404" s="12"/>
      <c r="S404" s="12"/>
      <c r="T404" s="12"/>
      <c r="U404" s="12"/>
      <c r="V404" s="12"/>
      <c r="W404" s="12"/>
      <c r="X404" s="12"/>
      <c r="Y404" s="12"/>
      <c r="Z404" s="12"/>
    </row>
    <row r="405" spans="1:26" ht="15.75" customHeight="1">
      <c r="A405" s="12"/>
      <c r="B405" s="12"/>
      <c r="C405" s="12"/>
      <c r="D405" s="12"/>
      <c r="E405" s="12"/>
      <c r="F405" s="12"/>
      <c r="G405" s="12"/>
      <c r="H405" s="12"/>
      <c r="I405" s="12"/>
      <c r="J405" s="12"/>
      <c r="K405" s="12"/>
      <c r="L405" s="12"/>
      <c r="M405" s="12"/>
      <c r="N405" s="12"/>
      <c r="O405" s="12"/>
      <c r="P405" s="12"/>
      <c r="Q405" s="12"/>
      <c r="R405" s="12"/>
      <c r="S405" s="12"/>
      <c r="T405" s="12"/>
      <c r="U405" s="12"/>
      <c r="V405" s="12"/>
      <c r="W405" s="12"/>
      <c r="X405" s="12"/>
      <c r="Y405" s="12"/>
      <c r="Z405" s="12"/>
    </row>
    <row r="406" spans="1:26" ht="15.75" customHeight="1">
      <c r="A406" s="12"/>
      <c r="B406" s="12"/>
      <c r="C406" s="12"/>
      <c r="D406" s="12"/>
      <c r="E406" s="12"/>
      <c r="F406" s="12"/>
      <c r="G406" s="12"/>
      <c r="H406" s="12"/>
      <c r="I406" s="12"/>
      <c r="J406" s="12"/>
      <c r="K406" s="12"/>
      <c r="L406" s="12"/>
      <c r="M406" s="12"/>
      <c r="N406" s="12"/>
      <c r="O406" s="12"/>
      <c r="P406" s="12"/>
      <c r="Q406" s="12"/>
      <c r="R406" s="12"/>
      <c r="S406" s="12"/>
      <c r="T406" s="12"/>
      <c r="U406" s="12"/>
      <c r="V406" s="12"/>
      <c r="W406" s="12"/>
      <c r="X406" s="12"/>
      <c r="Y406" s="12"/>
      <c r="Z406" s="12"/>
    </row>
    <row r="407" spans="1:26" ht="15.75" customHeight="1">
      <c r="A407" s="12"/>
      <c r="B407" s="12"/>
      <c r="C407" s="12"/>
      <c r="D407" s="12"/>
      <c r="E407" s="12"/>
      <c r="F407" s="12"/>
      <c r="G407" s="12"/>
      <c r="H407" s="12"/>
      <c r="I407" s="12"/>
      <c r="J407" s="12"/>
      <c r="K407" s="12"/>
      <c r="L407" s="12"/>
      <c r="M407" s="12"/>
      <c r="N407" s="12"/>
      <c r="O407" s="12"/>
      <c r="P407" s="12"/>
      <c r="Q407" s="12"/>
      <c r="R407" s="12"/>
      <c r="S407" s="12"/>
      <c r="T407" s="12"/>
      <c r="U407" s="12"/>
      <c r="V407" s="12"/>
      <c r="W407" s="12"/>
      <c r="X407" s="12"/>
      <c r="Y407" s="12"/>
      <c r="Z407" s="12"/>
    </row>
    <row r="408" spans="1:26" ht="15.75" customHeight="1">
      <c r="A408" s="12"/>
      <c r="B408" s="12"/>
      <c r="C408" s="12"/>
      <c r="D408" s="12"/>
      <c r="E408" s="12"/>
      <c r="F408" s="12"/>
      <c r="G408" s="12"/>
      <c r="H408" s="12"/>
      <c r="I408" s="12"/>
      <c r="J408" s="12"/>
      <c r="K408" s="12"/>
      <c r="L408" s="12"/>
      <c r="M408" s="12"/>
      <c r="N408" s="12"/>
      <c r="O408" s="12"/>
      <c r="P408" s="12"/>
      <c r="Q408" s="12"/>
      <c r="R408" s="12"/>
      <c r="S408" s="12"/>
      <c r="T408" s="12"/>
      <c r="U408" s="12"/>
      <c r="V408" s="12"/>
      <c r="W408" s="12"/>
      <c r="X408" s="12"/>
      <c r="Y408" s="12"/>
      <c r="Z408" s="12"/>
    </row>
    <row r="409" spans="1:26" ht="15.75" customHeight="1">
      <c r="A409" s="12"/>
      <c r="B409" s="12"/>
      <c r="C409" s="12"/>
      <c r="D409" s="12"/>
      <c r="E409" s="12"/>
      <c r="F409" s="12"/>
      <c r="G409" s="12"/>
      <c r="H409" s="12"/>
      <c r="I409" s="12"/>
      <c r="J409" s="12"/>
      <c r="K409" s="12"/>
      <c r="L409" s="12"/>
      <c r="M409" s="12"/>
      <c r="N409" s="12"/>
      <c r="O409" s="12"/>
      <c r="P409" s="12"/>
      <c r="Q409" s="12"/>
      <c r="R409" s="12"/>
      <c r="S409" s="12"/>
      <c r="T409" s="12"/>
      <c r="U409" s="12"/>
      <c r="V409" s="12"/>
      <c r="W409" s="12"/>
      <c r="X409" s="12"/>
      <c r="Y409" s="12"/>
      <c r="Z409" s="12"/>
    </row>
    <row r="410" spans="1:26" ht="15.75" customHeight="1">
      <c r="A410" s="12"/>
      <c r="B410" s="12"/>
      <c r="C410" s="12"/>
      <c r="D410" s="12"/>
      <c r="E410" s="12"/>
      <c r="F410" s="12"/>
      <c r="G410" s="12"/>
      <c r="H410" s="12"/>
      <c r="I410" s="12"/>
      <c r="J410" s="12"/>
      <c r="K410" s="12"/>
      <c r="L410" s="12"/>
      <c r="M410" s="12"/>
      <c r="N410" s="12"/>
      <c r="O410" s="12"/>
      <c r="P410" s="12"/>
      <c r="Q410" s="12"/>
      <c r="R410" s="12"/>
      <c r="S410" s="12"/>
      <c r="T410" s="12"/>
      <c r="U410" s="12"/>
      <c r="V410" s="12"/>
      <c r="W410" s="12"/>
      <c r="X410" s="12"/>
      <c r="Y410" s="12"/>
      <c r="Z410" s="12"/>
    </row>
    <row r="411" spans="1:26" ht="15.75" customHeight="1">
      <c r="A411" s="12"/>
      <c r="B411" s="12"/>
      <c r="C411" s="12"/>
      <c r="D411" s="12"/>
      <c r="E411" s="12"/>
      <c r="F411" s="12"/>
      <c r="G411" s="12"/>
      <c r="H411" s="12"/>
      <c r="I411" s="12"/>
      <c r="J411" s="12"/>
      <c r="K411" s="12"/>
      <c r="L411" s="12"/>
      <c r="M411" s="12"/>
      <c r="N411" s="12"/>
      <c r="O411" s="12"/>
      <c r="P411" s="12"/>
      <c r="Q411" s="12"/>
      <c r="R411" s="12"/>
      <c r="S411" s="12"/>
      <c r="T411" s="12"/>
      <c r="U411" s="12"/>
      <c r="V411" s="12"/>
      <c r="W411" s="12"/>
      <c r="X411" s="12"/>
      <c r="Y411" s="12"/>
      <c r="Z411" s="12"/>
    </row>
    <row r="412" spans="1:26" ht="15.75" customHeight="1">
      <c r="A412" s="12"/>
      <c r="B412" s="12"/>
      <c r="C412" s="12"/>
      <c r="D412" s="12"/>
      <c r="E412" s="12"/>
      <c r="F412" s="12"/>
      <c r="G412" s="12"/>
      <c r="H412" s="12"/>
      <c r="I412" s="12"/>
      <c r="J412" s="12"/>
      <c r="K412" s="12"/>
      <c r="L412" s="12"/>
      <c r="M412" s="12"/>
      <c r="N412" s="12"/>
      <c r="O412" s="12"/>
      <c r="P412" s="12"/>
      <c r="Q412" s="12"/>
      <c r="R412" s="12"/>
      <c r="S412" s="12"/>
      <c r="T412" s="12"/>
      <c r="U412" s="12"/>
      <c r="V412" s="12"/>
      <c r="W412" s="12"/>
      <c r="X412" s="12"/>
      <c r="Y412" s="12"/>
      <c r="Z412" s="12"/>
    </row>
    <row r="413" spans="1:26" ht="15.75" customHeight="1">
      <c r="A413" s="12"/>
      <c r="B413" s="12"/>
      <c r="C413" s="12"/>
      <c r="D413" s="12"/>
      <c r="E413" s="12"/>
      <c r="F413" s="12"/>
      <c r="G413" s="12"/>
      <c r="H413" s="12"/>
      <c r="I413" s="12"/>
      <c r="J413" s="12"/>
      <c r="K413" s="12"/>
      <c r="L413" s="12"/>
      <c r="M413" s="12"/>
      <c r="N413" s="12"/>
      <c r="O413" s="12"/>
      <c r="P413" s="12"/>
      <c r="Q413" s="12"/>
      <c r="R413" s="12"/>
      <c r="S413" s="12"/>
      <c r="T413" s="12"/>
      <c r="U413" s="12"/>
      <c r="V413" s="12"/>
      <c r="W413" s="12"/>
      <c r="X413" s="12"/>
      <c r="Y413" s="12"/>
      <c r="Z413" s="12"/>
    </row>
    <row r="414" spans="1:26" ht="15.75" customHeight="1">
      <c r="A414" s="12"/>
      <c r="B414" s="12"/>
      <c r="C414" s="12"/>
      <c r="D414" s="12"/>
      <c r="E414" s="12"/>
      <c r="F414" s="12"/>
      <c r="G414" s="12"/>
      <c r="H414" s="12"/>
      <c r="I414" s="12"/>
      <c r="J414" s="12"/>
      <c r="K414" s="12"/>
      <c r="L414" s="12"/>
      <c r="M414" s="12"/>
      <c r="N414" s="12"/>
      <c r="O414" s="12"/>
      <c r="P414" s="12"/>
      <c r="Q414" s="12"/>
      <c r="R414" s="12"/>
      <c r="S414" s="12"/>
      <c r="T414" s="12"/>
      <c r="U414" s="12"/>
      <c r="V414" s="12"/>
      <c r="W414" s="12"/>
      <c r="X414" s="12"/>
      <c r="Y414" s="12"/>
      <c r="Z414" s="12"/>
    </row>
    <row r="415" spans="1:26" ht="15.75" customHeight="1">
      <c r="A415" s="12"/>
      <c r="B415" s="12"/>
      <c r="C415" s="12"/>
      <c r="D415" s="12"/>
      <c r="E415" s="12"/>
      <c r="F415" s="12"/>
      <c r="G415" s="12"/>
      <c r="H415" s="12"/>
      <c r="I415" s="12"/>
      <c r="J415" s="12"/>
      <c r="K415" s="12"/>
      <c r="L415" s="12"/>
      <c r="M415" s="12"/>
      <c r="N415" s="12"/>
      <c r="O415" s="12"/>
      <c r="P415" s="12"/>
      <c r="Q415" s="12"/>
      <c r="R415" s="12"/>
      <c r="S415" s="12"/>
      <c r="T415" s="12"/>
      <c r="U415" s="12"/>
      <c r="V415" s="12"/>
      <c r="W415" s="12"/>
      <c r="X415" s="12"/>
      <c r="Y415" s="12"/>
      <c r="Z415" s="12"/>
    </row>
    <row r="416" spans="1:26" ht="15.75" customHeight="1">
      <c r="A416" s="12"/>
      <c r="B416" s="12"/>
      <c r="C416" s="12"/>
      <c r="D416" s="12"/>
      <c r="E416" s="12"/>
      <c r="F416" s="12"/>
      <c r="G416" s="12"/>
      <c r="H416" s="12"/>
      <c r="I416" s="12"/>
      <c r="J416" s="12"/>
      <c r="K416" s="12"/>
      <c r="L416" s="12"/>
      <c r="M416" s="12"/>
      <c r="N416" s="12"/>
      <c r="O416" s="12"/>
      <c r="P416" s="12"/>
      <c r="Q416" s="12"/>
      <c r="R416" s="12"/>
      <c r="S416" s="12"/>
      <c r="T416" s="12"/>
      <c r="U416" s="12"/>
      <c r="V416" s="12"/>
      <c r="W416" s="12"/>
      <c r="X416" s="12"/>
      <c r="Y416" s="12"/>
      <c r="Z416" s="12"/>
    </row>
    <row r="417" spans="1:26" ht="15.75" customHeight="1">
      <c r="A417" s="12"/>
      <c r="B417" s="12"/>
      <c r="C417" s="12"/>
      <c r="D417" s="12"/>
      <c r="E417" s="12"/>
      <c r="F417" s="12"/>
      <c r="G417" s="12"/>
      <c r="H417" s="12"/>
      <c r="I417" s="12"/>
      <c r="J417" s="12"/>
      <c r="K417" s="12"/>
      <c r="L417" s="12"/>
      <c r="M417" s="12"/>
      <c r="N417" s="12"/>
      <c r="O417" s="12"/>
      <c r="P417" s="12"/>
      <c r="Q417" s="12"/>
      <c r="R417" s="12"/>
      <c r="S417" s="12"/>
      <c r="T417" s="12"/>
      <c r="U417" s="12"/>
      <c r="V417" s="12"/>
      <c r="W417" s="12"/>
      <c r="X417" s="12"/>
      <c r="Y417" s="12"/>
      <c r="Z417" s="12"/>
    </row>
    <row r="418" spans="1:26" ht="15.75" customHeight="1">
      <c r="A418" s="12"/>
      <c r="B418" s="12"/>
      <c r="C418" s="12"/>
      <c r="D418" s="12"/>
      <c r="E418" s="12"/>
      <c r="F418" s="12"/>
      <c r="G418" s="12"/>
      <c r="H418" s="12"/>
      <c r="I418" s="12"/>
      <c r="J418" s="12"/>
      <c r="K418" s="12"/>
      <c r="L418" s="12"/>
      <c r="M418" s="12"/>
      <c r="N418" s="12"/>
      <c r="O418" s="12"/>
      <c r="P418" s="12"/>
      <c r="Q418" s="12"/>
      <c r="R418" s="12"/>
      <c r="S418" s="12"/>
      <c r="T418" s="12"/>
      <c r="U418" s="12"/>
      <c r="V418" s="12"/>
      <c r="W418" s="12"/>
      <c r="X418" s="12"/>
      <c r="Y418" s="12"/>
      <c r="Z418" s="12"/>
    </row>
    <row r="419" spans="1:26" ht="15.75" customHeight="1">
      <c r="A419" s="12"/>
      <c r="B419" s="12"/>
      <c r="C419" s="12"/>
      <c r="D419" s="12"/>
      <c r="E419" s="12"/>
      <c r="F419" s="12"/>
      <c r="G419" s="12"/>
      <c r="H419" s="12"/>
      <c r="I419" s="12"/>
      <c r="J419" s="12"/>
      <c r="K419" s="12"/>
      <c r="L419" s="12"/>
      <c r="M419" s="12"/>
      <c r="N419" s="12"/>
      <c r="O419" s="12"/>
      <c r="P419" s="12"/>
      <c r="Q419" s="12"/>
      <c r="R419" s="12"/>
      <c r="S419" s="12"/>
      <c r="T419" s="12"/>
      <c r="U419" s="12"/>
      <c r="V419" s="12"/>
      <c r="W419" s="12"/>
      <c r="X419" s="12"/>
      <c r="Y419" s="12"/>
      <c r="Z419" s="12"/>
    </row>
    <row r="420" spans="1:26" ht="15.75" customHeight="1">
      <c r="A420" s="12"/>
      <c r="B420" s="12"/>
      <c r="C420" s="12"/>
      <c r="D420" s="12"/>
      <c r="E420" s="12"/>
      <c r="F420" s="12"/>
      <c r="G420" s="12"/>
      <c r="H420" s="12"/>
      <c r="I420" s="12"/>
      <c r="J420" s="12"/>
      <c r="K420" s="12"/>
      <c r="L420" s="12"/>
      <c r="M420" s="12"/>
      <c r="N420" s="12"/>
      <c r="O420" s="12"/>
      <c r="P420" s="12"/>
      <c r="Q420" s="12"/>
      <c r="R420" s="12"/>
      <c r="S420" s="12"/>
      <c r="T420" s="12"/>
      <c r="U420" s="12"/>
      <c r="V420" s="12"/>
      <c r="W420" s="12"/>
      <c r="X420" s="12"/>
      <c r="Y420" s="12"/>
      <c r="Z420" s="12"/>
    </row>
    <row r="421" spans="1:26" ht="15.75" customHeight="1">
      <c r="A421" s="12"/>
      <c r="B421" s="12"/>
      <c r="C421" s="12"/>
      <c r="D421" s="12"/>
      <c r="E421" s="12"/>
      <c r="F421" s="12"/>
      <c r="G421" s="12"/>
      <c r="H421" s="12"/>
      <c r="I421" s="12"/>
      <c r="J421" s="12"/>
      <c r="K421" s="12"/>
      <c r="L421" s="12"/>
      <c r="M421" s="12"/>
      <c r="N421" s="12"/>
      <c r="O421" s="12"/>
      <c r="P421" s="12"/>
      <c r="Q421" s="12"/>
      <c r="R421" s="12"/>
      <c r="S421" s="12"/>
      <c r="T421" s="12"/>
      <c r="U421" s="12"/>
      <c r="V421" s="12"/>
      <c r="W421" s="12"/>
      <c r="X421" s="12"/>
      <c r="Y421" s="12"/>
      <c r="Z421" s="12"/>
    </row>
    <row r="422" spans="1:26" ht="15.75" customHeight="1">
      <c r="A422" s="12"/>
      <c r="B422" s="12"/>
      <c r="C422" s="12"/>
      <c r="D422" s="12"/>
      <c r="E422" s="12"/>
      <c r="F422" s="12"/>
      <c r="G422" s="12"/>
      <c r="H422" s="12"/>
      <c r="I422" s="12"/>
      <c r="J422" s="12"/>
      <c r="K422" s="12"/>
      <c r="L422" s="12"/>
      <c r="M422" s="12"/>
      <c r="N422" s="12"/>
      <c r="O422" s="12"/>
      <c r="P422" s="12"/>
      <c r="Q422" s="12"/>
      <c r="R422" s="12"/>
      <c r="S422" s="12"/>
      <c r="T422" s="12"/>
      <c r="U422" s="12"/>
      <c r="V422" s="12"/>
      <c r="W422" s="12"/>
      <c r="X422" s="12"/>
      <c r="Y422" s="12"/>
      <c r="Z422" s="12"/>
    </row>
    <row r="423" spans="1:26" ht="15.75" customHeight="1">
      <c r="A423" s="12"/>
      <c r="B423" s="12"/>
      <c r="C423" s="12"/>
      <c r="D423" s="12"/>
      <c r="E423" s="12"/>
      <c r="F423" s="12"/>
      <c r="G423" s="12"/>
      <c r="H423" s="12"/>
      <c r="I423" s="12"/>
      <c r="J423" s="12"/>
      <c r="K423" s="12"/>
      <c r="L423" s="12"/>
      <c r="M423" s="12"/>
      <c r="N423" s="12"/>
      <c r="O423" s="12"/>
      <c r="P423" s="12"/>
      <c r="Q423" s="12"/>
      <c r="R423" s="12"/>
      <c r="S423" s="12"/>
      <c r="T423" s="12"/>
      <c r="U423" s="12"/>
      <c r="V423" s="12"/>
      <c r="W423" s="12"/>
      <c r="X423" s="12"/>
      <c r="Y423" s="12"/>
      <c r="Z423" s="12"/>
    </row>
    <row r="424" spans="1:26" ht="15.75" customHeight="1">
      <c r="A424" s="12"/>
      <c r="B424" s="12"/>
      <c r="C424" s="12"/>
      <c r="D424" s="12"/>
      <c r="E424" s="12"/>
      <c r="F424" s="12"/>
      <c r="G424" s="12"/>
      <c r="H424" s="12"/>
      <c r="I424" s="12"/>
      <c r="J424" s="12"/>
      <c r="K424" s="12"/>
      <c r="L424" s="12"/>
      <c r="M424" s="12"/>
      <c r="N424" s="12"/>
      <c r="O424" s="12"/>
      <c r="P424" s="12"/>
      <c r="Q424" s="12"/>
      <c r="R424" s="12"/>
      <c r="S424" s="12"/>
      <c r="T424" s="12"/>
      <c r="U424" s="12"/>
      <c r="V424" s="12"/>
      <c r="W424" s="12"/>
      <c r="X424" s="12"/>
      <c r="Y424" s="12"/>
      <c r="Z424" s="12"/>
    </row>
    <row r="425" spans="1:26" ht="15.75" customHeight="1">
      <c r="A425" s="12"/>
      <c r="B425" s="12"/>
      <c r="C425" s="12"/>
      <c r="D425" s="12"/>
      <c r="E425" s="12"/>
      <c r="F425" s="12"/>
      <c r="G425" s="12"/>
      <c r="H425" s="12"/>
      <c r="I425" s="12"/>
      <c r="J425" s="12"/>
      <c r="K425" s="12"/>
      <c r="L425" s="12"/>
      <c r="M425" s="12"/>
      <c r="N425" s="12"/>
      <c r="O425" s="12"/>
      <c r="P425" s="12"/>
      <c r="Q425" s="12"/>
      <c r="R425" s="12"/>
      <c r="S425" s="12"/>
      <c r="T425" s="12"/>
      <c r="U425" s="12"/>
      <c r="V425" s="12"/>
      <c r="W425" s="12"/>
      <c r="X425" s="12"/>
      <c r="Y425" s="12"/>
      <c r="Z425" s="12"/>
    </row>
    <row r="426" spans="1:26" ht="15.75" customHeight="1">
      <c r="A426" s="12"/>
      <c r="B426" s="12"/>
      <c r="C426" s="12"/>
      <c r="D426" s="12"/>
      <c r="E426" s="12"/>
      <c r="F426" s="12"/>
      <c r="G426" s="12"/>
      <c r="H426" s="12"/>
      <c r="I426" s="12"/>
      <c r="J426" s="12"/>
      <c r="K426" s="12"/>
      <c r="L426" s="12"/>
      <c r="M426" s="12"/>
      <c r="N426" s="12"/>
      <c r="O426" s="12"/>
      <c r="P426" s="12"/>
      <c r="Q426" s="12"/>
      <c r="R426" s="12"/>
      <c r="S426" s="12"/>
      <c r="T426" s="12"/>
      <c r="U426" s="12"/>
      <c r="V426" s="12"/>
      <c r="W426" s="12"/>
      <c r="X426" s="12"/>
      <c r="Y426" s="12"/>
      <c r="Z426" s="12"/>
    </row>
    <row r="427" spans="1:26" ht="15.75" customHeight="1">
      <c r="A427" s="12"/>
      <c r="B427" s="12"/>
      <c r="C427" s="12"/>
      <c r="D427" s="12"/>
      <c r="E427" s="12"/>
      <c r="F427" s="12"/>
      <c r="G427" s="12"/>
      <c r="H427" s="12"/>
      <c r="I427" s="12"/>
      <c r="J427" s="12"/>
      <c r="K427" s="12"/>
      <c r="L427" s="12"/>
      <c r="M427" s="12"/>
      <c r="N427" s="12"/>
      <c r="O427" s="12"/>
      <c r="P427" s="12"/>
      <c r="Q427" s="12"/>
      <c r="R427" s="12"/>
      <c r="S427" s="12"/>
      <c r="T427" s="12"/>
      <c r="U427" s="12"/>
      <c r="V427" s="12"/>
      <c r="W427" s="12"/>
      <c r="X427" s="12"/>
      <c r="Y427" s="12"/>
      <c r="Z427" s="12"/>
    </row>
    <row r="428" spans="1:26" ht="15.75" customHeight="1">
      <c r="A428" s="12"/>
      <c r="B428" s="12"/>
      <c r="C428" s="12"/>
      <c r="D428" s="12"/>
      <c r="E428" s="12"/>
      <c r="F428" s="12"/>
      <c r="G428" s="12"/>
      <c r="H428" s="12"/>
      <c r="I428" s="12"/>
      <c r="J428" s="12"/>
      <c r="K428" s="12"/>
      <c r="L428" s="12"/>
      <c r="M428" s="12"/>
      <c r="N428" s="12"/>
      <c r="O428" s="12"/>
      <c r="P428" s="12"/>
      <c r="Q428" s="12"/>
      <c r="R428" s="12"/>
      <c r="S428" s="12"/>
      <c r="T428" s="12"/>
      <c r="U428" s="12"/>
      <c r="V428" s="12"/>
      <c r="W428" s="12"/>
      <c r="X428" s="12"/>
      <c r="Y428" s="12"/>
      <c r="Z428" s="12"/>
    </row>
    <row r="429" spans="1:26" ht="15.75" customHeight="1">
      <c r="A429" s="12"/>
      <c r="B429" s="12"/>
      <c r="C429" s="12"/>
      <c r="D429" s="12"/>
      <c r="E429" s="12"/>
      <c r="F429" s="12"/>
      <c r="G429" s="12"/>
      <c r="H429" s="12"/>
      <c r="I429" s="12"/>
      <c r="J429" s="12"/>
      <c r="K429" s="12"/>
      <c r="L429" s="12"/>
      <c r="M429" s="12"/>
      <c r="N429" s="12"/>
      <c r="O429" s="12"/>
      <c r="P429" s="12"/>
      <c r="Q429" s="12"/>
      <c r="R429" s="12"/>
      <c r="S429" s="12"/>
      <c r="T429" s="12"/>
      <c r="U429" s="12"/>
      <c r="V429" s="12"/>
      <c r="W429" s="12"/>
      <c r="X429" s="12"/>
      <c r="Y429" s="12"/>
      <c r="Z429" s="12"/>
    </row>
    <row r="430" spans="1:26" ht="15.75" customHeight="1">
      <c r="A430" s="12"/>
      <c r="B430" s="12"/>
      <c r="C430" s="12"/>
      <c r="D430" s="12"/>
      <c r="E430" s="12"/>
      <c r="F430" s="12"/>
      <c r="G430" s="12"/>
      <c r="H430" s="12"/>
      <c r="I430" s="12"/>
      <c r="J430" s="12"/>
      <c r="K430" s="12"/>
      <c r="L430" s="12"/>
      <c r="M430" s="12"/>
      <c r="N430" s="12"/>
      <c r="O430" s="12"/>
      <c r="P430" s="12"/>
      <c r="Q430" s="12"/>
      <c r="R430" s="12"/>
      <c r="S430" s="12"/>
      <c r="T430" s="12"/>
      <c r="U430" s="12"/>
      <c r="V430" s="12"/>
      <c r="W430" s="12"/>
      <c r="X430" s="12"/>
      <c r="Y430" s="12"/>
      <c r="Z430" s="12"/>
    </row>
    <row r="431" spans="1:26" ht="15.75" customHeight="1">
      <c r="A431" s="12"/>
      <c r="B431" s="12"/>
      <c r="C431" s="12"/>
      <c r="D431" s="12"/>
      <c r="E431" s="12"/>
      <c r="F431" s="12"/>
      <c r="G431" s="12"/>
      <c r="H431" s="12"/>
      <c r="I431" s="12"/>
      <c r="J431" s="12"/>
      <c r="K431" s="12"/>
      <c r="L431" s="12"/>
      <c r="M431" s="12"/>
      <c r="N431" s="12"/>
      <c r="O431" s="12"/>
      <c r="P431" s="12"/>
      <c r="Q431" s="12"/>
      <c r="R431" s="12"/>
      <c r="S431" s="12"/>
      <c r="T431" s="12"/>
      <c r="U431" s="12"/>
      <c r="V431" s="12"/>
      <c r="W431" s="12"/>
      <c r="X431" s="12"/>
      <c r="Y431" s="12"/>
      <c r="Z431" s="12"/>
    </row>
    <row r="432" spans="1:26" ht="15.75" customHeight="1">
      <c r="A432" s="12"/>
      <c r="B432" s="12"/>
      <c r="C432" s="12"/>
      <c r="D432" s="12"/>
      <c r="E432" s="12"/>
      <c r="F432" s="12"/>
      <c r="G432" s="12"/>
      <c r="H432" s="12"/>
      <c r="I432" s="12"/>
      <c r="J432" s="12"/>
      <c r="K432" s="12"/>
      <c r="L432" s="12"/>
      <c r="M432" s="12"/>
      <c r="N432" s="12"/>
      <c r="O432" s="12"/>
      <c r="P432" s="12"/>
      <c r="Q432" s="12"/>
      <c r="R432" s="12"/>
      <c r="S432" s="12"/>
      <c r="T432" s="12"/>
      <c r="U432" s="12"/>
      <c r="V432" s="12"/>
      <c r="W432" s="12"/>
      <c r="X432" s="12"/>
      <c r="Y432" s="12"/>
      <c r="Z432" s="12"/>
    </row>
    <row r="433" spans="1:26" ht="15.75" customHeight="1">
      <c r="A433" s="12"/>
      <c r="B433" s="12"/>
      <c r="C433" s="12"/>
      <c r="D433" s="12"/>
      <c r="E433" s="12"/>
      <c r="F433" s="12"/>
      <c r="G433" s="12"/>
      <c r="H433" s="12"/>
      <c r="I433" s="12"/>
      <c r="J433" s="12"/>
      <c r="K433" s="12"/>
      <c r="L433" s="12"/>
      <c r="M433" s="12"/>
      <c r="N433" s="12"/>
      <c r="O433" s="12"/>
      <c r="P433" s="12"/>
      <c r="Q433" s="12"/>
      <c r="R433" s="12"/>
      <c r="S433" s="12"/>
      <c r="T433" s="12"/>
      <c r="U433" s="12"/>
      <c r="V433" s="12"/>
      <c r="W433" s="12"/>
      <c r="X433" s="12"/>
      <c r="Y433" s="12"/>
      <c r="Z433" s="12"/>
    </row>
    <row r="434" spans="1:26" ht="15.75" customHeight="1">
      <c r="A434" s="12"/>
      <c r="B434" s="12"/>
      <c r="C434" s="12"/>
      <c r="D434" s="12"/>
      <c r="E434" s="12"/>
      <c r="F434" s="12"/>
      <c r="G434" s="12"/>
      <c r="H434" s="12"/>
      <c r="I434" s="12"/>
      <c r="J434" s="12"/>
      <c r="K434" s="12"/>
      <c r="L434" s="12"/>
      <c r="M434" s="12"/>
      <c r="N434" s="12"/>
      <c r="O434" s="12"/>
      <c r="P434" s="12"/>
      <c r="Q434" s="12"/>
      <c r="R434" s="12"/>
      <c r="S434" s="12"/>
      <c r="T434" s="12"/>
      <c r="U434" s="12"/>
      <c r="V434" s="12"/>
      <c r="W434" s="12"/>
      <c r="X434" s="12"/>
      <c r="Y434" s="12"/>
      <c r="Z434" s="12"/>
    </row>
    <row r="435" spans="1:26" ht="15.75" customHeight="1">
      <c r="A435" s="12"/>
      <c r="B435" s="12"/>
      <c r="C435" s="12"/>
      <c r="D435" s="12"/>
      <c r="E435" s="12"/>
      <c r="F435" s="12"/>
      <c r="G435" s="12"/>
      <c r="H435" s="12"/>
      <c r="I435" s="12"/>
      <c r="J435" s="12"/>
      <c r="K435" s="12"/>
      <c r="L435" s="12"/>
      <c r="M435" s="12"/>
      <c r="N435" s="12"/>
      <c r="O435" s="12"/>
      <c r="P435" s="12"/>
      <c r="Q435" s="12"/>
      <c r="R435" s="12"/>
      <c r="S435" s="12"/>
      <c r="T435" s="12"/>
      <c r="U435" s="12"/>
      <c r="V435" s="12"/>
      <c r="W435" s="12"/>
      <c r="X435" s="12"/>
      <c r="Y435" s="12"/>
      <c r="Z435" s="12"/>
    </row>
    <row r="436" spans="1:26" ht="15.75" customHeight="1">
      <c r="A436" s="12"/>
      <c r="B436" s="12"/>
      <c r="C436" s="12"/>
      <c r="D436" s="12"/>
      <c r="E436" s="12"/>
      <c r="F436" s="12"/>
      <c r="G436" s="12"/>
      <c r="H436" s="12"/>
      <c r="I436" s="12"/>
      <c r="J436" s="12"/>
      <c r="K436" s="12"/>
      <c r="L436" s="12"/>
      <c r="M436" s="12"/>
      <c r="N436" s="12"/>
      <c r="O436" s="12"/>
      <c r="P436" s="12"/>
      <c r="Q436" s="12"/>
      <c r="R436" s="12"/>
      <c r="S436" s="12"/>
      <c r="T436" s="12"/>
      <c r="U436" s="12"/>
      <c r="V436" s="12"/>
      <c r="W436" s="12"/>
      <c r="X436" s="12"/>
      <c r="Y436" s="12"/>
      <c r="Z436" s="12"/>
    </row>
    <row r="437" spans="1:26" ht="15.75" customHeight="1">
      <c r="A437" s="12"/>
      <c r="B437" s="12"/>
      <c r="C437" s="12"/>
      <c r="D437" s="12"/>
      <c r="E437" s="12"/>
      <c r="F437" s="12"/>
      <c r="G437" s="12"/>
      <c r="H437" s="12"/>
      <c r="I437" s="12"/>
      <c r="J437" s="12"/>
      <c r="K437" s="12"/>
      <c r="L437" s="12"/>
      <c r="M437" s="12"/>
      <c r="N437" s="12"/>
      <c r="O437" s="12"/>
      <c r="P437" s="12"/>
      <c r="Q437" s="12"/>
      <c r="R437" s="12"/>
      <c r="S437" s="12"/>
      <c r="T437" s="12"/>
      <c r="U437" s="12"/>
      <c r="V437" s="12"/>
      <c r="W437" s="12"/>
      <c r="X437" s="12"/>
      <c r="Y437" s="12"/>
      <c r="Z437" s="12"/>
    </row>
    <row r="438" spans="1:26" ht="15.75" customHeight="1">
      <c r="A438" s="12"/>
      <c r="B438" s="12"/>
      <c r="C438" s="12"/>
      <c r="D438" s="12"/>
      <c r="E438" s="12"/>
      <c r="F438" s="12"/>
      <c r="G438" s="12"/>
      <c r="H438" s="12"/>
      <c r="I438" s="12"/>
      <c r="J438" s="12"/>
      <c r="K438" s="12"/>
      <c r="L438" s="12"/>
      <c r="M438" s="12"/>
      <c r="N438" s="12"/>
      <c r="O438" s="12"/>
      <c r="P438" s="12"/>
      <c r="Q438" s="12"/>
      <c r="R438" s="12"/>
      <c r="S438" s="12"/>
      <c r="T438" s="12"/>
      <c r="U438" s="12"/>
      <c r="V438" s="12"/>
      <c r="W438" s="12"/>
      <c r="X438" s="12"/>
      <c r="Y438" s="12"/>
      <c r="Z438" s="12"/>
    </row>
    <row r="439" spans="1:26" ht="15.75" customHeight="1">
      <c r="A439" s="12"/>
      <c r="B439" s="12"/>
      <c r="C439" s="12"/>
      <c r="D439" s="12"/>
      <c r="E439" s="12"/>
      <c r="F439" s="12"/>
      <c r="G439" s="12"/>
      <c r="H439" s="12"/>
      <c r="I439" s="12"/>
      <c r="J439" s="12"/>
      <c r="K439" s="12"/>
      <c r="L439" s="12"/>
      <c r="M439" s="12"/>
      <c r="N439" s="12"/>
      <c r="O439" s="12"/>
      <c r="P439" s="12"/>
      <c r="Q439" s="12"/>
      <c r="R439" s="12"/>
      <c r="S439" s="12"/>
      <c r="T439" s="12"/>
      <c r="U439" s="12"/>
      <c r="V439" s="12"/>
      <c r="W439" s="12"/>
      <c r="X439" s="12"/>
      <c r="Y439" s="12"/>
      <c r="Z439" s="12"/>
    </row>
    <row r="440" spans="1:26" ht="15.75" customHeight="1">
      <c r="A440" s="12"/>
      <c r="B440" s="12"/>
      <c r="C440" s="12"/>
      <c r="D440" s="12"/>
      <c r="E440" s="12"/>
      <c r="F440" s="12"/>
      <c r="G440" s="12"/>
      <c r="H440" s="12"/>
      <c r="I440" s="12"/>
      <c r="J440" s="12"/>
      <c r="K440" s="12"/>
      <c r="L440" s="12"/>
      <c r="M440" s="12"/>
      <c r="N440" s="12"/>
      <c r="O440" s="12"/>
      <c r="P440" s="12"/>
      <c r="Q440" s="12"/>
      <c r="R440" s="12"/>
      <c r="S440" s="12"/>
      <c r="T440" s="12"/>
      <c r="U440" s="12"/>
      <c r="V440" s="12"/>
      <c r="W440" s="12"/>
      <c r="X440" s="12"/>
      <c r="Y440" s="12"/>
      <c r="Z440" s="12"/>
    </row>
    <row r="441" spans="1:26" ht="15.75" customHeight="1">
      <c r="A441" s="12"/>
      <c r="B441" s="12"/>
      <c r="C441" s="12"/>
      <c r="D441" s="12"/>
      <c r="E441" s="12"/>
      <c r="F441" s="12"/>
      <c r="G441" s="12"/>
      <c r="H441" s="12"/>
      <c r="I441" s="12"/>
      <c r="J441" s="12"/>
      <c r="K441" s="12"/>
      <c r="L441" s="12"/>
      <c r="M441" s="12"/>
      <c r="N441" s="12"/>
      <c r="O441" s="12"/>
      <c r="P441" s="12"/>
      <c r="Q441" s="12"/>
      <c r="R441" s="12"/>
      <c r="S441" s="12"/>
      <c r="T441" s="12"/>
      <c r="U441" s="12"/>
      <c r="V441" s="12"/>
      <c r="W441" s="12"/>
      <c r="X441" s="12"/>
      <c r="Y441" s="12"/>
      <c r="Z441" s="12"/>
    </row>
    <row r="442" spans="1:26" ht="15.75" customHeight="1">
      <c r="A442" s="12"/>
      <c r="B442" s="12"/>
      <c r="C442" s="12"/>
      <c r="D442" s="12"/>
      <c r="E442" s="12"/>
      <c r="F442" s="12"/>
      <c r="G442" s="12"/>
      <c r="H442" s="12"/>
      <c r="I442" s="12"/>
      <c r="J442" s="12"/>
      <c r="K442" s="12"/>
      <c r="L442" s="12"/>
      <c r="M442" s="12"/>
      <c r="N442" s="12"/>
      <c r="O442" s="12"/>
      <c r="P442" s="12"/>
      <c r="Q442" s="12"/>
      <c r="R442" s="12"/>
      <c r="S442" s="12"/>
      <c r="T442" s="12"/>
      <c r="U442" s="12"/>
      <c r="V442" s="12"/>
      <c r="W442" s="12"/>
      <c r="X442" s="12"/>
      <c r="Y442" s="12"/>
      <c r="Z442" s="12"/>
    </row>
    <row r="443" spans="1:26" ht="15.75" customHeight="1">
      <c r="A443" s="12"/>
      <c r="B443" s="12"/>
      <c r="C443" s="12"/>
      <c r="D443" s="12"/>
      <c r="E443" s="12"/>
      <c r="F443" s="12"/>
      <c r="G443" s="12"/>
      <c r="H443" s="12"/>
      <c r="I443" s="12"/>
      <c r="J443" s="12"/>
      <c r="K443" s="12"/>
      <c r="L443" s="12"/>
      <c r="M443" s="12"/>
      <c r="N443" s="12"/>
      <c r="O443" s="12"/>
      <c r="P443" s="12"/>
      <c r="Q443" s="12"/>
      <c r="R443" s="12"/>
      <c r="S443" s="12"/>
      <c r="T443" s="12"/>
      <c r="U443" s="12"/>
      <c r="V443" s="12"/>
      <c r="W443" s="12"/>
      <c r="X443" s="12"/>
      <c r="Y443" s="12"/>
      <c r="Z443" s="12"/>
    </row>
    <row r="444" spans="1:26" ht="15.75" customHeight="1">
      <c r="A444" s="12"/>
      <c r="B444" s="12"/>
      <c r="C444" s="12"/>
      <c r="D444" s="12"/>
      <c r="E444" s="12"/>
      <c r="F444" s="12"/>
      <c r="G444" s="12"/>
      <c r="H444" s="12"/>
      <c r="I444" s="12"/>
      <c r="J444" s="12"/>
      <c r="K444" s="12"/>
      <c r="L444" s="12"/>
      <c r="M444" s="12"/>
      <c r="N444" s="12"/>
      <c r="O444" s="12"/>
      <c r="P444" s="12"/>
      <c r="Q444" s="12"/>
      <c r="R444" s="12"/>
      <c r="S444" s="12"/>
      <c r="T444" s="12"/>
      <c r="U444" s="12"/>
      <c r="V444" s="12"/>
      <c r="W444" s="12"/>
      <c r="X444" s="12"/>
      <c r="Y444" s="12"/>
      <c r="Z444" s="12"/>
    </row>
    <row r="445" spans="1:26" ht="15.75" customHeight="1">
      <c r="A445" s="12"/>
      <c r="B445" s="12"/>
      <c r="C445" s="12"/>
      <c r="D445" s="12"/>
      <c r="E445" s="12"/>
      <c r="F445" s="12"/>
      <c r="G445" s="12"/>
      <c r="H445" s="12"/>
      <c r="I445" s="12"/>
      <c r="J445" s="12"/>
      <c r="K445" s="12"/>
      <c r="L445" s="12"/>
      <c r="M445" s="12"/>
      <c r="N445" s="12"/>
      <c r="O445" s="12"/>
      <c r="P445" s="12"/>
      <c r="Q445" s="12"/>
      <c r="R445" s="12"/>
      <c r="S445" s="12"/>
      <c r="T445" s="12"/>
      <c r="U445" s="12"/>
      <c r="V445" s="12"/>
      <c r="W445" s="12"/>
      <c r="X445" s="12"/>
      <c r="Y445" s="12"/>
      <c r="Z445" s="12"/>
    </row>
    <row r="446" spans="1:26" ht="15.75" customHeight="1">
      <c r="A446" s="12"/>
      <c r="B446" s="12"/>
      <c r="C446" s="12"/>
      <c r="D446" s="12"/>
      <c r="E446" s="12"/>
      <c r="F446" s="12"/>
      <c r="G446" s="12"/>
      <c r="H446" s="12"/>
      <c r="I446" s="12"/>
      <c r="J446" s="12"/>
      <c r="K446" s="12"/>
      <c r="L446" s="12"/>
      <c r="M446" s="12"/>
      <c r="N446" s="12"/>
      <c r="O446" s="12"/>
      <c r="P446" s="12"/>
      <c r="Q446" s="12"/>
      <c r="R446" s="12"/>
      <c r="S446" s="12"/>
      <c r="T446" s="12"/>
      <c r="U446" s="12"/>
      <c r="V446" s="12"/>
      <c r="W446" s="12"/>
      <c r="X446" s="12"/>
      <c r="Y446" s="12"/>
      <c r="Z446" s="12"/>
    </row>
    <row r="447" spans="1:26" ht="15.75" customHeight="1">
      <c r="A447" s="12"/>
      <c r="B447" s="12"/>
      <c r="C447" s="12"/>
      <c r="D447" s="12"/>
      <c r="E447" s="12"/>
      <c r="F447" s="12"/>
      <c r="G447" s="12"/>
      <c r="H447" s="12"/>
      <c r="I447" s="12"/>
      <c r="J447" s="12"/>
      <c r="K447" s="12"/>
      <c r="L447" s="12"/>
      <c r="M447" s="12"/>
      <c r="N447" s="12"/>
      <c r="O447" s="12"/>
      <c r="P447" s="12"/>
      <c r="Q447" s="12"/>
      <c r="R447" s="12"/>
      <c r="S447" s="12"/>
      <c r="T447" s="12"/>
      <c r="U447" s="12"/>
      <c r="V447" s="12"/>
      <c r="W447" s="12"/>
      <c r="X447" s="12"/>
      <c r="Y447" s="12"/>
      <c r="Z447" s="12"/>
    </row>
    <row r="448" spans="1:26" ht="15.75" customHeight="1">
      <c r="A448" s="12"/>
      <c r="B448" s="12"/>
      <c r="C448" s="12"/>
      <c r="D448" s="12"/>
      <c r="E448" s="12"/>
      <c r="F448" s="12"/>
      <c r="G448" s="12"/>
      <c r="H448" s="12"/>
      <c r="I448" s="12"/>
      <c r="J448" s="12"/>
      <c r="K448" s="12"/>
      <c r="L448" s="12"/>
      <c r="M448" s="12"/>
      <c r="N448" s="12"/>
      <c r="O448" s="12"/>
      <c r="P448" s="12"/>
      <c r="Q448" s="12"/>
      <c r="R448" s="12"/>
      <c r="S448" s="12"/>
      <c r="T448" s="12"/>
      <c r="U448" s="12"/>
      <c r="V448" s="12"/>
      <c r="W448" s="12"/>
      <c r="X448" s="12"/>
      <c r="Y448" s="12"/>
      <c r="Z448" s="12"/>
    </row>
    <row r="449" spans="1:26" ht="15.75" customHeight="1">
      <c r="A449" s="12"/>
      <c r="B449" s="12"/>
      <c r="C449" s="12"/>
      <c r="D449" s="12"/>
      <c r="E449" s="12"/>
      <c r="F449" s="12"/>
      <c r="G449" s="12"/>
      <c r="H449" s="12"/>
      <c r="I449" s="12"/>
      <c r="J449" s="12"/>
      <c r="K449" s="12"/>
      <c r="L449" s="12"/>
      <c r="M449" s="12"/>
      <c r="N449" s="12"/>
      <c r="O449" s="12"/>
      <c r="P449" s="12"/>
      <c r="Q449" s="12"/>
      <c r="R449" s="12"/>
      <c r="S449" s="12"/>
      <c r="T449" s="12"/>
      <c r="U449" s="12"/>
      <c r="V449" s="12"/>
      <c r="W449" s="12"/>
      <c r="X449" s="12"/>
      <c r="Y449" s="12"/>
      <c r="Z449" s="12"/>
    </row>
    <row r="450" spans="1:26" ht="15.75" customHeight="1">
      <c r="A450" s="12"/>
      <c r="B450" s="12"/>
      <c r="C450" s="12"/>
      <c r="D450" s="12"/>
      <c r="E450" s="12"/>
      <c r="F450" s="12"/>
      <c r="G450" s="12"/>
      <c r="H450" s="12"/>
      <c r="I450" s="12"/>
      <c r="J450" s="12"/>
      <c r="K450" s="12"/>
      <c r="L450" s="12"/>
      <c r="M450" s="12"/>
      <c r="N450" s="12"/>
      <c r="O450" s="12"/>
      <c r="P450" s="12"/>
      <c r="Q450" s="12"/>
      <c r="R450" s="12"/>
      <c r="S450" s="12"/>
      <c r="T450" s="12"/>
      <c r="U450" s="12"/>
      <c r="V450" s="12"/>
      <c r="W450" s="12"/>
      <c r="X450" s="12"/>
      <c r="Y450" s="12"/>
      <c r="Z450" s="12"/>
    </row>
    <row r="451" spans="1:26" ht="15.75" customHeight="1">
      <c r="A451" s="12"/>
      <c r="B451" s="12"/>
      <c r="C451" s="12"/>
      <c r="D451" s="12"/>
      <c r="E451" s="12"/>
      <c r="F451" s="12"/>
      <c r="G451" s="12"/>
      <c r="H451" s="12"/>
      <c r="I451" s="12"/>
      <c r="J451" s="12"/>
      <c r="K451" s="12"/>
      <c r="L451" s="12"/>
      <c r="M451" s="12"/>
      <c r="N451" s="12"/>
      <c r="O451" s="12"/>
      <c r="P451" s="12"/>
      <c r="Q451" s="12"/>
      <c r="R451" s="12"/>
      <c r="S451" s="12"/>
      <c r="T451" s="12"/>
      <c r="U451" s="12"/>
      <c r="V451" s="12"/>
      <c r="W451" s="12"/>
      <c r="X451" s="12"/>
      <c r="Y451" s="12"/>
      <c r="Z451" s="12"/>
    </row>
    <row r="452" spans="1:26" ht="15.75" customHeight="1">
      <c r="A452" s="12"/>
      <c r="B452" s="12"/>
      <c r="C452" s="12"/>
      <c r="D452" s="12"/>
      <c r="E452" s="12"/>
      <c r="F452" s="12"/>
      <c r="G452" s="12"/>
      <c r="H452" s="12"/>
      <c r="I452" s="12"/>
      <c r="J452" s="12"/>
      <c r="K452" s="12"/>
      <c r="L452" s="12"/>
      <c r="M452" s="12"/>
      <c r="N452" s="12"/>
      <c r="O452" s="12"/>
      <c r="P452" s="12"/>
      <c r="Q452" s="12"/>
      <c r="R452" s="12"/>
      <c r="S452" s="12"/>
      <c r="T452" s="12"/>
      <c r="U452" s="12"/>
      <c r="V452" s="12"/>
      <c r="W452" s="12"/>
      <c r="X452" s="12"/>
      <c r="Y452" s="12"/>
      <c r="Z452" s="12"/>
    </row>
    <row r="453" spans="1:26" ht="15.75" customHeight="1">
      <c r="A453" s="12"/>
      <c r="B453" s="12"/>
      <c r="C453" s="12"/>
      <c r="D453" s="12"/>
      <c r="E453" s="12"/>
      <c r="F453" s="12"/>
      <c r="G453" s="12"/>
      <c r="H453" s="12"/>
      <c r="I453" s="12"/>
      <c r="J453" s="12"/>
      <c r="K453" s="12"/>
      <c r="L453" s="12"/>
      <c r="M453" s="12"/>
      <c r="N453" s="12"/>
      <c r="O453" s="12"/>
      <c r="P453" s="12"/>
      <c r="Q453" s="12"/>
      <c r="R453" s="12"/>
      <c r="S453" s="12"/>
      <c r="T453" s="12"/>
      <c r="U453" s="12"/>
      <c r="V453" s="12"/>
      <c r="W453" s="12"/>
      <c r="X453" s="12"/>
      <c r="Y453" s="12"/>
      <c r="Z453" s="12"/>
    </row>
    <row r="454" spans="1:26" ht="15.75" customHeight="1">
      <c r="A454" s="12"/>
      <c r="B454" s="12"/>
      <c r="C454" s="12"/>
      <c r="D454" s="12"/>
      <c r="E454" s="12"/>
      <c r="F454" s="12"/>
      <c r="G454" s="12"/>
      <c r="H454" s="12"/>
      <c r="I454" s="12"/>
      <c r="J454" s="12"/>
      <c r="K454" s="12"/>
      <c r="L454" s="12"/>
      <c r="M454" s="12"/>
      <c r="N454" s="12"/>
      <c r="O454" s="12"/>
      <c r="P454" s="12"/>
      <c r="Q454" s="12"/>
      <c r="R454" s="12"/>
      <c r="S454" s="12"/>
      <c r="T454" s="12"/>
      <c r="U454" s="12"/>
      <c r="V454" s="12"/>
      <c r="W454" s="12"/>
      <c r="X454" s="12"/>
      <c r="Y454" s="12"/>
      <c r="Z454" s="12"/>
    </row>
    <row r="455" spans="1:26" ht="15.75" customHeight="1">
      <c r="A455" s="12"/>
      <c r="B455" s="12"/>
      <c r="C455" s="12"/>
      <c r="D455" s="12"/>
      <c r="E455" s="12"/>
      <c r="F455" s="12"/>
      <c r="G455" s="12"/>
      <c r="H455" s="12"/>
      <c r="I455" s="12"/>
      <c r="J455" s="12"/>
      <c r="K455" s="12"/>
      <c r="L455" s="12"/>
      <c r="M455" s="12"/>
      <c r="N455" s="12"/>
      <c r="O455" s="12"/>
      <c r="P455" s="12"/>
      <c r="Q455" s="12"/>
      <c r="R455" s="12"/>
      <c r="S455" s="12"/>
      <c r="T455" s="12"/>
      <c r="U455" s="12"/>
      <c r="V455" s="12"/>
      <c r="W455" s="12"/>
      <c r="X455" s="12"/>
      <c r="Y455" s="12"/>
      <c r="Z455" s="12"/>
    </row>
    <row r="456" spans="1:26" ht="15.75" customHeight="1">
      <c r="A456" s="12"/>
      <c r="B456" s="12"/>
      <c r="C456" s="12"/>
      <c r="D456" s="12"/>
      <c r="E456" s="12"/>
      <c r="F456" s="12"/>
      <c r="G456" s="12"/>
      <c r="H456" s="12"/>
      <c r="I456" s="12"/>
      <c r="J456" s="12"/>
      <c r="K456" s="12"/>
      <c r="L456" s="12"/>
      <c r="M456" s="12"/>
      <c r="N456" s="12"/>
      <c r="O456" s="12"/>
      <c r="P456" s="12"/>
      <c r="Q456" s="12"/>
      <c r="R456" s="12"/>
      <c r="S456" s="12"/>
      <c r="T456" s="12"/>
      <c r="U456" s="12"/>
      <c r="V456" s="12"/>
      <c r="W456" s="12"/>
      <c r="X456" s="12"/>
      <c r="Y456" s="12"/>
      <c r="Z456" s="12"/>
    </row>
    <row r="457" spans="1:26" ht="15.75" customHeight="1">
      <c r="A457" s="12"/>
      <c r="B457" s="12"/>
      <c r="C457" s="12"/>
      <c r="D457" s="12"/>
      <c r="E457" s="12"/>
      <c r="F457" s="12"/>
      <c r="G457" s="12"/>
      <c r="H457" s="12"/>
      <c r="I457" s="12"/>
      <c r="J457" s="12"/>
      <c r="K457" s="12"/>
      <c r="L457" s="12"/>
      <c r="M457" s="12"/>
      <c r="N457" s="12"/>
      <c r="O457" s="12"/>
      <c r="P457" s="12"/>
      <c r="Q457" s="12"/>
      <c r="R457" s="12"/>
      <c r="S457" s="12"/>
      <c r="T457" s="12"/>
      <c r="U457" s="12"/>
      <c r="V457" s="12"/>
      <c r="W457" s="12"/>
      <c r="X457" s="12"/>
      <c r="Y457" s="12"/>
      <c r="Z457" s="12"/>
    </row>
    <row r="458" spans="1:26" ht="15.75" customHeight="1">
      <c r="A458" s="12"/>
      <c r="B458" s="12"/>
      <c r="C458" s="12"/>
      <c r="D458" s="12"/>
      <c r="E458" s="12"/>
      <c r="F458" s="12"/>
      <c r="G458" s="12"/>
      <c r="H458" s="12"/>
      <c r="I458" s="12"/>
      <c r="J458" s="12"/>
      <c r="K458" s="12"/>
      <c r="L458" s="12"/>
      <c r="M458" s="12"/>
      <c r="N458" s="12"/>
      <c r="O458" s="12"/>
      <c r="P458" s="12"/>
      <c r="Q458" s="12"/>
      <c r="R458" s="12"/>
      <c r="S458" s="12"/>
      <c r="T458" s="12"/>
      <c r="U458" s="12"/>
      <c r="V458" s="12"/>
      <c r="W458" s="12"/>
      <c r="X458" s="12"/>
      <c r="Y458" s="12"/>
      <c r="Z458" s="12"/>
    </row>
    <row r="459" spans="1:26" ht="15.75" customHeight="1">
      <c r="A459" s="12"/>
      <c r="B459" s="12"/>
      <c r="C459" s="12"/>
      <c r="D459" s="12"/>
      <c r="E459" s="12"/>
      <c r="F459" s="12"/>
      <c r="G459" s="12"/>
      <c r="H459" s="12"/>
      <c r="I459" s="12"/>
      <c r="J459" s="12"/>
      <c r="K459" s="12"/>
      <c r="L459" s="12"/>
      <c r="M459" s="12"/>
      <c r="N459" s="12"/>
      <c r="O459" s="12"/>
      <c r="P459" s="12"/>
      <c r="Q459" s="12"/>
      <c r="R459" s="12"/>
      <c r="S459" s="12"/>
      <c r="T459" s="12"/>
      <c r="U459" s="12"/>
      <c r="V459" s="12"/>
      <c r="W459" s="12"/>
      <c r="X459" s="12"/>
      <c r="Y459" s="12"/>
      <c r="Z459" s="12"/>
    </row>
    <row r="460" spans="1:26" ht="15.75" customHeight="1">
      <c r="A460" s="12"/>
      <c r="B460" s="12"/>
      <c r="C460" s="12"/>
      <c r="D460" s="12"/>
      <c r="E460" s="12"/>
      <c r="F460" s="12"/>
      <c r="G460" s="12"/>
      <c r="H460" s="12"/>
      <c r="I460" s="12"/>
      <c r="J460" s="12"/>
      <c r="K460" s="12"/>
      <c r="L460" s="12"/>
      <c r="M460" s="12"/>
      <c r="N460" s="12"/>
      <c r="O460" s="12"/>
      <c r="P460" s="12"/>
      <c r="Q460" s="12"/>
      <c r="R460" s="12"/>
      <c r="S460" s="12"/>
      <c r="T460" s="12"/>
      <c r="U460" s="12"/>
      <c r="V460" s="12"/>
      <c r="W460" s="12"/>
      <c r="X460" s="12"/>
      <c r="Y460" s="12"/>
      <c r="Z460" s="12"/>
    </row>
    <row r="461" spans="1:26" ht="15.75" customHeight="1">
      <c r="A461" s="12"/>
      <c r="B461" s="12"/>
      <c r="C461" s="12"/>
      <c r="D461" s="12"/>
      <c r="E461" s="12"/>
      <c r="F461" s="12"/>
      <c r="G461" s="12"/>
      <c r="H461" s="12"/>
      <c r="I461" s="12"/>
      <c r="J461" s="12"/>
      <c r="K461" s="12"/>
      <c r="L461" s="12"/>
      <c r="M461" s="12"/>
      <c r="N461" s="12"/>
      <c r="O461" s="12"/>
      <c r="P461" s="12"/>
      <c r="Q461" s="12"/>
      <c r="R461" s="12"/>
      <c r="S461" s="12"/>
      <c r="T461" s="12"/>
      <c r="U461" s="12"/>
      <c r="V461" s="12"/>
      <c r="W461" s="12"/>
      <c r="X461" s="12"/>
      <c r="Y461" s="12"/>
      <c r="Z461" s="12"/>
    </row>
    <row r="462" spans="1:26" ht="15.75" customHeight="1">
      <c r="A462" s="12"/>
      <c r="B462" s="12"/>
      <c r="C462" s="12"/>
      <c r="D462" s="12"/>
      <c r="E462" s="12"/>
      <c r="F462" s="12"/>
      <c r="G462" s="12"/>
      <c r="H462" s="12"/>
      <c r="I462" s="12"/>
      <c r="J462" s="12"/>
      <c r="K462" s="12"/>
      <c r="L462" s="12"/>
      <c r="M462" s="12"/>
      <c r="N462" s="12"/>
      <c r="O462" s="12"/>
      <c r="P462" s="12"/>
      <c r="Q462" s="12"/>
      <c r="R462" s="12"/>
      <c r="S462" s="12"/>
      <c r="T462" s="12"/>
      <c r="U462" s="12"/>
      <c r="V462" s="12"/>
      <c r="W462" s="12"/>
      <c r="X462" s="12"/>
      <c r="Y462" s="12"/>
      <c r="Z462" s="12"/>
    </row>
    <row r="463" spans="1:26" ht="15.75" customHeight="1">
      <c r="A463" s="12"/>
      <c r="B463" s="12"/>
      <c r="C463" s="12"/>
      <c r="D463" s="12"/>
      <c r="E463" s="12"/>
      <c r="F463" s="12"/>
      <c r="G463" s="12"/>
      <c r="H463" s="12"/>
      <c r="I463" s="12"/>
      <c r="J463" s="12"/>
      <c r="K463" s="12"/>
      <c r="L463" s="12"/>
      <c r="M463" s="12"/>
      <c r="N463" s="12"/>
      <c r="O463" s="12"/>
      <c r="P463" s="12"/>
      <c r="Q463" s="12"/>
      <c r="R463" s="12"/>
      <c r="S463" s="12"/>
      <c r="T463" s="12"/>
      <c r="U463" s="12"/>
      <c r="V463" s="12"/>
      <c r="W463" s="12"/>
      <c r="X463" s="12"/>
      <c r="Y463" s="12"/>
      <c r="Z463" s="12"/>
    </row>
    <row r="464" spans="1:26" ht="15.75" customHeight="1">
      <c r="A464" s="12"/>
      <c r="B464" s="12"/>
      <c r="C464" s="12"/>
      <c r="D464" s="12"/>
      <c r="E464" s="12"/>
      <c r="F464" s="12"/>
      <c r="G464" s="12"/>
      <c r="H464" s="12"/>
      <c r="I464" s="12"/>
      <c r="J464" s="12"/>
      <c r="K464" s="12"/>
      <c r="L464" s="12"/>
      <c r="M464" s="12"/>
      <c r="N464" s="12"/>
      <c r="O464" s="12"/>
      <c r="P464" s="12"/>
      <c r="Q464" s="12"/>
      <c r="R464" s="12"/>
      <c r="S464" s="12"/>
      <c r="T464" s="12"/>
      <c r="U464" s="12"/>
      <c r="V464" s="12"/>
      <c r="W464" s="12"/>
      <c r="X464" s="12"/>
      <c r="Y464" s="12"/>
      <c r="Z464" s="12"/>
    </row>
    <row r="465" spans="1:26" ht="15.75" customHeight="1">
      <c r="A465" s="12"/>
      <c r="B465" s="12"/>
      <c r="C465" s="12"/>
      <c r="D465" s="12"/>
      <c r="E465" s="12"/>
      <c r="F465" s="12"/>
      <c r="G465" s="12"/>
      <c r="H465" s="12"/>
      <c r="I465" s="12"/>
      <c r="J465" s="12"/>
      <c r="K465" s="12"/>
      <c r="L465" s="12"/>
      <c r="M465" s="12"/>
      <c r="N465" s="12"/>
      <c r="O465" s="12"/>
      <c r="P465" s="12"/>
      <c r="Q465" s="12"/>
      <c r="R465" s="12"/>
      <c r="S465" s="12"/>
      <c r="T465" s="12"/>
      <c r="U465" s="12"/>
      <c r="V465" s="12"/>
      <c r="W465" s="12"/>
      <c r="X465" s="12"/>
      <c r="Y465" s="12"/>
      <c r="Z465" s="12"/>
    </row>
    <row r="466" spans="1:26" ht="15.75" customHeight="1">
      <c r="A466" s="12"/>
      <c r="B466" s="12"/>
      <c r="C466" s="12"/>
      <c r="D466" s="12"/>
      <c r="E466" s="12"/>
      <c r="F466" s="12"/>
      <c r="G466" s="12"/>
      <c r="H466" s="12"/>
      <c r="I466" s="12"/>
      <c r="J466" s="12"/>
      <c r="K466" s="12"/>
      <c r="L466" s="12"/>
      <c r="M466" s="12"/>
      <c r="N466" s="12"/>
      <c r="O466" s="12"/>
      <c r="P466" s="12"/>
      <c r="Q466" s="12"/>
      <c r="R466" s="12"/>
      <c r="S466" s="12"/>
      <c r="T466" s="12"/>
      <c r="U466" s="12"/>
      <c r="V466" s="12"/>
      <c r="W466" s="12"/>
      <c r="X466" s="12"/>
      <c r="Y466" s="12"/>
      <c r="Z466" s="12"/>
    </row>
    <row r="467" spans="1:26" ht="15.75" customHeight="1">
      <c r="A467" s="12"/>
      <c r="B467" s="12"/>
      <c r="C467" s="12"/>
      <c r="D467" s="12"/>
      <c r="E467" s="12"/>
      <c r="F467" s="12"/>
      <c r="G467" s="12"/>
      <c r="H467" s="12"/>
      <c r="I467" s="12"/>
      <c r="J467" s="12"/>
      <c r="K467" s="12"/>
      <c r="L467" s="12"/>
      <c r="M467" s="12"/>
      <c r="N467" s="12"/>
      <c r="O467" s="12"/>
      <c r="P467" s="12"/>
      <c r="Q467" s="12"/>
      <c r="R467" s="12"/>
      <c r="S467" s="12"/>
      <c r="T467" s="12"/>
      <c r="U467" s="12"/>
      <c r="V467" s="12"/>
      <c r="W467" s="12"/>
      <c r="X467" s="12"/>
      <c r="Y467" s="12"/>
      <c r="Z467" s="12"/>
    </row>
    <row r="468" spans="1:26" ht="15.75" customHeight="1">
      <c r="A468" s="12"/>
      <c r="B468" s="12"/>
      <c r="C468" s="12"/>
      <c r="D468" s="12"/>
      <c r="E468" s="12"/>
      <c r="F468" s="12"/>
      <c r="G468" s="12"/>
      <c r="H468" s="12"/>
      <c r="I468" s="12"/>
      <c r="J468" s="12"/>
      <c r="K468" s="12"/>
      <c r="L468" s="12"/>
      <c r="M468" s="12"/>
      <c r="N468" s="12"/>
      <c r="O468" s="12"/>
      <c r="P468" s="12"/>
      <c r="Q468" s="12"/>
      <c r="R468" s="12"/>
      <c r="S468" s="12"/>
      <c r="T468" s="12"/>
      <c r="U468" s="12"/>
      <c r="V468" s="12"/>
      <c r="W468" s="12"/>
      <c r="X468" s="12"/>
      <c r="Y468" s="12"/>
      <c r="Z468" s="12"/>
    </row>
    <row r="469" spans="1:26" ht="15.75" customHeight="1">
      <c r="A469" s="12"/>
      <c r="B469" s="12"/>
      <c r="C469" s="12"/>
      <c r="D469" s="12"/>
      <c r="E469" s="12"/>
      <c r="F469" s="12"/>
      <c r="G469" s="12"/>
      <c r="H469" s="12"/>
      <c r="I469" s="12"/>
      <c r="J469" s="12"/>
      <c r="K469" s="12"/>
      <c r="L469" s="12"/>
      <c r="M469" s="12"/>
      <c r="N469" s="12"/>
      <c r="O469" s="12"/>
      <c r="P469" s="12"/>
      <c r="Q469" s="12"/>
      <c r="R469" s="12"/>
      <c r="S469" s="12"/>
      <c r="T469" s="12"/>
      <c r="U469" s="12"/>
      <c r="V469" s="12"/>
      <c r="W469" s="12"/>
      <c r="X469" s="12"/>
      <c r="Y469" s="12"/>
      <c r="Z469" s="12"/>
    </row>
    <row r="470" spans="1:26" ht="15.75" customHeight="1">
      <c r="A470" s="12"/>
      <c r="B470" s="12"/>
      <c r="C470" s="12"/>
      <c r="D470" s="12"/>
      <c r="E470" s="12"/>
      <c r="F470" s="12"/>
      <c r="G470" s="12"/>
      <c r="H470" s="12"/>
      <c r="I470" s="12"/>
      <c r="J470" s="12"/>
      <c r="K470" s="12"/>
      <c r="L470" s="12"/>
      <c r="M470" s="12"/>
      <c r="N470" s="12"/>
      <c r="O470" s="12"/>
      <c r="P470" s="12"/>
      <c r="Q470" s="12"/>
      <c r="R470" s="12"/>
      <c r="S470" s="12"/>
      <c r="T470" s="12"/>
      <c r="U470" s="12"/>
      <c r="V470" s="12"/>
      <c r="W470" s="12"/>
      <c r="X470" s="12"/>
      <c r="Y470" s="12"/>
      <c r="Z470" s="12"/>
    </row>
    <row r="471" spans="1:26" ht="15.75" customHeight="1">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c r="Y471" s="12"/>
      <c r="Z471" s="12"/>
    </row>
    <row r="472" spans="1:26" ht="15.75" customHeight="1">
      <c r="A472" s="12"/>
      <c r="B472" s="12"/>
      <c r="C472" s="12"/>
      <c r="D472" s="12"/>
      <c r="E472" s="12"/>
      <c r="F472" s="12"/>
      <c r="G472" s="12"/>
      <c r="H472" s="12"/>
      <c r="I472" s="12"/>
      <c r="J472" s="12"/>
      <c r="K472" s="12"/>
      <c r="L472" s="12"/>
      <c r="M472" s="12"/>
      <c r="N472" s="12"/>
      <c r="O472" s="12"/>
      <c r="P472" s="12"/>
      <c r="Q472" s="12"/>
      <c r="R472" s="12"/>
      <c r="S472" s="12"/>
      <c r="T472" s="12"/>
      <c r="U472" s="12"/>
      <c r="V472" s="12"/>
      <c r="W472" s="12"/>
      <c r="X472" s="12"/>
      <c r="Y472" s="12"/>
      <c r="Z472" s="12"/>
    </row>
    <row r="473" spans="1:26" ht="15.75" customHeight="1">
      <c r="A473" s="12"/>
      <c r="B473" s="12"/>
      <c r="C473" s="12"/>
      <c r="D473" s="12"/>
      <c r="E473" s="12"/>
      <c r="F473" s="12"/>
      <c r="G473" s="12"/>
      <c r="H473" s="12"/>
      <c r="I473" s="12"/>
      <c r="J473" s="12"/>
      <c r="K473" s="12"/>
      <c r="L473" s="12"/>
      <c r="M473" s="12"/>
      <c r="N473" s="12"/>
      <c r="O473" s="12"/>
      <c r="P473" s="12"/>
      <c r="Q473" s="12"/>
      <c r="R473" s="12"/>
      <c r="S473" s="12"/>
      <c r="T473" s="12"/>
      <c r="U473" s="12"/>
      <c r="V473" s="12"/>
      <c r="W473" s="12"/>
      <c r="X473" s="12"/>
      <c r="Y473" s="12"/>
      <c r="Z473" s="12"/>
    </row>
    <row r="474" spans="1:26" ht="15.75" customHeight="1">
      <c r="A474" s="12"/>
      <c r="B474" s="12"/>
      <c r="C474" s="12"/>
      <c r="D474" s="12"/>
      <c r="E474" s="12"/>
      <c r="F474" s="12"/>
      <c r="G474" s="12"/>
      <c r="H474" s="12"/>
      <c r="I474" s="12"/>
      <c r="J474" s="12"/>
      <c r="K474" s="12"/>
      <c r="L474" s="12"/>
      <c r="M474" s="12"/>
      <c r="N474" s="12"/>
      <c r="O474" s="12"/>
      <c r="P474" s="12"/>
      <c r="Q474" s="12"/>
      <c r="R474" s="12"/>
      <c r="S474" s="12"/>
      <c r="T474" s="12"/>
      <c r="U474" s="12"/>
      <c r="V474" s="12"/>
      <c r="W474" s="12"/>
      <c r="X474" s="12"/>
      <c r="Y474" s="12"/>
      <c r="Z474" s="12"/>
    </row>
    <row r="475" spans="1:26" ht="15.75" customHeight="1">
      <c r="A475" s="12"/>
      <c r="B475" s="12"/>
      <c r="C475" s="12"/>
      <c r="D475" s="12"/>
      <c r="E475" s="12"/>
      <c r="F475" s="12"/>
      <c r="G475" s="12"/>
      <c r="H475" s="12"/>
      <c r="I475" s="12"/>
      <c r="J475" s="12"/>
      <c r="K475" s="12"/>
      <c r="L475" s="12"/>
      <c r="M475" s="12"/>
      <c r="N475" s="12"/>
      <c r="O475" s="12"/>
      <c r="P475" s="12"/>
      <c r="Q475" s="12"/>
      <c r="R475" s="12"/>
      <c r="S475" s="12"/>
      <c r="T475" s="12"/>
      <c r="U475" s="12"/>
      <c r="V475" s="12"/>
      <c r="W475" s="12"/>
      <c r="X475" s="12"/>
      <c r="Y475" s="12"/>
      <c r="Z475" s="12"/>
    </row>
    <row r="476" spans="1:26" ht="15.75" customHeight="1">
      <c r="A476" s="12"/>
      <c r="B476" s="12"/>
      <c r="C476" s="12"/>
      <c r="D476" s="12"/>
      <c r="E476" s="12"/>
      <c r="F476" s="12"/>
      <c r="G476" s="12"/>
      <c r="H476" s="12"/>
      <c r="I476" s="12"/>
      <c r="J476" s="12"/>
      <c r="K476" s="12"/>
      <c r="L476" s="12"/>
      <c r="M476" s="12"/>
      <c r="N476" s="12"/>
      <c r="O476" s="12"/>
      <c r="P476" s="12"/>
      <c r="Q476" s="12"/>
      <c r="R476" s="12"/>
      <c r="S476" s="12"/>
      <c r="T476" s="12"/>
      <c r="U476" s="12"/>
      <c r="V476" s="12"/>
      <c r="W476" s="12"/>
      <c r="X476" s="12"/>
      <c r="Y476" s="12"/>
      <c r="Z476" s="12"/>
    </row>
    <row r="477" spans="1:26" ht="15.75" customHeight="1">
      <c r="A477" s="12"/>
      <c r="B477" s="12"/>
      <c r="C477" s="12"/>
      <c r="D477" s="12"/>
      <c r="E477" s="12"/>
      <c r="F477" s="12"/>
      <c r="G477" s="12"/>
      <c r="H477" s="12"/>
      <c r="I477" s="12"/>
      <c r="J477" s="12"/>
      <c r="K477" s="12"/>
      <c r="L477" s="12"/>
      <c r="M477" s="12"/>
      <c r="N477" s="12"/>
      <c r="O477" s="12"/>
      <c r="P477" s="12"/>
      <c r="Q477" s="12"/>
      <c r="R477" s="12"/>
      <c r="S477" s="12"/>
      <c r="T477" s="12"/>
      <c r="U477" s="12"/>
      <c r="V477" s="12"/>
      <c r="W477" s="12"/>
      <c r="X477" s="12"/>
      <c r="Y477" s="12"/>
      <c r="Z477" s="12"/>
    </row>
    <row r="478" spans="1:26" ht="15.75" customHeight="1">
      <c r="A478" s="12"/>
      <c r="B478" s="12"/>
      <c r="C478" s="12"/>
      <c r="D478" s="12"/>
      <c r="E478" s="12"/>
      <c r="F478" s="12"/>
      <c r="G478" s="12"/>
      <c r="H478" s="12"/>
      <c r="I478" s="12"/>
      <c r="J478" s="12"/>
      <c r="K478" s="12"/>
      <c r="L478" s="12"/>
      <c r="M478" s="12"/>
      <c r="N478" s="12"/>
      <c r="O478" s="12"/>
      <c r="P478" s="12"/>
      <c r="Q478" s="12"/>
      <c r="R478" s="12"/>
      <c r="S478" s="12"/>
      <c r="T478" s="12"/>
      <c r="U478" s="12"/>
      <c r="V478" s="12"/>
      <c r="W478" s="12"/>
      <c r="X478" s="12"/>
      <c r="Y478" s="12"/>
      <c r="Z478" s="12"/>
    </row>
    <row r="479" spans="1:26" ht="15.75" customHeight="1">
      <c r="A479" s="12"/>
      <c r="B479" s="12"/>
      <c r="C479" s="12"/>
      <c r="D479" s="12"/>
      <c r="E479" s="12"/>
      <c r="F479" s="12"/>
      <c r="G479" s="12"/>
      <c r="H479" s="12"/>
      <c r="I479" s="12"/>
      <c r="J479" s="12"/>
      <c r="K479" s="12"/>
      <c r="L479" s="12"/>
      <c r="M479" s="12"/>
      <c r="N479" s="12"/>
      <c r="O479" s="12"/>
      <c r="P479" s="12"/>
      <c r="Q479" s="12"/>
      <c r="R479" s="12"/>
      <c r="S479" s="12"/>
      <c r="T479" s="12"/>
      <c r="U479" s="12"/>
      <c r="V479" s="12"/>
      <c r="W479" s="12"/>
      <c r="X479" s="12"/>
      <c r="Y479" s="12"/>
      <c r="Z479" s="12"/>
    </row>
    <row r="480" spans="1:26" ht="15.75" customHeight="1">
      <c r="A480" s="12"/>
      <c r="B480" s="12"/>
      <c r="C480" s="12"/>
      <c r="D480" s="12"/>
      <c r="E480" s="12"/>
      <c r="F480" s="12"/>
      <c r="G480" s="12"/>
      <c r="H480" s="12"/>
      <c r="I480" s="12"/>
      <c r="J480" s="12"/>
      <c r="K480" s="12"/>
      <c r="L480" s="12"/>
      <c r="M480" s="12"/>
      <c r="N480" s="12"/>
      <c r="O480" s="12"/>
      <c r="P480" s="12"/>
      <c r="Q480" s="12"/>
      <c r="R480" s="12"/>
      <c r="S480" s="12"/>
      <c r="T480" s="12"/>
      <c r="U480" s="12"/>
      <c r="V480" s="12"/>
      <c r="W480" s="12"/>
      <c r="X480" s="12"/>
      <c r="Y480" s="12"/>
      <c r="Z480" s="12"/>
    </row>
    <row r="481" spans="1:26" ht="15.75" customHeight="1">
      <c r="A481" s="12"/>
      <c r="B481" s="12"/>
      <c r="C481" s="12"/>
      <c r="D481" s="12"/>
      <c r="E481" s="12"/>
      <c r="F481" s="12"/>
      <c r="G481" s="12"/>
      <c r="H481" s="12"/>
      <c r="I481" s="12"/>
      <c r="J481" s="12"/>
      <c r="K481" s="12"/>
      <c r="L481" s="12"/>
      <c r="M481" s="12"/>
      <c r="N481" s="12"/>
      <c r="O481" s="12"/>
      <c r="P481" s="12"/>
      <c r="Q481" s="12"/>
      <c r="R481" s="12"/>
      <c r="S481" s="12"/>
      <c r="T481" s="12"/>
      <c r="U481" s="12"/>
      <c r="V481" s="12"/>
      <c r="W481" s="12"/>
      <c r="X481" s="12"/>
      <c r="Y481" s="12"/>
      <c r="Z481" s="12"/>
    </row>
    <row r="482" spans="1:26" ht="15.75" customHeight="1">
      <c r="A482" s="12"/>
      <c r="B482" s="12"/>
      <c r="C482" s="12"/>
      <c r="D482" s="12"/>
      <c r="E482" s="12"/>
      <c r="F482" s="12"/>
      <c r="G482" s="12"/>
      <c r="H482" s="12"/>
      <c r="I482" s="12"/>
      <c r="J482" s="12"/>
      <c r="K482" s="12"/>
      <c r="L482" s="12"/>
      <c r="M482" s="12"/>
      <c r="N482" s="12"/>
      <c r="O482" s="12"/>
      <c r="P482" s="12"/>
      <c r="Q482" s="12"/>
      <c r="R482" s="12"/>
      <c r="S482" s="12"/>
      <c r="T482" s="12"/>
      <c r="U482" s="12"/>
      <c r="V482" s="12"/>
      <c r="W482" s="12"/>
      <c r="X482" s="12"/>
      <c r="Y482" s="12"/>
      <c r="Z482" s="12"/>
    </row>
    <row r="483" spans="1:26" ht="15.75" customHeight="1">
      <c r="A483" s="12"/>
      <c r="B483" s="12"/>
      <c r="C483" s="12"/>
      <c r="D483" s="12"/>
      <c r="E483" s="12"/>
      <c r="F483" s="12"/>
      <c r="G483" s="12"/>
      <c r="H483" s="12"/>
      <c r="I483" s="12"/>
      <c r="J483" s="12"/>
      <c r="K483" s="12"/>
      <c r="L483" s="12"/>
      <c r="M483" s="12"/>
      <c r="N483" s="12"/>
      <c r="O483" s="12"/>
      <c r="P483" s="12"/>
      <c r="Q483" s="12"/>
      <c r="R483" s="12"/>
      <c r="S483" s="12"/>
      <c r="T483" s="12"/>
      <c r="U483" s="12"/>
      <c r="V483" s="12"/>
      <c r="W483" s="12"/>
      <c r="X483" s="12"/>
      <c r="Y483" s="12"/>
      <c r="Z483" s="12"/>
    </row>
    <row r="484" spans="1:26" ht="15.75" customHeight="1">
      <c r="A484" s="12"/>
      <c r="B484" s="12"/>
      <c r="C484" s="12"/>
      <c r="D484" s="12"/>
      <c r="E484" s="12"/>
      <c r="F484" s="12"/>
      <c r="G484" s="12"/>
      <c r="H484" s="12"/>
      <c r="I484" s="12"/>
      <c r="J484" s="12"/>
      <c r="K484" s="12"/>
      <c r="L484" s="12"/>
      <c r="M484" s="12"/>
      <c r="N484" s="12"/>
      <c r="O484" s="12"/>
      <c r="P484" s="12"/>
      <c r="Q484" s="12"/>
      <c r="R484" s="12"/>
      <c r="S484" s="12"/>
      <c r="T484" s="12"/>
      <c r="U484" s="12"/>
      <c r="V484" s="12"/>
      <c r="W484" s="12"/>
      <c r="X484" s="12"/>
      <c r="Y484" s="12"/>
      <c r="Z484" s="12"/>
    </row>
    <row r="485" spans="1:26" ht="15.75" customHeight="1">
      <c r="A485" s="12"/>
      <c r="B485" s="12"/>
      <c r="C485" s="12"/>
      <c r="D485" s="12"/>
      <c r="E485" s="12"/>
      <c r="F485" s="12"/>
      <c r="G485" s="12"/>
      <c r="H485" s="12"/>
      <c r="I485" s="12"/>
      <c r="J485" s="12"/>
      <c r="K485" s="12"/>
      <c r="L485" s="12"/>
      <c r="M485" s="12"/>
      <c r="N485" s="12"/>
      <c r="O485" s="12"/>
      <c r="P485" s="12"/>
      <c r="Q485" s="12"/>
      <c r="R485" s="12"/>
      <c r="S485" s="12"/>
      <c r="T485" s="12"/>
      <c r="U485" s="12"/>
      <c r="V485" s="12"/>
      <c r="W485" s="12"/>
      <c r="X485" s="12"/>
      <c r="Y485" s="12"/>
      <c r="Z485" s="12"/>
    </row>
    <row r="486" spans="1:26" ht="15.75" customHeight="1">
      <c r="A486" s="12"/>
      <c r="B486" s="12"/>
      <c r="C486" s="12"/>
      <c r="D486" s="12"/>
      <c r="E486" s="12"/>
      <c r="F486" s="12"/>
      <c r="G486" s="12"/>
      <c r="H486" s="12"/>
      <c r="I486" s="12"/>
      <c r="J486" s="12"/>
      <c r="K486" s="12"/>
      <c r="L486" s="12"/>
      <c r="M486" s="12"/>
      <c r="N486" s="12"/>
      <c r="O486" s="12"/>
      <c r="P486" s="12"/>
      <c r="Q486" s="12"/>
      <c r="R486" s="12"/>
      <c r="S486" s="12"/>
      <c r="T486" s="12"/>
      <c r="U486" s="12"/>
      <c r="V486" s="12"/>
      <c r="W486" s="12"/>
      <c r="X486" s="12"/>
      <c r="Y486" s="12"/>
      <c r="Z486" s="12"/>
    </row>
    <row r="487" spans="1:26" ht="15.75" customHeight="1">
      <c r="A487" s="12"/>
      <c r="B487" s="12"/>
      <c r="C487" s="12"/>
      <c r="D487" s="12"/>
      <c r="E487" s="12"/>
      <c r="F487" s="12"/>
      <c r="G487" s="12"/>
      <c r="H487" s="12"/>
      <c r="I487" s="12"/>
      <c r="J487" s="12"/>
      <c r="K487" s="12"/>
      <c r="L487" s="12"/>
      <c r="M487" s="12"/>
      <c r="N487" s="12"/>
      <c r="O487" s="12"/>
      <c r="P487" s="12"/>
      <c r="Q487" s="12"/>
      <c r="R487" s="12"/>
      <c r="S487" s="12"/>
      <c r="T487" s="12"/>
      <c r="U487" s="12"/>
      <c r="V487" s="12"/>
      <c r="W487" s="12"/>
      <c r="X487" s="12"/>
      <c r="Y487" s="12"/>
      <c r="Z487" s="12"/>
    </row>
    <row r="488" spans="1:26" ht="15.75" customHeight="1">
      <c r="A488" s="12"/>
      <c r="B488" s="12"/>
      <c r="C488" s="12"/>
      <c r="D488" s="12"/>
      <c r="E488" s="12"/>
      <c r="F488" s="12"/>
      <c r="G488" s="12"/>
      <c r="H488" s="12"/>
      <c r="I488" s="12"/>
      <c r="J488" s="12"/>
      <c r="K488" s="12"/>
      <c r="L488" s="12"/>
      <c r="M488" s="12"/>
      <c r="N488" s="12"/>
      <c r="O488" s="12"/>
      <c r="P488" s="12"/>
      <c r="Q488" s="12"/>
      <c r="R488" s="12"/>
      <c r="S488" s="12"/>
      <c r="T488" s="12"/>
      <c r="U488" s="12"/>
      <c r="V488" s="12"/>
      <c r="W488" s="12"/>
      <c r="X488" s="12"/>
      <c r="Y488" s="12"/>
      <c r="Z488" s="12"/>
    </row>
    <row r="489" spans="1:26" ht="15.75" customHeight="1">
      <c r="A489" s="12"/>
      <c r="B489" s="12"/>
      <c r="C489" s="12"/>
      <c r="D489" s="12"/>
      <c r="E489" s="12"/>
      <c r="F489" s="12"/>
      <c r="G489" s="12"/>
      <c r="H489" s="12"/>
      <c r="I489" s="12"/>
      <c r="J489" s="12"/>
      <c r="K489" s="12"/>
      <c r="L489" s="12"/>
      <c r="M489" s="12"/>
      <c r="N489" s="12"/>
      <c r="O489" s="12"/>
      <c r="P489" s="12"/>
      <c r="Q489" s="12"/>
      <c r="R489" s="12"/>
      <c r="S489" s="12"/>
      <c r="T489" s="12"/>
      <c r="U489" s="12"/>
      <c r="V489" s="12"/>
      <c r="W489" s="12"/>
      <c r="X489" s="12"/>
      <c r="Y489" s="12"/>
      <c r="Z489" s="12"/>
    </row>
    <row r="490" spans="1:26" ht="15.75" customHeight="1">
      <c r="A490" s="12"/>
      <c r="B490" s="12"/>
      <c r="C490" s="12"/>
      <c r="D490" s="12"/>
      <c r="E490" s="12"/>
      <c r="F490" s="12"/>
      <c r="G490" s="12"/>
      <c r="H490" s="12"/>
      <c r="I490" s="12"/>
      <c r="J490" s="12"/>
      <c r="K490" s="12"/>
      <c r="L490" s="12"/>
      <c r="M490" s="12"/>
      <c r="N490" s="12"/>
      <c r="O490" s="12"/>
      <c r="P490" s="12"/>
      <c r="Q490" s="12"/>
      <c r="R490" s="12"/>
      <c r="S490" s="12"/>
      <c r="T490" s="12"/>
      <c r="U490" s="12"/>
      <c r="V490" s="12"/>
      <c r="W490" s="12"/>
      <c r="X490" s="12"/>
      <c r="Y490" s="12"/>
      <c r="Z490" s="12"/>
    </row>
    <row r="491" spans="1:26" ht="15.75" customHeight="1">
      <c r="A491" s="12"/>
      <c r="B491" s="12"/>
      <c r="C491" s="12"/>
      <c r="D491" s="12"/>
      <c r="E491" s="12"/>
      <c r="F491" s="12"/>
      <c r="G491" s="12"/>
      <c r="H491" s="12"/>
      <c r="I491" s="12"/>
      <c r="J491" s="12"/>
      <c r="K491" s="12"/>
      <c r="L491" s="12"/>
      <c r="M491" s="12"/>
      <c r="N491" s="12"/>
      <c r="O491" s="12"/>
      <c r="P491" s="12"/>
      <c r="Q491" s="12"/>
      <c r="R491" s="12"/>
      <c r="S491" s="12"/>
      <c r="T491" s="12"/>
      <c r="U491" s="12"/>
      <c r="V491" s="12"/>
      <c r="W491" s="12"/>
      <c r="X491" s="12"/>
      <c r="Y491" s="12"/>
      <c r="Z491" s="12"/>
    </row>
    <row r="492" spans="1:26" ht="15.75" customHeight="1">
      <c r="A492" s="12"/>
      <c r="B492" s="12"/>
      <c r="C492" s="12"/>
      <c r="D492" s="12"/>
      <c r="E492" s="12"/>
      <c r="F492" s="12"/>
      <c r="G492" s="12"/>
      <c r="H492" s="12"/>
      <c r="I492" s="12"/>
      <c r="J492" s="12"/>
      <c r="K492" s="12"/>
      <c r="L492" s="12"/>
      <c r="M492" s="12"/>
      <c r="N492" s="12"/>
      <c r="O492" s="12"/>
      <c r="P492" s="12"/>
      <c r="Q492" s="12"/>
      <c r="R492" s="12"/>
      <c r="S492" s="12"/>
      <c r="T492" s="12"/>
      <c r="U492" s="12"/>
      <c r="V492" s="12"/>
      <c r="W492" s="12"/>
      <c r="X492" s="12"/>
      <c r="Y492" s="12"/>
      <c r="Z492" s="12"/>
    </row>
    <row r="493" spans="1:26" ht="15.75" customHeight="1">
      <c r="A493" s="12"/>
      <c r="B493" s="12"/>
      <c r="C493" s="12"/>
      <c r="D493" s="12"/>
      <c r="E493" s="12"/>
      <c r="F493" s="12"/>
      <c r="G493" s="12"/>
      <c r="H493" s="12"/>
      <c r="I493" s="12"/>
      <c r="J493" s="12"/>
      <c r="K493" s="12"/>
      <c r="L493" s="12"/>
      <c r="M493" s="12"/>
      <c r="N493" s="12"/>
      <c r="O493" s="12"/>
      <c r="P493" s="12"/>
      <c r="Q493" s="12"/>
      <c r="R493" s="12"/>
      <c r="S493" s="12"/>
      <c r="T493" s="12"/>
      <c r="U493" s="12"/>
      <c r="V493" s="12"/>
      <c r="W493" s="12"/>
      <c r="X493" s="12"/>
      <c r="Y493" s="12"/>
      <c r="Z493" s="12"/>
    </row>
    <row r="494" spans="1:26" ht="15.75" customHeight="1">
      <c r="A494" s="12"/>
      <c r="B494" s="12"/>
      <c r="C494" s="12"/>
      <c r="D494" s="12"/>
      <c r="E494" s="12"/>
      <c r="F494" s="12"/>
      <c r="G494" s="12"/>
      <c r="H494" s="12"/>
      <c r="I494" s="12"/>
      <c r="J494" s="12"/>
      <c r="K494" s="12"/>
      <c r="L494" s="12"/>
      <c r="M494" s="12"/>
      <c r="N494" s="12"/>
      <c r="O494" s="12"/>
      <c r="P494" s="12"/>
      <c r="Q494" s="12"/>
      <c r="R494" s="12"/>
      <c r="S494" s="12"/>
      <c r="T494" s="12"/>
      <c r="U494" s="12"/>
      <c r="V494" s="12"/>
      <c r="W494" s="12"/>
      <c r="X494" s="12"/>
      <c r="Y494" s="12"/>
      <c r="Z494" s="12"/>
    </row>
    <row r="495" spans="1:26" ht="15.75" customHeight="1">
      <c r="A495" s="12"/>
      <c r="B495" s="12"/>
      <c r="C495" s="12"/>
      <c r="D495" s="12"/>
      <c r="E495" s="12"/>
      <c r="F495" s="12"/>
      <c r="G495" s="12"/>
      <c r="H495" s="12"/>
      <c r="I495" s="12"/>
      <c r="J495" s="12"/>
      <c r="K495" s="12"/>
      <c r="L495" s="12"/>
      <c r="M495" s="12"/>
      <c r="N495" s="12"/>
      <c r="O495" s="12"/>
      <c r="P495" s="12"/>
      <c r="Q495" s="12"/>
      <c r="R495" s="12"/>
      <c r="S495" s="12"/>
      <c r="T495" s="12"/>
      <c r="U495" s="12"/>
      <c r="V495" s="12"/>
      <c r="W495" s="12"/>
      <c r="X495" s="12"/>
      <c r="Y495" s="12"/>
      <c r="Z495" s="12"/>
    </row>
    <row r="496" spans="1:26" ht="15.75" customHeight="1">
      <c r="A496" s="12"/>
      <c r="B496" s="12"/>
      <c r="C496" s="12"/>
      <c r="D496" s="12"/>
      <c r="E496" s="12"/>
      <c r="F496" s="12"/>
      <c r="G496" s="12"/>
      <c r="H496" s="12"/>
      <c r="I496" s="12"/>
      <c r="J496" s="12"/>
      <c r="K496" s="12"/>
      <c r="L496" s="12"/>
      <c r="M496" s="12"/>
      <c r="N496" s="12"/>
      <c r="O496" s="12"/>
      <c r="P496" s="12"/>
      <c r="Q496" s="12"/>
      <c r="R496" s="12"/>
      <c r="S496" s="12"/>
      <c r="T496" s="12"/>
      <c r="U496" s="12"/>
      <c r="V496" s="12"/>
      <c r="W496" s="12"/>
      <c r="X496" s="12"/>
      <c r="Y496" s="12"/>
      <c r="Z496" s="12"/>
    </row>
    <row r="497" spans="1:26" ht="15.75" customHeight="1">
      <c r="A497" s="12"/>
      <c r="B497" s="12"/>
      <c r="C497" s="12"/>
      <c r="D497" s="12"/>
      <c r="E497" s="12"/>
      <c r="F497" s="12"/>
      <c r="G497" s="12"/>
      <c r="H497" s="12"/>
      <c r="I497" s="12"/>
      <c r="J497" s="12"/>
      <c r="K497" s="12"/>
      <c r="L497" s="12"/>
      <c r="M497" s="12"/>
      <c r="N497" s="12"/>
      <c r="O497" s="12"/>
      <c r="P497" s="12"/>
      <c r="Q497" s="12"/>
      <c r="R497" s="12"/>
      <c r="S497" s="12"/>
      <c r="T497" s="12"/>
      <c r="U497" s="12"/>
      <c r="V497" s="12"/>
      <c r="W497" s="12"/>
      <c r="X497" s="12"/>
      <c r="Y497" s="12"/>
      <c r="Z497" s="12"/>
    </row>
    <row r="498" spans="1:26" ht="15.75" customHeight="1">
      <c r="A498" s="12"/>
      <c r="B498" s="12"/>
      <c r="C498" s="12"/>
      <c r="D498" s="12"/>
      <c r="E498" s="12"/>
      <c r="F498" s="12"/>
      <c r="G498" s="12"/>
      <c r="H498" s="12"/>
      <c r="I498" s="12"/>
      <c r="J498" s="12"/>
      <c r="K498" s="12"/>
      <c r="L498" s="12"/>
      <c r="M498" s="12"/>
      <c r="N498" s="12"/>
      <c r="O498" s="12"/>
      <c r="P498" s="12"/>
      <c r="Q498" s="12"/>
      <c r="R498" s="12"/>
      <c r="S498" s="12"/>
      <c r="T498" s="12"/>
      <c r="U498" s="12"/>
      <c r="V498" s="12"/>
      <c r="W498" s="12"/>
      <c r="X498" s="12"/>
      <c r="Y498" s="12"/>
      <c r="Z498" s="12"/>
    </row>
    <row r="499" spans="1:26" ht="15.75" customHeight="1">
      <c r="A499" s="12"/>
      <c r="B499" s="12"/>
      <c r="C499" s="12"/>
      <c r="D499" s="12"/>
      <c r="E499" s="12"/>
      <c r="F499" s="12"/>
      <c r="G499" s="12"/>
      <c r="H499" s="12"/>
      <c r="I499" s="12"/>
      <c r="J499" s="12"/>
      <c r="K499" s="12"/>
      <c r="L499" s="12"/>
      <c r="M499" s="12"/>
      <c r="N499" s="12"/>
      <c r="O499" s="12"/>
      <c r="P499" s="12"/>
      <c r="Q499" s="12"/>
      <c r="R499" s="12"/>
      <c r="S499" s="12"/>
      <c r="T499" s="12"/>
      <c r="U499" s="12"/>
      <c r="V499" s="12"/>
      <c r="W499" s="12"/>
      <c r="X499" s="12"/>
      <c r="Y499" s="12"/>
      <c r="Z499" s="12"/>
    </row>
    <row r="500" spans="1:26" ht="15.75" customHeight="1">
      <c r="A500" s="12"/>
      <c r="B500" s="12"/>
      <c r="C500" s="12"/>
      <c r="D500" s="12"/>
      <c r="E500" s="12"/>
      <c r="F500" s="12"/>
      <c r="G500" s="12"/>
      <c r="H500" s="12"/>
      <c r="I500" s="12"/>
      <c r="J500" s="12"/>
      <c r="K500" s="12"/>
      <c r="L500" s="12"/>
      <c r="M500" s="12"/>
      <c r="N500" s="12"/>
      <c r="O500" s="12"/>
      <c r="P500" s="12"/>
      <c r="Q500" s="12"/>
      <c r="R500" s="12"/>
      <c r="S500" s="12"/>
      <c r="T500" s="12"/>
      <c r="U500" s="12"/>
      <c r="V500" s="12"/>
      <c r="W500" s="12"/>
      <c r="X500" s="12"/>
      <c r="Y500" s="12"/>
      <c r="Z500" s="12"/>
    </row>
    <row r="501" spans="1:26" ht="15.75" customHeight="1">
      <c r="A501" s="12"/>
      <c r="B501" s="12"/>
      <c r="C501" s="12"/>
      <c r="D501" s="12"/>
      <c r="E501" s="12"/>
      <c r="F501" s="12"/>
      <c r="G501" s="12"/>
      <c r="H501" s="12"/>
      <c r="I501" s="12"/>
      <c r="J501" s="12"/>
      <c r="K501" s="12"/>
      <c r="L501" s="12"/>
      <c r="M501" s="12"/>
      <c r="N501" s="12"/>
      <c r="O501" s="12"/>
      <c r="P501" s="12"/>
      <c r="Q501" s="12"/>
      <c r="R501" s="12"/>
      <c r="S501" s="12"/>
      <c r="T501" s="12"/>
      <c r="U501" s="12"/>
      <c r="V501" s="12"/>
      <c r="W501" s="12"/>
      <c r="X501" s="12"/>
      <c r="Y501" s="12"/>
      <c r="Z501" s="12"/>
    </row>
    <row r="502" spans="1:26" ht="15.75" customHeight="1">
      <c r="A502" s="12"/>
      <c r="B502" s="12"/>
      <c r="C502" s="12"/>
      <c r="D502" s="12"/>
      <c r="E502" s="12"/>
      <c r="F502" s="12"/>
      <c r="G502" s="12"/>
      <c r="H502" s="12"/>
      <c r="I502" s="12"/>
      <c r="J502" s="12"/>
      <c r="K502" s="12"/>
      <c r="L502" s="12"/>
      <c r="M502" s="12"/>
      <c r="N502" s="12"/>
      <c r="O502" s="12"/>
      <c r="P502" s="12"/>
      <c r="Q502" s="12"/>
      <c r="R502" s="12"/>
      <c r="S502" s="12"/>
      <c r="T502" s="12"/>
      <c r="U502" s="12"/>
      <c r="V502" s="12"/>
      <c r="W502" s="12"/>
      <c r="X502" s="12"/>
      <c r="Y502" s="12"/>
      <c r="Z502" s="12"/>
    </row>
    <row r="503" spans="1:26" ht="15.75" customHeight="1">
      <c r="A503" s="12"/>
      <c r="B503" s="12"/>
      <c r="C503" s="12"/>
      <c r="D503" s="12"/>
      <c r="E503" s="12"/>
      <c r="F503" s="12"/>
      <c r="G503" s="12"/>
      <c r="H503" s="12"/>
      <c r="I503" s="12"/>
      <c r="J503" s="12"/>
      <c r="K503" s="12"/>
      <c r="L503" s="12"/>
      <c r="M503" s="12"/>
      <c r="N503" s="12"/>
      <c r="O503" s="12"/>
      <c r="P503" s="12"/>
      <c r="Q503" s="12"/>
      <c r="R503" s="12"/>
      <c r="S503" s="12"/>
      <c r="T503" s="12"/>
      <c r="U503" s="12"/>
      <c r="V503" s="12"/>
      <c r="W503" s="12"/>
      <c r="X503" s="12"/>
      <c r="Y503" s="12"/>
      <c r="Z503" s="12"/>
    </row>
    <row r="504" spans="1:26" ht="15.75" customHeight="1">
      <c r="A504" s="12"/>
      <c r="B504" s="12"/>
      <c r="C504" s="12"/>
      <c r="D504" s="12"/>
      <c r="E504" s="12"/>
      <c r="F504" s="12"/>
      <c r="G504" s="12"/>
      <c r="H504" s="12"/>
      <c r="I504" s="12"/>
      <c r="J504" s="12"/>
      <c r="K504" s="12"/>
      <c r="L504" s="12"/>
      <c r="M504" s="12"/>
      <c r="N504" s="12"/>
      <c r="O504" s="12"/>
      <c r="P504" s="12"/>
      <c r="Q504" s="12"/>
      <c r="R504" s="12"/>
      <c r="S504" s="12"/>
      <c r="T504" s="12"/>
      <c r="U504" s="12"/>
      <c r="V504" s="12"/>
      <c r="W504" s="12"/>
      <c r="X504" s="12"/>
      <c r="Y504" s="12"/>
      <c r="Z504" s="12"/>
    </row>
    <row r="505" spans="1:26" ht="15.75" customHeight="1">
      <c r="A505" s="12"/>
      <c r="B505" s="12"/>
      <c r="C505" s="12"/>
      <c r="D505" s="12"/>
      <c r="E505" s="12"/>
      <c r="F505" s="12"/>
      <c r="G505" s="12"/>
      <c r="H505" s="12"/>
      <c r="I505" s="12"/>
      <c r="J505" s="12"/>
      <c r="K505" s="12"/>
      <c r="L505" s="12"/>
      <c r="M505" s="12"/>
      <c r="N505" s="12"/>
      <c r="O505" s="12"/>
      <c r="P505" s="12"/>
      <c r="Q505" s="12"/>
      <c r="R505" s="12"/>
      <c r="S505" s="12"/>
      <c r="T505" s="12"/>
      <c r="U505" s="12"/>
      <c r="V505" s="12"/>
      <c r="W505" s="12"/>
      <c r="X505" s="12"/>
      <c r="Y505" s="12"/>
      <c r="Z505" s="12"/>
    </row>
    <row r="506" spans="1:26" ht="15.75" customHeight="1">
      <c r="A506" s="12"/>
      <c r="B506" s="12"/>
      <c r="C506" s="12"/>
      <c r="D506" s="12"/>
      <c r="E506" s="12"/>
      <c r="F506" s="12"/>
      <c r="G506" s="12"/>
      <c r="H506" s="12"/>
      <c r="I506" s="12"/>
      <c r="J506" s="12"/>
      <c r="K506" s="12"/>
      <c r="L506" s="12"/>
      <c r="M506" s="12"/>
      <c r="N506" s="12"/>
      <c r="O506" s="12"/>
      <c r="P506" s="12"/>
      <c r="Q506" s="12"/>
      <c r="R506" s="12"/>
      <c r="S506" s="12"/>
      <c r="T506" s="12"/>
      <c r="U506" s="12"/>
      <c r="V506" s="12"/>
      <c r="W506" s="12"/>
      <c r="X506" s="12"/>
      <c r="Y506" s="12"/>
      <c r="Z506" s="12"/>
    </row>
    <row r="507" spans="1:26" ht="15.75" customHeight="1">
      <c r="A507" s="12"/>
      <c r="B507" s="12"/>
      <c r="C507" s="12"/>
      <c r="D507" s="12"/>
      <c r="E507" s="12"/>
      <c r="F507" s="12"/>
      <c r="G507" s="12"/>
      <c r="H507" s="12"/>
      <c r="I507" s="12"/>
      <c r="J507" s="12"/>
      <c r="K507" s="12"/>
      <c r="L507" s="12"/>
      <c r="M507" s="12"/>
      <c r="N507" s="12"/>
      <c r="O507" s="12"/>
      <c r="P507" s="12"/>
      <c r="Q507" s="12"/>
      <c r="R507" s="12"/>
      <c r="S507" s="12"/>
      <c r="T507" s="12"/>
      <c r="U507" s="12"/>
      <c r="V507" s="12"/>
      <c r="W507" s="12"/>
      <c r="X507" s="12"/>
      <c r="Y507" s="12"/>
      <c r="Z507" s="12"/>
    </row>
    <row r="508" spans="1:26" ht="15.75" customHeight="1">
      <c r="A508" s="12"/>
      <c r="B508" s="12"/>
      <c r="C508" s="12"/>
      <c r="D508" s="12"/>
      <c r="E508" s="12"/>
      <c r="F508" s="12"/>
      <c r="G508" s="12"/>
      <c r="H508" s="12"/>
      <c r="I508" s="12"/>
      <c r="J508" s="12"/>
      <c r="K508" s="12"/>
      <c r="L508" s="12"/>
      <c r="M508" s="12"/>
      <c r="N508" s="12"/>
      <c r="O508" s="12"/>
      <c r="P508" s="12"/>
      <c r="Q508" s="12"/>
      <c r="R508" s="12"/>
      <c r="S508" s="12"/>
      <c r="T508" s="12"/>
      <c r="U508" s="12"/>
      <c r="V508" s="12"/>
      <c r="W508" s="12"/>
      <c r="X508" s="12"/>
      <c r="Y508" s="12"/>
      <c r="Z508" s="12"/>
    </row>
    <row r="509" spans="1:26" ht="15.75" customHeight="1">
      <c r="A509" s="12"/>
      <c r="B509" s="12"/>
      <c r="C509" s="12"/>
      <c r="D509" s="12"/>
      <c r="E509" s="12"/>
      <c r="F509" s="12"/>
      <c r="G509" s="12"/>
      <c r="H509" s="12"/>
      <c r="I509" s="12"/>
      <c r="J509" s="12"/>
      <c r="K509" s="12"/>
      <c r="L509" s="12"/>
      <c r="M509" s="12"/>
      <c r="N509" s="12"/>
      <c r="O509" s="12"/>
      <c r="P509" s="12"/>
      <c r="Q509" s="12"/>
      <c r="R509" s="12"/>
      <c r="S509" s="12"/>
      <c r="T509" s="12"/>
      <c r="U509" s="12"/>
      <c r="V509" s="12"/>
      <c r="W509" s="12"/>
      <c r="X509" s="12"/>
      <c r="Y509" s="12"/>
      <c r="Z509" s="12"/>
    </row>
    <row r="510" spans="1:26" ht="15.75" customHeight="1">
      <c r="A510" s="12"/>
      <c r="B510" s="12"/>
      <c r="C510" s="12"/>
      <c r="D510" s="12"/>
      <c r="E510" s="12"/>
      <c r="F510" s="12"/>
      <c r="G510" s="12"/>
      <c r="H510" s="12"/>
      <c r="I510" s="12"/>
      <c r="J510" s="12"/>
      <c r="K510" s="12"/>
      <c r="L510" s="12"/>
      <c r="M510" s="12"/>
      <c r="N510" s="12"/>
      <c r="O510" s="12"/>
      <c r="P510" s="12"/>
      <c r="Q510" s="12"/>
      <c r="R510" s="12"/>
      <c r="S510" s="12"/>
      <c r="T510" s="12"/>
      <c r="U510" s="12"/>
      <c r="V510" s="12"/>
      <c r="W510" s="12"/>
      <c r="X510" s="12"/>
      <c r="Y510" s="12"/>
      <c r="Z510" s="12"/>
    </row>
    <row r="511" spans="1:26" ht="15.75" customHeight="1">
      <c r="A511" s="12"/>
      <c r="B511" s="12"/>
      <c r="C511" s="12"/>
      <c r="D511" s="12"/>
      <c r="E511" s="12"/>
      <c r="F511" s="12"/>
      <c r="G511" s="12"/>
      <c r="H511" s="12"/>
      <c r="I511" s="12"/>
      <c r="J511" s="12"/>
      <c r="K511" s="12"/>
      <c r="L511" s="12"/>
      <c r="M511" s="12"/>
      <c r="N511" s="12"/>
      <c r="O511" s="12"/>
      <c r="P511" s="12"/>
      <c r="Q511" s="12"/>
      <c r="R511" s="12"/>
      <c r="S511" s="12"/>
      <c r="T511" s="12"/>
      <c r="U511" s="12"/>
      <c r="V511" s="12"/>
      <c r="W511" s="12"/>
      <c r="X511" s="12"/>
      <c r="Y511" s="12"/>
      <c r="Z511" s="12"/>
    </row>
    <row r="512" spans="1:26" ht="15.75" customHeight="1">
      <c r="A512" s="12"/>
      <c r="B512" s="12"/>
      <c r="C512" s="12"/>
      <c r="D512" s="12"/>
      <c r="E512" s="12"/>
      <c r="F512" s="12"/>
      <c r="G512" s="12"/>
      <c r="H512" s="12"/>
      <c r="I512" s="12"/>
      <c r="J512" s="12"/>
      <c r="K512" s="12"/>
      <c r="L512" s="12"/>
      <c r="M512" s="12"/>
      <c r="N512" s="12"/>
      <c r="O512" s="12"/>
      <c r="P512" s="12"/>
      <c r="Q512" s="12"/>
      <c r="R512" s="12"/>
      <c r="S512" s="12"/>
      <c r="T512" s="12"/>
      <c r="U512" s="12"/>
      <c r="V512" s="12"/>
      <c r="W512" s="12"/>
      <c r="X512" s="12"/>
      <c r="Y512" s="12"/>
      <c r="Z512" s="12"/>
    </row>
    <row r="513" spans="1:26" ht="15.75" customHeight="1">
      <c r="A513" s="12"/>
      <c r="B513" s="12"/>
      <c r="C513" s="12"/>
      <c r="D513" s="12"/>
      <c r="E513" s="12"/>
      <c r="F513" s="12"/>
      <c r="G513" s="12"/>
      <c r="H513" s="12"/>
      <c r="I513" s="12"/>
      <c r="J513" s="12"/>
      <c r="K513" s="12"/>
      <c r="L513" s="12"/>
      <c r="M513" s="12"/>
      <c r="N513" s="12"/>
      <c r="O513" s="12"/>
      <c r="P513" s="12"/>
      <c r="Q513" s="12"/>
      <c r="R513" s="12"/>
      <c r="S513" s="12"/>
      <c r="T513" s="12"/>
      <c r="U513" s="12"/>
      <c r="V513" s="12"/>
      <c r="W513" s="12"/>
      <c r="X513" s="12"/>
      <c r="Y513" s="12"/>
      <c r="Z513" s="12"/>
    </row>
    <row r="514" spans="1:26" ht="15.75" customHeight="1">
      <c r="A514" s="12"/>
      <c r="B514" s="12"/>
      <c r="C514" s="12"/>
      <c r="D514" s="12"/>
      <c r="E514" s="12"/>
      <c r="F514" s="12"/>
      <c r="G514" s="12"/>
      <c r="H514" s="12"/>
      <c r="I514" s="12"/>
      <c r="J514" s="12"/>
      <c r="K514" s="12"/>
      <c r="L514" s="12"/>
      <c r="M514" s="12"/>
      <c r="N514" s="12"/>
      <c r="O514" s="12"/>
      <c r="P514" s="12"/>
      <c r="Q514" s="12"/>
      <c r="R514" s="12"/>
      <c r="S514" s="12"/>
      <c r="T514" s="12"/>
      <c r="U514" s="12"/>
      <c r="V514" s="12"/>
      <c r="W514" s="12"/>
      <c r="X514" s="12"/>
      <c r="Y514" s="12"/>
      <c r="Z514" s="12"/>
    </row>
    <row r="515" spans="1:26" ht="15.75" customHeight="1">
      <c r="A515" s="12"/>
      <c r="B515" s="12"/>
      <c r="C515" s="12"/>
      <c r="D515" s="12"/>
      <c r="E515" s="12"/>
      <c r="F515" s="12"/>
      <c r="G515" s="12"/>
      <c r="H515" s="12"/>
      <c r="I515" s="12"/>
      <c r="J515" s="12"/>
      <c r="K515" s="12"/>
      <c r="L515" s="12"/>
      <c r="M515" s="12"/>
      <c r="N515" s="12"/>
      <c r="O515" s="12"/>
      <c r="P515" s="12"/>
      <c r="Q515" s="12"/>
      <c r="R515" s="12"/>
      <c r="S515" s="12"/>
      <c r="T515" s="12"/>
      <c r="U515" s="12"/>
      <c r="V515" s="12"/>
      <c r="W515" s="12"/>
      <c r="X515" s="12"/>
      <c r="Y515" s="12"/>
      <c r="Z515" s="12"/>
    </row>
    <row r="516" spans="1:26" ht="15.75" customHeight="1">
      <c r="A516" s="12"/>
      <c r="B516" s="12"/>
      <c r="C516" s="12"/>
      <c r="D516" s="12"/>
      <c r="E516" s="12"/>
      <c r="F516" s="12"/>
      <c r="G516" s="12"/>
      <c r="H516" s="12"/>
      <c r="I516" s="12"/>
      <c r="J516" s="12"/>
      <c r="K516" s="12"/>
      <c r="L516" s="12"/>
      <c r="M516" s="12"/>
      <c r="N516" s="12"/>
      <c r="O516" s="12"/>
      <c r="P516" s="12"/>
      <c r="Q516" s="12"/>
      <c r="R516" s="12"/>
      <c r="S516" s="12"/>
      <c r="T516" s="12"/>
      <c r="U516" s="12"/>
      <c r="V516" s="12"/>
      <c r="W516" s="12"/>
      <c r="X516" s="12"/>
      <c r="Y516" s="12"/>
      <c r="Z516" s="12"/>
    </row>
    <row r="517" spans="1:26" ht="15.75" customHeight="1">
      <c r="A517" s="12"/>
      <c r="B517" s="12"/>
      <c r="C517" s="12"/>
      <c r="D517" s="12"/>
      <c r="E517" s="12"/>
      <c r="F517" s="12"/>
      <c r="G517" s="12"/>
      <c r="H517" s="12"/>
      <c r="I517" s="12"/>
      <c r="J517" s="12"/>
      <c r="K517" s="12"/>
      <c r="L517" s="12"/>
      <c r="M517" s="12"/>
      <c r="N517" s="12"/>
      <c r="O517" s="12"/>
      <c r="P517" s="12"/>
      <c r="Q517" s="12"/>
      <c r="R517" s="12"/>
      <c r="S517" s="12"/>
      <c r="T517" s="12"/>
      <c r="U517" s="12"/>
      <c r="V517" s="12"/>
      <c r="W517" s="12"/>
      <c r="X517" s="12"/>
      <c r="Y517" s="12"/>
      <c r="Z517" s="12"/>
    </row>
    <row r="518" spans="1:26" ht="15.75" customHeight="1">
      <c r="A518" s="12"/>
      <c r="B518" s="12"/>
      <c r="C518" s="12"/>
      <c r="D518" s="12"/>
      <c r="E518" s="12"/>
      <c r="F518" s="12"/>
      <c r="G518" s="12"/>
      <c r="H518" s="12"/>
      <c r="I518" s="12"/>
      <c r="J518" s="12"/>
      <c r="K518" s="12"/>
      <c r="L518" s="12"/>
      <c r="M518" s="12"/>
      <c r="N518" s="12"/>
      <c r="O518" s="12"/>
      <c r="P518" s="12"/>
      <c r="Q518" s="12"/>
      <c r="R518" s="12"/>
      <c r="S518" s="12"/>
      <c r="T518" s="12"/>
      <c r="U518" s="12"/>
      <c r="V518" s="12"/>
      <c r="W518" s="12"/>
      <c r="X518" s="12"/>
      <c r="Y518" s="12"/>
      <c r="Z518" s="12"/>
    </row>
    <row r="519" spans="1:26" ht="15.75" customHeight="1">
      <c r="A519" s="12"/>
      <c r="B519" s="12"/>
      <c r="C519" s="12"/>
      <c r="D519" s="12"/>
      <c r="E519" s="12"/>
      <c r="F519" s="12"/>
      <c r="G519" s="12"/>
      <c r="H519" s="12"/>
      <c r="I519" s="12"/>
      <c r="J519" s="12"/>
      <c r="K519" s="12"/>
      <c r="L519" s="12"/>
      <c r="M519" s="12"/>
      <c r="N519" s="12"/>
      <c r="O519" s="12"/>
      <c r="P519" s="12"/>
      <c r="Q519" s="12"/>
      <c r="R519" s="12"/>
      <c r="S519" s="12"/>
      <c r="T519" s="12"/>
      <c r="U519" s="12"/>
      <c r="V519" s="12"/>
      <c r="W519" s="12"/>
      <c r="X519" s="12"/>
      <c r="Y519" s="12"/>
      <c r="Z519" s="12"/>
    </row>
    <row r="520" spans="1:26" ht="15.75" customHeight="1">
      <c r="A520" s="12"/>
      <c r="B520" s="12"/>
      <c r="C520" s="12"/>
      <c r="D520" s="12"/>
      <c r="E520" s="12"/>
      <c r="F520" s="12"/>
      <c r="G520" s="12"/>
      <c r="H520" s="12"/>
      <c r="I520" s="12"/>
      <c r="J520" s="12"/>
      <c r="K520" s="12"/>
      <c r="L520" s="12"/>
      <c r="M520" s="12"/>
      <c r="N520" s="12"/>
      <c r="O520" s="12"/>
      <c r="P520" s="12"/>
      <c r="Q520" s="12"/>
      <c r="R520" s="12"/>
      <c r="S520" s="12"/>
      <c r="T520" s="12"/>
      <c r="U520" s="12"/>
      <c r="V520" s="12"/>
      <c r="W520" s="12"/>
      <c r="X520" s="12"/>
      <c r="Y520" s="12"/>
      <c r="Z520" s="12"/>
    </row>
    <row r="521" spans="1:26" ht="15.75" customHeight="1">
      <c r="A521" s="12"/>
      <c r="B521" s="12"/>
      <c r="C521" s="12"/>
      <c r="D521" s="12"/>
      <c r="E521" s="12"/>
      <c r="F521" s="12"/>
      <c r="G521" s="12"/>
      <c r="H521" s="12"/>
      <c r="I521" s="12"/>
      <c r="J521" s="12"/>
      <c r="K521" s="12"/>
      <c r="L521" s="12"/>
      <c r="M521" s="12"/>
      <c r="N521" s="12"/>
      <c r="O521" s="12"/>
      <c r="P521" s="12"/>
      <c r="Q521" s="12"/>
      <c r="R521" s="12"/>
      <c r="S521" s="12"/>
      <c r="T521" s="12"/>
      <c r="U521" s="12"/>
      <c r="V521" s="12"/>
      <c r="W521" s="12"/>
      <c r="X521" s="12"/>
      <c r="Y521" s="12"/>
      <c r="Z521" s="12"/>
    </row>
    <row r="522" spans="1:26" ht="15.75" customHeight="1">
      <c r="A522" s="12"/>
      <c r="B522" s="12"/>
      <c r="C522" s="12"/>
      <c r="D522" s="12"/>
      <c r="E522" s="12"/>
      <c r="F522" s="12"/>
      <c r="G522" s="12"/>
      <c r="H522" s="12"/>
      <c r="I522" s="12"/>
      <c r="J522" s="12"/>
      <c r="K522" s="12"/>
      <c r="L522" s="12"/>
      <c r="M522" s="12"/>
      <c r="N522" s="12"/>
      <c r="O522" s="12"/>
      <c r="P522" s="12"/>
      <c r="Q522" s="12"/>
      <c r="R522" s="12"/>
      <c r="S522" s="12"/>
      <c r="T522" s="12"/>
      <c r="U522" s="12"/>
      <c r="V522" s="12"/>
      <c r="W522" s="12"/>
      <c r="X522" s="12"/>
      <c r="Y522" s="12"/>
      <c r="Z522" s="12"/>
    </row>
    <row r="523" spans="1:26" ht="15.75" customHeight="1">
      <c r="A523" s="12"/>
      <c r="B523" s="12"/>
      <c r="C523" s="12"/>
      <c r="D523" s="12"/>
      <c r="E523" s="12"/>
      <c r="F523" s="12"/>
      <c r="G523" s="12"/>
      <c r="H523" s="12"/>
      <c r="I523" s="12"/>
      <c r="J523" s="12"/>
      <c r="K523" s="12"/>
      <c r="L523" s="12"/>
      <c r="M523" s="12"/>
      <c r="N523" s="12"/>
      <c r="O523" s="12"/>
      <c r="P523" s="12"/>
      <c r="Q523" s="12"/>
      <c r="R523" s="12"/>
      <c r="S523" s="12"/>
      <c r="T523" s="12"/>
      <c r="U523" s="12"/>
      <c r="V523" s="12"/>
      <c r="W523" s="12"/>
      <c r="X523" s="12"/>
      <c r="Y523" s="12"/>
      <c r="Z523" s="12"/>
    </row>
    <row r="524" spans="1:26" ht="15.75" customHeight="1">
      <c r="A524" s="12"/>
      <c r="B524" s="12"/>
      <c r="C524" s="12"/>
      <c r="D524" s="12"/>
      <c r="E524" s="12"/>
      <c r="F524" s="12"/>
      <c r="G524" s="12"/>
      <c r="H524" s="12"/>
      <c r="I524" s="12"/>
      <c r="J524" s="12"/>
      <c r="K524" s="12"/>
      <c r="L524" s="12"/>
      <c r="M524" s="12"/>
      <c r="N524" s="12"/>
      <c r="O524" s="12"/>
      <c r="P524" s="12"/>
      <c r="Q524" s="12"/>
      <c r="R524" s="12"/>
      <c r="S524" s="12"/>
      <c r="T524" s="12"/>
      <c r="U524" s="12"/>
      <c r="V524" s="12"/>
      <c r="W524" s="12"/>
      <c r="X524" s="12"/>
      <c r="Y524" s="12"/>
      <c r="Z524" s="12"/>
    </row>
    <row r="525" spans="1:26" ht="15.75" customHeight="1">
      <c r="A525" s="12"/>
      <c r="B525" s="12"/>
      <c r="C525" s="12"/>
      <c r="D525" s="12"/>
      <c r="E525" s="12"/>
      <c r="F525" s="12"/>
      <c r="G525" s="12"/>
      <c r="H525" s="12"/>
      <c r="I525" s="12"/>
      <c r="J525" s="12"/>
      <c r="K525" s="12"/>
      <c r="L525" s="12"/>
      <c r="M525" s="12"/>
      <c r="N525" s="12"/>
      <c r="O525" s="12"/>
      <c r="P525" s="12"/>
      <c r="Q525" s="12"/>
      <c r="R525" s="12"/>
      <c r="S525" s="12"/>
      <c r="T525" s="12"/>
      <c r="U525" s="12"/>
      <c r="V525" s="12"/>
      <c r="W525" s="12"/>
      <c r="X525" s="12"/>
      <c r="Y525" s="12"/>
      <c r="Z525" s="12"/>
    </row>
    <row r="526" spans="1:26" ht="15.75" customHeight="1">
      <c r="A526" s="12"/>
      <c r="B526" s="12"/>
      <c r="C526" s="12"/>
      <c r="D526" s="12"/>
      <c r="E526" s="12"/>
      <c r="F526" s="12"/>
      <c r="G526" s="12"/>
      <c r="H526" s="12"/>
      <c r="I526" s="12"/>
      <c r="J526" s="12"/>
      <c r="K526" s="12"/>
      <c r="L526" s="12"/>
      <c r="M526" s="12"/>
      <c r="N526" s="12"/>
      <c r="O526" s="12"/>
      <c r="P526" s="12"/>
      <c r="Q526" s="12"/>
      <c r="R526" s="12"/>
      <c r="S526" s="12"/>
      <c r="T526" s="12"/>
      <c r="U526" s="12"/>
      <c r="V526" s="12"/>
      <c r="W526" s="12"/>
      <c r="X526" s="12"/>
      <c r="Y526" s="12"/>
      <c r="Z526" s="12"/>
    </row>
    <row r="527" spans="1:26" ht="15.75" customHeight="1">
      <c r="A527" s="12"/>
      <c r="B527" s="12"/>
      <c r="C527" s="12"/>
      <c r="D527" s="12"/>
      <c r="E527" s="12"/>
      <c r="F527" s="12"/>
      <c r="G527" s="12"/>
      <c r="H527" s="12"/>
      <c r="I527" s="12"/>
      <c r="J527" s="12"/>
      <c r="K527" s="12"/>
      <c r="L527" s="12"/>
      <c r="M527" s="12"/>
      <c r="N527" s="12"/>
      <c r="O527" s="12"/>
      <c r="P527" s="12"/>
      <c r="Q527" s="12"/>
      <c r="R527" s="12"/>
      <c r="S527" s="12"/>
      <c r="T527" s="12"/>
      <c r="U527" s="12"/>
      <c r="V527" s="12"/>
      <c r="W527" s="12"/>
      <c r="X527" s="12"/>
      <c r="Y527" s="12"/>
      <c r="Z527" s="12"/>
    </row>
    <row r="528" spans="1:26" ht="15.75" customHeight="1">
      <c r="A528" s="12"/>
      <c r="B528" s="12"/>
      <c r="C528" s="12"/>
      <c r="D528" s="12"/>
      <c r="E528" s="12"/>
      <c r="F528" s="12"/>
      <c r="G528" s="12"/>
      <c r="H528" s="12"/>
      <c r="I528" s="12"/>
      <c r="J528" s="12"/>
      <c r="K528" s="12"/>
      <c r="L528" s="12"/>
      <c r="M528" s="12"/>
      <c r="N528" s="12"/>
      <c r="O528" s="12"/>
      <c r="P528" s="12"/>
      <c r="Q528" s="12"/>
      <c r="R528" s="12"/>
      <c r="S528" s="12"/>
      <c r="T528" s="12"/>
      <c r="U528" s="12"/>
      <c r="V528" s="12"/>
      <c r="W528" s="12"/>
      <c r="X528" s="12"/>
      <c r="Y528" s="12"/>
      <c r="Z528" s="12"/>
    </row>
    <row r="529" spans="1:26" ht="15.75" customHeight="1">
      <c r="A529" s="12"/>
      <c r="B529" s="12"/>
      <c r="C529" s="12"/>
      <c r="D529" s="12"/>
      <c r="E529" s="12"/>
      <c r="F529" s="12"/>
      <c r="G529" s="12"/>
      <c r="H529" s="12"/>
      <c r="I529" s="12"/>
      <c r="J529" s="12"/>
      <c r="K529" s="12"/>
      <c r="L529" s="12"/>
      <c r="M529" s="12"/>
      <c r="N529" s="12"/>
      <c r="O529" s="12"/>
      <c r="P529" s="12"/>
      <c r="Q529" s="12"/>
      <c r="R529" s="12"/>
      <c r="S529" s="12"/>
      <c r="T529" s="12"/>
      <c r="U529" s="12"/>
      <c r="V529" s="12"/>
      <c r="W529" s="12"/>
      <c r="X529" s="12"/>
      <c r="Y529" s="12"/>
      <c r="Z529" s="12"/>
    </row>
    <row r="530" spans="1:26" ht="15.75" customHeight="1">
      <c r="A530" s="12"/>
      <c r="B530" s="12"/>
      <c r="C530" s="12"/>
      <c r="D530" s="12"/>
      <c r="E530" s="12"/>
      <c r="F530" s="12"/>
      <c r="G530" s="12"/>
      <c r="H530" s="12"/>
      <c r="I530" s="12"/>
      <c r="J530" s="12"/>
      <c r="K530" s="12"/>
      <c r="L530" s="12"/>
      <c r="M530" s="12"/>
      <c r="N530" s="12"/>
      <c r="O530" s="12"/>
      <c r="P530" s="12"/>
      <c r="Q530" s="12"/>
      <c r="R530" s="12"/>
      <c r="S530" s="12"/>
      <c r="T530" s="12"/>
      <c r="U530" s="12"/>
      <c r="V530" s="12"/>
      <c r="W530" s="12"/>
      <c r="X530" s="12"/>
      <c r="Y530" s="12"/>
      <c r="Z530" s="12"/>
    </row>
    <row r="531" spans="1:26" ht="15.75" customHeight="1">
      <c r="A531" s="12"/>
      <c r="B531" s="12"/>
      <c r="C531" s="12"/>
      <c r="D531" s="12"/>
      <c r="E531" s="12"/>
      <c r="F531" s="12"/>
      <c r="G531" s="12"/>
      <c r="H531" s="12"/>
      <c r="I531" s="12"/>
      <c r="J531" s="12"/>
      <c r="K531" s="12"/>
      <c r="L531" s="12"/>
      <c r="M531" s="12"/>
      <c r="N531" s="12"/>
      <c r="O531" s="12"/>
      <c r="P531" s="12"/>
      <c r="Q531" s="12"/>
      <c r="R531" s="12"/>
      <c r="S531" s="12"/>
      <c r="T531" s="12"/>
      <c r="U531" s="12"/>
      <c r="V531" s="12"/>
      <c r="W531" s="12"/>
      <c r="X531" s="12"/>
      <c r="Y531" s="12"/>
      <c r="Z531" s="12"/>
    </row>
    <row r="532" spans="1:26" ht="15.75" customHeight="1">
      <c r="A532" s="12"/>
      <c r="B532" s="12"/>
      <c r="C532" s="12"/>
      <c r="D532" s="12"/>
      <c r="E532" s="12"/>
      <c r="F532" s="12"/>
      <c r="G532" s="12"/>
      <c r="H532" s="12"/>
      <c r="I532" s="12"/>
      <c r="J532" s="12"/>
      <c r="K532" s="12"/>
      <c r="L532" s="12"/>
      <c r="M532" s="12"/>
      <c r="N532" s="12"/>
      <c r="O532" s="12"/>
      <c r="P532" s="12"/>
      <c r="Q532" s="12"/>
      <c r="R532" s="12"/>
      <c r="S532" s="12"/>
      <c r="T532" s="12"/>
      <c r="U532" s="12"/>
      <c r="V532" s="12"/>
      <c r="W532" s="12"/>
      <c r="X532" s="12"/>
      <c r="Y532" s="12"/>
      <c r="Z532" s="12"/>
    </row>
    <row r="533" spans="1:26" ht="15.75" customHeight="1">
      <c r="A533" s="12"/>
      <c r="B533" s="12"/>
      <c r="C533" s="12"/>
      <c r="D533" s="12"/>
      <c r="E533" s="12"/>
      <c r="F533" s="12"/>
      <c r="G533" s="12"/>
      <c r="H533" s="12"/>
      <c r="I533" s="12"/>
      <c r="J533" s="12"/>
      <c r="K533" s="12"/>
      <c r="L533" s="12"/>
      <c r="M533" s="12"/>
      <c r="N533" s="12"/>
      <c r="O533" s="12"/>
      <c r="P533" s="12"/>
      <c r="Q533" s="12"/>
      <c r="R533" s="12"/>
      <c r="S533" s="12"/>
      <c r="T533" s="12"/>
      <c r="U533" s="12"/>
      <c r="V533" s="12"/>
      <c r="W533" s="12"/>
      <c r="X533" s="12"/>
      <c r="Y533" s="12"/>
      <c r="Z533" s="12"/>
    </row>
    <row r="534" spans="1:26" ht="15.75" customHeight="1">
      <c r="A534" s="12"/>
      <c r="B534" s="12"/>
      <c r="C534" s="12"/>
      <c r="D534" s="12"/>
      <c r="E534" s="12"/>
      <c r="F534" s="12"/>
      <c r="G534" s="12"/>
      <c r="H534" s="12"/>
      <c r="I534" s="12"/>
      <c r="J534" s="12"/>
      <c r="K534" s="12"/>
      <c r="L534" s="12"/>
      <c r="M534" s="12"/>
      <c r="N534" s="12"/>
      <c r="O534" s="12"/>
      <c r="P534" s="12"/>
      <c r="Q534" s="12"/>
      <c r="R534" s="12"/>
      <c r="S534" s="12"/>
      <c r="T534" s="12"/>
      <c r="U534" s="12"/>
      <c r="V534" s="12"/>
      <c r="W534" s="12"/>
      <c r="X534" s="12"/>
      <c r="Y534" s="12"/>
      <c r="Z534" s="12"/>
    </row>
    <row r="535" spans="1:26" ht="15.75" customHeight="1">
      <c r="A535" s="12"/>
      <c r="B535" s="12"/>
      <c r="C535" s="12"/>
      <c r="D535" s="12"/>
      <c r="E535" s="12"/>
      <c r="F535" s="12"/>
      <c r="G535" s="12"/>
      <c r="H535" s="12"/>
      <c r="I535" s="12"/>
      <c r="J535" s="12"/>
      <c r="K535" s="12"/>
      <c r="L535" s="12"/>
      <c r="M535" s="12"/>
      <c r="N535" s="12"/>
      <c r="O535" s="12"/>
      <c r="P535" s="12"/>
      <c r="Q535" s="12"/>
      <c r="R535" s="12"/>
      <c r="S535" s="12"/>
      <c r="T535" s="12"/>
      <c r="U535" s="12"/>
      <c r="V535" s="12"/>
      <c r="W535" s="12"/>
      <c r="X535" s="12"/>
      <c r="Y535" s="12"/>
      <c r="Z535" s="12"/>
    </row>
    <row r="536" spans="1:26" ht="15.75" customHeight="1">
      <c r="A536" s="12"/>
      <c r="B536" s="12"/>
      <c r="C536" s="12"/>
      <c r="D536" s="12"/>
      <c r="E536" s="12"/>
      <c r="F536" s="12"/>
      <c r="G536" s="12"/>
      <c r="H536" s="12"/>
      <c r="I536" s="12"/>
      <c r="J536" s="12"/>
      <c r="K536" s="12"/>
      <c r="L536" s="12"/>
      <c r="M536" s="12"/>
      <c r="N536" s="12"/>
      <c r="O536" s="12"/>
      <c r="P536" s="12"/>
      <c r="Q536" s="12"/>
      <c r="R536" s="12"/>
      <c r="S536" s="12"/>
      <c r="T536" s="12"/>
      <c r="U536" s="12"/>
      <c r="V536" s="12"/>
      <c r="W536" s="12"/>
      <c r="X536" s="12"/>
      <c r="Y536" s="12"/>
      <c r="Z536" s="12"/>
    </row>
    <row r="537" spans="1:26" ht="15.75" customHeight="1">
      <c r="A537" s="12"/>
      <c r="B537" s="12"/>
      <c r="C537" s="12"/>
      <c r="D537" s="12"/>
      <c r="E537" s="12"/>
      <c r="F537" s="12"/>
      <c r="G537" s="12"/>
      <c r="H537" s="12"/>
      <c r="I537" s="12"/>
      <c r="J537" s="12"/>
      <c r="K537" s="12"/>
      <c r="L537" s="12"/>
      <c r="M537" s="12"/>
      <c r="N537" s="12"/>
      <c r="O537" s="12"/>
      <c r="P537" s="12"/>
      <c r="Q537" s="12"/>
      <c r="R537" s="12"/>
      <c r="S537" s="12"/>
      <c r="T537" s="12"/>
      <c r="U537" s="12"/>
      <c r="V537" s="12"/>
      <c r="W537" s="12"/>
      <c r="X537" s="12"/>
      <c r="Y537" s="12"/>
      <c r="Z537" s="12"/>
    </row>
    <row r="538" spans="1:26" ht="15.75" customHeight="1">
      <c r="A538" s="12"/>
      <c r="B538" s="12"/>
      <c r="C538" s="12"/>
      <c r="D538" s="12"/>
      <c r="E538" s="12"/>
      <c r="F538" s="12"/>
      <c r="G538" s="12"/>
      <c r="H538" s="12"/>
      <c r="I538" s="12"/>
      <c r="J538" s="12"/>
      <c r="K538" s="12"/>
      <c r="L538" s="12"/>
      <c r="M538" s="12"/>
      <c r="N538" s="12"/>
      <c r="O538" s="12"/>
      <c r="P538" s="12"/>
      <c r="Q538" s="12"/>
      <c r="R538" s="12"/>
      <c r="S538" s="12"/>
      <c r="T538" s="12"/>
      <c r="U538" s="12"/>
      <c r="V538" s="12"/>
      <c r="W538" s="12"/>
      <c r="X538" s="12"/>
      <c r="Y538" s="12"/>
      <c r="Z538" s="12"/>
    </row>
    <row r="539" spans="1:26" ht="15.75" customHeight="1">
      <c r="A539" s="12"/>
      <c r="B539" s="12"/>
      <c r="C539" s="12"/>
      <c r="D539" s="12"/>
      <c r="E539" s="12"/>
      <c r="F539" s="12"/>
      <c r="G539" s="12"/>
      <c r="H539" s="12"/>
      <c r="I539" s="12"/>
      <c r="J539" s="12"/>
      <c r="K539" s="12"/>
      <c r="L539" s="12"/>
      <c r="M539" s="12"/>
      <c r="N539" s="12"/>
      <c r="O539" s="12"/>
      <c r="P539" s="12"/>
      <c r="Q539" s="12"/>
      <c r="R539" s="12"/>
      <c r="S539" s="12"/>
      <c r="T539" s="12"/>
      <c r="U539" s="12"/>
      <c r="V539" s="12"/>
      <c r="W539" s="12"/>
      <c r="X539" s="12"/>
      <c r="Y539" s="12"/>
      <c r="Z539" s="12"/>
    </row>
    <row r="540" spans="1:26" ht="15.75" customHeight="1">
      <c r="A540" s="12"/>
      <c r="B540" s="12"/>
      <c r="C540" s="12"/>
      <c r="D540" s="12"/>
      <c r="E540" s="12"/>
      <c r="F540" s="12"/>
      <c r="G540" s="12"/>
      <c r="H540" s="12"/>
      <c r="I540" s="12"/>
      <c r="J540" s="12"/>
      <c r="K540" s="12"/>
      <c r="L540" s="12"/>
      <c r="M540" s="12"/>
      <c r="N540" s="12"/>
      <c r="O540" s="12"/>
      <c r="P540" s="12"/>
      <c r="Q540" s="12"/>
      <c r="R540" s="12"/>
      <c r="S540" s="12"/>
      <c r="T540" s="12"/>
      <c r="U540" s="12"/>
      <c r="V540" s="12"/>
      <c r="W540" s="12"/>
      <c r="X540" s="12"/>
      <c r="Y540" s="12"/>
      <c r="Z540" s="12"/>
    </row>
    <row r="541" spans="1:26" ht="15.75" customHeight="1">
      <c r="A541" s="12"/>
      <c r="B541" s="12"/>
      <c r="C541" s="12"/>
      <c r="D541" s="12"/>
      <c r="E541" s="12"/>
      <c r="F541" s="12"/>
      <c r="G541" s="12"/>
      <c r="H541" s="12"/>
      <c r="I541" s="12"/>
      <c r="J541" s="12"/>
      <c r="K541" s="12"/>
      <c r="L541" s="12"/>
      <c r="M541" s="12"/>
      <c r="N541" s="12"/>
      <c r="O541" s="12"/>
      <c r="P541" s="12"/>
      <c r="Q541" s="12"/>
      <c r="R541" s="12"/>
      <c r="S541" s="12"/>
      <c r="T541" s="12"/>
      <c r="U541" s="12"/>
      <c r="V541" s="12"/>
      <c r="W541" s="12"/>
      <c r="X541" s="12"/>
      <c r="Y541" s="12"/>
      <c r="Z541" s="12"/>
    </row>
    <row r="542" spans="1:26" ht="15.75" customHeight="1">
      <c r="A542" s="12"/>
      <c r="B542" s="12"/>
      <c r="C542" s="12"/>
      <c r="D542" s="12"/>
      <c r="E542" s="12"/>
      <c r="F542" s="12"/>
      <c r="G542" s="12"/>
      <c r="H542" s="12"/>
      <c r="I542" s="12"/>
      <c r="J542" s="12"/>
      <c r="K542" s="12"/>
      <c r="L542" s="12"/>
      <c r="M542" s="12"/>
      <c r="N542" s="12"/>
      <c r="O542" s="12"/>
      <c r="P542" s="12"/>
      <c r="Q542" s="12"/>
      <c r="R542" s="12"/>
      <c r="S542" s="12"/>
      <c r="T542" s="12"/>
      <c r="U542" s="12"/>
      <c r="V542" s="12"/>
      <c r="W542" s="12"/>
      <c r="X542" s="12"/>
      <c r="Y542" s="12"/>
      <c r="Z542" s="12"/>
    </row>
    <row r="543" spans="1:26" ht="15.75" customHeight="1">
      <c r="A543" s="12"/>
      <c r="B543" s="12"/>
      <c r="C543" s="12"/>
      <c r="D543" s="12"/>
      <c r="E543" s="12"/>
      <c r="F543" s="12"/>
      <c r="G543" s="12"/>
      <c r="H543" s="12"/>
      <c r="I543" s="12"/>
      <c r="J543" s="12"/>
      <c r="K543" s="12"/>
      <c r="L543" s="12"/>
      <c r="M543" s="12"/>
      <c r="N543" s="12"/>
      <c r="O543" s="12"/>
      <c r="P543" s="12"/>
      <c r="Q543" s="12"/>
      <c r="R543" s="12"/>
      <c r="S543" s="12"/>
      <c r="T543" s="12"/>
      <c r="U543" s="12"/>
      <c r="V543" s="12"/>
      <c r="W543" s="12"/>
      <c r="X543" s="12"/>
      <c r="Y543" s="12"/>
      <c r="Z543" s="12"/>
    </row>
    <row r="544" spans="1:26" ht="15.75" customHeight="1">
      <c r="A544" s="12"/>
      <c r="B544" s="12"/>
      <c r="C544" s="12"/>
      <c r="D544" s="12"/>
      <c r="E544" s="12"/>
      <c r="F544" s="12"/>
      <c r="G544" s="12"/>
      <c r="H544" s="12"/>
      <c r="I544" s="12"/>
      <c r="J544" s="12"/>
      <c r="K544" s="12"/>
      <c r="L544" s="12"/>
      <c r="M544" s="12"/>
      <c r="N544" s="12"/>
      <c r="O544" s="12"/>
      <c r="P544" s="12"/>
      <c r="Q544" s="12"/>
      <c r="R544" s="12"/>
      <c r="S544" s="12"/>
      <c r="T544" s="12"/>
      <c r="U544" s="12"/>
      <c r="V544" s="12"/>
      <c r="W544" s="12"/>
      <c r="X544" s="12"/>
      <c r="Y544" s="12"/>
      <c r="Z544" s="12"/>
    </row>
    <row r="545" spans="1:26" ht="15.75" customHeight="1">
      <c r="A545" s="12"/>
      <c r="B545" s="12"/>
      <c r="C545" s="12"/>
      <c r="D545" s="12"/>
      <c r="E545" s="12"/>
      <c r="F545" s="12"/>
      <c r="G545" s="12"/>
      <c r="H545" s="12"/>
      <c r="I545" s="12"/>
      <c r="J545" s="12"/>
      <c r="K545" s="12"/>
      <c r="L545" s="12"/>
      <c r="M545" s="12"/>
      <c r="N545" s="12"/>
      <c r="O545" s="12"/>
      <c r="P545" s="12"/>
      <c r="Q545" s="12"/>
      <c r="R545" s="12"/>
      <c r="S545" s="12"/>
      <c r="T545" s="12"/>
      <c r="U545" s="12"/>
      <c r="V545" s="12"/>
      <c r="W545" s="12"/>
      <c r="X545" s="12"/>
      <c r="Y545" s="12"/>
      <c r="Z545" s="12"/>
    </row>
    <row r="546" spans="1:26" ht="15.75" customHeight="1">
      <c r="A546" s="12"/>
      <c r="B546" s="12"/>
      <c r="C546" s="12"/>
      <c r="D546" s="12"/>
      <c r="E546" s="12"/>
      <c r="F546" s="12"/>
      <c r="G546" s="12"/>
      <c r="H546" s="12"/>
      <c r="I546" s="12"/>
      <c r="J546" s="12"/>
      <c r="K546" s="12"/>
      <c r="L546" s="12"/>
      <c r="M546" s="12"/>
      <c r="N546" s="12"/>
      <c r="O546" s="12"/>
      <c r="P546" s="12"/>
      <c r="Q546" s="12"/>
      <c r="R546" s="12"/>
      <c r="S546" s="12"/>
      <c r="T546" s="12"/>
      <c r="U546" s="12"/>
      <c r="V546" s="12"/>
      <c r="W546" s="12"/>
      <c r="X546" s="12"/>
      <c r="Y546" s="12"/>
      <c r="Z546" s="12"/>
    </row>
    <row r="547" spans="1:26" ht="15.75" customHeight="1">
      <c r="A547" s="12"/>
      <c r="B547" s="12"/>
      <c r="C547" s="12"/>
      <c r="D547" s="12"/>
      <c r="E547" s="12"/>
      <c r="F547" s="12"/>
      <c r="G547" s="12"/>
      <c r="H547" s="12"/>
      <c r="I547" s="12"/>
      <c r="J547" s="12"/>
      <c r="K547" s="12"/>
      <c r="L547" s="12"/>
      <c r="M547" s="12"/>
      <c r="N547" s="12"/>
      <c r="O547" s="12"/>
      <c r="P547" s="12"/>
      <c r="Q547" s="12"/>
      <c r="R547" s="12"/>
      <c r="S547" s="12"/>
      <c r="T547" s="12"/>
      <c r="U547" s="12"/>
      <c r="V547" s="12"/>
      <c r="W547" s="12"/>
      <c r="X547" s="12"/>
      <c r="Y547" s="12"/>
      <c r="Z547" s="12"/>
    </row>
    <row r="548" spans="1:26" ht="15.75" customHeight="1">
      <c r="A548" s="12"/>
      <c r="B548" s="12"/>
      <c r="C548" s="12"/>
      <c r="D548" s="12"/>
      <c r="E548" s="12"/>
      <c r="F548" s="12"/>
      <c r="G548" s="12"/>
      <c r="H548" s="12"/>
      <c r="I548" s="12"/>
      <c r="J548" s="12"/>
      <c r="K548" s="12"/>
      <c r="L548" s="12"/>
      <c r="M548" s="12"/>
      <c r="N548" s="12"/>
      <c r="O548" s="12"/>
      <c r="P548" s="12"/>
      <c r="Q548" s="12"/>
      <c r="R548" s="12"/>
      <c r="S548" s="12"/>
      <c r="T548" s="12"/>
      <c r="U548" s="12"/>
      <c r="V548" s="12"/>
      <c r="W548" s="12"/>
      <c r="X548" s="12"/>
      <c r="Y548" s="12"/>
      <c r="Z548" s="12"/>
    </row>
    <row r="549" spans="1:26" ht="15.75" customHeight="1">
      <c r="A549" s="12"/>
      <c r="B549" s="12"/>
      <c r="C549" s="12"/>
      <c r="D549" s="12"/>
      <c r="E549" s="12"/>
      <c r="F549" s="12"/>
      <c r="G549" s="12"/>
      <c r="H549" s="12"/>
      <c r="I549" s="12"/>
      <c r="J549" s="12"/>
      <c r="K549" s="12"/>
      <c r="L549" s="12"/>
      <c r="M549" s="12"/>
      <c r="N549" s="12"/>
      <c r="O549" s="12"/>
      <c r="P549" s="12"/>
      <c r="Q549" s="12"/>
      <c r="R549" s="12"/>
      <c r="S549" s="12"/>
      <c r="T549" s="12"/>
      <c r="U549" s="12"/>
      <c r="V549" s="12"/>
      <c r="W549" s="12"/>
      <c r="X549" s="12"/>
      <c r="Y549" s="12"/>
      <c r="Z549" s="12"/>
    </row>
    <row r="550" spans="1:26" ht="15.75" customHeight="1">
      <c r="A550" s="12"/>
      <c r="B550" s="12"/>
      <c r="C550" s="12"/>
      <c r="D550" s="12"/>
      <c r="E550" s="12"/>
      <c r="F550" s="12"/>
      <c r="G550" s="12"/>
      <c r="H550" s="12"/>
      <c r="I550" s="12"/>
      <c r="J550" s="12"/>
      <c r="K550" s="12"/>
      <c r="L550" s="12"/>
      <c r="M550" s="12"/>
      <c r="N550" s="12"/>
      <c r="O550" s="12"/>
      <c r="P550" s="12"/>
      <c r="Q550" s="12"/>
      <c r="R550" s="12"/>
      <c r="S550" s="12"/>
      <c r="T550" s="12"/>
      <c r="U550" s="12"/>
      <c r="V550" s="12"/>
      <c r="W550" s="12"/>
      <c r="X550" s="12"/>
      <c r="Y550" s="12"/>
      <c r="Z550" s="12"/>
    </row>
    <row r="551" spans="1:26" ht="15.75" customHeight="1">
      <c r="A551" s="12"/>
      <c r="B551" s="12"/>
      <c r="C551" s="12"/>
      <c r="D551" s="12"/>
      <c r="E551" s="12"/>
      <c r="F551" s="12"/>
      <c r="G551" s="12"/>
      <c r="H551" s="12"/>
      <c r="I551" s="12"/>
      <c r="J551" s="12"/>
      <c r="K551" s="12"/>
      <c r="L551" s="12"/>
      <c r="M551" s="12"/>
      <c r="N551" s="12"/>
      <c r="O551" s="12"/>
      <c r="P551" s="12"/>
      <c r="Q551" s="12"/>
      <c r="R551" s="12"/>
      <c r="S551" s="12"/>
      <c r="T551" s="12"/>
      <c r="U551" s="12"/>
      <c r="V551" s="12"/>
      <c r="W551" s="12"/>
      <c r="X551" s="12"/>
      <c r="Y551" s="12"/>
      <c r="Z551" s="12"/>
    </row>
    <row r="552" spans="1:26" ht="15.75" customHeight="1">
      <c r="A552" s="12"/>
      <c r="B552" s="12"/>
      <c r="C552" s="12"/>
      <c r="D552" s="12"/>
      <c r="E552" s="12"/>
      <c r="F552" s="12"/>
      <c r="G552" s="12"/>
      <c r="H552" s="12"/>
      <c r="I552" s="12"/>
      <c r="J552" s="12"/>
      <c r="K552" s="12"/>
      <c r="L552" s="12"/>
      <c r="M552" s="12"/>
      <c r="N552" s="12"/>
      <c r="O552" s="12"/>
      <c r="P552" s="12"/>
      <c r="Q552" s="12"/>
      <c r="R552" s="12"/>
      <c r="S552" s="12"/>
      <c r="T552" s="12"/>
      <c r="U552" s="12"/>
      <c r="V552" s="12"/>
      <c r="W552" s="12"/>
      <c r="X552" s="12"/>
      <c r="Y552" s="12"/>
      <c r="Z552" s="12"/>
    </row>
    <row r="553" spans="1:26" ht="15.75" customHeight="1">
      <c r="A553" s="12"/>
      <c r="B553" s="12"/>
      <c r="C553" s="12"/>
      <c r="D553" s="12"/>
      <c r="E553" s="12"/>
      <c r="F553" s="12"/>
      <c r="G553" s="12"/>
      <c r="H553" s="12"/>
      <c r="I553" s="12"/>
      <c r="J553" s="12"/>
      <c r="K553" s="12"/>
      <c r="L553" s="12"/>
      <c r="M553" s="12"/>
      <c r="N553" s="12"/>
      <c r="O553" s="12"/>
      <c r="P553" s="12"/>
      <c r="Q553" s="12"/>
      <c r="R553" s="12"/>
      <c r="S553" s="12"/>
      <c r="T553" s="12"/>
      <c r="U553" s="12"/>
      <c r="V553" s="12"/>
      <c r="W553" s="12"/>
      <c r="X553" s="12"/>
      <c r="Y553" s="12"/>
      <c r="Z553" s="12"/>
    </row>
    <row r="554" spans="1:26" ht="15.75" customHeight="1">
      <c r="A554" s="12"/>
      <c r="B554" s="12"/>
      <c r="C554" s="12"/>
      <c r="D554" s="12"/>
      <c r="E554" s="12"/>
      <c r="F554" s="12"/>
      <c r="G554" s="12"/>
      <c r="H554" s="12"/>
      <c r="I554" s="12"/>
      <c r="J554" s="12"/>
      <c r="K554" s="12"/>
      <c r="L554" s="12"/>
      <c r="M554" s="12"/>
      <c r="N554" s="12"/>
      <c r="O554" s="12"/>
      <c r="P554" s="12"/>
      <c r="Q554" s="12"/>
      <c r="R554" s="12"/>
      <c r="S554" s="12"/>
      <c r="T554" s="12"/>
      <c r="U554" s="12"/>
      <c r="V554" s="12"/>
      <c r="W554" s="12"/>
      <c r="X554" s="12"/>
      <c r="Y554" s="12"/>
      <c r="Z554" s="12"/>
    </row>
    <row r="555" spans="1:26" ht="15.75" customHeight="1">
      <c r="A555" s="12"/>
      <c r="B555" s="12"/>
      <c r="C555" s="12"/>
      <c r="D555" s="12"/>
      <c r="E555" s="12"/>
      <c r="F555" s="12"/>
      <c r="G555" s="12"/>
      <c r="H555" s="12"/>
      <c r="I555" s="12"/>
      <c r="J555" s="12"/>
      <c r="K555" s="12"/>
      <c r="L555" s="12"/>
      <c r="M555" s="12"/>
      <c r="N555" s="12"/>
      <c r="O555" s="12"/>
      <c r="P555" s="12"/>
      <c r="Q555" s="12"/>
      <c r="R555" s="12"/>
      <c r="S555" s="12"/>
      <c r="T555" s="12"/>
      <c r="U555" s="12"/>
      <c r="V555" s="12"/>
      <c r="W555" s="12"/>
      <c r="X555" s="12"/>
      <c r="Y555" s="12"/>
      <c r="Z555" s="12"/>
    </row>
    <row r="556" spans="1:26" ht="15.75" customHeight="1">
      <c r="A556" s="12"/>
      <c r="B556" s="12"/>
      <c r="C556" s="12"/>
      <c r="D556" s="12"/>
      <c r="E556" s="12"/>
      <c r="F556" s="12"/>
      <c r="G556" s="12"/>
      <c r="H556" s="12"/>
      <c r="I556" s="12"/>
      <c r="J556" s="12"/>
      <c r="K556" s="12"/>
      <c r="L556" s="12"/>
      <c r="M556" s="12"/>
      <c r="N556" s="12"/>
      <c r="O556" s="12"/>
      <c r="P556" s="12"/>
      <c r="Q556" s="12"/>
      <c r="R556" s="12"/>
      <c r="S556" s="12"/>
      <c r="T556" s="12"/>
      <c r="U556" s="12"/>
      <c r="V556" s="12"/>
      <c r="W556" s="12"/>
      <c r="X556" s="12"/>
      <c r="Y556" s="12"/>
      <c r="Z556" s="12"/>
    </row>
    <row r="557" spans="1:26" ht="15.75" customHeight="1">
      <c r="A557" s="12"/>
      <c r="B557" s="12"/>
      <c r="C557" s="12"/>
      <c r="D557" s="12"/>
      <c r="E557" s="12"/>
      <c r="F557" s="12"/>
      <c r="G557" s="12"/>
      <c r="H557" s="12"/>
      <c r="I557" s="12"/>
      <c r="J557" s="12"/>
      <c r="K557" s="12"/>
      <c r="L557" s="12"/>
      <c r="M557" s="12"/>
      <c r="N557" s="12"/>
      <c r="O557" s="12"/>
      <c r="P557" s="12"/>
      <c r="Q557" s="12"/>
      <c r="R557" s="12"/>
      <c r="S557" s="12"/>
      <c r="T557" s="12"/>
      <c r="U557" s="12"/>
      <c r="V557" s="12"/>
      <c r="W557" s="12"/>
      <c r="X557" s="12"/>
      <c r="Y557" s="12"/>
      <c r="Z557" s="12"/>
    </row>
    <row r="558" spans="1:26" ht="15.75" customHeight="1">
      <c r="A558" s="12"/>
      <c r="B558" s="12"/>
      <c r="C558" s="12"/>
      <c r="D558" s="12"/>
      <c r="E558" s="12"/>
      <c r="F558" s="12"/>
      <c r="G558" s="12"/>
      <c r="H558" s="12"/>
      <c r="I558" s="12"/>
      <c r="J558" s="12"/>
      <c r="K558" s="12"/>
      <c r="L558" s="12"/>
      <c r="M558" s="12"/>
      <c r="N558" s="12"/>
      <c r="O558" s="12"/>
      <c r="P558" s="12"/>
      <c r="Q558" s="12"/>
      <c r="R558" s="12"/>
      <c r="S558" s="12"/>
      <c r="T558" s="12"/>
      <c r="U558" s="12"/>
      <c r="V558" s="12"/>
      <c r="W558" s="12"/>
      <c r="X558" s="12"/>
      <c r="Y558" s="12"/>
      <c r="Z558" s="12"/>
    </row>
    <row r="559" spans="1:26" ht="15.75" customHeight="1">
      <c r="A559" s="12"/>
      <c r="B559" s="12"/>
      <c r="C559" s="12"/>
      <c r="D559" s="12"/>
      <c r="E559" s="12"/>
      <c r="F559" s="12"/>
      <c r="G559" s="12"/>
      <c r="H559" s="12"/>
      <c r="I559" s="12"/>
      <c r="J559" s="12"/>
      <c r="K559" s="12"/>
      <c r="L559" s="12"/>
      <c r="M559" s="12"/>
      <c r="N559" s="12"/>
      <c r="O559" s="12"/>
      <c r="P559" s="12"/>
      <c r="Q559" s="12"/>
      <c r="R559" s="12"/>
      <c r="S559" s="12"/>
      <c r="T559" s="12"/>
      <c r="U559" s="12"/>
      <c r="V559" s="12"/>
      <c r="W559" s="12"/>
      <c r="X559" s="12"/>
      <c r="Y559" s="12"/>
      <c r="Z559" s="12"/>
    </row>
    <row r="560" spans="1:26" ht="15.75" customHeight="1">
      <c r="A560" s="12"/>
      <c r="B560" s="12"/>
      <c r="C560" s="12"/>
      <c r="D560" s="12"/>
      <c r="E560" s="12"/>
      <c r="F560" s="12"/>
      <c r="G560" s="12"/>
      <c r="H560" s="12"/>
      <c r="I560" s="12"/>
      <c r="J560" s="12"/>
      <c r="K560" s="12"/>
      <c r="L560" s="12"/>
      <c r="M560" s="12"/>
      <c r="N560" s="12"/>
      <c r="O560" s="12"/>
      <c r="P560" s="12"/>
      <c r="Q560" s="12"/>
      <c r="R560" s="12"/>
      <c r="S560" s="12"/>
      <c r="T560" s="12"/>
      <c r="U560" s="12"/>
      <c r="V560" s="12"/>
      <c r="W560" s="12"/>
      <c r="X560" s="12"/>
      <c r="Y560" s="12"/>
      <c r="Z560" s="12"/>
    </row>
    <row r="561" spans="1:26" ht="15.75" customHeight="1">
      <c r="A561" s="12"/>
      <c r="B561" s="12"/>
      <c r="C561" s="12"/>
      <c r="D561" s="12"/>
      <c r="E561" s="12"/>
      <c r="F561" s="12"/>
      <c r="G561" s="12"/>
      <c r="H561" s="12"/>
      <c r="I561" s="12"/>
      <c r="J561" s="12"/>
      <c r="K561" s="12"/>
      <c r="L561" s="12"/>
      <c r="M561" s="12"/>
      <c r="N561" s="12"/>
      <c r="O561" s="12"/>
      <c r="P561" s="12"/>
      <c r="Q561" s="12"/>
      <c r="R561" s="12"/>
      <c r="S561" s="12"/>
      <c r="T561" s="12"/>
      <c r="U561" s="12"/>
      <c r="V561" s="12"/>
      <c r="W561" s="12"/>
      <c r="X561" s="12"/>
      <c r="Y561" s="12"/>
      <c r="Z561" s="12"/>
    </row>
    <row r="562" spans="1:26" ht="15.75" customHeight="1">
      <c r="A562" s="12"/>
      <c r="B562" s="12"/>
      <c r="C562" s="12"/>
      <c r="D562" s="12"/>
      <c r="E562" s="12"/>
      <c r="F562" s="12"/>
      <c r="G562" s="12"/>
      <c r="H562" s="12"/>
      <c r="I562" s="12"/>
      <c r="J562" s="12"/>
      <c r="K562" s="12"/>
      <c r="L562" s="12"/>
      <c r="M562" s="12"/>
      <c r="N562" s="12"/>
      <c r="O562" s="12"/>
      <c r="P562" s="12"/>
      <c r="Q562" s="12"/>
      <c r="R562" s="12"/>
      <c r="S562" s="12"/>
      <c r="T562" s="12"/>
      <c r="U562" s="12"/>
      <c r="V562" s="12"/>
      <c r="W562" s="12"/>
      <c r="X562" s="12"/>
      <c r="Y562" s="12"/>
      <c r="Z562" s="12"/>
    </row>
    <row r="563" spans="1:26" ht="15.75" customHeight="1">
      <c r="A563" s="12"/>
      <c r="B563" s="12"/>
      <c r="C563" s="12"/>
      <c r="D563" s="12"/>
      <c r="E563" s="12"/>
      <c r="F563" s="12"/>
      <c r="G563" s="12"/>
      <c r="H563" s="12"/>
      <c r="I563" s="12"/>
      <c r="J563" s="12"/>
      <c r="K563" s="12"/>
      <c r="L563" s="12"/>
      <c r="M563" s="12"/>
      <c r="N563" s="12"/>
      <c r="O563" s="12"/>
      <c r="P563" s="12"/>
      <c r="Q563" s="12"/>
      <c r="R563" s="12"/>
      <c r="S563" s="12"/>
      <c r="T563" s="12"/>
      <c r="U563" s="12"/>
      <c r="V563" s="12"/>
      <c r="W563" s="12"/>
      <c r="X563" s="12"/>
      <c r="Y563" s="12"/>
      <c r="Z563" s="12"/>
    </row>
    <row r="564" spans="1:26" ht="15.75" customHeight="1">
      <c r="A564" s="12"/>
      <c r="B564" s="12"/>
      <c r="C564" s="12"/>
      <c r="D564" s="12"/>
      <c r="E564" s="12"/>
      <c r="F564" s="12"/>
      <c r="G564" s="12"/>
      <c r="H564" s="12"/>
      <c r="I564" s="12"/>
      <c r="J564" s="12"/>
      <c r="K564" s="12"/>
      <c r="L564" s="12"/>
      <c r="M564" s="12"/>
      <c r="N564" s="12"/>
      <c r="O564" s="12"/>
      <c r="P564" s="12"/>
      <c r="Q564" s="12"/>
      <c r="R564" s="12"/>
      <c r="S564" s="12"/>
      <c r="T564" s="12"/>
      <c r="U564" s="12"/>
      <c r="V564" s="12"/>
      <c r="W564" s="12"/>
      <c r="X564" s="12"/>
      <c r="Y564" s="12"/>
      <c r="Z564" s="12"/>
    </row>
    <row r="565" spans="1:26" ht="15.75" customHeight="1">
      <c r="A565" s="12"/>
      <c r="B565" s="12"/>
      <c r="C565" s="12"/>
      <c r="D565" s="12"/>
      <c r="E565" s="12"/>
      <c r="F565" s="12"/>
      <c r="G565" s="12"/>
      <c r="H565" s="12"/>
      <c r="I565" s="12"/>
      <c r="J565" s="12"/>
      <c r="K565" s="12"/>
      <c r="L565" s="12"/>
      <c r="M565" s="12"/>
      <c r="N565" s="12"/>
      <c r="O565" s="12"/>
      <c r="P565" s="12"/>
      <c r="Q565" s="12"/>
      <c r="R565" s="12"/>
      <c r="S565" s="12"/>
      <c r="T565" s="12"/>
      <c r="U565" s="12"/>
      <c r="V565" s="12"/>
      <c r="W565" s="12"/>
      <c r="X565" s="12"/>
      <c r="Y565" s="12"/>
      <c r="Z565" s="12"/>
    </row>
    <row r="566" spans="1:26" ht="15.75" customHeight="1">
      <c r="A566" s="12"/>
      <c r="B566" s="12"/>
      <c r="C566" s="12"/>
      <c r="D566" s="12"/>
      <c r="E566" s="12"/>
      <c r="F566" s="12"/>
      <c r="G566" s="12"/>
      <c r="H566" s="12"/>
      <c r="I566" s="12"/>
      <c r="J566" s="12"/>
      <c r="K566" s="12"/>
      <c r="L566" s="12"/>
      <c r="M566" s="12"/>
      <c r="N566" s="12"/>
      <c r="O566" s="12"/>
      <c r="P566" s="12"/>
      <c r="Q566" s="12"/>
      <c r="R566" s="12"/>
      <c r="S566" s="12"/>
      <c r="T566" s="12"/>
      <c r="U566" s="12"/>
      <c r="V566" s="12"/>
      <c r="W566" s="12"/>
      <c r="X566" s="12"/>
      <c r="Y566" s="12"/>
      <c r="Z566" s="12"/>
    </row>
    <row r="567" spans="1:26" ht="15.75" customHeight="1">
      <c r="A567" s="12"/>
      <c r="B567" s="12"/>
      <c r="C567" s="12"/>
      <c r="D567" s="12"/>
      <c r="E567" s="12"/>
      <c r="F567" s="12"/>
      <c r="G567" s="12"/>
      <c r="H567" s="12"/>
      <c r="I567" s="12"/>
      <c r="J567" s="12"/>
      <c r="K567" s="12"/>
      <c r="L567" s="12"/>
      <c r="M567" s="12"/>
      <c r="N567" s="12"/>
      <c r="O567" s="12"/>
      <c r="P567" s="12"/>
      <c r="Q567" s="12"/>
      <c r="R567" s="12"/>
      <c r="S567" s="12"/>
      <c r="T567" s="12"/>
      <c r="U567" s="12"/>
      <c r="V567" s="12"/>
      <c r="W567" s="12"/>
      <c r="X567" s="12"/>
      <c r="Y567" s="12"/>
      <c r="Z567" s="12"/>
    </row>
    <row r="568" spans="1:26" ht="15.75" customHeight="1">
      <c r="A568" s="12"/>
      <c r="B568" s="12"/>
      <c r="C568" s="12"/>
      <c r="D568" s="12"/>
      <c r="E568" s="12"/>
      <c r="F568" s="12"/>
      <c r="G568" s="12"/>
      <c r="H568" s="12"/>
      <c r="I568" s="12"/>
      <c r="J568" s="12"/>
      <c r="K568" s="12"/>
      <c r="L568" s="12"/>
      <c r="M568" s="12"/>
      <c r="N568" s="12"/>
      <c r="O568" s="12"/>
      <c r="P568" s="12"/>
      <c r="Q568" s="12"/>
      <c r="R568" s="12"/>
      <c r="S568" s="12"/>
      <c r="T568" s="12"/>
      <c r="U568" s="12"/>
      <c r="V568" s="12"/>
      <c r="W568" s="12"/>
      <c r="X568" s="12"/>
      <c r="Y568" s="12"/>
      <c r="Z568" s="12"/>
    </row>
    <row r="569" spans="1:26" ht="15.75" customHeight="1">
      <c r="A569" s="12"/>
      <c r="B569" s="12"/>
      <c r="C569" s="12"/>
      <c r="D569" s="12"/>
      <c r="E569" s="12"/>
      <c r="F569" s="12"/>
      <c r="G569" s="12"/>
      <c r="H569" s="12"/>
      <c r="I569" s="12"/>
      <c r="J569" s="12"/>
      <c r="K569" s="12"/>
      <c r="L569" s="12"/>
      <c r="M569" s="12"/>
      <c r="N569" s="12"/>
      <c r="O569" s="12"/>
      <c r="P569" s="12"/>
      <c r="Q569" s="12"/>
      <c r="R569" s="12"/>
      <c r="S569" s="12"/>
      <c r="T569" s="12"/>
      <c r="U569" s="12"/>
      <c r="V569" s="12"/>
      <c r="W569" s="12"/>
      <c r="X569" s="12"/>
      <c r="Y569" s="12"/>
      <c r="Z569" s="12"/>
    </row>
    <row r="570" spans="1:26" ht="15.75" customHeight="1">
      <c r="A570" s="12"/>
      <c r="B570" s="12"/>
      <c r="C570" s="12"/>
      <c r="D570" s="12"/>
      <c r="E570" s="12"/>
      <c r="F570" s="12"/>
      <c r="G570" s="12"/>
      <c r="H570" s="12"/>
      <c r="I570" s="12"/>
      <c r="J570" s="12"/>
      <c r="K570" s="12"/>
      <c r="L570" s="12"/>
      <c r="M570" s="12"/>
      <c r="N570" s="12"/>
      <c r="O570" s="12"/>
      <c r="P570" s="12"/>
      <c r="Q570" s="12"/>
      <c r="R570" s="12"/>
      <c r="S570" s="12"/>
      <c r="T570" s="12"/>
      <c r="U570" s="12"/>
      <c r="V570" s="12"/>
      <c r="W570" s="12"/>
      <c r="X570" s="12"/>
      <c r="Y570" s="12"/>
      <c r="Z570" s="12"/>
    </row>
    <row r="571" spans="1:26" ht="15.75" customHeight="1">
      <c r="A571" s="12"/>
      <c r="B571" s="12"/>
      <c r="C571" s="12"/>
      <c r="D571" s="12"/>
      <c r="E571" s="12"/>
      <c r="F571" s="12"/>
      <c r="G571" s="12"/>
      <c r="H571" s="12"/>
      <c r="I571" s="12"/>
      <c r="J571" s="12"/>
      <c r="K571" s="12"/>
      <c r="L571" s="12"/>
      <c r="M571" s="12"/>
      <c r="N571" s="12"/>
      <c r="O571" s="12"/>
      <c r="P571" s="12"/>
      <c r="Q571" s="12"/>
      <c r="R571" s="12"/>
      <c r="S571" s="12"/>
      <c r="T571" s="12"/>
      <c r="U571" s="12"/>
      <c r="V571" s="12"/>
      <c r="W571" s="12"/>
      <c r="X571" s="12"/>
      <c r="Y571" s="12"/>
      <c r="Z571" s="12"/>
    </row>
    <row r="572" spans="1:26" ht="15.75" customHeight="1">
      <c r="A572" s="12"/>
      <c r="B572" s="12"/>
      <c r="C572" s="12"/>
      <c r="D572" s="12"/>
      <c r="E572" s="12"/>
      <c r="F572" s="12"/>
      <c r="G572" s="12"/>
      <c r="H572" s="12"/>
      <c r="I572" s="12"/>
      <c r="J572" s="12"/>
      <c r="K572" s="12"/>
      <c r="L572" s="12"/>
      <c r="M572" s="12"/>
      <c r="N572" s="12"/>
      <c r="O572" s="12"/>
      <c r="P572" s="12"/>
      <c r="Q572" s="12"/>
      <c r="R572" s="12"/>
      <c r="S572" s="12"/>
      <c r="T572" s="12"/>
      <c r="U572" s="12"/>
      <c r="V572" s="12"/>
      <c r="W572" s="12"/>
      <c r="X572" s="12"/>
      <c r="Y572" s="12"/>
      <c r="Z572" s="12"/>
    </row>
    <row r="573" spans="1:26" ht="15.75" customHeight="1">
      <c r="A573" s="12"/>
      <c r="B573" s="12"/>
      <c r="C573" s="12"/>
      <c r="D573" s="12"/>
      <c r="E573" s="12"/>
      <c r="F573" s="12"/>
      <c r="G573" s="12"/>
      <c r="H573" s="12"/>
      <c r="I573" s="12"/>
      <c r="J573" s="12"/>
      <c r="K573" s="12"/>
      <c r="L573" s="12"/>
      <c r="M573" s="12"/>
      <c r="N573" s="12"/>
      <c r="O573" s="12"/>
      <c r="P573" s="12"/>
      <c r="Q573" s="12"/>
      <c r="R573" s="12"/>
      <c r="S573" s="12"/>
      <c r="T573" s="12"/>
      <c r="U573" s="12"/>
      <c r="V573" s="12"/>
      <c r="W573" s="12"/>
      <c r="X573" s="12"/>
      <c r="Y573" s="12"/>
      <c r="Z573" s="12"/>
    </row>
    <row r="574" spans="1:26" ht="15.75" customHeight="1">
      <c r="A574" s="12"/>
      <c r="B574" s="12"/>
      <c r="C574" s="12"/>
      <c r="D574" s="12"/>
      <c r="E574" s="12"/>
      <c r="F574" s="12"/>
      <c r="G574" s="12"/>
      <c r="H574" s="12"/>
      <c r="I574" s="12"/>
      <c r="J574" s="12"/>
      <c r="K574" s="12"/>
      <c r="L574" s="12"/>
      <c r="M574" s="12"/>
      <c r="N574" s="12"/>
      <c r="O574" s="12"/>
      <c r="P574" s="12"/>
      <c r="Q574" s="12"/>
      <c r="R574" s="12"/>
      <c r="S574" s="12"/>
      <c r="T574" s="12"/>
      <c r="U574" s="12"/>
      <c r="V574" s="12"/>
      <c r="W574" s="12"/>
      <c r="X574" s="12"/>
      <c r="Y574" s="12"/>
      <c r="Z574" s="12"/>
    </row>
    <row r="575" spans="1:26" ht="15.75" customHeight="1">
      <c r="A575" s="12"/>
      <c r="B575" s="12"/>
      <c r="C575" s="12"/>
      <c r="D575" s="12"/>
      <c r="E575" s="12"/>
      <c r="F575" s="12"/>
      <c r="G575" s="12"/>
      <c r="H575" s="12"/>
      <c r="I575" s="12"/>
      <c r="J575" s="12"/>
      <c r="K575" s="12"/>
      <c r="L575" s="12"/>
      <c r="M575" s="12"/>
      <c r="N575" s="12"/>
      <c r="O575" s="12"/>
      <c r="P575" s="12"/>
      <c r="Q575" s="12"/>
      <c r="R575" s="12"/>
      <c r="S575" s="12"/>
      <c r="T575" s="12"/>
      <c r="U575" s="12"/>
      <c r="V575" s="12"/>
      <c r="W575" s="12"/>
      <c r="X575" s="12"/>
      <c r="Y575" s="12"/>
      <c r="Z575" s="12"/>
    </row>
    <row r="576" spans="1:26" ht="15.75" customHeight="1">
      <c r="A576" s="12"/>
      <c r="B576" s="12"/>
      <c r="C576" s="12"/>
      <c r="D576" s="12"/>
      <c r="E576" s="12"/>
      <c r="F576" s="12"/>
      <c r="G576" s="12"/>
      <c r="H576" s="12"/>
      <c r="I576" s="12"/>
      <c r="J576" s="12"/>
      <c r="K576" s="12"/>
      <c r="L576" s="12"/>
      <c r="M576" s="12"/>
      <c r="N576" s="12"/>
      <c r="O576" s="12"/>
      <c r="P576" s="12"/>
      <c r="Q576" s="12"/>
      <c r="R576" s="12"/>
      <c r="S576" s="12"/>
      <c r="T576" s="12"/>
      <c r="U576" s="12"/>
      <c r="V576" s="12"/>
      <c r="W576" s="12"/>
      <c r="X576" s="12"/>
      <c r="Y576" s="12"/>
      <c r="Z576" s="12"/>
    </row>
    <row r="577" spans="1:26" ht="15.75" customHeight="1">
      <c r="A577" s="12"/>
      <c r="B577" s="12"/>
      <c r="C577" s="12"/>
      <c r="D577" s="12"/>
      <c r="E577" s="12"/>
      <c r="F577" s="12"/>
      <c r="G577" s="12"/>
      <c r="H577" s="12"/>
      <c r="I577" s="12"/>
      <c r="J577" s="12"/>
      <c r="K577" s="12"/>
      <c r="L577" s="12"/>
      <c r="M577" s="12"/>
      <c r="N577" s="12"/>
      <c r="O577" s="12"/>
      <c r="P577" s="12"/>
      <c r="Q577" s="12"/>
      <c r="R577" s="12"/>
      <c r="S577" s="12"/>
      <c r="T577" s="12"/>
      <c r="U577" s="12"/>
      <c r="V577" s="12"/>
      <c r="W577" s="12"/>
      <c r="X577" s="12"/>
      <c r="Y577" s="12"/>
      <c r="Z577" s="12"/>
    </row>
    <row r="578" spans="1:26" ht="15.75" customHeight="1">
      <c r="A578" s="12"/>
      <c r="B578" s="12"/>
      <c r="C578" s="12"/>
      <c r="D578" s="12"/>
      <c r="E578" s="12"/>
      <c r="F578" s="12"/>
      <c r="G578" s="12"/>
      <c r="H578" s="12"/>
      <c r="I578" s="12"/>
      <c r="J578" s="12"/>
      <c r="K578" s="12"/>
      <c r="L578" s="12"/>
      <c r="M578" s="12"/>
      <c r="N578" s="12"/>
      <c r="O578" s="12"/>
      <c r="P578" s="12"/>
      <c r="Q578" s="12"/>
      <c r="R578" s="12"/>
      <c r="S578" s="12"/>
      <c r="T578" s="12"/>
      <c r="U578" s="12"/>
      <c r="V578" s="12"/>
      <c r="W578" s="12"/>
      <c r="X578" s="12"/>
      <c r="Y578" s="12"/>
      <c r="Z578" s="12"/>
    </row>
    <row r="579" spans="1:26" ht="15.75" customHeight="1">
      <c r="A579" s="12"/>
      <c r="B579" s="12"/>
      <c r="C579" s="12"/>
      <c r="D579" s="12"/>
      <c r="E579" s="12"/>
      <c r="F579" s="12"/>
      <c r="G579" s="12"/>
      <c r="H579" s="12"/>
      <c r="I579" s="12"/>
      <c r="J579" s="12"/>
      <c r="K579" s="12"/>
      <c r="L579" s="12"/>
      <c r="M579" s="12"/>
      <c r="N579" s="12"/>
      <c r="O579" s="12"/>
      <c r="P579" s="12"/>
      <c r="Q579" s="12"/>
      <c r="R579" s="12"/>
      <c r="S579" s="12"/>
      <c r="T579" s="12"/>
      <c r="U579" s="12"/>
      <c r="V579" s="12"/>
      <c r="W579" s="12"/>
      <c r="X579" s="12"/>
      <c r="Y579" s="12"/>
      <c r="Z579" s="12"/>
    </row>
    <row r="580" spans="1:26" ht="15.75" customHeight="1">
      <c r="A580" s="12"/>
      <c r="B580" s="12"/>
      <c r="C580" s="12"/>
      <c r="D580" s="12"/>
      <c r="E580" s="12"/>
      <c r="F580" s="12"/>
      <c r="G580" s="12"/>
      <c r="H580" s="12"/>
      <c r="I580" s="12"/>
      <c r="J580" s="12"/>
      <c r="K580" s="12"/>
      <c r="L580" s="12"/>
      <c r="M580" s="12"/>
      <c r="N580" s="12"/>
      <c r="O580" s="12"/>
      <c r="P580" s="12"/>
      <c r="Q580" s="12"/>
      <c r="R580" s="12"/>
      <c r="S580" s="12"/>
      <c r="T580" s="12"/>
      <c r="U580" s="12"/>
      <c r="V580" s="12"/>
      <c r="W580" s="12"/>
      <c r="X580" s="12"/>
      <c r="Y580" s="12"/>
      <c r="Z580" s="12"/>
    </row>
    <row r="581" spans="1:26" ht="15.75" customHeight="1">
      <c r="A581" s="12"/>
      <c r="B581" s="12"/>
      <c r="C581" s="12"/>
      <c r="D581" s="12"/>
      <c r="E581" s="12"/>
      <c r="F581" s="12"/>
      <c r="G581" s="12"/>
      <c r="H581" s="12"/>
      <c r="I581" s="12"/>
      <c r="J581" s="12"/>
      <c r="K581" s="12"/>
      <c r="L581" s="12"/>
      <c r="M581" s="12"/>
      <c r="N581" s="12"/>
      <c r="O581" s="12"/>
      <c r="P581" s="12"/>
      <c r="Q581" s="12"/>
      <c r="R581" s="12"/>
      <c r="S581" s="12"/>
      <c r="T581" s="12"/>
      <c r="U581" s="12"/>
      <c r="V581" s="12"/>
      <c r="W581" s="12"/>
      <c r="X581" s="12"/>
      <c r="Y581" s="12"/>
      <c r="Z581" s="12"/>
    </row>
    <row r="582" spans="1:26" ht="15.75" customHeight="1">
      <c r="A582" s="12"/>
      <c r="B582" s="12"/>
      <c r="C582" s="12"/>
      <c r="D582" s="12"/>
      <c r="E582" s="12"/>
      <c r="F582" s="12"/>
      <c r="G582" s="12"/>
      <c r="H582" s="12"/>
      <c r="I582" s="12"/>
      <c r="J582" s="12"/>
      <c r="K582" s="12"/>
      <c r="L582" s="12"/>
      <c r="M582" s="12"/>
      <c r="N582" s="12"/>
      <c r="O582" s="12"/>
      <c r="P582" s="12"/>
      <c r="Q582" s="12"/>
      <c r="R582" s="12"/>
      <c r="S582" s="12"/>
      <c r="T582" s="12"/>
      <c r="U582" s="12"/>
      <c r="V582" s="12"/>
      <c r="W582" s="12"/>
      <c r="X582" s="12"/>
      <c r="Y582" s="12"/>
      <c r="Z582" s="12"/>
    </row>
    <row r="583" spans="1:26" ht="15.75" customHeight="1">
      <c r="A583" s="12"/>
      <c r="B583" s="12"/>
      <c r="C583" s="12"/>
      <c r="D583" s="12"/>
      <c r="E583" s="12"/>
      <c r="F583" s="12"/>
      <c r="G583" s="12"/>
      <c r="H583" s="12"/>
      <c r="I583" s="12"/>
      <c r="J583" s="12"/>
      <c r="K583" s="12"/>
      <c r="L583" s="12"/>
      <c r="M583" s="12"/>
      <c r="N583" s="12"/>
      <c r="O583" s="12"/>
      <c r="P583" s="12"/>
      <c r="Q583" s="12"/>
      <c r="R583" s="12"/>
      <c r="S583" s="12"/>
      <c r="T583" s="12"/>
      <c r="U583" s="12"/>
      <c r="V583" s="12"/>
      <c r="W583" s="12"/>
      <c r="X583" s="12"/>
      <c r="Y583" s="12"/>
      <c r="Z583" s="12"/>
    </row>
    <row r="584" spans="1:26" ht="15.75" customHeight="1">
      <c r="A584" s="12"/>
      <c r="B584" s="12"/>
      <c r="C584" s="12"/>
      <c r="D584" s="12"/>
      <c r="E584" s="12"/>
      <c r="F584" s="12"/>
      <c r="G584" s="12"/>
      <c r="H584" s="12"/>
      <c r="I584" s="12"/>
      <c r="J584" s="12"/>
      <c r="K584" s="12"/>
      <c r="L584" s="12"/>
      <c r="M584" s="12"/>
      <c r="N584" s="12"/>
      <c r="O584" s="12"/>
      <c r="P584" s="12"/>
      <c r="Q584" s="12"/>
      <c r="R584" s="12"/>
      <c r="S584" s="12"/>
      <c r="T584" s="12"/>
      <c r="U584" s="12"/>
      <c r="V584" s="12"/>
      <c r="W584" s="12"/>
      <c r="X584" s="12"/>
      <c r="Y584" s="12"/>
      <c r="Z584" s="12"/>
    </row>
    <row r="585" spans="1:26" ht="15.75" customHeight="1">
      <c r="A585" s="12"/>
      <c r="B585" s="12"/>
      <c r="C585" s="12"/>
      <c r="D585" s="12"/>
      <c r="E585" s="12"/>
      <c r="F585" s="12"/>
      <c r="G585" s="12"/>
      <c r="H585" s="12"/>
      <c r="I585" s="12"/>
      <c r="J585" s="12"/>
      <c r="K585" s="12"/>
      <c r="L585" s="12"/>
      <c r="M585" s="12"/>
      <c r="N585" s="12"/>
      <c r="O585" s="12"/>
      <c r="P585" s="12"/>
      <c r="Q585" s="12"/>
      <c r="R585" s="12"/>
      <c r="S585" s="12"/>
      <c r="T585" s="12"/>
      <c r="U585" s="12"/>
      <c r="V585" s="12"/>
      <c r="W585" s="12"/>
      <c r="X585" s="12"/>
      <c r="Y585" s="12"/>
      <c r="Z585" s="12"/>
    </row>
    <row r="586" spans="1:26" ht="15.75" customHeight="1">
      <c r="A586" s="12"/>
      <c r="B586" s="12"/>
      <c r="C586" s="12"/>
      <c r="D586" s="12"/>
      <c r="E586" s="12"/>
      <c r="F586" s="12"/>
      <c r="G586" s="12"/>
      <c r="H586" s="12"/>
      <c r="I586" s="12"/>
      <c r="J586" s="12"/>
      <c r="K586" s="12"/>
      <c r="L586" s="12"/>
      <c r="M586" s="12"/>
      <c r="N586" s="12"/>
      <c r="O586" s="12"/>
      <c r="P586" s="12"/>
      <c r="Q586" s="12"/>
      <c r="R586" s="12"/>
      <c r="S586" s="12"/>
      <c r="T586" s="12"/>
      <c r="U586" s="12"/>
      <c r="V586" s="12"/>
      <c r="W586" s="12"/>
      <c r="X586" s="12"/>
      <c r="Y586" s="12"/>
      <c r="Z586" s="12"/>
    </row>
    <row r="587" spans="1:26" ht="15.75" customHeight="1">
      <c r="A587" s="12"/>
      <c r="B587" s="12"/>
      <c r="C587" s="12"/>
      <c r="D587" s="12"/>
      <c r="E587" s="12"/>
      <c r="F587" s="12"/>
      <c r="G587" s="12"/>
      <c r="H587" s="12"/>
      <c r="I587" s="12"/>
      <c r="J587" s="12"/>
      <c r="K587" s="12"/>
      <c r="L587" s="12"/>
      <c r="M587" s="12"/>
      <c r="N587" s="12"/>
      <c r="O587" s="12"/>
      <c r="P587" s="12"/>
      <c r="Q587" s="12"/>
      <c r="R587" s="12"/>
      <c r="S587" s="12"/>
      <c r="T587" s="12"/>
      <c r="U587" s="12"/>
      <c r="V587" s="12"/>
      <c r="W587" s="12"/>
      <c r="X587" s="12"/>
      <c r="Y587" s="12"/>
      <c r="Z587" s="12"/>
    </row>
    <row r="588" spans="1:26" ht="15.75" customHeight="1">
      <c r="A588" s="12"/>
      <c r="B588" s="12"/>
      <c r="C588" s="12"/>
      <c r="D588" s="12"/>
      <c r="E588" s="12"/>
      <c r="F588" s="12"/>
      <c r="G588" s="12"/>
      <c r="H588" s="12"/>
      <c r="I588" s="12"/>
      <c r="J588" s="12"/>
      <c r="K588" s="12"/>
      <c r="L588" s="12"/>
      <c r="M588" s="12"/>
      <c r="N588" s="12"/>
      <c r="O588" s="12"/>
      <c r="P588" s="12"/>
      <c r="Q588" s="12"/>
      <c r="R588" s="12"/>
      <c r="S588" s="12"/>
      <c r="T588" s="12"/>
      <c r="U588" s="12"/>
      <c r="V588" s="12"/>
      <c r="W588" s="12"/>
      <c r="X588" s="12"/>
      <c r="Y588" s="12"/>
      <c r="Z588" s="12"/>
    </row>
    <row r="589" spans="1:26" ht="15.75" customHeight="1">
      <c r="A589" s="12"/>
      <c r="B589" s="12"/>
      <c r="C589" s="12"/>
      <c r="D589" s="12"/>
      <c r="E589" s="12"/>
      <c r="F589" s="12"/>
      <c r="G589" s="12"/>
      <c r="H589" s="12"/>
      <c r="I589" s="12"/>
      <c r="J589" s="12"/>
      <c r="K589" s="12"/>
      <c r="L589" s="12"/>
      <c r="M589" s="12"/>
      <c r="N589" s="12"/>
      <c r="O589" s="12"/>
      <c r="P589" s="12"/>
      <c r="Q589" s="12"/>
      <c r="R589" s="12"/>
      <c r="S589" s="12"/>
      <c r="T589" s="12"/>
      <c r="U589" s="12"/>
      <c r="V589" s="12"/>
      <c r="W589" s="12"/>
      <c r="X589" s="12"/>
      <c r="Y589" s="12"/>
      <c r="Z589" s="12"/>
    </row>
    <row r="590" spans="1:26" ht="15.75" customHeight="1">
      <c r="A590" s="12"/>
      <c r="B590" s="12"/>
      <c r="C590" s="12"/>
      <c r="D590" s="12"/>
      <c r="E590" s="12"/>
      <c r="F590" s="12"/>
      <c r="G590" s="12"/>
      <c r="H590" s="12"/>
      <c r="I590" s="12"/>
      <c r="J590" s="12"/>
      <c r="K590" s="12"/>
      <c r="L590" s="12"/>
      <c r="M590" s="12"/>
      <c r="N590" s="12"/>
      <c r="O590" s="12"/>
      <c r="P590" s="12"/>
      <c r="Q590" s="12"/>
      <c r="R590" s="12"/>
      <c r="S590" s="12"/>
      <c r="T590" s="12"/>
      <c r="U590" s="12"/>
      <c r="V590" s="12"/>
      <c r="W590" s="12"/>
      <c r="X590" s="12"/>
      <c r="Y590" s="12"/>
      <c r="Z590" s="12"/>
    </row>
    <row r="591" spans="1:26" ht="15.75" customHeight="1">
      <c r="A591" s="12"/>
      <c r="B591" s="12"/>
      <c r="C591" s="12"/>
      <c r="D591" s="12"/>
      <c r="E591" s="12"/>
      <c r="F591" s="12"/>
      <c r="G591" s="12"/>
      <c r="H591" s="12"/>
      <c r="I591" s="12"/>
      <c r="J591" s="12"/>
      <c r="K591" s="12"/>
      <c r="L591" s="12"/>
      <c r="M591" s="12"/>
      <c r="N591" s="12"/>
      <c r="O591" s="12"/>
      <c r="P591" s="12"/>
      <c r="Q591" s="12"/>
      <c r="R591" s="12"/>
      <c r="S591" s="12"/>
      <c r="T591" s="12"/>
      <c r="U591" s="12"/>
      <c r="V591" s="12"/>
      <c r="W591" s="12"/>
      <c r="X591" s="12"/>
      <c r="Y591" s="12"/>
      <c r="Z591" s="12"/>
    </row>
    <row r="592" spans="1:26" ht="15.75" customHeight="1">
      <c r="A592" s="12"/>
      <c r="B592" s="12"/>
      <c r="C592" s="12"/>
      <c r="D592" s="12"/>
      <c r="E592" s="12"/>
      <c r="F592" s="12"/>
      <c r="G592" s="12"/>
      <c r="H592" s="12"/>
      <c r="I592" s="12"/>
      <c r="J592" s="12"/>
      <c r="K592" s="12"/>
      <c r="L592" s="12"/>
      <c r="M592" s="12"/>
      <c r="N592" s="12"/>
      <c r="O592" s="12"/>
      <c r="P592" s="12"/>
      <c r="Q592" s="12"/>
      <c r="R592" s="12"/>
      <c r="S592" s="12"/>
      <c r="T592" s="12"/>
      <c r="U592" s="12"/>
      <c r="V592" s="12"/>
      <c r="W592" s="12"/>
      <c r="X592" s="12"/>
      <c r="Y592" s="12"/>
      <c r="Z592" s="12"/>
    </row>
    <row r="593" spans="1:26" ht="15.75" customHeight="1">
      <c r="A593" s="12"/>
      <c r="B593" s="12"/>
      <c r="C593" s="12"/>
      <c r="D593" s="12"/>
      <c r="E593" s="12"/>
      <c r="F593" s="12"/>
      <c r="G593" s="12"/>
      <c r="H593" s="12"/>
      <c r="I593" s="12"/>
      <c r="J593" s="12"/>
      <c r="K593" s="12"/>
      <c r="L593" s="12"/>
      <c r="M593" s="12"/>
      <c r="N593" s="12"/>
      <c r="O593" s="12"/>
      <c r="P593" s="12"/>
      <c r="Q593" s="12"/>
      <c r="R593" s="12"/>
      <c r="S593" s="12"/>
      <c r="T593" s="12"/>
      <c r="U593" s="12"/>
      <c r="V593" s="12"/>
      <c r="W593" s="12"/>
      <c r="X593" s="12"/>
      <c r="Y593" s="12"/>
      <c r="Z593" s="12"/>
    </row>
    <row r="594" spans="1:26" ht="15.75" customHeight="1">
      <c r="A594" s="12"/>
      <c r="B594" s="12"/>
      <c r="C594" s="12"/>
      <c r="D594" s="12"/>
      <c r="E594" s="12"/>
      <c r="F594" s="12"/>
      <c r="G594" s="12"/>
      <c r="H594" s="12"/>
      <c r="I594" s="12"/>
      <c r="J594" s="12"/>
      <c r="K594" s="12"/>
      <c r="L594" s="12"/>
      <c r="M594" s="12"/>
      <c r="N594" s="12"/>
      <c r="O594" s="12"/>
      <c r="P594" s="12"/>
      <c r="Q594" s="12"/>
      <c r="R594" s="12"/>
      <c r="S594" s="12"/>
      <c r="T594" s="12"/>
      <c r="U594" s="12"/>
      <c r="V594" s="12"/>
      <c r="W594" s="12"/>
      <c r="X594" s="12"/>
      <c r="Y594" s="12"/>
      <c r="Z594" s="12"/>
    </row>
    <row r="595" spans="1:26" ht="15.75" customHeight="1">
      <c r="A595" s="12"/>
      <c r="B595" s="12"/>
      <c r="C595" s="12"/>
      <c r="D595" s="12"/>
      <c r="E595" s="12"/>
      <c r="F595" s="12"/>
      <c r="G595" s="12"/>
      <c r="H595" s="12"/>
      <c r="I595" s="12"/>
      <c r="J595" s="12"/>
      <c r="K595" s="12"/>
      <c r="L595" s="12"/>
      <c r="M595" s="12"/>
      <c r="N595" s="12"/>
      <c r="O595" s="12"/>
      <c r="P595" s="12"/>
      <c r="Q595" s="12"/>
      <c r="R595" s="12"/>
      <c r="S595" s="12"/>
      <c r="T595" s="12"/>
      <c r="U595" s="12"/>
      <c r="V595" s="12"/>
      <c r="W595" s="12"/>
      <c r="X595" s="12"/>
      <c r="Y595" s="12"/>
      <c r="Z595" s="12"/>
    </row>
    <row r="596" spans="1:26" ht="15.75" customHeight="1">
      <c r="A596" s="12"/>
      <c r="B596" s="12"/>
      <c r="C596" s="12"/>
      <c r="D596" s="12"/>
      <c r="E596" s="12"/>
      <c r="F596" s="12"/>
      <c r="G596" s="12"/>
      <c r="H596" s="12"/>
      <c r="I596" s="12"/>
      <c r="J596" s="12"/>
      <c r="K596" s="12"/>
      <c r="L596" s="12"/>
      <c r="M596" s="12"/>
      <c r="N596" s="12"/>
      <c r="O596" s="12"/>
      <c r="P596" s="12"/>
      <c r="Q596" s="12"/>
      <c r="R596" s="12"/>
      <c r="S596" s="12"/>
      <c r="T596" s="12"/>
      <c r="U596" s="12"/>
      <c r="V596" s="12"/>
      <c r="W596" s="12"/>
      <c r="X596" s="12"/>
      <c r="Y596" s="12"/>
      <c r="Z596" s="12"/>
    </row>
    <row r="597" spans="1:26" ht="15.75" customHeight="1">
      <c r="A597" s="12"/>
      <c r="B597" s="12"/>
      <c r="C597" s="12"/>
      <c r="D597" s="12"/>
      <c r="E597" s="12"/>
      <c r="F597" s="12"/>
      <c r="G597" s="12"/>
      <c r="H597" s="12"/>
      <c r="I597" s="12"/>
      <c r="J597" s="12"/>
      <c r="K597" s="12"/>
      <c r="L597" s="12"/>
      <c r="M597" s="12"/>
      <c r="N597" s="12"/>
      <c r="O597" s="12"/>
      <c r="P597" s="12"/>
      <c r="Q597" s="12"/>
      <c r="R597" s="12"/>
      <c r="S597" s="12"/>
      <c r="T597" s="12"/>
      <c r="U597" s="12"/>
      <c r="V597" s="12"/>
      <c r="W597" s="12"/>
      <c r="X597" s="12"/>
      <c r="Y597" s="12"/>
      <c r="Z597" s="12"/>
    </row>
    <row r="598" spans="1:26" ht="15.75" customHeight="1">
      <c r="A598" s="12"/>
      <c r="B598" s="12"/>
      <c r="C598" s="12"/>
      <c r="D598" s="12"/>
      <c r="E598" s="12"/>
      <c r="F598" s="12"/>
      <c r="G598" s="12"/>
      <c r="H598" s="12"/>
      <c r="I598" s="12"/>
      <c r="J598" s="12"/>
      <c r="K598" s="12"/>
      <c r="L598" s="12"/>
      <c r="M598" s="12"/>
      <c r="N598" s="12"/>
      <c r="O598" s="12"/>
      <c r="P598" s="12"/>
      <c r="Q598" s="12"/>
      <c r="R598" s="12"/>
      <c r="S598" s="12"/>
      <c r="T598" s="12"/>
      <c r="U598" s="12"/>
      <c r="V598" s="12"/>
      <c r="W598" s="12"/>
      <c r="X598" s="12"/>
      <c r="Y598" s="12"/>
      <c r="Z598" s="12"/>
    </row>
    <row r="599" spans="1:26" ht="15.75" customHeight="1">
      <c r="A599" s="12"/>
      <c r="B599" s="12"/>
      <c r="C599" s="12"/>
      <c r="D599" s="12"/>
      <c r="E599" s="12"/>
      <c r="F599" s="12"/>
      <c r="G599" s="12"/>
      <c r="H599" s="12"/>
      <c r="I599" s="12"/>
      <c r="J599" s="12"/>
      <c r="K599" s="12"/>
      <c r="L599" s="12"/>
      <c r="M599" s="12"/>
      <c r="N599" s="12"/>
      <c r="O599" s="12"/>
      <c r="P599" s="12"/>
      <c r="Q599" s="12"/>
      <c r="R599" s="12"/>
      <c r="S599" s="12"/>
      <c r="T599" s="12"/>
      <c r="U599" s="12"/>
      <c r="V599" s="12"/>
      <c r="W599" s="12"/>
      <c r="X599" s="12"/>
      <c r="Y599" s="12"/>
      <c r="Z599" s="12"/>
    </row>
    <row r="600" spans="1:26" ht="15.75" customHeight="1">
      <c r="A600" s="12"/>
      <c r="B600" s="12"/>
      <c r="C600" s="12"/>
      <c r="D600" s="12"/>
      <c r="E600" s="12"/>
      <c r="F600" s="12"/>
      <c r="G600" s="12"/>
      <c r="H600" s="12"/>
      <c r="I600" s="12"/>
      <c r="J600" s="12"/>
      <c r="K600" s="12"/>
      <c r="L600" s="12"/>
      <c r="M600" s="12"/>
      <c r="N600" s="12"/>
      <c r="O600" s="12"/>
      <c r="P600" s="12"/>
      <c r="Q600" s="12"/>
      <c r="R600" s="12"/>
      <c r="S600" s="12"/>
      <c r="T600" s="12"/>
      <c r="U600" s="12"/>
      <c r="V600" s="12"/>
      <c r="W600" s="12"/>
      <c r="X600" s="12"/>
      <c r="Y600" s="12"/>
      <c r="Z600" s="12"/>
    </row>
    <row r="601" spans="1:26" ht="15.75" customHeight="1">
      <c r="A601" s="12"/>
      <c r="B601" s="12"/>
      <c r="C601" s="12"/>
      <c r="D601" s="12"/>
      <c r="E601" s="12"/>
      <c r="F601" s="12"/>
      <c r="G601" s="12"/>
      <c r="H601" s="12"/>
      <c r="I601" s="12"/>
      <c r="J601" s="12"/>
      <c r="K601" s="12"/>
      <c r="L601" s="12"/>
      <c r="M601" s="12"/>
      <c r="N601" s="12"/>
      <c r="O601" s="12"/>
      <c r="P601" s="12"/>
      <c r="Q601" s="12"/>
      <c r="R601" s="12"/>
      <c r="S601" s="12"/>
      <c r="T601" s="12"/>
      <c r="U601" s="12"/>
      <c r="V601" s="12"/>
      <c r="W601" s="12"/>
      <c r="X601" s="12"/>
      <c r="Y601" s="12"/>
      <c r="Z601" s="12"/>
    </row>
    <row r="602" spans="1:26" ht="15.75" customHeight="1">
      <c r="A602" s="12"/>
      <c r="B602" s="12"/>
      <c r="C602" s="12"/>
      <c r="D602" s="12"/>
      <c r="E602" s="12"/>
      <c r="F602" s="12"/>
      <c r="G602" s="12"/>
      <c r="H602" s="12"/>
      <c r="I602" s="12"/>
      <c r="J602" s="12"/>
      <c r="K602" s="12"/>
      <c r="L602" s="12"/>
      <c r="M602" s="12"/>
      <c r="N602" s="12"/>
      <c r="O602" s="12"/>
      <c r="P602" s="12"/>
      <c r="Q602" s="12"/>
      <c r="R602" s="12"/>
      <c r="S602" s="12"/>
      <c r="T602" s="12"/>
      <c r="U602" s="12"/>
      <c r="V602" s="12"/>
      <c r="W602" s="12"/>
      <c r="X602" s="12"/>
      <c r="Y602" s="12"/>
      <c r="Z602" s="12"/>
    </row>
    <row r="603" spans="1:26" ht="15.75" customHeight="1">
      <c r="A603" s="12"/>
      <c r="B603" s="12"/>
      <c r="C603" s="12"/>
      <c r="D603" s="12"/>
      <c r="E603" s="12"/>
      <c r="F603" s="12"/>
      <c r="G603" s="12"/>
      <c r="H603" s="12"/>
      <c r="I603" s="12"/>
      <c r="J603" s="12"/>
      <c r="K603" s="12"/>
      <c r="L603" s="12"/>
      <c r="M603" s="12"/>
      <c r="N603" s="12"/>
      <c r="O603" s="12"/>
      <c r="P603" s="12"/>
      <c r="Q603" s="12"/>
      <c r="R603" s="12"/>
      <c r="S603" s="12"/>
      <c r="T603" s="12"/>
      <c r="U603" s="12"/>
      <c r="V603" s="12"/>
      <c r="W603" s="12"/>
      <c r="X603" s="12"/>
      <c r="Y603" s="12"/>
      <c r="Z603" s="12"/>
    </row>
    <row r="604" spans="1:26" ht="15.75" customHeight="1">
      <c r="A604" s="12"/>
      <c r="B604" s="12"/>
      <c r="C604" s="12"/>
      <c r="D604" s="12"/>
      <c r="E604" s="12"/>
      <c r="F604" s="12"/>
      <c r="G604" s="12"/>
      <c r="H604" s="12"/>
      <c r="I604" s="12"/>
      <c r="J604" s="12"/>
      <c r="K604" s="12"/>
      <c r="L604" s="12"/>
      <c r="M604" s="12"/>
      <c r="N604" s="12"/>
      <c r="O604" s="12"/>
      <c r="P604" s="12"/>
      <c r="Q604" s="12"/>
      <c r="R604" s="12"/>
      <c r="S604" s="12"/>
      <c r="T604" s="12"/>
      <c r="U604" s="12"/>
      <c r="V604" s="12"/>
      <c r="W604" s="12"/>
      <c r="X604" s="12"/>
      <c r="Y604" s="12"/>
      <c r="Z604" s="12"/>
    </row>
    <row r="605" spans="1:26" ht="15.75" customHeight="1">
      <c r="A605" s="12"/>
      <c r="B605" s="12"/>
      <c r="C605" s="12"/>
      <c r="D605" s="12"/>
      <c r="E605" s="12"/>
      <c r="F605" s="12"/>
      <c r="G605" s="12"/>
      <c r="H605" s="12"/>
      <c r="I605" s="12"/>
      <c r="J605" s="12"/>
      <c r="K605" s="12"/>
      <c r="L605" s="12"/>
      <c r="M605" s="12"/>
      <c r="N605" s="12"/>
      <c r="O605" s="12"/>
      <c r="P605" s="12"/>
      <c r="Q605" s="12"/>
      <c r="R605" s="12"/>
      <c r="S605" s="12"/>
      <c r="T605" s="12"/>
      <c r="U605" s="12"/>
      <c r="V605" s="12"/>
      <c r="W605" s="12"/>
      <c r="X605" s="12"/>
      <c r="Y605" s="12"/>
      <c r="Z605" s="12"/>
    </row>
    <row r="606" spans="1:26" ht="15.75" customHeight="1">
      <c r="A606" s="12"/>
      <c r="B606" s="12"/>
      <c r="C606" s="12"/>
      <c r="D606" s="12"/>
      <c r="E606" s="12"/>
      <c r="F606" s="12"/>
      <c r="G606" s="12"/>
      <c r="H606" s="12"/>
      <c r="I606" s="12"/>
      <c r="J606" s="12"/>
      <c r="K606" s="12"/>
      <c r="L606" s="12"/>
      <c r="M606" s="12"/>
      <c r="N606" s="12"/>
      <c r="O606" s="12"/>
      <c r="P606" s="12"/>
      <c r="Q606" s="12"/>
      <c r="R606" s="12"/>
      <c r="S606" s="12"/>
      <c r="T606" s="12"/>
      <c r="U606" s="12"/>
      <c r="V606" s="12"/>
      <c r="W606" s="12"/>
      <c r="X606" s="12"/>
      <c r="Y606" s="12"/>
      <c r="Z606" s="12"/>
    </row>
    <row r="607" spans="1:26" ht="15.75" customHeight="1">
      <c r="A607" s="12"/>
      <c r="B607" s="12"/>
      <c r="C607" s="12"/>
      <c r="D607" s="12"/>
      <c r="E607" s="12"/>
      <c r="F607" s="12"/>
      <c r="G607" s="12"/>
      <c r="H607" s="12"/>
      <c r="I607" s="12"/>
      <c r="J607" s="12"/>
      <c r="K607" s="12"/>
      <c r="L607" s="12"/>
      <c r="M607" s="12"/>
      <c r="N607" s="12"/>
      <c r="O607" s="12"/>
      <c r="P607" s="12"/>
      <c r="Q607" s="12"/>
      <c r="R607" s="12"/>
      <c r="S607" s="12"/>
      <c r="T607" s="12"/>
      <c r="U607" s="12"/>
      <c r="V607" s="12"/>
      <c r="W607" s="12"/>
      <c r="X607" s="12"/>
      <c r="Y607" s="12"/>
      <c r="Z607" s="12"/>
    </row>
    <row r="608" spans="1:26" ht="15.75" customHeight="1">
      <c r="A608" s="12"/>
      <c r="B608" s="12"/>
      <c r="C608" s="12"/>
      <c r="D608" s="12"/>
      <c r="E608" s="12"/>
      <c r="F608" s="12"/>
      <c r="G608" s="12"/>
      <c r="H608" s="12"/>
      <c r="I608" s="12"/>
      <c r="J608" s="12"/>
      <c r="K608" s="12"/>
      <c r="L608" s="12"/>
      <c r="M608" s="12"/>
      <c r="N608" s="12"/>
      <c r="O608" s="12"/>
      <c r="P608" s="12"/>
      <c r="Q608" s="12"/>
      <c r="R608" s="12"/>
      <c r="S608" s="12"/>
      <c r="T608" s="12"/>
      <c r="U608" s="12"/>
      <c r="V608" s="12"/>
      <c r="W608" s="12"/>
      <c r="X608" s="12"/>
      <c r="Y608" s="12"/>
      <c r="Z608" s="12"/>
    </row>
    <row r="609" spans="1:26" ht="15.75" customHeight="1">
      <c r="A609" s="12"/>
      <c r="B609" s="12"/>
      <c r="C609" s="12"/>
      <c r="D609" s="12"/>
      <c r="E609" s="12"/>
      <c r="F609" s="12"/>
      <c r="G609" s="12"/>
      <c r="H609" s="12"/>
      <c r="I609" s="12"/>
      <c r="J609" s="12"/>
      <c r="K609" s="12"/>
      <c r="L609" s="12"/>
      <c r="M609" s="12"/>
      <c r="N609" s="12"/>
      <c r="O609" s="12"/>
      <c r="P609" s="12"/>
      <c r="Q609" s="12"/>
      <c r="R609" s="12"/>
      <c r="S609" s="12"/>
      <c r="T609" s="12"/>
      <c r="U609" s="12"/>
      <c r="V609" s="12"/>
      <c r="W609" s="12"/>
      <c r="X609" s="12"/>
      <c r="Y609" s="12"/>
      <c r="Z609" s="12"/>
    </row>
    <row r="610" spans="1:26" ht="15.75" customHeight="1">
      <c r="A610" s="12"/>
      <c r="B610" s="12"/>
      <c r="C610" s="12"/>
      <c r="D610" s="12"/>
      <c r="E610" s="12"/>
      <c r="F610" s="12"/>
      <c r="G610" s="12"/>
      <c r="H610" s="12"/>
      <c r="I610" s="12"/>
      <c r="J610" s="12"/>
      <c r="K610" s="12"/>
      <c r="L610" s="12"/>
      <c r="M610" s="12"/>
      <c r="N610" s="12"/>
      <c r="O610" s="12"/>
      <c r="P610" s="12"/>
      <c r="Q610" s="12"/>
      <c r="R610" s="12"/>
      <c r="S610" s="12"/>
      <c r="T610" s="12"/>
      <c r="U610" s="12"/>
      <c r="V610" s="12"/>
      <c r="W610" s="12"/>
      <c r="X610" s="12"/>
      <c r="Y610" s="12"/>
      <c r="Z610" s="12"/>
    </row>
    <row r="611" spans="1:26" ht="15.75" customHeight="1">
      <c r="A611" s="12"/>
      <c r="B611" s="12"/>
      <c r="C611" s="12"/>
      <c r="D611" s="12"/>
      <c r="E611" s="12"/>
      <c r="F611" s="12"/>
      <c r="G611" s="12"/>
      <c r="H611" s="12"/>
      <c r="I611" s="12"/>
      <c r="J611" s="12"/>
      <c r="K611" s="12"/>
      <c r="L611" s="12"/>
      <c r="M611" s="12"/>
      <c r="N611" s="12"/>
      <c r="O611" s="12"/>
      <c r="P611" s="12"/>
      <c r="Q611" s="12"/>
      <c r="R611" s="12"/>
      <c r="S611" s="12"/>
      <c r="T611" s="12"/>
      <c r="U611" s="12"/>
      <c r="V611" s="12"/>
      <c r="W611" s="12"/>
      <c r="X611" s="12"/>
      <c r="Y611" s="12"/>
      <c r="Z611" s="12"/>
    </row>
    <row r="612" spans="1:26" ht="15.75" customHeight="1">
      <c r="A612" s="12"/>
      <c r="B612" s="12"/>
      <c r="C612" s="12"/>
      <c r="D612" s="12"/>
      <c r="E612" s="12"/>
      <c r="F612" s="12"/>
      <c r="G612" s="12"/>
      <c r="H612" s="12"/>
      <c r="I612" s="12"/>
      <c r="J612" s="12"/>
      <c r="K612" s="12"/>
      <c r="L612" s="12"/>
      <c r="M612" s="12"/>
      <c r="N612" s="12"/>
      <c r="O612" s="12"/>
      <c r="P612" s="12"/>
      <c r="Q612" s="12"/>
      <c r="R612" s="12"/>
      <c r="S612" s="12"/>
      <c r="T612" s="12"/>
      <c r="U612" s="12"/>
      <c r="V612" s="12"/>
      <c r="W612" s="12"/>
      <c r="X612" s="12"/>
      <c r="Y612" s="12"/>
      <c r="Z612" s="12"/>
    </row>
    <row r="613" spans="1:26" ht="15.75" customHeight="1">
      <c r="A613" s="12"/>
      <c r="B613" s="12"/>
      <c r="C613" s="12"/>
      <c r="D613" s="12"/>
      <c r="E613" s="12"/>
      <c r="F613" s="12"/>
      <c r="G613" s="12"/>
      <c r="H613" s="12"/>
      <c r="I613" s="12"/>
      <c r="J613" s="12"/>
      <c r="K613" s="12"/>
      <c r="L613" s="12"/>
      <c r="M613" s="12"/>
      <c r="N613" s="12"/>
      <c r="O613" s="12"/>
      <c r="P613" s="12"/>
      <c r="Q613" s="12"/>
      <c r="R613" s="12"/>
      <c r="S613" s="12"/>
      <c r="T613" s="12"/>
      <c r="U613" s="12"/>
      <c r="V613" s="12"/>
      <c r="W613" s="12"/>
      <c r="X613" s="12"/>
      <c r="Y613" s="12"/>
      <c r="Z613" s="12"/>
    </row>
    <row r="614" spans="1:26" ht="15.75" customHeight="1">
      <c r="A614" s="12"/>
      <c r="B614" s="12"/>
      <c r="C614" s="12"/>
      <c r="D614" s="12"/>
      <c r="E614" s="12"/>
      <c r="F614" s="12"/>
      <c r="G614" s="12"/>
      <c r="H614" s="12"/>
      <c r="I614" s="12"/>
      <c r="J614" s="12"/>
      <c r="K614" s="12"/>
      <c r="L614" s="12"/>
      <c r="M614" s="12"/>
      <c r="N614" s="12"/>
      <c r="O614" s="12"/>
      <c r="P614" s="12"/>
      <c r="Q614" s="12"/>
      <c r="R614" s="12"/>
      <c r="S614" s="12"/>
      <c r="T614" s="12"/>
      <c r="U614" s="12"/>
      <c r="V614" s="12"/>
      <c r="W614" s="12"/>
      <c r="X614" s="12"/>
      <c r="Y614" s="12"/>
      <c r="Z614" s="12"/>
    </row>
    <row r="615" spans="1:26" ht="15.75" customHeight="1">
      <c r="A615" s="12"/>
      <c r="B615" s="12"/>
      <c r="C615" s="12"/>
      <c r="D615" s="12"/>
      <c r="E615" s="12"/>
      <c r="F615" s="12"/>
      <c r="G615" s="12"/>
      <c r="H615" s="12"/>
      <c r="I615" s="12"/>
      <c r="J615" s="12"/>
      <c r="K615" s="12"/>
      <c r="L615" s="12"/>
      <c r="M615" s="12"/>
      <c r="N615" s="12"/>
      <c r="O615" s="12"/>
      <c r="P615" s="12"/>
      <c r="Q615" s="12"/>
      <c r="R615" s="12"/>
      <c r="S615" s="12"/>
      <c r="T615" s="12"/>
      <c r="U615" s="12"/>
      <c r="V615" s="12"/>
      <c r="W615" s="12"/>
      <c r="X615" s="12"/>
      <c r="Y615" s="12"/>
      <c r="Z615" s="12"/>
    </row>
    <row r="616" spans="1:26" ht="15.75" customHeight="1">
      <c r="A616" s="12"/>
      <c r="B616" s="12"/>
      <c r="C616" s="12"/>
      <c r="D616" s="12"/>
      <c r="E616" s="12"/>
      <c r="F616" s="12"/>
      <c r="G616" s="12"/>
      <c r="H616" s="12"/>
      <c r="I616" s="12"/>
      <c r="J616" s="12"/>
      <c r="K616" s="12"/>
      <c r="L616" s="12"/>
      <c r="M616" s="12"/>
      <c r="N616" s="12"/>
      <c r="O616" s="12"/>
      <c r="P616" s="12"/>
      <c r="Q616" s="12"/>
      <c r="R616" s="12"/>
      <c r="S616" s="12"/>
      <c r="T616" s="12"/>
      <c r="U616" s="12"/>
      <c r="V616" s="12"/>
      <c r="W616" s="12"/>
      <c r="X616" s="12"/>
      <c r="Y616" s="12"/>
      <c r="Z616" s="12"/>
    </row>
    <row r="617" spans="1:26" ht="15.75" customHeight="1">
      <c r="A617" s="12"/>
      <c r="B617" s="12"/>
      <c r="C617" s="12"/>
      <c r="D617" s="12"/>
      <c r="E617" s="12"/>
      <c r="F617" s="12"/>
      <c r="G617" s="12"/>
      <c r="H617" s="12"/>
      <c r="I617" s="12"/>
      <c r="J617" s="12"/>
      <c r="K617" s="12"/>
      <c r="L617" s="12"/>
      <c r="M617" s="12"/>
      <c r="N617" s="12"/>
      <c r="O617" s="12"/>
      <c r="P617" s="12"/>
      <c r="Q617" s="12"/>
      <c r="R617" s="12"/>
      <c r="S617" s="12"/>
      <c r="T617" s="12"/>
      <c r="U617" s="12"/>
      <c r="V617" s="12"/>
      <c r="W617" s="12"/>
      <c r="X617" s="12"/>
      <c r="Y617" s="12"/>
      <c r="Z617" s="12"/>
    </row>
    <row r="618" spans="1:26" ht="15.75" customHeight="1">
      <c r="A618" s="12"/>
      <c r="B618" s="12"/>
      <c r="C618" s="12"/>
      <c r="D618" s="12"/>
      <c r="E618" s="12"/>
      <c r="F618" s="12"/>
      <c r="G618" s="12"/>
      <c r="H618" s="12"/>
      <c r="I618" s="12"/>
      <c r="J618" s="12"/>
      <c r="K618" s="12"/>
      <c r="L618" s="12"/>
      <c r="M618" s="12"/>
      <c r="N618" s="12"/>
      <c r="O618" s="12"/>
      <c r="P618" s="12"/>
      <c r="Q618" s="12"/>
      <c r="R618" s="12"/>
      <c r="S618" s="12"/>
      <c r="T618" s="12"/>
      <c r="U618" s="12"/>
      <c r="V618" s="12"/>
      <c r="W618" s="12"/>
      <c r="X618" s="12"/>
      <c r="Y618" s="12"/>
      <c r="Z618" s="12"/>
    </row>
    <row r="619" spans="1:26" ht="15.75" customHeight="1">
      <c r="A619" s="12"/>
      <c r="B619" s="12"/>
      <c r="C619" s="12"/>
      <c r="D619" s="12"/>
      <c r="E619" s="12"/>
      <c r="F619" s="12"/>
      <c r="G619" s="12"/>
      <c r="H619" s="12"/>
      <c r="I619" s="12"/>
      <c r="J619" s="12"/>
      <c r="K619" s="12"/>
      <c r="L619" s="12"/>
      <c r="M619" s="12"/>
      <c r="N619" s="12"/>
      <c r="O619" s="12"/>
      <c r="P619" s="12"/>
      <c r="Q619" s="12"/>
      <c r="R619" s="12"/>
      <c r="S619" s="12"/>
      <c r="T619" s="12"/>
      <c r="U619" s="12"/>
      <c r="V619" s="12"/>
      <c r="W619" s="12"/>
      <c r="X619" s="12"/>
      <c r="Y619" s="12"/>
      <c r="Z619" s="12"/>
    </row>
    <row r="620" spans="1:26" ht="15.75" customHeight="1">
      <c r="A620" s="12"/>
      <c r="B620" s="12"/>
      <c r="C620" s="12"/>
      <c r="D620" s="12"/>
      <c r="E620" s="12"/>
      <c r="F620" s="12"/>
      <c r="G620" s="12"/>
      <c r="H620" s="12"/>
      <c r="I620" s="12"/>
      <c r="J620" s="12"/>
      <c r="K620" s="12"/>
      <c r="L620" s="12"/>
      <c r="M620" s="12"/>
      <c r="N620" s="12"/>
      <c r="O620" s="12"/>
      <c r="P620" s="12"/>
      <c r="Q620" s="12"/>
      <c r="R620" s="12"/>
      <c r="S620" s="12"/>
      <c r="T620" s="12"/>
      <c r="U620" s="12"/>
      <c r="V620" s="12"/>
      <c r="W620" s="12"/>
      <c r="X620" s="12"/>
      <c r="Y620" s="12"/>
      <c r="Z620" s="12"/>
    </row>
    <row r="621" spans="1:26" ht="15.75" customHeight="1">
      <c r="A621" s="12"/>
      <c r="B621" s="12"/>
      <c r="C621" s="12"/>
      <c r="D621" s="12"/>
      <c r="E621" s="12"/>
      <c r="F621" s="12"/>
      <c r="G621" s="12"/>
      <c r="H621" s="12"/>
      <c r="I621" s="12"/>
      <c r="J621" s="12"/>
      <c r="K621" s="12"/>
      <c r="L621" s="12"/>
      <c r="M621" s="12"/>
      <c r="N621" s="12"/>
      <c r="O621" s="12"/>
      <c r="P621" s="12"/>
      <c r="Q621" s="12"/>
      <c r="R621" s="12"/>
      <c r="S621" s="12"/>
      <c r="T621" s="12"/>
      <c r="U621" s="12"/>
      <c r="V621" s="12"/>
      <c r="W621" s="12"/>
      <c r="X621" s="12"/>
      <c r="Y621" s="12"/>
      <c r="Z621" s="12"/>
    </row>
    <row r="622" spans="1:26" ht="15.75" customHeight="1">
      <c r="A622" s="12"/>
      <c r="B622" s="12"/>
      <c r="C622" s="12"/>
      <c r="D622" s="12"/>
      <c r="E622" s="12"/>
      <c r="F622" s="12"/>
      <c r="G622" s="12"/>
      <c r="H622" s="12"/>
      <c r="I622" s="12"/>
      <c r="J622" s="12"/>
      <c r="K622" s="12"/>
      <c r="L622" s="12"/>
      <c r="M622" s="12"/>
      <c r="N622" s="12"/>
      <c r="O622" s="12"/>
      <c r="P622" s="12"/>
      <c r="Q622" s="12"/>
      <c r="R622" s="12"/>
      <c r="S622" s="12"/>
      <c r="T622" s="12"/>
      <c r="U622" s="12"/>
      <c r="V622" s="12"/>
      <c r="W622" s="12"/>
      <c r="X622" s="12"/>
      <c r="Y622" s="12"/>
      <c r="Z622" s="12"/>
    </row>
    <row r="623" spans="1:26" ht="15.75" customHeight="1">
      <c r="A623" s="12"/>
      <c r="B623" s="12"/>
      <c r="C623" s="12"/>
      <c r="D623" s="12"/>
      <c r="E623" s="12"/>
      <c r="F623" s="12"/>
      <c r="G623" s="12"/>
      <c r="H623" s="12"/>
      <c r="I623" s="12"/>
      <c r="J623" s="12"/>
      <c r="K623" s="12"/>
      <c r="L623" s="12"/>
      <c r="M623" s="12"/>
      <c r="N623" s="12"/>
      <c r="O623" s="12"/>
      <c r="P623" s="12"/>
      <c r="Q623" s="12"/>
      <c r="R623" s="12"/>
      <c r="S623" s="12"/>
      <c r="T623" s="12"/>
      <c r="U623" s="12"/>
      <c r="V623" s="12"/>
      <c r="W623" s="12"/>
      <c r="X623" s="12"/>
      <c r="Y623" s="12"/>
      <c r="Z623" s="12"/>
    </row>
    <row r="624" spans="1:26" ht="15.75" customHeight="1">
      <c r="A624" s="12"/>
      <c r="B624" s="12"/>
      <c r="C624" s="12"/>
      <c r="D624" s="12"/>
      <c r="E624" s="12"/>
      <c r="F624" s="12"/>
      <c r="G624" s="12"/>
      <c r="H624" s="12"/>
      <c r="I624" s="12"/>
      <c r="J624" s="12"/>
      <c r="K624" s="12"/>
      <c r="L624" s="12"/>
      <c r="M624" s="12"/>
      <c r="N624" s="12"/>
      <c r="O624" s="12"/>
      <c r="P624" s="12"/>
      <c r="Q624" s="12"/>
      <c r="R624" s="12"/>
      <c r="S624" s="12"/>
      <c r="T624" s="12"/>
      <c r="U624" s="12"/>
      <c r="V624" s="12"/>
      <c r="W624" s="12"/>
      <c r="X624" s="12"/>
      <c r="Y624" s="12"/>
      <c r="Z624" s="12"/>
    </row>
    <row r="625" spans="1:26" ht="15.75" customHeight="1">
      <c r="A625" s="12"/>
      <c r="B625" s="12"/>
      <c r="C625" s="12"/>
      <c r="D625" s="12"/>
      <c r="E625" s="12"/>
      <c r="F625" s="12"/>
      <c r="G625" s="12"/>
      <c r="H625" s="12"/>
      <c r="I625" s="12"/>
      <c r="J625" s="12"/>
      <c r="K625" s="12"/>
      <c r="L625" s="12"/>
      <c r="M625" s="12"/>
      <c r="N625" s="12"/>
      <c r="O625" s="12"/>
      <c r="P625" s="12"/>
      <c r="Q625" s="12"/>
      <c r="R625" s="12"/>
      <c r="S625" s="12"/>
      <c r="T625" s="12"/>
      <c r="U625" s="12"/>
      <c r="V625" s="12"/>
      <c r="W625" s="12"/>
      <c r="X625" s="12"/>
      <c r="Y625" s="12"/>
      <c r="Z625" s="12"/>
    </row>
    <row r="626" spans="1:26" ht="15.75" customHeight="1">
      <c r="A626" s="12"/>
      <c r="B626" s="12"/>
      <c r="C626" s="12"/>
      <c r="D626" s="12"/>
      <c r="E626" s="12"/>
      <c r="F626" s="12"/>
      <c r="G626" s="12"/>
      <c r="H626" s="12"/>
      <c r="I626" s="12"/>
      <c r="J626" s="12"/>
      <c r="K626" s="12"/>
      <c r="L626" s="12"/>
      <c r="M626" s="12"/>
      <c r="N626" s="12"/>
      <c r="O626" s="12"/>
      <c r="P626" s="12"/>
      <c r="Q626" s="12"/>
      <c r="R626" s="12"/>
      <c r="S626" s="12"/>
      <c r="T626" s="12"/>
      <c r="U626" s="12"/>
      <c r="V626" s="12"/>
      <c r="W626" s="12"/>
      <c r="X626" s="12"/>
      <c r="Y626" s="12"/>
      <c r="Z626" s="12"/>
    </row>
    <row r="627" spans="1:26" ht="15.75" customHeight="1">
      <c r="A627" s="12"/>
      <c r="B627" s="12"/>
      <c r="C627" s="12"/>
      <c r="D627" s="12"/>
      <c r="E627" s="12"/>
      <c r="F627" s="12"/>
      <c r="G627" s="12"/>
      <c r="H627" s="12"/>
      <c r="I627" s="12"/>
      <c r="J627" s="12"/>
      <c r="K627" s="12"/>
      <c r="L627" s="12"/>
      <c r="M627" s="12"/>
      <c r="N627" s="12"/>
      <c r="O627" s="12"/>
      <c r="P627" s="12"/>
      <c r="Q627" s="12"/>
      <c r="R627" s="12"/>
      <c r="S627" s="12"/>
      <c r="T627" s="12"/>
      <c r="U627" s="12"/>
      <c r="V627" s="12"/>
      <c r="W627" s="12"/>
      <c r="X627" s="12"/>
      <c r="Y627" s="12"/>
      <c r="Z627" s="12"/>
    </row>
    <row r="628" spans="1:26" ht="15.75" customHeight="1">
      <c r="A628" s="12"/>
      <c r="B628" s="12"/>
      <c r="C628" s="12"/>
      <c r="D628" s="12"/>
      <c r="E628" s="12"/>
      <c r="F628" s="12"/>
      <c r="G628" s="12"/>
      <c r="H628" s="12"/>
      <c r="I628" s="12"/>
      <c r="J628" s="12"/>
      <c r="K628" s="12"/>
      <c r="L628" s="12"/>
      <c r="M628" s="12"/>
      <c r="N628" s="12"/>
      <c r="O628" s="12"/>
      <c r="P628" s="12"/>
      <c r="Q628" s="12"/>
      <c r="R628" s="12"/>
      <c r="S628" s="12"/>
      <c r="T628" s="12"/>
      <c r="U628" s="12"/>
      <c r="V628" s="12"/>
      <c r="W628" s="12"/>
      <c r="X628" s="12"/>
      <c r="Y628" s="12"/>
      <c r="Z628" s="12"/>
    </row>
    <row r="629" spans="1:26" ht="15.75" customHeight="1">
      <c r="A629" s="12"/>
      <c r="B629" s="12"/>
      <c r="C629" s="12"/>
      <c r="D629" s="12"/>
      <c r="E629" s="12"/>
      <c r="F629" s="12"/>
      <c r="G629" s="12"/>
      <c r="H629" s="12"/>
      <c r="I629" s="12"/>
      <c r="J629" s="12"/>
      <c r="K629" s="12"/>
      <c r="L629" s="12"/>
      <c r="M629" s="12"/>
      <c r="N629" s="12"/>
      <c r="O629" s="12"/>
      <c r="P629" s="12"/>
      <c r="Q629" s="12"/>
      <c r="R629" s="12"/>
      <c r="S629" s="12"/>
      <c r="T629" s="12"/>
      <c r="U629" s="12"/>
      <c r="V629" s="12"/>
      <c r="W629" s="12"/>
      <c r="X629" s="12"/>
      <c r="Y629" s="12"/>
      <c r="Z629" s="12"/>
    </row>
    <row r="630" spans="1:26" ht="15.75" customHeight="1">
      <c r="A630" s="12"/>
      <c r="B630" s="12"/>
      <c r="C630" s="12"/>
      <c r="D630" s="12"/>
      <c r="E630" s="12"/>
      <c r="F630" s="12"/>
      <c r="G630" s="12"/>
      <c r="H630" s="12"/>
      <c r="I630" s="12"/>
      <c r="J630" s="12"/>
      <c r="K630" s="12"/>
      <c r="L630" s="12"/>
      <c r="M630" s="12"/>
      <c r="N630" s="12"/>
      <c r="O630" s="12"/>
      <c r="P630" s="12"/>
      <c r="Q630" s="12"/>
      <c r="R630" s="12"/>
      <c r="S630" s="12"/>
      <c r="T630" s="12"/>
      <c r="U630" s="12"/>
      <c r="V630" s="12"/>
      <c r="W630" s="12"/>
      <c r="X630" s="12"/>
      <c r="Y630" s="12"/>
      <c r="Z630" s="12"/>
    </row>
    <row r="631" spans="1:26" ht="15.75" customHeight="1">
      <c r="A631" s="12"/>
      <c r="B631" s="12"/>
      <c r="C631" s="12"/>
      <c r="D631" s="12"/>
      <c r="E631" s="12"/>
      <c r="F631" s="12"/>
      <c r="G631" s="12"/>
      <c r="H631" s="12"/>
      <c r="I631" s="12"/>
      <c r="J631" s="12"/>
      <c r="K631" s="12"/>
      <c r="L631" s="12"/>
      <c r="M631" s="12"/>
      <c r="N631" s="12"/>
      <c r="O631" s="12"/>
      <c r="P631" s="12"/>
      <c r="Q631" s="12"/>
      <c r="R631" s="12"/>
      <c r="S631" s="12"/>
      <c r="T631" s="12"/>
      <c r="U631" s="12"/>
      <c r="V631" s="12"/>
      <c r="W631" s="12"/>
      <c r="X631" s="12"/>
      <c r="Y631" s="12"/>
      <c r="Z631" s="12"/>
    </row>
    <row r="632" spans="1:26" ht="15.75" customHeight="1">
      <c r="A632" s="12"/>
      <c r="B632" s="12"/>
      <c r="C632" s="12"/>
      <c r="D632" s="12"/>
      <c r="E632" s="12"/>
      <c r="F632" s="12"/>
      <c r="G632" s="12"/>
      <c r="H632" s="12"/>
      <c r="I632" s="12"/>
      <c r="J632" s="12"/>
      <c r="K632" s="12"/>
      <c r="L632" s="12"/>
      <c r="M632" s="12"/>
      <c r="N632" s="12"/>
      <c r="O632" s="12"/>
      <c r="P632" s="12"/>
      <c r="Q632" s="12"/>
      <c r="R632" s="12"/>
      <c r="S632" s="12"/>
      <c r="T632" s="12"/>
      <c r="U632" s="12"/>
      <c r="V632" s="12"/>
      <c r="W632" s="12"/>
      <c r="X632" s="12"/>
      <c r="Y632" s="12"/>
      <c r="Z632" s="12"/>
    </row>
    <row r="633" spans="1:26" ht="15.75" customHeight="1">
      <c r="A633" s="12"/>
      <c r="B633" s="12"/>
      <c r="C633" s="12"/>
      <c r="D633" s="12"/>
      <c r="E633" s="12"/>
      <c r="F633" s="12"/>
      <c r="G633" s="12"/>
      <c r="H633" s="12"/>
      <c r="I633" s="12"/>
      <c r="J633" s="12"/>
      <c r="K633" s="12"/>
      <c r="L633" s="12"/>
      <c r="M633" s="12"/>
      <c r="N633" s="12"/>
      <c r="O633" s="12"/>
      <c r="P633" s="12"/>
      <c r="Q633" s="12"/>
      <c r="R633" s="12"/>
      <c r="S633" s="12"/>
      <c r="T633" s="12"/>
      <c r="U633" s="12"/>
      <c r="V633" s="12"/>
      <c r="W633" s="12"/>
      <c r="X633" s="12"/>
      <c r="Y633" s="12"/>
      <c r="Z633" s="12"/>
    </row>
    <row r="634" spans="1:26" ht="15.75" customHeight="1">
      <c r="A634" s="12"/>
      <c r="B634" s="12"/>
      <c r="C634" s="12"/>
      <c r="D634" s="12"/>
      <c r="E634" s="12"/>
      <c r="F634" s="12"/>
      <c r="G634" s="12"/>
      <c r="H634" s="12"/>
      <c r="I634" s="12"/>
      <c r="J634" s="12"/>
      <c r="K634" s="12"/>
      <c r="L634" s="12"/>
      <c r="M634" s="12"/>
      <c r="N634" s="12"/>
      <c r="O634" s="12"/>
      <c r="P634" s="12"/>
      <c r="Q634" s="12"/>
      <c r="R634" s="12"/>
      <c r="S634" s="12"/>
      <c r="T634" s="12"/>
      <c r="U634" s="12"/>
      <c r="V634" s="12"/>
      <c r="W634" s="12"/>
      <c r="X634" s="12"/>
      <c r="Y634" s="12"/>
      <c r="Z634" s="12"/>
    </row>
    <row r="635" spans="1:26" ht="15.75" customHeight="1">
      <c r="A635" s="12"/>
      <c r="B635" s="12"/>
      <c r="C635" s="12"/>
      <c r="D635" s="12"/>
      <c r="E635" s="12"/>
      <c r="F635" s="12"/>
      <c r="G635" s="12"/>
      <c r="H635" s="12"/>
      <c r="I635" s="12"/>
      <c r="J635" s="12"/>
      <c r="K635" s="12"/>
      <c r="L635" s="12"/>
      <c r="M635" s="12"/>
      <c r="N635" s="12"/>
      <c r="O635" s="12"/>
      <c r="P635" s="12"/>
      <c r="Q635" s="12"/>
      <c r="R635" s="12"/>
      <c r="S635" s="12"/>
      <c r="T635" s="12"/>
      <c r="U635" s="12"/>
      <c r="V635" s="12"/>
      <c r="W635" s="12"/>
      <c r="X635" s="12"/>
      <c r="Y635" s="12"/>
      <c r="Z635" s="12"/>
    </row>
    <row r="636" spans="1:26" ht="15.75" customHeight="1">
      <c r="A636" s="12"/>
      <c r="B636" s="12"/>
      <c r="C636" s="12"/>
      <c r="D636" s="12"/>
      <c r="E636" s="12"/>
      <c r="F636" s="12"/>
      <c r="G636" s="12"/>
      <c r="H636" s="12"/>
      <c r="I636" s="12"/>
      <c r="J636" s="12"/>
      <c r="K636" s="12"/>
      <c r="L636" s="12"/>
      <c r="M636" s="12"/>
      <c r="N636" s="12"/>
      <c r="O636" s="12"/>
      <c r="P636" s="12"/>
      <c r="Q636" s="12"/>
      <c r="R636" s="12"/>
      <c r="S636" s="12"/>
      <c r="T636" s="12"/>
      <c r="U636" s="12"/>
      <c r="V636" s="12"/>
      <c r="W636" s="12"/>
      <c r="X636" s="12"/>
      <c r="Y636" s="12"/>
      <c r="Z636" s="12"/>
    </row>
    <row r="637" spans="1:26" ht="15.75" customHeight="1">
      <c r="A637" s="12"/>
      <c r="B637" s="12"/>
      <c r="C637" s="12"/>
      <c r="D637" s="12"/>
      <c r="E637" s="12"/>
      <c r="F637" s="12"/>
      <c r="G637" s="12"/>
      <c r="H637" s="12"/>
      <c r="I637" s="12"/>
      <c r="J637" s="12"/>
      <c r="K637" s="12"/>
      <c r="L637" s="12"/>
      <c r="M637" s="12"/>
      <c r="N637" s="12"/>
      <c r="O637" s="12"/>
      <c r="P637" s="12"/>
      <c r="Q637" s="12"/>
      <c r="R637" s="12"/>
      <c r="S637" s="12"/>
      <c r="T637" s="12"/>
      <c r="U637" s="12"/>
      <c r="V637" s="12"/>
      <c r="W637" s="12"/>
      <c r="X637" s="12"/>
      <c r="Y637" s="12"/>
      <c r="Z637" s="12"/>
    </row>
    <row r="638" spans="1:26" ht="15.75" customHeight="1">
      <c r="A638" s="12"/>
      <c r="B638" s="12"/>
      <c r="C638" s="12"/>
      <c r="D638" s="12"/>
      <c r="E638" s="12"/>
      <c r="F638" s="12"/>
      <c r="G638" s="12"/>
      <c r="H638" s="12"/>
      <c r="I638" s="12"/>
      <c r="J638" s="12"/>
      <c r="K638" s="12"/>
      <c r="L638" s="12"/>
      <c r="M638" s="12"/>
      <c r="N638" s="12"/>
      <c r="O638" s="12"/>
      <c r="P638" s="12"/>
      <c r="Q638" s="12"/>
      <c r="R638" s="12"/>
      <c r="S638" s="12"/>
      <c r="T638" s="12"/>
      <c r="U638" s="12"/>
      <c r="V638" s="12"/>
      <c r="W638" s="12"/>
      <c r="X638" s="12"/>
      <c r="Y638" s="12"/>
      <c r="Z638" s="12"/>
    </row>
    <row r="639" spans="1:26" ht="15.75" customHeight="1">
      <c r="A639" s="12"/>
      <c r="B639" s="12"/>
      <c r="C639" s="12"/>
      <c r="D639" s="12"/>
      <c r="E639" s="12"/>
      <c r="F639" s="12"/>
      <c r="G639" s="12"/>
      <c r="H639" s="12"/>
      <c r="I639" s="12"/>
      <c r="J639" s="12"/>
      <c r="K639" s="12"/>
      <c r="L639" s="12"/>
      <c r="M639" s="12"/>
      <c r="N639" s="12"/>
      <c r="O639" s="12"/>
      <c r="P639" s="12"/>
      <c r="Q639" s="12"/>
      <c r="R639" s="12"/>
      <c r="S639" s="12"/>
      <c r="T639" s="12"/>
      <c r="U639" s="12"/>
      <c r="V639" s="12"/>
      <c r="W639" s="12"/>
      <c r="X639" s="12"/>
      <c r="Y639" s="12"/>
      <c r="Z639" s="12"/>
    </row>
    <row r="640" spans="1:26" ht="15.75" customHeight="1">
      <c r="A640" s="12"/>
      <c r="B640" s="12"/>
      <c r="C640" s="12"/>
      <c r="D640" s="12"/>
      <c r="E640" s="12"/>
      <c r="F640" s="12"/>
      <c r="G640" s="12"/>
      <c r="H640" s="12"/>
      <c r="I640" s="12"/>
      <c r="J640" s="12"/>
      <c r="K640" s="12"/>
      <c r="L640" s="12"/>
      <c r="M640" s="12"/>
      <c r="N640" s="12"/>
      <c r="O640" s="12"/>
      <c r="P640" s="12"/>
      <c r="Q640" s="12"/>
      <c r="R640" s="12"/>
      <c r="S640" s="12"/>
      <c r="T640" s="12"/>
      <c r="U640" s="12"/>
      <c r="V640" s="12"/>
      <c r="W640" s="12"/>
      <c r="X640" s="12"/>
      <c r="Y640" s="12"/>
      <c r="Z640" s="12"/>
    </row>
    <row r="641" spans="1:26" ht="15.75" customHeight="1">
      <c r="A641" s="12"/>
      <c r="B641" s="12"/>
      <c r="C641" s="12"/>
      <c r="D641" s="12"/>
      <c r="E641" s="12"/>
      <c r="F641" s="12"/>
      <c r="G641" s="12"/>
      <c r="H641" s="12"/>
      <c r="I641" s="12"/>
      <c r="J641" s="12"/>
      <c r="K641" s="12"/>
      <c r="L641" s="12"/>
      <c r="M641" s="12"/>
      <c r="N641" s="12"/>
      <c r="O641" s="12"/>
      <c r="P641" s="12"/>
      <c r="Q641" s="12"/>
      <c r="R641" s="12"/>
      <c r="S641" s="12"/>
      <c r="T641" s="12"/>
      <c r="U641" s="12"/>
      <c r="V641" s="12"/>
      <c r="W641" s="12"/>
      <c r="X641" s="12"/>
      <c r="Y641" s="12"/>
      <c r="Z641" s="12"/>
    </row>
    <row r="642" spans="1:26" ht="15.75" customHeight="1">
      <c r="A642" s="12"/>
      <c r="B642" s="12"/>
      <c r="C642" s="12"/>
      <c r="D642" s="12"/>
      <c r="E642" s="12"/>
      <c r="F642" s="12"/>
      <c r="G642" s="12"/>
      <c r="H642" s="12"/>
      <c r="I642" s="12"/>
      <c r="J642" s="12"/>
      <c r="K642" s="12"/>
      <c r="L642" s="12"/>
      <c r="M642" s="12"/>
      <c r="N642" s="12"/>
      <c r="O642" s="12"/>
      <c r="P642" s="12"/>
      <c r="Q642" s="12"/>
      <c r="R642" s="12"/>
      <c r="S642" s="12"/>
      <c r="T642" s="12"/>
      <c r="U642" s="12"/>
      <c r="V642" s="12"/>
      <c r="W642" s="12"/>
      <c r="X642" s="12"/>
      <c r="Y642" s="12"/>
      <c r="Z642" s="12"/>
    </row>
    <row r="643" spans="1:26" ht="15.75" customHeight="1">
      <c r="A643" s="12"/>
      <c r="B643" s="12"/>
      <c r="C643" s="12"/>
      <c r="D643" s="12"/>
      <c r="E643" s="12"/>
      <c r="F643" s="12"/>
      <c r="G643" s="12"/>
      <c r="H643" s="12"/>
      <c r="I643" s="12"/>
      <c r="J643" s="12"/>
      <c r="K643" s="12"/>
      <c r="L643" s="12"/>
      <c r="M643" s="12"/>
      <c r="N643" s="12"/>
      <c r="O643" s="12"/>
      <c r="P643" s="12"/>
      <c r="Q643" s="12"/>
      <c r="R643" s="12"/>
      <c r="S643" s="12"/>
      <c r="T643" s="12"/>
      <c r="U643" s="12"/>
      <c r="V643" s="12"/>
      <c r="W643" s="12"/>
      <c r="X643" s="12"/>
      <c r="Y643" s="12"/>
      <c r="Z643" s="12"/>
    </row>
    <row r="644" spans="1:26" ht="15.75" customHeight="1">
      <c r="A644" s="12"/>
      <c r="B644" s="12"/>
      <c r="C644" s="12"/>
      <c r="D644" s="12"/>
      <c r="E644" s="12"/>
      <c r="F644" s="12"/>
      <c r="G644" s="12"/>
      <c r="H644" s="12"/>
      <c r="I644" s="12"/>
      <c r="J644" s="12"/>
      <c r="K644" s="12"/>
      <c r="L644" s="12"/>
      <c r="M644" s="12"/>
      <c r="N644" s="12"/>
      <c r="O644" s="12"/>
      <c r="P644" s="12"/>
      <c r="Q644" s="12"/>
      <c r="R644" s="12"/>
      <c r="S644" s="12"/>
      <c r="T644" s="12"/>
      <c r="U644" s="12"/>
      <c r="V644" s="12"/>
      <c r="W644" s="12"/>
      <c r="X644" s="12"/>
      <c r="Y644" s="12"/>
      <c r="Z644" s="12"/>
    </row>
    <row r="645" spans="1:26" ht="15.75" customHeight="1">
      <c r="A645" s="12"/>
      <c r="B645" s="12"/>
      <c r="C645" s="12"/>
      <c r="D645" s="12"/>
      <c r="E645" s="12"/>
      <c r="F645" s="12"/>
      <c r="G645" s="12"/>
      <c r="H645" s="12"/>
      <c r="I645" s="12"/>
      <c r="J645" s="12"/>
      <c r="K645" s="12"/>
      <c r="L645" s="12"/>
      <c r="M645" s="12"/>
      <c r="N645" s="12"/>
      <c r="O645" s="12"/>
      <c r="P645" s="12"/>
      <c r="Q645" s="12"/>
      <c r="R645" s="12"/>
      <c r="S645" s="12"/>
      <c r="T645" s="12"/>
      <c r="U645" s="12"/>
      <c r="V645" s="12"/>
      <c r="W645" s="12"/>
      <c r="X645" s="12"/>
      <c r="Y645" s="12"/>
      <c r="Z645" s="12"/>
    </row>
    <row r="646" spans="1:26" ht="15.75" customHeight="1">
      <c r="A646" s="12"/>
      <c r="B646" s="12"/>
      <c r="C646" s="12"/>
      <c r="D646" s="12"/>
      <c r="E646" s="12"/>
      <c r="F646" s="12"/>
      <c r="G646" s="12"/>
      <c r="H646" s="12"/>
      <c r="I646" s="12"/>
      <c r="J646" s="12"/>
      <c r="K646" s="12"/>
      <c r="L646" s="12"/>
      <c r="M646" s="12"/>
      <c r="N646" s="12"/>
      <c r="O646" s="12"/>
      <c r="P646" s="12"/>
      <c r="Q646" s="12"/>
      <c r="R646" s="12"/>
      <c r="S646" s="12"/>
      <c r="T646" s="12"/>
      <c r="U646" s="12"/>
      <c r="V646" s="12"/>
      <c r="W646" s="12"/>
      <c r="X646" s="12"/>
      <c r="Y646" s="12"/>
      <c r="Z646" s="12"/>
    </row>
    <row r="647" spans="1:26" ht="15.75" customHeight="1">
      <c r="A647" s="12"/>
      <c r="B647" s="12"/>
      <c r="C647" s="12"/>
      <c r="D647" s="12"/>
      <c r="E647" s="12"/>
      <c r="F647" s="12"/>
      <c r="G647" s="12"/>
      <c r="H647" s="12"/>
      <c r="I647" s="12"/>
      <c r="J647" s="12"/>
      <c r="K647" s="12"/>
      <c r="L647" s="12"/>
      <c r="M647" s="12"/>
      <c r="N647" s="12"/>
      <c r="O647" s="12"/>
      <c r="P647" s="12"/>
      <c r="Q647" s="12"/>
      <c r="R647" s="12"/>
      <c r="S647" s="12"/>
      <c r="T647" s="12"/>
      <c r="U647" s="12"/>
      <c r="V647" s="12"/>
      <c r="W647" s="12"/>
      <c r="X647" s="12"/>
      <c r="Y647" s="12"/>
      <c r="Z647" s="12"/>
    </row>
    <row r="648" spans="1:26" ht="15.75" customHeight="1">
      <c r="A648" s="12"/>
      <c r="B648" s="12"/>
      <c r="C648" s="12"/>
      <c r="D648" s="12"/>
      <c r="E648" s="12"/>
      <c r="F648" s="12"/>
      <c r="G648" s="12"/>
      <c r="H648" s="12"/>
      <c r="I648" s="12"/>
      <c r="J648" s="12"/>
      <c r="K648" s="12"/>
      <c r="L648" s="12"/>
      <c r="M648" s="12"/>
      <c r="N648" s="12"/>
      <c r="O648" s="12"/>
      <c r="P648" s="12"/>
      <c r="Q648" s="12"/>
      <c r="R648" s="12"/>
      <c r="S648" s="12"/>
      <c r="T648" s="12"/>
      <c r="U648" s="12"/>
      <c r="V648" s="12"/>
      <c r="W648" s="12"/>
      <c r="X648" s="12"/>
      <c r="Y648" s="12"/>
      <c r="Z648" s="12"/>
    </row>
    <row r="649" spans="1:26" ht="15.75" customHeight="1">
      <c r="A649" s="12"/>
      <c r="B649" s="12"/>
      <c r="C649" s="12"/>
      <c r="D649" s="12"/>
      <c r="E649" s="12"/>
      <c r="F649" s="12"/>
      <c r="G649" s="12"/>
      <c r="H649" s="12"/>
      <c r="I649" s="12"/>
      <c r="J649" s="12"/>
      <c r="K649" s="12"/>
      <c r="L649" s="12"/>
      <c r="M649" s="12"/>
      <c r="N649" s="12"/>
      <c r="O649" s="12"/>
      <c r="P649" s="12"/>
      <c r="Q649" s="12"/>
      <c r="R649" s="12"/>
      <c r="S649" s="12"/>
      <c r="T649" s="12"/>
      <c r="U649" s="12"/>
      <c r="V649" s="12"/>
      <c r="W649" s="12"/>
      <c r="X649" s="12"/>
      <c r="Y649" s="12"/>
      <c r="Z649" s="12"/>
    </row>
    <row r="650" spans="1:26" ht="15.75" customHeight="1">
      <c r="A650" s="12"/>
      <c r="B650" s="12"/>
      <c r="C650" s="12"/>
      <c r="D650" s="12"/>
      <c r="E650" s="12"/>
      <c r="F650" s="12"/>
      <c r="G650" s="12"/>
      <c r="H650" s="12"/>
      <c r="I650" s="12"/>
      <c r="J650" s="12"/>
      <c r="K650" s="12"/>
      <c r="L650" s="12"/>
      <c r="M650" s="12"/>
      <c r="N650" s="12"/>
      <c r="O650" s="12"/>
      <c r="P650" s="12"/>
      <c r="Q650" s="12"/>
      <c r="R650" s="12"/>
      <c r="S650" s="12"/>
      <c r="T650" s="12"/>
      <c r="U650" s="12"/>
      <c r="V650" s="12"/>
      <c r="W650" s="12"/>
      <c r="X650" s="12"/>
      <c r="Y650" s="12"/>
      <c r="Z650" s="12"/>
    </row>
    <row r="651" spans="1:26" ht="15.75" customHeight="1">
      <c r="A651" s="12"/>
      <c r="B651" s="12"/>
      <c r="C651" s="12"/>
      <c r="D651" s="12"/>
      <c r="E651" s="12"/>
      <c r="F651" s="12"/>
      <c r="G651" s="12"/>
      <c r="H651" s="12"/>
      <c r="I651" s="12"/>
      <c r="J651" s="12"/>
      <c r="K651" s="12"/>
      <c r="L651" s="12"/>
      <c r="M651" s="12"/>
      <c r="N651" s="12"/>
      <c r="O651" s="12"/>
      <c r="P651" s="12"/>
      <c r="Q651" s="12"/>
      <c r="R651" s="12"/>
      <c r="S651" s="12"/>
      <c r="T651" s="12"/>
      <c r="U651" s="12"/>
      <c r="V651" s="12"/>
      <c r="W651" s="12"/>
      <c r="X651" s="12"/>
      <c r="Y651" s="12"/>
      <c r="Z651" s="12"/>
    </row>
    <row r="652" spans="1:26" ht="15.75" customHeight="1">
      <c r="A652" s="12"/>
      <c r="B652" s="12"/>
      <c r="C652" s="12"/>
      <c r="D652" s="12"/>
      <c r="E652" s="12"/>
      <c r="F652" s="12"/>
      <c r="G652" s="12"/>
      <c r="H652" s="12"/>
      <c r="I652" s="12"/>
      <c r="J652" s="12"/>
      <c r="K652" s="12"/>
      <c r="L652" s="12"/>
      <c r="M652" s="12"/>
      <c r="N652" s="12"/>
      <c r="O652" s="12"/>
      <c r="P652" s="12"/>
      <c r="Q652" s="12"/>
      <c r="R652" s="12"/>
      <c r="S652" s="12"/>
      <c r="T652" s="12"/>
      <c r="U652" s="12"/>
      <c r="V652" s="12"/>
      <c r="W652" s="12"/>
      <c r="X652" s="12"/>
      <c r="Y652" s="12"/>
      <c r="Z652" s="12"/>
    </row>
    <row r="653" spans="1:26" ht="15.75" customHeight="1">
      <c r="A653" s="12"/>
      <c r="B653" s="12"/>
      <c r="C653" s="12"/>
      <c r="D653" s="12"/>
      <c r="E653" s="12"/>
      <c r="F653" s="12"/>
      <c r="G653" s="12"/>
      <c r="H653" s="12"/>
      <c r="I653" s="12"/>
      <c r="J653" s="12"/>
      <c r="K653" s="12"/>
      <c r="L653" s="12"/>
      <c r="M653" s="12"/>
      <c r="N653" s="12"/>
      <c r="O653" s="12"/>
      <c r="P653" s="12"/>
      <c r="Q653" s="12"/>
      <c r="R653" s="12"/>
      <c r="S653" s="12"/>
      <c r="T653" s="12"/>
      <c r="U653" s="12"/>
      <c r="V653" s="12"/>
      <c r="W653" s="12"/>
      <c r="X653" s="12"/>
      <c r="Y653" s="12"/>
      <c r="Z653" s="12"/>
    </row>
    <row r="654" spans="1:26" ht="15.75" customHeight="1">
      <c r="A654" s="12"/>
      <c r="B654" s="12"/>
      <c r="C654" s="12"/>
      <c r="D654" s="12"/>
      <c r="E654" s="12"/>
      <c r="F654" s="12"/>
      <c r="G654" s="12"/>
      <c r="H654" s="12"/>
      <c r="I654" s="12"/>
      <c r="J654" s="12"/>
      <c r="K654" s="12"/>
      <c r="L654" s="12"/>
      <c r="M654" s="12"/>
      <c r="N654" s="12"/>
      <c r="O654" s="12"/>
      <c r="P654" s="12"/>
      <c r="Q654" s="12"/>
      <c r="R654" s="12"/>
      <c r="S654" s="12"/>
      <c r="T654" s="12"/>
      <c r="U654" s="12"/>
      <c r="V654" s="12"/>
      <c r="W654" s="12"/>
      <c r="X654" s="12"/>
      <c r="Y654" s="12"/>
      <c r="Z654" s="12"/>
    </row>
    <row r="655" spans="1:26" ht="15.75" customHeight="1">
      <c r="A655" s="12"/>
      <c r="B655" s="12"/>
      <c r="C655" s="12"/>
      <c r="D655" s="12"/>
      <c r="E655" s="12"/>
      <c r="F655" s="12"/>
      <c r="G655" s="12"/>
      <c r="H655" s="12"/>
      <c r="I655" s="12"/>
      <c r="J655" s="12"/>
      <c r="K655" s="12"/>
      <c r="L655" s="12"/>
      <c r="M655" s="12"/>
      <c r="N655" s="12"/>
      <c r="O655" s="12"/>
      <c r="P655" s="12"/>
      <c r="Q655" s="12"/>
      <c r="R655" s="12"/>
      <c r="S655" s="12"/>
      <c r="T655" s="12"/>
      <c r="U655" s="12"/>
      <c r="V655" s="12"/>
      <c r="W655" s="12"/>
      <c r="X655" s="12"/>
      <c r="Y655" s="12"/>
      <c r="Z655" s="12"/>
    </row>
    <row r="656" spans="1:26" ht="15.75" customHeight="1">
      <c r="A656" s="12"/>
      <c r="B656" s="12"/>
      <c r="C656" s="12"/>
      <c r="D656" s="12"/>
      <c r="E656" s="12"/>
      <c r="F656" s="12"/>
      <c r="G656" s="12"/>
      <c r="H656" s="12"/>
      <c r="I656" s="12"/>
      <c r="J656" s="12"/>
      <c r="K656" s="12"/>
      <c r="L656" s="12"/>
      <c r="M656" s="12"/>
      <c r="N656" s="12"/>
      <c r="O656" s="12"/>
      <c r="P656" s="12"/>
      <c r="Q656" s="12"/>
      <c r="R656" s="12"/>
      <c r="S656" s="12"/>
      <c r="T656" s="12"/>
      <c r="U656" s="12"/>
      <c r="V656" s="12"/>
      <c r="W656" s="12"/>
      <c r="X656" s="12"/>
      <c r="Y656" s="12"/>
      <c r="Z656" s="12"/>
    </row>
    <row r="657" spans="1:26" ht="15.75" customHeight="1">
      <c r="A657" s="12"/>
      <c r="B657" s="12"/>
      <c r="C657" s="12"/>
      <c r="D657" s="12"/>
      <c r="E657" s="12"/>
      <c r="F657" s="12"/>
      <c r="G657" s="12"/>
      <c r="H657" s="12"/>
      <c r="I657" s="12"/>
      <c r="J657" s="12"/>
      <c r="K657" s="12"/>
      <c r="L657" s="12"/>
      <c r="M657" s="12"/>
      <c r="N657" s="12"/>
      <c r="O657" s="12"/>
      <c r="P657" s="12"/>
      <c r="Q657" s="12"/>
      <c r="R657" s="12"/>
      <c r="S657" s="12"/>
      <c r="T657" s="12"/>
      <c r="U657" s="12"/>
      <c r="V657" s="12"/>
      <c r="W657" s="12"/>
      <c r="X657" s="12"/>
      <c r="Y657" s="12"/>
      <c r="Z657" s="12"/>
    </row>
    <row r="658" spans="1:26" ht="15.75" customHeight="1">
      <c r="A658" s="12"/>
      <c r="B658" s="12"/>
      <c r="C658" s="12"/>
      <c r="D658" s="12"/>
      <c r="E658" s="12"/>
      <c r="F658" s="12"/>
      <c r="G658" s="12"/>
      <c r="H658" s="12"/>
      <c r="I658" s="12"/>
      <c r="J658" s="12"/>
      <c r="K658" s="12"/>
      <c r="L658" s="12"/>
      <c r="M658" s="12"/>
      <c r="N658" s="12"/>
      <c r="O658" s="12"/>
      <c r="P658" s="12"/>
      <c r="Q658" s="12"/>
      <c r="R658" s="12"/>
      <c r="S658" s="12"/>
      <c r="T658" s="12"/>
      <c r="U658" s="12"/>
      <c r="V658" s="12"/>
      <c r="W658" s="12"/>
      <c r="X658" s="12"/>
      <c r="Y658" s="12"/>
      <c r="Z658" s="12"/>
    </row>
    <row r="659" spans="1:26" ht="15.75" customHeight="1">
      <c r="A659" s="12"/>
      <c r="B659" s="12"/>
      <c r="C659" s="12"/>
      <c r="D659" s="12"/>
      <c r="E659" s="12"/>
      <c r="F659" s="12"/>
      <c r="G659" s="12"/>
      <c r="H659" s="12"/>
      <c r="I659" s="12"/>
      <c r="J659" s="12"/>
      <c r="K659" s="12"/>
      <c r="L659" s="12"/>
      <c r="M659" s="12"/>
      <c r="N659" s="12"/>
      <c r="O659" s="12"/>
      <c r="P659" s="12"/>
      <c r="Q659" s="12"/>
      <c r="R659" s="12"/>
      <c r="S659" s="12"/>
      <c r="T659" s="12"/>
      <c r="U659" s="12"/>
      <c r="V659" s="12"/>
      <c r="W659" s="12"/>
      <c r="X659" s="12"/>
      <c r="Y659" s="12"/>
      <c r="Z659" s="12"/>
    </row>
    <row r="660" spans="1:26" ht="15.75" customHeight="1">
      <c r="A660" s="12"/>
      <c r="B660" s="12"/>
      <c r="C660" s="12"/>
      <c r="D660" s="12"/>
      <c r="E660" s="12"/>
      <c r="F660" s="12"/>
      <c r="G660" s="12"/>
      <c r="H660" s="12"/>
      <c r="I660" s="12"/>
      <c r="J660" s="12"/>
      <c r="K660" s="12"/>
      <c r="L660" s="12"/>
      <c r="M660" s="12"/>
      <c r="N660" s="12"/>
      <c r="O660" s="12"/>
      <c r="P660" s="12"/>
      <c r="Q660" s="12"/>
      <c r="R660" s="12"/>
      <c r="S660" s="12"/>
      <c r="T660" s="12"/>
      <c r="U660" s="12"/>
      <c r="V660" s="12"/>
      <c r="W660" s="12"/>
      <c r="X660" s="12"/>
      <c r="Y660" s="12"/>
      <c r="Z660" s="12"/>
    </row>
    <row r="661" spans="1:26" ht="15.75" customHeight="1">
      <c r="A661" s="12"/>
      <c r="B661" s="12"/>
      <c r="C661" s="12"/>
      <c r="D661" s="12"/>
      <c r="E661" s="12"/>
      <c r="F661" s="12"/>
      <c r="G661" s="12"/>
      <c r="H661" s="12"/>
      <c r="I661" s="12"/>
      <c r="J661" s="12"/>
      <c r="K661" s="12"/>
      <c r="L661" s="12"/>
      <c r="M661" s="12"/>
      <c r="N661" s="12"/>
      <c r="O661" s="12"/>
      <c r="P661" s="12"/>
      <c r="Q661" s="12"/>
      <c r="R661" s="12"/>
      <c r="S661" s="12"/>
      <c r="T661" s="12"/>
      <c r="U661" s="12"/>
      <c r="V661" s="12"/>
      <c r="W661" s="12"/>
      <c r="X661" s="12"/>
      <c r="Y661" s="12"/>
      <c r="Z661" s="12"/>
    </row>
    <row r="662" spans="1:26" ht="15.75" customHeight="1">
      <c r="A662" s="12"/>
      <c r="B662" s="12"/>
      <c r="C662" s="12"/>
      <c r="D662" s="12"/>
      <c r="E662" s="12"/>
      <c r="F662" s="12"/>
      <c r="G662" s="12"/>
      <c r="H662" s="12"/>
      <c r="I662" s="12"/>
      <c r="J662" s="12"/>
      <c r="K662" s="12"/>
      <c r="L662" s="12"/>
      <c r="M662" s="12"/>
      <c r="N662" s="12"/>
      <c r="O662" s="12"/>
      <c r="P662" s="12"/>
      <c r="Q662" s="12"/>
      <c r="R662" s="12"/>
      <c r="S662" s="12"/>
      <c r="T662" s="12"/>
      <c r="U662" s="12"/>
      <c r="V662" s="12"/>
      <c r="W662" s="12"/>
      <c r="X662" s="12"/>
      <c r="Y662" s="12"/>
      <c r="Z662" s="12"/>
    </row>
    <row r="663" spans="1:26" ht="15.75" customHeight="1">
      <c r="A663" s="12"/>
      <c r="B663" s="12"/>
      <c r="C663" s="12"/>
      <c r="D663" s="12"/>
      <c r="E663" s="12"/>
      <c r="F663" s="12"/>
      <c r="G663" s="12"/>
      <c r="H663" s="12"/>
      <c r="I663" s="12"/>
      <c r="J663" s="12"/>
      <c r="K663" s="12"/>
      <c r="L663" s="12"/>
      <c r="M663" s="12"/>
      <c r="N663" s="12"/>
      <c r="O663" s="12"/>
      <c r="P663" s="12"/>
      <c r="Q663" s="12"/>
      <c r="R663" s="12"/>
      <c r="S663" s="12"/>
      <c r="T663" s="12"/>
      <c r="U663" s="12"/>
      <c r="V663" s="12"/>
      <c r="W663" s="12"/>
      <c r="X663" s="12"/>
      <c r="Y663" s="12"/>
      <c r="Z663" s="12"/>
    </row>
    <row r="664" spans="1:26" ht="15.75" customHeight="1">
      <c r="A664" s="12"/>
      <c r="B664" s="12"/>
      <c r="C664" s="12"/>
      <c r="D664" s="12"/>
      <c r="E664" s="12"/>
      <c r="F664" s="12"/>
      <c r="G664" s="12"/>
      <c r="H664" s="12"/>
      <c r="I664" s="12"/>
      <c r="J664" s="12"/>
      <c r="K664" s="12"/>
      <c r="L664" s="12"/>
      <c r="M664" s="12"/>
      <c r="N664" s="12"/>
      <c r="O664" s="12"/>
      <c r="P664" s="12"/>
      <c r="Q664" s="12"/>
      <c r="R664" s="12"/>
      <c r="S664" s="12"/>
      <c r="T664" s="12"/>
      <c r="U664" s="12"/>
      <c r="V664" s="12"/>
      <c r="W664" s="12"/>
      <c r="X664" s="12"/>
      <c r="Y664" s="12"/>
      <c r="Z664" s="12"/>
    </row>
    <row r="665" spans="1:26" ht="15.75" customHeight="1">
      <c r="A665" s="12"/>
      <c r="B665" s="12"/>
      <c r="C665" s="12"/>
      <c r="D665" s="12"/>
      <c r="E665" s="12"/>
      <c r="F665" s="12"/>
      <c r="G665" s="12"/>
      <c r="H665" s="12"/>
      <c r="I665" s="12"/>
      <c r="J665" s="12"/>
      <c r="K665" s="12"/>
      <c r="L665" s="12"/>
      <c r="M665" s="12"/>
      <c r="N665" s="12"/>
      <c r="O665" s="12"/>
      <c r="P665" s="12"/>
      <c r="Q665" s="12"/>
      <c r="R665" s="12"/>
      <c r="S665" s="12"/>
      <c r="T665" s="12"/>
      <c r="U665" s="12"/>
      <c r="V665" s="12"/>
      <c r="W665" s="12"/>
      <c r="X665" s="12"/>
      <c r="Y665" s="12"/>
      <c r="Z665" s="12"/>
    </row>
    <row r="666" spans="1:26" ht="15.75" customHeight="1">
      <c r="A666" s="12"/>
      <c r="B666" s="12"/>
      <c r="C666" s="12"/>
      <c r="D666" s="12"/>
      <c r="E666" s="12"/>
      <c r="F666" s="12"/>
      <c r="G666" s="12"/>
      <c r="H666" s="12"/>
      <c r="I666" s="12"/>
      <c r="J666" s="12"/>
      <c r="K666" s="12"/>
      <c r="L666" s="12"/>
      <c r="M666" s="12"/>
      <c r="N666" s="12"/>
      <c r="O666" s="12"/>
      <c r="P666" s="12"/>
      <c r="Q666" s="12"/>
      <c r="R666" s="12"/>
      <c r="S666" s="12"/>
      <c r="T666" s="12"/>
      <c r="U666" s="12"/>
      <c r="V666" s="12"/>
      <c r="W666" s="12"/>
      <c r="X666" s="12"/>
      <c r="Y666" s="12"/>
      <c r="Z666" s="12"/>
    </row>
    <row r="667" spans="1:26" ht="15.75" customHeight="1">
      <c r="A667" s="12"/>
      <c r="B667" s="12"/>
      <c r="C667" s="12"/>
      <c r="D667" s="12"/>
      <c r="E667" s="12"/>
      <c r="F667" s="12"/>
      <c r="G667" s="12"/>
      <c r="H667" s="12"/>
      <c r="I667" s="12"/>
      <c r="J667" s="12"/>
      <c r="K667" s="12"/>
      <c r="L667" s="12"/>
      <c r="M667" s="12"/>
      <c r="N667" s="12"/>
      <c r="O667" s="12"/>
      <c r="P667" s="12"/>
      <c r="Q667" s="12"/>
      <c r="R667" s="12"/>
      <c r="S667" s="12"/>
      <c r="T667" s="12"/>
      <c r="U667" s="12"/>
      <c r="V667" s="12"/>
      <c r="W667" s="12"/>
      <c r="X667" s="12"/>
      <c r="Y667" s="12"/>
      <c r="Z667" s="12"/>
    </row>
    <row r="668" spans="1:26" ht="15.75" customHeight="1">
      <c r="A668" s="12"/>
      <c r="B668" s="12"/>
      <c r="C668" s="12"/>
      <c r="D668" s="12"/>
      <c r="E668" s="12"/>
      <c r="F668" s="12"/>
      <c r="G668" s="12"/>
      <c r="H668" s="12"/>
      <c r="I668" s="12"/>
      <c r="J668" s="12"/>
      <c r="K668" s="12"/>
      <c r="L668" s="12"/>
      <c r="M668" s="12"/>
      <c r="N668" s="12"/>
      <c r="O668" s="12"/>
      <c r="P668" s="12"/>
      <c r="Q668" s="12"/>
      <c r="R668" s="12"/>
      <c r="S668" s="12"/>
      <c r="T668" s="12"/>
      <c r="U668" s="12"/>
      <c r="V668" s="12"/>
      <c r="W668" s="12"/>
      <c r="X668" s="12"/>
      <c r="Y668" s="12"/>
      <c r="Z668" s="12"/>
    </row>
    <row r="669" spans="1:26" ht="15.75" customHeight="1">
      <c r="A669" s="12"/>
      <c r="B669" s="12"/>
      <c r="C669" s="12"/>
      <c r="D669" s="12"/>
      <c r="E669" s="12"/>
      <c r="F669" s="12"/>
      <c r="G669" s="12"/>
      <c r="H669" s="12"/>
      <c r="I669" s="12"/>
      <c r="J669" s="12"/>
      <c r="K669" s="12"/>
      <c r="L669" s="12"/>
      <c r="M669" s="12"/>
      <c r="N669" s="12"/>
      <c r="O669" s="12"/>
      <c r="P669" s="12"/>
      <c r="Q669" s="12"/>
      <c r="R669" s="12"/>
      <c r="S669" s="12"/>
      <c r="T669" s="12"/>
      <c r="U669" s="12"/>
      <c r="V669" s="12"/>
      <c r="W669" s="12"/>
      <c r="X669" s="12"/>
      <c r="Y669" s="12"/>
      <c r="Z669" s="12"/>
    </row>
    <row r="670" spans="1:26" ht="15.75" customHeight="1">
      <c r="A670" s="12"/>
      <c r="B670" s="12"/>
      <c r="C670" s="12"/>
      <c r="D670" s="12"/>
      <c r="E670" s="12"/>
      <c r="F670" s="12"/>
      <c r="G670" s="12"/>
      <c r="H670" s="12"/>
      <c r="I670" s="12"/>
      <c r="J670" s="12"/>
      <c r="K670" s="12"/>
      <c r="L670" s="12"/>
      <c r="M670" s="12"/>
      <c r="N670" s="12"/>
      <c r="O670" s="12"/>
      <c r="P670" s="12"/>
      <c r="Q670" s="12"/>
      <c r="R670" s="12"/>
      <c r="S670" s="12"/>
      <c r="T670" s="12"/>
      <c r="U670" s="12"/>
      <c r="V670" s="12"/>
      <c r="W670" s="12"/>
      <c r="X670" s="12"/>
      <c r="Y670" s="12"/>
      <c r="Z670" s="12"/>
    </row>
    <row r="671" spans="1:26" ht="15.75" customHeight="1">
      <c r="A671" s="12"/>
      <c r="B671" s="12"/>
      <c r="C671" s="12"/>
      <c r="D671" s="12"/>
      <c r="E671" s="12"/>
      <c r="F671" s="12"/>
      <c r="G671" s="12"/>
      <c r="H671" s="12"/>
      <c r="I671" s="12"/>
      <c r="J671" s="12"/>
      <c r="K671" s="12"/>
      <c r="L671" s="12"/>
      <c r="M671" s="12"/>
      <c r="N671" s="12"/>
      <c r="O671" s="12"/>
      <c r="P671" s="12"/>
      <c r="Q671" s="12"/>
      <c r="R671" s="12"/>
      <c r="S671" s="12"/>
      <c r="T671" s="12"/>
      <c r="U671" s="12"/>
      <c r="V671" s="12"/>
      <c r="W671" s="12"/>
      <c r="X671" s="12"/>
      <c r="Y671" s="12"/>
      <c r="Z671" s="12"/>
    </row>
    <row r="672" spans="1:26" ht="15.75" customHeight="1">
      <c r="A672" s="12"/>
      <c r="B672" s="12"/>
      <c r="C672" s="12"/>
      <c r="D672" s="12"/>
      <c r="E672" s="12"/>
      <c r="F672" s="12"/>
      <c r="G672" s="12"/>
      <c r="H672" s="12"/>
      <c r="I672" s="12"/>
      <c r="J672" s="12"/>
      <c r="K672" s="12"/>
      <c r="L672" s="12"/>
      <c r="M672" s="12"/>
      <c r="N672" s="12"/>
      <c r="O672" s="12"/>
      <c r="P672" s="12"/>
      <c r="Q672" s="12"/>
      <c r="R672" s="12"/>
      <c r="S672" s="12"/>
      <c r="T672" s="12"/>
      <c r="U672" s="12"/>
      <c r="V672" s="12"/>
      <c r="W672" s="12"/>
      <c r="X672" s="12"/>
      <c r="Y672" s="12"/>
      <c r="Z672" s="12"/>
    </row>
    <row r="673" spans="1:26" ht="15.75" customHeight="1">
      <c r="A673" s="12"/>
      <c r="B673" s="12"/>
      <c r="C673" s="12"/>
      <c r="D673" s="12"/>
      <c r="E673" s="12"/>
      <c r="F673" s="12"/>
      <c r="G673" s="12"/>
      <c r="H673" s="12"/>
      <c r="I673" s="12"/>
      <c r="J673" s="12"/>
      <c r="K673" s="12"/>
      <c r="L673" s="12"/>
      <c r="M673" s="12"/>
      <c r="N673" s="12"/>
      <c r="O673" s="12"/>
      <c r="P673" s="12"/>
      <c r="Q673" s="12"/>
      <c r="R673" s="12"/>
      <c r="S673" s="12"/>
      <c r="T673" s="12"/>
      <c r="U673" s="12"/>
      <c r="V673" s="12"/>
      <c r="W673" s="12"/>
      <c r="X673" s="12"/>
      <c r="Y673" s="12"/>
      <c r="Z673" s="12"/>
    </row>
    <row r="674" spans="1:26" ht="15.75" customHeight="1">
      <c r="A674" s="12"/>
      <c r="B674" s="12"/>
      <c r="C674" s="12"/>
      <c r="D674" s="12"/>
      <c r="E674" s="12"/>
      <c r="F674" s="12"/>
      <c r="G674" s="12"/>
      <c r="H674" s="12"/>
      <c r="I674" s="12"/>
      <c r="J674" s="12"/>
      <c r="K674" s="12"/>
      <c r="L674" s="12"/>
      <c r="M674" s="12"/>
      <c r="N674" s="12"/>
      <c r="O674" s="12"/>
      <c r="P674" s="12"/>
      <c r="Q674" s="12"/>
      <c r="R674" s="12"/>
      <c r="S674" s="12"/>
      <c r="T674" s="12"/>
      <c r="U674" s="12"/>
      <c r="V674" s="12"/>
      <c r="W674" s="12"/>
      <c r="X674" s="12"/>
      <c r="Y674" s="12"/>
      <c r="Z674" s="12"/>
    </row>
    <row r="675" spans="1:26" ht="15.75" customHeight="1">
      <c r="A675" s="12"/>
      <c r="B675" s="12"/>
      <c r="C675" s="12"/>
      <c r="D675" s="12"/>
      <c r="E675" s="12"/>
      <c r="F675" s="12"/>
      <c r="G675" s="12"/>
      <c r="H675" s="12"/>
      <c r="I675" s="12"/>
      <c r="J675" s="12"/>
      <c r="K675" s="12"/>
      <c r="L675" s="12"/>
      <c r="M675" s="12"/>
      <c r="N675" s="12"/>
      <c r="O675" s="12"/>
      <c r="P675" s="12"/>
      <c r="Q675" s="12"/>
      <c r="R675" s="12"/>
      <c r="S675" s="12"/>
      <c r="T675" s="12"/>
      <c r="U675" s="12"/>
      <c r="V675" s="12"/>
      <c r="W675" s="12"/>
      <c r="X675" s="12"/>
      <c r="Y675" s="12"/>
      <c r="Z675" s="12"/>
    </row>
    <row r="676" spans="1:26" ht="15.75" customHeight="1">
      <c r="A676" s="12"/>
      <c r="B676" s="12"/>
      <c r="C676" s="12"/>
      <c r="D676" s="12"/>
      <c r="E676" s="12"/>
      <c r="F676" s="12"/>
      <c r="G676" s="12"/>
      <c r="H676" s="12"/>
      <c r="I676" s="12"/>
      <c r="J676" s="12"/>
      <c r="K676" s="12"/>
      <c r="L676" s="12"/>
      <c r="M676" s="12"/>
      <c r="N676" s="12"/>
      <c r="O676" s="12"/>
      <c r="P676" s="12"/>
      <c r="Q676" s="12"/>
      <c r="R676" s="12"/>
      <c r="S676" s="12"/>
      <c r="T676" s="12"/>
      <c r="U676" s="12"/>
      <c r="V676" s="12"/>
      <c r="W676" s="12"/>
      <c r="X676" s="12"/>
      <c r="Y676" s="12"/>
      <c r="Z676" s="12"/>
    </row>
    <row r="677" spans="1:26" ht="15.75" customHeight="1">
      <c r="A677" s="12"/>
      <c r="B677" s="12"/>
      <c r="C677" s="12"/>
      <c r="D677" s="12"/>
      <c r="E677" s="12"/>
      <c r="F677" s="12"/>
      <c r="G677" s="12"/>
      <c r="H677" s="12"/>
      <c r="I677" s="12"/>
      <c r="J677" s="12"/>
      <c r="K677" s="12"/>
      <c r="L677" s="12"/>
      <c r="M677" s="12"/>
      <c r="N677" s="12"/>
      <c r="O677" s="12"/>
      <c r="P677" s="12"/>
      <c r="Q677" s="12"/>
      <c r="R677" s="12"/>
      <c r="S677" s="12"/>
      <c r="T677" s="12"/>
      <c r="U677" s="12"/>
      <c r="V677" s="12"/>
      <c r="W677" s="12"/>
      <c r="X677" s="12"/>
      <c r="Y677" s="12"/>
      <c r="Z677" s="12"/>
    </row>
    <row r="678" spans="1:26" ht="15.75" customHeight="1">
      <c r="A678" s="12"/>
      <c r="B678" s="12"/>
      <c r="C678" s="12"/>
      <c r="D678" s="12"/>
      <c r="E678" s="12"/>
      <c r="F678" s="12"/>
      <c r="G678" s="12"/>
      <c r="H678" s="12"/>
      <c r="I678" s="12"/>
      <c r="J678" s="12"/>
      <c r="K678" s="12"/>
      <c r="L678" s="12"/>
      <c r="M678" s="12"/>
      <c r="N678" s="12"/>
      <c r="O678" s="12"/>
      <c r="P678" s="12"/>
      <c r="Q678" s="12"/>
      <c r="R678" s="12"/>
      <c r="S678" s="12"/>
      <c r="T678" s="12"/>
      <c r="U678" s="12"/>
      <c r="V678" s="12"/>
      <c r="W678" s="12"/>
      <c r="X678" s="12"/>
      <c r="Y678" s="12"/>
      <c r="Z678" s="12"/>
    </row>
    <row r="679" spans="1:26" ht="15.75" customHeight="1">
      <c r="A679" s="12"/>
      <c r="B679" s="12"/>
      <c r="C679" s="12"/>
      <c r="D679" s="12"/>
      <c r="E679" s="12"/>
      <c r="F679" s="12"/>
      <c r="G679" s="12"/>
      <c r="H679" s="12"/>
      <c r="I679" s="12"/>
      <c r="J679" s="12"/>
      <c r="K679" s="12"/>
      <c r="L679" s="12"/>
      <c r="M679" s="12"/>
      <c r="N679" s="12"/>
      <c r="O679" s="12"/>
      <c r="P679" s="12"/>
      <c r="Q679" s="12"/>
      <c r="R679" s="12"/>
      <c r="S679" s="12"/>
      <c r="T679" s="12"/>
      <c r="U679" s="12"/>
      <c r="V679" s="12"/>
      <c r="W679" s="12"/>
      <c r="X679" s="12"/>
      <c r="Y679" s="12"/>
      <c r="Z679" s="12"/>
    </row>
    <row r="680" spans="1:26" ht="15.75" customHeight="1">
      <c r="A680" s="12"/>
      <c r="B680" s="12"/>
      <c r="C680" s="12"/>
      <c r="D680" s="12"/>
      <c r="E680" s="12"/>
      <c r="F680" s="12"/>
      <c r="G680" s="12"/>
      <c r="H680" s="12"/>
      <c r="I680" s="12"/>
      <c r="J680" s="12"/>
      <c r="K680" s="12"/>
      <c r="L680" s="12"/>
      <c r="M680" s="12"/>
      <c r="N680" s="12"/>
      <c r="O680" s="12"/>
      <c r="P680" s="12"/>
      <c r="Q680" s="12"/>
      <c r="R680" s="12"/>
      <c r="S680" s="12"/>
      <c r="T680" s="12"/>
      <c r="U680" s="12"/>
      <c r="V680" s="12"/>
      <c r="W680" s="12"/>
      <c r="X680" s="12"/>
      <c r="Y680" s="12"/>
      <c r="Z680" s="12"/>
    </row>
    <row r="681" spans="1:26" ht="15.75" customHeight="1">
      <c r="A681" s="12"/>
      <c r="B681" s="12"/>
      <c r="C681" s="12"/>
      <c r="D681" s="12"/>
      <c r="E681" s="12"/>
      <c r="F681" s="12"/>
      <c r="G681" s="12"/>
      <c r="H681" s="12"/>
      <c r="I681" s="12"/>
      <c r="J681" s="12"/>
      <c r="K681" s="12"/>
      <c r="L681" s="12"/>
      <c r="M681" s="12"/>
      <c r="N681" s="12"/>
      <c r="O681" s="12"/>
      <c r="P681" s="12"/>
      <c r="Q681" s="12"/>
      <c r="R681" s="12"/>
      <c r="S681" s="12"/>
      <c r="T681" s="12"/>
      <c r="U681" s="12"/>
      <c r="V681" s="12"/>
      <c r="W681" s="12"/>
      <c r="X681" s="12"/>
      <c r="Y681" s="12"/>
      <c r="Z681" s="12"/>
    </row>
    <row r="682" spans="1:26" ht="15.75" customHeight="1">
      <c r="A682" s="12"/>
      <c r="B682" s="12"/>
      <c r="C682" s="12"/>
      <c r="D682" s="12"/>
      <c r="E682" s="12"/>
      <c r="F682" s="12"/>
      <c r="G682" s="12"/>
      <c r="H682" s="12"/>
      <c r="I682" s="12"/>
      <c r="J682" s="12"/>
      <c r="K682" s="12"/>
      <c r="L682" s="12"/>
      <c r="M682" s="12"/>
      <c r="N682" s="12"/>
      <c r="O682" s="12"/>
      <c r="P682" s="12"/>
      <c r="Q682" s="12"/>
      <c r="R682" s="12"/>
      <c r="S682" s="12"/>
      <c r="T682" s="12"/>
      <c r="U682" s="12"/>
      <c r="V682" s="12"/>
      <c r="W682" s="12"/>
      <c r="X682" s="12"/>
      <c r="Y682" s="12"/>
      <c r="Z682" s="12"/>
    </row>
    <row r="683" spans="1:26" ht="15.75" customHeight="1">
      <c r="A683" s="12"/>
      <c r="B683" s="12"/>
      <c r="C683" s="12"/>
      <c r="D683" s="12"/>
      <c r="E683" s="12"/>
      <c r="F683" s="12"/>
      <c r="G683" s="12"/>
      <c r="H683" s="12"/>
      <c r="I683" s="12"/>
      <c r="J683" s="12"/>
      <c r="K683" s="12"/>
      <c r="L683" s="12"/>
      <c r="M683" s="12"/>
      <c r="N683" s="12"/>
      <c r="O683" s="12"/>
      <c r="P683" s="12"/>
      <c r="Q683" s="12"/>
      <c r="R683" s="12"/>
      <c r="S683" s="12"/>
      <c r="T683" s="12"/>
      <c r="U683" s="12"/>
      <c r="V683" s="12"/>
      <c r="W683" s="12"/>
      <c r="X683" s="12"/>
      <c r="Y683" s="12"/>
      <c r="Z683" s="12"/>
    </row>
    <row r="684" spans="1:26" ht="15.75" customHeight="1">
      <c r="A684" s="12"/>
      <c r="B684" s="12"/>
      <c r="C684" s="12"/>
      <c r="D684" s="12"/>
      <c r="E684" s="12"/>
      <c r="F684" s="12"/>
      <c r="G684" s="12"/>
      <c r="H684" s="12"/>
      <c r="I684" s="12"/>
      <c r="J684" s="12"/>
      <c r="K684" s="12"/>
      <c r="L684" s="12"/>
      <c r="M684" s="12"/>
      <c r="N684" s="12"/>
      <c r="O684" s="12"/>
      <c r="P684" s="12"/>
      <c r="Q684" s="12"/>
      <c r="R684" s="12"/>
      <c r="S684" s="12"/>
      <c r="T684" s="12"/>
      <c r="U684" s="12"/>
      <c r="V684" s="12"/>
      <c r="W684" s="12"/>
      <c r="X684" s="12"/>
      <c r="Y684" s="12"/>
      <c r="Z684" s="12"/>
    </row>
    <row r="685" spans="1:26" ht="15.75" customHeight="1">
      <c r="A685" s="12"/>
      <c r="B685" s="12"/>
      <c r="C685" s="12"/>
      <c r="D685" s="12"/>
      <c r="E685" s="12"/>
      <c r="F685" s="12"/>
      <c r="G685" s="12"/>
      <c r="H685" s="12"/>
      <c r="I685" s="12"/>
      <c r="J685" s="12"/>
      <c r="K685" s="12"/>
      <c r="L685" s="12"/>
      <c r="M685" s="12"/>
      <c r="N685" s="12"/>
      <c r="O685" s="12"/>
      <c r="P685" s="12"/>
      <c r="Q685" s="12"/>
      <c r="R685" s="12"/>
      <c r="S685" s="12"/>
      <c r="T685" s="12"/>
      <c r="U685" s="12"/>
      <c r="V685" s="12"/>
      <c r="W685" s="12"/>
      <c r="X685" s="12"/>
      <c r="Y685" s="12"/>
      <c r="Z685" s="12"/>
    </row>
    <row r="686" spans="1:26" ht="15.75" customHeight="1">
      <c r="A686" s="12"/>
      <c r="B686" s="12"/>
      <c r="C686" s="12"/>
      <c r="D686" s="12"/>
      <c r="E686" s="12"/>
      <c r="F686" s="12"/>
      <c r="G686" s="12"/>
      <c r="H686" s="12"/>
      <c r="I686" s="12"/>
      <c r="J686" s="12"/>
      <c r="K686" s="12"/>
      <c r="L686" s="12"/>
      <c r="M686" s="12"/>
      <c r="N686" s="12"/>
      <c r="O686" s="12"/>
      <c r="P686" s="12"/>
      <c r="Q686" s="12"/>
      <c r="R686" s="12"/>
      <c r="S686" s="12"/>
      <c r="T686" s="12"/>
      <c r="U686" s="12"/>
      <c r="V686" s="12"/>
      <c r="W686" s="12"/>
      <c r="X686" s="12"/>
      <c r="Y686" s="12"/>
      <c r="Z686" s="12"/>
    </row>
    <row r="687" spans="1:26" ht="15.75" customHeight="1">
      <c r="A687" s="12"/>
      <c r="B687" s="12"/>
      <c r="C687" s="12"/>
      <c r="D687" s="12"/>
      <c r="E687" s="12"/>
      <c r="F687" s="12"/>
      <c r="G687" s="12"/>
      <c r="H687" s="12"/>
      <c r="I687" s="12"/>
      <c r="J687" s="12"/>
      <c r="K687" s="12"/>
      <c r="L687" s="12"/>
      <c r="M687" s="12"/>
      <c r="N687" s="12"/>
      <c r="O687" s="12"/>
      <c r="P687" s="12"/>
      <c r="Q687" s="12"/>
      <c r="R687" s="12"/>
      <c r="S687" s="12"/>
      <c r="T687" s="12"/>
      <c r="U687" s="12"/>
      <c r="V687" s="12"/>
      <c r="W687" s="12"/>
      <c r="X687" s="12"/>
      <c r="Y687" s="12"/>
      <c r="Z687" s="12"/>
    </row>
    <row r="688" spans="1:26" ht="15.75" customHeight="1">
      <c r="A688" s="12"/>
      <c r="B688" s="12"/>
      <c r="C688" s="12"/>
      <c r="D688" s="12"/>
      <c r="E688" s="12"/>
      <c r="F688" s="12"/>
      <c r="G688" s="12"/>
      <c r="H688" s="12"/>
      <c r="I688" s="12"/>
      <c r="J688" s="12"/>
      <c r="K688" s="12"/>
      <c r="L688" s="12"/>
      <c r="M688" s="12"/>
      <c r="N688" s="12"/>
      <c r="O688" s="12"/>
      <c r="P688" s="12"/>
      <c r="Q688" s="12"/>
      <c r="R688" s="12"/>
      <c r="S688" s="12"/>
      <c r="T688" s="12"/>
      <c r="U688" s="12"/>
      <c r="V688" s="12"/>
      <c r="W688" s="12"/>
      <c r="X688" s="12"/>
      <c r="Y688" s="12"/>
      <c r="Z688" s="12"/>
    </row>
    <row r="689" spans="1:26" ht="15.75" customHeight="1">
      <c r="A689" s="12"/>
      <c r="B689" s="12"/>
      <c r="C689" s="12"/>
      <c r="D689" s="12"/>
      <c r="E689" s="12"/>
      <c r="F689" s="12"/>
      <c r="G689" s="12"/>
      <c r="H689" s="12"/>
      <c r="I689" s="12"/>
      <c r="J689" s="12"/>
      <c r="K689" s="12"/>
      <c r="L689" s="12"/>
      <c r="M689" s="12"/>
      <c r="N689" s="12"/>
      <c r="O689" s="12"/>
      <c r="P689" s="12"/>
      <c r="Q689" s="12"/>
      <c r="R689" s="12"/>
      <c r="S689" s="12"/>
      <c r="T689" s="12"/>
      <c r="U689" s="12"/>
      <c r="V689" s="12"/>
      <c r="W689" s="12"/>
      <c r="X689" s="12"/>
      <c r="Y689" s="12"/>
      <c r="Z689" s="12"/>
    </row>
    <row r="690" spans="1:26" ht="15.75" customHeight="1">
      <c r="A690" s="12"/>
      <c r="B690" s="12"/>
      <c r="C690" s="12"/>
      <c r="D690" s="12"/>
      <c r="E690" s="12"/>
      <c r="F690" s="12"/>
      <c r="G690" s="12"/>
      <c r="H690" s="12"/>
      <c r="I690" s="12"/>
      <c r="J690" s="12"/>
      <c r="K690" s="12"/>
      <c r="L690" s="12"/>
      <c r="M690" s="12"/>
      <c r="N690" s="12"/>
      <c r="O690" s="12"/>
      <c r="P690" s="12"/>
      <c r="Q690" s="12"/>
      <c r="R690" s="12"/>
      <c r="S690" s="12"/>
      <c r="T690" s="12"/>
      <c r="U690" s="12"/>
      <c r="V690" s="12"/>
      <c r="W690" s="12"/>
      <c r="X690" s="12"/>
      <c r="Y690" s="12"/>
      <c r="Z690" s="12"/>
    </row>
    <row r="691" spans="1:26" ht="15.75" customHeight="1">
      <c r="A691" s="12"/>
      <c r="B691" s="12"/>
      <c r="C691" s="12"/>
      <c r="D691" s="12"/>
      <c r="E691" s="12"/>
      <c r="F691" s="12"/>
      <c r="G691" s="12"/>
      <c r="H691" s="12"/>
      <c r="I691" s="12"/>
      <c r="J691" s="12"/>
      <c r="K691" s="12"/>
      <c r="L691" s="12"/>
      <c r="M691" s="12"/>
      <c r="N691" s="12"/>
      <c r="O691" s="12"/>
      <c r="P691" s="12"/>
      <c r="Q691" s="12"/>
      <c r="R691" s="12"/>
      <c r="S691" s="12"/>
      <c r="T691" s="12"/>
      <c r="U691" s="12"/>
      <c r="V691" s="12"/>
      <c r="W691" s="12"/>
      <c r="X691" s="12"/>
      <c r="Y691" s="12"/>
      <c r="Z691" s="12"/>
    </row>
    <row r="692" spans="1:26" ht="15.75" customHeight="1">
      <c r="A692" s="12"/>
      <c r="B692" s="12"/>
      <c r="C692" s="12"/>
      <c r="D692" s="12"/>
      <c r="E692" s="12"/>
      <c r="F692" s="12"/>
      <c r="G692" s="12"/>
      <c r="H692" s="12"/>
      <c r="I692" s="12"/>
      <c r="J692" s="12"/>
      <c r="K692" s="12"/>
      <c r="L692" s="12"/>
      <c r="M692" s="12"/>
      <c r="N692" s="12"/>
      <c r="O692" s="12"/>
      <c r="P692" s="12"/>
      <c r="Q692" s="12"/>
      <c r="R692" s="12"/>
      <c r="S692" s="12"/>
      <c r="T692" s="12"/>
      <c r="U692" s="12"/>
      <c r="V692" s="12"/>
      <c r="W692" s="12"/>
      <c r="X692" s="12"/>
      <c r="Y692" s="12"/>
      <c r="Z692" s="12"/>
    </row>
    <row r="693" spans="1:26" ht="15.75" customHeight="1">
      <c r="A693" s="12"/>
      <c r="B693" s="12"/>
      <c r="C693" s="12"/>
      <c r="D693" s="12"/>
      <c r="E693" s="12"/>
      <c r="F693" s="12"/>
      <c r="G693" s="12"/>
      <c r="H693" s="12"/>
      <c r="I693" s="12"/>
      <c r="J693" s="12"/>
      <c r="K693" s="12"/>
      <c r="L693" s="12"/>
      <c r="M693" s="12"/>
      <c r="N693" s="12"/>
      <c r="O693" s="12"/>
      <c r="P693" s="12"/>
      <c r="Q693" s="12"/>
      <c r="R693" s="12"/>
      <c r="S693" s="12"/>
      <c r="T693" s="12"/>
      <c r="U693" s="12"/>
      <c r="V693" s="12"/>
      <c r="W693" s="12"/>
      <c r="X693" s="12"/>
      <c r="Y693" s="12"/>
      <c r="Z693" s="12"/>
    </row>
    <row r="694" spans="1:26" ht="15.75" customHeight="1">
      <c r="A694" s="12"/>
      <c r="B694" s="12"/>
      <c r="C694" s="12"/>
      <c r="D694" s="12"/>
      <c r="E694" s="12"/>
      <c r="F694" s="12"/>
      <c r="G694" s="12"/>
      <c r="H694" s="12"/>
      <c r="I694" s="12"/>
      <c r="J694" s="12"/>
      <c r="K694" s="12"/>
      <c r="L694" s="12"/>
      <c r="M694" s="12"/>
      <c r="N694" s="12"/>
      <c r="O694" s="12"/>
      <c r="P694" s="12"/>
      <c r="Q694" s="12"/>
      <c r="R694" s="12"/>
      <c r="S694" s="12"/>
      <c r="T694" s="12"/>
      <c r="U694" s="12"/>
      <c r="V694" s="12"/>
      <c r="W694" s="12"/>
      <c r="X694" s="12"/>
      <c r="Y694" s="12"/>
      <c r="Z694" s="12"/>
    </row>
    <row r="695" spans="1:26" ht="15.75" customHeight="1">
      <c r="A695" s="12"/>
      <c r="B695" s="12"/>
      <c r="C695" s="12"/>
      <c r="D695" s="12"/>
      <c r="E695" s="12"/>
      <c r="F695" s="12"/>
      <c r="G695" s="12"/>
      <c r="H695" s="12"/>
      <c r="I695" s="12"/>
      <c r="J695" s="12"/>
      <c r="K695" s="12"/>
      <c r="L695" s="12"/>
      <c r="M695" s="12"/>
      <c r="N695" s="12"/>
      <c r="O695" s="12"/>
      <c r="P695" s="12"/>
      <c r="Q695" s="12"/>
      <c r="R695" s="12"/>
      <c r="S695" s="12"/>
      <c r="T695" s="12"/>
      <c r="U695" s="12"/>
      <c r="V695" s="12"/>
      <c r="W695" s="12"/>
      <c r="X695" s="12"/>
      <c r="Y695" s="12"/>
      <c r="Z695" s="12"/>
    </row>
    <row r="696" spans="1:26" ht="15.75" customHeight="1">
      <c r="A696" s="12"/>
      <c r="B696" s="12"/>
      <c r="C696" s="12"/>
      <c r="D696" s="12"/>
      <c r="E696" s="12"/>
      <c r="F696" s="12"/>
      <c r="G696" s="12"/>
      <c r="H696" s="12"/>
      <c r="I696" s="12"/>
      <c r="J696" s="12"/>
      <c r="K696" s="12"/>
      <c r="L696" s="12"/>
      <c r="M696" s="12"/>
      <c r="N696" s="12"/>
      <c r="O696" s="12"/>
      <c r="P696" s="12"/>
      <c r="Q696" s="12"/>
      <c r="R696" s="12"/>
      <c r="S696" s="12"/>
      <c r="T696" s="12"/>
      <c r="U696" s="12"/>
      <c r="V696" s="12"/>
      <c r="W696" s="12"/>
      <c r="X696" s="12"/>
      <c r="Y696" s="12"/>
      <c r="Z696" s="12"/>
    </row>
    <row r="697" spans="1:26" ht="15.75" customHeight="1">
      <c r="A697" s="12"/>
      <c r="B697" s="12"/>
      <c r="C697" s="12"/>
      <c r="D697" s="12"/>
      <c r="E697" s="12"/>
      <c r="F697" s="12"/>
      <c r="G697" s="12"/>
      <c r="H697" s="12"/>
      <c r="I697" s="12"/>
      <c r="J697" s="12"/>
      <c r="K697" s="12"/>
      <c r="L697" s="12"/>
      <c r="M697" s="12"/>
      <c r="N697" s="12"/>
      <c r="O697" s="12"/>
      <c r="P697" s="12"/>
      <c r="Q697" s="12"/>
      <c r="R697" s="12"/>
      <c r="S697" s="12"/>
      <c r="T697" s="12"/>
      <c r="U697" s="12"/>
      <c r="V697" s="12"/>
      <c r="W697" s="12"/>
      <c r="X697" s="12"/>
      <c r="Y697" s="12"/>
      <c r="Z697" s="12"/>
    </row>
    <row r="698" spans="1:26" ht="15.75" customHeight="1">
      <c r="A698" s="12"/>
      <c r="B698" s="12"/>
      <c r="C698" s="12"/>
      <c r="D698" s="12"/>
      <c r="E698" s="12"/>
      <c r="F698" s="12"/>
      <c r="G698" s="12"/>
      <c r="H698" s="12"/>
      <c r="I698" s="12"/>
      <c r="J698" s="12"/>
      <c r="K698" s="12"/>
      <c r="L698" s="12"/>
      <c r="M698" s="12"/>
      <c r="N698" s="12"/>
      <c r="O698" s="12"/>
      <c r="P698" s="12"/>
      <c r="Q698" s="12"/>
      <c r="R698" s="12"/>
      <c r="S698" s="12"/>
      <c r="T698" s="12"/>
      <c r="U698" s="12"/>
      <c r="V698" s="12"/>
      <c r="W698" s="12"/>
      <c r="X698" s="12"/>
      <c r="Y698" s="12"/>
      <c r="Z698" s="12"/>
    </row>
    <row r="699" spans="1:26" ht="15.75" customHeight="1">
      <c r="A699" s="12"/>
      <c r="B699" s="12"/>
      <c r="C699" s="12"/>
      <c r="D699" s="12"/>
      <c r="E699" s="12"/>
      <c r="F699" s="12"/>
      <c r="G699" s="12"/>
      <c r="H699" s="12"/>
      <c r="I699" s="12"/>
      <c r="J699" s="12"/>
      <c r="K699" s="12"/>
      <c r="L699" s="12"/>
      <c r="M699" s="12"/>
      <c r="N699" s="12"/>
      <c r="O699" s="12"/>
      <c r="P699" s="12"/>
      <c r="Q699" s="12"/>
      <c r="R699" s="12"/>
      <c r="S699" s="12"/>
      <c r="T699" s="12"/>
      <c r="U699" s="12"/>
      <c r="V699" s="12"/>
      <c r="W699" s="12"/>
      <c r="X699" s="12"/>
      <c r="Y699" s="12"/>
      <c r="Z699" s="12"/>
    </row>
    <row r="700" spans="1:26" ht="15.75" customHeight="1">
      <c r="A700" s="12"/>
      <c r="B700" s="12"/>
      <c r="C700" s="12"/>
      <c r="D700" s="12"/>
      <c r="E700" s="12"/>
      <c r="F700" s="12"/>
      <c r="G700" s="12"/>
      <c r="H700" s="12"/>
      <c r="I700" s="12"/>
      <c r="J700" s="12"/>
      <c r="K700" s="12"/>
      <c r="L700" s="12"/>
      <c r="M700" s="12"/>
      <c r="N700" s="12"/>
      <c r="O700" s="12"/>
      <c r="P700" s="12"/>
      <c r="Q700" s="12"/>
      <c r="R700" s="12"/>
      <c r="S700" s="12"/>
      <c r="T700" s="12"/>
      <c r="U700" s="12"/>
      <c r="V700" s="12"/>
      <c r="W700" s="12"/>
      <c r="X700" s="12"/>
      <c r="Y700" s="12"/>
      <c r="Z700" s="12"/>
    </row>
    <row r="701" spans="1:26" ht="15.75" customHeight="1">
      <c r="A701" s="12"/>
      <c r="B701" s="12"/>
      <c r="C701" s="12"/>
      <c r="D701" s="12"/>
      <c r="E701" s="12"/>
      <c r="F701" s="12"/>
      <c r="G701" s="12"/>
      <c r="H701" s="12"/>
      <c r="I701" s="12"/>
      <c r="J701" s="12"/>
      <c r="K701" s="12"/>
      <c r="L701" s="12"/>
      <c r="M701" s="12"/>
      <c r="N701" s="12"/>
      <c r="O701" s="12"/>
      <c r="P701" s="12"/>
      <c r="Q701" s="12"/>
      <c r="R701" s="12"/>
      <c r="S701" s="12"/>
      <c r="T701" s="12"/>
      <c r="U701" s="12"/>
      <c r="V701" s="12"/>
      <c r="W701" s="12"/>
      <c r="X701" s="12"/>
      <c r="Y701" s="12"/>
      <c r="Z701" s="12"/>
    </row>
    <row r="702" spans="1:26" ht="15.75" customHeight="1">
      <c r="A702" s="12"/>
      <c r="B702" s="12"/>
      <c r="C702" s="12"/>
      <c r="D702" s="12"/>
      <c r="E702" s="12"/>
      <c r="F702" s="12"/>
      <c r="G702" s="12"/>
      <c r="H702" s="12"/>
      <c r="I702" s="12"/>
      <c r="J702" s="12"/>
      <c r="K702" s="12"/>
      <c r="L702" s="12"/>
      <c r="M702" s="12"/>
      <c r="N702" s="12"/>
      <c r="O702" s="12"/>
      <c r="P702" s="12"/>
      <c r="Q702" s="12"/>
      <c r="R702" s="12"/>
      <c r="S702" s="12"/>
      <c r="T702" s="12"/>
      <c r="U702" s="12"/>
      <c r="V702" s="12"/>
      <c r="W702" s="12"/>
      <c r="X702" s="12"/>
      <c r="Y702" s="12"/>
      <c r="Z702" s="12"/>
    </row>
    <row r="703" spans="1:26" ht="15.75" customHeight="1">
      <c r="A703" s="12"/>
      <c r="B703" s="12"/>
      <c r="C703" s="12"/>
      <c r="D703" s="12"/>
      <c r="E703" s="12"/>
      <c r="F703" s="12"/>
      <c r="G703" s="12"/>
      <c r="H703" s="12"/>
      <c r="I703" s="12"/>
      <c r="J703" s="12"/>
      <c r="K703" s="12"/>
      <c r="L703" s="12"/>
      <c r="M703" s="12"/>
      <c r="N703" s="12"/>
      <c r="O703" s="12"/>
      <c r="P703" s="12"/>
      <c r="Q703" s="12"/>
      <c r="R703" s="12"/>
      <c r="S703" s="12"/>
      <c r="T703" s="12"/>
      <c r="U703" s="12"/>
      <c r="V703" s="12"/>
      <c r="W703" s="12"/>
      <c r="X703" s="12"/>
      <c r="Y703" s="12"/>
      <c r="Z703" s="12"/>
    </row>
    <row r="704" spans="1:26" ht="15.75" customHeight="1">
      <c r="A704" s="12"/>
      <c r="B704" s="12"/>
      <c r="C704" s="12"/>
      <c r="D704" s="12"/>
      <c r="E704" s="12"/>
      <c r="F704" s="12"/>
      <c r="G704" s="12"/>
      <c r="H704" s="12"/>
      <c r="I704" s="12"/>
      <c r="J704" s="12"/>
      <c r="K704" s="12"/>
      <c r="L704" s="12"/>
      <c r="M704" s="12"/>
      <c r="N704" s="12"/>
      <c r="O704" s="12"/>
      <c r="P704" s="12"/>
      <c r="Q704" s="12"/>
      <c r="R704" s="12"/>
      <c r="S704" s="12"/>
      <c r="T704" s="12"/>
      <c r="U704" s="12"/>
      <c r="V704" s="12"/>
      <c r="W704" s="12"/>
      <c r="X704" s="12"/>
      <c r="Y704" s="12"/>
      <c r="Z704" s="12"/>
    </row>
    <row r="705" spans="1:26" ht="15.75" customHeight="1">
      <c r="A705" s="12"/>
      <c r="B705" s="12"/>
      <c r="C705" s="12"/>
      <c r="D705" s="12"/>
      <c r="E705" s="12"/>
      <c r="F705" s="12"/>
      <c r="G705" s="12"/>
      <c r="H705" s="12"/>
      <c r="I705" s="12"/>
      <c r="J705" s="12"/>
      <c r="K705" s="12"/>
      <c r="L705" s="12"/>
      <c r="M705" s="12"/>
      <c r="N705" s="12"/>
      <c r="O705" s="12"/>
      <c r="P705" s="12"/>
      <c r="Q705" s="12"/>
      <c r="R705" s="12"/>
      <c r="S705" s="12"/>
      <c r="T705" s="12"/>
      <c r="U705" s="12"/>
      <c r="V705" s="12"/>
      <c r="W705" s="12"/>
      <c r="X705" s="12"/>
      <c r="Y705" s="12"/>
      <c r="Z705" s="12"/>
    </row>
    <row r="706" spans="1:26" ht="15.75" customHeight="1">
      <c r="A706" s="12"/>
      <c r="B706" s="12"/>
      <c r="C706" s="12"/>
      <c r="D706" s="12"/>
      <c r="E706" s="12"/>
      <c r="F706" s="12"/>
      <c r="G706" s="12"/>
      <c r="H706" s="12"/>
      <c r="I706" s="12"/>
      <c r="J706" s="12"/>
      <c r="K706" s="12"/>
      <c r="L706" s="12"/>
      <c r="M706" s="12"/>
      <c r="N706" s="12"/>
      <c r="O706" s="12"/>
      <c r="P706" s="12"/>
      <c r="Q706" s="12"/>
      <c r="R706" s="12"/>
      <c r="S706" s="12"/>
      <c r="T706" s="12"/>
      <c r="U706" s="12"/>
      <c r="V706" s="12"/>
      <c r="W706" s="12"/>
      <c r="X706" s="12"/>
      <c r="Y706" s="12"/>
      <c r="Z706" s="12"/>
    </row>
    <row r="707" spans="1:26" ht="15.75" customHeight="1">
      <c r="A707" s="12"/>
      <c r="B707" s="12"/>
      <c r="C707" s="12"/>
      <c r="D707" s="12"/>
      <c r="E707" s="12"/>
      <c r="F707" s="12"/>
      <c r="G707" s="12"/>
      <c r="H707" s="12"/>
      <c r="I707" s="12"/>
      <c r="J707" s="12"/>
      <c r="K707" s="12"/>
      <c r="L707" s="12"/>
      <c r="M707" s="12"/>
      <c r="N707" s="12"/>
      <c r="O707" s="12"/>
      <c r="P707" s="12"/>
      <c r="Q707" s="12"/>
      <c r="R707" s="12"/>
      <c r="S707" s="12"/>
      <c r="T707" s="12"/>
      <c r="U707" s="12"/>
      <c r="V707" s="12"/>
      <c r="W707" s="12"/>
      <c r="X707" s="12"/>
      <c r="Y707" s="12"/>
      <c r="Z707" s="12"/>
    </row>
    <row r="708" spans="1:26" ht="15.75" customHeight="1">
      <c r="A708" s="12"/>
      <c r="B708" s="12"/>
      <c r="C708" s="12"/>
      <c r="D708" s="12"/>
      <c r="E708" s="12"/>
      <c r="F708" s="12"/>
      <c r="G708" s="12"/>
      <c r="H708" s="12"/>
      <c r="I708" s="12"/>
      <c r="J708" s="12"/>
      <c r="K708" s="12"/>
      <c r="L708" s="12"/>
      <c r="M708" s="12"/>
      <c r="N708" s="12"/>
      <c r="O708" s="12"/>
      <c r="P708" s="12"/>
      <c r="Q708" s="12"/>
      <c r="R708" s="12"/>
      <c r="S708" s="12"/>
      <c r="T708" s="12"/>
      <c r="U708" s="12"/>
      <c r="V708" s="12"/>
      <c r="W708" s="12"/>
      <c r="X708" s="12"/>
      <c r="Y708" s="12"/>
      <c r="Z708" s="12"/>
    </row>
    <row r="709" spans="1:26" ht="15.75" customHeight="1">
      <c r="A709" s="12"/>
      <c r="B709" s="12"/>
      <c r="C709" s="12"/>
      <c r="D709" s="12"/>
      <c r="E709" s="12"/>
      <c r="F709" s="12"/>
      <c r="G709" s="12"/>
      <c r="H709" s="12"/>
      <c r="I709" s="12"/>
      <c r="J709" s="12"/>
      <c r="K709" s="12"/>
      <c r="L709" s="12"/>
      <c r="M709" s="12"/>
      <c r="N709" s="12"/>
      <c r="O709" s="12"/>
      <c r="P709" s="12"/>
      <c r="Q709" s="12"/>
      <c r="R709" s="12"/>
      <c r="S709" s="12"/>
      <c r="T709" s="12"/>
      <c r="U709" s="12"/>
      <c r="V709" s="12"/>
      <c r="W709" s="12"/>
      <c r="X709" s="12"/>
      <c r="Y709" s="12"/>
      <c r="Z709" s="12"/>
    </row>
    <row r="710" spans="1:26" ht="15.75" customHeight="1">
      <c r="A710" s="12"/>
      <c r="B710" s="12"/>
      <c r="C710" s="12"/>
      <c r="D710" s="12"/>
      <c r="E710" s="12"/>
      <c r="F710" s="12"/>
      <c r="G710" s="12"/>
      <c r="H710" s="12"/>
      <c r="I710" s="12"/>
      <c r="J710" s="12"/>
      <c r="K710" s="12"/>
      <c r="L710" s="12"/>
      <c r="M710" s="12"/>
      <c r="N710" s="12"/>
      <c r="O710" s="12"/>
      <c r="P710" s="12"/>
      <c r="Q710" s="12"/>
      <c r="R710" s="12"/>
      <c r="S710" s="12"/>
      <c r="T710" s="12"/>
      <c r="U710" s="12"/>
      <c r="V710" s="12"/>
      <c r="W710" s="12"/>
      <c r="X710" s="12"/>
      <c r="Y710" s="12"/>
      <c r="Z710" s="12"/>
    </row>
    <row r="711" spans="1:26" ht="15.75" customHeight="1">
      <c r="A711" s="12"/>
      <c r="B711" s="12"/>
      <c r="C711" s="12"/>
      <c r="D711" s="12"/>
      <c r="E711" s="12"/>
      <c r="F711" s="12"/>
      <c r="G711" s="12"/>
      <c r="H711" s="12"/>
      <c r="I711" s="12"/>
      <c r="J711" s="12"/>
      <c r="K711" s="12"/>
      <c r="L711" s="12"/>
      <c r="M711" s="12"/>
      <c r="N711" s="12"/>
      <c r="O711" s="12"/>
      <c r="P711" s="12"/>
      <c r="Q711" s="12"/>
      <c r="R711" s="12"/>
      <c r="S711" s="12"/>
      <c r="T711" s="12"/>
      <c r="U711" s="12"/>
      <c r="V711" s="12"/>
      <c r="W711" s="12"/>
      <c r="X711" s="12"/>
      <c r="Y711" s="12"/>
      <c r="Z711" s="12"/>
    </row>
    <row r="712" spans="1:26" ht="15.75" customHeight="1">
      <c r="A712" s="12"/>
      <c r="B712" s="12"/>
      <c r="C712" s="12"/>
      <c r="D712" s="12"/>
      <c r="E712" s="12"/>
      <c r="F712" s="12"/>
      <c r="G712" s="12"/>
      <c r="H712" s="12"/>
      <c r="I712" s="12"/>
      <c r="J712" s="12"/>
      <c r="K712" s="12"/>
      <c r="L712" s="12"/>
      <c r="M712" s="12"/>
      <c r="N712" s="12"/>
      <c r="O712" s="12"/>
      <c r="P712" s="12"/>
      <c r="Q712" s="12"/>
      <c r="R712" s="12"/>
      <c r="S712" s="12"/>
      <c r="T712" s="12"/>
      <c r="U712" s="12"/>
      <c r="V712" s="12"/>
      <c r="W712" s="12"/>
      <c r="X712" s="12"/>
      <c r="Y712" s="12"/>
      <c r="Z712" s="12"/>
    </row>
    <row r="713" spans="1:26" ht="15.75" customHeight="1">
      <c r="A713" s="12"/>
      <c r="B713" s="12"/>
      <c r="C713" s="12"/>
      <c r="D713" s="12"/>
      <c r="E713" s="12"/>
      <c r="F713" s="12"/>
      <c r="G713" s="12"/>
      <c r="H713" s="12"/>
      <c r="I713" s="12"/>
      <c r="J713" s="12"/>
      <c r="K713" s="12"/>
      <c r="L713" s="12"/>
      <c r="M713" s="12"/>
      <c r="N713" s="12"/>
      <c r="O713" s="12"/>
      <c r="P713" s="12"/>
      <c r="Q713" s="12"/>
      <c r="R713" s="12"/>
      <c r="S713" s="12"/>
      <c r="T713" s="12"/>
      <c r="U713" s="12"/>
      <c r="V713" s="12"/>
      <c r="W713" s="12"/>
      <c r="X713" s="12"/>
      <c r="Y713" s="12"/>
      <c r="Z713" s="12"/>
    </row>
    <row r="714" spans="1:26" ht="15.75" customHeight="1">
      <c r="A714" s="12"/>
      <c r="B714" s="12"/>
      <c r="C714" s="12"/>
      <c r="D714" s="12"/>
      <c r="E714" s="12"/>
      <c r="F714" s="12"/>
      <c r="G714" s="12"/>
      <c r="H714" s="12"/>
      <c r="I714" s="12"/>
      <c r="J714" s="12"/>
      <c r="K714" s="12"/>
      <c r="L714" s="12"/>
      <c r="M714" s="12"/>
      <c r="N714" s="12"/>
      <c r="O714" s="12"/>
      <c r="P714" s="12"/>
      <c r="Q714" s="12"/>
      <c r="R714" s="12"/>
      <c r="S714" s="12"/>
      <c r="T714" s="12"/>
      <c r="U714" s="12"/>
      <c r="V714" s="12"/>
      <c r="W714" s="12"/>
      <c r="X714" s="12"/>
      <c r="Y714" s="12"/>
      <c r="Z714" s="12"/>
    </row>
    <row r="715" spans="1:26" ht="15.75" customHeight="1">
      <c r="A715" s="12"/>
      <c r="B715" s="12"/>
      <c r="C715" s="12"/>
      <c r="D715" s="12"/>
      <c r="E715" s="12"/>
      <c r="F715" s="12"/>
      <c r="G715" s="12"/>
      <c r="H715" s="12"/>
      <c r="I715" s="12"/>
      <c r="J715" s="12"/>
      <c r="K715" s="12"/>
      <c r="L715" s="12"/>
      <c r="M715" s="12"/>
      <c r="N715" s="12"/>
      <c r="O715" s="12"/>
      <c r="P715" s="12"/>
      <c r="Q715" s="12"/>
      <c r="R715" s="12"/>
      <c r="S715" s="12"/>
      <c r="T715" s="12"/>
      <c r="U715" s="12"/>
      <c r="V715" s="12"/>
      <c r="W715" s="12"/>
      <c r="X715" s="12"/>
      <c r="Y715" s="12"/>
      <c r="Z715" s="12"/>
    </row>
    <row r="716" spans="1:26" ht="15.75" customHeight="1">
      <c r="A716" s="12"/>
      <c r="B716" s="12"/>
      <c r="C716" s="12"/>
      <c r="D716" s="12"/>
      <c r="E716" s="12"/>
      <c r="F716" s="12"/>
      <c r="G716" s="12"/>
      <c r="H716" s="12"/>
      <c r="I716" s="12"/>
      <c r="J716" s="12"/>
      <c r="K716" s="12"/>
      <c r="L716" s="12"/>
      <c r="M716" s="12"/>
      <c r="N716" s="12"/>
      <c r="O716" s="12"/>
      <c r="P716" s="12"/>
      <c r="Q716" s="12"/>
      <c r="R716" s="12"/>
      <c r="S716" s="12"/>
      <c r="T716" s="12"/>
      <c r="U716" s="12"/>
      <c r="V716" s="12"/>
      <c r="W716" s="12"/>
      <c r="X716" s="12"/>
      <c r="Y716" s="12"/>
      <c r="Z716" s="12"/>
    </row>
    <row r="717" spans="1:26" ht="15.75" customHeight="1">
      <c r="A717" s="12"/>
      <c r="B717" s="12"/>
      <c r="C717" s="12"/>
      <c r="D717" s="12"/>
      <c r="E717" s="12"/>
      <c r="F717" s="12"/>
      <c r="G717" s="12"/>
      <c r="H717" s="12"/>
      <c r="I717" s="12"/>
      <c r="J717" s="12"/>
      <c r="K717" s="12"/>
      <c r="L717" s="12"/>
      <c r="M717" s="12"/>
      <c r="N717" s="12"/>
      <c r="O717" s="12"/>
      <c r="P717" s="12"/>
      <c r="Q717" s="12"/>
      <c r="R717" s="12"/>
      <c r="S717" s="12"/>
      <c r="T717" s="12"/>
      <c r="U717" s="12"/>
      <c r="V717" s="12"/>
      <c r="W717" s="12"/>
      <c r="X717" s="12"/>
      <c r="Y717" s="12"/>
      <c r="Z717" s="12"/>
    </row>
    <row r="718" spans="1:26" ht="15.75" customHeight="1">
      <c r="A718" s="12"/>
      <c r="B718" s="12"/>
      <c r="C718" s="12"/>
      <c r="D718" s="12"/>
      <c r="E718" s="12"/>
      <c r="F718" s="12"/>
      <c r="G718" s="12"/>
      <c r="H718" s="12"/>
      <c r="I718" s="12"/>
      <c r="J718" s="12"/>
      <c r="K718" s="12"/>
      <c r="L718" s="12"/>
      <c r="M718" s="12"/>
      <c r="N718" s="12"/>
      <c r="O718" s="12"/>
      <c r="P718" s="12"/>
      <c r="Q718" s="12"/>
      <c r="R718" s="12"/>
      <c r="S718" s="12"/>
      <c r="T718" s="12"/>
      <c r="U718" s="12"/>
      <c r="V718" s="12"/>
      <c r="W718" s="12"/>
      <c r="X718" s="12"/>
      <c r="Y718" s="12"/>
      <c r="Z718" s="12"/>
    </row>
    <row r="719" spans="1:26" ht="15.75" customHeight="1">
      <c r="A719" s="12"/>
      <c r="B719" s="12"/>
      <c r="C719" s="12"/>
      <c r="D719" s="12"/>
      <c r="E719" s="12"/>
      <c r="F719" s="12"/>
      <c r="G719" s="12"/>
      <c r="H719" s="12"/>
      <c r="I719" s="12"/>
      <c r="J719" s="12"/>
      <c r="K719" s="12"/>
      <c r="L719" s="12"/>
      <c r="M719" s="12"/>
      <c r="N719" s="12"/>
      <c r="O719" s="12"/>
      <c r="P719" s="12"/>
      <c r="Q719" s="12"/>
      <c r="R719" s="12"/>
      <c r="S719" s="12"/>
      <c r="T719" s="12"/>
      <c r="U719" s="12"/>
      <c r="V719" s="12"/>
      <c r="W719" s="12"/>
      <c r="X719" s="12"/>
      <c r="Y719" s="12"/>
      <c r="Z719" s="12"/>
    </row>
    <row r="720" spans="1:26" ht="15.75" customHeight="1">
      <c r="A720" s="12"/>
      <c r="B720" s="12"/>
      <c r="C720" s="12"/>
      <c r="D720" s="12"/>
      <c r="E720" s="12"/>
      <c r="F720" s="12"/>
      <c r="G720" s="12"/>
      <c r="H720" s="12"/>
      <c r="I720" s="12"/>
      <c r="J720" s="12"/>
      <c r="K720" s="12"/>
      <c r="L720" s="12"/>
      <c r="M720" s="12"/>
      <c r="N720" s="12"/>
      <c r="O720" s="12"/>
      <c r="P720" s="12"/>
      <c r="Q720" s="12"/>
      <c r="R720" s="12"/>
      <c r="S720" s="12"/>
      <c r="T720" s="12"/>
      <c r="U720" s="12"/>
      <c r="V720" s="12"/>
      <c r="W720" s="12"/>
      <c r="X720" s="12"/>
      <c r="Y720" s="12"/>
      <c r="Z720" s="12"/>
    </row>
    <row r="721" spans="1:26" ht="15.75" customHeight="1">
      <c r="A721" s="12"/>
      <c r="B721" s="12"/>
      <c r="C721" s="12"/>
      <c r="D721" s="12"/>
      <c r="E721" s="12"/>
      <c r="F721" s="12"/>
      <c r="G721" s="12"/>
      <c r="H721" s="12"/>
      <c r="I721" s="12"/>
      <c r="J721" s="12"/>
      <c r="K721" s="12"/>
      <c r="L721" s="12"/>
      <c r="M721" s="12"/>
      <c r="N721" s="12"/>
      <c r="O721" s="12"/>
      <c r="P721" s="12"/>
      <c r="Q721" s="12"/>
      <c r="R721" s="12"/>
      <c r="S721" s="12"/>
      <c r="T721" s="12"/>
      <c r="U721" s="12"/>
      <c r="V721" s="12"/>
      <c r="W721" s="12"/>
      <c r="X721" s="12"/>
      <c r="Y721" s="12"/>
      <c r="Z721" s="12"/>
    </row>
    <row r="722" spans="1:26" ht="15.75" customHeight="1">
      <c r="A722" s="12"/>
      <c r="B722" s="12"/>
      <c r="C722" s="12"/>
      <c r="D722" s="12"/>
      <c r="E722" s="12"/>
      <c r="F722" s="12"/>
      <c r="G722" s="12"/>
      <c r="H722" s="12"/>
      <c r="I722" s="12"/>
      <c r="J722" s="12"/>
      <c r="K722" s="12"/>
      <c r="L722" s="12"/>
      <c r="M722" s="12"/>
      <c r="N722" s="12"/>
      <c r="O722" s="12"/>
      <c r="P722" s="12"/>
      <c r="Q722" s="12"/>
      <c r="R722" s="12"/>
      <c r="S722" s="12"/>
      <c r="T722" s="12"/>
      <c r="U722" s="12"/>
      <c r="V722" s="12"/>
      <c r="W722" s="12"/>
      <c r="X722" s="12"/>
      <c r="Y722" s="12"/>
      <c r="Z722" s="12"/>
    </row>
    <row r="723" spans="1:26" ht="15.75" customHeight="1">
      <c r="A723" s="12"/>
      <c r="B723" s="12"/>
      <c r="C723" s="12"/>
      <c r="D723" s="12"/>
      <c r="E723" s="12"/>
      <c r="F723" s="12"/>
      <c r="G723" s="12"/>
      <c r="H723" s="12"/>
      <c r="I723" s="12"/>
      <c r="J723" s="12"/>
      <c r="K723" s="12"/>
      <c r="L723" s="12"/>
      <c r="M723" s="12"/>
      <c r="N723" s="12"/>
      <c r="O723" s="12"/>
      <c r="P723" s="12"/>
      <c r="Q723" s="12"/>
      <c r="R723" s="12"/>
      <c r="S723" s="12"/>
      <c r="T723" s="12"/>
      <c r="U723" s="12"/>
      <c r="V723" s="12"/>
      <c r="W723" s="12"/>
      <c r="X723" s="12"/>
      <c r="Y723" s="12"/>
      <c r="Z723" s="12"/>
    </row>
    <row r="724" spans="1:26" ht="15.75" customHeight="1">
      <c r="A724" s="12"/>
      <c r="B724" s="12"/>
      <c r="C724" s="12"/>
      <c r="D724" s="12"/>
      <c r="E724" s="12"/>
      <c r="F724" s="12"/>
      <c r="G724" s="12"/>
      <c r="H724" s="12"/>
      <c r="I724" s="12"/>
      <c r="J724" s="12"/>
      <c r="K724" s="12"/>
      <c r="L724" s="12"/>
      <c r="M724" s="12"/>
      <c r="N724" s="12"/>
      <c r="O724" s="12"/>
      <c r="P724" s="12"/>
      <c r="Q724" s="12"/>
      <c r="R724" s="12"/>
      <c r="S724" s="12"/>
      <c r="T724" s="12"/>
      <c r="U724" s="12"/>
      <c r="V724" s="12"/>
      <c r="W724" s="12"/>
      <c r="X724" s="12"/>
      <c r="Y724" s="12"/>
      <c r="Z724" s="12"/>
    </row>
    <row r="725" spans="1:26" ht="15.75" customHeight="1">
      <c r="A725" s="12"/>
      <c r="B725" s="12"/>
      <c r="C725" s="12"/>
      <c r="D725" s="12"/>
      <c r="E725" s="12"/>
      <c r="F725" s="12"/>
      <c r="G725" s="12"/>
      <c r="H725" s="12"/>
      <c r="I725" s="12"/>
      <c r="J725" s="12"/>
      <c r="K725" s="12"/>
      <c r="L725" s="12"/>
      <c r="M725" s="12"/>
      <c r="N725" s="12"/>
      <c r="O725" s="12"/>
      <c r="P725" s="12"/>
      <c r="Q725" s="12"/>
      <c r="R725" s="12"/>
      <c r="S725" s="12"/>
      <c r="T725" s="12"/>
      <c r="U725" s="12"/>
      <c r="V725" s="12"/>
      <c r="W725" s="12"/>
      <c r="X725" s="12"/>
      <c r="Y725" s="12"/>
      <c r="Z725" s="12"/>
    </row>
    <row r="726" spans="1:26" ht="15.75" customHeight="1">
      <c r="A726" s="12"/>
      <c r="B726" s="12"/>
      <c r="C726" s="12"/>
      <c r="D726" s="12"/>
      <c r="E726" s="12"/>
      <c r="F726" s="12"/>
      <c r="G726" s="12"/>
      <c r="H726" s="12"/>
      <c r="I726" s="12"/>
      <c r="J726" s="12"/>
      <c r="K726" s="12"/>
      <c r="L726" s="12"/>
      <c r="M726" s="12"/>
      <c r="N726" s="12"/>
      <c r="O726" s="12"/>
      <c r="P726" s="12"/>
      <c r="Q726" s="12"/>
      <c r="R726" s="12"/>
      <c r="S726" s="12"/>
      <c r="T726" s="12"/>
      <c r="U726" s="12"/>
      <c r="V726" s="12"/>
      <c r="W726" s="12"/>
      <c r="X726" s="12"/>
      <c r="Y726" s="12"/>
      <c r="Z726" s="12"/>
    </row>
    <row r="727" spans="1:26" ht="15.75" customHeight="1">
      <c r="A727" s="12"/>
      <c r="B727" s="12"/>
      <c r="C727" s="12"/>
      <c r="D727" s="12"/>
      <c r="E727" s="12"/>
      <c r="F727" s="12"/>
      <c r="G727" s="12"/>
      <c r="H727" s="12"/>
      <c r="I727" s="12"/>
      <c r="J727" s="12"/>
      <c r="K727" s="12"/>
      <c r="L727" s="12"/>
      <c r="M727" s="12"/>
      <c r="N727" s="12"/>
      <c r="O727" s="12"/>
      <c r="P727" s="12"/>
      <c r="Q727" s="12"/>
      <c r="R727" s="12"/>
      <c r="S727" s="12"/>
      <c r="T727" s="12"/>
      <c r="U727" s="12"/>
      <c r="V727" s="12"/>
      <c r="W727" s="12"/>
      <c r="X727" s="12"/>
      <c r="Y727" s="12"/>
      <c r="Z727" s="12"/>
    </row>
    <row r="728" spans="1:26" ht="15.75" customHeight="1">
      <c r="A728" s="12"/>
      <c r="B728" s="12"/>
      <c r="C728" s="12"/>
      <c r="D728" s="12"/>
      <c r="E728" s="12"/>
      <c r="F728" s="12"/>
      <c r="G728" s="12"/>
      <c r="H728" s="12"/>
      <c r="I728" s="12"/>
      <c r="J728" s="12"/>
      <c r="K728" s="12"/>
      <c r="L728" s="12"/>
      <c r="M728" s="12"/>
      <c r="N728" s="12"/>
      <c r="O728" s="12"/>
      <c r="P728" s="12"/>
      <c r="Q728" s="12"/>
      <c r="R728" s="12"/>
      <c r="S728" s="12"/>
      <c r="T728" s="12"/>
      <c r="U728" s="12"/>
      <c r="V728" s="12"/>
      <c r="W728" s="12"/>
      <c r="X728" s="12"/>
      <c r="Y728" s="12"/>
      <c r="Z728" s="12"/>
    </row>
    <row r="729" spans="1:26" ht="15.75" customHeight="1">
      <c r="A729" s="12"/>
      <c r="B729" s="12"/>
      <c r="C729" s="12"/>
      <c r="D729" s="12"/>
      <c r="E729" s="12"/>
      <c r="F729" s="12"/>
      <c r="G729" s="12"/>
      <c r="H729" s="12"/>
      <c r="I729" s="12"/>
      <c r="J729" s="12"/>
      <c r="K729" s="12"/>
      <c r="L729" s="12"/>
      <c r="M729" s="12"/>
      <c r="N729" s="12"/>
      <c r="O729" s="12"/>
      <c r="P729" s="12"/>
      <c r="Q729" s="12"/>
      <c r="R729" s="12"/>
      <c r="S729" s="12"/>
      <c r="T729" s="12"/>
      <c r="U729" s="12"/>
      <c r="V729" s="12"/>
      <c r="W729" s="12"/>
      <c r="X729" s="12"/>
      <c r="Y729" s="12"/>
      <c r="Z729" s="12"/>
    </row>
    <row r="730" spans="1:26" ht="15.75" customHeight="1">
      <c r="A730" s="12"/>
      <c r="B730" s="12"/>
      <c r="C730" s="12"/>
      <c r="D730" s="12"/>
      <c r="E730" s="12"/>
      <c r="F730" s="12"/>
      <c r="G730" s="12"/>
      <c r="H730" s="12"/>
      <c r="I730" s="12"/>
      <c r="J730" s="12"/>
      <c r="K730" s="12"/>
      <c r="L730" s="12"/>
      <c r="M730" s="12"/>
      <c r="N730" s="12"/>
      <c r="O730" s="12"/>
      <c r="P730" s="12"/>
      <c r="Q730" s="12"/>
      <c r="R730" s="12"/>
      <c r="S730" s="12"/>
      <c r="T730" s="12"/>
      <c r="U730" s="12"/>
      <c r="V730" s="12"/>
      <c r="W730" s="12"/>
      <c r="X730" s="12"/>
      <c r="Y730" s="12"/>
      <c r="Z730" s="12"/>
    </row>
    <row r="731" spans="1:26" ht="15.75" customHeight="1">
      <c r="A731" s="12"/>
      <c r="B731" s="12"/>
      <c r="C731" s="12"/>
      <c r="D731" s="12"/>
      <c r="E731" s="12"/>
      <c r="F731" s="12"/>
      <c r="G731" s="12"/>
      <c r="H731" s="12"/>
      <c r="I731" s="12"/>
      <c r="J731" s="12"/>
      <c r="K731" s="12"/>
      <c r="L731" s="12"/>
      <c r="M731" s="12"/>
      <c r="N731" s="12"/>
      <c r="O731" s="12"/>
      <c r="P731" s="12"/>
      <c r="Q731" s="12"/>
      <c r="R731" s="12"/>
      <c r="S731" s="12"/>
      <c r="T731" s="12"/>
      <c r="U731" s="12"/>
      <c r="V731" s="12"/>
      <c r="W731" s="12"/>
      <c r="X731" s="12"/>
      <c r="Y731" s="12"/>
      <c r="Z731" s="12"/>
    </row>
    <row r="732" spans="1:26" ht="15.75" customHeight="1">
      <c r="A732" s="12"/>
      <c r="B732" s="12"/>
      <c r="C732" s="12"/>
      <c r="D732" s="12"/>
      <c r="E732" s="12"/>
      <c r="F732" s="12"/>
      <c r="G732" s="12"/>
      <c r="H732" s="12"/>
      <c r="I732" s="12"/>
      <c r="J732" s="12"/>
      <c r="K732" s="12"/>
      <c r="L732" s="12"/>
      <c r="M732" s="12"/>
      <c r="N732" s="12"/>
      <c r="O732" s="12"/>
      <c r="P732" s="12"/>
      <c r="Q732" s="12"/>
      <c r="R732" s="12"/>
      <c r="S732" s="12"/>
      <c r="T732" s="12"/>
      <c r="U732" s="12"/>
      <c r="V732" s="12"/>
      <c r="W732" s="12"/>
      <c r="X732" s="12"/>
      <c r="Y732" s="12"/>
      <c r="Z732" s="12"/>
    </row>
    <row r="733" spans="1:26" ht="15.75" customHeight="1">
      <c r="A733" s="12"/>
      <c r="B733" s="12"/>
      <c r="C733" s="12"/>
      <c r="D733" s="12"/>
      <c r="E733" s="12"/>
      <c r="F733" s="12"/>
      <c r="G733" s="12"/>
      <c r="H733" s="12"/>
      <c r="I733" s="12"/>
      <c r="J733" s="12"/>
      <c r="K733" s="12"/>
      <c r="L733" s="12"/>
      <c r="M733" s="12"/>
      <c r="N733" s="12"/>
      <c r="O733" s="12"/>
      <c r="P733" s="12"/>
      <c r="Q733" s="12"/>
      <c r="R733" s="12"/>
      <c r="S733" s="12"/>
      <c r="T733" s="12"/>
      <c r="U733" s="12"/>
      <c r="V733" s="12"/>
      <c r="W733" s="12"/>
      <c r="X733" s="12"/>
      <c r="Y733" s="12"/>
      <c r="Z733" s="12"/>
    </row>
    <row r="734" spans="1:26" ht="15.75" customHeight="1">
      <c r="A734" s="12"/>
      <c r="B734" s="12"/>
      <c r="C734" s="12"/>
      <c r="D734" s="12"/>
      <c r="E734" s="12"/>
      <c r="F734" s="12"/>
      <c r="G734" s="12"/>
      <c r="H734" s="12"/>
      <c r="I734" s="12"/>
      <c r="J734" s="12"/>
      <c r="K734" s="12"/>
      <c r="L734" s="12"/>
      <c r="M734" s="12"/>
      <c r="N734" s="12"/>
      <c r="O734" s="12"/>
      <c r="P734" s="12"/>
      <c r="Q734" s="12"/>
      <c r="R734" s="12"/>
      <c r="S734" s="12"/>
      <c r="T734" s="12"/>
      <c r="U734" s="12"/>
      <c r="V734" s="12"/>
      <c r="W734" s="12"/>
      <c r="X734" s="12"/>
      <c r="Y734" s="12"/>
      <c r="Z734" s="12"/>
    </row>
    <row r="735" spans="1:26" ht="15.75" customHeight="1">
      <c r="A735" s="12"/>
      <c r="B735" s="12"/>
      <c r="C735" s="12"/>
      <c r="D735" s="12"/>
      <c r="E735" s="12"/>
      <c r="F735" s="12"/>
      <c r="G735" s="12"/>
      <c r="H735" s="12"/>
      <c r="I735" s="12"/>
      <c r="J735" s="12"/>
      <c r="K735" s="12"/>
      <c r="L735" s="12"/>
      <c r="M735" s="12"/>
      <c r="N735" s="12"/>
      <c r="O735" s="12"/>
      <c r="P735" s="12"/>
      <c r="Q735" s="12"/>
      <c r="R735" s="12"/>
      <c r="S735" s="12"/>
      <c r="T735" s="12"/>
      <c r="U735" s="12"/>
      <c r="V735" s="12"/>
      <c r="W735" s="12"/>
      <c r="X735" s="12"/>
      <c r="Y735" s="12"/>
      <c r="Z735" s="12"/>
    </row>
    <row r="736" spans="1:26" ht="15.75" customHeight="1">
      <c r="A736" s="12"/>
      <c r="B736" s="12"/>
      <c r="C736" s="12"/>
      <c r="D736" s="12"/>
      <c r="E736" s="12"/>
      <c r="F736" s="12"/>
      <c r="G736" s="12"/>
      <c r="H736" s="12"/>
      <c r="I736" s="12"/>
      <c r="J736" s="12"/>
      <c r="K736" s="12"/>
      <c r="L736" s="12"/>
      <c r="M736" s="12"/>
      <c r="N736" s="12"/>
      <c r="O736" s="12"/>
      <c r="P736" s="12"/>
      <c r="Q736" s="12"/>
      <c r="R736" s="12"/>
      <c r="S736" s="12"/>
      <c r="T736" s="12"/>
      <c r="U736" s="12"/>
      <c r="V736" s="12"/>
      <c r="W736" s="12"/>
      <c r="X736" s="12"/>
      <c r="Y736" s="12"/>
      <c r="Z736" s="12"/>
    </row>
    <row r="737" spans="1:26" ht="15.75" customHeight="1">
      <c r="A737" s="12"/>
      <c r="B737" s="12"/>
      <c r="C737" s="12"/>
      <c r="D737" s="12"/>
      <c r="E737" s="12"/>
      <c r="F737" s="12"/>
      <c r="G737" s="12"/>
      <c r="H737" s="12"/>
      <c r="I737" s="12"/>
      <c r="J737" s="12"/>
      <c r="K737" s="12"/>
      <c r="L737" s="12"/>
      <c r="M737" s="12"/>
      <c r="N737" s="12"/>
      <c r="O737" s="12"/>
      <c r="P737" s="12"/>
      <c r="Q737" s="12"/>
      <c r="R737" s="12"/>
      <c r="S737" s="12"/>
      <c r="T737" s="12"/>
      <c r="U737" s="12"/>
      <c r="V737" s="12"/>
      <c r="W737" s="12"/>
      <c r="X737" s="12"/>
      <c r="Y737" s="12"/>
      <c r="Z737" s="12"/>
    </row>
    <row r="738" spans="1:26" ht="15.75" customHeight="1">
      <c r="A738" s="12"/>
      <c r="B738" s="12"/>
      <c r="C738" s="12"/>
      <c r="D738" s="12"/>
      <c r="E738" s="12"/>
      <c r="F738" s="12"/>
      <c r="G738" s="12"/>
      <c r="H738" s="12"/>
      <c r="I738" s="12"/>
      <c r="J738" s="12"/>
      <c r="K738" s="12"/>
      <c r="L738" s="12"/>
      <c r="M738" s="12"/>
      <c r="N738" s="12"/>
      <c r="O738" s="12"/>
      <c r="P738" s="12"/>
      <c r="Q738" s="12"/>
      <c r="R738" s="12"/>
      <c r="S738" s="12"/>
      <c r="T738" s="12"/>
      <c r="U738" s="12"/>
      <c r="V738" s="12"/>
      <c r="W738" s="12"/>
      <c r="X738" s="12"/>
      <c r="Y738" s="12"/>
      <c r="Z738" s="12"/>
    </row>
    <row r="739" spans="1:26" ht="15.75" customHeight="1">
      <c r="A739" s="12"/>
      <c r="B739" s="12"/>
      <c r="C739" s="12"/>
      <c r="D739" s="12"/>
      <c r="E739" s="12"/>
      <c r="F739" s="12"/>
      <c r="G739" s="12"/>
      <c r="H739" s="12"/>
      <c r="I739" s="12"/>
      <c r="J739" s="12"/>
      <c r="K739" s="12"/>
      <c r="L739" s="12"/>
      <c r="M739" s="12"/>
      <c r="N739" s="12"/>
      <c r="O739" s="12"/>
      <c r="P739" s="12"/>
      <c r="Q739" s="12"/>
      <c r="R739" s="12"/>
      <c r="S739" s="12"/>
      <c r="T739" s="12"/>
      <c r="U739" s="12"/>
      <c r="V739" s="12"/>
      <c r="W739" s="12"/>
      <c r="X739" s="12"/>
      <c r="Y739" s="12"/>
      <c r="Z739" s="12"/>
    </row>
    <row r="740" spans="1:26" ht="15.75" customHeight="1">
      <c r="A740" s="12"/>
      <c r="B740" s="12"/>
      <c r="C740" s="12"/>
      <c r="D740" s="12"/>
      <c r="E740" s="12"/>
      <c r="F740" s="12"/>
      <c r="G740" s="12"/>
      <c r="H740" s="12"/>
      <c r="I740" s="12"/>
      <c r="J740" s="12"/>
      <c r="K740" s="12"/>
      <c r="L740" s="12"/>
      <c r="M740" s="12"/>
      <c r="N740" s="12"/>
      <c r="O740" s="12"/>
      <c r="P740" s="12"/>
      <c r="Q740" s="12"/>
      <c r="R740" s="12"/>
      <c r="S740" s="12"/>
      <c r="T740" s="12"/>
      <c r="U740" s="12"/>
      <c r="V740" s="12"/>
      <c r="W740" s="12"/>
      <c r="X740" s="12"/>
      <c r="Y740" s="12"/>
      <c r="Z740" s="12"/>
    </row>
    <row r="741" spans="1:26" ht="15.75" customHeight="1">
      <c r="A741" s="12"/>
      <c r="B741" s="12"/>
      <c r="C741" s="12"/>
      <c r="D741" s="12"/>
      <c r="E741" s="12"/>
      <c r="F741" s="12"/>
      <c r="G741" s="12"/>
      <c r="H741" s="12"/>
      <c r="I741" s="12"/>
      <c r="J741" s="12"/>
      <c r="K741" s="12"/>
      <c r="L741" s="12"/>
      <c r="M741" s="12"/>
      <c r="N741" s="12"/>
      <c r="O741" s="12"/>
      <c r="P741" s="12"/>
      <c r="Q741" s="12"/>
      <c r="R741" s="12"/>
      <c r="S741" s="12"/>
      <c r="T741" s="12"/>
      <c r="U741" s="12"/>
      <c r="V741" s="12"/>
      <c r="W741" s="12"/>
      <c r="X741" s="12"/>
      <c r="Y741" s="12"/>
      <c r="Z741" s="12"/>
    </row>
    <row r="742" spans="1:26" ht="15.75" customHeight="1">
      <c r="A742" s="12"/>
      <c r="B742" s="12"/>
      <c r="C742" s="12"/>
      <c r="D742" s="12"/>
      <c r="E742" s="12"/>
      <c r="F742" s="12"/>
      <c r="G742" s="12"/>
      <c r="H742" s="12"/>
      <c r="I742" s="12"/>
      <c r="J742" s="12"/>
      <c r="K742" s="12"/>
      <c r="L742" s="12"/>
      <c r="M742" s="12"/>
      <c r="N742" s="12"/>
      <c r="O742" s="12"/>
      <c r="P742" s="12"/>
      <c r="Q742" s="12"/>
      <c r="R742" s="12"/>
      <c r="S742" s="12"/>
      <c r="T742" s="12"/>
      <c r="U742" s="12"/>
      <c r="V742" s="12"/>
      <c r="W742" s="12"/>
      <c r="X742" s="12"/>
      <c r="Y742" s="12"/>
      <c r="Z742" s="12"/>
    </row>
    <row r="743" spans="1:26" ht="15.75" customHeight="1">
      <c r="A743" s="12"/>
      <c r="B743" s="12"/>
      <c r="C743" s="12"/>
      <c r="D743" s="12"/>
      <c r="E743" s="12"/>
      <c r="F743" s="12"/>
      <c r="G743" s="12"/>
      <c r="H743" s="12"/>
      <c r="I743" s="12"/>
      <c r="J743" s="12"/>
      <c r="K743" s="12"/>
      <c r="L743" s="12"/>
      <c r="M743" s="12"/>
      <c r="N743" s="12"/>
      <c r="O743" s="12"/>
      <c r="P743" s="12"/>
      <c r="Q743" s="12"/>
      <c r="R743" s="12"/>
      <c r="S743" s="12"/>
      <c r="T743" s="12"/>
      <c r="U743" s="12"/>
      <c r="V743" s="12"/>
      <c r="W743" s="12"/>
      <c r="X743" s="12"/>
      <c r="Y743" s="12"/>
      <c r="Z743" s="12"/>
    </row>
    <row r="744" spans="1:26" ht="15.75" customHeight="1">
      <c r="A744" s="12"/>
      <c r="B744" s="12"/>
      <c r="C744" s="12"/>
      <c r="D744" s="12"/>
      <c r="E744" s="12"/>
      <c r="F744" s="12"/>
      <c r="G744" s="12"/>
      <c r="H744" s="12"/>
      <c r="I744" s="12"/>
      <c r="J744" s="12"/>
      <c r="K744" s="12"/>
      <c r="L744" s="12"/>
      <c r="M744" s="12"/>
      <c r="N744" s="12"/>
      <c r="O744" s="12"/>
      <c r="P744" s="12"/>
      <c r="Q744" s="12"/>
      <c r="R744" s="12"/>
      <c r="S744" s="12"/>
      <c r="T744" s="12"/>
      <c r="U744" s="12"/>
      <c r="V744" s="12"/>
      <c r="W744" s="12"/>
      <c r="X744" s="12"/>
      <c r="Y744" s="12"/>
      <c r="Z744" s="12"/>
    </row>
    <row r="745" spans="1:26" ht="15.75" customHeight="1">
      <c r="A745" s="12"/>
      <c r="B745" s="12"/>
      <c r="C745" s="12"/>
      <c r="D745" s="12"/>
      <c r="E745" s="12"/>
      <c r="F745" s="12"/>
      <c r="G745" s="12"/>
      <c r="H745" s="12"/>
      <c r="I745" s="12"/>
      <c r="J745" s="12"/>
      <c r="K745" s="12"/>
      <c r="L745" s="12"/>
      <c r="M745" s="12"/>
      <c r="N745" s="12"/>
      <c r="O745" s="12"/>
      <c r="P745" s="12"/>
      <c r="Q745" s="12"/>
      <c r="R745" s="12"/>
      <c r="S745" s="12"/>
      <c r="T745" s="12"/>
      <c r="U745" s="12"/>
      <c r="V745" s="12"/>
      <c r="W745" s="12"/>
      <c r="X745" s="12"/>
      <c r="Y745" s="12"/>
      <c r="Z745" s="12"/>
    </row>
    <row r="746" spans="1:26" ht="15.75" customHeight="1">
      <c r="A746" s="12"/>
      <c r="B746" s="12"/>
      <c r="C746" s="12"/>
      <c r="D746" s="12"/>
      <c r="E746" s="12"/>
      <c r="F746" s="12"/>
      <c r="G746" s="12"/>
      <c r="H746" s="12"/>
      <c r="I746" s="12"/>
      <c r="J746" s="12"/>
      <c r="K746" s="12"/>
      <c r="L746" s="12"/>
      <c r="M746" s="12"/>
      <c r="N746" s="12"/>
      <c r="O746" s="12"/>
      <c r="P746" s="12"/>
      <c r="Q746" s="12"/>
      <c r="R746" s="12"/>
      <c r="S746" s="12"/>
      <c r="T746" s="12"/>
      <c r="U746" s="12"/>
      <c r="V746" s="12"/>
      <c r="W746" s="12"/>
      <c r="X746" s="12"/>
      <c r="Y746" s="12"/>
      <c r="Z746" s="12"/>
    </row>
    <row r="747" spans="1:26" ht="15.75" customHeight="1">
      <c r="A747" s="12"/>
      <c r="B747" s="12"/>
      <c r="C747" s="12"/>
      <c r="D747" s="12"/>
      <c r="E747" s="12"/>
      <c r="F747" s="12"/>
      <c r="G747" s="12"/>
      <c r="H747" s="12"/>
      <c r="I747" s="12"/>
      <c r="J747" s="12"/>
      <c r="K747" s="12"/>
      <c r="L747" s="12"/>
      <c r="M747" s="12"/>
      <c r="N747" s="12"/>
      <c r="O747" s="12"/>
      <c r="P747" s="12"/>
      <c r="Q747" s="12"/>
      <c r="R747" s="12"/>
      <c r="S747" s="12"/>
      <c r="T747" s="12"/>
      <c r="U747" s="12"/>
      <c r="V747" s="12"/>
      <c r="W747" s="12"/>
      <c r="X747" s="12"/>
      <c r="Y747" s="12"/>
      <c r="Z747" s="12"/>
    </row>
    <row r="748" spans="1:26" ht="15.75" customHeight="1">
      <c r="A748" s="12"/>
      <c r="B748" s="12"/>
      <c r="C748" s="12"/>
      <c r="D748" s="12"/>
      <c r="E748" s="12"/>
      <c r="F748" s="12"/>
      <c r="G748" s="12"/>
      <c r="H748" s="12"/>
      <c r="I748" s="12"/>
      <c r="J748" s="12"/>
      <c r="K748" s="12"/>
      <c r="L748" s="12"/>
      <c r="M748" s="12"/>
      <c r="N748" s="12"/>
      <c r="O748" s="12"/>
      <c r="P748" s="12"/>
      <c r="Q748" s="12"/>
      <c r="R748" s="12"/>
      <c r="S748" s="12"/>
      <c r="T748" s="12"/>
      <c r="U748" s="12"/>
      <c r="V748" s="12"/>
      <c r="W748" s="12"/>
      <c r="X748" s="12"/>
      <c r="Y748" s="12"/>
      <c r="Z748" s="12"/>
    </row>
    <row r="749" spans="1:26" ht="15.75" customHeight="1">
      <c r="A749" s="12"/>
      <c r="B749" s="12"/>
      <c r="C749" s="12"/>
      <c r="D749" s="12"/>
      <c r="E749" s="12"/>
      <c r="F749" s="12"/>
      <c r="G749" s="12"/>
      <c r="H749" s="12"/>
      <c r="I749" s="12"/>
      <c r="J749" s="12"/>
      <c r="K749" s="12"/>
      <c r="L749" s="12"/>
      <c r="M749" s="12"/>
      <c r="N749" s="12"/>
      <c r="O749" s="12"/>
      <c r="P749" s="12"/>
      <c r="Q749" s="12"/>
      <c r="R749" s="12"/>
      <c r="S749" s="12"/>
      <c r="T749" s="12"/>
      <c r="U749" s="12"/>
      <c r="V749" s="12"/>
      <c r="W749" s="12"/>
      <c r="X749" s="12"/>
      <c r="Y749" s="12"/>
      <c r="Z749" s="12"/>
    </row>
    <row r="750" spans="1:26" ht="15.75" customHeight="1">
      <c r="A750" s="12"/>
      <c r="B750" s="12"/>
      <c r="C750" s="12"/>
      <c r="D750" s="12"/>
      <c r="E750" s="12"/>
      <c r="F750" s="12"/>
      <c r="G750" s="12"/>
      <c r="H750" s="12"/>
      <c r="I750" s="12"/>
      <c r="J750" s="12"/>
      <c r="K750" s="12"/>
      <c r="L750" s="12"/>
      <c r="M750" s="12"/>
      <c r="N750" s="12"/>
      <c r="O750" s="12"/>
      <c r="P750" s="12"/>
      <c r="Q750" s="12"/>
      <c r="R750" s="12"/>
      <c r="S750" s="12"/>
      <c r="T750" s="12"/>
      <c r="U750" s="12"/>
      <c r="V750" s="12"/>
      <c r="W750" s="12"/>
      <c r="X750" s="12"/>
      <c r="Y750" s="12"/>
      <c r="Z750" s="12"/>
    </row>
    <row r="751" spans="1:26" ht="15.75" customHeight="1">
      <c r="A751" s="12"/>
      <c r="B751" s="12"/>
      <c r="C751" s="12"/>
      <c r="D751" s="12"/>
      <c r="E751" s="12"/>
      <c r="F751" s="12"/>
      <c r="G751" s="12"/>
      <c r="H751" s="12"/>
      <c r="I751" s="12"/>
      <c r="J751" s="12"/>
      <c r="K751" s="12"/>
      <c r="L751" s="12"/>
      <c r="M751" s="12"/>
      <c r="N751" s="12"/>
      <c r="O751" s="12"/>
      <c r="P751" s="12"/>
      <c r="Q751" s="12"/>
      <c r="R751" s="12"/>
      <c r="S751" s="12"/>
      <c r="T751" s="12"/>
      <c r="U751" s="12"/>
      <c r="V751" s="12"/>
      <c r="W751" s="12"/>
      <c r="X751" s="12"/>
      <c r="Y751" s="12"/>
      <c r="Z751" s="12"/>
    </row>
    <row r="752" spans="1:26" ht="15.75" customHeight="1">
      <c r="A752" s="12"/>
      <c r="B752" s="12"/>
      <c r="C752" s="12"/>
      <c r="D752" s="12"/>
      <c r="E752" s="12"/>
      <c r="F752" s="12"/>
      <c r="G752" s="12"/>
      <c r="H752" s="12"/>
      <c r="I752" s="12"/>
      <c r="J752" s="12"/>
      <c r="K752" s="12"/>
      <c r="L752" s="12"/>
      <c r="M752" s="12"/>
      <c r="N752" s="12"/>
      <c r="O752" s="12"/>
      <c r="P752" s="12"/>
      <c r="Q752" s="12"/>
      <c r="R752" s="12"/>
      <c r="S752" s="12"/>
      <c r="T752" s="12"/>
      <c r="U752" s="12"/>
      <c r="V752" s="12"/>
      <c r="W752" s="12"/>
      <c r="X752" s="12"/>
      <c r="Y752" s="12"/>
      <c r="Z752" s="12"/>
    </row>
    <row r="753" spans="1:26" ht="15.75" customHeight="1">
      <c r="A753" s="12"/>
      <c r="B753" s="12"/>
      <c r="C753" s="12"/>
      <c r="D753" s="12"/>
      <c r="E753" s="12"/>
      <c r="F753" s="12"/>
      <c r="G753" s="12"/>
      <c r="H753" s="12"/>
      <c r="I753" s="12"/>
      <c r="J753" s="12"/>
      <c r="K753" s="12"/>
      <c r="L753" s="12"/>
      <c r="M753" s="12"/>
      <c r="N753" s="12"/>
      <c r="O753" s="12"/>
      <c r="P753" s="12"/>
      <c r="Q753" s="12"/>
      <c r="R753" s="12"/>
      <c r="S753" s="12"/>
      <c r="T753" s="12"/>
      <c r="U753" s="12"/>
      <c r="V753" s="12"/>
      <c r="W753" s="12"/>
      <c r="X753" s="12"/>
      <c r="Y753" s="12"/>
      <c r="Z753" s="12"/>
    </row>
    <row r="754" spans="1:26" ht="15.75" customHeight="1">
      <c r="A754" s="12"/>
      <c r="B754" s="12"/>
      <c r="C754" s="12"/>
      <c r="D754" s="12"/>
      <c r="E754" s="12"/>
      <c r="F754" s="12"/>
      <c r="G754" s="12"/>
      <c r="H754" s="12"/>
      <c r="I754" s="12"/>
      <c r="J754" s="12"/>
      <c r="K754" s="12"/>
      <c r="L754" s="12"/>
      <c r="M754" s="12"/>
      <c r="N754" s="12"/>
      <c r="O754" s="12"/>
      <c r="P754" s="12"/>
      <c r="Q754" s="12"/>
      <c r="R754" s="12"/>
      <c r="S754" s="12"/>
      <c r="T754" s="12"/>
      <c r="U754" s="12"/>
      <c r="V754" s="12"/>
      <c r="W754" s="12"/>
      <c r="X754" s="12"/>
      <c r="Y754" s="12"/>
      <c r="Z754" s="12"/>
    </row>
    <row r="755" spans="1:26" ht="15.75" customHeight="1">
      <c r="A755" s="12"/>
      <c r="B755" s="12"/>
      <c r="C755" s="12"/>
      <c r="D755" s="12"/>
      <c r="E755" s="12"/>
      <c r="F755" s="12"/>
      <c r="G755" s="12"/>
      <c r="H755" s="12"/>
      <c r="I755" s="12"/>
      <c r="J755" s="12"/>
      <c r="K755" s="12"/>
      <c r="L755" s="12"/>
      <c r="M755" s="12"/>
      <c r="N755" s="12"/>
      <c r="O755" s="12"/>
      <c r="P755" s="12"/>
      <c r="Q755" s="12"/>
      <c r="R755" s="12"/>
      <c r="S755" s="12"/>
      <c r="T755" s="12"/>
      <c r="U755" s="12"/>
      <c r="V755" s="12"/>
      <c r="W755" s="12"/>
      <c r="X755" s="12"/>
      <c r="Y755" s="12"/>
      <c r="Z755" s="12"/>
    </row>
    <row r="756" spans="1:26" ht="15.75" customHeight="1">
      <c r="A756" s="12"/>
      <c r="B756" s="12"/>
      <c r="C756" s="12"/>
      <c r="D756" s="12"/>
      <c r="E756" s="12"/>
      <c r="F756" s="12"/>
      <c r="G756" s="12"/>
      <c r="H756" s="12"/>
      <c r="I756" s="12"/>
      <c r="J756" s="12"/>
      <c r="K756" s="12"/>
      <c r="L756" s="12"/>
      <c r="M756" s="12"/>
      <c r="N756" s="12"/>
      <c r="O756" s="12"/>
      <c r="P756" s="12"/>
      <c r="Q756" s="12"/>
      <c r="R756" s="12"/>
      <c r="S756" s="12"/>
      <c r="T756" s="12"/>
      <c r="U756" s="12"/>
      <c r="V756" s="12"/>
      <c r="W756" s="12"/>
      <c r="X756" s="12"/>
      <c r="Y756" s="12"/>
      <c r="Z756" s="12"/>
    </row>
    <row r="757" spans="1:26" ht="15.75" customHeight="1">
      <c r="A757" s="12"/>
      <c r="B757" s="12"/>
      <c r="C757" s="12"/>
      <c r="D757" s="12"/>
      <c r="E757" s="12"/>
      <c r="F757" s="12"/>
      <c r="G757" s="12"/>
      <c r="H757" s="12"/>
      <c r="I757" s="12"/>
      <c r="J757" s="12"/>
      <c r="K757" s="12"/>
      <c r="L757" s="12"/>
      <c r="M757" s="12"/>
      <c r="N757" s="12"/>
      <c r="O757" s="12"/>
      <c r="P757" s="12"/>
      <c r="Q757" s="12"/>
      <c r="R757" s="12"/>
      <c r="S757" s="12"/>
      <c r="T757" s="12"/>
      <c r="U757" s="12"/>
      <c r="V757" s="12"/>
      <c r="W757" s="12"/>
      <c r="X757" s="12"/>
      <c r="Y757" s="12"/>
      <c r="Z757" s="12"/>
    </row>
    <row r="758" spans="1:26" ht="15.75" customHeight="1">
      <c r="A758" s="12"/>
      <c r="B758" s="12"/>
      <c r="C758" s="12"/>
      <c r="D758" s="12"/>
      <c r="E758" s="12"/>
      <c r="F758" s="12"/>
      <c r="G758" s="12"/>
      <c r="H758" s="12"/>
      <c r="I758" s="12"/>
      <c r="J758" s="12"/>
      <c r="K758" s="12"/>
      <c r="L758" s="12"/>
      <c r="M758" s="12"/>
      <c r="N758" s="12"/>
      <c r="O758" s="12"/>
      <c r="P758" s="12"/>
      <c r="Q758" s="12"/>
      <c r="R758" s="12"/>
      <c r="S758" s="12"/>
      <c r="T758" s="12"/>
      <c r="U758" s="12"/>
      <c r="V758" s="12"/>
      <c r="W758" s="12"/>
      <c r="X758" s="12"/>
      <c r="Y758" s="12"/>
      <c r="Z758" s="12"/>
    </row>
    <row r="759" spans="1:26" ht="15.75" customHeight="1">
      <c r="A759" s="12"/>
      <c r="B759" s="12"/>
      <c r="C759" s="12"/>
      <c r="D759" s="12"/>
      <c r="E759" s="12"/>
      <c r="F759" s="12"/>
      <c r="G759" s="12"/>
      <c r="H759" s="12"/>
      <c r="I759" s="12"/>
      <c r="J759" s="12"/>
      <c r="K759" s="12"/>
      <c r="L759" s="12"/>
      <c r="M759" s="12"/>
      <c r="N759" s="12"/>
      <c r="O759" s="12"/>
      <c r="P759" s="12"/>
      <c r="Q759" s="12"/>
      <c r="R759" s="12"/>
      <c r="S759" s="12"/>
      <c r="T759" s="12"/>
      <c r="U759" s="12"/>
      <c r="V759" s="12"/>
      <c r="W759" s="12"/>
      <c r="X759" s="12"/>
      <c r="Y759" s="12"/>
      <c r="Z759" s="12"/>
    </row>
    <row r="760" spans="1:26" ht="15.75" customHeight="1">
      <c r="A760" s="12"/>
      <c r="B760" s="12"/>
      <c r="C760" s="12"/>
      <c r="D760" s="12"/>
      <c r="E760" s="12"/>
      <c r="F760" s="12"/>
      <c r="G760" s="12"/>
      <c r="H760" s="12"/>
      <c r="I760" s="12"/>
      <c r="J760" s="12"/>
      <c r="K760" s="12"/>
      <c r="L760" s="12"/>
      <c r="M760" s="12"/>
      <c r="N760" s="12"/>
      <c r="O760" s="12"/>
      <c r="P760" s="12"/>
      <c r="Q760" s="12"/>
      <c r="R760" s="12"/>
      <c r="S760" s="12"/>
      <c r="T760" s="12"/>
      <c r="U760" s="12"/>
      <c r="V760" s="12"/>
      <c r="W760" s="12"/>
      <c r="X760" s="12"/>
      <c r="Y760" s="12"/>
      <c r="Z760" s="12"/>
    </row>
    <row r="761" spans="1:26" ht="15.75" customHeight="1">
      <c r="A761" s="12"/>
      <c r="B761" s="12"/>
      <c r="C761" s="12"/>
      <c r="D761" s="12"/>
      <c r="E761" s="12"/>
      <c r="F761" s="12"/>
      <c r="G761" s="12"/>
      <c r="H761" s="12"/>
      <c r="I761" s="12"/>
      <c r="J761" s="12"/>
      <c r="K761" s="12"/>
      <c r="L761" s="12"/>
      <c r="M761" s="12"/>
      <c r="N761" s="12"/>
      <c r="O761" s="12"/>
      <c r="P761" s="12"/>
      <c r="Q761" s="12"/>
      <c r="R761" s="12"/>
      <c r="S761" s="12"/>
      <c r="T761" s="12"/>
      <c r="U761" s="12"/>
      <c r="V761" s="12"/>
      <c r="W761" s="12"/>
      <c r="X761" s="12"/>
      <c r="Y761" s="12"/>
      <c r="Z761" s="12"/>
    </row>
    <row r="762" spans="1:26" ht="15.75" customHeight="1">
      <c r="A762" s="12"/>
      <c r="B762" s="12"/>
      <c r="C762" s="12"/>
      <c r="D762" s="12"/>
      <c r="E762" s="12"/>
      <c r="F762" s="12"/>
      <c r="G762" s="12"/>
      <c r="H762" s="12"/>
      <c r="I762" s="12"/>
      <c r="J762" s="12"/>
      <c r="K762" s="12"/>
      <c r="L762" s="12"/>
      <c r="M762" s="12"/>
      <c r="N762" s="12"/>
      <c r="O762" s="12"/>
      <c r="P762" s="12"/>
      <c r="Q762" s="12"/>
      <c r="R762" s="12"/>
      <c r="S762" s="12"/>
      <c r="T762" s="12"/>
      <c r="U762" s="12"/>
      <c r="V762" s="12"/>
      <c r="W762" s="12"/>
      <c r="X762" s="12"/>
      <c r="Y762" s="12"/>
      <c r="Z762" s="12"/>
    </row>
    <row r="763" spans="1:26" ht="15.75" customHeight="1">
      <c r="A763" s="12"/>
      <c r="B763" s="12"/>
      <c r="C763" s="12"/>
      <c r="D763" s="12"/>
      <c r="E763" s="12"/>
      <c r="F763" s="12"/>
      <c r="G763" s="12"/>
      <c r="H763" s="12"/>
      <c r="I763" s="12"/>
      <c r="J763" s="12"/>
      <c r="K763" s="12"/>
      <c r="L763" s="12"/>
      <c r="M763" s="12"/>
      <c r="N763" s="12"/>
      <c r="O763" s="12"/>
      <c r="P763" s="12"/>
      <c r="Q763" s="12"/>
      <c r="R763" s="12"/>
      <c r="S763" s="12"/>
      <c r="T763" s="12"/>
      <c r="U763" s="12"/>
      <c r="V763" s="12"/>
      <c r="W763" s="12"/>
      <c r="X763" s="12"/>
      <c r="Y763" s="12"/>
      <c r="Z763" s="12"/>
    </row>
    <row r="764" spans="1:26" ht="15.75" customHeight="1">
      <c r="A764" s="12"/>
      <c r="B764" s="12"/>
      <c r="C764" s="12"/>
      <c r="D764" s="12"/>
      <c r="E764" s="12"/>
      <c r="F764" s="12"/>
      <c r="G764" s="12"/>
      <c r="H764" s="12"/>
      <c r="I764" s="12"/>
      <c r="J764" s="12"/>
      <c r="K764" s="12"/>
      <c r="L764" s="12"/>
      <c r="M764" s="12"/>
      <c r="N764" s="12"/>
      <c r="O764" s="12"/>
      <c r="P764" s="12"/>
      <c r="Q764" s="12"/>
      <c r="R764" s="12"/>
      <c r="S764" s="12"/>
      <c r="T764" s="12"/>
      <c r="U764" s="12"/>
      <c r="V764" s="12"/>
      <c r="W764" s="12"/>
      <c r="X764" s="12"/>
      <c r="Y764" s="12"/>
      <c r="Z764" s="12"/>
    </row>
    <row r="765" spans="1:26" ht="15.75" customHeight="1">
      <c r="A765" s="12"/>
      <c r="B765" s="12"/>
      <c r="C765" s="12"/>
      <c r="D765" s="12"/>
      <c r="E765" s="12"/>
      <c r="F765" s="12"/>
      <c r="G765" s="12"/>
      <c r="H765" s="12"/>
      <c r="I765" s="12"/>
      <c r="J765" s="12"/>
      <c r="K765" s="12"/>
      <c r="L765" s="12"/>
      <c r="M765" s="12"/>
      <c r="N765" s="12"/>
      <c r="O765" s="12"/>
      <c r="P765" s="12"/>
      <c r="Q765" s="12"/>
      <c r="R765" s="12"/>
      <c r="S765" s="12"/>
      <c r="T765" s="12"/>
      <c r="U765" s="12"/>
      <c r="V765" s="12"/>
      <c r="W765" s="12"/>
      <c r="X765" s="12"/>
      <c r="Y765" s="12"/>
      <c r="Z765" s="12"/>
    </row>
    <row r="766" spans="1:26" ht="15.75" customHeight="1">
      <c r="A766" s="12"/>
      <c r="B766" s="12"/>
      <c r="C766" s="12"/>
      <c r="D766" s="12"/>
      <c r="E766" s="12"/>
      <c r="F766" s="12"/>
      <c r="G766" s="12"/>
      <c r="H766" s="12"/>
      <c r="I766" s="12"/>
      <c r="J766" s="12"/>
      <c r="K766" s="12"/>
      <c r="L766" s="12"/>
      <c r="M766" s="12"/>
      <c r="N766" s="12"/>
      <c r="O766" s="12"/>
      <c r="P766" s="12"/>
      <c r="Q766" s="12"/>
      <c r="R766" s="12"/>
      <c r="S766" s="12"/>
      <c r="T766" s="12"/>
      <c r="U766" s="12"/>
      <c r="V766" s="12"/>
      <c r="W766" s="12"/>
      <c r="X766" s="12"/>
      <c r="Y766" s="12"/>
      <c r="Z766" s="12"/>
    </row>
    <row r="767" spans="1:26" ht="15.75" customHeight="1">
      <c r="A767" s="12"/>
      <c r="B767" s="12"/>
      <c r="C767" s="12"/>
      <c r="D767" s="12"/>
      <c r="E767" s="12"/>
      <c r="F767" s="12"/>
      <c r="G767" s="12"/>
      <c r="H767" s="12"/>
      <c r="I767" s="12"/>
      <c r="J767" s="12"/>
      <c r="K767" s="12"/>
      <c r="L767" s="12"/>
      <c r="M767" s="12"/>
      <c r="N767" s="12"/>
      <c r="O767" s="12"/>
      <c r="P767" s="12"/>
      <c r="Q767" s="12"/>
      <c r="R767" s="12"/>
      <c r="S767" s="12"/>
      <c r="T767" s="12"/>
      <c r="U767" s="12"/>
      <c r="V767" s="12"/>
      <c r="W767" s="12"/>
      <c r="X767" s="12"/>
      <c r="Y767" s="12"/>
      <c r="Z767" s="12"/>
    </row>
    <row r="768" spans="1:26" ht="15.75" customHeight="1">
      <c r="A768" s="12"/>
      <c r="B768" s="12"/>
      <c r="C768" s="12"/>
      <c r="D768" s="12"/>
      <c r="E768" s="12"/>
      <c r="F768" s="12"/>
      <c r="G768" s="12"/>
      <c r="H768" s="12"/>
      <c r="I768" s="12"/>
      <c r="J768" s="12"/>
      <c r="K768" s="12"/>
      <c r="L768" s="12"/>
      <c r="M768" s="12"/>
      <c r="N768" s="12"/>
      <c r="O768" s="12"/>
      <c r="P768" s="12"/>
      <c r="Q768" s="12"/>
      <c r="R768" s="12"/>
      <c r="S768" s="12"/>
      <c r="T768" s="12"/>
      <c r="U768" s="12"/>
      <c r="V768" s="12"/>
      <c r="W768" s="12"/>
      <c r="X768" s="12"/>
      <c r="Y768" s="12"/>
      <c r="Z768" s="12"/>
    </row>
    <row r="769" spans="1:26" ht="15.75" customHeight="1">
      <c r="A769" s="12"/>
      <c r="B769" s="12"/>
      <c r="C769" s="12"/>
      <c r="D769" s="12"/>
      <c r="E769" s="12"/>
      <c r="F769" s="12"/>
      <c r="G769" s="12"/>
      <c r="H769" s="12"/>
      <c r="I769" s="12"/>
      <c r="J769" s="12"/>
      <c r="K769" s="12"/>
      <c r="L769" s="12"/>
      <c r="M769" s="12"/>
      <c r="N769" s="12"/>
      <c r="O769" s="12"/>
      <c r="P769" s="12"/>
      <c r="Q769" s="12"/>
      <c r="R769" s="12"/>
      <c r="S769" s="12"/>
      <c r="T769" s="12"/>
      <c r="U769" s="12"/>
      <c r="V769" s="12"/>
      <c r="W769" s="12"/>
      <c r="X769" s="12"/>
      <c r="Y769" s="12"/>
      <c r="Z769" s="12"/>
    </row>
    <row r="770" spans="1:26" ht="15.75" customHeight="1">
      <c r="A770" s="12"/>
      <c r="B770" s="12"/>
      <c r="C770" s="12"/>
      <c r="D770" s="12"/>
      <c r="E770" s="12"/>
      <c r="F770" s="12"/>
      <c r="G770" s="12"/>
      <c r="H770" s="12"/>
      <c r="I770" s="12"/>
      <c r="J770" s="12"/>
      <c r="K770" s="12"/>
      <c r="L770" s="12"/>
      <c r="M770" s="12"/>
      <c r="N770" s="12"/>
      <c r="O770" s="12"/>
      <c r="P770" s="12"/>
      <c r="Q770" s="12"/>
      <c r="R770" s="12"/>
      <c r="S770" s="12"/>
      <c r="T770" s="12"/>
      <c r="U770" s="12"/>
      <c r="V770" s="12"/>
      <c r="W770" s="12"/>
      <c r="X770" s="12"/>
      <c r="Y770" s="12"/>
      <c r="Z770" s="12"/>
    </row>
    <row r="771" spans="1:26" ht="15.75" customHeight="1">
      <c r="A771" s="12"/>
      <c r="B771" s="12"/>
      <c r="C771" s="12"/>
      <c r="D771" s="12"/>
      <c r="E771" s="12"/>
      <c r="F771" s="12"/>
      <c r="G771" s="12"/>
      <c r="H771" s="12"/>
      <c r="I771" s="12"/>
      <c r="J771" s="12"/>
      <c r="K771" s="12"/>
      <c r="L771" s="12"/>
      <c r="M771" s="12"/>
      <c r="N771" s="12"/>
      <c r="O771" s="12"/>
      <c r="P771" s="12"/>
      <c r="Q771" s="12"/>
      <c r="R771" s="12"/>
      <c r="S771" s="12"/>
      <c r="T771" s="12"/>
      <c r="U771" s="12"/>
      <c r="V771" s="12"/>
      <c r="W771" s="12"/>
      <c r="X771" s="12"/>
      <c r="Y771" s="12"/>
      <c r="Z771" s="12"/>
    </row>
    <row r="772" spans="1:26" ht="15.75" customHeight="1">
      <c r="A772" s="12"/>
      <c r="B772" s="12"/>
      <c r="C772" s="12"/>
      <c r="D772" s="12"/>
      <c r="E772" s="12"/>
      <c r="F772" s="12"/>
      <c r="G772" s="12"/>
      <c r="H772" s="12"/>
      <c r="I772" s="12"/>
      <c r="J772" s="12"/>
      <c r="K772" s="12"/>
      <c r="L772" s="12"/>
      <c r="M772" s="12"/>
      <c r="N772" s="12"/>
      <c r="O772" s="12"/>
      <c r="P772" s="12"/>
      <c r="Q772" s="12"/>
      <c r="R772" s="12"/>
      <c r="S772" s="12"/>
      <c r="T772" s="12"/>
      <c r="U772" s="12"/>
      <c r="V772" s="12"/>
      <c r="W772" s="12"/>
      <c r="X772" s="12"/>
      <c r="Y772" s="12"/>
      <c r="Z772" s="12"/>
    </row>
    <row r="773" spans="1:26" ht="15.75" customHeight="1">
      <c r="A773" s="12"/>
      <c r="B773" s="12"/>
      <c r="C773" s="12"/>
      <c r="D773" s="12"/>
      <c r="E773" s="12"/>
      <c r="F773" s="12"/>
      <c r="G773" s="12"/>
      <c r="H773" s="12"/>
      <c r="I773" s="12"/>
      <c r="J773" s="12"/>
      <c r="K773" s="12"/>
      <c r="L773" s="12"/>
      <c r="M773" s="12"/>
      <c r="N773" s="12"/>
      <c r="O773" s="12"/>
      <c r="P773" s="12"/>
      <c r="Q773" s="12"/>
      <c r="R773" s="12"/>
      <c r="S773" s="12"/>
      <c r="T773" s="12"/>
      <c r="U773" s="12"/>
      <c r="V773" s="12"/>
      <c r="W773" s="12"/>
      <c r="X773" s="12"/>
      <c r="Y773" s="12"/>
      <c r="Z773" s="12"/>
    </row>
    <row r="774" spans="1:26" ht="15.75" customHeight="1">
      <c r="A774" s="12"/>
      <c r="B774" s="12"/>
      <c r="C774" s="12"/>
      <c r="D774" s="12"/>
      <c r="E774" s="12"/>
      <c r="F774" s="12"/>
      <c r="G774" s="12"/>
      <c r="H774" s="12"/>
      <c r="I774" s="12"/>
      <c r="J774" s="12"/>
      <c r="K774" s="12"/>
      <c r="L774" s="12"/>
      <c r="M774" s="12"/>
      <c r="N774" s="12"/>
      <c r="O774" s="12"/>
      <c r="P774" s="12"/>
      <c r="Q774" s="12"/>
      <c r="R774" s="12"/>
      <c r="S774" s="12"/>
      <c r="T774" s="12"/>
      <c r="U774" s="12"/>
      <c r="V774" s="12"/>
      <c r="W774" s="12"/>
      <c r="X774" s="12"/>
      <c r="Y774" s="12"/>
      <c r="Z774" s="12"/>
    </row>
    <row r="775" spans="1:26" ht="15.75" customHeight="1">
      <c r="A775" s="12"/>
      <c r="B775" s="12"/>
      <c r="C775" s="12"/>
      <c r="D775" s="12"/>
      <c r="E775" s="12"/>
      <c r="F775" s="12"/>
      <c r="G775" s="12"/>
      <c r="H775" s="12"/>
      <c r="I775" s="12"/>
      <c r="J775" s="12"/>
      <c r="K775" s="12"/>
      <c r="L775" s="12"/>
      <c r="M775" s="12"/>
      <c r="N775" s="12"/>
      <c r="O775" s="12"/>
      <c r="P775" s="12"/>
      <c r="Q775" s="12"/>
      <c r="R775" s="12"/>
      <c r="S775" s="12"/>
      <c r="T775" s="12"/>
      <c r="U775" s="12"/>
      <c r="V775" s="12"/>
      <c r="W775" s="12"/>
      <c r="X775" s="12"/>
      <c r="Y775" s="12"/>
      <c r="Z775" s="12"/>
    </row>
    <row r="776" spans="1:26" ht="15.75" customHeight="1">
      <c r="A776" s="12"/>
      <c r="B776" s="12"/>
      <c r="C776" s="12"/>
      <c r="D776" s="12"/>
      <c r="E776" s="12"/>
      <c r="F776" s="12"/>
      <c r="G776" s="12"/>
      <c r="H776" s="12"/>
      <c r="I776" s="12"/>
      <c r="J776" s="12"/>
      <c r="K776" s="12"/>
      <c r="L776" s="12"/>
      <c r="M776" s="12"/>
      <c r="N776" s="12"/>
      <c r="O776" s="12"/>
      <c r="P776" s="12"/>
      <c r="Q776" s="12"/>
      <c r="R776" s="12"/>
      <c r="S776" s="12"/>
      <c r="T776" s="12"/>
      <c r="U776" s="12"/>
      <c r="V776" s="12"/>
      <c r="W776" s="12"/>
      <c r="X776" s="12"/>
      <c r="Y776" s="12"/>
      <c r="Z776" s="12"/>
    </row>
    <row r="777" spans="1:26" ht="15.75" customHeight="1">
      <c r="A777" s="12"/>
      <c r="B777" s="12"/>
      <c r="C777" s="12"/>
      <c r="D777" s="12"/>
      <c r="E777" s="12"/>
      <c r="F777" s="12"/>
      <c r="G777" s="12"/>
      <c r="H777" s="12"/>
      <c r="I777" s="12"/>
      <c r="J777" s="12"/>
      <c r="K777" s="12"/>
      <c r="L777" s="12"/>
      <c r="M777" s="12"/>
      <c r="N777" s="12"/>
      <c r="O777" s="12"/>
      <c r="P777" s="12"/>
      <c r="Q777" s="12"/>
      <c r="R777" s="12"/>
      <c r="S777" s="12"/>
      <c r="T777" s="12"/>
      <c r="U777" s="12"/>
      <c r="V777" s="12"/>
      <c r="W777" s="12"/>
      <c r="X777" s="12"/>
      <c r="Y777" s="12"/>
      <c r="Z777" s="12"/>
    </row>
    <row r="778" spans="1:26" ht="15.75" customHeight="1">
      <c r="A778" s="12"/>
      <c r="B778" s="12"/>
      <c r="C778" s="12"/>
      <c r="D778" s="12"/>
      <c r="E778" s="12"/>
      <c r="F778" s="12"/>
      <c r="G778" s="12"/>
      <c r="H778" s="12"/>
      <c r="I778" s="12"/>
      <c r="J778" s="12"/>
      <c r="K778" s="12"/>
      <c r="L778" s="12"/>
      <c r="M778" s="12"/>
      <c r="N778" s="12"/>
      <c r="O778" s="12"/>
      <c r="P778" s="12"/>
      <c r="Q778" s="12"/>
      <c r="R778" s="12"/>
      <c r="S778" s="12"/>
      <c r="T778" s="12"/>
      <c r="U778" s="12"/>
      <c r="V778" s="12"/>
      <c r="W778" s="12"/>
      <c r="X778" s="12"/>
      <c r="Y778" s="12"/>
      <c r="Z778" s="12"/>
    </row>
    <row r="779" spans="1:26" ht="15.75" customHeight="1">
      <c r="A779" s="12"/>
      <c r="B779" s="12"/>
      <c r="C779" s="12"/>
      <c r="D779" s="12"/>
      <c r="E779" s="12"/>
      <c r="F779" s="12"/>
      <c r="G779" s="12"/>
      <c r="H779" s="12"/>
      <c r="I779" s="12"/>
      <c r="J779" s="12"/>
      <c r="K779" s="12"/>
      <c r="L779" s="12"/>
      <c r="M779" s="12"/>
      <c r="N779" s="12"/>
      <c r="O779" s="12"/>
      <c r="P779" s="12"/>
      <c r="Q779" s="12"/>
      <c r="R779" s="12"/>
      <c r="S779" s="12"/>
      <c r="T779" s="12"/>
      <c r="U779" s="12"/>
      <c r="V779" s="12"/>
      <c r="W779" s="12"/>
      <c r="X779" s="12"/>
      <c r="Y779" s="12"/>
      <c r="Z779" s="12"/>
    </row>
    <row r="780" spans="1:26" ht="15.75" customHeight="1">
      <c r="A780" s="12"/>
      <c r="B780" s="12"/>
      <c r="C780" s="12"/>
      <c r="D780" s="12"/>
      <c r="E780" s="12"/>
      <c r="F780" s="12"/>
      <c r="G780" s="12"/>
      <c r="H780" s="12"/>
      <c r="I780" s="12"/>
      <c r="J780" s="12"/>
      <c r="K780" s="12"/>
      <c r="L780" s="12"/>
      <c r="M780" s="12"/>
      <c r="N780" s="12"/>
      <c r="O780" s="12"/>
      <c r="P780" s="12"/>
      <c r="Q780" s="12"/>
      <c r="R780" s="12"/>
      <c r="S780" s="12"/>
      <c r="T780" s="12"/>
      <c r="U780" s="12"/>
      <c r="V780" s="12"/>
      <c r="W780" s="12"/>
      <c r="X780" s="12"/>
      <c r="Y780" s="12"/>
      <c r="Z780" s="12"/>
    </row>
    <row r="781" spans="1:26" ht="15.75" customHeight="1">
      <c r="A781" s="12"/>
      <c r="B781" s="12"/>
      <c r="C781" s="12"/>
      <c r="D781" s="12"/>
      <c r="E781" s="12"/>
      <c r="F781" s="12"/>
      <c r="G781" s="12"/>
      <c r="H781" s="12"/>
      <c r="I781" s="12"/>
      <c r="J781" s="12"/>
      <c r="K781" s="12"/>
      <c r="L781" s="12"/>
      <c r="M781" s="12"/>
      <c r="N781" s="12"/>
      <c r="O781" s="12"/>
      <c r="P781" s="12"/>
      <c r="Q781" s="12"/>
      <c r="R781" s="12"/>
      <c r="S781" s="12"/>
      <c r="T781" s="12"/>
      <c r="U781" s="12"/>
      <c r="V781" s="12"/>
      <c r="W781" s="12"/>
      <c r="X781" s="12"/>
      <c r="Y781" s="12"/>
      <c r="Z781" s="12"/>
    </row>
    <row r="782" spans="1:26" ht="15.75" customHeight="1">
      <c r="A782" s="12"/>
      <c r="B782" s="12"/>
      <c r="C782" s="12"/>
      <c r="D782" s="12"/>
      <c r="E782" s="12"/>
      <c r="F782" s="12"/>
      <c r="G782" s="12"/>
      <c r="H782" s="12"/>
      <c r="I782" s="12"/>
      <c r="J782" s="12"/>
      <c r="K782" s="12"/>
      <c r="L782" s="12"/>
      <c r="M782" s="12"/>
      <c r="N782" s="12"/>
      <c r="O782" s="12"/>
      <c r="P782" s="12"/>
      <c r="Q782" s="12"/>
      <c r="R782" s="12"/>
      <c r="S782" s="12"/>
      <c r="T782" s="12"/>
      <c r="U782" s="12"/>
      <c r="V782" s="12"/>
      <c r="W782" s="12"/>
      <c r="X782" s="12"/>
      <c r="Y782" s="12"/>
      <c r="Z782" s="12"/>
    </row>
    <row r="783" spans="1:26" ht="15.75" customHeight="1">
      <c r="A783" s="12"/>
      <c r="B783" s="12"/>
      <c r="C783" s="12"/>
      <c r="D783" s="12"/>
      <c r="E783" s="12"/>
      <c r="F783" s="12"/>
      <c r="G783" s="12"/>
      <c r="H783" s="12"/>
      <c r="I783" s="12"/>
      <c r="J783" s="12"/>
      <c r="K783" s="12"/>
      <c r="L783" s="12"/>
      <c r="M783" s="12"/>
      <c r="N783" s="12"/>
      <c r="O783" s="12"/>
      <c r="P783" s="12"/>
      <c r="Q783" s="12"/>
      <c r="R783" s="12"/>
      <c r="S783" s="12"/>
      <c r="T783" s="12"/>
      <c r="U783" s="12"/>
      <c r="V783" s="12"/>
      <c r="W783" s="12"/>
      <c r="X783" s="12"/>
      <c r="Y783" s="12"/>
      <c r="Z783" s="12"/>
    </row>
    <row r="784" spans="1:26" ht="15.75" customHeight="1">
      <c r="A784" s="12"/>
      <c r="B784" s="12"/>
      <c r="C784" s="12"/>
      <c r="D784" s="12"/>
      <c r="E784" s="12"/>
      <c r="F784" s="12"/>
      <c r="G784" s="12"/>
      <c r="H784" s="12"/>
      <c r="I784" s="12"/>
      <c r="J784" s="12"/>
      <c r="K784" s="12"/>
      <c r="L784" s="12"/>
      <c r="M784" s="12"/>
      <c r="N784" s="12"/>
      <c r="O784" s="12"/>
      <c r="P784" s="12"/>
      <c r="Q784" s="12"/>
      <c r="R784" s="12"/>
      <c r="S784" s="12"/>
      <c r="T784" s="12"/>
      <c r="U784" s="12"/>
      <c r="V784" s="12"/>
      <c r="W784" s="12"/>
      <c r="X784" s="12"/>
      <c r="Y784" s="12"/>
      <c r="Z784" s="12"/>
    </row>
    <row r="785" spans="1:26" ht="15.75" customHeight="1">
      <c r="A785" s="12"/>
      <c r="B785" s="12"/>
      <c r="C785" s="12"/>
      <c r="D785" s="12"/>
      <c r="E785" s="12"/>
      <c r="F785" s="12"/>
      <c r="G785" s="12"/>
      <c r="H785" s="12"/>
      <c r="I785" s="12"/>
      <c r="J785" s="12"/>
      <c r="K785" s="12"/>
      <c r="L785" s="12"/>
      <c r="M785" s="12"/>
      <c r="N785" s="12"/>
      <c r="O785" s="12"/>
      <c r="P785" s="12"/>
      <c r="Q785" s="12"/>
      <c r="R785" s="12"/>
      <c r="S785" s="12"/>
      <c r="T785" s="12"/>
      <c r="U785" s="12"/>
      <c r="V785" s="12"/>
      <c r="W785" s="12"/>
      <c r="X785" s="12"/>
      <c r="Y785" s="12"/>
      <c r="Z785" s="12"/>
    </row>
    <row r="786" spans="1:26" ht="15.75" customHeight="1">
      <c r="A786" s="12"/>
      <c r="B786" s="12"/>
      <c r="C786" s="12"/>
      <c r="D786" s="12"/>
      <c r="E786" s="12"/>
      <c r="F786" s="12"/>
      <c r="G786" s="12"/>
      <c r="H786" s="12"/>
      <c r="I786" s="12"/>
      <c r="J786" s="12"/>
      <c r="K786" s="12"/>
      <c r="L786" s="12"/>
      <c r="M786" s="12"/>
      <c r="N786" s="12"/>
      <c r="O786" s="12"/>
      <c r="P786" s="12"/>
      <c r="Q786" s="12"/>
      <c r="R786" s="12"/>
      <c r="S786" s="12"/>
      <c r="T786" s="12"/>
      <c r="U786" s="12"/>
      <c r="V786" s="12"/>
      <c r="W786" s="12"/>
      <c r="X786" s="12"/>
      <c r="Y786" s="12"/>
      <c r="Z786" s="12"/>
    </row>
    <row r="787" spans="1:26" ht="15.75" customHeight="1">
      <c r="A787" s="12"/>
      <c r="B787" s="12"/>
      <c r="C787" s="12"/>
      <c r="D787" s="12"/>
      <c r="E787" s="12"/>
      <c r="F787" s="12"/>
      <c r="G787" s="12"/>
      <c r="H787" s="12"/>
      <c r="I787" s="12"/>
      <c r="J787" s="12"/>
      <c r="K787" s="12"/>
      <c r="L787" s="12"/>
      <c r="M787" s="12"/>
      <c r="N787" s="12"/>
      <c r="O787" s="12"/>
      <c r="P787" s="12"/>
      <c r="Q787" s="12"/>
      <c r="R787" s="12"/>
      <c r="S787" s="12"/>
      <c r="T787" s="12"/>
      <c r="U787" s="12"/>
      <c r="V787" s="12"/>
      <c r="W787" s="12"/>
      <c r="X787" s="12"/>
      <c r="Y787" s="12"/>
      <c r="Z787" s="12"/>
    </row>
    <row r="788" spans="1:26" ht="15.75" customHeight="1">
      <c r="A788" s="12"/>
      <c r="B788" s="12"/>
      <c r="C788" s="12"/>
      <c r="D788" s="12"/>
      <c r="E788" s="12"/>
      <c r="F788" s="12"/>
      <c r="G788" s="12"/>
      <c r="H788" s="12"/>
      <c r="I788" s="12"/>
      <c r="J788" s="12"/>
      <c r="K788" s="12"/>
      <c r="L788" s="12"/>
      <c r="M788" s="12"/>
      <c r="N788" s="12"/>
      <c r="O788" s="12"/>
      <c r="P788" s="12"/>
      <c r="Q788" s="12"/>
      <c r="R788" s="12"/>
      <c r="S788" s="12"/>
      <c r="T788" s="12"/>
      <c r="U788" s="12"/>
      <c r="V788" s="12"/>
      <c r="W788" s="12"/>
      <c r="X788" s="12"/>
      <c r="Y788" s="12"/>
      <c r="Z788" s="12"/>
    </row>
    <row r="789" spans="1:26" ht="15.75" customHeight="1">
      <c r="A789" s="12"/>
      <c r="B789" s="12"/>
      <c r="C789" s="12"/>
      <c r="D789" s="12"/>
      <c r="E789" s="12"/>
      <c r="F789" s="12"/>
      <c r="G789" s="12"/>
      <c r="H789" s="12"/>
      <c r="I789" s="12"/>
      <c r="J789" s="12"/>
      <c r="K789" s="12"/>
      <c r="L789" s="12"/>
      <c r="M789" s="12"/>
      <c r="N789" s="12"/>
      <c r="O789" s="12"/>
      <c r="P789" s="12"/>
      <c r="Q789" s="12"/>
      <c r="R789" s="12"/>
      <c r="S789" s="12"/>
      <c r="T789" s="12"/>
      <c r="U789" s="12"/>
      <c r="V789" s="12"/>
      <c r="W789" s="12"/>
      <c r="X789" s="12"/>
      <c r="Y789" s="12"/>
      <c r="Z789" s="12"/>
    </row>
    <row r="790" spans="1:26" ht="15.75" customHeight="1">
      <c r="A790" s="12"/>
      <c r="B790" s="12"/>
      <c r="C790" s="12"/>
      <c r="D790" s="12"/>
      <c r="E790" s="12"/>
      <c r="F790" s="12"/>
      <c r="G790" s="12"/>
      <c r="H790" s="12"/>
      <c r="I790" s="12"/>
      <c r="J790" s="12"/>
      <c r="K790" s="12"/>
      <c r="L790" s="12"/>
      <c r="M790" s="12"/>
      <c r="N790" s="12"/>
      <c r="O790" s="12"/>
      <c r="P790" s="12"/>
      <c r="Q790" s="12"/>
      <c r="R790" s="12"/>
      <c r="S790" s="12"/>
      <c r="T790" s="12"/>
      <c r="U790" s="12"/>
      <c r="V790" s="12"/>
      <c r="W790" s="12"/>
      <c r="X790" s="12"/>
      <c r="Y790" s="12"/>
      <c r="Z790" s="12"/>
    </row>
    <row r="791" spans="1:26" ht="15.75" customHeight="1">
      <c r="A791" s="12"/>
      <c r="B791" s="12"/>
      <c r="C791" s="12"/>
      <c r="D791" s="12"/>
      <c r="E791" s="12"/>
      <c r="F791" s="12"/>
      <c r="G791" s="12"/>
      <c r="H791" s="12"/>
      <c r="I791" s="12"/>
      <c r="J791" s="12"/>
      <c r="K791" s="12"/>
      <c r="L791" s="12"/>
      <c r="M791" s="12"/>
      <c r="N791" s="12"/>
      <c r="O791" s="12"/>
      <c r="P791" s="12"/>
      <c r="Q791" s="12"/>
      <c r="R791" s="12"/>
      <c r="S791" s="12"/>
      <c r="T791" s="12"/>
      <c r="U791" s="12"/>
      <c r="V791" s="12"/>
      <c r="W791" s="12"/>
      <c r="X791" s="12"/>
      <c r="Y791" s="12"/>
      <c r="Z791" s="12"/>
    </row>
    <row r="792" spans="1:26" ht="15.75" customHeight="1">
      <c r="A792" s="12"/>
      <c r="B792" s="12"/>
      <c r="C792" s="12"/>
      <c r="D792" s="12"/>
      <c r="E792" s="12"/>
      <c r="F792" s="12"/>
      <c r="G792" s="12"/>
      <c r="H792" s="12"/>
      <c r="I792" s="12"/>
      <c r="J792" s="12"/>
      <c r="K792" s="12"/>
      <c r="L792" s="12"/>
      <c r="M792" s="12"/>
      <c r="N792" s="12"/>
      <c r="O792" s="12"/>
      <c r="P792" s="12"/>
      <c r="Q792" s="12"/>
      <c r="R792" s="12"/>
      <c r="S792" s="12"/>
      <c r="T792" s="12"/>
      <c r="U792" s="12"/>
      <c r="V792" s="12"/>
      <c r="W792" s="12"/>
      <c r="X792" s="12"/>
      <c r="Y792" s="12"/>
      <c r="Z792" s="12"/>
    </row>
    <row r="793" spans="1:26" ht="15.75" customHeight="1">
      <c r="A793" s="12"/>
      <c r="B793" s="12"/>
      <c r="C793" s="12"/>
      <c r="D793" s="12"/>
      <c r="E793" s="12"/>
      <c r="F793" s="12"/>
      <c r="G793" s="12"/>
      <c r="H793" s="12"/>
      <c r="I793" s="12"/>
      <c r="J793" s="12"/>
      <c r="K793" s="12"/>
      <c r="L793" s="12"/>
      <c r="M793" s="12"/>
      <c r="N793" s="12"/>
      <c r="O793" s="12"/>
      <c r="P793" s="12"/>
      <c r="Q793" s="12"/>
      <c r="R793" s="12"/>
      <c r="S793" s="12"/>
      <c r="T793" s="12"/>
      <c r="U793" s="12"/>
      <c r="V793" s="12"/>
      <c r="W793" s="12"/>
      <c r="X793" s="12"/>
      <c r="Y793" s="12"/>
      <c r="Z793" s="12"/>
    </row>
    <row r="794" spans="1:26" ht="15.75" customHeight="1">
      <c r="A794" s="12"/>
      <c r="B794" s="12"/>
      <c r="C794" s="12"/>
      <c r="D794" s="12"/>
      <c r="E794" s="12"/>
      <c r="F794" s="12"/>
      <c r="G794" s="12"/>
      <c r="H794" s="12"/>
      <c r="I794" s="12"/>
      <c r="J794" s="12"/>
      <c r="K794" s="12"/>
      <c r="L794" s="12"/>
      <c r="M794" s="12"/>
      <c r="N794" s="12"/>
      <c r="O794" s="12"/>
      <c r="P794" s="12"/>
      <c r="Q794" s="12"/>
      <c r="R794" s="12"/>
      <c r="S794" s="12"/>
      <c r="T794" s="12"/>
      <c r="U794" s="12"/>
      <c r="V794" s="12"/>
      <c r="W794" s="12"/>
      <c r="X794" s="12"/>
      <c r="Y794" s="12"/>
      <c r="Z794" s="12"/>
    </row>
    <row r="795" spans="1:26" ht="15.75" customHeight="1">
      <c r="A795" s="12"/>
      <c r="B795" s="12"/>
      <c r="C795" s="12"/>
      <c r="D795" s="12"/>
      <c r="E795" s="12"/>
      <c r="F795" s="12"/>
      <c r="G795" s="12"/>
      <c r="H795" s="12"/>
      <c r="I795" s="12"/>
      <c r="J795" s="12"/>
      <c r="K795" s="12"/>
      <c r="L795" s="12"/>
      <c r="M795" s="12"/>
      <c r="N795" s="12"/>
      <c r="O795" s="12"/>
      <c r="P795" s="12"/>
      <c r="Q795" s="12"/>
      <c r="R795" s="12"/>
      <c r="S795" s="12"/>
      <c r="T795" s="12"/>
      <c r="U795" s="12"/>
      <c r="V795" s="12"/>
      <c r="W795" s="12"/>
      <c r="X795" s="12"/>
      <c r="Y795" s="12"/>
      <c r="Z795" s="12"/>
    </row>
    <row r="796" spans="1:26" ht="15.75" customHeight="1">
      <c r="A796" s="12"/>
      <c r="B796" s="12"/>
      <c r="C796" s="12"/>
      <c r="D796" s="12"/>
      <c r="E796" s="12"/>
      <c r="F796" s="12"/>
      <c r="G796" s="12"/>
      <c r="H796" s="12"/>
      <c r="I796" s="12"/>
      <c r="J796" s="12"/>
      <c r="K796" s="12"/>
      <c r="L796" s="12"/>
      <c r="M796" s="12"/>
      <c r="N796" s="12"/>
      <c r="O796" s="12"/>
      <c r="P796" s="12"/>
      <c r="Q796" s="12"/>
      <c r="R796" s="12"/>
      <c r="S796" s="12"/>
      <c r="T796" s="12"/>
      <c r="U796" s="12"/>
      <c r="V796" s="12"/>
      <c r="W796" s="12"/>
      <c r="X796" s="12"/>
      <c r="Y796" s="12"/>
      <c r="Z796" s="12"/>
    </row>
    <row r="797" spans="1:26" ht="15.75" customHeight="1">
      <c r="A797" s="12"/>
      <c r="B797" s="12"/>
      <c r="C797" s="12"/>
      <c r="D797" s="12"/>
      <c r="E797" s="12"/>
      <c r="F797" s="12"/>
      <c r="G797" s="12"/>
      <c r="H797" s="12"/>
      <c r="I797" s="12"/>
      <c r="J797" s="12"/>
      <c r="K797" s="12"/>
      <c r="L797" s="12"/>
      <c r="M797" s="12"/>
      <c r="N797" s="12"/>
      <c r="O797" s="12"/>
      <c r="P797" s="12"/>
      <c r="Q797" s="12"/>
      <c r="R797" s="12"/>
      <c r="S797" s="12"/>
      <c r="T797" s="12"/>
      <c r="U797" s="12"/>
      <c r="V797" s="12"/>
      <c r="W797" s="12"/>
      <c r="X797" s="12"/>
      <c r="Y797" s="12"/>
      <c r="Z797" s="12"/>
    </row>
    <row r="798" spans="1:26" ht="15.75" customHeight="1">
      <c r="A798" s="12"/>
      <c r="B798" s="12"/>
      <c r="C798" s="12"/>
      <c r="D798" s="12"/>
      <c r="E798" s="12"/>
      <c r="F798" s="12"/>
      <c r="G798" s="12"/>
      <c r="H798" s="12"/>
      <c r="I798" s="12"/>
      <c r="J798" s="12"/>
      <c r="K798" s="12"/>
      <c r="L798" s="12"/>
      <c r="M798" s="12"/>
      <c r="N798" s="12"/>
      <c r="O798" s="12"/>
      <c r="P798" s="12"/>
      <c r="Q798" s="12"/>
      <c r="R798" s="12"/>
      <c r="S798" s="12"/>
      <c r="T798" s="12"/>
      <c r="U798" s="12"/>
      <c r="V798" s="12"/>
      <c r="W798" s="12"/>
      <c r="X798" s="12"/>
      <c r="Y798" s="12"/>
      <c r="Z798" s="12"/>
    </row>
    <row r="799" spans="1:26" ht="15.75" customHeight="1">
      <c r="A799" s="12"/>
      <c r="B799" s="12"/>
      <c r="C799" s="12"/>
      <c r="D799" s="12"/>
      <c r="E799" s="12"/>
      <c r="F799" s="12"/>
      <c r="G799" s="12"/>
      <c r="H799" s="12"/>
      <c r="I799" s="12"/>
      <c r="J799" s="12"/>
      <c r="K799" s="12"/>
      <c r="L799" s="12"/>
      <c r="M799" s="12"/>
      <c r="N799" s="12"/>
      <c r="O799" s="12"/>
      <c r="P799" s="12"/>
      <c r="Q799" s="12"/>
      <c r="R799" s="12"/>
      <c r="S799" s="12"/>
      <c r="T799" s="12"/>
      <c r="U799" s="12"/>
      <c r="V799" s="12"/>
      <c r="W799" s="12"/>
      <c r="X799" s="12"/>
      <c r="Y799" s="12"/>
      <c r="Z799" s="12"/>
    </row>
    <row r="800" spans="1:26" ht="15.75" customHeight="1">
      <c r="A800" s="12"/>
      <c r="B800" s="12"/>
      <c r="C800" s="12"/>
      <c r="D800" s="12"/>
      <c r="E800" s="12"/>
      <c r="F800" s="12"/>
      <c r="G800" s="12"/>
      <c r="H800" s="12"/>
      <c r="I800" s="12"/>
      <c r="J800" s="12"/>
      <c r="K800" s="12"/>
      <c r="L800" s="12"/>
      <c r="M800" s="12"/>
      <c r="N800" s="12"/>
      <c r="O800" s="12"/>
      <c r="P800" s="12"/>
      <c r="Q800" s="12"/>
      <c r="R800" s="12"/>
      <c r="S800" s="12"/>
      <c r="T800" s="12"/>
      <c r="U800" s="12"/>
      <c r="V800" s="12"/>
      <c r="W800" s="12"/>
      <c r="X800" s="12"/>
      <c r="Y800" s="12"/>
      <c r="Z800" s="12"/>
    </row>
    <row r="801" spans="1:26" ht="15.75" customHeight="1">
      <c r="A801" s="12"/>
      <c r="B801" s="12"/>
      <c r="C801" s="12"/>
      <c r="D801" s="12"/>
      <c r="E801" s="12"/>
      <c r="F801" s="12"/>
      <c r="G801" s="12"/>
      <c r="H801" s="12"/>
      <c r="I801" s="12"/>
      <c r="J801" s="12"/>
      <c r="K801" s="12"/>
      <c r="L801" s="12"/>
      <c r="M801" s="12"/>
      <c r="N801" s="12"/>
      <c r="O801" s="12"/>
      <c r="P801" s="12"/>
      <c r="Q801" s="12"/>
      <c r="R801" s="12"/>
      <c r="S801" s="12"/>
      <c r="T801" s="12"/>
      <c r="U801" s="12"/>
      <c r="V801" s="12"/>
      <c r="W801" s="12"/>
      <c r="X801" s="12"/>
      <c r="Y801" s="12"/>
      <c r="Z801" s="12"/>
    </row>
    <row r="802" spans="1:26" ht="15.75" customHeight="1">
      <c r="A802" s="12"/>
      <c r="B802" s="12"/>
      <c r="C802" s="12"/>
      <c r="D802" s="12"/>
      <c r="E802" s="12"/>
      <c r="F802" s="12"/>
      <c r="G802" s="12"/>
      <c r="H802" s="12"/>
      <c r="I802" s="12"/>
      <c r="J802" s="12"/>
      <c r="K802" s="12"/>
      <c r="L802" s="12"/>
      <c r="M802" s="12"/>
      <c r="N802" s="12"/>
      <c r="O802" s="12"/>
      <c r="P802" s="12"/>
      <c r="Q802" s="12"/>
      <c r="R802" s="12"/>
      <c r="S802" s="12"/>
      <c r="T802" s="12"/>
      <c r="U802" s="12"/>
      <c r="V802" s="12"/>
      <c r="W802" s="12"/>
      <c r="X802" s="12"/>
      <c r="Y802" s="12"/>
      <c r="Z802" s="12"/>
    </row>
    <row r="803" spans="1:26" ht="15.75" customHeight="1">
      <c r="A803" s="12"/>
      <c r="B803" s="12"/>
      <c r="C803" s="12"/>
      <c r="D803" s="12"/>
      <c r="E803" s="12"/>
      <c r="F803" s="12"/>
      <c r="G803" s="12"/>
      <c r="H803" s="12"/>
      <c r="I803" s="12"/>
      <c r="J803" s="12"/>
      <c r="K803" s="12"/>
      <c r="L803" s="12"/>
      <c r="M803" s="12"/>
      <c r="N803" s="12"/>
      <c r="O803" s="12"/>
      <c r="P803" s="12"/>
      <c r="Q803" s="12"/>
      <c r="R803" s="12"/>
      <c r="S803" s="12"/>
      <c r="T803" s="12"/>
      <c r="U803" s="12"/>
      <c r="V803" s="12"/>
      <c r="W803" s="12"/>
      <c r="X803" s="12"/>
      <c r="Y803" s="12"/>
      <c r="Z803" s="12"/>
    </row>
    <row r="804" spans="1:26" ht="15.75" customHeight="1">
      <c r="A804" s="12"/>
      <c r="B804" s="12"/>
      <c r="C804" s="12"/>
      <c r="D804" s="12"/>
      <c r="E804" s="12"/>
      <c r="F804" s="12"/>
      <c r="G804" s="12"/>
      <c r="H804" s="12"/>
      <c r="I804" s="12"/>
      <c r="J804" s="12"/>
      <c r="K804" s="12"/>
      <c r="L804" s="12"/>
      <c r="M804" s="12"/>
      <c r="N804" s="12"/>
      <c r="O804" s="12"/>
      <c r="P804" s="12"/>
      <c r="Q804" s="12"/>
      <c r="R804" s="12"/>
      <c r="S804" s="12"/>
      <c r="T804" s="12"/>
      <c r="U804" s="12"/>
      <c r="V804" s="12"/>
      <c r="W804" s="12"/>
      <c r="X804" s="12"/>
      <c r="Y804" s="12"/>
      <c r="Z804" s="12"/>
    </row>
    <row r="805" spans="1:26" ht="15.75" customHeight="1">
      <c r="A805" s="12"/>
      <c r="B805" s="12"/>
      <c r="C805" s="12"/>
      <c r="D805" s="12"/>
      <c r="E805" s="12"/>
      <c r="F805" s="12"/>
      <c r="G805" s="12"/>
      <c r="H805" s="12"/>
      <c r="I805" s="12"/>
      <c r="J805" s="12"/>
      <c r="K805" s="12"/>
      <c r="L805" s="12"/>
      <c r="M805" s="12"/>
      <c r="N805" s="12"/>
      <c r="O805" s="12"/>
      <c r="P805" s="12"/>
      <c r="Q805" s="12"/>
      <c r="R805" s="12"/>
      <c r="S805" s="12"/>
      <c r="T805" s="12"/>
      <c r="U805" s="12"/>
      <c r="V805" s="12"/>
      <c r="W805" s="12"/>
      <c r="X805" s="12"/>
      <c r="Y805" s="12"/>
      <c r="Z805" s="12"/>
    </row>
    <row r="806" spans="1:26" ht="15.75" customHeight="1">
      <c r="A806" s="12"/>
      <c r="B806" s="12"/>
      <c r="C806" s="12"/>
      <c r="D806" s="12"/>
      <c r="E806" s="12"/>
      <c r="F806" s="12"/>
      <c r="G806" s="12"/>
      <c r="H806" s="12"/>
      <c r="I806" s="12"/>
      <c r="J806" s="12"/>
      <c r="K806" s="12"/>
      <c r="L806" s="12"/>
      <c r="M806" s="12"/>
      <c r="N806" s="12"/>
      <c r="O806" s="12"/>
      <c r="P806" s="12"/>
      <c r="Q806" s="12"/>
      <c r="R806" s="12"/>
      <c r="S806" s="12"/>
      <c r="T806" s="12"/>
      <c r="U806" s="12"/>
      <c r="V806" s="12"/>
      <c r="W806" s="12"/>
      <c r="X806" s="12"/>
      <c r="Y806" s="12"/>
      <c r="Z806" s="12"/>
    </row>
    <row r="807" spans="1:26" ht="15.75" customHeight="1">
      <c r="A807" s="12"/>
      <c r="B807" s="12"/>
      <c r="C807" s="12"/>
      <c r="D807" s="12"/>
      <c r="E807" s="12"/>
      <c r="F807" s="12"/>
      <c r="G807" s="12"/>
      <c r="H807" s="12"/>
      <c r="I807" s="12"/>
      <c r="J807" s="12"/>
      <c r="K807" s="12"/>
      <c r="L807" s="12"/>
      <c r="M807" s="12"/>
      <c r="N807" s="12"/>
      <c r="O807" s="12"/>
      <c r="P807" s="12"/>
      <c r="Q807" s="12"/>
      <c r="R807" s="12"/>
      <c r="S807" s="12"/>
      <c r="T807" s="12"/>
      <c r="U807" s="12"/>
      <c r="V807" s="12"/>
      <c r="W807" s="12"/>
      <c r="X807" s="12"/>
      <c r="Y807" s="12"/>
      <c r="Z807" s="12"/>
    </row>
    <row r="808" spans="1:26" ht="15.75" customHeight="1">
      <c r="A808" s="12"/>
      <c r="B808" s="12"/>
      <c r="C808" s="12"/>
      <c r="D808" s="12"/>
      <c r="E808" s="12"/>
      <c r="F808" s="12"/>
      <c r="G808" s="12"/>
      <c r="H808" s="12"/>
      <c r="I808" s="12"/>
      <c r="J808" s="12"/>
      <c r="K808" s="12"/>
      <c r="L808" s="12"/>
      <c r="M808" s="12"/>
      <c r="N808" s="12"/>
      <c r="O808" s="12"/>
      <c r="P808" s="12"/>
      <c r="Q808" s="12"/>
      <c r="R808" s="12"/>
      <c r="S808" s="12"/>
      <c r="T808" s="12"/>
      <c r="U808" s="12"/>
      <c r="V808" s="12"/>
      <c r="W808" s="12"/>
      <c r="X808" s="12"/>
      <c r="Y808" s="12"/>
      <c r="Z808" s="12"/>
    </row>
    <row r="809" spans="1:26" ht="15.75" customHeight="1">
      <c r="A809" s="12"/>
      <c r="B809" s="12"/>
      <c r="C809" s="12"/>
      <c r="D809" s="12"/>
      <c r="E809" s="12"/>
      <c r="F809" s="12"/>
      <c r="G809" s="12"/>
      <c r="H809" s="12"/>
      <c r="I809" s="12"/>
      <c r="J809" s="12"/>
      <c r="K809" s="12"/>
      <c r="L809" s="12"/>
      <c r="M809" s="12"/>
      <c r="N809" s="12"/>
      <c r="O809" s="12"/>
      <c r="P809" s="12"/>
      <c r="Q809" s="12"/>
      <c r="R809" s="12"/>
      <c r="S809" s="12"/>
      <c r="T809" s="12"/>
      <c r="U809" s="12"/>
      <c r="V809" s="12"/>
      <c r="W809" s="12"/>
      <c r="X809" s="12"/>
      <c r="Y809" s="12"/>
      <c r="Z809" s="12"/>
    </row>
    <row r="810" spans="1:26" ht="15.75" customHeight="1">
      <c r="A810" s="12"/>
      <c r="B810" s="12"/>
      <c r="C810" s="12"/>
      <c r="D810" s="12"/>
      <c r="E810" s="12"/>
      <c r="F810" s="12"/>
      <c r="G810" s="12"/>
      <c r="H810" s="12"/>
      <c r="I810" s="12"/>
      <c r="J810" s="12"/>
      <c r="K810" s="12"/>
      <c r="L810" s="12"/>
      <c r="M810" s="12"/>
      <c r="N810" s="12"/>
      <c r="O810" s="12"/>
      <c r="P810" s="12"/>
      <c r="Q810" s="12"/>
      <c r="R810" s="12"/>
      <c r="S810" s="12"/>
      <c r="T810" s="12"/>
      <c r="U810" s="12"/>
      <c r="V810" s="12"/>
      <c r="W810" s="12"/>
      <c r="X810" s="12"/>
      <c r="Y810" s="12"/>
      <c r="Z810" s="12"/>
    </row>
    <row r="811" spans="1:26" ht="15.75" customHeight="1">
      <c r="A811" s="12"/>
      <c r="B811" s="12"/>
      <c r="C811" s="12"/>
      <c r="D811" s="12"/>
      <c r="E811" s="12"/>
      <c r="F811" s="12"/>
      <c r="G811" s="12"/>
      <c r="H811" s="12"/>
      <c r="I811" s="12"/>
      <c r="J811" s="12"/>
      <c r="K811" s="12"/>
      <c r="L811" s="12"/>
      <c r="M811" s="12"/>
      <c r="N811" s="12"/>
      <c r="O811" s="12"/>
      <c r="P811" s="12"/>
      <c r="Q811" s="12"/>
      <c r="R811" s="12"/>
      <c r="S811" s="12"/>
      <c r="T811" s="12"/>
      <c r="U811" s="12"/>
      <c r="V811" s="12"/>
      <c r="W811" s="12"/>
      <c r="X811" s="12"/>
      <c r="Y811" s="12"/>
      <c r="Z811" s="12"/>
    </row>
    <row r="812" spans="1:26" ht="15.75" customHeight="1">
      <c r="A812" s="12"/>
      <c r="B812" s="12"/>
      <c r="C812" s="12"/>
      <c r="D812" s="12"/>
      <c r="E812" s="12"/>
      <c r="F812" s="12"/>
      <c r="G812" s="12"/>
      <c r="H812" s="12"/>
      <c r="I812" s="12"/>
      <c r="J812" s="12"/>
      <c r="K812" s="12"/>
      <c r="L812" s="12"/>
      <c r="M812" s="12"/>
      <c r="N812" s="12"/>
      <c r="O812" s="12"/>
      <c r="P812" s="12"/>
      <c r="Q812" s="12"/>
      <c r="R812" s="12"/>
      <c r="S812" s="12"/>
      <c r="T812" s="12"/>
      <c r="U812" s="12"/>
      <c r="V812" s="12"/>
      <c r="W812" s="12"/>
      <c r="X812" s="12"/>
      <c r="Y812" s="12"/>
      <c r="Z812" s="12"/>
    </row>
    <row r="813" spans="1:26" ht="15.75" customHeight="1">
      <c r="A813" s="12"/>
      <c r="B813" s="12"/>
      <c r="C813" s="12"/>
      <c r="D813" s="12"/>
      <c r="E813" s="12"/>
      <c r="F813" s="12"/>
      <c r="G813" s="12"/>
      <c r="H813" s="12"/>
      <c r="I813" s="12"/>
      <c r="J813" s="12"/>
      <c r="K813" s="12"/>
      <c r="L813" s="12"/>
      <c r="M813" s="12"/>
      <c r="N813" s="12"/>
      <c r="O813" s="12"/>
      <c r="P813" s="12"/>
      <c r="Q813" s="12"/>
      <c r="R813" s="12"/>
      <c r="S813" s="12"/>
      <c r="T813" s="12"/>
      <c r="U813" s="12"/>
      <c r="V813" s="12"/>
      <c r="W813" s="12"/>
      <c r="X813" s="12"/>
      <c r="Y813" s="12"/>
      <c r="Z813" s="12"/>
    </row>
    <row r="814" spans="1:26" ht="15.75" customHeight="1">
      <c r="A814" s="12"/>
      <c r="B814" s="12"/>
      <c r="C814" s="12"/>
      <c r="D814" s="12"/>
      <c r="E814" s="12"/>
      <c r="F814" s="12"/>
      <c r="G814" s="12"/>
      <c r="H814" s="12"/>
      <c r="I814" s="12"/>
      <c r="J814" s="12"/>
      <c r="K814" s="12"/>
      <c r="L814" s="12"/>
      <c r="M814" s="12"/>
      <c r="N814" s="12"/>
      <c r="O814" s="12"/>
      <c r="P814" s="12"/>
      <c r="Q814" s="12"/>
      <c r="R814" s="12"/>
      <c r="S814" s="12"/>
      <c r="T814" s="12"/>
      <c r="U814" s="12"/>
      <c r="V814" s="12"/>
      <c r="W814" s="12"/>
      <c r="X814" s="12"/>
      <c r="Y814" s="12"/>
      <c r="Z814" s="12"/>
    </row>
    <row r="815" spans="1:26" ht="15.75" customHeight="1">
      <c r="A815" s="12"/>
      <c r="B815" s="12"/>
      <c r="C815" s="12"/>
      <c r="D815" s="12"/>
      <c r="E815" s="12"/>
      <c r="F815" s="12"/>
      <c r="G815" s="12"/>
      <c r="H815" s="12"/>
      <c r="I815" s="12"/>
      <c r="J815" s="12"/>
      <c r="K815" s="12"/>
      <c r="L815" s="12"/>
      <c r="M815" s="12"/>
      <c r="N815" s="12"/>
      <c r="O815" s="12"/>
      <c r="P815" s="12"/>
      <c r="Q815" s="12"/>
      <c r="R815" s="12"/>
      <c r="S815" s="12"/>
      <c r="T815" s="12"/>
      <c r="U815" s="12"/>
      <c r="V815" s="12"/>
      <c r="W815" s="12"/>
      <c r="X815" s="12"/>
      <c r="Y815" s="12"/>
      <c r="Z815" s="12"/>
    </row>
    <row r="816" spans="1:26" ht="15.75" customHeight="1">
      <c r="A816" s="12"/>
      <c r="B816" s="12"/>
      <c r="C816" s="12"/>
      <c r="D816" s="12"/>
      <c r="E816" s="12"/>
      <c r="F816" s="12"/>
      <c r="G816" s="12"/>
      <c r="H816" s="12"/>
      <c r="I816" s="12"/>
      <c r="J816" s="12"/>
      <c r="K816" s="12"/>
      <c r="L816" s="12"/>
      <c r="M816" s="12"/>
      <c r="N816" s="12"/>
      <c r="O816" s="12"/>
      <c r="P816" s="12"/>
      <c r="Q816" s="12"/>
      <c r="R816" s="12"/>
      <c r="S816" s="12"/>
      <c r="T816" s="12"/>
      <c r="U816" s="12"/>
      <c r="V816" s="12"/>
      <c r="W816" s="12"/>
      <c r="X816" s="12"/>
      <c r="Y816" s="12"/>
      <c r="Z816" s="12"/>
    </row>
    <row r="817" spans="1:26" ht="15.75" customHeight="1">
      <c r="A817" s="12"/>
      <c r="B817" s="12"/>
      <c r="C817" s="12"/>
      <c r="D817" s="12"/>
      <c r="E817" s="12"/>
      <c r="F817" s="12"/>
      <c r="G817" s="12"/>
      <c r="H817" s="12"/>
      <c r="I817" s="12"/>
      <c r="J817" s="12"/>
      <c r="K817" s="12"/>
      <c r="L817" s="12"/>
      <c r="M817" s="12"/>
      <c r="N817" s="12"/>
      <c r="O817" s="12"/>
      <c r="P817" s="12"/>
      <c r="Q817" s="12"/>
      <c r="R817" s="12"/>
      <c r="S817" s="12"/>
      <c r="T817" s="12"/>
      <c r="U817" s="12"/>
      <c r="V817" s="12"/>
      <c r="W817" s="12"/>
      <c r="X817" s="12"/>
      <c r="Y817" s="12"/>
      <c r="Z817" s="12"/>
    </row>
    <row r="818" spans="1:26" ht="15.75" customHeight="1">
      <c r="A818" s="12"/>
      <c r="B818" s="12"/>
      <c r="C818" s="12"/>
      <c r="D818" s="12"/>
      <c r="E818" s="12"/>
      <c r="F818" s="12"/>
      <c r="G818" s="12"/>
      <c r="H818" s="12"/>
      <c r="I818" s="12"/>
      <c r="J818" s="12"/>
      <c r="K818" s="12"/>
      <c r="L818" s="12"/>
      <c r="M818" s="12"/>
      <c r="N818" s="12"/>
      <c r="O818" s="12"/>
      <c r="P818" s="12"/>
      <c r="Q818" s="12"/>
      <c r="R818" s="12"/>
      <c r="S818" s="12"/>
      <c r="T818" s="12"/>
      <c r="U818" s="12"/>
      <c r="V818" s="12"/>
      <c r="W818" s="12"/>
      <c r="X818" s="12"/>
      <c r="Y818" s="12"/>
      <c r="Z818" s="12"/>
    </row>
    <row r="819" spans="1:26" ht="15.75" customHeight="1">
      <c r="A819" s="12"/>
      <c r="B819" s="12"/>
      <c r="C819" s="12"/>
      <c r="D819" s="12"/>
      <c r="E819" s="12"/>
      <c r="F819" s="12"/>
      <c r="G819" s="12"/>
      <c r="H819" s="12"/>
      <c r="I819" s="12"/>
      <c r="J819" s="12"/>
      <c r="K819" s="12"/>
      <c r="L819" s="12"/>
      <c r="M819" s="12"/>
      <c r="N819" s="12"/>
      <c r="O819" s="12"/>
      <c r="P819" s="12"/>
      <c r="Q819" s="12"/>
      <c r="R819" s="12"/>
      <c r="S819" s="12"/>
      <c r="T819" s="12"/>
      <c r="U819" s="12"/>
      <c r="V819" s="12"/>
      <c r="W819" s="12"/>
      <c r="X819" s="12"/>
      <c r="Y819" s="12"/>
      <c r="Z819" s="12"/>
    </row>
    <row r="820" spans="1:26" ht="15.75" customHeight="1">
      <c r="A820" s="12"/>
      <c r="B820" s="12"/>
      <c r="C820" s="12"/>
      <c r="D820" s="12"/>
      <c r="E820" s="12"/>
      <c r="F820" s="12"/>
      <c r="G820" s="12"/>
      <c r="H820" s="12"/>
      <c r="I820" s="12"/>
      <c r="J820" s="12"/>
      <c r="K820" s="12"/>
      <c r="L820" s="12"/>
      <c r="M820" s="12"/>
      <c r="N820" s="12"/>
      <c r="O820" s="12"/>
      <c r="P820" s="12"/>
      <c r="Q820" s="12"/>
      <c r="R820" s="12"/>
      <c r="S820" s="12"/>
      <c r="T820" s="12"/>
      <c r="U820" s="12"/>
      <c r="V820" s="12"/>
      <c r="W820" s="12"/>
      <c r="X820" s="12"/>
      <c r="Y820" s="12"/>
      <c r="Z820" s="12"/>
    </row>
    <row r="821" spans="1:26" ht="15.75" customHeight="1">
      <c r="A821" s="12"/>
      <c r="B821" s="12"/>
      <c r="C821" s="12"/>
      <c r="D821" s="12"/>
      <c r="E821" s="12"/>
      <c r="F821" s="12"/>
      <c r="G821" s="12"/>
      <c r="H821" s="12"/>
      <c r="I821" s="12"/>
      <c r="J821" s="12"/>
      <c r="K821" s="12"/>
      <c r="L821" s="12"/>
      <c r="M821" s="12"/>
      <c r="N821" s="12"/>
      <c r="O821" s="12"/>
      <c r="P821" s="12"/>
      <c r="Q821" s="12"/>
      <c r="R821" s="12"/>
      <c r="S821" s="12"/>
      <c r="T821" s="12"/>
      <c r="U821" s="12"/>
      <c r="V821" s="12"/>
      <c r="W821" s="12"/>
      <c r="X821" s="12"/>
      <c r="Y821" s="12"/>
      <c r="Z821" s="12"/>
    </row>
    <row r="822" spans="1:26" ht="15.75" customHeight="1">
      <c r="A822" s="12"/>
      <c r="B822" s="12"/>
      <c r="C822" s="12"/>
      <c r="D822" s="12"/>
      <c r="E822" s="12"/>
      <c r="F822" s="12"/>
      <c r="G822" s="12"/>
      <c r="H822" s="12"/>
      <c r="I822" s="12"/>
      <c r="J822" s="12"/>
      <c r="K822" s="12"/>
      <c r="L822" s="12"/>
      <c r="M822" s="12"/>
      <c r="N822" s="12"/>
      <c r="O822" s="12"/>
      <c r="P822" s="12"/>
      <c r="Q822" s="12"/>
      <c r="R822" s="12"/>
      <c r="S822" s="12"/>
      <c r="T822" s="12"/>
      <c r="U822" s="12"/>
      <c r="V822" s="12"/>
      <c r="W822" s="12"/>
      <c r="X822" s="12"/>
      <c r="Y822" s="12"/>
      <c r="Z822" s="12"/>
    </row>
    <row r="823" spans="1:26" ht="15.75" customHeight="1">
      <c r="A823" s="12"/>
      <c r="B823" s="12"/>
      <c r="C823" s="12"/>
      <c r="D823" s="12"/>
      <c r="E823" s="12"/>
      <c r="F823" s="12"/>
      <c r="G823" s="12"/>
      <c r="H823" s="12"/>
      <c r="I823" s="12"/>
      <c r="J823" s="12"/>
      <c r="K823" s="12"/>
      <c r="L823" s="12"/>
      <c r="M823" s="12"/>
      <c r="N823" s="12"/>
      <c r="O823" s="12"/>
      <c r="P823" s="12"/>
      <c r="Q823" s="12"/>
      <c r="R823" s="12"/>
      <c r="S823" s="12"/>
      <c r="T823" s="12"/>
      <c r="U823" s="12"/>
      <c r="V823" s="12"/>
      <c r="W823" s="12"/>
      <c r="X823" s="12"/>
      <c r="Y823" s="12"/>
      <c r="Z823" s="12"/>
    </row>
    <row r="824" spans="1:26" ht="15.75" customHeight="1">
      <c r="A824" s="12"/>
      <c r="B824" s="12"/>
      <c r="C824" s="12"/>
      <c r="D824" s="12"/>
      <c r="E824" s="12"/>
      <c r="F824" s="12"/>
      <c r="G824" s="12"/>
      <c r="H824" s="12"/>
      <c r="I824" s="12"/>
      <c r="J824" s="12"/>
      <c r="K824" s="12"/>
      <c r="L824" s="12"/>
      <c r="M824" s="12"/>
      <c r="N824" s="12"/>
      <c r="O824" s="12"/>
      <c r="P824" s="12"/>
      <c r="Q824" s="12"/>
      <c r="R824" s="12"/>
      <c r="S824" s="12"/>
      <c r="T824" s="12"/>
      <c r="U824" s="12"/>
      <c r="V824" s="12"/>
      <c r="W824" s="12"/>
      <c r="X824" s="12"/>
      <c r="Y824" s="12"/>
      <c r="Z824" s="12"/>
    </row>
    <row r="825" spans="1:26" ht="15.75" customHeight="1">
      <c r="A825" s="12"/>
      <c r="B825" s="12"/>
      <c r="C825" s="12"/>
      <c r="D825" s="12"/>
      <c r="E825" s="12"/>
      <c r="F825" s="12"/>
      <c r="G825" s="12"/>
      <c r="H825" s="12"/>
      <c r="I825" s="12"/>
      <c r="J825" s="12"/>
      <c r="K825" s="12"/>
      <c r="L825" s="12"/>
      <c r="M825" s="12"/>
      <c r="N825" s="12"/>
      <c r="O825" s="12"/>
      <c r="P825" s="12"/>
      <c r="Q825" s="12"/>
      <c r="R825" s="12"/>
      <c r="S825" s="12"/>
      <c r="T825" s="12"/>
      <c r="U825" s="12"/>
      <c r="V825" s="12"/>
      <c r="W825" s="12"/>
      <c r="X825" s="12"/>
      <c r="Y825" s="12"/>
      <c r="Z825" s="12"/>
    </row>
    <row r="826" spans="1:26" ht="15.75" customHeight="1">
      <c r="A826" s="12"/>
      <c r="B826" s="12"/>
      <c r="C826" s="12"/>
      <c r="D826" s="12"/>
      <c r="E826" s="12"/>
      <c r="F826" s="12"/>
      <c r="G826" s="12"/>
      <c r="H826" s="12"/>
      <c r="I826" s="12"/>
      <c r="J826" s="12"/>
      <c r="K826" s="12"/>
      <c r="L826" s="12"/>
      <c r="M826" s="12"/>
      <c r="N826" s="12"/>
      <c r="O826" s="12"/>
      <c r="P826" s="12"/>
      <c r="Q826" s="12"/>
      <c r="R826" s="12"/>
      <c r="S826" s="12"/>
      <c r="T826" s="12"/>
      <c r="U826" s="12"/>
      <c r="V826" s="12"/>
      <c r="W826" s="12"/>
      <c r="X826" s="12"/>
      <c r="Y826" s="12"/>
      <c r="Z826" s="12"/>
    </row>
    <row r="827" spans="1:26" ht="15.75" customHeight="1">
      <c r="A827" s="12"/>
      <c r="B827" s="12"/>
      <c r="C827" s="12"/>
      <c r="D827" s="12"/>
      <c r="E827" s="12"/>
      <c r="F827" s="12"/>
      <c r="G827" s="12"/>
      <c r="H827" s="12"/>
      <c r="I827" s="12"/>
      <c r="J827" s="12"/>
      <c r="K827" s="12"/>
      <c r="L827" s="12"/>
      <c r="M827" s="12"/>
      <c r="N827" s="12"/>
      <c r="O827" s="12"/>
      <c r="P827" s="12"/>
      <c r="Q827" s="12"/>
      <c r="R827" s="12"/>
      <c r="S827" s="12"/>
      <c r="T827" s="12"/>
      <c r="U827" s="12"/>
      <c r="V827" s="12"/>
      <c r="W827" s="12"/>
      <c r="X827" s="12"/>
      <c r="Y827" s="12"/>
      <c r="Z827" s="12"/>
    </row>
    <row r="828" spans="1:26" ht="15.75" customHeight="1">
      <c r="A828" s="12"/>
      <c r="B828" s="12"/>
      <c r="C828" s="12"/>
      <c r="D828" s="12"/>
      <c r="E828" s="12"/>
      <c r="F828" s="12"/>
      <c r="G828" s="12"/>
      <c r="H828" s="12"/>
      <c r="I828" s="12"/>
      <c r="J828" s="12"/>
      <c r="K828" s="12"/>
      <c r="L828" s="12"/>
      <c r="M828" s="12"/>
      <c r="N828" s="12"/>
      <c r="O828" s="12"/>
      <c r="P828" s="12"/>
      <c r="Q828" s="12"/>
      <c r="R828" s="12"/>
      <c r="S828" s="12"/>
      <c r="T828" s="12"/>
      <c r="U828" s="12"/>
      <c r="V828" s="12"/>
      <c r="W828" s="12"/>
      <c r="X828" s="12"/>
      <c r="Y828" s="12"/>
      <c r="Z828" s="12"/>
    </row>
    <row r="829" spans="1:26" ht="15.75" customHeight="1">
      <c r="A829" s="12"/>
      <c r="B829" s="12"/>
      <c r="C829" s="12"/>
      <c r="D829" s="12"/>
      <c r="E829" s="12"/>
      <c r="F829" s="12"/>
      <c r="G829" s="12"/>
      <c r="H829" s="12"/>
      <c r="I829" s="12"/>
      <c r="J829" s="12"/>
      <c r="K829" s="12"/>
      <c r="L829" s="12"/>
      <c r="M829" s="12"/>
      <c r="N829" s="12"/>
      <c r="O829" s="12"/>
      <c r="P829" s="12"/>
      <c r="Q829" s="12"/>
      <c r="R829" s="12"/>
      <c r="S829" s="12"/>
      <c r="T829" s="12"/>
      <c r="U829" s="12"/>
      <c r="V829" s="12"/>
      <c r="W829" s="12"/>
      <c r="X829" s="12"/>
      <c r="Y829" s="12"/>
      <c r="Z829" s="12"/>
    </row>
    <row r="830" spans="1:26" ht="15.75" customHeight="1">
      <c r="A830" s="12"/>
      <c r="B830" s="12"/>
      <c r="C830" s="12"/>
      <c r="D830" s="12"/>
      <c r="E830" s="12"/>
      <c r="F830" s="12"/>
      <c r="G830" s="12"/>
      <c r="H830" s="12"/>
      <c r="I830" s="12"/>
      <c r="J830" s="12"/>
      <c r="K830" s="12"/>
      <c r="L830" s="12"/>
      <c r="M830" s="12"/>
      <c r="N830" s="12"/>
      <c r="O830" s="12"/>
      <c r="P830" s="12"/>
      <c r="Q830" s="12"/>
      <c r="R830" s="12"/>
      <c r="S830" s="12"/>
      <c r="T830" s="12"/>
      <c r="U830" s="12"/>
      <c r="V830" s="12"/>
      <c r="W830" s="12"/>
      <c r="X830" s="12"/>
      <c r="Y830" s="12"/>
      <c r="Z830" s="12"/>
    </row>
    <row r="831" spans="1:26" ht="15.75" customHeight="1">
      <c r="A831" s="12"/>
      <c r="B831" s="12"/>
      <c r="C831" s="12"/>
      <c r="D831" s="12"/>
      <c r="E831" s="12"/>
      <c r="F831" s="12"/>
      <c r="G831" s="12"/>
      <c r="H831" s="12"/>
      <c r="I831" s="12"/>
      <c r="J831" s="12"/>
      <c r="K831" s="12"/>
      <c r="L831" s="12"/>
      <c r="M831" s="12"/>
      <c r="N831" s="12"/>
      <c r="O831" s="12"/>
      <c r="P831" s="12"/>
      <c r="Q831" s="12"/>
      <c r="R831" s="12"/>
      <c r="S831" s="12"/>
      <c r="T831" s="12"/>
      <c r="U831" s="12"/>
      <c r="V831" s="12"/>
      <c r="W831" s="12"/>
      <c r="X831" s="12"/>
      <c r="Y831" s="12"/>
      <c r="Z831" s="12"/>
    </row>
    <row r="832" spans="1:26" ht="15.75" customHeight="1">
      <c r="A832" s="12"/>
      <c r="B832" s="12"/>
      <c r="C832" s="12"/>
      <c r="D832" s="12"/>
      <c r="E832" s="12"/>
      <c r="F832" s="12"/>
      <c r="G832" s="12"/>
      <c r="H832" s="12"/>
      <c r="I832" s="12"/>
      <c r="J832" s="12"/>
      <c r="K832" s="12"/>
      <c r="L832" s="12"/>
      <c r="M832" s="12"/>
      <c r="N832" s="12"/>
      <c r="O832" s="12"/>
      <c r="P832" s="12"/>
      <c r="Q832" s="12"/>
      <c r="R832" s="12"/>
      <c r="S832" s="12"/>
      <c r="T832" s="12"/>
      <c r="U832" s="12"/>
      <c r="V832" s="12"/>
      <c r="W832" s="12"/>
      <c r="X832" s="12"/>
      <c r="Y832" s="12"/>
      <c r="Z832" s="12"/>
    </row>
    <row r="833" spans="1:26" ht="15.75" customHeight="1">
      <c r="A833" s="12"/>
      <c r="B833" s="12"/>
      <c r="C833" s="12"/>
      <c r="D833" s="12"/>
      <c r="E833" s="12"/>
      <c r="F833" s="12"/>
      <c r="G833" s="12"/>
      <c r="H833" s="12"/>
      <c r="I833" s="12"/>
      <c r="J833" s="12"/>
      <c r="K833" s="12"/>
      <c r="L833" s="12"/>
      <c r="M833" s="12"/>
      <c r="N833" s="12"/>
      <c r="O833" s="12"/>
      <c r="P833" s="12"/>
      <c r="Q833" s="12"/>
      <c r="R833" s="12"/>
      <c r="S833" s="12"/>
      <c r="T833" s="12"/>
      <c r="U833" s="12"/>
      <c r="V833" s="12"/>
      <c r="W833" s="12"/>
      <c r="X833" s="12"/>
      <c r="Y833" s="12"/>
      <c r="Z833" s="12"/>
    </row>
    <row r="834" spans="1:26" ht="15.75" customHeight="1">
      <c r="A834" s="12"/>
      <c r="B834" s="12"/>
      <c r="C834" s="12"/>
      <c r="D834" s="12"/>
      <c r="E834" s="12"/>
      <c r="F834" s="12"/>
      <c r="G834" s="12"/>
      <c r="H834" s="12"/>
      <c r="I834" s="12"/>
      <c r="J834" s="12"/>
      <c r="K834" s="12"/>
      <c r="L834" s="12"/>
      <c r="M834" s="12"/>
      <c r="N834" s="12"/>
      <c r="O834" s="12"/>
      <c r="P834" s="12"/>
      <c r="Q834" s="12"/>
      <c r="R834" s="12"/>
      <c r="S834" s="12"/>
      <c r="T834" s="12"/>
      <c r="U834" s="12"/>
      <c r="V834" s="12"/>
      <c r="W834" s="12"/>
      <c r="X834" s="12"/>
      <c r="Y834" s="12"/>
      <c r="Z834" s="12"/>
    </row>
    <row r="835" spans="1:26" ht="15.75" customHeight="1">
      <c r="A835" s="12"/>
      <c r="B835" s="12"/>
      <c r="C835" s="12"/>
      <c r="D835" s="12"/>
      <c r="E835" s="12"/>
      <c r="F835" s="12"/>
      <c r="G835" s="12"/>
      <c r="H835" s="12"/>
      <c r="I835" s="12"/>
      <c r="J835" s="12"/>
      <c r="K835" s="12"/>
      <c r="L835" s="12"/>
      <c r="M835" s="12"/>
      <c r="N835" s="12"/>
      <c r="O835" s="12"/>
      <c r="P835" s="12"/>
      <c r="Q835" s="12"/>
      <c r="R835" s="12"/>
      <c r="S835" s="12"/>
      <c r="T835" s="12"/>
      <c r="U835" s="12"/>
      <c r="V835" s="12"/>
      <c r="W835" s="12"/>
      <c r="X835" s="12"/>
      <c r="Y835" s="12"/>
      <c r="Z835" s="12"/>
    </row>
    <row r="836" spans="1:26" ht="15.75" customHeight="1">
      <c r="A836" s="12"/>
      <c r="B836" s="12"/>
      <c r="C836" s="12"/>
      <c r="D836" s="12"/>
      <c r="E836" s="12"/>
      <c r="F836" s="12"/>
      <c r="G836" s="12"/>
      <c r="H836" s="12"/>
      <c r="I836" s="12"/>
      <c r="J836" s="12"/>
      <c r="K836" s="12"/>
      <c r="L836" s="12"/>
      <c r="M836" s="12"/>
      <c r="N836" s="12"/>
      <c r="O836" s="12"/>
      <c r="P836" s="12"/>
      <c r="Q836" s="12"/>
      <c r="R836" s="12"/>
      <c r="S836" s="12"/>
      <c r="T836" s="12"/>
      <c r="U836" s="12"/>
      <c r="V836" s="12"/>
      <c r="W836" s="12"/>
      <c r="X836" s="12"/>
      <c r="Y836" s="12"/>
      <c r="Z836" s="12"/>
    </row>
    <row r="837" spans="1:26" ht="15.75" customHeight="1">
      <c r="A837" s="12"/>
      <c r="B837" s="12"/>
      <c r="C837" s="12"/>
      <c r="D837" s="12"/>
      <c r="E837" s="12"/>
      <c r="F837" s="12"/>
      <c r="G837" s="12"/>
      <c r="H837" s="12"/>
      <c r="I837" s="12"/>
      <c r="J837" s="12"/>
      <c r="K837" s="12"/>
      <c r="L837" s="12"/>
      <c r="M837" s="12"/>
      <c r="N837" s="12"/>
      <c r="O837" s="12"/>
      <c r="P837" s="12"/>
      <c r="Q837" s="12"/>
      <c r="R837" s="12"/>
      <c r="S837" s="12"/>
      <c r="T837" s="12"/>
      <c r="U837" s="12"/>
      <c r="V837" s="12"/>
      <c r="W837" s="12"/>
      <c r="X837" s="12"/>
      <c r="Y837" s="12"/>
      <c r="Z837" s="12"/>
    </row>
    <row r="838" spans="1:26" ht="15.75" customHeight="1">
      <c r="A838" s="12"/>
      <c r="B838" s="12"/>
      <c r="C838" s="12"/>
      <c r="D838" s="12"/>
      <c r="E838" s="12"/>
      <c r="F838" s="12"/>
      <c r="G838" s="12"/>
      <c r="H838" s="12"/>
      <c r="I838" s="12"/>
      <c r="J838" s="12"/>
      <c r="K838" s="12"/>
      <c r="L838" s="12"/>
      <c r="M838" s="12"/>
      <c r="N838" s="12"/>
      <c r="O838" s="12"/>
      <c r="P838" s="12"/>
      <c r="Q838" s="12"/>
      <c r="R838" s="12"/>
      <c r="S838" s="12"/>
      <c r="T838" s="12"/>
      <c r="U838" s="12"/>
      <c r="V838" s="12"/>
      <c r="W838" s="12"/>
      <c r="X838" s="12"/>
      <c r="Y838" s="12"/>
      <c r="Z838" s="12"/>
    </row>
    <row r="839" spans="1:26" ht="15.75" customHeight="1">
      <c r="A839" s="12"/>
      <c r="B839" s="12"/>
      <c r="C839" s="12"/>
      <c r="D839" s="12"/>
      <c r="E839" s="12"/>
      <c r="F839" s="12"/>
      <c r="G839" s="12"/>
      <c r="H839" s="12"/>
      <c r="I839" s="12"/>
      <c r="J839" s="12"/>
      <c r="K839" s="12"/>
      <c r="L839" s="12"/>
      <c r="M839" s="12"/>
      <c r="N839" s="12"/>
      <c r="O839" s="12"/>
      <c r="P839" s="12"/>
      <c r="Q839" s="12"/>
      <c r="R839" s="12"/>
      <c r="S839" s="12"/>
      <c r="T839" s="12"/>
      <c r="U839" s="12"/>
      <c r="V839" s="12"/>
      <c r="W839" s="12"/>
      <c r="X839" s="12"/>
      <c r="Y839" s="12"/>
      <c r="Z839" s="12"/>
    </row>
    <row r="840" spans="1:26" ht="15.75" customHeight="1">
      <c r="A840" s="12"/>
      <c r="B840" s="12"/>
      <c r="C840" s="12"/>
      <c r="D840" s="12"/>
      <c r="E840" s="12"/>
      <c r="F840" s="12"/>
      <c r="G840" s="12"/>
      <c r="H840" s="12"/>
      <c r="I840" s="12"/>
      <c r="J840" s="12"/>
      <c r="K840" s="12"/>
      <c r="L840" s="12"/>
      <c r="M840" s="12"/>
      <c r="N840" s="12"/>
      <c r="O840" s="12"/>
      <c r="P840" s="12"/>
      <c r="Q840" s="12"/>
      <c r="R840" s="12"/>
      <c r="S840" s="12"/>
      <c r="T840" s="12"/>
      <c r="U840" s="12"/>
      <c r="V840" s="12"/>
      <c r="W840" s="12"/>
      <c r="X840" s="12"/>
      <c r="Y840" s="12"/>
      <c r="Z840" s="12"/>
    </row>
    <row r="841" spans="1:26" ht="15.75" customHeight="1">
      <c r="A841" s="12"/>
      <c r="B841" s="12"/>
      <c r="C841" s="12"/>
      <c r="D841" s="12"/>
      <c r="E841" s="12"/>
      <c r="F841" s="12"/>
      <c r="G841" s="12"/>
      <c r="H841" s="12"/>
      <c r="I841" s="12"/>
      <c r="J841" s="12"/>
      <c r="K841" s="12"/>
      <c r="L841" s="12"/>
      <c r="M841" s="12"/>
      <c r="N841" s="12"/>
      <c r="O841" s="12"/>
      <c r="P841" s="12"/>
      <c r="Q841" s="12"/>
      <c r="R841" s="12"/>
      <c r="S841" s="12"/>
      <c r="T841" s="12"/>
      <c r="U841" s="12"/>
      <c r="V841" s="12"/>
      <c r="W841" s="12"/>
      <c r="X841" s="12"/>
      <c r="Y841" s="12"/>
      <c r="Z841" s="12"/>
    </row>
    <row r="842" spans="1:26" ht="15.75" customHeight="1">
      <c r="A842" s="12"/>
      <c r="B842" s="12"/>
      <c r="C842" s="12"/>
      <c r="D842" s="12"/>
      <c r="E842" s="12"/>
      <c r="F842" s="12"/>
      <c r="G842" s="12"/>
      <c r="H842" s="12"/>
      <c r="I842" s="12"/>
      <c r="J842" s="12"/>
      <c r="K842" s="12"/>
      <c r="L842" s="12"/>
      <c r="M842" s="12"/>
      <c r="N842" s="12"/>
      <c r="O842" s="12"/>
      <c r="P842" s="12"/>
      <c r="Q842" s="12"/>
      <c r="R842" s="12"/>
      <c r="S842" s="12"/>
      <c r="T842" s="12"/>
      <c r="U842" s="12"/>
      <c r="V842" s="12"/>
      <c r="W842" s="12"/>
      <c r="X842" s="12"/>
      <c r="Y842" s="12"/>
      <c r="Z842" s="12"/>
    </row>
    <row r="843" spans="1:26" ht="15.75" customHeight="1">
      <c r="A843" s="12"/>
      <c r="B843" s="12"/>
      <c r="C843" s="12"/>
      <c r="D843" s="12"/>
      <c r="E843" s="12"/>
      <c r="F843" s="12"/>
      <c r="G843" s="12"/>
      <c r="H843" s="12"/>
      <c r="I843" s="12"/>
      <c r="J843" s="12"/>
      <c r="K843" s="12"/>
      <c r="L843" s="12"/>
      <c r="M843" s="12"/>
      <c r="N843" s="12"/>
      <c r="O843" s="12"/>
      <c r="P843" s="12"/>
      <c r="Q843" s="12"/>
      <c r="R843" s="12"/>
      <c r="S843" s="12"/>
      <c r="T843" s="12"/>
      <c r="U843" s="12"/>
      <c r="V843" s="12"/>
      <c r="W843" s="12"/>
      <c r="X843" s="12"/>
      <c r="Y843" s="12"/>
      <c r="Z843" s="12"/>
    </row>
    <row r="844" spans="1:26" ht="15.75" customHeight="1">
      <c r="A844" s="12"/>
      <c r="B844" s="12"/>
      <c r="C844" s="12"/>
      <c r="D844" s="12"/>
      <c r="E844" s="12"/>
      <c r="F844" s="12"/>
      <c r="G844" s="12"/>
      <c r="H844" s="12"/>
      <c r="I844" s="12"/>
      <c r="J844" s="12"/>
      <c r="K844" s="12"/>
      <c r="L844" s="12"/>
      <c r="M844" s="12"/>
      <c r="N844" s="12"/>
      <c r="O844" s="12"/>
      <c r="P844" s="12"/>
      <c r="Q844" s="12"/>
      <c r="R844" s="12"/>
      <c r="S844" s="12"/>
      <c r="T844" s="12"/>
      <c r="U844" s="12"/>
      <c r="V844" s="12"/>
      <c r="W844" s="12"/>
      <c r="X844" s="12"/>
      <c r="Y844" s="12"/>
      <c r="Z844" s="12"/>
    </row>
    <row r="845" spans="1:26" ht="15.75" customHeight="1">
      <c r="A845" s="12"/>
      <c r="B845" s="12"/>
      <c r="C845" s="12"/>
      <c r="D845" s="12"/>
      <c r="E845" s="12"/>
      <c r="F845" s="12"/>
      <c r="G845" s="12"/>
      <c r="H845" s="12"/>
      <c r="I845" s="12"/>
      <c r="J845" s="12"/>
      <c r="K845" s="12"/>
      <c r="L845" s="12"/>
      <c r="M845" s="12"/>
      <c r="N845" s="12"/>
      <c r="O845" s="12"/>
      <c r="P845" s="12"/>
      <c r="Q845" s="12"/>
      <c r="R845" s="12"/>
      <c r="S845" s="12"/>
      <c r="T845" s="12"/>
      <c r="U845" s="12"/>
      <c r="V845" s="12"/>
      <c r="W845" s="12"/>
      <c r="X845" s="12"/>
      <c r="Y845" s="12"/>
      <c r="Z845" s="12"/>
    </row>
    <row r="846" spans="1:26" ht="15.75" customHeight="1">
      <c r="A846" s="12"/>
      <c r="B846" s="12"/>
      <c r="C846" s="12"/>
      <c r="D846" s="12"/>
      <c r="E846" s="12"/>
      <c r="F846" s="12"/>
      <c r="G846" s="12"/>
      <c r="H846" s="12"/>
      <c r="I846" s="12"/>
      <c r="J846" s="12"/>
      <c r="K846" s="12"/>
      <c r="L846" s="12"/>
      <c r="M846" s="12"/>
      <c r="N846" s="12"/>
      <c r="O846" s="12"/>
      <c r="P846" s="12"/>
      <c r="Q846" s="12"/>
      <c r="R846" s="12"/>
      <c r="S846" s="12"/>
      <c r="T846" s="12"/>
      <c r="U846" s="12"/>
      <c r="V846" s="12"/>
      <c r="W846" s="12"/>
      <c r="X846" s="12"/>
      <c r="Y846" s="12"/>
      <c r="Z846" s="12"/>
    </row>
    <row r="847" spans="1:26" ht="15.75" customHeight="1">
      <c r="A847" s="12"/>
      <c r="B847" s="12"/>
      <c r="C847" s="12"/>
      <c r="D847" s="12"/>
      <c r="E847" s="12"/>
      <c r="F847" s="12"/>
      <c r="G847" s="12"/>
      <c r="H847" s="12"/>
      <c r="I847" s="12"/>
      <c r="J847" s="12"/>
      <c r="K847" s="12"/>
      <c r="L847" s="12"/>
      <c r="M847" s="12"/>
      <c r="N847" s="12"/>
      <c r="O847" s="12"/>
      <c r="P847" s="12"/>
      <c r="Q847" s="12"/>
      <c r="R847" s="12"/>
      <c r="S847" s="12"/>
      <c r="T847" s="12"/>
      <c r="U847" s="12"/>
      <c r="V847" s="12"/>
      <c r="W847" s="12"/>
      <c r="X847" s="12"/>
      <c r="Y847" s="12"/>
      <c r="Z847" s="12"/>
    </row>
    <row r="848" spans="1:26" ht="15.75" customHeight="1">
      <c r="A848" s="12"/>
      <c r="B848" s="12"/>
      <c r="C848" s="12"/>
      <c r="D848" s="12"/>
      <c r="E848" s="12"/>
      <c r="F848" s="12"/>
      <c r="G848" s="12"/>
      <c r="H848" s="12"/>
      <c r="I848" s="12"/>
      <c r="J848" s="12"/>
      <c r="K848" s="12"/>
      <c r="L848" s="12"/>
      <c r="M848" s="12"/>
      <c r="N848" s="12"/>
      <c r="O848" s="12"/>
      <c r="P848" s="12"/>
      <c r="Q848" s="12"/>
      <c r="R848" s="12"/>
      <c r="S848" s="12"/>
      <c r="T848" s="12"/>
      <c r="U848" s="12"/>
      <c r="V848" s="12"/>
      <c r="W848" s="12"/>
      <c r="X848" s="12"/>
      <c r="Y848" s="12"/>
      <c r="Z848" s="12"/>
    </row>
    <row r="849" spans="1:26" ht="15.75" customHeight="1">
      <c r="A849" s="12"/>
      <c r="B849" s="12"/>
      <c r="C849" s="12"/>
      <c r="D849" s="12"/>
      <c r="E849" s="12"/>
      <c r="F849" s="12"/>
      <c r="G849" s="12"/>
      <c r="H849" s="12"/>
      <c r="I849" s="12"/>
      <c r="J849" s="12"/>
      <c r="K849" s="12"/>
      <c r="L849" s="12"/>
      <c r="M849" s="12"/>
      <c r="N849" s="12"/>
      <c r="O849" s="12"/>
      <c r="P849" s="12"/>
      <c r="Q849" s="12"/>
      <c r="R849" s="12"/>
      <c r="S849" s="12"/>
      <c r="T849" s="12"/>
      <c r="U849" s="12"/>
      <c r="V849" s="12"/>
      <c r="W849" s="12"/>
      <c r="X849" s="12"/>
      <c r="Y849" s="12"/>
      <c r="Z849" s="12"/>
    </row>
    <row r="850" spans="1:26" ht="15.75" customHeight="1">
      <c r="A850" s="12"/>
      <c r="B850" s="12"/>
      <c r="C850" s="12"/>
      <c r="D850" s="12"/>
      <c r="E850" s="12"/>
      <c r="F850" s="12"/>
      <c r="G850" s="12"/>
      <c r="H850" s="12"/>
      <c r="I850" s="12"/>
      <c r="J850" s="12"/>
      <c r="K850" s="12"/>
      <c r="L850" s="12"/>
      <c r="M850" s="12"/>
      <c r="N850" s="12"/>
      <c r="O850" s="12"/>
      <c r="P850" s="12"/>
      <c r="Q850" s="12"/>
      <c r="R850" s="12"/>
      <c r="S850" s="12"/>
      <c r="T850" s="12"/>
      <c r="U850" s="12"/>
      <c r="V850" s="12"/>
      <c r="W850" s="12"/>
      <c r="X850" s="12"/>
      <c r="Y850" s="12"/>
      <c r="Z850" s="12"/>
    </row>
    <row r="851" spans="1:26" ht="15.75" customHeight="1">
      <c r="A851" s="12"/>
      <c r="B851" s="12"/>
      <c r="C851" s="12"/>
      <c r="D851" s="12"/>
      <c r="E851" s="12"/>
      <c r="F851" s="12"/>
      <c r="G851" s="12"/>
      <c r="H851" s="12"/>
      <c r="I851" s="12"/>
      <c r="J851" s="12"/>
      <c r="K851" s="12"/>
      <c r="L851" s="12"/>
      <c r="M851" s="12"/>
      <c r="N851" s="12"/>
      <c r="O851" s="12"/>
      <c r="P851" s="12"/>
      <c r="Q851" s="12"/>
      <c r="R851" s="12"/>
      <c r="S851" s="12"/>
      <c r="T851" s="12"/>
      <c r="U851" s="12"/>
      <c r="V851" s="12"/>
      <c r="W851" s="12"/>
      <c r="X851" s="12"/>
      <c r="Y851" s="12"/>
      <c r="Z851" s="12"/>
    </row>
    <row r="852" spans="1:26" ht="15.75" customHeight="1">
      <c r="A852" s="12"/>
      <c r="B852" s="12"/>
      <c r="C852" s="12"/>
      <c r="D852" s="12"/>
      <c r="E852" s="12"/>
      <c r="F852" s="12"/>
      <c r="G852" s="12"/>
      <c r="H852" s="12"/>
      <c r="I852" s="12"/>
      <c r="J852" s="12"/>
      <c r="K852" s="12"/>
      <c r="L852" s="12"/>
      <c r="M852" s="12"/>
      <c r="N852" s="12"/>
      <c r="O852" s="12"/>
      <c r="P852" s="12"/>
      <c r="Q852" s="12"/>
      <c r="R852" s="12"/>
      <c r="S852" s="12"/>
      <c r="T852" s="12"/>
      <c r="U852" s="12"/>
      <c r="V852" s="12"/>
      <c r="W852" s="12"/>
      <c r="X852" s="12"/>
      <c r="Y852" s="12"/>
      <c r="Z852" s="12"/>
    </row>
    <row r="853" spans="1:26" ht="15.75" customHeight="1">
      <c r="A853" s="12"/>
      <c r="B853" s="12"/>
      <c r="C853" s="12"/>
      <c r="D853" s="12"/>
      <c r="E853" s="12"/>
      <c r="F853" s="12"/>
      <c r="G853" s="12"/>
      <c r="H853" s="12"/>
      <c r="I853" s="12"/>
      <c r="J853" s="12"/>
      <c r="K853" s="12"/>
      <c r="L853" s="12"/>
      <c r="M853" s="12"/>
      <c r="N853" s="12"/>
      <c r="O853" s="12"/>
      <c r="P853" s="12"/>
      <c r="Q853" s="12"/>
      <c r="R853" s="12"/>
      <c r="S853" s="12"/>
      <c r="T853" s="12"/>
      <c r="U853" s="12"/>
      <c r="V853" s="12"/>
      <c r="W853" s="12"/>
      <c r="X853" s="12"/>
      <c r="Y853" s="12"/>
      <c r="Z853" s="12"/>
    </row>
    <row r="854" spans="1:26" ht="15.75" customHeight="1">
      <c r="A854" s="12"/>
      <c r="B854" s="12"/>
      <c r="C854" s="12"/>
      <c r="D854" s="12"/>
      <c r="E854" s="12"/>
      <c r="F854" s="12"/>
      <c r="G854" s="12"/>
      <c r="H854" s="12"/>
      <c r="I854" s="12"/>
      <c r="J854" s="12"/>
      <c r="K854" s="12"/>
      <c r="L854" s="12"/>
      <c r="M854" s="12"/>
      <c r="N854" s="12"/>
      <c r="O854" s="12"/>
      <c r="P854" s="12"/>
      <c r="Q854" s="12"/>
      <c r="R854" s="12"/>
      <c r="S854" s="12"/>
      <c r="T854" s="12"/>
      <c r="U854" s="12"/>
      <c r="V854" s="12"/>
      <c r="W854" s="12"/>
      <c r="X854" s="12"/>
      <c r="Y854" s="12"/>
      <c r="Z854" s="12"/>
    </row>
    <row r="855" spans="1:26" ht="15.75" customHeight="1">
      <c r="A855" s="12"/>
      <c r="B855" s="12"/>
      <c r="C855" s="12"/>
      <c r="D855" s="12"/>
      <c r="E855" s="12"/>
      <c r="F855" s="12"/>
      <c r="G855" s="12"/>
      <c r="H855" s="12"/>
      <c r="I855" s="12"/>
      <c r="J855" s="12"/>
      <c r="K855" s="12"/>
      <c r="L855" s="12"/>
      <c r="M855" s="12"/>
      <c r="N855" s="12"/>
      <c r="O855" s="12"/>
      <c r="P855" s="12"/>
      <c r="Q855" s="12"/>
      <c r="R855" s="12"/>
      <c r="S855" s="12"/>
      <c r="T855" s="12"/>
      <c r="U855" s="12"/>
      <c r="V855" s="12"/>
      <c r="W855" s="12"/>
      <c r="X855" s="12"/>
      <c r="Y855" s="12"/>
      <c r="Z855" s="12"/>
    </row>
    <row r="856" spans="1:26" ht="15.75" customHeight="1">
      <c r="A856" s="12"/>
      <c r="B856" s="12"/>
      <c r="C856" s="12"/>
      <c r="D856" s="12"/>
      <c r="E856" s="12"/>
      <c r="F856" s="12"/>
      <c r="G856" s="12"/>
      <c r="H856" s="12"/>
      <c r="I856" s="12"/>
      <c r="J856" s="12"/>
      <c r="K856" s="12"/>
      <c r="L856" s="12"/>
      <c r="M856" s="12"/>
      <c r="N856" s="12"/>
      <c r="O856" s="12"/>
      <c r="P856" s="12"/>
      <c r="Q856" s="12"/>
      <c r="R856" s="12"/>
      <c r="S856" s="12"/>
      <c r="T856" s="12"/>
      <c r="U856" s="12"/>
      <c r="V856" s="12"/>
      <c r="W856" s="12"/>
      <c r="X856" s="12"/>
      <c r="Y856" s="12"/>
      <c r="Z856" s="12"/>
    </row>
    <row r="857" spans="1:26" ht="15.75" customHeight="1">
      <c r="A857" s="12"/>
      <c r="B857" s="12"/>
      <c r="C857" s="12"/>
      <c r="D857" s="12"/>
      <c r="E857" s="12"/>
      <c r="F857" s="12"/>
      <c r="G857" s="12"/>
      <c r="H857" s="12"/>
      <c r="I857" s="12"/>
      <c r="J857" s="12"/>
      <c r="K857" s="12"/>
      <c r="L857" s="12"/>
      <c r="M857" s="12"/>
      <c r="N857" s="12"/>
      <c r="O857" s="12"/>
      <c r="P857" s="12"/>
      <c r="Q857" s="12"/>
      <c r="R857" s="12"/>
      <c r="S857" s="12"/>
      <c r="T857" s="12"/>
      <c r="U857" s="12"/>
      <c r="V857" s="12"/>
      <c r="W857" s="12"/>
      <c r="X857" s="12"/>
      <c r="Y857" s="12"/>
      <c r="Z857" s="12"/>
    </row>
    <row r="858" spans="1:26" ht="15.75" customHeight="1">
      <c r="A858" s="12"/>
      <c r="B858" s="12"/>
      <c r="C858" s="12"/>
      <c r="D858" s="12"/>
      <c r="E858" s="12"/>
      <c r="F858" s="12"/>
      <c r="G858" s="12"/>
      <c r="H858" s="12"/>
      <c r="I858" s="12"/>
      <c r="J858" s="12"/>
      <c r="K858" s="12"/>
      <c r="L858" s="12"/>
      <c r="M858" s="12"/>
      <c r="N858" s="12"/>
      <c r="O858" s="12"/>
      <c r="P858" s="12"/>
      <c r="Q858" s="12"/>
      <c r="R858" s="12"/>
      <c r="S858" s="12"/>
      <c r="T858" s="12"/>
      <c r="U858" s="12"/>
      <c r="V858" s="12"/>
      <c r="W858" s="12"/>
      <c r="X858" s="12"/>
      <c r="Y858" s="12"/>
      <c r="Z858" s="12"/>
    </row>
    <row r="859" spans="1:26" ht="15.75" customHeight="1">
      <c r="A859" s="12"/>
      <c r="B859" s="12"/>
      <c r="C859" s="12"/>
      <c r="D859" s="12"/>
      <c r="E859" s="12"/>
      <c r="F859" s="12"/>
      <c r="G859" s="12"/>
      <c r="H859" s="12"/>
      <c r="I859" s="12"/>
      <c r="J859" s="12"/>
      <c r="K859" s="12"/>
      <c r="L859" s="12"/>
      <c r="M859" s="12"/>
      <c r="N859" s="12"/>
      <c r="O859" s="12"/>
      <c r="P859" s="12"/>
      <c r="Q859" s="12"/>
      <c r="R859" s="12"/>
      <c r="S859" s="12"/>
      <c r="T859" s="12"/>
      <c r="U859" s="12"/>
      <c r="V859" s="12"/>
      <c r="W859" s="12"/>
      <c r="X859" s="12"/>
      <c r="Y859" s="12"/>
      <c r="Z859" s="12"/>
    </row>
    <row r="860" spans="1:26" ht="15.75" customHeight="1">
      <c r="A860" s="12"/>
      <c r="B860" s="12"/>
      <c r="C860" s="12"/>
      <c r="D860" s="12"/>
      <c r="E860" s="12"/>
      <c r="F860" s="12"/>
      <c r="G860" s="12"/>
      <c r="H860" s="12"/>
      <c r="I860" s="12"/>
      <c r="J860" s="12"/>
      <c r="K860" s="12"/>
      <c r="L860" s="12"/>
      <c r="M860" s="12"/>
      <c r="N860" s="12"/>
      <c r="O860" s="12"/>
      <c r="P860" s="12"/>
      <c r="Q860" s="12"/>
      <c r="R860" s="12"/>
      <c r="S860" s="12"/>
      <c r="T860" s="12"/>
      <c r="U860" s="12"/>
      <c r="V860" s="12"/>
      <c r="W860" s="12"/>
      <c r="X860" s="12"/>
      <c r="Y860" s="12"/>
      <c r="Z860" s="12"/>
    </row>
    <row r="861" spans="1:26" ht="15.75" customHeight="1">
      <c r="A861" s="12"/>
      <c r="B861" s="12"/>
      <c r="C861" s="12"/>
      <c r="D861" s="12"/>
      <c r="E861" s="12"/>
      <c r="F861" s="12"/>
      <c r="G861" s="12"/>
      <c r="H861" s="12"/>
      <c r="I861" s="12"/>
      <c r="J861" s="12"/>
      <c r="K861" s="12"/>
      <c r="L861" s="12"/>
      <c r="M861" s="12"/>
      <c r="N861" s="12"/>
      <c r="O861" s="12"/>
      <c r="P861" s="12"/>
      <c r="Q861" s="12"/>
      <c r="R861" s="12"/>
      <c r="S861" s="12"/>
      <c r="T861" s="12"/>
      <c r="U861" s="12"/>
      <c r="V861" s="12"/>
      <c r="W861" s="12"/>
      <c r="X861" s="12"/>
      <c r="Y861" s="12"/>
      <c r="Z861" s="12"/>
    </row>
    <row r="862" spans="1:26" ht="15.75" customHeight="1">
      <c r="A862" s="12"/>
      <c r="B862" s="12"/>
      <c r="C862" s="12"/>
      <c r="D862" s="12"/>
      <c r="E862" s="12"/>
      <c r="F862" s="12"/>
      <c r="G862" s="12"/>
      <c r="H862" s="12"/>
      <c r="I862" s="12"/>
      <c r="J862" s="12"/>
      <c r="K862" s="12"/>
      <c r="L862" s="12"/>
      <c r="M862" s="12"/>
      <c r="N862" s="12"/>
      <c r="O862" s="12"/>
      <c r="P862" s="12"/>
      <c r="Q862" s="12"/>
      <c r="R862" s="12"/>
      <c r="S862" s="12"/>
      <c r="T862" s="12"/>
      <c r="U862" s="12"/>
      <c r="V862" s="12"/>
      <c r="W862" s="12"/>
      <c r="X862" s="12"/>
      <c r="Y862" s="12"/>
      <c r="Z862" s="12"/>
    </row>
    <row r="863" spans="1:26" ht="15.75" customHeight="1">
      <c r="A863" s="12"/>
      <c r="B863" s="12"/>
      <c r="C863" s="12"/>
      <c r="D863" s="12"/>
      <c r="E863" s="12"/>
      <c r="F863" s="12"/>
      <c r="G863" s="12"/>
      <c r="H863" s="12"/>
      <c r="I863" s="12"/>
      <c r="J863" s="12"/>
      <c r="K863" s="12"/>
      <c r="L863" s="12"/>
      <c r="M863" s="12"/>
      <c r="N863" s="12"/>
      <c r="O863" s="12"/>
      <c r="P863" s="12"/>
      <c r="Q863" s="12"/>
      <c r="R863" s="12"/>
      <c r="S863" s="12"/>
      <c r="T863" s="12"/>
      <c r="U863" s="12"/>
      <c r="V863" s="12"/>
      <c r="W863" s="12"/>
      <c r="X863" s="12"/>
      <c r="Y863" s="12"/>
      <c r="Z863" s="12"/>
    </row>
    <row r="864" spans="1:26" ht="15.75" customHeight="1">
      <c r="A864" s="12"/>
      <c r="B864" s="12"/>
      <c r="C864" s="12"/>
      <c r="D864" s="12"/>
      <c r="E864" s="12"/>
      <c r="F864" s="12"/>
      <c r="G864" s="12"/>
      <c r="H864" s="12"/>
      <c r="I864" s="12"/>
      <c r="J864" s="12"/>
      <c r="K864" s="12"/>
      <c r="L864" s="12"/>
      <c r="M864" s="12"/>
      <c r="N864" s="12"/>
      <c r="O864" s="12"/>
      <c r="P864" s="12"/>
      <c r="Q864" s="12"/>
      <c r="R864" s="12"/>
      <c r="S864" s="12"/>
      <c r="T864" s="12"/>
      <c r="U864" s="12"/>
      <c r="V864" s="12"/>
      <c r="W864" s="12"/>
      <c r="X864" s="12"/>
      <c r="Y864" s="12"/>
      <c r="Z864" s="12"/>
    </row>
    <row r="865" spans="1:26" ht="15.75" customHeight="1">
      <c r="A865" s="12"/>
      <c r="B865" s="12"/>
      <c r="C865" s="12"/>
      <c r="D865" s="12"/>
      <c r="E865" s="12"/>
      <c r="F865" s="12"/>
      <c r="G865" s="12"/>
      <c r="H865" s="12"/>
      <c r="I865" s="12"/>
      <c r="J865" s="12"/>
      <c r="K865" s="12"/>
      <c r="L865" s="12"/>
      <c r="M865" s="12"/>
      <c r="N865" s="12"/>
      <c r="O865" s="12"/>
      <c r="P865" s="12"/>
      <c r="Q865" s="12"/>
      <c r="R865" s="12"/>
      <c r="S865" s="12"/>
      <c r="T865" s="12"/>
      <c r="U865" s="12"/>
      <c r="V865" s="12"/>
      <c r="W865" s="12"/>
      <c r="X865" s="12"/>
      <c r="Y865" s="12"/>
      <c r="Z865" s="12"/>
    </row>
    <row r="866" spans="1:26" ht="15.75" customHeight="1">
      <c r="A866" s="12"/>
      <c r="B866" s="12"/>
      <c r="C866" s="12"/>
      <c r="D866" s="12"/>
      <c r="E866" s="12"/>
      <c r="F866" s="12"/>
      <c r="G866" s="12"/>
      <c r="H866" s="12"/>
      <c r="I866" s="12"/>
      <c r="J866" s="12"/>
      <c r="K866" s="12"/>
      <c r="L866" s="12"/>
      <c r="M866" s="12"/>
      <c r="N866" s="12"/>
      <c r="O866" s="12"/>
      <c r="P866" s="12"/>
      <c r="Q866" s="12"/>
      <c r="R866" s="12"/>
      <c r="S866" s="12"/>
      <c r="T866" s="12"/>
      <c r="U866" s="12"/>
      <c r="V866" s="12"/>
      <c r="W866" s="12"/>
      <c r="X866" s="12"/>
      <c r="Y866" s="12"/>
      <c r="Z866" s="12"/>
    </row>
    <row r="867" spans="1:26" ht="15.75" customHeight="1">
      <c r="A867" s="12"/>
      <c r="B867" s="12"/>
      <c r="C867" s="12"/>
      <c r="D867" s="12"/>
      <c r="E867" s="12"/>
      <c r="F867" s="12"/>
      <c r="G867" s="12"/>
      <c r="H867" s="12"/>
      <c r="I867" s="12"/>
      <c r="J867" s="12"/>
      <c r="K867" s="12"/>
      <c r="L867" s="12"/>
      <c r="M867" s="12"/>
      <c r="N867" s="12"/>
      <c r="O867" s="12"/>
      <c r="P867" s="12"/>
      <c r="Q867" s="12"/>
      <c r="R867" s="12"/>
      <c r="S867" s="12"/>
      <c r="T867" s="12"/>
      <c r="U867" s="12"/>
      <c r="V867" s="12"/>
      <c r="W867" s="12"/>
      <c r="X867" s="12"/>
      <c r="Y867" s="12"/>
      <c r="Z867" s="12"/>
    </row>
    <row r="868" spans="1:26" ht="15.75" customHeight="1">
      <c r="A868" s="12"/>
      <c r="B868" s="12"/>
      <c r="C868" s="12"/>
      <c r="D868" s="12"/>
      <c r="E868" s="12"/>
      <c r="F868" s="12"/>
      <c r="G868" s="12"/>
      <c r="H868" s="12"/>
      <c r="I868" s="12"/>
      <c r="J868" s="12"/>
      <c r="K868" s="12"/>
      <c r="L868" s="12"/>
      <c r="M868" s="12"/>
      <c r="N868" s="12"/>
      <c r="O868" s="12"/>
      <c r="P868" s="12"/>
      <c r="Q868" s="12"/>
      <c r="R868" s="12"/>
      <c r="S868" s="12"/>
      <c r="T868" s="12"/>
      <c r="U868" s="12"/>
      <c r="V868" s="12"/>
      <c r="W868" s="12"/>
      <c r="X868" s="12"/>
      <c r="Y868" s="12"/>
      <c r="Z868" s="12"/>
    </row>
    <row r="869" spans="1:26" ht="15.75" customHeight="1">
      <c r="A869" s="12"/>
      <c r="B869" s="12"/>
      <c r="C869" s="12"/>
      <c r="D869" s="12"/>
      <c r="E869" s="12"/>
      <c r="F869" s="12"/>
      <c r="G869" s="12"/>
      <c r="H869" s="12"/>
      <c r="I869" s="12"/>
      <c r="J869" s="12"/>
      <c r="K869" s="12"/>
      <c r="L869" s="12"/>
      <c r="M869" s="12"/>
      <c r="N869" s="12"/>
      <c r="O869" s="12"/>
      <c r="P869" s="12"/>
      <c r="Q869" s="12"/>
      <c r="R869" s="12"/>
      <c r="S869" s="12"/>
      <c r="T869" s="12"/>
      <c r="U869" s="12"/>
      <c r="V869" s="12"/>
      <c r="W869" s="12"/>
      <c r="X869" s="12"/>
      <c r="Y869" s="12"/>
      <c r="Z869" s="12"/>
    </row>
    <row r="870" spans="1:26" ht="15.75" customHeight="1">
      <c r="A870" s="12"/>
      <c r="B870" s="12"/>
      <c r="C870" s="12"/>
      <c r="D870" s="12"/>
      <c r="E870" s="12"/>
      <c r="F870" s="12"/>
      <c r="G870" s="12"/>
      <c r="H870" s="12"/>
      <c r="I870" s="12"/>
      <c r="J870" s="12"/>
      <c r="K870" s="12"/>
      <c r="L870" s="12"/>
      <c r="M870" s="12"/>
      <c r="N870" s="12"/>
      <c r="O870" s="12"/>
      <c r="P870" s="12"/>
      <c r="Q870" s="12"/>
      <c r="R870" s="12"/>
      <c r="S870" s="12"/>
      <c r="T870" s="12"/>
      <c r="U870" s="12"/>
      <c r="V870" s="12"/>
      <c r="W870" s="12"/>
      <c r="X870" s="12"/>
      <c r="Y870" s="12"/>
      <c r="Z870" s="12"/>
    </row>
    <row r="871" spans="1:26" ht="15.75" customHeight="1">
      <c r="A871" s="12"/>
      <c r="B871" s="12"/>
      <c r="C871" s="12"/>
      <c r="D871" s="12"/>
      <c r="E871" s="12"/>
      <c r="F871" s="12"/>
      <c r="G871" s="12"/>
      <c r="H871" s="12"/>
      <c r="I871" s="12"/>
      <c r="J871" s="12"/>
      <c r="K871" s="12"/>
      <c r="L871" s="12"/>
      <c r="M871" s="12"/>
      <c r="N871" s="12"/>
      <c r="O871" s="12"/>
      <c r="P871" s="12"/>
      <c r="Q871" s="12"/>
      <c r="R871" s="12"/>
      <c r="S871" s="12"/>
      <c r="T871" s="12"/>
      <c r="U871" s="12"/>
      <c r="V871" s="12"/>
      <c r="W871" s="12"/>
      <c r="X871" s="12"/>
      <c r="Y871" s="12"/>
      <c r="Z871" s="12"/>
    </row>
    <row r="872" spans="1:26" ht="15.75" customHeight="1">
      <c r="A872" s="12"/>
      <c r="B872" s="12"/>
      <c r="C872" s="12"/>
      <c r="D872" s="12"/>
      <c r="E872" s="12"/>
      <c r="F872" s="12"/>
      <c r="G872" s="12"/>
      <c r="H872" s="12"/>
      <c r="I872" s="12"/>
      <c r="J872" s="12"/>
      <c r="K872" s="12"/>
      <c r="L872" s="12"/>
      <c r="M872" s="12"/>
      <c r="N872" s="12"/>
      <c r="O872" s="12"/>
      <c r="P872" s="12"/>
      <c r="Q872" s="12"/>
      <c r="R872" s="12"/>
      <c r="S872" s="12"/>
      <c r="T872" s="12"/>
      <c r="U872" s="12"/>
      <c r="V872" s="12"/>
      <c r="W872" s="12"/>
      <c r="X872" s="12"/>
      <c r="Y872" s="12"/>
      <c r="Z872" s="12"/>
    </row>
    <row r="873" spans="1:26" ht="15.75" customHeight="1">
      <c r="A873" s="12"/>
      <c r="B873" s="12"/>
      <c r="C873" s="12"/>
      <c r="D873" s="12"/>
      <c r="E873" s="12"/>
      <c r="F873" s="12"/>
      <c r="G873" s="12"/>
      <c r="H873" s="12"/>
      <c r="I873" s="12"/>
      <c r="J873" s="12"/>
      <c r="K873" s="12"/>
      <c r="L873" s="12"/>
      <c r="M873" s="12"/>
      <c r="N873" s="12"/>
      <c r="O873" s="12"/>
      <c r="P873" s="12"/>
      <c r="Q873" s="12"/>
      <c r="R873" s="12"/>
      <c r="S873" s="12"/>
      <c r="T873" s="12"/>
      <c r="U873" s="12"/>
      <c r="V873" s="12"/>
      <c r="W873" s="12"/>
      <c r="X873" s="12"/>
      <c r="Y873" s="12"/>
      <c r="Z873" s="12"/>
    </row>
    <row r="874" spans="1:26" ht="15.75" customHeight="1">
      <c r="A874" s="12"/>
      <c r="B874" s="12"/>
      <c r="C874" s="12"/>
      <c r="D874" s="12"/>
      <c r="E874" s="12"/>
      <c r="F874" s="12"/>
      <c r="G874" s="12"/>
      <c r="H874" s="12"/>
      <c r="I874" s="12"/>
      <c r="J874" s="12"/>
      <c r="K874" s="12"/>
      <c r="L874" s="12"/>
      <c r="M874" s="12"/>
      <c r="N874" s="12"/>
      <c r="O874" s="12"/>
      <c r="P874" s="12"/>
      <c r="Q874" s="12"/>
      <c r="R874" s="12"/>
      <c r="S874" s="12"/>
      <c r="T874" s="12"/>
      <c r="U874" s="12"/>
      <c r="V874" s="12"/>
      <c r="W874" s="12"/>
      <c r="X874" s="12"/>
      <c r="Y874" s="12"/>
      <c r="Z874" s="12"/>
    </row>
    <row r="875" spans="1:26" ht="15.75" customHeight="1">
      <c r="A875" s="12"/>
      <c r="B875" s="12"/>
      <c r="C875" s="12"/>
      <c r="D875" s="12"/>
      <c r="E875" s="12"/>
      <c r="F875" s="12"/>
      <c r="G875" s="12"/>
      <c r="H875" s="12"/>
      <c r="I875" s="12"/>
      <c r="J875" s="12"/>
      <c r="K875" s="12"/>
      <c r="L875" s="12"/>
      <c r="M875" s="12"/>
      <c r="N875" s="12"/>
      <c r="O875" s="12"/>
      <c r="P875" s="12"/>
      <c r="Q875" s="12"/>
      <c r="R875" s="12"/>
      <c r="S875" s="12"/>
      <c r="T875" s="12"/>
      <c r="U875" s="12"/>
      <c r="V875" s="12"/>
      <c r="W875" s="12"/>
      <c r="X875" s="12"/>
      <c r="Y875" s="12"/>
      <c r="Z875" s="12"/>
    </row>
    <row r="876" spans="1:26" ht="15.75" customHeight="1">
      <c r="A876" s="12"/>
      <c r="B876" s="12"/>
      <c r="C876" s="12"/>
      <c r="D876" s="12"/>
      <c r="E876" s="12"/>
      <c r="F876" s="12"/>
      <c r="G876" s="12"/>
      <c r="H876" s="12"/>
      <c r="I876" s="12"/>
      <c r="J876" s="12"/>
      <c r="K876" s="12"/>
      <c r="L876" s="12"/>
      <c r="M876" s="12"/>
      <c r="N876" s="12"/>
      <c r="O876" s="12"/>
      <c r="P876" s="12"/>
      <c r="Q876" s="12"/>
      <c r="R876" s="12"/>
      <c r="S876" s="12"/>
      <c r="T876" s="12"/>
      <c r="U876" s="12"/>
      <c r="V876" s="12"/>
      <c r="W876" s="12"/>
      <c r="X876" s="12"/>
      <c r="Y876" s="12"/>
      <c r="Z876" s="12"/>
    </row>
    <row r="877" spans="1:26" ht="15.75" customHeight="1">
      <c r="A877" s="12"/>
      <c r="B877" s="12"/>
      <c r="C877" s="12"/>
      <c r="D877" s="12"/>
      <c r="E877" s="12"/>
      <c r="F877" s="12"/>
      <c r="G877" s="12"/>
      <c r="H877" s="12"/>
      <c r="I877" s="12"/>
      <c r="J877" s="12"/>
      <c r="K877" s="12"/>
      <c r="L877" s="12"/>
      <c r="M877" s="12"/>
      <c r="N877" s="12"/>
      <c r="O877" s="12"/>
      <c r="P877" s="12"/>
      <c r="Q877" s="12"/>
      <c r="R877" s="12"/>
      <c r="S877" s="12"/>
      <c r="T877" s="12"/>
      <c r="U877" s="12"/>
      <c r="V877" s="12"/>
      <c r="W877" s="12"/>
      <c r="X877" s="12"/>
      <c r="Y877" s="12"/>
      <c r="Z877" s="12"/>
    </row>
    <row r="878" spans="1:26" ht="15.75" customHeight="1">
      <c r="A878" s="12"/>
      <c r="B878" s="12"/>
      <c r="C878" s="12"/>
      <c r="D878" s="12"/>
      <c r="E878" s="12"/>
      <c r="F878" s="12"/>
      <c r="G878" s="12"/>
      <c r="H878" s="12"/>
      <c r="I878" s="12"/>
      <c r="J878" s="12"/>
      <c r="K878" s="12"/>
      <c r="L878" s="12"/>
      <c r="M878" s="12"/>
      <c r="N878" s="12"/>
      <c r="O878" s="12"/>
      <c r="P878" s="12"/>
      <c r="Q878" s="12"/>
      <c r="R878" s="12"/>
      <c r="S878" s="12"/>
      <c r="T878" s="12"/>
      <c r="U878" s="12"/>
      <c r="V878" s="12"/>
      <c r="W878" s="12"/>
      <c r="X878" s="12"/>
      <c r="Y878" s="12"/>
      <c r="Z878" s="12"/>
    </row>
    <row r="879" spans="1:26" ht="15.75" customHeight="1">
      <c r="A879" s="12"/>
      <c r="B879" s="12"/>
      <c r="C879" s="12"/>
      <c r="D879" s="12"/>
      <c r="E879" s="12"/>
      <c r="F879" s="12"/>
      <c r="G879" s="12"/>
      <c r="H879" s="12"/>
      <c r="I879" s="12"/>
      <c r="J879" s="12"/>
      <c r="K879" s="12"/>
      <c r="L879" s="12"/>
      <c r="M879" s="12"/>
      <c r="N879" s="12"/>
      <c r="O879" s="12"/>
      <c r="P879" s="12"/>
      <c r="Q879" s="12"/>
      <c r="R879" s="12"/>
      <c r="S879" s="12"/>
      <c r="T879" s="12"/>
      <c r="U879" s="12"/>
      <c r="V879" s="12"/>
      <c r="W879" s="12"/>
      <c r="X879" s="12"/>
      <c r="Y879" s="12"/>
      <c r="Z879" s="12"/>
    </row>
    <row r="880" spans="1:26" ht="15.75" customHeight="1">
      <c r="A880" s="12"/>
      <c r="B880" s="12"/>
      <c r="C880" s="12"/>
      <c r="D880" s="12"/>
      <c r="E880" s="12"/>
      <c r="F880" s="12"/>
      <c r="G880" s="12"/>
      <c r="H880" s="12"/>
      <c r="I880" s="12"/>
      <c r="J880" s="12"/>
      <c r="K880" s="12"/>
      <c r="L880" s="12"/>
      <c r="M880" s="12"/>
      <c r="N880" s="12"/>
      <c r="O880" s="12"/>
      <c r="P880" s="12"/>
      <c r="Q880" s="12"/>
      <c r="R880" s="12"/>
      <c r="S880" s="12"/>
      <c r="T880" s="12"/>
      <c r="U880" s="12"/>
      <c r="V880" s="12"/>
      <c r="W880" s="12"/>
      <c r="X880" s="12"/>
      <c r="Y880" s="12"/>
      <c r="Z880" s="12"/>
    </row>
    <row r="881" spans="1:26" ht="15.75" customHeight="1">
      <c r="A881" s="12"/>
      <c r="B881" s="12"/>
      <c r="C881" s="12"/>
      <c r="D881" s="12"/>
      <c r="E881" s="12"/>
      <c r="F881" s="12"/>
      <c r="G881" s="12"/>
      <c r="H881" s="12"/>
      <c r="I881" s="12"/>
      <c r="J881" s="12"/>
      <c r="K881" s="12"/>
      <c r="L881" s="12"/>
      <c r="M881" s="12"/>
      <c r="N881" s="12"/>
      <c r="O881" s="12"/>
      <c r="P881" s="12"/>
      <c r="Q881" s="12"/>
      <c r="R881" s="12"/>
      <c r="S881" s="12"/>
      <c r="T881" s="12"/>
      <c r="U881" s="12"/>
      <c r="V881" s="12"/>
      <c r="W881" s="12"/>
      <c r="X881" s="12"/>
      <c r="Y881" s="12"/>
      <c r="Z881" s="12"/>
    </row>
    <row r="882" spans="1:26" ht="15.75" customHeight="1">
      <c r="A882" s="12"/>
      <c r="B882" s="12"/>
      <c r="C882" s="12"/>
      <c r="D882" s="12"/>
      <c r="E882" s="12"/>
      <c r="F882" s="12"/>
      <c r="G882" s="12"/>
      <c r="H882" s="12"/>
      <c r="I882" s="12"/>
      <c r="J882" s="12"/>
      <c r="K882" s="12"/>
      <c r="L882" s="12"/>
      <c r="M882" s="12"/>
      <c r="N882" s="12"/>
      <c r="O882" s="12"/>
      <c r="P882" s="12"/>
      <c r="Q882" s="12"/>
      <c r="R882" s="12"/>
      <c r="S882" s="12"/>
      <c r="T882" s="12"/>
      <c r="U882" s="12"/>
      <c r="V882" s="12"/>
      <c r="W882" s="12"/>
      <c r="X882" s="12"/>
      <c r="Y882" s="12"/>
      <c r="Z882" s="12"/>
    </row>
    <row r="883" spans="1:26" ht="15.75" customHeight="1">
      <c r="A883" s="12"/>
      <c r="B883" s="12"/>
      <c r="C883" s="12"/>
      <c r="D883" s="12"/>
      <c r="E883" s="12"/>
      <c r="F883" s="12"/>
      <c r="G883" s="12"/>
      <c r="H883" s="12"/>
      <c r="I883" s="12"/>
      <c r="J883" s="12"/>
      <c r="K883" s="12"/>
      <c r="L883" s="12"/>
      <c r="M883" s="12"/>
      <c r="N883" s="12"/>
      <c r="O883" s="12"/>
      <c r="P883" s="12"/>
      <c r="Q883" s="12"/>
      <c r="R883" s="12"/>
      <c r="S883" s="12"/>
      <c r="T883" s="12"/>
      <c r="U883" s="12"/>
      <c r="V883" s="12"/>
      <c r="W883" s="12"/>
      <c r="X883" s="12"/>
      <c r="Y883" s="12"/>
      <c r="Z883" s="12"/>
    </row>
    <row r="884" spans="1:26" ht="15.75" customHeight="1">
      <c r="A884" s="12"/>
      <c r="B884" s="12"/>
      <c r="C884" s="12"/>
      <c r="D884" s="12"/>
      <c r="E884" s="12"/>
      <c r="F884" s="12"/>
      <c r="G884" s="12"/>
      <c r="H884" s="12"/>
      <c r="I884" s="12"/>
      <c r="J884" s="12"/>
      <c r="K884" s="12"/>
      <c r="L884" s="12"/>
      <c r="M884" s="12"/>
      <c r="N884" s="12"/>
      <c r="O884" s="12"/>
      <c r="P884" s="12"/>
      <c r="Q884" s="12"/>
      <c r="R884" s="12"/>
      <c r="S884" s="12"/>
      <c r="T884" s="12"/>
      <c r="U884" s="12"/>
      <c r="V884" s="12"/>
      <c r="W884" s="12"/>
      <c r="X884" s="12"/>
      <c r="Y884" s="12"/>
      <c r="Z884" s="12"/>
    </row>
    <row r="885" spans="1:26" ht="15.75" customHeight="1">
      <c r="A885" s="12"/>
      <c r="B885" s="12"/>
      <c r="C885" s="12"/>
      <c r="D885" s="12"/>
      <c r="E885" s="12"/>
      <c r="F885" s="12"/>
      <c r="G885" s="12"/>
      <c r="H885" s="12"/>
      <c r="I885" s="12"/>
      <c r="J885" s="12"/>
      <c r="K885" s="12"/>
      <c r="L885" s="12"/>
      <c r="M885" s="12"/>
      <c r="N885" s="12"/>
      <c r="O885" s="12"/>
      <c r="P885" s="12"/>
      <c r="Q885" s="12"/>
      <c r="R885" s="12"/>
      <c r="S885" s="12"/>
      <c r="T885" s="12"/>
      <c r="U885" s="12"/>
      <c r="V885" s="12"/>
      <c r="W885" s="12"/>
      <c r="X885" s="12"/>
      <c r="Y885" s="12"/>
      <c r="Z885" s="12"/>
    </row>
    <row r="886" spans="1:26" ht="15.75" customHeight="1">
      <c r="A886" s="12"/>
      <c r="B886" s="12"/>
      <c r="C886" s="12"/>
      <c r="D886" s="12"/>
      <c r="E886" s="12"/>
      <c r="F886" s="12"/>
      <c r="G886" s="12"/>
      <c r="H886" s="12"/>
      <c r="I886" s="12"/>
      <c r="J886" s="12"/>
      <c r="K886" s="12"/>
      <c r="L886" s="12"/>
      <c r="M886" s="12"/>
      <c r="N886" s="12"/>
      <c r="O886" s="12"/>
      <c r="P886" s="12"/>
      <c r="Q886" s="12"/>
      <c r="R886" s="12"/>
      <c r="S886" s="12"/>
      <c r="T886" s="12"/>
      <c r="U886" s="12"/>
      <c r="V886" s="12"/>
      <c r="W886" s="12"/>
      <c r="X886" s="12"/>
      <c r="Y886" s="12"/>
      <c r="Z886" s="12"/>
    </row>
    <row r="887" spans="1:26" ht="15.75" customHeight="1">
      <c r="A887" s="12"/>
      <c r="B887" s="12"/>
      <c r="C887" s="12"/>
      <c r="D887" s="12"/>
      <c r="E887" s="12"/>
      <c r="F887" s="12"/>
      <c r="G887" s="12"/>
      <c r="H887" s="12"/>
      <c r="I887" s="12"/>
      <c r="J887" s="12"/>
      <c r="K887" s="12"/>
      <c r="L887" s="12"/>
      <c r="M887" s="12"/>
      <c r="N887" s="12"/>
      <c r="O887" s="12"/>
      <c r="P887" s="12"/>
      <c r="Q887" s="12"/>
      <c r="R887" s="12"/>
      <c r="S887" s="12"/>
      <c r="T887" s="12"/>
      <c r="U887" s="12"/>
      <c r="V887" s="12"/>
      <c r="W887" s="12"/>
      <c r="X887" s="12"/>
      <c r="Y887" s="12"/>
      <c r="Z887" s="12"/>
    </row>
    <row r="888" spans="1:26" ht="15.75" customHeight="1">
      <c r="A888" s="12"/>
      <c r="B888" s="12"/>
      <c r="C888" s="12"/>
      <c r="D888" s="12"/>
      <c r="E888" s="12"/>
      <c r="F888" s="12"/>
      <c r="G888" s="12"/>
      <c r="H888" s="12"/>
      <c r="I888" s="12"/>
      <c r="J888" s="12"/>
      <c r="K888" s="12"/>
      <c r="L888" s="12"/>
      <c r="M888" s="12"/>
      <c r="N888" s="12"/>
      <c r="O888" s="12"/>
      <c r="P888" s="12"/>
      <c r="Q888" s="12"/>
      <c r="R888" s="12"/>
      <c r="S888" s="12"/>
      <c r="T888" s="12"/>
      <c r="U888" s="12"/>
      <c r="V888" s="12"/>
      <c r="W888" s="12"/>
      <c r="X888" s="12"/>
      <c r="Y888" s="12"/>
      <c r="Z888" s="12"/>
    </row>
    <row r="889" spans="1:26" ht="15.75" customHeight="1">
      <c r="A889" s="12"/>
      <c r="B889" s="12"/>
      <c r="C889" s="12"/>
      <c r="D889" s="12"/>
      <c r="E889" s="12"/>
      <c r="F889" s="12"/>
      <c r="G889" s="12"/>
      <c r="H889" s="12"/>
      <c r="I889" s="12"/>
      <c r="J889" s="12"/>
      <c r="K889" s="12"/>
      <c r="L889" s="12"/>
      <c r="M889" s="12"/>
      <c r="N889" s="12"/>
      <c r="O889" s="12"/>
      <c r="P889" s="12"/>
      <c r="Q889" s="12"/>
      <c r="R889" s="12"/>
      <c r="S889" s="12"/>
      <c r="T889" s="12"/>
      <c r="U889" s="12"/>
      <c r="V889" s="12"/>
      <c r="W889" s="12"/>
      <c r="X889" s="12"/>
      <c r="Y889" s="12"/>
      <c r="Z889" s="12"/>
    </row>
    <row r="890" spans="1:26" ht="15.75" customHeight="1">
      <c r="A890" s="12"/>
      <c r="B890" s="12"/>
      <c r="C890" s="12"/>
      <c r="D890" s="12"/>
      <c r="E890" s="12"/>
      <c r="F890" s="12"/>
      <c r="G890" s="12"/>
      <c r="H890" s="12"/>
      <c r="I890" s="12"/>
      <c r="J890" s="12"/>
      <c r="K890" s="12"/>
      <c r="L890" s="12"/>
      <c r="M890" s="12"/>
      <c r="N890" s="12"/>
      <c r="O890" s="12"/>
      <c r="P890" s="12"/>
      <c r="Q890" s="12"/>
      <c r="R890" s="12"/>
      <c r="S890" s="12"/>
      <c r="T890" s="12"/>
      <c r="U890" s="12"/>
      <c r="V890" s="12"/>
      <c r="W890" s="12"/>
      <c r="X890" s="12"/>
      <c r="Y890" s="12"/>
      <c r="Z890" s="12"/>
    </row>
    <row r="891" spans="1:26" ht="15.75" customHeight="1">
      <c r="A891" s="12"/>
      <c r="B891" s="12"/>
      <c r="C891" s="12"/>
      <c r="D891" s="12"/>
      <c r="E891" s="12"/>
      <c r="F891" s="12"/>
      <c r="G891" s="12"/>
      <c r="H891" s="12"/>
      <c r="I891" s="12"/>
      <c r="J891" s="12"/>
      <c r="K891" s="12"/>
      <c r="L891" s="12"/>
      <c r="M891" s="12"/>
      <c r="N891" s="12"/>
      <c r="O891" s="12"/>
      <c r="P891" s="12"/>
      <c r="Q891" s="12"/>
      <c r="R891" s="12"/>
      <c r="S891" s="12"/>
      <c r="T891" s="12"/>
      <c r="U891" s="12"/>
      <c r="V891" s="12"/>
      <c r="W891" s="12"/>
      <c r="X891" s="12"/>
      <c r="Y891" s="12"/>
      <c r="Z891" s="12"/>
    </row>
    <row r="892" spans="1:26" ht="15.75" customHeight="1">
      <c r="A892" s="12"/>
      <c r="B892" s="12"/>
      <c r="C892" s="12"/>
      <c r="D892" s="12"/>
      <c r="E892" s="12"/>
      <c r="F892" s="12"/>
      <c r="G892" s="12"/>
      <c r="H892" s="12"/>
      <c r="I892" s="12"/>
      <c r="J892" s="12"/>
      <c r="K892" s="12"/>
      <c r="L892" s="12"/>
      <c r="M892" s="12"/>
      <c r="N892" s="12"/>
      <c r="O892" s="12"/>
      <c r="P892" s="12"/>
      <c r="Q892" s="12"/>
      <c r="R892" s="12"/>
      <c r="S892" s="12"/>
      <c r="T892" s="12"/>
      <c r="U892" s="12"/>
      <c r="V892" s="12"/>
      <c r="W892" s="12"/>
      <c r="X892" s="12"/>
      <c r="Y892" s="12"/>
      <c r="Z892" s="12"/>
    </row>
    <row r="893" spans="1:26" ht="15.75" customHeight="1">
      <c r="A893" s="12"/>
      <c r="B893" s="12"/>
      <c r="C893" s="12"/>
      <c r="D893" s="12"/>
      <c r="E893" s="12"/>
      <c r="F893" s="12"/>
      <c r="G893" s="12"/>
      <c r="H893" s="12"/>
      <c r="I893" s="12"/>
      <c r="J893" s="12"/>
      <c r="K893" s="12"/>
      <c r="L893" s="12"/>
      <c r="M893" s="12"/>
      <c r="N893" s="12"/>
      <c r="O893" s="12"/>
      <c r="P893" s="12"/>
      <c r="Q893" s="12"/>
      <c r="R893" s="12"/>
      <c r="S893" s="12"/>
      <c r="T893" s="12"/>
      <c r="U893" s="12"/>
      <c r="V893" s="12"/>
      <c r="W893" s="12"/>
      <c r="X893" s="12"/>
      <c r="Y893" s="12"/>
      <c r="Z893" s="12"/>
    </row>
    <row r="894" spans="1:26" ht="15.75" customHeight="1">
      <c r="A894" s="12"/>
      <c r="B894" s="12"/>
      <c r="C894" s="12"/>
      <c r="D894" s="12"/>
      <c r="E894" s="12"/>
      <c r="F894" s="12"/>
      <c r="G894" s="12"/>
      <c r="H894" s="12"/>
      <c r="I894" s="12"/>
      <c r="J894" s="12"/>
      <c r="K894" s="12"/>
      <c r="L894" s="12"/>
      <c r="M894" s="12"/>
      <c r="N894" s="12"/>
      <c r="O894" s="12"/>
      <c r="P894" s="12"/>
      <c r="Q894" s="12"/>
      <c r="R894" s="12"/>
      <c r="S894" s="12"/>
      <c r="T894" s="12"/>
      <c r="U894" s="12"/>
      <c r="V894" s="12"/>
      <c r="W894" s="12"/>
      <c r="X894" s="12"/>
      <c r="Y894" s="12"/>
      <c r="Z894" s="12"/>
    </row>
    <row r="895" spans="1:26" ht="15.75" customHeight="1">
      <c r="A895" s="12"/>
      <c r="B895" s="12"/>
      <c r="C895" s="12"/>
      <c r="D895" s="12"/>
      <c r="E895" s="12"/>
      <c r="F895" s="12"/>
      <c r="G895" s="12"/>
      <c r="H895" s="12"/>
      <c r="I895" s="12"/>
      <c r="J895" s="12"/>
      <c r="K895" s="12"/>
      <c r="L895" s="12"/>
      <c r="M895" s="12"/>
      <c r="N895" s="12"/>
      <c r="O895" s="12"/>
      <c r="P895" s="12"/>
      <c r="Q895" s="12"/>
      <c r="R895" s="12"/>
      <c r="S895" s="12"/>
      <c r="T895" s="12"/>
      <c r="U895" s="12"/>
      <c r="V895" s="12"/>
      <c r="W895" s="12"/>
      <c r="X895" s="12"/>
      <c r="Y895" s="12"/>
      <c r="Z895" s="12"/>
    </row>
    <row r="896" spans="1:26" ht="15.75" customHeight="1">
      <c r="A896" s="12"/>
      <c r="B896" s="12"/>
      <c r="C896" s="12"/>
      <c r="D896" s="12"/>
      <c r="E896" s="12"/>
      <c r="F896" s="12"/>
      <c r="G896" s="12"/>
      <c r="H896" s="12"/>
      <c r="I896" s="12"/>
      <c r="J896" s="12"/>
      <c r="K896" s="12"/>
      <c r="L896" s="12"/>
      <c r="M896" s="12"/>
      <c r="N896" s="12"/>
      <c r="O896" s="12"/>
      <c r="P896" s="12"/>
      <c r="Q896" s="12"/>
      <c r="R896" s="12"/>
      <c r="S896" s="12"/>
      <c r="T896" s="12"/>
      <c r="U896" s="12"/>
      <c r="V896" s="12"/>
      <c r="W896" s="12"/>
      <c r="X896" s="12"/>
      <c r="Y896" s="12"/>
      <c r="Z896" s="12"/>
    </row>
    <row r="897" spans="1:26" ht="15.75" customHeight="1">
      <c r="A897" s="12"/>
      <c r="B897" s="12"/>
      <c r="C897" s="12"/>
      <c r="D897" s="12"/>
      <c r="E897" s="12"/>
      <c r="F897" s="12"/>
      <c r="G897" s="12"/>
      <c r="H897" s="12"/>
      <c r="I897" s="12"/>
      <c r="J897" s="12"/>
      <c r="K897" s="12"/>
      <c r="L897" s="12"/>
      <c r="M897" s="12"/>
      <c r="N897" s="12"/>
      <c r="O897" s="12"/>
      <c r="P897" s="12"/>
      <c r="Q897" s="12"/>
      <c r="R897" s="12"/>
      <c r="S897" s="12"/>
      <c r="T897" s="12"/>
      <c r="U897" s="12"/>
      <c r="V897" s="12"/>
      <c r="W897" s="12"/>
      <c r="X897" s="12"/>
      <c r="Y897" s="12"/>
      <c r="Z897" s="12"/>
    </row>
    <row r="898" spans="1:26" ht="15.75" customHeight="1">
      <c r="A898" s="12"/>
      <c r="B898" s="12"/>
      <c r="C898" s="12"/>
      <c r="D898" s="12"/>
      <c r="E898" s="12"/>
      <c r="F898" s="12"/>
      <c r="G898" s="12"/>
      <c r="H898" s="12"/>
      <c r="I898" s="12"/>
      <c r="J898" s="12"/>
      <c r="K898" s="12"/>
      <c r="L898" s="12"/>
      <c r="M898" s="12"/>
      <c r="N898" s="12"/>
      <c r="O898" s="12"/>
      <c r="P898" s="12"/>
      <c r="Q898" s="12"/>
      <c r="R898" s="12"/>
      <c r="S898" s="12"/>
      <c r="T898" s="12"/>
      <c r="U898" s="12"/>
      <c r="V898" s="12"/>
      <c r="W898" s="12"/>
      <c r="X898" s="12"/>
      <c r="Y898" s="12"/>
      <c r="Z898" s="12"/>
    </row>
    <row r="899" spans="1:26" ht="15.75" customHeight="1">
      <c r="A899" s="12"/>
      <c r="B899" s="12"/>
      <c r="C899" s="12"/>
      <c r="D899" s="12"/>
      <c r="E899" s="12"/>
      <c r="F899" s="12"/>
      <c r="G899" s="12"/>
      <c r="H899" s="12"/>
      <c r="I899" s="12"/>
      <c r="J899" s="12"/>
      <c r="K899" s="12"/>
      <c r="L899" s="12"/>
      <c r="M899" s="12"/>
      <c r="N899" s="12"/>
      <c r="O899" s="12"/>
      <c r="P899" s="12"/>
      <c r="Q899" s="12"/>
      <c r="R899" s="12"/>
      <c r="S899" s="12"/>
      <c r="T899" s="12"/>
      <c r="U899" s="12"/>
      <c r="V899" s="12"/>
      <c r="W899" s="12"/>
      <c r="X899" s="12"/>
      <c r="Y899" s="12"/>
      <c r="Z899" s="12"/>
    </row>
    <row r="900" spans="1:26" ht="15.75" customHeight="1">
      <c r="A900" s="12"/>
      <c r="B900" s="12"/>
      <c r="C900" s="12"/>
      <c r="D900" s="12"/>
      <c r="E900" s="12"/>
      <c r="F900" s="12"/>
      <c r="G900" s="12"/>
      <c r="H900" s="12"/>
      <c r="I900" s="12"/>
      <c r="J900" s="12"/>
      <c r="K900" s="12"/>
      <c r="L900" s="12"/>
      <c r="M900" s="12"/>
      <c r="N900" s="12"/>
      <c r="O900" s="12"/>
      <c r="P900" s="12"/>
      <c r="Q900" s="12"/>
      <c r="R900" s="12"/>
      <c r="S900" s="12"/>
      <c r="T900" s="12"/>
      <c r="U900" s="12"/>
      <c r="V900" s="12"/>
      <c r="W900" s="12"/>
      <c r="X900" s="12"/>
      <c r="Y900" s="12"/>
      <c r="Z900" s="12"/>
    </row>
    <row r="901" spans="1:26" ht="15.75" customHeight="1">
      <c r="A901" s="12"/>
      <c r="B901" s="12"/>
      <c r="C901" s="12"/>
      <c r="D901" s="12"/>
      <c r="E901" s="12"/>
      <c r="F901" s="12"/>
      <c r="G901" s="12"/>
      <c r="H901" s="12"/>
      <c r="I901" s="12"/>
      <c r="J901" s="12"/>
      <c r="K901" s="12"/>
      <c r="L901" s="12"/>
      <c r="M901" s="12"/>
      <c r="N901" s="12"/>
      <c r="O901" s="12"/>
      <c r="P901" s="12"/>
      <c r="Q901" s="12"/>
      <c r="R901" s="12"/>
      <c r="S901" s="12"/>
      <c r="T901" s="12"/>
      <c r="U901" s="12"/>
      <c r="V901" s="12"/>
      <c r="W901" s="12"/>
      <c r="X901" s="12"/>
      <c r="Y901" s="12"/>
      <c r="Z901" s="12"/>
    </row>
    <row r="902" spans="1:26" ht="15.75" customHeight="1">
      <c r="A902" s="12"/>
      <c r="B902" s="12"/>
      <c r="C902" s="12"/>
      <c r="D902" s="12"/>
      <c r="E902" s="12"/>
      <c r="F902" s="12"/>
      <c r="G902" s="12"/>
      <c r="H902" s="12"/>
      <c r="I902" s="12"/>
      <c r="J902" s="12"/>
      <c r="K902" s="12"/>
      <c r="L902" s="12"/>
      <c r="M902" s="12"/>
      <c r="N902" s="12"/>
      <c r="O902" s="12"/>
      <c r="P902" s="12"/>
      <c r="Q902" s="12"/>
      <c r="R902" s="12"/>
      <c r="S902" s="12"/>
      <c r="T902" s="12"/>
      <c r="U902" s="12"/>
      <c r="V902" s="12"/>
      <c r="W902" s="12"/>
      <c r="X902" s="12"/>
      <c r="Y902" s="12"/>
      <c r="Z902" s="12"/>
    </row>
    <row r="903" spans="1:26" ht="15.75" customHeight="1">
      <c r="A903" s="12"/>
      <c r="B903" s="12"/>
      <c r="C903" s="12"/>
      <c r="D903" s="12"/>
      <c r="E903" s="12"/>
      <c r="F903" s="12"/>
      <c r="G903" s="12"/>
      <c r="H903" s="12"/>
      <c r="I903" s="12"/>
      <c r="J903" s="12"/>
      <c r="K903" s="12"/>
      <c r="L903" s="12"/>
      <c r="M903" s="12"/>
      <c r="N903" s="12"/>
      <c r="O903" s="12"/>
      <c r="P903" s="12"/>
      <c r="Q903" s="12"/>
      <c r="R903" s="12"/>
      <c r="S903" s="12"/>
      <c r="T903" s="12"/>
      <c r="U903" s="12"/>
      <c r="V903" s="12"/>
      <c r="W903" s="12"/>
      <c r="X903" s="12"/>
      <c r="Y903" s="12"/>
      <c r="Z903" s="12"/>
    </row>
    <row r="904" spans="1:26" ht="15.75" customHeight="1">
      <c r="A904" s="12"/>
      <c r="B904" s="12"/>
      <c r="C904" s="12"/>
      <c r="D904" s="12"/>
      <c r="E904" s="12"/>
      <c r="F904" s="12"/>
      <c r="G904" s="12"/>
      <c r="H904" s="12"/>
      <c r="I904" s="12"/>
      <c r="J904" s="12"/>
      <c r="K904" s="12"/>
      <c r="L904" s="12"/>
      <c r="M904" s="12"/>
      <c r="N904" s="12"/>
      <c r="O904" s="12"/>
      <c r="P904" s="12"/>
      <c r="Q904" s="12"/>
      <c r="R904" s="12"/>
      <c r="S904" s="12"/>
      <c r="T904" s="12"/>
      <c r="U904" s="12"/>
      <c r="V904" s="12"/>
      <c r="W904" s="12"/>
      <c r="X904" s="12"/>
      <c r="Y904" s="12"/>
      <c r="Z904" s="12"/>
    </row>
    <row r="905" spans="1:26" ht="15.75" customHeight="1">
      <c r="A905" s="12"/>
      <c r="B905" s="12"/>
      <c r="C905" s="12"/>
      <c r="D905" s="12"/>
      <c r="E905" s="12"/>
      <c r="F905" s="12"/>
      <c r="G905" s="12"/>
      <c r="H905" s="12"/>
      <c r="I905" s="12"/>
      <c r="J905" s="12"/>
      <c r="K905" s="12"/>
      <c r="L905" s="12"/>
      <c r="M905" s="12"/>
      <c r="N905" s="12"/>
      <c r="O905" s="12"/>
      <c r="P905" s="12"/>
      <c r="Q905" s="12"/>
      <c r="R905" s="12"/>
      <c r="S905" s="12"/>
      <c r="T905" s="12"/>
      <c r="U905" s="12"/>
      <c r="V905" s="12"/>
      <c r="W905" s="12"/>
      <c r="X905" s="12"/>
      <c r="Y905" s="12"/>
      <c r="Z905" s="12"/>
    </row>
    <row r="906" spans="1:26" ht="15.75" customHeight="1">
      <c r="A906" s="12"/>
      <c r="B906" s="12"/>
      <c r="C906" s="12"/>
      <c r="D906" s="12"/>
      <c r="E906" s="12"/>
      <c r="F906" s="12"/>
      <c r="G906" s="12"/>
      <c r="H906" s="12"/>
      <c r="I906" s="12"/>
      <c r="J906" s="12"/>
      <c r="K906" s="12"/>
      <c r="L906" s="12"/>
      <c r="M906" s="12"/>
      <c r="N906" s="12"/>
      <c r="O906" s="12"/>
      <c r="P906" s="12"/>
      <c r="Q906" s="12"/>
      <c r="R906" s="12"/>
      <c r="S906" s="12"/>
      <c r="T906" s="12"/>
      <c r="U906" s="12"/>
      <c r="V906" s="12"/>
      <c r="W906" s="12"/>
      <c r="X906" s="12"/>
      <c r="Y906" s="12"/>
      <c r="Z906" s="12"/>
    </row>
    <row r="907" spans="1:26" ht="15.75" customHeight="1">
      <c r="A907" s="12"/>
      <c r="B907" s="12"/>
      <c r="C907" s="12"/>
      <c r="D907" s="12"/>
      <c r="E907" s="12"/>
      <c r="F907" s="12"/>
      <c r="G907" s="12"/>
      <c r="H907" s="12"/>
      <c r="I907" s="12"/>
      <c r="J907" s="12"/>
      <c r="K907" s="12"/>
      <c r="L907" s="12"/>
      <c r="M907" s="12"/>
      <c r="N907" s="12"/>
      <c r="O907" s="12"/>
      <c r="P907" s="12"/>
      <c r="Q907" s="12"/>
      <c r="R907" s="12"/>
      <c r="S907" s="12"/>
      <c r="T907" s="12"/>
      <c r="U907" s="12"/>
      <c r="V907" s="12"/>
      <c r="W907" s="12"/>
      <c r="X907" s="12"/>
      <c r="Y907" s="12"/>
      <c r="Z907" s="12"/>
    </row>
    <row r="908" spans="1:26" ht="15.75" customHeight="1">
      <c r="A908" s="12"/>
      <c r="B908" s="12"/>
      <c r="C908" s="12"/>
      <c r="D908" s="12"/>
      <c r="E908" s="12"/>
      <c r="F908" s="12"/>
      <c r="G908" s="12"/>
      <c r="H908" s="12"/>
      <c r="I908" s="12"/>
      <c r="J908" s="12"/>
      <c r="K908" s="12"/>
      <c r="L908" s="12"/>
      <c r="M908" s="12"/>
      <c r="N908" s="12"/>
      <c r="O908" s="12"/>
      <c r="P908" s="12"/>
      <c r="Q908" s="12"/>
      <c r="R908" s="12"/>
      <c r="S908" s="12"/>
      <c r="T908" s="12"/>
      <c r="U908" s="12"/>
      <c r="V908" s="12"/>
      <c r="W908" s="12"/>
      <c r="X908" s="12"/>
      <c r="Y908" s="12"/>
      <c r="Z908" s="12"/>
    </row>
    <row r="909" spans="1:26" ht="15.75" customHeight="1">
      <c r="A909" s="12"/>
      <c r="B909" s="12"/>
      <c r="C909" s="12"/>
      <c r="D909" s="12"/>
      <c r="E909" s="12"/>
      <c r="F909" s="12"/>
      <c r="G909" s="12"/>
      <c r="H909" s="12"/>
      <c r="I909" s="12"/>
      <c r="J909" s="12"/>
      <c r="K909" s="12"/>
      <c r="L909" s="12"/>
      <c r="M909" s="12"/>
      <c r="N909" s="12"/>
      <c r="O909" s="12"/>
      <c r="P909" s="12"/>
      <c r="Q909" s="12"/>
      <c r="R909" s="12"/>
      <c r="S909" s="12"/>
      <c r="T909" s="12"/>
      <c r="U909" s="12"/>
      <c r="V909" s="12"/>
      <c r="W909" s="12"/>
      <c r="X909" s="12"/>
      <c r="Y909" s="12"/>
      <c r="Z909" s="12"/>
    </row>
    <row r="910" spans="1:26" ht="15.75" customHeight="1">
      <c r="A910" s="12"/>
      <c r="B910" s="12"/>
      <c r="C910" s="12"/>
      <c r="D910" s="12"/>
      <c r="E910" s="12"/>
      <c r="F910" s="12"/>
      <c r="G910" s="12"/>
      <c r="H910" s="12"/>
      <c r="I910" s="12"/>
      <c r="J910" s="12"/>
      <c r="K910" s="12"/>
      <c r="L910" s="12"/>
      <c r="M910" s="12"/>
      <c r="N910" s="12"/>
      <c r="O910" s="12"/>
      <c r="P910" s="12"/>
      <c r="Q910" s="12"/>
      <c r="R910" s="12"/>
      <c r="S910" s="12"/>
      <c r="T910" s="12"/>
      <c r="U910" s="12"/>
      <c r="V910" s="12"/>
      <c r="W910" s="12"/>
      <c r="X910" s="12"/>
      <c r="Y910" s="12"/>
      <c r="Z910" s="12"/>
    </row>
    <row r="911" spans="1:26" ht="15.75" customHeight="1">
      <c r="A911" s="12"/>
      <c r="B911" s="12"/>
      <c r="C911" s="12"/>
      <c r="D911" s="12"/>
      <c r="E911" s="12"/>
      <c r="F911" s="12"/>
      <c r="G911" s="12"/>
      <c r="H911" s="12"/>
      <c r="I911" s="12"/>
      <c r="J911" s="12"/>
      <c r="K911" s="12"/>
      <c r="L911" s="12"/>
      <c r="M911" s="12"/>
      <c r="N911" s="12"/>
      <c r="O911" s="12"/>
      <c r="P911" s="12"/>
      <c r="Q911" s="12"/>
      <c r="R911" s="12"/>
      <c r="S911" s="12"/>
      <c r="T911" s="12"/>
      <c r="U911" s="12"/>
      <c r="V911" s="12"/>
      <c r="W911" s="12"/>
      <c r="X911" s="12"/>
      <c r="Y911" s="12"/>
      <c r="Z911" s="12"/>
    </row>
    <row r="912" spans="1:26" ht="15.75" customHeight="1">
      <c r="A912" s="12"/>
      <c r="B912" s="12"/>
      <c r="C912" s="12"/>
      <c r="D912" s="12"/>
      <c r="E912" s="12"/>
      <c r="F912" s="12"/>
      <c r="G912" s="12"/>
      <c r="H912" s="12"/>
      <c r="I912" s="12"/>
      <c r="J912" s="12"/>
      <c r="K912" s="12"/>
      <c r="L912" s="12"/>
      <c r="M912" s="12"/>
      <c r="N912" s="12"/>
      <c r="O912" s="12"/>
      <c r="P912" s="12"/>
      <c r="Q912" s="12"/>
      <c r="R912" s="12"/>
      <c r="S912" s="12"/>
      <c r="T912" s="12"/>
      <c r="U912" s="12"/>
      <c r="V912" s="12"/>
      <c r="W912" s="12"/>
      <c r="X912" s="12"/>
      <c r="Y912" s="12"/>
      <c r="Z912" s="12"/>
    </row>
    <row r="913" spans="1:26" ht="15.75" customHeight="1">
      <c r="A913" s="12"/>
      <c r="B913" s="12"/>
      <c r="C913" s="12"/>
      <c r="D913" s="12"/>
      <c r="E913" s="12"/>
      <c r="F913" s="12"/>
      <c r="G913" s="12"/>
      <c r="H913" s="12"/>
      <c r="I913" s="12"/>
      <c r="J913" s="12"/>
      <c r="K913" s="12"/>
      <c r="L913" s="12"/>
      <c r="M913" s="12"/>
      <c r="N913" s="12"/>
      <c r="O913" s="12"/>
      <c r="P913" s="12"/>
      <c r="Q913" s="12"/>
      <c r="R913" s="12"/>
      <c r="S913" s="12"/>
      <c r="T913" s="12"/>
      <c r="U913" s="12"/>
      <c r="V913" s="12"/>
      <c r="W913" s="12"/>
      <c r="X913" s="12"/>
      <c r="Y913" s="12"/>
      <c r="Z913" s="12"/>
    </row>
    <row r="914" spans="1:26" ht="15.75" customHeight="1">
      <c r="A914" s="12"/>
      <c r="B914" s="12"/>
      <c r="C914" s="12"/>
      <c r="D914" s="12"/>
      <c r="E914" s="12"/>
      <c r="F914" s="12"/>
      <c r="G914" s="12"/>
      <c r="H914" s="12"/>
      <c r="I914" s="12"/>
      <c r="J914" s="12"/>
      <c r="K914" s="12"/>
      <c r="L914" s="12"/>
      <c r="M914" s="12"/>
      <c r="N914" s="12"/>
      <c r="O914" s="12"/>
      <c r="P914" s="12"/>
      <c r="Q914" s="12"/>
      <c r="R914" s="12"/>
      <c r="S914" s="12"/>
      <c r="T914" s="12"/>
      <c r="U914" s="12"/>
      <c r="V914" s="12"/>
      <c r="W914" s="12"/>
      <c r="X914" s="12"/>
      <c r="Y914" s="12"/>
      <c r="Z914" s="12"/>
    </row>
    <row r="915" spans="1:26" ht="15.75" customHeight="1">
      <c r="A915" s="12"/>
      <c r="B915" s="12"/>
      <c r="C915" s="12"/>
      <c r="D915" s="12"/>
      <c r="E915" s="12"/>
      <c r="F915" s="12"/>
      <c r="G915" s="12"/>
      <c r="H915" s="12"/>
      <c r="I915" s="12"/>
      <c r="J915" s="12"/>
      <c r="K915" s="12"/>
      <c r="L915" s="12"/>
      <c r="M915" s="12"/>
      <c r="N915" s="12"/>
      <c r="O915" s="12"/>
      <c r="P915" s="12"/>
      <c r="Q915" s="12"/>
      <c r="R915" s="12"/>
      <c r="S915" s="12"/>
      <c r="T915" s="12"/>
      <c r="U915" s="12"/>
      <c r="V915" s="12"/>
      <c r="W915" s="12"/>
      <c r="X915" s="12"/>
      <c r="Y915" s="12"/>
      <c r="Z915" s="12"/>
    </row>
    <row r="916" spans="1:26" ht="15.75" customHeight="1">
      <c r="A916" s="12"/>
      <c r="B916" s="12"/>
      <c r="C916" s="12"/>
      <c r="D916" s="12"/>
      <c r="E916" s="12"/>
      <c r="F916" s="12"/>
      <c r="G916" s="12"/>
      <c r="H916" s="12"/>
      <c r="I916" s="12"/>
      <c r="J916" s="12"/>
      <c r="K916" s="12"/>
      <c r="L916" s="12"/>
      <c r="M916" s="12"/>
      <c r="N916" s="12"/>
      <c r="O916" s="12"/>
      <c r="P916" s="12"/>
      <c r="Q916" s="12"/>
      <c r="R916" s="12"/>
      <c r="S916" s="12"/>
      <c r="T916" s="12"/>
      <c r="U916" s="12"/>
      <c r="V916" s="12"/>
      <c r="W916" s="12"/>
      <c r="X916" s="12"/>
      <c r="Y916" s="12"/>
      <c r="Z916" s="12"/>
    </row>
    <row r="917" spans="1:26" ht="15.75" customHeight="1">
      <c r="A917" s="12"/>
      <c r="B917" s="12"/>
      <c r="C917" s="12"/>
      <c r="D917" s="12"/>
      <c r="E917" s="12"/>
      <c r="F917" s="12"/>
      <c r="G917" s="12"/>
      <c r="H917" s="12"/>
      <c r="I917" s="12"/>
      <c r="J917" s="12"/>
      <c r="K917" s="12"/>
      <c r="L917" s="12"/>
      <c r="M917" s="12"/>
      <c r="N917" s="12"/>
      <c r="O917" s="12"/>
      <c r="P917" s="12"/>
      <c r="Q917" s="12"/>
      <c r="R917" s="12"/>
      <c r="S917" s="12"/>
      <c r="T917" s="12"/>
      <c r="U917" s="12"/>
      <c r="V917" s="12"/>
      <c r="W917" s="12"/>
      <c r="X917" s="12"/>
      <c r="Y917" s="12"/>
      <c r="Z917" s="12"/>
    </row>
    <row r="918" spans="1:26" ht="15.75" customHeight="1">
      <c r="A918" s="12"/>
      <c r="B918" s="12"/>
      <c r="C918" s="12"/>
      <c r="D918" s="12"/>
      <c r="E918" s="12"/>
      <c r="F918" s="12"/>
      <c r="G918" s="12"/>
      <c r="H918" s="12"/>
      <c r="I918" s="12"/>
      <c r="J918" s="12"/>
      <c r="K918" s="12"/>
      <c r="L918" s="12"/>
      <c r="M918" s="12"/>
      <c r="N918" s="12"/>
      <c r="O918" s="12"/>
      <c r="P918" s="12"/>
      <c r="Q918" s="12"/>
      <c r="R918" s="12"/>
      <c r="S918" s="12"/>
      <c r="T918" s="12"/>
      <c r="U918" s="12"/>
      <c r="V918" s="12"/>
      <c r="W918" s="12"/>
      <c r="X918" s="12"/>
      <c r="Y918" s="12"/>
      <c r="Z918" s="12"/>
    </row>
    <row r="919" spans="1:26" ht="15.75" customHeight="1">
      <c r="A919" s="12"/>
      <c r="B919" s="12"/>
      <c r="C919" s="12"/>
      <c r="D919" s="12"/>
      <c r="E919" s="12"/>
      <c r="F919" s="12"/>
      <c r="G919" s="12"/>
      <c r="H919" s="12"/>
      <c r="I919" s="12"/>
      <c r="J919" s="12"/>
      <c r="K919" s="12"/>
      <c r="L919" s="12"/>
      <c r="M919" s="12"/>
      <c r="N919" s="12"/>
      <c r="O919" s="12"/>
      <c r="P919" s="12"/>
      <c r="Q919" s="12"/>
      <c r="R919" s="12"/>
      <c r="S919" s="12"/>
      <c r="T919" s="12"/>
      <c r="U919" s="12"/>
      <c r="V919" s="12"/>
      <c r="W919" s="12"/>
      <c r="X919" s="12"/>
      <c r="Y919" s="12"/>
      <c r="Z919" s="12"/>
    </row>
    <row r="920" spans="1:26" ht="15.75" customHeight="1">
      <c r="A920" s="12"/>
      <c r="B920" s="12"/>
      <c r="C920" s="12"/>
      <c r="D920" s="12"/>
      <c r="E920" s="12"/>
      <c r="F920" s="12"/>
      <c r="G920" s="12"/>
      <c r="H920" s="12"/>
      <c r="I920" s="12"/>
      <c r="J920" s="12"/>
      <c r="K920" s="12"/>
      <c r="L920" s="12"/>
      <c r="M920" s="12"/>
      <c r="N920" s="12"/>
      <c r="O920" s="12"/>
      <c r="P920" s="12"/>
      <c r="Q920" s="12"/>
      <c r="R920" s="12"/>
      <c r="S920" s="12"/>
      <c r="T920" s="12"/>
      <c r="U920" s="12"/>
      <c r="V920" s="12"/>
      <c r="W920" s="12"/>
      <c r="X920" s="12"/>
      <c r="Y920" s="12"/>
      <c r="Z920" s="12"/>
    </row>
    <row r="921" spans="1:26" ht="15.75" customHeight="1">
      <c r="A921" s="12"/>
      <c r="B921" s="12"/>
      <c r="C921" s="12"/>
      <c r="D921" s="12"/>
      <c r="E921" s="12"/>
      <c r="F921" s="12"/>
      <c r="G921" s="12"/>
      <c r="H921" s="12"/>
      <c r="I921" s="12"/>
      <c r="J921" s="12"/>
      <c r="K921" s="12"/>
      <c r="L921" s="12"/>
      <c r="M921" s="12"/>
      <c r="N921" s="12"/>
      <c r="O921" s="12"/>
      <c r="P921" s="12"/>
      <c r="Q921" s="12"/>
      <c r="R921" s="12"/>
      <c r="S921" s="12"/>
      <c r="T921" s="12"/>
      <c r="U921" s="12"/>
      <c r="V921" s="12"/>
      <c r="W921" s="12"/>
      <c r="X921" s="12"/>
      <c r="Y921" s="12"/>
      <c r="Z921" s="12"/>
    </row>
    <row r="922" spans="1:26" ht="15.75" customHeight="1">
      <c r="A922" s="12"/>
      <c r="B922" s="12"/>
      <c r="C922" s="12"/>
      <c r="D922" s="12"/>
      <c r="E922" s="12"/>
      <c r="F922" s="12"/>
      <c r="G922" s="12"/>
      <c r="H922" s="12"/>
      <c r="I922" s="12"/>
      <c r="J922" s="12"/>
      <c r="K922" s="12"/>
      <c r="L922" s="12"/>
      <c r="M922" s="12"/>
      <c r="N922" s="12"/>
      <c r="O922" s="12"/>
      <c r="P922" s="12"/>
      <c r="Q922" s="12"/>
      <c r="R922" s="12"/>
      <c r="S922" s="12"/>
      <c r="T922" s="12"/>
      <c r="U922" s="12"/>
      <c r="V922" s="12"/>
      <c r="W922" s="12"/>
      <c r="X922" s="12"/>
      <c r="Y922" s="12"/>
      <c r="Z922" s="12"/>
    </row>
    <row r="923" spans="1:26" ht="15.75" customHeight="1">
      <c r="A923" s="12"/>
      <c r="B923" s="12"/>
      <c r="C923" s="12"/>
      <c r="D923" s="12"/>
      <c r="E923" s="12"/>
      <c r="F923" s="12"/>
      <c r="G923" s="12"/>
      <c r="H923" s="12"/>
      <c r="I923" s="12"/>
      <c r="J923" s="12"/>
      <c r="K923" s="12"/>
      <c r="L923" s="12"/>
      <c r="M923" s="12"/>
      <c r="N923" s="12"/>
      <c r="O923" s="12"/>
      <c r="P923" s="12"/>
      <c r="Q923" s="12"/>
      <c r="R923" s="12"/>
      <c r="S923" s="12"/>
      <c r="T923" s="12"/>
      <c r="U923" s="12"/>
      <c r="V923" s="12"/>
      <c r="W923" s="12"/>
      <c r="X923" s="12"/>
      <c r="Y923" s="12"/>
      <c r="Z923" s="12"/>
    </row>
    <row r="924" spans="1:26" ht="15.75" customHeight="1">
      <c r="A924" s="12"/>
      <c r="B924" s="12"/>
      <c r="C924" s="12"/>
      <c r="D924" s="12"/>
      <c r="E924" s="12"/>
      <c r="F924" s="12"/>
      <c r="G924" s="12"/>
      <c r="H924" s="12"/>
      <c r="I924" s="12"/>
      <c r="J924" s="12"/>
      <c r="K924" s="12"/>
      <c r="L924" s="12"/>
      <c r="M924" s="12"/>
      <c r="N924" s="12"/>
      <c r="O924" s="12"/>
      <c r="P924" s="12"/>
      <c r="Q924" s="12"/>
      <c r="R924" s="12"/>
      <c r="S924" s="12"/>
      <c r="T924" s="12"/>
      <c r="U924" s="12"/>
      <c r="V924" s="12"/>
      <c r="W924" s="12"/>
      <c r="X924" s="12"/>
      <c r="Y924" s="12"/>
      <c r="Z924" s="12"/>
    </row>
    <row r="925" spans="1:26" ht="15.75" customHeight="1">
      <c r="A925" s="12"/>
      <c r="B925" s="12"/>
      <c r="C925" s="12"/>
      <c r="D925" s="12"/>
      <c r="E925" s="12"/>
      <c r="F925" s="12"/>
      <c r="G925" s="12"/>
      <c r="H925" s="12"/>
      <c r="I925" s="12"/>
      <c r="J925" s="12"/>
      <c r="K925" s="12"/>
      <c r="L925" s="12"/>
      <c r="M925" s="12"/>
      <c r="N925" s="12"/>
      <c r="O925" s="12"/>
      <c r="P925" s="12"/>
      <c r="Q925" s="12"/>
      <c r="R925" s="12"/>
      <c r="S925" s="12"/>
      <c r="T925" s="12"/>
      <c r="U925" s="12"/>
      <c r="V925" s="12"/>
      <c r="W925" s="12"/>
      <c r="X925" s="12"/>
      <c r="Y925" s="12"/>
      <c r="Z925" s="12"/>
    </row>
    <row r="926" spans="1:26" ht="15.75" customHeight="1">
      <c r="A926" s="12"/>
      <c r="B926" s="12"/>
      <c r="C926" s="12"/>
      <c r="D926" s="12"/>
      <c r="E926" s="12"/>
      <c r="F926" s="12"/>
      <c r="G926" s="12"/>
      <c r="H926" s="12"/>
      <c r="I926" s="12"/>
      <c r="J926" s="12"/>
      <c r="K926" s="12"/>
      <c r="L926" s="12"/>
      <c r="M926" s="12"/>
      <c r="N926" s="12"/>
      <c r="O926" s="12"/>
      <c r="P926" s="12"/>
      <c r="Q926" s="12"/>
      <c r="R926" s="12"/>
      <c r="S926" s="12"/>
      <c r="T926" s="12"/>
      <c r="U926" s="12"/>
      <c r="V926" s="12"/>
      <c r="W926" s="12"/>
      <c r="X926" s="12"/>
      <c r="Y926" s="12"/>
      <c r="Z926" s="12"/>
    </row>
    <row r="927" spans="1:26" ht="15.75" customHeight="1">
      <c r="A927" s="12"/>
      <c r="B927" s="12"/>
      <c r="C927" s="12"/>
      <c r="D927" s="12"/>
      <c r="E927" s="12"/>
      <c r="F927" s="12"/>
      <c r="G927" s="12"/>
      <c r="H927" s="12"/>
      <c r="I927" s="12"/>
      <c r="J927" s="12"/>
      <c r="K927" s="12"/>
      <c r="L927" s="12"/>
      <c r="M927" s="12"/>
      <c r="N927" s="12"/>
      <c r="O927" s="12"/>
      <c r="P927" s="12"/>
      <c r="Q927" s="12"/>
      <c r="R927" s="12"/>
      <c r="S927" s="12"/>
      <c r="T927" s="12"/>
      <c r="U927" s="12"/>
      <c r="V927" s="12"/>
      <c r="W927" s="12"/>
      <c r="X927" s="12"/>
      <c r="Y927" s="12"/>
      <c r="Z927" s="12"/>
    </row>
    <row r="928" spans="1:26" ht="15.75" customHeight="1">
      <c r="A928" s="12"/>
      <c r="B928" s="12"/>
      <c r="C928" s="12"/>
      <c r="D928" s="12"/>
      <c r="E928" s="12"/>
      <c r="F928" s="12"/>
      <c r="G928" s="12"/>
      <c r="H928" s="12"/>
      <c r="I928" s="12"/>
      <c r="J928" s="12"/>
      <c r="K928" s="12"/>
      <c r="L928" s="12"/>
      <c r="M928" s="12"/>
      <c r="N928" s="12"/>
      <c r="O928" s="12"/>
      <c r="P928" s="12"/>
      <c r="Q928" s="12"/>
      <c r="R928" s="12"/>
      <c r="S928" s="12"/>
      <c r="T928" s="12"/>
      <c r="U928" s="12"/>
      <c r="V928" s="12"/>
      <c r="W928" s="12"/>
      <c r="X928" s="12"/>
      <c r="Y928" s="12"/>
      <c r="Z928" s="12"/>
    </row>
    <row r="929" spans="1:26" ht="15.75" customHeight="1">
      <c r="A929" s="12"/>
      <c r="B929" s="12"/>
      <c r="C929" s="12"/>
      <c r="D929" s="12"/>
      <c r="E929" s="12"/>
      <c r="F929" s="12"/>
      <c r="G929" s="12"/>
      <c r="H929" s="12"/>
      <c r="I929" s="12"/>
      <c r="J929" s="12"/>
      <c r="K929" s="12"/>
      <c r="L929" s="12"/>
      <c r="M929" s="12"/>
      <c r="N929" s="12"/>
      <c r="O929" s="12"/>
      <c r="P929" s="12"/>
      <c r="Q929" s="12"/>
      <c r="R929" s="12"/>
      <c r="S929" s="12"/>
      <c r="T929" s="12"/>
      <c r="U929" s="12"/>
      <c r="V929" s="12"/>
      <c r="W929" s="12"/>
      <c r="X929" s="12"/>
      <c r="Y929" s="12"/>
      <c r="Z929" s="12"/>
    </row>
    <row r="930" spans="1:26" ht="15.75" customHeight="1">
      <c r="A930" s="12"/>
      <c r="B930" s="12"/>
      <c r="C930" s="12"/>
      <c r="D930" s="12"/>
      <c r="E930" s="12"/>
      <c r="F930" s="12"/>
      <c r="G930" s="12"/>
      <c r="H930" s="12"/>
      <c r="I930" s="12"/>
      <c r="J930" s="12"/>
      <c r="K930" s="12"/>
      <c r="L930" s="12"/>
      <c r="M930" s="12"/>
      <c r="N930" s="12"/>
      <c r="O930" s="12"/>
      <c r="P930" s="12"/>
      <c r="Q930" s="12"/>
      <c r="R930" s="12"/>
      <c r="S930" s="12"/>
      <c r="T930" s="12"/>
      <c r="U930" s="12"/>
      <c r="V930" s="12"/>
      <c r="W930" s="12"/>
      <c r="X930" s="12"/>
      <c r="Y930" s="12"/>
      <c r="Z930" s="12"/>
    </row>
    <row r="931" spans="1:26" ht="15.75" customHeight="1">
      <c r="A931" s="12"/>
      <c r="B931" s="12"/>
      <c r="C931" s="12"/>
      <c r="D931" s="12"/>
      <c r="E931" s="12"/>
      <c r="F931" s="12"/>
      <c r="G931" s="12"/>
      <c r="H931" s="12"/>
      <c r="I931" s="12"/>
      <c r="J931" s="12"/>
      <c r="K931" s="12"/>
      <c r="L931" s="12"/>
      <c r="M931" s="12"/>
      <c r="N931" s="12"/>
      <c r="O931" s="12"/>
      <c r="P931" s="12"/>
      <c r="Q931" s="12"/>
      <c r="R931" s="12"/>
      <c r="S931" s="12"/>
      <c r="T931" s="12"/>
      <c r="U931" s="12"/>
      <c r="V931" s="12"/>
      <c r="W931" s="12"/>
      <c r="X931" s="12"/>
      <c r="Y931" s="12"/>
      <c r="Z931" s="12"/>
    </row>
    <row r="932" spans="1:26" ht="15.75" customHeight="1">
      <c r="A932" s="12"/>
      <c r="B932" s="12"/>
      <c r="C932" s="12"/>
      <c r="D932" s="12"/>
      <c r="E932" s="12"/>
      <c r="F932" s="12"/>
      <c r="G932" s="12"/>
      <c r="H932" s="12"/>
      <c r="I932" s="12"/>
      <c r="J932" s="12"/>
      <c r="K932" s="12"/>
      <c r="L932" s="12"/>
      <c r="M932" s="12"/>
      <c r="N932" s="12"/>
      <c r="O932" s="12"/>
      <c r="P932" s="12"/>
      <c r="Q932" s="12"/>
      <c r="R932" s="12"/>
      <c r="S932" s="12"/>
      <c r="T932" s="12"/>
      <c r="U932" s="12"/>
      <c r="V932" s="12"/>
      <c r="W932" s="12"/>
      <c r="X932" s="12"/>
      <c r="Y932" s="12"/>
      <c r="Z932" s="12"/>
    </row>
    <row r="933" spans="1:26" ht="15.75" customHeight="1">
      <c r="A933" s="12"/>
      <c r="B933" s="12"/>
      <c r="C933" s="12"/>
      <c r="D933" s="12"/>
      <c r="E933" s="12"/>
      <c r="F933" s="12"/>
      <c r="G933" s="12"/>
      <c r="H933" s="12"/>
      <c r="I933" s="12"/>
      <c r="J933" s="12"/>
      <c r="K933" s="12"/>
      <c r="L933" s="12"/>
      <c r="M933" s="12"/>
      <c r="N933" s="12"/>
      <c r="O933" s="12"/>
      <c r="P933" s="12"/>
      <c r="Q933" s="12"/>
      <c r="R933" s="12"/>
      <c r="S933" s="12"/>
      <c r="T933" s="12"/>
      <c r="U933" s="12"/>
      <c r="V933" s="12"/>
      <c r="W933" s="12"/>
      <c r="X933" s="12"/>
      <c r="Y933" s="12"/>
      <c r="Z933" s="12"/>
    </row>
    <row r="934" spans="1:26" ht="15.75" customHeight="1">
      <c r="A934" s="12"/>
      <c r="B934" s="12"/>
      <c r="C934" s="12"/>
      <c r="D934" s="12"/>
      <c r="E934" s="12"/>
      <c r="F934" s="12"/>
      <c r="G934" s="12"/>
      <c r="H934" s="12"/>
      <c r="I934" s="12"/>
      <c r="J934" s="12"/>
      <c r="K934" s="12"/>
      <c r="L934" s="12"/>
      <c r="M934" s="12"/>
      <c r="N934" s="12"/>
      <c r="O934" s="12"/>
      <c r="P934" s="12"/>
      <c r="Q934" s="12"/>
      <c r="R934" s="12"/>
      <c r="S934" s="12"/>
      <c r="T934" s="12"/>
      <c r="U934" s="12"/>
      <c r="V934" s="12"/>
      <c r="W934" s="12"/>
      <c r="X934" s="12"/>
      <c r="Y934" s="12"/>
      <c r="Z934" s="12"/>
    </row>
    <row r="935" spans="1:26" ht="15.75" customHeight="1">
      <c r="A935" s="12"/>
      <c r="B935" s="12"/>
      <c r="C935" s="12"/>
      <c r="D935" s="12"/>
      <c r="E935" s="12"/>
      <c r="F935" s="12"/>
      <c r="G935" s="12"/>
      <c r="H935" s="12"/>
      <c r="I935" s="12"/>
      <c r="J935" s="12"/>
      <c r="K935" s="12"/>
      <c r="L935" s="12"/>
      <c r="M935" s="12"/>
      <c r="N935" s="12"/>
      <c r="O935" s="12"/>
      <c r="P935" s="12"/>
      <c r="Q935" s="12"/>
      <c r="R935" s="12"/>
      <c r="S935" s="12"/>
      <c r="T935" s="12"/>
      <c r="U935" s="12"/>
      <c r="V935" s="12"/>
      <c r="W935" s="12"/>
      <c r="X935" s="12"/>
      <c r="Y935" s="12"/>
      <c r="Z935" s="12"/>
    </row>
    <row r="936" spans="1:26" ht="15.75" customHeight="1">
      <c r="A936" s="12"/>
      <c r="B936" s="12"/>
      <c r="C936" s="12"/>
      <c r="D936" s="12"/>
      <c r="E936" s="12"/>
      <c r="F936" s="12"/>
      <c r="G936" s="12"/>
      <c r="H936" s="12"/>
      <c r="I936" s="12"/>
      <c r="J936" s="12"/>
      <c r="K936" s="12"/>
      <c r="L936" s="12"/>
      <c r="M936" s="12"/>
      <c r="N936" s="12"/>
      <c r="O936" s="12"/>
      <c r="P936" s="12"/>
      <c r="Q936" s="12"/>
      <c r="R936" s="12"/>
      <c r="S936" s="12"/>
      <c r="T936" s="12"/>
      <c r="U936" s="12"/>
      <c r="V936" s="12"/>
      <c r="W936" s="12"/>
      <c r="X936" s="12"/>
      <c r="Y936" s="12"/>
      <c r="Z936" s="12"/>
    </row>
    <row r="937" spans="1:26" ht="15.75" customHeight="1">
      <c r="A937" s="12"/>
      <c r="B937" s="12"/>
      <c r="C937" s="12"/>
      <c r="D937" s="12"/>
      <c r="E937" s="12"/>
      <c r="F937" s="12"/>
      <c r="G937" s="12"/>
      <c r="H937" s="12"/>
      <c r="I937" s="12"/>
      <c r="J937" s="12"/>
      <c r="K937" s="12"/>
      <c r="L937" s="12"/>
      <c r="M937" s="12"/>
      <c r="N937" s="12"/>
      <c r="O937" s="12"/>
      <c r="P937" s="12"/>
      <c r="Q937" s="12"/>
      <c r="R937" s="12"/>
      <c r="S937" s="12"/>
      <c r="T937" s="12"/>
      <c r="U937" s="12"/>
      <c r="V937" s="12"/>
      <c r="W937" s="12"/>
      <c r="X937" s="12"/>
      <c r="Y937" s="12"/>
      <c r="Z937" s="12"/>
    </row>
    <row r="938" spans="1:26" ht="15.75" customHeight="1">
      <c r="A938" s="12"/>
      <c r="B938" s="12"/>
      <c r="C938" s="12"/>
      <c r="D938" s="12"/>
      <c r="E938" s="12"/>
      <c r="F938" s="12"/>
      <c r="G938" s="12"/>
      <c r="H938" s="12"/>
      <c r="I938" s="12"/>
      <c r="J938" s="12"/>
      <c r="K938" s="12"/>
      <c r="L938" s="12"/>
      <c r="M938" s="12"/>
      <c r="N938" s="12"/>
      <c r="O938" s="12"/>
      <c r="P938" s="12"/>
      <c r="Q938" s="12"/>
      <c r="R938" s="12"/>
      <c r="S938" s="12"/>
      <c r="T938" s="12"/>
      <c r="U938" s="12"/>
      <c r="V938" s="12"/>
      <c r="W938" s="12"/>
      <c r="X938" s="12"/>
      <c r="Y938" s="12"/>
      <c r="Z938" s="12"/>
    </row>
    <row r="939" spans="1:26" ht="15.75" customHeight="1">
      <c r="A939" s="12"/>
      <c r="B939" s="12"/>
      <c r="C939" s="12"/>
      <c r="D939" s="12"/>
      <c r="E939" s="12"/>
      <c r="F939" s="12"/>
      <c r="G939" s="12"/>
      <c r="H939" s="12"/>
      <c r="I939" s="12"/>
      <c r="J939" s="12"/>
      <c r="K939" s="12"/>
      <c r="L939" s="12"/>
      <c r="M939" s="12"/>
      <c r="N939" s="12"/>
      <c r="O939" s="12"/>
      <c r="P939" s="12"/>
      <c r="Q939" s="12"/>
      <c r="R939" s="12"/>
      <c r="S939" s="12"/>
      <c r="T939" s="12"/>
      <c r="U939" s="12"/>
      <c r="V939" s="12"/>
      <c r="W939" s="12"/>
      <c r="X939" s="12"/>
      <c r="Y939" s="12"/>
      <c r="Z939" s="12"/>
    </row>
    <row r="940" spans="1:26" ht="15.75" customHeight="1">
      <c r="A940" s="12"/>
      <c r="B940" s="12"/>
      <c r="C940" s="12"/>
      <c r="D940" s="12"/>
      <c r="E940" s="12"/>
      <c r="F940" s="12"/>
      <c r="G940" s="12"/>
      <c r="H940" s="12"/>
      <c r="I940" s="12"/>
      <c r="J940" s="12"/>
      <c r="K940" s="12"/>
      <c r="L940" s="12"/>
      <c r="M940" s="12"/>
      <c r="N940" s="12"/>
      <c r="O940" s="12"/>
      <c r="P940" s="12"/>
      <c r="Q940" s="12"/>
      <c r="R940" s="12"/>
      <c r="S940" s="12"/>
      <c r="T940" s="12"/>
      <c r="U940" s="12"/>
      <c r="V940" s="12"/>
      <c r="W940" s="12"/>
      <c r="X940" s="12"/>
      <c r="Y940" s="12"/>
      <c r="Z940" s="12"/>
    </row>
    <row r="941" spans="1:26" ht="15.75" customHeight="1">
      <c r="A941" s="12"/>
      <c r="B941" s="12"/>
      <c r="C941" s="12"/>
      <c r="D941" s="12"/>
      <c r="E941" s="12"/>
      <c r="F941" s="12"/>
      <c r="G941" s="12"/>
      <c r="H941" s="12"/>
      <c r="I941" s="12"/>
      <c r="J941" s="12"/>
      <c r="K941" s="12"/>
      <c r="L941" s="12"/>
      <c r="M941" s="12"/>
      <c r="N941" s="12"/>
      <c r="O941" s="12"/>
      <c r="P941" s="12"/>
      <c r="Q941" s="12"/>
      <c r="R941" s="12"/>
      <c r="S941" s="12"/>
      <c r="T941" s="12"/>
      <c r="U941" s="12"/>
      <c r="V941" s="12"/>
      <c r="W941" s="12"/>
      <c r="X941" s="12"/>
      <c r="Y941" s="12"/>
      <c r="Z941" s="12"/>
    </row>
    <row r="942" spans="1:26" ht="15.75" customHeight="1">
      <c r="A942" s="12"/>
      <c r="B942" s="12"/>
      <c r="C942" s="12"/>
      <c r="D942" s="12"/>
      <c r="E942" s="12"/>
      <c r="F942" s="12"/>
      <c r="G942" s="12"/>
      <c r="H942" s="12"/>
      <c r="I942" s="12"/>
      <c r="J942" s="12"/>
      <c r="K942" s="12"/>
      <c r="L942" s="12"/>
      <c r="M942" s="12"/>
      <c r="N942" s="12"/>
      <c r="O942" s="12"/>
      <c r="P942" s="12"/>
      <c r="Q942" s="12"/>
      <c r="R942" s="12"/>
      <c r="S942" s="12"/>
      <c r="T942" s="12"/>
      <c r="U942" s="12"/>
      <c r="V942" s="12"/>
      <c r="W942" s="12"/>
      <c r="X942" s="12"/>
      <c r="Y942" s="12"/>
      <c r="Z942" s="12"/>
    </row>
    <row r="943" spans="1:26" ht="15.75" customHeight="1">
      <c r="A943" s="12"/>
      <c r="B943" s="12"/>
      <c r="C943" s="12"/>
      <c r="D943" s="12"/>
      <c r="E943" s="12"/>
      <c r="F943" s="12"/>
      <c r="G943" s="12"/>
      <c r="H943" s="12"/>
      <c r="I943" s="12"/>
      <c r="J943" s="12"/>
      <c r="K943" s="12"/>
      <c r="L943" s="12"/>
      <c r="M943" s="12"/>
      <c r="N943" s="12"/>
      <c r="O943" s="12"/>
      <c r="P943" s="12"/>
      <c r="Q943" s="12"/>
      <c r="R943" s="12"/>
      <c r="S943" s="12"/>
      <c r="T943" s="12"/>
      <c r="U943" s="12"/>
      <c r="V943" s="12"/>
      <c r="W943" s="12"/>
      <c r="X943" s="12"/>
      <c r="Y943" s="12"/>
      <c r="Z943" s="12"/>
    </row>
    <row r="944" spans="1:26" ht="15.75" customHeight="1">
      <c r="A944" s="12"/>
      <c r="B944" s="12"/>
      <c r="C944" s="12"/>
      <c r="D944" s="12"/>
      <c r="E944" s="12"/>
      <c r="F944" s="12"/>
      <c r="G944" s="12"/>
      <c r="H944" s="12"/>
      <c r="I944" s="12"/>
      <c r="J944" s="12"/>
      <c r="K944" s="12"/>
      <c r="L944" s="12"/>
      <c r="M944" s="12"/>
      <c r="N944" s="12"/>
      <c r="O944" s="12"/>
      <c r="P944" s="12"/>
      <c r="Q944" s="12"/>
      <c r="R944" s="12"/>
      <c r="S944" s="12"/>
      <c r="T944" s="12"/>
      <c r="U944" s="12"/>
      <c r="V944" s="12"/>
      <c r="W944" s="12"/>
      <c r="X944" s="12"/>
      <c r="Y944" s="12"/>
      <c r="Z944" s="12"/>
    </row>
    <row r="945" spans="1:26" ht="15.75" customHeight="1">
      <c r="A945" s="12"/>
      <c r="B945" s="12"/>
      <c r="C945" s="12"/>
      <c r="D945" s="12"/>
      <c r="E945" s="12"/>
      <c r="F945" s="12"/>
      <c r="G945" s="12"/>
      <c r="H945" s="12"/>
      <c r="I945" s="12"/>
      <c r="J945" s="12"/>
      <c r="K945" s="12"/>
      <c r="L945" s="12"/>
      <c r="M945" s="12"/>
      <c r="N945" s="12"/>
      <c r="O945" s="12"/>
      <c r="P945" s="12"/>
      <c r="Q945" s="12"/>
      <c r="R945" s="12"/>
      <c r="S945" s="12"/>
      <c r="T945" s="12"/>
      <c r="U945" s="12"/>
      <c r="V945" s="12"/>
      <c r="W945" s="12"/>
      <c r="X945" s="12"/>
      <c r="Y945" s="12"/>
      <c r="Z945" s="12"/>
    </row>
    <row r="946" spans="1:26" ht="15.75" customHeight="1">
      <c r="A946" s="12"/>
      <c r="B946" s="12"/>
      <c r="C946" s="12"/>
      <c r="D946" s="12"/>
      <c r="E946" s="12"/>
      <c r="F946" s="12"/>
      <c r="G946" s="12"/>
      <c r="H946" s="12"/>
      <c r="I946" s="12"/>
      <c r="J946" s="12"/>
      <c r="K946" s="12"/>
      <c r="L946" s="12"/>
      <c r="M946" s="12"/>
      <c r="N946" s="12"/>
      <c r="O946" s="12"/>
      <c r="P946" s="12"/>
      <c r="Q946" s="12"/>
      <c r="R946" s="12"/>
      <c r="S946" s="12"/>
      <c r="T946" s="12"/>
      <c r="U946" s="12"/>
      <c r="V946" s="12"/>
      <c r="W946" s="12"/>
      <c r="X946" s="12"/>
      <c r="Y946" s="12"/>
      <c r="Z946" s="12"/>
    </row>
    <row r="947" spans="1:26" ht="15.75" customHeight="1">
      <c r="A947" s="12"/>
      <c r="B947" s="12"/>
      <c r="C947" s="12"/>
      <c r="D947" s="12"/>
      <c r="E947" s="12"/>
      <c r="F947" s="12"/>
      <c r="G947" s="12"/>
      <c r="H947" s="12"/>
      <c r="I947" s="12"/>
      <c r="J947" s="12"/>
      <c r="K947" s="12"/>
      <c r="L947" s="12"/>
      <c r="M947" s="12"/>
      <c r="N947" s="12"/>
      <c r="O947" s="12"/>
      <c r="P947" s="12"/>
      <c r="Q947" s="12"/>
      <c r="R947" s="12"/>
      <c r="S947" s="12"/>
      <c r="T947" s="12"/>
      <c r="U947" s="12"/>
      <c r="V947" s="12"/>
      <c r="W947" s="12"/>
      <c r="X947" s="12"/>
      <c r="Y947" s="12"/>
      <c r="Z947" s="12"/>
    </row>
    <row r="948" spans="1:26" ht="15.75" customHeight="1">
      <c r="A948" s="12"/>
      <c r="B948" s="12"/>
      <c r="C948" s="12"/>
      <c r="D948" s="12"/>
      <c r="E948" s="12"/>
      <c r="F948" s="12"/>
      <c r="G948" s="12"/>
      <c r="H948" s="12"/>
      <c r="I948" s="12"/>
      <c r="J948" s="12"/>
      <c r="K948" s="12"/>
      <c r="L948" s="12"/>
      <c r="M948" s="12"/>
      <c r="N948" s="12"/>
      <c r="O948" s="12"/>
      <c r="P948" s="12"/>
      <c r="Q948" s="12"/>
      <c r="R948" s="12"/>
      <c r="S948" s="12"/>
      <c r="T948" s="12"/>
      <c r="U948" s="12"/>
      <c r="V948" s="12"/>
      <c r="W948" s="12"/>
      <c r="X948" s="12"/>
      <c r="Y948" s="12"/>
      <c r="Z948" s="12"/>
    </row>
    <row r="949" spans="1:26" ht="15.75" customHeight="1">
      <c r="A949" s="12"/>
      <c r="B949" s="12"/>
      <c r="C949" s="12"/>
      <c r="D949" s="12"/>
      <c r="E949" s="12"/>
      <c r="F949" s="12"/>
      <c r="G949" s="12"/>
      <c r="H949" s="12"/>
      <c r="I949" s="12"/>
      <c r="J949" s="12"/>
      <c r="K949" s="12"/>
      <c r="L949" s="12"/>
      <c r="M949" s="12"/>
      <c r="N949" s="12"/>
      <c r="O949" s="12"/>
      <c r="P949" s="12"/>
      <c r="Q949" s="12"/>
      <c r="R949" s="12"/>
      <c r="S949" s="12"/>
      <c r="T949" s="12"/>
      <c r="U949" s="12"/>
      <c r="V949" s="12"/>
      <c r="W949" s="12"/>
      <c r="X949" s="12"/>
      <c r="Y949" s="12"/>
      <c r="Z949" s="12"/>
    </row>
    <row r="950" spans="1:26" ht="15.75" customHeight="1">
      <c r="A950" s="12"/>
      <c r="B950" s="12"/>
      <c r="C950" s="12"/>
      <c r="D950" s="12"/>
      <c r="E950" s="12"/>
      <c r="F950" s="12"/>
      <c r="G950" s="12"/>
      <c r="H950" s="12"/>
      <c r="I950" s="12"/>
      <c r="J950" s="12"/>
      <c r="K950" s="12"/>
      <c r="L950" s="12"/>
      <c r="M950" s="12"/>
      <c r="N950" s="12"/>
      <c r="O950" s="12"/>
      <c r="P950" s="12"/>
      <c r="Q950" s="12"/>
      <c r="R950" s="12"/>
      <c r="S950" s="12"/>
      <c r="T950" s="12"/>
      <c r="U950" s="12"/>
      <c r="V950" s="12"/>
      <c r="W950" s="12"/>
      <c r="X950" s="12"/>
      <c r="Y950" s="12"/>
      <c r="Z950" s="12"/>
    </row>
    <row r="951" spans="1:26" ht="15.75" customHeight="1">
      <c r="A951" s="12"/>
      <c r="B951" s="12"/>
      <c r="C951" s="12"/>
      <c r="D951" s="12"/>
      <c r="E951" s="12"/>
      <c r="F951" s="12"/>
      <c r="G951" s="12"/>
      <c r="H951" s="12"/>
      <c r="I951" s="12"/>
      <c r="J951" s="12"/>
      <c r="K951" s="12"/>
      <c r="L951" s="12"/>
      <c r="M951" s="12"/>
      <c r="N951" s="12"/>
      <c r="O951" s="12"/>
      <c r="P951" s="12"/>
      <c r="Q951" s="12"/>
      <c r="R951" s="12"/>
      <c r="S951" s="12"/>
      <c r="T951" s="12"/>
      <c r="U951" s="12"/>
      <c r="V951" s="12"/>
      <c r="W951" s="12"/>
      <c r="X951" s="12"/>
      <c r="Y951" s="12"/>
      <c r="Z951" s="12"/>
    </row>
    <row r="952" spans="1:26" ht="15.75" customHeight="1">
      <c r="A952" s="12"/>
      <c r="B952" s="12"/>
      <c r="C952" s="12"/>
      <c r="D952" s="12"/>
      <c r="E952" s="12"/>
      <c r="F952" s="12"/>
      <c r="G952" s="12"/>
      <c r="H952" s="12"/>
      <c r="I952" s="12"/>
      <c r="J952" s="12"/>
      <c r="K952" s="12"/>
      <c r="L952" s="12"/>
      <c r="M952" s="12"/>
      <c r="N952" s="12"/>
      <c r="O952" s="12"/>
      <c r="P952" s="12"/>
      <c r="Q952" s="12"/>
      <c r="R952" s="12"/>
      <c r="S952" s="12"/>
      <c r="T952" s="12"/>
      <c r="U952" s="12"/>
      <c r="V952" s="12"/>
      <c r="W952" s="12"/>
      <c r="X952" s="12"/>
      <c r="Y952" s="12"/>
      <c r="Z952" s="12"/>
    </row>
    <row r="953" spans="1:26" ht="15.75" customHeight="1">
      <c r="A953" s="12"/>
      <c r="B953" s="12"/>
      <c r="C953" s="12"/>
      <c r="D953" s="12"/>
      <c r="E953" s="12"/>
      <c r="F953" s="12"/>
      <c r="G953" s="12"/>
      <c r="H953" s="12"/>
      <c r="I953" s="12"/>
      <c r="J953" s="12"/>
      <c r="K953" s="12"/>
      <c r="L953" s="12"/>
      <c r="M953" s="12"/>
      <c r="N953" s="12"/>
      <c r="O953" s="12"/>
      <c r="P953" s="12"/>
      <c r="Q953" s="12"/>
      <c r="R953" s="12"/>
      <c r="S953" s="12"/>
      <c r="T953" s="12"/>
      <c r="U953" s="12"/>
      <c r="V953" s="12"/>
      <c r="W953" s="12"/>
      <c r="X953" s="12"/>
      <c r="Y953" s="12"/>
      <c r="Z953" s="12"/>
    </row>
    <row r="954" spans="1:26" ht="15.75" customHeight="1">
      <c r="A954" s="12"/>
      <c r="B954" s="12"/>
      <c r="C954" s="12"/>
      <c r="D954" s="12"/>
      <c r="E954" s="12"/>
      <c r="F954" s="12"/>
      <c r="G954" s="12"/>
      <c r="H954" s="12"/>
      <c r="I954" s="12"/>
      <c r="J954" s="12"/>
      <c r="K954" s="12"/>
      <c r="L954" s="12"/>
      <c r="M954" s="12"/>
      <c r="N954" s="12"/>
      <c r="O954" s="12"/>
      <c r="P954" s="12"/>
      <c r="Q954" s="12"/>
      <c r="R954" s="12"/>
      <c r="S954" s="12"/>
      <c r="T954" s="12"/>
      <c r="U954" s="12"/>
      <c r="V954" s="12"/>
      <c r="W954" s="12"/>
      <c r="X954" s="12"/>
      <c r="Y954" s="12"/>
      <c r="Z954" s="12"/>
    </row>
    <row r="955" spans="1:26" ht="15.75" customHeight="1">
      <c r="A955" s="12"/>
      <c r="B955" s="12"/>
      <c r="C955" s="12"/>
      <c r="D955" s="12"/>
      <c r="E955" s="12"/>
      <c r="F955" s="12"/>
      <c r="G955" s="12"/>
      <c r="H955" s="12"/>
      <c r="I955" s="12"/>
      <c r="J955" s="12"/>
      <c r="K955" s="12"/>
      <c r="L955" s="12"/>
      <c r="M955" s="12"/>
      <c r="N955" s="12"/>
      <c r="O955" s="12"/>
      <c r="P955" s="12"/>
      <c r="Q955" s="12"/>
      <c r="R955" s="12"/>
      <c r="S955" s="12"/>
      <c r="T955" s="12"/>
      <c r="U955" s="12"/>
      <c r="V955" s="12"/>
      <c r="W955" s="12"/>
      <c r="X955" s="12"/>
      <c r="Y955" s="12"/>
      <c r="Z955" s="12"/>
    </row>
    <row r="956" spans="1:26" ht="15.75" customHeight="1">
      <c r="A956" s="12"/>
      <c r="B956" s="12"/>
      <c r="C956" s="12"/>
      <c r="D956" s="12"/>
      <c r="E956" s="12"/>
      <c r="F956" s="12"/>
      <c r="G956" s="12"/>
      <c r="H956" s="12"/>
      <c r="I956" s="12"/>
      <c r="J956" s="12"/>
      <c r="K956" s="12"/>
      <c r="L956" s="12"/>
      <c r="M956" s="12"/>
      <c r="N956" s="12"/>
      <c r="O956" s="12"/>
      <c r="P956" s="12"/>
      <c r="Q956" s="12"/>
      <c r="R956" s="12"/>
      <c r="S956" s="12"/>
      <c r="T956" s="12"/>
      <c r="U956" s="12"/>
      <c r="V956" s="12"/>
      <c r="W956" s="12"/>
      <c r="X956" s="12"/>
      <c r="Y956" s="12"/>
      <c r="Z956" s="12"/>
    </row>
    <row r="957" spans="1:26" ht="15.75" customHeight="1">
      <c r="A957" s="12"/>
      <c r="B957" s="12"/>
      <c r="C957" s="12"/>
      <c r="D957" s="12"/>
      <c r="E957" s="12"/>
      <c r="F957" s="12"/>
      <c r="G957" s="12"/>
      <c r="H957" s="12"/>
      <c r="I957" s="12"/>
      <c r="J957" s="12"/>
      <c r="K957" s="12"/>
      <c r="L957" s="12"/>
      <c r="M957" s="12"/>
      <c r="N957" s="12"/>
      <c r="O957" s="12"/>
      <c r="P957" s="12"/>
      <c r="Q957" s="12"/>
      <c r="R957" s="12"/>
      <c r="S957" s="12"/>
      <c r="T957" s="12"/>
      <c r="U957" s="12"/>
      <c r="V957" s="12"/>
      <c r="W957" s="12"/>
      <c r="X957" s="12"/>
      <c r="Y957" s="12"/>
      <c r="Z957" s="12"/>
    </row>
    <row r="958" spans="1:26" ht="15.75" customHeight="1">
      <c r="A958" s="12"/>
      <c r="B958" s="12"/>
      <c r="C958" s="12"/>
      <c r="D958" s="12"/>
      <c r="E958" s="12"/>
      <c r="F958" s="12"/>
      <c r="G958" s="12"/>
      <c r="H958" s="12"/>
      <c r="I958" s="12"/>
      <c r="J958" s="12"/>
      <c r="K958" s="12"/>
      <c r="L958" s="12"/>
      <c r="M958" s="12"/>
      <c r="N958" s="12"/>
      <c r="O958" s="12"/>
      <c r="P958" s="12"/>
      <c r="Q958" s="12"/>
      <c r="R958" s="12"/>
      <c r="S958" s="12"/>
      <c r="T958" s="12"/>
      <c r="U958" s="12"/>
      <c r="V958" s="12"/>
      <c r="W958" s="12"/>
      <c r="X958" s="12"/>
      <c r="Y958" s="12"/>
      <c r="Z958" s="12"/>
    </row>
    <row r="959" spans="1:26" ht="15.75" customHeight="1">
      <c r="A959" s="12"/>
      <c r="B959" s="12"/>
      <c r="C959" s="12"/>
      <c r="D959" s="12"/>
      <c r="E959" s="12"/>
      <c r="F959" s="12"/>
      <c r="G959" s="12"/>
      <c r="H959" s="12"/>
      <c r="I959" s="12"/>
      <c r="J959" s="12"/>
      <c r="K959" s="12"/>
      <c r="L959" s="12"/>
      <c r="M959" s="12"/>
      <c r="N959" s="12"/>
      <c r="O959" s="12"/>
      <c r="P959" s="12"/>
      <c r="Q959" s="12"/>
      <c r="R959" s="12"/>
      <c r="S959" s="12"/>
      <c r="T959" s="12"/>
      <c r="U959" s="12"/>
      <c r="V959" s="12"/>
      <c r="W959" s="12"/>
      <c r="X959" s="12"/>
      <c r="Y959" s="12"/>
      <c r="Z959" s="12"/>
    </row>
    <row r="960" spans="1:26" ht="15.75" customHeight="1">
      <c r="A960" s="12"/>
      <c r="B960" s="12"/>
      <c r="C960" s="12"/>
      <c r="D960" s="12"/>
      <c r="E960" s="12"/>
      <c r="F960" s="12"/>
      <c r="G960" s="12"/>
      <c r="H960" s="12"/>
      <c r="I960" s="12"/>
      <c r="J960" s="12"/>
      <c r="K960" s="12"/>
      <c r="L960" s="12"/>
      <c r="M960" s="12"/>
      <c r="N960" s="12"/>
      <c r="O960" s="12"/>
      <c r="P960" s="12"/>
      <c r="Q960" s="12"/>
      <c r="R960" s="12"/>
      <c r="S960" s="12"/>
      <c r="T960" s="12"/>
      <c r="U960" s="12"/>
      <c r="V960" s="12"/>
      <c r="W960" s="12"/>
      <c r="X960" s="12"/>
      <c r="Y960" s="12"/>
      <c r="Z960" s="12"/>
    </row>
    <row r="961" spans="1:26" ht="15.75" customHeight="1">
      <c r="A961" s="12"/>
      <c r="B961" s="12"/>
      <c r="C961" s="12"/>
      <c r="D961" s="12"/>
      <c r="E961" s="12"/>
      <c r="F961" s="12"/>
      <c r="G961" s="12"/>
      <c r="H961" s="12"/>
      <c r="I961" s="12"/>
      <c r="J961" s="12"/>
      <c r="K961" s="12"/>
      <c r="L961" s="12"/>
      <c r="M961" s="12"/>
      <c r="N961" s="12"/>
      <c r="O961" s="12"/>
      <c r="P961" s="12"/>
      <c r="Q961" s="12"/>
      <c r="R961" s="12"/>
      <c r="S961" s="12"/>
      <c r="T961" s="12"/>
      <c r="U961" s="12"/>
      <c r="V961" s="12"/>
      <c r="W961" s="12"/>
      <c r="X961" s="12"/>
      <c r="Y961" s="12"/>
      <c r="Z961" s="12"/>
    </row>
    <row r="962" spans="1:26" ht="15.75" customHeight="1">
      <c r="A962" s="12"/>
      <c r="B962" s="12"/>
      <c r="C962" s="12"/>
      <c r="D962" s="12"/>
      <c r="E962" s="12"/>
      <c r="F962" s="12"/>
      <c r="G962" s="12"/>
      <c r="H962" s="12"/>
      <c r="I962" s="12"/>
      <c r="J962" s="12"/>
      <c r="K962" s="12"/>
      <c r="L962" s="12"/>
      <c r="M962" s="12"/>
      <c r="N962" s="12"/>
      <c r="O962" s="12"/>
      <c r="P962" s="12"/>
      <c r="Q962" s="12"/>
      <c r="R962" s="12"/>
      <c r="S962" s="12"/>
      <c r="T962" s="12"/>
      <c r="U962" s="12"/>
      <c r="V962" s="12"/>
      <c r="W962" s="12"/>
      <c r="X962" s="12"/>
      <c r="Y962" s="12"/>
      <c r="Z962" s="12"/>
    </row>
    <row r="963" spans="1:26" ht="15.75" customHeight="1">
      <c r="A963" s="12"/>
      <c r="B963" s="12"/>
      <c r="C963" s="12"/>
      <c r="D963" s="12"/>
      <c r="E963" s="12"/>
      <c r="F963" s="12"/>
      <c r="G963" s="12"/>
      <c r="H963" s="12"/>
      <c r="I963" s="12"/>
      <c r="J963" s="12"/>
      <c r="K963" s="12"/>
      <c r="L963" s="12"/>
      <c r="M963" s="12"/>
      <c r="N963" s="12"/>
      <c r="O963" s="12"/>
      <c r="P963" s="12"/>
      <c r="Q963" s="12"/>
      <c r="R963" s="12"/>
      <c r="S963" s="12"/>
      <c r="T963" s="12"/>
      <c r="U963" s="12"/>
      <c r="V963" s="12"/>
      <c r="W963" s="12"/>
      <c r="X963" s="12"/>
      <c r="Y963" s="12"/>
      <c r="Z963" s="12"/>
    </row>
    <row r="964" spans="1:26" ht="15.75" customHeight="1">
      <c r="A964" s="12"/>
      <c r="B964" s="12"/>
      <c r="C964" s="12"/>
      <c r="D964" s="12"/>
      <c r="E964" s="12"/>
      <c r="F964" s="12"/>
      <c r="G964" s="12"/>
      <c r="H964" s="12"/>
      <c r="I964" s="12"/>
      <c r="J964" s="12"/>
      <c r="K964" s="12"/>
      <c r="L964" s="12"/>
      <c r="M964" s="12"/>
      <c r="N964" s="12"/>
      <c r="O964" s="12"/>
      <c r="P964" s="12"/>
      <c r="Q964" s="12"/>
      <c r="R964" s="12"/>
      <c r="S964" s="12"/>
      <c r="T964" s="12"/>
      <c r="U964" s="12"/>
      <c r="V964" s="12"/>
      <c r="W964" s="12"/>
      <c r="X964" s="12"/>
      <c r="Y964" s="12"/>
      <c r="Z964" s="12"/>
    </row>
    <row r="965" spans="1:26" ht="15.75" customHeight="1">
      <c r="A965" s="12"/>
      <c r="B965" s="12"/>
      <c r="C965" s="12"/>
      <c r="D965" s="12"/>
      <c r="E965" s="12"/>
      <c r="F965" s="12"/>
      <c r="G965" s="12"/>
      <c r="H965" s="12"/>
      <c r="I965" s="12"/>
      <c r="J965" s="12"/>
      <c r="K965" s="12"/>
      <c r="L965" s="12"/>
      <c r="M965" s="12"/>
      <c r="N965" s="12"/>
      <c r="O965" s="12"/>
      <c r="P965" s="12"/>
      <c r="Q965" s="12"/>
      <c r="R965" s="12"/>
      <c r="S965" s="12"/>
      <c r="T965" s="12"/>
      <c r="U965" s="12"/>
      <c r="V965" s="12"/>
      <c r="W965" s="12"/>
      <c r="X965" s="12"/>
      <c r="Y965" s="12"/>
      <c r="Z965" s="12"/>
    </row>
    <row r="966" spans="1:26" ht="15.75" customHeight="1">
      <c r="A966" s="12"/>
      <c r="B966" s="12"/>
      <c r="C966" s="12"/>
      <c r="D966" s="12"/>
      <c r="E966" s="12"/>
      <c r="F966" s="12"/>
      <c r="G966" s="12"/>
      <c r="H966" s="12"/>
      <c r="I966" s="12"/>
      <c r="J966" s="12"/>
      <c r="K966" s="12"/>
      <c r="L966" s="12"/>
      <c r="M966" s="12"/>
      <c r="N966" s="12"/>
      <c r="O966" s="12"/>
      <c r="P966" s="12"/>
      <c r="Q966" s="12"/>
      <c r="R966" s="12"/>
      <c r="S966" s="12"/>
      <c r="T966" s="12"/>
      <c r="U966" s="12"/>
      <c r="V966" s="12"/>
      <c r="W966" s="12"/>
      <c r="X966" s="12"/>
      <c r="Y966" s="12"/>
      <c r="Z966" s="12"/>
    </row>
    <row r="967" spans="1:26" ht="15.75" customHeight="1">
      <c r="A967" s="12"/>
      <c r="B967" s="12"/>
      <c r="C967" s="12"/>
      <c r="D967" s="12"/>
      <c r="E967" s="12"/>
      <c r="F967" s="12"/>
      <c r="G967" s="12"/>
      <c r="H967" s="12"/>
      <c r="I967" s="12"/>
      <c r="J967" s="12"/>
      <c r="K967" s="12"/>
      <c r="L967" s="12"/>
      <c r="M967" s="12"/>
      <c r="N967" s="12"/>
      <c r="O967" s="12"/>
      <c r="P967" s="12"/>
      <c r="Q967" s="12"/>
      <c r="R967" s="12"/>
      <c r="S967" s="12"/>
      <c r="T967" s="12"/>
      <c r="U967" s="12"/>
      <c r="V967" s="12"/>
      <c r="W967" s="12"/>
      <c r="X967" s="12"/>
      <c r="Y967" s="12"/>
      <c r="Z967" s="12"/>
    </row>
    <row r="968" spans="1:26" ht="15.75" customHeight="1">
      <c r="A968" s="12"/>
      <c r="B968" s="12"/>
      <c r="C968" s="12"/>
      <c r="D968" s="12"/>
      <c r="E968" s="12"/>
      <c r="F968" s="12"/>
      <c r="G968" s="12"/>
      <c r="H968" s="12"/>
      <c r="I968" s="12"/>
      <c r="J968" s="12"/>
      <c r="K968" s="12"/>
      <c r="L968" s="12"/>
      <c r="M968" s="12"/>
      <c r="N968" s="12"/>
      <c r="O968" s="12"/>
      <c r="P968" s="12"/>
      <c r="Q968" s="12"/>
      <c r="R968" s="12"/>
      <c r="S968" s="12"/>
      <c r="T968" s="12"/>
      <c r="U968" s="12"/>
      <c r="V968" s="12"/>
      <c r="W968" s="12"/>
      <c r="X968" s="12"/>
      <c r="Y968" s="12"/>
      <c r="Z968" s="12"/>
    </row>
    <row r="969" spans="1:26" ht="15.75" customHeight="1">
      <c r="A969" s="12"/>
      <c r="B969" s="12"/>
      <c r="C969" s="12"/>
      <c r="D969" s="12"/>
      <c r="E969" s="12"/>
      <c r="F969" s="12"/>
      <c r="G969" s="12"/>
      <c r="H969" s="12"/>
      <c r="I969" s="12"/>
      <c r="J969" s="12"/>
      <c r="K969" s="12"/>
      <c r="L969" s="12"/>
      <c r="M969" s="12"/>
      <c r="N969" s="12"/>
      <c r="O969" s="12"/>
      <c r="P969" s="12"/>
      <c r="Q969" s="12"/>
      <c r="R969" s="12"/>
      <c r="S969" s="12"/>
      <c r="T969" s="12"/>
      <c r="U969" s="12"/>
      <c r="V969" s="12"/>
      <c r="W969" s="12"/>
      <c r="X969" s="12"/>
      <c r="Y969" s="12"/>
      <c r="Z969" s="12"/>
    </row>
    <row r="970" spans="1:26" ht="15.75" customHeight="1">
      <c r="A970" s="12"/>
      <c r="B970" s="12"/>
      <c r="C970" s="12"/>
      <c r="D970" s="12"/>
      <c r="E970" s="12"/>
      <c r="F970" s="12"/>
      <c r="G970" s="12"/>
      <c r="H970" s="12"/>
      <c r="I970" s="12"/>
      <c r="J970" s="12"/>
      <c r="K970" s="12"/>
      <c r="L970" s="12"/>
      <c r="M970" s="12"/>
      <c r="N970" s="12"/>
      <c r="O970" s="12"/>
      <c r="P970" s="12"/>
      <c r="Q970" s="12"/>
      <c r="R970" s="12"/>
      <c r="S970" s="12"/>
      <c r="T970" s="12"/>
      <c r="U970" s="12"/>
      <c r="V970" s="12"/>
      <c r="W970" s="12"/>
      <c r="X970" s="12"/>
      <c r="Y970" s="12"/>
      <c r="Z970" s="12"/>
    </row>
    <row r="971" spans="1:26" ht="15.75" customHeight="1">
      <c r="A971" s="12"/>
      <c r="B971" s="12"/>
      <c r="C971" s="12"/>
      <c r="D971" s="12"/>
      <c r="E971" s="12"/>
      <c r="F971" s="12"/>
      <c r="G971" s="12"/>
      <c r="H971" s="12"/>
      <c r="I971" s="12"/>
      <c r="J971" s="12"/>
      <c r="K971" s="12"/>
      <c r="L971" s="12"/>
      <c r="M971" s="12"/>
      <c r="N971" s="12"/>
      <c r="O971" s="12"/>
      <c r="P971" s="12"/>
      <c r="Q971" s="12"/>
      <c r="R971" s="12"/>
      <c r="S971" s="12"/>
      <c r="T971" s="12"/>
      <c r="U971" s="12"/>
      <c r="V971" s="12"/>
      <c r="W971" s="12"/>
      <c r="X971" s="12"/>
      <c r="Y971" s="12"/>
      <c r="Z971" s="12"/>
    </row>
    <row r="972" spans="1:26" ht="15.75" customHeight="1">
      <c r="A972" s="12"/>
      <c r="B972" s="12"/>
      <c r="C972" s="12"/>
      <c r="D972" s="12"/>
      <c r="E972" s="12"/>
      <c r="F972" s="12"/>
      <c r="G972" s="12"/>
      <c r="H972" s="12"/>
      <c r="I972" s="12"/>
      <c r="J972" s="12"/>
      <c r="K972" s="12"/>
      <c r="L972" s="12"/>
      <c r="M972" s="12"/>
      <c r="N972" s="12"/>
      <c r="O972" s="12"/>
      <c r="P972" s="12"/>
      <c r="Q972" s="12"/>
      <c r="R972" s="12"/>
      <c r="S972" s="12"/>
      <c r="T972" s="12"/>
      <c r="U972" s="12"/>
      <c r="V972" s="12"/>
      <c r="W972" s="12"/>
      <c r="X972" s="12"/>
      <c r="Y972" s="12"/>
      <c r="Z972" s="12"/>
    </row>
    <row r="973" spans="1:26" ht="15.75" customHeight="1">
      <c r="A973" s="12"/>
      <c r="B973" s="12"/>
      <c r="C973" s="12"/>
      <c r="D973" s="12"/>
      <c r="E973" s="12"/>
      <c r="F973" s="12"/>
      <c r="G973" s="12"/>
      <c r="H973" s="12"/>
      <c r="I973" s="12"/>
      <c r="J973" s="12"/>
      <c r="K973" s="12"/>
      <c r="L973" s="12"/>
      <c r="M973" s="12"/>
      <c r="N973" s="12"/>
      <c r="O973" s="12"/>
      <c r="P973" s="12"/>
      <c r="Q973" s="12"/>
      <c r="R973" s="12"/>
      <c r="S973" s="12"/>
      <c r="T973" s="12"/>
      <c r="U973" s="12"/>
      <c r="V973" s="12"/>
      <c r="W973" s="12"/>
      <c r="X973" s="12"/>
      <c r="Y973" s="12"/>
      <c r="Z973" s="12"/>
    </row>
    <row r="974" spans="1:26" ht="15.75" customHeight="1">
      <c r="A974" s="12"/>
      <c r="B974" s="12"/>
      <c r="C974" s="12"/>
      <c r="D974" s="12"/>
      <c r="E974" s="12"/>
      <c r="F974" s="12"/>
      <c r="G974" s="12"/>
      <c r="H974" s="12"/>
      <c r="I974" s="12"/>
      <c r="J974" s="12"/>
      <c r="K974" s="12"/>
      <c r="L974" s="12"/>
      <c r="M974" s="12"/>
      <c r="N974" s="12"/>
      <c r="O974" s="12"/>
      <c r="P974" s="12"/>
      <c r="Q974" s="12"/>
      <c r="R974" s="12"/>
      <c r="S974" s="12"/>
      <c r="T974" s="12"/>
      <c r="U974" s="12"/>
      <c r="V974" s="12"/>
      <c r="W974" s="12"/>
      <c r="X974" s="12"/>
      <c r="Y974" s="12"/>
      <c r="Z974" s="12"/>
    </row>
    <row r="975" spans="1:26" ht="15.75" customHeight="1">
      <c r="A975" s="12"/>
      <c r="B975" s="12"/>
      <c r="C975" s="12"/>
      <c r="D975" s="12"/>
      <c r="E975" s="12"/>
      <c r="F975" s="12"/>
      <c r="G975" s="12"/>
      <c r="H975" s="12"/>
      <c r="I975" s="12"/>
      <c r="J975" s="12"/>
      <c r="K975" s="12"/>
      <c r="L975" s="12"/>
      <c r="M975" s="12"/>
      <c r="N975" s="12"/>
      <c r="O975" s="12"/>
      <c r="P975" s="12"/>
      <c r="Q975" s="12"/>
      <c r="R975" s="12"/>
      <c r="S975" s="12"/>
      <c r="T975" s="12"/>
      <c r="U975" s="12"/>
      <c r="V975" s="12"/>
      <c r="W975" s="12"/>
      <c r="X975" s="12"/>
      <c r="Y975" s="12"/>
      <c r="Z975" s="12"/>
    </row>
    <row r="976" spans="1:26" ht="15.75" customHeight="1">
      <c r="A976" s="12"/>
      <c r="B976" s="12"/>
      <c r="C976" s="12"/>
      <c r="D976" s="12"/>
      <c r="E976" s="12"/>
      <c r="F976" s="12"/>
      <c r="G976" s="12"/>
      <c r="H976" s="12"/>
      <c r="I976" s="12"/>
      <c r="J976" s="12"/>
      <c r="K976" s="12"/>
      <c r="L976" s="12"/>
      <c r="M976" s="12"/>
      <c r="N976" s="12"/>
      <c r="O976" s="12"/>
      <c r="P976" s="12"/>
      <c r="Q976" s="12"/>
      <c r="R976" s="12"/>
      <c r="S976" s="12"/>
      <c r="T976" s="12"/>
      <c r="U976" s="12"/>
      <c r="V976" s="12"/>
      <c r="W976" s="12"/>
      <c r="X976" s="12"/>
      <c r="Y976" s="12"/>
      <c r="Z976" s="12"/>
    </row>
    <row r="977" spans="1:26" ht="15.75" customHeight="1">
      <c r="A977" s="12"/>
      <c r="B977" s="12"/>
      <c r="C977" s="12"/>
      <c r="D977" s="12"/>
      <c r="E977" s="12"/>
      <c r="F977" s="12"/>
      <c r="G977" s="12"/>
      <c r="H977" s="12"/>
      <c r="I977" s="12"/>
      <c r="J977" s="12"/>
      <c r="K977" s="12"/>
      <c r="L977" s="12"/>
      <c r="M977" s="12"/>
      <c r="N977" s="12"/>
      <c r="O977" s="12"/>
      <c r="P977" s="12"/>
      <c r="Q977" s="12"/>
      <c r="R977" s="12"/>
      <c r="S977" s="12"/>
      <c r="T977" s="12"/>
      <c r="U977" s="12"/>
      <c r="V977" s="12"/>
      <c r="W977" s="12"/>
      <c r="X977" s="12"/>
      <c r="Y977" s="12"/>
      <c r="Z977" s="12"/>
    </row>
    <row r="978" spans="1:26" ht="15.75" customHeight="1">
      <c r="A978" s="12"/>
      <c r="B978" s="12"/>
      <c r="C978" s="12"/>
      <c r="D978" s="12"/>
      <c r="E978" s="12"/>
      <c r="F978" s="12"/>
      <c r="G978" s="12"/>
      <c r="H978" s="12"/>
      <c r="I978" s="12"/>
      <c r="J978" s="12"/>
      <c r="K978" s="12"/>
      <c r="L978" s="12"/>
      <c r="M978" s="12"/>
      <c r="N978" s="12"/>
      <c r="O978" s="12"/>
      <c r="P978" s="12"/>
      <c r="Q978" s="12"/>
      <c r="R978" s="12"/>
      <c r="S978" s="12"/>
      <c r="T978" s="12"/>
      <c r="U978" s="12"/>
      <c r="V978" s="12"/>
      <c r="W978" s="12"/>
      <c r="X978" s="12"/>
      <c r="Y978" s="12"/>
      <c r="Z978" s="12"/>
    </row>
    <row r="979" spans="1:26" ht="15.75" customHeight="1">
      <c r="A979" s="12"/>
      <c r="B979" s="12"/>
      <c r="C979" s="12"/>
      <c r="D979" s="12"/>
      <c r="E979" s="12"/>
      <c r="F979" s="12"/>
      <c r="G979" s="12"/>
      <c r="H979" s="12"/>
      <c r="I979" s="12"/>
      <c r="J979" s="12"/>
      <c r="K979" s="12"/>
      <c r="L979" s="12"/>
      <c r="M979" s="12"/>
      <c r="N979" s="12"/>
      <c r="O979" s="12"/>
      <c r="P979" s="12"/>
      <c r="Q979" s="12"/>
      <c r="R979" s="12"/>
      <c r="S979" s="12"/>
      <c r="T979" s="12"/>
      <c r="U979" s="12"/>
      <c r="V979" s="12"/>
      <c r="W979" s="12"/>
      <c r="X979" s="12"/>
      <c r="Y979" s="12"/>
      <c r="Z979" s="12"/>
    </row>
    <row r="980" spans="1:26" ht="15.75" customHeight="1">
      <c r="A980" s="12"/>
      <c r="B980" s="12"/>
      <c r="C980" s="12"/>
      <c r="D980" s="12"/>
      <c r="E980" s="12"/>
      <c r="F980" s="12"/>
      <c r="G980" s="12"/>
      <c r="H980" s="12"/>
      <c r="I980" s="12"/>
      <c r="J980" s="12"/>
      <c r="K980" s="12"/>
      <c r="L980" s="12"/>
      <c r="M980" s="12"/>
      <c r="N980" s="12"/>
      <c r="O980" s="12"/>
      <c r="P980" s="12"/>
      <c r="Q980" s="12"/>
      <c r="R980" s="12"/>
      <c r="S980" s="12"/>
      <c r="T980" s="12"/>
      <c r="U980" s="12"/>
      <c r="V980" s="12"/>
      <c r="W980" s="12"/>
      <c r="X980" s="12"/>
      <c r="Y980" s="12"/>
      <c r="Z980" s="12"/>
    </row>
    <row r="981" spans="1:26" ht="15.75" customHeight="1">
      <c r="A981" s="12"/>
      <c r="B981" s="12"/>
      <c r="C981" s="12"/>
      <c r="D981" s="12"/>
      <c r="E981" s="12"/>
      <c r="F981" s="12"/>
      <c r="G981" s="12"/>
      <c r="H981" s="12"/>
      <c r="I981" s="12"/>
      <c r="J981" s="12"/>
      <c r="K981" s="12"/>
      <c r="L981" s="12"/>
      <c r="M981" s="12"/>
      <c r="N981" s="12"/>
      <c r="O981" s="12"/>
      <c r="P981" s="12"/>
      <c r="Q981" s="12"/>
      <c r="R981" s="12"/>
      <c r="S981" s="12"/>
      <c r="T981" s="12"/>
      <c r="U981" s="12"/>
      <c r="V981" s="12"/>
      <c r="W981" s="12"/>
      <c r="X981" s="12"/>
      <c r="Y981" s="12"/>
      <c r="Z981" s="12"/>
    </row>
    <row r="982" spans="1:26" ht="15.75" customHeight="1">
      <c r="A982" s="12"/>
      <c r="B982" s="12"/>
      <c r="C982" s="12"/>
      <c r="D982" s="12"/>
      <c r="E982" s="12"/>
      <c r="F982" s="12"/>
      <c r="G982" s="12"/>
      <c r="H982" s="12"/>
      <c r="I982" s="12"/>
      <c r="J982" s="12"/>
      <c r="K982" s="12"/>
      <c r="L982" s="12"/>
      <c r="M982" s="12"/>
      <c r="N982" s="12"/>
      <c r="O982" s="12"/>
      <c r="P982" s="12"/>
      <c r="Q982" s="12"/>
      <c r="R982" s="12"/>
      <c r="S982" s="12"/>
      <c r="T982" s="12"/>
      <c r="U982" s="12"/>
      <c r="V982" s="12"/>
      <c r="W982" s="12"/>
      <c r="X982" s="12"/>
      <c r="Y982" s="12"/>
      <c r="Z982" s="12"/>
    </row>
    <row r="983" spans="1:26" ht="15.75" customHeight="1">
      <c r="A983" s="12"/>
      <c r="B983" s="12"/>
      <c r="C983" s="12"/>
      <c r="D983" s="12"/>
      <c r="E983" s="12"/>
      <c r="F983" s="12"/>
      <c r="G983" s="12"/>
      <c r="H983" s="12"/>
      <c r="I983" s="12"/>
      <c r="J983" s="12"/>
      <c r="K983" s="12"/>
      <c r="L983" s="12"/>
      <c r="M983" s="12"/>
      <c r="N983" s="12"/>
      <c r="O983" s="12"/>
      <c r="P983" s="12"/>
      <c r="Q983" s="12"/>
      <c r="R983" s="12"/>
      <c r="S983" s="12"/>
      <c r="T983" s="12"/>
      <c r="U983" s="12"/>
      <c r="V983" s="12"/>
      <c r="W983" s="12"/>
      <c r="X983" s="12"/>
      <c r="Y983" s="12"/>
      <c r="Z983" s="12"/>
    </row>
    <row r="984" spans="1:26" ht="15.75" customHeight="1">
      <c r="A984" s="12"/>
      <c r="B984" s="12"/>
      <c r="C984" s="12"/>
      <c r="D984" s="12"/>
      <c r="E984" s="12"/>
      <c r="F984" s="12"/>
      <c r="G984" s="12"/>
      <c r="H984" s="12"/>
      <c r="I984" s="12"/>
      <c r="J984" s="12"/>
      <c r="K984" s="12"/>
      <c r="L984" s="12"/>
      <c r="M984" s="12"/>
      <c r="N984" s="12"/>
      <c r="O984" s="12"/>
      <c r="P984" s="12"/>
      <c r="Q984" s="12"/>
      <c r="R984" s="12"/>
      <c r="S984" s="12"/>
      <c r="T984" s="12"/>
      <c r="U984" s="12"/>
      <c r="V984" s="12"/>
      <c r="W984" s="12"/>
      <c r="X984" s="12"/>
      <c r="Y984" s="12"/>
      <c r="Z984" s="12"/>
    </row>
    <row r="985" spans="1:26" ht="15.75" customHeight="1">
      <c r="A985" s="12"/>
      <c r="B985" s="12"/>
      <c r="C985" s="12"/>
      <c r="D985" s="12"/>
      <c r="E985" s="12"/>
      <c r="F985" s="12"/>
      <c r="G985" s="12"/>
      <c r="H985" s="12"/>
      <c r="I985" s="12"/>
      <c r="J985" s="12"/>
      <c r="K985" s="12"/>
      <c r="L985" s="12"/>
      <c r="M985" s="12"/>
      <c r="N985" s="12"/>
      <c r="O985" s="12"/>
      <c r="P985" s="12"/>
      <c r="Q985" s="12"/>
      <c r="R985" s="12"/>
      <c r="S985" s="12"/>
      <c r="T985" s="12"/>
      <c r="U985" s="12"/>
      <c r="V985" s="12"/>
      <c r="W985" s="12"/>
      <c r="X985" s="12"/>
      <c r="Y985" s="12"/>
      <c r="Z985" s="12"/>
    </row>
    <row r="986" spans="1:26" ht="15.75" customHeight="1">
      <c r="A986" s="12"/>
      <c r="B986" s="12"/>
      <c r="C986" s="12"/>
      <c r="D986" s="12"/>
      <c r="E986" s="12"/>
      <c r="F986" s="12"/>
      <c r="G986" s="12"/>
      <c r="H986" s="12"/>
      <c r="I986" s="12"/>
      <c r="J986" s="12"/>
      <c r="K986" s="12"/>
      <c r="L986" s="12"/>
      <c r="M986" s="12"/>
      <c r="N986" s="12"/>
      <c r="O986" s="12"/>
      <c r="P986" s="12"/>
      <c r="Q986" s="12"/>
      <c r="R986" s="12"/>
      <c r="S986" s="12"/>
      <c r="T986" s="12"/>
      <c r="U986" s="12"/>
      <c r="V986" s="12"/>
      <c r="W986" s="12"/>
      <c r="X986" s="12"/>
      <c r="Y986" s="12"/>
      <c r="Z986" s="12"/>
    </row>
    <row r="987" spans="1:26" ht="15.75" customHeight="1">
      <c r="A987" s="12"/>
      <c r="B987" s="12"/>
      <c r="C987" s="12"/>
      <c r="D987" s="12"/>
      <c r="E987" s="12"/>
      <c r="F987" s="12"/>
      <c r="G987" s="12"/>
      <c r="H987" s="12"/>
      <c r="I987" s="12"/>
      <c r="J987" s="12"/>
      <c r="K987" s="12"/>
      <c r="L987" s="12"/>
      <c r="M987" s="12"/>
      <c r="N987" s="12"/>
      <c r="O987" s="12"/>
      <c r="P987" s="12"/>
      <c r="Q987" s="12"/>
      <c r="R987" s="12"/>
      <c r="S987" s="12"/>
      <c r="T987" s="12"/>
      <c r="U987" s="12"/>
      <c r="V987" s="12"/>
      <c r="W987" s="12"/>
      <c r="X987" s="12"/>
      <c r="Y987" s="12"/>
      <c r="Z987" s="12"/>
    </row>
    <row r="988" spans="1:26" ht="15.75" customHeight="1">
      <c r="A988" s="12"/>
      <c r="B988" s="12"/>
      <c r="C988" s="12"/>
      <c r="D988" s="12"/>
      <c r="E988" s="12"/>
      <c r="F988" s="12"/>
      <c r="G988" s="12"/>
      <c r="H988" s="12"/>
      <c r="I988" s="12"/>
      <c r="J988" s="12"/>
      <c r="K988" s="12"/>
      <c r="L988" s="12"/>
      <c r="M988" s="12"/>
      <c r="N988" s="12"/>
      <c r="O988" s="12"/>
      <c r="P988" s="12"/>
      <c r="Q988" s="12"/>
      <c r="R988" s="12"/>
      <c r="S988" s="12"/>
      <c r="T988" s="12"/>
      <c r="U988" s="12"/>
      <c r="V988" s="12"/>
      <c r="W988" s="12"/>
      <c r="X988" s="12"/>
      <c r="Y988" s="12"/>
      <c r="Z988" s="12"/>
    </row>
    <row r="989" spans="1:26" ht="15.75" customHeight="1">
      <c r="A989" s="12"/>
      <c r="B989" s="12"/>
      <c r="C989" s="12"/>
      <c r="D989" s="12"/>
      <c r="E989" s="12"/>
      <c r="F989" s="12"/>
      <c r="G989" s="12"/>
      <c r="H989" s="12"/>
      <c r="I989" s="12"/>
      <c r="J989" s="12"/>
      <c r="K989" s="12"/>
      <c r="L989" s="12"/>
      <c r="M989" s="12"/>
      <c r="N989" s="12"/>
      <c r="O989" s="12"/>
      <c r="P989" s="12"/>
      <c r="Q989" s="12"/>
      <c r="R989" s="12"/>
      <c r="S989" s="12"/>
      <c r="T989" s="12"/>
      <c r="U989" s="12"/>
      <c r="V989" s="12"/>
      <c r="W989" s="12"/>
      <c r="X989" s="12"/>
      <c r="Y989" s="12"/>
      <c r="Z989" s="12"/>
    </row>
    <row r="990" spans="1:26" ht="15.75" customHeight="1">
      <c r="A990" s="12"/>
      <c r="B990" s="12"/>
      <c r="C990" s="12"/>
      <c r="D990" s="12"/>
      <c r="E990" s="12"/>
      <c r="F990" s="12"/>
      <c r="G990" s="12"/>
      <c r="H990" s="12"/>
      <c r="I990" s="12"/>
      <c r="J990" s="12"/>
      <c r="K990" s="12"/>
      <c r="L990" s="12"/>
      <c r="M990" s="12"/>
      <c r="N990" s="12"/>
      <c r="O990" s="12"/>
      <c r="P990" s="12"/>
      <c r="Q990" s="12"/>
      <c r="R990" s="12"/>
      <c r="S990" s="12"/>
      <c r="T990" s="12"/>
      <c r="U990" s="12"/>
      <c r="V990" s="12"/>
      <c r="W990" s="12"/>
      <c r="X990" s="12"/>
      <c r="Y990" s="12"/>
      <c r="Z990" s="12"/>
    </row>
    <row r="991" spans="1:26" ht="15.75" customHeight="1">
      <c r="A991" s="12"/>
      <c r="B991" s="12"/>
      <c r="C991" s="12"/>
      <c r="D991" s="12"/>
      <c r="E991" s="12"/>
      <c r="F991" s="12"/>
      <c r="G991" s="12"/>
      <c r="H991" s="12"/>
      <c r="I991" s="12"/>
      <c r="J991" s="12"/>
      <c r="K991" s="12"/>
      <c r="L991" s="12"/>
      <c r="M991" s="12"/>
      <c r="N991" s="12"/>
      <c r="O991" s="12"/>
      <c r="P991" s="12"/>
      <c r="Q991" s="12"/>
      <c r="R991" s="12"/>
      <c r="S991" s="12"/>
      <c r="T991" s="12"/>
      <c r="U991" s="12"/>
      <c r="V991" s="12"/>
      <c r="W991" s="12"/>
      <c r="X991" s="12"/>
      <c r="Y991" s="12"/>
      <c r="Z991" s="12"/>
    </row>
    <row r="992" spans="1:26" ht="15.75" customHeight="1">
      <c r="A992" s="12"/>
      <c r="B992" s="12"/>
      <c r="C992" s="12"/>
      <c r="D992" s="12"/>
      <c r="E992" s="12"/>
      <c r="F992" s="12"/>
      <c r="G992" s="12"/>
      <c r="H992" s="12"/>
      <c r="I992" s="12"/>
      <c r="J992" s="12"/>
      <c r="K992" s="12"/>
      <c r="L992" s="12"/>
      <c r="M992" s="12"/>
      <c r="N992" s="12"/>
      <c r="O992" s="12"/>
      <c r="P992" s="12"/>
      <c r="Q992" s="12"/>
      <c r="R992" s="12"/>
      <c r="S992" s="12"/>
      <c r="T992" s="12"/>
      <c r="U992" s="12"/>
      <c r="V992" s="12"/>
      <c r="W992" s="12"/>
      <c r="X992" s="12"/>
      <c r="Y992" s="12"/>
      <c r="Z992" s="12"/>
    </row>
    <row r="993" spans="1:26" ht="15.75" customHeight="1">
      <c r="A993" s="12"/>
      <c r="B993" s="12"/>
      <c r="C993" s="12"/>
      <c r="D993" s="12"/>
      <c r="E993" s="12"/>
      <c r="F993" s="12"/>
      <c r="G993" s="12"/>
      <c r="H993" s="12"/>
      <c r="I993" s="12"/>
      <c r="J993" s="12"/>
      <c r="K993" s="12"/>
      <c r="L993" s="12"/>
      <c r="M993" s="12"/>
      <c r="N993" s="12"/>
      <c r="O993" s="12"/>
      <c r="P993" s="12"/>
      <c r="Q993" s="12"/>
      <c r="R993" s="12"/>
      <c r="S993" s="12"/>
      <c r="T993" s="12"/>
      <c r="U993" s="12"/>
      <c r="V993" s="12"/>
      <c r="W993" s="12"/>
      <c r="X993" s="12"/>
      <c r="Y993" s="12"/>
      <c r="Z993" s="12"/>
    </row>
    <row r="994" spans="1:26" ht="15.75" customHeight="1">
      <c r="A994" s="12"/>
      <c r="B994" s="12"/>
      <c r="C994" s="12"/>
      <c r="D994" s="12"/>
      <c r="E994" s="12"/>
      <c r="F994" s="12"/>
      <c r="G994" s="12"/>
      <c r="H994" s="12"/>
      <c r="I994" s="12"/>
      <c r="J994" s="12"/>
      <c r="K994" s="12"/>
      <c r="L994" s="12"/>
      <c r="M994" s="12"/>
      <c r="N994" s="12"/>
      <c r="O994" s="12"/>
      <c r="P994" s="12"/>
      <c r="Q994" s="12"/>
      <c r="R994" s="12"/>
      <c r="S994" s="12"/>
      <c r="T994" s="12"/>
      <c r="U994" s="12"/>
      <c r="V994" s="12"/>
      <c r="W994" s="12"/>
      <c r="X994" s="12"/>
      <c r="Y994" s="12"/>
      <c r="Z994" s="12"/>
    </row>
    <row r="995" spans="1:26" ht="15.75" customHeight="1">
      <c r="A995" s="12"/>
      <c r="B995" s="12"/>
      <c r="C995" s="12"/>
      <c r="D995" s="12"/>
      <c r="E995" s="12"/>
      <c r="F995" s="12"/>
      <c r="G995" s="12"/>
      <c r="H995" s="12"/>
      <c r="I995" s="12"/>
      <c r="J995" s="12"/>
      <c r="K995" s="12"/>
      <c r="L995" s="12"/>
      <c r="M995" s="12"/>
      <c r="N995" s="12"/>
      <c r="O995" s="12"/>
      <c r="P995" s="12"/>
      <c r="Q995" s="12"/>
      <c r="R995" s="12"/>
      <c r="S995" s="12"/>
      <c r="T995" s="12"/>
      <c r="U995" s="12"/>
      <c r="V995" s="12"/>
      <c r="W995" s="12"/>
      <c r="X995" s="12"/>
      <c r="Y995" s="12"/>
      <c r="Z995" s="12"/>
    </row>
    <row r="996" spans="1:26" ht="15.75" customHeight="1">
      <c r="A996" s="12"/>
      <c r="B996" s="12"/>
      <c r="C996" s="12"/>
      <c r="D996" s="12"/>
      <c r="E996" s="12"/>
      <c r="F996" s="12"/>
      <c r="G996" s="12"/>
      <c r="H996" s="12"/>
      <c r="I996" s="12"/>
      <c r="J996" s="12"/>
      <c r="K996" s="12"/>
      <c r="L996" s="12"/>
      <c r="M996" s="12"/>
      <c r="N996" s="12"/>
      <c r="O996" s="12"/>
      <c r="P996" s="12"/>
      <c r="Q996" s="12"/>
      <c r="R996" s="12"/>
      <c r="S996" s="12"/>
      <c r="T996" s="12"/>
      <c r="U996" s="12"/>
      <c r="V996" s="12"/>
      <c r="W996" s="12"/>
      <c r="X996" s="12"/>
      <c r="Y996" s="12"/>
      <c r="Z996" s="12"/>
    </row>
    <row r="997" spans="1:26" ht="15.75" customHeight="1">
      <c r="A997" s="12"/>
      <c r="B997" s="12"/>
      <c r="C997" s="12"/>
      <c r="D997" s="12"/>
      <c r="E997" s="12"/>
      <c r="F997" s="12"/>
      <c r="G997" s="12"/>
      <c r="H997" s="12"/>
      <c r="I997" s="12"/>
      <c r="J997" s="12"/>
      <c r="K997" s="12"/>
      <c r="L997" s="12"/>
      <c r="M997" s="12"/>
      <c r="N997" s="12"/>
      <c r="O997" s="12"/>
      <c r="P997" s="12"/>
      <c r="Q997" s="12"/>
      <c r="R997" s="12"/>
      <c r="S997" s="12"/>
      <c r="T997" s="12"/>
      <c r="U997" s="12"/>
      <c r="V997" s="12"/>
      <c r="W997" s="12"/>
      <c r="X997" s="12"/>
      <c r="Y997" s="12"/>
      <c r="Z997" s="12"/>
    </row>
    <row r="998" spans="1:26" ht="15.75" customHeight="1">
      <c r="A998" s="12"/>
      <c r="B998" s="12"/>
      <c r="C998" s="12"/>
      <c r="D998" s="12"/>
      <c r="E998" s="12"/>
      <c r="F998" s="12"/>
      <c r="G998" s="12"/>
      <c r="H998" s="12"/>
      <c r="I998" s="12"/>
      <c r="J998" s="12"/>
      <c r="K998" s="12"/>
      <c r="L998" s="12"/>
      <c r="M998" s="12"/>
      <c r="N998" s="12"/>
      <c r="O998" s="12"/>
      <c r="P998" s="12"/>
      <c r="Q998" s="12"/>
      <c r="R998" s="12"/>
      <c r="S998" s="12"/>
      <c r="T998" s="12"/>
      <c r="U998" s="12"/>
      <c r="V998" s="12"/>
      <c r="W998" s="12"/>
      <c r="X998" s="12"/>
      <c r="Y998" s="12"/>
      <c r="Z998" s="12"/>
    </row>
    <row r="999" spans="1:26" ht="15.75" customHeight="1">
      <c r="A999" s="12"/>
      <c r="B999" s="12"/>
      <c r="C999" s="12"/>
      <c r="D999" s="12"/>
      <c r="E999" s="12"/>
      <c r="F999" s="12"/>
      <c r="G999" s="12"/>
      <c r="H999" s="12"/>
      <c r="I999" s="12"/>
      <c r="J999" s="12"/>
      <c r="K999" s="12"/>
      <c r="L999" s="12"/>
      <c r="M999" s="12"/>
      <c r="N999" s="12"/>
      <c r="O999" s="12"/>
      <c r="P999" s="12"/>
      <c r="Q999" s="12"/>
      <c r="R999" s="12"/>
      <c r="S999" s="12"/>
      <c r="T999" s="12"/>
      <c r="U999" s="12"/>
      <c r="V999" s="12"/>
      <c r="W999" s="12"/>
      <c r="X999" s="12"/>
      <c r="Y999" s="12"/>
      <c r="Z999" s="12"/>
    </row>
    <row r="1000" spans="1:26" ht="15.75" customHeight="1">
      <c r="A1000" s="12"/>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row>
  </sheetData>
  <mergeCells count="1">
    <mergeCell ref="A6:B6"/>
  </mergeCells>
  <hyperlinks>
    <hyperlink ref="A8" location="Beef_100_2000" display="Beef 100-2000" xr:uid="{00000000-0004-0000-0100-000000000000}"/>
    <hyperlink ref="A9" location="null!A7" display="Chicken 2001-4000" xr:uid="{00000000-0004-0000-0100-000001000000}"/>
    <hyperlink ref="A10" location="null!D7" display="Turkey 4001-6000" xr:uid="{00000000-0004-0000-0100-000002000000}"/>
    <hyperlink ref="A11" location="null!D7" display="Pork 8001-10000" xr:uid="{00000000-0004-0000-0100-000003000000}"/>
    <hyperlink ref="A12" location="null!D7" display="Fish 6001-8000" xr:uid="{00000000-0004-0000-0100-000004000000}"/>
    <hyperlink ref="A13" location="null!D7" display="Pizza 10001-12000" xr:uid="{00000000-0004-0000-0100-000005000000}"/>
    <hyperlink ref="A14" location="null!D7" display="Frozen Entrees 12001-14000" xr:uid="{00000000-0004-0000-0100-000006000000}"/>
    <hyperlink ref="A15" location="null!D7" display="Franks &amp; Corn Dogs 16001-18000" xr:uid="{00000000-0004-0000-0100-000007000000}"/>
    <hyperlink ref="A16" location="'Recap Sheet'!A1" display="Dairy &amp; Yogurt 14001-16000" xr:uid="{00000000-0004-0000-0100-000008000000}"/>
    <hyperlink ref="A17" location="null!A1" display="Eggs 18001-20000" xr:uid="{00000000-0004-0000-0100-000009000000}"/>
    <hyperlink ref="A18" location="null!D8" display="Frozen Potato 20001-24000" xr:uid="{00000000-0004-0000-0100-00000A000000}"/>
    <hyperlink ref="A19" location="null!A1" display="Frozen Fruit &amp; Juice" xr:uid="{00000000-0004-0000-0100-00000B000000}"/>
    <hyperlink ref="A20" location="null!A7" display="Fruit" xr:uid="{00000000-0004-0000-0100-00000C000000}"/>
    <hyperlink ref="A21" location="null!D7" display="'Frozen Vegetables" xr:uid="{00000000-0004-0000-0100-00000D000000}"/>
    <hyperlink ref="A22" location="null!D7" display="'Shelf-stable Vegetables" xr:uid="{00000000-0004-0000-0100-00000E000000}"/>
    <hyperlink ref="A23" location="null!D7" display="'Breakfast Products" xr:uid="{00000000-0004-0000-0100-00000F000000}"/>
    <hyperlink ref="A24" location="null!D7" display="Groceries" xr:uid="{00000000-0004-0000-0100-000010000000}"/>
    <hyperlink ref="A25" location="null!D7" display="Beverages" xr:uid="{00000000-0004-0000-0100-000011000000}"/>
    <hyperlink ref="A26" location="null!D7" display="'Spices- Flavorings" xr:uid="{00000000-0004-0000-0100-000012000000}"/>
    <hyperlink ref="A27" location="null!D7" display="'Condiments Portion Control" xr:uid="{00000000-0004-0000-0100-000013000000}"/>
    <hyperlink ref="A28" location="null!D7" display="'Smart Snacks" xr:uid="{00000000-0004-0000-0100-000014000000}"/>
    <hyperlink ref="A29" location="null!Print_Titles" display="Special Diet Foods" xr:uid="{00000000-0004-0000-0100-000015000000}"/>
    <hyperlink ref="A30" location="null!Print_Titles" display="Bread Products, Frozen" xr:uid="{00000000-0004-0000-0100-000016000000}"/>
    <hyperlink ref="A31" location="null!Print_Titles" display="Chemicals" xr:uid="{00000000-0004-0000-0100-000017000000}"/>
    <hyperlink ref="A32" location="null!A1" display="Disposables" xr:uid="{00000000-0004-0000-0100-000018000000}"/>
  </hyperlinks>
  <pageMargins left="0.25" right="0.25" top="0.75" bottom="0.75" header="0" footer="0"/>
  <pageSetup scale="64" orientation="portrait"/>
  <drawing r:id="rId1"/>
  <legacyDrawing r:id="rId2"/>
  <oleObjects>
    <mc:AlternateContent xmlns:mc="http://schemas.openxmlformats.org/markup-compatibility/2006">
      <mc:Choice Requires="x14">
        <oleObject progId="Document" shapeId="1025" r:id="rId3">
          <objectPr defaultSize="0" autoPict="0" r:id="rId4">
            <anchor moveWithCells="1">
              <from>
                <xdr:col>0</xdr:col>
                <xdr:colOff>30480</xdr:colOff>
                <xdr:row>33</xdr:row>
                <xdr:rowOff>30480</xdr:rowOff>
              </from>
              <to>
                <xdr:col>1</xdr:col>
                <xdr:colOff>3116580</xdr:colOff>
                <xdr:row>40</xdr:row>
                <xdr:rowOff>182880</xdr:rowOff>
              </to>
            </anchor>
          </objectPr>
        </oleObject>
      </mc:Choice>
      <mc:Fallback>
        <oleObject progId="Document" shapeId="1025" r:id="rId3"/>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C55A11"/>
  </sheetPr>
  <dimension ref="A1:Z1000"/>
  <sheetViews>
    <sheetView zoomScaleNormal="100" workbookViewId="0">
      <pane ySplit="9" topLeftCell="A73" activePane="bottomLeft" state="frozen"/>
      <selection activeCell="H10" sqref="H10"/>
      <selection pane="bottomLeft" activeCell="C84" sqref="C84"/>
    </sheetView>
  </sheetViews>
  <sheetFormatPr defaultColWidth="14.44140625" defaultRowHeight="15" customHeight="1"/>
  <cols>
    <col min="1" max="1" width="6.109375" customWidth="1"/>
    <col min="2" max="2" width="49.6640625" customWidth="1"/>
    <col min="3" max="3" width="21" customWidth="1"/>
    <col min="4" max="4" width="10.6640625" customWidth="1"/>
    <col min="5" max="5" width="7.5546875" customWidth="1"/>
    <col min="6" max="6" width="8.44140625" customWidth="1"/>
    <col min="7" max="7" width="5.6640625" customWidth="1"/>
    <col min="8" max="9" width="6.44140625" customWidth="1"/>
    <col min="10" max="10" width="4.44140625" customWidth="1"/>
    <col min="11" max="11" width="8.44140625" customWidth="1"/>
    <col min="12" max="12" width="7.6640625" customWidth="1"/>
    <col min="13" max="13" width="10.6640625" customWidth="1"/>
    <col min="14" max="14" width="7.6640625" customWidth="1"/>
    <col min="15" max="15" width="11.33203125" customWidth="1"/>
    <col min="16" max="16" width="9.44140625" customWidth="1"/>
    <col min="17" max="17" width="7.33203125" customWidth="1"/>
    <col min="18" max="18" width="8.44140625" customWidth="1"/>
    <col min="19" max="19" width="9" customWidth="1"/>
    <col min="20" max="20" width="8.44140625" customWidth="1"/>
    <col min="21" max="21" width="8.6640625" customWidth="1"/>
    <col min="22" max="22" width="4.6640625" customWidth="1"/>
    <col min="23" max="23" width="7.6640625" customWidth="1"/>
    <col min="24" max="24" width="6.88671875" customWidth="1"/>
    <col min="25" max="25" width="11.44140625" customWidth="1"/>
    <col min="26" max="26" width="10.33203125" customWidth="1"/>
  </cols>
  <sheetData>
    <row r="1" spans="1:26" ht="13.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3.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R2" s="74"/>
      <c r="S2" s="73"/>
      <c r="T2" s="73"/>
      <c r="U2" s="73"/>
      <c r="V2" s="73"/>
      <c r="W2" s="73"/>
      <c r="X2" s="73"/>
      <c r="Y2" s="73"/>
      <c r="Z2" s="73"/>
    </row>
    <row r="3" spans="1:26" ht="18" customHeight="1">
      <c r="A3" s="75"/>
      <c r="B3" s="76" t="str">
        <f>'Recap Sheet'!A3</f>
        <v xml:space="preserve">School Food Authority or Agency Name: </v>
      </c>
      <c r="C3" s="77"/>
      <c r="D3" s="77"/>
      <c r="E3" s="77"/>
      <c r="F3" s="2893" t="str">
        <f>'Recap Sheet'!A4</f>
        <v xml:space="preserve">Bidder's Name: </v>
      </c>
      <c r="G3" s="2894"/>
      <c r="H3" s="2894"/>
      <c r="I3" s="2894"/>
      <c r="J3" s="2894"/>
      <c r="K3" s="2894"/>
      <c r="L3" s="2894"/>
      <c r="M3" s="2894"/>
      <c r="N3" s="2895"/>
      <c r="O3" s="76"/>
      <c r="P3" s="76"/>
      <c r="Q3" s="76"/>
      <c r="R3" s="74"/>
      <c r="S3" s="73"/>
      <c r="T3" s="73"/>
      <c r="U3" s="73"/>
      <c r="V3" s="73"/>
      <c r="W3" s="73"/>
      <c r="X3" s="73"/>
      <c r="Y3" s="73"/>
      <c r="Z3" s="73"/>
    </row>
    <row r="4" spans="1:26" ht="18.75" customHeight="1">
      <c r="A4" s="79" t="s">
        <v>118</v>
      </c>
      <c r="B4" s="80" t="str">
        <f>'Recap Sheet'!B3</f>
        <v>Lexington Richland School District Five</v>
      </c>
      <c r="C4" s="81" t="s">
        <v>119</v>
      </c>
      <c r="D4" s="82"/>
      <c r="E4" s="82"/>
      <c r="F4" s="2896">
        <f>'Recap Sheet'!B4</f>
        <v>0</v>
      </c>
      <c r="G4" s="2891"/>
      <c r="H4" s="2891"/>
      <c r="I4" s="2891"/>
      <c r="J4" s="2891"/>
      <c r="K4" s="2891"/>
      <c r="L4" s="2891"/>
      <c r="M4" s="2891"/>
      <c r="N4" s="2897"/>
      <c r="O4" s="83"/>
      <c r="P4" s="83"/>
      <c r="Q4" s="83"/>
      <c r="R4" s="84"/>
      <c r="S4" s="85" t="s">
        <v>32</v>
      </c>
      <c r="T4" s="86"/>
      <c r="U4" s="86"/>
      <c r="V4" s="86"/>
      <c r="W4" s="86"/>
      <c r="X4" s="86"/>
      <c r="Y4" s="87"/>
      <c r="Z4" s="87"/>
    </row>
    <row r="5" spans="1:26" ht="15" customHeight="1">
      <c r="A5" s="79">
        <v>2000</v>
      </c>
      <c r="B5" s="88" t="s">
        <v>120</v>
      </c>
      <c r="C5" s="89" t="s">
        <v>121</v>
      </c>
      <c r="D5" s="90"/>
      <c r="E5" s="91"/>
      <c r="F5" s="92"/>
      <c r="G5" s="2898" t="s">
        <v>122</v>
      </c>
      <c r="H5" s="2899"/>
      <c r="I5" s="2899"/>
      <c r="J5" s="2899"/>
      <c r="K5" s="2900"/>
      <c r="L5" s="93">
        <f>'Recap Sheet'!B5</f>
        <v>0</v>
      </c>
      <c r="M5" s="94"/>
      <c r="N5" s="95"/>
      <c r="O5" s="96" t="s">
        <v>123</v>
      </c>
      <c r="P5" s="2884" t="s">
        <v>124</v>
      </c>
      <c r="Q5" s="2887" t="s">
        <v>125</v>
      </c>
      <c r="R5" s="97" t="s">
        <v>33</v>
      </c>
      <c r="S5" s="98" t="s">
        <v>126</v>
      </c>
      <c r="T5" s="99" t="s">
        <v>127</v>
      </c>
      <c r="U5" s="99" t="s">
        <v>128</v>
      </c>
      <c r="V5" s="100" t="s">
        <v>129</v>
      </c>
      <c r="W5" s="98" t="s">
        <v>34</v>
      </c>
      <c r="X5" s="99" t="s">
        <v>130</v>
      </c>
      <c r="Y5" s="99" t="s">
        <v>131</v>
      </c>
      <c r="Z5" s="101" t="s">
        <v>132</v>
      </c>
    </row>
    <row r="6" spans="1:26" ht="15" customHeight="1">
      <c r="A6" s="88" t="s">
        <v>24</v>
      </c>
      <c r="B6" s="102"/>
      <c r="C6" s="102"/>
      <c r="D6" s="103" t="s">
        <v>133</v>
      </c>
      <c r="E6" s="104" t="s">
        <v>134</v>
      </c>
      <c r="F6" s="105" t="s">
        <v>29</v>
      </c>
      <c r="G6" s="106" t="s">
        <v>135</v>
      </c>
      <c r="H6" s="106" t="s">
        <v>136</v>
      </c>
      <c r="I6" s="106" t="s">
        <v>137</v>
      </c>
      <c r="J6" s="106" t="s">
        <v>138</v>
      </c>
      <c r="K6" s="106" t="s">
        <v>139</v>
      </c>
      <c r="L6" s="106" t="s">
        <v>140</v>
      </c>
      <c r="M6" s="107" t="s">
        <v>141</v>
      </c>
      <c r="N6" s="108" t="s">
        <v>142</v>
      </c>
      <c r="O6" s="109" t="s">
        <v>143</v>
      </c>
      <c r="P6" s="2885"/>
      <c r="Q6" s="2885"/>
      <c r="R6" s="99" t="s">
        <v>144</v>
      </c>
      <c r="S6" s="98" t="s">
        <v>145</v>
      </c>
      <c r="T6" s="110" t="s">
        <v>146</v>
      </c>
      <c r="U6" s="99" t="s">
        <v>147</v>
      </c>
      <c r="V6" s="99" t="s">
        <v>148</v>
      </c>
      <c r="W6" s="99" t="s">
        <v>149</v>
      </c>
      <c r="X6" s="99" t="s">
        <v>150</v>
      </c>
      <c r="Y6" s="99" t="s">
        <v>151</v>
      </c>
      <c r="Z6" s="111" t="s">
        <v>152</v>
      </c>
    </row>
    <row r="7" spans="1:26" ht="15" customHeight="1">
      <c r="A7" s="88" t="s">
        <v>153</v>
      </c>
      <c r="B7" s="112"/>
      <c r="C7" s="112"/>
      <c r="D7" s="113" t="s">
        <v>154</v>
      </c>
      <c r="E7" s="114" t="s">
        <v>154</v>
      </c>
      <c r="F7" s="115" t="s">
        <v>39</v>
      </c>
      <c r="G7" s="110" t="s">
        <v>155</v>
      </c>
      <c r="H7" s="110" t="s">
        <v>156</v>
      </c>
      <c r="I7" s="110" t="s">
        <v>40</v>
      </c>
      <c r="J7" s="110" t="s">
        <v>139</v>
      </c>
      <c r="K7" s="110" t="s">
        <v>47</v>
      </c>
      <c r="L7" s="110" t="s">
        <v>157</v>
      </c>
      <c r="M7" s="110" t="s">
        <v>47</v>
      </c>
      <c r="N7" s="116" t="s">
        <v>158</v>
      </c>
      <c r="O7" s="117" t="s">
        <v>154</v>
      </c>
      <c r="P7" s="2886"/>
      <c r="Q7" s="2886"/>
      <c r="R7" s="110" t="s">
        <v>48</v>
      </c>
      <c r="S7" s="118"/>
      <c r="T7" s="73"/>
      <c r="U7" s="110" t="s">
        <v>159</v>
      </c>
      <c r="V7" s="110" t="s">
        <v>160</v>
      </c>
      <c r="W7" s="119" t="s">
        <v>47</v>
      </c>
      <c r="X7" s="119" t="s">
        <v>158</v>
      </c>
      <c r="Y7" s="120" t="s">
        <v>161</v>
      </c>
      <c r="Z7" s="121" t="s">
        <v>162</v>
      </c>
    </row>
    <row r="8" spans="1:26" ht="15" customHeight="1">
      <c r="A8" s="122"/>
      <c r="B8" s="122" t="s">
        <v>163</v>
      </c>
      <c r="C8" s="123"/>
      <c r="D8" s="123"/>
      <c r="E8" s="123"/>
      <c r="F8" s="124"/>
      <c r="G8" s="125"/>
      <c r="H8" s="126"/>
      <c r="I8" s="123"/>
      <c r="J8" s="123"/>
      <c r="K8" s="127"/>
      <c r="L8" s="127"/>
      <c r="M8" s="127"/>
      <c r="N8" s="128"/>
      <c r="O8" s="129" t="s">
        <v>164</v>
      </c>
      <c r="P8" s="123"/>
      <c r="Q8" s="130">
        <v>100154</v>
      </c>
      <c r="R8" s="131" t="s">
        <v>165</v>
      </c>
      <c r="S8" s="130"/>
      <c r="T8" s="130"/>
      <c r="U8" s="132">
        <v>3.7475000000000001</v>
      </c>
      <c r="V8" s="133"/>
      <c r="W8" s="124"/>
      <c r="X8" s="134"/>
      <c r="Y8" s="135"/>
      <c r="Z8" s="136"/>
    </row>
    <row r="9" spans="1:26" ht="15" customHeight="1">
      <c r="A9" s="122"/>
      <c r="B9" s="122"/>
      <c r="C9" s="123"/>
      <c r="D9" s="137"/>
      <c r="E9" s="137"/>
      <c r="F9" s="124"/>
      <c r="G9" s="125"/>
      <c r="H9" s="126"/>
      <c r="I9" s="123"/>
      <c r="J9" s="123"/>
      <c r="K9" s="138"/>
      <c r="L9" s="138"/>
      <c r="M9" s="138"/>
      <c r="N9" s="139"/>
      <c r="O9" s="140"/>
      <c r="P9" s="137"/>
      <c r="Q9" s="141"/>
      <c r="R9" s="142"/>
      <c r="S9" s="141"/>
      <c r="T9" s="141"/>
      <c r="U9" s="143"/>
      <c r="V9" s="144"/>
      <c r="W9" s="145"/>
      <c r="X9" s="134"/>
      <c r="Y9" s="135"/>
      <c r="Z9" s="136"/>
    </row>
    <row r="10" spans="1:26" ht="15" customHeight="1">
      <c r="A10" s="146">
        <v>100</v>
      </c>
      <c r="B10" s="147" t="s">
        <v>166</v>
      </c>
      <c r="C10" s="148" t="s">
        <v>167</v>
      </c>
      <c r="D10" s="149" t="s">
        <v>168</v>
      </c>
      <c r="E10" s="150"/>
      <c r="F10" s="151" t="s">
        <v>169</v>
      </c>
      <c r="G10" s="152">
        <v>160</v>
      </c>
      <c r="H10" s="153">
        <v>30</v>
      </c>
      <c r="I10" s="154">
        <f>ROUND(H10*G10/G10,2)</f>
        <v>30</v>
      </c>
      <c r="J10" s="155" t="s">
        <v>170</v>
      </c>
      <c r="K10" s="156"/>
      <c r="L10" s="157">
        <f>IF(OR(ISBLANK(K10),K10=0,H10=0,ISBLANK(H10)),,ROUND(K10+$L$5,2))</f>
        <v>0</v>
      </c>
      <c r="M10" s="158">
        <f t="shared" ref="M10:M11" si="0">ROUND(I10*L10,2)</f>
        <v>0</v>
      </c>
      <c r="N10" s="159">
        <f t="shared" ref="N10:N11" si="1">ROUND(L10/G10,4)</f>
        <v>0</v>
      </c>
      <c r="O10" s="157"/>
      <c r="P10" s="157"/>
      <c r="Q10" s="160"/>
      <c r="R10" s="157"/>
      <c r="S10" s="161"/>
      <c r="T10" s="162" t="s">
        <v>20</v>
      </c>
      <c r="U10" s="163"/>
      <c r="V10" s="164"/>
      <c r="W10" s="165" t="s">
        <v>20</v>
      </c>
      <c r="X10" s="165" t="s">
        <v>20</v>
      </c>
      <c r="Y10" s="165"/>
      <c r="Z10" s="165"/>
    </row>
    <row r="11" spans="1:26" ht="15" customHeight="1">
      <c r="A11" s="155"/>
      <c r="B11" s="166" t="s">
        <v>171</v>
      </c>
      <c r="C11" s="148" t="s">
        <v>172</v>
      </c>
      <c r="D11" s="149" t="s">
        <v>173</v>
      </c>
      <c r="E11" s="167"/>
      <c r="F11" s="151" t="s">
        <v>174</v>
      </c>
      <c r="G11" s="168">
        <v>240</v>
      </c>
      <c r="H11" s="169"/>
      <c r="I11" s="154">
        <f>ROUND(H10*G10/G11,2)</f>
        <v>20</v>
      </c>
      <c r="J11" s="166" t="s">
        <v>170</v>
      </c>
      <c r="K11" s="170">
        <v>75</v>
      </c>
      <c r="L11" s="171">
        <f>IF(OR(ISBLANK(K11),K11=0,H10=0,ISBLANK(H10)),,ROUND(K11+$L$5,2))</f>
        <v>75</v>
      </c>
      <c r="M11" s="172">
        <f t="shared" si="0"/>
        <v>1500</v>
      </c>
      <c r="N11" s="173">
        <f t="shared" si="1"/>
        <v>0.3125</v>
      </c>
      <c r="O11" s="174" t="s">
        <v>175</v>
      </c>
      <c r="P11" s="175" t="s">
        <v>176</v>
      </c>
      <c r="Q11" s="176">
        <v>104</v>
      </c>
      <c r="R11" s="177">
        <v>46.47</v>
      </c>
      <c r="S11" s="178">
        <v>9.1199999999999992</v>
      </c>
      <c r="T11" s="179">
        <f>ROUND($U$8*S11,2)</f>
        <v>34.18</v>
      </c>
      <c r="U11" s="179">
        <f>IF(ISBLANK(O11),,R11+T11)</f>
        <v>80.650000000000006</v>
      </c>
      <c r="V11" s="180" t="s">
        <v>177</v>
      </c>
      <c r="W11" s="165" t="b">
        <f>IF(ISNUMBER(R11),IF(V11="Y",(K11-T11)))</f>
        <v>0</v>
      </c>
      <c r="X11" s="181">
        <f>W11/Q11</f>
        <v>0</v>
      </c>
      <c r="Y11" s="181">
        <f>IF(V11="N",IF(ISNUMBER(R11),R11/Q11))</f>
        <v>0.44682692307692307</v>
      </c>
      <c r="Z11" s="182">
        <f>IF(ISBLANK(R11), ,U11/Q11)</f>
        <v>0.77548076923076925</v>
      </c>
    </row>
    <row r="12" spans="1:26" ht="15" customHeight="1">
      <c r="A12" s="155"/>
      <c r="B12" s="166" t="s">
        <v>178</v>
      </c>
      <c r="C12" s="148" t="s">
        <v>20</v>
      </c>
      <c r="D12" s="149"/>
      <c r="E12" s="183"/>
      <c r="F12" s="184"/>
      <c r="G12" s="185"/>
      <c r="H12" s="186"/>
      <c r="I12" s="187"/>
      <c r="J12" s="102"/>
      <c r="K12" s="188"/>
      <c r="L12" s="189"/>
      <c r="M12" s="189"/>
      <c r="N12" s="190"/>
      <c r="O12" s="191"/>
      <c r="P12" s="192"/>
      <c r="Q12" s="192"/>
      <c r="R12" s="191"/>
      <c r="S12" s="193"/>
      <c r="T12" s="194"/>
      <c r="U12" s="194"/>
      <c r="V12" s="195"/>
      <c r="W12" s="196"/>
      <c r="X12" s="196"/>
      <c r="Y12" s="197"/>
      <c r="Z12" s="197"/>
    </row>
    <row r="13" spans="1:26" ht="15" customHeight="1">
      <c r="A13" s="198"/>
      <c r="B13" s="199" t="s">
        <v>179</v>
      </c>
      <c r="C13" s="200"/>
      <c r="D13" s="201"/>
      <c r="E13" s="200"/>
      <c r="F13" s="202"/>
      <c r="G13" s="203"/>
      <c r="H13" s="204"/>
      <c r="I13" s="205"/>
      <c r="J13" s="200"/>
      <c r="K13" s="206"/>
      <c r="L13" s="207"/>
      <c r="M13" s="207"/>
      <c r="N13" s="208"/>
      <c r="O13" s="207"/>
      <c r="P13" s="209"/>
      <c r="Q13" s="209"/>
      <c r="R13" s="207"/>
      <c r="S13" s="114"/>
      <c r="T13" s="210"/>
      <c r="U13" s="210"/>
      <c r="V13" s="211"/>
      <c r="W13" s="210"/>
      <c r="X13" s="212"/>
      <c r="Y13" s="213" t="s">
        <v>20</v>
      </c>
      <c r="Z13" s="213"/>
    </row>
    <row r="14" spans="1:26" ht="15" customHeight="1">
      <c r="A14" s="146">
        <v>101</v>
      </c>
      <c r="B14" s="147" t="s">
        <v>180</v>
      </c>
      <c r="C14" s="155" t="s">
        <v>181</v>
      </c>
      <c r="D14" s="214" t="s">
        <v>182</v>
      </c>
      <c r="E14" s="215"/>
      <c r="F14" s="155" t="s">
        <v>183</v>
      </c>
      <c r="G14" s="152">
        <v>320</v>
      </c>
      <c r="H14" s="216">
        <v>50</v>
      </c>
      <c r="I14" s="155">
        <f>ROUND(H14*G14/G14,2)</f>
        <v>50</v>
      </c>
      <c r="J14" s="155" t="s">
        <v>170</v>
      </c>
      <c r="K14" s="156">
        <v>167.6</v>
      </c>
      <c r="L14" s="157">
        <f>IF(OR(ISBLANK(K14),K14=0,H14=0,ISBLANK(H14)),,ROUND(K14+$L$5,2))</f>
        <v>167.6</v>
      </c>
      <c r="M14" s="158">
        <f t="shared" ref="M14:M16" si="2">ROUND(I14*L14,2)</f>
        <v>8380</v>
      </c>
      <c r="N14" s="159">
        <f t="shared" ref="N14:N16" si="3">ROUND(L14/G14,4)</f>
        <v>0.52380000000000004</v>
      </c>
      <c r="O14" s="214" t="s">
        <v>184</v>
      </c>
      <c r="P14" s="217" t="s">
        <v>185</v>
      </c>
      <c r="Q14" s="176">
        <v>320</v>
      </c>
      <c r="R14" s="177"/>
      <c r="S14" s="218">
        <v>64.52</v>
      </c>
      <c r="T14" s="219">
        <f t="shared" ref="T14:T16" si="4">ROUND($U$8*S14,2)</f>
        <v>241.79</v>
      </c>
      <c r="U14" s="220">
        <f t="shared" ref="U14:U16" si="5">IF(ISBLANK(O14),,R14+T14)</f>
        <v>241.79</v>
      </c>
      <c r="V14" s="2789" t="s">
        <v>177</v>
      </c>
      <c r="W14" s="165" t="b">
        <f t="shared" ref="W14:W16" si="6">IF(ISNUMBER(R14),IF(V14="Y",(K14-T14)))</f>
        <v>0</v>
      </c>
      <c r="X14" s="181">
        <f t="shared" ref="X14:X15" si="7">W14/G14</f>
        <v>0</v>
      </c>
      <c r="Y14" s="181" t="b">
        <f t="shared" ref="Y14:Y16" si="8">IF(V14="N",IF(ISNUMBER(R14),R14/Q14))</f>
        <v>0</v>
      </c>
      <c r="Z14" s="181">
        <f>IF(ISBLANK(R14), ,U14/Q14)</f>
        <v>0</v>
      </c>
    </row>
    <row r="15" spans="1:26" ht="15" customHeight="1">
      <c r="A15" s="166"/>
      <c r="B15" s="166" t="s">
        <v>186</v>
      </c>
      <c r="C15" s="166" t="s">
        <v>187</v>
      </c>
      <c r="D15" s="222">
        <v>10000032040</v>
      </c>
      <c r="E15" s="223"/>
      <c r="F15" s="151" t="s">
        <v>188</v>
      </c>
      <c r="G15" s="224" t="s">
        <v>189</v>
      </c>
      <c r="H15" s="225"/>
      <c r="I15" s="166">
        <f>ROUND(H14*G14/G15,2)</f>
        <v>200</v>
      </c>
      <c r="J15" s="166" t="s">
        <v>170</v>
      </c>
      <c r="K15" s="2783"/>
      <c r="L15" s="171">
        <f>IF(OR(ISBLANK(K15),K15=0,H14=0,ISBLANK(H14)),,ROUND(K15+$L$5,2))</f>
        <v>0</v>
      </c>
      <c r="M15" s="172">
        <f t="shared" si="2"/>
        <v>0</v>
      </c>
      <c r="N15" s="173">
        <f t="shared" si="3"/>
        <v>0</v>
      </c>
      <c r="O15" s="222">
        <v>10000032041</v>
      </c>
      <c r="P15" s="178" t="s">
        <v>190</v>
      </c>
      <c r="Q15" s="226">
        <v>240</v>
      </c>
      <c r="R15" s="177">
        <v>44.84</v>
      </c>
      <c r="S15" s="218">
        <v>47.72</v>
      </c>
      <c r="T15" s="179">
        <f t="shared" si="4"/>
        <v>178.83</v>
      </c>
      <c r="U15" s="179">
        <f t="shared" si="5"/>
        <v>223.67000000000002</v>
      </c>
      <c r="V15" s="227" t="s">
        <v>177</v>
      </c>
      <c r="W15" s="165" t="b">
        <f t="shared" si="6"/>
        <v>0</v>
      </c>
      <c r="X15" s="181">
        <f t="shared" si="7"/>
        <v>0</v>
      </c>
      <c r="Y15" s="181">
        <f t="shared" si="8"/>
        <v>0.18683333333333335</v>
      </c>
      <c r="Z15" s="181">
        <f>IF(ISBLANK(R15), ,U15/Q15)</f>
        <v>0.93195833333333344</v>
      </c>
    </row>
    <row r="16" spans="1:26" ht="15" customHeight="1">
      <c r="A16" s="228"/>
      <c r="B16" s="228" t="s">
        <v>191</v>
      </c>
      <c r="C16" s="228" t="s">
        <v>192</v>
      </c>
      <c r="D16" s="2753" t="s">
        <v>4649</v>
      </c>
      <c r="E16" s="223"/>
      <c r="F16" s="2754" t="s">
        <v>4650</v>
      </c>
      <c r="G16" s="2755" t="s">
        <v>4651</v>
      </c>
      <c r="H16" s="225"/>
      <c r="I16" s="166">
        <f>ROUND(H14*G14/G16,2)</f>
        <v>66.67</v>
      </c>
      <c r="J16" s="166" t="s">
        <v>170</v>
      </c>
      <c r="K16" s="170"/>
      <c r="L16" s="171">
        <f>IF(OR(ISBLANK(K16),K16=0,H14=0,ISBLANK(H14)),,ROUND(K16+$L$5,2))</f>
        <v>0</v>
      </c>
      <c r="M16" s="261">
        <f t="shared" si="2"/>
        <v>0</v>
      </c>
      <c r="N16" s="293">
        <f t="shared" si="3"/>
        <v>0</v>
      </c>
      <c r="O16" s="231" t="s">
        <v>193</v>
      </c>
      <c r="P16" s="232" t="s">
        <v>194</v>
      </c>
      <c r="Q16" s="233">
        <v>240</v>
      </c>
      <c r="R16" s="177"/>
      <c r="S16" s="218">
        <v>53.19</v>
      </c>
      <c r="T16" s="179">
        <f t="shared" si="4"/>
        <v>199.33</v>
      </c>
      <c r="U16" s="179">
        <f t="shared" si="5"/>
        <v>199.33</v>
      </c>
      <c r="V16" s="227" t="s">
        <v>177</v>
      </c>
      <c r="W16" s="165" t="b">
        <f t="shared" si="6"/>
        <v>0</v>
      </c>
      <c r="X16" s="181"/>
      <c r="Y16" s="181" t="b">
        <f t="shared" si="8"/>
        <v>0</v>
      </c>
      <c r="Z16" s="181">
        <f>IF(ISBLANK(R16), ,U16/Q16)</f>
        <v>0</v>
      </c>
    </row>
    <row r="17" spans="1:26" ht="15" customHeight="1">
      <c r="A17" s="166"/>
      <c r="B17" s="166" t="s">
        <v>195</v>
      </c>
      <c r="C17" s="228"/>
      <c r="D17" s="229"/>
      <c r="E17" s="234"/>
      <c r="F17" s="166"/>
      <c r="G17" s="168"/>
      <c r="H17" s="225"/>
      <c r="I17" s="154"/>
      <c r="J17" s="155"/>
      <c r="K17" s="235"/>
      <c r="L17" s="157"/>
      <c r="M17" s="158"/>
      <c r="N17" s="159"/>
      <c r="O17" s="231"/>
      <c r="P17" s="236"/>
      <c r="Q17" s="233"/>
      <c r="R17" s="157"/>
      <c r="S17" s="218"/>
      <c r="T17" s="237"/>
      <c r="U17" s="237"/>
      <c r="V17" s="238"/>
      <c r="W17" s="165"/>
      <c r="X17" s="165"/>
      <c r="Y17" s="181"/>
      <c r="Z17" s="181"/>
    </row>
    <row r="18" spans="1:26" ht="15" customHeight="1">
      <c r="A18" s="239"/>
      <c r="B18" s="240" t="s">
        <v>196</v>
      </c>
      <c r="C18" s="198"/>
      <c r="D18" s="241"/>
      <c r="E18" s="242"/>
      <c r="F18" s="198"/>
      <c r="G18" s="243"/>
      <c r="H18" s="244"/>
      <c r="I18" s="166"/>
      <c r="J18" s="166"/>
      <c r="K18" s="245"/>
      <c r="L18" s="246"/>
      <c r="M18" s="247"/>
      <c r="N18" s="248"/>
      <c r="O18" s="249"/>
      <c r="P18" s="250"/>
      <c r="Q18" s="250"/>
      <c r="R18" s="199"/>
      <c r="S18" s="251"/>
      <c r="T18" s="242"/>
      <c r="U18" s="242"/>
      <c r="V18" s="251"/>
      <c r="W18" s="242"/>
      <c r="X18" s="242"/>
      <c r="Y18" s="252" t="s">
        <v>20</v>
      </c>
      <c r="Z18" s="252"/>
    </row>
    <row r="19" spans="1:26" ht="15" customHeight="1">
      <c r="A19" s="253">
        <v>102</v>
      </c>
      <c r="B19" s="254" t="s">
        <v>197</v>
      </c>
      <c r="C19" s="73" t="s">
        <v>198</v>
      </c>
      <c r="D19" s="214" t="s">
        <v>199</v>
      </c>
      <c r="E19" s="215"/>
      <c r="F19" s="255" t="s">
        <v>200</v>
      </c>
      <c r="G19" s="256">
        <v>240</v>
      </c>
      <c r="H19" s="216">
        <v>50</v>
      </c>
      <c r="I19" s="257">
        <f>ROUND(H19*G24/G24,2)</f>
        <v>50</v>
      </c>
      <c r="J19" s="255" t="s">
        <v>170</v>
      </c>
      <c r="K19" s="156">
        <v>108</v>
      </c>
      <c r="L19" s="157">
        <f>IF(OR(ISBLANK(K19),K19=0,H19=0,ISBLANK(H19)),,ROUND(K19+$L$5,2))</f>
        <v>108</v>
      </c>
      <c r="M19" s="158">
        <f t="shared" ref="M19:M20" si="9">ROUND(I19*L19,2)</f>
        <v>5400</v>
      </c>
      <c r="N19" s="159">
        <f t="shared" ref="N19:N20" si="10">ROUND(L19/G19,4)</f>
        <v>0.45</v>
      </c>
      <c r="O19" s="258" t="s">
        <v>201</v>
      </c>
      <c r="P19" s="259" t="s">
        <v>200</v>
      </c>
      <c r="Q19" s="176">
        <v>240</v>
      </c>
      <c r="R19" s="177">
        <v>63</v>
      </c>
      <c r="S19" s="218">
        <v>28.06</v>
      </c>
      <c r="T19" s="219">
        <f t="shared" ref="T19:T22" si="11">ROUND($U$8*S19,2)</f>
        <v>105.15</v>
      </c>
      <c r="U19" s="220">
        <f t="shared" ref="U19:U22" si="12">IF(ISBLANK(O19),,R19+T19)</f>
        <v>168.15</v>
      </c>
      <c r="V19" s="221" t="s">
        <v>177</v>
      </c>
      <c r="W19" s="165" t="b">
        <f t="shared" ref="W19:W22" si="13">IF(ISNUMBER(R19),IF(V19="Y",(K19-T19)))</f>
        <v>0</v>
      </c>
      <c r="X19" s="181">
        <f t="shared" ref="X19:X20" si="14">W19/G19</f>
        <v>0</v>
      </c>
      <c r="Y19" s="181">
        <f t="shared" ref="Y19:Y22" si="15">IF(V19="N",IF(ISNUMBER(R19),R19/Q19))</f>
        <v>0.26250000000000001</v>
      </c>
      <c r="Z19" s="181">
        <f t="shared" ref="Z19:Z22" si="16">IF(ISBLANK(R19), ,U19/Q19)</f>
        <v>0.70062500000000005</v>
      </c>
    </row>
    <row r="20" spans="1:26" ht="15" customHeight="1">
      <c r="A20" s="166"/>
      <c r="B20" s="166" t="s">
        <v>202</v>
      </c>
      <c r="C20" s="166" t="s">
        <v>203</v>
      </c>
      <c r="D20" s="214" t="s">
        <v>204</v>
      </c>
      <c r="E20" s="260"/>
      <c r="F20" s="166" t="s">
        <v>205</v>
      </c>
      <c r="G20" s="168">
        <v>192</v>
      </c>
      <c r="H20" s="225"/>
      <c r="I20" s="154">
        <f>ROUND(H19*G24/G20,2)</f>
        <v>16.670000000000002</v>
      </c>
      <c r="J20" s="166" t="s">
        <v>170</v>
      </c>
      <c r="K20" s="170"/>
      <c r="L20" s="230">
        <f>IF(OR(ISBLANK(K20),K20=0,H19=0,ISBLANK(H19)),,ROUND(K20+$L$5,2))</f>
        <v>0</v>
      </c>
      <c r="M20" s="261">
        <f t="shared" si="9"/>
        <v>0</v>
      </c>
      <c r="N20" s="159">
        <f t="shared" si="10"/>
        <v>0</v>
      </c>
      <c r="O20" s="214" t="s">
        <v>206</v>
      </c>
      <c r="P20" s="178" t="s">
        <v>207</v>
      </c>
      <c r="Q20" s="176">
        <v>192</v>
      </c>
      <c r="R20" s="177"/>
      <c r="S20" s="218">
        <v>24.934999999999999</v>
      </c>
      <c r="T20" s="179">
        <f t="shared" si="11"/>
        <v>93.44</v>
      </c>
      <c r="U20" s="179">
        <f t="shared" si="12"/>
        <v>93.44</v>
      </c>
      <c r="V20" s="227" t="s">
        <v>177</v>
      </c>
      <c r="W20" s="165" t="b">
        <f t="shared" si="13"/>
        <v>0</v>
      </c>
      <c r="X20" s="181">
        <f t="shared" si="14"/>
        <v>0</v>
      </c>
      <c r="Y20" s="181" t="b">
        <f t="shared" si="15"/>
        <v>0</v>
      </c>
      <c r="Z20" s="181">
        <f t="shared" si="16"/>
        <v>0</v>
      </c>
    </row>
    <row r="21" spans="1:26" ht="15" customHeight="1">
      <c r="A21" s="166"/>
      <c r="B21" s="166" t="s">
        <v>208</v>
      </c>
      <c r="C21" s="2747" t="s">
        <v>4652</v>
      </c>
      <c r="D21" s="214"/>
      <c r="E21" s="260"/>
      <c r="F21" s="166"/>
      <c r="G21" s="168"/>
      <c r="H21" s="225"/>
      <c r="I21" s="154"/>
      <c r="J21" s="166"/>
      <c r="K21" s="230"/>
      <c r="L21" s="230"/>
      <c r="M21" s="261"/>
      <c r="N21" s="173"/>
      <c r="O21" s="214"/>
      <c r="P21" s="262"/>
      <c r="Q21" s="262"/>
      <c r="R21" s="177"/>
      <c r="S21" s="218">
        <v>34.340000000000003</v>
      </c>
      <c r="T21" s="179">
        <f t="shared" si="11"/>
        <v>128.69</v>
      </c>
      <c r="U21" s="179">
        <f t="shared" si="12"/>
        <v>0</v>
      </c>
      <c r="V21" s="227" t="s">
        <v>177</v>
      </c>
      <c r="W21" s="165" t="b">
        <f t="shared" si="13"/>
        <v>0</v>
      </c>
      <c r="X21" s="181"/>
      <c r="Y21" s="181" t="b">
        <f t="shared" si="15"/>
        <v>0</v>
      </c>
      <c r="Z21" s="181">
        <f t="shared" si="16"/>
        <v>0</v>
      </c>
    </row>
    <row r="22" spans="1:26" ht="15" customHeight="1">
      <c r="A22" s="166"/>
      <c r="B22" s="166" t="s">
        <v>209</v>
      </c>
      <c r="C22" s="263" t="s">
        <v>172</v>
      </c>
      <c r="D22" s="229" t="s">
        <v>210</v>
      </c>
      <c r="E22" s="260"/>
      <c r="F22" s="262" t="s">
        <v>211</v>
      </c>
      <c r="G22" s="168">
        <v>184</v>
      </c>
      <c r="H22" s="225"/>
      <c r="I22" s="154">
        <f>ROUND(H19*G24/G22,2)</f>
        <v>17.39</v>
      </c>
      <c r="J22" s="166" t="s">
        <v>170</v>
      </c>
      <c r="K22" s="170"/>
      <c r="L22" s="230">
        <f>IF(OR(ISBLANK(K22),K22=0,H19=0,ISBLANK(H19)),,ROUND(K22+$L$5,2))</f>
        <v>0</v>
      </c>
      <c r="M22" s="261">
        <f t="shared" ref="M22:M24" si="17">ROUND(I22*L22,2)</f>
        <v>0</v>
      </c>
      <c r="N22" s="173">
        <f t="shared" ref="N22:N24" si="18">ROUND(L22/G22,4)</f>
        <v>0</v>
      </c>
      <c r="O22" s="229" t="s">
        <v>212</v>
      </c>
      <c r="P22" s="262" t="s">
        <v>211</v>
      </c>
      <c r="Q22" s="262">
        <v>171</v>
      </c>
      <c r="R22" s="177"/>
      <c r="S22" s="218">
        <v>23.55</v>
      </c>
      <c r="T22" s="179">
        <f t="shared" si="11"/>
        <v>88.25</v>
      </c>
      <c r="U22" s="179">
        <f t="shared" si="12"/>
        <v>88.25</v>
      </c>
      <c r="V22" s="227" t="s">
        <v>177</v>
      </c>
      <c r="W22" s="165" t="b">
        <f t="shared" si="13"/>
        <v>0</v>
      </c>
      <c r="X22" s="181">
        <f>W22/G22</f>
        <v>0</v>
      </c>
      <c r="Y22" s="181" t="b">
        <f t="shared" si="15"/>
        <v>0</v>
      </c>
      <c r="Z22" s="181">
        <f t="shared" si="16"/>
        <v>0</v>
      </c>
    </row>
    <row r="23" spans="1:26" ht="15" customHeight="1">
      <c r="A23" s="155"/>
      <c r="B23" s="155" t="s">
        <v>213</v>
      </c>
      <c r="C23" s="166" t="s">
        <v>214</v>
      </c>
      <c r="D23" s="229">
        <v>55668</v>
      </c>
      <c r="E23" s="260"/>
      <c r="F23" s="166" t="s">
        <v>215</v>
      </c>
      <c r="G23" s="168">
        <v>64</v>
      </c>
      <c r="H23" s="225"/>
      <c r="I23" s="154">
        <f>ROUND(H19*G24/G23,2)</f>
        <v>50</v>
      </c>
      <c r="J23" s="166" t="s">
        <v>170</v>
      </c>
      <c r="K23" s="170"/>
      <c r="L23" s="230">
        <f>IF(OR(ISBLANK(K23),K23=0,H19=0,ISBLANK(H19)),,ROUND(K23+$L$5,2))</f>
        <v>0</v>
      </c>
      <c r="M23" s="261">
        <f t="shared" si="17"/>
        <v>0</v>
      </c>
      <c r="N23" s="173">
        <f t="shared" si="18"/>
        <v>0</v>
      </c>
      <c r="O23" s="230"/>
      <c r="P23" s="160"/>
      <c r="Q23" s="160"/>
      <c r="R23" s="157"/>
      <c r="S23" s="218"/>
      <c r="T23" s="264"/>
      <c r="U23" s="264"/>
      <c r="V23" s="265"/>
      <c r="W23" s="165"/>
      <c r="X23" s="165"/>
      <c r="Y23" s="181"/>
      <c r="Z23" s="181"/>
    </row>
    <row r="24" spans="1:26" ht="15" customHeight="1">
      <c r="A24" s="155"/>
      <c r="B24" s="146" t="s">
        <v>216</v>
      </c>
      <c r="C24" s="155" t="s">
        <v>217</v>
      </c>
      <c r="D24" s="229">
        <v>10000075050</v>
      </c>
      <c r="E24" s="215"/>
      <c r="F24" s="155" t="s">
        <v>218</v>
      </c>
      <c r="G24" s="256">
        <v>64</v>
      </c>
      <c r="H24" s="225"/>
      <c r="I24" s="154">
        <f>ROUND(H19*G24/G19,2)</f>
        <v>13.33</v>
      </c>
      <c r="J24" s="166" t="s">
        <v>170</v>
      </c>
      <c r="K24" s="170"/>
      <c r="L24" s="266">
        <f>IF(OR(ISBLANK(K24),K24=0,H19=0,ISBLANK(H19)),,ROUND(K24+$L$5,2))</f>
        <v>0</v>
      </c>
      <c r="M24" s="261">
        <f t="shared" si="17"/>
        <v>0</v>
      </c>
      <c r="N24" s="267">
        <f t="shared" si="18"/>
        <v>0</v>
      </c>
      <c r="O24" s="214">
        <v>10000011750</v>
      </c>
      <c r="P24" s="262" t="s">
        <v>219</v>
      </c>
      <c r="Q24" s="262">
        <v>192</v>
      </c>
      <c r="R24" s="177"/>
      <c r="S24" s="218">
        <v>24.42</v>
      </c>
      <c r="T24" s="179">
        <f>ROUND($U$8*S24,2)</f>
        <v>91.51</v>
      </c>
      <c r="U24" s="179">
        <f>IF(ISBLANK(O24),,R24+T24)</f>
        <v>91.51</v>
      </c>
      <c r="V24" s="227" t="s">
        <v>177</v>
      </c>
      <c r="W24" s="165" t="b">
        <f>IF(ISNUMBER(R24),IF(V24="Y",(K24-T24)))</f>
        <v>0</v>
      </c>
      <c r="X24" s="181">
        <f>W24/G24</f>
        <v>0</v>
      </c>
      <c r="Y24" s="181" t="b">
        <f>IF(V24="N",IF(ISNUMBER(R24),R24/Q24))</f>
        <v>0</v>
      </c>
      <c r="Z24" s="181">
        <f>IF(ISBLANK(R24), ,U24/Q24)</f>
        <v>0</v>
      </c>
    </row>
    <row r="25" spans="1:26" ht="15" customHeight="1">
      <c r="A25" s="155"/>
      <c r="B25" s="268"/>
      <c r="C25" s="155"/>
      <c r="D25" s="241"/>
      <c r="E25" s="269"/>
      <c r="F25" s="166"/>
      <c r="G25" s="168"/>
      <c r="H25" s="225"/>
      <c r="I25" s="166"/>
      <c r="J25" s="270"/>
      <c r="K25" s="271"/>
      <c r="L25" s="246"/>
      <c r="M25" s="247"/>
      <c r="N25" s="248"/>
      <c r="O25" s="272"/>
      <c r="P25" s="250"/>
      <c r="Q25" s="273"/>
      <c r="R25" s="246"/>
      <c r="S25" s="274"/>
      <c r="T25" s="275"/>
      <c r="U25" s="276"/>
      <c r="V25" s="277"/>
      <c r="W25" s="271"/>
      <c r="X25" s="271"/>
      <c r="Y25" s="252"/>
      <c r="Z25" s="252"/>
    </row>
    <row r="26" spans="1:26" ht="15" customHeight="1">
      <c r="A26" s="253">
        <v>103</v>
      </c>
      <c r="B26" s="254" t="s">
        <v>220</v>
      </c>
      <c r="C26" s="255" t="s">
        <v>221</v>
      </c>
      <c r="D26" s="214" t="s">
        <v>222</v>
      </c>
      <c r="E26" s="215"/>
      <c r="F26" s="255" t="s">
        <v>223</v>
      </c>
      <c r="G26" s="278">
        <v>160</v>
      </c>
      <c r="H26" s="279"/>
      <c r="I26" s="257">
        <f>ROUND(H26*G26/G26,2)</f>
        <v>0</v>
      </c>
      <c r="J26" s="155" t="s">
        <v>170</v>
      </c>
      <c r="K26" s="156"/>
      <c r="L26" s="157">
        <f>IF(OR(ISBLANK(K26),K26=0,H26=0,ISBLANK(H26)),,ROUND(K26+$L$5,2))</f>
        <v>0</v>
      </c>
      <c r="M26" s="280">
        <f t="shared" ref="M26:M28" si="19">ROUND(I26*L26,2)</f>
        <v>0</v>
      </c>
      <c r="N26" s="281">
        <f t="shared" ref="N26:N28" si="20">ROUND(L26/G26,4)</f>
        <v>0</v>
      </c>
      <c r="O26" s="249" t="s">
        <v>224</v>
      </c>
      <c r="P26" s="282" t="s">
        <v>223</v>
      </c>
      <c r="Q26" s="283">
        <v>160</v>
      </c>
      <c r="R26" s="284"/>
      <c r="S26" s="218">
        <v>29.41</v>
      </c>
      <c r="T26" s="219">
        <f t="shared" ref="T26:T27" si="21">ROUND($U$8*S26,2)</f>
        <v>110.21</v>
      </c>
      <c r="U26" s="285">
        <f t="shared" ref="U26:U27" si="22">IF(ISBLANK(O26),,R26+T26)</f>
        <v>110.21</v>
      </c>
      <c r="V26" s="221" t="s">
        <v>177</v>
      </c>
      <c r="W26" s="165" t="b">
        <f t="shared" ref="W26:W27" si="23">IF(ISNUMBER(K26),IF(V26="Y",(K26-T26)))</f>
        <v>0</v>
      </c>
      <c r="X26" s="181">
        <f t="shared" ref="X26:X27" si="24">W26/G26</f>
        <v>0</v>
      </c>
      <c r="Y26" s="181" t="b">
        <f t="shared" ref="Y26:Y27" si="25">IF(V26="N",IF(ISNUMBER(R26),R26/Q26))</f>
        <v>0</v>
      </c>
      <c r="Z26" s="181">
        <f>IF(ISBLANK(R26), ,U26/Q26)</f>
        <v>0</v>
      </c>
    </row>
    <row r="27" spans="1:26" ht="15" customHeight="1">
      <c r="A27" s="166"/>
      <c r="B27" s="166" t="s">
        <v>225</v>
      </c>
      <c r="C27" s="155" t="s">
        <v>226</v>
      </c>
      <c r="D27" s="229">
        <v>10000013740</v>
      </c>
      <c r="E27" s="260"/>
      <c r="F27" s="166" t="s">
        <v>227</v>
      </c>
      <c r="G27" s="178">
        <v>142</v>
      </c>
      <c r="H27" s="286"/>
      <c r="I27" s="166">
        <f>ROUND(H26*G26/G27,2)</f>
        <v>0</v>
      </c>
      <c r="J27" s="166" t="s">
        <v>170</v>
      </c>
      <c r="K27" s="170">
        <v>97.5</v>
      </c>
      <c r="L27" s="287">
        <f>IF(OR(ISBLANK(K27),K27=0,H26=0,ISBLANK(H26)),,ROUND(K27+$L$5,2))</f>
        <v>0</v>
      </c>
      <c r="M27" s="188">
        <f t="shared" si="19"/>
        <v>0</v>
      </c>
      <c r="N27" s="288">
        <f t="shared" si="20"/>
        <v>0</v>
      </c>
      <c r="O27" s="214">
        <v>10000013740</v>
      </c>
      <c r="P27" s="232" t="s">
        <v>228</v>
      </c>
      <c r="Q27" s="178">
        <v>142</v>
      </c>
      <c r="R27" s="289">
        <v>56.32</v>
      </c>
      <c r="S27" s="218">
        <v>22.72</v>
      </c>
      <c r="T27" s="179">
        <f t="shared" si="21"/>
        <v>85.14</v>
      </c>
      <c r="U27" s="179">
        <f t="shared" si="22"/>
        <v>141.46</v>
      </c>
      <c r="V27" s="227" t="s">
        <v>177</v>
      </c>
      <c r="W27" s="165" t="b">
        <f t="shared" si="23"/>
        <v>0</v>
      </c>
      <c r="X27" s="181">
        <f t="shared" si="24"/>
        <v>0</v>
      </c>
      <c r="Y27" s="181">
        <f t="shared" si="25"/>
        <v>0.39661971830985915</v>
      </c>
      <c r="Z27" s="181">
        <f>IF(ISBLANK(R27), ,U27/Q27)</f>
        <v>0.99619718309859162</v>
      </c>
    </row>
    <row r="28" spans="1:26" ht="15" customHeight="1">
      <c r="A28" s="228"/>
      <c r="B28" s="228" t="s">
        <v>229</v>
      </c>
      <c r="C28" s="166" t="s">
        <v>230</v>
      </c>
      <c r="D28" s="290">
        <v>90927</v>
      </c>
      <c r="E28" s="291"/>
      <c r="F28" s="166" t="s">
        <v>231</v>
      </c>
      <c r="G28" s="168">
        <v>143</v>
      </c>
      <c r="H28" s="292"/>
      <c r="I28" s="166">
        <f>ROUND(H26*G26/G28,2)</f>
        <v>0</v>
      </c>
      <c r="J28" s="166" t="s">
        <v>170</v>
      </c>
      <c r="K28" s="170"/>
      <c r="L28" s="171">
        <f>IF(OR(ISBLANK(K28),K28=0,H26=0,ISBLANK(H26)),,ROUND(K28+$L$5,2))</f>
        <v>0</v>
      </c>
      <c r="M28" s="261">
        <f t="shared" si="19"/>
        <v>0</v>
      </c>
      <c r="N28" s="293">
        <f t="shared" si="20"/>
        <v>0</v>
      </c>
      <c r="O28" s="249"/>
      <c r="P28" s="282"/>
      <c r="Q28" s="294"/>
      <c r="R28" s="249"/>
      <c r="S28" s="218"/>
      <c r="T28" s="264"/>
      <c r="U28" s="264"/>
      <c r="V28" s="265"/>
      <c r="W28" s="165"/>
      <c r="X28" s="165"/>
      <c r="Y28" s="181"/>
      <c r="Z28" s="181"/>
    </row>
    <row r="29" spans="1:26" ht="15" customHeight="1">
      <c r="A29" s="295"/>
      <c r="B29" s="295" t="s">
        <v>232</v>
      </c>
      <c r="C29" s="155"/>
      <c r="D29" s="290"/>
      <c r="E29" s="296"/>
      <c r="F29" s="228"/>
      <c r="G29" s="297"/>
      <c r="H29" s="292"/>
      <c r="I29" s="228"/>
      <c r="J29" s="228"/>
      <c r="K29" s="298"/>
      <c r="L29" s="299"/>
      <c r="M29" s="261"/>
      <c r="N29" s="293"/>
      <c r="O29" s="300"/>
      <c r="P29" s="301"/>
      <c r="Q29" s="302"/>
      <c r="R29" s="300"/>
      <c r="S29" s="303"/>
      <c r="T29" s="237"/>
      <c r="U29" s="237"/>
      <c r="V29" s="238"/>
      <c r="W29" s="304"/>
      <c r="X29" s="304"/>
      <c r="Y29" s="181"/>
      <c r="Z29" s="181"/>
    </row>
    <row r="30" spans="1:26" ht="15" customHeight="1">
      <c r="A30" s="270"/>
      <c r="B30" s="199" t="s">
        <v>233</v>
      </c>
      <c r="C30" s="73"/>
      <c r="D30" s="241"/>
      <c r="E30" s="242"/>
      <c r="F30" s="270"/>
      <c r="G30" s="305"/>
      <c r="H30" s="306"/>
      <c r="I30" s="270"/>
      <c r="J30" s="270"/>
      <c r="K30" s="307"/>
      <c r="L30" s="242"/>
      <c r="M30" s="247"/>
      <c r="N30" s="248"/>
      <c r="O30" s="272"/>
      <c r="P30" s="250"/>
      <c r="Q30" s="308"/>
      <c r="R30" s="272"/>
      <c r="S30" s="251"/>
      <c r="T30" s="242"/>
      <c r="U30" s="242"/>
      <c r="V30" s="251"/>
      <c r="W30" s="242"/>
      <c r="X30" s="242"/>
      <c r="Y30" s="252" t="s">
        <v>20</v>
      </c>
      <c r="Z30" s="252"/>
    </row>
    <row r="31" spans="1:26" ht="15" customHeight="1">
      <c r="A31" s="309">
        <v>104</v>
      </c>
      <c r="B31" s="254" t="s">
        <v>234</v>
      </c>
      <c r="C31" s="310" t="s">
        <v>226</v>
      </c>
      <c r="D31" s="229">
        <v>10000068131</v>
      </c>
      <c r="E31" s="260"/>
      <c r="F31" s="255" t="s">
        <v>235</v>
      </c>
      <c r="G31" s="311">
        <v>85</v>
      </c>
      <c r="H31" s="312"/>
      <c r="I31" s="257">
        <f>ROUND(H31*G31/G31,2)</f>
        <v>0</v>
      </c>
      <c r="J31" s="255" t="s">
        <v>170</v>
      </c>
      <c r="K31" s="313">
        <v>104.69</v>
      </c>
      <c r="L31" s="314">
        <f>IF(OR(ISBLANK(K31),K31=0,H31=0,ISBLANK(H31)),,ROUND(K31+$L$5,2))</f>
        <v>0</v>
      </c>
      <c r="M31" s="315">
        <f>ROUND(I31*L31,2)</f>
        <v>0</v>
      </c>
      <c r="N31" s="316">
        <f>ROUND(L31/G31,4)</f>
        <v>0</v>
      </c>
      <c r="O31" s="214">
        <v>10000009860</v>
      </c>
      <c r="P31" s="262" t="s">
        <v>236</v>
      </c>
      <c r="Q31" s="262">
        <v>143</v>
      </c>
      <c r="R31" s="177">
        <v>93.86</v>
      </c>
      <c r="S31" s="218">
        <v>27.76</v>
      </c>
      <c r="T31" s="179">
        <f>ROUND($U$8*S31,2)</f>
        <v>104.03</v>
      </c>
      <c r="U31" s="179">
        <f>IF(ISBLANK(O31),,R31+T31)</f>
        <v>197.89</v>
      </c>
      <c r="V31" s="227" t="s">
        <v>177</v>
      </c>
      <c r="W31" s="165" t="b">
        <f>IF(ISNUMBER(R31),IF(V31="Y",(K31-T31)))</f>
        <v>0</v>
      </c>
      <c r="X31" s="181">
        <f>W31/G31</f>
        <v>0</v>
      </c>
      <c r="Y31" s="181">
        <f>IF(V31="N",IF(ISNUMBER(R31),R31/Q31))</f>
        <v>0.65636363636363637</v>
      </c>
      <c r="Z31" s="181">
        <f>IF(ISBLANK(R31), ,U31/Q31)</f>
        <v>1.3838461538461537</v>
      </c>
    </row>
    <row r="32" spans="1:26" ht="15" customHeight="1">
      <c r="A32" s="166"/>
      <c r="B32" s="166" t="s">
        <v>237</v>
      </c>
      <c r="C32" s="166"/>
      <c r="D32" s="229"/>
      <c r="E32" s="234"/>
      <c r="F32" s="317"/>
      <c r="G32" s="318"/>
      <c r="H32" s="319"/>
      <c r="I32" s="320"/>
      <c r="J32" s="321"/>
      <c r="K32" s="317"/>
      <c r="L32" s="322"/>
      <c r="M32" s="323"/>
      <c r="N32" s="324"/>
      <c r="O32" s="322"/>
      <c r="P32" s="325"/>
      <c r="Q32" s="325"/>
      <c r="R32" s="322"/>
      <c r="S32" s="232"/>
      <c r="T32" s="230"/>
      <c r="U32" s="230"/>
      <c r="V32" s="302"/>
      <c r="W32" s="230"/>
      <c r="X32" s="326"/>
      <c r="Y32" s="181" t="s">
        <v>20</v>
      </c>
      <c r="Z32" s="181"/>
    </row>
    <row r="33" spans="1:26" ht="15" customHeight="1">
      <c r="A33" s="228"/>
      <c r="B33" s="228" t="s">
        <v>238</v>
      </c>
      <c r="C33" s="228"/>
      <c r="D33" s="290"/>
      <c r="E33" s="327"/>
      <c r="F33" s="328"/>
      <c r="G33" s="329"/>
      <c r="H33" s="319"/>
      <c r="I33" s="330"/>
      <c r="J33" s="331"/>
      <c r="K33" s="328"/>
      <c r="L33" s="332"/>
      <c r="M33" s="333"/>
      <c r="N33" s="334"/>
      <c r="O33" s="332"/>
      <c r="P33" s="335"/>
      <c r="Q33" s="335"/>
      <c r="R33" s="332"/>
      <c r="S33" s="232"/>
      <c r="T33" s="230"/>
      <c r="U33" s="230"/>
      <c r="V33" s="302"/>
      <c r="W33" s="230"/>
      <c r="X33" s="326"/>
      <c r="Y33" s="181"/>
      <c r="Z33" s="181"/>
    </row>
    <row r="34" spans="1:26" ht="15" customHeight="1">
      <c r="A34" s="228"/>
      <c r="B34" s="228" t="s">
        <v>239</v>
      </c>
      <c r="C34" s="327"/>
      <c r="D34" s="336"/>
      <c r="E34" s="327"/>
      <c r="F34" s="328"/>
      <c r="G34" s="329"/>
      <c r="H34" s="319"/>
      <c r="I34" s="330"/>
      <c r="J34" s="331"/>
      <c r="K34" s="328"/>
      <c r="L34" s="332"/>
      <c r="M34" s="333"/>
      <c r="N34" s="334"/>
      <c r="O34" s="332"/>
      <c r="P34" s="335"/>
      <c r="Q34" s="335"/>
      <c r="R34" s="332"/>
      <c r="S34" s="232"/>
      <c r="T34" s="230"/>
      <c r="U34" s="230"/>
      <c r="V34" s="302"/>
      <c r="W34" s="230"/>
      <c r="X34" s="326"/>
      <c r="Y34" s="181" t="s">
        <v>20</v>
      </c>
      <c r="Z34" s="181"/>
    </row>
    <row r="35" spans="1:26" ht="15" customHeight="1">
      <c r="A35" s="270"/>
      <c r="B35" s="199" t="s">
        <v>240</v>
      </c>
      <c r="C35" s="270"/>
      <c r="D35" s="241"/>
      <c r="E35" s="270"/>
      <c r="F35" s="245"/>
      <c r="G35" s="337"/>
      <c r="H35" s="338"/>
      <c r="I35" s="339"/>
      <c r="J35" s="340"/>
      <c r="K35" s="245"/>
      <c r="L35" s="341"/>
      <c r="M35" s="342"/>
      <c r="N35" s="343"/>
      <c r="O35" s="339"/>
      <c r="P35" s="344"/>
      <c r="Q35" s="345"/>
      <c r="R35" s="346"/>
      <c r="S35" s="347"/>
      <c r="T35" s="271"/>
      <c r="U35" s="271"/>
      <c r="V35" s="308"/>
      <c r="W35" s="271"/>
      <c r="X35" s="348"/>
      <c r="Y35" s="252" t="s">
        <v>20</v>
      </c>
      <c r="Z35" s="252"/>
    </row>
    <row r="36" spans="1:26" ht="15" customHeight="1">
      <c r="A36" s="253">
        <v>105</v>
      </c>
      <c r="B36" s="254" t="s">
        <v>241</v>
      </c>
      <c r="C36" s="255" t="s">
        <v>198</v>
      </c>
      <c r="D36" s="349" t="s">
        <v>242</v>
      </c>
      <c r="E36" s="350"/>
      <c r="F36" s="351" t="s">
        <v>243</v>
      </c>
      <c r="G36" s="352">
        <v>198</v>
      </c>
      <c r="H36" s="312"/>
      <c r="I36" s="257">
        <f>ROUND(H36*G36/G36,2)</f>
        <v>0</v>
      </c>
      <c r="J36" s="255" t="s">
        <v>170</v>
      </c>
      <c r="K36" s="170"/>
      <c r="L36" s="171">
        <f>IF(OR(ISBLANK(K36),K36=0,H36=0,ISBLANK(H36)),,ROUND(K36+$L$5,2))</f>
        <v>0</v>
      </c>
      <c r="M36" s="172">
        <f t="shared" ref="M36:M38" si="26">ROUND(I36*L36,2)</f>
        <v>0</v>
      </c>
      <c r="N36" s="173">
        <f t="shared" ref="N36:N38" si="27">ROUND(L36/G36,4)</f>
        <v>0</v>
      </c>
      <c r="O36" s="353" t="s">
        <v>244</v>
      </c>
      <c r="P36" s="175" t="s">
        <v>245</v>
      </c>
      <c r="Q36" s="176">
        <v>200</v>
      </c>
      <c r="R36" s="177">
        <v>65.31</v>
      </c>
      <c r="S36" s="178">
        <v>22.28</v>
      </c>
      <c r="T36" s="179">
        <f>ROUND($U$8*S36,2)</f>
        <v>83.49</v>
      </c>
      <c r="U36" s="179">
        <f>IF(ISBLANK(O36),,R36+T36)</f>
        <v>148.80000000000001</v>
      </c>
      <c r="V36" s="227" t="s">
        <v>177</v>
      </c>
      <c r="W36" s="165" t="b">
        <f>IF(ISNUMBER(R36),IF(V36="Y",(K36-T36)))</f>
        <v>0</v>
      </c>
      <c r="X36" s="181">
        <f>W36/G36</f>
        <v>0</v>
      </c>
      <c r="Y36" s="181">
        <f>IF(V36="N",IF(ISNUMBER(R36),R36/Q36))</f>
        <v>0.32655000000000001</v>
      </c>
      <c r="Z36" s="181">
        <f>IF(ISBLANK(R36), ,U36/Q36)</f>
        <v>0.74400000000000011</v>
      </c>
    </row>
    <row r="37" spans="1:26" ht="15" customHeight="1">
      <c r="A37" s="155"/>
      <c r="B37" s="166" t="s">
        <v>246</v>
      </c>
      <c r="C37" s="155" t="s">
        <v>226</v>
      </c>
      <c r="D37" s="229">
        <v>10000015552</v>
      </c>
      <c r="E37" s="215"/>
      <c r="F37" s="151" t="s">
        <v>247</v>
      </c>
      <c r="G37" s="152">
        <v>200</v>
      </c>
      <c r="H37" s="169"/>
      <c r="I37" s="166">
        <f t="shared" ref="I37:I38" si="28">ROUND($H$36*$G$36/G37,2)</f>
        <v>0</v>
      </c>
      <c r="J37" s="166" t="s">
        <v>170</v>
      </c>
      <c r="K37" s="170">
        <v>99.01</v>
      </c>
      <c r="L37" s="171">
        <f>IF(OR(ISBLANK(K37),K37=0,H36=0,ISBLANK(H36)),,ROUND(K37+$L$5,2))</f>
        <v>0</v>
      </c>
      <c r="M37" s="172">
        <f t="shared" si="26"/>
        <v>0</v>
      </c>
      <c r="N37" s="173">
        <f t="shared" si="27"/>
        <v>0</v>
      </c>
      <c r="O37" s="157"/>
      <c r="P37" s="160"/>
      <c r="Q37" s="160"/>
      <c r="R37" s="157"/>
      <c r="S37" s="178"/>
      <c r="T37" s="237"/>
      <c r="U37" s="237"/>
      <c r="V37" s="238"/>
      <c r="W37" s="235"/>
      <c r="X37" s="235"/>
      <c r="Y37" s="354"/>
      <c r="Z37" s="354"/>
    </row>
    <row r="38" spans="1:26" ht="15" customHeight="1">
      <c r="A38" s="228"/>
      <c r="B38" s="154" t="s">
        <v>248</v>
      </c>
      <c r="C38" s="166" t="s">
        <v>249</v>
      </c>
      <c r="D38" s="229" t="s">
        <v>250</v>
      </c>
      <c r="E38" s="260"/>
      <c r="F38" s="355" t="s">
        <v>251</v>
      </c>
      <c r="G38" s="168">
        <v>213</v>
      </c>
      <c r="H38" s="169"/>
      <c r="I38" s="166">
        <f t="shared" si="28"/>
        <v>0</v>
      </c>
      <c r="J38" s="166" t="s">
        <v>170</v>
      </c>
      <c r="K38" s="170"/>
      <c r="L38" s="171">
        <f>IF(OR(ISBLANK(K38),K38=0,H36=0,ISBLANK(H36)),,ROUND(K38+$L$5,2))</f>
        <v>0</v>
      </c>
      <c r="M38" s="172">
        <f t="shared" si="26"/>
        <v>0</v>
      </c>
      <c r="N38" s="173">
        <f t="shared" si="27"/>
        <v>0</v>
      </c>
      <c r="O38" s="165" t="s">
        <v>252</v>
      </c>
      <c r="P38" s="233" t="s">
        <v>253</v>
      </c>
      <c r="Q38" s="262">
        <v>213</v>
      </c>
      <c r="R38" s="177"/>
      <c r="S38" s="178">
        <v>35.06</v>
      </c>
      <c r="T38" s="179">
        <f>ROUND($U$8*S38,2)</f>
        <v>131.38999999999999</v>
      </c>
      <c r="U38" s="179">
        <f>IF(ISBLANK(O38),,R38+T38)</f>
        <v>131.38999999999999</v>
      </c>
      <c r="V38" s="227" t="s">
        <v>177</v>
      </c>
      <c r="W38" s="235" t="b">
        <f>IF(ISNUMBER(R38),IF(V38="Y",(K38-T38)))</f>
        <v>0</v>
      </c>
      <c r="X38" s="354">
        <f>W38/G38</f>
        <v>0</v>
      </c>
      <c r="Y38" s="181" t="b">
        <f>IF(V38="N",IF(ISNUMBER(R38),R38/Q38))</f>
        <v>0</v>
      </c>
      <c r="Z38" s="181">
        <f>IF(ISBLANK(R38), ,U38/Q38)</f>
        <v>0</v>
      </c>
    </row>
    <row r="39" spans="1:26" ht="15" customHeight="1">
      <c r="A39" s="154"/>
      <c r="B39" s="356" t="s">
        <v>254</v>
      </c>
      <c r="C39" s="155"/>
      <c r="D39" s="214"/>
      <c r="E39" s="357"/>
      <c r="F39" s="151"/>
      <c r="G39" s="168"/>
      <c r="H39" s="169"/>
      <c r="I39" s="166"/>
      <c r="J39" s="166"/>
      <c r="K39" s="298"/>
      <c r="L39" s="171" t="s">
        <v>20</v>
      </c>
      <c r="M39" s="172" t="s">
        <v>255</v>
      </c>
      <c r="N39" s="173" t="s">
        <v>20</v>
      </c>
      <c r="O39" s="157"/>
      <c r="P39" s="160"/>
      <c r="Q39" s="160"/>
      <c r="R39" s="157"/>
      <c r="S39" s="178"/>
      <c r="T39" s="264"/>
      <c r="U39" s="264"/>
      <c r="V39" s="265"/>
      <c r="W39" s="165"/>
      <c r="X39" s="165"/>
      <c r="Y39" s="181"/>
      <c r="Z39" s="181"/>
    </row>
    <row r="40" spans="1:26" ht="15" customHeight="1">
      <c r="A40" s="73"/>
      <c r="B40" s="166" t="s">
        <v>256</v>
      </c>
      <c r="C40" s="358"/>
      <c r="D40" s="358"/>
      <c r="E40" s="358"/>
      <c r="F40" s="358"/>
      <c r="G40" s="73"/>
      <c r="H40" s="169"/>
      <c r="I40" s="166"/>
      <c r="J40" s="166"/>
      <c r="K40" s="298"/>
      <c r="L40" s="171" t="s">
        <v>20</v>
      </c>
      <c r="M40" s="172" t="s">
        <v>255</v>
      </c>
      <c r="N40" s="173" t="s">
        <v>20</v>
      </c>
      <c r="O40" s="157"/>
      <c r="P40" s="160"/>
      <c r="Q40" s="160"/>
      <c r="R40" s="157"/>
      <c r="S40" s="178"/>
      <c r="T40" s="264"/>
      <c r="U40" s="264"/>
      <c r="V40" s="265"/>
      <c r="W40" s="165"/>
      <c r="X40" s="165"/>
      <c r="Y40" s="181"/>
      <c r="Z40" s="181"/>
    </row>
    <row r="41" spans="1:26" ht="15" customHeight="1">
      <c r="A41" s="198"/>
      <c r="B41" s="199" t="s">
        <v>257</v>
      </c>
      <c r="C41" s="359"/>
      <c r="D41" s="360"/>
      <c r="E41" s="359"/>
      <c r="F41" s="361"/>
      <c r="G41" s="362"/>
      <c r="H41" s="363"/>
      <c r="I41" s="364"/>
      <c r="J41" s="359"/>
      <c r="K41" s="365"/>
      <c r="L41" s="366"/>
      <c r="M41" s="207"/>
      <c r="N41" s="367"/>
      <c r="O41" s="368"/>
      <c r="P41" s="369"/>
      <c r="Q41" s="369"/>
      <c r="R41" s="370"/>
      <c r="S41" s="347"/>
      <c r="T41" s="271"/>
      <c r="U41" s="271"/>
      <c r="V41" s="308"/>
      <c r="W41" s="271"/>
      <c r="X41" s="348"/>
      <c r="Y41" s="252" t="s">
        <v>20</v>
      </c>
      <c r="Z41" s="252"/>
    </row>
    <row r="42" spans="1:26" ht="15" customHeight="1">
      <c r="A42" s="371">
        <v>106</v>
      </c>
      <c r="B42" s="147" t="s">
        <v>56</v>
      </c>
      <c r="C42" s="356" t="s">
        <v>258</v>
      </c>
      <c r="D42" s="372" t="s">
        <v>259</v>
      </c>
      <c r="E42" s="215"/>
      <c r="F42" s="155" t="s">
        <v>260</v>
      </c>
      <c r="G42" s="152">
        <v>90</v>
      </c>
      <c r="H42" s="153">
        <v>300</v>
      </c>
      <c r="I42" s="154">
        <f>ROUND(H42*G42/G42,2)</f>
        <v>300</v>
      </c>
      <c r="J42" s="155" t="s">
        <v>170</v>
      </c>
      <c r="K42" s="156">
        <v>96</v>
      </c>
      <c r="L42" s="157">
        <f>IF(OR(ISBLANK(K42),K42=0,H42=0,ISBLANK(H42)),,ROUND(K42+$L$5,2))</f>
        <v>96</v>
      </c>
      <c r="M42" s="158">
        <f>ROUND(I42*L42,2)</f>
        <v>28800</v>
      </c>
      <c r="N42" s="159">
        <f>ROUND(L42/G42,4)</f>
        <v>1.0667</v>
      </c>
      <c r="O42" s="178" t="s">
        <v>261</v>
      </c>
      <c r="P42" s="262" t="s">
        <v>262</v>
      </c>
      <c r="Q42" s="262">
        <v>90</v>
      </c>
      <c r="R42" s="177">
        <v>41</v>
      </c>
      <c r="S42" s="178">
        <v>22.58</v>
      </c>
      <c r="T42" s="219">
        <f>ROUND($U$8*S42,2)</f>
        <v>84.62</v>
      </c>
      <c r="U42" s="373">
        <f>IF(ISBLANK(O42),,R42+T42)</f>
        <v>125.62</v>
      </c>
      <c r="V42" s="221" t="s">
        <v>177</v>
      </c>
      <c r="W42" s="165" t="b">
        <f>IF(ISNUMBER(R42),IF(V42="Y",(K42-T42)))</f>
        <v>0</v>
      </c>
      <c r="X42" s="181">
        <f>W42/G42</f>
        <v>0</v>
      </c>
      <c r="Y42" s="181">
        <f>IF(V42="N",IF(ISNUMBER(R42),R42/Q42))</f>
        <v>0.45555555555555555</v>
      </c>
      <c r="Z42" s="181">
        <f>IF(ISBLANK(R42), ,U42/Q42)</f>
        <v>1.3957777777777778</v>
      </c>
    </row>
    <row r="43" spans="1:26" ht="15" customHeight="1">
      <c r="A43" s="166"/>
      <c r="B43" s="166" t="s">
        <v>263</v>
      </c>
      <c r="C43" s="166"/>
      <c r="D43" s="229"/>
      <c r="E43" s="234"/>
      <c r="F43" s="317"/>
      <c r="G43" s="318"/>
      <c r="H43" s="319"/>
      <c r="I43" s="320"/>
      <c r="J43" s="321"/>
      <c r="K43" s="317"/>
      <c r="L43" s="322"/>
      <c r="M43" s="323"/>
      <c r="N43" s="324"/>
      <c r="O43" s="374"/>
      <c r="P43" s="374"/>
      <c r="Q43" s="375"/>
      <c r="R43" s="376"/>
      <c r="S43" s="232"/>
      <c r="T43" s="230"/>
      <c r="U43" s="230"/>
      <c r="V43" s="302"/>
      <c r="W43" s="230"/>
      <c r="X43" s="377"/>
      <c r="Y43" s="181"/>
      <c r="Z43" s="181"/>
    </row>
    <row r="44" spans="1:26" ht="15" customHeight="1">
      <c r="A44" s="228"/>
      <c r="B44" s="166" t="s">
        <v>264</v>
      </c>
      <c r="C44" s="228"/>
      <c r="D44" s="290"/>
      <c r="E44" s="228"/>
      <c r="F44" s="331"/>
      <c r="G44" s="378"/>
      <c r="H44" s="169"/>
      <c r="I44" s="379"/>
      <c r="J44" s="331"/>
      <c r="K44" s="230"/>
      <c r="L44" s="171"/>
      <c r="M44" s="172"/>
      <c r="N44" s="173"/>
      <c r="O44" s="380"/>
      <c r="P44" s="380"/>
      <c r="Q44" s="381"/>
      <c r="R44" s="382"/>
      <c r="S44" s="232"/>
      <c r="T44" s="230"/>
      <c r="U44" s="230"/>
      <c r="V44" s="302"/>
      <c r="W44" s="230"/>
      <c r="X44" s="377"/>
      <c r="Y44" s="181"/>
      <c r="Z44" s="181"/>
    </row>
    <row r="45" spans="1:26" ht="15" customHeight="1">
      <c r="A45" s="198"/>
      <c r="B45" s="268" t="s">
        <v>265</v>
      </c>
      <c r="C45" s="270"/>
      <c r="D45" s="241"/>
      <c r="E45" s="270"/>
      <c r="F45" s="245"/>
      <c r="G45" s="337"/>
      <c r="H45" s="338"/>
      <c r="I45" s="339"/>
      <c r="J45" s="340"/>
      <c r="K45" s="245"/>
      <c r="L45" s="341"/>
      <c r="M45" s="342"/>
      <c r="N45" s="343"/>
      <c r="O45" s="341"/>
      <c r="P45" s="383"/>
      <c r="Q45" s="383"/>
      <c r="R45" s="341"/>
      <c r="S45" s="251"/>
      <c r="T45" s="242"/>
      <c r="U45" s="242"/>
      <c r="V45" s="251"/>
      <c r="W45" s="242"/>
      <c r="X45" s="242"/>
      <c r="Y45" s="252" t="s">
        <v>20</v>
      </c>
      <c r="Z45" s="252"/>
    </row>
    <row r="46" spans="1:26" ht="15" customHeight="1">
      <c r="A46" s="146">
        <v>107</v>
      </c>
      <c r="B46" s="147" t="s">
        <v>56</v>
      </c>
      <c r="C46" s="255" t="s">
        <v>258</v>
      </c>
      <c r="D46" s="349" t="s">
        <v>266</v>
      </c>
      <c r="E46" s="384"/>
      <c r="F46" s="385" t="s">
        <v>267</v>
      </c>
      <c r="G46" s="386">
        <v>140</v>
      </c>
      <c r="H46" s="312">
        <v>200</v>
      </c>
      <c r="I46" s="387">
        <f>ROUND(H46*G46/G46,2)</f>
        <v>200</v>
      </c>
      <c r="J46" s="385" t="s">
        <v>170</v>
      </c>
      <c r="K46" s="170">
        <v>112</v>
      </c>
      <c r="L46" s="171">
        <f>IF(OR(ISBLANK(K46),K46=0,H46=0,ISBLANK(H46)),,ROUND(K46+$L$5,2))</f>
        <v>112</v>
      </c>
      <c r="M46" s="172">
        <f>ROUND(I46*L46,2)</f>
        <v>22400</v>
      </c>
      <c r="N46" s="159">
        <f>ROUND(L46/G46,4)</f>
        <v>0.8</v>
      </c>
      <c r="O46" s="388" t="s">
        <v>268</v>
      </c>
      <c r="P46" s="389" t="s">
        <v>269</v>
      </c>
      <c r="Q46" s="390">
        <v>140</v>
      </c>
      <c r="R46" s="391">
        <v>48.5</v>
      </c>
      <c r="S46" s="217">
        <v>26.34</v>
      </c>
      <c r="T46" s="392">
        <f>ROUND($U$8*S46,2)</f>
        <v>98.71</v>
      </c>
      <c r="U46" s="392">
        <f>IF(ISBLANK(O46),,R46+T46)</f>
        <v>147.20999999999998</v>
      </c>
      <c r="V46" s="393" t="s">
        <v>177</v>
      </c>
      <c r="W46" s="230" t="b">
        <f>IF(ISNUMBER(R46),IF(V46="Y",(K46-T46)))</f>
        <v>0</v>
      </c>
      <c r="X46" s="377">
        <f>W46/Q46</f>
        <v>0</v>
      </c>
      <c r="Y46" s="181">
        <f>IF(V46="N",IF(ISNUMBER(R46),R46/Q46))</f>
        <v>0.34642857142857142</v>
      </c>
      <c r="Z46" s="181">
        <f>IF(ISBLANK(R46), ,U46/Q46)</f>
        <v>1.0514999999999999</v>
      </c>
    </row>
    <row r="47" spans="1:26" ht="15" customHeight="1">
      <c r="A47" s="155"/>
      <c r="B47" s="166" t="s">
        <v>263</v>
      </c>
      <c r="C47" s="155"/>
      <c r="D47" s="214"/>
      <c r="E47" s="155"/>
      <c r="F47" s="394"/>
      <c r="G47" s="395"/>
      <c r="H47" s="396"/>
      <c r="I47" s="397"/>
      <c r="J47" s="398"/>
      <c r="K47" s="394"/>
      <c r="L47" s="399"/>
      <c r="M47" s="400"/>
      <c r="N47" s="401"/>
      <c r="O47" s="402"/>
      <c r="P47" s="403"/>
      <c r="Q47" s="403"/>
      <c r="R47" s="399"/>
      <c r="S47" s="404"/>
      <c r="T47" s="405"/>
      <c r="U47" s="405"/>
      <c r="V47" s="404"/>
      <c r="W47" s="405"/>
      <c r="X47" s="405"/>
      <c r="Y47" s="181"/>
      <c r="Z47" s="181"/>
    </row>
    <row r="48" spans="1:26" ht="15" customHeight="1">
      <c r="A48" s="155"/>
      <c r="B48" s="166" t="s">
        <v>270</v>
      </c>
      <c r="C48" s="155"/>
      <c r="D48" s="214"/>
      <c r="E48" s="155"/>
      <c r="F48" s="394"/>
      <c r="G48" s="395"/>
      <c r="H48" s="396"/>
      <c r="I48" s="397"/>
      <c r="J48" s="398"/>
      <c r="K48" s="394"/>
      <c r="L48" s="399"/>
      <c r="M48" s="400"/>
      <c r="N48" s="401"/>
      <c r="O48" s="402"/>
      <c r="P48" s="403"/>
      <c r="Q48" s="403"/>
      <c r="R48" s="399"/>
      <c r="S48" s="404"/>
      <c r="T48" s="405"/>
      <c r="U48" s="405"/>
      <c r="V48" s="404"/>
      <c r="W48" s="405"/>
      <c r="X48" s="405"/>
      <c r="Y48" s="181"/>
      <c r="Z48" s="181"/>
    </row>
    <row r="49" spans="1:26" ht="15" customHeight="1" thickBot="1">
      <c r="A49" s="270"/>
      <c r="B49" s="199" t="s">
        <v>265</v>
      </c>
      <c r="C49" s="270"/>
      <c r="D49" s="241"/>
      <c r="E49" s="270"/>
      <c r="F49" s="245"/>
      <c r="G49" s="406"/>
      <c r="H49" s="407"/>
      <c r="I49" s="339"/>
      <c r="J49" s="340"/>
      <c r="K49" s="245"/>
      <c r="L49" s="341"/>
      <c r="M49" s="342"/>
      <c r="N49" s="343"/>
      <c r="O49" s="346"/>
      <c r="P49" s="383"/>
      <c r="Q49" s="383"/>
      <c r="R49" s="341"/>
      <c r="S49" s="251"/>
      <c r="T49" s="242"/>
      <c r="U49" s="242"/>
      <c r="V49" s="251"/>
      <c r="W49" s="242"/>
      <c r="X49" s="242"/>
      <c r="Y49" s="252"/>
      <c r="Z49" s="252"/>
    </row>
    <row r="50" spans="1:26" ht="15" customHeight="1" thickBot="1">
      <c r="A50" s="146">
        <v>108</v>
      </c>
      <c r="B50" s="147" t="s">
        <v>56</v>
      </c>
      <c r="C50" s="2750" t="s">
        <v>4653</v>
      </c>
      <c r="D50" s="2756" t="s">
        <v>4655</v>
      </c>
      <c r="E50" s="408"/>
      <c r="F50" s="2757" t="s">
        <v>4654</v>
      </c>
      <c r="G50" s="2758">
        <v>90</v>
      </c>
      <c r="H50" s="312"/>
      <c r="I50" s="387">
        <f>ROUND(H50*G50/G50,2)</f>
        <v>0</v>
      </c>
      <c r="J50" s="385" t="s">
        <v>170</v>
      </c>
      <c r="K50" s="170">
        <v>112</v>
      </c>
      <c r="L50" s="171">
        <f>IF(OR(ISBLANK(K50),K50=0,H50=0,ISBLANK(H50)),,ROUND(K50+$L$5,2))</f>
        <v>0</v>
      </c>
      <c r="M50" s="172">
        <f>ROUND(I50*L50,2)</f>
        <v>0</v>
      </c>
      <c r="N50" s="159">
        <f>ROUND(L50/G50,4)</f>
        <v>0</v>
      </c>
      <c r="O50" s="374" t="s">
        <v>271</v>
      </c>
      <c r="P50" s="374" t="s">
        <v>272</v>
      </c>
      <c r="Q50" s="375">
        <v>90</v>
      </c>
      <c r="R50" s="409">
        <v>53.5</v>
      </c>
      <c r="S50" s="232">
        <v>30.11</v>
      </c>
      <c r="T50" s="230">
        <f>ROUND($U$8*S50,2)</f>
        <v>112.84</v>
      </c>
      <c r="U50" s="230">
        <f>IF(ISBLANK(O50),,R50+T50)</f>
        <v>166.34</v>
      </c>
      <c r="V50" s="410" t="s">
        <v>177</v>
      </c>
      <c r="W50" s="230" t="b">
        <f>IF(ISNUMBER(R50),IF(V50="Y",(K50-T50)))</f>
        <v>0</v>
      </c>
      <c r="X50" s="377">
        <f>W50/Q50</f>
        <v>0</v>
      </c>
      <c r="Y50" s="181">
        <f>IF(V50="N",IF(ISNUMBER(R50),R50/Q50))</f>
        <v>0.59444444444444444</v>
      </c>
      <c r="Z50" s="181">
        <f>IF(ISBLANK(R50), ,U50/Q50)</f>
        <v>1.8482222222222222</v>
      </c>
    </row>
    <row r="51" spans="1:26" ht="15" customHeight="1">
      <c r="A51" s="155"/>
      <c r="B51" s="166" t="s">
        <v>263</v>
      </c>
      <c r="C51" s="155"/>
      <c r="D51" s="214"/>
      <c r="E51" s="155"/>
      <c r="F51" s="394"/>
      <c r="G51" s="395"/>
      <c r="H51" s="396"/>
      <c r="I51" s="397"/>
      <c r="J51" s="398"/>
      <c r="K51" s="394"/>
      <c r="L51" s="399"/>
      <c r="M51" s="400"/>
      <c r="N51" s="401"/>
      <c r="O51" s="402"/>
      <c r="P51" s="403"/>
      <c r="Q51" s="403"/>
      <c r="R51" s="399"/>
      <c r="S51" s="404"/>
      <c r="T51" s="405"/>
      <c r="U51" s="405"/>
      <c r="V51" s="404"/>
      <c r="W51" s="405"/>
      <c r="X51" s="405"/>
      <c r="Y51" s="181"/>
      <c r="Z51" s="181"/>
    </row>
    <row r="52" spans="1:26" ht="15" customHeight="1">
      <c r="A52" s="155"/>
      <c r="B52" s="166" t="s">
        <v>273</v>
      </c>
      <c r="C52" s="155"/>
      <c r="D52" s="214"/>
      <c r="E52" s="155"/>
      <c r="F52" s="394"/>
      <c r="G52" s="395"/>
      <c r="H52" s="396"/>
      <c r="I52" s="397"/>
      <c r="J52" s="398"/>
      <c r="K52" s="394"/>
      <c r="L52" s="399"/>
      <c r="M52" s="400"/>
      <c r="N52" s="401"/>
      <c r="O52" s="402"/>
      <c r="P52" s="403"/>
      <c r="Q52" s="403"/>
      <c r="R52" s="399"/>
      <c r="S52" s="404"/>
      <c r="T52" s="405"/>
      <c r="U52" s="405"/>
      <c r="V52" s="404"/>
      <c r="W52" s="405"/>
      <c r="X52" s="405"/>
      <c r="Y52" s="181"/>
      <c r="Z52" s="181"/>
    </row>
    <row r="53" spans="1:26" ht="15" customHeight="1">
      <c r="A53" s="198"/>
      <c r="B53" s="268" t="s">
        <v>265</v>
      </c>
      <c r="C53" s="198"/>
      <c r="D53" s="411"/>
      <c r="E53" s="198"/>
      <c r="F53" s="412"/>
      <c r="G53" s="413"/>
      <c r="H53" s="407"/>
      <c r="I53" s="414"/>
      <c r="J53" s="365"/>
      <c r="K53" s="412"/>
      <c r="L53" s="415"/>
      <c r="M53" s="416"/>
      <c r="N53" s="417"/>
      <c r="O53" s="418"/>
      <c r="P53" s="419"/>
      <c r="Q53" s="419"/>
      <c r="R53" s="415"/>
      <c r="S53" s="420"/>
      <c r="T53" s="359"/>
      <c r="U53" s="359"/>
      <c r="V53" s="420"/>
      <c r="W53" s="359"/>
      <c r="X53" s="359"/>
      <c r="Y53" s="421"/>
      <c r="Z53" s="421"/>
    </row>
    <row r="54" spans="1:26" ht="15" customHeight="1">
      <c r="A54" s="146">
        <v>109</v>
      </c>
      <c r="B54" s="147" t="s">
        <v>274</v>
      </c>
      <c r="C54" s="155" t="s">
        <v>181</v>
      </c>
      <c r="D54" s="214" t="s">
        <v>275</v>
      </c>
      <c r="E54" s="215"/>
      <c r="F54" s="155" t="s">
        <v>276</v>
      </c>
      <c r="G54" s="256">
        <v>208</v>
      </c>
      <c r="H54" s="216"/>
      <c r="I54" s="154">
        <f>ROUND(H54*G54/G54,2)</f>
        <v>0</v>
      </c>
      <c r="J54" s="155" t="s">
        <v>170</v>
      </c>
      <c r="K54" s="156"/>
      <c r="L54" s="422">
        <f>IF(OR(ISBLANK(K54),K54=0,H54=0,ISBLANK(H54)),,ROUND(K54+$L$5,2))</f>
        <v>0</v>
      </c>
      <c r="M54" s="191">
        <f t="shared" ref="M54:M55" si="29">ROUND(I54*L54,2)</f>
        <v>0</v>
      </c>
      <c r="N54" s="423">
        <f t="shared" ref="N54:N55" si="30">ROUND(L54/G54,4)</f>
        <v>0</v>
      </c>
      <c r="O54" s="424" t="s">
        <v>277</v>
      </c>
      <c r="P54" s="178" t="s">
        <v>245</v>
      </c>
      <c r="Q54" s="178">
        <v>200</v>
      </c>
      <c r="R54" s="156"/>
      <c r="S54" s="218">
        <v>31.27</v>
      </c>
      <c r="T54" s="425">
        <f t="shared" ref="T54:T55" si="31">ROUND($U$8*S54,2)</f>
        <v>117.18</v>
      </c>
      <c r="U54" s="425">
        <f t="shared" ref="U54:U55" si="32">IF(ISBLANK(O54),,R54+T54)</f>
        <v>117.18</v>
      </c>
      <c r="V54" s="426" t="s">
        <v>177</v>
      </c>
      <c r="W54" s="165" t="b">
        <f t="shared" ref="W54:W55" si="33">IF(ISNUMBER(R54),IF(V54="Y",(K54-T54)))</f>
        <v>0</v>
      </c>
      <c r="X54" s="181">
        <f t="shared" ref="X54:X55" si="34">W54/G54</f>
        <v>0</v>
      </c>
      <c r="Y54" s="181" t="b">
        <f t="shared" ref="Y54:Y55" si="35">IF(V54="N",IF(ISNUMBER(R54),R54/Q54))</f>
        <v>0</v>
      </c>
      <c r="Z54" s="181">
        <f>IF(ISBLANK(R54), ,U54/Q54)</f>
        <v>0</v>
      </c>
    </row>
    <row r="55" spans="1:26" ht="15" customHeight="1">
      <c r="A55" s="155"/>
      <c r="B55" s="155" t="s">
        <v>278</v>
      </c>
      <c r="C55" s="155" t="s">
        <v>226</v>
      </c>
      <c r="D55" s="229">
        <v>10000065300</v>
      </c>
      <c r="E55" s="260"/>
      <c r="F55" s="427" t="s">
        <v>279</v>
      </c>
      <c r="G55" s="178">
        <v>132</v>
      </c>
      <c r="H55" s="225"/>
      <c r="I55" s="154">
        <f>ROUND(H54*G54/G55,2)</f>
        <v>0</v>
      </c>
      <c r="J55" s="155" t="s">
        <v>280</v>
      </c>
      <c r="K55" s="170">
        <v>76.489999999999995</v>
      </c>
      <c r="L55" s="422">
        <f>IF(OR(ISBLANK(K55),K55=0,H54=0,ISBLANK(H54)),,ROUND(K55+$L$5,2))</f>
        <v>0</v>
      </c>
      <c r="M55" s="191">
        <f t="shared" si="29"/>
        <v>0</v>
      </c>
      <c r="N55" s="423">
        <f t="shared" si="30"/>
        <v>0</v>
      </c>
      <c r="O55" s="428">
        <v>10000008443</v>
      </c>
      <c r="P55" s="226" t="s">
        <v>281</v>
      </c>
      <c r="Q55" s="226">
        <v>170</v>
      </c>
      <c r="R55" s="156">
        <v>49.85</v>
      </c>
      <c r="S55" s="218">
        <v>22.87</v>
      </c>
      <c r="T55" s="425">
        <f t="shared" si="31"/>
        <v>85.71</v>
      </c>
      <c r="U55" s="425">
        <f t="shared" si="32"/>
        <v>135.56</v>
      </c>
      <c r="V55" s="426" t="s">
        <v>177</v>
      </c>
      <c r="W55" s="165" t="b">
        <f t="shared" si="33"/>
        <v>0</v>
      </c>
      <c r="X55" s="181">
        <f t="shared" si="34"/>
        <v>0</v>
      </c>
      <c r="Y55" s="181">
        <f t="shared" si="35"/>
        <v>0.29323529411764709</v>
      </c>
      <c r="Z55" s="181">
        <f>IF(ISBLANK(R55), ,U55/Q55)</f>
        <v>0.79741176470588238</v>
      </c>
    </row>
    <row r="56" spans="1:26" ht="15" customHeight="1">
      <c r="A56" s="166"/>
      <c r="B56" s="166" t="s">
        <v>282</v>
      </c>
      <c r="C56" s="166"/>
      <c r="D56" s="229"/>
      <c r="E56" s="357"/>
      <c r="F56" s="155"/>
      <c r="G56" s="256"/>
      <c r="H56" s="225"/>
      <c r="I56" s="154"/>
      <c r="J56" s="155"/>
      <c r="K56" s="230"/>
      <c r="L56" s="171"/>
      <c r="M56" s="172"/>
      <c r="N56" s="173"/>
      <c r="O56" s="231"/>
      <c r="P56" s="374"/>
      <c r="Q56" s="374"/>
      <c r="R56" s="171"/>
      <c r="S56" s="429"/>
      <c r="T56" s="430"/>
      <c r="U56" s="431"/>
      <c r="V56" s="432"/>
      <c r="W56" s="230"/>
      <c r="X56" s="433"/>
      <c r="Y56" s="433"/>
      <c r="Z56" s="433"/>
    </row>
    <row r="57" spans="1:26" ht="15" customHeight="1">
      <c r="A57" s="228"/>
      <c r="B57" s="228" t="s">
        <v>283</v>
      </c>
      <c r="C57" s="166" t="s">
        <v>230</v>
      </c>
      <c r="D57" s="229">
        <v>90852</v>
      </c>
      <c r="E57" s="260"/>
      <c r="F57" s="166" t="s">
        <v>284</v>
      </c>
      <c r="G57" s="168">
        <v>208</v>
      </c>
      <c r="H57" s="225"/>
      <c r="I57" s="154">
        <f>ROUND(H54*G54/G57,2)</f>
        <v>0</v>
      </c>
      <c r="J57" s="155" t="s">
        <v>280</v>
      </c>
      <c r="K57" s="170"/>
      <c r="L57" s="171">
        <f>IF(OR(ISBLANK(K57),K57=0,H54=0,ISBLANK(H54)),,ROUND(K57+$L$5,2))</f>
        <v>0</v>
      </c>
      <c r="M57" s="172">
        <f>ROUND(I57*L57,2)</f>
        <v>0</v>
      </c>
      <c r="N57" s="173">
        <f>ROUND(L57/G57,4)</f>
        <v>0</v>
      </c>
      <c r="O57" s="266"/>
      <c r="P57" s="434"/>
      <c r="Q57" s="434"/>
      <c r="R57" s="266"/>
      <c r="S57" s="303"/>
      <c r="T57" s="435"/>
      <c r="U57" s="436"/>
      <c r="V57" s="437"/>
      <c r="W57" s="304"/>
      <c r="X57" s="304"/>
      <c r="Y57" s="181">
        <f>IF(OR(ISBLANK(R57),R57=0),,(R57+T57)/Q57)</f>
        <v>0</v>
      </c>
      <c r="Z57" s="181"/>
    </row>
    <row r="58" spans="1:26" ht="15" customHeight="1">
      <c r="A58" s="228"/>
      <c r="B58" s="228"/>
      <c r="C58" s="356"/>
      <c r="D58" s="372"/>
      <c r="E58" s="438"/>
      <c r="F58" s="155"/>
      <c r="G58" s="256"/>
      <c r="H58" s="225"/>
      <c r="I58" s="154"/>
      <c r="J58" s="155"/>
      <c r="K58" s="235"/>
      <c r="L58" s="171"/>
      <c r="M58" s="172"/>
      <c r="N58" s="173"/>
      <c r="O58" s="171"/>
      <c r="P58" s="439"/>
      <c r="Q58" s="439"/>
      <c r="R58" s="263"/>
      <c r="S58" s="440"/>
      <c r="T58" s="263"/>
      <c r="U58" s="263"/>
      <c r="V58" s="440"/>
      <c r="W58" s="263"/>
      <c r="X58" s="263"/>
      <c r="Y58" s="441">
        <f>IF(OR(ISBLANK(R58),R58=0),,(R58+T58)/G58)</f>
        <v>0</v>
      </c>
      <c r="Z58" s="441"/>
    </row>
    <row r="59" spans="1:26" ht="15" customHeight="1">
      <c r="A59" s="228"/>
      <c r="B59" s="199" t="s">
        <v>285</v>
      </c>
      <c r="C59" s="270"/>
      <c r="D59" s="241"/>
      <c r="E59" s="269"/>
      <c r="F59" s="198"/>
      <c r="G59" s="442"/>
      <c r="H59" s="244"/>
      <c r="I59" s="364"/>
      <c r="J59" s="198"/>
      <c r="K59" s="443"/>
      <c r="L59" s="444"/>
      <c r="M59" s="445"/>
      <c r="N59" s="446"/>
      <c r="O59" s="444"/>
      <c r="P59" s="447"/>
      <c r="Q59" s="447"/>
      <c r="R59" s="444"/>
      <c r="S59" s="347"/>
      <c r="T59" s="271"/>
      <c r="U59" s="271"/>
      <c r="V59" s="308"/>
      <c r="W59" s="271"/>
      <c r="X59" s="348"/>
      <c r="Y59" s="448"/>
      <c r="Z59" s="448"/>
    </row>
    <row r="60" spans="1:26" ht="15" customHeight="1">
      <c r="A60" s="253">
        <v>110</v>
      </c>
      <c r="B60" s="254" t="s">
        <v>286</v>
      </c>
      <c r="C60" s="255" t="s">
        <v>287</v>
      </c>
      <c r="D60" s="214"/>
      <c r="E60" s="357"/>
      <c r="F60" s="449"/>
      <c r="G60" s="311"/>
      <c r="H60" s="312"/>
      <c r="I60" s="257" t="e">
        <f>ROUND(H60*G60/G60,2)</f>
        <v>#DIV/0!</v>
      </c>
      <c r="J60" s="255" t="s">
        <v>170</v>
      </c>
      <c r="K60" s="392"/>
      <c r="L60" s="314">
        <f>IF(OR(ISBLANK(K60),K60=0,H60=0,ISBLANK(H60)),,ROUND(K60+$L$5,2))</f>
        <v>0</v>
      </c>
      <c r="M60" s="315" t="e">
        <f>ROUND(I60*L60,2)</f>
        <v>#DIV/0!</v>
      </c>
      <c r="N60" s="316" t="e">
        <f>ROUND(L60/G60,4)</f>
        <v>#DIV/0!</v>
      </c>
      <c r="O60" s="214"/>
      <c r="P60" s="450"/>
      <c r="Q60" s="217"/>
      <c r="R60" s="157"/>
      <c r="S60" s="218"/>
      <c r="T60" s="264"/>
      <c r="U60" s="264"/>
      <c r="V60" s="265"/>
      <c r="W60" s="165"/>
      <c r="X60" s="181"/>
      <c r="Y60" s="181"/>
      <c r="Z60" s="181"/>
    </row>
    <row r="61" spans="1:26" ht="15" customHeight="1">
      <c r="A61" s="155"/>
      <c r="B61" s="166" t="s">
        <v>288</v>
      </c>
      <c r="C61" s="155"/>
      <c r="D61" s="214"/>
      <c r="E61" s="155"/>
      <c r="F61" s="166" t="s">
        <v>20</v>
      </c>
      <c r="G61" s="168" t="s">
        <v>20</v>
      </c>
      <c r="H61" s="319"/>
      <c r="I61" s="451"/>
      <c r="J61" s="166"/>
      <c r="K61" s="321"/>
      <c r="L61" s="452"/>
      <c r="M61" s="453"/>
      <c r="N61" s="454"/>
      <c r="O61" s="455"/>
      <c r="P61" s="456"/>
      <c r="Q61" s="456"/>
      <c r="R61" s="157"/>
      <c r="S61" s="218" t="s">
        <v>20</v>
      </c>
      <c r="T61" s="237" t="s">
        <v>20</v>
      </c>
      <c r="U61" s="237"/>
      <c r="V61" s="238"/>
      <c r="W61" s="165" t="s">
        <v>20</v>
      </c>
      <c r="X61" s="165" t="s">
        <v>20</v>
      </c>
      <c r="Y61" s="181" t="s">
        <v>20</v>
      </c>
      <c r="Z61" s="181"/>
    </row>
    <row r="62" spans="1:26" ht="15" customHeight="1">
      <c r="A62" s="228"/>
      <c r="B62" s="228" t="s">
        <v>289</v>
      </c>
      <c r="C62" s="166"/>
      <c r="D62" s="229"/>
      <c r="E62" s="166"/>
      <c r="F62" s="228"/>
      <c r="G62" s="297"/>
      <c r="H62" s="319"/>
      <c r="I62" s="379"/>
      <c r="J62" s="228"/>
      <c r="K62" s="331"/>
      <c r="L62" s="457"/>
      <c r="M62" s="458"/>
      <c r="N62" s="459"/>
      <c r="O62" s="460"/>
      <c r="P62" s="461"/>
      <c r="Q62" s="461"/>
      <c r="R62" s="462"/>
      <c r="S62" s="218"/>
      <c r="T62" s="463"/>
      <c r="U62" s="464"/>
      <c r="V62" s="465"/>
      <c r="W62" s="165"/>
      <c r="X62" s="165"/>
      <c r="Y62" s="181"/>
      <c r="Z62" s="181"/>
    </row>
    <row r="63" spans="1:26" ht="15" customHeight="1">
      <c r="A63" s="228"/>
      <c r="B63" s="228" t="s">
        <v>290</v>
      </c>
      <c r="C63" s="166"/>
      <c r="D63" s="229"/>
      <c r="E63" s="166"/>
      <c r="F63" s="228"/>
      <c r="G63" s="297"/>
      <c r="H63" s="319"/>
      <c r="I63" s="379"/>
      <c r="J63" s="228"/>
      <c r="K63" s="331"/>
      <c r="L63" s="457"/>
      <c r="M63" s="458"/>
      <c r="N63" s="459"/>
      <c r="O63" s="379"/>
      <c r="P63" s="466"/>
      <c r="Q63" s="466"/>
      <c r="R63" s="467"/>
      <c r="S63" s="429"/>
      <c r="T63" s="468"/>
      <c r="U63" s="469"/>
      <c r="V63" s="470"/>
      <c r="W63" s="230"/>
      <c r="X63" s="230"/>
      <c r="Y63" s="433"/>
      <c r="Z63" s="433"/>
    </row>
    <row r="64" spans="1:26" ht="15" customHeight="1">
      <c r="A64" s="228"/>
      <c r="B64" s="228"/>
      <c r="C64" s="166"/>
      <c r="D64" s="229"/>
      <c r="E64" s="166"/>
      <c r="F64" s="228"/>
      <c r="G64" s="297"/>
      <c r="H64" s="319"/>
      <c r="I64" s="379"/>
      <c r="J64" s="228"/>
      <c r="K64" s="331"/>
      <c r="L64" s="457"/>
      <c r="M64" s="458"/>
      <c r="N64" s="459"/>
      <c r="O64" s="460"/>
      <c r="P64" s="461"/>
      <c r="Q64" s="461"/>
      <c r="R64" s="471"/>
      <c r="S64" s="303"/>
      <c r="T64" s="472"/>
      <c r="U64" s="473"/>
      <c r="V64" s="474"/>
      <c r="W64" s="304"/>
      <c r="X64" s="304"/>
      <c r="Y64" s="475"/>
      <c r="Z64" s="475"/>
    </row>
    <row r="65" spans="1:26" ht="15" customHeight="1">
      <c r="A65" s="198"/>
      <c r="B65" s="199" t="s">
        <v>291</v>
      </c>
      <c r="C65" s="198"/>
      <c r="D65" s="411"/>
      <c r="E65" s="198"/>
      <c r="F65" s="270"/>
      <c r="G65" s="305"/>
      <c r="H65" s="338"/>
      <c r="I65" s="476"/>
      <c r="J65" s="270"/>
      <c r="K65" s="340"/>
      <c r="L65" s="370"/>
      <c r="M65" s="477"/>
      <c r="N65" s="478"/>
      <c r="O65" s="476"/>
      <c r="P65" s="479"/>
      <c r="Q65" s="479"/>
      <c r="R65" s="480"/>
      <c r="S65" s="347"/>
      <c r="T65" s="271"/>
      <c r="U65" s="271"/>
      <c r="V65" s="308"/>
      <c r="W65" s="271"/>
      <c r="X65" s="348"/>
      <c r="Y65" s="252" t="s">
        <v>20</v>
      </c>
      <c r="Z65" s="252"/>
    </row>
    <row r="66" spans="1:26" ht="15" customHeight="1">
      <c r="A66" s="253">
        <v>111</v>
      </c>
      <c r="B66" s="254" t="s">
        <v>292</v>
      </c>
      <c r="C66" s="255" t="s">
        <v>226</v>
      </c>
      <c r="D66" s="229">
        <v>10000029300</v>
      </c>
      <c r="E66" s="260"/>
      <c r="F66" s="449" t="s">
        <v>293</v>
      </c>
      <c r="G66" s="311">
        <v>100</v>
      </c>
      <c r="H66" s="312">
        <v>50</v>
      </c>
      <c r="I66" s="257">
        <f>ROUND(H66*G66/G66,2)</f>
        <v>50</v>
      </c>
      <c r="J66" s="255" t="s">
        <v>170</v>
      </c>
      <c r="K66" s="313">
        <v>72.510000000000005</v>
      </c>
      <c r="L66" s="314">
        <f>IF(OR(ISBLANK(K66),K66=0,H66=0,ISBLANK(H66)),,ROUND(K66+$L$5,2))</f>
        <v>72.510000000000005</v>
      </c>
      <c r="M66" s="315">
        <f>ROUND(I66*L66,2)</f>
        <v>3625.5</v>
      </c>
      <c r="N66" s="316">
        <f>ROUND(L66/G66,4)</f>
        <v>0.72509999999999997</v>
      </c>
      <c r="O66" s="428"/>
      <c r="P66" s="481"/>
      <c r="Q66" s="481"/>
      <c r="R66" s="157"/>
      <c r="S66" s="218"/>
      <c r="T66" s="264"/>
      <c r="U66" s="264"/>
      <c r="V66" s="265"/>
      <c r="W66" s="165"/>
      <c r="X66" s="181"/>
      <c r="Y66" s="181" t="b">
        <f>IF(V66="N",IF(ISNUMBER(R66),R66/Q66))</f>
        <v>0</v>
      </c>
      <c r="Z66" s="181" t="e">
        <f>U66/Q66</f>
        <v>#DIV/0!</v>
      </c>
    </row>
    <row r="67" spans="1:26" ht="15" customHeight="1">
      <c r="A67" s="155"/>
      <c r="B67" s="166" t="s">
        <v>294</v>
      </c>
      <c r="C67" s="155" t="s">
        <v>20</v>
      </c>
      <c r="D67" s="214"/>
      <c r="E67" s="155"/>
      <c r="F67" s="166" t="s">
        <v>20</v>
      </c>
      <c r="G67" s="168" t="s">
        <v>20</v>
      </c>
      <c r="H67" s="319"/>
      <c r="I67" s="451"/>
      <c r="J67" s="166"/>
      <c r="K67" s="321"/>
      <c r="L67" s="452"/>
      <c r="M67" s="453"/>
      <c r="N67" s="454"/>
      <c r="O67" s="455"/>
      <c r="P67" s="456"/>
      <c r="Q67" s="456"/>
      <c r="R67" s="157"/>
      <c r="S67" s="218" t="s">
        <v>20</v>
      </c>
      <c r="T67" s="237" t="s">
        <v>20</v>
      </c>
      <c r="U67" s="237"/>
      <c r="V67" s="238"/>
      <c r="W67" s="165" t="s">
        <v>20</v>
      </c>
      <c r="X67" s="165" t="s">
        <v>20</v>
      </c>
      <c r="Y67" s="181" t="s">
        <v>20</v>
      </c>
      <c r="Z67" s="181"/>
    </row>
    <row r="68" spans="1:26" ht="15" customHeight="1">
      <c r="A68" s="228"/>
      <c r="B68" s="228" t="s">
        <v>295</v>
      </c>
      <c r="C68" s="166"/>
      <c r="D68" s="229"/>
      <c r="E68" s="166"/>
      <c r="F68" s="228"/>
      <c r="G68" s="297"/>
      <c r="H68" s="319"/>
      <c r="I68" s="379"/>
      <c r="J68" s="228"/>
      <c r="K68" s="331"/>
      <c r="L68" s="457"/>
      <c r="M68" s="458"/>
      <c r="N68" s="459"/>
      <c r="O68" s="460"/>
      <c r="P68" s="461"/>
      <c r="Q68" s="461"/>
      <c r="R68" s="462"/>
      <c r="S68" s="218"/>
      <c r="T68" s="463"/>
      <c r="U68" s="482"/>
      <c r="V68" s="465"/>
      <c r="W68" s="235"/>
      <c r="X68" s="235"/>
      <c r="Y68" s="181"/>
      <c r="Z68" s="181"/>
    </row>
    <row r="69" spans="1:26" ht="15" customHeight="1">
      <c r="A69" s="198"/>
      <c r="B69" s="199" t="s">
        <v>257</v>
      </c>
      <c r="C69" s="198"/>
      <c r="D69" s="411"/>
      <c r="E69" s="198"/>
      <c r="F69" s="270"/>
      <c r="G69" s="305"/>
      <c r="H69" s="338"/>
      <c r="I69" s="476"/>
      <c r="J69" s="270"/>
      <c r="K69" s="340"/>
      <c r="L69" s="370"/>
      <c r="M69" s="477"/>
      <c r="N69" s="478"/>
      <c r="O69" s="476"/>
      <c r="P69" s="479"/>
      <c r="Q69" s="479"/>
      <c r="R69" s="480"/>
      <c r="S69" s="347"/>
      <c r="T69" s="271"/>
      <c r="U69" s="271"/>
      <c r="V69" s="308"/>
      <c r="W69" s="271"/>
      <c r="X69" s="348"/>
      <c r="Y69" s="252" t="s">
        <v>20</v>
      </c>
      <c r="Z69" s="252"/>
    </row>
    <row r="70" spans="1:26" ht="15" customHeight="1">
      <c r="A70" s="146">
        <v>112</v>
      </c>
      <c r="B70" s="147" t="s">
        <v>296</v>
      </c>
      <c r="C70" s="155" t="s">
        <v>297</v>
      </c>
      <c r="D70" s="214" t="s">
        <v>298</v>
      </c>
      <c r="E70" s="260"/>
      <c r="F70" s="155" t="s">
        <v>299</v>
      </c>
      <c r="G70" s="256">
        <v>151</v>
      </c>
      <c r="H70" s="279"/>
      <c r="I70" s="154">
        <f>ROUND(H70*G70/G70,2)</f>
        <v>0</v>
      </c>
      <c r="J70" s="155" t="s">
        <v>170</v>
      </c>
      <c r="K70" s="156">
        <v>107.63</v>
      </c>
      <c r="L70" s="314">
        <f>IF(OR(ISBLANK(K70),K70=0,H70=0,ISBLANK(H70)),,ROUND(K70+$L$5,2))</f>
        <v>0</v>
      </c>
      <c r="M70" s="315">
        <f>ROUND(I70*L70,2)</f>
        <v>0</v>
      </c>
      <c r="N70" s="316">
        <f>ROUND(L70/G70,4)</f>
        <v>0</v>
      </c>
      <c r="O70" s="229" t="s">
        <v>300</v>
      </c>
      <c r="P70" s="178" t="s">
        <v>176</v>
      </c>
      <c r="Q70" s="178">
        <v>151</v>
      </c>
      <c r="R70" s="177">
        <v>44.33</v>
      </c>
      <c r="S70" s="218">
        <v>16.95</v>
      </c>
      <c r="T70" s="179">
        <f>ROUND($U$8*S70,2)</f>
        <v>63.52</v>
      </c>
      <c r="U70" s="179">
        <f>IF(ISBLANK(O70),,R70+T70)</f>
        <v>107.85</v>
      </c>
      <c r="V70" s="227" t="s">
        <v>177</v>
      </c>
      <c r="W70" s="165" t="b">
        <f>IF(ISNUMBER(R70),IF(V70="Y",(K70-T70)))</f>
        <v>0</v>
      </c>
      <c r="X70" s="181">
        <f>W70/G70</f>
        <v>0</v>
      </c>
      <c r="Y70" s="181">
        <f>IF(V70="N",IF(ISNUMBER(R70),R70/Q70))</f>
        <v>0.29357615894039735</v>
      </c>
      <c r="Z70" s="181">
        <f>IF(ISBLANK(R70), ,U70/Q70)</f>
        <v>0.71423841059602644</v>
      </c>
    </row>
    <row r="71" spans="1:26" ht="15" customHeight="1">
      <c r="A71" s="166"/>
      <c r="B71" s="166" t="s">
        <v>301</v>
      </c>
      <c r="C71" s="166"/>
      <c r="D71" s="229"/>
      <c r="E71" s="234"/>
      <c r="F71" s="166"/>
      <c r="G71" s="168"/>
      <c r="H71" s="225"/>
      <c r="I71" s="166"/>
      <c r="J71" s="166"/>
      <c r="K71" s="235"/>
      <c r="L71" s="157"/>
      <c r="M71" s="280"/>
      <c r="N71" s="281"/>
      <c r="O71" s="300"/>
      <c r="P71" s="301"/>
      <c r="Q71" s="301"/>
      <c r="R71" s="462"/>
      <c r="S71" s="232"/>
      <c r="T71" s="230"/>
      <c r="U71" s="230"/>
      <c r="V71" s="302"/>
      <c r="W71" s="230"/>
      <c r="X71" s="326"/>
      <c r="Y71" s="181" t="s">
        <v>20</v>
      </c>
      <c r="Z71" s="181"/>
    </row>
    <row r="72" spans="1:26" ht="15" customHeight="1">
      <c r="A72" s="228"/>
      <c r="B72" s="228" t="s">
        <v>302</v>
      </c>
      <c r="C72" s="228"/>
      <c r="D72" s="290"/>
      <c r="E72" s="327"/>
      <c r="F72" s="228"/>
      <c r="G72" s="297"/>
      <c r="H72" s="225"/>
      <c r="I72" s="228"/>
      <c r="J72" s="228"/>
      <c r="K72" s="298"/>
      <c r="L72" s="171"/>
      <c r="M72" s="261"/>
      <c r="N72" s="293"/>
      <c r="O72" s="300"/>
      <c r="P72" s="301"/>
      <c r="Q72" s="301"/>
      <c r="R72" s="300"/>
      <c r="S72" s="232"/>
      <c r="T72" s="230"/>
      <c r="U72" s="230"/>
      <c r="V72" s="302"/>
      <c r="W72" s="230"/>
      <c r="X72" s="326"/>
      <c r="Y72" s="181" t="s">
        <v>20</v>
      </c>
      <c r="Z72" s="181"/>
    </row>
    <row r="73" spans="1:26" ht="15" customHeight="1">
      <c r="A73" s="228"/>
      <c r="B73" s="228" t="s">
        <v>303</v>
      </c>
      <c r="C73" s="228"/>
      <c r="D73" s="290"/>
      <c r="E73" s="327"/>
      <c r="F73" s="228"/>
      <c r="G73" s="483"/>
      <c r="H73" s="225"/>
      <c r="I73" s="228"/>
      <c r="J73" s="228"/>
      <c r="K73" s="298"/>
      <c r="L73" s="266"/>
      <c r="M73" s="484"/>
      <c r="N73" s="267"/>
      <c r="O73" s="485"/>
      <c r="P73" s="486"/>
      <c r="Q73" s="486"/>
      <c r="R73" s="471"/>
      <c r="S73" s="487"/>
      <c r="T73" s="488"/>
      <c r="U73" s="488"/>
      <c r="V73" s="489"/>
      <c r="W73" s="488"/>
      <c r="X73" s="490"/>
      <c r="Y73" s="181"/>
      <c r="Z73" s="181"/>
    </row>
    <row r="74" spans="1:26" ht="15" customHeight="1">
      <c r="A74" s="228"/>
      <c r="B74" s="228" t="s">
        <v>304</v>
      </c>
      <c r="C74" s="228"/>
      <c r="D74" s="290"/>
      <c r="E74" s="327"/>
      <c r="F74" s="228"/>
      <c r="G74" s="483"/>
      <c r="H74" s="225"/>
      <c r="I74" s="228"/>
      <c r="J74" s="228"/>
      <c r="K74" s="298"/>
      <c r="L74" s="266"/>
      <c r="M74" s="484"/>
      <c r="N74" s="267"/>
      <c r="O74" s="485"/>
      <c r="P74" s="486"/>
      <c r="Q74" s="486"/>
      <c r="R74" s="471"/>
      <c r="S74" s="487"/>
      <c r="T74" s="488"/>
      <c r="U74" s="488"/>
      <c r="V74" s="489"/>
      <c r="W74" s="488"/>
      <c r="X74" s="490"/>
      <c r="Y74" s="181"/>
      <c r="Z74" s="181"/>
    </row>
    <row r="75" spans="1:26" ht="15" customHeight="1">
      <c r="A75" s="270"/>
      <c r="B75" s="199" t="s">
        <v>305</v>
      </c>
      <c r="C75" s="270"/>
      <c r="D75" s="241"/>
      <c r="E75" s="242"/>
      <c r="F75" s="270"/>
      <c r="G75" s="491"/>
      <c r="H75" s="244"/>
      <c r="I75" s="270"/>
      <c r="J75" s="270"/>
      <c r="K75" s="412"/>
      <c r="L75" s="271"/>
      <c r="M75" s="247"/>
      <c r="N75" s="492"/>
      <c r="O75" s="246"/>
      <c r="P75" s="493"/>
      <c r="Q75" s="493"/>
      <c r="R75" s="246"/>
      <c r="S75" s="251"/>
      <c r="T75" s="242"/>
      <c r="U75" s="242"/>
      <c r="V75" s="251"/>
      <c r="W75" s="242"/>
      <c r="X75" s="242"/>
      <c r="Y75" s="252" t="s">
        <v>20</v>
      </c>
      <c r="Z75" s="252"/>
    </row>
    <row r="76" spans="1:26" ht="15" customHeight="1">
      <c r="A76" s="253">
        <v>113</v>
      </c>
      <c r="B76" s="254" t="s">
        <v>306</v>
      </c>
      <c r="C76" s="310" t="s">
        <v>226</v>
      </c>
      <c r="D76" s="229">
        <v>10000009661</v>
      </c>
      <c r="E76" s="260"/>
      <c r="F76" s="449" t="s">
        <v>307</v>
      </c>
      <c r="G76" s="311">
        <v>100</v>
      </c>
      <c r="H76" s="312"/>
      <c r="I76" s="257">
        <f>ROUND(H76*G76/G76,2)</f>
        <v>0</v>
      </c>
      <c r="J76" s="255" t="s">
        <v>170</v>
      </c>
      <c r="K76" s="313">
        <v>134.78</v>
      </c>
      <c r="L76" s="314">
        <f>IF(OR(ISBLANK(K76),K76=0,H76=0,ISBLANK(H76)),,ROUND(K76+$L$5,2))</f>
        <v>0</v>
      </c>
      <c r="M76" s="494">
        <f>ROUND(I76*L76,2)</f>
        <v>0</v>
      </c>
      <c r="N76" s="316">
        <f>ROUND(L76/G76,4)</f>
        <v>0</v>
      </c>
      <c r="O76" s="229">
        <v>10000096694</v>
      </c>
      <c r="P76" s="160" t="s">
        <v>308</v>
      </c>
      <c r="Q76" s="262">
        <v>133</v>
      </c>
      <c r="R76" s="177">
        <v>60.83</v>
      </c>
      <c r="S76" s="218">
        <v>24.23</v>
      </c>
      <c r="T76" s="163">
        <f>ROUND($U$8*S76,2)</f>
        <v>90.8</v>
      </c>
      <c r="U76" s="495">
        <f>IF(ISBLANK(O76),,R76+T76)</f>
        <v>151.63</v>
      </c>
      <c r="V76" s="221" t="s">
        <v>177</v>
      </c>
      <c r="W76" s="165" t="b">
        <f>IF(ISNUMBER(R76),IF(V76="Y",(K76-T76)))</f>
        <v>0</v>
      </c>
      <c r="X76" s="165">
        <f>W76/G76</f>
        <v>0</v>
      </c>
      <c r="Y76" s="181">
        <f>IF(V76="N",IF(ISNUMBER(R76),R76/Q76))</f>
        <v>0.45736842105263159</v>
      </c>
      <c r="Z76" s="181">
        <f>IF(ISBLANK(R76), ,U76/Q76)</f>
        <v>1.1400751879699247</v>
      </c>
    </row>
    <row r="77" spans="1:26" ht="15" customHeight="1">
      <c r="A77" s="155"/>
      <c r="B77" s="155" t="s">
        <v>309</v>
      </c>
      <c r="C77" s="166" t="s">
        <v>20</v>
      </c>
      <c r="D77" s="229"/>
      <c r="E77" s="234"/>
      <c r="F77" s="496"/>
      <c r="G77" s="497"/>
      <c r="H77" s="319"/>
      <c r="I77" s="498"/>
      <c r="J77" s="405"/>
      <c r="K77" s="165"/>
      <c r="L77" s="157"/>
      <c r="M77" s="280"/>
      <c r="N77" s="281"/>
      <c r="O77" s="249"/>
      <c r="P77" s="282"/>
      <c r="Q77" s="282"/>
      <c r="R77" s="462"/>
      <c r="S77" s="232"/>
      <c r="T77" s="230"/>
      <c r="U77" s="230"/>
      <c r="V77" s="302"/>
      <c r="W77" s="230"/>
      <c r="X77" s="326"/>
      <c r="Y77" s="181" t="s">
        <v>20</v>
      </c>
      <c r="Z77" s="181"/>
    </row>
    <row r="78" spans="1:26" ht="15" customHeight="1">
      <c r="A78" s="155"/>
      <c r="B78" s="155" t="s">
        <v>310</v>
      </c>
      <c r="C78" s="405"/>
      <c r="D78" s="499"/>
      <c r="E78" s="405"/>
      <c r="F78" s="500"/>
      <c r="G78" s="497"/>
      <c r="H78" s="501"/>
      <c r="I78" s="154"/>
      <c r="J78" s="405"/>
      <c r="K78" s="165"/>
      <c r="L78" s="157"/>
      <c r="M78" s="158"/>
      <c r="N78" s="281"/>
      <c r="O78" s="249"/>
      <c r="P78" s="282"/>
      <c r="Q78" s="282"/>
      <c r="R78" s="249"/>
      <c r="S78" s="487"/>
      <c r="T78" s="488"/>
      <c r="U78" s="488"/>
      <c r="V78" s="489"/>
      <c r="W78" s="488"/>
      <c r="X78" s="490"/>
      <c r="Y78" s="181"/>
      <c r="Z78" s="181"/>
    </row>
    <row r="79" spans="1:26" ht="15" customHeight="1">
      <c r="A79" s="198"/>
      <c r="B79" s="268" t="s">
        <v>257</v>
      </c>
      <c r="C79" s="359"/>
      <c r="D79" s="360"/>
      <c r="E79" s="359"/>
      <c r="F79" s="359"/>
      <c r="G79" s="362"/>
      <c r="H79" s="338"/>
      <c r="I79" s="414"/>
      <c r="J79" s="359"/>
      <c r="K79" s="412"/>
      <c r="L79" s="415"/>
      <c r="M79" s="416"/>
      <c r="N79" s="417"/>
      <c r="O79" s="412"/>
      <c r="P79" s="502"/>
      <c r="Q79" s="419"/>
      <c r="R79" s="415"/>
      <c r="S79" s="251"/>
      <c r="T79" s="242"/>
      <c r="U79" s="242"/>
      <c r="V79" s="251"/>
      <c r="W79" s="242"/>
      <c r="X79" s="242"/>
      <c r="Y79" s="252" t="s">
        <v>20</v>
      </c>
      <c r="Z79" s="252"/>
    </row>
    <row r="80" spans="1:26" ht="15" customHeight="1">
      <c r="A80" s="146">
        <v>114</v>
      </c>
      <c r="B80" s="147" t="s">
        <v>311</v>
      </c>
      <c r="C80" s="155" t="s">
        <v>226</v>
      </c>
      <c r="D80" s="229">
        <v>10000036919</v>
      </c>
      <c r="E80" s="260"/>
      <c r="F80" s="155" t="s">
        <v>312</v>
      </c>
      <c r="G80" s="256">
        <v>100</v>
      </c>
      <c r="H80" s="279"/>
      <c r="I80" s="154">
        <f>ROUND(H80*G80/G80,2)</f>
        <v>0</v>
      </c>
      <c r="J80" s="155" t="s">
        <v>170</v>
      </c>
      <c r="K80" s="156">
        <v>95.21</v>
      </c>
      <c r="L80" s="314">
        <f>IF(OR(ISBLANK(K80),K80=0,H80=0,ISBLANK(H80)),,ROUND(K80+$L$5,2))</f>
        <v>0</v>
      </c>
      <c r="M80" s="315">
        <f>ROUND(I80*L80,2)</f>
        <v>0</v>
      </c>
      <c r="N80" s="316">
        <f>ROUND(L80/G80,4)</f>
        <v>0</v>
      </c>
      <c r="O80" s="428">
        <v>10000006919</v>
      </c>
      <c r="P80" s="232" t="s">
        <v>313</v>
      </c>
      <c r="Q80" s="232">
        <v>100</v>
      </c>
      <c r="R80" s="156">
        <v>50.57</v>
      </c>
      <c r="S80" s="232">
        <v>15.12</v>
      </c>
      <c r="T80" s="264">
        <f>ROUND($U$8*S80,2)</f>
        <v>56.66</v>
      </c>
      <c r="U80" s="264">
        <f>IF(ISBLANK(O80),,R80+T80)</f>
        <v>107.22999999999999</v>
      </c>
      <c r="V80" s="227" t="s">
        <v>177</v>
      </c>
      <c r="W80" s="165" t="b">
        <f>IF(ISNUMBER(R80),IF(V80="Y",(K80-T80)))</f>
        <v>0</v>
      </c>
      <c r="X80" s="181">
        <f>W80/G80</f>
        <v>0</v>
      </c>
      <c r="Y80" s="181">
        <f>IF(V80="N",IF(ISNUMBER(R80),R80/Q80))</f>
        <v>0.50570000000000004</v>
      </c>
      <c r="Z80" s="181">
        <f>IF(ISBLANK(R80), ,U80/Q80)</f>
        <v>1.0722999999999998</v>
      </c>
    </row>
    <row r="81" spans="1:26" ht="15" customHeight="1">
      <c r="A81" s="166"/>
      <c r="B81" s="166" t="s">
        <v>314</v>
      </c>
      <c r="C81" s="166" t="s">
        <v>20</v>
      </c>
      <c r="D81" s="229"/>
      <c r="E81" s="234"/>
      <c r="F81" s="166"/>
      <c r="G81" s="168"/>
      <c r="H81" s="225"/>
      <c r="I81" s="166"/>
      <c r="J81" s="166"/>
      <c r="K81" s="235"/>
      <c r="L81" s="157"/>
      <c r="M81" s="280"/>
      <c r="N81" s="281"/>
      <c r="O81" s="249"/>
      <c r="P81" s="282"/>
      <c r="Q81" s="282"/>
      <c r="R81" s="462"/>
      <c r="S81" s="232"/>
      <c r="T81" s="230"/>
      <c r="U81" s="230"/>
      <c r="V81" s="302"/>
      <c r="W81" s="230"/>
      <c r="X81" s="326"/>
      <c r="Y81" s="181" t="s">
        <v>20</v>
      </c>
      <c r="Z81" s="181"/>
    </row>
    <row r="82" spans="1:26" ht="15" customHeight="1">
      <c r="A82" s="270"/>
      <c r="B82" s="199" t="s">
        <v>315</v>
      </c>
      <c r="C82" s="270"/>
      <c r="D82" s="241"/>
      <c r="E82" s="242"/>
      <c r="F82" s="270"/>
      <c r="G82" s="491"/>
      <c r="H82" s="244"/>
      <c r="I82" s="270"/>
      <c r="J82" s="270"/>
      <c r="K82" s="412"/>
      <c r="L82" s="271"/>
      <c r="M82" s="247"/>
      <c r="N82" s="492"/>
      <c r="O82" s="246"/>
      <c r="P82" s="493"/>
      <c r="Q82" s="493"/>
      <c r="R82" s="246"/>
      <c r="S82" s="251"/>
      <c r="T82" s="242"/>
      <c r="U82" s="242"/>
      <c r="V82" s="251"/>
      <c r="W82" s="242"/>
      <c r="X82" s="242"/>
      <c r="Y82" s="252" t="s">
        <v>20</v>
      </c>
      <c r="Z82" s="252"/>
    </row>
    <row r="83" spans="1:26" ht="13.5" customHeight="1">
      <c r="A83" s="146">
        <v>115</v>
      </c>
      <c r="B83" s="147" t="s">
        <v>316</v>
      </c>
      <c r="C83" s="155" t="s">
        <v>317</v>
      </c>
      <c r="D83" s="214">
        <v>11125</v>
      </c>
      <c r="E83" s="260"/>
      <c r="F83" s="155" t="s">
        <v>318</v>
      </c>
      <c r="G83" s="256">
        <v>44</v>
      </c>
      <c r="H83" s="279">
        <v>50</v>
      </c>
      <c r="I83" s="154">
        <f>ROUND(H83*G83/G83,2)</f>
        <v>50</v>
      </c>
      <c r="J83" s="155" t="s">
        <v>170</v>
      </c>
      <c r="K83" s="156">
        <v>67.599999999999994</v>
      </c>
      <c r="L83" s="314">
        <f>IF(OR(ISBLANK(K83),K83=0,H83=0,ISBLANK(H83)),,ROUND(K83+$L$5,2))</f>
        <v>67.599999999999994</v>
      </c>
      <c r="M83" s="315">
        <f>ROUND(I83*L83,2)</f>
        <v>3380</v>
      </c>
      <c r="N83" s="316">
        <f>ROUND(L83/G83,4)</f>
        <v>1.5364</v>
      </c>
      <c r="O83" s="157"/>
      <c r="P83" s="160"/>
      <c r="Q83" s="160"/>
      <c r="R83" s="157"/>
      <c r="S83" s="232"/>
      <c r="T83" s="230"/>
      <c r="U83" s="230"/>
      <c r="V83" s="302"/>
      <c r="W83" s="230"/>
      <c r="X83" s="326"/>
      <c r="Y83" s="377"/>
      <c r="Z83" s="377"/>
    </row>
    <row r="84" spans="1:26" ht="13.5" customHeight="1">
      <c r="A84" s="228"/>
      <c r="B84" s="166" t="s">
        <v>319</v>
      </c>
      <c r="C84" s="166" t="s">
        <v>20</v>
      </c>
      <c r="D84" s="229"/>
      <c r="E84" s="234"/>
      <c r="F84" s="166"/>
      <c r="G84" s="168"/>
      <c r="H84" s="225"/>
      <c r="I84" s="166"/>
      <c r="J84" s="166"/>
      <c r="K84" s="235"/>
      <c r="L84" s="157"/>
      <c r="M84" s="280"/>
      <c r="N84" s="281"/>
      <c r="O84" s="249"/>
      <c r="P84" s="282"/>
      <c r="Q84" s="282"/>
      <c r="R84" s="462"/>
      <c r="S84" s="232"/>
      <c r="T84" s="230"/>
      <c r="U84" s="230"/>
      <c r="V84" s="302"/>
      <c r="W84" s="230"/>
      <c r="X84" s="326"/>
      <c r="Y84" s="181" t="s">
        <v>20</v>
      </c>
      <c r="Z84" s="181"/>
    </row>
    <row r="85" spans="1:26" ht="13.5" customHeight="1">
      <c r="A85" s="503"/>
      <c r="B85" s="295" t="s">
        <v>320</v>
      </c>
      <c r="C85" s="228"/>
      <c r="D85" s="290"/>
      <c r="E85" s="327"/>
      <c r="F85" s="228"/>
      <c r="G85" s="297"/>
      <c r="H85" s="225"/>
      <c r="I85" s="228"/>
      <c r="J85" s="228"/>
      <c r="K85" s="298"/>
      <c r="L85" s="266"/>
      <c r="M85" s="484"/>
      <c r="N85" s="267"/>
      <c r="O85" s="485"/>
      <c r="P85" s="486"/>
      <c r="Q85" s="486"/>
      <c r="R85" s="471"/>
      <c r="S85" s="232"/>
      <c r="T85" s="230"/>
      <c r="U85" s="230"/>
      <c r="V85" s="302"/>
      <c r="W85" s="230"/>
      <c r="X85" s="326"/>
      <c r="Y85" s="181" t="s">
        <v>20</v>
      </c>
      <c r="Z85" s="181"/>
    </row>
    <row r="86" spans="1:26" ht="13.5" customHeight="1">
      <c r="A86" s="198"/>
      <c r="B86" s="199" t="s">
        <v>257</v>
      </c>
      <c r="C86" s="270"/>
      <c r="D86" s="270"/>
      <c r="E86" s="242"/>
      <c r="F86" s="270"/>
      <c r="G86" s="491"/>
      <c r="H86" s="244"/>
      <c r="I86" s="270"/>
      <c r="J86" s="270"/>
      <c r="K86" s="412"/>
      <c r="L86" s="271"/>
      <c r="M86" s="247"/>
      <c r="N86" s="492"/>
      <c r="O86" s="246"/>
      <c r="P86" s="493"/>
      <c r="Q86" s="246"/>
      <c r="R86" s="246"/>
      <c r="S86" s="242"/>
      <c r="T86" s="242"/>
      <c r="U86" s="242"/>
      <c r="V86" s="251"/>
      <c r="W86" s="242"/>
      <c r="X86" s="242"/>
      <c r="Y86" s="252" t="s">
        <v>20</v>
      </c>
      <c r="Z86" s="252"/>
    </row>
    <row r="87" spans="1:26" ht="15" customHeight="1">
      <c r="A87" s="504">
        <v>116</v>
      </c>
      <c r="B87" s="505" t="s">
        <v>321</v>
      </c>
      <c r="C87" s="257" t="s">
        <v>322</v>
      </c>
      <c r="D87" s="257" t="s">
        <v>323</v>
      </c>
      <c r="E87" s="506"/>
      <c r="F87" s="257" t="s">
        <v>324</v>
      </c>
      <c r="G87" s="507">
        <v>64</v>
      </c>
      <c r="H87" s="279"/>
      <c r="I87" s="508">
        <f>ROUND(H87*G87/G87,2)</f>
        <v>0</v>
      </c>
      <c r="J87" s="508"/>
      <c r="K87" s="156">
        <v>92.22</v>
      </c>
      <c r="L87" s="509">
        <f>IF(OR(ISBLANK(K87),K87=0,H87=0,ISBLANK(H87)),,ROUND(K87+$L$5,2))</f>
        <v>0</v>
      </c>
      <c r="M87" s="510">
        <f>ROUND(I87*L87,2)</f>
        <v>0</v>
      </c>
      <c r="N87" s="511">
        <f>ROUND(L87/G87,4)</f>
        <v>0</v>
      </c>
      <c r="O87" s="258" t="s">
        <v>325</v>
      </c>
      <c r="P87" s="512" t="s">
        <v>324</v>
      </c>
      <c r="Q87" s="257">
        <v>64</v>
      </c>
      <c r="R87" s="313">
        <v>48.75</v>
      </c>
      <c r="S87" s="257">
        <v>11.36</v>
      </c>
      <c r="T87" s="512">
        <f>ROUND($U$8*S87,2)</f>
        <v>42.57</v>
      </c>
      <c r="U87" s="512">
        <f>IF(ISBLANK(O87),,R87+T87)</f>
        <v>91.32</v>
      </c>
      <c r="V87" s="170" t="s">
        <v>177</v>
      </c>
      <c r="W87" s="512" t="b">
        <f>IF(ISNUMBER(R87),IF(V87="Y",(K87-T87)))</f>
        <v>0</v>
      </c>
      <c r="X87" s="513">
        <f>W87/G87</f>
        <v>0</v>
      </c>
      <c r="Y87" s="512">
        <f>IF(V87="N",IF(ISNUMBER(R87),R87/Q87))</f>
        <v>0.76171875</v>
      </c>
      <c r="Z87" s="514">
        <f>IF(ISBLANK(R87), ,U87/Q87)</f>
        <v>1.4268749999999999</v>
      </c>
    </row>
    <row r="88" spans="1:26" ht="15" customHeight="1">
      <c r="A88" s="515"/>
      <c r="B88" s="364" t="s">
        <v>326</v>
      </c>
      <c r="C88" s="364"/>
      <c r="D88" s="364"/>
      <c r="E88" s="516"/>
      <c r="F88" s="364"/>
      <c r="G88" s="517"/>
      <c r="H88" s="244"/>
      <c r="I88" s="518"/>
      <c r="J88" s="518"/>
      <c r="K88" s="519"/>
      <c r="L88" s="519"/>
      <c r="M88" s="520"/>
      <c r="N88" s="521"/>
      <c r="O88" s="522"/>
      <c r="P88" s="523"/>
      <c r="Q88" s="523"/>
      <c r="R88" s="523"/>
      <c r="S88" s="364"/>
      <c r="T88" s="523"/>
      <c r="U88" s="523"/>
      <c r="V88" s="523"/>
      <c r="W88" s="523"/>
      <c r="X88" s="524"/>
      <c r="Y88" s="523"/>
      <c r="Z88" s="525"/>
    </row>
    <row r="89" spans="1:26" ht="15" customHeight="1">
      <c r="A89" s="253">
        <v>117</v>
      </c>
      <c r="B89" s="254" t="s">
        <v>327</v>
      </c>
      <c r="C89" s="154" t="s">
        <v>181</v>
      </c>
      <c r="D89" s="154" t="s">
        <v>328</v>
      </c>
      <c r="E89" s="526"/>
      <c r="F89" s="154" t="s">
        <v>329</v>
      </c>
      <c r="G89" s="527">
        <v>220</v>
      </c>
      <c r="H89" s="279"/>
      <c r="I89" s="508">
        <f>ROUND(H89*G89/G89,2)</f>
        <v>0</v>
      </c>
      <c r="J89" s="508"/>
      <c r="K89" s="156">
        <v>152.53</v>
      </c>
      <c r="L89" s="509">
        <f>IF(OR(ISBLANK(K89),K89=0,H89=0,ISBLANK(H89)),,ROUND(K89+$L$5,2))</f>
        <v>0</v>
      </c>
      <c r="M89" s="510">
        <f>ROUND(I89*L89,2)</f>
        <v>0</v>
      </c>
      <c r="N89" s="511">
        <f>ROUND(L89/G89,4)</f>
        <v>0</v>
      </c>
      <c r="O89" s="528" t="s">
        <v>330</v>
      </c>
      <c r="P89" s="512" t="s">
        <v>331</v>
      </c>
      <c r="Q89" s="257">
        <v>220</v>
      </c>
      <c r="R89" s="313">
        <v>66.209999999999994</v>
      </c>
      <c r="S89" s="257">
        <v>34.99</v>
      </c>
      <c r="T89" s="512">
        <f>ROUND($U$8*S89,2)</f>
        <v>131.13</v>
      </c>
      <c r="U89" s="512">
        <f>IF(ISBLANK(O89),,R89+T89)</f>
        <v>197.33999999999997</v>
      </c>
      <c r="V89" s="170" t="s">
        <v>177</v>
      </c>
      <c r="W89" s="512" t="b">
        <f>IF(ISNUMBER(R89),IF(V89="Y",(K89-T89)))</f>
        <v>0</v>
      </c>
      <c r="X89" s="513">
        <f>W89/G89</f>
        <v>0</v>
      </c>
      <c r="Y89" s="512">
        <f>IF(V89="N",IF(ISNUMBER(R89),R89/Q89))</f>
        <v>0.30095454545454542</v>
      </c>
      <c r="Z89" s="514">
        <f>IF(ISBLANK(R89), ,U89/Q89)</f>
        <v>0.89699999999999991</v>
      </c>
    </row>
    <row r="90" spans="1:26" ht="15" customHeight="1">
      <c r="A90" s="529"/>
      <c r="B90" s="364" t="s">
        <v>332</v>
      </c>
      <c r="C90" s="364"/>
      <c r="D90" s="364"/>
      <c r="E90" s="516"/>
      <c r="F90" s="364"/>
      <c r="G90" s="517"/>
      <c r="H90" s="244"/>
      <c r="I90" s="518"/>
      <c r="J90" s="518"/>
      <c r="K90" s="519"/>
      <c r="L90" s="519"/>
      <c r="M90" s="520"/>
      <c r="N90" s="492"/>
      <c r="O90" s="523"/>
      <c r="P90" s="523"/>
      <c r="Q90" s="523"/>
      <c r="R90" s="523"/>
      <c r="S90" s="364"/>
      <c r="T90" s="523"/>
      <c r="U90" s="523"/>
      <c r="V90" s="523"/>
      <c r="W90" s="523"/>
      <c r="X90" s="524"/>
      <c r="Y90" s="523"/>
      <c r="Z90" s="523"/>
    </row>
    <row r="91" spans="1:26" ht="15" customHeight="1">
      <c r="A91" s="253">
        <v>118</v>
      </c>
      <c r="B91" s="254" t="s">
        <v>333</v>
      </c>
      <c r="C91" s="154" t="s">
        <v>181</v>
      </c>
      <c r="D91" s="154" t="s">
        <v>334</v>
      </c>
      <c r="E91" s="526"/>
      <c r="F91" s="154" t="s">
        <v>335</v>
      </c>
      <c r="G91" s="527">
        <v>160</v>
      </c>
      <c r="H91" s="279"/>
      <c r="I91" s="508">
        <f>ROUND(H91*G91/G91,2)</f>
        <v>0</v>
      </c>
      <c r="J91" s="508"/>
      <c r="K91" s="156">
        <v>147.9</v>
      </c>
      <c r="L91" s="509">
        <f>IF(OR(ISBLANK(K91),K91=0,H91=0,ISBLANK(H91)),,ROUND(K91+$L$5,2))</f>
        <v>0</v>
      </c>
      <c r="M91" s="510">
        <f>ROUND(I91*L91,2)</f>
        <v>0</v>
      </c>
      <c r="N91" s="511">
        <f>ROUND(L91/G91,4)</f>
        <v>0</v>
      </c>
      <c r="O91" s="528" t="s">
        <v>336</v>
      </c>
      <c r="P91" s="154" t="s">
        <v>335</v>
      </c>
      <c r="Q91" s="257">
        <v>160</v>
      </c>
      <c r="R91" s="313">
        <v>64.2</v>
      </c>
      <c r="S91" s="257">
        <v>35.57</v>
      </c>
      <c r="T91" s="512">
        <f>ROUND($U$8*S91,2)</f>
        <v>133.30000000000001</v>
      </c>
      <c r="U91" s="512">
        <f>IF(ISBLANK(O91),,R91+T91)</f>
        <v>197.5</v>
      </c>
      <c r="V91" s="170" t="s">
        <v>177</v>
      </c>
      <c r="W91" s="512" t="b">
        <f>IF(ISNUMBER(R91),IF(V91="Y",(K91-T91)))</f>
        <v>0</v>
      </c>
      <c r="X91" s="513">
        <f>W91/G91</f>
        <v>0</v>
      </c>
      <c r="Y91" s="512">
        <f>IF(V91="N",IF(ISNUMBER(R91),R91/Q91))</f>
        <v>0.40125</v>
      </c>
      <c r="Z91" s="514">
        <f>IF(ISBLANK(R91), ,U91/Q91)</f>
        <v>1.234375</v>
      </c>
    </row>
    <row r="92" spans="1:26" ht="15" customHeight="1" thickBot="1">
      <c r="A92" s="529"/>
      <c r="B92" s="364" t="s">
        <v>332</v>
      </c>
      <c r="C92" s="364"/>
      <c r="D92" s="364"/>
      <c r="E92" s="516"/>
      <c r="F92" s="364"/>
      <c r="G92" s="517"/>
      <c r="H92" s="244"/>
      <c r="I92" s="518"/>
      <c r="J92" s="518"/>
      <c r="K92" s="519"/>
      <c r="L92" s="519"/>
      <c r="M92" s="520"/>
      <c r="N92" s="521"/>
      <c r="O92" s="522"/>
      <c r="P92" s="523"/>
      <c r="Q92" s="523"/>
      <c r="R92" s="523"/>
      <c r="S92" s="364"/>
      <c r="T92" s="523"/>
      <c r="U92" s="523"/>
      <c r="V92" s="523"/>
      <c r="W92" s="523"/>
      <c r="X92" s="524"/>
      <c r="Y92" s="523"/>
      <c r="Z92" s="523"/>
    </row>
    <row r="93" spans="1:26" ht="15" customHeight="1" thickBot="1">
      <c r="A93" s="530">
        <v>119</v>
      </c>
      <c r="B93" s="254" t="s">
        <v>337</v>
      </c>
      <c r="C93" s="255" t="s">
        <v>172</v>
      </c>
      <c r="D93" s="311" t="s">
        <v>338</v>
      </c>
      <c r="E93" s="384"/>
      <c r="F93" s="255" t="s">
        <v>176</v>
      </c>
      <c r="G93" s="531">
        <v>173</v>
      </c>
      <c r="H93" s="279">
        <v>30</v>
      </c>
      <c r="I93" s="528">
        <f>ROUND(H93*G93/G93,2)</f>
        <v>30</v>
      </c>
      <c r="J93" s="255" t="s">
        <v>170</v>
      </c>
      <c r="K93" s="313">
        <v>216.4</v>
      </c>
      <c r="L93" s="392">
        <f>IF(OR(ISBLANK(K93),K93=0,H93=0,ISBLANK(H93)),,ROUND(K93+$L$5,2))</f>
        <v>216.4</v>
      </c>
      <c r="M93" s="513">
        <f>ROUND(I93*L93,2)</f>
        <v>6492</v>
      </c>
      <c r="N93" s="533">
        <f>ROUND(L93/G93,4)</f>
        <v>1.2508999999999999</v>
      </c>
      <c r="O93" s="257" t="s">
        <v>339</v>
      </c>
      <c r="P93" s="255" t="s">
        <v>176</v>
      </c>
      <c r="Q93" s="255">
        <v>173</v>
      </c>
      <c r="R93" s="534">
        <v>93</v>
      </c>
      <c r="S93" s="255">
        <v>32.86</v>
      </c>
      <c r="T93" s="512">
        <f>ROUND($U$8*S93,2)</f>
        <v>123.14</v>
      </c>
      <c r="U93" s="536">
        <f>IF(ISBLANK(O93),,R93+T93)</f>
        <v>216.14</v>
      </c>
      <c r="V93" s="537" t="s">
        <v>177</v>
      </c>
      <c r="W93" s="538" t="b">
        <f>IF(ISNUMBER(K93),IF(V93="Y",(K93-T93)))</f>
        <v>0</v>
      </c>
      <c r="X93" s="539">
        <f>W93/G93</f>
        <v>0</v>
      </c>
      <c r="Y93" s="392">
        <f>IF(V93="N",IF(ISNUMBER(R93),(R93+T93)/Q93))</f>
        <v>1.2493641618497109</v>
      </c>
      <c r="Z93" s="514">
        <f>IF(ISBLANK(R93), ,U93/Q93)</f>
        <v>1.2493641618497109</v>
      </c>
    </row>
    <row r="94" spans="1:26" ht="15" customHeight="1">
      <c r="A94" s="540"/>
      <c r="B94" s="541" t="s">
        <v>340</v>
      </c>
      <c r="C94" s="498"/>
      <c r="D94" s="542"/>
      <c r="E94" s="498"/>
      <c r="F94" s="498"/>
      <c r="G94" s="168"/>
      <c r="H94" s="543"/>
      <c r="I94" s="498"/>
      <c r="J94" s="498"/>
      <c r="K94" s="300"/>
      <c r="L94" s="300"/>
      <c r="M94" s="544"/>
      <c r="N94" s="545"/>
      <c r="O94" s="498"/>
      <c r="P94" s="498"/>
      <c r="Q94" s="498"/>
      <c r="R94" s="300"/>
      <c r="S94" s="498"/>
      <c r="T94" s="300"/>
      <c r="U94" s="300"/>
      <c r="V94" s="546"/>
      <c r="W94" s="300"/>
      <c r="X94" s="547"/>
      <c r="Y94" s="498"/>
      <c r="Z94" s="249"/>
    </row>
    <row r="95" spans="1:26" ht="15" customHeight="1">
      <c r="A95" s="529"/>
      <c r="B95" s="364" t="s">
        <v>341</v>
      </c>
      <c r="C95" s="364"/>
      <c r="D95" s="364"/>
      <c r="E95" s="516"/>
      <c r="F95" s="364"/>
      <c r="G95" s="517"/>
      <c r="H95" s="244"/>
      <c r="I95" s="518"/>
      <c r="J95" s="518"/>
      <c r="K95" s="519"/>
      <c r="L95" s="519"/>
      <c r="M95" s="520"/>
      <c r="N95" s="521"/>
      <c r="O95" s="548"/>
      <c r="P95" s="523"/>
      <c r="Q95" s="523"/>
      <c r="R95" s="523"/>
      <c r="S95" s="364"/>
      <c r="T95" s="523"/>
      <c r="U95" s="523"/>
      <c r="V95" s="523"/>
      <c r="W95" s="523"/>
      <c r="X95" s="524"/>
      <c r="Y95" s="523"/>
      <c r="Z95" s="523"/>
    </row>
    <row r="96" spans="1:26" ht="15.75" customHeight="1">
      <c r="A96" s="549"/>
      <c r="B96" s="2890" t="s">
        <v>342</v>
      </c>
      <c r="C96" s="2891"/>
      <c r="D96" s="2891"/>
      <c r="E96" s="2891"/>
      <c r="F96" s="2891"/>
      <c r="G96" s="2892"/>
      <c r="H96" s="550"/>
      <c r="I96" s="550"/>
      <c r="J96" s="550"/>
      <c r="K96" s="550"/>
      <c r="L96" s="550"/>
      <c r="M96" s="551"/>
      <c r="N96" s="552"/>
      <c r="O96" s="550"/>
      <c r="P96" s="550"/>
      <c r="Q96" s="550"/>
      <c r="R96" s="550"/>
      <c r="S96" s="550"/>
      <c r="T96" s="550"/>
      <c r="U96" s="550"/>
      <c r="V96" s="550"/>
      <c r="W96" s="550"/>
      <c r="X96" s="550"/>
      <c r="Y96" s="553"/>
      <c r="Z96" s="553"/>
    </row>
    <row r="97" spans="1:26" ht="15" customHeight="1">
      <c r="A97" s="504">
        <v>120</v>
      </c>
      <c r="B97" s="147" t="s">
        <v>343</v>
      </c>
      <c r="C97" s="154" t="s">
        <v>344</v>
      </c>
      <c r="D97" s="554"/>
      <c r="E97" s="154"/>
      <c r="F97" s="155" t="s">
        <v>345</v>
      </c>
      <c r="G97" s="256">
        <v>50</v>
      </c>
      <c r="H97" s="153"/>
      <c r="I97" s="154">
        <f>ROUND($H$97*$G$97/G97,2)</f>
        <v>0</v>
      </c>
      <c r="J97" s="155" t="s">
        <v>170</v>
      </c>
      <c r="K97" s="235"/>
      <c r="L97" s="157"/>
      <c r="M97" s="158"/>
      <c r="N97" s="159"/>
      <c r="O97" s="157"/>
      <c r="P97" s="157"/>
      <c r="Q97" s="157"/>
      <c r="R97" s="157"/>
      <c r="S97" s="155"/>
      <c r="T97" s="165"/>
      <c r="U97" s="165"/>
      <c r="V97" s="165"/>
      <c r="W97" s="165"/>
      <c r="X97" s="555"/>
      <c r="Y97" s="555"/>
      <c r="Z97" s="555"/>
    </row>
    <row r="98" spans="1:26" ht="15" customHeight="1">
      <c r="A98" s="228"/>
      <c r="B98" s="166" t="s">
        <v>346</v>
      </c>
      <c r="C98" s="49" t="s">
        <v>347</v>
      </c>
      <c r="D98" s="556"/>
      <c r="E98" s="260"/>
      <c r="F98" s="260"/>
      <c r="G98" s="260">
        <v>10</v>
      </c>
      <c r="H98" s="319"/>
      <c r="I98" s="166">
        <f>ROUND(H97*G97/G98,2)</f>
        <v>0</v>
      </c>
      <c r="J98" s="228" t="s">
        <v>170</v>
      </c>
      <c r="K98" s="170"/>
      <c r="L98" s="299">
        <f>IF(OR(ISBLANK(H97),H97=0,ISBLANK(G98)),,ROUND(K98+$L$5,2))</f>
        <v>0</v>
      </c>
      <c r="M98" s="172">
        <f>ROUND(I98*L98,2)</f>
        <v>0</v>
      </c>
      <c r="N98" s="173">
        <f>ROUND(L98/G98,4)</f>
        <v>0</v>
      </c>
      <c r="O98" s="557"/>
      <c r="P98" s="171"/>
      <c r="Q98" s="171"/>
      <c r="R98" s="230"/>
      <c r="S98" s="166"/>
      <c r="T98" s="230"/>
      <c r="U98" s="230"/>
      <c r="V98" s="230"/>
      <c r="W98" s="230"/>
      <c r="X98" s="326"/>
      <c r="Y98" s="326"/>
      <c r="Z98" s="326"/>
    </row>
    <row r="99" spans="1:26" ht="15" customHeight="1">
      <c r="A99" s="198"/>
      <c r="B99" s="268" t="s">
        <v>265</v>
      </c>
      <c r="C99" s="558" t="s">
        <v>20</v>
      </c>
      <c r="D99" s="559"/>
      <c r="E99" s="560"/>
      <c r="F99" s="560"/>
      <c r="G99" s="560"/>
      <c r="H99" s="561"/>
      <c r="I99" s="518" t="s">
        <v>20</v>
      </c>
      <c r="J99" s="562" t="s">
        <v>20</v>
      </c>
      <c r="K99" s="307"/>
      <c r="L99" s="563" t="s">
        <v>20</v>
      </c>
      <c r="M99" s="564" t="s">
        <v>20</v>
      </c>
      <c r="N99" s="446" t="s">
        <v>20</v>
      </c>
      <c r="O99" s="523"/>
      <c r="P99" s="523"/>
      <c r="Q99" s="523"/>
      <c r="R99" s="565"/>
      <c r="S99" s="270"/>
      <c r="T99" s="271"/>
      <c r="U99" s="271"/>
      <c r="V99" s="271"/>
      <c r="W99" s="271"/>
      <c r="X99" s="348"/>
      <c r="Y99" s="566" t="s">
        <v>20</v>
      </c>
      <c r="Z99" s="566"/>
    </row>
    <row r="100" spans="1:26" ht="15" customHeight="1">
      <c r="A100" s="504">
        <v>121</v>
      </c>
      <c r="B100" s="147" t="s">
        <v>348</v>
      </c>
      <c r="C100" s="154" t="s">
        <v>344</v>
      </c>
      <c r="D100" s="554"/>
      <c r="E100" s="154"/>
      <c r="F100" s="151" t="s">
        <v>349</v>
      </c>
      <c r="G100" s="152">
        <v>10</v>
      </c>
      <c r="H100" s="312"/>
      <c r="I100" s="154">
        <f>ROUND($H$100*$G$100/G100,2)</f>
        <v>0</v>
      </c>
      <c r="J100" s="155" t="s">
        <v>170</v>
      </c>
      <c r="K100" s="235"/>
      <c r="L100" s="157"/>
      <c r="M100" s="158"/>
      <c r="N100" s="159"/>
      <c r="O100" s="157"/>
      <c r="P100" s="157"/>
      <c r="Q100" s="157"/>
      <c r="R100" s="157"/>
      <c r="S100" s="166"/>
      <c r="T100" s="230"/>
      <c r="U100" s="230"/>
      <c r="V100" s="230"/>
      <c r="W100" s="230"/>
      <c r="X100" s="326"/>
      <c r="Y100" s="326"/>
      <c r="Z100" s="326"/>
    </row>
    <row r="101" spans="1:26" ht="15" customHeight="1">
      <c r="A101" s="228"/>
      <c r="B101" s="166" t="s">
        <v>350</v>
      </c>
      <c r="C101" s="49" t="s">
        <v>347</v>
      </c>
      <c r="D101" s="556"/>
      <c r="E101" s="260"/>
      <c r="F101" s="260"/>
      <c r="G101" s="260">
        <v>10</v>
      </c>
      <c r="H101" s="567"/>
      <c r="I101" s="498">
        <f>ROUND(H100*G100/G101,2)</f>
        <v>0</v>
      </c>
      <c r="J101" s="166" t="s">
        <v>170</v>
      </c>
      <c r="K101" s="156"/>
      <c r="L101" s="299">
        <f>IF(OR(ISBLANK(H100),H100=0,ISBLANK(G101)),,ROUND(K101+$L$5,2))</f>
        <v>0</v>
      </c>
      <c r="M101" s="158">
        <f>ROUND(I101*L101,2)</f>
        <v>0</v>
      </c>
      <c r="N101" s="159">
        <f>ROUND(L101/G101,4)</f>
        <v>0</v>
      </c>
      <c r="O101" s="157"/>
      <c r="P101" s="157"/>
      <c r="Q101" s="157"/>
      <c r="R101" s="157"/>
      <c r="S101" s="166"/>
      <c r="T101" s="230"/>
      <c r="U101" s="230"/>
      <c r="V101" s="230"/>
      <c r="W101" s="230"/>
      <c r="X101" s="326"/>
      <c r="Y101" s="568"/>
      <c r="Z101" s="568"/>
    </row>
    <row r="102" spans="1:26" ht="15" customHeight="1">
      <c r="A102" s="356"/>
      <c r="B102" s="166" t="s">
        <v>351</v>
      </c>
      <c r="C102" s="569"/>
      <c r="D102" s="570"/>
      <c r="E102" s="154"/>
      <c r="F102" s="571"/>
      <c r="G102" s="152"/>
      <c r="H102" s="567"/>
      <c r="I102" s="498"/>
      <c r="J102" s="166"/>
      <c r="K102" s="165"/>
      <c r="L102" s="171"/>
      <c r="M102" s="158"/>
      <c r="N102" s="159"/>
      <c r="O102" s="157"/>
      <c r="P102" s="157"/>
      <c r="Q102" s="157"/>
      <c r="R102" s="157"/>
      <c r="S102" s="166"/>
      <c r="T102" s="230"/>
      <c r="U102" s="230"/>
      <c r="V102" s="230"/>
      <c r="W102" s="230"/>
      <c r="X102" s="326"/>
      <c r="Y102" s="165" t="s">
        <v>20</v>
      </c>
      <c r="Z102" s="165"/>
    </row>
    <row r="103" spans="1:26" ht="15" customHeight="1">
      <c r="A103" s="198"/>
      <c r="B103" s="199" t="s">
        <v>265</v>
      </c>
      <c r="C103" s="572"/>
      <c r="D103" s="573"/>
      <c r="E103" s="364"/>
      <c r="F103" s="574"/>
      <c r="G103" s="243"/>
      <c r="H103" s="567"/>
      <c r="I103" s="575"/>
      <c r="J103" s="270"/>
      <c r="K103" s="271"/>
      <c r="L103" s="246"/>
      <c r="M103" s="576"/>
      <c r="N103" s="492"/>
      <c r="O103" s="246"/>
      <c r="P103" s="246"/>
      <c r="Q103" s="246"/>
      <c r="R103" s="246"/>
      <c r="S103" s="242"/>
      <c r="T103" s="242"/>
      <c r="U103" s="242"/>
      <c r="V103" s="242"/>
      <c r="W103" s="242"/>
      <c r="X103" s="242"/>
      <c r="Y103" s="271" t="s">
        <v>20</v>
      </c>
      <c r="Z103" s="271"/>
    </row>
    <row r="104" spans="1:26" ht="15" customHeight="1">
      <c r="A104" s="255"/>
      <c r="B104" s="253"/>
      <c r="C104" s="577"/>
      <c r="D104" s="578"/>
      <c r="E104" s="257"/>
      <c r="F104" s="579"/>
      <c r="G104" s="311"/>
      <c r="H104" s="567"/>
      <c r="I104" s="255"/>
      <c r="J104" s="580"/>
      <c r="K104" s="581"/>
      <c r="L104" s="314"/>
      <c r="M104" s="315"/>
      <c r="N104" s="316"/>
      <c r="O104" s="471"/>
      <c r="P104" s="471"/>
      <c r="Q104" s="471"/>
      <c r="R104" s="471"/>
      <c r="S104" s="582"/>
      <c r="T104" s="582"/>
      <c r="U104" s="582"/>
      <c r="V104" s="582"/>
      <c r="W104" s="582"/>
      <c r="X104" s="582"/>
      <c r="Y104" s="471"/>
      <c r="Z104" s="73"/>
    </row>
    <row r="105" spans="1:26" ht="15" customHeight="1">
      <c r="A105" s="155"/>
      <c r="B105" s="146"/>
      <c r="C105" s="569"/>
      <c r="D105" s="570"/>
      <c r="E105" s="154"/>
      <c r="F105" s="571"/>
      <c r="G105" s="152"/>
      <c r="H105" s="567"/>
      <c r="I105" s="154"/>
      <c r="J105" s="239"/>
      <c r="K105" s="462"/>
      <c r="L105" s="157"/>
      <c r="M105" s="158"/>
      <c r="N105" s="159"/>
      <c r="O105" s="471"/>
      <c r="P105" s="471"/>
      <c r="Q105" s="471"/>
      <c r="R105" s="471"/>
      <c r="S105" s="582"/>
      <c r="T105" s="582"/>
      <c r="U105" s="582"/>
      <c r="V105" s="582"/>
      <c r="W105" s="582"/>
      <c r="X105" s="582"/>
      <c r="Y105" s="471"/>
      <c r="Z105" s="73"/>
    </row>
    <row r="106" spans="1:26" ht="15" customHeight="1">
      <c r="A106" s="198"/>
      <c r="B106" s="268"/>
      <c r="C106" s="572"/>
      <c r="D106" s="573"/>
      <c r="E106" s="364"/>
      <c r="F106" s="574"/>
      <c r="G106" s="243"/>
      <c r="H106" s="583"/>
      <c r="I106" s="364"/>
      <c r="J106" s="584"/>
      <c r="K106" s="565"/>
      <c r="L106" s="444"/>
      <c r="M106" s="445"/>
      <c r="N106" s="446"/>
      <c r="O106" s="471"/>
      <c r="P106" s="471"/>
      <c r="Q106" s="471"/>
      <c r="R106" s="471"/>
      <c r="S106" s="582"/>
      <c r="T106" s="582"/>
      <c r="U106" s="582"/>
      <c r="V106" s="582"/>
      <c r="W106" s="582"/>
      <c r="X106" s="582"/>
      <c r="Y106" s="471"/>
      <c r="Z106" s="73"/>
    </row>
    <row r="107" spans="1:26" ht="13.5" customHeight="1">
      <c r="A107" s="113"/>
      <c r="B107" s="113"/>
      <c r="C107" s="113"/>
      <c r="D107" s="113"/>
      <c r="E107" s="113"/>
      <c r="F107" s="585"/>
      <c r="G107" s="586"/>
      <c r="H107" s="587"/>
      <c r="I107" s="205"/>
      <c r="J107" s="445" t="s">
        <v>352</v>
      </c>
      <c r="K107" s="588"/>
      <c r="L107" s="586"/>
      <c r="M107" s="212">
        <f>SUMIF(M10:M106,"&gt;0")</f>
        <v>79977.5</v>
      </c>
      <c r="N107" s="589"/>
      <c r="O107" s="74"/>
      <c r="P107" s="74"/>
      <c r="Q107" s="74"/>
      <c r="R107" s="74"/>
      <c r="S107" s="73"/>
      <c r="T107" s="73"/>
      <c r="U107" s="73"/>
      <c r="V107" s="73"/>
      <c r="W107" s="73"/>
      <c r="X107" s="73"/>
      <c r="Y107" s="73"/>
      <c r="Z107" s="73"/>
    </row>
    <row r="108" spans="1:26" ht="13.5" customHeight="1">
      <c r="A108" s="73"/>
      <c r="B108" s="73"/>
      <c r="C108" s="73"/>
      <c r="D108" s="73"/>
      <c r="E108" s="73"/>
      <c r="F108" s="590"/>
      <c r="G108" s="591"/>
      <c r="H108" s="592"/>
      <c r="I108" s="73"/>
      <c r="J108" s="73"/>
      <c r="K108" s="74"/>
      <c r="L108" s="74"/>
      <c r="M108" s="74"/>
      <c r="N108" s="74"/>
      <c r="O108" s="74"/>
      <c r="P108" s="74"/>
      <c r="Q108" s="74"/>
      <c r="R108" s="74"/>
      <c r="S108" s="73"/>
      <c r="T108" s="73"/>
      <c r="U108" s="73"/>
      <c r="V108" s="73"/>
      <c r="W108" s="73"/>
      <c r="X108" s="73"/>
      <c r="Y108" s="73"/>
      <c r="Z108" s="73"/>
    </row>
    <row r="109" spans="1:26" ht="13.5" customHeight="1">
      <c r="A109" s="73"/>
      <c r="B109" s="73"/>
      <c r="C109" s="73"/>
      <c r="D109" s="73"/>
      <c r="E109" s="73"/>
      <c r="F109" s="590"/>
      <c r="G109" s="591"/>
      <c r="H109" s="592"/>
      <c r="I109" s="73"/>
      <c r="J109" s="73"/>
      <c r="K109" s="74"/>
      <c r="L109" s="74"/>
      <c r="M109" s="74"/>
      <c r="N109" s="74"/>
      <c r="O109" s="74"/>
      <c r="P109" s="74"/>
      <c r="Q109" s="74"/>
      <c r="R109" s="74"/>
      <c r="S109" s="73"/>
      <c r="T109" s="73"/>
      <c r="U109" s="73"/>
      <c r="V109" s="73"/>
      <c r="W109" s="73"/>
      <c r="X109" s="73"/>
      <c r="Y109" s="73"/>
      <c r="Z109" s="73"/>
    </row>
    <row r="110" spans="1:26" ht="13.5" customHeight="1">
      <c r="A110" s="73"/>
      <c r="B110" s="73"/>
      <c r="C110" s="73"/>
      <c r="D110" s="73"/>
      <c r="E110" s="73"/>
      <c r="F110" s="590"/>
      <c r="G110" s="591"/>
      <c r="H110" s="592"/>
      <c r="I110" s="73"/>
      <c r="J110" s="73"/>
      <c r="K110" s="74"/>
      <c r="L110" s="74"/>
      <c r="M110" s="74"/>
      <c r="N110" s="74"/>
      <c r="O110" s="74"/>
      <c r="P110" s="74"/>
      <c r="Q110" s="74"/>
      <c r="R110" s="74"/>
      <c r="S110" s="73"/>
      <c r="T110" s="73"/>
      <c r="U110" s="73"/>
      <c r="V110" s="73"/>
      <c r="W110" s="73"/>
      <c r="X110" s="73"/>
      <c r="Y110" s="73"/>
      <c r="Z110" s="73"/>
    </row>
    <row r="111" spans="1:26" ht="13.5" customHeight="1">
      <c r="A111" s="73"/>
      <c r="B111" s="73"/>
      <c r="C111" s="73"/>
      <c r="D111" s="73"/>
      <c r="E111" s="73"/>
      <c r="F111" s="590"/>
      <c r="G111" s="591"/>
      <c r="H111" s="592"/>
      <c r="I111" s="73"/>
      <c r="J111" s="73"/>
      <c r="K111" s="74"/>
      <c r="L111" s="74"/>
      <c r="M111" s="74"/>
      <c r="N111" s="74"/>
      <c r="O111" s="74"/>
      <c r="P111" s="74"/>
      <c r="Q111" s="74"/>
      <c r="R111" s="74"/>
      <c r="S111" s="73"/>
      <c r="T111" s="73"/>
      <c r="U111" s="73"/>
      <c r="V111" s="73"/>
      <c r="W111" s="73"/>
      <c r="X111" s="73"/>
      <c r="Y111" s="73"/>
      <c r="Z111" s="73"/>
    </row>
    <row r="112" spans="1:26" ht="13.5" customHeight="1">
      <c r="A112" s="73"/>
      <c r="B112" s="73"/>
      <c r="C112" s="73"/>
      <c r="D112" s="73"/>
      <c r="E112" s="73"/>
      <c r="F112" s="590"/>
      <c r="G112" s="591"/>
      <c r="H112" s="592"/>
      <c r="I112" s="73"/>
      <c r="J112" s="73"/>
      <c r="K112" s="74"/>
      <c r="L112" s="74"/>
      <c r="M112" s="74"/>
      <c r="N112" s="74"/>
      <c r="O112" s="74"/>
      <c r="P112" s="74"/>
      <c r="Q112" s="74"/>
      <c r="R112" s="74"/>
      <c r="S112" s="73"/>
      <c r="T112" s="73"/>
      <c r="U112" s="73"/>
      <c r="V112" s="73"/>
      <c r="W112" s="73"/>
      <c r="X112" s="73"/>
      <c r="Y112" s="73"/>
      <c r="Z112" s="73"/>
    </row>
    <row r="113" spans="1:26" ht="13.5" customHeight="1">
      <c r="A113" s="73"/>
      <c r="B113" s="73"/>
      <c r="C113" s="73"/>
      <c r="D113" s="73"/>
      <c r="E113" s="73"/>
      <c r="F113" s="590"/>
      <c r="G113" s="591"/>
      <c r="H113" s="592"/>
      <c r="I113" s="73"/>
      <c r="J113" s="73"/>
      <c r="K113" s="74"/>
      <c r="L113" s="74"/>
      <c r="M113" s="74"/>
      <c r="N113" s="74"/>
      <c r="O113" s="74"/>
      <c r="P113" s="74"/>
      <c r="Q113" s="74"/>
      <c r="R113" s="74"/>
      <c r="S113" s="73"/>
      <c r="T113" s="73"/>
      <c r="U113" s="73"/>
      <c r="V113" s="73"/>
      <c r="W113" s="73"/>
      <c r="X113" s="73"/>
      <c r="Y113" s="73"/>
      <c r="Z113" s="73"/>
    </row>
    <row r="114" spans="1:26" ht="13.5" customHeight="1">
      <c r="A114" s="73"/>
      <c r="B114" s="73"/>
      <c r="C114" s="73"/>
      <c r="D114" s="73"/>
      <c r="E114" s="73"/>
      <c r="F114" s="590"/>
      <c r="G114" s="591"/>
      <c r="H114" s="592"/>
      <c r="I114" s="73"/>
      <c r="J114" s="73"/>
      <c r="K114" s="74"/>
      <c r="L114" s="74"/>
      <c r="M114" s="74"/>
      <c r="N114" s="74"/>
      <c r="O114" s="74"/>
      <c r="P114" s="74"/>
      <c r="Q114" s="74"/>
      <c r="R114" s="74"/>
      <c r="S114" s="73"/>
      <c r="T114" s="73"/>
      <c r="U114" s="73"/>
      <c r="V114" s="73"/>
      <c r="W114" s="73"/>
      <c r="X114" s="73"/>
      <c r="Y114" s="73"/>
      <c r="Z114" s="73"/>
    </row>
    <row r="115" spans="1:26" ht="13.5" customHeight="1">
      <c r="A115" s="73"/>
      <c r="B115" s="73"/>
      <c r="C115" s="73"/>
      <c r="D115" s="73"/>
      <c r="E115" s="73"/>
      <c r="F115" s="590"/>
      <c r="G115" s="591"/>
      <c r="H115" s="592"/>
      <c r="I115" s="73"/>
      <c r="J115" s="73"/>
      <c r="K115" s="74"/>
      <c r="L115" s="74"/>
      <c r="M115" s="74"/>
      <c r="N115" s="74"/>
      <c r="O115" s="74"/>
      <c r="P115" s="74"/>
      <c r="Q115" s="74"/>
      <c r="R115" s="74"/>
      <c r="S115" s="73"/>
      <c r="T115" s="73"/>
      <c r="U115" s="73"/>
      <c r="V115" s="73"/>
      <c r="W115" s="73"/>
      <c r="X115" s="73"/>
      <c r="Y115" s="73"/>
      <c r="Z115" s="73"/>
    </row>
    <row r="116" spans="1:26" ht="13.5" customHeight="1">
      <c r="A116" s="73"/>
      <c r="B116" s="73"/>
      <c r="C116" s="73"/>
      <c r="D116" s="73"/>
      <c r="E116" s="73"/>
      <c r="F116" s="590"/>
      <c r="G116" s="591"/>
      <c r="H116" s="592"/>
      <c r="I116" s="73"/>
      <c r="J116" s="73"/>
      <c r="K116" s="74"/>
      <c r="L116" s="74"/>
      <c r="M116" s="74"/>
      <c r="N116" s="74"/>
      <c r="O116" s="74"/>
      <c r="P116" s="74"/>
      <c r="Q116" s="74"/>
      <c r="R116" s="74"/>
      <c r="S116" s="73"/>
      <c r="T116" s="73"/>
      <c r="U116" s="73"/>
      <c r="V116" s="73"/>
      <c r="W116" s="73"/>
      <c r="X116" s="73"/>
      <c r="Y116" s="73"/>
      <c r="Z116" s="73"/>
    </row>
    <row r="117" spans="1:26" ht="13.5" customHeight="1">
      <c r="A117" s="73"/>
      <c r="B117" s="73"/>
      <c r="C117" s="73"/>
      <c r="D117" s="73"/>
      <c r="E117" s="73"/>
      <c r="F117" s="590"/>
      <c r="G117" s="591"/>
      <c r="H117" s="592"/>
      <c r="I117" s="73"/>
      <c r="J117" s="73"/>
      <c r="K117" s="74"/>
      <c r="L117" s="74"/>
      <c r="M117" s="74"/>
      <c r="N117" s="74"/>
      <c r="O117" s="74"/>
      <c r="P117" s="74"/>
      <c r="Q117" s="74"/>
      <c r="R117" s="74"/>
      <c r="S117" s="73"/>
      <c r="T117" s="73"/>
      <c r="U117" s="73"/>
      <c r="V117" s="73"/>
      <c r="W117" s="73"/>
      <c r="X117" s="73"/>
      <c r="Y117" s="73"/>
      <c r="Z117" s="73"/>
    </row>
    <row r="118" spans="1:26" ht="13.5" customHeight="1">
      <c r="A118" s="73"/>
      <c r="B118" s="73"/>
      <c r="C118" s="73"/>
      <c r="D118" s="73"/>
      <c r="E118" s="73"/>
      <c r="F118" s="590"/>
      <c r="G118" s="591"/>
      <c r="H118" s="592"/>
      <c r="I118" s="73"/>
      <c r="J118" s="73"/>
      <c r="K118" s="74"/>
      <c r="L118" s="74"/>
      <c r="M118" s="74"/>
      <c r="N118" s="74"/>
      <c r="O118" s="74"/>
      <c r="P118" s="74"/>
      <c r="Q118" s="74"/>
      <c r="R118" s="74"/>
      <c r="S118" s="73"/>
      <c r="T118" s="73"/>
      <c r="U118" s="73"/>
      <c r="V118" s="73"/>
      <c r="W118" s="73"/>
      <c r="X118" s="73"/>
      <c r="Y118" s="73"/>
      <c r="Z118" s="73"/>
    </row>
    <row r="119" spans="1:26" ht="13.5" customHeight="1">
      <c r="A119" s="73"/>
      <c r="B119" s="73"/>
      <c r="C119" s="73"/>
      <c r="D119" s="73"/>
      <c r="E119" s="73"/>
      <c r="F119" s="590"/>
      <c r="G119" s="591"/>
      <c r="H119" s="592"/>
      <c r="I119" s="73"/>
      <c r="J119" s="73"/>
      <c r="K119" s="74"/>
      <c r="L119" s="74"/>
      <c r="M119" s="74"/>
      <c r="N119" s="74"/>
      <c r="O119" s="74"/>
      <c r="P119" s="74"/>
      <c r="Q119" s="74"/>
      <c r="R119" s="74"/>
      <c r="S119" s="73"/>
      <c r="T119" s="73"/>
      <c r="U119" s="73"/>
      <c r="V119" s="73"/>
      <c r="W119" s="73"/>
      <c r="X119" s="73"/>
      <c r="Y119" s="73"/>
      <c r="Z119" s="73"/>
    </row>
    <row r="120" spans="1:26" ht="13.5" customHeight="1">
      <c r="A120" s="73"/>
      <c r="B120" s="73"/>
      <c r="C120" s="73"/>
      <c r="D120" s="73"/>
      <c r="E120" s="73"/>
      <c r="F120" s="590"/>
      <c r="G120" s="591"/>
      <c r="H120" s="592"/>
      <c r="I120" s="73"/>
      <c r="J120" s="73"/>
      <c r="K120" s="74"/>
      <c r="L120" s="74"/>
      <c r="M120" s="74"/>
      <c r="N120" s="74"/>
      <c r="O120" s="74"/>
      <c r="P120" s="74"/>
      <c r="Q120" s="74"/>
      <c r="R120" s="74"/>
      <c r="S120" s="73"/>
      <c r="T120" s="73"/>
      <c r="U120" s="73"/>
      <c r="V120" s="73"/>
      <c r="W120" s="73"/>
      <c r="X120" s="73"/>
      <c r="Y120" s="73"/>
      <c r="Z120" s="73"/>
    </row>
    <row r="121" spans="1:26" ht="13.5" customHeight="1">
      <c r="A121" s="73"/>
      <c r="B121" s="73"/>
      <c r="C121" s="73"/>
      <c r="D121" s="73"/>
      <c r="E121" s="73"/>
      <c r="F121" s="590"/>
      <c r="G121" s="591"/>
      <c r="H121" s="592"/>
      <c r="I121" s="73"/>
      <c r="J121" s="73"/>
      <c r="K121" s="74"/>
      <c r="L121" s="74"/>
      <c r="M121" s="74"/>
      <c r="N121" s="74"/>
      <c r="O121" s="74"/>
      <c r="P121" s="74"/>
      <c r="Q121" s="74"/>
      <c r="R121" s="74"/>
      <c r="S121" s="73"/>
      <c r="T121" s="73"/>
      <c r="U121" s="73"/>
      <c r="V121" s="73"/>
      <c r="W121" s="73"/>
      <c r="X121" s="73"/>
      <c r="Y121" s="73"/>
      <c r="Z121" s="73"/>
    </row>
    <row r="122" spans="1:26" ht="13.5" customHeight="1">
      <c r="A122" s="73"/>
      <c r="B122" s="73"/>
      <c r="C122" s="73"/>
      <c r="D122" s="73"/>
      <c r="E122" s="73"/>
      <c r="F122" s="590"/>
      <c r="G122" s="591"/>
      <c r="H122" s="592"/>
      <c r="I122" s="73"/>
      <c r="J122" s="73"/>
      <c r="K122" s="74"/>
      <c r="L122" s="74"/>
      <c r="M122" s="74"/>
      <c r="N122" s="74"/>
      <c r="O122" s="74"/>
      <c r="P122" s="74"/>
      <c r="Q122" s="74"/>
      <c r="R122" s="74"/>
      <c r="S122" s="73"/>
      <c r="T122" s="73"/>
      <c r="U122" s="73"/>
      <c r="V122" s="73"/>
      <c r="W122" s="73"/>
      <c r="X122" s="73"/>
      <c r="Y122" s="73"/>
      <c r="Z122" s="73"/>
    </row>
    <row r="123" spans="1:26" ht="13.5" customHeight="1">
      <c r="A123" s="73"/>
      <c r="B123" s="73"/>
      <c r="C123" s="73"/>
      <c r="D123" s="73"/>
      <c r="E123" s="73"/>
      <c r="F123" s="590"/>
      <c r="G123" s="591"/>
      <c r="H123" s="592"/>
      <c r="I123" s="73"/>
      <c r="J123" s="73"/>
      <c r="K123" s="74"/>
      <c r="L123" s="74"/>
      <c r="M123" s="74"/>
      <c r="N123" s="74"/>
      <c r="O123" s="74"/>
      <c r="P123" s="74"/>
      <c r="Q123" s="74"/>
      <c r="R123" s="74"/>
      <c r="S123" s="73"/>
      <c r="T123" s="73"/>
      <c r="U123" s="73"/>
      <c r="V123" s="73"/>
      <c r="W123" s="73"/>
      <c r="X123" s="73"/>
      <c r="Y123" s="73"/>
      <c r="Z123" s="73"/>
    </row>
    <row r="124" spans="1:26" ht="13.5" customHeight="1">
      <c r="A124" s="73"/>
      <c r="B124" s="73"/>
      <c r="C124" s="73"/>
      <c r="D124" s="73"/>
      <c r="E124" s="73"/>
      <c r="F124" s="590"/>
      <c r="G124" s="591"/>
      <c r="H124" s="592"/>
      <c r="I124" s="73"/>
      <c r="J124" s="73"/>
      <c r="K124" s="74"/>
      <c r="L124" s="74"/>
      <c r="M124" s="74"/>
      <c r="N124" s="74"/>
      <c r="O124" s="74"/>
      <c r="P124" s="74"/>
      <c r="Q124" s="74"/>
      <c r="R124" s="74"/>
      <c r="S124" s="73"/>
      <c r="T124" s="73"/>
      <c r="U124" s="73"/>
      <c r="V124" s="73"/>
      <c r="W124" s="73"/>
      <c r="X124" s="73"/>
      <c r="Y124" s="73"/>
      <c r="Z124" s="73"/>
    </row>
    <row r="125" spans="1:26" ht="13.5" customHeight="1">
      <c r="A125" s="73"/>
      <c r="B125" s="73"/>
      <c r="C125" s="73"/>
      <c r="D125" s="73"/>
      <c r="E125" s="73"/>
      <c r="F125" s="590"/>
      <c r="G125" s="591"/>
      <c r="H125" s="592"/>
      <c r="I125" s="73"/>
      <c r="J125" s="73"/>
      <c r="K125" s="74"/>
      <c r="L125" s="74"/>
      <c r="M125" s="74"/>
      <c r="N125" s="74"/>
      <c r="O125" s="74"/>
      <c r="P125" s="74"/>
      <c r="Q125" s="74"/>
      <c r="R125" s="74"/>
      <c r="S125" s="73"/>
      <c r="T125" s="73"/>
      <c r="U125" s="73"/>
      <c r="V125" s="73"/>
      <c r="W125" s="73"/>
      <c r="X125" s="73"/>
      <c r="Y125" s="73"/>
      <c r="Z125" s="73"/>
    </row>
    <row r="126" spans="1:26" ht="13.5" customHeight="1">
      <c r="A126" s="73"/>
      <c r="B126" s="73"/>
      <c r="C126" s="73"/>
      <c r="D126" s="73"/>
      <c r="E126" s="73"/>
      <c r="F126" s="590"/>
      <c r="G126" s="591"/>
      <c r="H126" s="592"/>
      <c r="I126" s="73"/>
      <c r="J126" s="73"/>
      <c r="K126" s="74"/>
      <c r="L126" s="74"/>
      <c r="M126" s="74"/>
      <c r="N126" s="74"/>
      <c r="O126" s="74"/>
      <c r="P126" s="74"/>
      <c r="Q126" s="74"/>
      <c r="R126" s="74"/>
      <c r="S126" s="73"/>
      <c r="T126" s="73"/>
      <c r="U126" s="73"/>
      <c r="V126" s="73"/>
      <c r="W126" s="73"/>
      <c r="X126" s="73"/>
      <c r="Y126" s="73"/>
      <c r="Z126" s="73"/>
    </row>
    <row r="127" spans="1:26" ht="13.5" customHeight="1">
      <c r="A127" s="73"/>
      <c r="B127" s="73"/>
      <c r="C127" s="73"/>
      <c r="D127" s="73"/>
      <c r="E127" s="73"/>
      <c r="F127" s="590"/>
      <c r="G127" s="591"/>
      <c r="H127" s="592"/>
      <c r="I127" s="73"/>
      <c r="J127" s="73"/>
      <c r="K127" s="74"/>
      <c r="L127" s="74"/>
      <c r="M127" s="74"/>
      <c r="N127" s="74"/>
      <c r="O127" s="74"/>
      <c r="P127" s="74"/>
      <c r="Q127" s="74"/>
      <c r="R127" s="74"/>
      <c r="S127" s="73"/>
      <c r="T127" s="73"/>
      <c r="U127" s="73"/>
      <c r="V127" s="73"/>
      <c r="W127" s="73"/>
      <c r="X127" s="73"/>
      <c r="Y127" s="73"/>
      <c r="Z127" s="73"/>
    </row>
    <row r="128" spans="1:26" ht="13.5" customHeight="1">
      <c r="A128" s="73"/>
      <c r="B128" s="73"/>
      <c r="C128" s="73"/>
      <c r="D128" s="73"/>
      <c r="E128" s="73"/>
      <c r="F128" s="590"/>
      <c r="G128" s="591"/>
      <c r="H128" s="592"/>
      <c r="I128" s="73"/>
      <c r="J128" s="73"/>
      <c r="K128" s="74"/>
      <c r="L128" s="74"/>
      <c r="M128" s="74"/>
      <c r="N128" s="74"/>
      <c r="O128" s="74"/>
      <c r="P128" s="74"/>
      <c r="Q128" s="74"/>
      <c r="R128" s="74"/>
      <c r="S128" s="73"/>
      <c r="T128" s="73"/>
      <c r="U128" s="73"/>
      <c r="V128" s="73"/>
      <c r="W128" s="73"/>
      <c r="X128" s="73"/>
      <c r="Y128" s="73"/>
      <c r="Z128" s="73"/>
    </row>
    <row r="129" spans="1:26" ht="13.5" customHeight="1">
      <c r="A129" s="73"/>
      <c r="B129" s="73"/>
      <c r="C129" s="73"/>
      <c r="D129" s="73"/>
      <c r="E129" s="73"/>
      <c r="F129" s="590"/>
      <c r="G129" s="591"/>
      <c r="H129" s="592"/>
      <c r="I129" s="73"/>
      <c r="J129" s="73"/>
      <c r="K129" s="74"/>
      <c r="L129" s="74"/>
      <c r="M129" s="74"/>
      <c r="N129" s="74"/>
      <c r="O129" s="74"/>
      <c r="P129" s="74"/>
      <c r="Q129" s="74"/>
      <c r="R129" s="74"/>
      <c r="S129" s="73"/>
      <c r="T129" s="73"/>
      <c r="U129" s="73"/>
      <c r="V129" s="73"/>
      <c r="W129" s="73"/>
      <c r="X129" s="73"/>
      <c r="Y129" s="73"/>
      <c r="Z129" s="73"/>
    </row>
    <row r="130" spans="1:26" ht="13.5" customHeight="1">
      <c r="A130" s="73"/>
      <c r="B130" s="73"/>
      <c r="C130" s="73"/>
      <c r="D130" s="73"/>
      <c r="E130" s="73"/>
      <c r="F130" s="590"/>
      <c r="G130" s="591"/>
      <c r="H130" s="592"/>
      <c r="I130" s="73"/>
      <c r="J130" s="73"/>
      <c r="K130" s="74"/>
      <c r="L130" s="74"/>
      <c r="M130" s="74"/>
      <c r="N130" s="74"/>
      <c r="O130" s="74"/>
      <c r="P130" s="74"/>
      <c r="Q130" s="74"/>
      <c r="R130" s="74"/>
      <c r="S130" s="73"/>
      <c r="T130" s="73"/>
      <c r="U130" s="73"/>
      <c r="V130" s="73"/>
      <c r="W130" s="73"/>
      <c r="X130" s="73"/>
      <c r="Y130" s="73"/>
      <c r="Z130" s="73"/>
    </row>
    <row r="131" spans="1:26" ht="13.5" customHeight="1">
      <c r="A131" s="73"/>
      <c r="B131" s="73"/>
      <c r="C131" s="73"/>
      <c r="D131" s="73"/>
      <c r="E131" s="73"/>
      <c r="F131" s="590"/>
      <c r="G131" s="591"/>
      <c r="H131" s="592"/>
      <c r="I131" s="73"/>
      <c r="J131" s="73"/>
      <c r="K131" s="74"/>
      <c r="L131" s="74"/>
      <c r="M131" s="74"/>
      <c r="N131" s="74"/>
      <c r="O131" s="74"/>
      <c r="P131" s="74"/>
      <c r="Q131" s="74"/>
      <c r="R131" s="74"/>
      <c r="S131" s="73"/>
      <c r="T131" s="73"/>
      <c r="U131" s="73"/>
      <c r="V131" s="73"/>
      <c r="W131" s="73"/>
      <c r="X131" s="73"/>
      <c r="Y131" s="73"/>
      <c r="Z131" s="73"/>
    </row>
    <row r="132" spans="1:26" ht="13.5" customHeight="1">
      <c r="A132" s="73"/>
      <c r="B132" s="73"/>
      <c r="C132" s="73"/>
      <c r="D132" s="73"/>
      <c r="E132" s="73"/>
      <c r="F132" s="590"/>
      <c r="G132" s="591"/>
      <c r="H132" s="592"/>
      <c r="I132" s="73"/>
      <c r="J132" s="73"/>
      <c r="K132" s="74"/>
      <c r="L132" s="74"/>
      <c r="M132" s="74"/>
      <c r="N132" s="74"/>
      <c r="O132" s="74"/>
      <c r="P132" s="74"/>
      <c r="Q132" s="74"/>
      <c r="R132" s="74"/>
      <c r="S132" s="73"/>
      <c r="T132" s="73"/>
      <c r="U132" s="73"/>
      <c r="V132" s="73"/>
      <c r="W132" s="73"/>
      <c r="X132" s="73"/>
      <c r="Y132" s="73"/>
      <c r="Z132" s="73"/>
    </row>
    <row r="133" spans="1:26" ht="13.5" customHeight="1">
      <c r="A133" s="73"/>
      <c r="B133" s="73"/>
      <c r="C133" s="73"/>
      <c r="D133" s="73"/>
      <c r="E133" s="73"/>
      <c r="F133" s="590"/>
      <c r="G133" s="591"/>
      <c r="H133" s="592"/>
      <c r="I133" s="73"/>
      <c r="J133" s="73"/>
      <c r="K133" s="74"/>
      <c r="L133" s="74"/>
      <c r="M133" s="74"/>
      <c r="N133" s="74"/>
      <c r="O133" s="74"/>
      <c r="P133" s="74"/>
      <c r="Q133" s="74"/>
      <c r="R133" s="74"/>
      <c r="S133" s="73"/>
      <c r="T133" s="73"/>
      <c r="U133" s="73"/>
      <c r="V133" s="73"/>
      <c r="W133" s="73"/>
      <c r="X133" s="73"/>
      <c r="Y133" s="73"/>
      <c r="Z133" s="73"/>
    </row>
    <row r="134" spans="1:26" ht="13.5" customHeight="1">
      <c r="A134" s="73"/>
      <c r="B134" s="73"/>
      <c r="C134" s="73"/>
      <c r="D134" s="73"/>
      <c r="E134" s="73"/>
      <c r="F134" s="590"/>
      <c r="G134" s="591"/>
      <c r="H134" s="592"/>
      <c r="I134" s="73"/>
      <c r="J134" s="73"/>
      <c r="K134" s="74"/>
      <c r="L134" s="74"/>
      <c r="M134" s="74"/>
      <c r="N134" s="74"/>
      <c r="O134" s="74"/>
      <c r="P134" s="74"/>
      <c r="Q134" s="74"/>
      <c r="R134" s="74"/>
      <c r="S134" s="73"/>
      <c r="T134" s="73"/>
      <c r="U134" s="73"/>
      <c r="V134" s="73"/>
      <c r="W134" s="73"/>
      <c r="X134" s="73"/>
      <c r="Y134" s="73"/>
      <c r="Z134" s="73"/>
    </row>
    <row r="135" spans="1:26" ht="13.5" customHeight="1">
      <c r="A135" s="73"/>
      <c r="B135" s="73"/>
      <c r="C135" s="73"/>
      <c r="D135" s="73"/>
      <c r="E135" s="73"/>
      <c r="F135" s="590"/>
      <c r="G135" s="591"/>
      <c r="H135" s="592"/>
      <c r="I135" s="73"/>
      <c r="J135" s="73"/>
      <c r="K135" s="74"/>
      <c r="L135" s="74"/>
      <c r="M135" s="74"/>
      <c r="N135" s="74"/>
      <c r="O135" s="74"/>
      <c r="P135" s="74"/>
      <c r="Q135" s="74"/>
      <c r="R135" s="74"/>
      <c r="S135" s="73"/>
      <c r="T135" s="73"/>
      <c r="U135" s="73"/>
      <c r="V135" s="73"/>
      <c r="W135" s="73"/>
      <c r="X135" s="73"/>
      <c r="Y135" s="73"/>
      <c r="Z135" s="73"/>
    </row>
    <row r="136" spans="1:26" ht="13.5" customHeight="1">
      <c r="A136" s="73"/>
      <c r="B136" s="73"/>
      <c r="C136" s="73"/>
      <c r="D136" s="73"/>
      <c r="E136" s="73"/>
      <c r="F136" s="590"/>
      <c r="G136" s="591"/>
      <c r="H136" s="592"/>
      <c r="I136" s="73"/>
      <c r="J136" s="73"/>
      <c r="K136" s="74"/>
      <c r="L136" s="74"/>
      <c r="M136" s="74"/>
      <c r="N136" s="74"/>
      <c r="O136" s="74"/>
      <c r="P136" s="74"/>
      <c r="Q136" s="74"/>
      <c r="R136" s="74"/>
      <c r="S136" s="73"/>
      <c r="T136" s="73"/>
      <c r="U136" s="73"/>
      <c r="V136" s="73"/>
      <c r="W136" s="73"/>
      <c r="X136" s="73"/>
      <c r="Y136" s="73"/>
      <c r="Z136" s="73"/>
    </row>
    <row r="137" spans="1:26" ht="13.5" customHeight="1">
      <c r="A137" s="73"/>
      <c r="B137" s="73"/>
      <c r="C137" s="73"/>
      <c r="D137" s="73"/>
      <c r="E137" s="73"/>
      <c r="F137" s="590"/>
      <c r="G137" s="591"/>
      <c r="H137" s="592"/>
      <c r="I137" s="73"/>
      <c r="J137" s="73"/>
      <c r="K137" s="74"/>
      <c r="L137" s="74"/>
      <c r="M137" s="74"/>
      <c r="N137" s="74"/>
      <c r="O137" s="74"/>
      <c r="P137" s="74"/>
      <c r="Q137" s="74"/>
      <c r="R137" s="74"/>
      <c r="S137" s="73"/>
      <c r="T137" s="73"/>
      <c r="U137" s="73"/>
      <c r="V137" s="73"/>
      <c r="W137" s="73"/>
      <c r="X137" s="73"/>
      <c r="Y137" s="73"/>
      <c r="Z137" s="73"/>
    </row>
    <row r="138" spans="1:26" ht="13.5" customHeight="1">
      <c r="A138" s="73"/>
      <c r="B138" s="73"/>
      <c r="C138" s="73"/>
      <c r="D138" s="73"/>
      <c r="E138" s="73"/>
      <c r="F138" s="590"/>
      <c r="G138" s="591"/>
      <c r="H138" s="592"/>
      <c r="I138" s="73"/>
      <c r="J138" s="73"/>
      <c r="K138" s="74"/>
      <c r="L138" s="74"/>
      <c r="M138" s="74"/>
      <c r="N138" s="74"/>
      <c r="O138" s="74"/>
      <c r="P138" s="74"/>
      <c r="Q138" s="74"/>
      <c r="R138" s="74"/>
      <c r="S138" s="73"/>
      <c r="T138" s="73"/>
      <c r="U138" s="73"/>
      <c r="V138" s="73"/>
      <c r="W138" s="73"/>
      <c r="X138" s="73"/>
      <c r="Y138" s="73"/>
      <c r="Z138" s="73"/>
    </row>
    <row r="139" spans="1:26" ht="13.5" customHeight="1">
      <c r="A139" s="73"/>
      <c r="B139" s="73"/>
      <c r="C139" s="73"/>
      <c r="D139" s="73"/>
      <c r="E139" s="73"/>
      <c r="F139" s="590"/>
      <c r="G139" s="591"/>
      <c r="H139" s="592"/>
      <c r="I139" s="73"/>
      <c r="J139" s="73"/>
      <c r="K139" s="74"/>
      <c r="L139" s="74"/>
      <c r="M139" s="74"/>
      <c r="N139" s="74"/>
      <c r="O139" s="74"/>
      <c r="P139" s="74"/>
      <c r="Q139" s="74"/>
      <c r="R139" s="74"/>
      <c r="S139" s="73"/>
      <c r="T139" s="73"/>
      <c r="U139" s="73"/>
      <c r="V139" s="73"/>
      <c r="W139" s="73"/>
      <c r="X139" s="73"/>
      <c r="Y139" s="73"/>
      <c r="Z139" s="73"/>
    </row>
    <row r="140" spans="1:26" ht="13.5" customHeight="1">
      <c r="A140" s="73"/>
      <c r="B140" s="73"/>
      <c r="C140" s="73"/>
      <c r="D140" s="73"/>
      <c r="E140" s="73"/>
      <c r="F140" s="590"/>
      <c r="G140" s="591"/>
      <c r="H140" s="592"/>
      <c r="I140" s="73"/>
      <c r="J140" s="73"/>
      <c r="K140" s="74"/>
      <c r="L140" s="74"/>
      <c r="M140" s="74"/>
      <c r="N140" s="74"/>
      <c r="O140" s="74"/>
      <c r="P140" s="74"/>
      <c r="Q140" s="74"/>
      <c r="R140" s="74"/>
      <c r="S140" s="73"/>
      <c r="T140" s="73"/>
      <c r="U140" s="73"/>
      <c r="V140" s="73"/>
      <c r="W140" s="73"/>
      <c r="X140" s="73"/>
      <c r="Y140" s="73"/>
      <c r="Z140" s="73"/>
    </row>
    <row r="141" spans="1:26" ht="13.5" customHeight="1">
      <c r="A141" s="73"/>
      <c r="B141" s="73"/>
      <c r="C141" s="73"/>
      <c r="D141" s="73"/>
      <c r="E141" s="73"/>
      <c r="F141" s="590"/>
      <c r="G141" s="591"/>
      <c r="H141" s="592"/>
      <c r="I141" s="73"/>
      <c r="J141" s="73"/>
      <c r="K141" s="74"/>
      <c r="L141" s="74"/>
      <c r="M141" s="74"/>
      <c r="N141" s="74"/>
      <c r="O141" s="74"/>
      <c r="P141" s="74"/>
      <c r="Q141" s="74"/>
      <c r="R141" s="74"/>
      <c r="S141" s="73"/>
      <c r="T141" s="73"/>
      <c r="U141" s="73"/>
      <c r="V141" s="73"/>
      <c r="W141" s="73"/>
      <c r="X141" s="73"/>
      <c r="Y141" s="73"/>
      <c r="Z141" s="73"/>
    </row>
    <row r="142" spans="1:26" ht="13.5" customHeight="1">
      <c r="A142" s="73"/>
      <c r="B142" s="73"/>
      <c r="C142" s="73"/>
      <c r="D142" s="73"/>
      <c r="E142" s="73"/>
      <c r="F142" s="590"/>
      <c r="G142" s="591"/>
      <c r="H142" s="592"/>
      <c r="I142" s="73"/>
      <c r="J142" s="73"/>
      <c r="K142" s="74"/>
      <c r="L142" s="74"/>
      <c r="M142" s="74"/>
      <c r="N142" s="74"/>
      <c r="O142" s="74"/>
      <c r="P142" s="74"/>
      <c r="Q142" s="74"/>
      <c r="R142" s="74"/>
      <c r="S142" s="73"/>
      <c r="T142" s="73"/>
      <c r="U142" s="73"/>
      <c r="V142" s="73"/>
      <c r="W142" s="73"/>
      <c r="X142" s="73"/>
      <c r="Y142" s="73"/>
      <c r="Z142" s="73"/>
    </row>
    <row r="143" spans="1:26" ht="13.5" customHeight="1">
      <c r="A143" s="73"/>
      <c r="B143" s="73"/>
      <c r="C143" s="73"/>
      <c r="D143" s="73"/>
      <c r="E143" s="73"/>
      <c r="F143" s="590"/>
      <c r="G143" s="591"/>
      <c r="H143" s="592"/>
      <c r="I143" s="73"/>
      <c r="J143" s="73"/>
      <c r="K143" s="74"/>
      <c r="L143" s="74"/>
      <c r="M143" s="74"/>
      <c r="N143" s="74"/>
      <c r="O143" s="74"/>
      <c r="P143" s="74"/>
      <c r="Q143" s="74"/>
      <c r="R143" s="74"/>
      <c r="S143" s="73"/>
      <c r="T143" s="73"/>
      <c r="U143" s="73"/>
      <c r="V143" s="73"/>
      <c r="W143" s="73"/>
      <c r="X143" s="73"/>
      <c r="Y143" s="73"/>
      <c r="Z143" s="73"/>
    </row>
    <row r="144" spans="1:26" ht="13.5" customHeight="1">
      <c r="A144" s="73"/>
      <c r="B144" s="73"/>
      <c r="C144" s="73"/>
      <c r="D144" s="73"/>
      <c r="E144" s="73"/>
      <c r="F144" s="590"/>
      <c r="G144" s="591"/>
      <c r="H144" s="592"/>
      <c r="I144" s="73"/>
      <c r="J144" s="73"/>
      <c r="K144" s="74"/>
      <c r="L144" s="74"/>
      <c r="M144" s="74"/>
      <c r="N144" s="74"/>
      <c r="O144" s="74"/>
      <c r="P144" s="74"/>
      <c r="Q144" s="74"/>
      <c r="R144" s="74"/>
      <c r="S144" s="73"/>
      <c r="T144" s="73"/>
      <c r="U144" s="73"/>
      <c r="V144" s="73"/>
      <c r="W144" s="73"/>
      <c r="X144" s="73"/>
      <c r="Y144" s="73"/>
      <c r="Z144" s="73"/>
    </row>
    <row r="145" spans="1:26" ht="13.5" customHeight="1">
      <c r="A145" s="73"/>
      <c r="B145" s="73"/>
      <c r="C145" s="73"/>
      <c r="D145" s="73"/>
      <c r="E145" s="73"/>
      <c r="F145" s="590"/>
      <c r="G145" s="591"/>
      <c r="H145" s="592"/>
      <c r="I145" s="73"/>
      <c r="J145" s="73"/>
      <c r="K145" s="74"/>
      <c r="L145" s="74"/>
      <c r="M145" s="74"/>
      <c r="N145" s="74"/>
      <c r="O145" s="74"/>
      <c r="P145" s="74"/>
      <c r="Q145" s="74"/>
      <c r="R145" s="74"/>
      <c r="S145" s="73"/>
      <c r="T145" s="73"/>
      <c r="U145" s="73"/>
      <c r="V145" s="73"/>
      <c r="W145" s="73"/>
      <c r="X145" s="73"/>
      <c r="Y145" s="73"/>
      <c r="Z145" s="73"/>
    </row>
    <row r="146" spans="1:26" ht="13.5" customHeight="1">
      <c r="A146" s="73"/>
      <c r="B146" s="73"/>
      <c r="C146" s="73"/>
      <c r="D146" s="73"/>
      <c r="E146" s="73"/>
      <c r="F146" s="590"/>
      <c r="G146" s="591"/>
      <c r="H146" s="592"/>
      <c r="I146" s="73"/>
      <c r="J146" s="73"/>
      <c r="K146" s="74"/>
      <c r="L146" s="74"/>
      <c r="M146" s="74"/>
      <c r="N146" s="74"/>
      <c r="O146" s="74"/>
      <c r="P146" s="74"/>
      <c r="Q146" s="74"/>
      <c r="R146" s="74"/>
      <c r="S146" s="73"/>
      <c r="T146" s="73"/>
      <c r="U146" s="73"/>
      <c r="V146" s="73"/>
      <c r="W146" s="73"/>
      <c r="X146" s="73"/>
      <c r="Y146" s="73"/>
      <c r="Z146" s="73"/>
    </row>
    <row r="147" spans="1:26" ht="13.5" customHeight="1">
      <c r="A147" s="73"/>
      <c r="B147" s="73"/>
      <c r="C147" s="73"/>
      <c r="D147" s="73"/>
      <c r="E147" s="73"/>
      <c r="F147" s="590"/>
      <c r="G147" s="591"/>
      <c r="H147" s="592"/>
      <c r="I147" s="73"/>
      <c r="J147" s="73"/>
      <c r="K147" s="74"/>
      <c r="L147" s="74"/>
      <c r="M147" s="74"/>
      <c r="N147" s="74"/>
      <c r="O147" s="74"/>
      <c r="P147" s="74"/>
      <c r="Q147" s="74"/>
      <c r="R147" s="74"/>
      <c r="S147" s="73"/>
      <c r="T147" s="73"/>
      <c r="U147" s="73"/>
      <c r="V147" s="73"/>
      <c r="W147" s="73"/>
      <c r="X147" s="73"/>
      <c r="Y147" s="73"/>
      <c r="Z147" s="73"/>
    </row>
    <row r="148" spans="1:26" ht="13.5" customHeight="1">
      <c r="A148" s="73"/>
      <c r="B148" s="73"/>
      <c r="C148" s="73"/>
      <c r="D148" s="73"/>
      <c r="E148" s="73"/>
      <c r="F148" s="590"/>
      <c r="G148" s="591"/>
      <c r="H148" s="592"/>
      <c r="I148" s="73"/>
      <c r="J148" s="73"/>
      <c r="K148" s="74"/>
      <c r="L148" s="74"/>
      <c r="M148" s="74"/>
      <c r="N148" s="74"/>
      <c r="O148" s="74"/>
      <c r="P148" s="74"/>
      <c r="Q148" s="74"/>
      <c r="R148" s="74"/>
      <c r="S148" s="73"/>
      <c r="T148" s="73"/>
      <c r="U148" s="73"/>
      <c r="V148" s="73"/>
      <c r="W148" s="73"/>
      <c r="X148" s="73"/>
      <c r="Y148" s="73"/>
      <c r="Z148" s="73"/>
    </row>
    <row r="149" spans="1:26" ht="13.5" customHeight="1">
      <c r="A149" s="73"/>
      <c r="B149" s="73"/>
      <c r="C149" s="73"/>
      <c r="D149" s="73"/>
      <c r="E149" s="73"/>
      <c r="F149" s="590"/>
      <c r="G149" s="591"/>
      <c r="H149" s="592"/>
      <c r="I149" s="73"/>
      <c r="J149" s="73"/>
      <c r="K149" s="74"/>
      <c r="L149" s="74"/>
      <c r="M149" s="74"/>
      <c r="N149" s="74"/>
      <c r="O149" s="74"/>
      <c r="P149" s="74"/>
      <c r="Q149" s="74"/>
      <c r="R149" s="74"/>
      <c r="S149" s="73"/>
      <c r="T149" s="73"/>
      <c r="U149" s="73"/>
      <c r="V149" s="73"/>
      <c r="W149" s="73"/>
      <c r="X149" s="73"/>
      <c r="Y149" s="73"/>
      <c r="Z149" s="73"/>
    </row>
    <row r="150" spans="1:26" ht="13.5" customHeight="1">
      <c r="A150" s="73"/>
      <c r="B150" s="73"/>
      <c r="C150" s="73"/>
      <c r="D150" s="73"/>
      <c r="E150" s="73"/>
      <c r="F150" s="590"/>
      <c r="G150" s="591"/>
      <c r="H150" s="592"/>
      <c r="I150" s="73"/>
      <c r="J150" s="73"/>
      <c r="K150" s="74"/>
      <c r="L150" s="74"/>
      <c r="M150" s="74"/>
      <c r="N150" s="74"/>
      <c r="O150" s="74"/>
      <c r="P150" s="74"/>
      <c r="Q150" s="74"/>
      <c r="R150" s="74"/>
      <c r="S150" s="73"/>
      <c r="T150" s="73"/>
      <c r="U150" s="73"/>
      <c r="V150" s="73"/>
      <c r="W150" s="73"/>
      <c r="X150" s="73"/>
      <c r="Y150" s="73"/>
      <c r="Z150" s="73"/>
    </row>
    <row r="151" spans="1:26" ht="13.5" customHeight="1">
      <c r="A151" s="73"/>
      <c r="B151" s="73"/>
      <c r="C151" s="73"/>
      <c r="D151" s="73"/>
      <c r="E151" s="73"/>
      <c r="F151" s="590"/>
      <c r="G151" s="591"/>
      <c r="H151" s="592"/>
      <c r="I151" s="73"/>
      <c r="J151" s="73"/>
      <c r="K151" s="74"/>
      <c r="L151" s="74"/>
      <c r="M151" s="74"/>
      <c r="N151" s="74"/>
      <c r="O151" s="74"/>
      <c r="P151" s="74"/>
      <c r="Q151" s="74"/>
      <c r="R151" s="74"/>
      <c r="S151" s="73"/>
      <c r="T151" s="73"/>
      <c r="U151" s="73"/>
      <c r="V151" s="73"/>
      <c r="W151" s="73"/>
      <c r="X151" s="73"/>
      <c r="Y151" s="73"/>
      <c r="Z151" s="73"/>
    </row>
    <row r="152" spans="1:26" ht="13.5" customHeight="1">
      <c r="A152" s="73"/>
      <c r="B152" s="73"/>
      <c r="C152" s="73"/>
      <c r="D152" s="73"/>
      <c r="E152" s="73"/>
      <c r="F152" s="590"/>
      <c r="G152" s="591"/>
      <c r="H152" s="592"/>
      <c r="I152" s="73"/>
      <c r="J152" s="73"/>
      <c r="K152" s="74"/>
      <c r="L152" s="74"/>
      <c r="M152" s="74"/>
      <c r="N152" s="74"/>
      <c r="O152" s="74"/>
      <c r="P152" s="74"/>
      <c r="Q152" s="74"/>
      <c r="R152" s="74"/>
      <c r="S152" s="73"/>
      <c r="T152" s="73"/>
      <c r="U152" s="73"/>
      <c r="V152" s="73"/>
      <c r="W152" s="73"/>
      <c r="X152" s="73"/>
      <c r="Y152" s="73"/>
      <c r="Z152" s="73"/>
    </row>
    <row r="153" spans="1:26" ht="13.5" customHeight="1">
      <c r="A153" s="73"/>
      <c r="B153" s="73"/>
      <c r="C153" s="73"/>
      <c r="D153" s="73"/>
      <c r="E153" s="73"/>
      <c r="F153" s="590"/>
      <c r="G153" s="591"/>
      <c r="H153" s="592"/>
      <c r="I153" s="73"/>
      <c r="J153" s="73"/>
      <c r="K153" s="74"/>
      <c r="L153" s="74"/>
      <c r="M153" s="74"/>
      <c r="N153" s="74"/>
      <c r="O153" s="74"/>
      <c r="P153" s="74"/>
      <c r="Q153" s="74"/>
      <c r="R153" s="74"/>
      <c r="S153" s="73"/>
      <c r="T153" s="73"/>
      <c r="U153" s="73"/>
      <c r="V153" s="73"/>
      <c r="W153" s="73"/>
      <c r="X153" s="73"/>
      <c r="Y153" s="73"/>
      <c r="Z153" s="73"/>
    </row>
    <row r="154" spans="1:26" ht="13.5" customHeight="1">
      <c r="A154" s="73"/>
      <c r="B154" s="73"/>
      <c r="C154" s="73"/>
      <c r="D154" s="73"/>
      <c r="E154" s="73"/>
      <c r="F154" s="590"/>
      <c r="G154" s="591"/>
      <c r="H154" s="592"/>
      <c r="I154" s="73"/>
      <c r="J154" s="73"/>
      <c r="K154" s="74"/>
      <c r="L154" s="74"/>
      <c r="M154" s="74"/>
      <c r="N154" s="74"/>
      <c r="O154" s="74"/>
      <c r="P154" s="74"/>
      <c r="Q154" s="74"/>
      <c r="R154" s="74"/>
      <c r="S154" s="73"/>
      <c r="T154" s="73"/>
      <c r="U154" s="73"/>
      <c r="V154" s="73"/>
      <c r="W154" s="73"/>
      <c r="X154" s="73"/>
      <c r="Y154" s="73"/>
      <c r="Z154" s="73"/>
    </row>
    <row r="155" spans="1:26" ht="13.5" customHeight="1">
      <c r="A155" s="73"/>
      <c r="B155" s="73"/>
      <c r="C155" s="73"/>
      <c r="D155" s="73"/>
      <c r="E155" s="73"/>
      <c r="F155" s="590"/>
      <c r="G155" s="591"/>
      <c r="H155" s="592"/>
      <c r="I155" s="73"/>
      <c r="J155" s="73"/>
      <c r="K155" s="74"/>
      <c r="L155" s="74"/>
      <c r="M155" s="74"/>
      <c r="N155" s="74"/>
      <c r="O155" s="74"/>
      <c r="P155" s="74"/>
      <c r="Q155" s="74"/>
      <c r="R155" s="74"/>
      <c r="S155" s="73"/>
      <c r="T155" s="73"/>
      <c r="U155" s="73"/>
      <c r="V155" s="73"/>
      <c r="W155" s="73"/>
      <c r="X155" s="73"/>
      <c r="Y155" s="73"/>
      <c r="Z155" s="73"/>
    </row>
    <row r="156" spans="1:26" ht="13.5" customHeight="1">
      <c r="A156" s="73"/>
      <c r="B156" s="73"/>
      <c r="C156" s="73"/>
      <c r="D156" s="73"/>
      <c r="E156" s="73"/>
      <c r="F156" s="590"/>
      <c r="G156" s="591"/>
      <c r="H156" s="592"/>
      <c r="I156" s="73"/>
      <c r="J156" s="73"/>
      <c r="K156" s="74"/>
      <c r="L156" s="74"/>
      <c r="M156" s="74"/>
      <c r="N156" s="74"/>
      <c r="O156" s="74"/>
      <c r="P156" s="74"/>
      <c r="Q156" s="74"/>
      <c r="R156" s="74"/>
      <c r="S156" s="73"/>
      <c r="T156" s="73"/>
      <c r="U156" s="73"/>
      <c r="V156" s="73"/>
      <c r="W156" s="73"/>
      <c r="X156" s="73"/>
      <c r="Y156" s="73"/>
      <c r="Z156" s="73"/>
    </row>
    <row r="157" spans="1:26" ht="13.5" customHeight="1">
      <c r="A157" s="73"/>
      <c r="B157" s="73"/>
      <c r="C157" s="73"/>
      <c r="D157" s="73"/>
      <c r="E157" s="73"/>
      <c r="F157" s="590"/>
      <c r="G157" s="591"/>
      <c r="H157" s="592"/>
      <c r="I157" s="73"/>
      <c r="J157" s="73"/>
      <c r="K157" s="74"/>
      <c r="L157" s="74"/>
      <c r="M157" s="74"/>
      <c r="N157" s="74"/>
      <c r="O157" s="74"/>
      <c r="P157" s="74"/>
      <c r="Q157" s="74"/>
      <c r="R157" s="74"/>
      <c r="S157" s="73"/>
      <c r="T157" s="73"/>
      <c r="U157" s="73"/>
      <c r="V157" s="73"/>
      <c r="W157" s="73"/>
      <c r="X157" s="73"/>
      <c r="Y157" s="73"/>
      <c r="Z157" s="73"/>
    </row>
    <row r="158" spans="1:26" ht="13.5" customHeight="1">
      <c r="A158" s="73"/>
      <c r="B158" s="73"/>
      <c r="C158" s="73"/>
      <c r="D158" s="73"/>
      <c r="E158" s="73"/>
      <c r="F158" s="590"/>
      <c r="G158" s="591"/>
      <c r="H158" s="592"/>
      <c r="I158" s="73"/>
      <c r="J158" s="73"/>
      <c r="K158" s="74"/>
      <c r="L158" s="74"/>
      <c r="M158" s="74"/>
      <c r="N158" s="74"/>
      <c r="O158" s="74"/>
      <c r="P158" s="74"/>
      <c r="Q158" s="74"/>
      <c r="R158" s="74"/>
      <c r="S158" s="73"/>
      <c r="T158" s="73"/>
      <c r="U158" s="73"/>
      <c r="V158" s="73"/>
      <c r="W158" s="73"/>
      <c r="X158" s="73"/>
      <c r="Y158" s="73"/>
      <c r="Z158" s="73"/>
    </row>
    <row r="159" spans="1:26" ht="13.5" customHeight="1">
      <c r="A159" s="73"/>
      <c r="B159" s="73"/>
      <c r="C159" s="73"/>
      <c r="D159" s="73"/>
      <c r="E159" s="73"/>
      <c r="F159" s="590"/>
      <c r="G159" s="591"/>
      <c r="H159" s="592"/>
      <c r="I159" s="73"/>
      <c r="J159" s="73"/>
      <c r="K159" s="74"/>
      <c r="L159" s="74"/>
      <c r="M159" s="74"/>
      <c r="N159" s="74"/>
      <c r="O159" s="74"/>
      <c r="P159" s="74"/>
      <c r="Q159" s="74"/>
      <c r="R159" s="74"/>
      <c r="S159" s="73"/>
      <c r="T159" s="73"/>
      <c r="U159" s="73"/>
      <c r="V159" s="73"/>
      <c r="W159" s="73"/>
      <c r="X159" s="73"/>
      <c r="Y159" s="73"/>
      <c r="Z159" s="73"/>
    </row>
    <row r="160" spans="1:26" ht="13.5" customHeight="1">
      <c r="A160" s="73"/>
      <c r="B160" s="73"/>
      <c r="C160" s="73"/>
      <c r="D160" s="73"/>
      <c r="E160" s="73"/>
      <c r="F160" s="590"/>
      <c r="G160" s="591"/>
      <c r="H160" s="592"/>
      <c r="I160" s="73"/>
      <c r="J160" s="73"/>
      <c r="K160" s="74"/>
      <c r="L160" s="74"/>
      <c r="M160" s="74"/>
      <c r="N160" s="74"/>
      <c r="O160" s="74"/>
      <c r="P160" s="74"/>
      <c r="Q160" s="74"/>
      <c r="R160" s="74"/>
      <c r="S160" s="73"/>
      <c r="T160" s="73"/>
      <c r="U160" s="73"/>
      <c r="V160" s="73"/>
      <c r="W160" s="73"/>
      <c r="X160" s="73"/>
      <c r="Y160" s="73"/>
      <c r="Z160" s="73"/>
    </row>
    <row r="161" spans="1:26" ht="13.5" customHeight="1">
      <c r="A161" s="73"/>
      <c r="B161" s="73"/>
      <c r="C161" s="73"/>
      <c r="D161" s="73"/>
      <c r="E161" s="73"/>
      <c r="F161" s="590"/>
      <c r="G161" s="591"/>
      <c r="H161" s="592"/>
      <c r="I161" s="73"/>
      <c r="J161" s="73"/>
      <c r="K161" s="74"/>
      <c r="L161" s="74"/>
      <c r="M161" s="74"/>
      <c r="N161" s="74"/>
      <c r="O161" s="74"/>
      <c r="P161" s="74"/>
      <c r="Q161" s="74"/>
      <c r="R161" s="74"/>
      <c r="S161" s="73"/>
      <c r="T161" s="73"/>
      <c r="U161" s="73"/>
      <c r="V161" s="73"/>
      <c r="W161" s="73"/>
      <c r="X161" s="73"/>
      <c r="Y161" s="73"/>
      <c r="Z161" s="73"/>
    </row>
    <row r="162" spans="1:26" ht="13.5" customHeight="1">
      <c r="A162" s="73"/>
      <c r="B162" s="73"/>
      <c r="C162" s="73"/>
      <c r="D162" s="73"/>
      <c r="E162" s="73"/>
      <c r="F162" s="590"/>
      <c r="G162" s="591"/>
      <c r="H162" s="592"/>
      <c r="I162" s="73"/>
      <c r="J162" s="73"/>
      <c r="K162" s="74"/>
      <c r="L162" s="74"/>
      <c r="M162" s="74"/>
      <c r="N162" s="74"/>
      <c r="O162" s="74"/>
      <c r="P162" s="74"/>
      <c r="Q162" s="74"/>
      <c r="R162" s="74"/>
      <c r="S162" s="73"/>
      <c r="T162" s="73"/>
      <c r="U162" s="73"/>
      <c r="V162" s="73"/>
      <c r="W162" s="73"/>
      <c r="X162" s="73"/>
      <c r="Y162" s="73"/>
      <c r="Z162" s="73"/>
    </row>
    <row r="163" spans="1:26" ht="13.5" customHeight="1">
      <c r="A163" s="73"/>
      <c r="B163" s="73"/>
      <c r="C163" s="73"/>
      <c r="D163" s="73"/>
      <c r="E163" s="73"/>
      <c r="F163" s="590"/>
      <c r="G163" s="591"/>
      <c r="H163" s="592"/>
      <c r="I163" s="73"/>
      <c r="J163" s="73"/>
      <c r="K163" s="74"/>
      <c r="L163" s="74"/>
      <c r="M163" s="74"/>
      <c r="N163" s="74"/>
      <c r="O163" s="74"/>
      <c r="P163" s="74"/>
      <c r="Q163" s="74"/>
      <c r="R163" s="74"/>
      <c r="S163" s="73"/>
      <c r="T163" s="73"/>
      <c r="U163" s="73"/>
      <c r="V163" s="73"/>
      <c r="W163" s="73"/>
      <c r="X163" s="73"/>
      <c r="Y163" s="73"/>
      <c r="Z163" s="73"/>
    </row>
    <row r="164" spans="1:26" ht="13.5" customHeight="1">
      <c r="A164" s="73"/>
      <c r="B164" s="73"/>
      <c r="C164" s="73"/>
      <c r="D164" s="73"/>
      <c r="E164" s="73"/>
      <c r="F164" s="590"/>
      <c r="G164" s="591"/>
      <c r="H164" s="592"/>
      <c r="I164" s="73"/>
      <c r="J164" s="73"/>
      <c r="K164" s="74"/>
      <c r="L164" s="74"/>
      <c r="M164" s="74"/>
      <c r="N164" s="74"/>
      <c r="O164" s="74"/>
      <c r="P164" s="74"/>
      <c r="Q164" s="74"/>
      <c r="R164" s="74"/>
      <c r="S164" s="73"/>
      <c r="T164" s="73"/>
      <c r="U164" s="73"/>
      <c r="V164" s="73"/>
      <c r="W164" s="73"/>
      <c r="X164" s="73"/>
      <c r="Y164" s="73"/>
      <c r="Z164" s="73"/>
    </row>
    <row r="165" spans="1:26" ht="13.5" customHeight="1">
      <c r="A165" s="73"/>
      <c r="B165" s="73"/>
      <c r="C165" s="73"/>
      <c r="D165" s="73"/>
      <c r="E165" s="73"/>
      <c r="F165" s="590"/>
      <c r="G165" s="591"/>
      <c r="H165" s="592"/>
      <c r="I165" s="73"/>
      <c r="J165" s="73"/>
      <c r="K165" s="74"/>
      <c r="L165" s="74"/>
      <c r="M165" s="74"/>
      <c r="N165" s="74"/>
      <c r="O165" s="74"/>
      <c r="P165" s="74"/>
      <c r="Q165" s="74"/>
      <c r="R165" s="74"/>
      <c r="S165" s="73"/>
      <c r="T165" s="73"/>
      <c r="U165" s="73"/>
      <c r="V165" s="73"/>
      <c r="W165" s="73"/>
      <c r="X165" s="73"/>
      <c r="Y165" s="73"/>
      <c r="Z165" s="73"/>
    </row>
    <row r="166" spans="1:26" ht="13.5" customHeight="1">
      <c r="A166" s="73"/>
      <c r="B166" s="73"/>
      <c r="C166" s="73"/>
      <c r="D166" s="73"/>
      <c r="E166" s="73"/>
      <c r="F166" s="590"/>
      <c r="G166" s="591"/>
      <c r="H166" s="592"/>
      <c r="I166" s="73"/>
      <c r="J166" s="73"/>
      <c r="K166" s="74"/>
      <c r="L166" s="74"/>
      <c r="M166" s="74"/>
      <c r="N166" s="74"/>
      <c r="O166" s="74"/>
      <c r="P166" s="74"/>
      <c r="Q166" s="74"/>
      <c r="R166" s="74"/>
      <c r="S166" s="73"/>
      <c r="T166" s="73"/>
      <c r="U166" s="73"/>
      <c r="V166" s="73"/>
      <c r="W166" s="73"/>
      <c r="X166" s="73"/>
      <c r="Y166" s="73"/>
      <c r="Z166" s="73"/>
    </row>
    <row r="167" spans="1:26" ht="13.5" customHeight="1">
      <c r="A167" s="73"/>
      <c r="B167" s="73"/>
      <c r="C167" s="73"/>
      <c r="D167" s="73"/>
      <c r="E167" s="73"/>
      <c r="F167" s="590"/>
      <c r="G167" s="591"/>
      <c r="H167" s="592"/>
      <c r="I167" s="73"/>
      <c r="J167" s="73"/>
      <c r="K167" s="74"/>
      <c r="L167" s="74"/>
      <c r="M167" s="74"/>
      <c r="N167" s="74"/>
      <c r="O167" s="74"/>
      <c r="P167" s="74"/>
      <c r="Q167" s="74"/>
      <c r="R167" s="74"/>
      <c r="S167" s="73"/>
      <c r="T167" s="73"/>
      <c r="U167" s="73"/>
      <c r="V167" s="73"/>
      <c r="W167" s="73"/>
      <c r="X167" s="73"/>
      <c r="Y167" s="73"/>
      <c r="Z167" s="73"/>
    </row>
    <row r="168" spans="1:26" ht="13.5" customHeight="1">
      <c r="A168" s="73"/>
      <c r="B168" s="73"/>
      <c r="C168" s="73"/>
      <c r="D168" s="73"/>
      <c r="E168" s="73"/>
      <c r="F168" s="590"/>
      <c r="G168" s="591"/>
      <c r="H168" s="592"/>
      <c r="I168" s="73"/>
      <c r="J168" s="73"/>
      <c r="K168" s="74"/>
      <c r="L168" s="74"/>
      <c r="M168" s="74"/>
      <c r="N168" s="74"/>
      <c r="O168" s="74"/>
      <c r="P168" s="74"/>
      <c r="Q168" s="74"/>
      <c r="R168" s="74"/>
      <c r="S168" s="73"/>
      <c r="T168" s="73"/>
      <c r="U168" s="73"/>
      <c r="V168" s="73"/>
      <c r="W168" s="73"/>
      <c r="X168" s="73"/>
      <c r="Y168" s="73"/>
      <c r="Z168" s="73"/>
    </row>
    <row r="169" spans="1:26" ht="13.5" customHeight="1">
      <c r="A169" s="73"/>
      <c r="B169" s="73"/>
      <c r="C169" s="73"/>
      <c r="D169" s="73"/>
      <c r="E169" s="73"/>
      <c r="F169" s="590"/>
      <c r="G169" s="591"/>
      <c r="H169" s="592"/>
      <c r="I169" s="73"/>
      <c r="J169" s="73"/>
      <c r="K169" s="74"/>
      <c r="L169" s="74"/>
      <c r="M169" s="74"/>
      <c r="N169" s="74"/>
      <c r="O169" s="74"/>
      <c r="P169" s="74"/>
      <c r="Q169" s="74"/>
      <c r="R169" s="74"/>
      <c r="S169" s="73"/>
      <c r="T169" s="73"/>
      <c r="U169" s="73"/>
      <c r="V169" s="73"/>
      <c r="W169" s="73"/>
      <c r="X169" s="73"/>
      <c r="Y169" s="73"/>
      <c r="Z169" s="73"/>
    </row>
    <row r="170" spans="1:26" ht="13.5" customHeight="1">
      <c r="A170" s="73"/>
      <c r="B170" s="73"/>
      <c r="C170" s="73"/>
      <c r="D170" s="73"/>
      <c r="E170" s="73"/>
      <c r="F170" s="590"/>
      <c r="G170" s="591"/>
      <c r="H170" s="592"/>
      <c r="I170" s="73"/>
      <c r="J170" s="73"/>
      <c r="K170" s="74"/>
      <c r="L170" s="74"/>
      <c r="M170" s="74"/>
      <c r="N170" s="74"/>
      <c r="O170" s="74"/>
      <c r="P170" s="74"/>
      <c r="Q170" s="74"/>
      <c r="R170" s="74"/>
      <c r="S170" s="73"/>
      <c r="T170" s="73"/>
      <c r="U170" s="73"/>
      <c r="V170" s="73"/>
      <c r="W170" s="73"/>
      <c r="X170" s="73"/>
      <c r="Y170" s="73"/>
      <c r="Z170" s="73"/>
    </row>
    <row r="171" spans="1:26" ht="13.5" customHeight="1">
      <c r="A171" s="73"/>
      <c r="B171" s="73"/>
      <c r="C171" s="73"/>
      <c r="D171" s="73"/>
      <c r="E171" s="73"/>
      <c r="F171" s="590"/>
      <c r="G171" s="591"/>
      <c r="H171" s="592"/>
      <c r="I171" s="73"/>
      <c r="J171" s="73"/>
      <c r="K171" s="74"/>
      <c r="L171" s="74"/>
      <c r="M171" s="74"/>
      <c r="N171" s="74"/>
      <c r="O171" s="74"/>
      <c r="P171" s="74"/>
      <c r="Q171" s="74"/>
      <c r="R171" s="74"/>
      <c r="S171" s="73"/>
      <c r="T171" s="73"/>
      <c r="U171" s="73"/>
      <c r="V171" s="73"/>
      <c r="W171" s="73"/>
      <c r="X171" s="73"/>
      <c r="Y171" s="73"/>
      <c r="Z171" s="73"/>
    </row>
    <row r="172" spans="1:26" ht="13.5" customHeight="1">
      <c r="A172" s="73"/>
      <c r="B172" s="73"/>
      <c r="C172" s="73"/>
      <c r="D172" s="73"/>
      <c r="E172" s="73"/>
      <c r="F172" s="590"/>
      <c r="G172" s="591"/>
      <c r="H172" s="592"/>
      <c r="I172" s="73"/>
      <c r="J172" s="73"/>
      <c r="K172" s="74"/>
      <c r="L172" s="74"/>
      <c r="M172" s="74"/>
      <c r="N172" s="74"/>
      <c r="O172" s="74"/>
      <c r="P172" s="74"/>
      <c r="Q172" s="74"/>
      <c r="R172" s="74"/>
      <c r="S172" s="73"/>
      <c r="T172" s="73"/>
      <c r="U172" s="73"/>
      <c r="V172" s="73"/>
      <c r="W172" s="73"/>
      <c r="X172" s="73"/>
      <c r="Y172" s="73"/>
      <c r="Z172" s="73"/>
    </row>
    <row r="173" spans="1:26" ht="13.5" customHeight="1">
      <c r="A173" s="73"/>
      <c r="B173" s="73"/>
      <c r="C173" s="73"/>
      <c r="D173" s="73"/>
      <c r="E173" s="73"/>
      <c r="F173" s="590"/>
      <c r="G173" s="591"/>
      <c r="H173" s="592"/>
      <c r="I173" s="73"/>
      <c r="J173" s="73"/>
      <c r="K173" s="74"/>
      <c r="L173" s="74"/>
      <c r="M173" s="74"/>
      <c r="N173" s="74"/>
      <c r="O173" s="74"/>
      <c r="P173" s="74"/>
      <c r="Q173" s="74"/>
      <c r="R173" s="74"/>
      <c r="S173" s="73"/>
      <c r="T173" s="73"/>
      <c r="U173" s="73"/>
      <c r="V173" s="73"/>
      <c r="W173" s="73"/>
      <c r="X173" s="73"/>
      <c r="Y173" s="73"/>
      <c r="Z173" s="73"/>
    </row>
    <row r="174" spans="1:26" ht="13.5" customHeight="1">
      <c r="A174" s="73"/>
      <c r="B174" s="73"/>
      <c r="C174" s="73"/>
      <c r="D174" s="73"/>
      <c r="E174" s="73"/>
      <c r="F174" s="590"/>
      <c r="G174" s="591"/>
      <c r="H174" s="592"/>
      <c r="I174" s="73"/>
      <c r="J174" s="73"/>
      <c r="K174" s="74"/>
      <c r="L174" s="74"/>
      <c r="M174" s="74"/>
      <c r="N174" s="74"/>
      <c r="O174" s="74"/>
      <c r="P174" s="74"/>
      <c r="Q174" s="74"/>
      <c r="R174" s="74"/>
      <c r="S174" s="73"/>
      <c r="T174" s="73"/>
      <c r="U174" s="73"/>
      <c r="V174" s="73"/>
      <c r="W174" s="73"/>
      <c r="X174" s="73"/>
      <c r="Y174" s="73"/>
      <c r="Z174" s="73"/>
    </row>
    <row r="175" spans="1:26" ht="13.5" customHeight="1">
      <c r="A175" s="73"/>
      <c r="B175" s="73"/>
      <c r="C175" s="73"/>
      <c r="D175" s="73"/>
      <c r="E175" s="73"/>
      <c r="F175" s="590"/>
      <c r="G175" s="591"/>
      <c r="H175" s="592"/>
      <c r="I175" s="73"/>
      <c r="J175" s="73"/>
      <c r="K175" s="74"/>
      <c r="L175" s="74"/>
      <c r="M175" s="74"/>
      <c r="N175" s="74"/>
      <c r="O175" s="74"/>
      <c r="P175" s="74"/>
      <c r="Q175" s="74"/>
      <c r="R175" s="74"/>
      <c r="S175" s="73"/>
      <c r="T175" s="73"/>
      <c r="U175" s="73"/>
      <c r="V175" s="73"/>
      <c r="W175" s="73"/>
      <c r="X175" s="73"/>
      <c r="Y175" s="73"/>
      <c r="Z175" s="73"/>
    </row>
    <row r="176" spans="1:26" ht="13.5" customHeight="1">
      <c r="A176" s="73"/>
      <c r="B176" s="73"/>
      <c r="C176" s="73"/>
      <c r="D176" s="73"/>
      <c r="E176" s="73"/>
      <c r="F176" s="590"/>
      <c r="G176" s="591"/>
      <c r="H176" s="592"/>
      <c r="I176" s="73"/>
      <c r="J176" s="73"/>
      <c r="K176" s="74"/>
      <c r="L176" s="74"/>
      <c r="M176" s="74"/>
      <c r="N176" s="74"/>
      <c r="O176" s="74"/>
      <c r="P176" s="74"/>
      <c r="Q176" s="74"/>
      <c r="R176" s="74"/>
      <c r="S176" s="73"/>
      <c r="T176" s="73"/>
      <c r="U176" s="73"/>
      <c r="V176" s="73"/>
      <c r="W176" s="73"/>
      <c r="X176" s="73"/>
      <c r="Y176" s="73"/>
      <c r="Z176" s="73"/>
    </row>
    <row r="177" spans="1:26" ht="13.5" customHeight="1">
      <c r="A177" s="73"/>
      <c r="B177" s="73"/>
      <c r="C177" s="73"/>
      <c r="D177" s="73"/>
      <c r="E177" s="73"/>
      <c r="F177" s="590"/>
      <c r="G177" s="591"/>
      <c r="H177" s="592"/>
      <c r="I177" s="73"/>
      <c r="J177" s="73"/>
      <c r="K177" s="74"/>
      <c r="L177" s="74"/>
      <c r="M177" s="74"/>
      <c r="N177" s="74"/>
      <c r="O177" s="74"/>
      <c r="P177" s="74"/>
      <c r="Q177" s="74"/>
      <c r="R177" s="74"/>
      <c r="S177" s="73"/>
      <c r="T177" s="73"/>
      <c r="U177" s="73"/>
      <c r="V177" s="73"/>
      <c r="W177" s="73"/>
      <c r="X177" s="73"/>
      <c r="Y177" s="73"/>
      <c r="Z177" s="73"/>
    </row>
    <row r="178" spans="1:26" ht="13.5" customHeight="1">
      <c r="A178" s="73"/>
      <c r="B178" s="73"/>
      <c r="C178" s="73"/>
      <c r="D178" s="73"/>
      <c r="E178" s="73"/>
      <c r="F178" s="590"/>
      <c r="G178" s="591"/>
      <c r="H178" s="592"/>
      <c r="I178" s="73"/>
      <c r="J178" s="73"/>
      <c r="K178" s="74"/>
      <c r="L178" s="74"/>
      <c r="M178" s="74"/>
      <c r="N178" s="74"/>
      <c r="O178" s="74"/>
      <c r="P178" s="74"/>
      <c r="Q178" s="74"/>
      <c r="R178" s="74"/>
      <c r="S178" s="73"/>
      <c r="T178" s="73"/>
      <c r="U178" s="73"/>
      <c r="V178" s="73"/>
      <c r="W178" s="73"/>
      <c r="X178" s="73"/>
      <c r="Y178" s="73"/>
      <c r="Z178" s="73"/>
    </row>
    <row r="179" spans="1:26" ht="13.5" customHeight="1">
      <c r="A179" s="73"/>
      <c r="B179" s="73"/>
      <c r="C179" s="73"/>
      <c r="D179" s="73"/>
      <c r="E179" s="73"/>
      <c r="F179" s="590"/>
      <c r="G179" s="591"/>
      <c r="H179" s="592"/>
      <c r="I179" s="73"/>
      <c r="J179" s="73"/>
      <c r="K179" s="74"/>
      <c r="L179" s="74"/>
      <c r="M179" s="74"/>
      <c r="N179" s="74"/>
      <c r="O179" s="74"/>
      <c r="P179" s="74"/>
      <c r="Q179" s="74"/>
      <c r="R179" s="74"/>
      <c r="S179" s="73"/>
      <c r="T179" s="73"/>
      <c r="U179" s="73"/>
      <c r="V179" s="73"/>
      <c r="W179" s="73"/>
      <c r="X179" s="73"/>
      <c r="Y179" s="73"/>
      <c r="Z179" s="73"/>
    </row>
    <row r="180" spans="1:26" ht="13.5" customHeight="1">
      <c r="A180" s="73"/>
      <c r="B180" s="73"/>
      <c r="C180" s="73"/>
      <c r="D180" s="73"/>
      <c r="E180" s="73"/>
      <c r="F180" s="590"/>
      <c r="G180" s="591"/>
      <c r="H180" s="592"/>
      <c r="I180" s="73"/>
      <c r="J180" s="73"/>
      <c r="K180" s="74"/>
      <c r="L180" s="74"/>
      <c r="M180" s="74"/>
      <c r="N180" s="74"/>
      <c r="O180" s="74"/>
      <c r="P180" s="74"/>
      <c r="Q180" s="74"/>
      <c r="R180" s="74"/>
      <c r="S180" s="73"/>
      <c r="T180" s="73"/>
      <c r="U180" s="73"/>
      <c r="V180" s="73"/>
      <c r="W180" s="73"/>
      <c r="X180" s="73"/>
      <c r="Y180" s="73"/>
      <c r="Z180" s="73"/>
    </row>
    <row r="181" spans="1:26" ht="13.5" customHeight="1">
      <c r="A181" s="73"/>
      <c r="B181" s="73"/>
      <c r="C181" s="73"/>
      <c r="D181" s="73"/>
      <c r="E181" s="73"/>
      <c r="F181" s="590"/>
      <c r="G181" s="591"/>
      <c r="H181" s="592"/>
      <c r="I181" s="73"/>
      <c r="J181" s="73"/>
      <c r="K181" s="74"/>
      <c r="L181" s="74"/>
      <c r="M181" s="74"/>
      <c r="N181" s="74"/>
      <c r="O181" s="74"/>
      <c r="P181" s="74"/>
      <c r="Q181" s="74"/>
      <c r="R181" s="74"/>
      <c r="S181" s="73"/>
      <c r="T181" s="73"/>
      <c r="U181" s="73"/>
      <c r="V181" s="73"/>
      <c r="W181" s="73"/>
      <c r="X181" s="73"/>
      <c r="Y181" s="73"/>
      <c r="Z181" s="73"/>
    </row>
    <row r="182" spans="1:26" ht="13.5" customHeight="1">
      <c r="A182" s="73"/>
      <c r="B182" s="73"/>
      <c r="C182" s="73"/>
      <c r="D182" s="73"/>
      <c r="E182" s="73"/>
      <c r="F182" s="590"/>
      <c r="G182" s="591"/>
      <c r="H182" s="592"/>
      <c r="I182" s="73"/>
      <c r="J182" s="73"/>
      <c r="K182" s="74"/>
      <c r="L182" s="74"/>
      <c r="M182" s="74"/>
      <c r="N182" s="74"/>
      <c r="O182" s="74"/>
      <c r="P182" s="74"/>
      <c r="Q182" s="74"/>
      <c r="R182" s="74"/>
      <c r="S182" s="73"/>
      <c r="T182" s="73"/>
      <c r="U182" s="73"/>
      <c r="V182" s="73"/>
      <c r="W182" s="73"/>
      <c r="X182" s="73"/>
      <c r="Y182" s="73"/>
      <c r="Z182" s="73"/>
    </row>
    <row r="183" spans="1:26" ht="13.5" customHeight="1">
      <c r="A183" s="73"/>
      <c r="B183" s="73"/>
      <c r="C183" s="73"/>
      <c r="D183" s="73"/>
      <c r="E183" s="73"/>
      <c r="F183" s="590"/>
      <c r="G183" s="591"/>
      <c r="H183" s="592"/>
      <c r="I183" s="73"/>
      <c r="J183" s="73"/>
      <c r="K183" s="74"/>
      <c r="L183" s="74"/>
      <c r="M183" s="74"/>
      <c r="N183" s="74"/>
      <c r="O183" s="74"/>
      <c r="P183" s="74"/>
      <c r="Q183" s="74"/>
      <c r="R183" s="74"/>
      <c r="S183" s="73"/>
      <c r="T183" s="73"/>
      <c r="U183" s="73"/>
      <c r="V183" s="73"/>
      <c r="W183" s="73"/>
      <c r="X183" s="73"/>
      <c r="Y183" s="73"/>
      <c r="Z183" s="73"/>
    </row>
    <row r="184" spans="1:26" ht="13.5" customHeight="1">
      <c r="A184" s="73"/>
      <c r="B184" s="73"/>
      <c r="C184" s="73"/>
      <c r="D184" s="73"/>
      <c r="E184" s="73"/>
      <c r="F184" s="590"/>
      <c r="G184" s="591"/>
      <c r="H184" s="592"/>
      <c r="I184" s="73"/>
      <c r="J184" s="73"/>
      <c r="K184" s="74"/>
      <c r="L184" s="74"/>
      <c r="M184" s="74"/>
      <c r="N184" s="74"/>
      <c r="O184" s="74"/>
      <c r="P184" s="74"/>
      <c r="Q184" s="74"/>
      <c r="R184" s="74"/>
      <c r="S184" s="73"/>
      <c r="T184" s="73"/>
      <c r="U184" s="73"/>
      <c r="V184" s="73"/>
      <c r="W184" s="73"/>
      <c r="X184" s="73"/>
      <c r="Y184" s="73"/>
      <c r="Z184" s="73"/>
    </row>
    <row r="185" spans="1:26" ht="13.5" customHeight="1">
      <c r="A185" s="73"/>
      <c r="B185" s="73"/>
      <c r="C185" s="73"/>
      <c r="D185" s="73"/>
      <c r="E185" s="73"/>
      <c r="F185" s="590"/>
      <c r="G185" s="591"/>
      <c r="H185" s="592"/>
      <c r="I185" s="73"/>
      <c r="J185" s="73"/>
      <c r="K185" s="74"/>
      <c r="L185" s="74"/>
      <c r="M185" s="74"/>
      <c r="N185" s="74"/>
      <c r="O185" s="74"/>
      <c r="P185" s="74"/>
      <c r="Q185" s="74"/>
      <c r="R185" s="74"/>
      <c r="S185" s="73"/>
      <c r="T185" s="73"/>
      <c r="U185" s="73"/>
      <c r="V185" s="73"/>
      <c r="W185" s="73"/>
      <c r="X185" s="73"/>
      <c r="Y185" s="73"/>
      <c r="Z185" s="73"/>
    </row>
    <row r="186" spans="1:26" ht="13.5" customHeight="1">
      <c r="A186" s="73"/>
      <c r="B186" s="73"/>
      <c r="C186" s="73"/>
      <c r="D186" s="73"/>
      <c r="E186" s="73"/>
      <c r="F186" s="590"/>
      <c r="G186" s="591"/>
      <c r="H186" s="592"/>
      <c r="I186" s="73"/>
      <c r="J186" s="73"/>
      <c r="K186" s="74"/>
      <c r="L186" s="74"/>
      <c r="M186" s="74"/>
      <c r="N186" s="74"/>
      <c r="O186" s="74"/>
      <c r="P186" s="74"/>
      <c r="Q186" s="74"/>
      <c r="R186" s="74"/>
      <c r="S186" s="73"/>
      <c r="T186" s="73"/>
      <c r="U186" s="73"/>
      <c r="V186" s="73"/>
      <c r="W186" s="73"/>
      <c r="X186" s="73"/>
      <c r="Y186" s="73"/>
      <c r="Z186" s="73"/>
    </row>
    <row r="187" spans="1:26" ht="13.5" customHeight="1">
      <c r="A187" s="73"/>
      <c r="B187" s="73"/>
      <c r="C187" s="73"/>
      <c r="D187" s="73"/>
      <c r="E187" s="73"/>
      <c r="F187" s="590"/>
      <c r="G187" s="591"/>
      <c r="H187" s="592"/>
      <c r="I187" s="73"/>
      <c r="J187" s="73"/>
      <c r="K187" s="74"/>
      <c r="L187" s="74"/>
      <c r="M187" s="74"/>
      <c r="N187" s="74"/>
      <c r="O187" s="74"/>
      <c r="P187" s="74"/>
      <c r="Q187" s="74"/>
      <c r="R187" s="74"/>
      <c r="S187" s="73"/>
      <c r="T187" s="73"/>
      <c r="U187" s="73"/>
      <c r="V187" s="73"/>
      <c r="W187" s="73"/>
      <c r="X187" s="73"/>
      <c r="Y187" s="73"/>
      <c r="Z187" s="73"/>
    </row>
    <row r="188" spans="1:26" ht="13.5" customHeight="1">
      <c r="A188" s="73"/>
      <c r="B188" s="73"/>
      <c r="C188" s="73"/>
      <c r="D188" s="73"/>
      <c r="E188" s="73"/>
      <c r="F188" s="590"/>
      <c r="G188" s="591"/>
      <c r="H188" s="592"/>
      <c r="I188" s="73"/>
      <c r="J188" s="73"/>
      <c r="K188" s="74"/>
      <c r="L188" s="74"/>
      <c r="M188" s="74"/>
      <c r="N188" s="74"/>
      <c r="O188" s="74"/>
      <c r="P188" s="74"/>
      <c r="Q188" s="74"/>
      <c r="R188" s="74"/>
      <c r="S188" s="73"/>
      <c r="T188" s="73"/>
      <c r="U188" s="73"/>
      <c r="V188" s="73"/>
      <c r="W188" s="73"/>
      <c r="X188" s="73"/>
      <c r="Y188" s="73"/>
      <c r="Z188" s="73"/>
    </row>
    <row r="189" spans="1:26" ht="13.5" customHeight="1">
      <c r="A189" s="73"/>
      <c r="B189" s="73"/>
      <c r="C189" s="73"/>
      <c r="D189" s="73"/>
      <c r="E189" s="73"/>
      <c r="F189" s="590"/>
      <c r="G189" s="591"/>
      <c r="H189" s="592"/>
      <c r="I189" s="73"/>
      <c r="J189" s="73"/>
      <c r="K189" s="74"/>
      <c r="L189" s="74"/>
      <c r="M189" s="74"/>
      <c r="N189" s="74"/>
      <c r="O189" s="74"/>
      <c r="P189" s="74"/>
      <c r="Q189" s="74"/>
      <c r="R189" s="74"/>
      <c r="S189" s="73"/>
      <c r="T189" s="73"/>
      <c r="U189" s="73"/>
      <c r="V189" s="73"/>
      <c r="W189" s="73"/>
      <c r="X189" s="73"/>
      <c r="Y189" s="73"/>
      <c r="Z189" s="73"/>
    </row>
    <row r="190" spans="1:26" ht="13.5" customHeight="1">
      <c r="A190" s="73"/>
      <c r="B190" s="73"/>
      <c r="C190" s="73"/>
      <c r="D190" s="73"/>
      <c r="E190" s="73"/>
      <c r="F190" s="590"/>
      <c r="G190" s="591"/>
      <c r="H190" s="592"/>
      <c r="I190" s="73"/>
      <c r="J190" s="73"/>
      <c r="K190" s="74"/>
      <c r="L190" s="74"/>
      <c r="M190" s="74"/>
      <c r="N190" s="74"/>
      <c r="O190" s="74"/>
      <c r="P190" s="74"/>
      <c r="Q190" s="74"/>
      <c r="R190" s="74"/>
      <c r="S190" s="73"/>
      <c r="T190" s="73"/>
      <c r="U190" s="73"/>
      <c r="V190" s="73"/>
      <c r="W190" s="73"/>
      <c r="X190" s="73"/>
      <c r="Y190" s="73"/>
      <c r="Z190" s="73"/>
    </row>
    <row r="191" spans="1:26" ht="13.5" customHeight="1">
      <c r="A191" s="73"/>
      <c r="B191" s="73"/>
      <c r="C191" s="73"/>
      <c r="D191" s="73"/>
      <c r="E191" s="73"/>
      <c r="F191" s="590"/>
      <c r="G191" s="591"/>
      <c r="H191" s="592"/>
      <c r="I191" s="73"/>
      <c r="J191" s="73"/>
      <c r="K191" s="74"/>
      <c r="L191" s="74"/>
      <c r="M191" s="74"/>
      <c r="N191" s="74"/>
      <c r="O191" s="74"/>
      <c r="P191" s="74"/>
      <c r="Q191" s="74"/>
      <c r="R191" s="74"/>
      <c r="S191" s="73"/>
      <c r="T191" s="73"/>
      <c r="U191" s="73"/>
      <c r="V191" s="73"/>
      <c r="W191" s="73"/>
      <c r="X191" s="73"/>
      <c r="Y191" s="73"/>
      <c r="Z191" s="73"/>
    </row>
    <row r="192" spans="1:26" ht="13.5" customHeight="1">
      <c r="A192" s="73"/>
      <c r="B192" s="73"/>
      <c r="C192" s="73"/>
      <c r="D192" s="73"/>
      <c r="E192" s="73"/>
      <c r="F192" s="590"/>
      <c r="G192" s="591"/>
      <c r="H192" s="592"/>
      <c r="I192" s="73"/>
      <c r="J192" s="73"/>
      <c r="K192" s="74"/>
      <c r="L192" s="74"/>
      <c r="M192" s="74"/>
      <c r="N192" s="74"/>
      <c r="O192" s="74"/>
      <c r="P192" s="74"/>
      <c r="Q192" s="74"/>
      <c r="R192" s="74"/>
      <c r="S192" s="73"/>
      <c r="T192" s="73"/>
      <c r="U192" s="73"/>
      <c r="V192" s="73"/>
      <c r="W192" s="73"/>
      <c r="X192" s="73"/>
      <c r="Y192" s="73"/>
      <c r="Z192" s="73"/>
    </row>
    <row r="193" spans="1:26" ht="13.5" customHeight="1">
      <c r="A193" s="73"/>
      <c r="B193" s="73"/>
      <c r="C193" s="73"/>
      <c r="D193" s="73"/>
      <c r="E193" s="73"/>
      <c r="F193" s="590"/>
      <c r="G193" s="591"/>
      <c r="H193" s="592"/>
      <c r="I193" s="73"/>
      <c r="J193" s="73"/>
      <c r="K193" s="74"/>
      <c r="L193" s="74"/>
      <c r="M193" s="74"/>
      <c r="N193" s="74"/>
      <c r="O193" s="74"/>
      <c r="P193" s="74"/>
      <c r="Q193" s="74"/>
      <c r="R193" s="74"/>
      <c r="S193" s="73"/>
      <c r="T193" s="73"/>
      <c r="U193" s="73"/>
      <c r="V193" s="73"/>
      <c r="W193" s="73"/>
      <c r="X193" s="73"/>
      <c r="Y193" s="73"/>
      <c r="Z193" s="73"/>
    </row>
    <row r="194" spans="1:26" ht="13.5" customHeight="1">
      <c r="A194" s="73"/>
      <c r="B194" s="73"/>
      <c r="C194" s="73"/>
      <c r="D194" s="73"/>
      <c r="E194" s="73"/>
      <c r="F194" s="590"/>
      <c r="G194" s="591"/>
      <c r="H194" s="592"/>
      <c r="I194" s="73"/>
      <c r="J194" s="73"/>
      <c r="K194" s="74"/>
      <c r="L194" s="74"/>
      <c r="M194" s="74"/>
      <c r="N194" s="74"/>
      <c r="O194" s="74"/>
      <c r="P194" s="74"/>
      <c r="Q194" s="74"/>
      <c r="R194" s="74"/>
      <c r="S194" s="73"/>
      <c r="T194" s="73"/>
      <c r="U194" s="73"/>
      <c r="V194" s="73"/>
      <c r="W194" s="73"/>
      <c r="X194" s="73"/>
      <c r="Y194" s="73"/>
      <c r="Z194" s="73"/>
    </row>
    <row r="195" spans="1:26" ht="13.5" customHeight="1">
      <c r="A195" s="73"/>
      <c r="B195" s="73"/>
      <c r="C195" s="73"/>
      <c r="D195" s="73"/>
      <c r="E195" s="73"/>
      <c r="F195" s="590"/>
      <c r="G195" s="591"/>
      <c r="H195" s="592"/>
      <c r="I195" s="73"/>
      <c r="J195" s="73"/>
      <c r="K195" s="74"/>
      <c r="L195" s="74"/>
      <c r="M195" s="74"/>
      <c r="N195" s="74"/>
      <c r="O195" s="74"/>
      <c r="P195" s="74"/>
      <c r="Q195" s="74"/>
      <c r="R195" s="74"/>
      <c r="S195" s="73"/>
      <c r="T195" s="73"/>
      <c r="U195" s="73"/>
      <c r="V195" s="73"/>
      <c r="W195" s="73"/>
      <c r="X195" s="73"/>
      <c r="Y195" s="73"/>
      <c r="Z195" s="73"/>
    </row>
    <row r="196" spans="1:26" ht="13.5" customHeight="1">
      <c r="A196" s="73"/>
      <c r="B196" s="73"/>
      <c r="C196" s="73"/>
      <c r="D196" s="73"/>
      <c r="E196" s="73"/>
      <c r="F196" s="590"/>
      <c r="G196" s="591"/>
      <c r="H196" s="592"/>
      <c r="I196" s="73"/>
      <c r="J196" s="73"/>
      <c r="K196" s="74"/>
      <c r="L196" s="74"/>
      <c r="M196" s="74"/>
      <c r="N196" s="74"/>
      <c r="O196" s="74"/>
      <c r="P196" s="74"/>
      <c r="Q196" s="74"/>
      <c r="R196" s="74"/>
      <c r="S196" s="73"/>
      <c r="T196" s="73"/>
      <c r="U196" s="73"/>
      <c r="V196" s="73"/>
      <c r="W196" s="73"/>
      <c r="X196" s="73"/>
      <c r="Y196" s="73"/>
      <c r="Z196" s="73"/>
    </row>
    <row r="197" spans="1:26" ht="13.5" customHeight="1">
      <c r="A197" s="73"/>
      <c r="B197" s="73"/>
      <c r="C197" s="73"/>
      <c r="D197" s="73"/>
      <c r="E197" s="73"/>
      <c r="F197" s="590"/>
      <c r="G197" s="591"/>
      <c r="H197" s="592"/>
      <c r="I197" s="73"/>
      <c r="J197" s="73"/>
      <c r="K197" s="74"/>
      <c r="L197" s="74"/>
      <c r="M197" s="74"/>
      <c r="N197" s="74"/>
      <c r="O197" s="74"/>
      <c r="P197" s="74"/>
      <c r="Q197" s="74"/>
      <c r="R197" s="74"/>
      <c r="S197" s="73"/>
      <c r="T197" s="73"/>
      <c r="U197" s="73"/>
      <c r="V197" s="73"/>
      <c r="W197" s="73"/>
      <c r="X197" s="73"/>
      <c r="Y197" s="73"/>
      <c r="Z197" s="73"/>
    </row>
    <row r="198" spans="1:26" ht="13.5" customHeight="1">
      <c r="A198" s="73"/>
      <c r="B198" s="73"/>
      <c r="C198" s="73"/>
      <c r="D198" s="73"/>
      <c r="E198" s="73"/>
      <c r="F198" s="590"/>
      <c r="G198" s="591"/>
      <c r="H198" s="592"/>
      <c r="I198" s="73"/>
      <c r="J198" s="73"/>
      <c r="K198" s="74"/>
      <c r="L198" s="74"/>
      <c r="M198" s="74"/>
      <c r="N198" s="74"/>
      <c r="O198" s="74"/>
      <c r="P198" s="74"/>
      <c r="Q198" s="74"/>
      <c r="R198" s="74"/>
      <c r="S198" s="73"/>
      <c r="T198" s="73"/>
      <c r="U198" s="73"/>
      <c r="V198" s="73"/>
      <c r="W198" s="73"/>
      <c r="X198" s="73"/>
      <c r="Y198" s="73"/>
      <c r="Z198" s="73"/>
    </row>
    <row r="199" spans="1:26" ht="13.5" customHeight="1">
      <c r="A199" s="73"/>
      <c r="B199" s="73"/>
      <c r="C199" s="73"/>
      <c r="D199" s="73"/>
      <c r="E199" s="73"/>
      <c r="F199" s="590"/>
      <c r="G199" s="591"/>
      <c r="H199" s="592"/>
      <c r="I199" s="73"/>
      <c r="J199" s="73"/>
      <c r="K199" s="74"/>
      <c r="L199" s="74"/>
      <c r="M199" s="74"/>
      <c r="N199" s="74"/>
      <c r="O199" s="74"/>
      <c r="P199" s="74"/>
      <c r="Q199" s="74"/>
      <c r="R199" s="74"/>
      <c r="S199" s="73"/>
      <c r="T199" s="73"/>
      <c r="U199" s="73"/>
      <c r="V199" s="73"/>
      <c r="W199" s="73"/>
      <c r="X199" s="73"/>
      <c r="Y199" s="73"/>
      <c r="Z199" s="73"/>
    </row>
    <row r="200" spans="1:26" ht="13.5" customHeight="1">
      <c r="A200" s="73"/>
      <c r="B200" s="73"/>
      <c r="C200" s="73"/>
      <c r="D200" s="73"/>
      <c r="E200" s="73"/>
      <c r="F200" s="590"/>
      <c r="G200" s="591"/>
      <c r="H200" s="592"/>
      <c r="I200" s="73"/>
      <c r="J200" s="73"/>
      <c r="K200" s="74"/>
      <c r="L200" s="74"/>
      <c r="M200" s="74"/>
      <c r="N200" s="74"/>
      <c r="O200" s="74"/>
      <c r="P200" s="74"/>
      <c r="Q200" s="74"/>
      <c r="R200" s="74"/>
      <c r="S200" s="73"/>
      <c r="T200" s="73"/>
      <c r="U200" s="73"/>
      <c r="V200" s="73"/>
      <c r="W200" s="73"/>
      <c r="X200" s="73"/>
      <c r="Y200" s="73"/>
      <c r="Z200" s="73"/>
    </row>
    <row r="201" spans="1:26" ht="13.5" customHeight="1">
      <c r="A201" s="73"/>
      <c r="B201" s="73"/>
      <c r="C201" s="73"/>
      <c r="D201" s="73"/>
      <c r="E201" s="73"/>
      <c r="F201" s="590"/>
      <c r="G201" s="591"/>
      <c r="H201" s="592"/>
      <c r="I201" s="73"/>
      <c r="J201" s="73"/>
      <c r="K201" s="74"/>
      <c r="L201" s="74"/>
      <c r="M201" s="74"/>
      <c r="N201" s="74"/>
      <c r="O201" s="74"/>
      <c r="P201" s="74"/>
      <c r="Q201" s="74"/>
      <c r="R201" s="74"/>
      <c r="S201" s="73"/>
      <c r="T201" s="73"/>
      <c r="U201" s="73"/>
      <c r="V201" s="73"/>
      <c r="W201" s="73"/>
      <c r="X201" s="73"/>
      <c r="Y201" s="73"/>
      <c r="Z201" s="73"/>
    </row>
    <row r="202" spans="1:26" ht="13.5" customHeight="1">
      <c r="A202" s="73"/>
      <c r="B202" s="73"/>
      <c r="C202" s="73"/>
      <c r="D202" s="73"/>
      <c r="E202" s="73"/>
      <c r="F202" s="590"/>
      <c r="G202" s="591"/>
      <c r="H202" s="592"/>
      <c r="I202" s="73"/>
      <c r="J202" s="73"/>
      <c r="K202" s="74"/>
      <c r="L202" s="74"/>
      <c r="M202" s="74"/>
      <c r="N202" s="74"/>
      <c r="O202" s="74"/>
      <c r="P202" s="74"/>
      <c r="Q202" s="74"/>
      <c r="R202" s="74"/>
      <c r="S202" s="73"/>
      <c r="T202" s="73"/>
      <c r="U202" s="73"/>
      <c r="V202" s="73"/>
      <c r="W202" s="73"/>
      <c r="X202" s="73"/>
      <c r="Y202" s="73"/>
      <c r="Z202" s="73"/>
    </row>
    <row r="203" spans="1:26" ht="13.5" customHeight="1">
      <c r="A203" s="73"/>
      <c r="B203" s="73"/>
      <c r="C203" s="73"/>
      <c r="D203" s="73"/>
      <c r="E203" s="73"/>
      <c r="F203" s="590"/>
      <c r="G203" s="591"/>
      <c r="H203" s="592"/>
      <c r="I203" s="73"/>
      <c r="J203" s="73"/>
      <c r="K203" s="74"/>
      <c r="L203" s="74"/>
      <c r="M203" s="74"/>
      <c r="N203" s="74"/>
      <c r="O203" s="74"/>
      <c r="P203" s="74"/>
      <c r="Q203" s="74"/>
      <c r="R203" s="74"/>
      <c r="S203" s="73"/>
      <c r="T203" s="73"/>
      <c r="U203" s="73"/>
      <c r="V203" s="73"/>
      <c r="W203" s="73"/>
      <c r="X203" s="73"/>
      <c r="Y203" s="73"/>
      <c r="Z203" s="73"/>
    </row>
    <row r="204" spans="1:26" ht="13.5" customHeight="1">
      <c r="A204" s="73"/>
      <c r="B204" s="73"/>
      <c r="C204" s="73"/>
      <c r="D204" s="73"/>
      <c r="E204" s="73"/>
      <c r="F204" s="590"/>
      <c r="G204" s="591"/>
      <c r="H204" s="592"/>
      <c r="I204" s="73"/>
      <c r="J204" s="73"/>
      <c r="K204" s="74"/>
      <c r="L204" s="74"/>
      <c r="M204" s="74"/>
      <c r="N204" s="74"/>
      <c r="O204" s="74"/>
      <c r="P204" s="74"/>
      <c r="Q204" s="74"/>
      <c r="R204" s="74"/>
      <c r="S204" s="73"/>
      <c r="T204" s="73"/>
      <c r="U204" s="73"/>
      <c r="V204" s="73"/>
      <c r="W204" s="73"/>
      <c r="X204" s="73"/>
      <c r="Y204" s="73"/>
      <c r="Z204" s="73"/>
    </row>
    <row r="205" spans="1:26" ht="13.5" customHeight="1">
      <c r="A205" s="73"/>
      <c r="B205" s="73"/>
      <c r="C205" s="73"/>
      <c r="D205" s="73"/>
      <c r="E205" s="73"/>
      <c r="F205" s="590"/>
      <c r="G205" s="591"/>
      <c r="H205" s="592"/>
      <c r="I205" s="73"/>
      <c r="J205" s="73"/>
      <c r="K205" s="74"/>
      <c r="L205" s="74"/>
      <c r="M205" s="74"/>
      <c r="N205" s="74"/>
      <c r="O205" s="74"/>
      <c r="P205" s="74"/>
      <c r="Q205" s="74"/>
      <c r="R205" s="74"/>
      <c r="S205" s="73"/>
      <c r="T205" s="73"/>
      <c r="U205" s="73"/>
      <c r="V205" s="73"/>
      <c r="W205" s="73"/>
      <c r="X205" s="73"/>
      <c r="Y205" s="73"/>
      <c r="Z205" s="73"/>
    </row>
    <row r="206" spans="1:26" ht="13.5" customHeight="1">
      <c r="A206" s="73"/>
      <c r="B206" s="73"/>
      <c r="C206" s="73"/>
      <c r="D206" s="73"/>
      <c r="E206" s="73"/>
      <c r="F206" s="590"/>
      <c r="G206" s="591"/>
      <c r="H206" s="592"/>
      <c r="I206" s="73"/>
      <c r="J206" s="73"/>
      <c r="K206" s="74"/>
      <c r="L206" s="74"/>
      <c r="M206" s="74"/>
      <c r="N206" s="74"/>
      <c r="O206" s="74"/>
      <c r="P206" s="74"/>
      <c r="Q206" s="74"/>
      <c r="R206" s="74"/>
      <c r="S206" s="73"/>
      <c r="T206" s="73"/>
      <c r="U206" s="73"/>
      <c r="V206" s="73"/>
      <c r="W206" s="73"/>
      <c r="X206" s="73"/>
      <c r="Y206" s="73"/>
      <c r="Z206" s="73"/>
    </row>
    <row r="207" spans="1:26" ht="13.5" customHeight="1">
      <c r="A207" s="73"/>
      <c r="B207" s="73"/>
      <c r="C207" s="73"/>
      <c r="D207" s="73"/>
      <c r="E207" s="73"/>
      <c r="F207" s="590"/>
      <c r="G207" s="591"/>
      <c r="H207" s="592"/>
      <c r="I207" s="73"/>
      <c r="J207" s="73"/>
      <c r="K207" s="74"/>
      <c r="L207" s="74"/>
      <c r="M207" s="74"/>
      <c r="N207" s="74"/>
      <c r="O207" s="74"/>
      <c r="P207" s="74"/>
      <c r="Q207" s="74"/>
      <c r="R207" s="74"/>
      <c r="S207" s="73"/>
      <c r="T207" s="73"/>
      <c r="U207" s="73"/>
      <c r="V207" s="73"/>
      <c r="W207" s="73"/>
      <c r="X207" s="73"/>
      <c r="Y207" s="73"/>
      <c r="Z207" s="73"/>
    </row>
    <row r="208" spans="1:26" ht="13.5" customHeight="1">
      <c r="A208" s="73"/>
      <c r="B208" s="73"/>
      <c r="C208" s="73"/>
      <c r="D208" s="73"/>
      <c r="E208" s="73"/>
      <c r="F208" s="590"/>
      <c r="G208" s="591"/>
      <c r="H208" s="592"/>
      <c r="I208" s="73"/>
      <c r="J208" s="73"/>
      <c r="K208" s="74"/>
      <c r="L208" s="74"/>
      <c r="M208" s="74"/>
      <c r="N208" s="74"/>
      <c r="O208" s="74"/>
      <c r="P208" s="74"/>
      <c r="Q208" s="74"/>
      <c r="R208" s="74"/>
      <c r="S208" s="73"/>
      <c r="T208" s="73"/>
      <c r="U208" s="73"/>
      <c r="V208" s="73"/>
      <c r="W208" s="73"/>
      <c r="X208" s="73"/>
      <c r="Y208" s="73"/>
      <c r="Z208" s="73"/>
    </row>
    <row r="209" spans="1:26" ht="13.5" customHeight="1">
      <c r="A209" s="73"/>
      <c r="B209" s="73"/>
      <c r="C209" s="73"/>
      <c r="D209" s="73"/>
      <c r="E209" s="73"/>
      <c r="F209" s="590"/>
      <c r="G209" s="591"/>
      <c r="H209" s="592"/>
      <c r="I209" s="73"/>
      <c r="J209" s="73"/>
      <c r="K209" s="74"/>
      <c r="L209" s="74"/>
      <c r="M209" s="74"/>
      <c r="N209" s="74"/>
      <c r="O209" s="74"/>
      <c r="P209" s="74"/>
      <c r="Q209" s="74"/>
      <c r="R209" s="74"/>
      <c r="S209" s="73"/>
      <c r="T209" s="73"/>
      <c r="U209" s="73"/>
      <c r="V209" s="73"/>
      <c r="W209" s="73"/>
      <c r="X209" s="73"/>
      <c r="Y209" s="73"/>
      <c r="Z209" s="73"/>
    </row>
    <row r="210" spans="1:26" ht="13.5" customHeight="1">
      <c r="A210" s="73"/>
      <c r="B210" s="73"/>
      <c r="C210" s="73"/>
      <c r="D210" s="73"/>
      <c r="E210" s="73"/>
      <c r="F210" s="590"/>
      <c r="G210" s="591"/>
      <c r="H210" s="592"/>
      <c r="I210" s="73"/>
      <c r="J210" s="73"/>
      <c r="K210" s="74"/>
      <c r="L210" s="74"/>
      <c r="M210" s="74"/>
      <c r="N210" s="74"/>
      <c r="O210" s="74"/>
      <c r="P210" s="74"/>
      <c r="Q210" s="74"/>
      <c r="R210" s="74"/>
      <c r="S210" s="73"/>
      <c r="T210" s="73"/>
      <c r="U210" s="73"/>
      <c r="V210" s="73"/>
      <c r="W210" s="73"/>
      <c r="X210" s="73"/>
      <c r="Y210" s="73"/>
      <c r="Z210" s="73"/>
    </row>
    <row r="211" spans="1:26" ht="13.5" customHeight="1">
      <c r="A211" s="73"/>
      <c r="B211" s="73"/>
      <c r="C211" s="73"/>
      <c r="D211" s="73"/>
      <c r="E211" s="73"/>
      <c r="F211" s="590"/>
      <c r="G211" s="591"/>
      <c r="H211" s="592"/>
      <c r="I211" s="73"/>
      <c r="J211" s="73"/>
      <c r="K211" s="74"/>
      <c r="L211" s="74"/>
      <c r="M211" s="74"/>
      <c r="N211" s="74"/>
      <c r="O211" s="74"/>
      <c r="P211" s="74"/>
      <c r="Q211" s="74"/>
      <c r="R211" s="74"/>
      <c r="S211" s="73"/>
      <c r="T211" s="73"/>
      <c r="U211" s="73"/>
      <c r="V211" s="73"/>
      <c r="W211" s="73"/>
      <c r="X211" s="73"/>
      <c r="Y211" s="73"/>
      <c r="Z211" s="73"/>
    </row>
    <row r="212" spans="1:26" ht="13.5" customHeight="1">
      <c r="A212" s="73"/>
      <c r="B212" s="73"/>
      <c r="C212" s="73"/>
      <c r="D212" s="73"/>
      <c r="E212" s="73"/>
      <c r="F212" s="590"/>
      <c r="G212" s="591"/>
      <c r="H212" s="592"/>
      <c r="I212" s="73"/>
      <c r="J212" s="73"/>
      <c r="K212" s="74"/>
      <c r="L212" s="74"/>
      <c r="M212" s="74"/>
      <c r="N212" s="74"/>
      <c r="O212" s="74"/>
      <c r="P212" s="74"/>
      <c r="Q212" s="74"/>
      <c r="R212" s="74"/>
      <c r="S212" s="73"/>
      <c r="T212" s="73"/>
      <c r="U212" s="73"/>
      <c r="V212" s="73"/>
      <c r="W212" s="73"/>
      <c r="X212" s="73"/>
      <c r="Y212" s="73"/>
      <c r="Z212" s="73"/>
    </row>
    <row r="213" spans="1:26" ht="13.5" customHeight="1">
      <c r="A213" s="73"/>
      <c r="B213" s="73"/>
      <c r="C213" s="73"/>
      <c r="D213" s="73"/>
      <c r="E213" s="73"/>
      <c r="F213" s="590"/>
      <c r="G213" s="591"/>
      <c r="H213" s="592"/>
      <c r="I213" s="73"/>
      <c r="J213" s="73"/>
      <c r="K213" s="74"/>
      <c r="L213" s="74"/>
      <c r="M213" s="74"/>
      <c r="N213" s="74"/>
      <c r="O213" s="74"/>
      <c r="P213" s="74"/>
      <c r="Q213" s="74"/>
      <c r="R213" s="74"/>
      <c r="S213" s="73"/>
      <c r="T213" s="73"/>
      <c r="U213" s="73"/>
      <c r="V213" s="73"/>
      <c r="W213" s="73"/>
      <c r="X213" s="73"/>
      <c r="Y213" s="73"/>
      <c r="Z213" s="73"/>
    </row>
    <row r="214" spans="1:26" ht="13.5" customHeight="1">
      <c r="A214" s="73"/>
      <c r="B214" s="73"/>
      <c r="C214" s="73"/>
      <c r="D214" s="73"/>
      <c r="E214" s="73"/>
      <c r="F214" s="590"/>
      <c r="G214" s="591"/>
      <c r="H214" s="592"/>
      <c r="I214" s="73"/>
      <c r="J214" s="73"/>
      <c r="K214" s="74"/>
      <c r="L214" s="74"/>
      <c r="M214" s="74"/>
      <c r="N214" s="74"/>
      <c r="O214" s="74"/>
      <c r="P214" s="74"/>
      <c r="Q214" s="74"/>
      <c r="R214" s="74"/>
      <c r="S214" s="73"/>
      <c r="T214" s="73"/>
      <c r="U214" s="73"/>
      <c r="V214" s="73"/>
      <c r="W214" s="73"/>
      <c r="X214" s="73"/>
      <c r="Y214" s="73"/>
      <c r="Z214" s="73"/>
    </row>
    <row r="215" spans="1:26" ht="13.5" customHeight="1">
      <c r="A215" s="73"/>
      <c r="B215" s="73"/>
      <c r="C215" s="73"/>
      <c r="D215" s="73"/>
      <c r="E215" s="73"/>
      <c r="F215" s="590"/>
      <c r="G215" s="591"/>
      <c r="H215" s="592"/>
      <c r="I215" s="73"/>
      <c r="J215" s="73"/>
      <c r="K215" s="74"/>
      <c r="L215" s="74"/>
      <c r="M215" s="74"/>
      <c r="N215" s="74"/>
      <c r="O215" s="74"/>
      <c r="P215" s="74"/>
      <c r="Q215" s="74"/>
      <c r="R215" s="74"/>
      <c r="S215" s="73"/>
      <c r="T215" s="73"/>
      <c r="U215" s="73"/>
      <c r="V215" s="73"/>
      <c r="W215" s="73"/>
      <c r="X215" s="73"/>
      <c r="Y215" s="73"/>
      <c r="Z215" s="73"/>
    </row>
    <row r="216" spans="1:26" ht="13.5" customHeight="1">
      <c r="A216" s="73"/>
      <c r="B216" s="73"/>
      <c r="C216" s="73"/>
      <c r="D216" s="73"/>
      <c r="E216" s="73"/>
      <c r="F216" s="590"/>
      <c r="G216" s="591"/>
      <c r="H216" s="592"/>
      <c r="I216" s="73"/>
      <c r="J216" s="73"/>
      <c r="K216" s="74"/>
      <c r="L216" s="74"/>
      <c r="M216" s="74"/>
      <c r="N216" s="74"/>
      <c r="O216" s="74"/>
      <c r="P216" s="74"/>
      <c r="Q216" s="74"/>
      <c r="R216" s="74"/>
      <c r="S216" s="73"/>
      <c r="T216" s="73"/>
      <c r="U216" s="73"/>
      <c r="V216" s="73"/>
      <c r="W216" s="73"/>
      <c r="X216" s="73"/>
      <c r="Y216" s="73"/>
      <c r="Z216" s="73"/>
    </row>
    <row r="217" spans="1:26" ht="13.5" customHeight="1">
      <c r="A217" s="73"/>
      <c r="B217" s="73"/>
      <c r="C217" s="73"/>
      <c r="D217" s="73"/>
      <c r="E217" s="73"/>
      <c r="F217" s="590"/>
      <c r="G217" s="591"/>
      <c r="H217" s="592"/>
      <c r="I217" s="73"/>
      <c r="J217" s="73"/>
      <c r="K217" s="74"/>
      <c r="L217" s="74"/>
      <c r="M217" s="74"/>
      <c r="N217" s="74"/>
      <c r="O217" s="74"/>
      <c r="P217" s="74"/>
      <c r="Q217" s="74"/>
      <c r="R217" s="74"/>
      <c r="S217" s="73"/>
      <c r="T217" s="73"/>
      <c r="U217" s="73"/>
      <c r="V217" s="73"/>
      <c r="W217" s="73"/>
      <c r="X217" s="73"/>
      <c r="Y217" s="73"/>
      <c r="Z217" s="73"/>
    </row>
    <row r="218" spans="1:26" ht="13.5" customHeight="1">
      <c r="A218" s="73"/>
      <c r="B218" s="73"/>
      <c r="C218" s="73"/>
      <c r="D218" s="73"/>
      <c r="E218" s="73"/>
      <c r="F218" s="590"/>
      <c r="G218" s="591"/>
      <c r="H218" s="592"/>
      <c r="I218" s="73"/>
      <c r="J218" s="73"/>
      <c r="K218" s="74"/>
      <c r="L218" s="74"/>
      <c r="M218" s="74"/>
      <c r="N218" s="74"/>
      <c r="O218" s="74"/>
      <c r="P218" s="74"/>
      <c r="Q218" s="74"/>
      <c r="R218" s="74"/>
      <c r="S218" s="73"/>
      <c r="T218" s="73"/>
      <c r="U218" s="73"/>
      <c r="V218" s="73"/>
      <c r="W218" s="73"/>
      <c r="X218" s="73"/>
      <c r="Y218" s="73"/>
      <c r="Z218" s="73"/>
    </row>
    <row r="219" spans="1:26" ht="13.5" customHeight="1">
      <c r="A219" s="73"/>
      <c r="B219" s="73"/>
      <c r="C219" s="73"/>
      <c r="D219" s="73"/>
      <c r="E219" s="73"/>
      <c r="F219" s="590"/>
      <c r="G219" s="591"/>
      <c r="H219" s="592"/>
      <c r="I219" s="73"/>
      <c r="J219" s="73"/>
      <c r="K219" s="74"/>
      <c r="L219" s="74"/>
      <c r="M219" s="74"/>
      <c r="N219" s="74"/>
      <c r="O219" s="74"/>
      <c r="P219" s="74"/>
      <c r="Q219" s="74"/>
      <c r="R219" s="74"/>
      <c r="S219" s="73"/>
      <c r="T219" s="73"/>
      <c r="U219" s="73"/>
      <c r="V219" s="73"/>
      <c r="W219" s="73"/>
      <c r="X219" s="73"/>
      <c r="Y219" s="73"/>
      <c r="Z219" s="73"/>
    </row>
    <row r="220" spans="1:26" ht="13.5" customHeight="1">
      <c r="A220" s="73"/>
      <c r="B220" s="73"/>
      <c r="C220" s="73"/>
      <c r="D220" s="73"/>
      <c r="E220" s="73"/>
      <c r="F220" s="590"/>
      <c r="G220" s="591"/>
      <c r="H220" s="592"/>
      <c r="I220" s="73"/>
      <c r="J220" s="73"/>
      <c r="K220" s="74"/>
      <c r="L220" s="74"/>
      <c r="M220" s="74"/>
      <c r="N220" s="74"/>
      <c r="O220" s="74"/>
      <c r="P220" s="74"/>
      <c r="Q220" s="74"/>
      <c r="R220" s="74"/>
      <c r="S220" s="73"/>
      <c r="T220" s="73"/>
      <c r="U220" s="73"/>
      <c r="V220" s="73"/>
      <c r="W220" s="73"/>
      <c r="X220" s="73"/>
      <c r="Y220" s="73"/>
      <c r="Z220" s="73"/>
    </row>
    <row r="221" spans="1:26" ht="13.5" customHeight="1">
      <c r="A221" s="73"/>
      <c r="B221" s="73"/>
      <c r="C221" s="73"/>
      <c r="D221" s="73"/>
      <c r="E221" s="73"/>
      <c r="F221" s="590"/>
      <c r="G221" s="591"/>
      <c r="H221" s="592"/>
      <c r="I221" s="73"/>
      <c r="J221" s="73"/>
      <c r="K221" s="74"/>
      <c r="L221" s="74"/>
      <c r="M221" s="74"/>
      <c r="N221" s="74"/>
      <c r="O221" s="74"/>
      <c r="P221" s="74"/>
      <c r="Q221" s="74"/>
      <c r="R221" s="74"/>
      <c r="S221" s="73"/>
      <c r="T221" s="73"/>
      <c r="U221" s="73"/>
      <c r="V221" s="73"/>
      <c r="W221" s="73"/>
      <c r="X221" s="73"/>
      <c r="Y221" s="73"/>
      <c r="Z221" s="73"/>
    </row>
    <row r="222" spans="1:26" ht="13.5" customHeight="1">
      <c r="A222" s="73"/>
      <c r="B222" s="73"/>
      <c r="C222" s="73"/>
      <c r="D222" s="73"/>
      <c r="E222" s="73"/>
      <c r="F222" s="590"/>
      <c r="G222" s="591"/>
      <c r="H222" s="592"/>
      <c r="I222" s="73"/>
      <c r="J222" s="73"/>
      <c r="K222" s="74"/>
      <c r="L222" s="74"/>
      <c r="M222" s="74"/>
      <c r="N222" s="74"/>
      <c r="O222" s="74"/>
      <c r="P222" s="74"/>
      <c r="Q222" s="74"/>
      <c r="R222" s="74"/>
      <c r="S222" s="73"/>
      <c r="T222" s="73"/>
      <c r="U222" s="73"/>
      <c r="V222" s="73"/>
      <c r="W222" s="73"/>
      <c r="X222" s="73"/>
      <c r="Y222" s="73"/>
      <c r="Z222" s="73"/>
    </row>
    <row r="223" spans="1:26" ht="13.5" customHeight="1">
      <c r="A223" s="73"/>
      <c r="B223" s="73"/>
      <c r="C223" s="73"/>
      <c r="D223" s="73"/>
      <c r="E223" s="73"/>
      <c r="F223" s="590"/>
      <c r="G223" s="591"/>
      <c r="H223" s="592"/>
      <c r="I223" s="73"/>
      <c r="J223" s="73"/>
      <c r="K223" s="74"/>
      <c r="L223" s="74"/>
      <c r="M223" s="74"/>
      <c r="N223" s="74"/>
      <c r="O223" s="74"/>
      <c r="P223" s="74"/>
      <c r="Q223" s="74"/>
      <c r="R223" s="74"/>
      <c r="S223" s="73"/>
      <c r="T223" s="73"/>
      <c r="U223" s="73"/>
      <c r="V223" s="73"/>
      <c r="W223" s="73"/>
      <c r="X223" s="73"/>
      <c r="Y223" s="73"/>
      <c r="Z223" s="73"/>
    </row>
    <row r="224" spans="1:26" ht="13.5" customHeight="1">
      <c r="A224" s="73"/>
      <c r="B224" s="73"/>
      <c r="C224" s="73"/>
      <c r="D224" s="73"/>
      <c r="E224" s="73"/>
      <c r="F224" s="590"/>
      <c r="G224" s="591"/>
      <c r="H224" s="592"/>
      <c r="I224" s="73"/>
      <c r="J224" s="73"/>
      <c r="K224" s="74"/>
      <c r="L224" s="74"/>
      <c r="M224" s="74"/>
      <c r="N224" s="74"/>
      <c r="O224" s="74"/>
      <c r="P224" s="74"/>
      <c r="Q224" s="74"/>
      <c r="R224" s="74"/>
      <c r="S224" s="73"/>
      <c r="T224" s="73"/>
      <c r="U224" s="73"/>
      <c r="V224" s="73"/>
      <c r="W224" s="73"/>
      <c r="X224" s="73"/>
      <c r="Y224" s="73"/>
      <c r="Z224" s="73"/>
    </row>
    <row r="225" spans="1:26" ht="13.5" customHeight="1">
      <c r="A225" s="73"/>
      <c r="B225" s="73"/>
      <c r="C225" s="73"/>
      <c r="D225" s="73"/>
      <c r="E225" s="73"/>
      <c r="F225" s="590"/>
      <c r="G225" s="591"/>
      <c r="H225" s="592"/>
      <c r="I225" s="73"/>
      <c r="J225" s="73"/>
      <c r="K225" s="74"/>
      <c r="L225" s="74"/>
      <c r="M225" s="74"/>
      <c r="N225" s="74"/>
      <c r="O225" s="74"/>
      <c r="P225" s="74"/>
      <c r="Q225" s="74"/>
      <c r="R225" s="74"/>
      <c r="S225" s="73"/>
      <c r="T225" s="73"/>
      <c r="U225" s="73"/>
      <c r="V225" s="73"/>
      <c r="W225" s="73"/>
      <c r="X225" s="73"/>
      <c r="Y225" s="73"/>
      <c r="Z225" s="73"/>
    </row>
    <row r="226" spans="1:26" ht="13.5" customHeight="1">
      <c r="A226" s="73"/>
      <c r="B226" s="73"/>
      <c r="C226" s="73"/>
      <c r="D226" s="73"/>
      <c r="E226" s="73"/>
      <c r="F226" s="590"/>
      <c r="G226" s="591"/>
      <c r="H226" s="592"/>
      <c r="I226" s="73"/>
      <c r="J226" s="73"/>
      <c r="K226" s="74"/>
      <c r="L226" s="74"/>
      <c r="M226" s="74"/>
      <c r="N226" s="74"/>
      <c r="O226" s="74"/>
      <c r="P226" s="74"/>
      <c r="Q226" s="74"/>
      <c r="R226" s="74"/>
      <c r="S226" s="73"/>
      <c r="T226" s="73"/>
      <c r="U226" s="73"/>
      <c r="V226" s="73"/>
      <c r="W226" s="73"/>
      <c r="X226" s="73"/>
      <c r="Y226" s="73"/>
      <c r="Z226" s="73"/>
    </row>
    <row r="227" spans="1:26" ht="13.5" customHeight="1">
      <c r="A227" s="73"/>
      <c r="B227" s="73"/>
      <c r="C227" s="73"/>
      <c r="D227" s="73"/>
      <c r="E227" s="73"/>
      <c r="F227" s="590"/>
      <c r="G227" s="591"/>
      <c r="H227" s="592"/>
      <c r="I227" s="73"/>
      <c r="J227" s="73"/>
      <c r="K227" s="74"/>
      <c r="L227" s="74"/>
      <c r="M227" s="74"/>
      <c r="N227" s="74"/>
      <c r="O227" s="74"/>
      <c r="P227" s="74"/>
      <c r="Q227" s="74"/>
      <c r="R227" s="74"/>
      <c r="S227" s="73"/>
      <c r="T227" s="73"/>
      <c r="U227" s="73"/>
      <c r="V227" s="73"/>
      <c r="W227" s="73"/>
      <c r="X227" s="73"/>
      <c r="Y227" s="73"/>
      <c r="Z227" s="73"/>
    </row>
    <row r="228" spans="1:26" ht="13.5" customHeight="1">
      <c r="A228" s="73"/>
      <c r="B228" s="73"/>
      <c r="C228" s="73"/>
      <c r="D228" s="73"/>
      <c r="E228" s="73"/>
      <c r="F228" s="590"/>
      <c r="G228" s="591"/>
      <c r="H228" s="592"/>
      <c r="I228" s="73"/>
      <c r="J228" s="73"/>
      <c r="K228" s="74"/>
      <c r="L228" s="74"/>
      <c r="M228" s="74"/>
      <c r="N228" s="74"/>
      <c r="O228" s="74"/>
      <c r="P228" s="74"/>
      <c r="Q228" s="74"/>
      <c r="R228" s="74"/>
      <c r="S228" s="73"/>
      <c r="T228" s="73"/>
      <c r="U228" s="73"/>
      <c r="V228" s="73"/>
      <c r="W228" s="73"/>
      <c r="X228" s="73"/>
      <c r="Y228" s="73"/>
      <c r="Z228" s="73"/>
    </row>
    <row r="229" spans="1:26" ht="13.5" customHeight="1">
      <c r="A229" s="73"/>
      <c r="B229" s="73"/>
      <c r="C229" s="73"/>
      <c r="D229" s="73"/>
      <c r="E229" s="73"/>
      <c r="F229" s="590"/>
      <c r="G229" s="591"/>
      <c r="H229" s="592"/>
      <c r="I229" s="73"/>
      <c r="J229" s="73"/>
      <c r="K229" s="74"/>
      <c r="L229" s="74"/>
      <c r="M229" s="74"/>
      <c r="N229" s="74"/>
      <c r="O229" s="74"/>
      <c r="P229" s="74"/>
      <c r="Q229" s="74"/>
      <c r="R229" s="74"/>
      <c r="S229" s="73"/>
      <c r="T229" s="73"/>
      <c r="U229" s="73"/>
      <c r="V229" s="73"/>
      <c r="W229" s="73"/>
      <c r="X229" s="73"/>
      <c r="Y229" s="73"/>
      <c r="Z229" s="73"/>
    </row>
    <row r="230" spans="1:26" ht="13.5" customHeight="1">
      <c r="A230" s="73"/>
      <c r="B230" s="73"/>
      <c r="C230" s="73"/>
      <c r="D230" s="73"/>
      <c r="E230" s="73"/>
      <c r="F230" s="590"/>
      <c r="G230" s="591"/>
      <c r="H230" s="592"/>
      <c r="I230" s="73"/>
      <c r="J230" s="73"/>
      <c r="K230" s="74"/>
      <c r="L230" s="74"/>
      <c r="M230" s="74"/>
      <c r="N230" s="74"/>
      <c r="O230" s="74"/>
      <c r="P230" s="74"/>
      <c r="Q230" s="74"/>
      <c r="R230" s="74"/>
      <c r="S230" s="73"/>
      <c r="T230" s="73"/>
      <c r="U230" s="73"/>
      <c r="V230" s="73"/>
      <c r="W230" s="73"/>
      <c r="X230" s="73"/>
      <c r="Y230" s="73"/>
      <c r="Z230" s="73"/>
    </row>
    <row r="231" spans="1:26" ht="13.5" customHeight="1">
      <c r="A231" s="73"/>
      <c r="B231" s="73"/>
      <c r="C231" s="73"/>
      <c r="D231" s="73"/>
      <c r="E231" s="73"/>
      <c r="F231" s="590"/>
      <c r="G231" s="591"/>
      <c r="H231" s="592"/>
      <c r="I231" s="73"/>
      <c r="J231" s="73"/>
      <c r="K231" s="74"/>
      <c r="L231" s="74"/>
      <c r="M231" s="74"/>
      <c r="N231" s="74"/>
      <c r="O231" s="74"/>
      <c r="P231" s="74"/>
      <c r="Q231" s="74"/>
      <c r="R231" s="74"/>
      <c r="S231" s="73"/>
      <c r="T231" s="73"/>
      <c r="U231" s="73"/>
      <c r="V231" s="73"/>
      <c r="W231" s="73"/>
      <c r="X231" s="73"/>
      <c r="Y231" s="73"/>
      <c r="Z231" s="73"/>
    </row>
    <row r="232" spans="1:26" ht="13.5" customHeight="1">
      <c r="A232" s="73"/>
      <c r="B232" s="73"/>
      <c r="C232" s="73"/>
      <c r="D232" s="73"/>
      <c r="E232" s="73"/>
      <c r="F232" s="590"/>
      <c r="G232" s="591"/>
      <c r="H232" s="592"/>
      <c r="I232" s="73"/>
      <c r="J232" s="73"/>
      <c r="K232" s="74"/>
      <c r="L232" s="74"/>
      <c r="M232" s="74"/>
      <c r="N232" s="74"/>
      <c r="O232" s="74"/>
      <c r="P232" s="74"/>
      <c r="Q232" s="74"/>
      <c r="R232" s="74"/>
      <c r="S232" s="73"/>
      <c r="T232" s="73"/>
      <c r="U232" s="73"/>
      <c r="V232" s="73"/>
      <c r="W232" s="73"/>
      <c r="X232" s="73"/>
      <c r="Y232" s="73"/>
      <c r="Z232" s="73"/>
    </row>
    <row r="233" spans="1:26" ht="13.5" customHeight="1">
      <c r="A233" s="73"/>
      <c r="B233" s="73"/>
      <c r="C233" s="73"/>
      <c r="D233" s="73"/>
      <c r="E233" s="73"/>
      <c r="F233" s="590"/>
      <c r="G233" s="591"/>
      <c r="H233" s="592"/>
      <c r="I233" s="73"/>
      <c r="J233" s="73"/>
      <c r="K233" s="74"/>
      <c r="L233" s="74"/>
      <c r="M233" s="74"/>
      <c r="N233" s="74"/>
      <c r="O233" s="74"/>
      <c r="P233" s="74"/>
      <c r="Q233" s="74"/>
      <c r="R233" s="74"/>
      <c r="S233" s="73"/>
      <c r="T233" s="73"/>
      <c r="U233" s="73"/>
      <c r="V233" s="73"/>
      <c r="W233" s="73"/>
      <c r="X233" s="73"/>
      <c r="Y233" s="73"/>
      <c r="Z233" s="73"/>
    </row>
    <row r="234" spans="1:26" ht="13.5" customHeight="1">
      <c r="A234" s="73"/>
      <c r="B234" s="73"/>
      <c r="C234" s="73"/>
      <c r="D234" s="73"/>
      <c r="E234" s="73"/>
      <c r="F234" s="590"/>
      <c r="G234" s="591"/>
      <c r="H234" s="592"/>
      <c r="I234" s="73"/>
      <c r="J234" s="73"/>
      <c r="K234" s="74"/>
      <c r="L234" s="74"/>
      <c r="M234" s="74"/>
      <c r="N234" s="74"/>
      <c r="O234" s="74"/>
      <c r="P234" s="74"/>
      <c r="Q234" s="74"/>
      <c r="R234" s="74"/>
      <c r="S234" s="73"/>
      <c r="T234" s="73"/>
      <c r="U234" s="73"/>
      <c r="V234" s="73"/>
      <c r="W234" s="73"/>
      <c r="X234" s="73"/>
      <c r="Y234" s="73"/>
      <c r="Z234" s="73"/>
    </row>
    <row r="235" spans="1:26" ht="13.5" customHeight="1">
      <c r="A235" s="73"/>
      <c r="B235" s="73"/>
      <c r="C235" s="73"/>
      <c r="D235" s="73"/>
      <c r="E235" s="73"/>
      <c r="F235" s="590"/>
      <c r="G235" s="591"/>
      <c r="H235" s="592"/>
      <c r="I235" s="73"/>
      <c r="J235" s="73"/>
      <c r="K235" s="74"/>
      <c r="L235" s="74"/>
      <c r="M235" s="74"/>
      <c r="N235" s="74"/>
      <c r="O235" s="74"/>
      <c r="P235" s="74"/>
      <c r="Q235" s="74"/>
      <c r="R235" s="74"/>
      <c r="S235" s="73"/>
      <c r="T235" s="73"/>
      <c r="U235" s="73"/>
      <c r="V235" s="73"/>
      <c r="W235" s="73"/>
      <c r="X235" s="73"/>
      <c r="Y235" s="73"/>
      <c r="Z235" s="73"/>
    </row>
    <row r="236" spans="1:26" ht="13.5" customHeight="1">
      <c r="A236" s="73"/>
      <c r="B236" s="73"/>
      <c r="C236" s="73"/>
      <c r="D236" s="73"/>
      <c r="E236" s="73"/>
      <c r="F236" s="590"/>
      <c r="G236" s="591"/>
      <c r="H236" s="592"/>
      <c r="I236" s="73"/>
      <c r="J236" s="73"/>
      <c r="K236" s="74"/>
      <c r="L236" s="74"/>
      <c r="M236" s="74"/>
      <c r="N236" s="74"/>
      <c r="O236" s="74"/>
      <c r="P236" s="74"/>
      <c r="Q236" s="74"/>
      <c r="R236" s="74"/>
      <c r="S236" s="73"/>
      <c r="T236" s="73"/>
      <c r="U236" s="73"/>
      <c r="V236" s="73"/>
      <c r="W236" s="73"/>
      <c r="X236" s="73"/>
      <c r="Y236" s="73"/>
      <c r="Z236" s="73"/>
    </row>
    <row r="237" spans="1:26" ht="13.5" customHeight="1">
      <c r="A237" s="73"/>
      <c r="B237" s="73"/>
      <c r="C237" s="73"/>
      <c r="D237" s="73"/>
      <c r="E237" s="73"/>
      <c r="F237" s="590"/>
      <c r="G237" s="591"/>
      <c r="H237" s="592"/>
      <c r="I237" s="73"/>
      <c r="J237" s="73"/>
      <c r="K237" s="74"/>
      <c r="L237" s="74"/>
      <c r="M237" s="74"/>
      <c r="N237" s="74"/>
      <c r="O237" s="74"/>
      <c r="P237" s="74"/>
      <c r="Q237" s="74"/>
      <c r="R237" s="74"/>
      <c r="S237" s="73"/>
      <c r="T237" s="73"/>
      <c r="U237" s="73"/>
      <c r="V237" s="73"/>
      <c r="W237" s="73"/>
      <c r="X237" s="73"/>
      <c r="Y237" s="73"/>
      <c r="Z237" s="73"/>
    </row>
    <row r="238" spans="1:26" ht="13.5" customHeight="1">
      <c r="A238" s="73"/>
      <c r="B238" s="73"/>
      <c r="C238" s="73"/>
      <c r="D238" s="73"/>
      <c r="E238" s="73"/>
      <c r="F238" s="590"/>
      <c r="G238" s="591"/>
      <c r="H238" s="592"/>
      <c r="I238" s="73"/>
      <c r="J238" s="73"/>
      <c r="K238" s="74"/>
      <c r="L238" s="74"/>
      <c r="M238" s="74"/>
      <c r="N238" s="74"/>
      <c r="O238" s="74"/>
      <c r="P238" s="74"/>
      <c r="Q238" s="74"/>
      <c r="R238" s="74"/>
      <c r="S238" s="73"/>
      <c r="T238" s="73"/>
      <c r="U238" s="73"/>
      <c r="V238" s="73"/>
      <c r="W238" s="73"/>
      <c r="X238" s="73"/>
      <c r="Y238" s="73"/>
      <c r="Z238" s="73"/>
    </row>
    <row r="239" spans="1:26" ht="13.5" customHeight="1">
      <c r="A239" s="73"/>
      <c r="B239" s="73"/>
      <c r="C239" s="73"/>
      <c r="D239" s="73"/>
      <c r="E239" s="73"/>
      <c r="F239" s="590"/>
      <c r="G239" s="591"/>
      <c r="H239" s="592"/>
      <c r="I239" s="73"/>
      <c r="J239" s="73"/>
      <c r="K239" s="74"/>
      <c r="L239" s="74"/>
      <c r="M239" s="74"/>
      <c r="N239" s="74"/>
      <c r="O239" s="74"/>
      <c r="P239" s="74"/>
      <c r="Q239" s="74"/>
      <c r="R239" s="74"/>
      <c r="S239" s="73"/>
      <c r="T239" s="73"/>
      <c r="U239" s="73"/>
      <c r="V239" s="73"/>
      <c r="W239" s="73"/>
      <c r="X239" s="73"/>
      <c r="Y239" s="73"/>
      <c r="Z239" s="73"/>
    </row>
    <row r="240" spans="1:26" ht="13.5" customHeight="1">
      <c r="A240" s="73"/>
      <c r="B240" s="73"/>
      <c r="C240" s="73"/>
      <c r="D240" s="73"/>
      <c r="E240" s="73"/>
      <c r="F240" s="590"/>
      <c r="G240" s="591"/>
      <c r="H240" s="592"/>
      <c r="I240" s="73"/>
      <c r="J240" s="73"/>
      <c r="K240" s="74"/>
      <c r="L240" s="74"/>
      <c r="M240" s="74"/>
      <c r="N240" s="74"/>
      <c r="O240" s="74"/>
      <c r="P240" s="74"/>
      <c r="Q240" s="74"/>
      <c r="R240" s="74"/>
      <c r="S240" s="73"/>
      <c r="T240" s="73"/>
      <c r="U240" s="73"/>
      <c r="V240" s="73"/>
      <c r="W240" s="73"/>
      <c r="X240" s="73"/>
      <c r="Y240" s="73"/>
      <c r="Z240" s="73"/>
    </row>
    <row r="241" spans="1:26" ht="13.5" customHeight="1">
      <c r="A241" s="73"/>
      <c r="B241" s="73"/>
      <c r="C241" s="73"/>
      <c r="D241" s="73"/>
      <c r="E241" s="73"/>
      <c r="F241" s="590"/>
      <c r="G241" s="591"/>
      <c r="H241" s="592"/>
      <c r="I241" s="73"/>
      <c r="J241" s="73"/>
      <c r="K241" s="74"/>
      <c r="L241" s="74"/>
      <c r="M241" s="74"/>
      <c r="N241" s="74"/>
      <c r="O241" s="74"/>
      <c r="P241" s="74"/>
      <c r="Q241" s="74"/>
      <c r="R241" s="74"/>
      <c r="S241" s="73"/>
      <c r="T241" s="73"/>
      <c r="U241" s="73"/>
      <c r="V241" s="73"/>
      <c r="W241" s="73"/>
      <c r="X241" s="73"/>
      <c r="Y241" s="73"/>
      <c r="Z241" s="73"/>
    </row>
    <row r="242" spans="1:26" ht="13.5" customHeight="1">
      <c r="A242" s="73"/>
      <c r="B242" s="73"/>
      <c r="C242" s="73"/>
      <c r="D242" s="73"/>
      <c r="E242" s="73"/>
      <c r="F242" s="590"/>
      <c r="G242" s="591"/>
      <c r="H242" s="592"/>
      <c r="I242" s="73"/>
      <c r="J242" s="73"/>
      <c r="K242" s="74"/>
      <c r="L242" s="74"/>
      <c r="M242" s="74"/>
      <c r="N242" s="74"/>
      <c r="O242" s="74"/>
      <c r="P242" s="74"/>
      <c r="Q242" s="74"/>
      <c r="R242" s="74"/>
      <c r="S242" s="73"/>
      <c r="T242" s="73"/>
      <c r="U242" s="73"/>
      <c r="V242" s="73"/>
      <c r="W242" s="73"/>
      <c r="X242" s="73"/>
      <c r="Y242" s="73"/>
      <c r="Z242" s="73"/>
    </row>
    <row r="243" spans="1:26" ht="13.5" customHeight="1">
      <c r="A243" s="73"/>
      <c r="B243" s="73"/>
      <c r="C243" s="73"/>
      <c r="D243" s="73"/>
      <c r="E243" s="73"/>
      <c r="F243" s="590"/>
      <c r="G243" s="591"/>
      <c r="H243" s="592"/>
      <c r="I243" s="73"/>
      <c r="J243" s="73"/>
      <c r="K243" s="74"/>
      <c r="L243" s="74"/>
      <c r="M243" s="74"/>
      <c r="N243" s="74"/>
      <c r="O243" s="74"/>
      <c r="P243" s="74"/>
      <c r="Q243" s="74"/>
      <c r="R243" s="74"/>
      <c r="S243" s="73"/>
      <c r="T243" s="73"/>
      <c r="U243" s="73"/>
      <c r="V243" s="73"/>
      <c r="W243" s="73"/>
      <c r="X243" s="73"/>
      <c r="Y243" s="73"/>
      <c r="Z243" s="73"/>
    </row>
    <row r="244" spans="1:26" ht="13.5" customHeight="1">
      <c r="A244" s="73"/>
      <c r="B244" s="73"/>
      <c r="C244" s="73"/>
      <c r="D244" s="73"/>
      <c r="E244" s="73"/>
      <c r="F244" s="590"/>
      <c r="G244" s="591"/>
      <c r="H244" s="592"/>
      <c r="I244" s="73"/>
      <c r="J244" s="73"/>
      <c r="K244" s="74"/>
      <c r="L244" s="74"/>
      <c r="M244" s="74"/>
      <c r="N244" s="74"/>
      <c r="O244" s="74"/>
      <c r="P244" s="74"/>
      <c r="Q244" s="74"/>
      <c r="R244" s="74"/>
      <c r="S244" s="73"/>
      <c r="T244" s="73"/>
      <c r="U244" s="73"/>
      <c r="V244" s="73"/>
      <c r="W244" s="73"/>
      <c r="X244" s="73"/>
      <c r="Y244" s="73"/>
      <c r="Z244" s="73"/>
    </row>
    <row r="245" spans="1:26" ht="13.5" customHeight="1">
      <c r="A245" s="73"/>
      <c r="B245" s="73"/>
      <c r="C245" s="73"/>
      <c r="D245" s="73"/>
      <c r="E245" s="73"/>
      <c r="F245" s="590"/>
      <c r="G245" s="591"/>
      <c r="H245" s="592"/>
      <c r="I245" s="73"/>
      <c r="J245" s="73"/>
      <c r="K245" s="74"/>
      <c r="L245" s="74"/>
      <c r="M245" s="74"/>
      <c r="N245" s="74"/>
      <c r="O245" s="74"/>
      <c r="P245" s="74"/>
      <c r="Q245" s="74"/>
      <c r="R245" s="74"/>
      <c r="S245" s="73"/>
      <c r="T245" s="73"/>
      <c r="U245" s="73"/>
      <c r="V245" s="73"/>
      <c r="W245" s="73"/>
      <c r="X245" s="73"/>
      <c r="Y245" s="73"/>
      <c r="Z245" s="73"/>
    </row>
    <row r="246" spans="1:26" ht="13.5" customHeight="1">
      <c r="A246" s="73"/>
      <c r="B246" s="73"/>
      <c r="C246" s="73"/>
      <c r="D246" s="73"/>
      <c r="E246" s="73"/>
      <c r="F246" s="590"/>
      <c r="G246" s="591"/>
      <c r="H246" s="592"/>
      <c r="I246" s="73"/>
      <c r="J246" s="73"/>
      <c r="K246" s="74"/>
      <c r="L246" s="74"/>
      <c r="M246" s="74"/>
      <c r="N246" s="74"/>
      <c r="O246" s="74"/>
      <c r="P246" s="74"/>
      <c r="Q246" s="74"/>
      <c r="R246" s="74"/>
      <c r="S246" s="73"/>
      <c r="T246" s="73"/>
      <c r="U246" s="73"/>
      <c r="V246" s="73"/>
      <c r="W246" s="73"/>
      <c r="X246" s="73"/>
      <c r="Y246" s="73"/>
      <c r="Z246" s="73"/>
    </row>
    <row r="247" spans="1:26" ht="13.5" customHeight="1">
      <c r="A247" s="73"/>
      <c r="B247" s="73"/>
      <c r="C247" s="73"/>
      <c r="D247" s="73"/>
      <c r="E247" s="73"/>
      <c r="F247" s="590"/>
      <c r="G247" s="591"/>
      <c r="H247" s="592"/>
      <c r="I247" s="73"/>
      <c r="J247" s="73"/>
      <c r="K247" s="74"/>
      <c r="L247" s="74"/>
      <c r="M247" s="74"/>
      <c r="N247" s="74"/>
      <c r="O247" s="74"/>
      <c r="P247" s="74"/>
      <c r="Q247" s="74"/>
      <c r="R247" s="74"/>
      <c r="S247" s="73"/>
      <c r="T247" s="73"/>
      <c r="U247" s="73"/>
      <c r="V247" s="73"/>
      <c r="W247" s="73"/>
      <c r="X247" s="73"/>
      <c r="Y247" s="73"/>
      <c r="Z247" s="73"/>
    </row>
    <row r="248" spans="1:26" ht="13.5" customHeight="1">
      <c r="A248" s="73"/>
      <c r="B248" s="73"/>
      <c r="C248" s="73"/>
      <c r="D248" s="73"/>
      <c r="E248" s="73"/>
      <c r="F248" s="590"/>
      <c r="G248" s="591"/>
      <c r="H248" s="592"/>
      <c r="I248" s="73"/>
      <c r="J248" s="73"/>
      <c r="K248" s="74"/>
      <c r="L248" s="74"/>
      <c r="M248" s="74"/>
      <c r="N248" s="74"/>
      <c r="O248" s="74"/>
      <c r="P248" s="74"/>
      <c r="Q248" s="74"/>
      <c r="R248" s="74"/>
      <c r="S248" s="73"/>
      <c r="T248" s="73"/>
      <c r="U248" s="73"/>
      <c r="V248" s="73"/>
      <c r="W248" s="73"/>
      <c r="X248" s="73"/>
      <c r="Y248" s="73"/>
      <c r="Z248" s="73"/>
    </row>
    <row r="249" spans="1:26" ht="13.5" customHeight="1">
      <c r="A249" s="73"/>
      <c r="B249" s="73"/>
      <c r="C249" s="73"/>
      <c r="D249" s="73"/>
      <c r="E249" s="73"/>
      <c r="F249" s="590"/>
      <c r="G249" s="591"/>
      <c r="H249" s="592"/>
      <c r="I249" s="73"/>
      <c r="J249" s="73"/>
      <c r="K249" s="74"/>
      <c r="L249" s="74"/>
      <c r="M249" s="74"/>
      <c r="N249" s="74"/>
      <c r="O249" s="74"/>
      <c r="P249" s="74"/>
      <c r="Q249" s="74"/>
      <c r="R249" s="74"/>
      <c r="S249" s="73"/>
      <c r="T249" s="73"/>
      <c r="U249" s="73"/>
      <c r="V249" s="73"/>
      <c r="W249" s="73"/>
      <c r="X249" s="73"/>
      <c r="Y249" s="73"/>
      <c r="Z249" s="73"/>
    </row>
    <row r="250" spans="1:26" ht="13.5" customHeight="1">
      <c r="A250" s="73"/>
      <c r="B250" s="73"/>
      <c r="C250" s="73"/>
      <c r="D250" s="73"/>
      <c r="E250" s="73"/>
      <c r="F250" s="590"/>
      <c r="G250" s="591"/>
      <c r="H250" s="592"/>
      <c r="I250" s="73"/>
      <c r="J250" s="73"/>
      <c r="K250" s="74"/>
      <c r="L250" s="74"/>
      <c r="M250" s="74"/>
      <c r="N250" s="74"/>
      <c r="O250" s="74"/>
      <c r="P250" s="74"/>
      <c r="Q250" s="74"/>
      <c r="R250" s="74"/>
      <c r="S250" s="73"/>
      <c r="T250" s="73"/>
      <c r="U250" s="73"/>
      <c r="V250" s="73"/>
      <c r="W250" s="73"/>
      <c r="X250" s="73"/>
      <c r="Y250" s="73"/>
      <c r="Z250" s="73"/>
    </row>
    <row r="251" spans="1:26" ht="13.5" customHeight="1">
      <c r="A251" s="73"/>
      <c r="B251" s="73"/>
      <c r="C251" s="73"/>
      <c r="D251" s="73"/>
      <c r="E251" s="73"/>
      <c r="F251" s="590"/>
      <c r="G251" s="591"/>
      <c r="H251" s="592"/>
      <c r="I251" s="73"/>
      <c r="J251" s="73"/>
      <c r="K251" s="74"/>
      <c r="L251" s="74"/>
      <c r="M251" s="74"/>
      <c r="N251" s="74"/>
      <c r="O251" s="74"/>
      <c r="P251" s="74"/>
      <c r="Q251" s="74"/>
      <c r="R251" s="74"/>
      <c r="S251" s="73"/>
      <c r="T251" s="73"/>
      <c r="U251" s="73"/>
      <c r="V251" s="73"/>
      <c r="W251" s="73"/>
      <c r="X251" s="73"/>
      <c r="Y251" s="73"/>
      <c r="Z251" s="73"/>
    </row>
    <row r="252" spans="1:26" ht="13.5" customHeight="1">
      <c r="A252" s="73"/>
      <c r="B252" s="73"/>
      <c r="C252" s="73"/>
      <c r="D252" s="73"/>
      <c r="E252" s="73"/>
      <c r="F252" s="590"/>
      <c r="G252" s="591"/>
      <c r="H252" s="592"/>
      <c r="I252" s="73"/>
      <c r="J252" s="73"/>
      <c r="K252" s="74"/>
      <c r="L252" s="74"/>
      <c r="M252" s="74"/>
      <c r="N252" s="74"/>
      <c r="O252" s="74"/>
      <c r="P252" s="74"/>
      <c r="Q252" s="74"/>
      <c r="R252" s="74"/>
      <c r="S252" s="73"/>
      <c r="T252" s="73"/>
      <c r="U252" s="73"/>
      <c r="V252" s="73"/>
      <c r="W252" s="73"/>
      <c r="X252" s="73"/>
      <c r="Y252" s="73"/>
      <c r="Z252" s="73"/>
    </row>
    <row r="253" spans="1:26" ht="13.5" customHeight="1">
      <c r="A253" s="73"/>
      <c r="B253" s="73"/>
      <c r="C253" s="73"/>
      <c r="D253" s="73"/>
      <c r="E253" s="73"/>
      <c r="F253" s="590"/>
      <c r="G253" s="591"/>
      <c r="H253" s="592"/>
      <c r="I253" s="73"/>
      <c r="J253" s="73"/>
      <c r="K253" s="74"/>
      <c r="L253" s="74"/>
      <c r="M253" s="74"/>
      <c r="N253" s="74"/>
      <c r="O253" s="74"/>
      <c r="P253" s="74"/>
      <c r="Q253" s="74"/>
      <c r="R253" s="74"/>
      <c r="S253" s="73"/>
      <c r="T253" s="73"/>
      <c r="U253" s="73"/>
      <c r="V253" s="73"/>
      <c r="W253" s="73"/>
      <c r="X253" s="73"/>
      <c r="Y253" s="73"/>
      <c r="Z253" s="73"/>
    </row>
    <row r="254" spans="1:26" ht="13.5" customHeight="1">
      <c r="A254" s="73"/>
      <c r="B254" s="73"/>
      <c r="C254" s="73"/>
      <c r="D254" s="73"/>
      <c r="E254" s="73"/>
      <c r="F254" s="590"/>
      <c r="G254" s="591"/>
      <c r="H254" s="592"/>
      <c r="I254" s="73"/>
      <c r="J254" s="73"/>
      <c r="K254" s="74"/>
      <c r="L254" s="74"/>
      <c r="M254" s="74"/>
      <c r="N254" s="74"/>
      <c r="O254" s="74"/>
      <c r="P254" s="74"/>
      <c r="Q254" s="74"/>
      <c r="R254" s="74"/>
      <c r="S254" s="73"/>
      <c r="T254" s="73"/>
      <c r="U254" s="73"/>
      <c r="V254" s="73"/>
      <c r="W254" s="73"/>
      <c r="X254" s="73"/>
      <c r="Y254" s="73"/>
      <c r="Z254" s="73"/>
    </row>
    <row r="255" spans="1:26" ht="13.5" customHeight="1">
      <c r="A255" s="73"/>
      <c r="B255" s="73"/>
      <c r="C255" s="73"/>
      <c r="D255" s="73"/>
      <c r="E255" s="73"/>
      <c r="F255" s="590"/>
      <c r="G255" s="591"/>
      <c r="H255" s="592"/>
      <c r="I255" s="73"/>
      <c r="J255" s="73"/>
      <c r="K255" s="74"/>
      <c r="L255" s="74"/>
      <c r="M255" s="74"/>
      <c r="N255" s="74"/>
      <c r="O255" s="74"/>
      <c r="P255" s="74"/>
      <c r="Q255" s="74"/>
      <c r="R255" s="74"/>
      <c r="S255" s="73"/>
      <c r="T255" s="73"/>
      <c r="U255" s="73"/>
      <c r="V255" s="73"/>
      <c r="W255" s="73"/>
      <c r="X255" s="73"/>
      <c r="Y255" s="73"/>
      <c r="Z255" s="73"/>
    </row>
    <row r="256" spans="1:26" ht="13.5" customHeight="1">
      <c r="A256" s="73"/>
      <c r="B256" s="73"/>
      <c r="C256" s="73"/>
      <c r="D256" s="73"/>
      <c r="E256" s="73"/>
      <c r="F256" s="590"/>
      <c r="G256" s="591"/>
      <c r="H256" s="592"/>
      <c r="I256" s="73"/>
      <c r="J256" s="73"/>
      <c r="K256" s="74"/>
      <c r="L256" s="74"/>
      <c r="M256" s="74"/>
      <c r="N256" s="74"/>
      <c r="O256" s="74"/>
      <c r="P256" s="74"/>
      <c r="Q256" s="74"/>
      <c r="R256" s="74"/>
      <c r="S256" s="73"/>
      <c r="T256" s="73"/>
      <c r="U256" s="73"/>
      <c r="V256" s="73"/>
      <c r="W256" s="73"/>
      <c r="X256" s="73"/>
      <c r="Y256" s="73"/>
      <c r="Z256" s="73"/>
    </row>
    <row r="257" spans="1:26" ht="13.5" customHeight="1">
      <c r="A257" s="73"/>
      <c r="B257" s="73"/>
      <c r="C257" s="73"/>
      <c r="D257" s="73"/>
      <c r="E257" s="73"/>
      <c r="F257" s="590"/>
      <c r="G257" s="591"/>
      <c r="H257" s="592"/>
      <c r="I257" s="73"/>
      <c r="J257" s="73"/>
      <c r="K257" s="74"/>
      <c r="L257" s="74"/>
      <c r="M257" s="74"/>
      <c r="N257" s="74"/>
      <c r="O257" s="74"/>
      <c r="P257" s="74"/>
      <c r="Q257" s="74"/>
      <c r="R257" s="74"/>
      <c r="S257" s="73"/>
      <c r="T257" s="73"/>
      <c r="U257" s="73"/>
      <c r="V257" s="73"/>
      <c r="W257" s="73"/>
      <c r="X257" s="73"/>
      <c r="Y257" s="73"/>
      <c r="Z257" s="73"/>
    </row>
    <row r="258" spans="1:26" ht="13.5" customHeight="1">
      <c r="A258" s="73"/>
      <c r="B258" s="73"/>
      <c r="C258" s="73"/>
      <c r="D258" s="73"/>
      <c r="E258" s="73"/>
      <c r="F258" s="590"/>
      <c r="G258" s="591"/>
      <c r="H258" s="592"/>
      <c r="I258" s="73"/>
      <c r="J258" s="73"/>
      <c r="K258" s="74"/>
      <c r="L258" s="74"/>
      <c r="M258" s="74"/>
      <c r="N258" s="74"/>
      <c r="O258" s="74"/>
      <c r="P258" s="74"/>
      <c r="Q258" s="74"/>
      <c r="R258" s="74"/>
      <c r="S258" s="73"/>
      <c r="T258" s="73"/>
      <c r="U258" s="73"/>
      <c r="V258" s="73"/>
      <c r="W258" s="73"/>
      <c r="X258" s="73"/>
      <c r="Y258" s="73"/>
      <c r="Z258" s="73"/>
    </row>
    <row r="259" spans="1:26" ht="13.5" customHeight="1">
      <c r="A259" s="73"/>
      <c r="B259" s="73"/>
      <c r="C259" s="73"/>
      <c r="D259" s="73"/>
      <c r="E259" s="73"/>
      <c r="F259" s="590"/>
      <c r="G259" s="591"/>
      <c r="H259" s="592"/>
      <c r="I259" s="73"/>
      <c r="J259" s="73"/>
      <c r="K259" s="74"/>
      <c r="L259" s="74"/>
      <c r="M259" s="74"/>
      <c r="N259" s="74"/>
      <c r="O259" s="74"/>
      <c r="P259" s="74"/>
      <c r="Q259" s="74"/>
      <c r="R259" s="74"/>
      <c r="S259" s="73"/>
      <c r="T259" s="73"/>
      <c r="U259" s="73"/>
      <c r="V259" s="73"/>
      <c r="W259" s="73"/>
      <c r="X259" s="73"/>
      <c r="Y259" s="73"/>
      <c r="Z259" s="73"/>
    </row>
    <row r="260" spans="1:26" ht="13.5" customHeight="1">
      <c r="A260" s="73"/>
      <c r="B260" s="73"/>
      <c r="C260" s="73"/>
      <c r="D260" s="73"/>
      <c r="E260" s="73"/>
      <c r="F260" s="590"/>
      <c r="G260" s="591"/>
      <c r="H260" s="592"/>
      <c r="I260" s="73"/>
      <c r="J260" s="73"/>
      <c r="K260" s="74"/>
      <c r="L260" s="74"/>
      <c r="M260" s="74"/>
      <c r="N260" s="74"/>
      <c r="O260" s="74"/>
      <c r="P260" s="74"/>
      <c r="Q260" s="74"/>
      <c r="R260" s="74"/>
      <c r="S260" s="73"/>
      <c r="T260" s="73"/>
      <c r="U260" s="73"/>
      <c r="V260" s="73"/>
      <c r="W260" s="73"/>
      <c r="X260" s="73"/>
      <c r="Y260" s="73"/>
      <c r="Z260" s="73"/>
    </row>
    <row r="261" spans="1:26" ht="13.5" customHeight="1">
      <c r="A261" s="73"/>
      <c r="B261" s="73"/>
      <c r="C261" s="73"/>
      <c r="D261" s="73"/>
      <c r="E261" s="73"/>
      <c r="F261" s="590"/>
      <c r="G261" s="591"/>
      <c r="H261" s="592"/>
      <c r="I261" s="73"/>
      <c r="J261" s="73"/>
      <c r="K261" s="74"/>
      <c r="L261" s="74"/>
      <c r="M261" s="74"/>
      <c r="N261" s="74"/>
      <c r="O261" s="74"/>
      <c r="P261" s="74"/>
      <c r="Q261" s="74"/>
      <c r="R261" s="74"/>
      <c r="S261" s="73"/>
      <c r="T261" s="73"/>
      <c r="U261" s="73"/>
      <c r="V261" s="73"/>
      <c r="W261" s="73"/>
      <c r="X261" s="73"/>
      <c r="Y261" s="73"/>
      <c r="Z261" s="73"/>
    </row>
    <row r="262" spans="1:26" ht="13.5" customHeight="1">
      <c r="A262" s="73"/>
      <c r="B262" s="73"/>
      <c r="C262" s="73"/>
      <c r="D262" s="73"/>
      <c r="E262" s="73"/>
      <c r="F262" s="590"/>
      <c r="G262" s="591"/>
      <c r="H262" s="592"/>
      <c r="I262" s="73"/>
      <c r="J262" s="73"/>
      <c r="K262" s="74"/>
      <c r="L262" s="74"/>
      <c r="M262" s="74"/>
      <c r="N262" s="74"/>
      <c r="O262" s="74"/>
      <c r="P262" s="74"/>
      <c r="Q262" s="74"/>
      <c r="R262" s="74"/>
      <c r="S262" s="73"/>
      <c r="T262" s="73"/>
      <c r="U262" s="73"/>
      <c r="V262" s="73"/>
      <c r="W262" s="73"/>
      <c r="X262" s="73"/>
      <c r="Y262" s="73"/>
      <c r="Z262" s="73"/>
    </row>
    <row r="263" spans="1:26" ht="13.5" customHeight="1">
      <c r="A263" s="73"/>
      <c r="B263" s="73"/>
      <c r="C263" s="73"/>
      <c r="D263" s="73"/>
      <c r="E263" s="73"/>
      <c r="F263" s="590"/>
      <c r="G263" s="591"/>
      <c r="H263" s="592"/>
      <c r="I263" s="73"/>
      <c r="J263" s="73"/>
      <c r="K263" s="74"/>
      <c r="L263" s="74"/>
      <c r="M263" s="74"/>
      <c r="N263" s="74"/>
      <c r="O263" s="74"/>
      <c r="P263" s="74"/>
      <c r="Q263" s="74"/>
      <c r="R263" s="74"/>
      <c r="S263" s="73"/>
      <c r="T263" s="73"/>
      <c r="U263" s="73"/>
      <c r="V263" s="73"/>
      <c r="W263" s="73"/>
      <c r="X263" s="73"/>
      <c r="Y263" s="73"/>
      <c r="Z263" s="73"/>
    </row>
    <row r="264" spans="1:26" ht="13.5" customHeight="1">
      <c r="A264" s="73"/>
      <c r="B264" s="73"/>
      <c r="C264" s="73"/>
      <c r="D264" s="73"/>
      <c r="E264" s="73"/>
      <c r="F264" s="590"/>
      <c r="G264" s="591"/>
      <c r="H264" s="592"/>
      <c r="I264" s="73"/>
      <c r="J264" s="73"/>
      <c r="K264" s="74"/>
      <c r="L264" s="74"/>
      <c r="M264" s="74"/>
      <c r="N264" s="74"/>
      <c r="O264" s="74"/>
      <c r="P264" s="74"/>
      <c r="Q264" s="74"/>
      <c r="R264" s="74"/>
      <c r="S264" s="73"/>
      <c r="T264" s="73"/>
      <c r="U264" s="73"/>
      <c r="V264" s="73"/>
      <c r="W264" s="73"/>
      <c r="X264" s="73"/>
      <c r="Y264" s="73"/>
      <c r="Z264" s="73"/>
    </row>
    <row r="265" spans="1:26" ht="13.5" customHeight="1">
      <c r="A265" s="73"/>
      <c r="B265" s="73"/>
      <c r="C265" s="73"/>
      <c r="D265" s="73"/>
      <c r="E265" s="73"/>
      <c r="F265" s="590"/>
      <c r="G265" s="591"/>
      <c r="H265" s="592"/>
      <c r="I265" s="73"/>
      <c r="J265" s="73"/>
      <c r="K265" s="74"/>
      <c r="L265" s="74"/>
      <c r="M265" s="74"/>
      <c r="N265" s="74"/>
      <c r="O265" s="74"/>
      <c r="P265" s="74"/>
      <c r="Q265" s="74"/>
      <c r="R265" s="74"/>
      <c r="S265" s="73"/>
      <c r="T265" s="73"/>
      <c r="U265" s="73"/>
      <c r="V265" s="73"/>
      <c r="W265" s="73"/>
      <c r="X265" s="73"/>
      <c r="Y265" s="73"/>
      <c r="Z265" s="73"/>
    </row>
    <row r="266" spans="1:26" ht="13.5" customHeight="1">
      <c r="A266" s="73"/>
      <c r="B266" s="73"/>
      <c r="C266" s="73"/>
      <c r="D266" s="73"/>
      <c r="E266" s="73"/>
      <c r="F266" s="590"/>
      <c r="G266" s="591"/>
      <c r="H266" s="592"/>
      <c r="I266" s="73"/>
      <c r="J266" s="73"/>
      <c r="K266" s="74"/>
      <c r="L266" s="74"/>
      <c r="M266" s="74"/>
      <c r="N266" s="74"/>
      <c r="O266" s="74"/>
      <c r="P266" s="74"/>
      <c r="Q266" s="74"/>
      <c r="R266" s="74"/>
      <c r="S266" s="73"/>
      <c r="T266" s="73"/>
      <c r="U266" s="73"/>
      <c r="V266" s="73"/>
      <c r="W266" s="73"/>
      <c r="X266" s="73"/>
      <c r="Y266" s="73"/>
      <c r="Z266" s="73"/>
    </row>
    <row r="267" spans="1:26" ht="13.5" customHeight="1">
      <c r="A267" s="73"/>
      <c r="B267" s="73"/>
      <c r="C267" s="73"/>
      <c r="D267" s="73"/>
      <c r="E267" s="73"/>
      <c r="F267" s="590"/>
      <c r="G267" s="591"/>
      <c r="H267" s="592"/>
      <c r="I267" s="73"/>
      <c r="J267" s="73"/>
      <c r="K267" s="74"/>
      <c r="L267" s="74"/>
      <c r="M267" s="74"/>
      <c r="N267" s="74"/>
      <c r="O267" s="74"/>
      <c r="P267" s="74"/>
      <c r="Q267" s="74"/>
      <c r="R267" s="74"/>
      <c r="S267" s="73"/>
      <c r="T267" s="73"/>
      <c r="U267" s="73"/>
      <c r="V267" s="73"/>
      <c r="W267" s="73"/>
      <c r="X267" s="73"/>
      <c r="Y267" s="73"/>
      <c r="Z267" s="73"/>
    </row>
    <row r="268" spans="1:26" ht="13.5" customHeight="1">
      <c r="A268" s="73"/>
      <c r="B268" s="73"/>
      <c r="C268" s="73"/>
      <c r="D268" s="73"/>
      <c r="E268" s="73"/>
      <c r="F268" s="590"/>
      <c r="G268" s="591"/>
      <c r="H268" s="592"/>
      <c r="I268" s="73"/>
      <c r="J268" s="73"/>
      <c r="K268" s="74"/>
      <c r="L268" s="74"/>
      <c r="M268" s="74"/>
      <c r="N268" s="74"/>
      <c r="O268" s="74"/>
      <c r="P268" s="74"/>
      <c r="Q268" s="74"/>
      <c r="R268" s="74"/>
      <c r="S268" s="73"/>
      <c r="T268" s="73"/>
      <c r="U268" s="73"/>
      <c r="V268" s="73"/>
      <c r="W268" s="73"/>
      <c r="X268" s="73"/>
      <c r="Y268" s="73"/>
      <c r="Z268" s="73"/>
    </row>
    <row r="269" spans="1:26" ht="13.5" customHeight="1">
      <c r="A269" s="73"/>
      <c r="B269" s="73"/>
      <c r="C269" s="73"/>
      <c r="D269" s="73"/>
      <c r="E269" s="73"/>
      <c r="F269" s="590"/>
      <c r="G269" s="591"/>
      <c r="H269" s="592"/>
      <c r="I269" s="73"/>
      <c r="J269" s="73"/>
      <c r="K269" s="74"/>
      <c r="L269" s="74"/>
      <c r="M269" s="74"/>
      <c r="N269" s="74"/>
      <c r="O269" s="74"/>
      <c r="P269" s="74"/>
      <c r="Q269" s="74"/>
      <c r="R269" s="74"/>
      <c r="S269" s="73"/>
      <c r="T269" s="73"/>
      <c r="U269" s="73"/>
      <c r="V269" s="73"/>
      <c r="W269" s="73"/>
      <c r="X269" s="73"/>
      <c r="Y269" s="73"/>
      <c r="Z269" s="73"/>
    </row>
    <row r="270" spans="1:26" ht="13.5" customHeight="1">
      <c r="A270" s="73"/>
      <c r="B270" s="73"/>
      <c r="C270" s="73"/>
      <c r="D270" s="73"/>
      <c r="E270" s="73"/>
      <c r="F270" s="590"/>
      <c r="G270" s="591"/>
      <c r="H270" s="592"/>
      <c r="I270" s="73"/>
      <c r="J270" s="73"/>
      <c r="K270" s="74"/>
      <c r="L270" s="74"/>
      <c r="M270" s="74"/>
      <c r="N270" s="74"/>
      <c r="O270" s="74"/>
      <c r="P270" s="74"/>
      <c r="Q270" s="74"/>
      <c r="R270" s="74"/>
      <c r="S270" s="73"/>
      <c r="T270" s="73"/>
      <c r="U270" s="73"/>
      <c r="V270" s="73"/>
      <c r="W270" s="73"/>
      <c r="X270" s="73"/>
      <c r="Y270" s="73"/>
      <c r="Z270" s="73"/>
    </row>
    <row r="271" spans="1:26" ht="13.5" customHeight="1">
      <c r="A271" s="73"/>
      <c r="B271" s="73"/>
      <c r="C271" s="73"/>
      <c r="D271" s="73"/>
      <c r="E271" s="73"/>
      <c r="F271" s="590"/>
      <c r="G271" s="591"/>
      <c r="H271" s="592"/>
      <c r="I271" s="73"/>
      <c r="J271" s="73"/>
      <c r="K271" s="74"/>
      <c r="L271" s="74"/>
      <c r="M271" s="74"/>
      <c r="N271" s="74"/>
      <c r="O271" s="74"/>
      <c r="P271" s="74"/>
      <c r="Q271" s="74"/>
      <c r="R271" s="74"/>
      <c r="S271" s="73"/>
      <c r="T271" s="73"/>
      <c r="U271" s="73"/>
      <c r="V271" s="73"/>
      <c r="W271" s="73"/>
      <c r="X271" s="73"/>
      <c r="Y271" s="73"/>
      <c r="Z271" s="73"/>
    </row>
    <row r="272" spans="1:26" ht="13.5" customHeight="1">
      <c r="A272" s="73"/>
      <c r="B272" s="73"/>
      <c r="C272" s="73"/>
      <c r="D272" s="73"/>
      <c r="E272" s="73"/>
      <c r="F272" s="590"/>
      <c r="G272" s="591"/>
      <c r="H272" s="592"/>
      <c r="I272" s="73"/>
      <c r="J272" s="73"/>
      <c r="K272" s="74"/>
      <c r="L272" s="74"/>
      <c r="M272" s="74"/>
      <c r="N272" s="74"/>
      <c r="O272" s="74"/>
      <c r="P272" s="74"/>
      <c r="Q272" s="74"/>
      <c r="R272" s="74"/>
      <c r="S272" s="73"/>
      <c r="T272" s="73"/>
      <c r="U272" s="73"/>
      <c r="V272" s="73"/>
      <c r="W272" s="73"/>
      <c r="X272" s="73"/>
      <c r="Y272" s="73"/>
      <c r="Z272" s="73"/>
    </row>
    <row r="273" spans="1:26" ht="13.5" customHeight="1">
      <c r="A273" s="73"/>
      <c r="B273" s="73"/>
      <c r="C273" s="73"/>
      <c r="D273" s="73"/>
      <c r="E273" s="73"/>
      <c r="F273" s="590"/>
      <c r="G273" s="591"/>
      <c r="H273" s="592"/>
      <c r="I273" s="73"/>
      <c r="J273" s="73"/>
      <c r="K273" s="74"/>
      <c r="L273" s="74"/>
      <c r="M273" s="74"/>
      <c r="N273" s="74"/>
      <c r="O273" s="74"/>
      <c r="P273" s="74"/>
      <c r="Q273" s="74"/>
      <c r="R273" s="74"/>
      <c r="S273" s="73"/>
      <c r="T273" s="73"/>
      <c r="U273" s="73"/>
      <c r="V273" s="73"/>
      <c r="W273" s="73"/>
      <c r="X273" s="73"/>
      <c r="Y273" s="73"/>
      <c r="Z273" s="73"/>
    </row>
    <row r="274" spans="1:26" ht="13.5" customHeight="1">
      <c r="A274" s="73"/>
      <c r="B274" s="73"/>
      <c r="C274" s="73"/>
      <c r="D274" s="73"/>
      <c r="E274" s="73"/>
      <c r="F274" s="590"/>
      <c r="G274" s="591"/>
      <c r="H274" s="592"/>
      <c r="I274" s="73"/>
      <c r="J274" s="73"/>
      <c r="K274" s="74"/>
      <c r="L274" s="74"/>
      <c r="M274" s="74"/>
      <c r="N274" s="74"/>
      <c r="O274" s="74"/>
      <c r="P274" s="74"/>
      <c r="Q274" s="74"/>
      <c r="R274" s="74"/>
      <c r="S274" s="73"/>
      <c r="T274" s="73"/>
      <c r="U274" s="73"/>
      <c r="V274" s="73"/>
      <c r="W274" s="73"/>
      <c r="X274" s="73"/>
      <c r="Y274" s="73"/>
      <c r="Z274" s="73"/>
    </row>
    <row r="275" spans="1:26" ht="13.5" customHeight="1">
      <c r="A275" s="73"/>
      <c r="B275" s="73"/>
      <c r="C275" s="73"/>
      <c r="D275" s="73"/>
      <c r="E275" s="73"/>
      <c r="F275" s="590"/>
      <c r="G275" s="591"/>
      <c r="H275" s="592"/>
      <c r="I275" s="73"/>
      <c r="J275" s="73"/>
      <c r="K275" s="74"/>
      <c r="L275" s="74"/>
      <c r="M275" s="74"/>
      <c r="N275" s="74"/>
      <c r="O275" s="74"/>
      <c r="P275" s="74"/>
      <c r="Q275" s="74"/>
      <c r="R275" s="74"/>
      <c r="S275" s="73"/>
      <c r="T275" s="73"/>
      <c r="U275" s="73"/>
      <c r="V275" s="73"/>
      <c r="W275" s="73"/>
      <c r="X275" s="73"/>
      <c r="Y275" s="73"/>
      <c r="Z275" s="73"/>
    </row>
    <row r="276" spans="1:26" ht="13.5" customHeight="1">
      <c r="A276" s="73"/>
      <c r="B276" s="73"/>
      <c r="C276" s="73"/>
      <c r="D276" s="73"/>
      <c r="E276" s="73"/>
      <c r="F276" s="590"/>
      <c r="G276" s="591"/>
      <c r="H276" s="592"/>
      <c r="I276" s="73"/>
      <c r="J276" s="73"/>
      <c r="K276" s="74"/>
      <c r="L276" s="74"/>
      <c r="M276" s="74"/>
      <c r="N276" s="74"/>
      <c r="O276" s="74"/>
      <c r="P276" s="74"/>
      <c r="Q276" s="74"/>
      <c r="R276" s="74"/>
      <c r="S276" s="73"/>
      <c r="T276" s="73"/>
      <c r="U276" s="73"/>
      <c r="V276" s="73"/>
      <c r="W276" s="73"/>
      <c r="X276" s="73"/>
      <c r="Y276" s="73"/>
      <c r="Z276" s="73"/>
    </row>
    <row r="277" spans="1:26" ht="13.5" customHeight="1">
      <c r="A277" s="73"/>
      <c r="B277" s="73"/>
      <c r="C277" s="73"/>
      <c r="D277" s="73"/>
      <c r="E277" s="73"/>
      <c r="F277" s="590"/>
      <c r="G277" s="591"/>
      <c r="H277" s="592"/>
      <c r="I277" s="73"/>
      <c r="J277" s="73"/>
      <c r="K277" s="74"/>
      <c r="L277" s="74"/>
      <c r="M277" s="74"/>
      <c r="N277" s="74"/>
      <c r="O277" s="74"/>
      <c r="P277" s="74"/>
      <c r="Q277" s="74"/>
      <c r="R277" s="74"/>
      <c r="S277" s="73"/>
      <c r="T277" s="73"/>
      <c r="U277" s="73"/>
      <c r="V277" s="73"/>
      <c r="W277" s="73"/>
      <c r="X277" s="73"/>
      <c r="Y277" s="73"/>
      <c r="Z277" s="73"/>
    </row>
    <row r="278" spans="1:26" ht="13.5" customHeight="1">
      <c r="A278" s="73"/>
      <c r="B278" s="73"/>
      <c r="C278" s="73"/>
      <c r="D278" s="73"/>
      <c r="E278" s="73"/>
      <c r="F278" s="590"/>
      <c r="G278" s="591"/>
      <c r="H278" s="592"/>
      <c r="I278" s="73"/>
      <c r="J278" s="73"/>
      <c r="K278" s="74"/>
      <c r="L278" s="74"/>
      <c r="M278" s="74"/>
      <c r="N278" s="74"/>
      <c r="O278" s="74"/>
      <c r="P278" s="74"/>
      <c r="Q278" s="74"/>
      <c r="R278" s="74"/>
      <c r="S278" s="73"/>
      <c r="T278" s="73"/>
      <c r="U278" s="73"/>
      <c r="V278" s="73"/>
      <c r="W278" s="73"/>
      <c r="X278" s="73"/>
      <c r="Y278" s="73"/>
      <c r="Z278" s="73"/>
    </row>
    <row r="279" spans="1:26" ht="13.5" customHeight="1">
      <c r="A279" s="73"/>
      <c r="B279" s="73"/>
      <c r="C279" s="73"/>
      <c r="D279" s="73"/>
      <c r="E279" s="73"/>
      <c r="F279" s="590"/>
      <c r="G279" s="591"/>
      <c r="H279" s="592"/>
      <c r="I279" s="73"/>
      <c r="J279" s="73"/>
      <c r="K279" s="74"/>
      <c r="L279" s="74"/>
      <c r="M279" s="74"/>
      <c r="N279" s="74"/>
      <c r="O279" s="74"/>
      <c r="P279" s="74"/>
      <c r="Q279" s="74"/>
      <c r="R279" s="74"/>
      <c r="S279" s="73"/>
      <c r="T279" s="73"/>
      <c r="U279" s="73"/>
      <c r="V279" s="73"/>
      <c r="W279" s="73"/>
      <c r="X279" s="73"/>
      <c r="Y279" s="73"/>
      <c r="Z279" s="73"/>
    </row>
    <row r="280" spans="1:26" ht="13.5" customHeight="1">
      <c r="A280" s="73"/>
      <c r="B280" s="73"/>
      <c r="C280" s="73"/>
      <c r="D280" s="73"/>
      <c r="E280" s="73"/>
      <c r="F280" s="590"/>
      <c r="G280" s="591"/>
      <c r="H280" s="592"/>
      <c r="I280" s="73"/>
      <c r="J280" s="73"/>
      <c r="K280" s="74"/>
      <c r="L280" s="74"/>
      <c r="M280" s="74"/>
      <c r="N280" s="74"/>
      <c r="O280" s="74"/>
      <c r="P280" s="74"/>
      <c r="Q280" s="74"/>
      <c r="R280" s="74"/>
      <c r="S280" s="73"/>
      <c r="T280" s="73"/>
      <c r="U280" s="73"/>
      <c r="V280" s="73"/>
      <c r="W280" s="73"/>
      <c r="X280" s="73"/>
      <c r="Y280" s="73"/>
      <c r="Z280" s="73"/>
    </row>
    <row r="281" spans="1:26" ht="13.5" customHeight="1">
      <c r="A281" s="73"/>
      <c r="B281" s="73"/>
      <c r="C281" s="73"/>
      <c r="D281" s="73"/>
      <c r="E281" s="73"/>
      <c r="F281" s="590"/>
      <c r="G281" s="591"/>
      <c r="H281" s="592"/>
      <c r="I281" s="73"/>
      <c r="J281" s="73"/>
      <c r="K281" s="74"/>
      <c r="L281" s="74"/>
      <c r="M281" s="74"/>
      <c r="N281" s="74"/>
      <c r="O281" s="74"/>
      <c r="P281" s="74"/>
      <c r="Q281" s="74"/>
      <c r="R281" s="74"/>
      <c r="S281" s="73"/>
      <c r="T281" s="73"/>
      <c r="U281" s="73"/>
      <c r="V281" s="73"/>
      <c r="W281" s="73"/>
      <c r="X281" s="73"/>
      <c r="Y281" s="73"/>
      <c r="Z281" s="73"/>
    </row>
    <row r="282" spans="1:26" ht="13.5" customHeight="1">
      <c r="A282" s="73"/>
      <c r="B282" s="73"/>
      <c r="C282" s="73"/>
      <c r="D282" s="73"/>
      <c r="E282" s="73"/>
      <c r="F282" s="590"/>
      <c r="G282" s="591"/>
      <c r="H282" s="592"/>
      <c r="I282" s="73"/>
      <c r="J282" s="73"/>
      <c r="K282" s="74"/>
      <c r="L282" s="74"/>
      <c r="M282" s="74"/>
      <c r="N282" s="74"/>
      <c r="O282" s="74"/>
      <c r="P282" s="74"/>
      <c r="Q282" s="74"/>
      <c r="R282" s="74"/>
      <c r="S282" s="73"/>
      <c r="T282" s="73"/>
      <c r="U282" s="73"/>
      <c r="V282" s="73"/>
      <c r="W282" s="73"/>
      <c r="X282" s="73"/>
      <c r="Y282" s="73"/>
      <c r="Z282" s="73"/>
    </row>
    <row r="283" spans="1:26" ht="13.5" customHeight="1">
      <c r="A283" s="73"/>
      <c r="B283" s="73"/>
      <c r="C283" s="73"/>
      <c r="D283" s="73"/>
      <c r="E283" s="73"/>
      <c r="F283" s="590"/>
      <c r="G283" s="591"/>
      <c r="H283" s="592"/>
      <c r="I283" s="73"/>
      <c r="J283" s="73"/>
      <c r="K283" s="74"/>
      <c r="L283" s="74"/>
      <c r="M283" s="74"/>
      <c r="N283" s="74"/>
      <c r="O283" s="74"/>
      <c r="P283" s="74"/>
      <c r="Q283" s="74"/>
      <c r="R283" s="74"/>
      <c r="S283" s="73"/>
      <c r="T283" s="73"/>
      <c r="U283" s="73"/>
      <c r="V283" s="73"/>
      <c r="W283" s="73"/>
      <c r="X283" s="73"/>
      <c r="Y283" s="73"/>
      <c r="Z283" s="73"/>
    </row>
    <row r="284" spans="1:26" ht="13.5" customHeight="1">
      <c r="A284" s="73"/>
      <c r="B284" s="73"/>
      <c r="C284" s="73"/>
      <c r="D284" s="73"/>
      <c r="E284" s="73"/>
      <c r="F284" s="590"/>
      <c r="G284" s="591"/>
      <c r="H284" s="592"/>
      <c r="I284" s="73"/>
      <c r="J284" s="73"/>
      <c r="K284" s="74"/>
      <c r="L284" s="74"/>
      <c r="M284" s="74"/>
      <c r="N284" s="74"/>
      <c r="O284" s="74"/>
      <c r="P284" s="74"/>
      <c r="Q284" s="74"/>
      <c r="R284" s="74"/>
      <c r="S284" s="73"/>
      <c r="T284" s="73"/>
      <c r="U284" s="73"/>
      <c r="V284" s="73"/>
      <c r="W284" s="73"/>
      <c r="X284" s="73"/>
      <c r="Y284" s="73"/>
      <c r="Z284" s="73"/>
    </row>
    <row r="285" spans="1:26" ht="13.5" customHeight="1">
      <c r="A285" s="73"/>
      <c r="B285" s="73"/>
      <c r="C285" s="73"/>
      <c r="D285" s="73"/>
      <c r="E285" s="73"/>
      <c r="F285" s="590"/>
      <c r="G285" s="591"/>
      <c r="H285" s="592"/>
      <c r="I285" s="73"/>
      <c r="J285" s="73"/>
      <c r="K285" s="74"/>
      <c r="L285" s="74"/>
      <c r="M285" s="74"/>
      <c r="N285" s="74"/>
      <c r="O285" s="74"/>
      <c r="P285" s="74"/>
      <c r="Q285" s="74"/>
      <c r="R285" s="74"/>
      <c r="S285" s="73"/>
      <c r="T285" s="73"/>
      <c r="U285" s="73"/>
      <c r="V285" s="73"/>
      <c r="W285" s="73"/>
      <c r="X285" s="73"/>
      <c r="Y285" s="73"/>
      <c r="Z285" s="73"/>
    </row>
    <row r="286" spans="1:26" ht="13.5" customHeight="1">
      <c r="A286" s="73"/>
      <c r="B286" s="73"/>
      <c r="C286" s="73"/>
      <c r="D286" s="73"/>
      <c r="E286" s="73"/>
      <c r="F286" s="590"/>
      <c r="G286" s="591"/>
      <c r="H286" s="592"/>
      <c r="I286" s="73"/>
      <c r="J286" s="73"/>
      <c r="K286" s="74"/>
      <c r="L286" s="74"/>
      <c r="M286" s="74"/>
      <c r="N286" s="74"/>
      <c r="O286" s="74"/>
      <c r="P286" s="74"/>
      <c r="Q286" s="74"/>
      <c r="R286" s="74"/>
      <c r="S286" s="73"/>
      <c r="T286" s="73"/>
      <c r="U286" s="73"/>
      <c r="V286" s="73"/>
      <c r="W286" s="73"/>
      <c r="X286" s="73"/>
      <c r="Y286" s="73"/>
      <c r="Z286" s="73"/>
    </row>
    <row r="287" spans="1:26" ht="13.5" customHeight="1">
      <c r="A287" s="73"/>
      <c r="B287" s="73"/>
      <c r="C287" s="73"/>
      <c r="D287" s="73"/>
      <c r="E287" s="73"/>
      <c r="F287" s="590"/>
      <c r="G287" s="591"/>
      <c r="H287" s="592"/>
      <c r="I287" s="73"/>
      <c r="J287" s="73"/>
      <c r="K287" s="74"/>
      <c r="L287" s="74"/>
      <c r="M287" s="74"/>
      <c r="N287" s="74"/>
      <c r="O287" s="74"/>
      <c r="P287" s="74"/>
      <c r="Q287" s="74"/>
      <c r="R287" s="74"/>
      <c r="S287" s="73"/>
      <c r="T287" s="73"/>
      <c r="U287" s="73"/>
      <c r="V287" s="73"/>
      <c r="W287" s="73"/>
      <c r="X287" s="73"/>
      <c r="Y287" s="73"/>
      <c r="Z287" s="73"/>
    </row>
    <row r="288" spans="1:26" ht="13.5" customHeight="1">
      <c r="A288" s="73"/>
      <c r="B288" s="73"/>
      <c r="C288" s="73"/>
      <c r="D288" s="73"/>
      <c r="E288" s="73"/>
      <c r="F288" s="590"/>
      <c r="G288" s="591"/>
      <c r="H288" s="592"/>
      <c r="I288" s="73"/>
      <c r="J288" s="73"/>
      <c r="K288" s="74"/>
      <c r="L288" s="74"/>
      <c r="M288" s="74"/>
      <c r="N288" s="74"/>
      <c r="O288" s="74"/>
      <c r="P288" s="74"/>
      <c r="Q288" s="74"/>
      <c r="R288" s="74"/>
      <c r="S288" s="73"/>
      <c r="T288" s="73"/>
      <c r="U288" s="73"/>
      <c r="V288" s="73"/>
      <c r="W288" s="73"/>
      <c r="X288" s="73"/>
      <c r="Y288" s="73"/>
      <c r="Z288" s="73"/>
    </row>
    <row r="289" spans="1:26" ht="13.5" customHeight="1">
      <c r="A289" s="73"/>
      <c r="B289" s="73"/>
      <c r="C289" s="73"/>
      <c r="D289" s="73"/>
      <c r="E289" s="73"/>
      <c r="F289" s="590"/>
      <c r="G289" s="591"/>
      <c r="H289" s="592"/>
      <c r="I289" s="73"/>
      <c r="J289" s="73"/>
      <c r="K289" s="74"/>
      <c r="L289" s="74"/>
      <c r="M289" s="74"/>
      <c r="N289" s="74"/>
      <c r="O289" s="74"/>
      <c r="P289" s="74"/>
      <c r="Q289" s="74"/>
      <c r="R289" s="74"/>
      <c r="S289" s="73"/>
      <c r="T289" s="73"/>
      <c r="U289" s="73"/>
      <c r="V289" s="73"/>
      <c r="W289" s="73"/>
      <c r="X289" s="73"/>
      <c r="Y289" s="73"/>
      <c r="Z289" s="73"/>
    </row>
    <row r="290" spans="1:26" ht="13.5" customHeight="1">
      <c r="A290" s="73"/>
      <c r="B290" s="73"/>
      <c r="C290" s="73"/>
      <c r="D290" s="73"/>
      <c r="E290" s="73"/>
      <c r="F290" s="590"/>
      <c r="G290" s="591"/>
      <c r="H290" s="592"/>
      <c r="I290" s="73"/>
      <c r="J290" s="73"/>
      <c r="K290" s="74"/>
      <c r="L290" s="74"/>
      <c r="M290" s="74"/>
      <c r="N290" s="74"/>
      <c r="O290" s="74"/>
      <c r="P290" s="74"/>
      <c r="Q290" s="74"/>
      <c r="R290" s="74"/>
      <c r="S290" s="73"/>
      <c r="T290" s="73"/>
      <c r="U290" s="73"/>
      <c r="V290" s="73"/>
      <c r="W290" s="73"/>
      <c r="X290" s="73"/>
      <c r="Y290" s="73"/>
      <c r="Z290" s="73"/>
    </row>
    <row r="291" spans="1:26" ht="13.5" customHeight="1">
      <c r="A291" s="73"/>
      <c r="B291" s="73"/>
      <c r="C291" s="73"/>
      <c r="D291" s="73"/>
      <c r="E291" s="73"/>
      <c r="F291" s="590"/>
      <c r="G291" s="591"/>
      <c r="H291" s="592"/>
      <c r="I291" s="73"/>
      <c r="J291" s="73"/>
      <c r="K291" s="74"/>
      <c r="L291" s="74"/>
      <c r="M291" s="74"/>
      <c r="N291" s="74"/>
      <c r="O291" s="74"/>
      <c r="P291" s="74"/>
      <c r="Q291" s="74"/>
      <c r="R291" s="74"/>
      <c r="S291" s="73"/>
      <c r="T291" s="73"/>
      <c r="U291" s="73"/>
      <c r="V291" s="73"/>
      <c r="W291" s="73"/>
      <c r="X291" s="73"/>
      <c r="Y291" s="73"/>
      <c r="Z291" s="73"/>
    </row>
    <row r="292" spans="1:26" ht="13.5" customHeight="1">
      <c r="A292" s="73"/>
      <c r="B292" s="73"/>
      <c r="C292" s="73"/>
      <c r="D292" s="73"/>
      <c r="E292" s="73"/>
      <c r="F292" s="590"/>
      <c r="G292" s="591"/>
      <c r="H292" s="592"/>
      <c r="I292" s="73"/>
      <c r="J292" s="73"/>
      <c r="K292" s="74"/>
      <c r="L292" s="74"/>
      <c r="M292" s="74"/>
      <c r="N292" s="74"/>
      <c r="O292" s="74"/>
      <c r="P292" s="74"/>
      <c r="Q292" s="74"/>
      <c r="R292" s="74"/>
      <c r="S292" s="73"/>
      <c r="T292" s="73"/>
      <c r="U292" s="73"/>
      <c r="V292" s="73"/>
      <c r="W292" s="73"/>
      <c r="X292" s="73"/>
      <c r="Y292" s="73"/>
      <c r="Z292" s="73"/>
    </row>
    <row r="293" spans="1:26" ht="13.5" customHeight="1">
      <c r="A293" s="73"/>
      <c r="B293" s="73"/>
      <c r="C293" s="73"/>
      <c r="D293" s="73"/>
      <c r="E293" s="73"/>
      <c r="F293" s="590"/>
      <c r="G293" s="591"/>
      <c r="H293" s="592"/>
      <c r="I293" s="73"/>
      <c r="J293" s="73"/>
      <c r="K293" s="74"/>
      <c r="L293" s="74"/>
      <c r="M293" s="74"/>
      <c r="N293" s="74"/>
      <c r="O293" s="74"/>
      <c r="P293" s="74"/>
      <c r="Q293" s="74"/>
      <c r="R293" s="74"/>
      <c r="S293" s="73"/>
      <c r="T293" s="73"/>
      <c r="U293" s="73"/>
      <c r="V293" s="73"/>
      <c r="W293" s="73"/>
      <c r="X293" s="73"/>
      <c r="Y293" s="73"/>
      <c r="Z293" s="73"/>
    </row>
    <row r="294" spans="1:26" ht="13.5" customHeight="1">
      <c r="A294" s="73"/>
      <c r="B294" s="73"/>
      <c r="C294" s="73"/>
      <c r="D294" s="73"/>
      <c r="E294" s="73"/>
      <c r="F294" s="590"/>
      <c r="G294" s="591"/>
      <c r="H294" s="592"/>
      <c r="I294" s="73"/>
      <c r="J294" s="73"/>
      <c r="K294" s="74"/>
      <c r="L294" s="74"/>
      <c r="M294" s="74"/>
      <c r="N294" s="74"/>
      <c r="O294" s="74"/>
      <c r="P294" s="74"/>
      <c r="Q294" s="74"/>
      <c r="R294" s="74"/>
      <c r="S294" s="73"/>
      <c r="T294" s="73"/>
      <c r="U294" s="73"/>
      <c r="V294" s="73"/>
      <c r="W294" s="73"/>
      <c r="X294" s="73"/>
      <c r="Y294" s="73"/>
      <c r="Z294" s="73"/>
    </row>
    <row r="295" spans="1:26" ht="13.5" customHeight="1">
      <c r="A295" s="73"/>
      <c r="B295" s="73"/>
      <c r="C295" s="73"/>
      <c r="D295" s="73"/>
      <c r="E295" s="73"/>
      <c r="F295" s="590"/>
      <c r="G295" s="591"/>
      <c r="H295" s="592"/>
      <c r="I295" s="73"/>
      <c r="J295" s="73"/>
      <c r="K295" s="74"/>
      <c r="L295" s="74"/>
      <c r="M295" s="74"/>
      <c r="N295" s="74"/>
      <c r="O295" s="74"/>
      <c r="P295" s="74"/>
      <c r="Q295" s="74"/>
      <c r="R295" s="74"/>
      <c r="S295" s="73"/>
      <c r="T295" s="73"/>
      <c r="U295" s="73"/>
      <c r="V295" s="73"/>
      <c r="W295" s="73"/>
      <c r="X295" s="73"/>
      <c r="Y295" s="73"/>
      <c r="Z295" s="73"/>
    </row>
    <row r="296" spans="1:26" ht="13.5" customHeight="1">
      <c r="A296" s="73"/>
      <c r="B296" s="73"/>
      <c r="C296" s="73"/>
      <c r="D296" s="73"/>
      <c r="E296" s="73"/>
      <c r="F296" s="590"/>
      <c r="G296" s="591"/>
      <c r="H296" s="592"/>
      <c r="I296" s="73"/>
      <c r="J296" s="73"/>
      <c r="K296" s="74"/>
      <c r="L296" s="74"/>
      <c r="M296" s="74"/>
      <c r="N296" s="74"/>
      <c r="O296" s="74"/>
      <c r="P296" s="74"/>
      <c r="Q296" s="74"/>
      <c r="R296" s="74"/>
      <c r="S296" s="73"/>
      <c r="T296" s="73"/>
      <c r="U296" s="73"/>
      <c r="V296" s="73"/>
      <c r="W296" s="73"/>
      <c r="X296" s="73"/>
      <c r="Y296" s="73"/>
      <c r="Z296" s="73"/>
    </row>
    <row r="297" spans="1:26" ht="13.5" customHeight="1">
      <c r="A297" s="73"/>
      <c r="B297" s="73"/>
      <c r="C297" s="73"/>
      <c r="D297" s="73"/>
      <c r="E297" s="73"/>
      <c r="F297" s="590"/>
      <c r="G297" s="591"/>
      <c r="H297" s="592"/>
      <c r="I297" s="73"/>
      <c r="J297" s="73"/>
      <c r="K297" s="74"/>
      <c r="L297" s="74"/>
      <c r="M297" s="74"/>
      <c r="N297" s="74"/>
      <c r="O297" s="74"/>
      <c r="P297" s="74"/>
      <c r="Q297" s="74"/>
      <c r="R297" s="74"/>
      <c r="S297" s="73"/>
      <c r="T297" s="73"/>
      <c r="U297" s="73"/>
      <c r="V297" s="73"/>
      <c r="W297" s="73"/>
      <c r="X297" s="73"/>
      <c r="Y297" s="73"/>
      <c r="Z297" s="73"/>
    </row>
    <row r="298" spans="1:26" ht="13.5" customHeight="1">
      <c r="A298" s="73"/>
      <c r="B298" s="73"/>
      <c r="C298" s="73"/>
      <c r="D298" s="73"/>
      <c r="E298" s="73"/>
      <c r="F298" s="590"/>
      <c r="G298" s="591"/>
      <c r="H298" s="592"/>
      <c r="I298" s="73"/>
      <c r="J298" s="73"/>
      <c r="K298" s="74"/>
      <c r="L298" s="74"/>
      <c r="M298" s="74"/>
      <c r="N298" s="74"/>
      <c r="O298" s="74"/>
      <c r="P298" s="74"/>
      <c r="Q298" s="74"/>
      <c r="R298" s="74"/>
      <c r="S298" s="73"/>
      <c r="T298" s="73"/>
      <c r="U298" s="73"/>
      <c r="V298" s="73"/>
      <c r="W298" s="73"/>
      <c r="X298" s="73"/>
      <c r="Y298" s="73"/>
      <c r="Z298" s="73"/>
    </row>
    <row r="299" spans="1:26" ht="13.5" customHeight="1">
      <c r="A299" s="73"/>
      <c r="B299" s="73"/>
      <c r="C299" s="73"/>
      <c r="D299" s="73"/>
      <c r="E299" s="73"/>
      <c r="F299" s="590"/>
      <c r="G299" s="591"/>
      <c r="H299" s="592"/>
      <c r="I299" s="73"/>
      <c r="J299" s="73"/>
      <c r="K299" s="74"/>
      <c r="L299" s="74"/>
      <c r="M299" s="74"/>
      <c r="N299" s="74"/>
      <c r="O299" s="74"/>
      <c r="P299" s="74"/>
      <c r="Q299" s="74"/>
      <c r="R299" s="74"/>
      <c r="S299" s="73"/>
      <c r="T299" s="73"/>
      <c r="U299" s="73"/>
      <c r="V299" s="73"/>
      <c r="W299" s="73"/>
      <c r="X299" s="73"/>
      <c r="Y299" s="73"/>
      <c r="Z299" s="73"/>
    </row>
    <row r="300" spans="1:26" ht="13.5" customHeight="1">
      <c r="A300" s="73"/>
      <c r="B300" s="73"/>
      <c r="C300" s="73"/>
      <c r="D300" s="73"/>
      <c r="E300" s="73"/>
      <c r="F300" s="590"/>
      <c r="G300" s="591"/>
      <c r="H300" s="592"/>
      <c r="I300" s="73"/>
      <c r="J300" s="73"/>
      <c r="K300" s="74"/>
      <c r="L300" s="74"/>
      <c r="M300" s="74"/>
      <c r="N300" s="74"/>
      <c r="O300" s="74"/>
      <c r="P300" s="74"/>
      <c r="Q300" s="74"/>
      <c r="R300" s="74"/>
      <c r="S300" s="73"/>
      <c r="T300" s="73"/>
      <c r="U300" s="73"/>
      <c r="V300" s="73"/>
      <c r="W300" s="73"/>
      <c r="X300" s="73"/>
      <c r="Y300" s="73"/>
      <c r="Z300" s="73"/>
    </row>
    <row r="301" spans="1:26" ht="13.5" customHeight="1">
      <c r="A301" s="73"/>
      <c r="B301" s="73"/>
      <c r="C301" s="73"/>
      <c r="D301" s="73"/>
      <c r="E301" s="73"/>
      <c r="F301" s="590"/>
      <c r="G301" s="591"/>
      <c r="H301" s="592"/>
      <c r="I301" s="73"/>
      <c r="J301" s="73"/>
      <c r="K301" s="74"/>
      <c r="L301" s="74"/>
      <c r="M301" s="74"/>
      <c r="N301" s="74"/>
      <c r="O301" s="74"/>
      <c r="P301" s="74"/>
      <c r="Q301" s="74"/>
      <c r="R301" s="74"/>
      <c r="S301" s="73"/>
      <c r="T301" s="73"/>
      <c r="U301" s="73"/>
      <c r="V301" s="73"/>
      <c r="W301" s="73"/>
      <c r="X301" s="73"/>
      <c r="Y301" s="73"/>
      <c r="Z301" s="73"/>
    </row>
    <row r="302" spans="1:26" ht="13.5" customHeight="1">
      <c r="A302" s="73"/>
      <c r="B302" s="73"/>
      <c r="C302" s="73"/>
      <c r="D302" s="73"/>
      <c r="E302" s="73"/>
      <c r="F302" s="590"/>
      <c r="G302" s="591"/>
      <c r="H302" s="592"/>
      <c r="I302" s="73"/>
      <c r="J302" s="73"/>
      <c r="K302" s="74"/>
      <c r="L302" s="74"/>
      <c r="M302" s="74"/>
      <c r="N302" s="74"/>
      <c r="O302" s="74"/>
      <c r="P302" s="74"/>
      <c r="Q302" s="74"/>
      <c r="R302" s="74"/>
      <c r="S302" s="73"/>
      <c r="T302" s="73"/>
      <c r="U302" s="73"/>
      <c r="V302" s="73"/>
      <c r="W302" s="73"/>
      <c r="X302" s="73"/>
      <c r="Y302" s="73"/>
      <c r="Z302" s="73"/>
    </row>
    <row r="303" spans="1:26" ht="13.5" customHeight="1">
      <c r="A303" s="73"/>
      <c r="B303" s="73"/>
      <c r="C303" s="73"/>
      <c r="D303" s="73"/>
      <c r="E303" s="73"/>
      <c r="F303" s="590"/>
      <c r="G303" s="591"/>
      <c r="H303" s="592"/>
      <c r="I303" s="73"/>
      <c r="J303" s="73"/>
      <c r="K303" s="74"/>
      <c r="L303" s="74"/>
      <c r="M303" s="74"/>
      <c r="N303" s="74"/>
      <c r="O303" s="74"/>
      <c r="P303" s="74"/>
      <c r="Q303" s="74"/>
      <c r="R303" s="74"/>
      <c r="S303" s="73"/>
      <c r="T303" s="73"/>
      <c r="U303" s="73"/>
      <c r="V303" s="73"/>
      <c r="W303" s="73"/>
      <c r="X303" s="73"/>
      <c r="Y303" s="73"/>
      <c r="Z303" s="73"/>
    </row>
    <row r="304" spans="1:26" ht="13.5" customHeight="1">
      <c r="A304" s="73"/>
      <c r="B304" s="73"/>
      <c r="C304" s="73"/>
      <c r="D304" s="73"/>
      <c r="E304" s="73"/>
      <c r="F304" s="590"/>
      <c r="G304" s="591"/>
      <c r="H304" s="592"/>
      <c r="I304" s="73"/>
      <c r="J304" s="73"/>
      <c r="K304" s="74"/>
      <c r="L304" s="74"/>
      <c r="M304" s="74"/>
      <c r="N304" s="74"/>
      <c r="O304" s="74"/>
      <c r="P304" s="74"/>
      <c r="Q304" s="74"/>
      <c r="R304" s="74"/>
      <c r="S304" s="73"/>
      <c r="T304" s="73"/>
      <c r="U304" s="73"/>
      <c r="V304" s="73"/>
      <c r="W304" s="73"/>
      <c r="X304" s="73"/>
      <c r="Y304" s="73"/>
      <c r="Z304" s="73"/>
    </row>
    <row r="305" spans="1:26" ht="13.5" customHeight="1">
      <c r="A305" s="73"/>
      <c r="B305" s="73"/>
      <c r="C305" s="73"/>
      <c r="D305" s="73"/>
      <c r="E305" s="73"/>
      <c r="F305" s="590"/>
      <c r="G305" s="591"/>
      <c r="H305" s="592"/>
      <c r="I305" s="73"/>
      <c r="J305" s="73"/>
      <c r="K305" s="74"/>
      <c r="L305" s="74"/>
      <c r="M305" s="74"/>
      <c r="N305" s="74"/>
      <c r="O305" s="74"/>
      <c r="P305" s="74"/>
      <c r="Q305" s="74"/>
      <c r="R305" s="74"/>
      <c r="S305" s="73"/>
      <c r="T305" s="73"/>
      <c r="U305" s="73"/>
      <c r="V305" s="73"/>
      <c r="W305" s="73"/>
      <c r="X305" s="73"/>
      <c r="Y305" s="73"/>
      <c r="Z305" s="73"/>
    </row>
    <row r="306" spans="1:26" ht="13.5" customHeight="1">
      <c r="A306" s="73"/>
      <c r="B306" s="73"/>
      <c r="C306" s="73"/>
      <c r="D306" s="73"/>
      <c r="E306" s="73"/>
      <c r="F306" s="590"/>
      <c r="G306" s="591"/>
      <c r="H306" s="592"/>
      <c r="I306" s="73"/>
      <c r="J306" s="73"/>
      <c r="K306" s="74"/>
      <c r="L306" s="74"/>
      <c r="M306" s="74"/>
      <c r="N306" s="74"/>
      <c r="O306" s="74"/>
      <c r="P306" s="74"/>
      <c r="Q306" s="74"/>
      <c r="R306" s="74"/>
      <c r="S306" s="73"/>
      <c r="T306" s="73"/>
      <c r="U306" s="73"/>
      <c r="V306" s="73"/>
      <c r="W306" s="73"/>
      <c r="X306" s="73"/>
      <c r="Y306" s="73"/>
      <c r="Z306" s="73"/>
    </row>
    <row r="307" spans="1:26" ht="13.5" customHeight="1">
      <c r="A307" s="73"/>
      <c r="B307" s="73"/>
      <c r="C307" s="73"/>
      <c r="D307" s="73"/>
      <c r="E307" s="73"/>
      <c r="F307" s="590"/>
      <c r="G307" s="591"/>
      <c r="H307" s="592"/>
      <c r="I307" s="73"/>
      <c r="J307" s="73"/>
      <c r="K307" s="74"/>
      <c r="L307" s="74"/>
      <c r="M307" s="74"/>
      <c r="N307" s="74"/>
      <c r="O307" s="74"/>
      <c r="P307" s="74"/>
      <c r="Q307" s="74"/>
      <c r="R307" s="74"/>
      <c r="S307" s="73"/>
      <c r="T307" s="73"/>
      <c r="U307" s="73"/>
      <c r="V307" s="73"/>
      <c r="W307" s="73"/>
      <c r="X307" s="73"/>
      <c r="Y307" s="73"/>
      <c r="Z307" s="73"/>
    </row>
    <row r="308" spans="1:26" ht="13.5" customHeight="1">
      <c r="A308" s="73"/>
      <c r="B308" s="73"/>
      <c r="C308" s="73"/>
      <c r="D308" s="73"/>
      <c r="E308" s="73"/>
      <c r="F308" s="590"/>
      <c r="G308" s="591"/>
      <c r="H308" s="592"/>
      <c r="I308" s="73"/>
      <c r="J308" s="73"/>
      <c r="K308" s="74"/>
      <c r="L308" s="74"/>
      <c r="M308" s="74"/>
      <c r="N308" s="74"/>
      <c r="O308" s="74"/>
      <c r="P308" s="74"/>
      <c r="Q308" s="74"/>
      <c r="R308" s="74"/>
      <c r="S308" s="73"/>
      <c r="T308" s="73"/>
      <c r="U308" s="73"/>
      <c r="V308" s="73"/>
      <c r="W308" s="73"/>
      <c r="X308" s="73"/>
      <c r="Y308" s="73"/>
      <c r="Z308" s="73"/>
    </row>
    <row r="309" spans="1:26" ht="13.5" customHeight="1">
      <c r="A309" s="73"/>
      <c r="B309" s="73"/>
      <c r="C309" s="73"/>
      <c r="D309" s="73"/>
      <c r="E309" s="73"/>
      <c r="F309" s="590"/>
      <c r="G309" s="591"/>
      <c r="H309" s="592"/>
      <c r="I309" s="73"/>
      <c r="J309" s="73"/>
      <c r="K309" s="74"/>
      <c r="L309" s="74"/>
      <c r="M309" s="74"/>
      <c r="N309" s="74"/>
      <c r="O309" s="74"/>
      <c r="P309" s="74"/>
      <c r="Q309" s="74"/>
      <c r="R309" s="74"/>
      <c r="S309" s="73"/>
      <c r="T309" s="73"/>
      <c r="U309" s="73"/>
      <c r="V309" s="73"/>
      <c r="W309" s="73"/>
      <c r="X309" s="73"/>
      <c r="Y309" s="73"/>
      <c r="Z309" s="73"/>
    </row>
    <row r="310" spans="1:26" ht="13.5" customHeight="1">
      <c r="A310" s="73"/>
      <c r="B310" s="73"/>
      <c r="C310" s="73"/>
      <c r="D310" s="73"/>
      <c r="E310" s="73"/>
      <c r="F310" s="590"/>
      <c r="G310" s="591"/>
      <c r="H310" s="592"/>
      <c r="I310" s="73"/>
      <c r="J310" s="73"/>
      <c r="K310" s="74"/>
      <c r="L310" s="74"/>
      <c r="M310" s="74"/>
      <c r="N310" s="74"/>
      <c r="O310" s="74"/>
      <c r="P310" s="74"/>
      <c r="Q310" s="74"/>
      <c r="R310" s="74"/>
      <c r="S310" s="73"/>
      <c r="T310" s="73"/>
      <c r="U310" s="73"/>
      <c r="V310" s="73"/>
      <c r="W310" s="73"/>
      <c r="X310" s="73"/>
      <c r="Y310" s="73"/>
      <c r="Z310" s="73"/>
    </row>
    <row r="311" spans="1:26" ht="13.5" customHeight="1">
      <c r="A311" s="73"/>
      <c r="B311" s="73"/>
      <c r="C311" s="73"/>
      <c r="D311" s="73"/>
      <c r="E311" s="73"/>
      <c r="F311" s="590"/>
      <c r="G311" s="591"/>
      <c r="H311" s="592"/>
      <c r="I311" s="73"/>
      <c r="J311" s="73"/>
      <c r="K311" s="74"/>
      <c r="L311" s="74"/>
      <c r="M311" s="74"/>
      <c r="N311" s="74"/>
      <c r="O311" s="74"/>
      <c r="P311" s="74"/>
      <c r="Q311" s="74"/>
      <c r="R311" s="74"/>
      <c r="S311" s="73"/>
      <c r="T311" s="73"/>
      <c r="U311" s="73"/>
      <c r="V311" s="73"/>
      <c r="W311" s="73"/>
      <c r="X311" s="73"/>
      <c r="Y311" s="73"/>
      <c r="Z311" s="73"/>
    </row>
    <row r="312" spans="1:26" ht="13.5" customHeight="1">
      <c r="A312" s="73"/>
      <c r="B312" s="73"/>
      <c r="C312" s="73"/>
      <c r="D312" s="73"/>
      <c r="E312" s="73"/>
      <c r="F312" s="590"/>
      <c r="G312" s="591"/>
      <c r="H312" s="592"/>
      <c r="I312" s="73"/>
      <c r="J312" s="73"/>
      <c r="K312" s="74"/>
      <c r="L312" s="74"/>
      <c r="M312" s="74"/>
      <c r="N312" s="74"/>
      <c r="O312" s="74"/>
      <c r="P312" s="74"/>
      <c r="Q312" s="74"/>
      <c r="R312" s="74"/>
      <c r="S312" s="73"/>
      <c r="T312" s="73"/>
      <c r="U312" s="73"/>
      <c r="V312" s="73"/>
      <c r="W312" s="73"/>
      <c r="X312" s="73"/>
      <c r="Y312" s="73"/>
      <c r="Z312" s="73"/>
    </row>
    <row r="313" spans="1:26" ht="13.5" customHeight="1">
      <c r="A313" s="73"/>
      <c r="B313" s="73"/>
      <c r="C313" s="73"/>
      <c r="D313" s="73"/>
      <c r="E313" s="73"/>
      <c r="F313" s="590"/>
      <c r="G313" s="591"/>
      <c r="H313" s="592"/>
      <c r="I313" s="73"/>
      <c r="J313" s="73"/>
      <c r="K313" s="74"/>
      <c r="L313" s="74"/>
      <c r="M313" s="74"/>
      <c r="N313" s="74"/>
      <c r="O313" s="74"/>
      <c r="P313" s="74"/>
      <c r="Q313" s="74"/>
      <c r="R313" s="74"/>
      <c r="S313" s="73"/>
      <c r="T313" s="73"/>
      <c r="U313" s="73"/>
      <c r="V313" s="73"/>
      <c r="W313" s="73"/>
      <c r="X313" s="73"/>
      <c r="Y313" s="73"/>
      <c r="Z313" s="73"/>
    </row>
    <row r="314" spans="1:26" ht="13.5" customHeight="1">
      <c r="A314" s="73"/>
      <c r="B314" s="73"/>
      <c r="C314" s="73"/>
      <c r="D314" s="73"/>
      <c r="E314" s="73"/>
      <c r="F314" s="590"/>
      <c r="G314" s="591"/>
      <c r="H314" s="592"/>
      <c r="I314" s="73"/>
      <c r="J314" s="73"/>
      <c r="K314" s="74"/>
      <c r="L314" s="74"/>
      <c r="M314" s="74"/>
      <c r="N314" s="74"/>
      <c r="O314" s="74"/>
      <c r="P314" s="74"/>
      <c r="Q314" s="74"/>
      <c r="R314" s="74"/>
      <c r="S314" s="73"/>
      <c r="T314" s="73"/>
      <c r="U314" s="73"/>
      <c r="V314" s="73"/>
      <c r="W314" s="73"/>
      <c r="X314" s="73"/>
      <c r="Y314" s="73"/>
      <c r="Z314" s="73"/>
    </row>
    <row r="315" spans="1:26" ht="13.5" customHeight="1">
      <c r="A315" s="73"/>
      <c r="B315" s="73"/>
      <c r="C315" s="73"/>
      <c r="D315" s="73"/>
      <c r="E315" s="73"/>
      <c r="F315" s="590"/>
      <c r="G315" s="591"/>
      <c r="H315" s="592"/>
      <c r="I315" s="73"/>
      <c r="J315" s="73"/>
      <c r="K315" s="74"/>
      <c r="L315" s="74"/>
      <c r="M315" s="74"/>
      <c r="N315" s="74"/>
      <c r="O315" s="74"/>
      <c r="P315" s="74"/>
      <c r="Q315" s="74"/>
      <c r="R315" s="74"/>
      <c r="S315" s="73"/>
      <c r="T315" s="73"/>
      <c r="U315" s="73"/>
      <c r="V315" s="73"/>
      <c r="W315" s="73"/>
      <c r="X315" s="73"/>
      <c r="Y315" s="73"/>
      <c r="Z315" s="73"/>
    </row>
    <row r="316" spans="1:26" ht="13.5" customHeight="1">
      <c r="A316" s="73"/>
      <c r="B316" s="73"/>
      <c r="C316" s="73"/>
      <c r="D316" s="73"/>
      <c r="E316" s="73"/>
      <c r="F316" s="590"/>
      <c r="G316" s="591"/>
      <c r="H316" s="592"/>
      <c r="I316" s="73"/>
      <c r="J316" s="73"/>
      <c r="K316" s="74"/>
      <c r="L316" s="74"/>
      <c r="M316" s="74"/>
      <c r="N316" s="74"/>
      <c r="O316" s="74"/>
      <c r="P316" s="74"/>
      <c r="Q316" s="74"/>
      <c r="R316" s="74"/>
      <c r="S316" s="73"/>
      <c r="T316" s="73"/>
      <c r="U316" s="73"/>
      <c r="V316" s="73"/>
      <c r="W316" s="73"/>
      <c r="X316" s="73"/>
      <c r="Y316" s="73"/>
      <c r="Z316" s="73"/>
    </row>
    <row r="317" spans="1:26" ht="13.5" customHeight="1">
      <c r="A317" s="73"/>
      <c r="B317" s="73"/>
      <c r="C317" s="73"/>
      <c r="D317" s="73"/>
      <c r="E317" s="73"/>
      <c r="F317" s="590"/>
      <c r="G317" s="591"/>
      <c r="H317" s="592"/>
      <c r="I317" s="73"/>
      <c r="J317" s="73"/>
      <c r="K317" s="74"/>
      <c r="L317" s="74"/>
      <c r="M317" s="74"/>
      <c r="N317" s="74"/>
      <c r="O317" s="74"/>
      <c r="P317" s="74"/>
      <c r="Q317" s="74"/>
      <c r="R317" s="74"/>
      <c r="S317" s="73"/>
      <c r="T317" s="73"/>
      <c r="U317" s="73"/>
      <c r="V317" s="73"/>
      <c r="W317" s="73"/>
      <c r="X317" s="73"/>
      <c r="Y317" s="73"/>
      <c r="Z317" s="73"/>
    </row>
    <row r="318" spans="1:26" ht="13.5" customHeight="1">
      <c r="A318" s="73"/>
      <c r="B318" s="73"/>
      <c r="C318" s="73"/>
      <c r="D318" s="73"/>
      <c r="E318" s="73"/>
      <c r="F318" s="590"/>
      <c r="G318" s="591"/>
      <c r="H318" s="592"/>
      <c r="I318" s="73"/>
      <c r="J318" s="73"/>
      <c r="K318" s="74"/>
      <c r="L318" s="74"/>
      <c r="M318" s="74"/>
      <c r="N318" s="74"/>
      <c r="O318" s="74"/>
      <c r="P318" s="74"/>
      <c r="Q318" s="74"/>
      <c r="R318" s="74"/>
      <c r="S318" s="73"/>
      <c r="T318" s="73"/>
      <c r="U318" s="73"/>
      <c r="V318" s="73"/>
      <c r="W318" s="73"/>
      <c r="X318" s="73"/>
      <c r="Y318" s="73"/>
      <c r="Z318" s="73"/>
    </row>
    <row r="319" spans="1:26" ht="13.5" customHeight="1">
      <c r="A319" s="73"/>
      <c r="B319" s="73"/>
      <c r="C319" s="73"/>
      <c r="D319" s="73"/>
      <c r="E319" s="73"/>
      <c r="F319" s="590"/>
      <c r="G319" s="591"/>
      <c r="H319" s="592"/>
      <c r="I319" s="73"/>
      <c r="J319" s="73"/>
      <c r="K319" s="74"/>
      <c r="L319" s="74"/>
      <c r="M319" s="74"/>
      <c r="N319" s="74"/>
      <c r="O319" s="74"/>
      <c r="P319" s="74"/>
      <c r="Q319" s="74"/>
      <c r="R319" s="74"/>
      <c r="S319" s="73"/>
      <c r="T319" s="73"/>
      <c r="U319" s="73"/>
      <c r="V319" s="73"/>
      <c r="W319" s="73"/>
      <c r="X319" s="73"/>
      <c r="Y319" s="73"/>
      <c r="Z319" s="73"/>
    </row>
    <row r="320" spans="1:26" ht="13.5" customHeight="1">
      <c r="A320" s="73"/>
      <c r="B320" s="73"/>
      <c r="C320" s="73"/>
      <c r="D320" s="73"/>
      <c r="E320" s="73"/>
      <c r="F320" s="590"/>
      <c r="G320" s="591"/>
      <c r="H320" s="592"/>
      <c r="I320" s="73"/>
      <c r="J320" s="73"/>
      <c r="K320" s="74"/>
      <c r="L320" s="74"/>
      <c r="M320" s="74"/>
      <c r="N320" s="74"/>
      <c r="O320" s="74"/>
      <c r="P320" s="74"/>
      <c r="Q320" s="74"/>
      <c r="R320" s="74"/>
      <c r="S320" s="73"/>
      <c r="T320" s="73"/>
      <c r="U320" s="73"/>
      <c r="V320" s="73"/>
      <c r="W320" s="73"/>
      <c r="X320" s="73"/>
      <c r="Y320" s="73"/>
      <c r="Z320" s="73"/>
    </row>
    <row r="321" spans="1:26" ht="13.5" customHeight="1">
      <c r="A321" s="73"/>
      <c r="B321" s="73"/>
      <c r="C321" s="73"/>
      <c r="D321" s="73"/>
      <c r="E321" s="73"/>
      <c r="F321" s="590"/>
      <c r="G321" s="591"/>
      <c r="H321" s="592"/>
      <c r="I321" s="73"/>
      <c r="J321" s="73"/>
      <c r="K321" s="74"/>
      <c r="L321" s="74"/>
      <c r="M321" s="74"/>
      <c r="N321" s="74"/>
      <c r="O321" s="74"/>
      <c r="P321" s="74"/>
      <c r="Q321" s="74"/>
      <c r="R321" s="74"/>
      <c r="S321" s="73"/>
      <c r="T321" s="73"/>
      <c r="U321" s="73"/>
      <c r="V321" s="73"/>
      <c r="W321" s="73"/>
      <c r="X321" s="73"/>
      <c r="Y321" s="73"/>
      <c r="Z321" s="73"/>
    </row>
    <row r="322" spans="1:26" ht="13.5" customHeight="1">
      <c r="A322" s="73"/>
      <c r="B322" s="73"/>
      <c r="C322" s="73"/>
      <c r="D322" s="73"/>
      <c r="E322" s="73"/>
      <c r="F322" s="590"/>
      <c r="G322" s="591"/>
      <c r="H322" s="592"/>
      <c r="I322" s="73"/>
      <c r="J322" s="73"/>
      <c r="K322" s="74"/>
      <c r="L322" s="74"/>
      <c r="M322" s="74"/>
      <c r="N322" s="74"/>
      <c r="O322" s="74"/>
      <c r="P322" s="74"/>
      <c r="Q322" s="74"/>
      <c r="R322" s="74"/>
      <c r="S322" s="73"/>
      <c r="T322" s="73"/>
      <c r="U322" s="73"/>
      <c r="V322" s="73"/>
      <c r="W322" s="73"/>
      <c r="X322" s="73"/>
      <c r="Y322" s="73"/>
      <c r="Z322" s="73"/>
    </row>
    <row r="323" spans="1:26" ht="13.5" customHeight="1">
      <c r="A323" s="73"/>
      <c r="B323" s="73"/>
      <c r="C323" s="73"/>
      <c r="D323" s="73"/>
      <c r="E323" s="73"/>
      <c r="F323" s="590"/>
      <c r="G323" s="591"/>
      <c r="H323" s="592"/>
      <c r="I323" s="73"/>
      <c r="J323" s="73"/>
      <c r="K323" s="74"/>
      <c r="L323" s="74"/>
      <c r="M323" s="74"/>
      <c r="N323" s="74"/>
      <c r="O323" s="74"/>
      <c r="P323" s="74"/>
      <c r="Q323" s="74"/>
      <c r="R323" s="74"/>
      <c r="S323" s="73"/>
      <c r="T323" s="73"/>
      <c r="U323" s="73"/>
      <c r="V323" s="73"/>
      <c r="W323" s="73"/>
      <c r="X323" s="73"/>
      <c r="Y323" s="73"/>
      <c r="Z323" s="73"/>
    </row>
    <row r="324" spans="1:26" ht="13.5" customHeight="1">
      <c r="A324" s="73"/>
      <c r="B324" s="73"/>
      <c r="C324" s="73"/>
      <c r="D324" s="73"/>
      <c r="E324" s="73"/>
      <c r="F324" s="590"/>
      <c r="G324" s="591"/>
      <c r="H324" s="592"/>
      <c r="I324" s="73"/>
      <c r="J324" s="73"/>
      <c r="K324" s="74"/>
      <c r="L324" s="74"/>
      <c r="M324" s="74"/>
      <c r="N324" s="74"/>
      <c r="O324" s="74"/>
      <c r="P324" s="74"/>
      <c r="Q324" s="74"/>
      <c r="R324" s="74"/>
      <c r="S324" s="73"/>
      <c r="T324" s="73"/>
      <c r="U324" s="73"/>
      <c r="V324" s="73"/>
      <c r="W324" s="73"/>
      <c r="X324" s="73"/>
      <c r="Y324" s="73"/>
      <c r="Z324" s="73"/>
    </row>
    <row r="325" spans="1:26" ht="13.5" customHeight="1">
      <c r="A325" s="73"/>
      <c r="B325" s="73"/>
      <c r="C325" s="73"/>
      <c r="D325" s="73"/>
      <c r="E325" s="73"/>
      <c r="F325" s="590"/>
      <c r="G325" s="591"/>
      <c r="H325" s="592"/>
      <c r="I325" s="73"/>
      <c r="J325" s="73"/>
      <c r="K325" s="74"/>
      <c r="L325" s="74"/>
      <c r="M325" s="74"/>
      <c r="N325" s="74"/>
      <c r="O325" s="74"/>
      <c r="P325" s="74"/>
      <c r="Q325" s="74"/>
      <c r="R325" s="74"/>
      <c r="S325" s="73"/>
      <c r="T325" s="73"/>
      <c r="U325" s="73"/>
      <c r="V325" s="73"/>
      <c r="W325" s="73"/>
      <c r="X325" s="73"/>
      <c r="Y325" s="73"/>
      <c r="Z325" s="73"/>
    </row>
    <row r="326" spans="1:26" ht="13.5" customHeight="1">
      <c r="A326" s="73"/>
      <c r="B326" s="73"/>
      <c r="C326" s="73"/>
      <c r="D326" s="73"/>
      <c r="E326" s="73"/>
      <c r="F326" s="590"/>
      <c r="G326" s="591"/>
      <c r="H326" s="592"/>
      <c r="I326" s="73"/>
      <c r="J326" s="73"/>
      <c r="K326" s="74"/>
      <c r="L326" s="74"/>
      <c r="M326" s="74"/>
      <c r="N326" s="74"/>
      <c r="O326" s="74"/>
      <c r="P326" s="74"/>
      <c r="Q326" s="74"/>
      <c r="R326" s="74"/>
      <c r="S326" s="73"/>
      <c r="T326" s="73"/>
      <c r="U326" s="73"/>
      <c r="V326" s="73"/>
      <c r="W326" s="73"/>
      <c r="X326" s="73"/>
      <c r="Y326" s="73"/>
      <c r="Z326" s="73"/>
    </row>
    <row r="327" spans="1:26" ht="13.5" customHeight="1">
      <c r="A327" s="73"/>
      <c r="B327" s="73"/>
      <c r="C327" s="73"/>
      <c r="D327" s="73"/>
      <c r="E327" s="73"/>
      <c r="F327" s="590"/>
      <c r="G327" s="591"/>
      <c r="H327" s="592"/>
      <c r="I327" s="73"/>
      <c r="J327" s="73"/>
      <c r="K327" s="74"/>
      <c r="L327" s="74"/>
      <c r="M327" s="74"/>
      <c r="N327" s="74"/>
      <c r="O327" s="74"/>
      <c r="P327" s="74"/>
      <c r="Q327" s="74"/>
      <c r="R327" s="74"/>
      <c r="S327" s="73"/>
      <c r="T327" s="73"/>
      <c r="U327" s="73"/>
      <c r="V327" s="73"/>
      <c r="W327" s="73"/>
      <c r="X327" s="73"/>
      <c r="Y327" s="73"/>
      <c r="Z327" s="73"/>
    </row>
    <row r="328" spans="1:26" ht="13.5" customHeight="1">
      <c r="A328" s="73"/>
      <c r="B328" s="73"/>
      <c r="C328" s="73"/>
      <c r="D328" s="73"/>
      <c r="E328" s="73"/>
      <c r="F328" s="590"/>
      <c r="G328" s="591"/>
      <c r="H328" s="592"/>
      <c r="I328" s="73"/>
      <c r="J328" s="73"/>
      <c r="K328" s="74"/>
      <c r="L328" s="74"/>
      <c r="M328" s="74"/>
      <c r="N328" s="74"/>
      <c r="O328" s="74"/>
      <c r="P328" s="74"/>
      <c r="Q328" s="74"/>
      <c r="R328" s="74"/>
      <c r="S328" s="73"/>
      <c r="T328" s="73"/>
      <c r="U328" s="73"/>
      <c r="V328" s="73"/>
      <c r="W328" s="73"/>
      <c r="X328" s="73"/>
      <c r="Y328" s="73"/>
      <c r="Z328" s="73"/>
    </row>
    <row r="329" spans="1:26" ht="13.5" customHeight="1">
      <c r="A329" s="73"/>
      <c r="B329" s="73"/>
      <c r="C329" s="73"/>
      <c r="D329" s="73"/>
      <c r="E329" s="73"/>
      <c r="F329" s="590"/>
      <c r="G329" s="591"/>
      <c r="H329" s="592"/>
      <c r="I329" s="73"/>
      <c r="J329" s="73"/>
      <c r="K329" s="74"/>
      <c r="L329" s="74"/>
      <c r="M329" s="74"/>
      <c r="N329" s="74"/>
      <c r="O329" s="74"/>
      <c r="P329" s="74"/>
      <c r="Q329" s="74"/>
      <c r="R329" s="74"/>
      <c r="S329" s="73"/>
      <c r="T329" s="73"/>
      <c r="U329" s="73"/>
      <c r="V329" s="73"/>
      <c r="W329" s="73"/>
      <c r="X329" s="73"/>
      <c r="Y329" s="73"/>
      <c r="Z329" s="73"/>
    </row>
    <row r="330" spans="1:26" ht="13.5" customHeight="1">
      <c r="A330" s="73"/>
      <c r="B330" s="73"/>
      <c r="C330" s="73"/>
      <c r="D330" s="73"/>
      <c r="E330" s="73"/>
      <c r="F330" s="590"/>
      <c r="G330" s="591"/>
      <c r="H330" s="592"/>
      <c r="I330" s="73"/>
      <c r="J330" s="73"/>
      <c r="K330" s="74"/>
      <c r="L330" s="74"/>
      <c r="M330" s="74"/>
      <c r="N330" s="74"/>
      <c r="O330" s="74"/>
      <c r="P330" s="74"/>
      <c r="Q330" s="74"/>
      <c r="R330" s="74"/>
      <c r="S330" s="73"/>
      <c r="T330" s="73"/>
      <c r="U330" s="73"/>
      <c r="V330" s="73"/>
      <c r="W330" s="73"/>
      <c r="X330" s="73"/>
      <c r="Y330" s="73"/>
      <c r="Z330" s="73"/>
    </row>
    <row r="331" spans="1:26" ht="13.5" customHeight="1">
      <c r="A331" s="73"/>
      <c r="B331" s="73"/>
      <c r="C331" s="73"/>
      <c r="D331" s="73"/>
      <c r="E331" s="73"/>
      <c r="F331" s="590"/>
      <c r="G331" s="591"/>
      <c r="H331" s="592"/>
      <c r="I331" s="73"/>
      <c r="J331" s="73"/>
      <c r="K331" s="74"/>
      <c r="L331" s="74"/>
      <c r="M331" s="74"/>
      <c r="N331" s="74"/>
      <c r="O331" s="74"/>
      <c r="P331" s="74"/>
      <c r="Q331" s="74"/>
      <c r="R331" s="74"/>
      <c r="S331" s="73"/>
      <c r="T331" s="73"/>
      <c r="U331" s="73"/>
      <c r="V331" s="73"/>
      <c r="W331" s="73"/>
      <c r="X331" s="73"/>
      <c r="Y331" s="73"/>
      <c r="Z331" s="73"/>
    </row>
    <row r="332" spans="1:26" ht="13.5" customHeight="1">
      <c r="A332" s="73"/>
      <c r="B332" s="73"/>
      <c r="C332" s="73"/>
      <c r="D332" s="73"/>
      <c r="E332" s="73"/>
      <c r="F332" s="590"/>
      <c r="G332" s="591"/>
      <c r="H332" s="592"/>
      <c r="I332" s="73"/>
      <c r="J332" s="73"/>
      <c r="K332" s="74"/>
      <c r="L332" s="74"/>
      <c r="M332" s="74"/>
      <c r="N332" s="74"/>
      <c r="O332" s="74"/>
      <c r="P332" s="74"/>
      <c r="Q332" s="74"/>
      <c r="R332" s="74"/>
      <c r="S332" s="73"/>
      <c r="T332" s="73"/>
      <c r="U332" s="73"/>
      <c r="V332" s="73"/>
      <c r="W332" s="73"/>
      <c r="X332" s="73"/>
      <c r="Y332" s="73"/>
      <c r="Z332" s="73"/>
    </row>
    <row r="333" spans="1:26" ht="13.5" customHeight="1">
      <c r="A333" s="73"/>
      <c r="B333" s="73"/>
      <c r="C333" s="73"/>
      <c r="D333" s="73"/>
      <c r="E333" s="73"/>
      <c r="F333" s="590"/>
      <c r="G333" s="591"/>
      <c r="H333" s="592"/>
      <c r="I333" s="73"/>
      <c r="J333" s="73"/>
      <c r="K333" s="74"/>
      <c r="L333" s="74"/>
      <c r="M333" s="74"/>
      <c r="N333" s="74"/>
      <c r="O333" s="74"/>
      <c r="P333" s="74"/>
      <c r="Q333" s="74"/>
      <c r="R333" s="74"/>
      <c r="S333" s="73"/>
      <c r="T333" s="73"/>
      <c r="U333" s="73"/>
      <c r="V333" s="73"/>
      <c r="W333" s="73"/>
      <c r="X333" s="73"/>
      <c r="Y333" s="73"/>
      <c r="Z333" s="73"/>
    </row>
    <row r="334" spans="1:26" ht="13.5" customHeight="1">
      <c r="A334" s="73"/>
      <c r="B334" s="73"/>
      <c r="C334" s="73"/>
      <c r="D334" s="73"/>
      <c r="E334" s="73"/>
      <c r="F334" s="590"/>
      <c r="G334" s="591"/>
      <c r="H334" s="592"/>
      <c r="I334" s="73"/>
      <c r="J334" s="73"/>
      <c r="K334" s="74"/>
      <c r="L334" s="74"/>
      <c r="M334" s="74"/>
      <c r="N334" s="74"/>
      <c r="O334" s="74"/>
      <c r="P334" s="74"/>
      <c r="Q334" s="74"/>
      <c r="R334" s="74"/>
      <c r="S334" s="73"/>
      <c r="T334" s="73"/>
      <c r="U334" s="73"/>
      <c r="V334" s="73"/>
      <c r="W334" s="73"/>
      <c r="X334" s="73"/>
      <c r="Y334" s="73"/>
      <c r="Z334" s="73"/>
    </row>
    <row r="335" spans="1:26" ht="13.5" customHeight="1">
      <c r="A335" s="73"/>
      <c r="B335" s="73"/>
      <c r="C335" s="73"/>
      <c r="D335" s="73"/>
      <c r="E335" s="73"/>
      <c r="F335" s="590"/>
      <c r="G335" s="591"/>
      <c r="H335" s="592"/>
      <c r="I335" s="73"/>
      <c r="J335" s="73"/>
      <c r="K335" s="74"/>
      <c r="L335" s="74"/>
      <c r="M335" s="74"/>
      <c r="N335" s="74"/>
      <c r="O335" s="74"/>
      <c r="P335" s="74"/>
      <c r="Q335" s="74"/>
      <c r="R335" s="74"/>
      <c r="S335" s="73"/>
      <c r="T335" s="73"/>
      <c r="U335" s="73"/>
      <c r="V335" s="73"/>
      <c r="W335" s="73"/>
      <c r="X335" s="73"/>
      <c r="Y335" s="73"/>
      <c r="Z335" s="73"/>
    </row>
    <row r="336" spans="1:26" ht="13.5" customHeight="1">
      <c r="A336" s="73"/>
      <c r="B336" s="73"/>
      <c r="C336" s="73"/>
      <c r="D336" s="73"/>
      <c r="E336" s="73"/>
      <c r="F336" s="590"/>
      <c r="G336" s="591"/>
      <c r="H336" s="592"/>
      <c r="I336" s="73"/>
      <c r="J336" s="73"/>
      <c r="K336" s="74"/>
      <c r="L336" s="74"/>
      <c r="M336" s="74"/>
      <c r="N336" s="74"/>
      <c r="O336" s="74"/>
      <c r="P336" s="74"/>
      <c r="Q336" s="74"/>
      <c r="R336" s="74"/>
      <c r="S336" s="73"/>
      <c r="T336" s="73"/>
      <c r="U336" s="73"/>
      <c r="V336" s="73"/>
      <c r="W336" s="73"/>
      <c r="X336" s="73"/>
      <c r="Y336" s="73"/>
      <c r="Z336" s="73"/>
    </row>
    <row r="337" spans="1:26" ht="13.5" customHeight="1">
      <c r="A337" s="73"/>
      <c r="B337" s="73"/>
      <c r="C337" s="73"/>
      <c r="D337" s="73"/>
      <c r="E337" s="73"/>
      <c r="F337" s="590"/>
      <c r="G337" s="591"/>
      <c r="H337" s="592"/>
      <c r="I337" s="73"/>
      <c r="J337" s="73"/>
      <c r="K337" s="74"/>
      <c r="L337" s="74"/>
      <c r="M337" s="74"/>
      <c r="N337" s="74"/>
      <c r="O337" s="74"/>
      <c r="P337" s="74"/>
      <c r="Q337" s="74"/>
      <c r="R337" s="74"/>
      <c r="S337" s="73"/>
      <c r="T337" s="73"/>
      <c r="U337" s="73"/>
      <c r="V337" s="73"/>
      <c r="W337" s="73"/>
      <c r="X337" s="73"/>
      <c r="Y337" s="73"/>
      <c r="Z337" s="73"/>
    </row>
    <row r="338" spans="1:26" ht="13.5" customHeight="1">
      <c r="A338" s="73"/>
      <c r="B338" s="73"/>
      <c r="C338" s="73"/>
      <c r="D338" s="73"/>
      <c r="E338" s="73"/>
      <c r="F338" s="590"/>
      <c r="G338" s="591"/>
      <c r="H338" s="592"/>
      <c r="I338" s="73"/>
      <c r="J338" s="73"/>
      <c r="K338" s="74"/>
      <c r="L338" s="74"/>
      <c r="M338" s="74"/>
      <c r="N338" s="74"/>
      <c r="O338" s="74"/>
      <c r="P338" s="74"/>
      <c r="Q338" s="74"/>
      <c r="R338" s="74"/>
      <c r="S338" s="73"/>
      <c r="T338" s="73"/>
      <c r="U338" s="73"/>
      <c r="V338" s="73"/>
      <c r="W338" s="73"/>
      <c r="X338" s="73"/>
      <c r="Y338" s="73"/>
      <c r="Z338" s="73"/>
    </row>
    <row r="339" spans="1:26" ht="13.5" customHeight="1">
      <c r="A339" s="73"/>
      <c r="B339" s="73"/>
      <c r="C339" s="73"/>
      <c r="D339" s="73"/>
      <c r="E339" s="73"/>
      <c r="F339" s="590"/>
      <c r="G339" s="591"/>
      <c r="H339" s="592"/>
      <c r="I339" s="73"/>
      <c r="J339" s="73"/>
      <c r="K339" s="74"/>
      <c r="L339" s="74"/>
      <c r="M339" s="74"/>
      <c r="N339" s="74"/>
      <c r="O339" s="74"/>
      <c r="P339" s="74"/>
      <c r="Q339" s="74"/>
      <c r="R339" s="74"/>
      <c r="S339" s="73"/>
      <c r="T339" s="73"/>
      <c r="U339" s="73"/>
      <c r="V339" s="73"/>
      <c r="W339" s="73"/>
      <c r="X339" s="73"/>
      <c r="Y339" s="73"/>
      <c r="Z339" s="73"/>
    </row>
    <row r="340" spans="1:26" ht="13.5" customHeight="1">
      <c r="A340" s="73"/>
      <c r="B340" s="73"/>
      <c r="C340" s="73"/>
      <c r="D340" s="73"/>
      <c r="E340" s="73"/>
      <c r="F340" s="590"/>
      <c r="G340" s="591"/>
      <c r="H340" s="592"/>
      <c r="I340" s="73"/>
      <c r="J340" s="73"/>
      <c r="K340" s="74"/>
      <c r="L340" s="74"/>
      <c r="M340" s="74"/>
      <c r="N340" s="74"/>
      <c r="O340" s="74"/>
      <c r="P340" s="74"/>
      <c r="Q340" s="74"/>
      <c r="R340" s="74"/>
      <c r="S340" s="73"/>
      <c r="T340" s="73"/>
      <c r="U340" s="73"/>
      <c r="V340" s="73"/>
      <c r="W340" s="73"/>
      <c r="X340" s="73"/>
      <c r="Y340" s="73"/>
      <c r="Z340" s="73"/>
    </row>
    <row r="341" spans="1:26" ht="13.5" customHeight="1">
      <c r="A341" s="73"/>
      <c r="B341" s="73"/>
      <c r="C341" s="73"/>
      <c r="D341" s="73"/>
      <c r="E341" s="73"/>
      <c r="F341" s="590"/>
      <c r="G341" s="591"/>
      <c r="H341" s="592"/>
      <c r="I341" s="73"/>
      <c r="J341" s="73"/>
      <c r="K341" s="74"/>
      <c r="L341" s="74"/>
      <c r="M341" s="74"/>
      <c r="N341" s="74"/>
      <c r="O341" s="74"/>
      <c r="P341" s="74"/>
      <c r="Q341" s="74"/>
      <c r="R341" s="74"/>
      <c r="S341" s="73"/>
      <c r="T341" s="73"/>
      <c r="U341" s="73"/>
      <c r="V341" s="73"/>
      <c r="W341" s="73"/>
      <c r="X341" s="73"/>
      <c r="Y341" s="73"/>
      <c r="Z341" s="73"/>
    </row>
    <row r="342" spans="1:26" ht="13.5" customHeight="1">
      <c r="A342" s="73"/>
      <c r="B342" s="73"/>
      <c r="C342" s="73"/>
      <c r="D342" s="73"/>
      <c r="E342" s="73"/>
      <c r="F342" s="590"/>
      <c r="G342" s="591"/>
      <c r="H342" s="592"/>
      <c r="I342" s="73"/>
      <c r="J342" s="73"/>
      <c r="K342" s="74"/>
      <c r="L342" s="74"/>
      <c r="M342" s="74"/>
      <c r="N342" s="74"/>
      <c r="O342" s="74"/>
      <c r="P342" s="74"/>
      <c r="Q342" s="74"/>
      <c r="R342" s="74"/>
      <c r="S342" s="73"/>
      <c r="T342" s="73"/>
      <c r="U342" s="73"/>
      <c r="V342" s="73"/>
      <c r="W342" s="73"/>
      <c r="X342" s="73"/>
      <c r="Y342" s="73"/>
      <c r="Z342" s="73"/>
    </row>
    <row r="343" spans="1:26" ht="13.5" customHeight="1">
      <c r="A343" s="73"/>
      <c r="B343" s="73"/>
      <c r="C343" s="73"/>
      <c r="D343" s="73"/>
      <c r="E343" s="73"/>
      <c r="F343" s="590"/>
      <c r="G343" s="591"/>
      <c r="H343" s="592"/>
      <c r="I343" s="73"/>
      <c r="J343" s="73"/>
      <c r="K343" s="74"/>
      <c r="L343" s="74"/>
      <c r="M343" s="74"/>
      <c r="N343" s="74"/>
      <c r="O343" s="74"/>
      <c r="P343" s="74"/>
      <c r="Q343" s="74"/>
      <c r="R343" s="74"/>
      <c r="S343" s="73"/>
      <c r="T343" s="73"/>
      <c r="U343" s="73"/>
      <c r="V343" s="73"/>
      <c r="W343" s="73"/>
      <c r="X343" s="73"/>
      <c r="Y343" s="73"/>
      <c r="Z343" s="73"/>
    </row>
    <row r="344" spans="1:26" ht="13.5" customHeight="1">
      <c r="A344" s="73"/>
      <c r="B344" s="73"/>
      <c r="C344" s="73"/>
      <c r="D344" s="73"/>
      <c r="E344" s="73"/>
      <c r="F344" s="590"/>
      <c r="G344" s="591"/>
      <c r="H344" s="592"/>
      <c r="I344" s="73"/>
      <c r="J344" s="73"/>
      <c r="K344" s="74"/>
      <c r="L344" s="74"/>
      <c r="M344" s="74"/>
      <c r="N344" s="74"/>
      <c r="O344" s="74"/>
      <c r="P344" s="74"/>
      <c r="Q344" s="74"/>
      <c r="R344" s="74"/>
      <c r="S344" s="73"/>
      <c r="T344" s="73"/>
      <c r="U344" s="73"/>
      <c r="V344" s="73"/>
      <c r="W344" s="73"/>
      <c r="X344" s="73"/>
      <c r="Y344" s="73"/>
      <c r="Z344" s="73"/>
    </row>
    <row r="345" spans="1:26" ht="13.5" customHeight="1">
      <c r="A345" s="73"/>
      <c r="B345" s="73"/>
      <c r="C345" s="73"/>
      <c r="D345" s="73"/>
      <c r="E345" s="73"/>
      <c r="F345" s="590"/>
      <c r="G345" s="591"/>
      <c r="H345" s="592"/>
      <c r="I345" s="73"/>
      <c r="J345" s="73"/>
      <c r="K345" s="74"/>
      <c r="L345" s="74"/>
      <c r="M345" s="74"/>
      <c r="N345" s="74"/>
      <c r="O345" s="74"/>
      <c r="P345" s="74"/>
      <c r="Q345" s="74"/>
      <c r="R345" s="74"/>
      <c r="S345" s="73"/>
      <c r="T345" s="73"/>
      <c r="U345" s="73"/>
      <c r="V345" s="73"/>
      <c r="W345" s="73"/>
      <c r="X345" s="73"/>
      <c r="Y345" s="73"/>
      <c r="Z345" s="73"/>
    </row>
    <row r="346" spans="1:26" ht="13.5" customHeight="1">
      <c r="A346" s="73"/>
      <c r="B346" s="73"/>
      <c r="C346" s="73"/>
      <c r="D346" s="73"/>
      <c r="E346" s="73"/>
      <c r="F346" s="590"/>
      <c r="G346" s="591"/>
      <c r="H346" s="592"/>
      <c r="I346" s="73"/>
      <c r="J346" s="73"/>
      <c r="K346" s="74"/>
      <c r="L346" s="74"/>
      <c r="M346" s="74"/>
      <c r="N346" s="74"/>
      <c r="O346" s="74"/>
      <c r="P346" s="74"/>
      <c r="Q346" s="74"/>
      <c r="R346" s="74"/>
      <c r="S346" s="73"/>
      <c r="T346" s="73"/>
      <c r="U346" s="73"/>
      <c r="V346" s="73"/>
      <c r="W346" s="73"/>
      <c r="X346" s="73"/>
      <c r="Y346" s="73"/>
      <c r="Z346" s="73"/>
    </row>
    <row r="347" spans="1:26" ht="13.5" customHeight="1">
      <c r="A347" s="73"/>
      <c r="B347" s="73"/>
      <c r="C347" s="73"/>
      <c r="D347" s="73"/>
      <c r="E347" s="73"/>
      <c r="F347" s="590"/>
      <c r="G347" s="591"/>
      <c r="H347" s="592"/>
      <c r="I347" s="73"/>
      <c r="J347" s="73"/>
      <c r="K347" s="74"/>
      <c r="L347" s="74"/>
      <c r="M347" s="74"/>
      <c r="N347" s="74"/>
      <c r="O347" s="74"/>
      <c r="P347" s="74"/>
      <c r="Q347" s="74"/>
      <c r="R347" s="74"/>
      <c r="S347" s="73"/>
      <c r="T347" s="73"/>
      <c r="U347" s="73"/>
      <c r="V347" s="73"/>
      <c r="W347" s="73"/>
      <c r="X347" s="73"/>
      <c r="Y347" s="73"/>
      <c r="Z347" s="73"/>
    </row>
    <row r="348" spans="1:26" ht="13.5" customHeight="1">
      <c r="A348" s="73"/>
      <c r="B348" s="73"/>
      <c r="C348" s="73"/>
      <c r="D348" s="73"/>
      <c r="E348" s="73"/>
      <c r="F348" s="590"/>
      <c r="G348" s="591"/>
      <c r="H348" s="592"/>
      <c r="I348" s="73"/>
      <c r="J348" s="73"/>
      <c r="K348" s="74"/>
      <c r="L348" s="74"/>
      <c r="M348" s="74"/>
      <c r="N348" s="74"/>
      <c r="O348" s="74"/>
      <c r="P348" s="74"/>
      <c r="Q348" s="74"/>
      <c r="R348" s="74"/>
      <c r="S348" s="73"/>
      <c r="T348" s="73"/>
      <c r="U348" s="73"/>
      <c r="V348" s="73"/>
      <c r="W348" s="73"/>
      <c r="X348" s="73"/>
      <c r="Y348" s="73"/>
      <c r="Z348" s="73"/>
    </row>
    <row r="349" spans="1:26" ht="13.5" customHeight="1">
      <c r="A349" s="73"/>
      <c r="B349" s="73"/>
      <c r="C349" s="73"/>
      <c r="D349" s="73"/>
      <c r="E349" s="73"/>
      <c r="F349" s="590"/>
      <c r="G349" s="591"/>
      <c r="H349" s="592"/>
      <c r="I349" s="73"/>
      <c r="J349" s="73"/>
      <c r="K349" s="74"/>
      <c r="L349" s="74"/>
      <c r="M349" s="74"/>
      <c r="N349" s="74"/>
      <c r="O349" s="74"/>
      <c r="P349" s="74"/>
      <c r="Q349" s="74"/>
      <c r="R349" s="74"/>
      <c r="S349" s="73"/>
      <c r="T349" s="73"/>
      <c r="U349" s="73"/>
      <c r="V349" s="73"/>
      <c r="W349" s="73"/>
      <c r="X349" s="73"/>
      <c r="Y349" s="73"/>
      <c r="Z349" s="73"/>
    </row>
    <row r="350" spans="1:26" ht="13.5" customHeight="1">
      <c r="A350" s="73"/>
      <c r="B350" s="73"/>
      <c r="C350" s="73"/>
      <c r="D350" s="73"/>
      <c r="E350" s="73"/>
      <c r="F350" s="590"/>
      <c r="G350" s="591"/>
      <c r="H350" s="592"/>
      <c r="I350" s="73"/>
      <c r="J350" s="73"/>
      <c r="K350" s="74"/>
      <c r="L350" s="74"/>
      <c r="M350" s="74"/>
      <c r="N350" s="74"/>
      <c r="O350" s="74"/>
      <c r="P350" s="74"/>
      <c r="Q350" s="74"/>
      <c r="R350" s="74"/>
      <c r="S350" s="73"/>
      <c r="T350" s="73"/>
      <c r="U350" s="73"/>
      <c r="V350" s="73"/>
      <c r="W350" s="73"/>
      <c r="X350" s="73"/>
      <c r="Y350" s="73"/>
      <c r="Z350" s="73"/>
    </row>
    <row r="351" spans="1:26" ht="13.5" customHeight="1">
      <c r="A351" s="73"/>
      <c r="B351" s="73"/>
      <c r="C351" s="73"/>
      <c r="D351" s="73"/>
      <c r="E351" s="73"/>
      <c r="F351" s="590"/>
      <c r="G351" s="591"/>
      <c r="H351" s="592"/>
      <c r="I351" s="73"/>
      <c r="J351" s="73"/>
      <c r="K351" s="74"/>
      <c r="L351" s="74"/>
      <c r="M351" s="74"/>
      <c r="N351" s="74"/>
      <c r="O351" s="74"/>
      <c r="P351" s="74"/>
      <c r="Q351" s="74"/>
      <c r="R351" s="74"/>
      <c r="S351" s="73"/>
      <c r="T351" s="73"/>
      <c r="U351" s="73"/>
      <c r="V351" s="73"/>
      <c r="W351" s="73"/>
      <c r="X351" s="73"/>
      <c r="Y351" s="73"/>
      <c r="Z351" s="73"/>
    </row>
    <row r="352" spans="1:26" ht="13.5" customHeight="1">
      <c r="A352" s="73"/>
      <c r="B352" s="73"/>
      <c r="C352" s="73"/>
      <c r="D352" s="73"/>
      <c r="E352" s="73"/>
      <c r="F352" s="590"/>
      <c r="G352" s="591"/>
      <c r="H352" s="592"/>
      <c r="I352" s="73"/>
      <c r="J352" s="73"/>
      <c r="K352" s="74"/>
      <c r="L352" s="74"/>
      <c r="M352" s="74"/>
      <c r="N352" s="74"/>
      <c r="O352" s="74"/>
      <c r="P352" s="74"/>
      <c r="Q352" s="74"/>
      <c r="R352" s="74"/>
      <c r="S352" s="73"/>
      <c r="T352" s="73"/>
      <c r="U352" s="73"/>
      <c r="V352" s="73"/>
      <c r="W352" s="73"/>
      <c r="X352" s="73"/>
      <c r="Y352" s="73"/>
      <c r="Z352" s="73"/>
    </row>
    <row r="353" spans="1:26" ht="13.5" customHeight="1">
      <c r="A353" s="73"/>
      <c r="B353" s="73"/>
      <c r="C353" s="73"/>
      <c r="D353" s="73"/>
      <c r="E353" s="73"/>
      <c r="F353" s="590"/>
      <c r="G353" s="591"/>
      <c r="H353" s="592"/>
      <c r="I353" s="73"/>
      <c r="J353" s="73"/>
      <c r="K353" s="74"/>
      <c r="L353" s="74"/>
      <c r="M353" s="74"/>
      <c r="N353" s="74"/>
      <c r="O353" s="74"/>
      <c r="P353" s="74"/>
      <c r="Q353" s="74"/>
      <c r="R353" s="74"/>
      <c r="S353" s="73"/>
      <c r="T353" s="73"/>
      <c r="U353" s="73"/>
      <c r="V353" s="73"/>
      <c r="W353" s="73"/>
      <c r="X353" s="73"/>
      <c r="Y353" s="73"/>
      <c r="Z353" s="73"/>
    </row>
    <row r="354" spans="1:26" ht="13.5" customHeight="1">
      <c r="A354" s="73"/>
      <c r="B354" s="73"/>
      <c r="C354" s="73"/>
      <c r="D354" s="73"/>
      <c r="E354" s="73"/>
      <c r="F354" s="590"/>
      <c r="G354" s="591"/>
      <c r="H354" s="592"/>
      <c r="I354" s="73"/>
      <c r="J354" s="73"/>
      <c r="K354" s="74"/>
      <c r="L354" s="74"/>
      <c r="M354" s="74"/>
      <c r="N354" s="74"/>
      <c r="O354" s="74"/>
      <c r="P354" s="74"/>
      <c r="Q354" s="74"/>
      <c r="R354" s="74"/>
      <c r="S354" s="73"/>
      <c r="T354" s="73"/>
      <c r="U354" s="73"/>
      <c r="V354" s="73"/>
      <c r="W354" s="73"/>
      <c r="X354" s="73"/>
      <c r="Y354" s="73"/>
      <c r="Z354" s="73"/>
    </row>
    <row r="355" spans="1:26" ht="13.5" customHeight="1">
      <c r="A355" s="73"/>
      <c r="B355" s="73"/>
      <c r="C355" s="73"/>
      <c r="D355" s="73"/>
      <c r="E355" s="73"/>
      <c r="F355" s="590"/>
      <c r="G355" s="591"/>
      <c r="H355" s="592"/>
      <c r="I355" s="73"/>
      <c r="J355" s="73"/>
      <c r="K355" s="74"/>
      <c r="L355" s="74"/>
      <c r="M355" s="74"/>
      <c r="N355" s="74"/>
      <c r="O355" s="74"/>
      <c r="P355" s="74"/>
      <c r="Q355" s="74"/>
      <c r="R355" s="74"/>
      <c r="S355" s="73"/>
      <c r="T355" s="73"/>
      <c r="U355" s="73"/>
      <c r="V355" s="73"/>
      <c r="W355" s="73"/>
      <c r="X355" s="73"/>
      <c r="Y355" s="73"/>
      <c r="Z355" s="73"/>
    </row>
    <row r="356" spans="1:26" ht="13.5" customHeight="1">
      <c r="A356" s="73"/>
      <c r="B356" s="73"/>
      <c r="C356" s="73"/>
      <c r="D356" s="73"/>
      <c r="E356" s="73"/>
      <c r="F356" s="590"/>
      <c r="G356" s="591"/>
      <c r="H356" s="592"/>
      <c r="I356" s="73"/>
      <c r="J356" s="73"/>
      <c r="K356" s="74"/>
      <c r="L356" s="74"/>
      <c r="M356" s="74"/>
      <c r="N356" s="74"/>
      <c r="O356" s="74"/>
      <c r="P356" s="74"/>
      <c r="Q356" s="74"/>
      <c r="R356" s="74"/>
      <c r="S356" s="73"/>
      <c r="T356" s="73"/>
      <c r="U356" s="73"/>
      <c r="V356" s="73"/>
      <c r="W356" s="73"/>
      <c r="X356" s="73"/>
      <c r="Y356" s="73"/>
      <c r="Z356" s="73"/>
    </row>
    <row r="357" spans="1:26" ht="13.5" customHeight="1">
      <c r="A357" s="73"/>
      <c r="B357" s="73"/>
      <c r="C357" s="73"/>
      <c r="D357" s="73"/>
      <c r="E357" s="73"/>
      <c r="F357" s="590"/>
      <c r="G357" s="591"/>
      <c r="H357" s="592"/>
      <c r="I357" s="73"/>
      <c r="J357" s="73"/>
      <c r="K357" s="74"/>
      <c r="L357" s="74"/>
      <c r="M357" s="74"/>
      <c r="N357" s="74"/>
      <c r="O357" s="74"/>
      <c r="P357" s="74"/>
      <c r="Q357" s="74"/>
      <c r="R357" s="74"/>
      <c r="S357" s="73"/>
      <c r="T357" s="73"/>
      <c r="U357" s="73"/>
      <c r="V357" s="73"/>
      <c r="W357" s="73"/>
      <c r="X357" s="73"/>
      <c r="Y357" s="73"/>
      <c r="Z357" s="73"/>
    </row>
    <row r="358" spans="1:26" ht="13.5" customHeight="1">
      <c r="A358" s="73"/>
      <c r="B358" s="73"/>
      <c r="C358" s="73"/>
      <c r="D358" s="73"/>
      <c r="E358" s="73"/>
      <c r="F358" s="590"/>
      <c r="G358" s="591"/>
      <c r="H358" s="592"/>
      <c r="I358" s="73"/>
      <c r="J358" s="73"/>
      <c r="K358" s="74"/>
      <c r="L358" s="74"/>
      <c r="M358" s="74"/>
      <c r="N358" s="74"/>
      <c r="O358" s="74"/>
      <c r="P358" s="74"/>
      <c r="Q358" s="74"/>
      <c r="R358" s="74"/>
      <c r="S358" s="73"/>
      <c r="T358" s="73"/>
      <c r="U358" s="73"/>
      <c r="V358" s="73"/>
      <c r="W358" s="73"/>
      <c r="X358" s="73"/>
      <c r="Y358" s="73"/>
      <c r="Z358" s="73"/>
    </row>
    <row r="359" spans="1:26" ht="13.5" customHeight="1">
      <c r="A359" s="73"/>
      <c r="B359" s="73"/>
      <c r="C359" s="73"/>
      <c r="D359" s="73"/>
      <c r="E359" s="73"/>
      <c r="F359" s="590"/>
      <c r="G359" s="591"/>
      <c r="H359" s="592"/>
      <c r="I359" s="73"/>
      <c r="J359" s="73"/>
      <c r="K359" s="74"/>
      <c r="L359" s="74"/>
      <c r="M359" s="74"/>
      <c r="N359" s="74"/>
      <c r="O359" s="74"/>
      <c r="P359" s="74"/>
      <c r="Q359" s="74"/>
      <c r="R359" s="74"/>
      <c r="S359" s="73"/>
      <c r="T359" s="73"/>
      <c r="U359" s="73"/>
      <c r="V359" s="73"/>
      <c r="W359" s="73"/>
      <c r="X359" s="73"/>
      <c r="Y359" s="73"/>
      <c r="Z359" s="73"/>
    </row>
    <row r="360" spans="1:26" ht="13.5" customHeight="1">
      <c r="A360" s="73"/>
      <c r="B360" s="73"/>
      <c r="C360" s="73"/>
      <c r="D360" s="73"/>
      <c r="E360" s="73"/>
      <c r="F360" s="590"/>
      <c r="G360" s="591"/>
      <c r="H360" s="592"/>
      <c r="I360" s="73"/>
      <c r="J360" s="73"/>
      <c r="K360" s="74"/>
      <c r="L360" s="74"/>
      <c r="M360" s="74"/>
      <c r="N360" s="74"/>
      <c r="O360" s="74"/>
      <c r="P360" s="74"/>
      <c r="Q360" s="74"/>
      <c r="R360" s="74"/>
      <c r="S360" s="73"/>
      <c r="T360" s="73"/>
      <c r="U360" s="73"/>
      <c r="V360" s="73"/>
      <c r="W360" s="73"/>
      <c r="X360" s="73"/>
      <c r="Y360" s="73"/>
      <c r="Z360" s="73"/>
    </row>
    <row r="361" spans="1:26" ht="13.5" customHeight="1">
      <c r="A361" s="73"/>
      <c r="B361" s="73"/>
      <c r="C361" s="73"/>
      <c r="D361" s="73"/>
      <c r="E361" s="73"/>
      <c r="F361" s="590"/>
      <c r="G361" s="591"/>
      <c r="H361" s="592"/>
      <c r="I361" s="73"/>
      <c r="J361" s="73"/>
      <c r="K361" s="74"/>
      <c r="L361" s="74"/>
      <c r="M361" s="74"/>
      <c r="N361" s="74"/>
      <c r="O361" s="74"/>
      <c r="P361" s="74"/>
      <c r="Q361" s="74"/>
      <c r="R361" s="74"/>
      <c r="S361" s="73"/>
      <c r="T361" s="73"/>
      <c r="U361" s="73"/>
      <c r="V361" s="73"/>
      <c r="W361" s="73"/>
      <c r="X361" s="73"/>
      <c r="Y361" s="73"/>
      <c r="Z361" s="73"/>
    </row>
    <row r="362" spans="1:26" ht="13.5" customHeight="1">
      <c r="A362" s="73"/>
      <c r="B362" s="73"/>
      <c r="C362" s="73"/>
      <c r="D362" s="73"/>
      <c r="E362" s="73"/>
      <c r="F362" s="590"/>
      <c r="G362" s="591"/>
      <c r="H362" s="592"/>
      <c r="I362" s="73"/>
      <c r="J362" s="73"/>
      <c r="K362" s="74"/>
      <c r="L362" s="74"/>
      <c r="M362" s="74"/>
      <c r="N362" s="74"/>
      <c r="O362" s="74"/>
      <c r="P362" s="74"/>
      <c r="Q362" s="74"/>
      <c r="R362" s="74"/>
      <c r="S362" s="73"/>
      <c r="T362" s="73"/>
      <c r="U362" s="73"/>
      <c r="V362" s="73"/>
      <c r="W362" s="73"/>
      <c r="X362" s="73"/>
      <c r="Y362" s="73"/>
      <c r="Z362" s="73"/>
    </row>
    <row r="363" spans="1:26" ht="13.5" customHeight="1">
      <c r="A363" s="73"/>
      <c r="B363" s="73"/>
      <c r="C363" s="73"/>
      <c r="D363" s="73"/>
      <c r="E363" s="73"/>
      <c r="F363" s="590"/>
      <c r="G363" s="591"/>
      <c r="H363" s="592"/>
      <c r="I363" s="73"/>
      <c r="J363" s="73"/>
      <c r="K363" s="74"/>
      <c r="L363" s="74"/>
      <c r="M363" s="74"/>
      <c r="N363" s="74"/>
      <c r="O363" s="74"/>
      <c r="P363" s="74"/>
      <c r="Q363" s="74"/>
      <c r="R363" s="74"/>
      <c r="S363" s="73"/>
      <c r="T363" s="73"/>
      <c r="U363" s="73"/>
      <c r="V363" s="73"/>
      <c r="W363" s="73"/>
      <c r="X363" s="73"/>
      <c r="Y363" s="73"/>
      <c r="Z363" s="73"/>
    </row>
    <row r="364" spans="1:26" ht="13.5" customHeight="1">
      <c r="A364" s="73"/>
      <c r="B364" s="73"/>
      <c r="C364" s="73"/>
      <c r="D364" s="73"/>
      <c r="E364" s="73"/>
      <c r="F364" s="590"/>
      <c r="G364" s="591"/>
      <c r="H364" s="592"/>
      <c r="I364" s="73"/>
      <c r="J364" s="73"/>
      <c r="K364" s="74"/>
      <c r="L364" s="74"/>
      <c r="M364" s="74"/>
      <c r="N364" s="74"/>
      <c r="O364" s="74"/>
      <c r="P364" s="74"/>
      <c r="Q364" s="74"/>
      <c r="R364" s="74"/>
      <c r="S364" s="73"/>
      <c r="T364" s="73"/>
      <c r="U364" s="73"/>
      <c r="V364" s="73"/>
      <c r="W364" s="73"/>
      <c r="X364" s="73"/>
      <c r="Y364" s="73"/>
      <c r="Z364" s="73"/>
    </row>
    <row r="365" spans="1:26" ht="13.5" customHeight="1">
      <c r="A365" s="73"/>
      <c r="B365" s="73"/>
      <c r="C365" s="73"/>
      <c r="D365" s="73"/>
      <c r="E365" s="73"/>
      <c r="F365" s="590"/>
      <c r="G365" s="591"/>
      <c r="H365" s="592"/>
      <c r="I365" s="73"/>
      <c r="J365" s="73"/>
      <c r="K365" s="74"/>
      <c r="L365" s="74"/>
      <c r="M365" s="74"/>
      <c r="N365" s="74"/>
      <c r="O365" s="74"/>
      <c r="P365" s="74"/>
      <c r="Q365" s="74"/>
      <c r="R365" s="74"/>
      <c r="S365" s="73"/>
      <c r="T365" s="73"/>
      <c r="U365" s="73"/>
      <c r="V365" s="73"/>
      <c r="W365" s="73"/>
      <c r="X365" s="73"/>
      <c r="Y365" s="73"/>
      <c r="Z365" s="73"/>
    </row>
    <row r="366" spans="1:26" ht="13.5" customHeight="1">
      <c r="A366" s="73"/>
      <c r="B366" s="73"/>
      <c r="C366" s="73"/>
      <c r="D366" s="73"/>
      <c r="E366" s="73"/>
      <c r="F366" s="590"/>
      <c r="G366" s="591"/>
      <c r="H366" s="592"/>
      <c r="I366" s="73"/>
      <c r="J366" s="73"/>
      <c r="K366" s="74"/>
      <c r="L366" s="74"/>
      <c r="M366" s="74"/>
      <c r="N366" s="74"/>
      <c r="O366" s="74"/>
      <c r="P366" s="74"/>
      <c r="Q366" s="74"/>
      <c r="R366" s="74"/>
      <c r="S366" s="73"/>
      <c r="T366" s="73"/>
      <c r="U366" s="73"/>
      <c r="V366" s="73"/>
      <c r="W366" s="73"/>
      <c r="X366" s="73"/>
      <c r="Y366" s="73"/>
      <c r="Z366" s="73"/>
    </row>
    <row r="367" spans="1:26" ht="13.5" customHeight="1">
      <c r="A367" s="73"/>
      <c r="B367" s="73"/>
      <c r="C367" s="73"/>
      <c r="D367" s="73"/>
      <c r="E367" s="73"/>
      <c r="F367" s="590"/>
      <c r="G367" s="591"/>
      <c r="H367" s="592"/>
      <c r="I367" s="73"/>
      <c r="J367" s="73"/>
      <c r="K367" s="74"/>
      <c r="L367" s="74"/>
      <c r="M367" s="74"/>
      <c r="N367" s="74"/>
      <c r="O367" s="74"/>
      <c r="P367" s="74"/>
      <c r="Q367" s="74"/>
      <c r="R367" s="74"/>
      <c r="S367" s="73"/>
      <c r="T367" s="73"/>
      <c r="U367" s="73"/>
      <c r="V367" s="73"/>
      <c r="W367" s="73"/>
      <c r="X367" s="73"/>
      <c r="Y367" s="73"/>
      <c r="Z367" s="73"/>
    </row>
    <row r="368" spans="1:26" ht="13.5" customHeight="1">
      <c r="A368" s="73"/>
      <c r="B368" s="73"/>
      <c r="C368" s="73"/>
      <c r="D368" s="73"/>
      <c r="E368" s="73"/>
      <c r="F368" s="590"/>
      <c r="G368" s="591"/>
      <c r="H368" s="592"/>
      <c r="I368" s="73"/>
      <c r="J368" s="73"/>
      <c r="K368" s="74"/>
      <c r="L368" s="74"/>
      <c r="M368" s="74"/>
      <c r="N368" s="74"/>
      <c r="O368" s="74"/>
      <c r="P368" s="74"/>
      <c r="Q368" s="74"/>
      <c r="R368" s="74"/>
      <c r="S368" s="73"/>
      <c r="T368" s="73"/>
      <c r="U368" s="73"/>
      <c r="V368" s="73"/>
      <c r="W368" s="73"/>
      <c r="X368" s="73"/>
      <c r="Y368" s="73"/>
      <c r="Z368" s="73"/>
    </row>
    <row r="369" spans="1:26" ht="13.5" customHeight="1">
      <c r="A369" s="73"/>
      <c r="B369" s="73"/>
      <c r="C369" s="73"/>
      <c r="D369" s="73"/>
      <c r="E369" s="73"/>
      <c r="F369" s="590"/>
      <c r="G369" s="591"/>
      <c r="H369" s="592"/>
      <c r="I369" s="73"/>
      <c r="J369" s="73"/>
      <c r="K369" s="74"/>
      <c r="L369" s="74"/>
      <c r="M369" s="74"/>
      <c r="N369" s="74"/>
      <c r="O369" s="74"/>
      <c r="P369" s="74"/>
      <c r="Q369" s="74"/>
      <c r="R369" s="74"/>
      <c r="S369" s="73"/>
      <c r="T369" s="73"/>
      <c r="U369" s="73"/>
      <c r="V369" s="73"/>
      <c r="W369" s="73"/>
      <c r="X369" s="73"/>
      <c r="Y369" s="73"/>
      <c r="Z369" s="73"/>
    </row>
    <row r="370" spans="1:26" ht="13.5" customHeight="1">
      <c r="A370" s="73"/>
      <c r="B370" s="73"/>
      <c r="C370" s="73"/>
      <c r="D370" s="73"/>
      <c r="E370" s="73"/>
      <c r="F370" s="590"/>
      <c r="G370" s="591"/>
      <c r="H370" s="592"/>
      <c r="I370" s="73"/>
      <c r="J370" s="73"/>
      <c r="K370" s="74"/>
      <c r="L370" s="74"/>
      <c r="M370" s="74"/>
      <c r="N370" s="74"/>
      <c r="O370" s="74"/>
      <c r="P370" s="74"/>
      <c r="Q370" s="74"/>
      <c r="R370" s="74"/>
      <c r="S370" s="73"/>
      <c r="T370" s="73"/>
      <c r="U370" s="73"/>
      <c r="V370" s="73"/>
      <c r="W370" s="73"/>
      <c r="X370" s="73"/>
      <c r="Y370" s="73"/>
      <c r="Z370" s="73"/>
    </row>
    <row r="371" spans="1:26" ht="13.5" customHeight="1">
      <c r="A371" s="73"/>
      <c r="B371" s="73"/>
      <c r="C371" s="73"/>
      <c r="D371" s="73"/>
      <c r="E371" s="73"/>
      <c r="F371" s="590"/>
      <c r="G371" s="591"/>
      <c r="H371" s="592"/>
      <c r="I371" s="73"/>
      <c r="J371" s="73"/>
      <c r="K371" s="74"/>
      <c r="L371" s="74"/>
      <c r="M371" s="74"/>
      <c r="N371" s="74"/>
      <c r="O371" s="74"/>
      <c r="P371" s="74"/>
      <c r="Q371" s="74"/>
      <c r="R371" s="74"/>
      <c r="S371" s="73"/>
      <c r="T371" s="73"/>
      <c r="U371" s="73"/>
      <c r="V371" s="73"/>
      <c r="W371" s="73"/>
      <c r="X371" s="73"/>
      <c r="Y371" s="73"/>
      <c r="Z371" s="73"/>
    </row>
    <row r="372" spans="1:26" ht="13.5" customHeight="1">
      <c r="A372" s="73"/>
      <c r="B372" s="73"/>
      <c r="C372" s="73"/>
      <c r="D372" s="73"/>
      <c r="E372" s="73"/>
      <c r="F372" s="590"/>
      <c r="G372" s="591"/>
      <c r="H372" s="592"/>
      <c r="I372" s="73"/>
      <c r="J372" s="73"/>
      <c r="K372" s="74"/>
      <c r="L372" s="74"/>
      <c r="M372" s="74"/>
      <c r="N372" s="74"/>
      <c r="O372" s="74"/>
      <c r="P372" s="74"/>
      <c r="Q372" s="74"/>
      <c r="R372" s="74"/>
      <c r="S372" s="73"/>
      <c r="T372" s="73"/>
      <c r="U372" s="73"/>
      <c r="V372" s="73"/>
      <c r="W372" s="73"/>
      <c r="X372" s="73"/>
      <c r="Y372" s="73"/>
      <c r="Z372" s="73"/>
    </row>
    <row r="373" spans="1:26" ht="13.5" customHeight="1">
      <c r="A373" s="73"/>
      <c r="B373" s="73"/>
      <c r="C373" s="73"/>
      <c r="D373" s="73"/>
      <c r="E373" s="73"/>
      <c r="F373" s="590"/>
      <c r="G373" s="591"/>
      <c r="H373" s="592"/>
      <c r="I373" s="73"/>
      <c r="J373" s="73"/>
      <c r="K373" s="74"/>
      <c r="L373" s="74"/>
      <c r="M373" s="74"/>
      <c r="N373" s="74"/>
      <c r="O373" s="74"/>
      <c r="P373" s="74"/>
      <c r="Q373" s="74"/>
      <c r="R373" s="74"/>
      <c r="S373" s="73"/>
      <c r="T373" s="73"/>
      <c r="U373" s="73"/>
      <c r="V373" s="73"/>
      <c r="W373" s="73"/>
      <c r="X373" s="73"/>
      <c r="Y373" s="73"/>
      <c r="Z373" s="73"/>
    </row>
    <row r="374" spans="1:26" ht="13.5" customHeight="1">
      <c r="A374" s="73"/>
      <c r="B374" s="73"/>
      <c r="C374" s="73"/>
      <c r="D374" s="73"/>
      <c r="E374" s="73"/>
      <c r="F374" s="590"/>
      <c r="G374" s="591"/>
      <c r="H374" s="592"/>
      <c r="I374" s="73"/>
      <c r="J374" s="73"/>
      <c r="K374" s="74"/>
      <c r="L374" s="74"/>
      <c r="M374" s="74"/>
      <c r="N374" s="74"/>
      <c r="O374" s="74"/>
      <c r="P374" s="74"/>
      <c r="Q374" s="74"/>
      <c r="R374" s="74"/>
      <c r="S374" s="73"/>
      <c r="T374" s="73"/>
      <c r="U374" s="73"/>
      <c r="V374" s="73"/>
      <c r="W374" s="73"/>
      <c r="X374" s="73"/>
      <c r="Y374" s="73"/>
      <c r="Z374" s="73"/>
    </row>
    <row r="375" spans="1:26" ht="13.5" customHeight="1">
      <c r="A375" s="73"/>
      <c r="B375" s="73"/>
      <c r="C375" s="73"/>
      <c r="D375" s="73"/>
      <c r="E375" s="73"/>
      <c r="F375" s="590"/>
      <c r="G375" s="591"/>
      <c r="H375" s="592"/>
      <c r="I375" s="73"/>
      <c r="J375" s="73"/>
      <c r="K375" s="74"/>
      <c r="L375" s="74"/>
      <c r="M375" s="74"/>
      <c r="N375" s="74"/>
      <c r="O375" s="74"/>
      <c r="P375" s="74"/>
      <c r="Q375" s="74"/>
      <c r="R375" s="74"/>
      <c r="S375" s="73"/>
      <c r="T375" s="73"/>
      <c r="U375" s="73"/>
      <c r="V375" s="73"/>
      <c r="W375" s="73"/>
      <c r="X375" s="73"/>
      <c r="Y375" s="73"/>
      <c r="Z375" s="73"/>
    </row>
    <row r="376" spans="1:26" ht="13.5" customHeight="1">
      <c r="A376" s="73"/>
      <c r="B376" s="73"/>
      <c r="C376" s="73"/>
      <c r="D376" s="73"/>
      <c r="E376" s="73"/>
      <c r="F376" s="590"/>
      <c r="G376" s="591"/>
      <c r="H376" s="592"/>
      <c r="I376" s="73"/>
      <c r="J376" s="73"/>
      <c r="K376" s="74"/>
      <c r="L376" s="74"/>
      <c r="M376" s="74"/>
      <c r="N376" s="74"/>
      <c r="O376" s="74"/>
      <c r="P376" s="74"/>
      <c r="Q376" s="74"/>
      <c r="R376" s="74"/>
      <c r="S376" s="73"/>
      <c r="T376" s="73"/>
      <c r="U376" s="73"/>
      <c r="V376" s="73"/>
      <c r="W376" s="73"/>
      <c r="X376" s="73"/>
      <c r="Y376" s="73"/>
      <c r="Z376" s="73"/>
    </row>
    <row r="377" spans="1:26" ht="13.5" customHeight="1">
      <c r="A377" s="73"/>
      <c r="B377" s="73"/>
      <c r="C377" s="73"/>
      <c r="D377" s="73"/>
      <c r="E377" s="73"/>
      <c r="F377" s="590"/>
      <c r="G377" s="591"/>
      <c r="H377" s="592"/>
      <c r="I377" s="73"/>
      <c r="J377" s="73"/>
      <c r="K377" s="74"/>
      <c r="L377" s="74"/>
      <c r="M377" s="74"/>
      <c r="N377" s="74"/>
      <c r="O377" s="74"/>
      <c r="P377" s="74"/>
      <c r="Q377" s="74"/>
      <c r="R377" s="74"/>
      <c r="S377" s="73"/>
      <c r="T377" s="73"/>
      <c r="U377" s="73"/>
      <c r="V377" s="73"/>
      <c r="W377" s="73"/>
      <c r="X377" s="73"/>
      <c r="Y377" s="73"/>
      <c r="Z377" s="73"/>
    </row>
    <row r="378" spans="1:26" ht="13.5" customHeight="1">
      <c r="A378" s="73"/>
      <c r="B378" s="73"/>
      <c r="C378" s="73"/>
      <c r="D378" s="73"/>
      <c r="E378" s="73"/>
      <c r="F378" s="590"/>
      <c r="G378" s="591"/>
      <c r="H378" s="592"/>
      <c r="I378" s="73"/>
      <c r="J378" s="73"/>
      <c r="K378" s="74"/>
      <c r="L378" s="74"/>
      <c r="M378" s="74"/>
      <c r="N378" s="74"/>
      <c r="O378" s="74"/>
      <c r="P378" s="74"/>
      <c r="Q378" s="74"/>
      <c r="R378" s="74"/>
      <c r="S378" s="73"/>
      <c r="T378" s="73"/>
      <c r="U378" s="73"/>
      <c r="V378" s="73"/>
      <c r="W378" s="73"/>
      <c r="X378" s="73"/>
      <c r="Y378" s="73"/>
      <c r="Z378" s="73"/>
    </row>
    <row r="379" spans="1:26" ht="13.5" customHeight="1">
      <c r="A379" s="73"/>
      <c r="B379" s="73"/>
      <c r="C379" s="73"/>
      <c r="D379" s="73"/>
      <c r="E379" s="73"/>
      <c r="F379" s="590"/>
      <c r="G379" s="591"/>
      <c r="H379" s="592"/>
      <c r="I379" s="73"/>
      <c r="J379" s="73"/>
      <c r="K379" s="74"/>
      <c r="L379" s="74"/>
      <c r="M379" s="74"/>
      <c r="N379" s="74"/>
      <c r="O379" s="74"/>
      <c r="P379" s="74"/>
      <c r="Q379" s="74"/>
      <c r="R379" s="74"/>
      <c r="S379" s="73"/>
      <c r="T379" s="73"/>
      <c r="U379" s="73"/>
      <c r="V379" s="73"/>
      <c r="W379" s="73"/>
      <c r="X379" s="73"/>
      <c r="Y379" s="73"/>
      <c r="Z379" s="73"/>
    </row>
    <row r="380" spans="1:26" ht="13.5" customHeight="1">
      <c r="A380" s="73"/>
      <c r="B380" s="73"/>
      <c r="C380" s="73"/>
      <c r="D380" s="73"/>
      <c r="E380" s="73"/>
      <c r="F380" s="590"/>
      <c r="G380" s="591"/>
      <c r="H380" s="592"/>
      <c r="I380" s="73"/>
      <c r="J380" s="73"/>
      <c r="K380" s="74"/>
      <c r="L380" s="74"/>
      <c r="M380" s="74"/>
      <c r="N380" s="74"/>
      <c r="O380" s="74"/>
      <c r="P380" s="74"/>
      <c r="Q380" s="74"/>
      <c r="R380" s="74"/>
      <c r="S380" s="73"/>
      <c r="T380" s="73"/>
      <c r="U380" s="73"/>
      <c r="V380" s="73"/>
      <c r="W380" s="73"/>
      <c r="X380" s="73"/>
      <c r="Y380" s="73"/>
      <c r="Z380" s="73"/>
    </row>
    <row r="381" spans="1:26" ht="13.5" customHeight="1">
      <c r="A381" s="73"/>
      <c r="B381" s="73"/>
      <c r="C381" s="73"/>
      <c r="D381" s="73"/>
      <c r="E381" s="73"/>
      <c r="F381" s="590"/>
      <c r="G381" s="591"/>
      <c r="H381" s="592"/>
      <c r="I381" s="73"/>
      <c r="J381" s="73"/>
      <c r="K381" s="74"/>
      <c r="L381" s="74"/>
      <c r="M381" s="74"/>
      <c r="N381" s="74"/>
      <c r="O381" s="74"/>
      <c r="P381" s="74"/>
      <c r="Q381" s="74"/>
      <c r="R381" s="74"/>
      <c r="S381" s="73"/>
      <c r="T381" s="73"/>
      <c r="U381" s="73"/>
      <c r="V381" s="73"/>
      <c r="W381" s="73"/>
      <c r="X381" s="73"/>
      <c r="Y381" s="73"/>
      <c r="Z381" s="73"/>
    </row>
    <row r="382" spans="1:26" ht="13.5" customHeight="1">
      <c r="A382" s="73"/>
      <c r="B382" s="73"/>
      <c r="C382" s="73"/>
      <c r="D382" s="73"/>
      <c r="E382" s="73"/>
      <c r="F382" s="590"/>
      <c r="G382" s="591"/>
      <c r="H382" s="592"/>
      <c r="I382" s="73"/>
      <c r="J382" s="73"/>
      <c r="K382" s="74"/>
      <c r="L382" s="74"/>
      <c r="M382" s="74"/>
      <c r="N382" s="74"/>
      <c r="O382" s="74"/>
      <c r="P382" s="74"/>
      <c r="Q382" s="74"/>
      <c r="R382" s="74"/>
      <c r="S382" s="73"/>
      <c r="T382" s="73"/>
      <c r="U382" s="73"/>
      <c r="V382" s="73"/>
      <c r="W382" s="73"/>
      <c r="X382" s="73"/>
      <c r="Y382" s="73"/>
      <c r="Z382" s="73"/>
    </row>
    <row r="383" spans="1:26" ht="13.5" customHeight="1">
      <c r="A383" s="73"/>
      <c r="B383" s="73"/>
      <c r="C383" s="73"/>
      <c r="D383" s="73"/>
      <c r="E383" s="73"/>
      <c r="F383" s="590"/>
      <c r="G383" s="591"/>
      <c r="H383" s="592"/>
      <c r="I383" s="73"/>
      <c r="J383" s="73"/>
      <c r="K383" s="74"/>
      <c r="L383" s="74"/>
      <c r="M383" s="74"/>
      <c r="N383" s="74"/>
      <c r="O383" s="74"/>
      <c r="P383" s="74"/>
      <c r="Q383" s="74"/>
      <c r="R383" s="74"/>
      <c r="S383" s="73"/>
      <c r="T383" s="73"/>
      <c r="U383" s="73"/>
      <c r="V383" s="73"/>
      <c r="W383" s="73"/>
      <c r="X383" s="73"/>
      <c r="Y383" s="73"/>
      <c r="Z383" s="73"/>
    </row>
    <row r="384" spans="1:26" ht="13.5" customHeight="1">
      <c r="A384" s="73"/>
      <c r="B384" s="73"/>
      <c r="C384" s="73"/>
      <c r="D384" s="73"/>
      <c r="E384" s="73"/>
      <c r="F384" s="590"/>
      <c r="G384" s="591"/>
      <c r="H384" s="592"/>
      <c r="I384" s="73"/>
      <c r="J384" s="73"/>
      <c r="K384" s="74"/>
      <c r="L384" s="74"/>
      <c r="M384" s="74"/>
      <c r="N384" s="74"/>
      <c r="O384" s="74"/>
      <c r="P384" s="74"/>
      <c r="Q384" s="74"/>
      <c r="R384" s="74"/>
      <c r="S384" s="73"/>
      <c r="T384" s="73"/>
      <c r="U384" s="73"/>
      <c r="V384" s="73"/>
      <c r="W384" s="73"/>
      <c r="X384" s="73"/>
      <c r="Y384" s="73"/>
      <c r="Z384" s="73"/>
    </row>
    <row r="385" spans="1:26" ht="13.5" customHeight="1">
      <c r="A385" s="73"/>
      <c r="B385" s="73"/>
      <c r="C385" s="73"/>
      <c r="D385" s="73"/>
      <c r="E385" s="73"/>
      <c r="F385" s="590"/>
      <c r="G385" s="591"/>
      <c r="H385" s="592"/>
      <c r="I385" s="73"/>
      <c r="J385" s="73"/>
      <c r="K385" s="74"/>
      <c r="L385" s="74"/>
      <c r="M385" s="74"/>
      <c r="N385" s="74"/>
      <c r="O385" s="74"/>
      <c r="P385" s="74"/>
      <c r="Q385" s="74"/>
      <c r="R385" s="74"/>
      <c r="S385" s="73"/>
      <c r="T385" s="73"/>
      <c r="U385" s="73"/>
      <c r="V385" s="73"/>
      <c r="W385" s="73"/>
      <c r="X385" s="73"/>
      <c r="Y385" s="73"/>
      <c r="Z385" s="73"/>
    </row>
    <row r="386" spans="1:26" ht="13.5" customHeight="1">
      <c r="A386" s="73"/>
      <c r="B386" s="73"/>
      <c r="C386" s="73"/>
      <c r="D386" s="73"/>
      <c r="E386" s="73"/>
      <c r="F386" s="590"/>
      <c r="G386" s="591"/>
      <c r="H386" s="592"/>
      <c r="I386" s="73"/>
      <c r="J386" s="73"/>
      <c r="K386" s="74"/>
      <c r="L386" s="74"/>
      <c r="M386" s="74"/>
      <c r="N386" s="74"/>
      <c r="O386" s="74"/>
      <c r="P386" s="74"/>
      <c r="Q386" s="74"/>
      <c r="R386" s="74"/>
      <c r="S386" s="73"/>
      <c r="T386" s="73"/>
      <c r="U386" s="73"/>
      <c r="V386" s="73"/>
      <c r="W386" s="73"/>
      <c r="X386" s="73"/>
      <c r="Y386" s="73"/>
      <c r="Z386" s="73"/>
    </row>
    <row r="387" spans="1:26" ht="13.5" customHeight="1">
      <c r="A387" s="73"/>
      <c r="B387" s="73"/>
      <c r="C387" s="73"/>
      <c r="D387" s="73"/>
      <c r="E387" s="73"/>
      <c r="F387" s="590"/>
      <c r="G387" s="591"/>
      <c r="H387" s="592"/>
      <c r="I387" s="73"/>
      <c r="J387" s="73"/>
      <c r="K387" s="74"/>
      <c r="L387" s="74"/>
      <c r="M387" s="74"/>
      <c r="N387" s="74"/>
      <c r="O387" s="74"/>
      <c r="P387" s="74"/>
      <c r="Q387" s="74"/>
      <c r="R387" s="74"/>
      <c r="S387" s="73"/>
      <c r="T387" s="73"/>
      <c r="U387" s="73"/>
      <c r="V387" s="73"/>
      <c r="W387" s="73"/>
      <c r="X387" s="73"/>
      <c r="Y387" s="73"/>
      <c r="Z387" s="73"/>
    </row>
    <row r="388" spans="1:26" ht="13.5" customHeight="1">
      <c r="A388" s="73"/>
      <c r="B388" s="73"/>
      <c r="C388" s="73"/>
      <c r="D388" s="73"/>
      <c r="E388" s="73"/>
      <c r="F388" s="590"/>
      <c r="G388" s="591"/>
      <c r="H388" s="592"/>
      <c r="I388" s="73"/>
      <c r="J388" s="73"/>
      <c r="K388" s="74"/>
      <c r="L388" s="74"/>
      <c r="M388" s="74"/>
      <c r="N388" s="74"/>
      <c r="O388" s="74"/>
      <c r="P388" s="74"/>
      <c r="Q388" s="74"/>
      <c r="R388" s="74"/>
      <c r="S388" s="73"/>
      <c r="T388" s="73"/>
      <c r="U388" s="73"/>
      <c r="V388" s="73"/>
      <c r="W388" s="73"/>
      <c r="X388" s="73"/>
      <c r="Y388" s="73"/>
      <c r="Z388" s="73"/>
    </row>
    <row r="389" spans="1:26" ht="13.5" customHeight="1">
      <c r="A389" s="73"/>
      <c r="B389" s="73"/>
      <c r="C389" s="73"/>
      <c r="D389" s="73"/>
      <c r="E389" s="73"/>
      <c r="F389" s="590"/>
      <c r="G389" s="591"/>
      <c r="H389" s="592"/>
      <c r="I389" s="73"/>
      <c r="J389" s="73"/>
      <c r="K389" s="74"/>
      <c r="L389" s="74"/>
      <c r="M389" s="74"/>
      <c r="N389" s="74"/>
      <c r="O389" s="74"/>
      <c r="P389" s="74"/>
      <c r="Q389" s="74"/>
      <c r="R389" s="74"/>
      <c r="S389" s="73"/>
      <c r="T389" s="73"/>
      <c r="U389" s="73"/>
      <c r="V389" s="73"/>
      <c r="W389" s="73"/>
      <c r="X389" s="73"/>
      <c r="Y389" s="73"/>
      <c r="Z389" s="73"/>
    </row>
    <row r="390" spans="1:26" ht="13.5" customHeight="1">
      <c r="A390" s="73"/>
      <c r="B390" s="73"/>
      <c r="C390" s="73"/>
      <c r="D390" s="73"/>
      <c r="E390" s="73"/>
      <c r="F390" s="590"/>
      <c r="G390" s="591"/>
      <c r="H390" s="592"/>
      <c r="I390" s="73"/>
      <c r="J390" s="73"/>
      <c r="K390" s="74"/>
      <c r="L390" s="74"/>
      <c r="M390" s="74"/>
      <c r="N390" s="74"/>
      <c r="O390" s="74"/>
      <c r="P390" s="74"/>
      <c r="Q390" s="74"/>
      <c r="R390" s="74"/>
      <c r="S390" s="73"/>
      <c r="T390" s="73"/>
      <c r="U390" s="73"/>
      <c r="V390" s="73"/>
      <c r="W390" s="73"/>
      <c r="X390" s="73"/>
      <c r="Y390" s="73"/>
      <c r="Z390" s="73"/>
    </row>
    <row r="391" spans="1:26" ht="13.5" customHeight="1">
      <c r="A391" s="73"/>
      <c r="B391" s="73"/>
      <c r="C391" s="73"/>
      <c r="D391" s="73"/>
      <c r="E391" s="73"/>
      <c r="F391" s="590"/>
      <c r="G391" s="591"/>
      <c r="H391" s="592"/>
      <c r="I391" s="73"/>
      <c r="J391" s="73"/>
      <c r="K391" s="74"/>
      <c r="L391" s="74"/>
      <c r="M391" s="74"/>
      <c r="N391" s="74"/>
      <c r="O391" s="74"/>
      <c r="P391" s="74"/>
      <c r="Q391" s="74"/>
      <c r="R391" s="74"/>
      <c r="S391" s="73"/>
      <c r="T391" s="73"/>
      <c r="U391" s="73"/>
      <c r="V391" s="73"/>
      <c r="W391" s="73"/>
      <c r="X391" s="73"/>
      <c r="Y391" s="73"/>
      <c r="Z391" s="73"/>
    </row>
    <row r="392" spans="1:26" ht="13.5" customHeight="1">
      <c r="A392" s="73"/>
      <c r="B392" s="73"/>
      <c r="C392" s="73"/>
      <c r="D392" s="73"/>
      <c r="E392" s="73"/>
      <c r="F392" s="590"/>
      <c r="G392" s="591"/>
      <c r="H392" s="592"/>
      <c r="I392" s="73"/>
      <c r="J392" s="73"/>
      <c r="K392" s="74"/>
      <c r="L392" s="74"/>
      <c r="M392" s="74"/>
      <c r="N392" s="74"/>
      <c r="O392" s="74"/>
      <c r="P392" s="74"/>
      <c r="Q392" s="74"/>
      <c r="R392" s="74"/>
      <c r="S392" s="73"/>
      <c r="T392" s="73"/>
      <c r="U392" s="73"/>
      <c r="V392" s="73"/>
      <c r="W392" s="73"/>
      <c r="X392" s="73"/>
      <c r="Y392" s="73"/>
      <c r="Z392" s="73"/>
    </row>
    <row r="393" spans="1:26" ht="13.5" customHeight="1">
      <c r="A393" s="73"/>
      <c r="B393" s="73"/>
      <c r="C393" s="73"/>
      <c r="D393" s="73"/>
      <c r="E393" s="73"/>
      <c r="F393" s="590"/>
      <c r="G393" s="591"/>
      <c r="H393" s="592"/>
      <c r="I393" s="73"/>
      <c r="J393" s="73"/>
      <c r="K393" s="74"/>
      <c r="L393" s="74"/>
      <c r="M393" s="74"/>
      <c r="N393" s="74"/>
      <c r="O393" s="74"/>
      <c r="P393" s="74"/>
      <c r="Q393" s="74"/>
      <c r="R393" s="74"/>
      <c r="S393" s="73"/>
      <c r="T393" s="73"/>
      <c r="U393" s="73"/>
      <c r="V393" s="73"/>
      <c r="W393" s="73"/>
      <c r="X393" s="73"/>
      <c r="Y393" s="73"/>
      <c r="Z393" s="73"/>
    </row>
    <row r="394" spans="1:26" ht="13.5" customHeight="1">
      <c r="A394" s="73"/>
      <c r="B394" s="73"/>
      <c r="C394" s="73"/>
      <c r="D394" s="73"/>
      <c r="E394" s="73"/>
      <c r="F394" s="590"/>
      <c r="G394" s="591"/>
      <c r="H394" s="592"/>
      <c r="I394" s="73"/>
      <c r="J394" s="73"/>
      <c r="K394" s="74"/>
      <c r="L394" s="74"/>
      <c r="M394" s="74"/>
      <c r="N394" s="74"/>
      <c r="O394" s="74"/>
      <c r="P394" s="74"/>
      <c r="Q394" s="74"/>
      <c r="R394" s="74"/>
      <c r="S394" s="73"/>
      <c r="T394" s="73"/>
      <c r="U394" s="73"/>
      <c r="V394" s="73"/>
      <c r="W394" s="73"/>
      <c r="X394" s="73"/>
      <c r="Y394" s="73"/>
      <c r="Z394" s="73"/>
    </row>
    <row r="395" spans="1:26" ht="13.5" customHeight="1">
      <c r="A395" s="73"/>
      <c r="B395" s="73"/>
      <c r="C395" s="73"/>
      <c r="D395" s="73"/>
      <c r="E395" s="73"/>
      <c r="F395" s="590"/>
      <c r="G395" s="591"/>
      <c r="H395" s="592"/>
      <c r="I395" s="73"/>
      <c r="J395" s="73"/>
      <c r="K395" s="74"/>
      <c r="L395" s="74"/>
      <c r="M395" s="74"/>
      <c r="N395" s="74"/>
      <c r="O395" s="74"/>
      <c r="P395" s="74"/>
      <c r="Q395" s="74"/>
      <c r="R395" s="74"/>
      <c r="S395" s="73"/>
      <c r="T395" s="73"/>
      <c r="U395" s="73"/>
      <c r="V395" s="73"/>
      <c r="W395" s="73"/>
      <c r="X395" s="73"/>
      <c r="Y395" s="73"/>
      <c r="Z395" s="73"/>
    </row>
    <row r="396" spans="1:26" ht="13.5" customHeight="1">
      <c r="A396" s="73"/>
      <c r="B396" s="73"/>
      <c r="C396" s="73"/>
      <c r="D396" s="73"/>
      <c r="E396" s="73"/>
      <c r="F396" s="590"/>
      <c r="G396" s="591"/>
      <c r="H396" s="592"/>
      <c r="I396" s="73"/>
      <c r="J396" s="73"/>
      <c r="K396" s="74"/>
      <c r="L396" s="74"/>
      <c r="M396" s="74"/>
      <c r="N396" s="74"/>
      <c r="O396" s="74"/>
      <c r="P396" s="74"/>
      <c r="Q396" s="74"/>
      <c r="R396" s="74"/>
      <c r="S396" s="73"/>
      <c r="T396" s="73"/>
      <c r="U396" s="73"/>
      <c r="V396" s="73"/>
      <c r="W396" s="73"/>
      <c r="X396" s="73"/>
      <c r="Y396" s="73"/>
      <c r="Z396" s="73"/>
    </row>
    <row r="397" spans="1:26" ht="13.5" customHeight="1">
      <c r="A397" s="73"/>
      <c r="B397" s="73"/>
      <c r="C397" s="73"/>
      <c r="D397" s="73"/>
      <c r="E397" s="73"/>
      <c r="F397" s="590"/>
      <c r="G397" s="591"/>
      <c r="H397" s="592"/>
      <c r="I397" s="73"/>
      <c r="J397" s="73"/>
      <c r="K397" s="74"/>
      <c r="L397" s="74"/>
      <c r="M397" s="74"/>
      <c r="N397" s="74"/>
      <c r="O397" s="74"/>
      <c r="P397" s="74"/>
      <c r="Q397" s="74"/>
      <c r="R397" s="74"/>
      <c r="S397" s="73"/>
      <c r="T397" s="73"/>
      <c r="U397" s="73"/>
      <c r="V397" s="73"/>
      <c r="W397" s="73"/>
      <c r="X397" s="73"/>
      <c r="Y397" s="73"/>
      <c r="Z397" s="73"/>
    </row>
    <row r="398" spans="1:26" ht="13.5" customHeight="1">
      <c r="A398" s="73"/>
      <c r="B398" s="73"/>
      <c r="C398" s="73"/>
      <c r="D398" s="73"/>
      <c r="E398" s="73"/>
      <c r="F398" s="590"/>
      <c r="G398" s="591"/>
      <c r="H398" s="592"/>
      <c r="I398" s="73"/>
      <c r="J398" s="73"/>
      <c r="K398" s="74"/>
      <c r="L398" s="74"/>
      <c r="M398" s="74"/>
      <c r="N398" s="74"/>
      <c r="O398" s="74"/>
      <c r="P398" s="74"/>
      <c r="Q398" s="74"/>
      <c r="R398" s="74"/>
      <c r="S398" s="73"/>
      <c r="T398" s="73"/>
      <c r="U398" s="73"/>
      <c r="V398" s="73"/>
      <c r="W398" s="73"/>
      <c r="X398" s="73"/>
      <c r="Y398" s="73"/>
      <c r="Z398" s="73"/>
    </row>
    <row r="399" spans="1:26" ht="13.5" customHeight="1">
      <c r="A399" s="73"/>
      <c r="B399" s="73"/>
      <c r="C399" s="73"/>
      <c r="D399" s="73"/>
      <c r="E399" s="73"/>
      <c r="F399" s="590"/>
      <c r="G399" s="591"/>
      <c r="H399" s="592"/>
      <c r="I399" s="73"/>
      <c r="J399" s="73"/>
      <c r="K399" s="74"/>
      <c r="L399" s="74"/>
      <c r="M399" s="74"/>
      <c r="N399" s="74"/>
      <c r="O399" s="74"/>
      <c r="P399" s="74"/>
      <c r="Q399" s="74"/>
      <c r="R399" s="74"/>
      <c r="S399" s="73"/>
      <c r="T399" s="73"/>
      <c r="U399" s="73"/>
      <c r="V399" s="73"/>
      <c r="W399" s="73"/>
      <c r="X399" s="73"/>
      <c r="Y399" s="73"/>
      <c r="Z399" s="73"/>
    </row>
    <row r="400" spans="1:26" ht="13.5" customHeight="1">
      <c r="A400" s="73"/>
      <c r="B400" s="73"/>
      <c r="C400" s="73"/>
      <c r="D400" s="73"/>
      <c r="E400" s="73"/>
      <c r="F400" s="590"/>
      <c r="G400" s="591"/>
      <c r="H400" s="592"/>
      <c r="I400" s="73"/>
      <c r="J400" s="73"/>
      <c r="K400" s="74"/>
      <c r="L400" s="74"/>
      <c r="M400" s="74"/>
      <c r="N400" s="74"/>
      <c r="O400" s="74"/>
      <c r="P400" s="74"/>
      <c r="Q400" s="74"/>
      <c r="R400" s="74"/>
      <c r="S400" s="73"/>
      <c r="T400" s="73"/>
      <c r="U400" s="73"/>
      <c r="V400" s="73"/>
      <c r="W400" s="73"/>
      <c r="X400" s="73"/>
      <c r="Y400" s="73"/>
      <c r="Z400" s="73"/>
    </row>
    <row r="401" spans="1:26" ht="13.5" customHeight="1">
      <c r="A401" s="73"/>
      <c r="B401" s="73"/>
      <c r="C401" s="73"/>
      <c r="D401" s="73"/>
      <c r="E401" s="73"/>
      <c r="F401" s="590"/>
      <c r="G401" s="591"/>
      <c r="H401" s="592"/>
      <c r="I401" s="73"/>
      <c r="J401" s="73"/>
      <c r="K401" s="74"/>
      <c r="L401" s="74"/>
      <c r="M401" s="74"/>
      <c r="N401" s="74"/>
      <c r="O401" s="74"/>
      <c r="P401" s="74"/>
      <c r="Q401" s="74"/>
      <c r="R401" s="74"/>
      <c r="S401" s="73"/>
      <c r="T401" s="73"/>
      <c r="U401" s="73"/>
      <c r="V401" s="73"/>
      <c r="W401" s="73"/>
      <c r="X401" s="73"/>
      <c r="Y401" s="73"/>
      <c r="Z401" s="73"/>
    </row>
    <row r="402" spans="1:26" ht="13.5" customHeight="1">
      <c r="A402" s="73"/>
      <c r="B402" s="73"/>
      <c r="C402" s="73"/>
      <c r="D402" s="73"/>
      <c r="E402" s="73"/>
      <c r="F402" s="590"/>
      <c r="G402" s="591"/>
      <c r="H402" s="592"/>
      <c r="I402" s="73"/>
      <c r="J402" s="73"/>
      <c r="K402" s="74"/>
      <c r="L402" s="74"/>
      <c r="M402" s="74"/>
      <c r="N402" s="74"/>
      <c r="O402" s="74"/>
      <c r="P402" s="74"/>
      <c r="Q402" s="74"/>
      <c r="R402" s="74"/>
      <c r="S402" s="73"/>
      <c r="T402" s="73"/>
      <c r="U402" s="73"/>
      <c r="V402" s="73"/>
      <c r="W402" s="73"/>
      <c r="X402" s="73"/>
      <c r="Y402" s="73"/>
      <c r="Z402" s="73"/>
    </row>
    <row r="403" spans="1:26" ht="13.5" customHeight="1">
      <c r="A403" s="73"/>
      <c r="B403" s="73"/>
      <c r="C403" s="73"/>
      <c r="D403" s="73"/>
      <c r="E403" s="73"/>
      <c r="F403" s="590"/>
      <c r="G403" s="591"/>
      <c r="H403" s="592"/>
      <c r="I403" s="73"/>
      <c r="J403" s="73"/>
      <c r="K403" s="74"/>
      <c r="L403" s="74"/>
      <c r="M403" s="74"/>
      <c r="N403" s="74"/>
      <c r="O403" s="74"/>
      <c r="P403" s="74"/>
      <c r="Q403" s="74"/>
      <c r="R403" s="74"/>
      <c r="S403" s="73"/>
      <c r="T403" s="73"/>
      <c r="U403" s="73"/>
      <c r="V403" s="73"/>
      <c r="W403" s="73"/>
      <c r="X403" s="73"/>
      <c r="Y403" s="73"/>
      <c r="Z403" s="73"/>
    </row>
    <row r="404" spans="1:26" ht="13.5" customHeight="1">
      <c r="A404" s="73"/>
      <c r="B404" s="73"/>
      <c r="C404" s="73"/>
      <c r="D404" s="73"/>
      <c r="E404" s="73"/>
      <c r="F404" s="590"/>
      <c r="G404" s="591"/>
      <c r="H404" s="592"/>
      <c r="I404" s="73"/>
      <c r="J404" s="73"/>
      <c r="K404" s="74"/>
      <c r="L404" s="74"/>
      <c r="M404" s="74"/>
      <c r="N404" s="74"/>
      <c r="O404" s="74"/>
      <c r="P404" s="74"/>
      <c r="Q404" s="74"/>
      <c r="R404" s="74"/>
      <c r="S404" s="73"/>
      <c r="T404" s="73"/>
      <c r="U404" s="73"/>
      <c r="V404" s="73"/>
      <c r="W404" s="73"/>
      <c r="X404" s="73"/>
      <c r="Y404" s="73"/>
      <c r="Z404" s="73"/>
    </row>
    <row r="405" spans="1:26" ht="13.5" customHeight="1">
      <c r="A405" s="73"/>
      <c r="B405" s="73"/>
      <c r="C405" s="73"/>
      <c r="D405" s="73"/>
      <c r="E405" s="73"/>
      <c r="F405" s="590"/>
      <c r="G405" s="591"/>
      <c r="H405" s="592"/>
      <c r="I405" s="73"/>
      <c r="J405" s="73"/>
      <c r="K405" s="74"/>
      <c r="L405" s="74"/>
      <c r="M405" s="74"/>
      <c r="N405" s="74"/>
      <c r="O405" s="74"/>
      <c r="P405" s="74"/>
      <c r="Q405" s="74"/>
      <c r="R405" s="74"/>
      <c r="S405" s="73"/>
      <c r="T405" s="73"/>
      <c r="U405" s="73"/>
      <c r="V405" s="73"/>
      <c r="W405" s="73"/>
      <c r="X405" s="73"/>
      <c r="Y405" s="73"/>
      <c r="Z405" s="73"/>
    </row>
    <row r="406" spans="1:26" ht="13.5" customHeight="1">
      <c r="A406" s="73"/>
      <c r="B406" s="73"/>
      <c r="C406" s="73"/>
      <c r="D406" s="73"/>
      <c r="E406" s="73"/>
      <c r="F406" s="590"/>
      <c r="G406" s="591"/>
      <c r="H406" s="592"/>
      <c r="I406" s="73"/>
      <c r="J406" s="73"/>
      <c r="K406" s="74"/>
      <c r="L406" s="74"/>
      <c r="M406" s="74"/>
      <c r="N406" s="74"/>
      <c r="O406" s="74"/>
      <c r="P406" s="74"/>
      <c r="Q406" s="74"/>
      <c r="R406" s="74"/>
      <c r="S406" s="73"/>
      <c r="T406" s="73"/>
      <c r="U406" s="73"/>
      <c r="V406" s="73"/>
      <c r="W406" s="73"/>
      <c r="X406" s="73"/>
      <c r="Y406" s="73"/>
      <c r="Z406" s="73"/>
    </row>
    <row r="407" spans="1:26" ht="13.5" customHeight="1">
      <c r="A407" s="73"/>
      <c r="B407" s="73"/>
      <c r="C407" s="73"/>
      <c r="D407" s="73"/>
      <c r="E407" s="73"/>
      <c r="F407" s="590"/>
      <c r="G407" s="591"/>
      <c r="H407" s="592"/>
      <c r="I407" s="73"/>
      <c r="J407" s="73"/>
      <c r="K407" s="74"/>
      <c r="L407" s="74"/>
      <c r="M407" s="74"/>
      <c r="N407" s="74"/>
      <c r="O407" s="74"/>
      <c r="P407" s="74"/>
      <c r="Q407" s="74"/>
      <c r="R407" s="74"/>
      <c r="S407" s="73"/>
      <c r="T407" s="73"/>
      <c r="U407" s="73"/>
      <c r="V407" s="73"/>
      <c r="W407" s="73"/>
      <c r="X407" s="73"/>
      <c r="Y407" s="73"/>
      <c r="Z407" s="73"/>
    </row>
    <row r="408" spans="1:26" ht="13.5" customHeight="1">
      <c r="A408" s="73"/>
      <c r="B408" s="73"/>
      <c r="C408" s="73"/>
      <c r="D408" s="73"/>
      <c r="E408" s="73"/>
      <c r="F408" s="590"/>
      <c r="G408" s="591"/>
      <c r="H408" s="592"/>
      <c r="I408" s="73"/>
      <c r="J408" s="73"/>
      <c r="K408" s="74"/>
      <c r="L408" s="74"/>
      <c r="M408" s="74"/>
      <c r="N408" s="74"/>
      <c r="O408" s="74"/>
      <c r="P408" s="74"/>
      <c r="Q408" s="74"/>
      <c r="R408" s="74"/>
      <c r="S408" s="73"/>
      <c r="T408" s="73"/>
      <c r="U408" s="73"/>
      <c r="V408" s="73"/>
      <c r="W408" s="73"/>
      <c r="X408" s="73"/>
      <c r="Y408" s="73"/>
      <c r="Z408" s="73"/>
    </row>
    <row r="409" spans="1:26" ht="13.5" customHeight="1">
      <c r="A409" s="73"/>
      <c r="B409" s="73"/>
      <c r="C409" s="73"/>
      <c r="D409" s="73"/>
      <c r="E409" s="73"/>
      <c r="F409" s="590"/>
      <c r="G409" s="591"/>
      <c r="H409" s="592"/>
      <c r="I409" s="73"/>
      <c r="J409" s="73"/>
      <c r="K409" s="74"/>
      <c r="L409" s="74"/>
      <c r="M409" s="74"/>
      <c r="N409" s="74"/>
      <c r="O409" s="74"/>
      <c r="P409" s="74"/>
      <c r="Q409" s="74"/>
      <c r="R409" s="74"/>
      <c r="S409" s="73"/>
      <c r="T409" s="73"/>
      <c r="U409" s="73"/>
      <c r="V409" s="73"/>
      <c r="W409" s="73"/>
      <c r="X409" s="73"/>
      <c r="Y409" s="73"/>
      <c r="Z409" s="73"/>
    </row>
    <row r="410" spans="1:26" ht="13.5" customHeight="1">
      <c r="A410" s="73"/>
      <c r="B410" s="73"/>
      <c r="C410" s="73"/>
      <c r="D410" s="73"/>
      <c r="E410" s="73"/>
      <c r="F410" s="590"/>
      <c r="G410" s="591"/>
      <c r="H410" s="592"/>
      <c r="I410" s="73"/>
      <c r="J410" s="73"/>
      <c r="K410" s="74"/>
      <c r="L410" s="74"/>
      <c r="M410" s="74"/>
      <c r="N410" s="74"/>
      <c r="O410" s="74"/>
      <c r="P410" s="74"/>
      <c r="Q410" s="74"/>
      <c r="R410" s="74"/>
      <c r="S410" s="73"/>
      <c r="T410" s="73"/>
      <c r="U410" s="73"/>
      <c r="V410" s="73"/>
      <c r="W410" s="73"/>
      <c r="X410" s="73"/>
      <c r="Y410" s="73"/>
      <c r="Z410" s="73"/>
    </row>
    <row r="411" spans="1:26" ht="13.5" customHeight="1">
      <c r="A411" s="73"/>
      <c r="B411" s="73"/>
      <c r="C411" s="73"/>
      <c r="D411" s="73"/>
      <c r="E411" s="73"/>
      <c r="F411" s="590"/>
      <c r="G411" s="591"/>
      <c r="H411" s="592"/>
      <c r="I411" s="73"/>
      <c r="J411" s="73"/>
      <c r="K411" s="74"/>
      <c r="L411" s="74"/>
      <c r="M411" s="74"/>
      <c r="N411" s="74"/>
      <c r="O411" s="74"/>
      <c r="P411" s="74"/>
      <c r="Q411" s="74"/>
      <c r="R411" s="74"/>
      <c r="S411" s="73"/>
      <c r="T411" s="73"/>
      <c r="U411" s="73"/>
      <c r="V411" s="73"/>
      <c r="W411" s="73"/>
      <c r="X411" s="73"/>
      <c r="Y411" s="73"/>
      <c r="Z411" s="73"/>
    </row>
    <row r="412" spans="1:26" ht="13.5" customHeight="1">
      <c r="A412" s="73"/>
      <c r="B412" s="73"/>
      <c r="C412" s="73"/>
      <c r="D412" s="73"/>
      <c r="E412" s="73"/>
      <c r="F412" s="590"/>
      <c r="G412" s="591"/>
      <c r="H412" s="592"/>
      <c r="I412" s="73"/>
      <c r="J412" s="73"/>
      <c r="K412" s="74"/>
      <c r="L412" s="74"/>
      <c r="M412" s="74"/>
      <c r="N412" s="74"/>
      <c r="O412" s="74"/>
      <c r="P412" s="74"/>
      <c r="Q412" s="74"/>
      <c r="R412" s="74"/>
      <c r="S412" s="73"/>
      <c r="T412" s="73"/>
      <c r="U412" s="73"/>
      <c r="V412" s="73"/>
      <c r="W412" s="73"/>
      <c r="X412" s="73"/>
      <c r="Y412" s="73"/>
      <c r="Z412" s="73"/>
    </row>
    <row r="413" spans="1:26" ht="13.5" customHeight="1">
      <c r="A413" s="73"/>
      <c r="B413" s="73"/>
      <c r="C413" s="73"/>
      <c r="D413" s="73"/>
      <c r="E413" s="73"/>
      <c r="F413" s="590"/>
      <c r="G413" s="591"/>
      <c r="H413" s="592"/>
      <c r="I413" s="73"/>
      <c r="J413" s="73"/>
      <c r="K413" s="74"/>
      <c r="L413" s="74"/>
      <c r="M413" s="74"/>
      <c r="N413" s="74"/>
      <c r="O413" s="74"/>
      <c r="P413" s="74"/>
      <c r="Q413" s="74"/>
      <c r="R413" s="74"/>
      <c r="S413" s="73"/>
      <c r="T413" s="73"/>
      <c r="U413" s="73"/>
      <c r="V413" s="73"/>
      <c r="W413" s="73"/>
      <c r="X413" s="73"/>
      <c r="Y413" s="73"/>
      <c r="Z413" s="73"/>
    </row>
    <row r="414" spans="1:26" ht="13.5" customHeight="1">
      <c r="A414" s="73"/>
      <c r="B414" s="73"/>
      <c r="C414" s="73"/>
      <c r="D414" s="73"/>
      <c r="E414" s="73"/>
      <c r="F414" s="590"/>
      <c r="G414" s="591"/>
      <c r="H414" s="592"/>
      <c r="I414" s="73"/>
      <c r="J414" s="73"/>
      <c r="K414" s="74"/>
      <c r="L414" s="74"/>
      <c r="M414" s="74"/>
      <c r="N414" s="74"/>
      <c r="O414" s="74"/>
      <c r="P414" s="74"/>
      <c r="Q414" s="74"/>
      <c r="R414" s="74"/>
      <c r="S414" s="73"/>
      <c r="T414" s="73"/>
      <c r="U414" s="73"/>
      <c r="V414" s="73"/>
      <c r="W414" s="73"/>
      <c r="X414" s="73"/>
      <c r="Y414" s="73"/>
      <c r="Z414" s="73"/>
    </row>
    <row r="415" spans="1:26" ht="13.5" customHeight="1">
      <c r="A415" s="73"/>
      <c r="B415" s="73"/>
      <c r="C415" s="73"/>
      <c r="D415" s="73"/>
      <c r="E415" s="73"/>
      <c r="F415" s="590"/>
      <c r="G415" s="591"/>
      <c r="H415" s="592"/>
      <c r="I415" s="73"/>
      <c r="J415" s="73"/>
      <c r="K415" s="74"/>
      <c r="L415" s="74"/>
      <c r="M415" s="74"/>
      <c r="N415" s="74"/>
      <c r="O415" s="74"/>
      <c r="P415" s="74"/>
      <c r="Q415" s="74"/>
      <c r="R415" s="74"/>
      <c r="S415" s="73"/>
      <c r="T415" s="73"/>
      <c r="U415" s="73"/>
      <c r="V415" s="73"/>
      <c r="W415" s="73"/>
      <c r="X415" s="73"/>
      <c r="Y415" s="73"/>
      <c r="Z415" s="73"/>
    </row>
    <row r="416" spans="1:26" ht="13.5" customHeight="1">
      <c r="A416" s="73"/>
      <c r="B416" s="73"/>
      <c r="C416" s="73"/>
      <c r="D416" s="73"/>
      <c r="E416" s="73"/>
      <c r="F416" s="590"/>
      <c r="G416" s="591"/>
      <c r="H416" s="592"/>
      <c r="I416" s="73"/>
      <c r="J416" s="73"/>
      <c r="K416" s="74"/>
      <c r="L416" s="74"/>
      <c r="M416" s="74"/>
      <c r="N416" s="74"/>
      <c r="O416" s="74"/>
      <c r="P416" s="74"/>
      <c r="Q416" s="74"/>
      <c r="R416" s="74"/>
      <c r="S416" s="73"/>
      <c r="T416" s="73"/>
      <c r="U416" s="73"/>
      <c r="V416" s="73"/>
      <c r="W416" s="73"/>
      <c r="X416" s="73"/>
      <c r="Y416" s="73"/>
      <c r="Z416" s="73"/>
    </row>
    <row r="417" spans="1:26" ht="13.5" customHeight="1">
      <c r="A417" s="73"/>
      <c r="B417" s="73"/>
      <c r="C417" s="73"/>
      <c r="D417" s="73"/>
      <c r="E417" s="73"/>
      <c r="F417" s="590"/>
      <c r="G417" s="591"/>
      <c r="H417" s="592"/>
      <c r="I417" s="73"/>
      <c r="J417" s="73"/>
      <c r="K417" s="74"/>
      <c r="L417" s="74"/>
      <c r="M417" s="74"/>
      <c r="N417" s="74"/>
      <c r="O417" s="74"/>
      <c r="P417" s="74"/>
      <c r="Q417" s="74"/>
      <c r="R417" s="74"/>
      <c r="S417" s="73"/>
      <c r="T417" s="73"/>
      <c r="U417" s="73"/>
      <c r="V417" s="73"/>
      <c r="W417" s="73"/>
      <c r="X417" s="73"/>
      <c r="Y417" s="73"/>
      <c r="Z417" s="73"/>
    </row>
    <row r="418" spans="1:26" ht="13.5" customHeight="1">
      <c r="A418" s="73"/>
      <c r="B418" s="73"/>
      <c r="C418" s="73"/>
      <c r="D418" s="73"/>
      <c r="E418" s="73"/>
      <c r="F418" s="590"/>
      <c r="G418" s="591"/>
      <c r="H418" s="592"/>
      <c r="I418" s="73"/>
      <c r="J418" s="73"/>
      <c r="K418" s="74"/>
      <c r="L418" s="74"/>
      <c r="M418" s="74"/>
      <c r="N418" s="74"/>
      <c r="O418" s="74"/>
      <c r="P418" s="74"/>
      <c r="Q418" s="74"/>
      <c r="R418" s="74"/>
      <c r="S418" s="73"/>
      <c r="T418" s="73"/>
      <c r="U418" s="73"/>
      <c r="V418" s="73"/>
      <c r="W418" s="73"/>
      <c r="X418" s="73"/>
      <c r="Y418" s="73"/>
      <c r="Z418" s="73"/>
    </row>
    <row r="419" spans="1:26" ht="13.5" customHeight="1">
      <c r="A419" s="73"/>
      <c r="B419" s="73"/>
      <c r="C419" s="73"/>
      <c r="D419" s="73"/>
      <c r="E419" s="73"/>
      <c r="F419" s="590"/>
      <c r="G419" s="591"/>
      <c r="H419" s="592"/>
      <c r="I419" s="73"/>
      <c r="J419" s="73"/>
      <c r="K419" s="74"/>
      <c r="L419" s="74"/>
      <c r="M419" s="74"/>
      <c r="N419" s="74"/>
      <c r="O419" s="74"/>
      <c r="P419" s="74"/>
      <c r="Q419" s="74"/>
      <c r="R419" s="74"/>
      <c r="S419" s="73"/>
      <c r="T419" s="73"/>
      <c r="U419" s="73"/>
      <c r="V419" s="73"/>
      <c r="W419" s="73"/>
      <c r="X419" s="73"/>
      <c r="Y419" s="73"/>
      <c r="Z419" s="73"/>
    </row>
    <row r="420" spans="1:26" ht="13.5" customHeight="1">
      <c r="A420" s="73"/>
      <c r="B420" s="73"/>
      <c r="C420" s="73"/>
      <c r="D420" s="73"/>
      <c r="E420" s="73"/>
      <c r="F420" s="590"/>
      <c r="G420" s="591"/>
      <c r="H420" s="592"/>
      <c r="I420" s="73"/>
      <c r="J420" s="73"/>
      <c r="K420" s="74"/>
      <c r="L420" s="74"/>
      <c r="M420" s="74"/>
      <c r="N420" s="74"/>
      <c r="O420" s="74"/>
      <c r="P420" s="74"/>
      <c r="Q420" s="74"/>
      <c r="R420" s="74"/>
      <c r="S420" s="73"/>
      <c r="T420" s="73"/>
      <c r="U420" s="73"/>
      <c r="V420" s="73"/>
      <c r="W420" s="73"/>
      <c r="X420" s="73"/>
      <c r="Y420" s="73"/>
      <c r="Z420" s="73"/>
    </row>
    <row r="421" spans="1:26" ht="13.5" customHeight="1">
      <c r="A421" s="73"/>
      <c r="B421" s="73"/>
      <c r="C421" s="73"/>
      <c r="D421" s="73"/>
      <c r="E421" s="73"/>
      <c r="F421" s="590"/>
      <c r="G421" s="591"/>
      <c r="H421" s="592"/>
      <c r="I421" s="73"/>
      <c r="J421" s="73"/>
      <c r="K421" s="74"/>
      <c r="L421" s="74"/>
      <c r="M421" s="74"/>
      <c r="N421" s="74"/>
      <c r="O421" s="74"/>
      <c r="P421" s="74"/>
      <c r="Q421" s="74"/>
      <c r="R421" s="74"/>
      <c r="S421" s="73"/>
      <c r="T421" s="73"/>
      <c r="U421" s="73"/>
      <c r="V421" s="73"/>
      <c r="W421" s="73"/>
      <c r="X421" s="73"/>
      <c r="Y421" s="73"/>
      <c r="Z421" s="73"/>
    </row>
    <row r="422" spans="1:26" ht="13.5" customHeight="1">
      <c r="A422" s="73"/>
      <c r="B422" s="73"/>
      <c r="C422" s="73"/>
      <c r="D422" s="73"/>
      <c r="E422" s="73"/>
      <c r="F422" s="590"/>
      <c r="G422" s="591"/>
      <c r="H422" s="592"/>
      <c r="I422" s="73"/>
      <c r="J422" s="73"/>
      <c r="K422" s="74"/>
      <c r="L422" s="74"/>
      <c r="M422" s="74"/>
      <c r="N422" s="74"/>
      <c r="O422" s="74"/>
      <c r="P422" s="74"/>
      <c r="Q422" s="74"/>
      <c r="R422" s="74"/>
      <c r="S422" s="73"/>
      <c r="T422" s="73"/>
      <c r="U422" s="73"/>
      <c r="V422" s="73"/>
      <c r="W422" s="73"/>
      <c r="X422" s="73"/>
      <c r="Y422" s="73"/>
      <c r="Z422" s="73"/>
    </row>
    <row r="423" spans="1:26" ht="13.5" customHeight="1">
      <c r="A423" s="73"/>
      <c r="B423" s="73"/>
      <c r="C423" s="73"/>
      <c r="D423" s="73"/>
      <c r="E423" s="73"/>
      <c r="F423" s="590"/>
      <c r="G423" s="591"/>
      <c r="H423" s="592"/>
      <c r="I423" s="73"/>
      <c r="J423" s="73"/>
      <c r="K423" s="74"/>
      <c r="L423" s="74"/>
      <c r="M423" s="74"/>
      <c r="N423" s="74"/>
      <c r="O423" s="74"/>
      <c r="P423" s="74"/>
      <c r="Q423" s="74"/>
      <c r="R423" s="74"/>
      <c r="S423" s="73"/>
      <c r="T423" s="73"/>
      <c r="U423" s="73"/>
      <c r="V423" s="73"/>
      <c r="W423" s="73"/>
      <c r="X423" s="73"/>
      <c r="Y423" s="73"/>
      <c r="Z423" s="73"/>
    </row>
    <row r="424" spans="1:26" ht="13.5" customHeight="1">
      <c r="A424" s="73"/>
      <c r="B424" s="73"/>
      <c r="C424" s="73"/>
      <c r="D424" s="73"/>
      <c r="E424" s="73"/>
      <c r="F424" s="590"/>
      <c r="G424" s="591"/>
      <c r="H424" s="592"/>
      <c r="I424" s="73"/>
      <c r="J424" s="73"/>
      <c r="K424" s="74"/>
      <c r="L424" s="74"/>
      <c r="M424" s="74"/>
      <c r="N424" s="74"/>
      <c r="O424" s="74"/>
      <c r="P424" s="74"/>
      <c r="Q424" s="74"/>
      <c r="R424" s="74"/>
      <c r="S424" s="73"/>
      <c r="T424" s="73"/>
      <c r="U424" s="73"/>
      <c r="V424" s="73"/>
      <c r="W424" s="73"/>
      <c r="X424" s="73"/>
      <c r="Y424" s="73"/>
      <c r="Z424" s="73"/>
    </row>
    <row r="425" spans="1:26" ht="13.5" customHeight="1">
      <c r="A425" s="73"/>
      <c r="B425" s="73"/>
      <c r="C425" s="73"/>
      <c r="D425" s="73"/>
      <c r="E425" s="73"/>
      <c r="F425" s="590"/>
      <c r="G425" s="591"/>
      <c r="H425" s="592"/>
      <c r="I425" s="73"/>
      <c r="J425" s="73"/>
      <c r="K425" s="74"/>
      <c r="L425" s="74"/>
      <c r="M425" s="74"/>
      <c r="N425" s="74"/>
      <c r="O425" s="74"/>
      <c r="P425" s="74"/>
      <c r="Q425" s="74"/>
      <c r="R425" s="74"/>
      <c r="S425" s="73"/>
      <c r="T425" s="73"/>
      <c r="U425" s="73"/>
      <c r="V425" s="73"/>
      <c r="W425" s="73"/>
      <c r="X425" s="73"/>
      <c r="Y425" s="73"/>
      <c r="Z425" s="73"/>
    </row>
    <row r="426" spans="1:26" ht="13.5" customHeight="1">
      <c r="A426" s="73"/>
      <c r="B426" s="73"/>
      <c r="C426" s="73"/>
      <c r="D426" s="73"/>
      <c r="E426" s="73"/>
      <c r="F426" s="590"/>
      <c r="G426" s="591"/>
      <c r="H426" s="592"/>
      <c r="I426" s="73"/>
      <c r="J426" s="73"/>
      <c r="K426" s="74"/>
      <c r="L426" s="74"/>
      <c r="M426" s="74"/>
      <c r="N426" s="74"/>
      <c r="O426" s="74"/>
      <c r="P426" s="74"/>
      <c r="Q426" s="74"/>
      <c r="R426" s="74"/>
      <c r="S426" s="73"/>
      <c r="T426" s="73"/>
      <c r="U426" s="73"/>
      <c r="V426" s="73"/>
      <c r="W426" s="73"/>
      <c r="X426" s="73"/>
      <c r="Y426" s="73"/>
      <c r="Z426" s="73"/>
    </row>
    <row r="427" spans="1:26" ht="13.5" customHeight="1">
      <c r="A427" s="73"/>
      <c r="B427" s="73"/>
      <c r="C427" s="73"/>
      <c r="D427" s="73"/>
      <c r="E427" s="73"/>
      <c r="F427" s="590"/>
      <c r="G427" s="591"/>
      <c r="H427" s="592"/>
      <c r="I427" s="73"/>
      <c r="J427" s="73"/>
      <c r="K427" s="74"/>
      <c r="L427" s="74"/>
      <c r="M427" s="74"/>
      <c r="N427" s="74"/>
      <c r="O427" s="74"/>
      <c r="P427" s="74"/>
      <c r="Q427" s="74"/>
      <c r="R427" s="74"/>
      <c r="S427" s="73"/>
      <c r="T427" s="73"/>
      <c r="U427" s="73"/>
      <c r="V427" s="73"/>
      <c r="W427" s="73"/>
      <c r="X427" s="73"/>
      <c r="Y427" s="73"/>
      <c r="Z427" s="73"/>
    </row>
    <row r="428" spans="1:26" ht="13.5" customHeight="1">
      <c r="A428" s="73"/>
      <c r="B428" s="73"/>
      <c r="C428" s="73"/>
      <c r="D428" s="73"/>
      <c r="E428" s="73"/>
      <c r="F428" s="590"/>
      <c r="G428" s="591"/>
      <c r="H428" s="592"/>
      <c r="I428" s="73"/>
      <c r="J428" s="73"/>
      <c r="K428" s="74"/>
      <c r="L428" s="74"/>
      <c r="M428" s="74"/>
      <c r="N428" s="74"/>
      <c r="O428" s="74"/>
      <c r="P428" s="74"/>
      <c r="Q428" s="74"/>
      <c r="R428" s="74"/>
      <c r="S428" s="73"/>
      <c r="T428" s="73"/>
      <c r="U428" s="73"/>
      <c r="V428" s="73"/>
      <c r="W428" s="73"/>
      <c r="X428" s="73"/>
      <c r="Y428" s="73"/>
      <c r="Z428" s="73"/>
    </row>
    <row r="429" spans="1:26" ht="13.5" customHeight="1">
      <c r="A429" s="73"/>
      <c r="B429" s="73"/>
      <c r="C429" s="73"/>
      <c r="D429" s="73"/>
      <c r="E429" s="73"/>
      <c r="F429" s="590"/>
      <c r="G429" s="591"/>
      <c r="H429" s="592"/>
      <c r="I429" s="73"/>
      <c r="J429" s="73"/>
      <c r="K429" s="74"/>
      <c r="L429" s="74"/>
      <c r="M429" s="74"/>
      <c r="N429" s="74"/>
      <c r="O429" s="74"/>
      <c r="P429" s="74"/>
      <c r="Q429" s="74"/>
      <c r="R429" s="74"/>
      <c r="S429" s="73"/>
      <c r="T429" s="73"/>
      <c r="U429" s="73"/>
      <c r="V429" s="73"/>
      <c r="W429" s="73"/>
      <c r="X429" s="73"/>
      <c r="Y429" s="73"/>
      <c r="Z429" s="73"/>
    </row>
    <row r="430" spans="1:26" ht="13.5" customHeight="1">
      <c r="A430" s="73"/>
      <c r="B430" s="73"/>
      <c r="C430" s="73"/>
      <c r="D430" s="73"/>
      <c r="E430" s="73"/>
      <c r="F430" s="590"/>
      <c r="G430" s="591"/>
      <c r="H430" s="592"/>
      <c r="I430" s="73"/>
      <c r="J430" s="73"/>
      <c r="K430" s="74"/>
      <c r="L430" s="74"/>
      <c r="M430" s="74"/>
      <c r="N430" s="74"/>
      <c r="O430" s="74"/>
      <c r="P430" s="74"/>
      <c r="Q430" s="74"/>
      <c r="R430" s="74"/>
      <c r="S430" s="73"/>
      <c r="T430" s="73"/>
      <c r="U430" s="73"/>
      <c r="V430" s="73"/>
      <c r="W430" s="73"/>
      <c r="X430" s="73"/>
      <c r="Y430" s="73"/>
      <c r="Z430" s="73"/>
    </row>
    <row r="431" spans="1:26" ht="13.5" customHeight="1">
      <c r="A431" s="73"/>
      <c r="B431" s="73"/>
      <c r="C431" s="73"/>
      <c r="D431" s="73"/>
      <c r="E431" s="73"/>
      <c r="F431" s="590"/>
      <c r="G431" s="591"/>
      <c r="H431" s="592"/>
      <c r="I431" s="73"/>
      <c r="J431" s="73"/>
      <c r="K431" s="74"/>
      <c r="L431" s="74"/>
      <c r="M431" s="74"/>
      <c r="N431" s="74"/>
      <c r="O431" s="74"/>
      <c r="P431" s="74"/>
      <c r="Q431" s="74"/>
      <c r="R431" s="74"/>
      <c r="S431" s="73"/>
      <c r="T431" s="73"/>
      <c r="U431" s="73"/>
      <c r="V431" s="73"/>
      <c r="W431" s="73"/>
      <c r="X431" s="73"/>
      <c r="Y431" s="73"/>
      <c r="Z431" s="73"/>
    </row>
    <row r="432" spans="1:26" ht="13.5" customHeight="1">
      <c r="A432" s="73"/>
      <c r="B432" s="73"/>
      <c r="C432" s="73"/>
      <c r="D432" s="73"/>
      <c r="E432" s="73"/>
      <c r="F432" s="590"/>
      <c r="G432" s="591"/>
      <c r="H432" s="592"/>
      <c r="I432" s="73"/>
      <c r="J432" s="73"/>
      <c r="K432" s="74"/>
      <c r="L432" s="74"/>
      <c r="M432" s="74"/>
      <c r="N432" s="74"/>
      <c r="O432" s="74"/>
      <c r="P432" s="74"/>
      <c r="Q432" s="74"/>
      <c r="R432" s="74"/>
      <c r="S432" s="73"/>
      <c r="T432" s="73"/>
      <c r="U432" s="73"/>
      <c r="V432" s="73"/>
      <c r="W432" s="73"/>
      <c r="X432" s="73"/>
      <c r="Y432" s="73"/>
      <c r="Z432" s="73"/>
    </row>
    <row r="433" spans="1:26" ht="13.5" customHeight="1">
      <c r="A433" s="73"/>
      <c r="B433" s="73"/>
      <c r="C433" s="73"/>
      <c r="D433" s="73"/>
      <c r="E433" s="73"/>
      <c r="F433" s="590"/>
      <c r="G433" s="591"/>
      <c r="H433" s="592"/>
      <c r="I433" s="73"/>
      <c r="J433" s="73"/>
      <c r="K433" s="74"/>
      <c r="L433" s="74"/>
      <c r="M433" s="74"/>
      <c r="N433" s="74"/>
      <c r="O433" s="74"/>
      <c r="P433" s="74"/>
      <c r="Q433" s="74"/>
      <c r="R433" s="74"/>
      <c r="S433" s="73"/>
      <c r="T433" s="73"/>
      <c r="U433" s="73"/>
      <c r="V433" s="73"/>
      <c r="W433" s="73"/>
      <c r="X433" s="73"/>
      <c r="Y433" s="73"/>
      <c r="Z433" s="73"/>
    </row>
    <row r="434" spans="1:26" ht="13.5" customHeight="1">
      <c r="A434" s="73"/>
      <c r="B434" s="73"/>
      <c r="C434" s="73"/>
      <c r="D434" s="73"/>
      <c r="E434" s="73"/>
      <c r="F434" s="590"/>
      <c r="G434" s="591"/>
      <c r="H434" s="592"/>
      <c r="I434" s="73"/>
      <c r="J434" s="73"/>
      <c r="K434" s="74"/>
      <c r="L434" s="74"/>
      <c r="M434" s="74"/>
      <c r="N434" s="74"/>
      <c r="O434" s="74"/>
      <c r="P434" s="74"/>
      <c r="Q434" s="74"/>
      <c r="R434" s="74"/>
      <c r="S434" s="73"/>
      <c r="T434" s="73"/>
      <c r="U434" s="73"/>
      <c r="V434" s="73"/>
      <c r="W434" s="73"/>
      <c r="X434" s="73"/>
      <c r="Y434" s="73"/>
      <c r="Z434" s="73"/>
    </row>
    <row r="435" spans="1:26" ht="13.5" customHeight="1">
      <c r="A435" s="73"/>
      <c r="B435" s="73"/>
      <c r="C435" s="73"/>
      <c r="D435" s="73"/>
      <c r="E435" s="73"/>
      <c r="F435" s="590"/>
      <c r="G435" s="591"/>
      <c r="H435" s="592"/>
      <c r="I435" s="73"/>
      <c r="J435" s="73"/>
      <c r="K435" s="74"/>
      <c r="L435" s="74"/>
      <c r="M435" s="74"/>
      <c r="N435" s="74"/>
      <c r="O435" s="74"/>
      <c r="P435" s="74"/>
      <c r="Q435" s="74"/>
      <c r="R435" s="74"/>
      <c r="S435" s="73"/>
      <c r="T435" s="73"/>
      <c r="U435" s="73"/>
      <c r="V435" s="73"/>
      <c r="W435" s="73"/>
      <c r="X435" s="73"/>
      <c r="Y435" s="73"/>
      <c r="Z435" s="73"/>
    </row>
    <row r="436" spans="1:26" ht="13.5" customHeight="1">
      <c r="A436" s="73"/>
      <c r="B436" s="73"/>
      <c r="C436" s="73"/>
      <c r="D436" s="73"/>
      <c r="E436" s="73"/>
      <c r="F436" s="590"/>
      <c r="G436" s="591"/>
      <c r="H436" s="592"/>
      <c r="I436" s="73"/>
      <c r="J436" s="73"/>
      <c r="K436" s="74"/>
      <c r="L436" s="74"/>
      <c r="M436" s="74"/>
      <c r="N436" s="74"/>
      <c r="O436" s="74"/>
      <c r="P436" s="74"/>
      <c r="Q436" s="74"/>
      <c r="R436" s="74"/>
      <c r="S436" s="73"/>
      <c r="T436" s="73"/>
      <c r="U436" s="73"/>
      <c r="V436" s="73"/>
      <c r="W436" s="73"/>
      <c r="X436" s="73"/>
      <c r="Y436" s="73"/>
      <c r="Z436" s="73"/>
    </row>
    <row r="437" spans="1:26" ht="13.5" customHeight="1">
      <c r="A437" s="73"/>
      <c r="B437" s="73"/>
      <c r="C437" s="73"/>
      <c r="D437" s="73"/>
      <c r="E437" s="73"/>
      <c r="F437" s="590"/>
      <c r="G437" s="591"/>
      <c r="H437" s="592"/>
      <c r="I437" s="73"/>
      <c r="J437" s="73"/>
      <c r="K437" s="74"/>
      <c r="L437" s="74"/>
      <c r="M437" s="74"/>
      <c r="N437" s="74"/>
      <c r="O437" s="74"/>
      <c r="P437" s="74"/>
      <c r="Q437" s="74"/>
      <c r="R437" s="74"/>
      <c r="S437" s="73"/>
      <c r="T437" s="73"/>
      <c r="U437" s="73"/>
      <c r="V437" s="73"/>
      <c r="W437" s="73"/>
      <c r="X437" s="73"/>
      <c r="Y437" s="73"/>
      <c r="Z437" s="73"/>
    </row>
    <row r="438" spans="1:26" ht="13.5" customHeight="1">
      <c r="A438" s="73"/>
      <c r="B438" s="73"/>
      <c r="C438" s="73"/>
      <c r="D438" s="73"/>
      <c r="E438" s="73"/>
      <c r="F438" s="590"/>
      <c r="G438" s="591"/>
      <c r="H438" s="592"/>
      <c r="I438" s="73"/>
      <c r="J438" s="73"/>
      <c r="K438" s="74"/>
      <c r="L438" s="74"/>
      <c r="M438" s="74"/>
      <c r="N438" s="74"/>
      <c r="O438" s="74"/>
      <c r="P438" s="74"/>
      <c r="Q438" s="74"/>
      <c r="R438" s="74"/>
      <c r="S438" s="73"/>
      <c r="T438" s="73"/>
      <c r="U438" s="73"/>
      <c r="V438" s="73"/>
      <c r="W438" s="73"/>
      <c r="X438" s="73"/>
      <c r="Y438" s="73"/>
      <c r="Z438" s="73"/>
    </row>
    <row r="439" spans="1:26" ht="13.5" customHeight="1">
      <c r="A439" s="73"/>
      <c r="B439" s="73"/>
      <c r="C439" s="73"/>
      <c r="D439" s="73"/>
      <c r="E439" s="73"/>
      <c r="F439" s="590"/>
      <c r="G439" s="591"/>
      <c r="H439" s="592"/>
      <c r="I439" s="73"/>
      <c r="J439" s="73"/>
      <c r="K439" s="74"/>
      <c r="L439" s="74"/>
      <c r="M439" s="74"/>
      <c r="N439" s="74"/>
      <c r="O439" s="74"/>
      <c r="P439" s="74"/>
      <c r="Q439" s="74"/>
      <c r="R439" s="74"/>
      <c r="S439" s="73"/>
      <c r="T439" s="73"/>
      <c r="U439" s="73"/>
      <c r="V439" s="73"/>
      <c r="W439" s="73"/>
      <c r="X439" s="73"/>
      <c r="Y439" s="73"/>
      <c r="Z439" s="73"/>
    </row>
    <row r="440" spans="1:26" ht="13.5" customHeight="1">
      <c r="A440" s="73"/>
      <c r="B440" s="73"/>
      <c r="C440" s="73"/>
      <c r="D440" s="73"/>
      <c r="E440" s="73"/>
      <c r="F440" s="590"/>
      <c r="G440" s="591"/>
      <c r="H440" s="592"/>
      <c r="I440" s="73"/>
      <c r="J440" s="73"/>
      <c r="K440" s="74"/>
      <c r="L440" s="74"/>
      <c r="M440" s="74"/>
      <c r="N440" s="74"/>
      <c r="O440" s="74"/>
      <c r="P440" s="74"/>
      <c r="Q440" s="74"/>
      <c r="R440" s="74"/>
      <c r="S440" s="73"/>
      <c r="T440" s="73"/>
      <c r="U440" s="73"/>
      <c r="V440" s="73"/>
      <c r="W440" s="73"/>
      <c r="X440" s="73"/>
      <c r="Y440" s="73"/>
      <c r="Z440" s="73"/>
    </row>
    <row r="441" spans="1:26" ht="13.5" customHeight="1">
      <c r="A441" s="73"/>
      <c r="B441" s="73"/>
      <c r="C441" s="73"/>
      <c r="D441" s="73"/>
      <c r="E441" s="73"/>
      <c r="F441" s="590"/>
      <c r="G441" s="591"/>
      <c r="H441" s="592"/>
      <c r="I441" s="73"/>
      <c r="J441" s="73"/>
      <c r="K441" s="74"/>
      <c r="L441" s="74"/>
      <c r="M441" s="74"/>
      <c r="N441" s="74"/>
      <c r="O441" s="74"/>
      <c r="P441" s="74"/>
      <c r="Q441" s="74"/>
      <c r="R441" s="74"/>
      <c r="S441" s="73"/>
      <c r="T441" s="73"/>
      <c r="U441" s="73"/>
      <c r="V441" s="73"/>
      <c r="W441" s="73"/>
      <c r="X441" s="73"/>
      <c r="Y441" s="73"/>
      <c r="Z441" s="73"/>
    </row>
    <row r="442" spans="1:26" ht="13.5" customHeight="1">
      <c r="A442" s="73"/>
      <c r="B442" s="73"/>
      <c r="C442" s="73"/>
      <c r="D442" s="73"/>
      <c r="E442" s="73"/>
      <c r="F442" s="590"/>
      <c r="G442" s="591"/>
      <c r="H442" s="592"/>
      <c r="I442" s="73"/>
      <c r="J442" s="73"/>
      <c r="K442" s="74"/>
      <c r="L442" s="74"/>
      <c r="M442" s="74"/>
      <c r="N442" s="74"/>
      <c r="O442" s="74"/>
      <c r="P442" s="74"/>
      <c r="Q442" s="74"/>
      <c r="R442" s="74"/>
      <c r="S442" s="73"/>
      <c r="T442" s="73"/>
      <c r="U442" s="73"/>
      <c r="V442" s="73"/>
      <c r="W442" s="73"/>
      <c r="X442" s="73"/>
      <c r="Y442" s="73"/>
      <c r="Z442" s="73"/>
    </row>
    <row r="443" spans="1:26" ht="13.5" customHeight="1">
      <c r="A443" s="73"/>
      <c r="B443" s="73"/>
      <c r="C443" s="73"/>
      <c r="D443" s="73"/>
      <c r="E443" s="73"/>
      <c r="F443" s="590"/>
      <c r="G443" s="591"/>
      <c r="H443" s="592"/>
      <c r="I443" s="73"/>
      <c r="J443" s="73"/>
      <c r="K443" s="74"/>
      <c r="L443" s="74"/>
      <c r="M443" s="74"/>
      <c r="N443" s="74"/>
      <c r="O443" s="74"/>
      <c r="P443" s="74"/>
      <c r="Q443" s="74"/>
      <c r="R443" s="74"/>
      <c r="S443" s="73"/>
      <c r="T443" s="73"/>
      <c r="U443" s="73"/>
      <c r="V443" s="73"/>
      <c r="W443" s="73"/>
      <c r="X443" s="73"/>
      <c r="Y443" s="73"/>
      <c r="Z443" s="73"/>
    </row>
    <row r="444" spans="1:26" ht="13.5" customHeight="1">
      <c r="A444" s="73"/>
      <c r="B444" s="73"/>
      <c r="C444" s="73"/>
      <c r="D444" s="73"/>
      <c r="E444" s="73"/>
      <c r="F444" s="590"/>
      <c r="G444" s="591"/>
      <c r="H444" s="592"/>
      <c r="I444" s="73"/>
      <c r="J444" s="73"/>
      <c r="K444" s="74"/>
      <c r="L444" s="74"/>
      <c r="M444" s="74"/>
      <c r="N444" s="74"/>
      <c r="O444" s="74"/>
      <c r="P444" s="74"/>
      <c r="Q444" s="74"/>
      <c r="R444" s="74"/>
      <c r="S444" s="73"/>
      <c r="T444" s="73"/>
      <c r="U444" s="73"/>
      <c r="V444" s="73"/>
      <c r="W444" s="73"/>
      <c r="X444" s="73"/>
      <c r="Y444" s="73"/>
      <c r="Z444" s="73"/>
    </row>
    <row r="445" spans="1:26" ht="13.5" customHeight="1">
      <c r="A445" s="73"/>
      <c r="B445" s="73"/>
      <c r="C445" s="73"/>
      <c r="D445" s="73"/>
      <c r="E445" s="73"/>
      <c r="F445" s="590"/>
      <c r="G445" s="591"/>
      <c r="H445" s="592"/>
      <c r="I445" s="73"/>
      <c r="J445" s="73"/>
      <c r="K445" s="74"/>
      <c r="L445" s="74"/>
      <c r="M445" s="74"/>
      <c r="N445" s="74"/>
      <c r="O445" s="74"/>
      <c r="P445" s="74"/>
      <c r="Q445" s="74"/>
      <c r="R445" s="74"/>
      <c r="S445" s="73"/>
      <c r="T445" s="73"/>
      <c r="U445" s="73"/>
      <c r="V445" s="73"/>
      <c r="W445" s="73"/>
      <c r="X445" s="73"/>
      <c r="Y445" s="73"/>
      <c r="Z445" s="73"/>
    </row>
    <row r="446" spans="1:26" ht="13.5" customHeight="1">
      <c r="A446" s="73"/>
      <c r="B446" s="73"/>
      <c r="C446" s="73"/>
      <c r="D446" s="73"/>
      <c r="E446" s="73"/>
      <c r="F446" s="590"/>
      <c r="G446" s="591"/>
      <c r="H446" s="592"/>
      <c r="I446" s="73"/>
      <c r="J446" s="73"/>
      <c r="K446" s="74"/>
      <c r="L446" s="74"/>
      <c r="M446" s="74"/>
      <c r="N446" s="74"/>
      <c r="O446" s="74"/>
      <c r="P446" s="74"/>
      <c r="Q446" s="74"/>
      <c r="R446" s="74"/>
      <c r="S446" s="73"/>
      <c r="T446" s="73"/>
      <c r="U446" s="73"/>
      <c r="V446" s="73"/>
      <c r="W446" s="73"/>
      <c r="X446" s="73"/>
      <c r="Y446" s="73"/>
      <c r="Z446" s="73"/>
    </row>
    <row r="447" spans="1:26" ht="13.5" customHeight="1">
      <c r="A447" s="73"/>
      <c r="B447" s="73"/>
      <c r="C447" s="73"/>
      <c r="D447" s="73"/>
      <c r="E447" s="73"/>
      <c r="F447" s="590"/>
      <c r="G447" s="591"/>
      <c r="H447" s="592"/>
      <c r="I447" s="73"/>
      <c r="J447" s="73"/>
      <c r="K447" s="74"/>
      <c r="L447" s="74"/>
      <c r="M447" s="74"/>
      <c r="N447" s="74"/>
      <c r="O447" s="74"/>
      <c r="P447" s="74"/>
      <c r="Q447" s="74"/>
      <c r="R447" s="74"/>
      <c r="S447" s="73"/>
      <c r="T447" s="73"/>
      <c r="U447" s="73"/>
      <c r="V447" s="73"/>
      <c r="W447" s="73"/>
      <c r="X447" s="73"/>
      <c r="Y447" s="73"/>
      <c r="Z447" s="73"/>
    </row>
    <row r="448" spans="1:26" ht="13.5" customHeight="1">
      <c r="A448" s="73"/>
      <c r="B448" s="73"/>
      <c r="C448" s="73"/>
      <c r="D448" s="73"/>
      <c r="E448" s="73"/>
      <c r="F448" s="590"/>
      <c r="G448" s="591"/>
      <c r="H448" s="592"/>
      <c r="I448" s="73"/>
      <c r="J448" s="73"/>
      <c r="K448" s="74"/>
      <c r="L448" s="74"/>
      <c r="M448" s="74"/>
      <c r="N448" s="74"/>
      <c r="O448" s="74"/>
      <c r="P448" s="74"/>
      <c r="Q448" s="74"/>
      <c r="R448" s="74"/>
      <c r="S448" s="73"/>
      <c r="T448" s="73"/>
      <c r="U448" s="73"/>
      <c r="V448" s="73"/>
      <c r="W448" s="73"/>
      <c r="X448" s="73"/>
      <c r="Y448" s="73"/>
      <c r="Z448" s="73"/>
    </row>
    <row r="449" spans="1:26" ht="13.5" customHeight="1">
      <c r="A449" s="73"/>
      <c r="B449" s="73"/>
      <c r="C449" s="73"/>
      <c r="D449" s="73"/>
      <c r="E449" s="73"/>
      <c r="F449" s="590"/>
      <c r="G449" s="591"/>
      <c r="H449" s="592"/>
      <c r="I449" s="73"/>
      <c r="J449" s="73"/>
      <c r="K449" s="74"/>
      <c r="L449" s="74"/>
      <c r="M449" s="74"/>
      <c r="N449" s="74"/>
      <c r="O449" s="74"/>
      <c r="P449" s="74"/>
      <c r="Q449" s="74"/>
      <c r="R449" s="74"/>
      <c r="S449" s="73"/>
      <c r="T449" s="73"/>
      <c r="U449" s="73"/>
      <c r="V449" s="73"/>
      <c r="W449" s="73"/>
      <c r="X449" s="73"/>
      <c r="Y449" s="73"/>
      <c r="Z449" s="73"/>
    </row>
    <row r="450" spans="1:26" ht="13.5" customHeight="1">
      <c r="A450" s="73"/>
      <c r="B450" s="73"/>
      <c r="C450" s="73"/>
      <c r="D450" s="73"/>
      <c r="E450" s="73"/>
      <c r="F450" s="590"/>
      <c r="G450" s="591"/>
      <c r="H450" s="592"/>
      <c r="I450" s="73"/>
      <c r="J450" s="73"/>
      <c r="K450" s="74"/>
      <c r="L450" s="74"/>
      <c r="M450" s="74"/>
      <c r="N450" s="74"/>
      <c r="O450" s="74"/>
      <c r="P450" s="74"/>
      <c r="Q450" s="74"/>
      <c r="R450" s="74"/>
      <c r="S450" s="73"/>
      <c r="T450" s="73"/>
      <c r="U450" s="73"/>
      <c r="V450" s="73"/>
      <c r="W450" s="73"/>
      <c r="X450" s="73"/>
      <c r="Y450" s="73"/>
      <c r="Z450" s="73"/>
    </row>
    <row r="451" spans="1:26" ht="13.5" customHeight="1">
      <c r="A451" s="73"/>
      <c r="B451" s="73"/>
      <c r="C451" s="73"/>
      <c r="D451" s="73"/>
      <c r="E451" s="73"/>
      <c r="F451" s="590"/>
      <c r="G451" s="591"/>
      <c r="H451" s="592"/>
      <c r="I451" s="73"/>
      <c r="J451" s="73"/>
      <c r="K451" s="74"/>
      <c r="L451" s="74"/>
      <c r="M451" s="74"/>
      <c r="N451" s="74"/>
      <c r="O451" s="74"/>
      <c r="P451" s="74"/>
      <c r="Q451" s="74"/>
      <c r="R451" s="74"/>
      <c r="S451" s="73"/>
      <c r="T451" s="73"/>
      <c r="U451" s="73"/>
      <c r="V451" s="73"/>
      <c r="W451" s="73"/>
      <c r="X451" s="73"/>
      <c r="Y451" s="73"/>
      <c r="Z451" s="73"/>
    </row>
    <row r="452" spans="1:26" ht="13.5" customHeight="1">
      <c r="A452" s="73"/>
      <c r="B452" s="73"/>
      <c r="C452" s="73"/>
      <c r="D452" s="73"/>
      <c r="E452" s="73"/>
      <c r="F452" s="590"/>
      <c r="G452" s="591"/>
      <c r="H452" s="592"/>
      <c r="I452" s="73"/>
      <c r="J452" s="73"/>
      <c r="K452" s="74"/>
      <c r="L452" s="74"/>
      <c r="M452" s="74"/>
      <c r="N452" s="74"/>
      <c r="O452" s="74"/>
      <c r="P452" s="74"/>
      <c r="Q452" s="74"/>
      <c r="R452" s="74"/>
      <c r="S452" s="73"/>
      <c r="T452" s="73"/>
      <c r="U452" s="73"/>
      <c r="V452" s="73"/>
      <c r="W452" s="73"/>
      <c r="X452" s="73"/>
      <c r="Y452" s="73"/>
      <c r="Z452" s="73"/>
    </row>
    <row r="453" spans="1:26" ht="13.5" customHeight="1">
      <c r="A453" s="73"/>
      <c r="B453" s="73"/>
      <c r="C453" s="73"/>
      <c r="D453" s="73"/>
      <c r="E453" s="73"/>
      <c r="F453" s="590"/>
      <c r="G453" s="591"/>
      <c r="H453" s="592"/>
      <c r="I453" s="73"/>
      <c r="J453" s="73"/>
      <c r="K453" s="74"/>
      <c r="L453" s="74"/>
      <c r="M453" s="74"/>
      <c r="N453" s="74"/>
      <c r="O453" s="74"/>
      <c r="P453" s="74"/>
      <c r="Q453" s="74"/>
      <c r="R453" s="74"/>
      <c r="S453" s="73"/>
      <c r="T453" s="73"/>
      <c r="U453" s="73"/>
      <c r="V453" s="73"/>
      <c r="W453" s="73"/>
      <c r="X453" s="73"/>
      <c r="Y453" s="73"/>
      <c r="Z453" s="73"/>
    </row>
    <row r="454" spans="1:26" ht="13.5" customHeight="1">
      <c r="A454" s="73"/>
      <c r="B454" s="73"/>
      <c r="C454" s="73"/>
      <c r="D454" s="73"/>
      <c r="E454" s="73"/>
      <c r="F454" s="590"/>
      <c r="G454" s="591"/>
      <c r="H454" s="592"/>
      <c r="I454" s="73"/>
      <c r="J454" s="73"/>
      <c r="K454" s="74"/>
      <c r="L454" s="74"/>
      <c r="M454" s="74"/>
      <c r="N454" s="74"/>
      <c r="O454" s="74"/>
      <c r="P454" s="74"/>
      <c r="Q454" s="74"/>
      <c r="R454" s="74"/>
      <c r="S454" s="73"/>
      <c r="T454" s="73"/>
      <c r="U454" s="73"/>
      <c r="V454" s="73"/>
      <c r="W454" s="73"/>
      <c r="X454" s="73"/>
      <c r="Y454" s="73"/>
      <c r="Z454" s="73"/>
    </row>
    <row r="455" spans="1:26" ht="13.5" customHeight="1">
      <c r="A455" s="73"/>
      <c r="B455" s="73"/>
      <c r="C455" s="73"/>
      <c r="D455" s="73"/>
      <c r="E455" s="73"/>
      <c r="F455" s="590"/>
      <c r="G455" s="591"/>
      <c r="H455" s="592"/>
      <c r="I455" s="73"/>
      <c r="J455" s="73"/>
      <c r="K455" s="74"/>
      <c r="L455" s="74"/>
      <c r="M455" s="74"/>
      <c r="N455" s="74"/>
      <c r="O455" s="74"/>
      <c r="P455" s="74"/>
      <c r="Q455" s="74"/>
      <c r="R455" s="74"/>
      <c r="S455" s="73"/>
      <c r="T455" s="73"/>
      <c r="U455" s="73"/>
      <c r="V455" s="73"/>
      <c r="W455" s="73"/>
      <c r="X455" s="73"/>
      <c r="Y455" s="73"/>
      <c r="Z455" s="73"/>
    </row>
    <row r="456" spans="1:26" ht="13.5" customHeight="1">
      <c r="A456" s="73"/>
      <c r="B456" s="73"/>
      <c r="C456" s="73"/>
      <c r="D456" s="73"/>
      <c r="E456" s="73"/>
      <c r="F456" s="590"/>
      <c r="G456" s="591"/>
      <c r="H456" s="592"/>
      <c r="I456" s="73"/>
      <c r="J456" s="73"/>
      <c r="K456" s="74"/>
      <c r="L456" s="74"/>
      <c r="M456" s="74"/>
      <c r="N456" s="74"/>
      <c r="O456" s="74"/>
      <c r="P456" s="74"/>
      <c r="Q456" s="74"/>
      <c r="R456" s="74"/>
      <c r="S456" s="73"/>
      <c r="T456" s="73"/>
      <c r="U456" s="73"/>
      <c r="V456" s="73"/>
      <c r="W456" s="73"/>
      <c r="X456" s="73"/>
      <c r="Y456" s="73"/>
      <c r="Z456" s="73"/>
    </row>
    <row r="457" spans="1:26" ht="13.5" customHeight="1">
      <c r="A457" s="73"/>
      <c r="B457" s="73"/>
      <c r="C457" s="73"/>
      <c r="D457" s="73"/>
      <c r="E457" s="73"/>
      <c r="F457" s="590"/>
      <c r="G457" s="591"/>
      <c r="H457" s="592"/>
      <c r="I457" s="73"/>
      <c r="J457" s="73"/>
      <c r="K457" s="74"/>
      <c r="L457" s="74"/>
      <c r="M457" s="74"/>
      <c r="N457" s="74"/>
      <c r="O457" s="74"/>
      <c r="P457" s="74"/>
      <c r="Q457" s="74"/>
      <c r="R457" s="74"/>
      <c r="S457" s="73"/>
      <c r="T457" s="73"/>
      <c r="U457" s="73"/>
      <c r="V457" s="73"/>
      <c r="W457" s="73"/>
      <c r="X457" s="73"/>
      <c r="Y457" s="73"/>
      <c r="Z457" s="73"/>
    </row>
    <row r="458" spans="1:26" ht="13.5" customHeight="1">
      <c r="A458" s="73"/>
      <c r="B458" s="73"/>
      <c r="C458" s="73"/>
      <c r="D458" s="73"/>
      <c r="E458" s="73"/>
      <c r="F458" s="590"/>
      <c r="G458" s="591"/>
      <c r="H458" s="592"/>
      <c r="I458" s="73"/>
      <c r="J458" s="73"/>
      <c r="K458" s="74"/>
      <c r="L458" s="74"/>
      <c r="M458" s="74"/>
      <c r="N458" s="74"/>
      <c r="O458" s="74"/>
      <c r="P458" s="74"/>
      <c r="Q458" s="74"/>
      <c r="R458" s="74"/>
      <c r="S458" s="73"/>
      <c r="T458" s="73"/>
      <c r="U458" s="73"/>
      <c r="V458" s="73"/>
      <c r="W458" s="73"/>
      <c r="X458" s="73"/>
      <c r="Y458" s="73"/>
      <c r="Z458" s="73"/>
    </row>
    <row r="459" spans="1:26" ht="13.5" customHeight="1">
      <c r="A459" s="73"/>
      <c r="B459" s="73"/>
      <c r="C459" s="73"/>
      <c r="D459" s="73"/>
      <c r="E459" s="73"/>
      <c r="F459" s="590"/>
      <c r="G459" s="591"/>
      <c r="H459" s="592"/>
      <c r="I459" s="73"/>
      <c r="J459" s="73"/>
      <c r="K459" s="74"/>
      <c r="L459" s="74"/>
      <c r="M459" s="74"/>
      <c r="N459" s="74"/>
      <c r="O459" s="74"/>
      <c r="P459" s="74"/>
      <c r="Q459" s="74"/>
      <c r="R459" s="74"/>
      <c r="S459" s="73"/>
      <c r="T459" s="73"/>
      <c r="U459" s="73"/>
      <c r="V459" s="73"/>
      <c r="W459" s="73"/>
      <c r="X459" s="73"/>
      <c r="Y459" s="73"/>
      <c r="Z459" s="73"/>
    </row>
    <row r="460" spans="1:26" ht="13.5" customHeight="1">
      <c r="A460" s="73"/>
      <c r="B460" s="73"/>
      <c r="C460" s="73"/>
      <c r="D460" s="73"/>
      <c r="E460" s="73"/>
      <c r="F460" s="590"/>
      <c r="G460" s="591"/>
      <c r="H460" s="592"/>
      <c r="I460" s="73"/>
      <c r="J460" s="73"/>
      <c r="K460" s="74"/>
      <c r="L460" s="74"/>
      <c r="M460" s="74"/>
      <c r="N460" s="74"/>
      <c r="O460" s="74"/>
      <c r="P460" s="74"/>
      <c r="Q460" s="74"/>
      <c r="R460" s="74"/>
      <c r="S460" s="73"/>
      <c r="T460" s="73"/>
      <c r="U460" s="73"/>
      <c r="V460" s="73"/>
      <c r="W460" s="73"/>
      <c r="X460" s="73"/>
      <c r="Y460" s="73"/>
      <c r="Z460" s="73"/>
    </row>
    <row r="461" spans="1:26" ht="13.5" customHeight="1">
      <c r="A461" s="73"/>
      <c r="B461" s="73"/>
      <c r="C461" s="73"/>
      <c r="D461" s="73"/>
      <c r="E461" s="73"/>
      <c r="F461" s="590"/>
      <c r="G461" s="591"/>
      <c r="H461" s="592"/>
      <c r="I461" s="73"/>
      <c r="J461" s="73"/>
      <c r="K461" s="74"/>
      <c r="L461" s="74"/>
      <c r="M461" s="74"/>
      <c r="N461" s="74"/>
      <c r="O461" s="74"/>
      <c r="P461" s="74"/>
      <c r="Q461" s="74"/>
      <c r="R461" s="74"/>
      <c r="S461" s="73"/>
      <c r="T461" s="73"/>
      <c r="U461" s="73"/>
      <c r="V461" s="73"/>
      <c r="W461" s="73"/>
      <c r="X461" s="73"/>
      <c r="Y461" s="73"/>
      <c r="Z461" s="73"/>
    </row>
    <row r="462" spans="1:26" ht="13.5" customHeight="1">
      <c r="A462" s="73"/>
      <c r="B462" s="73"/>
      <c r="C462" s="73"/>
      <c r="D462" s="73"/>
      <c r="E462" s="73"/>
      <c r="F462" s="590"/>
      <c r="G462" s="591"/>
      <c r="H462" s="592"/>
      <c r="I462" s="73"/>
      <c r="J462" s="73"/>
      <c r="K462" s="74"/>
      <c r="L462" s="74"/>
      <c r="M462" s="74"/>
      <c r="N462" s="74"/>
      <c r="O462" s="74"/>
      <c r="P462" s="74"/>
      <c r="Q462" s="74"/>
      <c r="R462" s="74"/>
      <c r="S462" s="73"/>
      <c r="T462" s="73"/>
      <c r="U462" s="73"/>
      <c r="V462" s="73"/>
      <c r="W462" s="73"/>
      <c r="X462" s="73"/>
      <c r="Y462" s="73"/>
      <c r="Z462" s="73"/>
    </row>
    <row r="463" spans="1:26" ht="13.5" customHeight="1">
      <c r="A463" s="73"/>
      <c r="B463" s="73"/>
      <c r="C463" s="73"/>
      <c r="D463" s="73"/>
      <c r="E463" s="73"/>
      <c r="F463" s="590"/>
      <c r="G463" s="591"/>
      <c r="H463" s="592"/>
      <c r="I463" s="73"/>
      <c r="J463" s="73"/>
      <c r="K463" s="74"/>
      <c r="L463" s="74"/>
      <c r="M463" s="74"/>
      <c r="N463" s="74"/>
      <c r="O463" s="74"/>
      <c r="P463" s="74"/>
      <c r="Q463" s="74"/>
      <c r="R463" s="74"/>
      <c r="S463" s="73"/>
      <c r="T463" s="73"/>
      <c r="U463" s="73"/>
      <c r="V463" s="73"/>
      <c r="W463" s="73"/>
      <c r="X463" s="73"/>
      <c r="Y463" s="73"/>
      <c r="Z463" s="73"/>
    </row>
    <row r="464" spans="1:26" ht="13.5" customHeight="1">
      <c r="A464" s="73"/>
      <c r="B464" s="73"/>
      <c r="C464" s="73"/>
      <c r="D464" s="73"/>
      <c r="E464" s="73"/>
      <c r="F464" s="590"/>
      <c r="G464" s="591"/>
      <c r="H464" s="592"/>
      <c r="I464" s="73"/>
      <c r="J464" s="73"/>
      <c r="K464" s="74"/>
      <c r="L464" s="74"/>
      <c r="M464" s="74"/>
      <c r="N464" s="74"/>
      <c r="O464" s="74"/>
      <c r="P464" s="74"/>
      <c r="Q464" s="74"/>
      <c r="R464" s="74"/>
      <c r="S464" s="73"/>
      <c r="T464" s="73"/>
      <c r="U464" s="73"/>
      <c r="V464" s="73"/>
      <c r="W464" s="73"/>
      <c r="X464" s="73"/>
      <c r="Y464" s="73"/>
      <c r="Z464" s="73"/>
    </row>
    <row r="465" spans="1:26" ht="13.5" customHeight="1">
      <c r="A465" s="73"/>
      <c r="B465" s="73"/>
      <c r="C465" s="73"/>
      <c r="D465" s="73"/>
      <c r="E465" s="73"/>
      <c r="F465" s="590"/>
      <c r="G465" s="591"/>
      <c r="H465" s="592"/>
      <c r="I465" s="73"/>
      <c r="J465" s="73"/>
      <c r="K465" s="74"/>
      <c r="L465" s="74"/>
      <c r="M465" s="74"/>
      <c r="N465" s="74"/>
      <c r="O465" s="74"/>
      <c r="P465" s="74"/>
      <c r="Q465" s="74"/>
      <c r="R465" s="74"/>
      <c r="S465" s="73"/>
      <c r="T465" s="73"/>
      <c r="U465" s="73"/>
      <c r="V465" s="73"/>
      <c r="W465" s="73"/>
      <c r="X465" s="73"/>
      <c r="Y465" s="73"/>
      <c r="Z465" s="73"/>
    </row>
    <row r="466" spans="1:26" ht="13.5" customHeight="1">
      <c r="A466" s="73"/>
      <c r="B466" s="73"/>
      <c r="C466" s="73"/>
      <c r="D466" s="73"/>
      <c r="E466" s="73"/>
      <c r="F466" s="590"/>
      <c r="G466" s="591"/>
      <c r="H466" s="592"/>
      <c r="I466" s="73"/>
      <c r="J466" s="73"/>
      <c r="K466" s="74"/>
      <c r="L466" s="74"/>
      <c r="M466" s="74"/>
      <c r="N466" s="74"/>
      <c r="O466" s="74"/>
      <c r="P466" s="74"/>
      <c r="Q466" s="74"/>
      <c r="R466" s="74"/>
      <c r="S466" s="73"/>
      <c r="T466" s="73"/>
      <c r="U466" s="73"/>
      <c r="V466" s="73"/>
      <c r="W466" s="73"/>
      <c r="X466" s="73"/>
      <c r="Y466" s="73"/>
      <c r="Z466" s="73"/>
    </row>
    <row r="467" spans="1:26" ht="13.5" customHeight="1">
      <c r="A467" s="73"/>
      <c r="B467" s="73"/>
      <c r="C467" s="73"/>
      <c r="D467" s="73"/>
      <c r="E467" s="73"/>
      <c r="F467" s="590"/>
      <c r="G467" s="591"/>
      <c r="H467" s="592"/>
      <c r="I467" s="73"/>
      <c r="J467" s="73"/>
      <c r="K467" s="74"/>
      <c r="L467" s="74"/>
      <c r="M467" s="74"/>
      <c r="N467" s="74"/>
      <c r="O467" s="74"/>
      <c r="P467" s="74"/>
      <c r="Q467" s="74"/>
      <c r="R467" s="74"/>
      <c r="S467" s="73"/>
      <c r="T467" s="73"/>
      <c r="U467" s="73"/>
      <c r="V467" s="73"/>
      <c r="W467" s="73"/>
      <c r="X467" s="73"/>
      <c r="Y467" s="73"/>
      <c r="Z467" s="73"/>
    </row>
    <row r="468" spans="1:26" ht="13.5" customHeight="1">
      <c r="A468" s="73"/>
      <c r="B468" s="73"/>
      <c r="C468" s="73"/>
      <c r="D468" s="73"/>
      <c r="E468" s="73"/>
      <c r="F468" s="590"/>
      <c r="G468" s="591"/>
      <c r="H468" s="592"/>
      <c r="I468" s="73"/>
      <c r="J468" s="73"/>
      <c r="K468" s="74"/>
      <c r="L468" s="74"/>
      <c r="M468" s="74"/>
      <c r="N468" s="74"/>
      <c r="O468" s="74"/>
      <c r="P468" s="74"/>
      <c r="Q468" s="74"/>
      <c r="R468" s="74"/>
      <c r="S468" s="73"/>
      <c r="T468" s="73"/>
      <c r="U468" s="73"/>
      <c r="V468" s="73"/>
      <c r="W468" s="73"/>
      <c r="X468" s="73"/>
      <c r="Y468" s="73"/>
      <c r="Z468" s="73"/>
    </row>
    <row r="469" spans="1:26" ht="13.5" customHeight="1">
      <c r="A469" s="73"/>
      <c r="B469" s="73"/>
      <c r="C469" s="73"/>
      <c r="D469" s="73"/>
      <c r="E469" s="73"/>
      <c r="F469" s="590"/>
      <c r="G469" s="591"/>
      <c r="H469" s="592"/>
      <c r="I469" s="73"/>
      <c r="J469" s="73"/>
      <c r="K469" s="74"/>
      <c r="L469" s="74"/>
      <c r="M469" s="74"/>
      <c r="N469" s="74"/>
      <c r="O469" s="74"/>
      <c r="P469" s="74"/>
      <c r="Q469" s="74"/>
      <c r="R469" s="74"/>
      <c r="S469" s="73"/>
      <c r="T469" s="73"/>
      <c r="U469" s="73"/>
      <c r="V469" s="73"/>
      <c r="W469" s="73"/>
      <c r="X469" s="73"/>
      <c r="Y469" s="73"/>
      <c r="Z469" s="73"/>
    </row>
    <row r="470" spans="1:26" ht="13.5" customHeight="1">
      <c r="A470" s="73"/>
      <c r="B470" s="73"/>
      <c r="C470" s="73"/>
      <c r="D470" s="73"/>
      <c r="E470" s="73"/>
      <c r="F470" s="590"/>
      <c r="G470" s="591"/>
      <c r="H470" s="592"/>
      <c r="I470" s="73"/>
      <c r="J470" s="73"/>
      <c r="K470" s="74"/>
      <c r="L470" s="74"/>
      <c r="M470" s="74"/>
      <c r="N470" s="74"/>
      <c r="O470" s="74"/>
      <c r="P470" s="74"/>
      <c r="Q470" s="74"/>
      <c r="R470" s="74"/>
      <c r="S470" s="73"/>
      <c r="T470" s="73"/>
      <c r="U470" s="73"/>
      <c r="V470" s="73"/>
      <c r="W470" s="73"/>
      <c r="X470" s="73"/>
      <c r="Y470" s="73"/>
      <c r="Z470" s="73"/>
    </row>
    <row r="471" spans="1:26" ht="13.5" customHeight="1">
      <c r="A471" s="73"/>
      <c r="B471" s="73"/>
      <c r="C471" s="73"/>
      <c r="D471" s="73"/>
      <c r="E471" s="73"/>
      <c r="F471" s="590"/>
      <c r="G471" s="591"/>
      <c r="H471" s="592"/>
      <c r="I471" s="73"/>
      <c r="J471" s="73"/>
      <c r="K471" s="74"/>
      <c r="L471" s="74"/>
      <c r="M471" s="74"/>
      <c r="N471" s="74"/>
      <c r="O471" s="74"/>
      <c r="P471" s="74"/>
      <c r="Q471" s="74"/>
      <c r="R471" s="74"/>
      <c r="S471" s="73"/>
      <c r="T471" s="73"/>
      <c r="U471" s="73"/>
      <c r="V471" s="73"/>
      <c r="W471" s="73"/>
      <c r="X471" s="73"/>
      <c r="Y471" s="73"/>
      <c r="Z471" s="73"/>
    </row>
    <row r="472" spans="1:26" ht="13.5" customHeight="1">
      <c r="A472" s="73"/>
      <c r="B472" s="73"/>
      <c r="C472" s="73"/>
      <c r="D472" s="73"/>
      <c r="E472" s="73"/>
      <c r="F472" s="590"/>
      <c r="G472" s="591"/>
      <c r="H472" s="592"/>
      <c r="I472" s="73"/>
      <c r="J472" s="73"/>
      <c r="K472" s="74"/>
      <c r="L472" s="74"/>
      <c r="M472" s="74"/>
      <c r="N472" s="74"/>
      <c r="O472" s="74"/>
      <c r="P472" s="74"/>
      <c r="Q472" s="74"/>
      <c r="R472" s="74"/>
      <c r="S472" s="73"/>
      <c r="T472" s="73"/>
      <c r="U472" s="73"/>
      <c r="V472" s="73"/>
      <c r="W472" s="73"/>
      <c r="X472" s="73"/>
      <c r="Y472" s="73"/>
      <c r="Z472" s="73"/>
    </row>
    <row r="473" spans="1:26" ht="13.5" customHeight="1">
      <c r="A473" s="73"/>
      <c r="B473" s="73"/>
      <c r="C473" s="73"/>
      <c r="D473" s="73"/>
      <c r="E473" s="73"/>
      <c r="F473" s="590"/>
      <c r="G473" s="591"/>
      <c r="H473" s="592"/>
      <c r="I473" s="73"/>
      <c r="J473" s="73"/>
      <c r="K473" s="74"/>
      <c r="L473" s="74"/>
      <c r="M473" s="74"/>
      <c r="N473" s="74"/>
      <c r="O473" s="74"/>
      <c r="P473" s="74"/>
      <c r="Q473" s="74"/>
      <c r="R473" s="74"/>
      <c r="S473" s="73"/>
      <c r="T473" s="73"/>
      <c r="U473" s="73"/>
      <c r="V473" s="73"/>
      <c r="W473" s="73"/>
      <c r="X473" s="73"/>
      <c r="Y473" s="73"/>
      <c r="Z473" s="73"/>
    </row>
    <row r="474" spans="1:26" ht="13.5" customHeight="1">
      <c r="A474" s="73"/>
      <c r="B474" s="73"/>
      <c r="C474" s="73"/>
      <c r="D474" s="73"/>
      <c r="E474" s="73"/>
      <c r="F474" s="590"/>
      <c r="G474" s="591"/>
      <c r="H474" s="592"/>
      <c r="I474" s="73"/>
      <c r="J474" s="73"/>
      <c r="K474" s="74"/>
      <c r="L474" s="74"/>
      <c r="M474" s="74"/>
      <c r="N474" s="74"/>
      <c r="O474" s="74"/>
      <c r="P474" s="74"/>
      <c r="Q474" s="74"/>
      <c r="R474" s="74"/>
      <c r="S474" s="73"/>
      <c r="T474" s="73"/>
      <c r="U474" s="73"/>
      <c r="V474" s="73"/>
      <c r="W474" s="73"/>
      <c r="X474" s="73"/>
      <c r="Y474" s="73"/>
      <c r="Z474" s="73"/>
    </row>
    <row r="475" spans="1:26" ht="13.5" customHeight="1">
      <c r="A475" s="73"/>
      <c r="B475" s="73"/>
      <c r="C475" s="73"/>
      <c r="D475" s="73"/>
      <c r="E475" s="73"/>
      <c r="F475" s="590"/>
      <c r="G475" s="591"/>
      <c r="H475" s="592"/>
      <c r="I475" s="73"/>
      <c r="J475" s="73"/>
      <c r="K475" s="74"/>
      <c r="L475" s="74"/>
      <c r="M475" s="74"/>
      <c r="N475" s="74"/>
      <c r="O475" s="74"/>
      <c r="P475" s="74"/>
      <c r="Q475" s="74"/>
      <c r="R475" s="74"/>
      <c r="S475" s="73"/>
      <c r="T475" s="73"/>
      <c r="U475" s="73"/>
      <c r="V475" s="73"/>
      <c r="W475" s="73"/>
      <c r="X475" s="73"/>
      <c r="Y475" s="73"/>
      <c r="Z475" s="73"/>
    </row>
    <row r="476" spans="1:26" ht="13.5" customHeight="1">
      <c r="A476" s="73"/>
      <c r="B476" s="73"/>
      <c r="C476" s="73"/>
      <c r="D476" s="73"/>
      <c r="E476" s="73"/>
      <c r="F476" s="590"/>
      <c r="G476" s="591"/>
      <c r="H476" s="592"/>
      <c r="I476" s="73"/>
      <c r="J476" s="73"/>
      <c r="K476" s="74"/>
      <c r="L476" s="74"/>
      <c r="M476" s="74"/>
      <c r="N476" s="74"/>
      <c r="O476" s="74"/>
      <c r="P476" s="74"/>
      <c r="Q476" s="74"/>
      <c r="R476" s="74"/>
      <c r="S476" s="73"/>
      <c r="T476" s="73"/>
      <c r="U476" s="73"/>
      <c r="V476" s="73"/>
      <c r="W476" s="73"/>
      <c r="X476" s="73"/>
      <c r="Y476" s="73"/>
      <c r="Z476" s="73"/>
    </row>
    <row r="477" spans="1:26" ht="13.5" customHeight="1">
      <c r="A477" s="73"/>
      <c r="B477" s="73"/>
      <c r="C477" s="73"/>
      <c r="D477" s="73"/>
      <c r="E477" s="73"/>
      <c r="F477" s="590"/>
      <c r="G477" s="591"/>
      <c r="H477" s="592"/>
      <c r="I477" s="73"/>
      <c r="J477" s="73"/>
      <c r="K477" s="74"/>
      <c r="L477" s="74"/>
      <c r="M477" s="74"/>
      <c r="N477" s="74"/>
      <c r="O477" s="74"/>
      <c r="P477" s="74"/>
      <c r="Q477" s="74"/>
      <c r="R477" s="74"/>
      <c r="S477" s="73"/>
      <c r="T477" s="73"/>
      <c r="U477" s="73"/>
      <c r="V477" s="73"/>
      <c r="W477" s="73"/>
      <c r="X477" s="73"/>
      <c r="Y477" s="73"/>
      <c r="Z477" s="73"/>
    </row>
    <row r="478" spans="1:26" ht="13.5" customHeight="1">
      <c r="A478" s="73"/>
      <c r="B478" s="73"/>
      <c r="C478" s="73"/>
      <c r="D478" s="73"/>
      <c r="E478" s="73"/>
      <c r="F478" s="590"/>
      <c r="G478" s="591"/>
      <c r="H478" s="592"/>
      <c r="I478" s="73"/>
      <c r="J478" s="73"/>
      <c r="K478" s="74"/>
      <c r="L478" s="74"/>
      <c r="M478" s="74"/>
      <c r="N478" s="74"/>
      <c r="O478" s="74"/>
      <c r="P478" s="74"/>
      <c r="Q478" s="74"/>
      <c r="R478" s="74"/>
      <c r="S478" s="73"/>
      <c r="T478" s="73"/>
      <c r="U478" s="73"/>
      <c r="V478" s="73"/>
      <c r="W478" s="73"/>
      <c r="X478" s="73"/>
      <c r="Y478" s="73"/>
      <c r="Z478" s="73"/>
    </row>
    <row r="479" spans="1:26" ht="13.5" customHeight="1">
      <c r="A479" s="73"/>
      <c r="B479" s="73"/>
      <c r="C479" s="73"/>
      <c r="D479" s="73"/>
      <c r="E479" s="73"/>
      <c r="F479" s="590"/>
      <c r="G479" s="591"/>
      <c r="H479" s="592"/>
      <c r="I479" s="73"/>
      <c r="J479" s="73"/>
      <c r="K479" s="74"/>
      <c r="L479" s="74"/>
      <c r="M479" s="74"/>
      <c r="N479" s="74"/>
      <c r="O479" s="74"/>
      <c r="P479" s="74"/>
      <c r="Q479" s="74"/>
      <c r="R479" s="74"/>
      <c r="S479" s="73"/>
      <c r="T479" s="73"/>
      <c r="U479" s="73"/>
      <c r="V479" s="73"/>
      <c r="W479" s="73"/>
      <c r="X479" s="73"/>
      <c r="Y479" s="73"/>
      <c r="Z479" s="73"/>
    </row>
    <row r="480" spans="1:26" ht="13.5" customHeight="1">
      <c r="A480" s="73"/>
      <c r="B480" s="73"/>
      <c r="C480" s="73"/>
      <c r="D480" s="73"/>
      <c r="E480" s="73"/>
      <c r="F480" s="590"/>
      <c r="G480" s="591"/>
      <c r="H480" s="592"/>
      <c r="I480" s="73"/>
      <c r="J480" s="73"/>
      <c r="K480" s="74"/>
      <c r="L480" s="74"/>
      <c r="M480" s="74"/>
      <c r="N480" s="74"/>
      <c r="O480" s="74"/>
      <c r="P480" s="74"/>
      <c r="Q480" s="74"/>
      <c r="R480" s="74"/>
      <c r="S480" s="73"/>
      <c r="T480" s="73"/>
      <c r="U480" s="73"/>
      <c r="V480" s="73"/>
      <c r="W480" s="73"/>
      <c r="X480" s="73"/>
      <c r="Y480" s="73"/>
      <c r="Z480" s="73"/>
    </row>
    <row r="481" spans="1:26" ht="13.5" customHeight="1">
      <c r="A481" s="73"/>
      <c r="B481" s="73"/>
      <c r="C481" s="73"/>
      <c r="D481" s="73"/>
      <c r="E481" s="73"/>
      <c r="F481" s="590"/>
      <c r="G481" s="591"/>
      <c r="H481" s="592"/>
      <c r="I481" s="73"/>
      <c r="J481" s="73"/>
      <c r="K481" s="74"/>
      <c r="L481" s="74"/>
      <c r="M481" s="74"/>
      <c r="N481" s="74"/>
      <c r="O481" s="74"/>
      <c r="P481" s="74"/>
      <c r="Q481" s="74"/>
      <c r="R481" s="74"/>
      <c r="S481" s="73"/>
      <c r="T481" s="73"/>
      <c r="U481" s="73"/>
      <c r="V481" s="73"/>
      <c r="W481" s="73"/>
      <c r="X481" s="73"/>
      <c r="Y481" s="73"/>
      <c r="Z481" s="73"/>
    </row>
    <row r="482" spans="1:26" ht="13.5" customHeight="1">
      <c r="A482" s="73"/>
      <c r="B482" s="73"/>
      <c r="C482" s="73"/>
      <c r="D482" s="73"/>
      <c r="E482" s="73"/>
      <c r="F482" s="590"/>
      <c r="G482" s="591"/>
      <c r="H482" s="592"/>
      <c r="I482" s="73"/>
      <c r="J482" s="73"/>
      <c r="K482" s="74"/>
      <c r="L482" s="74"/>
      <c r="M482" s="74"/>
      <c r="N482" s="74"/>
      <c r="O482" s="74"/>
      <c r="P482" s="74"/>
      <c r="Q482" s="74"/>
      <c r="R482" s="74"/>
      <c r="S482" s="73"/>
      <c r="T482" s="73"/>
      <c r="U482" s="73"/>
      <c r="V482" s="73"/>
      <c r="W482" s="73"/>
      <c r="X482" s="73"/>
      <c r="Y482" s="73"/>
      <c r="Z482" s="73"/>
    </row>
    <row r="483" spans="1:26" ht="13.5" customHeight="1">
      <c r="A483" s="73"/>
      <c r="B483" s="73"/>
      <c r="C483" s="73"/>
      <c r="D483" s="73"/>
      <c r="E483" s="73"/>
      <c r="F483" s="590"/>
      <c r="G483" s="591"/>
      <c r="H483" s="592"/>
      <c r="I483" s="73"/>
      <c r="J483" s="73"/>
      <c r="K483" s="74"/>
      <c r="L483" s="74"/>
      <c r="M483" s="74"/>
      <c r="N483" s="74"/>
      <c r="O483" s="74"/>
      <c r="P483" s="74"/>
      <c r="Q483" s="74"/>
      <c r="R483" s="74"/>
      <c r="S483" s="73"/>
      <c r="T483" s="73"/>
      <c r="U483" s="73"/>
      <c r="V483" s="73"/>
      <c r="W483" s="73"/>
      <c r="X483" s="73"/>
      <c r="Y483" s="73"/>
      <c r="Z483" s="73"/>
    </row>
    <row r="484" spans="1:26" ht="13.5" customHeight="1">
      <c r="A484" s="73"/>
      <c r="B484" s="73"/>
      <c r="C484" s="73"/>
      <c r="D484" s="73"/>
      <c r="E484" s="73"/>
      <c r="F484" s="590"/>
      <c r="G484" s="591"/>
      <c r="H484" s="592"/>
      <c r="I484" s="73"/>
      <c r="J484" s="73"/>
      <c r="K484" s="74"/>
      <c r="L484" s="74"/>
      <c r="M484" s="74"/>
      <c r="N484" s="74"/>
      <c r="O484" s="74"/>
      <c r="P484" s="74"/>
      <c r="Q484" s="74"/>
      <c r="R484" s="74"/>
      <c r="S484" s="73"/>
      <c r="T484" s="73"/>
      <c r="U484" s="73"/>
      <c r="V484" s="73"/>
      <c r="W484" s="73"/>
      <c r="X484" s="73"/>
      <c r="Y484" s="73"/>
      <c r="Z484" s="73"/>
    </row>
    <row r="485" spans="1:26" ht="13.5" customHeight="1">
      <c r="A485" s="73"/>
      <c r="B485" s="73"/>
      <c r="C485" s="73"/>
      <c r="D485" s="73"/>
      <c r="E485" s="73"/>
      <c r="F485" s="590"/>
      <c r="G485" s="591"/>
      <c r="H485" s="592"/>
      <c r="I485" s="73"/>
      <c r="J485" s="73"/>
      <c r="K485" s="74"/>
      <c r="L485" s="74"/>
      <c r="M485" s="74"/>
      <c r="N485" s="74"/>
      <c r="O485" s="74"/>
      <c r="P485" s="74"/>
      <c r="Q485" s="74"/>
      <c r="R485" s="74"/>
      <c r="S485" s="73"/>
      <c r="T485" s="73"/>
      <c r="U485" s="73"/>
      <c r="V485" s="73"/>
      <c r="W485" s="73"/>
      <c r="X485" s="73"/>
      <c r="Y485" s="73"/>
      <c r="Z485" s="73"/>
    </row>
    <row r="486" spans="1:26" ht="13.5" customHeight="1">
      <c r="A486" s="73"/>
      <c r="B486" s="73"/>
      <c r="C486" s="73"/>
      <c r="D486" s="73"/>
      <c r="E486" s="73"/>
      <c r="F486" s="590"/>
      <c r="G486" s="591"/>
      <c r="H486" s="592"/>
      <c r="I486" s="73"/>
      <c r="J486" s="73"/>
      <c r="K486" s="74"/>
      <c r="L486" s="74"/>
      <c r="M486" s="74"/>
      <c r="N486" s="74"/>
      <c r="O486" s="74"/>
      <c r="P486" s="74"/>
      <c r="Q486" s="74"/>
      <c r="R486" s="74"/>
      <c r="S486" s="73"/>
      <c r="T486" s="73"/>
      <c r="U486" s="73"/>
      <c r="V486" s="73"/>
      <c r="W486" s="73"/>
      <c r="X486" s="73"/>
      <c r="Y486" s="73"/>
      <c r="Z486" s="73"/>
    </row>
    <row r="487" spans="1:26" ht="13.5" customHeight="1">
      <c r="A487" s="73"/>
      <c r="B487" s="73"/>
      <c r="C487" s="73"/>
      <c r="D487" s="73"/>
      <c r="E487" s="73"/>
      <c r="F487" s="590"/>
      <c r="G487" s="591"/>
      <c r="H487" s="592"/>
      <c r="I487" s="73"/>
      <c r="J487" s="73"/>
      <c r="K487" s="74"/>
      <c r="L487" s="74"/>
      <c r="M487" s="74"/>
      <c r="N487" s="74"/>
      <c r="O487" s="74"/>
      <c r="P487" s="74"/>
      <c r="Q487" s="74"/>
      <c r="R487" s="74"/>
      <c r="S487" s="73"/>
      <c r="T487" s="73"/>
      <c r="U487" s="73"/>
      <c r="V487" s="73"/>
      <c r="W487" s="73"/>
      <c r="X487" s="73"/>
      <c r="Y487" s="73"/>
      <c r="Z487" s="73"/>
    </row>
    <row r="488" spans="1:26" ht="13.5" customHeight="1">
      <c r="A488" s="73"/>
      <c r="B488" s="73"/>
      <c r="C488" s="73"/>
      <c r="D488" s="73"/>
      <c r="E488" s="73"/>
      <c r="F488" s="590"/>
      <c r="G488" s="591"/>
      <c r="H488" s="592"/>
      <c r="I488" s="73"/>
      <c r="J488" s="73"/>
      <c r="K488" s="74"/>
      <c r="L488" s="74"/>
      <c r="M488" s="74"/>
      <c r="N488" s="74"/>
      <c r="O488" s="74"/>
      <c r="P488" s="74"/>
      <c r="Q488" s="74"/>
      <c r="R488" s="74"/>
      <c r="S488" s="73"/>
      <c r="T488" s="73"/>
      <c r="U488" s="73"/>
      <c r="V488" s="73"/>
      <c r="W488" s="73"/>
      <c r="X488" s="73"/>
      <c r="Y488" s="73"/>
      <c r="Z488" s="73"/>
    </row>
    <row r="489" spans="1:26" ht="13.5" customHeight="1">
      <c r="A489" s="73"/>
      <c r="B489" s="73"/>
      <c r="C489" s="73"/>
      <c r="D489" s="73"/>
      <c r="E489" s="73"/>
      <c r="F489" s="590"/>
      <c r="G489" s="591"/>
      <c r="H489" s="592"/>
      <c r="I489" s="73"/>
      <c r="J489" s="73"/>
      <c r="K489" s="74"/>
      <c r="L489" s="74"/>
      <c r="M489" s="74"/>
      <c r="N489" s="74"/>
      <c r="O489" s="74"/>
      <c r="P489" s="74"/>
      <c r="Q489" s="74"/>
      <c r="R489" s="74"/>
      <c r="S489" s="73"/>
      <c r="T489" s="73"/>
      <c r="U489" s="73"/>
      <c r="V489" s="73"/>
      <c r="W489" s="73"/>
      <c r="X489" s="73"/>
      <c r="Y489" s="73"/>
      <c r="Z489" s="73"/>
    </row>
    <row r="490" spans="1:26" ht="13.5" customHeight="1">
      <c r="A490" s="73"/>
      <c r="B490" s="73"/>
      <c r="C490" s="73"/>
      <c r="D490" s="73"/>
      <c r="E490" s="73"/>
      <c r="F490" s="590"/>
      <c r="G490" s="591"/>
      <c r="H490" s="592"/>
      <c r="I490" s="73"/>
      <c r="J490" s="73"/>
      <c r="K490" s="74"/>
      <c r="L490" s="74"/>
      <c r="M490" s="74"/>
      <c r="N490" s="74"/>
      <c r="O490" s="74"/>
      <c r="P490" s="74"/>
      <c r="Q490" s="74"/>
      <c r="R490" s="74"/>
      <c r="S490" s="73"/>
      <c r="T490" s="73"/>
      <c r="U490" s="73"/>
      <c r="V490" s="73"/>
      <c r="W490" s="73"/>
      <c r="X490" s="73"/>
      <c r="Y490" s="73"/>
      <c r="Z490" s="73"/>
    </row>
    <row r="491" spans="1:26" ht="13.5" customHeight="1">
      <c r="A491" s="73"/>
      <c r="B491" s="73"/>
      <c r="C491" s="73"/>
      <c r="D491" s="73"/>
      <c r="E491" s="73"/>
      <c r="F491" s="590"/>
      <c r="G491" s="591"/>
      <c r="H491" s="592"/>
      <c r="I491" s="73"/>
      <c r="J491" s="73"/>
      <c r="K491" s="74"/>
      <c r="L491" s="74"/>
      <c r="M491" s="74"/>
      <c r="N491" s="74"/>
      <c r="O491" s="74"/>
      <c r="P491" s="74"/>
      <c r="Q491" s="74"/>
      <c r="R491" s="74"/>
      <c r="S491" s="73"/>
      <c r="T491" s="73"/>
      <c r="U491" s="73"/>
      <c r="V491" s="73"/>
      <c r="W491" s="73"/>
      <c r="X491" s="73"/>
      <c r="Y491" s="73"/>
      <c r="Z491" s="73"/>
    </row>
    <row r="492" spans="1:26" ht="13.5" customHeight="1">
      <c r="A492" s="73"/>
      <c r="B492" s="73"/>
      <c r="C492" s="73"/>
      <c r="D492" s="73"/>
      <c r="E492" s="73"/>
      <c r="F492" s="590"/>
      <c r="G492" s="591"/>
      <c r="H492" s="592"/>
      <c r="I492" s="73"/>
      <c r="J492" s="73"/>
      <c r="K492" s="74"/>
      <c r="L492" s="74"/>
      <c r="M492" s="74"/>
      <c r="N492" s="74"/>
      <c r="O492" s="74"/>
      <c r="P492" s="74"/>
      <c r="Q492" s="74"/>
      <c r="R492" s="74"/>
      <c r="S492" s="73"/>
      <c r="T492" s="73"/>
      <c r="U492" s="73"/>
      <c r="V492" s="73"/>
      <c r="W492" s="73"/>
      <c r="X492" s="73"/>
      <c r="Y492" s="73"/>
      <c r="Z492" s="73"/>
    </row>
    <row r="493" spans="1:26" ht="13.5" customHeight="1">
      <c r="A493" s="73"/>
      <c r="B493" s="73"/>
      <c r="C493" s="73"/>
      <c r="D493" s="73"/>
      <c r="E493" s="73"/>
      <c r="F493" s="590"/>
      <c r="G493" s="591"/>
      <c r="H493" s="592"/>
      <c r="I493" s="73"/>
      <c r="J493" s="73"/>
      <c r="K493" s="74"/>
      <c r="L493" s="74"/>
      <c r="M493" s="74"/>
      <c r="N493" s="74"/>
      <c r="O493" s="74"/>
      <c r="P493" s="74"/>
      <c r="Q493" s="74"/>
      <c r="R493" s="74"/>
      <c r="S493" s="73"/>
      <c r="T493" s="73"/>
      <c r="U493" s="73"/>
      <c r="V493" s="73"/>
      <c r="W493" s="73"/>
      <c r="X493" s="73"/>
      <c r="Y493" s="73"/>
      <c r="Z493" s="73"/>
    </row>
    <row r="494" spans="1:26" ht="13.5" customHeight="1">
      <c r="A494" s="73"/>
      <c r="B494" s="73"/>
      <c r="C494" s="73"/>
      <c r="D494" s="73"/>
      <c r="E494" s="73"/>
      <c r="F494" s="590"/>
      <c r="G494" s="591"/>
      <c r="H494" s="592"/>
      <c r="I494" s="73"/>
      <c r="J494" s="73"/>
      <c r="K494" s="74"/>
      <c r="L494" s="74"/>
      <c r="M494" s="74"/>
      <c r="N494" s="74"/>
      <c r="O494" s="74"/>
      <c r="P494" s="74"/>
      <c r="Q494" s="74"/>
      <c r="R494" s="74"/>
      <c r="S494" s="73"/>
      <c r="T494" s="73"/>
      <c r="U494" s="73"/>
      <c r="V494" s="73"/>
      <c r="W494" s="73"/>
      <c r="X494" s="73"/>
      <c r="Y494" s="73"/>
      <c r="Z494" s="73"/>
    </row>
    <row r="495" spans="1:26" ht="13.5" customHeight="1">
      <c r="A495" s="73"/>
      <c r="B495" s="73"/>
      <c r="C495" s="73"/>
      <c r="D495" s="73"/>
      <c r="E495" s="73"/>
      <c r="F495" s="590"/>
      <c r="G495" s="591"/>
      <c r="H495" s="592"/>
      <c r="I495" s="73"/>
      <c r="J495" s="73"/>
      <c r="K495" s="74"/>
      <c r="L495" s="74"/>
      <c r="M495" s="74"/>
      <c r="N495" s="74"/>
      <c r="O495" s="74"/>
      <c r="P495" s="74"/>
      <c r="Q495" s="74"/>
      <c r="R495" s="74"/>
      <c r="S495" s="73"/>
      <c r="T495" s="73"/>
      <c r="U495" s="73"/>
      <c r="V495" s="73"/>
      <c r="W495" s="73"/>
      <c r="X495" s="73"/>
      <c r="Y495" s="73"/>
      <c r="Z495" s="73"/>
    </row>
    <row r="496" spans="1:26" ht="13.5" customHeight="1">
      <c r="A496" s="73"/>
      <c r="B496" s="73"/>
      <c r="C496" s="73"/>
      <c r="D496" s="73"/>
      <c r="E496" s="73"/>
      <c r="F496" s="590"/>
      <c r="G496" s="591"/>
      <c r="H496" s="592"/>
      <c r="I496" s="73"/>
      <c r="J496" s="73"/>
      <c r="K496" s="74"/>
      <c r="L496" s="74"/>
      <c r="M496" s="74"/>
      <c r="N496" s="74"/>
      <c r="O496" s="74"/>
      <c r="P496" s="74"/>
      <c r="Q496" s="74"/>
      <c r="R496" s="74"/>
      <c r="S496" s="73"/>
      <c r="T496" s="73"/>
      <c r="U496" s="73"/>
      <c r="V496" s="73"/>
      <c r="W496" s="73"/>
      <c r="X496" s="73"/>
      <c r="Y496" s="73"/>
      <c r="Z496" s="73"/>
    </row>
    <row r="497" spans="1:26" ht="13.5" customHeight="1">
      <c r="A497" s="73"/>
      <c r="B497" s="73"/>
      <c r="C497" s="73"/>
      <c r="D497" s="73"/>
      <c r="E497" s="73"/>
      <c r="F497" s="590"/>
      <c r="G497" s="591"/>
      <c r="H497" s="592"/>
      <c r="I497" s="73"/>
      <c r="J497" s="73"/>
      <c r="K497" s="74"/>
      <c r="L497" s="74"/>
      <c r="M497" s="74"/>
      <c r="N497" s="74"/>
      <c r="O497" s="74"/>
      <c r="P497" s="74"/>
      <c r="Q497" s="74"/>
      <c r="R497" s="74"/>
      <c r="S497" s="73"/>
      <c r="T497" s="73"/>
      <c r="U497" s="73"/>
      <c r="V497" s="73"/>
      <c r="W497" s="73"/>
      <c r="X497" s="73"/>
      <c r="Y497" s="73"/>
      <c r="Z497" s="73"/>
    </row>
    <row r="498" spans="1:26" ht="13.5" customHeight="1">
      <c r="A498" s="73"/>
      <c r="B498" s="73"/>
      <c r="C498" s="73"/>
      <c r="D498" s="73"/>
      <c r="E498" s="73"/>
      <c r="F498" s="590"/>
      <c r="G498" s="591"/>
      <c r="H498" s="592"/>
      <c r="I498" s="73"/>
      <c r="J498" s="73"/>
      <c r="K498" s="74"/>
      <c r="L498" s="74"/>
      <c r="M498" s="74"/>
      <c r="N498" s="74"/>
      <c r="O498" s="74"/>
      <c r="P498" s="74"/>
      <c r="Q498" s="74"/>
      <c r="R498" s="74"/>
      <c r="S498" s="73"/>
      <c r="T498" s="73"/>
      <c r="U498" s="73"/>
      <c r="V498" s="73"/>
      <c r="W498" s="73"/>
      <c r="X498" s="73"/>
      <c r="Y498" s="73"/>
      <c r="Z498" s="73"/>
    </row>
    <row r="499" spans="1:26" ht="13.5" customHeight="1">
      <c r="A499" s="73"/>
      <c r="B499" s="73"/>
      <c r="C499" s="73"/>
      <c r="D499" s="73"/>
      <c r="E499" s="73"/>
      <c r="F499" s="590"/>
      <c r="G499" s="591"/>
      <c r="H499" s="592"/>
      <c r="I499" s="73"/>
      <c r="J499" s="73"/>
      <c r="K499" s="74"/>
      <c r="L499" s="74"/>
      <c r="M499" s="74"/>
      <c r="N499" s="74"/>
      <c r="O499" s="74"/>
      <c r="P499" s="74"/>
      <c r="Q499" s="74"/>
      <c r="R499" s="74"/>
      <c r="S499" s="73"/>
      <c r="T499" s="73"/>
      <c r="U499" s="73"/>
      <c r="V499" s="73"/>
      <c r="W499" s="73"/>
      <c r="X499" s="73"/>
      <c r="Y499" s="73"/>
      <c r="Z499" s="73"/>
    </row>
    <row r="500" spans="1:26" ht="13.5" customHeight="1">
      <c r="A500" s="73"/>
      <c r="B500" s="73"/>
      <c r="C500" s="73"/>
      <c r="D500" s="73"/>
      <c r="E500" s="73"/>
      <c r="F500" s="590"/>
      <c r="G500" s="591"/>
      <c r="H500" s="592"/>
      <c r="I500" s="73"/>
      <c r="J500" s="73"/>
      <c r="K500" s="74"/>
      <c r="L500" s="74"/>
      <c r="M500" s="74"/>
      <c r="N500" s="74"/>
      <c r="O500" s="74"/>
      <c r="P500" s="74"/>
      <c r="Q500" s="74"/>
      <c r="R500" s="74"/>
      <c r="S500" s="73"/>
      <c r="T500" s="73"/>
      <c r="U500" s="73"/>
      <c r="V500" s="73"/>
      <c r="W500" s="73"/>
      <c r="X500" s="73"/>
      <c r="Y500" s="73"/>
      <c r="Z500" s="73"/>
    </row>
    <row r="501" spans="1:26" ht="13.5" customHeight="1">
      <c r="A501" s="73"/>
      <c r="B501" s="73"/>
      <c r="C501" s="73"/>
      <c r="D501" s="73"/>
      <c r="E501" s="73"/>
      <c r="F501" s="590"/>
      <c r="G501" s="591"/>
      <c r="H501" s="592"/>
      <c r="I501" s="73"/>
      <c r="J501" s="73"/>
      <c r="K501" s="74"/>
      <c r="L501" s="74"/>
      <c r="M501" s="74"/>
      <c r="N501" s="74"/>
      <c r="O501" s="74"/>
      <c r="P501" s="74"/>
      <c r="Q501" s="74"/>
      <c r="R501" s="74"/>
      <c r="S501" s="73"/>
      <c r="T501" s="73"/>
      <c r="U501" s="73"/>
      <c r="V501" s="73"/>
      <c r="W501" s="73"/>
      <c r="X501" s="73"/>
      <c r="Y501" s="73"/>
      <c r="Z501" s="73"/>
    </row>
    <row r="502" spans="1:26" ht="13.5" customHeight="1">
      <c r="A502" s="73"/>
      <c r="B502" s="73"/>
      <c r="C502" s="73"/>
      <c r="D502" s="73"/>
      <c r="E502" s="73"/>
      <c r="F502" s="590"/>
      <c r="G502" s="591"/>
      <c r="H502" s="592"/>
      <c r="I502" s="73"/>
      <c r="J502" s="73"/>
      <c r="K502" s="74"/>
      <c r="L502" s="74"/>
      <c r="M502" s="74"/>
      <c r="N502" s="74"/>
      <c r="O502" s="74"/>
      <c r="P502" s="74"/>
      <c r="Q502" s="74"/>
      <c r="R502" s="74"/>
      <c r="S502" s="73"/>
      <c r="T502" s="73"/>
      <c r="U502" s="73"/>
      <c r="V502" s="73"/>
      <c r="W502" s="73"/>
      <c r="X502" s="73"/>
      <c r="Y502" s="73"/>
      <c r="Z502" s="73"/>
    </row>
    <row r="503" spans="1:26" ht="13.5" customHeight="1">
      <c r="A503" s="73"/>
      <c r="B503" s="73"/>
      <c r="C503" s="73"/>
      <c r="D503" s="73"/>
      <c r="E503" s="73"/>
      <c r="F503" s="590"/>
      <c r="G503" s="591"/>
      <c r="H503" s="592"/>
      <c r="I503" s="73"/>
      <c r="J503" s="73"/>
      <c r="K503" s="74"/>
      <c r="L503" s="74"/>
      <c r="M503" s="74"/>
      <c r="N503" s="74"/>
      <c r="O503" s="74"/>
      <c r="P503" s="74"/>
      <c r="Q503" s="74"/>
      <c r="R503" s="74"/>
      <c r="S503" s="73"/>
      <c r="T503" s="73"/>
      <c r="U503" s="73"/>
      <c r="V503" s="73"/>
      <c r="W503" s="73"/>
      <c r="X503" s="73"/>
      <c r="Y503" s="73"/>
      <c r="Z503" s="73"/>
    </row>
    <row r="504" spans="1:26" ht="13.5" customHeight="1">
      <c r="A504" s="73"/>
      <c r="B504" s="73"/>
      <c r="C504" s="73"/>
      <c r="D504" s="73"/>
      <c r="E504" s="73"/>
      <c r="F504" s="590"/>
      <c r="G504" s="591"/>
      <c r="H504" s="592"/>
      <c r="I504" s="73"/>
      <c r="J504" s="73"/>
      <c r="K504" s="74"/>
      <c r="L504" s="74"/>
      <c r="M504" s="74"/>
      <c r="N504" s="74"/>
      <c r="O504" s="74"/>
      <c r="P504" s="74"/>
      <c r="Q504" s="74"/>
      <c r="R504" s="74"/>
      <c r="S504" s="73"/>
      <c r="T504" s="73"/>
      <c r="U504" s="73"/>
      <c r="V504" s="73"/>
      <c r="W504" s="73"/>
      <c r="X504" s="73"/>
      <c r="Y504" s="73"/>
      <c r="Z504" s="73"/>
    </row>
    <row r="505" spans="1:26" ht="13.5" customHeight="1">
      <c r="A505" s="73"/>
      <c r="B505" s="73"/>
      <c r="C505" s="73"/>
      <c r="D505" s="73"/>
      <c r="E505" s="73"/>
      <c r="F505" s="590"/>
      <c r="G505" s="591"/>
      <c r="H505" s="592"/>
      <c r="I505" s="73"/>
      <c r="J505" s="73"/>
      <c r="K505" s="74"/>
      <c r="L505" s="74"/>
      <c r="M505" s="74"/>
      <c r="N505" s="74"/>
      <c r="O505" s="74"/>
      <c r="P505" s="74"/>
      <c r="Q505" s="74"/>
      <c r="R505" s="74"/>
      <c r="S505" s="73"/>
      <c r="T505" s="73"/>
      <c r="U505" s="73"/>
      <c r="V505" s="73"/>
      <c r="W505" s="73"/>
      <c r="X505" s="73"/>
      <c r="Y505" s="73"/>
      <c r="Z505" s="73"/>
    </row>
    <row r="506" spans="1:26" ht="13.5" customHeight="1">
      <c r="A506" s="73"/>
      <c r="B506" s="73"/>
      <c r="C506" s="73"/>
      <c r="D506" s="73"/>
      <c r="E506" s="73"/>
      <c r="F506" s="590"/>
      <c r="G506" s="591"/>
      <c r="H506" s="592"/>
      <c r="I506" s="73"/>
      <c r="J506" s="73"/>
      <c r="K506" s="74"/>
      <c r="L506" s="74"/>
      <c r="M506" s="74"/>
      <c r="N506" s="74"/>
      <c r="O506" s="74"/>
      <c r="P506" s="74"/>
      <c r="Q506" s="74"/>
      <c r="R506" s="74"/>
      <c r="S506" s="73"/>
      <c r="T506" s="73"/>
      <c r="U506" s="73"/>
      <c r="V506" s="73"/>
      <c r="W506" s="73"/>
      <c r="X506" s="73"/>
      <c r="Y506" s="73"/>
      <c r="Z506" s="73"/>
    </row>
    <row r="507" spans="1:26" ht="13.5" customHeight="1">
      <c r="A507" s="73"/>
      <c r="B507" s="73"/>
      <c r="C507" s="73"/>
      <c r="D507" s="73"/>
      <c r="E507" s="73"/>
      <c r="F507" s="590"/>
      <c r="G507" s="591"/>
      <c r="H507" s="592"/>
      <c r="I507" s="73"/>
      <c r="J507" s="73"/>
      <c r="K507" s="74"/>
      <c r="L507" s="74"/>
      <c r="M507" s="74"/>
      <c r="N507" s="74"/>
      <c r="O507" s="74"/>
      <c r="P507" s="74"/>
      <c r="Q507" s="74"/>
      <c r="R507" s="74"/>
      <c r="S507" s="73"/>
      <c r="T507" s="73"/>
      <c r="U507" s="73"/>
      <c r="V507" s="73"/>
      <c r="W507" s="73"/>
      <c r="X507" s="73"/>
      <c r="Y507" s="73"/>
      <c r="Z507" s="73"/>
    </row>
    <row r="508" spans="1:26" ht="13.5" customHeight="1">
      <c r="A508" s="73"/>
      <c r="B508" s="73"/>
      <c r="C508" s="73"/>
      <c r="D508" s="73"/>
      <c r="E508" s="73"/>
      <c r="F508" s="590"/>
      <c r="G508" s="591"/>
      <c r="H508" s="592"/>
      <c r="I508" s="73"/>
      <c r="J508" s="73"/>
      <c r="K508" s="74"/>
      <c r="L508" s="74"/>
      <c r="M508" s="74"/>
      <c r="N508" s="74"/>
      <c r="O508" s="74"/>
      <c r="P508" s="74"/>
      <c r="Q508" s="74"/>
      <c r="R508" s="74"/>
      <c r="S508" s="73"/>
      <c r="T508" s="73"/>
      <c r="U508" s="73"/>
      <c r="V508" s="73"/>
      <c r="W508" s="73"/>
      <c r="X508" s="73"/>
      <c r="Y508" s="73"/>
      <c r="Z508" s="73"/>
    </row>
    <row r="509" spans="1:26" ht="13.5" customHeight="1">
      <c r="A509" s="73"/>
      <c r="B509" s="73"/>
      <c r="C509" s="73"/>
      <c r="D509" s="73"/>
      <c r="E509" s="73"/>
      <c r="F509" s="590"/>
      <c r="G509" s="591"/>
      <c r="H509" s="592"/>
      <c r="I509" s="73"/>
      <c r="J509" s="73"/>
      <c r="K509" s="74"/>
      <c r="L509" s="74"/>
      <c r="M509" s="74"/>
      <c r="N509" s="74"/>
      <c r="O509" s="74"/>
      <c r="P509" s="74"/>
      <c r="Q509" s="74"/>
      <c r="R509" s="74"/>
      <c r="S509" s="73"/>
      <c r="T509" s="73"/>
      <c r="U509" s="73"/>
      <c r="V509" s="73"/>
      <c r="W509" s="73"/>
      <c r="X509" s="73"/>
      <c r="Y509" s="73"/>
      <c r="Z509" s="73"/>
    </row>
    <row r="510" spans="1:26" ht="13.5" customHeight="1">
      <c r="A510" s="73"/>
      <c r="B510" s="73"/>
      <c r="C510" s="73"/>
      <c r="D510" s="73"/>
      <c r="E510" s="73"/>
      <c r="F510" s="590"/>
      <c r="G510" s="591"/>
      <c r="H510" s="592"/>
      <c r="I510" s="73"/>
      <c r="J510" s="73"/>
      <c r="K510" s="74"/>
      <c r="L510" s="74"/>
      <c r="M510" s="74"/>
      <c r="N510" s="74"/>
      <c r="O510" s="74"/>
      <c r="P510" s="74"/>
      <c r="Q510" s="74"/>
      <c r="R510" s="74"/>
      <c r="S510" s="73"/>
      <c r="T510" s="73"/>
      <c r="U510" s="73"/>
      <c r="V510" s="73"/>
      <c r="W510" s="73"/>
      <c r="X510" s="73"/>
      <c r="Y510" s="73"/>
      <c r="Z510" s="73"/>
    </row>
    <row r="511" spans="1:26" ht="13.5" customHeight="1">
      <c r="A511" s="73"/>
      <c r="B511" s="73"/>
      <c r="C511" s="73"/>
      <c r="D511" s="73"/>
      <c r="E511" s="73"/>
      <c r="F511" s="590"/>
      <c r="G511" s="591"/>
      <c r="H511" s="592"/>
      <c r="I511" s="73"/>
      <c r="J511" s="73"/>
      <c r="K511" s="74"/>
      <c r="L511" s="74"/>
      <c r="M511" s="74"/>
      <c r="N511" s="74"/>
      <c r="O511" s="74"/>
      <c r="P511" s="74"/>
      <c r="Q511" s="74"/>
      <c r="R511" s="74"/>
      <c r="S511" s="73"/>
      <c r="T511" s="73"/>
      <c r="U511" s="73"/>
      <c r="V511" s="73"/>
      <c r="W511" s="73"/>
      <c r="X511" s="73"/>
      <c r="Y511" s="73"/>
      <c r="Z511" s="73"/>
    </row>
    <row r="512" spans="1:26" ht="13.5" customHeight="1">
      <c r="A512" s="73"/>
      <c r="B512" s="73"/>
      <c r="C512" s="73"/>
      <c r="D512" s="73"/>
      <c r="E512" s="73"/>
      <c r="F512" s="590"/>
      <c r="G512" s="591"/>
      <c r="H512" s="592"/>
      <c r="I512" s="73"/>
      <c r="J512" s="73"/>
      <c r="K512" s="74"/>
      <c r="L512" s="74"/>
      <c r="M512" s="74"/>
      <c r="N512" s="74"/>
      <c r="O512" s="74"/>
      <c r="P512" s="74"/>
      <c r="Q512" s="74"/>
      <c r="R512" s="74"/>
      <c r="S512" s="73"/>
      <c r="T512" s="73"/>
      <c r="U512" s="73"/>
      <c r="V512" s="73"/>
      <c r="W512" s="73"/>
      <c r="X512" s="73"/>
      <c r="Y512" s="73"/>
      <c r="Z512" s="73"/>
    </row>
    <row r="513" spans="1:26" ht="13.5" customHeight="1">
      <c r="A513" s="73"/>
      <c r="B513" s="73"/>
      <c r="C513" s="73"/>
      <c r="D513" s="73"/>
      <c r="E513" s="73"/>
      <c r="F513" s="590"/>
      <c r="G513" s="591"/>
      <c r="H513" s="592"/>
      <c r="I513" s="73"/>
      <c r="J513" s="73"/>
      <c r="K513" s="74"/>
      <c r="L513" s="74"/>
      <c r="M513" s="74"/>
      <c r="N513" s="74"/>
      <c r="O513" s="74"/>
      <c r="P513" s="74"/>
      <c r="Q513" s="74"/>
      <c r="R513" s="74"/>
      <c r="S513" s="73"/>
      <c r="T513" s="73"/>
      <c r="U513" s="73"/>
      <c r="V513" s="73"/>
      <c r="W513" s="73"/>
      <c r="X513" s="73"/>
      <c r="Y513" s="73"/>
      <c r="Z513" s="73"/>
    </row>
    <row r="514" spans="1:26" ht="13.5" customHeight="1">
      <c r="A514" s="73"/>
      <c r="B514" s="73"/>
      <c r="C514" s="73"/>
      <c r="D514" s="73"/>
      <c r="E514" s="73"/>
      <c r="F514" s="590"/>
      <c r="G514" s="591"/>
      <c r="H514" s="592"/>
      <c r="I514" s="73"/>
      <c r="J514" s="73"/>
      <c r="K514" s="74"/>
      <c r="L514" s="74"/>
      <c r="M514" s="74"/>
      <c r="N514" s="74"/>
      <c r="O514" s="74"/>
      <c r="P514" s="74"/>
      <c r="Q514" s="74"/>
      <c r="R514" s="74"/>
      <c r="S514" s="73"/>
      <c r="T514" s="73"/>
      <c r="U514" s="73"/>
      <c r="V514" s="73"/>
      <c r="W514" s="73"/>
      <c r="X514" s="73"/>
      <c r="Y514" s="73"/>
      <c r="Z514" s="73"/>
    </row>
    <row r="515" spans="1:26" ht="13.5" customHeight="1">
      <c r="A515" s="73"/>
      <c r="B515" s="73"/>
      <c r="C515" s="73"/>
      <c r="D515" s="73"/>
      <c r="E515" s="73"/>
      <c r="F515" s="590"/>
      <c r="G515" s="591"/>
      <c r="H515" s="592"/>
      <c r="I515" s="73"/>
      <c r="J515" s="73"/>
      <c r="K515" s="74"/>
      <c r="L515" s="74"/>
      <c r="M515" s="74"/>
      <c r="N515" s="74"/>
      <c r="O515" s="74"/>
      <c r="P515" s="74"/>
      <c r="Q515" s="74"/>
      <c r="R515" s="74"/>
      <c r="S515" s="73"/>
      <c r="T515" s="73"/>
      <c r="U515" s="73"/>
      <c r="V515" s="73"/>
      <c r="W515" s="73"/>
      <c r="X515" s="73"/>
      <c r="Y515" s="73"/>
      <c r="Z515" s="73"/>
    </row>
    <row r="516" spans="1:26" ht="13.5" customHeight="1">
      <c r="A516" s="73"/>
      <c r="B516" s="73"/>
      <c r="C516" s="73"/>
      <c r="D516" s="73"/>
      <c r="E516" s="73"/>
      <c r="F516" s="590"/>
      <c r="G516" s="591"/>
      <c r="H516" s="592"/>
      <c r="I516" s="73"/>
      <c r="J516" s="73"/>
      <c r="K516" s="74"/>
      <c r="L516" s="74"/>
      <c r="M516" s="74"/>
      <c r="N516" s="74"/>
      <c r="O516" s="74"/>
      <c r="P516" s="74"/>
      <c r="Q516" s="74"/>
      <c r="R516" s="74"/>
      <c r="S516" s="73"/>
      <c r="T516" s="73"/>
      <c r="U516" s="73"/>
      <c r="V516" s="73"/>
      <c r="W516" s="73"/>
      <c r="X516" s="73"/>
      <c r="Y516" s="73"/>
      <c r="Z516" s="73"/>
    </row>
    <row r="517" spans="1:26" ht="13.5" customHeight="1">
      <c r="A517" s="73"/>
      <c r="B517" s="73"/>
      <c r="C517" s="73"/>
      <c r="D517" s="73"/>
      <c r="E517" s="73"/>
      <c r="F517" s="590"/>
      <c r="G517" s="591"/>
      <c r="H517" s="592"/>
      <c r="I517" s="73"/>
      <c r="J517" s="73"/>
      <c r="K517" s="74"/>
      <c r="L517" s="74"/>
      <c r="M517" s="74"/>
      <c r="N517" s="74"/>
      <c r="O517" s="74"/>
      <c r="P517" s="74"/>
      <c r="Q517" s="74"/>
      <c r="R517" s="74"/>
      <c r="S517" s="73"/>
      <c r="T517" s="73"/>
      <c r="U517" s="73"/>
      <c r="V517" s="73"/>
      <c r="W517" s="73"/>
      <c r="X517" s="73"/>
      <c r="Y517" s="73"/>
      <c r="Z517" s="73"/>
    </row>
    <row r="518" spans="1:26" ht="13.5" customHeight="1">
      <c r="A518" s="73"/>
      <c r="B518" s="73"/>
      <c r="C518" s="73"/>
      <c r="D518" s="73"/>
      <c r="E518" s="73"/>
      <c r="F518" s="590"/>
      <c r="G518" s="591"/>
      <c r="H518" s="592"/>
      <c r="I518" s="73"/>
      <c r="J518" s="73"/>
      <c r="K518" s="74"/>
      <c r="L518" s="74"/>
      <c r="M518" s="74"/>
      <c r="N518" s="74"/>
      <c r="O518" s="74"/>
      <c r="P518" s="74"/>
      <c r="Q518" s="74"/>
      <c r="R518" s="74"/>
      <c r="S518" s="73"/>
      <c r="T518" s="73"/>
      <c r="U518" s="73"/>
      <c r="V518" s="73"/>
      <c r="W518" s="73"/>
      <c r="X518" s="73"/>
      <c r="Y518" s="73"/>
      <c r="Z518" s="73"/>
    </row>
    <row r="519" spans="1:26" ht="13.5" customHeight="1">
      <c r="A519" s="73"/>
      <c r="B519" s="73"/>
      <c r="C519" s="73"/>
      <c r="D519" s="73"/>
      <c r="E519" s="73"/>
      <c r="F519" s="590"/>
      <c r="G519" s="591"/>
      <c r="H519" s="592"/>
      <c r="I519" s="73"/>
      <c r="J519" s="73"/>
      <c r="K519" s="74"/>
      <c r="L519" s="74"/>
      <c r="M519" s="74"/>
      <c r="N519" s="74"/>
      <c r="O519" s="74"/>
      <c r="P519" s="74"/>
      <c r="Q519" s="74"/>
      <c r="R519" s="74"/>
      <c r="S519" s="73"/>
      <c r="T519" s="73"/>
      <c r="U519" s="73"/>
      <c r="V519" s="73"/>
      <c r="W519" s="73"/>
      <c r="X519" s="73"/>
      <c r="Y519" s="73"/>
      <c r="Z519" s="73"/>
    </row>
    <row r="520" spans="1:26" ht="13.5" customHeight="1">
      <c r="A520" s="73"/>
      <c r="B520" s="73"/>
      <c r="C520" s="73"/>
      <c r="D520" s="73"/>
      <c r="E520" s="73"/>
      <c r="F520" s="590"/>
      <c r="G520" s="591"/>
      <c r="H520" s="592"/>
      <c r="I520" s="73"/>
      <c r="J520" s="73"/>
      <c r="K520" s="74"/>
      <c r="L520" s="74"/>
      <c r="M520" s="74"/>
      <c r="N520" s="74"/>
      <c r="O520" s="74"/>
      <c r="P520" s="74"/>
      <c r="Q520" s="74"/>
      <c r="R520" s="74"/>
      <c r="S520" s="73"/>
      <c r="T520" s="73"/>
      <c r="U520" s="73"/>
      <c r="V520" s="73"/>
      <c r="W520" s="73"/>
      <c r="X520" s="73"/>
      <c r="Y520" s="73"/>
      <c r="Z520" s="73"/>
    </row>
    <row r="521" spans="1:26" ht="13.5" customHeight="1">
      <c r="A521" s="73"/>
      <c r="B521" s="73"/>
      <c r="C521" s="73"/>
      <c r="D521" s="73"/>
      <c r="E521" s="73"/>
      <c r="F521" s="590"/>
      <c r="G521" s="591"/>
      <c r="H521" s="592"/>
      <c r="I521" s="73"/>
      <c r="J521" s="73"/>
      <c r="K521" s="74"/>
      <c r="L521" s="74"/>
      <c r="M521" s="74"/>
      <c r="N521" s="74"/>
      <c r="O521" s="74"/>
      <c r="P521" s="74"/>
      <c r="Q521" s="74"/>
      <c r="R521" s="74"/>
      <c r="S521" s="73"/>
      <c r="T521" s="73"/>
      <c r="U521" s="73"/>
      <c r="V521" s="73"/>
      <c r="W521" s="73"/>
      <c r="X521" s="73"/>
      <c r="Y521" s="73"/>
      <c r="Z521" s="73"/>
    </row>
    <row r="522" spans="1:26" ht="13.5" customHeight="1">
      <c r="A522" s="73"/>
      <c r="B522" s="73"/>
      <c r="C522" s="73"/>
      <c r="D522" s="73"/>
      <c r="E522" s="73"/>
      <c r="F522" s="590"/>
      <c r="G522" s="591"/>
      <c r="H522" s="592"/>
      <c r="I522" s="73"/>
      <c r="J522" s="73"/>
      <c r="K522" s="74"/>
      <c r="L522" s="74"/>
      <c r="M522" s="74"/>
      <c r="N522" s="74"/>
      <c r="O522" s="74"/>
      <c r="P522" s="74"/>
      <c r="Q522" s="74"/>
      <c r="R522" s="74"/>
      <c r="S522" s="73"/>
      <c r="T522" s="73"/>
      <c r="U522" s="73"/>
      <c r="V522" s="73"/>
      <c r="W522" s="73"/>
      <c r="X522" s="73"/>
      <c r="Y522" s="73"/>
      <c r="Z522" s="73"/>
    </row>
    <row r="523" spans="1:26" ht="13.5" customHeight="1">
      <c r="A523" s="73"/>
      <c r="B523" s="73"/>
      <c r="C523" s="73"/>
      <c r="D523" s="73"/>
      <c r="E523" s="73"/>
      <c r="F523" s="590"/>
      <c r="G523" s="591"/>
      <c r="H523" s="592"/>
      <c r="I523" s="73"/>
      <c r="J523" s="73"/>
      <c r="K523" s="74"/>
      <c r="L523" s="74"/>
      <c r="M523" s="74"/>
      <c r="N523" s="74"/>
      <c r="O523" s="74"/>
      <c r="P523" s="74"/>
      <c r="Q523" s="74"/>
      <c r="R523" s="74"/>
      <c r="S523" s="73"/>
      <c r="T523" s="73"/>
      <c r="U523" s="73"/>
      <c r="V523" s="73"/>
      <c r="W523" s="73"/>
      <c r="X523" s="73"/>
      <c r="Y523" s="73"/>
      <c r="Z523" s="73"/>
    </row>
    <row r="524" spans="1:26" ht="13.5" customHeight="1">
      <c r="A524" s="73"/>
      <c r="B524" s="73"/>
      <c r="C524" s="73"/>
      <c r="D524" s="73"/>
      <c r="E524" s="73"/>
      <c r="F524" s="590"/>
      <c r="G524" s="591"/>
      <c r="H524" s="592"/>
      <c r="I524" s="73"/>
      <c r="J524" s="73"/>
      <c r="K524" s="74"/>
      <c r="L524" s="74"/>
      <c r="M524" s="74"/>
      <c r="N524" s="74"/>
      <c r="O524" s="74"/>
      <c r="P524" s="74"/>
      <c r="Q524" s="74"/>
      <c r="R524" s="74"/>
      <c r="S524" s="73"/>
      <c r="T524" s="73"/>
      <c r="U524" s="73"/>
      <c r="V524" s="73"/>
      <c r="W524" s="73"/>
      <c r="X524" s="73"/>
      <c r="Y524" s="73"/>
      <c r="Z524" s="73"/>
    </row>
    <row r="525" spans="1:26" ht="13.5" customHeight="1">
      <c r="A525" s="73"/>
      <c r="B525" s="73"/>
      <c r="C525" s="73"/>
      <c r="D525" s="73"/>
      <c r="E525" s="73"/>
      <c r="F525" s="590"/>
      <c r="G525" s="591"/>
      <c r="H525" s="592"/>
      <c r="I525" s="73"/>
      <c r="J525" s="73"/>
      <c r="K525" s="74"/>
      <c r="L525" s="74"/>
      <c r="M525" s="74"/>
      <c r="N525" s="74"/>
      <c r="O525" s="74"/>
      <c r="P525" s="74"/>
      <c r="Q525" s="74"/>
      <c r="R525" s="74"/>
      <c r="S525" s="73"/>
      <c r="T525" s="73"/>
      <c r="U525" s="73"/>
      <c r="V525" s="73"/>
      <c r="W525" s="73"/>
      <c r="X525" s="73"/>
      <c r="Y525" s="73"/>
      <c r="Z525" s="73"/>
    </row>
    <row r="526" spans="1:26" ht="13.5" customHeight="1">
      <c r="A526" s="73"/>
      <c r="B526" s="73"/>
      <c r="C526" s="73"/>
      <c r="D526" s="73"/>
      <c r="E526" s="73"/>
      <c r="F526" s="590"/>
      <c r="G526" s="591"/>
      <c r="H526" s="592"/>
      <c r="I526" s="73"/>
      <c r="J526" s="73"/>
      <c r="K526" s="74"/>
      <c r="L526" s="74"/>
      <c r="M526" s="74"/>
      <c r="N526" s="74"/>
      <c r="O526" s="74"/>
      <c r="P526" s="74"/>
      <c r="Q526" s="74"/>
      <c r="R526" s="74"/>
      <c r="S526" s="73"/>
      <c r="T526" s="73"/>
      <c r="U526" s="73"/>
      <c r="V526" s="73"/>
      <c r="W526" s="73"/>
      <c r="X526" s="73"/>
      <c r="Y526" s="73"/>
      <c r="Z526" s="73"/>
    </row>
    <row r="527" spans="1:26" ht="13.5" customHeight="1">
      <c r="A527" s="73"/>
      <c r="B527" s="73"/>
      <c r="C527" s="73"/>
      <c r="D527" s="73"/>
      <c r="E527" s="73"/>
      <c r="F527" s="590"/>
      <c r="G527" s="591"/>
      <c r="H527" s="592"/>
      <c r="I527" s="73"/>
      <c r="J527" s="73"/>
      <c r="K527" s="74"/>
      <c r="L527" s="74"/>
      <c r="M527" s="74"/>
      <c r="N527" s="74"/>
      <c r="O527" s="74"/>
      <c r="P527" s="74"/>
      <c r="Q527" s="74"/>
      <c r="R527" s="74"/>
      <c r="S527" s="73"/>
      <c r="T527" s="73"/>
      <c r="U527" s="73"/>
      <c r="V527" s="73"/>
      <c r="W527" s="73"/>
      <c r="X527" s="73"/>
      <c r="Y527" s="73"/>
      <c r="Z527" s="73"/>
    </row>
    <row r="528" spans="1:26" ht="13.5" customHeight="1">
      <c r="A528" s="73"/>
      <c r="B528" s="73"/>
      <c r="C528" s="73"/>
      <c r="D528" s="73"/>
      <c r="E528" s="73"/>
      <c r="F528" s="590"/>
      <c r="G528" s="591"/>
      <c r="H528" s="592"/>
      <c r="I528" s="73"/>
      <c r="J528" s="73"/>
      <c r="K528" s="74"/>
      <c r="L528" s="74"/>
      <c r="M528" s="74"/>
      <c r="N528" s="74"/>
      <c r="O528" s="74"/>
      <c r="P528" s="74"/>
      <c r="Q528" s="74"/>
      <c r="R528" s="74"/>
      <c r="S528" s="73"/>
      <c r="T528" s="73"/>
      <c r="U528" s="73"/>
      <c r="V528" s="73"/>
      <c r="W528" s="73"/>
      <c r="X528" s="73"/>
      <c r="Y528" s="73"/>
      <c r="Z528" s="73"/>
    </row>
    <row r="529" spans="1:26" ht="13.5" customHeight="1">
      <c r="A529" s="73"/>
      <c r="B529" s="73"/>
      <c r="C529" s="73"/>
      <c r="D529" s="73"/>
      <c r="E529" s="73"/>
      <c r="F529" s="590"/>
      <c r="G529" s="591"/>
      <c r="H529" s="592"/>
      <c r="I529" s="73"/>
      <c r="J529" s="73"/>
      <c r="K529" s="74"/>
      <c r="L529" s="74"/>
      <c r="M529" s="74"/>
      <c r="N529" s="74"/>
      <c r="O529" s="74"/>
      <c r="P529" s="74"/>
      <c r="Q529" s="74"/>
      <c r="R529" s="74"/>
      <c r="S529" s="73"/>
      <c r="T529" s="73"/>
      <c r="U529" s="73"/>
      <c r="V529" s="73"/>
      <c r="W529" s="73"/>
      <c r="X529" s="73"/>
      <c r="Y529" s="73"/>
      <c r="Z529" s="73"/>
    </row>
    <row r="530" spans="1:26" ht="13.5" customHeight="1">
      <c r="A530" s="73"/>
      <c r="B530" s="73"/>
      <c r="C530" s="73"/>
      <c r="D530" s="73"/>
      <c r="E530" s="73"/>
      <c r="F530" s="590"/>
      <c r="G530" s="591"/>
      <c r="H530" s="592"/>
      <c r="I530" s="73"/>
      <c r="J530" s="73"/>
      <c r="K530" s="74"/>
      <c r="L530" s="74"/>
      <c r="M530" s="74"/>
      <c r="N530" s="74"/>
      <c r="O530" s="74"/>
      <c r="P530" s="74"/>
      <c r="Q530" s="74"/>
      <c r="R530" s="74"/>
      <c r="S530" s="73"/>
      <c r="T530" s="73"/>
      <c r="U530" s="73"/>
      <c r="V530" s="73"/>
      <c r="W530" s="73"/>
      <c r="X530" s="73"/>
      <c r="Y530" s="73"/>
      <c r="Z530" s="73"/>
    </row>
    <row r="531" spans="1:26" ht="13.5" customHeight="1">
      <c r="A531" s="73"/>
      <c r="B531" s="73"/>
      <c r="C531" s="73"/>
      <c r="D531" s="73"/>
      <c r="E531" s="73"/>
      <c r="F531" s="590"/>
      <c r="G531" s="591"/>
      <c r="H531" s="592"/>
      <c r="I531" s="73"/>
      <c r="J531" s="73"/>
      <c r="K531" s="74"/>
      <c r="L531" s="74"/>
      <c r="M531" s="74"/>
      <c r="N531" s="74"/>
      <c r="O531" s="74"/>
      <c r="P531" s="74"/>
      <c r="Q531" s="74"/>
      <c r="R531" s="74"/>
      <c r="S531" s="73"/>
      <c r="T531" s="73"/>
      <c r="U531" s="73"/>
      <c r="V531" s="73"/>
      <c r="W531" s="73"/>
      <c r="X531" s="73"/>
      <c r="Y531" s="73"/>
      <c r="Z531" s="73"/>
    </row>
    <row r="532" spans="1:26" ht="13.5" customHeight="1">
      <c r="A532" s="73"/>
      <c r="B532" s="73"/>
      <c r="C532" s="73"/>
      <c r="D532" s="73"/>
      <c r="E532" s="73"/>
      <c r="F532" s="590"/>
      <c r="G532" s="591"/>
      <c r="H532" s="592"/>
      <c r="I532" s="73"/>
      <c r="J532" s="73"/>
      <c r="K532" s="74"/>
      <c r="L532" s="74"/>
      <c r="M532" s="74"/>
      <c r="N532" s="74"/>
      <c r="O532" s="74"/>
      <c r="P532" s="74"/>
      <c r="Q532" s="74"/>
      <c r="R532" s="74"/>
      <c r="S532" s="73"/>
      <c r="T532" s="73"/>
      <c r="U532" s="73"/>
      <c r="V532" s="73"/>
      <c r="W532" s="73"/>
      <c r="X532" s="73"/>
      <c r="Y532" s="73"/>
      <c r="Z532" s="73"/>
    </row>
    <row r="533" spans="1:26" ht="13.5" customHeight="1">
      <c r="A533" s="73"/>
      <c r="B533" s="73"/>
      <c r="C533" s="73"/>
      <c r="D533" s="73"/>
      <c r="E533" s="73"/>
      <c r="F533" s="590"/>
      <c r="G533" s="591"/>
      <c r="H533" s="592"/>
      <c r="I533" s="73"/>
      <c r="J533" s="73"/>
      <c r="K533" s="74"/>
      <c r="L533" s="74"/>
      <c r="M533" s="74"/>
      <c r="N533" s="74"/>
      <c r="O533" s="74"/>
      <c r="P533" s="74"/>
      <c r="Q533" s="74"/>
      <c r="R533" s="74"/>
      <c r="S533" s="73"/>
      <c r="T533" s="73"/>
      <c r="U533" s="73"/>
      <c r="V533" s="73"/>
      <c r="W533" s="73"/>
      <c r="X533" s="73"/>
      <c r="Y533" s="73"/>
      <c r="Z533" s="73"/>
    </row>
    <row r="534" spans="1:26" ht="13.5" customHeight="1">
      <c r="A534" s="73"/>
      <c r="B534" s="73"/>
      <c r="C534" s="73"/>
      <c r="D534" s="73"/>
      <c r="E534" s="73"/>
      <c r="F534" s="590"/>
      <c r="G534" s="591"/>
      <c r="H534" s="592"/>
      <c r="I534" s="73"/>
      <c r="J534" s="73"/>
      <c r="K534" s="74"/>
      <c r="L534" s="74"/>
      <c r="M534" s="74"/>
      <c r="N534" s="74"/>
      <c r="O534" s="74"/>
      <c r="P534" s="74"/>
      <c r="Q534" s="74"/>
      <c r="R534" s="74"/>
      <c r="S534" s="73"/>
      <c r="T534" s="73"/>
      <c r="U534" s="73"/>
      <c r="V534" s="73"/>
      <c r="W534" s="73"/>
      <c r="X534" s="73"/>
      <c r="Y534" s="73"/>
      <c r="Z534" s="73"/>
    </row>
    <row r="535" spans="1:26" ht="13.5" customHeight="1">
      <c r="A535" s="73"/>
      <c r="B535" s="73"/>
      <c r="C535" s="73"/>
      <c r="D535" s="73"/>
      <c r="E535" s="73"/>
      <c r="F535" s="590"/>
      <c r="G535" s="591"/>
      <c r="H535" s="592"/>
      <c r="I535" s="73"/>
      <c r="J535" s="73"/>
      <c r="K535" s="74"/>
      <c r="L535" s="74"/>
      <c r="M535" s="74"/>
      <c r="N535" s="74"/>
      <c r="O535" s="74"/>
      <c r="P535" s="74"/>
      <c r="Q535" s="74"/>
      <c r="R535" s="74"/>
      <c r="S535" s="73"/>
      <c r="T535" s="73"/>
      <c r="U535" s="73"/>
      <c r="V535" s="73"/>
      <c r="W535" s="73"/>
      <c r="X535" s="73"/>
      <c r="Y535" s="73"/>
      <c r="Z535" s="73"/>
    </row>
    <row r="536" spans="1:26" ht="13.5" customHeight="1">
      <c r="A536" s="73"/>
      <c r="B536" s="73"/>
      <c r="C536" s="73"/>
      <c r="D536" s="73"/>
      <c r="E536" s="73"/>
      <c r="F536" s="590"/>
      <c r="G536" s="591"/>
      <c r="H536" s="592"/>
      <c r="I536" s="73"/>
      <c r="J536" s="73"/>
      <c r="K536" s="74"/>
      <c r="L536" s="74"/>
      <c r="M536" s="74"/>
      <c r="N536" s="74"/>
      <c r="O536" s="74"/>
      <c r="P536" s="74"/>
      <c r="Q536" s="74"/>
      <c r="R536" s="74"/>
      <c r="S536" s="73"/>
      <c r="T536" s="73"/>
      <c r="U536" s="73"/>
      <c r="V536" s="73"/>
      <c r="W536" s="73"/>
      <c r="X536" s="73"/>
      <c r="Y536" s="73"/>
      <c r="Z536" s="73"/>
    </row>
    <row r="537" spans="1:26" ht="13.5" customHeight="1">
      <c r="A537" s="73"/>
      <c r="B537" s="73"/>
      <c r="C537" s="73"/>
      <c r="D537" s="73"/>
      <c r="E537" s="73"/>
      <c r="F537" s="590"/>
      <c r="G537" s="591"/>
      <c r="H537" s="592"/>
      <c r="I537" s="73"/>
      <c r="J537" s="73"/>
      <c r="K537" s="74"/>
      <c r="L537" s="74"/>
      <c r="M537" s="74"/>
      <c r="N537" s="74"/>
      <c r="O537" s="74"/>
      <c r="P537" s="74"/>
      <c r="Q537" s="74"/>
      <c r="R537" s="74"/>
      <c r="S537" s="73"/>
      <c r="T537" s="73"/>
      <c r="U537" s="73"/>
      <c r="V537" s="73"/>
      <c r="W537" s="73"/>
      <c r="X537" s="73"/>
      <c r="Y537" s="73"/>
      <c r="Z537" s="73"/>
    </row>
    <row r="538" spans="1:26" ht="13.5" customHeight="1">
      <c r="A538" s="73"/>
      <c r="B538" s="73"/>
      <c r="C538" s="73"/>
      <c r="D538" s="73"/>
      <c r="E538" s="73"/>
      <c r="F538" s="590"/>
      <c r="G538" s="591"/>
      <c r="H538" s="592"/>
      <c r="I538" s="73"/>
      <c r="J538" s="73"/>
      <c r="K538" s="74"/>
      <c r="L538" s="74"/>
      <c r="M538" s="74"/>
      <c r="N538" s="74"/>
      <c r="O538" s="74"/>
      <c r="P538" s="74"/>
      <c r="Q538" s="74"/>
      <c r="R538" s="74"/>
      <c r="S538" s="73"/>
      <c r="T538" s="73"/>
      <c r="U538" s="73"/>
      <c r="V538" s="73"/>
      <c r="W538" s="73"/>
      <c r="X538" s="73"/>
      <c r="Y538" s="73"/>
      <c r="Z538" s="73"/>
    </row>
    <row r="539" spans="1:26" ht="13.5" customHeight="1">
      <c r="A539" s="73"/>
      <c r="B539" s="73"/>
      <c r="C539" s="73"/>
      <c r="D539" s="73"/>
      <c r="E539" s="73"/>
      <c r="F539" s="590"/>
      <c r="G539" s="591"/>
      <c r="H539" s="592"/>
      <c r="I539" s="73"/>
      <c r="J539" s="73"/>
      <c r="K539" s="74"/>
      <c r="L539" s="74"/>
      <c r="M539" s="74"/>
      <c r="N539" s="74"/>
      <c r="O539" s="74"/>
      <c r="P539" s="74"/>
      <c r="Q539" s="74"/>
      <c r="R539" s="74"/>
      <c r="S539" s="73"/>
      <c r="T539" s="73"/>
      <c r="U539" s="73"/>
      <c r="V539" s="73"/>
      <c r="W539" s="73"/>
      <c r="X539" s="73"/>
      <c r="Y539" s="73"/>
      <c r="Z539" s="73"/>
    </row>
    <row r="540" spans="1:26" ht="13.5" customHeight="1">
      <c r="A540" s="73"/>
      <c r="B540" s="73"/>
      <c r="C540" s="73"/>
      <c r="D540" s="73"/>
      <c r="E540" s="73"/>
      <c r="F540" s="590"/>
      <c r="G540" s="591"/>
      <c r="H540" s="592"/>
      <c r="I540" s="73"/>
      <c r="J540" s="73"/>
      <c r="K540" s="74"/>
      <c r="L540" s="74"/>
      <c r="M540" s="74"/>
      <c r="N540" s="74"/>
      <c r="O540" s="74"/>
      <c r="P540" s="74"/>
      <c r="Q540" s="74"/>
      <c r="R540" s="74"/>
      <c r="S540" s="73"/>
      <c r="T540" s="73"/>
      <c r="U540" s="73"/>
      <c r="V540" s="73"/>
      <c r="W540" s="73"/>
      <c r="X540" s="73"/>
      <c r="Y540" s="73"/>
      <c r="Z540" s="73"/>
    </row>
    <row r="541" spans="1:26" ht="13.5" customHeight="1">
      <c r="A541" s="73"/>
      <c r="B541" s="73"/>
      <c r="C541" s="73"/>
      <c r="D541" s="73"/>
      <c r="E541" s="73"/>
      <c r="F541" s="590"/>
      <c r="G541" s="591"/>
      <c r="H541" s="592"/>
      <c r="I541" s="73"/>
      <c r="J541" s="73"/>
      <c r="K541" s="74"/>
      <c r="L541" s="74"/>
      <c r="M541" s="74"/>
      <c r="N541" s="74"/>
      <c r="O541" s="74"/>
      <c r="P541" s="74"/>
      <c r="Q541" s="74"/>
      <c r="R541" s="74"/>
      <c r="S541" s="73"/>
      <c r="T541" s="73"/>
      <c r="U541" s="73"/>
      <c r="V541" s="73"/>
      <c r="W541" s="73"/>
      <c r="X541" s="73"/>
      <c r="Y541" s="73"/>
      <c r="Z541" s="73"/>
    </row>
    <row r="542" spans="1:26" ht="13.5" customHeight="1">
      <c r="A542" s="73"/>
      <c r="B542" s="73"/>
      <c r="C542" s="73"/>
      <c r="D542" s="73"/>
      <c r="E542" s="73"/>
      <c r="F542" s="590"/>
      <c r="G542" s="591"/>
      <c r="H542" s="592"/>
      <c r="I542" s="73"/>
      <c r="J542" s="73"/>
      <c r="K542" s="74"/>
      <c r="L542" s="74"/>
      <c r="M542" s="74"/>
      <c r="N542" s="74"/>
      <c r="O542" s="74"/>
      <c r="P542" s="74"/>
      <c r="Q542" s="74"/>
      <c r="R542" s="74"/>
      <c r="S542" s="73"/>
      <c r="T542" s="73"/>
      <c r="U542" s="73"/>
      <c r="V542" s="73"/>
      <c r="W542" s="73"/>
      <c r="X542" s="73"/>
      <c r="Y542" s="73"/>
      <c r="Z542" s="73"/>
    </row>
    <row r="543" spans="1:26" ht="13.5" customHeight="1">
      <c r="A543" s="73"/>
      <c r="B543" s="73"/>
      <c r="C543" s="73"/>
      <c r="D543" s="73"/>
      <c r="E543" s="73"/>
      <c r="F543" s="590"/>
      <c r="G543" s="591"/>
      <c r="H543" s="592"/>
      <c r="I543" s="73"/>
      <c r="J543" s="73"/>
      <c r="K543" s="74"/>
      <c r="L543" s="74"/>
      <c r="M543" s="74"/>
      <c r="N543" s="74"/>
      <c r="O543" s="74"/>
      <c r="P543" s="74"/>
      <c r="Q543" s="74"/>
      <c r="R543" s="74"/>
      <c r="S543" s="73"/>
      <c r="T543" s="73"/>
      <c r="U543" s="73"/>
      <c r="V543" s="73"/>
      <c r="W543" s="73"/>
      <c r="X543" s="73"/>
      <c r="Y543" s="73"/>
      <c r="Z543" s="73"/>
    </row>
    <row r="544" spans="1:26" ht="13.5" customHeight="1">
      <c r="A544" s="73"/>
      <c r="B544" s="73"/>
      <c r="C544" s="73"/>
      <c r="D544" s="73"/>
      <c r="E544" s="73"/>
      <c r="F544" s="590"/>
      <c r="G544" s="591"/>
      <c r="H544" s="592"/>
      <c r="I544" s="73"/>
      <c r="J544" s="73"/>
      <c r="K544" s="74"/>
      <c r="L544" s="74"/>
      <c r="M544" s="74"/>
      <c r="N544" s="74"/>
      <c r="O544" s="74"/>
      <c r="P544" s="74"/>
      <c r="Q544" s="74"/>
      <c r="R544" s="74"/>
      <c r="S544" s="73"/>
      <c r="T544" s="73"/>
      <c r="U544" s="73"/>
      <c r="V544" s="73"/>
      <c r="W544" s="73"/>
      <c r="X544" s="73"/>
      <c r="Y544" s="73"/>
      <c r="Z544" s="73"/>
    </row>
    <row r="545" spans="1:26" ht="13.5" customHeight="1">
      <c r="A545" s="73"/>
      <c r="B545" s="73"/>
      <c r="C545" s="73"/>
      <c r="D545" s="73"/>
      <c r="E545" s="73"/>
      <c r="F545" s="590"/>
      <c r="G545" s="591"/>
      <c r="H545" s="592"/>
      <c r="I545" s="73"/>
      <c r="J545" s="73"/>
      <c r="K545" s="74"/>
      <c r="L545" s="74"/>
      <c r="M545" s="74"/>
      <c r="N545" s="74"/>
      <c r="O545" s="74"/>
      <c r="P545" s="74"/>
      <c r="Q545" s="74"/>
      <c r="R545" s="74"/>
      <c r="S545" s="73"/>
      <c r="T545" s="73"/>
      <c r="U545" s="73"/>
      <c r="V545" s="73"/>
      <c r="W545" s="73"/>
      <c r="X545" s="73"/>
      <c r="Y545" s="73"/>
      <c r="Z545" s="73"/>
    </row>
    <row r="546" spans="1:26" ht="13.5" customHeight="1">
      <c r="A546" s="73"/>
      <c r="B546" s="73"/>
      <c r="C546" s="73"/>
      <c r="D546" s="73"/>
      <c r="E546" s="73"/>
      <c r="F546" s="590"/>
      <c r="G546" s="591"/>
      <c r="H546" s="592"/>
      <c r="I546" s="73"/>
      <c r="J546" s="73"/>
      <c r="K546" s="74"/>
      <c r="L546" s="74"/>
      <c r="M546" s="74"/>
      <c r="N546" s="74"/>
      <c r="O546" s="74"/>
      <c r="P546" s="74"/>
      <c r="Q546" s="74"/>
      <c r="R546" s="74"/>
      <c r="S546" s="73"/>
      <c r="T546" s="73"/>
      <c r="U546" s="73"/>
      <c r="V546" s="73"/>
      <c r="W546" s="73"/>
      <c r="X546" s="73"/>
      <c r="Y546" s="73"/>
      <c r="Z546" s="73"/>
    </row>
    <row r="547" spans="1:26" ht="13.5" customHeight="1">
      <c r="A547" s="73"/>
      <c r="B547" s="73"/>
      <c r="C547" s="73"/>
      <c r="D547" s="73"/>
      <c r="E547" s="73"/>
      <c r="F547" s="590"/>
      <c r="G547" s="591"/>
      <c r="H547" s="592"/>
      <c r="I547" s="73"/>
      <c r="J547" s="73"/>
      <c r="K547" s="74"/>
      <c r="L547" s="74"/>
      <c r="M547" s="74"/>
      <c r="N547" s="74"/>
      <c r="O547" s="74"/>
      <c r="P547" s="74"/>
      <c r="Q547" s="74"/>
      <c r="R547" s="74"/>
      <c r="S547" s="73"/>
      <c r="T547" s="73"/>
      <c r="U547" s="73"/>
      <c r="V547" s="73"/>
      <c r="W547" s="73"/>
      <c r="X547" s="73"/>
      <c r="Y547" s="73"/>
      <c r="Z547" s="73"/>
    </row>
    <row r="548" spans="1:26" ht="13.5" customHeight="1">
      <c r="A548" s="73"/>
      <c r="B548" s="73"/>
      <c r="C548" s="73"/>
      <c r="D548" s="73"/>
      <c r="E548" s="73"/>
      <c r="F548" s="590"/>
      <c r="G548" s="591"/>
      <c r="H548" s="592"/>
      <c r="I548" s="73"/>
      <c r="J548" s="73"/>
      <c r="K548" s="74"/>
      <c r="L548" s="74"/>
      <c r="M548" s="74"/>
      <c r="N548" s="74"/>
      <c r="O548" s="74"/>
      <c r="P548" s="74"/>
      <c r="Q548" s="74"/>
      <c r="R548" s="74"/>
      <c r="S548" s="73"/>
      <c r="T548" s="73"/>
      <c r="U548" s="73"/>
      <c r="V548" s="73"/>
      <c r="W548" s="73"/>
      <c r="X548" s="73"/>
      <c r="Y548" s="73"/>
      <c r="Z548" s="73"/>
    </row>
    <row r="549" spans="1:26" ht="13.5" customHeight="1">
      <c r="A549" s="73"/>
      <c r="B549" s="73"/>
      <c r="C549" s="73"/>
      <c r="D549" s="73"/>
      <c r="E549" s="73"/>
      <c r="F549" s="590"/>
      <c r="G549" s="591"/>
      <c r="H549" s="592"/>
      <c r="I549" s="73"/>
      <c r="J549" s="73"/>
      <c r="K549" s="74"/>
      <c r="L549" s="74"/>
      <c r="M549" s="74"/>
      <c r="N549" s="74"/>
      <c r="O549" s="74"/>
      <c r="P549" s="74"/>
      <c r="Q549" s="74"/>
      <c r="R549" s="74"/>
      <c r="S549" s="73"/>
      <c r="T549" s="73"/>
      <c r="U549" s="73"/>
      <c r="V549" s="73"/>
      <c r="W549" s="73"/>
      <c r="X549" s="73"/>
      <c r="Y549" s="73"/>
      <c r="Z549" s="73"/>
    </row>
    <row r="550" spans="1:26" ht="13.5" customHeight="1">
      <c r="A550" s="73"/>
      <c r="B550" s="73"/>
      <c r="C550" s="73"/>
      <c r="D550" s="73"/>
      <c r="E550" s="73"/>
      <c r="F550" s="590"/>
      <c r="G550" s="591"/>
      <c r="H550" s="592"/>
      <c r="I550" s="73"/>
      <c r="J550" s="73"/>
      <c r="K550" s="74"/>
      <c r="L550" s="74"/>
      <c r="M550" s="74"/>
      <c r="N550" s="74"/>
      <c r="O550" s="74"/>
      <c r="P550" s="74"/>
      <c r="Q550" s="74"/>
      <c r="R550" s="74"/>
      <c r="S550" s="73"/>
      <c r="T550" s="73"/>
      <c r="U550" s="73"/>
      <c r="V550" s="73"/>
      <c r="W550" s="73"/>
      <c r="X550" s="73"/>
      <c r="Y550" s="73"/>
      <c r="Z550" s="73"/>
    </row>
    <row r="551" spans="1:26" ht="13.5" customHeight="1">
      <c r="A551" s="73"/>
      <c r="B551" s="73"/>
      <c r="C551" s="73"/>
      <c r="D551" s="73"/>
      <c r="E551" s="73"/>
      <c r="F551" s="590"/>
      <c r="G551" s="591"/>
      <c r="H551" s="592"/>
      <c r="I551" s="73"/>
      <c r="J551" s="73"/>
      <c r="K551" s="74"/>
      <c r="L551" s="74"/>
      <c r="M551" s="74"/>
      <c r="N551" s="74"/>
      <c r="O551" s="74"/>
      <c r="P551" s="74"/>
      <c r="Q551" s="74"/>
      <c r="R551" s="74"/>
      <c r="S551" s="73"/>
      <c r="T551" s="73"/>
      <c r="U551" s="73"/>
      <c r="V551" s="73"/>
      <c r="W551" s="73"/>
      <c r="X551" s="73"/>
      <c r="Y551" s="73"/>
      <c r="Z551" s="73"/>
    </row>
    <row r="552" spans="1:26" ht="13.5" customHeight="1">
      <c r="A552" s="73"/>
      <c r="B552" s="73"/>
      <c r="C552" s="73"/>
      <c r="D552" s="73"/>
      <c r="E552" s="73"/>
      <c r="F552" s="590"/>
      <c r="G552" s="591"/>
      <c r="H552" s="592"/>
      <c r="I552" s="73"/>
      <c r="J552" s="73"/>
      <c r="K552" s="74"/>
      <c r="L552" s="74"/>
      <c r="M552" s="74"/>
      <c r="N552" s="74"/>
      <c r="O552" s="74"/>
      <c r="P552" s="74"/>
      <c r="Q552" s="74"/>
      <c r="R552" s="74"/>
      <c r="S552" s="73"/>
      <c r="T552" s="73"/>
      <c r="U552" s="73"/>
      <c r="V552" s="73"/>
      <c r="W552" s="73"/>
      <c r="X552" s="73"/>
      <c r="Y552" s="73"/>
      <c r="Z552" s="73"/>
    </row>
    <row r="553" spans="1:26" ht="13.5" customHeight="1">
      <c r="A553" s="73"/>
      <c r="B553" s="73"/>
      <c r="C553" s="73"/>
      <c r="D553" s="73"/>
      <c r="E553" s="73"/>
      <c r="F553" s="590"/>
      <c r="G553" s="591"/>
      <c r="H553" s="592"/>
      <c r="I553" s="73"/>
      <c r="J553" s="73"/>
      <c r="K553" s="74"/>
      <c r="L553" s="74"/>
      <c r="M553" s="74"/>
      <c r="N553" s="74"/>
      <c r="O553" s="74"/>
      <c r="P553" s="74"/>
      <c r="Q553" s="74"/>
      <c r="R553" s="74"/>
      <c r="S553" s="73"/>
      <c r="T553" s="73"/>
      <c r="U553" s="73"/>
      <c r="V553" s="73"/>
      <c r="W553" s="73"/>
      <c r="X553" s="73"/>
      <c r="Y553" s="73"/>
      <c r="Z553" s="73"/>
    </row>
    <row r="554" spans="1:26" ht="13.5" customHeight="1">
      <c r="A554" s="73"/>
      <c r="B554" s="73"/>
      <c r="C554" s="73"/>
      <c r="D554" s="73"/>
      <c r="E554" s="73"/>
      <c r="F554" s="590"/>
      <c r="G554" s="591"/>
      <c r="H554" s="592"/>
      <c r="I554" s="73"/>
      <c r="J554" s="73"/>
      <c r="K554" s="74"/>
      <c r="L554" s="74"/>
      <c r="M554" s="74"/>
      <c r="N554" s="74"/>
      <c r="O554" s="74"/>
      <c r="P554" s="74"/>
      <c r="Q554" s="74"/>
      <c r="R554" s="74"/>
      <c r="S554" s="73"/>
      <c r="T554" s="73"/>
      <c r="U554" s="73"/>
      <c r="V554" s="73"/>
      <c r="W554" s="73"/>
      <c r="X554" s="73"/>
      <c r="Y554" s="73"/>
      <c r="Z554" s="73"/>
    </row>
    <row r="555" spans="1:26" ht="13.5" customHeight="1">
      <c r="A555" s="73"/>
      <c r="B555" s="73"/>
      <c r="C555" s="73"/>
      <c r="D555" s="73"/>
      <c r="E555" s="73"/>
      <c r="F555" s="590"/>
      <c r="G555" s="591"/>
      <c r="H555" s="592"/>
      <c r="I555" s="73"/>
      <c r="J555" s="73"/>
      <c r="K555" s="74"/>
      <c r="L555" s="74"/>
      <c r="M555" s="74"/>
      <c r="N555" s="74"/>
      <c r="O555" s="74"/>
      <c r="P555" s="74"/>
      <c r="Q555" s="74"/>
      <c r="R555" s="74"/>
      <c r="S555" s="73"/>
      <c r="T555" s="73"/>
      <c r="U555" s="73"/>
      <c r="V555" s="73"/>
      <c r="W555" s="73"/>
      <c r="X555" s="73"/>
      <c r="Y555" s="73"/>
      <c r="Z555" s="73"/>
    </row>
    <row r="556" spans="1:26" ht="13.5" customHeight="1">
      <c r="A556" s="73"/>
      <c r="B556" s="73"/>
      <c r="C556" s="73"/>
      <c r="D556" s="73"/>
      <c r="E556" s="73"/>
      <c r="F556" s="590"/>
      <c r="G556" s="591"/>
      <c r="H556" s="592"/>
      <c r="I556" s="73"/>
      <c r="J556" s="73"/>
      <c r="K556" s="74"/>
      <c r="L556" s="74"/>
      <c r="M556" s="74"/>
      <c r="N556" s="74"/>
      <c r="O556" s="74"/>
      <c r="P556" s="74"/>
      <c r="Q556" s="74"/>
      <c r="R556" s="74"/>
      <c r="S556" s="73"/>
      <c r="T556" s="73"/>
      <c r="U556" s="73"/>
      <c r="V556" s="73"/>
      <c r="W556" s="73"/>
      <c r="X556" s="73"/>
      <c r="Y556" s="73"/>
      <c r="Z556" s="73"/>
    </row>
    <row r="557" spans="1:26" ht="13.5" customHeight="1">
      <c r="A557" s="73"/>
      <c r="B557" s="73"/>
      <c r="C557" s="73"/>
      <c r="D557" s="73"/>
      <c r="E557" s="73"/>
      <c r="F557" s="590"/>
      <c r="G557" s="591"/>
      <c r="H557" s="592"/>
      <c r="I557" s="73"/>
      <c r="J557" s="73"/>
      <c r="K557" s="74"/>
      <c r="L557" s="74"/>
      <c r="M557" s="74"/>
      <c r="N557" s="74"/>
      <c r="O557" s="74"/>
      <c r="P557" s="74"/>
      <c r="Q557" s="74"/>
      <c r="R557" s="74"/>
      <c r="S557" s="73"/>
      <c r="T557" s="73"/>
      <c r="U557" s="73"/>
      <c r="V557" s="73"/>
      <c r="W557" s="73"/>
      <c r="X557" s="73"/>
      <c r="Y557" s="73"/>
      <c r="Z557" s="73"/>
    </row>
    <row r="558" spans="1:26" ht="13.5" customHeight="1">
      <c r="A558" s="73"/>
      <c r="B558" s="73"/>
      <c r="C558" s="73"/>
      <c r="D558" s="73"/>
      <c r="E558" s="73"/>
      <c r="F558" s="590"/>
      <c r="G558" s="591"/>
      <c r="H558" s="592"/>
      <c r="I558" s="73"/>
      <c r="J558" s="73"/>
      <c r="K558" s="74"/>
      <c r="L558" s="74"/>
      <c r="M558" s="74"/>
      <c r="N558" s="74"/>
      <c r="O558" s="74"/>
      <c r="P558" s="74"/>
      <c r="Q558" s="74"/>
      <c r="R558" s="74"/>
      <c r="S558" s="73"/>
      <c r="T558" s="73"/>
      <c r="U558" s="73"/>
      <c r="V558" s="73"/>
      <c r="W558" s="73"/>
      <c r="X558" s="73"/>
      <c r="Y558" s="73"/>
      <c r="Z558" s="73"/>
    </row>
    <row r="559" spans="1:26" ht="13.5" customHeight="1">
      <c r="A559" s="73"/>
      <c r="B559" s="73"/>
      <c r="C559" s="73"/>
      <c r="D559" s="73"/>
      <c r="E559" s="73"/>
      <c r="F559" s="590"/>
      <c r="G559" s="591"/>
      <c r="H559" s="592"/>
      <c r="I559" s="73"/>
      <c r="J559" s="73"/>
      <c r="K559" s="74"/>
      <c r="L559" s="74"/>
      <c r="M559" s="74"/>
      <c r="N559" s="74"/>
      <c r="O559" s="74"/>
      <c r="P559" s="74"/>
      <c r="Q559" s="74"/>
      <c r="R559" s="74"/>
      <c r="S559" s="73"/>
      <c r="T559" s="73"/>
      <c r="U559" s="73"/>
      <c r="V559" s="73"/>
      <c r="W559" s="73"/>
      <c r="X559" s="73"/>
      <c r="Y559" s="73"/>
      <c r="Z559" s="73"/>
    </row>
    <row r="560" spans="1:26" ht="13.5" customHeight="1">
      <c r="A560" s="73"/>
      <c r="B560" s="73"/>
      <c r="C560" s="73"/>
      <c r="D560" s="73"/>
      <c r="E560" s="73"/>
      <c r="F560" s="590"/>
      <c r="G560" s="591"/>
      <c r="H560" s="592"/>
      <c r="I560" s="73"/>
      <c r="J560" s="73"/>
      <c r="K560" s="74"/>
      <c r="L560" s="74"/>
      <c r="M560" s="74"/>
      <c r="N560" s="74"/>
      <c r="O560" s="74"/>
      <c r="P560" s="74"/>
      <c r="Q560" s="74"/>
      <c r="R560" s="74"/>
      <c r="S560" s="73"/>
      <c r="T560" s="73"/>
      <c r="U560" s="73"/>
      <c r="V560" s="73"/>
      <c r="W560" s="73"/>
      <c r="X560" s="73"/>
      <c r="Y560" s="73"/>
      <c r="Z560" s="73"/>
    </row>
    <row r="561" spans="1:26" ht="13.5" customHeight="1">
      <c r="A561" s="73"/>
      <c r="B561" s="73"/>
      <c r="C561" s="73"/>
      <c r="D561" s="73"/>
      <c r="E561" s="73"/>
      <c r="F561" s="590"/>
      <c r="G561" s="591"/>
      <c r="H561" s="592"/>
      <c r="I561" s="73"/>
      <c r="J561" s="73"/>
      <c r="K561" s="74"/>
      <c r="L561" s="74"/>
      <c r="M561" s="74"/>
      <c r="N561" s="74"/>
      <c r="O561" s="74"/>
      <c r="P561" s="74"/>
      <c r="Q561" s="74"/>
      <c r="R561" s="74"/>
      <c r="S561" s="73"/>
      <c r="T561" s="73"/>
      <c r="U561" s="73"/>
      <c r="V561" s="73"/>
      <c r="W561" s="73"/>
      <c r="X561" s="73"/>
      <c r="Y561" s="73"/>
      <c r="Z561" s="73"/>
    </row>
    <row r="562" spans="1:26" ht="13.5" customHeight="1">
      <c r="A562" s="73"/>
      <c r="B562" s="73"/>
      <c r="C562" s="73"/>
      <c r="D562" s="73"/>
      <c r="E562" s="73"/>
      <c r="F562" s="590"/>
      <c r="G562" s="591"/>
      <c r="H562" s="592"/>
      <c r="I562" s="73"/>
      <c r="J562" s="73"/>
      <c r="K562" s="74"/>
      <c r="L562" s="74"/>
      <c r="M562" s="74"/>
      <c r="N562" s="74"/>
      <c r="O562" s="74"/>
      <c r="P562" s="74"/>
      <c r="Q562" s="74"/>
      <c r="R562" s="74"/>
      <c r="S562" s="73"/>
      <c r="T562" s="73"/>
      <c r="U562" s="73"/>
      <c r="V562" s="73"/>
      <c r="W562" s="73"/>
      <c r="X562" s="73"/>
      <c r="Y562" s="73"/>
      <c r="Z562" s="73"/>
    </row>
    <row r="563" spans="1:26" ht="13.5" customHeight="1">
      <c r="A563" s="73"/>
      <c r="B563" s="73"/>
      <c r="C563" s="73"/>
      <c r="D563" s="73"/>
      <c r="E563" s="73"/>
      <c r="F563" s="590"/>
      <c r="G563" s="591"/>
      <c r="H563" s="592"/>
      <c r="I563" s="73"/>
      <c r="J563" s="73"/>
      <c r="K563" s="74"/>
      <c r="L563" s="74"/>
      <c r="M563" s="74"/>
      <c r="N563" s="74"/>
      <c r="O563" s="74"/>
      <c r="P563" s="74"/>
      <c r="Q563" s="74"/>
      <c r="R563" s="74"/>
      <c r="S563" s="73"/>
      <c r="T563" s="73"/>
      <c r="U563" s="73"/>
      <c r="V563" s="73"/>
      <c r="W563" s="73"/>
      <c r="X563" s="73"/>
      <c r="Y563" s="73"/>
      <c r="Z563" s="73"/>
    </row>
    <row r="564" spans="1:26" ht="13.5" customHeight="1">
      <c r="A564" s="73"/>
      <c r="B564" s="73"/>
      <c r="C564" s="73"/>
      <c r="D564" s="73"/>
      <c r="E564" s="73"/>
      <c r="F564" s="590"/>
      <c r="G564" s="591"/>
      <c r="H564" s="592"/>
      <c r="I564" s="73"/>
      <c r="J564" s="73"/>
      <c r="K564" s="74"/>
      <c r="L564" s="74"/>
      <c r="M564" s="74"/>
      <c r="N564" s="74"/>
      <c r="O564" s="74"/>
      <c r="P564" s="74"/>
      <c r="Q564" s="74"/>
      <c r="R564" s="74"/>
      <c r="S564" s="73"/>
      <c r="T564" s="73"/>
      <c r="U564" s="73"/>
      <c r="V564" s="73"/>
      <c r="W564" s="73"/>
      <c r="X564" s="73"/>
      <c r="Y564" s="73"/>
      <c r="Z564" s="73"/>
    </row>
    <row r="565" spans="1:26" ht="13.5" customHeight="1">
      <c r="A565" s="73"/>
      <c r="B565" s="73"/>
      <c r="C565" s="73"/>
      <c r="D565" s="73"/>
      <c r="E565" s="73"/>
      <c r="F565" s="590"/>
      <c r="G565" s="591"/>
      <c r="H565" s="592"/>
      <c r="I565" s="73"/>
      <c r="J565" s="73"/>
      <c r="K565" s="74"/>
      <c r="L565" s="74"/>
      <c r="M565" s="74"/>
      <c r="N565" s="74"/>
      <c r="O565" s="74"/>
      <c r="P565" s="74"/>
      <c r="Q565" s="74"/>
      <c r="R565" s="74"/>
      <c r="S565" s="73"/>
      <c r="T565" s="73"/>
      <c r="U565" s="73"/>
      <c r="V565" s="73"/>
      <c r="W565" s="73"/>
      <c r="X565" s="73"/>
      <c r="Y565" s="73"/>
      <c r="Z565" s="73"/>
    </row>
    <row r="566" spans="1:26" ht="13.5" customHeight="1">
      <c r="A566" s="73"/>
      <c r="B566" s="73"/>
      <c r="C566" s="73"/>
      <c r="D566" s="73"/>
      <c r="E566" s="73"/>
      <c r="F566" s="590"/>
      <c r="G566" s="591"/>
      <c r="H566" s="592"/>
      <c r="I566" s="73"/>
      <c r="J566" s="73"/>
      <c r="K566" s="74"/>
      <c r="L566" s="74"/>
      <c r="M566" s="74"/>
      <c r="N566" s="74"/>
      <c r="O566" s="74"/>
      <c r="P566" s="74"/>
      <c r="Q566" s="74"/>
      <c r="R566" s="74"/>
      <c r="S566" s="73"/>
      <c r="T566" s="73"/>
      <c r="U566" s="73"/>
      <c r="V566" s="73"/>
      <c r="W566" s="73"/>
      <c r="X566" s="73"/>
      <c r="Y566" s="73"/>
      <c r="Z566" s="73"/>
    </row>
    <row r="567" spans="1:26" ht="13.5" customHeight="1">
      <c r="A567" s="73"/>
      <c r="B567" s="73"/>
      <c r="C567" s="73"/>
      <c r="D567" s="73"/>
      <c r="E567" s="73"/>
      <c r="F567" s="590"/>
      <c r="G567" s="591"/>
      <c r="H567" s="592"/>
      <c r="I567" s="73"/>
      <c r="J567" s="73"/>
      <c r="K567" s="74"/>
      <c r="L567" s="74"/>
      <c r="M567" s="74"/>
      <c r="N567" s="74"/>
      <c r="O567" s="74"/>
      <c r="P567" s="74"/>
      <c r="Q567" s="74"/>
      <c r="R567" s="74"/>
      <c r="S567" s="73"/>
      <c r="T567" s="73"/>
      <c r="U567" s="73"/>
      <c r="V567" s="73"/>
      <c r="W567" s="73"/>
      <c r="X567" s="73"/>
      <c r="Y567" s="73"/>
      <c r="Z567" s="73"/>
    </row>
    <row r="568" spans="1:26" ht="13.5" customHeight="1">
      <c r="A568" s="73"/>
      <c r="B568" s="73"/>
      <c r="C568" s="73"/>
      <c r="D568" s="73"/>
      <c r="E568" s="73"/>
      <c r="F568" s="590"/>
      <c r="G568" s="591"/>
      <c r="H568" s="592"/>
      <c r="I568" s="73"/>
      <c r="J568" s="73"/>
      <c r="K568" s="74"/>
      <c r="L568" s="74"/>
      <c r="M568" s="74"/>
      <c r="N568" s="74"/>
      <c r="O568" s="74"/>
      <c r="P568" s="74"/>
      <c r="Q568" s="74"/>
      <c r="R568" s="74"/>
      <c r="S568" s="73"/>
      <c r="T568" s="73"/>
      <c r="U568" s="73"/>
      <c r="V568" s="73"/>
      <c r="W568" s="73"/>
      <c r="X568" s="73"/>
      <c r="Y568" s="73"/>
      <c r="Z568" s="73"/>
    </row>
    <row r="569" spans="1:26" ht="13.5" customHeight="1">
      <c r="A569" s="73"/>
      <c r="B569" s="73"/>
      <c r="C569" s="73"/>
      <c r="D569" s="73"/>
      <c r="E569" s="73"/>
      <c r="F569" s="590"/>
      <c r="G569" s="591"/>
      <c r="H569" s="592"/>
      <c r="I569" s="73"/>
      <c r="J569" s="73"/>
      <c r="K569" s="74"/>
      <c r="L569" s="74"/>
      <c r="M569" s="74"/>
      <c r="N569" s="74"/>
      <c r="O569" s="74"/>
      <c r="P569" s="74"/>
      <c r="Q569" s="74"/>
      <c r="R569" s="74"/>
      <c r="S569" s="73"/>
      <c r="T569" s="73"/>
      <c r="U569" s="73"/>
      <c r="V569" s="73"/>
      <c r="W569" s="73"/>
      <c r="X569" s="73"/>
      <c r="Y569" s="73"/>
      <c r="Z569" s="73"/>
    </row>
    <row r="570" spans="1:26" ht="13.5" customHeight="1">
      <c r="A570" s="73"/>
      <c r="B570" s="73"/>
      <c r="C570" s="73"/>
      <c r="D570" s="73"/>
      <c r="E570" s="73"/>
      <c r="F570" s="590"/>
      <c r="G570" s="591"/>
      <c r="H570" s="592"/>
      <c r="I570" s="73"/>
      <c r="J570" s="73"/>
      <c r="K570" s="74"/>
      <c r="L570" s="74"/>
      <c r="M570" s="74"/>
      <c r="N570" s="74"/>
      <c r="O570" s="74"/>
      <c r="P570" s="74"/>
      <c r="Q570" s="74"/>
      <c r="R570" s="74"/>
      <c r="S570" s="73"/>
      <c r="T570" s="73"/>
      <c r="U570" s="73"/>
      <c r="V570" s="73"/>
      <c r="W570" s="73"/>
      <c r="X570" s="73"/>
      <c r="Y570" s="73"/>
      <c r="Z570" s="73"/>
    </row>
    <row r="571" spans="1:26" ht="13.5" customHeight="1">
      <c r="A571" s="73"/>
      <c r="B571" s="73"/>
      <c r="C571" s="73"/>
      <c r="D571" s="73"/>
      <c r="E571" s="73"/>
      <c r="F571" s="590"/>
      <c r="G571" s="591"/>
      <c r="H571" s="592"/>
      <c r="I571" s="73"/>
      <c r="J571" s="73"/>
      <c r="K571" s="74"/>
      <c r="L571" s="74"/>
      <c r="M571" s="74"/>
      <c r="N571" s="74"/>
      <c r="O571" s="74"/>
      <c r="P571" s="74"/>
      <c r="Q571" s="74"/>
      <c r="R571" s="74"/>
      <c r="S571" s="73"/>
      <c r="T571" s="73"/>
      <c r="U571" s="73"/>
      <c r="V571" s="73"/>
      <c r="W571" s="73"/>
      <c r="X571" s="73"/>
      <c r="Y571" s="73"/>
      <c r="Z571" s="73"/>
    </row>
    <row r="572" spans="1:26" ht="13.5" customHeight="1">
      <c r="A572" s="73"/>
      <c r="B572" s="73"/>
      <c r="C572" s="73"/>
      <c r="D572" s="73"/>
      <c r="E572" s="73"/>
      <c r="F572" s="590"/>
      <c r="G572" s="591"/>
      <c r="H572" s="592"/>
      <c r="I572" s="73"/>
      <c r="J572" s="73"/>
      <c r="K572" s="74"/>
      <c r="L572" s="74"/>
      <c r="M572" s="74"/>
      <c r="N572" s="74"/>
      <c r="O572" s="74"/>
      <c r="P572" s="74"/>
      <c r="Q572" s="74"/>
      <c r="R572" s="74"/>
      <c r="S572" s="73"/>
      <c r="T572" s="73"/>
      <c r="U572" s="73"/>
      <c r="V572" s="73"/>
      <c r="W572" s="73"/>
      <c r="X572" s="73"/>
      <c r="Y572" s="73"/>
      <c r="Z572" s="73"/>
    </row>
    <row r="573" spans="1:26" ht="13.5" customHeight="1">
      <c r="A573" s="73"/>
      <c r="B573" s="73"/>
      <c r="C573" s="73"/>
      <c r="D573" s="73"/>
      <c r="E573" s="73"/>
      <c r="F573" s="590"/>
      <c r="G573" s="591"/>
      <c r="H573" s="592"/>
      <c r="I573" s="73"/>
      <c r="J573" s="73"/>
      <c r="K573" s="74"/>
      <c r="L573" s="74"/>
      <c r="M573" s="74"/>
      <c r="N573" s="74"/>
      <c r="O573" s="74"/>
      <c r="P573" s="74"/>
      <c r="Q573" s="74"/>
      <c r="R573" s="74"/>
      <c r="S573" s="73"/>
      <c r="T573" s="73"/>
      <c r="U573" s="73"/>
      <c r="V573" s="73"/>
      <c r="W573" s="73"/>
      <c r="X573" s="73"/>
      <c r="Y573" s="73"/>
      <c r="Z573" s="73"/>
    </row>
    <row r="574" spans="1:26" ht="13.5" customHeight="1">
      <c r="A574" s="73"/>
      <c r="B574" s="73"/>
      <c r="C574" s="73"/>
      <c r="D574" s="73"/>
      <c r="E574" s="73"/>
      <c r="F574" s="590"/>
      <c r="G574" s="591"/>
      <c r="H574" s="592"/>
      <c r="I574" s="73"/>
      <c r="J574" s="73"/>
      <c r="K574" s="74"/>
      <c r="L574" s="74"/>
      <c r="M574" s="74"/>
      <c r="N574" s="74"/>
      <c r="O574" s="74"/>
      <c r="P574" s="74"/>
      <c r="Q574" s="74"/>
      <c r="R574" s="74"/>
      <c r="S574" s="73"/>
      <c r="T574" s="73"/>
      <c r="U574" s="73"/>
      <c r="V574" s="73"/>
      <c r="W574" s="73"/>
      <c r="X574" s="73"/>
      <c r="Y574" s="73"/>
      <c r="Z574" s="73"/>
    </row>
    <row r="575" spans="1:26" ht="13.5" customHeight="1">
      <c r="A575" s="73"/>
      <c r="B575" s="73"/>
      <c r="C575" s="73"/>
      <c r="D575" s="73"/>
      <c r="E575" s="73"/>
      <c r="F575" s="590"/>
      <c r="G575" s="591"/>
      <c r="H575" s="592"/>
      <c r="I575" s="73"/>
      <c r="J575" s="73"/>
      <c r="K575" s="74"/>
      <c r="L575" s="74"/>
      <c r="M575" s="74"/>
      <c r="N575" s="74"/>
      <c r="O575" s="74"/>
      <c r="P575" s="74"/>
      <c r="Q575" s="74"/>
      <c r="R575" s="74"/>
      <c r="S575" s="73"/>
      <c r="T575" s="73"/>
      <c r="U575" s="73"/>
      <c r="V575" s="73"/>
      <c r="W575" s="73"/>
      <c r="X575" s="73"/>
      <c r="Y575" s="73"/>
      <c r="Z575" s="73"/>
    </row>
    <row r="576" spans="1:26" ht="13.5" customHeight="1">
      <c r="A576" s="73"/>
      <c r="B576" s="73"/>
      <c r="C576" s="73"/>
      <c r="D576" s="73"/>
      <c r="E576" s="73"/>
      <c r="F576" s="590"/>
      <c r="G576" s="591"/>
      <c r="H576" s="592"/>
      <c r="I576" s="73"/>
      <c r="J576" s="73"/>
      <c r="K576" s="74"/>
      <c r="L576" s="74"/>
      <c r="M576" s="74"/>
      <c r="N576" s="74"/>
      <c r="O576" s="74"/>
      <c r="P576" s="74"/>
      <c r="Q576" s="74"/>
      <c r="R576" s="74"/>
      <c r="S576" s="73"/>
      <c r="T576" s="73"/>
      <c r="U576" s="73"/>
      <c r="V576" s="73"/>
      <c r="W576" s="73"/>
      <c r="X576" s="73"/>
      <c r="Y576" s="73"/>
      <c r="Z576" s="73"/>
    </row>
    <row r="577" spans="1:26" ht="13.5" customHeight="1">
      <c r="A577" s="73"/>
      <c r="B577" s="73"/>
      <c r="C577" s="73"/>
      <c r="D577" s="73"/>
      <c r="E577" s="73"/>
      <c r="F577" s="590"/>
      <c r="G577" s="591"/>
      <c r="H577" s="592"/>
      <c r="I577" s="73"/>
      <c r="J577" s="73"/>
      <c r="K577" s="74"/>
      <c r="L577" s="74"/>
      <c r="M577" s="74"/>
      <c r="N577" s="74"/>
      <c r="O577" s="74"/>
      <c r="P577" s="74"/>
      <c r="Q577" s="74"/>
      <c r="R577" s="74"/>
      <c r="S577" s="73"/>
      <c r="T577" s="73"/>
      <c r="U577" s="73"/>
      <c r="V577" s="73"/>
      <c r="W577" s="73"/>
      <c r="X577" s="73"/>
      <c r="Y577" s="73"/>
      <c r="Z577" s="73"/>
    </row>
    <row r="578" spans="1:26" ht="13.5" customHeight="1">
      <c r="A578" s="73"/>
      <c r="B578" s="73"/>
      <c r="C578" s="73"/>
      <c r="D578" s="73"/>
      <c r="E578" s="73"/>
      <c r="F578" s="590"/>
      <c r="G578" s="591"/>
      <c r="H578" s="592"/>
      <c r="I578" s="73"/>
      <c r="J578" s="73"/>
      <c r="K578" s="74"/>
      <c r="L578" s="74"/>
      <c r="M578" s="74"/>
      <c r="N578" s="74"/>
      <c r="O578" s="74"/>
      <c r="P578" s="74"/>
      <c r="Q578" s="74"/>
      <c r="R578" s="74"/>
      <c r="S578" s="73"/>
      <c r="T578" s="73"/>
      <c r="U578" s="73"/>
      <c r="V578" s="73"/>
      <c r="W578" s="73"/>
      <c r="X578" s="73"/>
      <c r="Y578" s="73"/>
      <c r="Z578" s="73"/>
    </row>
    <row r="579" spans="1:26" ht="13.5" customHeight="1">
      <c r="A579" s="73"/>
      <c r="B579" s="73"/>
      <c r="C579" s="73"/>
      <c r="D579" s="73"/>
      <c r="E579" s="73"/>
      <c r="F579" s="590"/>
      <c r="G579" s="591"/>
      <c r="H579" s="592"/>
      <c r="I579" s="73"/>
      <c r="J579" s="73"/>
      <c r="K579" s="74"/>
      <c r="L579" s="74"/>
      <c r="M579" s="74"/>
      <c r="N579" s="74"/>
      <c r="O579" s="74"/>
      <c r="P579" s="74"/>
      <c r="Q579" s="74"/>
      <c r="R579" s="74"/>
      <c r="S579" s="73"/>
      <c r="T579" s="73"/>
      <c r="U579" s="73"/>
      <c r="V579" s="73"/>
      <c r="W579" s="73"/>
      <c r="X579" s="73"/>
      <c r="Y579" s="73"/>
      <c r="Z579" s="73"/>
    </row>
    <row r="580" spans="1:26" ht="13.5" customHeight="1">
      <c r="A580" s="73"/>
      <c r="B580" s="73"/>
      <c r="C580" s="73"/>
      <c r="D580" s="73"/>
      <c r="E580" s="73"/>
      <c r="F580" s="590"/>
      <c r="G580" s="591"/>
      <c r="H580" s="592"/>
      <c r="I580" s="73"/>
      <c r="J580" s="73"/>
      <c r="K580" s="74"/>
      <c r="L580" s="74"/>
      <c r="M580" s="74"/>
      <c r="N580" s="74"/>
      <c r="O580" s="74"/>
      <c r="P580" s="74"/>
      <c r="Q580" s="74"/>
      <c r="R580" s="74"/>
      <c r="S580" s="73"/>
      <c r="T580" s="73"/>
      <c r="U580" s="73"/>
      <c r="V580" s="73"/>
      <c r="W580" s="73"/>
      <c r="X580" s="73"/>
      <c r="Y580" s="73"/>
      <c r="Z580" s="73"/>
    </row>
    <row r="581" spans="1:26" ht="13.5" customHeight="1">
      <c r="A581" s="73"/>
      <c r="B581" s="73"/>
      <c r="C581" s="73"/>
      <c r="D581" s="73"/>
      <c r="E581" s="73"/>
      <c r="F581" s="590"/>
      <c r="G581" s="591"/>
      <c r="H581" s="592"/>
      <c r="I581" s="73"/>
      <c r="J581" s="73"/>
      <c r="K581" s="74"/>
      <c r="L581" s="74"/>
      <c r="M581" s="74"/>
      <c r="N581" s="74"/>
      <c r="O581" s="74"/>
      <c r="P581" s="74"/>
      <c r="Q581" s="74"/>
      <c r="R581" s="74"/>
      <c r="S581" s="73"/>
      <c r="T581" s="73"/>
      <c r="U581" s="73"/>
      <c r="V581" s="73"/>
      <c r="W581" s="73"/>
      <c r="X581" s="73"/>
      <c r="Y581" s="73"/>
      <c r="Z581" s="73"/>
    </row>
    <row r="582" spans="1:26" ht="13.5" customHeight="1">
      <c r="A582" s="73"/>
      <c r="B582" s="73"/>
      <c r="C582" s="73"/>
      <c r="D582" s="73"/>
      <c r="E582" s="73"/>
      <c r="F582" s="590"/>
      <c r="G582" s="591"/>
      <c r="H582" s="592"/>
      <c r="I582" s="73"/>
      <c r="J582" s="73"/>
      <c r="K582" s="74"/>
      <c r="L582" s="74"/>
      <c r="M582" s="74"/>
      <c r="N582" s="74"/>
      <c r="O582" s="74"/>
      <c r="P582" s="74"/>
      <c r="Q582" s="74"/>
      <c r="R582" s="74"/>
      <c r="S582" s="73"/>
      <c r="T582" s="73"/>
      <c r="U582" s="73"/>
      <c r="V582" s="73"/>
      <c r="W582" s="73"/>
      <c r="X582" s="73"/>
      <c r="Y582" s="73"/>
      <c r="Z582" s="73"/>
    </row>
    <row r="583" spans="1:26" ht="13.5" customHeight="1">
      <c r="A583" s="73"/>
      <c r="B583" s="73"/>
      <c r="C583" s="73"/>
      <c r="D583" s="73"/>
      <c r="E583" s="73"/>
      <c r="F583" s="590"/>
      <c r="G583" s="591"/>
      <c r="H583" s="592"/>
      <c r="I583" s="73"/>
      <c r="J583" s="73"/>
      <c r="K583" s="74"/>
      <c r="L583" s="74"/>
      <c r="M583" s="74"/>
      <c r="N583" s="74"/>
      <c r="O583" s="74"/>
      <c r="P583" s="74"/>
      <c r="Q583" s="74"/>
      <c r="R583" s="74"/>
      <c r="S583" s="73"/>
      <c r="T583" s="73"/>
      <c r="U583" s="73"/>
      <c r="V583" s="73"/>
      <c r="W583" s="73"/>
      <c r="X583" s="73"/>
      <c r="Y583" s="73"/>
      <c r="Z583" s="73"/>
    </row>
    <row r="584" spans="1:26" ht="13.5" customHeight="1">
      <c r="A584" s="73"/>
      <c r="B584" s="73"/>
      <c r="C584" s="73"/>
      <c r="D584" s="73"/>
      <c r="E584" s="73"/>
      <c r="F584" s="590"/>
      <c r="G584" s="591"/>
      <c r="H584" s="592"/>
      <c r="I584" s="73"/>
      <c r="J584" s="73"/>
      <c r="K584" s="74"/>
      <c r="L584" s="74"/>
      <c r="M584" s="74"/>
      <c r="N584" s="74"/>
      <c r="O584" s="74"/>
      <c r="P584" s="74"/>
      <c r="Q584" s="74"/>
      <c r="R584" s="74"/>
      <c r="S584" s="73"/>
      <c r="T584" s="73"/>
      <c r="U584" s="73"/>
      <c r="V584" s="73"/>
      <c r="W584" s="73"/>
      <c r="X584" s="73"/>
      <c r="Y584" s="73"/>
      <c r="Z584" s="73"/>
    </row>
    <row r="585" spans="1:26" ht="13.5" customHeight="1">
      <c r="A585" s="73"/>
      <c r="B585" s="73"/>
      <c r="C585" s="73"/>
      <c r="D585" s="73"/>
      <c r="E585" s="73"/>
      <c r="F585" s="590"/>
      <c r="G585" s="591"/>
      <c r="H585" s="592"/>
      <c r="I585" s="73"/>
      <c r="J585" s="73"/>
      <c r="K585" s="74"/>
      <c r="L585" s="74"/>
      <c r="M585" s="74"/>
      <c r="N585" s="74"/>
      <c r="O585" s="74"/>
      <c r="P585" s="74"/>
      <c r="Q585" s="74"/>
      <c r="R585" s="74"/>
      <c r="S585" s="73"/>
      <c r="T585" s="73"/>
      <c r="U585" s="73"/>
      <c r="V585" s="73"/>
      <c r="W585" s="73"/>
      <c r="X585" s="73"/>
      <c r="Y585" s="73"/>
      <c r="Z585" s="73"/>
    </row>
    <row r="586" spans="1:26" ht="13.5" customHeight="1">
      <c r="A586" s="73"/>
      <c r="B586" s="73"/>
      <c r="C586" s="73"/>
      <c r="D586" s="73"/>
      <c r="E586" s="73"/>
      <c r="F586" s="590"/>
      <c r="G586" s="591"/>
      <c r="H586" s="592"/>
      <c r="I586" s="73"/>
      <c r="J586" s="73"/>
      <c r="K586" s="74"/>
      <c r="L586" s="74"/>
      <c r="M586" s="74"/>
      <c r="N586" s="74"/>
      <c r="O586" s="74"/>
      <c r="P586" s="74"/>
      <c r="Q586" s="74"/>
      <c r="R586" s="74"/>
      <c r="S586" s="73"/>
      <c r="T586" s="73"/>
      <c r="U586" s="73"/>
      <c r="V586" s="73"/>
      <c r="W586" s="73"/>
      <c r="X586" s="73"/>
      <c r="Y586" s="73"/>
      <c r="Z586" s="73"/>
    </row>
    <row r="587" spans="1:26" ht="13.5" customHeight="1">
      <c r="A587" s="73"/>
      <c r="B587" s="73"/>
      <c r="C587" s="73"/>
      <c r="D587" s="73"/>
      <c r="E587" s="73"/>
      <c r="F587" s="590"/>
      <c r="G587" s="591"/>
      <c r="H587" s="592"/>
      <c r="I587" s="73"/>
      <c r="J587" s="73"/>
      <c r="K587" s="74"/>
      <c r="L587" s="74"/>
      <c r="M587" s="74"/>
      <c r="N587" s="74"/>
      <c r="O587" s="74"/>
      <c r="P587" s="74"/>
      <c r="Q587" s="74"/>
      <c r="R587" s="74"/>
      <c r="S587" s="73"/>
      <c r="T587" s="73"/>
      <c r="U587" s="73"/>
      <c r="V587" s="73"/>
      <c r="W587" s="73"/>
      <c r="X587" s="73"/>
      <c r="Y587" s="73"/>
      <c r="Z587" s="73"/>
    </row>
    <row r="588" spans="1:26" ht="13.5" customHeight="1">
      <c r="A588" s="73"/>
      <c r="B588" s="73"/>
      <c r="C588" s="73"/>
      <c r="D588" s="73"/>
      <c r="E588" s="73"/>
      <c r="F588" s="590"/>
      <c r="G588" s="591"/>
      <c r="H588" s="592"/>
      <c r="I588" s="73"/>
      <c r="J588" s="73"/>
      <c r="K588" s="74"/>
      <c r="L588" s="74"/>
      <c r="M588" s="74"/>
      <c r="N588" s="74"/>
      <c r="O588" s="74"/>
      <c r="P588" s="74"/>
      <c r="Q588" s="74"/>
      <c r="R588" s="74"/>
      <c r="S588" s="73"/>
      <c r="T588" s="73"/>
      <c r="U588" s="73"/>
      <c r="V588" s="73"/>
      <c r="W588" s="73"/>
      <c r="X588" s="73"/>
      <c r="Y588" s="73"/>
      <c r="Z588" s="73"/>
    </row>
    <row r="589" spans="1:26" ht="13.5" customHeight="1">
      <c r="A589" s="73"/>
      <c r="B589" s="73"/>
      <c r="C589" s="73"/>
      <c r="D589" s="73"/>
      <c r="E589" s="73"/>
      <c r="F589" s="590"/>
      <c r="G589" s="591"/>
      <c r="H589" s="592"/>
      <c r="I589" s="73"/>
      <c r="J589" s="73"/>
      <c r="K589" s="74"/>
      <c r="L589" s="74"/>
      <c r="M589" s="74"/>
      <c r="N589" s="74"/>
      <c r="O589" s="74"/>
      <c r="P589" s="74"/>
      <c r="Q589" s="74"/>
      <c r="R589" s="74"/>
      <c r="S589" s="73"/>
      <c r="T589" s="73"/>
      <c r="U589" s="73"/>
      <c r="V589" s="73"/>
      <c r="W589" s="73"/>
      <c r="X589" s="73"/>
      <c r="Y589" s="73"/>
      <c r="Z589" s="73"/>
    </row>
    <row r="590" spans="1:26" ht="13.5" customHeight="1">
      <c r="A590" s="73"/>
      <c r="B590" s="73"/>
      <c r="C590" s="73"/>
      <c r="D590" s="73"/>
      <c r="E590" s="73"/>
      <c r="F590" s="590"/>
      <c r="G590" s="591"/>
      <c r="H590" s="592"/>
      <c r="I590" s="73"/>
      <c r="J590" s="73"/>
      <c r="K590" s="74"/>
      <c r="L590" s="74"/>
      <c r="M590" s="74"/>
      <c r="N590" s="74"/>
      <c r="O590" s="74"/>
      <c r="P590" s="74"/>
      <c r="Q590" s="74"/>
      <c r="R590" s="74"/>
      <c r="S590" s="73"/>
      <c r="T590" s="73"/>
      <c r="U590" s="73"/>
      <c r="V590" s="73"/>
      <c r="W590" s="73"/>
      <c r="X590" s="73"/>
      <c r="Y590" s="73"/>
      <c r="Z590" s="73"/>
    </row>
    <row r="591" spans="1:26" ht="13.5" customHeight="1">
      <c r="A591" s="73"/>
      <c r="B591" s="73"/>
      <c r="C591" s="73"/>
      <c r="D591" s="73"/>
      <c r="E591" s="73"/>
      <c r="F591" s="590"/>
      <c r="G591" s="591"/>
      <c r="H591" s="592"/>
      <c r="I591" s="73"/>
      <c r="J591" s="73"/>
      <c r="K591" s="74"/>
      <c r="L591" s="74"/>
      <c r="M591" s="74"/>
      <c r="N591" s="74"/>
      <c r="O591" s="74"/>
      <c r="P591" s="74"/>
      <c r="Q591" s="74"/>
      <c r="R591" s="74"/>
      <c r="S591" s="73"/>
      <c r="T591" s="73"/>
      <c r="U591" s="73"/>
      <c r="V591" s="73"/>
      <c r="W591" s="73"/>
      <c r="X591" s="73"/>
      <c r="Y591" s="73"/>
      <c r="Z591" s="73"/>
    </row>
    <row r="592" spans="1:26" ht="13.5" customHeight="1">
      <c r="A592" s="73"/>
      <c r="B592" s="73"/>
      <c r="C592" s="73"/>
      <c r="D592" s="73"/>
      <c r="E592" s="73"/>
      <c r="F592" s="590"/>
      <c r="G592" s="591"/>
      <c r="H592" s="592"/>
      <c r="I592" s="73"/>
      <c r="J592" s="73"/>
      <c r="K592" s="74"/>
      <c r="L592" s="74"/>
      <c r="M592" s="74"/>
      <c r="N592" s="74"/>
      <c r="O592" s="74"/>
      <c r="P592" s="74"/>
      <c r="Q592" s="74"/>
      <c r="R592" s="74"/>
      <c r="S592" s="73"/>
      <c r="T592" s="73"/>
      <c r="U592" s="73"/>
      <c r="V592" s="73"/>
      <c r="W592" s="73"/>
      <c r="X592" s="73"/>
      <c r="Y592" s="73"/>
      <c r="Z592" s="73"/>
    </row>
    <row r="593" spans="1:26" ht="13.5" customHeight="1">
      <c r="A593" s="73"/>
      <c r="B593" s="73"/>
      <c r="C593" s="73"/>
      <c r="D593" s="73"/>
      <c r="E593" s="73"/>
      <c r="F593" s="590"/>
      <c r="G593" s="591"/>
      <c r="H593" s="592"/>
      <c r="I593" s="73"/>
      <c r="J593" s="73"/>
      <c r="K593" s="74"/>
      <c r="L593" s="74"/>
      <c r="M593" s="74"/>
      <c r="N593" s="74"/>
      <c r="O593" s="74"/>
      <c r="P593" s="74"/>
      <c r="Q593" s="74"/>
      <c r="R593" s="74"/>
      <c r="S593" s="73"/>
      <c r="T593" s="73"/>
      <c r="U593" s="73"/>
      <c r="V593" s="73"/>
      <c r="W593" s="73"/>
      <c r="X593" s="73"/>
      <c r="Y593" s="73"/>
      <c r="Z593" s="73"/>
    </row>
    <row r="594" spans="1:26" ht="13.5" customHeight="1">
      <c r="A594" s="73"/>
      <c r="B594" s="73"/>
      <c r="C594" s="73"/>
      <c r="D594" s="73"/>
      <c r="E594" s="73"/>
      <c r="F594" s="590"/>
      <c r="G594" s="591"/>
      <c r="H594" s="592"/>
      <c r="I594" s="73"/>
      <c r="J594" s="73"/>
      <c r="K594" s="74"/>
      <c r="L594" s="74"/>
      <c r="M594" s="74"/>
      <c r="N594" s="74"/>
      <c r="O594" s="74"/>
      <c r="P594" s="74"/>
      <c r="Q594" s="74"/>
      <c r="R594" s="74"/>
      <c r="S594" s="73"/>
      <c r="T594" s="73"/>
      <c r="U594" s="73"/>
      <c r="V594" s="73"/>
      <c r="W594" s="73"/>
      <c r="X594" s="73"/>
      <c r="Y594" s="73"/>
      <c r="Z594" s="73"/>
    </row>
    <row r="595" spans="1:26" ht="13.5" customHeight="1">
      <c r="A595" s="73"/>
      <c r="B595" s="73"/>
      <c r="C595" s="73"/>
      <c r="D595" s="73"/>
      <c r="E595" s="73"/>
      <c r="F595" s="590"/>
      <c r="G595" s="591"/>
      <c r="H595" s="592"/>
      <c r="I595" s="73"/>
      <c r="J595" s="73"/>
      <c r="K595" s="74"/>
      <c r="L595" s="74"/>
      <c r="M595" s="74"/>
      <c r="N595" s="74"/>
      <c r="O595" s="74"/>
      <c r="P595" s="74"/>
      <c r="Q595" s="74"/>
      <c r="R595" s="74"/>
      <c r="S595" s="73"/>
      <c r="T595" s="73"/>
      <c r="U595" s="73"/>
      <c r="V595" s="73"/>
      <c r="W595" s="73"/>
      <c r="X595" s="73"/>
      <c r="Y595" s="73"/>
      <c r="Z595" s="73"/>
    </row>
    <row r="596" spans="1:26" ht="13.5" customHeight="1">
      <c r="A596" s="73"/>
      <c r="B596" s="73"/>
      <c r="C596" s="73"/>
      <c r="D596" s="73"/>
      <c r="E596" s="73"/>
      <c r="F596" s="590"/>
      <c r="G596" s="591"/>
      <c r="H596" s="592"/>
      <c r="I596" s="73"/>
      <c r="J596" s="73"/>
      <c r="K596" s="74"/>
      <c r="L596" s="74"/>
      <c r="M596" s="74"/>
      <c r="N596" s="74"/>
      <c r="O596" s="74"/>
      <c r="P596" s="74"/>
      <c r="Q596" s="74"/>
      <c r="R596" s="74"/>
      <c r="S596" s="73"/>
      <c r="T596" s="73"/>
      <c r="U596" s="73"/>
      <c r="V596" s="73"/>
      <c r="W596" s="73"/>
      <c r="X596" s="73"/>
      <c r="Y596" s="73"/>
      <c r="Z596" s="73"/>
    </row>
    <row r="597" spans="1:26" ht="13.5" customHeight="1">
      <c r="A597" s="73"/>
      <c r="B597" s="73"/>
      <c r="C597" s="73"/>
      <c r="D597" s="73"/>
      <c r="E597" s="73"/>
      <c r="F597" s="590"/>
      <c r="G597" s="591"/>
      <c r="H597" s="592"/>
      <c r="I597" s="73"/>
      <c r="J597" s="73"/>
      <c r="K597" s="74"/>
      <c r="L597" s="74"/>
      <c r="M597" s="74"/>
      <c r="N597" s="74"/>
      <c r="O597" s="74"/>
      <c r="P597" s="74"/>
      <c r="Q597" s="74"/>
      <c r="R597" s="74"/>
      <c r="S597" s="73"/>
      <c r="T597" s="73"/>
      <c r="U597" s="73"/>
      <c r="V597" s="73"/>
      <c r="W597" s="73"/>
      <c r="X597" s="73"/>
      <c r="Y597" s="73"/>
      <c r="Z597" s="73"/>
    </row>
    <row r="598" spans="1:26" ht="13.5" customHeight="1">
      <c r="A598" s="73"/>
      <c r="B598" s="73"/>
      <c r="C598" s="73"/>
      <c r="D598" s="73"/>
      <c r="E598" s="73"/>
      <c r="F598" s="590"/>
      <c r="G598" s="591"/>
      <c r="H598" s="592"/>
      <c r="I598" s="73"/>
      <c r="J598" s="73"/>
      <c r="K598" s="74"/>
      <c r="L598" s="74"/>
      <c r="M598" s="74"/>
      <c r="N598" s="74"/>
      <c r="O598" s="74"/>
      <c r="P598" s="74"/>
      <c r="Q598" s="74"/>
      <c r="R598" s="74"/>
      <c r="S598" s="73"/>
      <c r="T598" s="73"/>
      <c r="U598" s="73"/>
      <c r="V598" s="73"/>
      <c r="W598" s="73"/>
      <c r="X598" s="73"/>
      <c r="Y598" s="73"/>
      <c r="Z598" s="73"/>
    </row>
    <row r="599" spans="1:26" ht="13.5" customHeight="1">
      <c r="A599" s="73"/>
      <c r="B599" s="73"/>
      <c r="C599" s="73"/>
      <c r="D599" s="73"/>
      <c r="E599" s="73"/>
      <c r="F599" s="590"/>
      <c r="G599" s="591"/>
      <c r="H599" s="592"/>
      <c r="I599" s="73"/>
      <c r="J599" s="73"/>
      <c r="K599" s="74"/>
      <c r="L599" s="74"/>
      <c r="M599" s="74"/>
      <c r="N599" s="74"/>
      <c r="O599" s="74"/>
      <c r="P599" s="74"/>
      <c r="Q599" s="74"/>
      <c r="R599" s="74"/>
      <c r="S599" s="73"/>
      <c r="T599" s="73"/>
      <c r="U599" s="73"/>
      <c r="V599" s="73"/>
      <c r="W599" s="73"/>
      <c r="X599" s="73"/>
      <c r="Y599" s="73"/>
      <c r="Z599" s="73"/>
    </row>
    <row r="600" spans="1:26" ht="13.5" customHeight="1">
      <c r="A600" s="73"/>
      <c r="B600" s="73"/>
      <c r="C600" s="73"/>
      <c r="D600" s="73"/>
      <c r="E600" s="73"/>
      <c r="F600" s="590"/>
      <c r="G600" s="591"/>
      <c r="H600" s="592"/>
      <c r="I600" s="73"/>
      <c r="J600" s="73"/>
      <c r="K600" s="74"/>
      <c r="L600" s="74"/>
      <c r="M600" s="74"/>
      <c r="N600" s="74"/>
      <c r="O600" s="74"/>
      <c r="P600" s="74"/>
      <c r="Q600" s="74"/>
      <c r="R600" s="74"/>
      <c r="S600" s="73"/>
      <c r="T600" s="73"/>
      <c r="U600" s="73"/>
      <c r="V600" s="73"/>
      <c r="W600" s="73"/>
      <c r="X600" s="73"/>
      <c r="Y600" s="73"/>
      <c r="Z600" s="73"/>
    </row>
    <row r="601" spans="1:26" ht="13.5" customHeight="1">
      <c r="A601" s="73"/>
      <c r="B601" s="73"/>
      <c r="C601" s="73"/>
      <c r="D601" s="73"/>
      <c r="E601" s="73"/>
      <c r="F601" s="590"/>
      <c r="G601" s="591"/>
      <c r="H601" s="592"/>
      <c r="I601" s="73"/>
      <c r="J601" s="73"/>
      <c r="K601" s="74"/>
      <c r="L601" s="74"/>
      <c r="M601" s="74"/>
      <c r="N601" s="74"/>
      <c r="O601" s="74"/>
      <c r="P601" s="74"/>
      <c r="Q601" s="74"/>
      <c r="R601" s="74"/>
      <c r="S601" s="73"/>
      <c r="T601" s="73"/>
      <c r="U601" s="73"/>
      <c r="V601" s="73"/>
      <c r="W601" s="73"/>
      <c r="X601" s="73"/>
      <c r="Y601" s="73"/>
      <c r="Z601" s="73"/>
    </row>
    <row r="602" spans="1:26" ht="13.5" customHeight="1">
      <c r="A602" s="73"/>
      <c r="B602" s="73"/>
      <c r="C602" s="73"/>
      <c r="D602" s="73"/>
      <c r="E602" s="73"/>
      <c r="F602" s="590"/>
      <c r="G602" s="591"/>
      <c r="H602" s="592"/>
      <c r="I602" s="73"/>
      <c r="J602" s="73"/>
      <c r="K602" s="74"/>
      <c r="L602" s="74"/>
      <c r="M602" s="74"/>
      <c r="N602" s="74"/>
      <c r="O602" s="74"/>
      <c r="P602" s="74"/>
      <c r="Q602" s="74"/>
      <c r="R602" s="74"/>
      <c r="S602" s="73"/>
      <c r="T602" s="73"/>
      <c r="U602" s="73"/>
      <c r="V602" s="73"/>
      <c r="W602" s="73"/>
      <c r="X602" s="73"/>
      <c r="Y602" s="73"/>
      <c r="Z602" s="73"/>
    </row>
    <row r="603" spans="1:26" ht="13.5" customHeight="1">
      <c r="A603" s="73"/>
      <c r="B603" s="73"/>
      <c r="C603" s="73"/>
      <c r="D603" s="73"/>
      <c r="E603" s="73"/>
      <c r="F603" s="590"/>
      <c r="G603" s="591"/>
      <c r="H603" s="592"/>
      <c r="I603" s="73"/>
      <c r="J603" s="73"/>
      <c r="K603" s="74"/>
      <c r="L603" s="74"/>
      <c r="M603" s="74"/>
      <c r="N603" s="74"/>
      <c r="O603" s="74"/>
      <c r="P603" s="74"/>
      <c r="Q603" s="74"/>
      <c r="R603" s="74"/>
      <c r="S603" s="73"/>
      <c r="T603" s="73"/>
      <c r="U603" s="73"/>
      <c r="V603" s="73"/>
      <c r="W603" s="73"/>
      <c r="X603" s="73"/>
      <c r="Y603" s="73"/>
      <c r="Z603" s="73"/>
    </row>
    <row r="604" spans="1:26" ht="13.5" customHeight="1">
      <c r="A604" s="73"/>
      <c r="B604" s="73"/>
      <c r="C604" s="73"/>
      <c r="D604" s="73"/>
      <c r="E604" s="73"/>
      <c r="F604" s="590"/>
      <c r="G604" s="591"/>
      <c r="H604" s="592"/>
      <c r="I604" s="73"/>
      <c r="J604" s="73"/>
      <c r="K604" s="74"/>
      <c r="L604" s="74"/>
      <c r="M604" s="74"/>
      <c r="N604" s="74"/>
      <c r="O604" s="74"/>
      <c r="P604" s="74"/>
      <c r="Q604" s="74"/>
      <c r="R604" s="74"/>
      <c r="S604" s="73"/>
      <c r="T604" s="73"/>
      <c r="U604" s="73"/>
      <c r="V604" s="73"/>
      <c r="W604" s="73"/>
      <c r="X604" s="73"/>
      <c r="Y604" s="73"/>
      <c r="Z604" s="73"/>
    </row>
    <row r="605" spans="1:26" ht="13.5" customHeight="1">
      <c r="A605" s="73"/>
      <c r="B605" s="73"/>
      <c r="C605" s="73"/>
      <c r="D605" s="73"/>
      <c r="E605" s="73"/>
      <c r="F605" s="590"/>
      <c r="G605" s="591"/>
      <c r="H605" s="592"/>
      <c r="I605" s="73"/>
      <c r="J605" s="73"/>
      <c r="K605" s="74"/>
      <c r="L605" s="74"/>
      <c r="M605" s="74"/>
      <c r="N605" s="74"/>
      <c r="O605" s="74"/>
      <c r="P605" s="74"/>
      <c r="Q605" s="74"/>
      <c r="R605" s="74"/>
      <c r="S605" s="73"/>
      <c r="T605" s="73"/>
      <c r="U605" s="73"/>
      <c r="V605" s="73"/>
      <c r="W605" s="73"/>
      <c r="X605" s="73"/>
      <c r="Y605" s="73"/>
      <c r="Z605" s="73"/>
    </row>
    <row r="606" spans="1:26" ht="13.5" customHeight="1">
      <c r="A606" s="73"/>
      <c r="B606" s="73"/>
      <c r="C606" s="73"/>
      <c r="D606" s="73"/>
      <c r="E606" s="73"/>
      <c r="F606" s="590"/>
      <c r="G606" s="591"/>
      <c r="H606" s="592"/>
      <c r="I606" s="73"/>
      <c r="J606" s="73"/>
      <c r="K606" s="74"/>
      <c r="L606" s="74"/>
      <c r="M606" s="74"/>
      <c r="N606" s="74"/>
      <c r="O606" s="74"/>
      <c r="P606" s="74"/>
      <c r="Q606" s="74"/>
      <c r="R606" s="74"/>
      <c r="S606" s="73"/>
      <c r="T606" s="73"/>
      <c r="U606" s="73"/>
      <c r="V606" s="73"/>
      <c r="W606" s="73"/>
      <c r="X606" s="73"/>
      <c r="Y606" s="73"/>
      <c r="Z606" s="73"/>
    </row>
    <row r="607" spans="1:26" ht="13.5" customHeight="1">
      <c r="A607" s="73"/>
      <c r="B607" s="73"/>
      <c r="C607" s="73"/>
      <c r="D607" s="73"/>
      <c r="E607" s="73"/>
      <c r="F607" s="590"/>
      <c r="G607" s="591"/>
      <c r="H607" s="592"/>
      <c r="I607" s="73"/>
      <c r="J607" s="73"/>
      <c r="K607" s="74"/>
      <c r="L607" s="74"/>
      <c r="M607" s="74"/>
      <c r="N607" s="74"/>
      <c r="O607" s="74"/>
      <c r="P607" s="74"/>
      <c r="Q607" s="74"/>
      <c r="R607" s="74"/>
      <c r="S607" s="73"/>
      <c r="T607" s="73"/>
      <c r="U607" s="73"/>
      <c r="V607" s="73"/>
      <c r="W607" s="73"/>
      <c r="X607" s="73"/>
      <c r="Y607" s="73"/>
      <c r="Z607" s="73"/>
    </row>
    <row r="608" spans="1:26" ht="13.5" customHeight="1">
      <c r="A608" s="73"/>
      <c r="B608" s="73"/>
      <c r="C608" s="73"/>
      <c r="D608" s="73"/>
      <c r="E608" s="73"/>
      <c r="F608" s="590"/>
      <c r="G608" s="591"/>
      <c r="H608" s="592"/>
      <c r="I608" s="73"/>
      <c r="J608" s="73"/>
      <c r="K608" s="74"/>
      <c r="L608" s="74"/>
      <c r="M608" s="74"/>
      <c r="N608" s="74"/>
      <c r="O608" s="74"/>
      <c r="P608" s="74"/>
      <c r="Q608" s="74"/>
      <c r="R608" s="74"/>
      <c r="S608" s="73"/>
      <c r="T608" s="73"/>
      <c r="U608" s="73"/>
      <c r="V608" s="73"/>
      <c r="W608" s="73"/>
      <c r="X608" s="73"/>
      <c r="Y608" s="73"/>
      <c r="Z608" s="73"/>
    </row>
    <row r="609" spans="1:26" ht="13.5" customHeight="1">
      <c r="A609" s="73"/>
      <c r="B609" s="73"/>
      <c r="C609" s="73"/>
      <c r="D609" s="73"/>
      <c r="E609" s="73"/>
      <c r="F609" s="590"/>
      <c r="G609" s="591"/>
      <c r="H609" s="592"/>
      <c r="I609" s="73"/>
      <c r="J609" s="73"/>
      <c r="K609" s="74"/>
      <c r="L609" s="74"/>
      <c r="M609" s="74"/>
      <c r="N609" s="74"/>
      <c r="O609" s="74"/>
      <c r="P609" s="74"/>
      <c r="Q609" s="74"/>
      <c r="R609" s="74"/>
      <c r="S609" s="73"/>
      <c r="T609" s="73"/>
      <c r="U609" s="73"/>
      <c r="V609" s="73"/>
      <c r="W609" s="73"/>
      <c r="X609" s="73"/>
      <c r="Y609" s="73"/>
      <c r="Z609" s="73"/>
    </row>
    <row r="610" spans="1:26" ht="13.5" customHeight="1">
      <c r="A610" s="73"/>
      <c r="B610" s="73"/>
      <c r="C610" s="73"/>
      <c r="D610" s="73"/>
      <c r="E610" s="73"/>
      <c r="F610" s="590"/>
      <c r="G610" s="591"/>
      <c r="H610" s="592"/>
      <c r="I610" s="73"/>
      <c r="J610" s="73"/>
      <c r="K610" s="74"/>
      <c r="L610" s="74"/>
      <c r="M610" s="74"/>
      <c r="N610" s="74"/>
      <c r="O610" s="74"/>
      <c r="P610" s="74"/>
      <c r="Q610" s="74"/>
      <c r="R610" s="74"/>
      <c r="S610" s="73"/>
      <c r="T610" s="73"/>
      <c r="U610" s="73"/>
      <c r="V610" s="73"/>
      <c r="W610" s="73"/>
      <c r="X610" s="73"/>
      <c r="Y610" s="73"/>
      <c r="Z610" s="73"/>
    </row>
    <row r="611" spans="1:26" ht="13.5" customHeight="1">
      <c r="A611" s="73"/>
      <c r="B611" s="73"/>
      <c r="C611" s="73"/>
      <c r="D611" s="73"/>
      <c r="E611" s="73"/>
      <c r="F611" s="590"/>
      <c r="G611" s="591"/>
      <c r="H611" s="592"/>
      <c r="I611" s="73"/>
      <c r="J611" s="73"/>
      <c r="K611" s="74"/>
      <c r="L611" s="74"/>
      <c r="M611" s="74"/>
      <c r="N611" s="74"/>
      <c r="O611" s="74"/>
      <c r="P611" s="74"/>
      <c r="Q611" s="74"/>
      <c r="R611" s="74"/>
      <c r="S611" s="73"/>
      <c r="T611" s="73"/>
      <c r="U611" s="73"/>
      <c r="V611" s="73"/>
      <c r="W611" s="73"/>
      <c r="X611" s="73"/>
      <c r="Y611" s="73"/>
      <c r="Z611" s="73"/>
    </row>
    <row r="612" spans="1:26" ht="13.5" customHeight="1">
      <c r="A612" s="73"/>
      <c r="B612" s="73"/>
      <c r="C612" s="73"/>
      <c r="D612" s="73"/>
      <c r="E612" s="73"/>
      <c r="F612" s="590"/>
      <c r="G612" s="591"/>
      <c r="H612" s="592"/>
      <c r="I612" s="73"/>
      <c r="J612" s="73"/>
      <c r="K612" s="74"/>
      <c r="L612" s="74"/>
      <c r="M612" s="74"/>
      <c r="N612" s="74"/>
      <c r="O612" s="74"/>
      <c r="P612" s="74"/>
      <c r="Q612" s="74"/>
      <c r="R612" s="74"/>
      <c r="S612" s="73"/>
      <c r="T612" s="73"/>
      <c r="U612" s="73"/>
      <c r="V612" s="73"/>
      <c r="W612" s="73"/>
      <c r="X612" s="73"/>
      <c r="Y612" s="73"/>
      <c r="Z612" s="73"/>
    </row>
    <row r="613" spans="1:26" ht="13.5" customHeight="1">
      <c r="A613" s="73"/>
      <c r="B613" s="73"/>
      <c r="C613" s="73"/>
      <c r="D613" s="73"/>
      <c r="E613" s="73"/>
      <c r="F613" s="590"/>
      <c r="G613" s="591"/>
      <c r="H613" s="592"/>
      <c r="I613" s="73"/>
      <c r="J613" s="73"/>
      <c r="K613" s="74"/>
      <c r="L613" s="74"/>
      <c r="M613" s="74"/>
      <c r="N613" s="74"/>
      <c r="O613" s="74"/>
      <c r="P613" s="74"/>
      <c r="Q613" s="74"/>
      <c r="R613" s="74"/>
      <c r="S613" s="73"/>
      <c r="T613" s="73"/>
      <c r="U613" s="73"/>
      <c r="V613" s="73"/>
      <c r="W613" s="73"/>
      <c r="X613" s="73"/>
      <c r="Y613" s="73"/>
      <c r="Z613" s="73"/>
    </row>
    <row r="614" spans="1:26" ht="13.5" customHeight="1">
      <c r="A614" s="73"/>
      <c r="B614" s="73"/>
      <c r="C614" s="73"/>
      <c r="D614" s="73"/>
      <c r="E614" s="73"/>
      <c r="F614" s="590"/>
      <c r="G614" s="591"/>
      <c r="H614" s="592"/>
      <c r="I614" s="73"/>
      <c r="J614" s="73"/>
      <c r="K614" s="74"/>
      <c r="L614" s="74"/>
      <c r="M614" s="74"/>
      <c r="N614" s="74"/>
      <c r="O614" s="74"/>
      <c r="P614" s="74"/>
      <c r="Q614" s="74"/>
      <c r="R614" s="74"/>
      <c r="S614" s="73"/>
      <c r="T614" s="73"/>
      <c r="U614" s="73"/>
      <c r="V614" s="73"/>
      <c r="W614" s="73"/>
      <c r="X614" s="73"/>
      <c r="Y614" s="73"/>
      <c r="Z614" s="73"/>
    </row>
    <row r="615" spans="1:26" ht="13.5" customHeight="1">
      <c r="A615" s="73"/>
      <c r="B615" s="73"/>
      <c r="C615" s="73"/>
      <c r="D615" s="73"/>
      <c r="E615" s="73"/>
      <c r="F615" s="590"/>
      <c r="G615" s="591"/>
      <c r="H615" s="592"/>
      <c r="I615" s="73"/>
      <c r="J615" s="73"/>
      <c r="K615" s="74"/>
      <c r="L615" s="74"/>
      <c r="M615" s="74"/>
      <c r="N615" s="74"/>
      <c r="O615" s="74"/>
      <c r="P615" s="74"/>
      <c r="Q615" s="74"/>
      <c r="R615" s="74"/>
      <c r="S615" s="73"/>
      <c r="T615" s="73"/>
      <c r="U615" s="73"/>
      <c r="V615" s="73"/>
      <c r="W615" s="73"/>
      <c r="X615" s="73"/>
      <c r="Y615" s="73"/>
      <c r="Z615" s="73"/>
    </row>
    <row r="616" spans="1:26" ht="13.5" customHeight="1">
      <c r="A616" s="73"/>
      <c r="B616" s="73"/>
      <c r="C616" s="73"/>
      <c r="D616" s="73"/>
      <c r="E616" s="73"/>
      <c r="F616" s="590"/>
      <c r="G616" s="591"/>
      <c r="H616" s="592"/>
      <c r="I616" s="73"/>
      <c r="J616" s="73"/>
      <c r="K616" s="74"/>
      <c r="L616" s="74"/>
      <c r="M616" s="74"/>
      <c r="N616" s="74"/>
      <c r="O616" s="74"/>
      <c r="P616" s="74"/>
      <c r="Q616" s="74"/>
      <c r="R616" s="74"/>
      <c r="S616" s="73"/>
      <c r="T616" s="73"/>
      <c r="U616" s="73"/>
      <c r="V616" s="73"/>
      <c r="W616" s="73"/>
      <c r="X616" s="73"/>
      <c r="Y616" s="73"/>
      <c r="Z616" s="73"/>
    </row>
    <row r="617" spans="1:26" ht="13.5" customHeight="1">
      <c r="A617" s="73"/>
      <c r="B617" s="73"/>
      <c r="C617" s="73"/>
      <c r="D617" s="73"/>
      <c r="E617" s="73"/>
      <c r="F617" s="590"/>
      <c r="G617" s="591"/>
      <c r="H617" s="592"/>
      <c r="I617" s="73"/>
      <c r="J617" s="73"/>
      <c r="K617" s="74"/>
      <c r="L617" s="74"/>
      <c r="M617" s="74"/>
      <c r="N617" s="74"/>
      <c r="O617" s="74"/>
      <c r="P617" s="74"/>
      <c r="Q617" s="74"/>
      <c r="R617" s="74"/>
      <c r="S617" s="73"/>
      <c r="T617" s="73"/>
      <c r="U617" s="73"/>
      <c r="V617" s="73"/>
      <c r="W617" s="73"/>
      <c r="X617" s="73"/>
      <c r="Y617" s="73"/>
      <c r="Z617" s="73"/>
    </row>
    <row r="618" spans="1:26" ht="13.5" customHeight="1">
      <c r="A618" s="73"/>
      <c r="B618" s="73"/>
      <c r="C618" s="73"/>
      <c r="D618" s="73"/>
      <c r="E618" s="73"/>
      <c r="F618" s="590"/>
      <c r="G618" s="591"/>
      <c r="H618" s="592"/>
      <c r="I618" s="73"/>
      <c r="J618" s="73"/>
      <c r="K618" s="74"/>
      <c r="L618" s="74"/>
      <c r="M618" s="74"/>
      <c r="N618" s="74"/>
      <c r="O618" s="74"/>
      <c r="P618" s="74"/>
      <c r="Q618" s="74"/>
      <c r="R618" s="74"/>
      <c r="S618" s="73"/>
      <c r="T618" s="73"/>
      <c r="U618" s="73"/>
      <c r="V618" s="73"/>
      <c r="W618" s="73"/>
      <c r="X618" s="73"/>
      <c r="Y618" s="73"/>
      <c r="Z618" s="73"/>
    </row>
    <row r="619" spans="1:26" ht="13.5" customHeight="1">
      <c r="A619" s="73"/>
      <c r="B619" s="73"/>
      <c r="C619" s="73"/>
      <c r="D619" s="73"/>
      <c r="E619" s="73"/>
      <c r="F619" s="590"/>
      <c r="G619" s="591"/>
      <c r="H619" s="592"/>
      <c r="I619" s="73"/>
      <c r="J619" s="73"/>
      <c r="K619" s="74"/>
      <c r="L619" s="74"/>
      <c r="M619" s="74"/>
      <c r="N619" s="74"/>
      <c r="O619" s="74"/>
      <c r="P619" s="74"/>
      <c r="Q619" s="74"/>
      <c r="R619" s="74"/>
      <c r="S619" s="73"/>
      <c r="T619" s="73"/>
      <c r="U619" s="73"/>
      <c r="V619" s="73"/>
      <c r="W619" s="73"/>
      <c r="X619" s="73"/>
      <c r="Y619" s="73"/>
      <c r="Z619" s="73"/>
    </row>
    <row r="620" spans="1:26" ht="13.5" customHeight="1">
      <c r="A620" s="73"/>
      <c r="B620" s="73"/>
      <c r="C620" s="73"/>
      <c r="D620" s="73"/>
      <c r="E620" s="73"/>
      <c r="F620" s="590"/>
      <c r="G620" s="591"/>
      <c r="H620" s="592"/>
      <c r="I620" s="73"/>
      <c r="J620" s="73"/>
      <c r="K620" s="74"/>
      <c r="L620" s="74"/>
      <c r="M620" s="74"/>
      <c r="N620" s="74"/>
      <c r="O620" s="74"/>
      <c r="P620" s="74"/>
      <c r="Q620" s="74"/>
      <c r="R620" s="74"/>
      <c r="S620" s="73"/>
      <c r="T620" s="73"/>
      <c r="U620" s="73"/>
      <c r="V620" s="73"/>
      <c r="W620" s="73"/>
      <c r="X620" s="73"/>
      <c r="Y620" s="73"/>
      <c r="Z620" s="73"/>
    </row>
    <row r="621" spans="1:26" ht="13.5" customHeight="1">
      <c r="A621" s="73"/>
      <c r="B621" s="73"/>
      <c r="C621" s="73"/>
      <c r="D621" s="73"/>
      <c r="E621" s="73"/>
      <c r="F621" s="590"/>
      <c r="G621" s="591"/>
      <c r="H621" s="592"/>
      <c r="I621" s="73"/>
      <c r="J621" s="73"/>
      <c r="K621" s="74"/>
      <c r="L621" s="74"/>
      <c r="M621" s="74"/>
      <c r="N621" s="74"/>
      <c r="O621" s="74"/>
      <c r="P621" s="74"/>
      <c r="Q621" s="74"/>
      <c r="R621" s="74"/>
      <c r="S621" s="73"/>
      <c r="T621" s="73"/>
      <c r="U621" s="73"/>
      <c r="V621" s="73"/>
      <c r="W621" s="73"/>
      <c r="X621" s="73"/>
      <c r="Y621" s="73"/>
      <c r="Z621" s="73"/>
    </row>
    <row r="622" spans="1:26" ht="13.5" customHeight="1">
      <c r="A622" s="73"/>
      <c r="B622" s="73"/>
      <c r="C622" s="73"/>
      <c r="D622" s="73"/>
      <c r="E622" s="73"/>
      <c r="F622" s="590"/>
      <c r="G622" s="591"/>
      <c r="H622" s="592"/>
      <c r="I622" s="73"/>
      <c r="J622" s="73"/>
      <c r="K622" s="74"/>
      <c r="L622" s="74"/>
      <c r="M622" s="74"/>
      <c r="N622" s="74"/>
      <c r="O622" s="74"/>
      <c r="P622" s="74"/>
      <c r="Q622" s="74"/>
      <c r="R622" s="74"/>
      <c r="S622" s="73"/>
      <c r="T622" s="73"/>
      <c r="U622" s="73"/>
      <c r="V622" s="73"/>
      <c r="W622" s="73"/>
      <c r="X622" s="73"/>
      <c r="Y622" s="73"/>
      <c r="Z622" s="73"/>
    </row>
    <row r="623" spans="1:26" ht="13.5" customHeight="1">
      <c r="A623" s="73"/>
      <c r="B623" s="73"/>
      <c r="C623" s="73"/>
      <c r="D623" s="73"/>
      <c r="E623" s="73"/>
      <c r="F623" s="590"/>
      <c r="G623" s="591"/>
      <c r="H623" s="592"/>
      <c r="I623" s="73"/>
      <c r="J623" s="73"/>
      <c r="K623" s="74"/>
      <c r="L623" s="74"/>
      <c r="M623" s="74"/>
      <c r="N623" s="74"/>
      <c r="O623" s="74"/>
      <c r="P623" s="74"/>
      <c r="Q623" s="74"/>
      <c r="R623" s="74"/>
      <c r="S623" s="73"/>
      <c r="T623" s="73"/>
      <c r="U623" s="73"/>
      <c r="V623" s="73"/>
      <c r="W623" s="73"/>
      <c r="X623" s="73"/>
      <c r="Y623" s="73"/>
      <c r="Z623" s="73"/>
    </row>
    <row r="624" spans="1:26" ht="13.5" customHeight="1">
      <c r="A624" s="73"/>
      <c r="B624" s="73"/>
      <c r="C624" s="73"/>
      <c r="D624" s="73"/>
      <c r="E624" s="73"/>
      <c r="F624" s="590"/>
      <c r="G624" s="591"/>
      <c r="H624" s="592"/>
      <c r="I624" s="73"/>
      <c r="J624" s="73"/>
      <c r="K624" s="74"/>
      <c r="L624" s="74"/>
      <c r="M624" s="74"/>
      <c r="N624" s="74"/>
      <c r="O624" s="74"/>
      <c r="P624" s="74"/>
      <c r="Q624" s="74"/>
      <c r="R624" s="74"/>
      <c r="S624" s="73"/>
      <c r="T624" s="73"/>
      <c r="U624" s="73"/>
      <c r="V624" s="73"/>
      <c r="W624" s="73"/>
      <c r="X624" s="73"/>
      <c r="Y624" s="73"/>
      <c r="Z624" s="73"/>
    </row>
    <row r="625" spans="1:26" ht="13.5" customHeight="1">
      <c r="A625" s="73"/>
      <c r="B625" s="73"/>
      <c r="C625" s="73"/>
      <c r="D625" s="73"/>
      <c r="E625" s="73"/>
      <c r="F625" s="590"/>
      <c r="G625" s="591"/>
      <c r="H625" s="592"/>
      <c r="I625" s="73"/>
      <c r="J625" s="73"/>
      <c r="K625" s="74"/>
      <c r="L625" s="74"/>
      <c r="M625" s="74"/>
      <c r="N625" s="74"/>
      <c r="O625" s="74"/>
      <c r="P625" s="74"/>
      <c r="Q625" s="74"/>
      <c r="R625" s="74"/>
      <c r="S625" s="73"/>
      <c r="T625" s="73"/>
      <c r="U625" s="73"/>
      <c r="V625" s="73"/>
      <c r="W625" s="73"/>
      <c r="X625" s="73"/>
      <c r="Y625" s="73"/>
      <c r="Z625" s="73"/>
    </row>
    <row r="626" spans="1:26" ht="13.5" customHeight="1">
      <c r="A626" s="73"/>
      <c r="B626" s="73"/>
      <c r="C626" s="73"/>
      <c r="D626" s="73"/>
      <c r="E626" s="73"/>
      <c r="F626" s="590"/>
      <c r="G626" s="591"/>
      <c r="H626" s="592"/>
      <c r="I626" s="73"/>
      <c r="J626" s="73"/>
      <c r="K626" s="74"/>
      <c r="L626" s="74"/>
      <c r="M626" s="74"/>
      <c r="N626" s="74"/>
      <c r="O626" s="74"/>
      <c r="P626" s="74"/>
      <c r="Q626" s="74"/>
      <c r="R626" s="74"/>
      <c r="S626" s="73"/>
      <c r="T626" s="73"/>
      <c r="U626" s="73"/>
      <c r="V626" s="73"/>
      <c r="W626" s="73"/>
      <c r="X626" s="73"/>
      <c r="Y626" s="73"/>
      <c r="Z626" s="73"/>
    </row>
    <row r="627" spans="1:26" ht="13.5" customHeight="1">
      <c r="A627" s="73"/>
      <c r="B627" s="73"/>
      <c r="C627" s="73"/>
      <c r="D627" s="73"/>
      <c r="E627" s="73"/>
      <c r="F627" s="590"/>
      <c r="G627" s="591"/>
      <c r="H627" s="592"/>
      <c r="I627" s="73"/>
      <c r="J627" s="73"/>
      <c r="K627" s="74"/>
      <c r="L627" s="74"/>
      <c r="M627" s="74"/>
      <c r="N627" s="74"/>
      <c r="O627" s="74"/>
      <c r="P627" s="74"/>
      <c r="Q627" s="74"/>
      <c r="R627" s="74"/>
      <c r="S627" s="73"/>
      <c r="T627" s="73"/>
      <c r="U627" s="73"/>
      <c r="V627" s="73"/>
      <c r="W627" s="73"/>
      <c r="X627" s="73"/>
      <c r="Y627" s="73"/>
      <c r="Z627" s="73"/>
    </row>
    <row r="628" spans="1:26" ht="13.5" customHeight="1">
      <c r="A628" s="73"/>
      <c r="B628" s="73"/>
      <c r="C628" s="73"/>
      <c r="D628" s="73"/>
      <c r="E628" s="73"/>
      <c r="F628" s="590"/>
      <c r="G628" s="591"/>
      <c r="H628" s="592"/>
      <c r="I628" s="73"/>
      <c r="J628" s="73"/>
      <c r="K628" s="74"/>
      <c r="L628" s="74"/>
      <c r="M628" s="74"/>
      <c r="N628" s="74"/>
      <c r="O628" s="74"/>
      <c r="P628" s="74"/>
      <c r="Q628" s="74"/>
      <c r="R628" s="74"/>
      <c r="S628" s="73"/>
      <c r="T628" s="73"/>
      <c r="U628" s="73"/>
      <c r="V628" s="73"/>
      <c r="W628" s="73"/>
      <c r="X628" s="73"/>
      <c r="Y628" s="73"/>
      <c r="Z628" s="73"/>
    </row>
    <row r="629" spans="1:26" ht="13.5" customHeight="1">
      <c r="A629" s="73"/>
      <c r="B629" s="73"/>
      <c r="C629" s="73"/>
      <c r="D629" s="73"/>
      <c r="E629" s="73"/>
      <c r="F629" s="590"/>
      <c r="G629" s="591"/>
      <c r="H629" s="592"/>
      <c r="I629" s="73"/>
      <c r="J629" s="73"/>
      <c r="K629" s="74"/>
      <c r="L629" s="74"/>
      <c r="M629" s="74"/>
      <c r="N629" s="74"/>
      <c r="O629" s="74"/>
      <c r="P629" s="74"/>
      <c r="Q629" s="74"/>
      <c r="R629" s="74"/>
      <c r="S629" s="73"/>
      <c r="T629" s="73"/>
      <c r="U629" s="73"/>
      <c r="V629" s="73"/>
      <c r="W629" s="73"/>
      <c r="X629" s="73"/>
      <c r="Y629" s="73"/>
      <c r="Z629" s="73"/>
    </row>
    <row r="630" spans="1:26" ht="13.5" customHeight="1">
      <c r="A630" s="73"/>
      <c r="B630" s="73"/>
      <c r="C630" s="73"/>
      <c r="D630" s="73"/>
      <c r="E630" s="73"/>
      <c r="F630" s="590"/>
      <c r="G630" s="591"/>
      <c r="H630" s="592"/>
      <c r="I630" s="73"/>
      <c r="J630" s="73"/>
      <c r="K630" s="74"/>
      <c r="L630" s="74"/>
      <c r="M630" s="74"/>
      <c r="N630" s="74"/>
      <c r="O630" s="74"/>
      <c r="P630" s="74"/>
      <c r="Q630" s="74"/>
      <c r="R630" s="74"/>
      <c r="S630" s="73"/>
      <c r="T630" s="73"/>
      <c r="U630" s="73"/>
      <c r="V630" s="73"/>
      <c r="W630" s="73"/>
      <c r="X630" s="73"/>
      <c r="Y630" s="73"/>
      <c r="Z630" s="73"/>
    </row>
    <row r="631" spans="1:26" ht="13.5" customHeight="1">
      <c r="A631" s="73"/>
      <c r="B631" s="73"/>
      <c r="C631" s="73"/>
      <c r="D631" s="73"/>
      <c r="E631" s="73"/>
      <c r="F631" s="590"/>
      <c r="G631" s="591"/>
      <c r="H631" s="592"/>
      <c r="I631" s="73"/>
      <c r="J631" s="73"/>
      <c r="K631" s="74"/>
      <c r="L631" s="74"/>
      <c r="M631" s="74"/>
      <c r="N631" s="74"/>
      <c r="O631" s="74"/>
      <c r="P631" s="74"/>
      <c r="Q631" s="74"/>
      <c r="R631" s="74"/>
      <c r="S631" s="73"/>
      <c r="T631" s="73"/>
      <c r="U631" s="73"/>
      <c r="V631" s="73"/>
      <c r="W631" s="73"/>
      <c r="X631" s="73"/>
      <c r="Y631" s="73"/>
      <c r="Z631" s="73"/>
    </row>
    <row r="632" spans="1:26" ht="13.5" customHeight="1">
      <c r="A632" s="73"/>
      <c r="B632" s="73"/>
      <c r="C632" s="73"/>
      <c r="D632" s="73"/>
      <c r="E632" s="73"/>
      <c r="F632" s="590"/>
      <c r="G632" s="591"/>
      <c r="H632" s="592"/>
      <c r="I632" s="73"/>
      <c r="J632" s="73"/>
      <c r="K632" s="74"/>
      <c r="L632" s="74"/>
      <c r="M632" s="74"/>
      <c r="N632" s="74"/>
      <c r="O632" s="74"/>
      <c r="P632" s="74"/>
      <c r="Q632" s="74"/>
      <c r="R632" s="74"/>
      <c r="S632" s="73"/>
      <c r="T632" s="73"/>
      <c r="U632" s="73"/>
      <c r="V632" s="73"/>
      <c r="W632" s="73"/>
      <c r="X632" s="73"/>
      <c r="Y632" s="73"/>
      <c r="Z632" s="73"/>
    </row>
    <row r="633" spans="1:26" ht="13.5" customHeight="1">
      <c r="A633" s="73"/>
      <c r="B633" s="73"/>
      <c r="C633" s="73"/>
      <c r="D633" s="73"/>
      <c r="E633" s="73"/>
      <c r="F633" s="590"/>
      <c r="G633" s="591"/>
      <c r="H633" s="592"/>
      <c r="I633" s="73"/>
      <c r="J633" s="73"/>
      <c r="K633" s="74"/>
      <c r="L633" s="74"/>
      <c r="M633" s="74"/>
      <c r="N633" s="74"/>
      <c r="O633" s="74"/>
      <c r="P633" s="74"/>
      <c r="Q633" s="74"/>
      <c r="R633" s="74"/>
      <c r="S633" s="73"/>
      <c r="T633" s="73"/>
      <c r="U633" s="73"/>
      <c r="V633" s="73"/>
      <c r="W633" s="73"/>
      <c r="X633" s="73"/>
      <c r="Y633" s="73"/>
      <c r="Z633" s="73"/>
    </row>
    <row r="634" spans="1:26" ht="13.5" customHeight="1">
      <c r="A634" s="73"/>
      <c r="B634" s="73"/>
      <c r="C634" s="73"/>
      <c r="D634" s="73"/>
      <c r="E634" s="73"/>
      <c r="F634" s="590"/>
      <c r="G634" s="591"/>
      <c r="H634" s="592"/>
      <c r="I634" s="73"/>
      <c r="J634" s="73"/>
      <c r="K634" s="74"/>
      <c r="L634" s="74"/>
      <c r="M634" s="74"/>
      <c r="N634" s="74"/>
      <c r="O634" s="74"/>
      <c r="P634" s="74"/>
      <c r="Q634" s="74"/>
      <c r="R634" s="74"/>
      <c r="S634" s="73"/>
      <c r="T634" s="73"/>
      <c r="U634" s="73"/>
      <c r="V634" s="73"/>
      <c r="W634" s="73"/>
      <c r="X634" s="73"/>
      <c r="Y634" s="73"/>
      <c r="Z634" s="73"/>
    </row>
    <row r="635" spans="1:26" ht="13.5" customHeight="1">
      <c r="A635" s="73"/>
      <c r="B635" s="73"/>
      <c r="C635" s="73"/>
      <c r="D635" s="73"/>
      <c r="E635" s="73"/>
      <c r="F635" s="590"/>
      <c r="G635" s="591"/>
      <c r="H635" s="592"/>
      <c r="I635" s="73"/>
      <c r="J635" s="73"/>
      <c r="K635" s="74"/>
      <c r="L635" s="74"/>
      <c r="M635" s="74"/>
      <c r="N635" s="74"/>
      <c r="O635" s="74"/>
      <c r="P635" s="74"/>
      <c r="Q635" s="74"/>
      <c r="R635" s="74"/>
      <c r="S635" s="73"/>
      <c r="T635" s="73"/>
      <c r="U635" s="73"/>
      <c r="V635" s="73"/>
      <c r="W635" s="73"/>
      <c r="X635" s="73"/>
      <c r="Y635" s="73"/>
      <c r="Z635" s="73"/>
    </row>
    <row r="636" spans="1:26" ht="13.5" customHeight="1">
      <c r="A636" s="73"/>
      <c r="B636" s="73"/>
      <c r="C636" s="73"/>
      <c r="D636" s="73"/>
      <c r="E636" s="73"/>
      <c r="F636" s="590"/>
      <c r="G636" s="591"/>
      <c r="H636" s="592"/>
      <c r="I636" s="73"/>
      <c r="J636" s="73"/>
      <c r="K636" s="74"/>
      <c r="L636" s="74"/>
      <c r="M636" s="74"/>
      <c r="N636" s="74"/>
      <c r="O636" s="74"/>
      <c r="P636" s="74"/>
      <c r="Q636" s="74"/>
      <c r="R636" s="74"/>
      <c r="S636" s="73"/>
      <c r="T636" s="73"/>
      <c r="U636" s="73"/>
      <c r="V636" s="73"/>
      <c r="W636" s="73"/>
      <c r="X636" s="73"/>
      <c r="Y636" s="73"/>
      <c r="Z636" s="73"/>
    </row>
    <row r="637" spans="1:26" ht="13.5" customHeight="1">
      <c r="A637" s="73"/>
      <c r="B637" s="73"/>
      <c r="C637" s="73"/>
      <c r="D637" s="73"/>
      <c r="E637" s="73"/>
      <c r="F637" s="590"/>
      <c r="G637" s="591"/>
      <c r="H637" s="592"/>
      <c r="I637" s="73"/>
      <c r="J637" s="73"/>
      <c r="K637" s="74"/>
      <c r="L637" s="74"/>
      <c r="M637" s="74"/>
      <c r="N637" s="74"/>
      <c r="O637" s="74"/>
      <c r="P637" s="74"/>
      <c r="Q637" s="74"/>
      <c r="R637" s="74"/>
      <c r="S637" s="73"/>
      <c r="T637" s="73"/>
      <c r="U637" s="73"/>
      <c r="V637" s="73"/>
      <c r="W637" s="73"/>
      <c r="X637" s="73"/>
      <c r="Y637" s="73"/>
      <c r="Z637" s="73"/>
    </row>
    <row r="638" spans="1:26" ht="13.5" customHeight="1">
      <c r="A638" s="73"/>
      <c r="B638" s="73"/>
      <c r="C638" s="73"/>
      <c r="D638" s="73"/>
      <c r="E638" s="73"/>
      <c r="F638" s="590"/>
      <c r="G638" s="591"/>
      <c r="H638" s="592"/>
      <c r="I638" s="73"/>
      <c r="J638" s="73"/>
      <c r="K638" s="74"/>
      <c r="L638" s="74"/>
      <c r="M638" s="74"/>
      <c r="N638" s="74"/>
      <c r="O638" s="74"/>
      <c r="P638" s="74"/>
      <c r="Q638" s="74"/>
      <c r="R638" s="74"/>
      <c r="S638" s="73"/>
      <c r="T638" s="73"/>
      <c r="U638" s="73"/>
      <c r="V638" s="73"/>
      <c r="W638" s="73"/>
      <c r="X638" s="73"/>
      <c r="Y638" s="73"/>
      <c r="Z638" s="73"/>
    </row>
    <row r="639" spans="1:26" ht="13.5" customHeight="1">
      <c r="A639" s="73"/>
      <c r="B639" s="73"/>
      <c r="C639" s="73"/>
      <c r="D639" s="73"/>
      <c r="E639" s="73"/>
      <c r="F639" s="590"/>
      <c r="G639" s="591"/>
      <c r="H639" s="592"/>
      <c r="I639" s="73"/>
      <c r="J639" s="73"/>
      <c r="K639" s="74"/>
      <c r="L639" s="74"/>
      <c r="M639" s="74"/>
      <c r="N639" s="74"/>
      <c r="O639" s="74"/>
      <c r="P639" s="74"/>
      <c r="Q639" s="74"/>
      <c r="R639" s="74"/>
      <c r="S639" s="73"/>
      <c r="T639" s="73"/>
      <c r="U639" s="73"/>
      <c r="V639" s="73"/>
      <c r="W639" s="73"/>
      <c r="X639" s="73"/>
      <c r="Y639" s="73"/>
      <c r="Z639" s="73"/>
    </row>
    <row r="640" spans="1:26" ht="13.5" customHeight="1">
      <c r="A640" s="73"/>
      <c r="B640" s="73"/>
      <c r="C640" s="73"/>
      <c r="D640" s="73"/>
      <c r="E640" s="73"/>
      <c r="F640" s="590"/>
      <c r="G640" s="591"/>
      <c r="H640" s="592"/>
      <c r="I640" s="73"/>
      <c r="J640" s="73"/>
      <c r="K640" s="74"/>
      <c r="L640" s="74"/>
      <c r="M640" s="74"/>
      <c r="N640" s="74"/>
      <c r="O640" s="74"/>
      <c r="P640" s="74"/>
      <c r="Q640" s="74"/>
      <c r="R640" s="74"/>
      <c r="S640" s="73"/>
      <c r="T640" s="73"/>
      <c r="U640" s="73"/>
      <c r="V640" s="73"/>
      <c r="W640" s="73"/>
      <c r="X640" s="73"/>
      <c r="Y640" s="73"/>
      <c r="Z640" s="73"/>
    </row>
    <row r="641" spans="1:26" ht="13.5" customHeight="1">
      <c r="A641" s="73"/>
      <c r="B641" s="73"/>
      <c r="C641" s="73"/>
      <c r="D641" s="73"/>
      <c r="E641" s="73"/>
      <c r="F641" s="590"/>
      <c r="G641" s="591"/>
      <c r="H641" s="592"/>
      <c r="I641" s="73"/>
      <c r="J641" s="73"/>
      <c r="K641" s="74"/>
      <c r="L641" s="74"/>
      <c r="M641" s="74"/>
      <c r="N641" s="74"/>
      <c r="O641" s="74"/>
      <c r="P641" s="74"/>
      <c r="Q641" s="74"/>
      <c r="R641" s="74"/>
      <c r="S641" s="73"/>
      <c r="T641" s="73"/>
      <c r="U641" s="73"/>
      <c r="V641" s="73"/>
      <c r="W641" s="73"/>
      <c r="X641" s="73"/>
      <c r="Y641" s="73"/>
      <c r="Z641" s="73"/>
    </row>
    <row r="642" spans="1:26" ht="13.5" customHeight="1">
      <c r="A642" s="73"/>
      <c r="B642" s="73"/>
      <c r="C642" s="73"/>
      <c r="D642" s="73"/>
      <c r="E642" s="73"/>
      <c r="F642" s="590"/>
      <c r="G642" s="591"/>
      <c r="H642" s="592"/>
      <c r="I642" s="73"/>
      <c r="J642" s="73"/>
      <c r="K642" s="74"/>
      <c r="L642" s="74"/>
      <c r="M642" s="74"/>
      <c r="N642" s="74"/>
      <c r="O642" s="74"/>
      <c r="P642" s="74"/>
      <c r="Q642" s="74"/>
      <c r="R642" s="74"/>
      <c r="S642" s="73"/>
      <c r="T642" s="73"/>
      <c r="U642" s="73"/>
      <c r="V642" s="73"/>
      <c r="W642" s="73"/>
      <c r="X642" s="73"/>
      <c r="Y642" s="73"/>
      <c r="Z642" s="73"/>
    </row>
    <row r="643" spans="1:26" ht="13.5" customHeight="1">
      <c r="A643" s="73"/>
      <c r="B643" s="73"/>
      <c r="C643" s="73"/>
      <c r="D643" s="73"/>
      <c r="E643" s="73"/>
      <c r="F643" s="590"/>
      <c r="G643" s="591"/>
      <c r="H643" s="592"/>
      <c r="I643" s="73"/>
      <c r="J643" s="73"/>
      <c r="K643" s="74"/>
      <c r="L643" s="74"/>
      <c r="M643" s="74"/>
      <c r="N643" s="74"/>
      <c r="O643" s="74"/>
      <c r="P643" s="74"/>
      <c r="Q643" s="74"/>
      <c r="R643" s="74"/>
      <c r="S643" s="73"/>
      <c r="T643" s="73"/>
      <c r="U643" s="73"/>
      <c r="V643" s="73"/>
      <c r="W643" s="73"/>
      <c r="X643" s="73"/>
      <c r="Y643" s="73"/>
      <c r="Z643" s="73"/>
    </row>
    <row r="644" spans="1:26" ht="13.5" customHeight="1">
      <c r="A644" s="73"/>
      <c r="B644" s="73"/>
      <c r="C644" s="73"/>
      <c r="D644" s="73"/>
      <c r="E644" s="73"/>
      <c r="F644" s="590"/>
      <c r="G644" s="591"/>
      <c r="H644" s="592"/>
      <c r="I644" s="73"/>
      <c r="J644" s="73"/>
      <c r="K644" s="74"/>
      <c r="L644" s="74"/>
      <c r="M644" s="74"/>
      <c r="N644" s="74"/>
      <c r="O644" s="74"/>
      <c r="P644" s="74"/>
      <c r="Q644" s="74"/>
      <c r="R644" s="74"/>
      <c r="S644" s="73"/>
      <c r="T644" s="73"/>
      <c r="U644" s="73"/>
      <c r="V644" s="73"/>
      <c r="W644" s="73"/>
      <c r="X644" s="73"/>
      <c r="Y644" s="73"/>
      <c r="Z644" s="73"/>
    </row>
    <row r="645" spans="1:26" ht="13.5" customHeight="1">
      <c r="A645" s="73"/>
      <c r="B645" s="73"/>
      <c r="C645" s="73"/>
      <c r="D645" s="73"/>
      <c r="E645" s="73"/>
      <c r="F645" s="590"/>
      <c r="G645" s="591"/>
      <c r="H645" s="592"/>
      <c r="I645" s="73"/>
      <c r="J645" s="73"/>
      <c r="K645" s="74"/>
      <c r="L645" s="74"/>
      <c r="M645" s="74"/>
      <c r="N645" s="74"/>
      <c r="O645" s="74"/>
      <c r="P645" s="74"/>
      <c r="Q645" s="74"/>
      <c r="R645" s="74"/>
      <c r="S645" s="73"/>
      <c r="T645" s="73"/>
      <c r="U645" s="73"/>
      <c r="V645" s="73"/>
      <c r="W645" s="73"/>
      <c r="X645" s="73"/>
      <c r="Y645" s="73"/>
      <c r="Z645" s="73"/>
    </row>
    <row r="646" spans="1:26" ht="13.5" customHeight="1">
      <c r="A646" s="73"/>
      <c r="B646" s="73"/>
      <c r="C646" s="73"/>
      <c r="D646" s="73"/>
      <c r="E646" s="73"/>
      <c r="F646" s="590"/>
      <c r="G646" s="591"/>
      <c r="H646" s="592"/>
      <c r="I646" s="73"/>
      <c r="J646" s="73"/>
      <c r="K646" s="74"/>
      <c r="L646" s="74"/>
      <c r="M646" s="74"/>
      <c r="N646" s="74"/>
      <c r="O646" s="74"/>
      <c r="P646" s="74"/>
      <c r="Q646" s="74"/>
      <c r="R646" s="74"/>
      <c r="S646" s="73"/>
      <c r="T646" s="73"/>
      <c r="U646" s="73"/>
      <c r="V646" s="73"/>
      <c r="W646" s="73"/>
      <c r="X646" s="73"/>
      <c r="Y646" s="73"/>
      <c r="Z646" s="73"/>
    </row>
    <row r="647" spans="1:26" ht="13.5" customHeight="1">
      <c r="A647" s="73"/>
      <c r="B647" s="73"/>
      <c r="C647" s="73"/>
      <c r="D647" s="73"/>
      <c r="E647" s="73"/>
      <c r="F647" s="590"/>
      <c r="G647" s="591"/>
      <c r="H647" s="592"/>
      <c r="I647" s="73"/>
      <c r="J647" s="73"/>
      <c r="K647" s="74"/>
      <c r="L647" s="74"/>
      <c r="M647" s="74"/>
      <c r="N647" s="74"/>
      <c r="O647" s="74"/>
      <c r="P647" s="74"/>
      <c r="Q647" s="74"/>
      <c r="R647" s="74"/>
      <c r="S647" s="73"/>
      <c r="T647" s="73"/>
      <c r="U647" s="73"/>
      <c r="V647" s="73"/>
      <c r="W647" s="73"/>
      <c r="X647" s="73"/>
      <c r="Y647" s="73"/>
      <c r="Z647" s="73"/>
    </row>
    <row r="648" spans="1:26" ht="13.5" customHeight="1">
      <c r="A648" s="73"/>
      <c r="B648" s="73"/>
      <c r="C648" s="73"/>
      <c r="D648" s="73"/>
      <c r="E648" s="73"/>
      <c r="F648" s="590"/>
      <c r="G648" s="591"/>
      <c r="H648" s="592"/>
      <c r="I648" s="73"/>
      <c r="J648" s="73"/>
      <c r="K648" s="74"/>
      <c r="L648" s="74"/>
      <c r="M648" s="74"/>
      <c r="N648" s="74"/>
      <c r="O648" s="74"/>
      <c r="P648" s="74"/>
      <c r="Q648" s="74"/>
      <c r="R648" s="74"/>
      <c r="S648" s="73"/>
      <c r="T648" s="73"/>
      <c r="U648" s="73"/>
      <c r="V648" s="73"/>
      <c r="W648" s="73"/>
      <c r="X648" s="73"/>
      <c r="Y648" s="73"/>
      <c r="Z648" s="73"/>
    </row>
    <row r="649" spans="1:26" ht="13.5" customHeight="1">
      <c r="A649" s="73"/>
      <c r="B649" s="73"/>
      <c r="C649" s="73"/>
      <c r="D649" s="73"/>
      <c r="E649" s="73"/>
      <c r="F649" s="590"/>
      <c r="G649" s="591"/>
      <c r="H649" s="592"/>
      <c r="I649" s="73"/>
      <c r="J649" s="73"/>
      <c r="K649" s="74"/>
      <c r="L649" s="74"/>
      <c r="M649" s="74"/>
      <c r="N649" s="74"/>
      <c r="O649" s="74"/>
      <c r="P649" s="74"/>
      <c r="Q649" s="74"/>
      <c r="R649" s="74"/>
      <c r="S649" s="73"/>
      <c r="T649" s="73"/>
      <c r="U649" s="73"/>
      <c r="V649" s="73"/>
      <c r="W649" s="73"/>
      <c r="X649" s="73"/>
      <c r="Y649" s="73"/>
      <c r="Z649" s="73"/>
    </row>
    <row r="650" spans="1:26" ht="13.5" customHeight="1">
      <c r="A650" s="73"/>
      <c r="B650" s="73"/>
      <c r="C650" s="73"/>
      <c r="D650" s="73"/>
      <c r="E650" s="73"/>
      <c r="F650" s="590"/>
      <c r="G650" s="591"/>
      <c r="H650" s="592"/>
      <c r="I650" s="73"/>
      <c r="J650" s="73"/>
      <c r="K650" s="74"/>
      <c r="L650" s="74"/>
      <c r="M650" s="74"/>
      <c r="N650" s="74"/>
      <c r="O650" s="74"/>
      <c r="P650" s="74"/>
      <c r="Q650" s="74"/>
      <c r="R650" s="74"/>
      <c r="S650" s="73"/>
      <c r="T650" s="73"/>
      <c r="U650" s="73"/>
      <c r="V650" s="73"/>
      <c r="W650" s="73"/>
      <c r="X650" s="73"/>
      <c r="Y650" s="73"/>
      <c r="Z650" s="73"/>
    </row>
    <row r="651" spans="1:26" ht="13.5" customHeight="1">
      <c r="A651" s="73"/>
      <c r="B651" s="73"/>
      <c r="C651" s="73"/>
      <c r="D651" s="73"/>
      <c r="E651" s="73"/>
      <c r="F651" s="590"/>
      <c r="G651" s="591"/>
      <c r="H651" s="592"/>
      <c r="I651" s="73"/>
      <c r="J651" s="73"/>
      <c r="K651" s="74"/>
      <c r="L651" s="74"/>
      <c r="M651" s="74"/>
      <c r="N651" s="74"/>
      <c r="O651" s="74"/>
      <c r="P651" s="74"/>
      <c r="Q651" s="74"/>
      <c r="R651" s="74"/>
      <c r="S651" s="73"/>
      <c r="T651" s="73"/>
      <c r="U651" s="73"/>
      <c r="V651" s="73"/>
      <c r="W651" s="73"/>
      <c r="X651" s="73"/>
      <c r="Y651" s="73"/>
      <c r="Z651" s="73"/>
    </row>
    <row r="652" spans="1:26" ht="13.5" customHeight="1">
      <c r="A652" s="73"/>
      <c r="B652" s="73"/>
      <c r="C652" s="73"/>
      <c r="D652" s="73"/>
      <c r="E652" s="73"/>
      <c r="F652" s="590"/>
      <c r="G652" s="591"/>
      <c r="H652" s="592"/>
      <c r="I652" s="73"/>
      <c r="J652" s="73"/>
      <c r="K652" s="74"/>
      <c r="L652" s="74"/>
      <c r="M652" s="74"/>
      <c r="N652" s="74"/>
      <c r="O652" s="74"/>
      <c r="P652" s="74"/>
      <c r="Q652" s="74"/>
      <c r="R652" s="74"/>
      <c r="S652" s="73"/>
      <c r="T652" s="73"/>
      <c r="U652" s="73"/>
      <c r="V652" s="73"/>
      <c r="W652" s="73"/>
      <c r="X652" s="73"/>
      <c r="Y652" s="73"/>
      <c r="Z652" s="73"/>
    </row>
    <row r="653" spans="1:26" ht="13.5" customHeight="1">
      <c r="A653" s="73"/>
      <c r="B653" s="73"/>
      <c r="C653" s="73"/>
      <c r="D653" s="73"/>
      <c r="E653" s="73"/>
      <c r="F653" s="590"/>
      <c r="G653" s="591"/>
      <c r="H653" s="592"/>
      <c r="I653" s="73"/>
      <c r="J653" s="73"/>
      <c r="K653" s="74"/>
      <c r="L653" s="74"/>
      <c r="M653" s="74"/>
      <c r="N653" s="74"/>
      <c r="O653" s="74"/>
      <c r="P653" s="74"/>
      <c r="Q653" s="74"/>
      <c r="R653" s="74"/>
      <c r="S653" s="73"/>
      <c r="T653" s="73"/>
      <c r="U653" s="73"/>
      <c r="V653" s="73"/>
      <c r="W653" s="73"/>
      <c r="X653" s="73"/>
      <c r="Y653" s="73"/>
      <c r="Z653" s="73"/>
    </row>
    <row r="654" spans="1:26" ht="13.5" customHeight="1">
      <c r="A654" s="73"/>
      <c r="B654" s="73"/>
      <c r="C654" s="73"/>
      <c r="D654" s="73"/>
      <c r="E654" s="73"/>
      <c r="F654" s="590"/>
      <c r="G654" s="591"/>
      <c r="H654" s="592"/>
      <c r="I654" s="73"/>
      <c r="J654" s="73"/>
      <c r="K654" s="74"/>
      <c r="L654" s="74"/>
      <c r="M654" s="74"/>
      <c r="N654" s="74"/>
      <c r="O654" s="74"/>
      <c r="P654" s="74"/>
      <c r="Q654" s="74"/>
      <c r="R654" s="74"/>
      <c r="S654" s="73"/>
      <c r="T654" s="73"/>
      <c r="U654" s="73"/>
      <c r="V654" s="73"/>
      <c r="W654" s="73"/>
      <c r="X654" s="73"/>
      <c r="Y654" s="73"/>
      <c r="Z654" s="73"/>
    </row>
    <row r="655" spans="1:26" ht="13.5" customHeight="1">
      <c r="A655" s="73"/>
      <c r="B655" s="73"/>
      <c r="C655" s="73"/>
      <c r="D655" s="73"/>
      <c r="E655" s="73"/>
      <c r="F655" s="590"/>
      <c r="G655" s="591"/>
      <c r="H655" s="592"/>
      <c r="I655" s="73"/>
      <c r="J655" s="73"/>
      <c r="K655" s="74"/>
      <c r="L655" s="74"/>
      <c r="M655" s="74"/>
      <c r="N655" s="74"/>
      <c r="O655" s="74"/>
      <c r="P655" s="74"/>
      <c r="Q655" s="74"/>
      <c r="R655" s="74"/>
      <c r="S655" s="73"/>
      <c r="T655" s="73"/>
      <c r="U655" s="73"/>
      <c r="V655" s="73"/>
      <c r="W655" s="73"/>
      <c r="X655" s="73"/>
      <c r="Y655" s="73"/>
      <c r="Z655" s="73"/>
    </row>
    <row r="656" spans="1:26" ht="13.5" customHeight="1">
      <c r="A656" s="73"/>
      <c r="B656" s="73"/>
      <c r="C656" s="73"/>
      <c r="D656" s="73"/>
      <c r="E656" s="73"/>
      <c r="F656" s="590"/>
      <c r="G656" s="591"/>
      <c r="H656" s="592"/>
      <c r="I656" s="73"/>
      <c r="J656" s="73"/>
      <c r="K656" s="74"/>
      <c r="L656" s="74"/>
      <c r="M656" s="74"/>
      <c r="N656" s="74"/>
      <c r="O656" s="74"/>
      <c r="P656" s="74"/>
      <c r="Q656" s="74"/>
      <c r="R656" s="74"/>
      <c r="S656" s="73"/>
      <c r="T656" s="73"/>
      <c r="U656" s="73"/>
      <c r="V656" s="73"/>
      <c r="W656" s="73"/>
      <c r="X656" s="73"/>
      <c r="Y656" s="73"/>
      <c r="Z656" s="73"/>
    </row>
    <row r="657" spans="1:26" ht="13.5" customHeight="1">
      <c r="A657" s="73"/>
      <c r="B657" s="73"/>
      <c r="C657" s="73"/>
      <c r="D657" s="73"/>
      <c r="E657" s="73"/>
      <c r="F657" s="590"/>
      <c r="G657" s="591"/>
      <c r="H657" s="592"/>
      <c r="I657" s="73"/>
      <c r="J657" s="73"/>
      <c r="K657" s="74"/>
      <c r="L657" s="74"/>
      <c r="M657" s="74"/>
      <c r="N657" s="74"/>
      <c r="O657" s="74"/>
      <c r="P657" s="74"/>
      <c r="Q657" s="74"/>
      <c r="R657" s="74"/>
      <c r="S657" s="73"/>
      <c r="T657" s="73"/>
      <c r="U657" s="73"/>
      <c r="V657" s="73"/>
      <c r="W657" s="73"/>
      <c r="X657" s="73"/>
      <c r="Y657" s="73"/>
      <c r="Z657" s="73"/>
    </row>
    <row r="658" spans="1:26" ht="13.5" customHeight="1">
      <c r="A658" s="73"/>
      <c r="B658" s="73"/>
      <c r="C658" s="73"/>
      <c r="D658" s="73"/>
      <c r="E658" s="73"/>
      <c r="F658" s="590"/>
      <c r="G658" s="591"/>
      <c r="H658" s="592"/>
      <c r="I658" s="73"/>
      <c r="J658" s="73"/>
      <c r="K658" s="74"/>
      <c r="L658" s="74"/>
      <c r="M658" s="74"/>
      <c r="N658" s="74"/>
      <c r="O658" s="74"/>
      <c r="P658" s="74"/>
      <c r="Q658" s="74"/>
      <c r="R658" s="74"/>
      <c r="S658" s="73"/>
      <c r="T658" s="73"/>
      <c r="U658" s="73"/>
      <c r="V658" s="73"/>
      <c r="W658" s="73"/>
      <c r="X658" s="73"/>
      <c r="Y658" s="73"/>
      <c r="Z658" s="73"/>
    </row>
    <row r="659" spans="1:26" ht="13.5" customHeight="1">
      <c r="A659" s="73"/>
      <c r="B659" s="73"/>
      <c r="C659" s="73"/>
      <c r="D659" s="73"/>
      <c r="E659" s="73"/>
      <c r="F659" s="590"/>
      <c r="G659" s="591"/>
      <c r="H659" s="592"/>
      <c r="I659" s="73"/>
      <c r="J659" s="73"/>
      <c r="K659" s="74"/>
      <c r="L659" s="74"/>
      <c r="M659" s="74"/>
      <c r="N659" s="74"/>
      <c r="O659" s="74"/>
      <c r="P659" s="74"/>
      <c r="Q659" s="74"/>
      <c r="R659" s="74"/>
      <c r="S659" s="73"/>
      <c r="T659" s="73"/>
      <c r="U659" s="73"/>
      <c r="V659" s="73"/>
      <c r="W659" s="73"/>
      <c r="X659" s="73"/>
      <c r="Y659" s="73"/>
      <c r="Z659" s="73"/>
    </row>
    <row r="660" spans="1:26" ht="13.5" customHeight="1">
      <c r="A660" s="73"/>
      <c r="B660" s="73"/>
      <c r="C660" s="73"/>
      <c r="D660" s="73"/>
      <c r="E660" s="73"/>
      <c r="F660" s="590"/>
      <c r="G660" s="591"/>
      <c r="H660" s="592"/>
      <c r="I660" s="73"/>
      <c r="J660" s="73"/>
      <c r="K660" s="74"/>
      <c r="L660" s="74"/>
      <c r="M660" s="74"/>
      <c r="N660" s="74"/>
      <c r="O660" s="74"/>
      <c r="P660" s="74"/>
      <c r="Q660" s="74"/>
      <c r="R660" s="74"/>
      <c r="S660" s="73"/>
      <c r="T660" s="73"/>
      <c r="U660" s="73"/>
      <c r="V660" s="73"/>
      <c r="W660" s="73"/>
      <c r="X660" s="73"/>
      <c r="Y660" s="73"/>
      <c r="Z660" s="73"/>
    </row>
    <row r="661" spans="1:26" ht="13.5" customHeight="1">
      <c r="A661" s="73"/>
      <c r="B661" s="73"/>
      <c r="C661" s="73"/>
      <c r="D661" s="73"/>
      <c r="E661" s="73"/>
      <c r="F661" s="590"/>
      <c r="G661" s="591"/>
      <c r="H661" s="592"/>
      <c r="I661" s="73"/>
      <c r="J661" s="73"/>
      <c r="K661" s="74"/>
      <c r="L661" s="74"/>
      <c r="M661" s="74"/>
      <c r="N661" s="74"/>
      <c r="O661" s="74"/>
      <c r="P661" s="74"/>
      <c r="Q661" s="74"/>
      <c r="R661" s="74"/>
      <c r="S661" s="73"/>
      <c r="T661" s="73"/>
      <c r="U661" s="73"/>
      <c r="V661" s="73"/>
      <c r="W661" s="73"/>
      <c r="X661" s="73"/>
      <c r="Y661" s="73"/>
      <c r="Z661" s="73"/>
    </row>
    <row r="662" spans="1:26" ht="13.5" customHeight="1">
      <c r="A662" s="73"/>
      <c r="B662" s="73"/>
      <c r="C662" s="73"/>
      <c r="D662" s="73"/>
      <c r="E662" s="73"/>
      <c r="F662" s="590"/>
      <c r="G662" s="591"/>
      <c r="H662" s="592"/>
      <c r="I662" s="73"/>
      <c r="J662" s="73"/>
      <c r="K662" s="74"/>
      <c r="L662" s="74"/>
      <c r="M662" s="74"/>
      <c r="N662" s="74"/>
      <c r="O662" s="74"/>
      <c r="P662" s="74"/>
      <c r="Q662" s="74"/>
      <c r="R662" s="74"/>
      <c r="S662" s="73"/>
      <c r="T662" s="73"/>
      <c r="U662" s="73"/>
      <c r="V662" s="73"/>
      <c r="W662" s="73"/>
      <c r="X662" s="73"/>
      <c r="Y662" s="73"/>
      <c r="Z662" s="73"/>
    </row>
    <row r="663" spans="1:26" ht="13.5" customHeight="1">
      <c r="A663" s="73"/>
      <c r="B663" s="73"/>
      <c r="C663" s="73"/>
      <c r="D663" s="73"/>
      <c r="E663" s="73"/>
      <c r="F663" s="590"/>
      <c r="G663" s="591"/>
      <c r="H663" s="592"/>
      <c r="I663" s="73"/>
      <c r="J663" s="73"/>
      <c r="K663" s="74"/>
      <c r="L663" s="74"/>
      <c r="M663" s="74"/>
      <c r="N663" s="74"/>
      <c r="O663" s="74"/>
      <c r="P663" s="74"/>
      <c r="Q663" s="74"/>
      <c r="R663" s="74"/>
      <c r="S663" s="73"/>
      <c r="T663" s="73"/>
      <c r="U663" s="73"/>
      <c r="V663" s="73"/>
      <c r="W663" s="73"/>
      <c r="X663" s="73"/>
      <c r="Y663" s="73"/>
      <c r="Z663" s="73"/>
    </row>
    <row r="664" spans="1:26" ht="13.5" customHeight="1">
      <c r="A664" s="73"/>
      <c r="B664" s="73"/>
      <c r="C664" s="73"/>
      <c r="D664" s="73"/>
      <c r="E664" s="73"/>
      <c r="F664" s="590"/>
      <c r="G664" s="591"/>
      <c r="H664" s="592"/>
      <c r="I664" s="73"/>
      <c r="J664" s="73"/>
      <c r="K664" s="74"/>
      <c r="L664" s="74"/>
      <c r="M664" s="74"/>
      <c r="N664" s="74"/>
      <c r="O664" s="74"/>
      <c r="P664" s="74"/>
      <c r="Q664" s="74"/>
      <c r="R664" s="74"/>
      <c r="S664" s="73"/>
      <c r="T664" s="73"/>
      <c r="U664" s="73"/>
      <c r="V664" s="73"/>
      <c r="W664" s="73"/>
      <c r="X664" s="73"/>
      <c r="Y664" s="73"/>
      <c r="Z664" s="73"/>
    </row>
    <row r="665" spans="1:26" ht="13.5" customHeight="1">
      <c r="A665" s="73"/>
      <c r="B665" s="73"/>
      <c r="C665" s="73"/>
      <c r="D665" s="73"/>
      <c r="E665" s="73"/>
      <c r="F665" s="590"/>
      <c r="G665" s="591"/>
      <c r="H665" s="592"/>
      <c r="I665" s="73"/>
      <c r="J665" s="73"/>
      <c r="K665" s="74"/>
      <c r="L665" s="74"/>
      <c r="M665" s="74"/>
      <c r="N665" s="74"/>
      <c r="O665" s="74"/>
      <c r="P665" s="74"/>
      <c r="Q665" s="74"/>
      <c r="R665" s="74"/>
      <c r="S665" s="73"/>
      <c r="T665" s="73"/>
      <c r="U665" s="73"/>
      <c r="V665" s="73"/>
      <c r="W665" s="73"/>
      <c r="X665" s="73"/>
      <c r="Y665" s="73"/>
      <c r="Z665" s="73"/>
    </row>
    <row r="666" spans="1:26" ht="13.5" customHeight="1">
      <c r="A666" s="73"/>
      <c r="B666" s="73"/>
      <c r="C666" s="73"/>
      <c r="D666" s="73"/>
      <c r="E666" s="73"/>
      <c r="F666" s="590"/>
      <c r="G666" s="591"/>
      <c r="H666" s="592"/>
      <c r="I666" s="73"/>
      <c r="J666" s="73"/>
      <c r="K666" s="74"/>
      <c r="L666" s="74"/>
      <c r="M666" s="74"/>
      <c r="N666" s="74"/>
      <c r="O666" s="74"/>
      <c r="P666" s="74"/>
      <c r="Q666" s="74"/>
      <c r="R666" s="74"/>
      <c r="S666" s="73"/>
      <c r="T666" s="73"/>
      <c r="U666" s="73"/>
      <c r="V666" s="73"/>
      <c r="W666" s="73"/>
      <c r="X666" s="73"/>
      <c r="Y666" s="73"/>
      <c r="Z666" s="73"/>
    </row>
    <row r="667" spans="1:26" ht="13.5" customHeight="1">
      <c r="A667" s="73"/>
      <c r="B667" s="73"/>
      <c r="C667" s="73"/>
      <c r="D667" s="73"/>
      <c r="E667" s="73"/>
      <c r="F667" s="590"/>
      <c r="G667" s="591"/>
      <c r="H667" s="592"/>
      <c r="I667" s="73"/>
      <c r="J667" s="73"/>
      <c r="K667" s="74"/>
      <c r="L667" s="74"/>
      <c r="M667" s="74"/>
      <c r="N667" s="74"/>
      <c r="O667" s="74"/>
      <c r="P667" s="74"/>
      <c r="Q667" s="74"/>
      <c r="R667" s="74"/>
      <c r="S667" s="73"/>
      <c r="T667" s="73"/>
      <c r="U667" s="73"/>
      <c r="V667" s="73"/>
      <c r="W667" s="73"/>
      <c r="X667" s="73"/>
      <c r="Y667" s="73"/>
      <c r="Z667" s="73"/>
    </row>
    <row r="668" spans="1:26" ht="13.5" customHeight="1">
      <c r="A668" s="73"/>
      <c r="B668" s="73"/>
      <c r="C668" s="73"/>
      <c r="D668" s="73"/>
      <c r="E668" s="73"/>
      <c r="F668" s="590"/>
      <c r="G668" s="591"/>
      <c r="H668" s="592"/>
      <c r="I668" s="73"/>
      <c r="J668" s="73"/>
      <c r="K668" s="74"/>
      <c r="L668" s="74"/>
      <c r="M668" s="74"/>
      <c r="N668" s="74"/>
      <c r="O668" s="74"/>
      <c r="P668" s="74"/>
      <c r="Q668" s="74"/>
      <c r="R668" s="74"/>
      <c r="S668" s="73"/>
      <c r="T668" s="73"/>
      <c r="U668" s="73"/>
      <c r="V668" s="73"/>
      <c r="W668" s="73"/>
      <c r="X668" s="73"/>
      <c r="Y668" s="73"/>
      <c r="Z668" s="73"/>
    </row>
    <row r="669" spans="1:26" ht="13.5" customHeight="1">
      <c r="A669" s="73"/>
      <c r="B669" s="73"/>
      <c r="C669" s="73"/>
      <c r="D669" s="73"/>
      <c r="E669" s="73"/>
      <c r="F669" s="590"/>
      <c r="G669" s="591"/>
      <c r="H669" s="592"/>
      <c r="I669" s="73"/>
      <c r="J669" s="73"/>
      <c r="K669" s="74"/>
      <c r="L669" s="74"/>
      <c r="M669" s="74"/>
      <c r="N669" s="74"/>
      <c r="O669" s="74"/>
      <c r="P669" s="74"/>
      <c r="Q669" s="74"/>
      <c r="R669" s="74"/>
      <c r="S669" s="73"/>
      <c r="T669" s="73"/>
      <c r="U669" s="73"/>
      <c r="V669" s="73"/>
      <c r="W669" s="73"/>
      <c r="X669" s="73"/>
      <c r="Y669" s="73"/>
      <c r="Z669" s="73"/>
    </row>
    <row r="670" spans="1:26" ht="13.5" customHeight="1">
      <c r="A670" s="73"/>
      <c r="B670" s="73"/>
      <c r="C670" s="73"/>
      <c r="D670" s="73"/>
      <c r="E670" s="73"/>
      <c r="F670" s="590"/>
      <c r="G670" s="591"/>
      <c r="H670" s="592"/>
      <c r="I670" s="73"/>
      <c r="J670" s="73"/>
      <c r="K670" s="74"/>
      <c r="L670" s="74"/>
      <c r="M670" s="74"/>
      <c r="N670" s="74"/>
      <c r="O670" s="74"/>
      <c r="P670" s="74"/>
      <c r="Q670" s="74"/>
      <c r="R670" s="74"/>
      <c r="S670" s="73"/>
      <c r="T670" s="73"/>
      <c r="U670" s="73"/>
      <c r="V670" s="73"/>
      <c r="W670" s="73"/>
      <c r="X670" s="73"/>
      <c r="Y670" s="73"/>
      <c r="Z670" s="73"/>
    </row>
    <row r="671" spans="1:26" ht="13.5" customHeight="1">
      <c r="A671" s="73"/>
      <c r="B671" s="73"/>
      <c r="C671" s="73"/>
      <c r="D671" s="73"/>
      <c r="E671" s="73"/>
      <c r="F671" s="590"/>
      <c r="G671" s="591"/>
      <c r="H671" s="592"/>
      <c r="I671" s="73"/>
      <c r="J671" s="73"/>
      <c r="K671" s="74"/>
      <c r="L671" s="74"/>
      <c r="M671" s="74"/>
      <c r="N671" s="74"/>
      <c r="O671" s="74"/>
      <c r="P671" s="74"/>
      <c r="Q671" s="74"/>
      <c r="R671" s="74"/>
      <c r="S671" s="73"/>
      <c r="T671" s="73"/>
      <c r="U671" s="73"/>
      <c r="V671" s="73"/>
      <c r="W671" s="73"/>
      <c r="X671" s="73"/>
      <c r="Y671" s="73"/>
      <c r="Z671" s="73"/>
    </row>
    <row r="672" spans="1:26" ht="13.5" customHeight="1">
      <c r="A672" s="73"/>
      <c r="B672" s="73"/>
      <c r="C672" s="73"/>
      <c r="D672" s="73"/>
      <c r="E672" s="73"/>
      <c r="F672" s="590"/>
      <c r="G672" s="591"/>
      <c r="H672" s="592"/>
      <c r="I672" s="73"/>
      <c r="J672" s="73"/>
      <c r="K672" s="74"/>
      <c r="L672" s="74"/>
      <c r="M672" s="74"/>
      <c r="N672" s="74"/>
      <c r="O672" s="74"/>
      <c r="P672" s="74"/>
      <c r="Q672" s="74"/>
      <c r="R672" s="74"/>
      <c r="S672" s="73"/>
      <c r="T672" s="73"/>
      <c r="U672" s="73"/>
      <c r="V672" s="73"/>
      <c r="W672" s="73"/>
      <c r="X672" s="73"/>
      <c r="Y672" s="73"/>
      <c r="Z672" s="73"/>
    </row>
    <row r="673" spans="1:26" ht="13.5" customHeight="1">
      <c r="A673" s="73"/>
      <c r="B673" s="73"/>
      <c r="C673" s="73"/>
      <c r="D673" s="73"/>
      <c r="E673" s="73"/>
      <c r="F673" s="590"/>
      <c r="G673" s="591"/>
      <c r="H673" s="592"/>
      <c r="I673" s="73"/>
      <c r="J673" s="73"/>
      <c r="K673" s="74"/>
      <c r="L673" s="74"/>
      <c r="M673" s="74"/>
      <c r="N673" s="74"/>
      <c r="O673" s="74"/>
      <c r="P673" s="74"/>
      <c r="Q673" s="74"/>
      <c r="R673" s="74"/>
      <c r="S673" s="73"/>
      <c r="T673" s="73"/>
      <c r="U673" s="73"/>
      <c r="V673" s="73"/>
      <c r="W673" s="73"/>
      <c r="X673" s="73"/>
      <c r="Y673" s="73"/>
      <c r="Z673" s="73"/>
    </row>
    <row r="674" spans="1:26" ht="13.5" customHeight="1">
      <c r="A674" s="73"/>
      <c r="B674" s="73"/>
      <c r="C674" s="73"/>
      <c r="D674" s="73"/>
      <c r="E674" s="73"/>
      <c r="F674" s="590"/>
      <c r="G674" s="591"/>
      <c r="H674" s="592"/>
      <c r="I674" s="73"/>
      <c r="J674" s="73"/>
      <c r="K674" s="74"/>
      <c r="L674" s="74"/>
      <c r="M674" s="74"/>
      <c r="N674" s="74"/>
      <c r="O674" s="74"/>
      <c r="P674" s="74"/>
      <c r="Q674" s="74"/>
      <c r="R674" s="74"/>
      <c r="S674" s="73"/>
      <c r="T674" s="73"/>
      <c r="U674" s="73"/>
      <c r="V674" s="73"/>
      <c r="W674" s="73"/>
      <c r="X674" s="73"/>
      <c r="Y674" s="73"/>
      <c r="Z674" s="73"/>
    </row>
    <row r="675" spans="1:26" ht="13.5" customHeight="1">
      <c r="A675" s="73"/>
      <c r="B675" s="73"/>
      <c r="C675" s="73"/>
      <c r="D675" s="73"/>
      <c r="E675" s="73"/>
      <c r="F675" s="590"/>
      <c r="G675" s="591"/>
      <c r="H675" s="592"/>
      <c r="I675" s="73"/>
      <c r="J675" s="73"/>
      <c r="K675" s="74"/>
      <c r="L675" s="74"/>
      <c r="M675" s="74"/>
      <c r="N675" s="74"/>
      <c r="O675" s="74"/>
      <c r="P675" s="74"/>
      <c r="Q675" s="74"/>
      <c r="R675" s="74"/>
      <c r="S675" s="73"/>
      <c r="T675" s="73"/>
      <c r="U675" s="73"/>
      <c r="V675" s="73"/>
      <c r="W675" s="73"/>
      <c r="X675" s="73"/>
      <c r="Y675" s="73"/>
      <c r="Z675" s="73"/>
    </row>
    <row r="676" spans="1:26" ht="13.5" customHeight="1">
      <c r="A676" s="73"/>
      <c r="B676" s="73"/>
      <c r="C676" s="73"/>
      <c r="D676" s="73"/>
      <c r="E676" s="73"/>
      <c r="F676" s="590"/>
      <c r="G676" s="591"/>
      <c r="H676" s="592"/>
      <c r="I676" s="73"/>
      <c r="J676" s="73"/>
      <c r="K676" s="74"/>
      <c r="L676" s="74"/>
      <c r="M676" s="74"/>
      <c r="N676" s="74"/>
      <c r="O676" s="74"/>
      <c r="P676" s="74"/>
      <c r="Q676" s="74"/>
      <c r="R676" s="74"/>
      <c r="S676" s="73"/>
      <c r="T676" s="73"/>
      <c r="U676" s="73"/>
      <c r="V676" s="73"/>
      <c r="W676" s="73"/>
      <c r="X676" s="73"/>
      <c r="Y676" s="73"/>
      <c r="Z676" s="73"/>
    </row>
    <row r="677" spans="1:26" ht="13.5" customHeight="1">
      <c r="A677" s="73"/>
      <c r="B677" s="73"/>
      <c r="C677" s="73"/>
      <c r="D677" s="73"/>
      <c r="E677" s="73"/>
      <c r="F677" s="590"/>
      <c r="G677" s="591"/>
      <c r="H677" s="592"/>
      <c r="I677" s="73"/>
      <c r="J677" s="73"/>
      <c r="K677" s="74"/>
      <c r="L677" s="74"/>
      <c r="M677" s="74"/>
      <c r="N677" s="74"/>
      <c r="O677" s="74"/>
      <c r="P677" s="74"/>
      <c r="Q677" s="74"/>
      <c r="R677" s="74"/>
      <c r="S677" s="73"/>
      <c r="T677" s="73"/>
      <c r="U677" s="73"/>
      <c r="V677" s="73"/>
      <c r="W677" s="73"/>
      <c r="X677" s="73"/>
      <c r="Y677" s="73"/>
      <c r="Z677" s="73"/>
    </row>
    <row r="678" spans="1:26" ht="13.5" customHeight="1">
      <c r="A678" s="73"/>
      <c r="B678" s="73"/>
      <c r="C678" s="73"/>
      <c r="D678" s="73"/>
      <c r="E678" s="73"/>
      <c r="F678" s="590"/>
      <c r="G678" s="591"/>
      <c r="H678" s="592"/>
      <c r="I678" s="73"/>
      <c r="J678" s="73"/>
      <c r="K678" s="74"/>
      <c r="L678" s="74"/>
      <c r="M678" s="74"/>
      <c r="N678" s="74"/>
      <c r="O678" s="74"/>
      <c r="P678" s="74"/>
      <c r="Q678" s="74"/>
      <c r="R678" s="74"/>
      <c r="S678" s="73"/>
      <c r="T678" s="73"/>
      <c r="U678" s="73"/>
      <c r="V678" s="73"/>
      <c r="W678" s="73"/>
      <c r="X678" s="73"/>
      <c r="Y678" s="73"/>
      <c r="Z678" s="73"/>
    </row>
    <row r="679" spans="1:26" ht="13.5" customHeight="1">
      <c r="A679" s="73"/>
      <c r="B679" s="73"/>
      <c r="C679" s="73"/>
      <c r="D679" s="73"/>
      <c r="E679" s="73"/>
      <c r="F679" s="590"/>
      <c r="G679" s="591"/>
      <c r="H679" s="592"/>
      <c r="I679" s="73"/>
      <c r="J679" s="73"/>
      <c r="K679" s="74"/>
      <c r="L679" s="74"/>
      <c r="M679" s="74"/>
      <c r="N679" s="74"/>
      <c r="O679" s="74"/>
      <c r="P679" s="74"/>
      <c r="Q679" s="74"/>
      <c r="R679" s="74"/>
      <c r="S679" s="73"/>
      <c r="T679" s="73"/>
      <c r="U679" s="73"/>
      <c r="V679" s="73"/>
      <c r="W679" s="73"/>
      <c r="X679" s="73"/>
      <c r="Y679" s="73"/>
      <c r="Z679" s="73"/>
    </row>
    <row r="680" spans="1:26" ht="13.5" customHeight="1">
      <c r="A680" s="73"/>
      <c r="B680" s="73"/>
      <c r="C680" s="73"/>
      <c r="D680" s="73"/>
      <c r="E680" s="73"/>
      <c r="F680" s="590"/>
      <c r="G680" s="591"/>
      <c r="H680" s="592"/>
      <c r="I680" s="73"/>
      <c r="J680" s="73"/>
      <c r="K680" s="74"/>
      <c r="L680" s="74"/>
      <c r="M680" s="74"/>
      <c r="N680" s="74"/>
      <c r="O680" s="74"/>
      <c r="P680" s="74"/>
      <c r="Q680" s="74"/>
      <c r="R680" s="74"/>
      <c r="S680" s="73"/>
      <c r="T680" s="73"/>
      <c r="U680" s="73"/>
      <c r="V680" s="73"/>
      <c r="W680" s="73"/>
      <c r="X680" s="73"/>
      <c r="Y680" s="73"/>
      <c r="Z680" s="73"/>
    </row>
    <row r="681" spans="1:26" ht="13.5" customHeight="1">
      <c r="A681" s="73"/>
      <c r="B681" s="73"/>
      <c r="C681" s="73"/>
      <c r="D681" s="73"/>
      <c r="E681" s="73"/>
      <c r="F681" s="590"/>
      <c r="G681" s="591"/>
      <c r="H681" s="592"/>
      <c r="I681" s="73"/>
      <c r="J681" s="73"/>
      <c r="K681" s="74"/>
      <c r="L681" s="74"/>
      <c r="M681" s="74"/>
      <c r="N681" s="74"/>
      <c r="O681" s="74"/>
      <c r="P681" s="74"/>
      <c r="Q681" s="74"/>
      <c r="R681" s="74"/>
      <c r="S681" s="73"/>
      <c r="T681" s="73"/>
      <c r="U681" s="73"/>
      <c r="V681" s="73"/>
      <c r="W681" s="73"/>
      <c r="X681" s="73"/>
      <c r="Y681" s="73"/>
      <c r="Z681" s="73"/>
    </row>
    <row r="682" spans="1:26" ht="13.5" customHeight="1">
      <c r="A682" s="73"/>
      <c r="B682" s="73"/>
      <c r="C682" s="73"/>
      <c r="D682" s="73"/>
      <c r="E682" s="73"/>
      <c r="F682" s="590"/>
      <c r="G682" s="591"/>
      <c r="H682" s="592"/>
      <c r="I682" s="73"/>
      <c r="J682" s="73"/>
      <c r="K682" s="74"/>
      <c r="L682" s="74"/>
      <c r="M682" s="74"/>
      <c r="N682" s="74"/>
      <c r="O682" s="74"/>
      <c r="P682" s="74"/>
      <c r="Q682" s="74"/>
      <c r="R682" s="74"/>
      <c r="S682" s="73"/>
      <c r="T682" s="73"/>
      <c r="U682" s="73"/>
      <c r="V682" s="73"/>
      <c r="W682" s="73"/>
      <c r="X682" s="73"/>
      <c r="Y682" s="73"/>
      <c r="Z682" s="73"/>
    </row>
    <row r="683" spans="1:26" ht="13.5" customHeight="1">
      <c r="A683" s="73"/>
      <c r="B683" s="73"/>
      <c r="C683" s="73"/>
      <c r="D683" s="73"/>
      <c r="E683" s="73"/>
      <c r="F683" s="590"/>
      <c r="G683" s="591"/>
      <c r="H683" s="592"/>
      <c r="I683" s="73"/>
      <c r="J683" s="73"/>
      <c r="K683" s="74"/>
      <c r="L683" s="74"/>
      <c r="M683" s="74"/>
      <c r="N683" s="74"/>
      <c r="O683" s="74"/>
      <c r="P683" s="74"/>
      <c r="Q683" s="74"/>
      <c r="R683" s="74"/>
      <c r="S683" s="73"/>
      <c r="T683" s="73"/>
      <c r="U683" s="73"/>
      <c r="V683" s="73"/>
      <c r="W683" s="73"/>
      <c r="X683" s="73"/>
      <c r="Y683" s="73"/>
      <c r="Z683" s="73"/>
    </row>
    <row r="684" spans="1:26" ht="13.5" customHeight="1">
      <c r="A684" s="73"/>
      <c r="B684" s="73"/>
      <c r="C684" s="73"/>
      <c r="D684" s="73"/>
      <c r="E684" s="73"/>
      <c r="F684" s="590"/>
      <c r="G684" s="591"/>
      <c r="H684" s="592"/>
      <c r="I684" s="73"/>
      <c r="J684" s="73"/>
      <c r="K684" s="74"/>
      <c r="L684" s="74"/>
      <c r="M684" s="74"/>
      <c r="N684" s="74"/>
      <c r="O684" s="74"/>
      <c r="P684" s="74"/>
      <c r="Q684" s="74"/>
      <c r="R684" s="74"/>
      <c r="S684" s="73"/>
      <c r="T684" s="73"/>
      <c r="U684" s="73"/>
      <c r="V684" s="73"/>
      <c r="W684" s="73"/>
      <c r="X684" s="73"/>
      <c r="Y684" s="73"/>
      <c r="Z684" s="73"/>
    </row>
    <row r="685" spans="1:26" ht="13.5" customHeight="1">
      <c r="A685" s="73"/>
      <c r="B685" s="73"/>
      <c r="C685" s="73"/>
      <c r="D685" s="73"/>
      <c r="E685" s="73"/>
      <c r="F685" s="590"/>
      <c r="G685" s="591"/>
      <c r="H685" s="592"/>
      <c r="I685" s="73"/>
      <c r="J685" s="73"/>
      <c r="K685" s="74"/>
      <c r="L685" s="74"/>
      <c r="M685" s="74"/>
      <c r="N685" s="74"/>
      <c r="O685" s="74"/>
      <c r="P685" s="74"/>
      <c r="Q685" s="74"/>
      <c r="R685" s="74"/>
      <c r="S685" s="73"/>
      <c r="T685" s="73"/>
      <c r="U685" s="73"/>
      <c r="V685" s="73"/>
      <c r="W685" s="73"/>
      <c r="X685" s="73"/>
      <c r="Y685" s="73"/>
      <c r="Z685" s="73"/>
    </row>
    <row r="686" spans="1:26" ht="13.5" customHeight="1">
      <c r="A686" s="73"/>
      <c r="B686" s="73"/>
      <c r="C686" s="73"/>
      <c r="D686" s="73"/>
      <c r="E686" s="73"/>
      <c r="F686" s="590"/>
      <c r="G686" s="591"/>
      <c r="H686" s="592"/>
      <c r="I686" s="73"/>
      <c r="J686" s="73"/>
      <c r="K686" s="74"/>
      <c r="L686" s="74"/>
      <c r="M686" s="74"/>
      <c r="N686" s="74"/>
      <c r="O686" s="74"/>
      <c r="P686" s="74"/>
      <c r="Q686" s="74"/>
      <c r="R686" s="74"/>
      <c r="S686" s="73"/>
      <c r="T686" s="73"/>
      <c r="U686" s="73"/>
      <c r="V686" s="73"/>
      <c r="W686" s="73"/>
      <c r="X686" s="73"/>
      <c r="Y686" s="73"/>
      <c r="Z686" s="73"/>
    </row>
    <row r="687" spans="1:26" ht="13.5" customHeight="1">
      <c r="A687" s="73"/>
      <c r="B687" s="73"/>
      <c r="C687" s="73"/>
      <c r="D687" s="73"/>
      <c r="E687" s="73"/>
      <c r="F687" s="590"/>
      <c r="G687" s="591"/>
      <c r="H687" s="592"/>
      <c r="I687" s="73"/>
      <c r="J687" s="73"/>
      <c r="K687" s="74"/>
      <c r="L687" s="74"/>
      <c r="M687" s="74"/>
      <c r="N687" s="74"/>
      <c r="O687" s="74"/>
      <c r="P687" s="74"/>
      <c r="Q687" s="74"/>
      <c r="R687" s="74"/>
      <c r="S687" s="73"/>
      <c r="T687" s="73"/>
      <c r="U687" s="73"/>
      <c r="V687" s="73"/>
      <c r="W687" s="73"/>
      <c r="X687" s="73"/>
      <c r="Y687" s="73"/>
      <c r="Z687" s="73"/>
    </row>
    <row r="688" spans="1:26" ht="13.5" customHeight="1">
      <c r="A688" s="73"/>
      <c r="B688" s="73"/>
      <c r="C688" s="73"/>
      <c r="D688" s="73"/>
      <c r="E688" s="73"/>
      <c r="F688" s="590"/>
      <c r="G688" s="591"/>
      <c r="H688" s="592"/>
      <c r="I688" s="73"/>
      <c r="J688" s="73"/>
      <c r="K688" s="74"/>
      <c r="L688" s="74"/>
      <c r="M688" s="74"/>
      <c r="N688" s="74"/>
      <c r="O688" s="74"/>
      <c r="P688" s="74"/>
      <c r="Q688" s="74"/>
      <c r="R688" s="74"/>
      <c r="S688" s="73"/>
      <c r="T688" s="73"/>
      <c r="U688" s="73"/>
      <c r="V688" s="73"/>
      <c r="W688" s="73"/>
      <c r="X688" s="73"/>
      <c r="Y688" s="73"/>
      <c r="Z688" s="73"/>
    </row>
    <row r="689" spans="1:26" ht="13.5" customHeight="1">
      <c r="A689" s="73"/>
      <c r="B689" s="73"/>
      <c r="C689" s="73"/>
      <c r="D689" s="73"/>
      <c r="E689" s="73"/>
      <c r="F689" s="590"/>
      <c r="G689" s="591"/>
      <c r="H689" s="592"/>
      <c r="I689" s="73"/>
      <c r="J689" s="73"/>
      <c r="K689" s="74"/>
      <c r="L689" s="74"/>
      <c r="M689" s="74"/>
      <c r="N689" s="74"/>
      <c r="O689" s="74"/>
      <c r="P689" s="74"/>
      <c r="Q689" s="74"/>
      <c r="R689" s="74"/>
      <c r="S689" s="73"/>
      <c r="T689" s="73"/>
      <c r="U689" s="73"/>
      <c r="V689" s="73"/>
      <c r="W689" s="73"/>
      <c r="X689" s="73"/>
      <c r="Y689" s="73"/>
      <c r="Z689" s="73"/>
    </row>
    <row r="690" spans="1:26" ht="13.5" customHeight="1">
      <c r="A690" s="73"/>
      <c r="B690" s="73"/>
      <c r="C690" s="73"/>
      <c r="D690" s="73"/>
      <c r="E690" s="73"/>
      <c r="F690" s="590"/>
      <c r="G690" s="591"/>
      <c r="H690" s="592"/>
      <c r="I690" s="73"/>
      <c r="J690" s="73"/>
      <c r="K690" s="74"/>
      <c r="L690" s="74"/>
      <c r="M690" s="74"/>
      <c r="N690" s="74"/>
      <c r="O690" s="74"/>
      <c r="P690" s="74"/>
      <c r="Q690" s="74"/>
      <c r="R690" s="74"/>
      <c r="S690" s="73"/>
      <c r="T690" s="73"/>
      <c r="U690" s="73"/>
      <c r="V690" s="73"/>
      <c r="W690" s="73"/>
      <c r="X690" s="73"/>
      <c r="Y690" s="73"/>
      <c r="Z690" s="73"/>
    </row>
    <row r="691" spans="1:26" ht="13.5" customHeight="1">
      <c r="A691" s="73"/>
      <c r="B691" s="73"/>
      <c r="C691" s="73"/>
      <c r="D691" s="73"/>
      <c r="E691" s="73"/>
      <c r="F691" s="590"/>
      <c r="G691" s="591"/>
      <c r="H691" s="592"/>
      <c r="I691" s="73"/>
      <c r="J691" s="73"/>
      <c r="K691" s="74"/>
      <c r="L691" s="74"/>
      <c r="M691" s="74"/>
      <c r="N691" s="74"/>
      <c r="O691" s="74"/>
      <c r="P691" s="74"/>
      <c r="Q691" s="74"/>
      <c r="R691" s="74"/>
      <c r="S691" s="73"/>
      <c r="T691" s="73"/>
      <c r="U691" s="73"/>
      <c r="V691" s="73"/>
      <c r="W691" s="73"/>
      <c r="X691" s="73"/>
      <c r="Y691" s="73"/>
      <c r="Z691" s="73"/>
    </row>
    <row r="692" spans="1:26" ht="13.5" customHeight="1">
      <c r="A692" s="73"/>
      <c r="B692" s="73"/>
      <c r="C692" s="73"/>
      <c r="D692" s="73"/>
      <c r="E692" s="73"/>
      <c r="F692" s="590"/>
      <c r="G692" s="591"/>
      <c r="H692" s="592"/>
      <c r="I692" s="73"/>
      <c r="J692" s="73"/>
      <c r="K692" s="74"/>
      <c r="L692" s="74"/>
      <c r="M692" s="74"/>
      <c r="N692" s="74"/>
      <c r="O692" s="74"/>
      <c r="P692" s="74"/>
      <c r="Q692" s="74"/>
      <c r="R692" s="74"/>
      <c r="S692" s="73"/>
      <c r="T692" s="73"/>
      <c r="U692" s="73"/>
      <c r="V692" s="73"/>
      <c r="W692" s="73"/>
      <c r="X692" s="73"/>
      <c r="Y692" s="73"/>
      <c r="Z692" s="73"/>
    </row>
    <row r="693" spans="1:26" ht="13.5" customHeight="1">
      <c r="A693" s="73"/>
      <c r="B693" s="73"/>
      <c r="C693" s="73"/>
      <c r="D693" s="73"/>
      <c r="E693" s="73"/>
      <c r="F693" s="590"/>
      <c r="G693" s="591"/>
      <c r="H693" s="592"/>
      <c r="I693" s="73"/>
      <c r="J693" s="73"/>
      <c r="K693" s="74"/>
      <c r="L693" s="74"/>
      <c r="M693" s="74"/>
      <c r="N693" s="74"/>
      <c r="O693" s="74"/>
      <c r="P693" s="74"/>
      <c r="Q693" s="74"/>
      <c r="R693" s="74"/>
      <c r="S693" s="73"/>
      <c r="T693" s="73"/>
      <c r="U693" s="73"/>
      <c r="V693" s="73"/>
      <c r="W693" s="73"/>
      <c r="X693" s="73"/>
      <c r="Y693" s="73"/>
      <c r="Z693" s="73"/>
    </row>
    <row r="694" spans="1:26" ht="13.5" customHeight="1">
      <c r="A694" s="73"/>
      <c r="B694" s="73"/>
      <c r="C694" s="73"/>
      <c r="D694" s="73"/>
      <c r="E694" s="73"/>
      <c r="F694" s="590"/>
      <c r="G694" s="591"/>
      <c r="H694" s="592"/>
      <c r="I694" s="73"/>
      <c r="J694" s="73"/>
      <c r="K694" s="74"/>
      <c r="L694" s="74"/>
      <c r="M694" s="74"/>
      <c r="N694" s="74"/>
      <c r="O694" s="74"/>
      <c r="P694" s="74"/>
      <c r="Q694" s="74"/>
      <c r="R694" s="74"/>
      <c r="S694" s="73"/>
      <c r="T694" s="73"/>
      <c r="U694" s="73"/>
      <c r="V694" s="73"/>
      <c r="W694" s="73"/>
      <c r="X694" s="73"/>
      <c r="Y694" s="73"/>
      <c r="Z694" s="73"/>
    </row>
    <row r="695" spans="1:26" ht="13.5" customHeight="1">
      <c r="A695" s="73"/>
      <c r="B695" s="73"/>
      <c r="C695" s="73"/>
      <c r="D695" s="73"/>
      <c r="E695" s="73"/>
      <c r="F695" s="590"/>
      <c r="G695" s="591"/>
      <c r="H695" s="592"/>
      <c r="I695" s="73"/>
      <c r="J695" s="73"/>
      <c r="K695" s="74"/>
      <c r="L695" s="74"/>
      <c r="M695" s="74"/>
      <c r="N695" s="74"/>
      <c r="O695" s="74"/>
      <c r="P695" s="74"/>
      <c r="Q695" s="74"/>
      <c r="R695" s="74"/>
      <c r="S695" s="73"/>
      <c r="T695" s="73"/>
      <c r="U695" s="73"/>
      <c r="V695" s="73"/>
      <c r="W695" s="73"/>
      <c r="X695" s="73"/>
      <c r="Y695" s="73"/>
      <c r="Z695" s="73"/>
    </row>
    <row r="696" spans="1:26" ht="13.5" customHeight="1">
      <c r="A696" s="73"/>
      <c r="B696" s="73"/>
      <c r="C696" s="73"/>
      <c r="D696" s="73"/>
      <c r="E696" s="73"/>
      <c r="F696" s="590"/>
      <c r="G696" s="591"/>
      <c r="H696" s="592"/>
      <c r="I696" s="73"/>
      <c r="J696" s="73"/>
      <c r="K696" s="74"/>
      <c r="L696" s="74"/>
      <c r="M696" s="74"/>
      <c r="N696" s="74"/>
      <c r="O696" s="74"/>
      <c r="P696" s="74"/>
      <c r="Q696" s="74"/>
      <c r="R696" s="74"/>
      <c r="S696" s="73"/>
      <c r="T696" s="73"/>
      <c r="U696" s="73"/>
      <c r="V696" s="73"/>
      <c r="W696" s="73"/>
      <c r="X696" s="73"/>
      <c r="Y696" s="73"/>
      <c r="Z696" s="73"/>
    </row>
    <row r="697" spans="1:26" ht="13.5" customHeight="1">
      <c r="A697" s="73"/>
      <c r="B697" s="73"/>
      <c r="C697" s="73"/>
      <c r="D697" s="73"/>
      <c r="E697" s="73"/>
      <c r="F697" s="590"/>
      <c r="G697" s="591"/>
      <c r="H697" s="592"/>
      <c r="I697" s="73"/>
      <c r="J697" s="73"/>
      <c r="K697" s="74"/>
      <c r="L697" s="74"/>
      <c r="M697" s="74"/>
      <c r="N697" s="74"/>
      <c r="O697" s="74"/>
      <c r="P697" s="74"/>
      <c r="Q697" s="74"/>
      <c r="R697" s="74"/>
      <c r="S697" s="73"/>
      <c r="T697" s="73"/>
      <c r="U697" s="73"/>
      <c r="V697" s="73"/>
      <c r="W697" s="73"/>
      <c r="X697" s="73"/>
      <c r="Y697" s="73"/>
      <c r="Z697" s="73"/>
    </row>
    <row r="698" spans="1:26" ht="13.5" customHeight="1">
      <c r="A698" s="73"/>
      <c r="B698" s="73"/>
      <c r="C698" s="73"/>
      <c r="D698" s="73"/>
      <c r="E698" s="73"/>
      <c r="F698" s="590"/>
      <c r="G698" s="591"/>
      <c r="H698" s="592"/>
      <c r="I698" s="73"/>
      <c r="J698" s="73"/>
      <c r="K698" s="74"/>
      <c r="L698" s="74"/>
      <c r="M698" s="74"/>
      <c r="N698" s="74"/>
      <c r="O698" s="74"/>
      <c r="P698" s="74"/>
      <c r="Q698" s="74"/>
      <c r="R698" s="74"/>
      <c r="S698" s="73"/>
      <c r="T698" s="73"/>
      <c r="U698" s="73"/>
      <c r="V698" s="73"/>
      <c r="W698" s="73"/>
      <c r="X698" s="73"/>
      <c r="Y698" s="73"/>
      <c r="Z698" s="73"/>
    </row>
    <row r="699" spans="1:26" ht="13.5" customHeight="1">
      <c r="A699" s="73"/>
      <c r="B699" s="73"/>
      <c r="C699" s="73"/>
      <c r="D699" s="73"/>
      <c r="E699" s="73"/>
      <c r="F699" s="590"/>
      <c r="G699" s="591"/>
      <c r="H699" s="592"/>
      <c r="I699" s="73"/>
      <c r="J699" s="73"/>
      <c r="K699" s="74"/>
      <c r="L699" s="74"/>
      <c r="M699" s="74"/>
      <c r="N699" s="74"/>
      <c r="O699" s="74"/>
      <c r="P699" s="74"/>
      <c r="Q699" s="74"/>
      <c r="R699" s="74"/>
      <c r="S699" s="73"/>
      <c r="T699" s="73"/>
      <c r="U699" s="73"/>
      <c r="V699" s="73"/>
      <c r="W699" s="73"/>
      <c r="X699" s="73"/>
      <c r="Y699" s="73"/>
      <c r="Z699" s="73"/>
    </row>
    <row r="700" spans="1:26" ht="13.5" customHeight="1">
      <c r="A700" s="73"/>
      <c r="B700" s="73"/>
      <c r="C700" s="73"/>
      <c r="D700" s="73"/>
      <c r="E700" s="73"/>
      <c r="F700" s="590"/>
      <c r="G700" s="591"/>
      <c r="H700" s="592"/>
      <c r="I700" s="73"/>
      <c r="J700" s="73"/>
      <c r="K700" s="74"/>
      <c r="L700" s="74"/>
      <c r="M700" s="74"/>
      <c r="N700" s="74"/>
      <c r="O700" s="74"/>
      <c r="P700" s="74"/>
      <c r="Q700" s="74"/>
      <c r="R700" s="74"/>
      <c r="S700" s="73"/>
      <c r="T700" s="73"/>
      <c r="U700" s="73"/>
      <c r="V700" s="73"/>
      <c r="W700" s="73"/>
      <c r="X700" s="73"/>
      <c r="Y700" s="73"/>
      <c r="Z700" s="73"/>
    </row>
    <row r="701" spans="1:26" ht="13.5" customHeight="1">
      <c r="A701" s="73"/>
      <c r="B701" s="73"/>
      <c r="C701" s="73"/>
      <c r="D701" s="73"/>
      <c r="E701" s="73"/>
      <c r="F701" s="590"/>
      <c r="G701" s="591"/>
      <c r="H701" s="592"/>
      <c r="I701" s="73"/>
      <c r="J701" s="73"/>
      <c r="K701" s="74"/>
      <c r="L701" s="74"/>
      <c r="M701" s="74"/>
      <c r="N701" s="74"/>
      <c r="O701" s="74"/>
      <c r="P701" s="74"/>
      <c r="Q701" s="74"/>
      <c r="R701" s="74"/>
      <c r="S701" s="73"/>
      <c r="T701" s="73"/>
      <c r="U701" s="73"/>
      <c r="V701" s="73"/>
      <c r="W701" s="73"/>
      <c r="X701" s="73"/>
      <c r="Y701" s="73"/>
      <c r="Z701" s="73"/>
    </row>
    <row r="702" spans="1:26" ht="13.5" customHeight="1">
      <c r="A702" s="73"/>
      <c r="B702" s="73"/>
      <c r="C702" s="73"/>
      <c r="D702" s="73"/>
      <c r="E702" s="73"/>
      <c r="F702" s="590"/>
      <c r="G702" s="591"/>
      <c r="H702" s="592"/>
      <c r="I702" s="73"/>
      <c r="J702" s="73"/>
      <c r="K702" s="74"/>
      <c r="L702" s="74"/>
      <c r="M702" s="74"/>
      <c r="N702" s="74"/>
      <c r="O702" s="74"/>
      <c r="P702" s="74"/>
      <c r="Q702" s="74"/>
      <c r="R702" s="74"/>
      <c r="S702" s="73"/>
      <c r="T702" s="73"/>
      <c r="U702" s="73"/>
      <c r="V702" s="73"/>
      <c r="W702" s="73"/>
      <c r="X702" s="73"/>
      <c r="Y702" s="73"/>
      <c r="Z702" s="73"/>
    </row>
    <row r="703" spans="1:26" ht="13.5" customHeight="1">
      <c r="A703" s="73"/>
      <c r="B703" s="73"/>
      <c r="C703" s="73"/>
      <c r="D703" s="73"/>
      <c r="E703" s="73"/>
      <c r="F703" s="590"/>
      <c r="G703" s="591"/>
      <c r="H703" s="592"/>
      <c r="I703" s="73"/>
      <c r="J703" s="73"/>
      <c r="K703" s="74"/>
      <c r="L703" s="74"/>
      <c r="M703" s="74"/>
      <c r="N703" s="74"/>
      <c r="O703" s="74"/>
      <c r="P703" s="74"/>
      <c r="Q703" s="74"/>
      <c r="R703" s="74"/>
      <c r="S703" s="73"/>
      <c r="T703" s="73"/>
      <c r="U703" s="73"/>
      <c r="V703" s="73"/>
      <c r="W703" s="73"/>
      <c r="X703" s="73"/>
      <c r="Y703" s="73"/>
      <c r="Z703" s="73"/>
    </row>
    <row r="704" spans="1:26" ht="13.5" customHeight="1">
      <c r="A704" s="73"/>
      <c r="B704" s="73"/>
      <c r="C704" s="73"/>
      <c r="D704" s="73"/>
      <c r="E704" s="73"/>
      <c r="F704" s="590"/>
      <c r="G704" s="591"/>
      <c r="H704" s="592"/>
      <c r="I704" s="73"/>
      <c r="J704" s="73"/>
      <c r="K704" s="74"/>
      <c r="L704" s="74"/>
      <c r="M704" s="74"/>
      <c r="N704" s="74"/>
      <c r="O704" s="74"/>
      <c r="P704" s="74"/>
      <c r="Q704" s="74"/>
      <c r="R704" s="74"/>
      <c r="S704" s="73"/>
      <c r="T704" s="73"/>
      <c r="U704" s="73"/>
      <c r="V704" s="73"/>
      <c r="W704" s="73"/>
      <c r="X704" s="73"/>
      <c r="Y704" s="73"/>
      <c r="Z704" s="73"/>
    </row>
    <row r="705" spans="1:26" ht="13.5" customHeight="1">
      <c r="A705" s="73"/>
      <c r="B705" s="73"/>
      <c r="C705" s="73"/>
      <c r="D705" s="73"/>
      <c r="E705" s="73"/>
      <c r="F705" s="590"/>
      <c r="G705" s="591"/>
      <c r="H705" s="592"/>
      <c r="I705" s="73"/>
      <c r="J705" s="73"/>
      <c r="K705" s="74"/>
      <c r="L705" s="74"/>
      <c r="M705" s="74"/>
      <c r="N705" s="74"/>
      <c r="O705" s="74"/>
      <c r="P705" s="74"/>
      <c r="Q705" s="74"/>
      <c r="R705" s="74"/>
      <c r="S705" s="73"/>
      <c r="T705" s="73"/>
      <c r="U705" s="73"/>
      <c r="V705" s="73"/>
      <c r="W705" s="73"/>
      <c r="X705" s="73"/>
      <c r="Y705" s="73"/>
      <c r="Z705" s="73"/>
    </row>
    <row r="706" spans="1:26" ht="13.5" customHeight="1">
      <c r="A706" s="73"/>
      <c r="B706" s="73"/>
      <c r="C706" s="73"/>
      <c r="D706" s="73"/>
      <c r="E706" s="73"/>
      <c r="F706" s="590"/>
      <c r="G706" s="591"/>
      <c r="H706" s="592"/>
      <c r="I706" s="73"/>
      <c r="J706" s="73"/>
      <c r="K706" s="74"/>
      <c r="L706" s="74"/>
      <c r="M706" s="74"/>
      <c r="N706" s="74"/>
      <c r="O706" s="74"/>
      <c r="P706" s="74"/>
      <c r="Q706" s="74"/>
      <c r="R706" s="74"/>
      <c r="S706" s="73"/>
      <c r="T706" s="73"/>
      <c r="U706" s="73"/>
      <c r="V706" s="73"/>
      <c r="W706" s="73"/>
      <c r="X706" s="73"/>
      <c r="Y706" s="73"/>
      <c r="Z706" s="73"/>
    </row>
    <row r="707" spans="1:26" ht="13.5" customHeight="1">
      <c r="A707" s="73"/>
      <c r="B707" s="73"/>
      <c r="C707" s="73"/>
      <c r="D707" s="73"/>
      <c r="E707" s="73"/>
      <c r="F707" s="590"/>
      <c r="G707" s="591"/>
      <c r="H707" s="592"/>
      <c r="I707" s="73"/>
      <c r="J707" s="73"/>
      <c r="K707" s="74"/>
      <c r="L707" s="74"/>
      <c r="M707" s="74"/>
      <c r="N707" s="74"/>
      <c r="O707" s="74"/>
      <c r="P707" s="74"/>
      <c r="Q707" s="74"/>
      <c r="R707" s="74"/>
      <c r="S707" s="73"/>
      <c r="T707" s="73"/>
      <c r="U707" s="73"/>
      <c r="V707" s="73"/>
      <c r="W707" s="73"/>
      <c r="X707" s="73"/>
      <c r="Y707" s="73"/>
      <c r="Z707" s="73"/>
    </row>
    <row r="708" spans="1:26" ht="13.5" customHeight="1">
      <c r="A708" s="73"/>
      <c r="B708" s="73"/>
      <c r="C708" s="73"/>
      <c r="D708" s="73"/>
      <c r="E708" s="73"/>
      <c r="F708" s="590"/>
      <c r="G708" s="591"/>
      <c r="H708" s="592"/>
      <c r="I708" s="73"/>
      <c r="J708" s="73"/>
      <c r="K708" s="74"/>
      <c r="L708" s="74"/>
      <c r="M708" s="74"/>
      <c r="N708" s="74"/>
      <c r="O708" s="74"/>
      <c r="P708" s="74"/>
      <c r="Q708" s="74"/>
      <c r="R708" s="74"/>
      <c r="S708" s="73"/>
      <c r="T708" s="73"/>
      <c r="U708" s="73"/>
      <c r="V708" s="73"/>
      <c r="W708" s="73"/>
      <c r="X708" s="73"/>
      <c r="Y708" s="73"/>
      <c r="Z708" s="73"/>
    </row>
    <row r="709" spans="1:26" ht="13.5" customHeight="1">
      <c r="A709" s="73"/>
      <c r="B709" s="73"/>
      <c r="C709" s="73"/>
      <c r="D709" s="73"/>
      <c r="E709" s="73"/>
      <c r="F709" s="590"/>
      <c r="G709" s="591"/>
      <c r="H709" s="592"/>
      <c r="I709" s="73"/>
      <c r="J709" s="73"/>
      <c r="K709" s="74"/>
      <c r="L709" s="74"/>
      <c r="M709" s="74"/>
      <c r="N709" s="74"/>
      <c r="O709" s="74"/>
      <c r="P709" s="74"/>
      <c r="Q709" s="74"/>
      <c r="R709" s="74"/>
      <c r="S709" s="73"/>
      <c r="T709" s="73"/>
      <c r="U709" s="73"/>
      <c r="V709" s="73"/>
      <c r="W709" s="73"/>
      <c r="X709" s="73"/>
      <c r="Y709" s="73"/>
      <c r="Z709" s="73"/>
    </row>
    <row r="710" spans="1:26" ht="13.5" customHeight="1">
      <c r="A710" s="73"/>
      <c r="B710" s="73"/>
      <c r="C710" s="73"/>
      <c r="D710" s="73"/>
      <c r="E710" s="73"/>
      <c r="F710" s="590"/>
      <c r="G710" s="591"/>
      <c r="H710" s="592"/>
      <c r="I710" s="73"/>
      <c r="J710" s="73"/>
      <c r="K710" s="74"/>
      <c r="L710" s="74"/>
      <c r="M710" s="74"/>
      <c r="N710" s="74"/>
      <c r="O710" s="74"/>
      <c r="P710" s="74"/>
      <c r="Q710" s="74"/>
      <c r="R710" s="74"/>
      <c r="S710" s="73"/>
      <c r="T710" s="73"/>
      <c r="U710" s="73"/>
      <c r="V710" s="73"/>
      <c r="W710" s="73"/>
      <c r="X710" s="73"/>
      <c r="Y710" s="73"/>
      <c r="Z710" s="73"/>
    </row>
    <row r="711" spans="1:26" ht="13.5" customHeight="1">
      <c r="A711" s="73"/>
      <c r="B711" s="73"/>
      <c r="C711" s="73"/>
      <c r="D711" s="73"/>
      <c r="E711" s="73"/>
      <c r="F711" s="590"/>
      <c r="G711" s="591"/>
      <c r="H711" s="592"/>
      <c r="I711" s="73"/>
      <c r="J711" s="73"/>
      <c r="K711" s="74"/>
      <c r="L711" s="74"/>
      <c r="M711" s="74"/>
      <c r="N711" s="74"/>
      <c r="O711" s="74"/>
      <c r="P711" s="74"/>
      <c r="Q711" s="74"/>
      <c r="R711" s="74"/>
      <c r="S711" s="73"/>
      <c r="T711" s="73"/>
      <c r="U711" s="73"/>
      <c r="V711" s="73"/>
      <c r="W711" s="73"/>
      <c r="X711" s="73"/>
      <c r="Y711" s="73"/>
      <c r="Z711" s="73"/>
    </row>
    <row r="712" spans="1:26" ht="13.5" customHeight="1">
      <c r="A712" s="73"/>
      <c r="B712" s="73"/>
      <c r="C712" s="73"/>
      <c r="D712" s="73"/>
      <c r="E712" s="73"/>
      <c r="F712" s="590"/>
      <c r="G712" s="591"/>
      <c r="H712" s="592"/>
      <c r="I712" s="73"/>
      <c r="J712" s="73"/>
      <c r="K712" s="74"/>
      <c r="L712" s="74"/>
      <c r="M712" s="74"/>
      <c r="N712" s="74"/>
      <c r="O712" s="74"/>
      <c r="P712" s="74"/>
      <c r="Q712" s="74"/>
      <c r="R712" s="74"/>
      <c r="S712" s="73"/>
      <c r="T712" s="73"/>
      <c r="U712" s="73"/>
      <c r="V712" s="73"/>
      <c r="W712" s="73"/>
      <c r="X712" s="73"/>
      <c r="Y712" s="73"/>
      <c r="Z712" s="73"/>
    </row>
    <row r="713" spans="1:26" ht="13.5" customHeight="1">
      <c r="A713" s="73"/>
      <c r="B713" s="73"/>
      <c r="C713" s="73"/>
      <c r="D713" s="73"/>
      <c r="E713" s="73"/>
      <c r="F713" s="590"/>
      <c r="G713" s="591"/>
      <c r="H713" s="592"/>
      <c r="I713" s="73"/>
      <c r="J713" s="73"/>
      <c r="K713" s="74"/>
      <c r="L713" s="74"/>
      <c r="M713" s="74"/>
      <c r="N713" s="74"/>
      <c r="O713" s="74"/>
      <c r="P713" s="74"/>
      <c r="Q713" s="74"/>
      <c r="R713" s="74"/>
      <c r="S713" s="73"/>
      <c r="T713" s="73"/>
      <c r="U713" s="73"/>
      <c r="V713" s="73"/>
      <c r="W713" s="73"/>
      <c r="X713" s="73"/>
      <c r="Y713" s="73"/>
      <c r="Z713" s="73"/>
    </row>
    <row r="714" spans="1:26" ht="13.5" customHeight="1">
      <c r="A714" s="73"/>
      <c r="B714" s="73"/>
      <c r="C714" s="73"/>
      <c r="D714" s="73"/>
      <c r="E714" s="73"/>
      <c r="F714" s="590"/>
      <c r="G714" s="591"/>
      <c r="H714" s="592"/>
      <c r="I714" s="73"/>
      <c r="J714" s="73"/>
      <c r="K714" s="74"/>
      <c r="L714" s="74"/>
      <c r="M714" s="74"/>
      <c r="N714" s="74"/>
      <c r="O714" s="74"/>
      <c r="P714" s="74"/>
      <c r="Q714" s="74"/>
      <c r="R714" s="74"/>
      <c r="S714" s="73"/>
      <c r="T714" s="73"/>
      <c r="U714" s="73"/>
      <c r="V714" s="73"/>
      <c r="W714" s="73"/>
      <c r="X714" s="73"/>
      <c r="Y714" s="73"/>
      <c r="Z714" s="73"/>
    </row>
    <row r="715" spans="1:26" ht="13.5" customHeight="1">
      <c r="A715" s="73"/>
      <c r="B715" s="73"/>
      <c r="C715" s="73"/>
      <c r="D715" s="73"/>
      <c r="E715" s="73"/>
      <c r="F715" s="590"/>
      <c r="G715" s="591"/>
      <c r="H715" s="592"/>
      <c r="I715" s="73"/>
      <c r="J715" s="73"/>
      <c r="K715" s="74"/>
      <c r="L715" s="74"/>
      <c r="M715" s="74"/>
      <c r="N715" s="74"/>
      <c r="O715" s="74"/>
      <c r="P715" s="74"/>
      <c r="Q715" s="74"/>
      <c r="R715" s="74"/>
      <c r="S715" s="73"/>
      <c r="T715" s="73"/>
      <c r="U715" s="73"/>
      <c r="V715" s="73"/>
      <c r="W715" s="73"/>
      <c r="X715" s="73"/>
      <c r="Y715" s="73"/>
      <c r="Z715" s="73"/>
    </row>
    <row r="716" spans="1:26" ht="13.5" customHeight="1">
      <c r="A716" s="73"/>
      <c r="B716" s="73"/>
      <c r="C716" s="73"/>
      <c r="D716" s="73"/>
      <c r="E716" s="73"/>
      <c r="F716" s="590"/>
      <c r="G716" s="591"/>
      <c r="H716" s="592"/>
      <c r="I716" s="73"/>
      <c r="J716" s="73"/>
      <c r="K716" s="74"/>
      <c r="L716" s="74"/>
      <c r="M716" s="74"/>
      <c r="N716" s="74"/>
      <c r="O716" s="74"/>
      <c r="P716" s="74"/>
      <c r="Q716" s="74"/>
      <c r="R716" s="74"/>
      <c r="S716" s="73"/>
      <c r="T716" s="73"/>
      <c r="U716" s="73"/>
      <c r="V716" s="73"/>
      <c r="W716" s="73"/>
      <c r="X716" s="73"/>
      <c r="Y716" s="73"/>
      <c r="Z716" s="73"/>
    </row>
    <row r="717" spans="1:26" ht="13.5" customHeight="1">
      <c r="A717" s="73"/>
      <c r="B717" s="73"/>
      <c r="C717" s="73"/>
      <c r="D717" s="73"/>
      <c r="E717" s="73"/>
      <c r="F717" s="590"/>
      <c r="G717" s="591"/>
      <c r="H717" s="592"/>
      <c r="I717" s="73"/>
      <c r="J717" s="73"/>
      <c r="K717" s="74"/>
      <c r="L717" s="74"/>
      <c r="M717" s="74"/>
      <c r="N717" s="74"/>
      <c r="O717" s="74"/>
      <c r="P717" s="74"/>
      <c r="Q717" s="74"/>
      <c r="R717" s="74"/>
      <c r="S717" s="73"/>
      <c r="T717" s="73"/>
      <c r="U717" s="73"/>
      <c r="V717" s="73"/>
      <c r="W717" s="73"/>
      <c r="X717" s="73"/>
      <c r="Y717" s="73"/>
      <c r="Z717" s="73"/>
    </row>
    <row r="718" spans="1:26" ht="13.5" customHeight="1">
      <c r="A718" s="73"/>
      <c r="B718" s="73"/>
      <c r="C718" s="73"/>
      <c r="D718" s="73"/>
      <c r="E718" s="73"/>
      <c r="F718" s="590"/>
      <c r="G718" s="591"/>
      <c r="H718" s="592"/>
      <c r="I718" s="73"/>
      <c r="J718" s="73"/>
      <c r="K718" s="74"/>
      <c r="L718" s="74"/>
      <c r="M718" s="74"/>
      <c r="N718" s="74"/>
      <c r="O718" s="74"/>
      <c r="P718" s="74"/>
      <c r="Q718" s="74"/>
      <c r="R718" s="74"/>
      <c r="S718" s="73"/>
      <c r="T718" s="73"/>
      <c r="U718" s="73"/>
      <c r="V718" s="73"/>
      <c r="W718" s="73"/>
      <c r="X718" s="73"/>
      <c r="Y718" s="73"/>
      <c r="Z718" s="73"/>
    </row>
    <row r="719" spans="1:26" ht="13.5" customHeight="1">
      <c r="A719" s="73"/>
      <c r="B719" s="73"/>
      <c r="C719" s="73"/>
      <c r="D719" s="73"/>
      <c r="E719" s="73"/>
      <c r="F719" s="590"/>
      <c r="G719" s="591"/>
      <c r="H719" s="592"/>
      <c r="I719" s="73"/>
      <c r="J719" s="73"/>
      <c r="K719" s="74"/>
      <c r="L719" s="74"/>
      <c r="M719" s="74"/>
      <c r="N719" s="74"/>
      <c r="O719" s="74"/>
      <c r="P719" s="74"/>
      <c r="Q719" s="74"/>
      <c r="R719" s="74"/>
      <c r="S719" s="73"/>
      <c r="T719" s="73"/>
      <c r="U719" s="73"/>
      <c r="V719" s="73"/>
      <c r="W719" s="73"/>
      <c r="X719" s="73"/>
      <c r="Y719" s="73"/>
      <c r="Z719" s="73"/>
    </row>
    <row r="720" spans="1:26" ht="13.5" customHeight="1">
      <c r="A720" s="73"/>
      <c r="B720" s="73"/>
      <c r="C720" s="73"/>
      <c r="D720" s="73"/>
      <c r="E720" s="73"/>
      <c r="F720" s="590"/>
      <c r="G720" s="591"/>
      <c r="H720" s="592"/>
      <c r="I720" s="73"/>
      <c r="J720" s="73"/>
      <c r="K720" s="74"/>
      <c r="L720" s="74"/>
      <c r="M720" s="74"/>
      <c r="N720" s="74"/>
      <c r="O720" s="74"/>
      <c r="P720" s="74"/>
      <c r="Q720" s="74"/>
      <c r="R720" s="74"/>
      <c r="S720" s="73"/>
      <c r="T720" s="73"/>
      <c r="U720" s="73"/>
      <c r="V720" s="73"/>
      <c r="W720" s="73"/>
      <c r="X720" s="73"/>
      <c r="Y720" s="73"/>
      <c r="Z720" s="73"/>
    </row>
    <row r="721" spans="1:26" ht="13.5" customHeight="1">
      <c r="A721" s="73"/>
      <c r="B721" s="73"/>
      <c r="C721" s="73"/>
      <c r="D721" s="73"/>
      <c r="E721" s="73"/>
      <c r="F721" s="590"/>
      <c r="G721" s="591"/>
      <c r="H721" s="592"/>
      <c r="I721" s="73"/>
      <c r="J721" s="73"/>
      <c r="K721" s="74"/>
      <c r="L721" s="74"/>
      <c r="M721" s="74"/>
      <c r="N721" s="74"/>
      <c r="O721" s="74"/>
      <c r="P721" s="74"/>
      <c r="Q721" s="74"/>
      <c r="R721" s="74"/>
      <c r="S721" s="73"/>
      <c r="T721" s="73"/>
      <c r="U721" s="73"/>
      <c r="V721" s="73"/>
      <c r="W721" s="73"/>
      <c r="X721" s="73"/>
      <c r="Y721" s="73"/>
      <c r="Z721" s="73"/>
    </row>
    <row r="722" spans="1:26" ht="13.5" customHeight="1">
      <c r="A722" s="73"/>
      <c r="B722" s="73"/>
      <c r="C722" s="73"/>
      <c r="D722" s="73"/>
      <c r="E722" s="73"/>
      <c r="F722" s="590"/>
      <c r="G722" s="591"/>
      <c r="H722" s="592"/>
      <c r="I722" s="73"/>
      <c r="J722" s="73"/>
      <c r="K722" s="74"/>
      <c r="L722" s="74"/>
      <c r="M722" s="74"/>
      <c r="N722" s="74"/>
      <c r="O722" s="74"/>
      <c r="P722" s="74"/>
      <c r="Q722" s="74"/>
      <c r="R722" s="74"/>
      <c r="S722" s="73"/>
      <c r="T722" s="73"/>
      <c r="U722" s="73"/>
      <c r="V722" s="73"/>
      <c r="W722" s="73"/>
      <c r="X722" s="73"/>
      <c r="Y722" s="73"/>
      <c r="Z722" s="73"/>
    </row>
    <row r="723" spans="1:26" ht="13.5" customHeight="1">
      <c r="A723" s="73"/>
      <c r="B723" s="73"/>
      <c r="C723" s="73"/>
      <c r="D723" s="73"/>
      <c r="E723" s="73"/>
      <c r="F723" s="590"/>
      <c r="G723" s="591"/>
      <c r="H723" s="592"/>
      <c r="I723" s="73"/>
      <c r="J723" s="73"/>
      <c r="K723" s="74"/>
      <c r="L723" s="74"/>
      <c r="M723" s="74"/>
      <c r="N723" s="74"/>
      <c r="O723" s="74"/>
      <c r="P723" s="74"/>
      <c r="Q723" s="74"/>
      <c r="R723" s="74"/>
      <c r="S723" s="73"/>
      <c r="T723" s="73"/>
      <c r="U723" s="73"/>
      <c r="V723" s="73"/>
      <c r="W723" s="73"/>
      <c r="X723" s="73"/>
      <c r="Y723" s="73"/>
      <c r="Z723" s="73"/>
    </row>
    <row r="724" spans="1:26" ht="13.5" customHeight="1">
      <c r="A724" s="73"/>
      <c r="B724" s="73"/>
      <c r="C724" s="73"/>
      <c r="D724" s="73"/>
      <c r="E724" s="73"/>
      <c r="F724" s="590"/>
      <c r="G724" s="591"/>
      <c r="H724" s="592"/>
      <c r="I724" s="73"/>
      <c r="J724" s="73"/>
      <c r="K724" s="74"/>
      <c r="L724" s="74"/>
      <c r="M724" s="74"/>
      <c r="N724" s="74"/>
      <c r="O724" s="74"/>
      <c r="P724" s="74"/>
      <c r="Q724" s="74"/>
      <c r="R724" s="74"/>
      <c r="S724" s="73"/>
      <c r="T724" s="73"/>
      <c r="U724" s="73"/>
      <c r="V724" s="73"/>
      <c r="W724" s="73"/>
      <c r="X724" s="73"/>
      <c r="Y724" s="73"/>
      <c r="Z724" s="73"/>
    </row>
    <row r="725" spans="1:26" ht="13.5" customHeight="1">
      <c r="A725" s="73"/>
      <c r="B725" s="73"/>
      <c r="C725" s="73"/>
      <c r="D725" s="73"/>
      <c r="E725" s="73"/>
      <c r="F725" s="590"/>
      <c r="G725" s="591"/>
      <c r="H725" s="592"/>
      <c r="I725" s="73"/>
      <c r="J725" s="73"/>
      <c r="K725" s="74"/>
      <c r="L725" s="74"/>
      <c r="M725" s="74"/>
      <c r="N725" s="74"/>
      <c r="O725" s="74"/>
      <c r="P725" s="74"/>
      <c r="Q725" s="74"/>
      <c r="R725" s="74"/>
      <c r="S725" s="73"/>
      <c r="T725" s="73"/>
      <c r="U725" s="73"/>
      <c r="V725" s="73"/>
      <c r="W725" s="73"/>
      <c r="X725" s="73"/>
      <c r="Y725" s="73"/>
      <c r="Z725" s="73"/>
    </row>
    <row r="726" spans="1:26" ht="13.5" customHeight="1">
      <c r="A726" s="73"/>
      <c r="B726" s="73"/>
      <c r="C726" s="73"/>
      <c r="D726" s="73"/>
      <c r="E726" s="73"/>
      <c r="F726" s="590"/>
      <c r="G726" s="591"/>
      <c r="H726" s="592"/>
      <c r="I726" s="73"/>
      <c r="J726" s="73"/>
      <c r="K726" s="74"/>
      <c r="L726" s="74"/>
      <c r="M726" s="74"/>
      <c r="N726" s="74"/>
      <c r="O726" s="74"/>
      <c r="P726" s="74"/>
      <c r="Q726" s="74"/>
      <c r="R726" s="74"/>
      <c r="S726" s="73"/>
      <c r="T726" s="73"/>
      <c r="U726" s="73"/>
      <c r="V726" s="73"/>
      <c r="W726" s="73"/>
      <c r="X726" s="73"/>
      <c r="Y726" s="73"/>
      <c r="Z726" s="73"/>
    </row>
    <row r="727" spans="1:26" ht="13.5" customHeight="1">
      <c r="A727" s="73"/>
      <c r="B727" s="73"/>
      <c r="C727" s="73"/>
      <c r="D727" s="73"/>
      <c r="E727" s="73"/>
      <c r="F727" s="590"/>
      <c r="G727" s="591"/>
      <c r="H727" s="592"/>
      <c r="I727" s="73"/>
      <c r="J727" s="73"/>
      <c r="K727" s="74"/>
      <c r="L727" s="74"/>
      <c r="M727" s="74"/>
      <c r="N727" s="74"/>
      <c r="O727" s="74"/>
      <c r="P727" s="74"/>
      <c r="Q727" s="74"/>
      <c r="R727" s="74"/>
      <c r="S727" s="73"/>
      <c r="T727" s="73"/>
      <c r="U727" s="73"/>
      <c r="V727" s="73"/>
      <c r="W727" s="73"/>
      <c r="X727" s="73"/>
      <c r="Y727" s="73"/>
      <c r="Z727" s="73"/>
    </row>
    <row r="728" spans="1:26" ht="13.5" customHeight="1">
      <c r="A728" s="73"/>
      <c r="B728" s="73"/>
      <c r="C728" s="73"/>
      <c r="D728" s="73"/>
      <c r="E728" s="73"/>
      <c r="F728" s="590"/>
      <c r="G728" s="591"/>
      <c r="H728" s="592"/>
      <c r="I728" s="73"/>
      <c r="J728" s="73"/>
      <c r="K728" s="74"/>
      <c r="L728" s="74"/>
      <c r="M728" s="74"/>
      <c r="N728" s="74"/>
      <c r="O728" s="74"/>
      <c r="P728" s="74"/>
      <c r="Q728" s="74"/>
      <c r="R728" s="74"/>
      <c r="S728" s="73"/>
      <c r="T728" s="73"/>
      <c r="U728" s="73"/>
      <c r="V728" s="73"/>
      <c r="W728" s="73"/>
      <c r="X728" s="73"/>
      <c r="Y728" s="73"/>
      <c r="Z728" s="73"/>
    </row>
    <row r="729" spans="1:26" ht="13.5" customHeight="1">
      <c r="A729" s="73"/>
      <c r="B729" s="73"/>
      <c r="C729" s="73"/>
      <c r="D729" s="73"/>
      <c r="E729" s="73"/>
      <c r="F729" s="590"/>
      <c r="G729" s="591"/>
      <c r="H729" s="592"/>
      <c r="I729" s="73"/>
      <c r="J729" s="73"/>
      <c r="K729" s="74"/>
      <c r="L729" s="74"/>
      <c r="M729" s="74"/>
      <c r="N729" s="74"/>
      <c r="O729" s="74"/>
      <c r="P729" s="74"/>
      <c r="Q729" s="74"/>
      <c r="R729" s="74"/>
      <c r="S729" s="73"/>
      <c r="T729" s="73"/>
      <c r="U729" s="73"/>
      <c r="V729" s="73"/>
      <c r="W729" s="73"/>
      <c r="X729" s="73"/>
      <c r="Y729" s="73"/>
      <c r="Z729" s="73"/>
    </row>
    <row r="730" spans="1:26" ht="13.5" customHeight="1">
      <c r="A730" s="73"/>
      <c r="B730" s="73"/>
      <c r="C730" s="73"/>
      <c r="D730" s="73"/>
      <c r="E730" s="73"/>
      <c r="F730" s="590"/>
      <c r="G730" s="591"/>
      <c r="H730" s="592"/>
      <c r="I730" s="73"/>
      <c r="J730" s="73"/>
      <c r="K730" s="74"/>
      <c r="L730" s="74"/>
      <c r="M730" s="74"/>
      <c r="N730" s="74"/>
      <c r="O730" s="74"/>
      <c r="P730" s="74"/>
      <c r="Q730" s="74"/>
      <c r="R730" s="74"/>
      <c r="S730" s="73"/>
      <c r="T730" s="73"/>
      <c r="U730" s="73"/>
      <c r="V730" s="73"/>
      <c r="W730" s="73"/>
      <c r="X730" s="73"/>
      <c r="Y730" s="73"/>
      <c r="Z730" s="73"/>
    </row>
    <row r="731" spans="1:26" ht="13.5" customHeight="1">
      <c r="A731" s="73"/>
      <c r="B731" s="73"/>
      <c r="C731" s="73"/>
      <c r="D731" s="73"/>
      <c r="E731" s="73"/>
      <c r="F731" s="590"/>
      <c r="G731" s="591"/>
      <c r="H731" s="592"/>
      <c r="I731" s="73"/>
      <c r="J731" s="73"/>
      <c r="K731" s="74"/>
      <c r="L731" s="74"/>
      <c r="M731" s="74"/>
      <c r="N731" s="74"/>
      <c r="O731" s="74"/>
      <c r="P731" s="74"/>
      <c r="Q731" s="74"/>
      <c r="R731" s="74"/>
      <c r="S731" s="73"/>
      <c r="T731" s="73"/>
      <c r="U731" s="73"/>
      <c r="V731" s="73"/>
      <c r="W731" s="73"/>
      <c r="X731" s="73"/>
      <c r="Y731" s="73"/>
      <c r="Z731" s="73"/>
    </row>
    <row r="732" spans="1:26" ht="13.5" customHeight="1">
      <c r="A732" s="73"/>
      <c r="B732" s="73"/>
      <c r="C732" s="73"/>
      <c r="D732" s="73"/>
      <c r="E732" s="73"/>
      <c r="F732" s="590"/>
      <c r="G732" s="591"/>
      <c r="H732" s="592"/>
      <c r="I732" s="73"/>
      <c r="J732" s="73"/>
      <c r="K732" s="74"/>
      <c r="L732" s="74"/>
      <c r="M732" s="74"/>
      <c r="N732" s="74"/>
      <c r="O732" s="74"/>
      <c r="P732" s="74"/>
      <c r="Q732" s="74"/>
      <c r="R732" s="74"/>
      <c r="S732" s="73"/>
      <c r="T732" s="73"/>
      <c r="U732" s="73"/>
      <c r="V732" s="73"/>
      <c r="W732" s="73"/>
      <c r="X732" s="73"/>
      <c r="Y732" s="73"/>
      <c r="Z732" s="73"/>
    </row>
    <row r="733" spans="1:26" ht="13.5" customHeight="1">
      <c r="A733" s="73"/>
      <c r="B733" s="73"/>
      <c r="C733" s="73"/>
      <c r="D733" s="73"/>
      <c r="E733" s="73"/>
      <c r="F733" s="590"/>
      <c r="G733" s="591"/>
      <c r="H733" s="592"/>
      <c r="I733" s="73"/>
      <c r="J733" s="73"/>
      <c r="K733" s="74"/>
      <c r="L733" s="74"/>
      <c r="M733" s="74"/>
      <c r="N733" s="74"/>
      <c r="O733" s="74"/>
      <c r="P733" s="74"/>
      <c r="Q733" s="74"/>
      <c r="R733" s="74"/>
      <c r="S733" s="73"/>
      <c r="T733" s="73"/>
      <c r="U733" s="73"/>
      <c r="V733" s="73"/>
      <c r="W733" s="73"/>
      <c r="X733" s="73"/>
      <c r="Y733" s="73"/>
      <c r="Z733" s="73"/>
    </row>
    <row r="734" spans="1:26" ht="13.5" customHeight="1">
      <c r="A734" s="73"/>
      <c r="B734" s="73"/>
      <c r="C734" s="73"/>
      <c r="D734" s="73"/>
      <c r="E734" s="73"/>
      <c r="F734" s="590"/>
      <c r="G734" s="591"/>
      <c r="H734" s="592"/>
      <c r="I734" s="73"/>
      <c r="J734" s="73"/>
      <c r="K734" s="74"/>
      <c r="L734" s="74"/>
      <c r="M734" s="74"/>
      <c r="N734" s="74"/>
      <c r="O734" s="74"/>
      <c r="P734" s="74"/>
      <c r="Q734" s="74"/>
      <c r="R734" s="74"/>
      <c r="S734" s="73"/>
      <c r="T734" s="73"/>
      <c r="U734" s="73"/>
      <c r="V734" s="73"/>
      <c r="W734" s="73"/>
      <c r="X734" s="73"/>
      <c r="Y734" s="73"/>
      <c r="Z734" s="73"/>
    </row>
    <row r="735" spans="1:26" ht="13.5" customHeight="1">
      <c r="A735" s="73"/>
      <c r="B735" s="73"/>
      <c r="C735" s="73"/>
      <c r="D735" s="73"/>
      <c r="E735" s="73"/>
      <c r="F735" s="590"/>
      <c r="G735" s="591"/>
      <c r="H735" s="592"/>
      <c r="I735" s="73"/>
      <c r="J735" s="73"/>
      <c r="K735" s="74"/>
      <c r="L735" s="74"/>
      <c r="M735" s="74"/>
      <c r="N735" s="74"/>
      <c r="O735" s="74"/>
      <c r="P735" s="74"/>
      <c r="Q735" s="74"/>
      <c r="R735" s="74"/>
      <c r="S735" s="73"/>
      <c r="T735" s="73"/>
      <c r="U735" s="73"/>
      <c r="V735" s="73"/>
      <c r="W735" s="73"/>
      <c r="X735" s="73"/>
      <c r="Y735" s="73"/>
      <c r="Z735" s="73"/>
    </row>
    <row r="736" spans="1:26" ht="13.5" customHeight="1">
      <c r="A736" s="73"/>
      <c r="B736" s="73"/>
      <c r="C736" s="73"/>
      <c r="D736" s="73"/>
      <c r="E736" s="73"/>
      <c r="F736" s="590"/>
      <c r="G736" s="591"/>
      <c r="H736" s="592"/>
      <c r="I736" s="73"/>
      <c r="J736" s="73"/>
      <c r="K736" s="74"/>
      <c r="L736" s="74"/>
      <c r="M736" s="74"/>
      <c r="N736" s="74"/>
      <c r="O736" s="74"/>
      <c r="P736" s="74"/>
      <c r="Q736" s="74"/>
      <c r="R736" s="74"/>
      <c r="S736" s="73"/>
      <c r="T736" s="73"/>
      <c r="U736" s="73"/>
      <c r="V736" s="73"/>
      <c r="W736" s="73"/>
      <c r="X736" s="73"/>
      <c r="Y736" s="73"/>
      <c r="Z736" s="73"/>
    </row>
    <row r="737" spans="1:26" ht="13.5" customHeight="1">
      <c r="A737" s="73"/>
      <c r="B737" s="73"/>
      <c r="C737" s="73"/>
      <c r="D737" s="73"/>
      <c r="E737" s="73"/>
      <c r="F737" s="590"/>
      <c r="G737" s="591"/>
      <c r="H737" s="592"/>
      <c r="I737" s="73"/>
      <c r="J737" s="73"/>
      <c r="K737" s="74"/>
      <c r="L737" s="74"/>
      <c r="M737" s="74"/>
      <c r="N737" s="74"/>
      <c r="O737" s="74"/>
      <c r="P737" s="74"/>
      <c r="Q737" s="74"/>
      <c r="R737" s="74"/>
      <c r="S737" s="73"/>
      <c r="T737" s="73"/>
      <c r="U737" s="73"/>
      <c r="V737" s="73"/>
      <c r="W737" s="73"/>
      <c r="X737" s="73"/>
      <c r="Y737" s="73"/>
      <c r="Z737" s="73"/>
    </row>
    <row r="738" spans="1:26" ht="13.5" customHeight="1">
      <c r="A738" s="73"/>
      <c r="B738" s="73"/>
      <c r="C738" s="73"/>
      <c r="D738" s="73"/>
      <c r="E738" s="73"/>
      <c r="F738" s="590"/>
      <c r="G738" s="591"/>
      <c r="H738" s="592"/>
      <c r="I738" s="73"/>
      <c r="J738" s="73"/>
      <c r="K738" s="74"/>
      <c r="L738" s="74"/>
      <c r="M738" s="74"/>
      <c r="N738" s="74"/>
      <c r="O738" s="74"/>
      <c r="P738" s="74"/>
      <c r="Q738" s="74"/>
      <c r="R738" s="74"/>
      <c r="S738" s="73"/>
      <c r="T738" s="73"/>
      <c r="U738" s="73"/>
      <c r="V738" s="73"/>
      <c r="W738" s="73"/>
      <c r="X738" s="73"/>
      <c r="Y738" s="73"/>
      <c r="Z738" s="73"/>
    </row>
    <row r="739" spans="1:26" ht="13.5" customHeight="1">
      <c r="A739" s="73"/>
      <c r="B739" s="73"/>
      <c r="C739" s="73"/>
      <c r="D739" s="73"/>
      <c r="E739" s="73"/>
      <c r="F739" s="590"/>
      <c r="G739" s="591"/>
      <c r="H739" s="592"/>
      <c r="I739" s="73"/>
      <c r="J739" s="73"/>
      <c r="K739" s="74"/>
      <c r="L739" s="74"/>
      <c r="M739" s="74"/>
      <c r="N739" s="74"/>
      <c r="O739" s="74"/>
      <c r="P739" s="74"/>
      <c r="Q739" s="74"/>
      <c r="R739" s="74"/>
      <c r="S739" s="73"/>
      <c r="T739" s="73"/>
      <c r="U739" s="73"/>
      <c r="V739" s="73"/>
      <c r="W739" s="73"/>
      <c r="X739" s="73"/>
      <c r="Y739" s="73"/>
      <c r="Z739" s="73"/>
    </row>
    <row r="740" spans="1:26" ht="13.5" customHeight="1">
      <c r="A740" s="73"/>
      <c r="B740" s="73"/>
      <c r="C740" s="73"/>
      <c r="D740" s="73"/>
      <c r="E740" s="73"/>
      <c r="F740" s="590"/>
      <c r="G740" s="591"/>
      <c r="H740" s="592"/>
      <c r="I740" s="73"/>
      <c r="J740" s="73"/>
      <c r="K740" s="74"/>
      <c r="L740" s="74"/>
      <c r="M740" s="74"/>
      <c r="N740" s="74"/>
      <c r="O740" s="74"/>
      <c r="P740" s="74"/>
      <c r="Q740" s="74"/>
      <c r="R740" s="74"/>
      <c r="S740" s="73"/>
      <c r="T740" s="73"/>
      <c r="U740" s="73"/>
      <c r="V740" s="73"/>
      <c r="W740" s="73"/>
      <c r="X740" s="73"/>
      <c r="Y740" s="73"/>
      <c r="Z740" s="73"/>
    </row>
    <row r="741" spans="1:26" ht="13.5" customHeight="1">
      <c r="A741" s="73"/>
      <c r="B741" s="73"/>
      <c r="C741" s="73"/>
      <c r="D741" s="73"/>
      <c r="E741" s="73"/>
      <c r="F741" s="590"/>
      <c r="G741" s="591"/>
      <c r="H741" s="592"/>
      <c r="I741" s="73"/>
      <c r="J741" s="73"/>
      <c r="K741" s="74"/>
      <c r="L741" s="74"/>
      <c r="M741" s="74"/>
      <c r="N741" s="74"/>
      <c r="O741" s="74"/>
      <c r="P741" s="74"/>
      <c r="Q741" s="74"/>
      <c r="R741" s="74"/>
      <c r="S741" s="73"/>
      <c r="T741" s="73"/>
      <c r="U741" s="73"/>
      <c r="V741" s="73"/>
      <c r="W741" s="73"/>
      <c r="X741" s="73"/>
      <c r="Y741" s="73"/>
      <c r="Z741" s="73"/>
    </row>
    <row r="742" spans="1:26" ht="13.5" customHeight="1">
      <c r="A742" s="73"/>
      <c r="B742" s="73"/>
      <c r="C742" s="73"/>
      <c r="D742" s="73"/>
      <c r="E742" s="73"/>
      <c r="F742" s="590"/>
      <c r="G742" s="591"/>
      <c r="H742" s="592"/>
      <c r="I742" s="73"/>
      <c r="J742" s="73"/>
      <c r="K742" s="74"/>
      <c r="L742" s="74"/>
      <c r="M742" s="74"/>
      <c r="N742" s="74"/>
      <c r="O742" s="74"/>
      <c r="P742" s="74"/>
      <c r="Q742" s="74"/>
      <c r="R742" s="74"/>
      <c r="S742" s="73"/>
      <c r="T742" s="73"/>
      <c r="U742" s="73"/>
      <c r="V742" s="73"/>
      <c r="W742" s="73"/>
      <c r="X742" s="73"/>
      <c r="Y742" s="73"/>
      <c r="Z742" s="73"/>
    </row>
    <row r="743" spans="1:26" ht="13.5" customHeight="1">
      <c r="A743" s="73"/>
      <c r="B743" s="73"/>
      <c r="C743" s="73"/>
      <c r="D743" s="73"/>
      <c r="E743" s="73"/>
      <c r="F743" s="590"/>
      <c r="G743" s="591"/>
      <c r="H743" s="592"/>
      <c r="I743" s="73"/>
      <c r="J743" s="73"/>
      <c r="K743" s="74"/>
      <c r="L743" s="74"/>
      <c r="M743" s="74"/>
      <c r="N743" s="74"/>
      <c r="O743" s="74"/>
      <c r="P743" s="74"/>
      <c r="Q743" s="74"/>
      <c r="R743" s="74"/>
      <c r="S743" s="73"/>
      <c r="T743" s="73"/>
      <c r="U743" s="73"/>
      <c r="V743" s="73"/>
      <c r="W743" s="73"/>
      <c r="X743" s="73"/>
      <c r="Y743" s="73"/>
      <c r="Z743" s="73"/>
    </row>
    <row r="744" spans="1:26" ht="13.5" customHeight="1">
      <c r="A744" s="73"/>
      <c r="B744" s="73"/>
      <c r="C744" s="73"/>
      <c r="D744" s="73"/>
      <c r="E744" s="73"/>
      <c r="F744" s="590"/>
      <c r="G744" s="591"/>
      <c r="H744" s="592"/>
      <c r="I744" s="73"/>
      <c r="J744" s="73"/>
      <c r="K744" s="74"/>
      <c r="L744" s="74"/>
      <c r="M744" s="74"/>
      <c r="N744" s="74"/>
      <c r="O744" s="74"/>
      <c r="P744" s="74"/>
      <c r="Q744" s="74"/>
      <c r="R744" s="74"/>
      <c r="S744" s="73"/>
      <c r="T744" s="73"/>
      <c r="U744" s="73"/>
      <c r="V744" s="73"/>
      <c r="W744" s="73"/>
      <c r="X744" s="73"/>
      <c r="Y744" s="73"/>
      <c r="Z744" s="73"/>
    </row>
    <row r="745" spans="1:26" ht="13.5" customHeight="1">
      <c r="A745" s="73"/>
      <c r="B745" s="73"/>
      <c r="C745" s="73"/>
      <c r="D745" s="73"/>
      <c r="E745" s="73"/>
      <c r="F745" s="590"/>
      <c r="G745" s="591"/>
      <c r="H745" s="592"/>
      <c r="I745" s="73"/>
      <c r="J745" s="73"/>
      <c r="K745" s="74"/>
      <c r="L745" s="74"/>
      <c r="M745" s="74"/>
      <c r="N745" s="74"/>
      <c r="O745" s="74"/>
      <c r="P745" s="74"/>
      <c r="Q745" s="74"/>
      <c r="R745" s="74"/>
      <c r="S745" s="73"/>
      <c r="T745" s="73"/>
      <c r="U745" s="73"/>
      <c r="V745" s="73"/>
      <c r="W745" s="73"/>
      <c r="X745" s="73"/>
      <c r="Y745" s="73"/>
      <c r="Z745" s="73"/>
    </row>
    <row r="746" spans="1:26" ht="13.5" customHeight="1">
      <c r="A746" s="73"/>
      <c r="B746" s="73"/>
      <c r="C746" s="73"/>
      <c r="D746" s="73"/>
      <c r="E746" s="73"/>
      <c r="F746" s="590"/>
      <c r="G746" s="591"/>
      <c r="H746" s="592"/>
      <c r="I746" s="73"/>
      <c r="J746" s="73"/>
      <c r="K746" s="74"/>
      <c r="L746" s="74"/>
      <c r="M746" s="74"/>
      <c r="N746" s="74"/>
      <c r="O746" s="74"/>
      <c r="P746" s="74"/>
      <c r="Q746" s="74"/>
      <c r="R746" s="74"/>
      <c r="S746" s="73"/>
      <c r="T746" s="73"/>
      <c r="U746" s="73"/>
      <c r="V746" s="73"/>
      <c r="W746" s="73"/>
      <c r="X746" s="73"/>
      <c r="Y746" s="73"/>
      <c r="Z746" s="73"/>
    </row>
    <row r="747" spans="1:26" ht="13.5" customHeight="1">
      <c r="A747" s="73"/>
      <c r="B747" s="73"/>
      <c r="C747" s="73"/>
      <c r="D747" s="73"/>
      <c r="E747" s="73"/>
      <c r="F747" s="590"/>
      <c r="G747" s="591"/>
      <c r="H747" s="592"/>
      <c r="I747" s="73"/>
      <c r="J747" s="73"/>
      <c r="K747" s="74"/>
      <c r="L747" s="74"/>
      <c r="M747" s="74"/>
      <c r="N747" s="74"/>
      <c r="O747" s="74"/>
      <c r="P747" s="74"/>
      <c r="Q747" s="74"/>
      <c r="R747" s="74"/>
      <c r="S747" s="73"/>
      <c r="T747" s="73"/>
      <c r="U747" s="73"/>
      <c r="V747" s="73"/>
      <c r="W747" s="73"/>
      <c r="X747" s="73"/>
      <c r="Y747" s="73"/>
      <c r="Z747" s="73"/>
    </row>
    <row r="748" spans="1:26" ht="13.5" customHeight="1">
      <c r="A748" s="73"/>
      <c r="B748" s="73"/>
      <c r="C748" s="73"/>
      <c r="D748" s="73"/>
      <c r="E748" s="73"/>
      <c r="F748" s="590"/>
      <c r="G748" s="591"/>
      <c r="H748" s="592"/>
      <c r="I748" s="73"/>
      <c r="J748" s="73"/>
      <c r="K748" s="74"/>
      <c r="L748" s="74"/>
      <c r="M748" s="74"/>
      <c r="N748" s="74"/>
      <c r="O748" s="74"/>
      <c r="P748" s="74"/>
      <c r="Q748" s="74"/>
      <c r="R748" s="74"/>
      <c r="S748" s="73"/>
      <c r="T748" s="73"/>
      <c r="U748" s="73"/>
      <c r="V748" s="73"/>
      <c r="W748" s="73"/>
      <c r="X748" s="73"/>
      <c r="Y748" s="73"/>
      <c r="Z748" s="73"/>
    </row>
    <row r="749" spans="1:26" ht="13.5" customHeight="1">
      <c r="A749" s="73"/>
      <c r="B749" s="73"/>
      <c r="C749" s="73"/>
      <c r="D749" s="73"/>
      <c r="E749" s="73"/>
      <c r="F749" s="590"/>
      <c r="G749" s="591"/>
      <c r="H749" s="592"/>
      <c r="I749" s="73"/>
      <c r="J749" s="73"/>
      <c r="K749" s="74"/>
      <c r="L749" s="74"/>
      <c r="M749" s="74"/>
      <c r="N749" s="74"/>
      <c r="O749" s="74"/>
      <c r="P749" s="74"/>
      <c r="Q749" s="74"/>
      <c r="R749" s="74"/>
      <c r="S749" s="73"/>
      <c r="T749" s="73"/>
      <c r="U749" s="73"/>
      <c r="V749" s="73"/>
      <c r="W749" s="73"/>
      <c r="X749" s="73"/>
      <c r="Y749" s="73"/>
      <c r="Z749" s="73"/>
    </row>
    <row r="750" spans="1:26" ht="13.5" customHeight="1">
      <c r="A750" s="73"/>
      <c r="B750" s="73"/>
      <c r="C750" s="73"/>
      <c r="D750" s="73"/>
      <c r="E750" s="73"/>
      <c r="F750" s="590"/>
      <c r="G750" s="591"/>
      <c r="H750" s="592"/>
      <c r="I750" s="73"/>
      <c r="J750" s="73"/>
      <c r="K750" s="74"/>
      <c r="L750" s="74"/>
      <c r="M750" s="74"/>
      <c r="N750" s="74"/>
      <c r="O750" s="74"/>
      <c r="P750" s="74"/>
      <c r="Q750" s="74"/>
      <c r="R750" s="74"/>
      <c r="S750" s="73"/>
      <c r="T750" s="73"/>
      <c r="U750" s="73"/>
      <c r="V750" s="73"/>
      <c r="W750" s="73"/>
      <c r="X750" s="73"/>
      <c r="Y750" s="73"/>
      <c r="Z750" s="73"/>
    </row>
    <row r="751" spans="1:26" ht="13.5" customHeight="1">
      <c r="A751" s="73"/>
      <c r="B751" s="73"/>
      <c r="C751" s="73"/>
      <c r="D751" s="73"/>
      <c r="E751" s="73"/>
      <c r="F751" s="590"/>
      <c r="G751" s="591"/>
      <c r="H751" s="592"/>
      <c r="I751" s="73"/>
      <c r="J751" s="73"/>
      <c r="K751" s="74"/>
      <c r="L751" s="74"/>
      <c r="M751" s="74"/>
      <c r="N751" s="74"/>
      <c r="O751" s="74"/>
      <c r="P751" s="74"/>
      <c r="Q751" s="74"/>
      <c r="R751" s="74"/>
      <c r="S751" s="73"/>
      <c r="T751" s="73"/>
      <c r="U751" s="73"/>
      <c r="V751" s="73"/>
      <c r="W751" s="73"/>
      <c r="X751" s="73"/>
      <c r="Y751" s="73"/>
      <c r="Z751" s="73"/>
    </row>
    <row r="752" spans="1:26" ht="13.5" customHeight="1">
      <c r="A752" s="73"/>
      <c r="B752" s="73"/>
      <c r="C752" s="73"/>
      <c r="D752" s="73"/>
      <c r="E752" s="73"/>
      <c r="F752" s="590"/>
      <c r="G752" s="591"/>
      <c r="H752" s="592"/>
      <c r="I752" s="73"/>
      <c r="J752" s="73"/>
      <c r="K752" s="74"/>
      <c r="L752" s="74"/>
      <c r="M752" s="74"/>
      <c r="N752" s="74"/>
      <c r="O752" s="74"/>
      <c r="P752" s="74"/>
      <c r="Q752" s="74"/>
      <c r="R752" s="74"/>
      <c r="S752" s="73"/>
      <c r="T752" s="73"/>
      <c r="U752" s="73"/>
      <c r="V752" s="73"/>
      <c r="W752" s="73"/>
      <c r="X752" s="73"/>
      <c r="Y752" s="73"/>
      <c r="Z752" s="73"/>
    </row>
    <row r="753" spans="1:26" ht="13.5" customHeight="1">
      <c r="A753" s="73"/>
      <c r="B753" s="73"/>
      <c r="C753" s="73"/>
      <c r="D753" s="73"/>
      <c r="E753" s="73"/>
      <c r="F753" s="590"/>
      <c r="G753" s="591"/>
      <c r="H753" s="592"/>
      <c r="I753" s="73"/>
      <c r="J753" s="73"/>
      <c r="K753" s="74"/>
      <c r="L753" s="74"/>
      <c r="M753" s="74"/>
      <c r="N753" s="74"/>
      <c r="O753" s="74"/>
      <c r="P753" s="74"/>
      <c r="Q753" s="74"/>
      <c r="R753" s="74"/>
      <c r="S753" s="73"/>
      <c r="T753" s="73"/>
      <c r="U753" s="73"/>
      <c r="V753" s="73"/>
      <c r="W753" s="73"/>
      <c r="X753" s="73"/>
      <c r="Y753" s="73"/>
      <c r="Z753" s="73"/>
    </row>
    <row r="754" spans="1:26" ht="13.5" customHeight="1">
      <c r="A754" s="73"/>
      <c r="B754" s="73"/>
      <c r="C754" s="73"/>
      <c r="D754" s="73"/>
      <c r="E754" s="73"/>
      <c r="F754" s="590"/>
      <c r="G754" s="591"/>
      <c r="H754" s="592"/>
      <c r="I754" s="73"/>
      <c r="J754" s="73"/>
      <c r="K754" s="74"/>
      <c r="L754" s="74"/>
      <c r="M754" s="74"/>
      <c r="N754" s="74"/>
      <c r="O754" s="74"/>
      <c r="P754" s="74"/>
      <c r="Q754" s="74"/>
      <c r="R754" s="74"/>
      <c r="S754" s="73"/>
      <c r="T754" s="73"/>
      <c r="U754" s="73"/>
      <c r="V754" s="73"/>
      <c r="W754" s="73"/>
      <c r="X754" s="73"/>
      <c r="Y754" s="73"/>
      <c r="Z754" s="73"/>
    </row>
    <row r="755" spans="1:26" ht="13.5" customHeight="1">
      <c r="A755" s="73"/>
      <c r="B755" s="73"/>
      <c r="C755" s="73"/>
      <c r="D755" s="73"/>
      <c r="E755" s="73"/>
      <c r="F755" s="590"/>
      <c r="G755" s="591"/>
      <c r="H755" s="592"/>
      <c r="I755" s="73"/>
      <c r="J755" s="73"/>
      <c r="K755" s="74"/>
      <c r="L755" s="74"/>
      <c r="M755" s="74"/>
      <c r="N755" s="74"/>
      <c r="O755" s="74"/>
      <c r="P755" s="74"/>
      <c r="Q755" s="74"/>
      <c r="R755" s="74"/>
      <c r="S755" s="73"/>
      <c r="T755" s="73"/>
      <c r="U755" s="73"/>
      <c r="V755" s="73"/>
      <c r="W755" s="73"/>
      <c r="X755" s="73"/>
      <c r="Y755" s="73"/>
      <c r="Z755" s="73"/>
    </row>
    <row r="756" spans="1:26" ht="13.5" customHeight="1">
      <c r="A756" s="73"/>
      <c r="B756" s="73"/>
      <c r="C756" s="73"/>
      <c r="D756" s="73"/>
      <c r="E756" s="73"/>
      <c r="F756" s="590"/>
      <c r="G756" s="591"/>
      <c r="H756" s="592"/>
      <c r="I756" s="73"/>
      <c r="J756" s="73"/>
      <c r="K756" s="74"/>
      <c r="L756" s="74"/>
      <c r="M756" s="74"/>
      <c r="N756" s="74"/>
      <c r="O756" s="74"/>
      <c r="P756" s="74"/>
      <c r="Q756" s="74"/>
      <c r="R756" s="74"/>
      <c r="S756" s="73"/>
      <c r="T756" s="73"/>
      <c r="U756" s="73"/>
      <c r="V756" s="73"/>
      <c r="W756" s="73"/>
      <c r="X756" s="73"/>
      <c r="Y756" s="73"/>
      <c r="Z756" s="73"/>
    </row>
    <row r="757" spans="1:26" ht="13.5" customHeight="1">
      <c r="A757" s="73"/>
      <c r="B757" s="73"/>
      <c r="C757" s="73"/>
      <c r="D757" s="73"/>
      <c r="E757" s="73"/>
      <c r="F757" s="590"/>
      <c r="G757" s="591"/>
      <c r="H757" s="592"/>
      <c r="I757" s="73"/>
      <c r="J757" s="73"/>
      <c r="K757" s="74"/>
      <c r="L757" s="74"/>
      <c r="M757" s="74"/>
      <c r="N757" s="74"/>
      <c r="O757" s="74"/>
      <c r="P757" s="74"/>
      <c r="Q757" s="74"/>
      <c r="R757" s="74"/>
      <c r="S757" s="73"/>
      <c r="T757" s="73"/>
      <c r="U757" s="73"/>
      <c r="V757" s="73"/>
      <c r="W757" s="73"/>
      <c r="X757" s="73"/>
      <c r="Y757" s="73"/>
      <c r="Z757" s="73"/>
    </row>
    <row r="758" spans="1:26" ht="13.5" customHeight="1">
      <c r="A758" s="73"/>
      <c r="B758" s="73"/>
      <c r="C758" s="73"/>
      <c r="D758" s="73"/>
      <c r="E758" s="73"/>
      <c r="F758" s="590"/>
      <c r="G758" s="591"/>
      <c r="H758" s="592"/>
      <c r="I758" s="73"/>
      <c r="J758" s="73"/>
      <c r="K758" s="74"/>
      <c r="L758" s="74"/>
      <c r="M758" s="74"/>
      <c r="N758" s="74"/>
      <c r="O758" s="74"/>
      <c r="P758" s="74"/>
      <c r="Q758" s="74"/>
      <c r="R758" s="74"/>
      <c r="S758" s="73"/>
      <c r="T758" s="73"/>
      <c r="U758" s="73"/>
      <c r="V758" s="73"/>
      <c r="W758" s="73"/>
      <c r="X758" s="73"/>
      <c r="Y758" s="73"/>
      <c r="Z758" s="73"/>
    </row>
    <row r="759" spans="1:26" ht="13.5" customHeight="1">
      <c r="A759" s="73"/>
      <c r="B759" s="73"/>
      <c r="C759" s="73"/>
      <c r="D759" s="73"/>
      <c r="E759" s="73"/>
      <c r="F759" s="590"/>
      <c r="G759" s="591"/>
      <c r="H759" s="592"/>
      <c r="I759" s="73"/>
      <c r="J759" s="73"/>
      <c r="K759" s="74"/>
      <c r="L759" s="74"/>
      <c r="M759" s="74"/>
      <c r="N759" s="74"/>
      <c r="O759" s="74"/>
      <c r="P759" s="74"/>
      <c r="Q759" s="74"/>
      <c r="R759" s="74"/>
      <c r="S759" s="73"/>
      <c r="T759" s="73"/>
      <c r="U759" s="73"/>
      <c r="V759" s="73"/>
      <c r="W759" s="73"/>
      <c r="X759" s="73"/>
      <c r="Y759" s="73"/>
      <c r="Z759" s="73"/>
    </row>
    <row r="760" spans="1:26" ht="13.5" customHeight="1">
      <c r="A760" s="73"/>
      <c r="B760" s="73"/>
      <c r="C760" s="73"/>
      <c r="D760" s="73"/>
      <c r="E760" s="73"/>
      <c r="F760" s="590"/>
      <c r="G760" s="591"/>
      <c r="H760" s="592"/>
      <c r="I760" s="73"/>
      <c r="J760" s="73"/>
      <c r="K760" s="74"/>
      <c r="L760" s="74"/>
      <c r="M760" s="74"/>
      <c r="N760" s="74"/>
      <c r="O760" s="74"/>
      <c r="P760" s="74"/>
      <c r="Q760" s="74"/>
      <c r="R760" s="74"/>
      <c r="S760" s="73"/>
      <c r="T760" s="73"/>
      <c r="U760" s="73"/>
      <c r="V760" s="73"/>
      <c r="W760" s="73"/>
      <c r="X760" s="73"/>
      <c r="Y760" s="73"/>
      <c r="Z760" s="73"/>
    </row>
    <row r="761" spans="1:26" ht="13.5" customHeight="1">
      <c r="A761" s="73"/>
      <c r="B761" s="73"/>
      <c r="C761" s="73"/>
      <c r="D761" s="73"/>
      <c r="E761" s="73"/>
      <c r="F761" s="590"/>
      <c r="G761" s="591"/>
      <c r="H761" s="592"/>
      <c r="I761" s="73"/>
      <c r="J761" s="73"/>
      <c r="K761" s="74"/>
      <c r="L761" s="74"/>
      <c r="M761" s="74"/>
      <c r="N761" s="74"/>
      <c r="O761" s="74"/>
      <c r="P761" s="74"/>
      <c r="Q761" s="74"/>
      <c r="R761" s="74"/>
      <c r="S761" s="73"/>
      <c r="T761" s="73"/>
      <c r="U761" s="73"/>
      <c r="V761" s="73"/>
      <c r="W761" s="73"/>
      <c r="X761" s="73"/>
      <c r="Y761" s="73"/>
      <c r="Z761" s="73"/>
    </row>
    <row r="762" spans="1:26" ht="13.5" customHeight="1">
      <c r="A762" s="73"/>
      <c r="B762" s="73"/>
      <c r="C762" s="73"/>
      <c r="D762" s="73"/>
      <c r="E762" s="73"/>
      <c r="F762" s="590"/>
      <c r="G762" s="591"/>
      <c r="H762" s="592"/>
      <c r="I762" s="73"/>
      <c r="J762" s="73"/>
      <c r="K762" s="74"/>
      <c r="L762" s="74"/>
      <c r="M762" s="74"/>
      <c r="N762" s="74"/>
      <c r="O762" s="74"/>
      <c r="P762" s="74"/>
      <c r="Q762" s="74"/>
      <c r="R762" s="74"/>
      <c r="S762" s="73"/>
      <c r="T762" s="73"/>
      <c r="U762" s="73"/>
      <c r="V762" s="73"/>
      <c r="W762" s="73"/>
      <c r="X762" s="73"/>
      <c r="Y762" s="73"/>
      <c r="Z762" s="73"/>
    </row>
    <row r="763" spans="1:26" ht="13.5" customHeight="1">
      <c r="A763" s="73"/>
      <c r="B763" s="73"/>
      <c r="C763" s="73"/>
      <c r="D763" s="73"/>
      <c r="E763" s="73"/>
      <c r="F763" s="590"/>
      <c r="G763" s="591"/>
      <c r="H763" s="592"/>
      <c r="I763" s="73"/>
      <c r="J763" s="73"/>
      <c r="K763" s="74"/>
      <c r="L763" s="74"/>
      <c r="M763" s="74"/>
      <c r="N763" s="74"/>
      <c r="O763" s="74"/>
      <c r="P763" s="74"/>
      <c r="Q763" s="74"/>
      <c r="R763" s="74"/>
      <c r="S763" s="73"/>
      <c r="T763" s="73"/>
      <c r="U763" s="73"/>
      <c r="V763" s="73"/>
      <c r="W763" s="73"/>
      <c r="X763" s="73"/>
      <c r="Y763" s="73"/>
      <c r="Z763" s="73"/>
    </row>
    <row r="764" spans="1:26" ht="13.5" customHeight="1">
      <c r="A764" s="73"/>
      <c r="B764" s="73"/>
      <c r="C764" s="73"/>
      <c r="D764" s="73"/>
      <c r="E764" s="73"/>
      <c r="F764" s="590"/>
      <c r="G764" s="591"/>
      <c r="H764" s="592"/>
      <c r="I764" s="73"/>
      <c r="J764" s="73"/>
      <c r="K764" s="74"/>
      <c r="L764" s="74"/>
      <c r="M764" s="74"/>
      <c r="N764" s="74"/>
      <c r="O764" s="74"/>
      <c r="P764" s="74"/>
      <c r="Q764" s="74"/>
      <c r="R764" s="74"/>
      <c r="S764" s="73"/>
      <c r="T764" s="73"/>
      <c r="U764" s="73"/>
      <c r="V764" s="73"/>
      <c r="W764" s="73"/>
      <c r="X764" s="73"/>
      <c r="Y764" s="73"/>
      <c r="Z764" s="73"/>
    </row>
    <row r="765" spans="1:26" ht="13.5" customHeight="1">
      <c r="A765" s="73"/>
      <c r="B765" s="73"/>
      <c r="C765" s="73"/>
      <c r="D765" s="73"/>
      <c r="E765" s="73"/>
      <c r="F765" s="590"/>
      <c r="G765" s="591"/>
      <c r="H765" s="592"/>
      <c r="I765" s="73"/>
      <c r="J765" s="73"/>
      <c r="K765" s="74"/>
      <c r="L765" s="74"/>
      <c r="M765" s="74"/>
      <c r="N765" s="74"/>
      <c r="O765" s="74"/>
      <c r="P765" s="74"/>
      <c r="Q765" s="74"/>
      <c r="R765" s="74"/>
      <c r="S765" s="73"/>
      <c r="T765" s="73"/>
      <c r="U765" s="73"/>
      <c r="V765" s="73"/>
      <c r="W765" s="73"/>
      <c r="X765" s="73"/>
      <c r="Y765" s="73"/>
      <c r="Z765" s="73"/>
    </row>
    <row r="766" spans="1:26" ht="13.5" customHeight="1">
      <c r="A766" s="73"/>
      <c r="B766" s="73"/>
      <c r="C766" s="73"/>
      <c r="D766" s="73"/>
      <c r="E766" s="73"/>
      <c r="F766" s="590"/>
      <c r="G766" s="591"/>
      <c r="H766" s="592"/>
      <c r="I766" s="73"/>
      <c r="J766" s="73"/>
      <c r="K766" s="74"/>
      <c r="L766" s="74"/>
      <c r="M766" s="74"/>
      <c r="N766" s="74"/>
      <c r="O766" s="74"/>
      <c r="P766" s="74"/>
      <c r="Q766" s="74"/>
      <c r="R766" s="74"/>
      <c r="S766" s="73"/>
      <c r="T766" s="73"/>
      <c r="U766" s="73"/>
      <c r="V766" s="73"/>
      <c r="W766" s="73"/>
      <c r="X766" s="73"/>
      <c r="Y766" s="73"/>
      <c r="Z766" s="73"/>
    </row>
    <row r="767" spans="1:26" ht="13.5" customHeight="1">
      <c r="A767" s="73"/>
      <c r="B767" s="73"/>
      <c r="C767" s="73"/>
      <c r="D767" s="73"/>
      <c r="E767" s="73"/>
      <c r="F767" s="590"/>
      <c r="G767" s="591"/>
      <c r="H767" s="592"/>
      <c r="I767" s="73"/>
      <c r="J767" s="73"/>
      <c r="K767" s="74"/>
      <c r="L767" s="74"/>
      <c r="M767" s="74"/>
      <c r="N767" s="74"/>
      <c r="O767" s="74"/>
      <c r="P767" s="74"/>
      <c r="Q767" s="74"/>
      <c r="R767" s="74"/>
      <c r="S767" s="73"/>
      <c r="T767" s="73"/>
      <c r="U767" s="73"/>
      <c r="V767" s="73"/>
      <c r="W767" s="73"/>
      <c r="X767" s="73"/>
      <c r="Y767" s="73"/>
      <c r="Z767" s="73"/>
    </row>
    <row r="768" spans="1:26" ht="13.5" customHeight="1">
      <c r="A768" s="73"/>
      <c r="B768" s="73"/>
      <c r="C768" s="73"/>
      <c r="D768" s="73"/>
      <c r="E768" s="73"/>
      <c r="F768" s="590"/>
      <c r="G768" s="591"/>
      <c r="H768" s="592"/>
      <c r="I768" s="73"/>
      <c r="J768" s="73"/>
      <c r="K768" s="74"/>
      <c r="L768" s="74"/>
      <c r="M768" s="74"/>
      <c r="N768" s="74"/>
      <c r="O768" s="74"/>
      <c r="P768" s="74"/>
      <c r="Q768" s="74"/>
      <c r="R768" s="74"/>
      <c r="S768" s="73"/>
      <c r="T768" s="73"/>
      <c r="U768" s="73"/>
      <c r="V768" s="73"/>
      <c r="W768" s="73"/>
      <c r="X768" s="73"/>
      <c r="Y768" s="73"/>
      <c r="Z768" s="73"/>
    </row>
    <row r="769" spans="1:26" ht="13.5" customHeight="1">
      <c r="A769" s="73"/>
      <c r="B769" s="73"/>
      <c r="C769" s="73"/>
      <c r="D769" s="73"/>
      <c r="E769" s="73"/>
      <c r="F769" s="590"/>
      <c r="G769" s="591"/>
      <c r="H769" s="592"/>
      <c r="I769" s="73"/>
      <c r="J769" s="73"/>
      <c r="K769" s="74"/>
      <c r="L769" s="74"/>
      <c r="M769" s="74"/>
      <c r="N769" s="74"/>
      <c r="O769" s="74"/>
      <c r="P769" s="74"/>
      <c r="Q769" s="74"/>
      <c r="R769" s="74"/>
      <c r="S769" s="73"/>
      <c r="T769" s="73"/>
      <c r="U769" s="73"/>
      <c r="V769" s="73"/>
      <c r="W769" s="73"/>
      <c r="X769" s="73"/>
      <c r="Y769" s="73"/>
      <c r="Z769" s="73"/>
    </row>
    <row r="770" spans="1:26" ht="13.5" customHeight="1">
      <c r="A770" s="73"/>
      <c r="B770" s="73"/>
      <c r="C770" s="73"/>
      <c r="D770" s="73"/>
      <c r="E770" s="73"/>
      <c r="F770" s="590"/>
      <c r="G770" s="591"/>
      <c r="H770" s="592"/>
      <c r="I770" s="73"/>
      <c r="J770" s="73"/>
      <c r="K770" s="74"/>
      <c r="L770" s="74"/>
      <c r="M770" s="74"/>
      <c r="N770" s="74"/>
      <c r="O770" s="74"/>
      <c r="P770" s="74"/>
      <c r="Q770" s="74"/>
      <c r="R770" s="74"/>
      <c r="S770" s="73"/>
      <c r="T770" s="73"/>
      <c r="U770" s="73"/>
      <c r="V770" s="73"/>
      <c r="W770" s="73"/>
      <c r="X770" s="73"/>
      <c r="Y770" s="73"/>
      <c r="Z770" s="73"/>
    </row>
    <row r="771" spans="1:26" ht="13.5" customHeight="1">
      <c r="A771" s="73"/>
      <c r="B771" s="73"/>
      <c r="C771" s="73"/>
      <c r="D771" s="73"/>
      <c r="E771" s="73"/>
      <c r="F771" s="590"/>
      <c r="G771" s="591"/>
      <c r="H771" s="592"/>
      <c r="I771" s="73"/>
      <c r="J771" s="73"/>
      <c r="K771" s="74"/>
      <c r="L771" s="74"/>
      <c r="M771" s="74"/>
      <c r="N771" s="74"/>
      <c r="O771" s="74"/>
      <c r="P771" s="74"/>
      <c r="Q771" s="74"/>
      <c r="R771" s="74"/>
      <c r="S771" s="73"/>
      <c r="T771" s="73"/>
      <c r="U771" s="73"/>
      <c r="V771" s="73"/>
      <c r="W771" s="73"/>
      <c r="X771" s="73"/>
      <c r="Y771" s="73"/>
      <c r="Z771" s="73"/>
    </row>
    <row r="772" spans="1:26" ht="13.5" customHeight="1">
      <c r="A772" s="73"/>
      <c r="B772" s="73"/>
      <c r="C772" s="73"/>
      <c r="D772" s="73"/>
      <c r="E772" s="73"/>
      <c r="F772" s="590"/>
      <c r="G772" s="591"/>
      <c r="H772" s="592"/>
      <c r="I772" s="73"/>
      <c r="J772" s="73"/>
      <c r="K772" s="74"/>
      <c r="L772" s="74"/>
      <c r="M772" s="74"/>
      <c r="N772" s="74"/>
      <c r="O772" s="74"/>
      <c r="P772" s="74"/>
      <c r="Q772" s="74"/>
      <c r="R772" s="74"/>
      <c r="S772" s="73"/>
      <c r="T772" s="73"/>
      <c r="U772" s="73"/>
      <c r="V772" s="73"/>
      <c r="W772" s="73"/>
      <c r="X772" s="73"/>
      <c r="Y772" s="73"/>
      <c r="Z772" s="73"/>
    </row>
    <row r="773" spans="1:26" ht="13.5" customHeight="1">
      <c r="A773" s="73"/>
      <c r="B773" s="73"/>
      <c r="C773" s="73"/>
      <c r="D773" s="73"/>
      <c r="E773" s="73"/>
      <c r="F773" s="590"/>
      <c r="G773" s="591"/>
      <c r="H773" s="592"/>
      <c r="I773" s="73"/>
      <c r="J773" s="73"/>
      <c r="K773" s="74"/>
      <c r="L773" s="74"/>
      <c r="M773" s="74"/>
      <c r="N773" s="74"/>
      <c r="O773" s="74"/>
      <c r="P773" s="74"/>
      <c r="Q773" s="74"/>
      <c r="R773" s="74"/>
      <c r="S773" s="73"/>
      <c r="T773" s="73"/>
      <c r="U773" s="73"/>
      <c r="V773" s="73"/>
      <c r="W773" s="73"/>
      <c r="X773" s="73"/>
      <c r="Y773" s="73"/>
      <c r="Z773" s="73"/>
    </row>
    <row r="774" spans="1:26" ht="13.5" customHeight="1">
      <c r="A774" s="73"/>
      <c r="B774" s="73"/>
      <c r="C774" s="73"/>
      <c r="D774" s="73"/>
      <c r="E774" s="73"/>
      <c r="F774" s="590"/>
      <c r="G774" s="591"/>
      <c r="H774" s="592"/>
      <c r="I774" s="73"/>
      <c r="J774" s="73"/>
      <c r="K774" s="74"/>
      <c r="L774" s="74"/>
      <c r="M774" s="74"/>
      <c r="N774" s="74"/>
      <c r="O774" s="74"/>
      <c r="P774" s="74"/>
      <c r="Q774" s="74"/>
      <c r="R774" s="74"/>
      <c r="S774" s="73"/>
      <c r="T774" s="73"/>
      <c r="U774" s="73"/>
      <c r="V774" s="73"/>
      <c r="W774" s="73"/>
      <c r="X774" s="73"/>
      <c r="Y774" s="73"/>
      <c r="Z774" s="73"/>
    </row>
    <row r="775" spans="1:26" ht="13.5" customHeight="1">
      <c r="A775" s="73"/>
      <c r="B775" s="73"/>
      <c r="C775" s="73"/>
      <c r="D775" s="73"/>
      <c r="E775" s="73"/>
      <c r="F775" s="590"/>
      <c r="G775" s="591"/>
      <c r="H775" s="592"/>
      <c r="I775" s="73"/>
      <c r="J775" s="73"/>
      <c r="K775" s="74"/>
      <c r="L775" s="74"/>
      <c r="M775" s="74"/>
      <c r="N775" s="74"/>
      <c r="O775" s="74"/>
      <c r="P775" s="74"/>
      <c r="Q775" s="74"/>
      <c r="R775" s="74"/>
      <c r="S775" s="73"/>
      <c r="T775" s="73"/>
      <c r="U775" s="73"/>
      <c r="V775" s="73"/>
      <c r="W775" s="73"/>
      <c r="X775" s="73"/>
      <c r="Y775" s="73"/>
      <c r="Z775" s="73"/>
    </row>
    <row r="776" spans="1:26" ht="13.5" customHeight="1">
      <c r="A776" s="73"/>
      <c r="B776" s="73"/>
      <c r="C776" s="73"/>
      <c r="D776" s="73"/>
      <c r="E776" s="73"/>
      <c r="F776" s="590"/>
      <c r="G776" s="591"/>
      <c r="H776" s="592"/>
      <c r="I776" s="73"/>
      <c r="J776" s="73"/>
      <c r="K776" s="74"/>
      <c r="L776" s="74"/>
      <c r="M776" s="74"/>
      <c r="N776" s="74"/>
      <c r="O776" s="74"/>
      <c r="P776" s="74"/>
      <c r="Q776" s="74"/>
      <c r="R776" s="74"/>
      <c r="S776" s="73"/>
      <c r="T776" s="73"/>
      <c r="U776" s="73"/>
      <c r="V776" s="73"/>
      <c r="W776" s="73"/>
      <c r="X776" s="73"/>
      <c r="Y776" s="73"/>
      <c r="Z776" s="73"/>
    </row>
    <row r="777" spans="1:26" ht="13.5" customHeight="1">
      <c r="A777" s="73"/>
      <c r="B777" s="73"/>
      <c r="C777" s="73"/>
      <c r="D777" s="73"/>
      <c r="E777" s="73"/>
      <c r="F777" s="590"/>
      <c r="G777" s="591"/>
      <c r="H777" s="592"/>
      <c r="I777" s="73"/>
      <c r="J777" s="73"/>
      <c r="K777" s="74"/>
      <c r="L777" s="74"/>
      <c r="M777" s="74"/>
      <c r="N777" s="74"/>
      <c r="O777" s="74"/>
      <c r="P777" s="74"/>
      <c r="Q777" s="74"/>
      <c r="R777" s="74"/>
      <c r="S777" s="73"/>
      <c r="T777" s="73"/>
      <c r="U777" s="73"/>
      <c r="V777" s="73"/>
      <c r="W777" s="73"/>
      <c r="X777" s="73"/>
      <c r="Y777" s="73"/>
      <c r="Z777" s="73"/>
    </row>
    <row r="778" spans="1:26" ht="13.5" customHeight="1">
      <c r="A778" s="73"/>
      <c r="B778" s="73"/>
      <c r="C778" s="73"/>
      <c r="D778" s="73"/>
      <c r="E778" s="73"/>
      <c r="F778" s="590"/>
      <c r="G778" s="591"/>
      <c r="H778" s="592"/>
      <c r="I778" s="73"/>
      <c r="J778" s="73"/>
      <c r="K778" s="74"/>
      <c r="L778" s="74"/>
      <c r="M778" s="74"/>
      <c r="N778" s="74"/>
      <c r="O778" s="74"/>
      <c r="P778" s="74"/>
      <c r="Q778" s="74"/>
      <c r="R778" s="74"/>
      <c r="S778" s="73"/>
      <c r="T778" s="73"/>
      <c r="U778" s="73"/>
      <c r="V778" s="73"/>
      <c r="W778" s="73"/>
      <c r="X778" s="73"/>
      <c r="Y778" s="73"/>
      <c r="Z778" s="73"/>
    </row>
    <row r="779" spans="1:26" ht="13.5" customHeight="1">
      <c r="A779" s="73"/>
      <c r="B779" s="73"/>
      <c r="C779" s="73"/>
      <c r="D779" s="73"/>
      <c r="E779" s="73"/>
      <c r="F779" s="590"/>
      <c r="G779" s="591"/>
      <c r="H779" s="592"/>
      <c r="I779" s="73"/>
      <c r="J779" s="73"/>
      <c r="K779" s="74"/>
      <c r="L779" s="74"/>
      <c r="M779" s="74"/>
      <c r="N779" s="74"/>
      <c r="O779" s="74"/>
      <c r="P779" s="74"/>
      <c r="Q779" s="74"/>
      <c r="R779" s="74"/>
      <c r="S779" s="73"/>
      <c r="T779" s="73"/>
      <c r="U779" s="73"/>
      <c r="V779" s="73"/>
      <c r="W779" s="73"/>
      <c r="X779" s="73"/>
      <c r="Y779" s="73"/>
      <c r="Z779" s="73"/>
    </row>
    <row r="780" spans="1:26" ht="13.5" customHeight="1">
      <c r="A780" s="73"/>
      <c r="B780" s="73"/>
      <c r="C780" s="73"/>
      <c r="D780" s="73"/>
      <c r="E780" s="73"/>
      <c r="F780" s="590"/>
      <c r="G780" s="591"/>
      <c r="H780" s="592"/>
      <c r="I780" s="73"/>
      <c r="J780" s="73"/>
      <c r="K780" s="74"/>
      <c r="L780" s="74"/>
      <c r="M780" s="74"/>
      <c r="N780" s="74"/>
      <c r="O780" s="74"/>
      <c r="P780" s="74"/>
      <c r="Q780" s="74"/>
      <c r="R780" s="74"/>
      <c r="S780" s="73"/>
      <c r="T780" s="73"/>
      <c r="U780" s="73"/>
      <c r="V780" s="73"/>
      <c r="W780" s="73"/>
      <c r="X780" s="73"/>
      <c r="Y780" s="73"/>
      <c r="Z780" s="73"/>
    </row>
    <row r="781" spans="1:26" ht="13.5" customHeight="1">
      <c r="A781" s="73"/>
      <c r="B781" s="73"/>
      <c r="C781" s="73"/>
      <c r="D781" s="73"/>
      <c r="E781" s="73"/>
      <c r="F781" s="590"/>
      <c r="G781" s="591"/>
      <c r="H781" s="592"/>
      <c r="I781" s="73"/>
      <c r="J781" s="73"/>
      <c r="K781" s="74"/>
      <c r="L781" s="74"/>
      <c r="M781" s="74"/>
      <c r="N781" s="74"/>
      <c r="O781" s="74"/>
      <c r="P781" s="74"/>
      <c r="Q781" s="74"/>
      <c r="R781" s="74"/>
      <c r="S781" s="73"/>
      <c r="T781" s="73"/>
      <c r="U781" s="73"/>
      <c r="V781" s="73"/>
      <c r="W781" s="73"/>
      <c r="X781" s="73"/>
      <c r="Y781" s="73"/>
      <c r="Z781" s="73"/>
    </row>
    <row r="782" spans="1:26" ht="13.5" customHeight="1">
      <c r="A782" s="73"/>
      <c r="B782" s="73"/>
      <c r="C782" s="73"/>
      <c r="D782" s="73"/>
      <c r="E782" s="73"/>
      <c r="F782" s="590"/>
      <c r="G782" s="591"/>
      <c r="H782" s="592"/>
      <c r="I782" s="73"/>
      <c r="J782" s="73"/>
      <c r="K782" s="74"/>
      <c r="L782" s="74"/>
      <c r="M782" s="74"/>
      <c r="N782" s="74"/>
      <c r="O782" s="74"/>
      <c r="P782" s="74"/>
      <c r="Q782" s="74"/>
      <c r="R782" s="74"/>
      <c r="S782" s="73"/>
      <c r="T782" s="73"/>
      <c r="U782" s="73"/>
      <c r="V782" s="73"/>
      <c r="W782" s="73"/>
      <c r="X782" s="73"/>
      <c r="Y782" s="73"/>
      <c r="Z782" s="73"/>
    </row>
    <row r="783" spans="1:26" ht="13.5" customHeight="1">
      <c r="A783" s="73"/>
      <c r="B783" s="73"/>
      <c r="C783" s="73"/>
      <c r="D783" s="73"/>
      <c r="E783" s="73"/>
      <c r="F783" s="590"/>
      <c r="G783" s="591"/>
      <c r="H783" s="592"/>
      <c r="I783" s="73"/>
      <c r="J783" s="73"/>
      <c r="K783" s="74"/>
      <c r="L783" s="74"/>
      <c r="M783" s="74"/>
      <c r="N783" s="74"/>
      <c r="O783" s="74"/>
      <c r="P783" s="74"/>
      <c r="Q783" s="74"/>
      <c r="R783" s="74"/>
      <c r="S783" s="73"/>
      <c r="T783" s="73"/>
      <c r="U783" s="73"/>
      <c r="V783" s="73"/>
      <c r="W783" s="73"/>
      <c r="X783" s="73"/>
      <c r="Y783" s="73"/>
      <c r="Z783" s="73"/>
    </row>
    <row r="784" spans="1:26" ht="13.5" customHeight="1">
      <c r="A784" s="73"/>
      <c r="B784" s="73"/>
      <c r="C784" s="73"/>
      <c r="D784" s="73"/>
      <c r="E784" s="73"/>
      <c r="F784" s="590"/>
      <c r="G784" s="591"/>
      <c r="H784" s="592"/>
      <c r="I784" s="73"/>
      <c r="J784" s="73"/>
      <c r="K784" s="74"/>
      <c r="L784" s="74"/>
      <c r="M784" s="74"/>
      <c r="N784" s="74"/>
      <c r="O784" s="74"/>
      <c r="P784" s="74"/>
      <c r="Q784" s="74"/>
      <c r="R784" s="74"/>
      <c r="S784" s="73"/>
      <c r="T784" s="73"/>
      <c r="U784" s="73"/>
      <c r="V784" s="73"/>
      <c r="W784" s="73"/>
      <c r="X784" s="73"/>
      <c r="Y784" s="73"/>
      <c r="Z784" s="73"/>
    </row>
    <row r="785" spans="1:26" ht="13.5" customHeight="1">
      <c r="A785" s="73"/>
      <c r="B785" s="73"/>
      <c r="C785" s="73"/>
      <c r="D785" s="73"/>
      <c r="E785" s="73"/>
      <c r="F785" s="590"/>
      <c r="G785" s="591"/>
      <c r="H785" s="592"/>
      <c r="I785" s="73"/>
      <c r="J785" s="73"/>
      <c r="K785" s="74"/>
      <c r="L785" s="74"/>
      <c r="M785" s="74"/>
      <c r="N785" s="74"/>
      <c r="O785" s="74"/>
      <c r="P785" s="74"/>
      <c r="Q785" s="74"/>
      <c r="R785" s="74"/>
      <c r="S785" s="73"/>
      <c r="T785" s="73"/>
      <c r="U785" s="73"/>
      <c r="V785" s="73"/>
      <c r="W785" s="73"/>
      <c r="X785" s="73"/>
      <c r="Y785" s="73"/>
      <c r="Z785" s="73"/>
    </row>
    <row r="786" spans="1:26" ht="13.5" customHeight="1">
      <c r="A786" s="73"/>
      <c r="B786" s="73"/>
      <c r="C786" s="73"/>
      <c r="D786" s="73"/>
      <c r="E786" s="73"/>
      <c r="F786" s="590"/>
      <c r="G786" s="591"/>
      <c r="H786" s="592"/>
      <c r="I786" s="73"/>
      <c r="J786" s="73"/>
      <c r="K786" s="74"/>
      <c r="L786" s="74"/>
      <c r="M786" s="74"/>
      <c r="N786" s="74"/>
      <c r="O786" s="74"/>
      <c r="P786" s="74"/>
      <c r="Q786" s="74"/>
      <c r="R786" s="74"/>
      <c r="S786" s="73"/>
      <c r="T786" s="73"/>
      <c r="U786" s="73"/>
      <c r="V786" s="73"/>
      <c r="W786" s="73"/>
      <c r="X786" s="73"/>
      <c r="Y786" s="73"/>
      <c r="Z786" s="73"/>
    </row>
    <row r="787" spans="1:26" ht="13.5" customHeight="1">
      <c r="A787" s="73"/>
      <c r="B787" s="73"/>
      <c r="C787" s="73"/>
      <c r="D787" s="73"/>
      <c r="E787" s="73"/>
      <c r="F787" s="590"/>
      <c r="G787" s="591"/>
      <c r="H787" s="592"/>
      <c r="I787" s="73"/>
      <c r="J787" s="73"/>
      <c r="K787" s="74"/>
      <c r="L787" s="74"/>
      <c r="M787" s="74"/>
      <c r="N787" s="74"/>
      <c r="O787" s="74"/>
      <c r="P787" s="74"/>
      <c r="Q787" s="74"/>
      <c r="R787" s="74"/>
      <c r="S787" s="73"/>
      <c r="T787" s="73"/>
      <c r="U787" s="73"/>
      <c r="V787" s="73"/>
      <c r="W787" s="73"/>
      <c r="X787" s="73"/>
      <c r="Y787" s="73"/>
      <c r="Z787" s="73"/>
    </row>
    <row r="788" spans="1:26" ht="13.5" customHeight="1">
      <c r="A788" s="73"/>
      <c r="B788" s="73"/>
      <c r="C788" s="73"/>
      <c r="D788" s="73"/>
      <c r="E788" s="73"/>
      <c r="F788" s="590"/>
      <c r="G788" s="591"/>
      <c r="H788" s="592"/>
      <c r="I788" s="73"/>
      <c r="J788" s="73"/>
      <c r="K788" s="74"/>
      <c r="L788" s="74"/>
      <c r="M788" s="74"/>
      <c r="N788" s="74"/>
      <c r="O788" s="74"/>
      <c r="P788" s="74"/>
      <c r="Q788" s="74"/>
      <c r="R788" s="74"/>
      <c r="S788" s="73"/>
      <c r="T788" s="73"/>
      <c r="U788" s="73"/>
      <c r="V788" s="73"/>
      <c r="W788" s="73"/>
      <c r="X788" s="73"/>
      <c r="Y788" s="73"/>
      <c r="Z788" s="73"/>
    </row>
    <row r="789" spans="1:26" ht="13.5" customHeight="1">
      <c r="A789" s="73"/>
      <c r="B789" s="73"/>
      <c r="C789" s="73"/>
      <c r="D789" s="73"/>
      <c r="E789" s="73"/>
      <c r="F789" s="590"/>
      <c r="G789" s="591"/>
      <c r="H789" s="592"/>
      <c r="I789" s="73"/>
      <c r="J789" s="73"/>
      <c r="K789" s="74"/>
      <c r="L789" s="74"/>
      <c r="M789" s="74"/>
      <c r="N789" s="74"/>
      <c r="O789" s="74"/>
      <c r="P789" s="74"/>
      <c r="Q789" s="74"/>
      <c r="R789" s="74"/>
      <c r="S789" s="73"/>
      <c r="T789" s="73"/>
      <c r="U789" s="73"/>
      <c r="V789" s="73"/>
      <c r="W789" s="73"/>
      <c r="X789" s="73"/>
      <c r="Y789" s="73"/>
      <c r="Z789" s="73"/>
    </row>
    <row r="790" spans="1:26" ht="13.5" customHeight="1">
      <c r="A790" s="73"/>
      <c r="B790" s="73"/>
      <c r="C790" s="73"/>
      <c r="D790" s="73"/>
      <c r="E790" s="73"/>
      <c r="F790" s="590"/>
      <c r="G790" s="591"/>
      <c r="H790" s="592"/>
      <c r="I790" s="73"/>
      <c r="J790" s="73"/>
      <c r="K790" s="74"/>
      <c r="L790" s="74"/>
      <c r="M790" s="74"/>
      <c r="N790" s="74"/>
      <c r="O790" s="74"/>
      <c r="P790" s="74"/>
      <c r="Q790" s="74"/>
      <c r="R790" s="74"/>
      <c r="S790" s="73"/>
      <c r="T790" s="73"/>
      <c r="U790" s="73"/>
      <c r="V790" s="73"/>
      <c r="W790" s="73"/>
      <c r="X790" s="73"/>
      <c r="Y790" s="73"/>
      <c r="Z790" s="73"/>
    </row>
    <row r="791" spans="1:26" ht="13.5" customHeight="1">
      <c r="A791" s="73"/>
      <c r="B791" s="73"/>
      <c r="C791" s="73"/>
      <c r="D791" s="73"/>
      <c r="E791" s="73"/>
      <c r="F791" s="590"/>
      <c r="G791" s="591"/>
      <c r="H791" s="592"/>
      <c r="I791" s="73"/>
      <c r="J791" s="73"/>
      <c r="K791" s="74"/>
      <c r="L791" s="74"/>
      <c r="M791" s="74"/>
      <c r="N791" s="74"/>
      <c r="O791" s="74"/>
      <c r="P791" s="74"/>
      <c r="Q791" s="74"/>
      <c r="R791" s="74"/>
      <c r="S791" s="73"/>
      <c r="T791" s="73"/>
      <c r="U791" s="73"/>
      <c r="V791" s="73"/>
      <c r="W791" s="73"/>
      <c r="X791" s="73"/>
      <c r="Y791" s="73"/>
      <c r="Z791" s="73"/>
    </row>
    <row r="792" spans="1:26" ht="13.5" customHeight="1">
      <c r="A792" s="73"/>
      <c r="B792" s="73"/>
      <c r="C792" s="73"/>
      <c r="D792" s="73"/>
      <c r="E792" s="73"/>
      <c r="F792" s="590"/>
      <c r="G792" s="591"/>
      <c r="H792" s="592"/>
      <c r="I792" s="73"/>
      <c r="J792" s="73"/>
      <c r="K792" s="74"/>
      <c r="L792" s="74"/>
      <c r="M792" s="74"/>
      <c r="N792" s="74"/>
      <c r="O792" s="74"/>
      <c r="P792" s="74"/>
      <c r="Q792" s="74"/>
      <c r="R792" s="74"/>
      <c r="S792" s="73"/>
      <c r="T792" s="73"/>
      <c r="U792" s="73"/>
      <c r="V792" s="73"/>
      <c r="W792" s="73"/>
      <c r="X792" s="73"/>
      <c r="Y792" s="73"/>
      <c r="Z792" s="73"/>
    </row>
    <row r="793" spans="1:26" ht="13.5" customHeight="1">
      <c r="A793" s="73"/>
      <c r="B793" s="73"/>
      <c r="C793" s="73"/>
      <c r="D793" s="73"/>
      <c r="E793" s="73"/>
      <c r="F793" s="590"/>
      <c r="G793" s="591"/>
      <c r="H793" s="592"/>
      <c r="I793" s="73"/>
      <c r="J793" s="73"/>
      <c r="K793" s="74"/>
      <c r="L793" s="74"/>
      <c r="M793" s="74"/>
      <c r="N793" s="74"/>
      <c r="O793" s="74"/>
      <c r="P793" s="74"/>
      <c r="Q793" s="74"/>
      <c r="R793" s="74"/>
      <c r="S793" s="73"/>
      <c r="T793" s="73"/>
      <c r="U793" s="73"/>
      <c r="V793" s="73"/>
      <c r="W793" s="73"/>
      <c r="X793" s="73"/>
      <c r="Y793" s="73"/>
      <c r="Z793" s="73"/>
    </row>
    <row r="794" spans="1:26" ht="13.5" customHeight="1">
      <c r="A794" s="73"/>
      <c r="B794" s="73"/>
      <c r="C794" s="73"/>
      <c r="D794" s="73"/>
      <c r="E794" s="73"/>
      <c r="F794" s="590"/>
      <c r="G794" s="591"/>
      <c r="H794" s="592"/>
      <c r="I794" s="73"/>
      <c r="J794" s="73"/>
      <c r="K794" s="74"/>
      <c r="L794" s="74"/>
      <c r="M794" s="74"/>
      <c r="N794" s="74"/>
      <c r="O794" s="74"/>
      <c r="P794" s="74"/>
      <c r="Q794" s="74"/>
      <c r="R794" s="74"/>
      <c r="S794" s="73"/>
      <c r="T794" s="73"/>
      <c r="U794" s="73"/>
      <c r="V794" s="73"/>
      <c r="W794" s="73"/>
      <c r="X794" s="73"/>
      <c r="Y794" s="73"/>
      <c r="Z794" s="73"/>
    </row>
    <row r="795" spans="1:26" ht="13.5" customHeight="1">
      <c r="A795" s="73"/>
      <c r="B795" s="73"/>
      <c r="C795" s="73"/>
      <c r="D795" s="73"/>
      <c r="E795" s="73"/>
      <c r="F795" s="590"/>
      <c r="G795" s="591"/>
      <c r="H795" s="592"/>
      <c r="I795" s="73"/>
      <c r="J795" s="73"/>
      <c r="K795" s="74"/>
      <c r="L795" s="74"/>
      <c r="M795" s="74"/>
      <c r="N795" s="74"/>
      <c r="O795" s="74"/>
      <c r="P795" s="74"/>
      <c r="Q795" s="74"/>
      <c r="R795" s="74"/>
      <c r="S795" s="73"/>
      <c r="T795" s="73"/>
      <c r="U795" s="73"/>
      <c r="V795" s="73"/>
      <c r="W795" s="73"/>
      <c r="X795" s="73"/>
      <c r="Y795" s="73"/>
      <c r="Z795" s="73"/>
    </row>
    <row r="796" spans="1:26" ht="13.5" customHeight="1">
      <c r="A796" s="73"/>
      <c r="B796" s="73"/>
      <c r="C796" s="73"/>
      <c r="D796" s="73"/>
      <c r="E796" s="73"/>
      <c r="F796" s="590"/>
      <c r="G796" s="591"/>
      <c r="H796" s="592"/>
      <c r="I796" s="73"/>
      <c r="J796" s="73"/>
      <c r="K796" s="74"/>
      <c r="L796" s="74"/>
      <c r="M796" s="74"/>
      <c r="N796" s="74"/>
      <c r="O796" s="74"/>
      <c r="P796" s="74"/>
      <c r="Q796" s="74"/>
      <c r="R796" s="74"/>
      <c r="S796" s="73"/>
      <c r="T796" s="73"/>
      <c r="U796" s="73"/>
      <c r="V796" s="73"/>
      <c r="W796" s="73"/>
      <c r="X796" s="73"/>
      <c r="Y796" s="73"/>
      <c r="Z796" s="73"/>
    </row>
    <row r="797" spans="1:26" ht="13.5" customHeight="1">
      <c r="A797" s="73"/>
      <c r="B797" s="73"/>
      <c r="C797" s="73"/>
      <c r="D797" s="73"/>
      <c r="E797" s="73"/>
      <c r="F797" s="590"/>
      <c r="G797" s="591"/>
      <c r="H797" s="592"/>
      <c r="I797" s="73"/>
      <c r="J797" s="73"/>
      <c r="K797" s="74"/>
      <c r="L797" s="74"/>
      <c r="M797" s="74"/>
      <c r="N797" s="74"/>
      <c r="O797" s="74"/>
      <c r="P797" s="74"/>
      <c r="Q797" s="74"/>
      <c r="R797" s="74"/>
      <c r="S797" s="73"/>
      <c r="T797" s="73"/>
      <c r="U797" s="73"/>
      <c r="V797" s="73"/>
      <c r="W797" s="73"/>
      <c r="X797" s="73"/>
      <c r="Y797" s="73"/>
      <c r="Z797" s="73"/>
    </row>
    <row r="798" spans="1:26" ht="13.5" customHeight="1">
      <c r="A798" s="73"/>
      <c r="B798" s="73"/>
      <c r="C798" s="73"/>
      <c r="D798" s="73"/>
      <c r="E798" s="73"/>
      <c r="F798" s="590"/>
      <c r="G798" s="591"/>
      <c r="H798" s="592"/>
      <c r="I798" s="73"/>
      <c r="J798" s="73"/>
      <c r="K798" s="74"/>
      <c r="L798" s="74"/>
      <c r="M798" s="74"/>
      <c r="N798" s="74"/>
      <c r="O798" s="74"/>
      <c r="P798" s="74"/>
      <c r="Q798" s="74"/>
      <c r="R798" s="74"/>
      <c r="S798" s="73"/>
      <c r="T798" s="73"/>
      <c r="U798" s="73"/>
      <c r="V798" s="73"/>
      <c r="W798" s="73"/>
      <c r="X798" s="73"/>
      <c r="Y798" s="73"/>
      <c r="Z798" s="73"/>
    </row>
    <row r="799" spans="1:26" ht="13.5" customHeight="1">
      <c r="A799" s="73"/>
      <c r="B799" s="73"/>
      <c r="C799" s="73"/>
      <c r="D799" s="73"/>
      <c r="E799" s="73"/>
      <c r="F799" s="590"/>
      <c r="G799" s="591"/>
      <c r="H799" s="592"/>
      <c r="I799" s="73"/>
      <c r="J799" s="73"/>
      <c r="K799" s="74"/>
      <c r="L799" s="74"/>
      <c r="M799" s="74"/>
      <c r="N799" s="74"/>
      <c r="O799" s="74"/>
      <c r="P799" s="74"/>
      <c r="Q799" s="74"/>
      <c r="R799" s="74"/>
      <c r="S799" s="73"/>
      <c r="T799" s="73"/>
      <c r="U799" s="73"/>
      <c r="V799" s="73"/>
      <c r="W799" s="73"/>
      <c r="X799" s="73"/>
      <c r="Y799" s="73"/>
      <c r="Z799" s="73"/>
    </row>
    <row r="800" spans="1:26" ht="13.5" customHeight="1">
      <c r="A800" s="73"/>
      <c r="B800" s="73"/>
      <c r="C800" s="73"/>
      <c r="D800" s="73"/>
      <c r="E800" s="73"/>
      <c r="F800" s="590"/>
      <c r="G800" s="591"/>
      <c r="H800" s="592"/>
      <c r="I800" s="73"/>
      <c r="J800" s="73"/>
      <c r="K800" s="74"/>
      <c r="L800" s="74"/>
      <c r="M800" s="74"/>
      <c r="N800" s="74"/>
      <c r="O800" s="74"/>
      <c r="P800" s="74"/>
      <c r="Q800" s="74"/>
      <c r="R800" s="74"/>
      <c r="S800" s="73"/>
      <c r="T800" s="73"/>
      <c r="U800" s="73"/>
      <c r="V800" s="73"/>
      <c r="W800" s="73"/>
      <c r="X800" s="73"/>
      <c r="Y800" s="73"/>
      <c r="Z800" s="73"/>
    </row>
    <row r="801" spans="1:26" ht="13.5" customHeight="1">
      <c r="A801" s="73"/>
      <c r="B801" s="73"/>
      <c r="C801" s="73"/>
      <c r="D801" s="73"/>
      <c r="E801" s="73"/>
      <c r="F801" s="590"/>
      <c r="G801" s="591"/>
      <c r="H801" s="592"/>
      <c r="I801" s="73"/>
      <c r="J801" s="73"/>
      <c r="K801" s="74"/>
      <c r="L801" s="74"/>
      <c r="M801" s="74"/>
      <c r="N801" s="74"/>
      <c r="O801" s="74"/>
      <c r="P801" s="74"/>
      <c r="Q801" s="74"/>
      <c r="R801" s="74"/>
      <c r="S801" s="73"/>
      <c r="T801" s="73"/>
      <c r="U801" s="73"/>
      <c r="V801" s="73"/>
      <c r="W801" s="73"/>
      <c r="X801" s="73"/>
      <c r="Y801" s="73"/>
      <c r="Z801" s="73"/>
    </row>
    <row r="802" spans="1:26" ht="13.5" customHeight="1">
      <c r="A802" s="73"/>
      <c r="B802" s="73"/>
      <c r="C802" s="73"/>
      <c r="D802" s="73"/>
      <c r="E802" s="73"/>
      <c r="F802" s="590"/>
      <c r="G802" s="591"/>
      <c r="H802" s="592"/>
      <c r="I802" s="73"/>
      <c r="J802" s="73"/>
      <c r="K802" s="74"/>
      <c r="L802" s="74"/>
      <c r="M802" s="74"/>
      <c r="N802" s="74"/>
      <c r="O802" s="74"/>
      <c r="P802" s="74"/>
      <c r="Q802" s="74"/>
      <c r="R802" s="74"/>
      <c r="S802" s="73"/>
      <c r="T802" s="73"/>
      <c r="U802" s="73"/>
      <c r="V802" s="73"/>
      <c r="W802" s="73"/>
      <c r="X802" s="73"/>
      <c r="Y802" s="73"/>
      <c r="Z802" s="73"/>
    </row>
    <row r="803" spans="1:26" ht="13.5" customHeight="1">
      <c r="A803" s="73"/>
      <c r="B803" s="73"/>
      <c r="C803" s="73"/>
      <c r="D803" s="73"/>
      <c r="E803" s="73"/>
      <c r="F803" s="590"/>
      <c r="G803" s="591"/>
      <c r="H803" s="592"/>
      <c r="I803" s="73"/>
      <c r="J803" s="73"/>
      <c r="K803" s="74"/>
      <c r="L803" s="74"/>
      <c r="M803" s="74"/>
      <c r="N803" s="74"/>
      <c r="O803" s="74"/>
      <c r="P803" s="74"/>
      <c r="Q803" s="74"/>
      <c r="R803" s="74"/>
      <c r="S803" s="73"/>
      <c r="T803" s="73"/>
      <c r="U803" s="73"/>
      <c r="V803" s="73"/>
      <c r="W803" s="73"/>
      <c r="X803" s="73"/>
      <c r="Y803" s="73"/>
      <c r="Z803" s="73"/>
    </row>
    <row r="804" spans="1:26" ht="13.5" customHeight="1">
      <c r="A804" s="73"/>
      <c r="B804" s="73"/>
      <c r="C804" s="73"/>
      <c r="D804" s="73"/>
      <c r="E804" s="73"/>
      <c r="F804" s="590"/>
      <c r="G804" s="591"/>
      <c r="H804" s="592"/>
      <c r="I804" s="73"/>
      <c r="J804" s="73"/>
      <c r="K804" s="74"/>
      <c r="L804" s="74"/>
      <c r="M804" s="74"/>
      <c r="N804" s="74"/>
      <c r="O804" s="74"/>
      <c r="P804" s="74"/>
      <c r="Q804" s="74"/>
      <c r="R804" s="74"/>
      <c r="S804" s="73"/>
      <c r="T804" s="73"/>
      <c r="U804" s="73"/>
      <c r="V804" s="73"/>
      <c r="W804" s="73"/>
      <c r="X804" s="73"/>
      <c r="Y804" s="73"/>
      <c r="Z804" s="73"/>
    </row>
    <row r="805" spans="1:26" ht="13.5" customHeight="1">
      <c r="A805" s="73"/>
      <c r="B805" s="73"/>
      <c r="C805" s="73"/>
      <c r="D805" s="73"/>
      <c r="E805" s="73"/>
      <c r="F805" s="590"/>
      <c r="G805" s="591"/>
      <c r="H805" s="592"/>
      <c r="I805" s="73"/>
      <c r="J805" s="73"/>
      <c r="K805" s="74"/>
      <c r="L805" s="74"/>
      <c r="M805" s="74"/>
      <c r="N805" s="74"/>
      <c r="O805" s="74"/>
      <c r="P805" s="74"/>
      <c r="Q805" s="74"/>
      <c r="R805" s="74"/>
      <c r="S805" s="73"/>
      <c r="T805" s="73"/>
      <c r="U805" s="73"/>
      <c r="V805" s="73"/>
      <c r="W805" s="73"/>
      <c r="X805" s="73"/>
      <c r="Y805" s="73"/>
      <c r="Z805" s="73"/>
    </row>
    <row r="806" spans="1:26" ht="13.5" customHeight="1">
      <c r="A806" s="73"/>
      <c r="B806" s="73"/>
      <c r="C806" s="73"/>
      <c r="D806" s="73"/>
      <c r="E806" s="73"/>
      <c r="F806" s="590"/>
      <c r="G806" s="591"/>
      <c r="H806" s="592"/>
      <c r="I806" s="73"/>
      <c r="J806" s="73"/>
      <c r="K806" s="74"/>
      <c r="L806" s="74"/>
      <c r="M806" s="74"/>
      <c r="N806" s="74"/>
      <c r="O806" s="74"/>
      <c r="P806" s="74"/>
      <c r="Q806" s="74"/>
      <c r="R806" s="74"/>
      <c r="S806" s="73"/>
      <c r="T806" s="73"/>
      <c r="U806" s="73"/>
      <c r="V806" s="73"/>
      <c r="W806" s="73"/>
      <c r="X806" s="73"/>
      <c r="Y806" s="73"/>
      <c r="Z806" s="73"/>
    </row>
    <row r="807" spans="1:26" ht="13.5" customHeight="1">
      <c r="A807" s="73"/>
      <c r="B807" s="73"/>
      <c r="C807" s="73"/>
      <c r="D807" s="73"/>
      <c r="E807" s="73"/>
      <c r="F807" s="590"/>
      <c r="G807" s="591"/>
      <c r="H807" s="592"/>
      <c r="I807" s="73"/>
      <c r="J807" s="73"/>
      <c r="K807" s="74"/>
      <c r="L807" s="74"/>
      <c r="M807" s="74"/>
      <c r="N807" s="74"/>
      <c r="O807" s="74"/>
      <c r="P807" s="74"/>
      <c r="Q807" s="74"/>
      <c r="R807" s="74"/>
      <c r="S807" s="73"/>
      <c r="T807" s="73"/>
      <c r="U807" s="73"/>
      <c r="V807" s="73"/>
      <c r="W807" s="73"/>
      <c r="X807" s="73"/>
      <c r="Y807" s="73"/>
      <c r="Z807" s="73"/>
    </row>
    <row r="808" spans="1:26" ht="13.5" customHeight="1">
      <c r="A808" s="73"/>
      <c r="B808" s="73"/>
      <c r="C808" s="73"/>
      <c r="D808" s="73"/>
      <c r="E808" s="73"/>
      <c r="F808" s="590"/>
      <c r="G808" s="591"/>
      <c r="H808" s="592"/>
      <c r="I808" s="73"/>
      <c r="J808" s="73"/>
      <c r="K808" s="74"/>
      <c r="L808" s="74"/>
      <c r="M808" s="74"/>
      <c r="N808" s="74"/>
      <c r="O808" s="74"/>
      <c r="P808" s="74"/>
      <c r="Q808" s="74"/>
      <c r="R808" s="74"/>
      <c r="S808" s="73"/>
      <c r="T808" s="73"/>
      <c r="U808" s="73"/>
      <c r="V808" s="73"/>
      <c r="W808" s="73"/>
      <c r="X808" s="73"/>
      <c r="Y808" s="73"/>
      <c r="Z808" s="73"/>
    </row>
    <row r="809" spans="1:26" ht="13.5" customHeight="1">
      <c r="A809" s="73"/>
      <c r="B809" s="73"/>
      <c r="C809" s="73"/>
      <c r="D809" s="73"/>
      <c r="E809" s="73"/>
      <c r="F809" s="590"/>
      <c r="G809" s="591"/>
      <c r="H809" s="592"/>
      <c r="I809" s="73"/>
      <c r="J809" s="73"/>
      <c r="K809" s="74"/>
      <c r="L809" s="74"/>
      <c r="M809" s="74"/>
      <c r="N809" s="74"/>
      <c r="O809" s="74"/>
      <c r="P809" s="74"/>
      <c r="Q809" s="74"/>
      <c r="R809" s="74"/>
      <c r="S809" s="73"/>
      <c r="T809" s="73"/>
      <c r="U809" s="73"/>
      <c r="V809" s="73"/>
      <c r="W809" s="73"/>
      <c r="X809" s="73"/>
      <c r="Y809" s="73"/>
      <c r="Z809" s="73"/>
    </row>
    <row r="810" spans="1:26" ht="13.5" customHeight="1">
      <c r="A810" s="73"/>
      <c r="B810" s="73"/>
      <c r="C810" s="73"/>
      <c r="D810" s="73"/>
      <c r="E810" s="73"/>
      <c r="F810" s="590"/>
      <c r="G810" s="591"/>
      <c r="H810" s="592"/>
      <c r="I810" s="73"/>
      <c r="J810" s="73"/>
      <c r="K810" s="74"/>
      <c r="L810" s="74"/>
      <c r="M810" s="74"/>
      <c r="N810" s="74"/>
      <c r="O810" s="74"/>
      <c r="P810" s="74"/>
      <c r="Q810" s="74"/>
      <c r="R810" s="74"/>
      <c r="S810" s="73"/>
      <c r="T810" s="73"/>
      <c r="U810" s="73"/>
      <c r="V810" s="73"/>
      <c r="W810" s="73"/>
      <c r="X810" s="73"/>
      <c r="Y810" s="73"/>
      <c r="Z810" s="73"/>
    </row>
    <row r="811" spans="1:26" ht="13.5" customHeight="1">
      <c r="A811" s="73"/>
      <c r="B811" s="73"/>
      <c r="C811" s="73"/>
      <c r="D811" s="73"/>
      <c r="E811" s="73"/>
      <c r="F811" s="590"/>
      <c r="G811" s="591"/>
      <c r="H811" s="592"/>
      <c r="I811" s="73"/>
      <c r="J811" s="73"/>
      <c r="K811" s="74"/>
      <c r="L811" s="74"/>
      <c r="M811" s="74"/>
      <c r="N811" s="74"/>
      <c r="O811" s="74"/>
      <c r="P811" s="74"/>
      <c r="Q811" s="74"/>
      <c r="R811" s="74"/>
      <c r="S811" s="73"/>
      <c r="T811" s="73"/>
      <c r="U811" s="73"/>
      <c r="V811" s="73"/>
      <c r="W811" s="73"/>
      <c r="X811" s="73"/>
      <c r="Y811" s="73"/>
      <c r="Z811" s="73"/>
    </row>
    <row r="812" spans="1:26" ht="13.5" customHeight="1">
      <c r="A812" s="73"/>
      <c r="B812" s="73"/>
      <c r="C812" s="73"/>
      <c r="D812" s="73"/>
      <c r="E812" s="73"/>
      <c r="F812" s="590"/>
      <c r="G812" s="591"/>
      <c r="H812" s="592"/>
      <c r="I812" s="73"/>
      <c r="J812" s="73"/>
      <c r="K812" s="74"/>
      <c r="L812" s="74"/>
      <c r="M812" s="74"/>
      <c r="N812" s="74"/>
      <c r="O812" s="74"/>
      <c r="P812" s="74"/>
      <c r="Q812" s="74"/>
      <c r="R812" s="74"/>
      <c r="S812" s="73"/>
      <c r="T812" s="73"/>
      <c r="U812" s="73"/>
      <c r="V812" s="73"/>
      <c r="W812" s="73"/>
      <c r="X812" s="73"/>
      <c r="Y812" s="73"/>
      <c r="Z812" s="73"/>
    </row>
    <row r="813" spans="1:26" ht="13.5" customHeight="1">
      <c r="A813" s="73"/>
      <c r="B813" s="73"/>
      <c r="C813" s="73"/>
      <c r="D813" s="73"/>
      <c r="E813" s="73"/>
      <c r="F813" s="590"/>
      <c r="G813" s="591"/>
      <c r="H813" s="592"/>
      <c r="I813" s="73"/>
      <c r="J813" s="73"/>
      <c r="K813" s="74"/>
      <c r="L813" s="74"/>
      <c r="M813" s="74"/>
      <c r="N813" s="74"/>
      <c r="O813" s="74"/>
      <c r="P813" s="74"/>
      <c r="Q813" s="74"/>
      <c r="R813" s="74"/>
      <c r="S813" s="73"/>
      <c r="T813" s="73"/>
      <c r="U813" s="73"/>
      <c r="V813" s="73"/>
      <c r="W813" s="73"/>
      <c r="X813" s="73"/>
      <c r="Y813" s="73"/>
      <c r="Z813" s="73"/>
    </row>
    <row r="814" spans="1:26" ht="13.5" customHeight="1">
      <c r="A814" s="73"/>
      <c r="B814" s="73"/>
      <c r="C814" s="73"/>
      <c r="D814" s="73"/>
      <c r="E814" s="73"/>
      <c r="F814" s="590"/>
      <c r="G814" s="591"/>
      <c r="H814" s="592"/>
      <c r="I814" s="73"/>
      <c r="J814" s="73"/>
      <c r="K814" s="74"/>
      <c r="L814" s="74"/>
      <c r="M814" s="74"/>
      <c r="N814" s="74"/>
      <c r="O814" s="74"/>
      <c r="P814" s="74"/>
      <c r="Q814" s="74"/>
      <c r="R814" s="74"/>
      <c r="S814" s="73"/>
      <c r="T814" s="73"/>
      <c r="U814" s="73"/>
      <c r="V814" s="73"/>
      <c r="W814" s="73"/>
      <c r="X814" s="73"/>
      <c r="Y814" s="73"/>
      <c r="Z814" s="73"/>
    </row>
    <row r="815" spans="1:26" ht="13.5" customHeight="1">
      <c r="A815" s="73"/>
      <c r="B815" s="73"/>
      <c r="C815" s="73"/>
      <c r="D815" s="73"/>
      <c r="E815" s="73"/>
      <c r="F815" s="590"/>
      <c r="G815" s="591"/>
      <c r="H815" s="592"/>
      <c r="I815" s="73"/>
      <c r="J815" s="73"/>
      <c r="K815" s="74"/>
      <c r="L815" s="74"/>
      <c r="M815" s="74"/>
      <c r="N815" s="74"/>
      <c r="O815" s="74"/>
      <c r="P815" s="74"/>
      <c r="Q815" s="74"/>
      <c r="R815" s="74"/>
      <c r="S815" s="73"/>
      <c r="T815" s="73"/>
      <c r="U815" s="73"/>
      <c r="V815" s="73"/>
      <c r="W815" s="73"/>
      <c r="X815" s="73"/>
      <c r="Y815" s="73"/>
      <c r="Z815" s="73"/>
    </row>
    <row r="816" spans="1:26" ht="13.5" customHeight="1">
      <c r="A816" s="73"/>
      <c r="B816" s="73"/>
      <c r="C816" s="73"/>
      <c r="D816" s="73"/>
      <c r="E816" s="73"/>
      <c r="F816" s="590"/>
      <c r="G816" s="591"/>
      <c r="H816" s="592"/>
      <c r="I816" s="73"/>
      <c r="J816" s="73"/>
      <c r="K816" s="74"/>
      <c r="L816" s="74"/>
      <c r="M816" s="74"/>
      <c r="N816" s="74"/>
      <c r="O816" s="74"/>
      <c r="P816" s="74"/>
      <c r="Q816" s="74"/>
      <c r="R816" s="74"/>
      <c r="S816" s="73"/>
      <c r="T816" s="73"/>
      <c r="U816" s="73"/>
      <c r="V816" s="73"/>
      <c r="W816" s="73"/>
      <c r="X816" s="73"/>
      <c r="Y816" s="73"/>
      <c r="Z816" s="73"/>
    </row>
    <row r="817" spans="1:26" ht="13.5" customHeight="1">
      <c r="A817" s="73"/>
      <c r="B817" s="73"/>
      <c r="C817" s="73"/>
      <c r="D817" s="73"/>
      <c r="E817" s="73"/>
      <c r="F817" s="590"/>
      <c r="G817" s="591"/>
      <c r="H817" s="592"/>
      <c r="I817" s="73"/>
      <c r="J817" s="73"/>
      <c r="K817" s="74"/>
      <c r="L817" s="74"/>
      <c r="M817" s="74"/>
      <c r="N817" s="74"/>
      <c r="O817" s="74"/>
      <c r="P817" s="74"/>
      <c r="Q817" s="74"/>
      <c r="R817" s="74"/>
      <c r="S817" s="73"/>
      <c r="T817" s="73"/>
      <c r="U817" s="73"/>
      <c r="V817" s="73"/>
      <c r="W817" s="73"/>
      <c r="X817" s="73"/>
      <c r="Y817" s="73"/>
      <c r="Z817" s="73"/>
    </row>
    <row r="818" spans="1:26" ht="13.5" customHeight="1">
      <c r="A818" s="73"/>
      <c r="B818" s="73"/>
      <c r="C818" s="73"/>
      <c r="D818" s="73"/>
      <c r="E818" s="73"/>
      <c r="F818" s="590"/>
      <c r="G818" s="591"/>
      <c r="H818" s="592"/>
      <c r="I818" s="73"/>
      <c r="J818" s="73"/>
      <c r="K818" s="74"/>
      <c r="L818" s="74"/>
      <c r="M818" s="74"/>
      <c r="N818" s="74"/>
      <c r="O818" s="74"/>
      <c r="P818" s="74"/>
      <c r="Q818" s="74"/>
      <c r="R818" s="74"/>
      <c r="S818" s="73"/>
      <c r="T818" s="73"/>
      <c r="U818" s="73"/>
      <c r="V818" s="73"/>
      <c r="W818" s="73"/>
      <c r="X818" s="73"/>
      <c r="Y818" s="73"/>
      <c r="Z818" s="73"/>
    </row>
    <row r="819" spans="1:26" ht="13.5" customHeight="1">
      <c r="A819" s="73"/>
      <c r="B819" s="73"/>
      <c r="C819" s="73"/>
      <c r="D819" s="73"/>
      <c r="E819" s="73"/>
      <c r="F819" s="590"/>
      <c r="G819" s="591"/>
      <c r="H819" s="592"/>
      <c r="I819" s="73"/>
      <c r="J819" s="73"/>
      <c r="K819" s="74"/>
      <c r="L819" s="74"/>
      <c r="M819" s="74"/>
      <c r="N819" s="74"/>
      <c r="O819" s="74"/>
      <c r="P819" s="74"/>
      <c r="Q819" s="74"/>
      <c r="R819" s="74"/>
      <c r="S819" s="73"/>
      <c r="T819" s="73"/>
      <c r="U819" s="73"/>
      <c r="V819" s="73"/>
      <c r="W819" s="73"/>
      <c r="X819" s="73"/>
      <c r="Y819" s="73"/>
      <c r="Z819" s="73"/>
    </row>
    <row r="820" spans="1:26" ht="13.5" customHeight="1">
      <c r="A820" s="73"/>
      <c r="B820" s="73"/>
      <c r="C820" s="73"/>
      <c r="D820" s="73"/>
      <c r="E820" s="73"/>
      <c r="F820" s="590"/>
      <c r="G820" s="591"/>
      <c r="H820" s="592"/>
      <c r="I820" s="73"/>
      <c r="J820" s="73"/>
      <c r="K820" s="74"/>
      <c r="L820" s="74"/>
      <c r="M820" s="74"/>
      <c r="N820" s="74"/>
      <c r="O820" s="74"/>
      <c r="P820" s="74"/>
      <c r="Q820" s="74"/>
      <c r="R820" s="74"/>
      <c r="S820" s="73"/>
      <c r="T820" s="73"/>
      <c r="U820" s="73"/>
      <c r="V820" s="73"/>
      <c r="W820" s="73"/>
      <c r="X820" s="73"/>
      <c r="Y820" s="73"/>
      <c r="Z820" s="73"/>
    </row>
    <row r="821" spans="1:26" ht="13.5" customHeight="1">
      <c r="A821" s="73"/>
      <c r="B821" s="73"/>
      <c r="C821" s="73"/>
      <c r="D821" s="73"/>
      <c r="E821" s="73"/>
      <c r="F821" s="590"/>
      <c r="G821" s="591"/>
      <c r="H821" s="592"/>
      <c r="I821" s="73"/>
      <c r="J821" s="73"/>
      <c r="K821" s="74"/>
      <c r="L821" s="74"/>
      <c r="M821" s="74"/>
      <c r="N821" s="74"/>
      <c r="O821" s="74"/>
      <c r="P821" s="74"/>
      <c r="Q821" s="74"/>
      <c r="R821" s="74"/>
      <c r="S821" s="73"/>
      <c r="T821" s="73"/>
      <c r="U821" s="73"/>
      <c r="V821" s="73"/>
      <c r="W821" s="73"/>
      <c r="X821" s="73"/>
      <c r="Y821" s="73"/>
      <c r="Z821" s="73"/>
    </row>
    <row r="822" spans="1:26" ht="13.5" customHeight="1">
      <c r="A822" s="73"/>
      <c r="B822" s="73"/>
      <c r="C822" s="73"/>
      <c r="D822" s="73"/>
      <c r="E822" s="73"/>
      <c r="F822" s="590"/>
      <c r="G822" s="591"/>
      <c r="H822" s="592"/>
      <c r="I822" s="73"/>
      <c r="J822" s="73"/>
      <c r="K822" s="74"/>
      <c r="L822" s="74"/>
      <c r="M822" s="74"/>
      <c r="N822" s="74"/>
      <c r="O822" s="74"/>
      <c r="P822" s="74"/>
      <c r="Q822" s="74"/>
      <c r="R822" s="74"/>
      <c r="S822" s="73"/>
      <c r="T822" s="73"/>
      <c r="U822" s="73"/>
      <c r="V822" s="73"/>
      <c r="W822" s="73"/>
      <c r="X822" s="73"/>
      <c r="Y822" s="73"/>
      <c r="Z822" s="73"/>
    </row>
    <row r="823" spans="1:26" ht="13.5" customHeight="1">
      <c r="A823" s="73"/>
      <c r="B823" s="73"/>
      <c r="C823" s="73"/>
      <c r="D823" s="73"/>
      <c r="E823" s="73"/>
      <c r="F823" s="590"/>
      <c r="G823" s="591"/>
      <c r="H823" s="592"/>
      <c r="I823" s="73"/>
      <c r="J823" s="73"/>
      <c r="K823" s="74"/>
      <c r="L823" s="74"/>
      <c r="M823" s="74"/>
      <c r="N823" s="74"/>
      <c r="O823" s="74"/>
      <c r="P823" s="74"/>
      <c r="Q823" s="74"/>
      <c r="R823" s="74"/>
      <c r="S823" s="73"/>
      <c r="T823" s="73"/>
      <c r="U823" s="73"/>
      <c r="V823" s="73"/>
      <c r="W823" s="73"/>
      <c r="X823" s="73"/>
      <c r="Y823" s="73"/>
      <c r="Z823" s="73"/>
    </row>
    <row r="824" spans="1:26" ht="13.5" customHeight="1">
      <c r="A824" s="73"/>
      <c r="B824" s="73"/>
      <c r="C824" s="73"/>
      <c r="D824" s="73"/>
      <c r="E824" s="73"/>
      <c r="F824" s="590"/>
      <c r="G824" s="591"/>
      <c r="H824" s="592"/>
      <c r="I824" s="73"/>
      <c r="J824" s="73"/>
      <c r="K824" s="74"/>
      <c r="L824" s="74"/>
      <c r="M824" s="74"/>
      <c r="N824" s="74"/>
      <c r="O824" s="74"/>
      <c r="P824" s="74"/>
      <c r="Q824" s="74"/>
      <c r="R824" s="74"/>
      <c r="S824" s="73"/>
      <c r="T824" s="73"/>
      <c r="U824" s="73"/>
      <c r="V824" s="73"/>
      <c r="W824" s="73"/>
      <c r="X824" s="73"/>
      <c r="Y824" s="73"/>
      <c r="Z824" s="73"/>
    </row>
    <row r="825" spans="1:26" ht="13.5" customHeight="1">
      <c r="A825" s="73"/>
      <c r="B825" s="73"/>
      <c r="C825" s="73"/>
      <c r="D825" s="73"/>
      <c r="E825" s="73"/>
      <c r="F825" s="590"/>
      <c r="G825" s="591"/>
      <c r="H825" s="592"/>
      <c r="I825" s="73"/>
      <c r="J825" s="73"/>
      <c r="K825" s="74"/>
      <c r="L825" s="74"/>
      <c r="M825" s="74"/>
      <c r="N825" s="74"/>
      <c r="O825" s="74"/>
      <c r="P825" s="74"/>
      <c r="Q825" s="74"/>
      <c r="R825" s="74"/>
      <c r="S825" s="73"/>
      <c r="T825" s="73"/>
      <c r="U825" s="73"/>
      <c r="V825" s="73"/>
      <c r="W825" s="73"/>
      <c r="X825" s="73"/>
      <c r="Y825" s="73"/>
      <c r="Z825" s="73"/>
    </row>
    <row r="826" spans="1:26" ht="13.5" customHeight="1">
      <c r="A826" s="73"/>
      <c r="B826" s="73"/>
      <c r="C826" s="73"/>
      <c r="D826" s="73"/>
      <c r="E826" s="73"/>
      <c r="F826" s="590"/>
      <c r="G826" s="591"/>
      <c r="H826" s="592"/>
      <c r="I826" s="73"/>
      <c r="J826" s="73"/>
      <c r="K826" s="74"/>
      <c r="L826" s="74"/>
      <c r="M826" s="74"/>
      <c r="N826" s="74"/>
      <c r="O826" s="74"/>
      <c r="P826" s="74"/>
      <c r="Q826" s="74"/>
      <c r="R826" s="74"/>
      <c r="S826" s="73"/>
      <c r="T826" s="73"/>
      <c r="U826" s="73"/>
      <c r="V826" s="73"/>
      <c r="W826" s="73"/>
      <c r="X826" s="73"/>
      <c r="Y826" s="73"/>
      <c r="Z826" s="73"/>
    </row>
    <row r="827" spans="1:26" ht="13.5" customHeight="1">
      <c r="A827" s="73"/>
      <c r="B827" s="73"/>
      <c r="C827" s="73"/>
      <c r="D827" s="73"/>
      <c r="E827" s="73"/>
      <c r="F827" s="590"/>
      <c r="G827" s="591"/>
      <c r="H827" s="592"/>
      <c r="I827" s="73"/>
      <c r="J827" s="73"/>
      <c r="K827" s="74"/>
      <c r="L827" s="74"/>
      <c r="M827" s="74"/>
      <c r="N827" s="74"/>
      <c r="O827" s="74"/>
      <c r="P827" s="74"/>
      <c r="Q827" s="74"/>
      <c r="R827" s="74"/>
      <c r="S827" s="73"/>
      <c r="T827" s="73"/>
      <c r="U827" s="73"/>
      <c r="V827" s="73"/>
      <c r="W827" s="73"/>
      <c r="X827" s="73"/>
      <c r="Y827" s="73"/>
      <c r="Z827" s="73"/>
    </row>
    <row r="828" spans="1:26" ht="13.5" customHeight="1">
      <c r="A828" s="73"/>
      <c r="B828" s="73"/>
      <c r="C828" s="73"/>
      <c r="D828" s="73"/>
      <c r="E828" s="73"/>
      <c r="F828" s="590"/>
      <c r="G828" s="591"/>
      <c r="H828" s="592"/>
      <c r="I828" s="73"/>
      <c r="J828" s="73"/>
      <c r="K828" s="74"/>
      <c r="L828" s="74"/>
      <c r="M828" s="74"/>
      <c r="N828" s="74"/>
      <c r="O828" s="74"/>
      <c r="P828" s="74"/>
      <c r="Q828" s="74"/>
      <c r="R828" s="74"/>
      <c r="S828" s="73"/>
      <c r="T828" s="73"/>
      <c r="U828" s="73"/>
      <c r="V828" s="73"/>
      <c r="W828" s="73"/>
      <c r="X828" s="73"/>
      <c r="Y828" s="73"/>
      <c r="Z828" s="73"/>
    </row>
    <row r="829" spans="1:26" ht="13.5" customHeight="1">
      <c r="A829" s="73"/>
      <c r="B829" s="73"/>
      <c r="C829" s="73"/>
      <c r="D829" s="73"/>
      <c r="E829" s="73"/>
      <c r="F829" s="590"/>
      <c r="G829" s="591"/>
      <c r="H829" s="592"/>
      <c r="I829" s="73"/>
      <c r="J829" s="73"/>
      <c r="K829" s="74"/>
      <c r="L829" s="74"/>
      <c r="M829" s="74"/>
      <c r="N829" s="74"/>
      <c r="O829" s="74"/>
      <c r="P829" s="74"/>
      <c r="Q829" s="74"/>
      <c r="R829" s="74"/>
      <c r="S829" s="73"/>
      <c r="T829" s="73"/>
      <c r="U829" s="73"/>
      <c r="V829" s="73"/>
      <c r="W829" s="73"/>
      <c r="X829" s="73"/>
      <c r="Y829" s="73"/>
      <c r="Z829" s="73"/>
    </row>
    <row r="830" spans="1:26" ht="13.5" customHeight="1">
      <c r="A830" s="73"/>
      <c r="B830" s="73"/>
      <c r="C830" s="73"/>
      <c r="D830" s="73"/>
      <c r="E830" s="73"/>
      <c r="F830" s="590"/>
      <c r="G830" s="591"/>
      <c r="H830" s="592"/>
      <c r="I830" s="73"/>
      <c r="J830" s="73"/>
      <c r="K830" s="74"/>
      <c r="L830" s="74"/>
      <c r="M830" s="74"/>
      <c r="N830" s="74"/>
      <c r="O830" s="74"/>
      <c r="P830" s="74"/>
      <c r="Q830" s="74"/>
      <c r="R830" s="74"/>
      <c r="S830" s="73"/>
      <c r="T830" s="73"/>
      <c r="U830" s="73"/>
      <c r="V830" s="73"/>
      <c r="W830" s="73"/>
      <c r="X830" s="73"/>
      <c r="Y830" s="73"/>
      <c r="Z830" s="73"/>
    </row>
    <row r="831" spans="1:26" ht="13.5" customHeight="1">
      <c r="A831" s="73"/>
      <c r="B831" s="73"/>
      <c r="C831" s="73"/>
      <c r="D831" s="73"/>
      <c r="E831" s="73"/>
      <c r="F831" s="590"/>
      <c r="G831" s="591"/>
      <c r="H831" s="592"/>
      <c r="I831" s="73"/>
      <c r="J831" s="73"/>
      <c r="K831" s="74"/>
      <c r="L831" s="74"/>
      <c r="M831" s="74"/>
      <c r="N831" s="74"/>
      <c r="O831" s="74"/>
      <c r="P831" s="74"/>
      <c r="Q831" s="74"/>
      <c r="R831" s="74"/>
      <c r="S831" s="73"/>
      <c r="T831" s="73"/>
      <c r="U831" s="73"/>
      <c r="V831" s="73"/>
      <c r="W831" s="73"/>
      <c r="X831" s="73"/>
      <c r="Y831" s="73"/>
      <c r="Z831" s="73"/>
    </row>
    <row r="832" spans="1:26" ht="13.5" customHeight="1">
      <c r="A832" s="73"/>
      <c r="B832" s="73"/>
      <c r="C832" s="73"/>
      <c r="D832" s="73"/>
      <c r="E832" s="73"/>
      <c r="F832" s="590"/>
      <c r="G832" s="591"/>
      <c r="H832" s="592"/>
      <c r="I832" s="73"/>
      <c r="J832" s="73"/>
      <c r="K832" s="74"/>
      <c r="L832" s="74"/>
      <c r="M832" s="74"/>
      <c r="N832" s="74"/>
      <c r="O832" s="74"/>
      <c r="P832" s="74"/>
      <c r="Q832" s="74"/>
      <c r="R832" s="74"/>
      <c r="S832" s="73"/>
      <c r="T832" s="73"/>
      <c r="U832" s="73"/>
      <c r="V832" s="73"/>
      <c r="W832" s="73"/>
      <c r="X832" s="73"/>
      <c r="Y832" s="73"/>
      <c r="Z832" s="73"/>
    </row>
    <row r="833" spans="1:26" ht="13.5" customHeight="1">
      <c r="A833" s="73"/>
      <c r="B833" s="73"/>
      <c r="C833" s="73"/>
      <c r="D833" s="73"/>
      <c r="E833" s="73"/>
      <c r="F833" s="590"/>
      <c r="G833" s="591"/>
      <c r="H833" s="592"/>
      <c r="I833" s="73"/>
      <c r="J833" s="73"/>
      <c r="K833" s="74"/>
      <c r="L833" s="74"/>
      <c r="M833" s="74"/>
      <c r="N833" s="74"/>
      <c r="O833" s="74"/>
      <c r="P833" s="74"/>
      <c r="Q833" s="74"/>
      <c r="R833" s="74"/>
      <c r="S833" s="73"/>
      <c r="T833" s="73"/>
      <c r="U833" s="73"/>
      <c r="V833" s="73"/>
      <c r="W833" s="73"/>
      <c r="X833" s="73"/>
      <c r="Y833" s="73"/>
      <c r="Z833" s="73"/>
    </row>
    <row r="834" spans="1:26" ht="13.5" customHeight="1">
      <c r="A834" s="73"/>
      <c r="B834" s="73"/>
      <c r="C834" s="73"/>
      <c r="D834" s="73"/>
      <c r="E834" s="73"/>
      <c r="F834" s="590"/>
      <c r="G834" s="591"/>
      <c r="H834" s="592"/>
      <c r="I834" s="73"/>
      <c r="J834" s="73"/>
      <c r="K834" s="74"/>
      <c r="L834" s="74"/>
      <c r="M834" s="74"/>
      <c r="N834" s="74"/>
      <c r="O834" s="74"/>
      <c r="P834" s="74"/>
      <c r="Q834" s="74"/>
      <c r="R834" s="74"/>
      <c r="S834" s="73"/>
      <c r="T834" s="73"/>
      <c r="U834" s="73"/>
      <c r="V834" s="73"/>
      <c r="W834" s="73"/>
      <c r="X834" s="73"/>
      <c r="Y834" s="73"/>
      <c r="Z834" s="73"/>
    </row>
    <row r="835" spans="1:26" ht="13.5" customHeight="1">
      <c r="A835" s="73"/>
      <c r="B835" s="73"/>
      <c r="C835" s="73"/>
      <c r="D835" s="73"/>
      <c r="E835" s="73"/>
      <c r="F835" s="590"/>
      <c r="G835" s="591"/>
      <c r="H835" s="592"/>
      <c r="I835" s="73"/>
      <c r="J835" s="73"/>
      <c r="K835" s="74"/>
      <c r="L835" s="74"/>
      <c r="M835" s="74"/>
      <c r="N835" s="74"/>
      <c r="O835" s="74"/>
      <c r="P835" s="74"/>
      <c r="Q835" s="74"/>
      <c r="R835" s="74"/>
      <c r="S835" s="73"/>
      <c r="T835" s="73"/>
      <c r="U835" s="73"/>
      <c r="V835" s="73"/>
      <c r="W835" s="73"/>
      <c r="X835" s="73"/>
      <c r="Y835" s="73"/>
      <c r="Z835" s="73"/>
    </row>
    <row r="836" spans="1:26" ht="13.5" customHeight="1">
      <c r="A836" s="73"/>
      <c r="B836" s="73"/>
      <c r="C836" s="73"/>
      <c r="D836" s="73"/>
      <c r="E836" s="73"/>
      <c r="F836" s="590"/>
      <c r="G836" s="591"/>
      <c r="H836" s="592"/>
      <c r="I836" s="73"/>
      <c r="J836" s="73"/>
      <c r="K836" s="74"/>
      <c r="L836" s="74"/>
      <c r="M836" s="74"/>
      <c r="N836" s="74"/>
      <c r="O836" s="74"/>
      <c r="P836" s="74"/>
      <c r="Q836" s="74"/>
      <c r="R836" s="74"/>
      <c r="S836" s="73"/>
      <c r="T836" s="73"/>
      <c r="U836" s="73"/>
      <c r="V836" s="73"/>
      <c r="W836" s="73"/>
      <c r="X836" s="73"/>
      <c r="Y836" s="73"/>
      <c r="Z836" s="73"/>
    </row>
    <row r="837" spans="1:26" ht="13.5" customHeight="1">
      <c r="A837" s="73"/>
      <c r="B837" s="73"/>
      <c r="C837" s="73"/>
      <c r="D837" s="73"/>
      <c r="E837" s="73"/>
      <c r="F837" s="590"/>
      <c r="G837" s="591"/>
      <c r="H837" s="592"/>
      <c r="I837" s="73"/>
      <c r="J837" s="73"/>
      <c r="K837" s="74"/>
      <c r="L837" s="74"/>
      <c r="M837" s="74"/>
      <c r="N837" s="74"/>
      <c r="O837" s="74"/>
      <c r="P837" s="74"/>
      <c r="Q837" s="74"/>
      <c r="R837" s="74"/>
      <c r="S837" s="73"/>
      <c r="T837" s="73"/>
      <c r="U837" s="73"/>
      <c r="V837" s="73"/>
      <c r="W837" s="73"/>
      <c r="X837" s="73"/>
      <c r="Y837" s="73"/>
      <c r="Z837" s="73"/>
    </row>
    <row r="838" spans="1:26" ht="13.5" customHeight="1">
      <c r="A838" s="73"/>
      <c r="B838" s="73"/>
      <c r="C838" s="73"/>
      <c r="D838" s="73"/>
      <c r="E838" s="73"/>
      <c r="F838" s="590"/>
      <c r="G838" s="591"/>
      <c r="H838" s="592"/>
      <c r="I838" s="73"/>
      <c r="J838" s="73"/>
      <c r="K838" s="74"/>
      <c r="L838" s="74"/>
      <c r="M838" s="74"/>
      <c r="N838" s="74"/>
      <c r="O838" s="74"/>
      <c r="P838" s="74"/>
      <c r="Q838" s="74"/>
      <c r="R838" s="74"/>
      <c r="S838" s="73"/>
      <c r="T838" s="73"/>
      <c r="U838" s="73"/>
      <c r="V838" s="73"/>
      <c r="W838" s="73"/>
      <c r="X838" s="73"/>
      <c r="Y838" s="73"/>
      <c r="Z838" s="73"/>
    </row>
    <row r="839" spans="1:26" ht="13.5" customHeight="1">
      <c r="A839" s="73"/>
      <c r="B839" s="73"/>
      <c r="C839" s="73"/>
      <c r="D839" s="73"/>
      <c r="E839" s="73"/>
      <c r="F839" s="590"/>
      <c r="G839" s="591"/>
      <c r="H839" s="592"/>
      <c r="I839" s="73"/>
      <c r="J839" s="73"/>
      <c r="K839" s="74"/>
      <c r="L839" s="74"/>
      <c r="M839" s="74"/>
      <c r="N839" s="74"/>
      <c r="O839" s="74"/>
      <c r="P839" s="74"/>
      <c r="Q839" s="74"/>
      <c r="R839" s="74"/>
      <c r="S839" s="73"/>
      <c r="T839" s="73"/>
      <c r="U839" s="73"/>
      <c r="V839" s="73"/>
      <c r="W839" s="73"/>
      <c r="X839" s="73"/>
      <c r="Y839" s="73"/>
      <c r="Z839" s="73"/>
    </row>
    <row r="840" spans="1:26" ht="13.5" customHeight="1">
      <c r="A840" s="73"/>
      <c r="B840" s="73"/>
      <c r="C840" s="73"/>
      <c r="D840" s="73"/>
      <c r="E840" s="73"/>
      <c r="F840" s="590"/>
      <c r="G840" s="591"/>
      <c r="H840" s="592"/>
      <c r="I840" s="73"/>
      <c r="J840" s="73"/>
      <c r="K840" s="74"/>
      <c r="L840" s="74"/>
      <c r="M840" s="74"/>
      <c r="N840" s="74"/>
      <c r="O840" s="74"/>
      <c r="P840" s="74"/>
      <c r="Q840" s="74"/>
      <c r="R840" s="74"/>
      <c r="S840" s="73"/>
      <c r="T840" s="73"/>
      <c r="U840" s="73"/>
      <c r="V840" s="73"/>
      <c r="W840" s="73"/>
      <c r="X840" s="73"/>
      <c r="Y840" s="73"/>
      <c r="Z840" s="73"/>
    </row>
    <row r="841" spans="1:26" ht="13.5" customHeight="1">
      <c r="A841" s="73"/>
      <c r="B841" s="73"/>
      <c r="C841" s="73"/>
      <c r="D841" s="73"/>
      <c r="E841" s="73"/>
      <c r="F841" s="590"/>
      <c r="G841" s="591"/>
      <c r="H841" s="592"/>
      <c r="I841" s="73"/>
      <c r="J841" s="73"/>
      <c r="K841" s="74"/>
      <c r="L841" s="74"/>
      <c r="M841" s="74"/>
      <c r="N841" s="74"/>
      <c r="O841" s="74"/>
      <c r="P841" s="74"/>
      <c r="Q841" s="74"/>
      <c r="R841" s="74"/>
      <c r="S841" s="73"/>
      <c r="T841" s="73"/>
      <c r="U841" s="73"/>
      <c r="V841" s="73"/>
      <c r="W841" s="73"/>
      <c r="X841" s="73"/>
      <c r="Y841" s="73"/>
      <c r="Z841" s="73"/>
    </row>
    <row r="842" spans="1:26" ht="13.5" customHeight="1">
      <c r="A842" s="73"/>
      <c r="B842" s="73"/>
      <c r="C842" s="73"/>
      <c r="D842" s="73"/>
      <c r="E842" s="73"/>
      <c r="F842" s="590"/>
      <c r="G842" s="591"/>
      <c r="H842" s="592"/>
      <c r="I842" s="73"/>
      <c r="J842" s="73"/>
      <c r="K842" s="74"/>
      <c r="L842" s="74"/>
      <c r="M842" s="74"/>
      <c r="N842" s="74"/>
      <c r="O842" s="74"/>
      <c r="P842" s="74"/>
      <c r="Q842" s="74"/>
      <c r="R842" s="74"/>
      <c r="S842" s="73"/>
      <c r="T842" s="73"/>
      <c r="U842" s="73"/>
      <c r="V842" s="73"/>
      <c r="W842" s="73"/>
      <c r="X842" s="73"/>
      <c r="Y842" s="73"/>
      <c r="Z842" s="73"/>
    </row>
    <row r="843" spans="1:26" ht="13.5" customHeight="1">
      <c r="A843" s="73"/>
      <c r="B843" s="73"/>
      <c r="C843" s="73"/>
      <c r="D843" s="73"/>
      <c r="E843" s="73"/>
      <c r="F843" s="590"/>
      <c r="G843" s="591"/>
      <c r="H843" s="592"/>
      <c r="I843" s="73"/>
      <c r="J843" s="73"/>
      <c r="K843" s="74"/>
      <c r="L843" s="74"/>
      <c r="M843" s="74"/>
      <c r="N843" s="74"/>
      <c r="O843" s="74"/>
      <c r="P843" s="74"/>
      <c r="Q843" s="74"/>
      <c r="R843" s="74"/>
      <c r="S843" s="73"/>
      <c r="T843" s="73"/>
      <c r="U843" s="73"/>
      <c r="V843" s="73"/>
      <c r="W843" s="73"/>
      <c r="X843" s="73"/>
      <c r="Y843" s="73"/>
      <c r="Z843" s="73"/>
    </row>
    <row r="844" spans="1:26" ht="13.5" customHeight="1">
      <c r="A844" s="73"/>
      <c r="B844" s="73"/>
      <c r="C844" s="73"/>
      <c r="D844" s="73"/>
      <c r="E844" s="73"/>
      <c r="F844" s="590"/>
      <c r="G844" s="591"/>
      <c r="H844" s="592"/>
      <c r="I844" s="73"/>
      <c r="J844" s="73"/>
      <c r="K844" s="74"/>
      <c r="L844" s="74"/>
      <c r="M844" s="74"/>
      <c r="N844" s="74"/>
      <c r="O844" s="74"/>
      <c r="P844" s="74"/>
      <c r="Q844" s="74"/>
      <c r="R844" s="74"/>
      <c r="S844" s="73"/>
      <c r="T844" s="73"/>
      <c r="U844" s="73"/>
      <c r="V844" s="73"/>
      <c r="W844" s="73"/>
      <c r="X844" s="73"/>
      <c r="Y844" s="73"/>
      <c r="Z844" s="73"/>
    </row>
    <row r="845" spans="1:26" ht="13.5" customHeight="1">
      <c r="A845" s="73"/>
      <c r="B845" s="73"/>
      <c r="C845" s="73"/>
      <c r="D845" s="73"/>
      <c r="E845" s="73"/>
      <c r="F845" s="590"/>
      <c r="G845" s="591"/>
      <c r="H845" s="592"/>
      <c r="I845" s="73"/>
      <c r="J845" s="73"/>
      <c r="K845" s="74"/>
      <c r="L845" s="74"/>
      <c r="M845" s="74"/>
      <c r="N845" s="74"/>
      <c r="O845" s="74"/>
      <c r="P845" s="74"/>
      <c r="Q845" s="74"/>
      <c r="R845" s="74"/>
      <c r="S845" s="73"/>
      <c r="T845" s="73"/>
      <c r="U845" s="73"/>
      <c r="V845" s="73"/>
      <c r="W845" s="73"/>
      <c r="X845" s="73"/>
      <c r="Y845" s="73"/>
      <c r="Z845" s="73"/>
    </row>
    <row r="846" spans="1:26" ht="13.5" customHeight="1">
      <c r="A846" s="73"/>
      <c r="B846" s="73"/>
      <c r="C846" s="73"/>
      <c r="D846" s="73"/>
      <c r="E846" s="73"/>
      <c r="F846" s="590"/>
      <c r="G846" s="591"/>
      <c r="H846" s="592"/>
      <c r="I846" s="73"/>
      <c r="J846" s="73"/>
      <c r="K846" s="74"/>
      <c r="L846" s="74"/>
      <c r="M846" s="74"/>
      <c r="N846" s="74"/>
      <c r="O846" s="74"/>
      <c r="P846" s="74"/>
      <c r="Q846" s="74"/>
      <c r="R846" s="74"/>
      <c r="S846" s="73"/>
      <c r="T846" s="73"/>
      <c r="U846" s="73"/>
      <c r="V846" s="73"/>
      <c r="W846" s="73"/>
      <c r="X846" s="73"/>
      <c r="Y846" s="73"/>
      <c r="Z846" s="73"/>
    </row>
    <row r="847" spans="1:26" ht="13.5" customHeight="1">
      <c r="A847" s="73"/>
      <c r="B847" s="73"/>
      <c r="C847" s="73"/>
      <c r="D847" s="73"/>
      <c r="E847" s="73"/>
      <c r="F847" s="590"/>
      <c r="G847" s="591"/>
      <c r="H847" s="592"/>
      <c r="I847" s="73"/>
      <c r="J847" s="73"/>
      <c r="K847" s="74"/>
      <c r="L847" s="74"/>
      <c r="M847" s="74"/>
      <c r="N847" s="74"/>
      <c r="O847" s="74"/>
      <c r="P847" s="74"/>
      <c r="Q847" s="74"/>
      <c r="R847" s="74"/>
      <c r="S847" s="73"/>
      <c r="T847" s="73"/>
      <c r="U847" s="73"/>
      <c r="V847" s="73"/>
      <c r="W847" s="73"/>
      <c r="X847" s="73"/>
      <c r="Y847" s="73"/>
      <c r="Z847" s="73"/>
    </row>
    <row r="848" spans="1:26" ht="13.5" customHeight="1">
      <c r="A848" s="73"/>
      <c r="B848" s="73"/>
      <c r="C848" s="73"/>
      <c r="D848" s="73"/>
      <c r="E848" s="73"/>
      <c r="F848" s="590"/>
      <c r="G848" s="591"/>
      <c r="H848" s="592"/>
      <c r="I848" s="73"/>
      <c r="J848" s="73"/>
      <c r="K848" s="74"/>
      <c r="L848" s="74"/>
      <c r="M848" s="74"/>
      <c r="N848" s="74"/>
      <c r="O848" s="74"/>
      <c r="P848" s="74"/>
      <c r="Q848" s="74"/>
      <c r="R848" s="74"/>
      <c r="S848" s="73"/>
      <c r="T848" s="73"/>
      <c r="U848" s="73"/>
      <c r="V848" s="73"/>
      <c r="W848" s="73"/>
      <c r="X848" s="73"/>
      <c r="Y848" s="73"/>
      <c r="Z848" s="73"/>
    </row>
    <row r="849" spans="1:26" ht="13.5" customHeight="1">
      <c r="A849" s="73"/>
      <c r="B849" s="73"/>
      <c r="C849" s="73"/>
      <c r="D849" s="73"/>
      <c r="E849" s="73"/>
      <c r="F849" s="590"/>
      <c r="G849" s="591"/>
      <c r="H849" s="592"/>
      <c r="I849" s="73"/>
      <c r="J849" s="73"/>
      <c r="K849" s="74"/>
      <c r="L849" s="74"/>
      <c r="M849" s="74"/>
      <c r="N849" s="74"/>
      <c r="O849" s="74"/>
      <c r="P849" s="74"/>
      <c r="Q849" s="74"/>
      <c r="R849" s="74"/>
      <c r="S849" s="73"/>
      <c r="T849" s="73"/>
      <c r="U849" s="73"/>
      <c r="V849" s="73"/>
      <c r="W849" s="73"/>
      <c r="X849" s="73"/>
      <c r="Y849" s="73"/>
      <c r="Z849" s="73"/>
    </row>
    <row r="850" spans="1:26" ht="13.5" customHeight="1">
      <c r="A850" s="73"/>
      <c r="B850" s="73"/>
      <c r="C850" s="73"/>
      <c r="D850" s="73"/>
      <c r="E850" s="73"/>
      <c r="F850" s="590"/>
      <c r="G850" s="591"/>
      <c r="H850" s="592"/>
      <c r="I850" s="73"/>
      <c r="J850" s="73"/>
      <c r="K850" s="74"/>
      <c r="L850" s="74"/>
      <c r="M850" s="74"/>
      <c r="N850" s="74"/>
      <c r="O850" s="74"/>
      <c r="P850" s="74"/>
      <c r="Q850" s="74"/>
      <c r="R850" s="74"/>
      <c r="S850" s="73"/>
      <c r="T850" s="73"/>
      <c r="U850" s="73"/>
      <c r="V850" s="73"/>
      <c r="W850" s="73"/>
      <c r="X850" s="73"/>
      <c r="Y850" s="73"/>
      <c r="Z850" s="73"/>
    </row>
    <row r="851" spans="1:26" ht="13.5" customHeight="1">
      <c r="A851" s="73"/>
      <c r="B851" s="73"/>
      <c r="C851" s="73"/>
      <c r="D851" s="73"/>
      <c r="E851" s="73"/>
      <c r="F851" s="590"/>
      <c r="G851" s="591"/>
      <c r="H851" s="592"/>
      <c r="I851" s="73"/>
      <c r="J851" s="73"/>
      <c r="K851" s="74"/>
      <c r="L851" s="74"/>
      <c r="M851" s="74"/>
      <c r="N851" s="74"/>
      <c r="O851" s="74"/>
      <c r="P851" s="74"/>
      <c r="Q851" s="74"/>
      <c r="R851" s="74"/>
      <c r="S851" s="73"/>
      <c r="T851" s="73"/>
      <c r="U851" s="73"/>
      <c r="V851" s="73"/>
      <c r="W851" s="73"/>
      <c r="X851" s="73"/>
      <c r="Y851" s="73"/>
      <c r="Z851" s="73"/>
    </row>
    <row r="852" spans="1:26" ht="13.5" customHeight="1">
      <c r="A852" s="73"/>
      <c r="B852" s="73"/>
      <c r="C852" s="73"/>
      <c r="D852" s="73"/>
      <c r="E852" s="73"/>
      <c r="F852" s="590"/>
      <c r="G852" s="591"/>
      <c r="H852" s="592"/>
      <c r="I852" s="73"/>
      <c r="J852" s="73"/>
      <c r="K852" s="74"/>
      <c r="L852" s="74"/>
      <c r="M852" s="74"/>
      <c r="N852" s="74"/>
      <c r="O852" s="74"/>
      <c r="P852" s="74"/>
      <c r="Q852" s="74"/>
      <c r="R852" s="74"/>
      <c r="S852" s="73"/>
      <c r="T852" s="73"/>
      <c r="U852" s="73"/>
      <c r="V852" s="73"/>
      <c r="W852" s="73"/>
      <c r="X852" s="73"/>
      <c r="Y852" s="73"/>
      <c r="Z852" s="73"/>
    </row>
    <row r="853" spans="1:26" ht="13.5" customHeight="1">
      <c r="A853" s="73"/>
      <c r="B853" s="73"/>
      <c r="C853" s="73"/>
      <c r="D853" s="73"/>
      <c r="E853" s="73"/>
      <c r="F853" s="590"/>
      <c r="G853" s="591"/>
      <c r="H853" s="592"/>
      <c r="I853" s="73"/>
      <c r="J853" s="73"/>
      <c r="K853" s="74"/>
      <c r="L853" s="74"/>
      <c r="M853" s="74"/>
      <c r="N853" s="74"/>
      <c r="O853" s="74"/>
      <c r="P853" s="74"/>
      <c r="Q853" s="74"/>
      <c r="R853" s="74"/>
      <c r="S853" s="73"/>
      <c r="T853" s="73"/>
      <c r="U853" s="73"/>
      <c r="V853" s="73"/>
      <c r="W853" s="73"/>
      <c r="X853" s="73"/>
      <c r="Y853" s="73"/>
      <c r="Z853" s="73"/>
    </row>
    <row r="854" spans="1:26" ht="13.5" customHeight="1">
      <c r="A854" s="73"/>
      <c r="B854" s="73"/>
      <c r="C854" s="73"/>
      <c r="D854" s="73"/>
      <c r="E854" s="73"/>
      <c r="F854" s="590"/>
      <c r="G854" s="591"/>
      <c r="H854" s="592"/>
      <c r="I854" s="73"/>
      <c r="J854" s="73"/>
      <c r="K854" s="74"/>
      <c r="L854" s="74"/>
      <c r="M854" s="74"/>
      <c r="N854" s="74"/>
      <c r="O854" s="74"/>
      <c r="P854" s="74"/>
      <c r="Q854" s="74"/>
      <c r="R854" s="74"/>
      <c r="S854" s="73"/>
      <c r="T854" s="73"/>
      <c r="U854" s="73"/>
      <c r="V854" s="73"/>
      <c r="W854" s="73"/>
      <c r="X854" s="73"/>
      <c r="Y854" s="73"/>
      <c r="Z854" s="73"/>
    </row>
    <row r="855" spans="1:26" ht="13.5" customHeight="1">
      <c r="A855" s="73"/>
      <c r="B855" s="73"/>
      <c r="C855" s="73"/>
      <c r="D855" s="73"/>
      <c r="E855" s="73"/>
      <c r="F855" s="590"/>
      <c r="G855" s="591"/>
      <c r="H855" s="592"/>
      <c r="I855" s="73"/>
      <c r="J855" s="73"/>
      <c r="K855" s="74"/>
      <c r="L855" s="74"/>
      <c r="M855" s="74"/>
      <c r="N855" s="74"/>
      <c r="O855" s="74"/>
      <c r="P855" s="74"/>
      <c r="Q855" s="74"/>
      <c r="R855" s="74"/>
      <c r="S855" s="73"/>
      <c r="T855" s="73"/>
      <c r="U855" s="73"/>
      <c r="V855" s="73"/>
      <c r="W855" s="73"/>
      <c r="X855" s="73"/>
      <c r="Y855" s="73"/>
      <c r="Z855" s="73"/>
    </row>
    <row r="856" spans="1:26" ht="13.5" customHeight="1">
      <c r="A856" s="73"/>
      <c r="B856" s="73"/>
      <c r="C856" s="73"/>
      <c r="D856" s="73"/>
      <c r="E856" s="73"/>
      <c r="F856" s="590"/>
      <c r="G856" s="591"/>
      <c r="H856" s="592"/>
      <c r="I856" s="73"/>
      <c r="J856" s="73"/>
      <c r="K856" s="74"/>
      <c r="L856" s="74"/>
      <c r="M856" s="74"/>
      <c r="N856" s="74"/>
      <c r="O856" s="74"/>
      <c r="P856" s="74"/>
      <c r="Q856" s="74"/>
      <c r="R856" s="74"/>
      <c r="S856" s="73"/>
      <c r="T856" s="73"/>
      <c r="U856" s="73"/>
      <c r="V856" s="73"/>
      <c r="W856" s="73"/>
      <c r="X856" s="73"/>
      <c r="Y856" s="73"/>
      <c r="Z856" s="73"/>
    </row>
    <row r="857" spans="1:26" ht="13.5" customHeight="1">
      <c r="A857" s="73"/>
      <c r="B857" s="73"/>
      <c r="C857" s="73"/>
      <c r="D857" s="73"/>
      <c r="E857" s="73"/>
      <c r="F857" s="590"/>
      <c r="G857" s="591"/>
      <c r="H857" s="592"/>
      <c r="I857" s="73"/>
      <c r="J857" s="73"/>
      <c r="K857" s="74"/>
      <c r="L857" s="74"/>
      <c r="M857" s="74"/>
      <c r="N857" s="74"/>
      <c r="O857" s="74"/>
      <c r="P857" s="74"/>
      <c r="Q857" s="74"/>
      <c r="R857" s="74"/>
      <c r="S857" s="73"/>
      <c r="T857" s="73"/>
      <c r="U857" s="73"/>
      <c r="V857" s="73"/>
      <c r="W857" s="73"/>
      <c r="X857" s="73"/>
      <c r="Y857" s="73"/>
      <c r="Z857" s="73"/>
    </row>
    <row r="858" spans="1:26" ht="13.5" customHeight="1">
      <c r="A858" s="73"/>
      <c r="B858" s="73"/>
      <c r="C858" s="73"/>
      <c r="D858" s="73"/>
      <c r="E858" s="73"/>
      <c r="F858" s="590"/>
      <c r="G858" s="591"/>
      <c r="H858" s="592"/>
      <c r="I858" s="73"/>
      <c r="J858" s="73"/>
      <c r="K858" s="74"/>
      <c r="L858" s="74"/>
      <c r="M858" s="74"/>
      <c r="N858" s="74"/>
      <c r="O858" s="74"/>
      <c r="P858" s="74"/>
      <c r="Q858" s="74"/>
      <c r="R858" s="74"/>
      <c r="S858" s="73"/>
      <c r="T858" s="73"/>
      <c r="U858" s="73"/>
      <c r="V858" s="73"/>
      <c r="W858" s="73"/>
      <c r="X858" s="73"/>
      <c r="Y858" s="73"/>
      <c r="Z858" s="73"/>
    </row>
    <row r="859" spans="1:26" ht="13.5" customHeight="1">
      <c r="A859" s="73"/>
      <c r="B859" s="73"/>
      <c r="C859" s="73"/>
      <c r="D859" s="73"/>
      <c r="E859" s="73"/>
      <c r="F859" s="590"/>
      <c r="G859" s="591"/>
      <c r="H859" s="592"/>
      <c r="I859" s="73"/>
      <c r="J859" s="73"/>
      <c r="K859" s="74"/>
      <c r="L859" s="74"/>
      <c r="M859" s="74"/>
      <c r="N859" s="74"/>
      <c r="O859" s="74"/>
      <c r="P859" s="74"/>
      <c r="Q859" s="74"/>
      <c r="R859" s="74"/>
      <c r="S859" s="73"/>
      <c r="T859" s="73"/>
      <c r="U859" s="73"/>
      <c r="V859" s="73"/>
      <c r="W859" s="73"/>
      <c r="X859" s="73"/>
      <c r="Y859" s="73"/>
      <c r="Z859" s="73"/>
    </row>
    <row r="860" spans="1:26" ht="13.5" customHeight="1">
      <c r="A860" s="73"/>
      <c r="B860" s="73"/>
      <c r="C860" s="73"/>
      <c r="D860" s="73"/>
      <c r="E860" s="73"/>
      <c r="F860" s="590"/>
      <c r="G860" s="591"/>
      <c r="H860" s="592"/>
      <c r="I860" s="73"/>
      <c r="J860" s="73"/>
      <c r="K860" s="74"/>
      <c r="L860" s="74"/>
      <c r="M860" s="74"/>
      <c r="N860" s="74"/>
      <c r="O860" s="74"/>
      <c r="P860" s="74"/>
      <c r="Q860" s="74"/>
      <c r="R860" s="74"/>
      <c r="S860" s="73"/>
      <c r="T860" s="73"/>
      <c r="U860" s="73"/>
      <c r="V860" s="73"/>
      <c r="W860" s="73"/>
      <c r="X860" s="73"/>
      <c r="Y860" s="73"/>
      <c r="Z860" s="73"/>
    </row>
    <row r="861" spans="1:26" ht="13.5" customHeight="1">
      <c r="A861" s="73"/>
      <c r="B861" s="73"/>
      <c r="C861" s="73"/>
      <c r="D861" s="73"/>
      <c r="E861" s="73"/>
      <c r="F861" s="590"/>
      <c r="G861" s="591"/>
      <c r="H861" s="592"/>
      <c r="I861" s="73"/>
      <c r="J861" s="73"/>
      <c r="K861" s="74"/>
      <c r="L861" s="74"/>
      <c r="M861" s="74"/>
      <c r="N861" s="74"/>
      <c r="O861" s="74"/>
      <c r="P861" s="74"/>
      <c r="Q861" s="74"/>
      <c r="R861" s="74"/>
      <c r="S861" s="73"/>
      <c r="T861" s="73"/>
      <c r="U861" s="73"/>
      <c r="V861" s="73"/>
      <c r="W861" s="73"/>
      <c r="X861" s="73"/>
      <c r="Y861" s="73"/>
      <c r="Z861" s="73"/>
    </row>
    <row r="862" spans="1:26" ht="13.5" customHeight="1">
      <c r="A862" s="73"/>
      <c r="B862" s="73"/>
      <c r="C862" s="73"/>
      <c r="D862" s="73"/>
      <c r="E862" s="73"/>
      <c r="F862" s="590"/>
      <c r="G862" s="591"/>
      <c r="H862" s="592"/>
      <c r="I862" s="73"/>
      <c r="J862" s="73"/>
      <c r="K862" s="74"/>
      <c r="L862" s="74"/>
      <c r="M862" s="74"/>
      <c r="N862" s="74"/>
      <c r="O862" s="74"/>
      <c r="P862" s="74"/>
      <c r="Q862" s="74"/>
      <c r="R862" s="74"/>
      <c r="S862" s="73"/>
      <c r="T862" s="73"/>
      <c r="U862" s="73"/>
      <c r="V862" s="73"/>
      <c r="W862" s="73"/>
      <c r="X862" s="73"/>
      <c r="Y862" s="73"/>
      <c r="Z862" s="73"/>
    </row>
    <row r="863" spans="1:26" ht="13.5" customHeight="1">
      <c r="A863" s="73"/>
      <c r="B863" s="73"/>
      <c r="C863" s="73"/>
      <c r="D863" s="73"/>
      <c r="E863" s="73"/>
      <c r="F863" s="590"/>
      <c r="G863" s="591"/>
      <c r="H863" s="592"/>
      <c r="I863" s="73"/>
      <c r="J863" s="73"/>
      <c r="K863" s="74"/>
      <c r="L863" s="74"/>
      <c r="M863" s="74"/>
      <c r="N863" s="74"/>
      <c r="O863" s="74"/>
      <c r="P863" s="74"/>
      <c r="Q863" s="74"/>
      <c r="R863" s="74"/>
      <c r="S863" s="73"/>
      <c r="T863" s="73"/>
      <c r="U863" s="73"/>
      <c r="V863" s="73"/>
      <c r="W863" s="73"/>
      <c r="X863" s="73"/>
      <c r="Y863" s="73"/>
      <c r="Z863" s="73"/>
    </row>
    <row r="864" spans="1:26" ht="13.5" customHeight="1">
      <c r="A864" s="73"/>
      <c r="B864" s="73"/>
      <c r="C864" s="73"/>
      <c r="D864" s="73"/>
      <c r="E864" s="73"/>
      <c r="F864" s="590"/>
      <c r="G864" s="591"/>
      <c r="H864" s="592"/>
      <c r="I864" s="73"/>
      <c r="J864" s="73"/>
      <c r="K864" s="74"/>
      <c r="L864" s="74"/>
      <c r="M864" s="74"/>
      <c r="N864" s="74"/>
      <c r="O864" s="74"/>
      <c r="P864" s="74"/>
      <c r="Q864" s="74"/>
      <c r="R864" s="74"/>
      <c r="S864" s="73"/>
      <c r="T864" s="73"/>
      <c r="U864" s="73"/>
      <c r="V864" s="73"/>
      <c r="W864" s="73"/>
      <c r="X864" s="73"/>
      <c r="Y864" s="73"/>
      <c r="Z864" s="73"/>
    </row>
    <row r="865" spans="1:26" ht="13.5" customHeight="1">
      <c r="A865" s="73"/>
      <c r="B865" s="73"/>
      <c r="C865" s="73"/>
      <c r="D865" s="73"/>
      <c r="E865" s="73"/>
      <c r="F865" s="590"/>
      <c r="G865" s="591"/>
      <c r="H865" s="592"/>
      <c r="I865" s="73"/>
      <c r="J865" s="73"/>
      <c r="K865" s="74"/>
      <c r="L865" s="74"/>
      <c r="M865" s="74"/>
      <c r="N865" s="74"/>
      <c r="O865" s="74"/>
      <c r="P865" s="74"/>
      <c r="Q865" s="74"/>
      <c r="R865" s="74"/>
      <c r="S865" s="73"/>
      <c r="T865" s="73"/>
      <c r="U865" s="73"/>
      <c r="V865" s="73"/>
      <c r="W865" s="73"/>
      <c r="X865" s="73"/>
      <c r="Y865" s="73"/>
      <c r="Z865" s="73"/>
    </row>
    <row r="866" spans="1:26" ht="13.5" customHeight="1">
      <c r="A866" s="73"/>
      <c r="B866" s="73"/>
      <c r="C866" s="73"/>
      <c r="D866" s="73"/>
      <c r="E866" s="73"/>
      <c r="F866" s="590"/>
      <c r="G866" s="591"/>
      <c r="H866" s="592"/>
      <c r="I866" s="73"/>
      <c r="J866" s="73"/>
      <c r="K866" s="74"/>
      <c r="L866" s="74"/>
      <c r="M866" s="74"/>
      <c r="N866" s="74"/>
      <c r="O866" s="74"/>
      <c r="P866" s="74"/>
      <c r="Q866" s="74"/>
      <c r="R866" s="74"/>
      <c r="S866" s="73"/>
      <c r="T866" s="73"/>
      <c r="U866" s="73"/>
      <c r="V866" s="73"/>
      <c r="W866" s="73"/>
      <c r="X866" s="73"/>
      <c r="Y866" s="73"/>
      <c r="Z866" s="73"/>
    </row>
    <row r="867" spans="1:26" ht="13.5" customHeight="1">
      <c r="A867" s="73"/>
      <c r="B867" s="73"/>
      <c r="C867" s="73"/>
      <c r="D867" s="73"/>
      <c r="E867" s="73"/>
      <c r="F867" s="590"/>
      <c r="G867" s="591"/>
      <c r="H867" s="592"/>
      <c r="I867" s="73"/>
      <c r="J867" s="73"/>
      <c r="K867" s="74"/>
      <c r="L867" s="74"/>
      <c r="M867" s="74"/>
      <c r="N867" s="74"/>
      <c r="O867" s="74"/>
      <c r="P867" s="74"/>
      <c r="Q867" s="74"/>
      <c r="R867" s="74"/>
      <c r="S867" s="73"/>
      <c r="T867" s="73"/>
      <c r="U867" s="73"/>
      <c r="V867" s="73"/>
      <c r="W867" s="73"/>
      <c r="X867" s="73"/>
      <c r="Y867" s="73"/>
      <c r="Z867" s="73"/>
    </row>
    <row r="868" spans="1:26" ht="13.5" customHeight="1">
      <c r="A868" s="73"/>
      <c r="B868" s="73"/>
      <c r="C868" s="73"/>
      <c r="D868" s="73"/>
      <c r="E868" s="73"/>
      <c r="F868" s="590"/>
      <c r="G868" s="591"/>
      <c r="H868" s="592"/>
      <c r="I868" s="73"/>
      <c r="J868" s="73"/>
      <c r="K868" s="74"/>
      <c r="L868" s="74"/>
      <c r="M868" s="74"/>
      <c r="N868" s="74"/>
      <c r="O868" s="74"/>
      <c r="P868" s="74"/>
      <c r="Q868" s="74"/>
      <c r="R868" s="74"/>
      <c r="S868" s="73"/>
      <c r="T868" s="73"/>
      <c r="U868" s="73"/>
      <c r="V868" s="73"/>
      <c r="W868" s="73"/>
      <c r="X868" s="73"/>
      <c r="Y868" s="73"/>
      <c r="Z868" s="73"/>
    </row>
    <row r="869" spans="1:26" ht="13.5" customHeight="1">
      <c r="A869" s="73"/>
      <c r="B869" s="73"/>
      <c r="C869" s="73"/>
      <c r="D869" s="73"/>
      <c r="E869" s="73"/>
      <c r="F869" s="590"/>
      <c r="G869" s="591"/>
      <c r="H869" s="592"/>
      <c r="I869" s="73"/>
      <c r="J869" s="73"/>
      <c r="K869" s="74"/>
      <c r="L869" s="74"/>
      <c r="M869" s="74"/>
      <c r="N869" s="74"/>
      <c r="O869" s="74"/>
      <c r="P869" s="74"/>
      <c r="Q869" s="74"/>
      <c r="R869" s="74"/>
      <c r="S869" s="73"/>
      <c r="T869" s="73"/>
      <c r="U869" s="73"/>
      <c r="V869" s="73"/>
      <c r="W869" s="73"/>
      <c r="X869" s="73"/>
      <c r="Y869" s="73"/>
      <c r="Z869" s="73"/>
    </row>
    <row r="870" spans="1:26" ht="13.5" customHeight="1">
      <c r="A870" s="73"/>
      <c r="B870" s="73"/>
      <c r="C870" s="73"/>
      <c r="D870" s="73"/>
      <c r="E870" s="73"/>
      <c r="F870" s="590"/>
      <c r="G870" s="591"/>
      <c r="H870" s="592"/>
      <c r="I870" s="73"/>
      <c r="J870" s="73"/>
      <c r="K870" s="74"/>
      <c r="L870" s="74"/>
      <c r="M870" s="74"/>
      <c r="N870" s="74"/>
      <c r="O870" s="74"/>
      <c r="P870" s="74"/>
      <c r="Q870" s="74"/>
      <c r="R870" s="74"/>
      <c r="S870" s="73"/>
      <c r="T870" s="73"/>
      <c r="U870" s="73"/>
      <c r="V870" s="73"/>
      <c r="W870" s="73"/>
      <c r="X870" s="73"/>
      <c r="Y870" s="73"/>
      <c r="Z870" s="73"/>
    </row>
    <row r="871" spans="1:26" ht="13.5" customHeight="1">
      <c r="A871" s="73"/>
      <c r="B871" s="73"/>
      <c r="C871" s="73"/>
      <c r="D871" s="73"/>
      <c r="E871" s="73"/>
      <c r="F871" s="590"/>
      <c r="G871" s="591"/>
      <c r="H871" s="592"/>
      <c r="I871" s="73"/>
      <c r="J871" s="73"/>
      <c r="K871" s="74"/>
      <c r="L871" s="74"/>
      <c r="M871" s="74"/>
      <c r="N871" s="74"/>
      <c r="O871" s="74"/>
      <c r="P871" s="74"/>
      <c r="Q871" s="74"/>
      <c r="R871" s="74"/>
      <c r="S871" s="73"/>
      <c r="T871" s="73"/>
      <c r="U871" s="73"/>
      <c r="V871" s="73"/>
      <c r="W871" s="73"/>
      <c r="X871" s="73"/>
      <c r="Y871" s="73"/>
      <c r="Z871" s="73"/>
    </row>
    <row r="872" spans="1:26" ht="13.5" customHeight="1">
      <c r="A872" s="73"/>
      <c r="B872" s="73"/>
      <c r="C872" s="73"/>
      <c r="D872" s="73"/>
      <c r="E872" s="73"/>
      <c r="F872" s="590"/>
      <c r="G872" s="591"/>
      <c r="H872" s="592"/>
      <c r="I872" s="73"/>
      <c r="J872" s="73"/>
      <c r="K872" s="74"/>
      <c r="L872" s="74"/>
      <c r="M872" s="74"/>
      <c r="N872" s="74"/>
      <c r="O872" s="74"/>
      <c r="P872" s="74"/>
      <c r="Q872" s="74"/>
      <c r="R872" s="74"/>
      <c r="S872" s="73"/>
      <c r="T872" s="73"/>
      <c r="U872" s="73"/>
      <c r="V872" s="73"/>
      <c r="W872" s="73"/>
      <c r="X872" s="73"/>
      <c r="Y872" s="73"/>
      <c r="Z872" s="73"/>
    </row>
    <row r="873" spans="1:26" ht="13.5" customHeight="1">
      <c r="A873" s="73"/>
      <c r="B873" s="73"/>
      <c r="C873" s="73"/>
      <c r="D873" s="73"/>
      <c r="E873" s="73"/>
      <c r="F873" s="590"/>
      <c r="G873" s="591"/>
      <c r="H873" s="592"/>
      <c r="I873" s="73"/>
      <c r="J873" s="73"/>
      <c r="K873" s="74"/>
      <c r="L873" s="74"/>
      <c r="M873" s="74"/>
      <c r="N873" s="74"/>
      <c r="O873" s="74"/>
      <c r="P873" s="74"/>
      <c r="Q873" s="74"/>
      <c r="R873" s="74"/>
      <c r="S873" s="73"/>
      <c r="T873" s="73"/>
      <c r="U873" s="73"/>
      <c r="V873" s="73"/>
      <c r="W873" s="73"/>
      <c r="X873" s="73"/>
      <c r="Y873" s="73"/>
      <c r="Z873" s="73"/>
    </row>
    <row r="874" spans="1:26" ht="13.5" customHeight="1">
      <c r="A874" s="73"/>
      <c r="B874" s="73"/>
      <c r="C874" s="73"/>
      <c r="D874" s="73"/>
      <c r="E874" s="73"/>
      <c r="F874" s="590"/>
      <c r="G874" s="591"/>
      <c r="H874" s="592"/>
      <c r="I874" s="73"/>
      <c r="J874" s="73"/>
      <c r="K874" s="74"/>
      <c r="L874" s="74"/>
      <c r="M874" s="74"/>
      <c r="N874" s="74"/>
      <c r="O874" s="74"/>
      <c r="P874" s="74"/>
      <c r="Q874" s="74"/>
      <c r="R874" s="74"/>
      <c r="S874" s="73"/>
      <c r="T874" s="73"/>
      <c r="U874" s="73"/>
      <c r="V874" s="73"/>
      <c r="W874" s="73"/>
      <c r="X874" s="73"/>
      <c r="Y874" s="73"/>
      <c r="Z874" s="73"/>
    </row>
    <row r="875" spans="1:26" ht="13.5" customHeight="1">
      <c r="A875" s="73"/>
      <c r="B875" s="73"/>
      <c r="C875" s="73"/>
      <c r="D875" s="73"/>
      <c r="E875" s="73"/>
      <c r="F875" s="590"/>
      <c r="G875" s="591"/>
      <c r="H875" s="592"/>
      <c r="I875" s="73"/>
      <c r="J875" s="73"/>
      <c r="K875" s="74"/>
      <c r="L875" s="74"/>
      <c r="M875" s="74"/>
      <c r="N875" s="74"/>
      <c r="O875" s="74"/>
      <c r="P875" s="74"/>
      <c r="Q875" s="74"/>
      <c r="R875" s="74"/>
      <c r="S875" s="73"/>
      <c r="T875" s="73"/>
      <c r="U875" s="73"/>
      <c r="V875" s="73"/>
      <c r="W875" s="73"/>
      <c r="X875" s="73"/>
      <c r="Y875" s="73"/>
      <c r="Z875" s="73"/>
    </row>
    <row r="876" spans="1:26" ht="13.5" customHeight="1">
      <c r="A876" s="73"/>
      <c r="B876" s="73"/>
      <c r="C876" s="73"/>
      <c r="D876" s="73"/>
      <c r="E876" s="73"/>
      <c r="F876" s="590"/>
      <c r="G876" s="591"/>
      <c r="H876" s="592"/>
      <c r="I876" s="73"/>
      <c r="J876" s="73"/>
      <c r="K876" s="74"/>
      <c r="L876" s="74"/>
      <c r="M876" s="74"/>
      <c r="N876" s="74"/>
      <c r="O876" s="74"/>
      <c r="P876" s="74"/>
      <c r="Q876" s="74"/>
      <c r="R876" s="74"/>
      <c r="S876" s="73"/>
      <c r="T876" s="73"/>
      <c r="U876" s="73"/>
      <c r="V876" s="73"/>
      <c r="W876" s="73"/>
      <c r="X876" s="73"/>
      <c r="Y876" s="73"/>
      <c r="Z876" s="73"/>
    </row>
    <row r="877" spans="1:26" ht="13.5" customHeight="1">
      <c r="A877" s="73"/>
      <c r="B877" s="73"/>
      <c r="C877" s="73"/>
      <c r="D877" s="73"/>
      <c r="E877" s="73"/>
      <c r="F877" s="590"/>
      <c r="G877" s="591"/>
      <c r="H877" s="592"/>
      <c r="I877" s="73"/>
      <c r="J877" s="73"/>
      <c r="K877" s="74"/>
      <c r="L877" s="74"/>
      <c r="M877" s="74"/>
      <c r="N877" s="74"/>
      <c r="O877" s="74"/>
      <c r="P877" s="74"/>
      <c r="Q877" s="74"/>
      <c r="R877" s="74"/>
      <c r="S877" s="73"/>
      <c r="T877" s="73"/>
      <c r="U877" s="73"/>
      <c r="V877" s="73"/>
      <c r="W877" s="73"/>
      <c r="X877" s="73"/>
      <c r="Y877" s="73"/>
      <c r="Z877" s="73"/>
    </row>
    <row r="878" spans="1:26" ht="13.5" customHeight="1">
      <c r="A878" s="73"/>
      <c r="B878" s="73"/>
      <c r="C878" s="73"/>
      <c r="D878" s="73"/>
      <c r="E878" s="73"/>
      <c r="F878" s="590"/>
      <c r="G878" s="591"/>
      <c r="H878" s="592"/>
      <c r="I878" s="73"/>
      <c r="J878" s="73"/>
      <c r="K878" s="74"/>
      <c r="L878" s="74"/>
      <c r="M878" s="74"/>
      <c r="N878" s="74"/>
      <c r="O878" s="74"/>
      <c r="P878" s="74"/>
      <c r="Q878" s="74"/>
      <c r="R878" s="74"/>
      <c r="S878" s="73"/>
      <c r="T878" s="73"/>
      <c r="U878" s="73"/>
      <c r="V878" s="73"/>
      <c r="W878" s="73"/>
      <c r="X878" s="73"/>
      <c r="Y878" s="73"/>
      <c r="Z878" s="73"/>
    </row>
    <row r="879" spans="1:26" ht="13.5" customHeight="1">
      <c r="A879" s="73"/>
      <c r="B879" s="73"/>
      <c r="C879" s="73"/>
      <c r="D879" s="73"/>
      <c r="E879" s="73"/>
      <c r="F879" s="590"/>
      <c r="G879" s="591"/>
      <c r="H879" s="592"/>
      <c r="I879" s="73"/>
      <c r="J879" s="73"/>
      <c r="K879" s="74"/>
      <c r="L879" s="74"/>
      <c r="M879" s="74"/>
      <c r="N879" s="74"/>
      <c r="O879" s="74"/>
      <c r="P879" s="74"/>
      <c r="Q879" s="74"/>
      <c r="R879" s="74"/>
      <c r="S879" s="73"/>
      <c r="T879" s="73"/>
      <c r="U879" s="73"/>
      <c r="V879" s="73"/>
      <c r="W879" s="73"/>
      <c r="X879" s="73"/>
      <c r="Y879" s="73"/>
      <c r="Z879" s="73"/>
    </row>
    <row r="880" spans="1:26" ht="13.5" customHeight="1">
      <c r="A880" s="73"/>
      <c r="B880" s="73"/>
      <c r="C880" s="73"/>
      <c r="D880" s="73"/>
      <c r="E880" s="73"/>
      <c r="F880" s="590"/>
      <c r="G880" s="591"/>
      <c r="H880" s="592"/>
      <c r="I880" s="73"/>
      <c r="J880" s="73"/>
      <c r="K880" s="74"/>
      <c r="L880" s="74"/>
      <c r="M880" s="74"/>
      <c r="N880" s="74"/>
      <c r="O880" s="74"/>
      <c r="P880" s="74"/>
      <c r="Q880" s="74"/>
      <c r="R880" s="74"/>
      <c r="S880" s="73"/>
      <c r="T880" s="73"/>
      <c r="U880" s="73"/>
      <c r="V880" s="73"/>
      <c r="W880" s="73"/>
      <c r="X880" s="73"/>
      <c r="Y880" s="73"/>
      <c r="Z880" s="73"/>
    </row>
    <row r="881" spans="1:26" ht="13.5" customHeight="1">
      <c r="A881" s="73"/>
      <c r="B881" s="73"/>
      <c r="C881" s="73"/>
      <c r="D881" s="73"/>
      <c r="E881" s="73"/>
      <c r="F881" s="590"/>
      <c r="G881" s="591"/>
      <c r="H881" s="592"/>
      <c r="I881" s="73"/>
      <c r="J881" s="73"/>
      <c r="K881" s="74"/>
      <c r="L881" s="74"/>
      <c r="M881" s="74"/>
      <c r="N881" s="74"/>
      <c r="O881" s="74"/>
      <c r="P881" s="74"/>
      <c r="Q881" s="74"/>
      <c r="R881" s="74"/>
      <c r="S881" s="73"/>
      <c r="T881" s="73"/>
      <c r="U881" s="73"/>
      <c r="V881" s="73"/>
      <c r="W881" s="73"/>
      <c r="X881" s="73"/>
      <c r="Y881" s="73"/>
      <c r="Z881" s="73"/>
    </row>
    <row r="882" spans="1:26" ht="13.5" customHeight="1">
      <c r="A882" s="73"/>
      <c r="B882" s="73"/>
      <c r="C882" s="73"/>
      <c r="D882" s="73"/>
      <c r="E882" s="73"/>
      <c r="F882" s="590"/>
      <c r="G882" s="591"/>
      <c r="H882" s="592"/>
      <c r="I882" s="73"/>
      <c r="J882" s="73"/>
      <c r="K882" s="74"/>
      <c r="L882" s="74"/>
      <c r="M882" s="74"/>
      <c r="N882" s="74"/>
      <c r="O882" s="74"/>
      <c r="P882" s="74"/>
      <c r="Q882" s="74"/>
      <c r="R882" s="74"/>
      <c r="S882" s="73"/>
      <c r="T882" s="73"/>
      <c r="U882" s="73"/>
      <c r="V882" s="73"/>
      <c r="W882" s="73"/>
      <c r="X882" s="73"/>
      <c r="Y882" s="73"/>
      <c r="Z882" s="73"/>
    </row>
    <row r="883" spans="1:26" ht="13.5" customHeight="1">
      <c r="A883" s="73"/>
      <c r="B883" s="73"/>
      <c r="C883" s="73"/>
      <c r="D883" s="73"/>
      <c r="E883" s="73"/>
      <c r="F883" s="590"/>
      <c r="G883" s="591"/>
      <c r="H883" s="592"/>
      <c r="I883" s="73"/>
      <c r="J883" s="73"/>
      <c r="K883" s="74"/>
      <c r="L883" s="74"/>
      <c r="M883" s="74"/>
      <c r="N883" s="74"/>
      <c r="O883" s="74"/>
      <c r="P883" s="74"/>
      <c r="Q883" s="74"/>
      <c r="R883" s="74"/>
      <c r="S883" s="73"/>
      <c r="T883" s="73"/>
      <c r="U883" s="73"/>
      <c r="V883" s="73"/>
      <c r="W883" s="73"/>
      <c r="X883" s="73"/>
      <c r="Y883" s="73"/>
      <c r="Z883" s="73"/>
    </row>
    <row r="884" spans="1:26" ht="13.5" customHeight="1">
      <c r="A884" s="73"/>
      <c r="B884" s="73"/>
      <c r="C884" s="73"/>
      <c r="D884" s="73"/>
      <c r="E884" s="73"/>
      <c r="F884" s="590"/>
      <c r="G884" s="591"/>
      <c r="H884" s="592"/>
      <c r="I884" s="73"/>
      <c r="J884" s="73"/>
      <c r="K884" s="74"/>
      <c r="L884" s="74"/>
      <c r="M884" s="74"/>
      <c r="N884" s="74"/>
      <c r="O884" s="74"/>
      <c r="P884" s="74"/>
      <c r="Q884" s="74"/>
      <c r="R884" s="74"/>
      <c r="S884" s="73"/>
      <c r="T884" s="73"/>
      <c r="U884" s="73"/>
      <c r="V884" s="73"/>
      <c r="W884" s="73"/>
      <c r="X884" s="73"/>
      <c r="Y884" s="73"/>
      <c r="Z884" s="73"/>
    </row>
    <row r="885" spans="1:26" ht="13.5" customHeight="1">
      <c r="A885" s="73"/>
      <c r="B885" s="73"/>
      <c r="C885" s="73"/>
      <c r="D885" s="73"/>
      <c r="E885" s="73"/>
      <c r="F885" s="590"/>
      <c r="G885" s="591"/>
      <c r="H885" s="592"/>
      <c r="I885" s="73"/>
      <c r="J885" s="73"/>
      <c r="K885" s="74"/>
      <c r="L885" s="74"/>
      <c r="M885" s="74"/>
      <c r="N885" s="74"/>
      <c r="O885" s="74"/>
      <c r="P885" s="74"/>
      <c r="Q885" s="74"/>
      <c r="R885" s="74"/>
      <c r="S885" s="73"/>
      <c r="T885" s="73"/>
      <c r="U885" s="73"/>
      <c r="V885" s="73"/>
      <c r="W885" s="73"/>
      <c r="X885" s="73"/>
      <c r="Y885" s="73"/>
      <c r="Z885" s="73"/>
    </row>
    <row r="886" spans="1:26" ht="13.5" customHeight="1">
      <c r="A886" s="73"/>
      <c r="B886" s="73"/>
      <c r="C886" s="73"/>
      <c r="D886" s="73"/>
      <c r="E886" s="73"/>
      <c r="F886" s="590"/>
      <c r="G886" s="591"/>
      <c r="H886" s="592"/>
      <c r="I886" s="73"/>
      <c r="J886" s="73"/>
      <c r="K886" s="74"/>
      <c r="L886" s="74"/>
      <c r="M886" s="74"/>
      <c r="N886" s="74"/>
      <c r="O886" s="74"/>
      <c r="P886" s="74"/>
      <c r="Q886" s="74"/>
      <c r="R886" s="74"/>
      <c r="S886" s="73"/>
      <c r="T886" s="73"/>
      <c r="U886" s="73"/>
      <c r="V886" s="73"/>
      <c r="W886" s="73"/>
      <c r="X886" s="73"/>
      <c r="Y886" s="73"/>
      <c r="Z886" s="73"/>
    </row>
    <row r="887" spans="1:26" ht="13.5" customHeight="1">
      <c r="A887" s="73"/>
      <c r="B887" s="73"/>
      <c r="C887" s="73"/>
      <c r="D887" s="73"/>
      <c r="E887" s="73"/>
      <c r="F887" s="590"/>
      <c r="G887" s="591"/>
      <c r="H887" s="592"/>
      <c r="I887" s="73"/>
      <c r="J887" s="73"/>
      <c r="K887" s="74"/>
      <c r="L887" s="74"/>
      <c r="M887" s="74"/>
      <c r="N887" s="74"/>
      <c r="O887" s="74"/>
      <c r="P887" s="74"/>
      <c r="Q887" s="74"/>
      <c r="R887" s="74"/>
      <c r="S887" s="73"/>
      <c r="T887" s="73"/>
      <c r="U887" s="73"/>
      <c r="V887" s="73"/>
      <c r="W887" s="73"/>
      <c r="X887" s="73"/>
      <c r="Y887" s="73"/>
      <c r="Z887" s="73"/>
    </row>
    <row r="888" spans="1:26" ht="13.5" customHeight="1">
      <c r="A888" s="73"/>
      <c r="B888" s="73"/>
      <c r="C888" s="73"/>
      <c r="D888" s="73"/>
      <c r="E888" s="73"/>
      <c r="F888" s="590"/>
      <c r="G888" s="591"/>
      <c r="H888" s="592"/>
      <c r="I888" s="73"/>
      <c r="J888" s="73"/>
      <c r="K888" s="74"/>
      <c r="L888" s="74"/>
      <c r="M888" s="74"/>
      <c r="N888" s="74"/>
      <c r="O888" s="74"/>
      <c r="P888" s="74"/>
      <c r="Q888" s="74"/>
      <c r="R888" s="74"/>
      <c r="S888" s="73"/>
      <c r="T888" s="73"/>
      <c r="U888" s="73"/>
      <c r="V888" s="73"/>
      <c r="W888" s="73"/>
      <c r="X888" s="73"/>
      <c r="Y888" s="73"/>
      <c r="Z888" s="73"/>
    </row>
    <row r="889" spans="1:26" ht="13.5" customHeight="1">
      <c r="A889" s="73"/>
      <c r="B889" s="73"/>
      <c r="C889" s="73"/>
      <c r="D889" s="73"/>
      <c r="E889" s="73"/>
      <c r="F889" s="590"/>
      <c r="G889" s="591"/>
      <c r="H889" s="592"/>
      <c r="I889" s="73"/>
      <c r="J889" s="73"/>
      <c r="K889" s="74"/>
      <c r="L889" s="74"/>
      <c r="M889" s="74"/>
      <c r="N889" s="74"/>
      <c r="O889" s="74"/>
      <c r="P889" s="74"/>
      <c r="Q889" s="74"/>
      <c r="R889" s="74"/>
      <c r="S889" s="73"/>
      <c r="T889" s="73"/>
      <c r="U889" s="73"/>
      <c r="V889" s="73"/>
      <c r="W889" s="73"/>
      <c r="X889" s="73"/>
      <c r="Y889" s="73"/>
      <c r="Z889" s="73"/>
    </row>
    <row r="890" spans="1:26" ht="13.5" customHeight="1">
      <c r="A890" s="73"/>
      <c r="B890" s="73"/>
      <c r="C890" s="73"/>
      <c r="D890" s="73"/>
      <c r="E890" s="73"/>
      <c r="F890" s="590"/>
      <c r="G890" s="591"/>
      <c r="H890" s="592"/>
      <c r="I890" s="73"/>
      <c r="J890" s="73"/>
      <c r="K890" s="74"/>
      <c r="L890" s="74"/>
      <c r="M890" s="74"/>
      <c r="N890" s="74"/>
      <c r="O890" s="74"/>
      <c r="P890" s="74"/>
      <c r="Q890" s="74"/>
      <c r="R890" s="74"/>
      <c r="S890" s="73"/>
      <c r="T890" s="73"/>
      <c r="U890" s="73"/>
      <c r="V890" s="73"/>
      <c r="W890" s="73"/>
      <c r="X890" s="73"/>
      <c r="Y890" s="73"/>
      <c r="Z890" s="73"/>
    </row>
    <row r="891" spans="1:26" ht="13.5" customHeight="1">
      <c r="A891" s="73"/>
      <c r="B891" s="73"/>
      <c r="C891" s="73"/>
      <c r="D891" s="73"/>
      <c r="E891" s="73"/>
      <c r="F891" s="590"/>
      <c r="G891" s="591"/>
      <c r="H891" s="592"/>
      <c r="I891" s="73"/>
      <c r="J891" s="73"/>
      <c r="K891" s="74"/>
      <c r="L891" s="74"/>
      <c r="M891" s="74"/>
      <c r="N891" s="74"/>
      <c r="O891" s="74"/>
      <c r="P891" s="74"/>
      <c r="Q891" s="74"/>
      <c r="R891" s="74"/>
      <c r="S891" s="73"/>
      <c r="T891" s="73"/>
      <c r="U891" s="73"/>
      <c r="V891" s="73"/>
      <c r="W891" s="73"/>
      <c r="X891" s="73"/>
      <c r="Y891" s="73"/>
      <c r="Z891" s="73"/>
    </row>
    <row r="892" spans="1:26" ht="13.5" customHeight="1">
      <c r="A892" s="73"/>
      <c r="B892" s="73"/>
      <c r="C892" s="73"/>
      <c r="D892" s="73"/>
      <c r="E892" s="73"/>
      <c r="F892" s="590"/>
      <c r="G892" s="591"/>
      <c r="H892" s="592"/>
      <c r="I892" s="73"/>
      <c r="J892" s="73"/>
      <c r="K892" s="74"/>
      <c r="L892" s="74"/>
      <c r="M892" s="74"/>
      <c r="N892" s="74"/>
      <c r="O892" s="74"/>
      <c r="P892" s="74"/>
      <c r="Q892" s="74"/>
      <c r="R892" s="74"/>
      <c r="S892" s="73"/>
      <c r="T892" s="73"/>
      <c r="U892" s="73"/>
      <c r="V892" s="73"/>
      <c r="W892" s="73"/>
      <c r="X892" s="73"/>
      <c r="Y892" s="73"/>
      <c r="Z892" s="73"/>
    </row>
    <row r="893" spans="1:26" ht="13.5" customHeight="1">
      <c r="A893" s="73"/>
      <c r="B893" s="73"/>
      <c r="C893" s="73"/>
      <c r="D893" s="73"/>
      <c r="E893" s="73"/>
      <c r="F893" s="590"/>
      <c r="G893" s="591"/>
      <c r="H893" s="592"/>
      <c r="I893" s="73"/>
      <c r="J893" s="73"/>
      <c r="K893" s="74"/>
      <c r="L893" s="74"/>
      <c r="M893" s="74"/>
      <c r="N893" s="74"/>
      <c r="O893" s="74"/>
      <c r="P893" s="74"/>
      <c r="Q893" s="74"/>
      <c r="R893" s="74"/>
      <c r="S893" s="73"/>
      <c r="T893" s="73"/>
      <c r="U893" s="73"/>
      <c r="V893" s="73"/>
      <c r="W893" s="73"/>
      <c r="X893" s="73"/>
      <c r="Y893" s="73"/>
      <c r="Z893" s="73"/>
    </row>
    <row r="894" spans="1:26" ht="13.5" customHeight="1">
      <c r="A894" s="73"/>
      <c r="B894" s="73"/>
      <c r="C894" s="73"/>
      <c r="D894" s="73"/>
      <c r="E894" s="73"/>
      <c r="F894" s="590"/>
      <c r="G894" s="591"/>
      <c r="H894" s="592"/>
      <c r="I894" s="73"/>
      <c r="J894" s="73"/>
      <c r="K894" s="74"/>
      <c r="L894" s="74"/>
      <c r="M894" s="74"/>
      <c r="N894" s="74"/>
      <c r="O894" s="74"/>
      <c r="P894" s="74"/>
      <c r="Q894" s="74"/>
      <c r="R894" s="74"/>
      <c r="S894" s="73"/>
      <c r="T894" s="73"/>
      <c r="U894" s="73"/>
      <c r="V894" s="73"/>
      <c r="W894" s="73"/>
      <c r="X894" s="73"/>
      <c r="Y894" s="73"/>
      <c r="Z894" s="73"/>
    </row>
    <row r="895" spans="1:26" ht="13.5" customHeight="1">
      <c r="A895" s="73"/>
      <c r="B895" s="73"/>
      <c r="C895" s="73"/>
      <c r="D895" s="73"/>
      <c r="E895" s="73"/>
      <c r="F895" s="590"/>
      <c r="G895" s="591"/>
      <c r="H895" s="592"/>
      <c r="I895" s="73"/>
      <c r="J895" s="73"/>
      <c r="K895" s="74"/>
      <c r="L895" s="74"/>
      <c r="M895" s="74"/>
      <c r="N895" s="74"/>
      <c r="O895" s="74"/>
      <c r="P895" s="74"/>
      <c r="Q895" s="74"/>
      <c r="R895" s="74"/>
      <c r="S895" s="73"/>
      <c r="T895" s="73"/>
      <c r="U895" s="73"/>
      <c r="V895" s="73"/>
      <c r="W895" s="73"/>
      <c r="X895" s="73"/>
      <c r="Y895" s="73"/>
      <c r="Z895" s="73"/>
    </row>
    <row r="896" spans="1:26" ht="13.5" customHeight="1">
      <c r="A896" s="73"/>
      <c r="B896" s="73"/>
      <c r="C896" s="73"/>
      <c r="D896" s="73"/>
      <c r="E896" s="73"/>
      <c r="F896" s="590"/>
      <c r="G896" s="591"/>
      <c r="H896" s="592"/>
      <c r="I896" s="73"/>
      <c r="J896" s="73"/>
      <c r="K896" s="74"/>
      <c r="L896" s="74"/>
      <c r="M896" s="74"/>
      <c r="N896" s="74"/>
      <c r="O896" s="74"/>
      <c r="P896" s="74"/>
      <c r="Q896" s="74"/>
      <c r="R896" s="74"/>
      <c r="S896" s="73"/>
      <c r="T896" s="73"/>
      <c r="U896" s="73"/>
      <c r="V896" s="73"/>
      <c r="W896" s="73"/>
      <c r="X896" s="73"/>
      <c r="Y896" s="73"/>
      <c r="Z896" s="73"/>
    </row>
    <row r="897" spans="1:26" ht="13.5" customHeight="1">
      <c r="A897" s="73"/>
      <c r="B897" s="73"/>
      <c r="C897" s="73"/>
      <c r="D897" s="73"/>
      <c r="E897" s="73"/>
      <c r="F897" s="590"/>
      <c r="G897" s="591"/>
      <c r="H897" s="592"/>
      <c r="I897" s="73"/>
      <c r="J897" s="73"/>
      <c r="K897" s="74"/>
      <c r="L897" s="74"/>
      <c r="M897" s="74"/>
      <c r="N897" s="74"/>
      <c r="O897" s="74"/>
      <c r="P897" s="74"/>
      <c r="Q897" s="74"/>
      <c r="R897" s="74"/>
      <c r="S897" s="73"/>
      <c r="T897" s="73"/>
      <c r="U897" s="73"/>
      <c r="V897" s="73"/>
      <c r="W897" s="73"/>
      <c r="X897" s="73"/>
      <c r="Y897" s="73"/>
      <c r="Z897" s="73"/>
    </row>
    <row r="898" spans="1:26" ht="13.5" customHeight="1">
      <c r="A898" s="73"/>
      <c r="B898" s="73"/>
      <c r="C898" s="73"/>
      <c r="D898" s="73"/>
      <c r="E898" s="73"/>
      <c r="F898" s="590"/>
      <c r="G898" s="591"/>
      <c r="H898" s="592"/>
      <c r="I898" s="73"/>
      <c r="J898" s="73"/>
      <c r="K898" s="74"/>
      <c r="L898" s="74"/>
      <c r="M898" s="74"/>
      <c r="N898" s="74"/>
      <c r="O898" s="74"/>
      <c r="P898" s="74"/>
      <c r="Q898" s="74"/>
      <c r="R898" s="74"/>
      <c r="S898" s="73"/>
      <c r="T898" s="73"/>
      <c r="U898" s="73"/>
      <c r="V898" s="73"/>
      <c r="W898" s="73"/>
      <c r="X898" s="73"/>
      <c r="Y898" s="73"/>
      <c r="Z898" s="73"/>
    </row>
    <row r="899" spans="1:26" ht="13.5" customHeight="1">
      <c r="A899" s="73"/>
      <c r="B899" s="73"/>
      <c r="C899" s="73"/>
      <c r="D899" s="73"/>
      <c r="E899" s="73"/>
      <c r="F899" s="590"/>
      <c r="G899" s="591"/>
      <c r="H899" s="592"/>
      <c r="I899" s="73"/>
      <c r="J899" s="73"/>
      <c r="K899" s="74"/>
      <c r="L899" s="74"/>
      <c r="M899" s="74"/>
      <c r="N899" s="74"/>
      <c r="O899" s="74"/>
      <c r="P899" s="74"/>
      <c r="Q899" s="74"/>
      <c r="R899" s="74"/>
      <c r="S899" s="73"/>
      <c r="T899" s="73"/>
      <c r="U899" s="73"/>
      <c r="V899" s="73"/>
      <c r="W899" s="73"/>
      <c r="X899" s="73"/>
      <c r="Y899" s="73"/>
      <c r="Z899" s="73"/>
    </row>
    <row r="900" spans="1:26" ht="13.5" customHeight="1">
      <c r="A900" s="73"/>
      <c r="B900" s="73"/>
      <c r="C900" s="73"/>
      <c r="D900" s="73"/>
      <c r="E900" s="73"/>
      <c r="F900" s="590"/>
      <c r="G900" s="591"/>
      <c r="H900" s="592"/>
      <c r="I900" s="73"/>
      <c r="J900" s="73"/>
      <c r="K900" s="74"/>
      <c r="L900" s="74"/>
      <c r="M900" s="74"/>
      <c r="N900" s="74"/>
      <c r="O900" s="74"/>
      <c r="P900" s="74"/>
      <c r="Q900" s="74"/>
      <c r="R900" s="74"/>
      <c r="S900" s="73"/>
      <c r="T900" s="73"/>
      <c r="U900" s="73"/>
      <c r="V900" s="73"/>
      <c r="W900" s="73"/>
      <c r="X900" s="73"/>
      <c r="Y900" s="73"/>
      <c r="Z900" s="73"/>
    </row>
    <row r="901" spans="1:26" ht="13.5" customHeight="1">
      <c r="A901" s="73"/>
      <c r="B901" s="73"/>
      <c r="C901" s="73"/>
      <c r="D901" s="73"/>
      <c r="E901" s="73"/>
      <c r="F901" s="590"/>
      <c r="G901" s="591"/>
      <c r="H901" s="592"/>
      <c r="I901" s="73"/>
      <c r="J901" s="73"/>
      <c r="K901" s="74"/>
      <c r="L901" s="74"/>
      <c r="M901" s="74"/>
      <c r="N901" s="74"/>
      <c r="O901" s="74"/>
      <c r="P901" s="74"/>
      <c r="Q901" s="74"/>
      <c r="R901" s="74"/>
      <c r="S901" s="73"/>
      <c r="T901" s="73"/>
      <c r="U901" s="73"/>
      <c r="V901" s="73"/>
      <c r="W901" s="73"/>
      <c r="X901" s="73"/>
      <c r="Y901" s="73"/>
      <c r="Z901" s="73"/>
    </row>
    <row r="902" spans="1:26" ht="13.5" customHeight="1">
      <c r="A902" s="73"/>
      <c r="B902" s="73"/>
      <c r="C902" s="73"/>
      <c r="D902" s="73"/>
      <c r="E902" s="73"/>
      <c r="F902" s="590"/>
      <c r="G902" s="591"/>
      <c r="H902" s="592"/>
      <c r="I902" s="73"/>
      <c r="J902" s="73"/>
      <c r="K902" s="74"/>
      <c r="L902" s="74"/>
      <c r="M902" s="74"/>
      <c r="N902" s="74"/>
      <c r="O902" s="74"/>
      <c r="P902" s="74"/>
      <c r="Q902" s="74"/>
      <c r="R902" s="74"/>
      <c r="S902" s="73"/>
      <c r="T902" s="73"/>
      <c r="U902" s="73"/>
      <c r="V902" s="73"/>
      <c r="W902" s="73"/>
      <c r="X902" s="73"/>
      <c r="Y902" s="73"/>
      <c r="Z902" s="73"/>
    </row>
    <row r="903" spans="1:26" ht="13.5" customHeight="1">
      <c r="A903" s="73"/>
      <c r="B903" s="73"/>
      <c r="C903" s="73"/>
      <c r="D903" s="73"/>
      <c r="E903" s="73"/>
      <c r="F903" s="590"/>
      <c r="G903" s="591"/>
      <c r="H903" s="592"/>
      <c r="I903" s="73"/>
      <c r="J903" s="73"/>
      <c r="K903" s="74"/>
      <c r="L903" s="74"/>
      <c r="M903" s="74"/>
      <c r="N903" s="74"/>
      <c r="O903" s="74"/>
      <c r="P903" s="74"/>
      <c r="Q903" s="74"/>
      <c r="R903" s="74"/>
      <c r="S903" s="73"/>
      <c r="T903" s="73"/>
      <c r="U903" s="73"/>
      <c r="V903" s="73"/>
      <c r="W903" s="73"/>
      <c r="X903" s="73"/>
      <c r="Y903" s="73"/>
      <c r="Z903" s="73"/>
    </row>
    <row r="904" spans="1:26" ht="13.5" customHeight="1">
      <c r="A904" s="73"/>
      <c r="B904" s="73"/>
      <c r="C904" s="73"/>
      <c r="D904" s="73"/>
      <c r="E904" s="73"/>
      <c r="F904" s="590"/>
      <c r="G904" s="591"/>
      <c r="H904" s="592"/>
      <c r="I904" s="73"/>
      <c r="J904" s="73"/>
      <c r="K904" s="74"/>
      <c r="L904" s="74"/>
      <c r="M904" s="74"/>
      <c r="N904" s="74"/>
      <c r="O904" s="74"/>
      <c r="P904" s="74"/>
      <c r="Q904" s="74"/>
      <c r="R904" s="74"/>
      <c r="S904" s="73"/>
      <c r="T904" s="73"/>
      <c r="U904" s="73"/>
      <c r="V904" s="73"/>
      <c r="W904" s="73"/>
      <c r="X904" s="73"/>
      <c r="Y904" s="73"/>
      <c r="Z904" s="73"/>
    </row>
    <row r="905" spans="1:26" ht="13.5" customHeight="1">
      <c r="A905" s="73"/>
      <c r="B905" s="73"/>
      <c r="C905" s="73"/>
      <c r="D905" s="73"/>
      <c r="E905" s="73"/>
      <c r="F905" s="590"/>
      <c r="G905" s="591"/>
      <c r="H905" s="592"/>
      <c r="I905" s="73"/>
      <c r="J905" s="73"/>
      <c r="K905" s="74"/>
      <c r="L905" s="74"/>
      <c r="M905" s="74"/>
      <c r="N905" s="74"/>
      <c r="O905" s="74"/>
      <c r="P905" s="74"/>
      <c r="Q905" s="74"/>
      <c r="R905" s="74"/>
      <c r="S905" s="73"/>
      <c r="T905" s="73"/>
      <c r="U905" s="73"/>
      <c r="V905" s="73"/>
      <c r="W905" s="73"/>
      <c r="X905" s="73"/>
      <c r="Y905" s="73"/>
      <c r="Z905" s="73"/>
    </row>
    <row r="906" spans="1:26" ht="13.5" customHeight="1">
      <c r="A906" s="73"/>
      <c r="B906" s="73"/>
      <c r="C906" s="73"/>
      <c r="D906" s="73"/>
      <c r="E906" s="73"/>
      <c r="F906" s="590"/>
      <c r="G906" s="591"/>
      <c r="H906" s="592"/>
      <c r="I906" s="73"/>
      <c r="J906" s="73"/>
      <c r="K906" s="74"/>
      <c r="L906" s="74"/>
      <c r="M906" s="74"/>
      <c r="N906" s="74"/>
      <c r="O906" s="74"/>
      <c r="P906" s="74"/>
      <c r="Q906" s="74"/>
      <c r="R906" s="74"/>
      <c r="S906" s="73"/>
      <c r="T906" s="73"/>
      <c r="U906" s="73"/>
      <c r="V906" s="73"/>
      <c r="W906" s="73"/>
      <c r="X906" s="73"/>
      <c r="Y906" s="73"/>
      <c r="Z906" s="73"/>
    </row>
    <row r="907" spans="1:26" ht="13.5" customHeight="1">
      <c r="A907" s="73"/>
      <c r="B907" s="73"/>
      <c r="C907" s="73"/>
      <c r="D907" s="73"/>
      <c r="E907" s="73"/>
      <c r="F907" s="590"/>
      <c r="G907" s="591"/>
      <c r="H907" s="592"/>
      <c r="I907" s="73"/>
      <c r="J907" s="73"/>
      <c r="K907" s="74"/>
      <c r="L907" s="74"/>
      <c r="M907" s="74"/>
      <c r="N907" s="74"/>
      <c r="O907" s="74"/>
      <c r="P907" s="74"/>
      <c r="Q907" s="74"/>
      <c r="R907" s="74"/>
      <c r="S907" s="73"/>
      <c r="T907" s="73"/>
      <c r="U907" s="73"/>
      <c r="V907" s="73"/>
      <c r="W907" s="73"/>
      <c r="X907" s="73"/>
      <c r="Y907" s="73"/>
      <c r="Z907" s="73"/>
    </row>
    <row r="908" spans="1:26" ht="13.5" customHeight="1">
      <c r="A908" s="73"/>
      <c r="B908" s="73"/>
      <c r="C908" s="73"/>
      <c r="D908" s="73"/>
      <c r="E908" s="73"/>
      <c r="F908" s="590"/>
      <c r="G908" s="591"/>
      <c r="H908" s="592"/>
      <c r="I908" s="73"/>
      <c r="J908" s="73"/>
      <c r="K908" s="74"/>
      <c r="L908" s="74"/>
      <c r="M908" s="74"/>
      <c r="N908" s="74"/>
      <c r="O908" s="74"/>
      <c r="P908" s="74"/>
      <c r="Q908" s="74"/>
      <c r="R908" s="74"/>
      <c r="S908" s="73"/>
      <c r="T908" s="73"/>
      <c r="U908" s="73"/>
      <c r="V908" s="73"/>
      <c r="W908" s="73"/>
      <c r="X908" s="73"/>
      <c r="Y908" s="73"/>
      <c r="Z908" s="73"/>
    </row>
    <row r="909" spans="1:26" ht="13.5" customHeight="1">
      <c r="A909" s="73"/>
      <c r="B909" s="73"/>
      <c r="C909" s="73"/>
      <c r="D909" s="73"/>
      <c r="E909" s="73"/>
      <c r="F909" s="590"/>
      <c r="G909" s="591"/>
      <c r="H909" s="592"/>
      <c r="I909" s="73"/>
      <c r="J909" s="73"/>
      <c r="K909" s="74"/>
      <c r="L909" s="74"/>
      <c r="M909" s="74"/>
      <c r="N909" s="74"/>
      <c r="O909" s="74"/>
      <c r="P909" s="74"/>
      <c r="Q909" s="74"/>
      <c r="R909" s="74"/>
      <c r="S909" s="73"/>
      <c r="T909" s="73"/>
      <c r="U909" s="73"/>
      <c r="V909" s="73"/>
      <c r="W909" s="73"/>
      <c r="X909" s="73"/>
      <c r="Y909" s="73"/>
      <c r="Z909" s="73"/>
    </row>
    <row r="910" spans="1:26" ht="13.5" customHeight="1">
      <c r="A910" s="73"/>
      <c r="B910" s="73"/>
      <c r="C910" s="73"/>
      <c r="D910" s="73"/>
      <c r="E910" s="73"/>
      <c r="F910" s="590"/>
      <c r="G910" s="591"/>
      <c r="H910" s="592"/>
      <c r="I910" s="73"/>
      <c r="J910" s="73"/>
      <c r="K910" s="74"/>
      <c r="L910" s="74"/>
      <c r="M910" s="74"/>
      <c r="N910" s="74"/>
      <c r="O910" s="74"/>
      <c r="P910" s="74"/>
      <c r="Q910" s="74"/>
      <c r="R910" s="74"/>
      <c r="S910" s="73"/>
      <c r="T910" s="73"/>
      <c r="U910" s="73"/>
      <c r="V910" s="73"/>
      <c r="W910" s="73"/>
      <c r="X910" s="73"/>
      <c r="Y910" s="73"/>
      <c r="Z910" s="73"/>
    </row>
    <row r="911" spans="1:26" ht="13.5" customHeight="1">
      <c r="A911" s="73"/>
      <c r="B911" s="73"/>
      <c r="C911" s="73"/>
      <c r="D911" s="73"/>
      <c r="E911" s="73"/>
      <c r="F911" s="590"/>
      <c r="G911" s="591"/>
      <c r="H911" s="592"/>
      <c r="I911" s="73"/>
      <c r="J911" s="73"/>
      <c r="K911" s="74"/>
      <c r="L911" s="74"/>
      <c r="M911" s="74"/>
      <c r="N911" s="74"/>
      <c r="O911" s="74"/>
      <c r="P911" s="74"/>
      <c r="Q911" s="74"/>
      <c r="R911" s="74"/>
      <c r="S911" s="73"/>
      <c r="T911" s="73"/>
      <c r="U911" s="73"/>
      <c r="V911" s="73"/>
      <c r="W911" s="73"/>
      <c r="X911" s="73"/>
      <c r="Y911" s="73"/>
      <c r="Z911" s="73"/>
    </row>
    <row r="912" spans="1:26" ht="13.5" customHeight="1">
      <c r="A912" s="73"/>
      <c r="B912" s="73"/>
      <c r="C912" s="73"/>
      <c r="D912" s="73"/>
      <c r="E912" s="73"/>
      <c r="F912" s="590"/>
      <c r="G912" s="591"/>
      <c r="H912" s="592"/>
      <c r="I912" s="73"/>
      <c r="J912" s="73"/>
      <c r="K912" s="74"/>
      <c r="L912" s="74"/>
      <c r="M912" s="74"/>
      <c r="N912" s="74"/>
      <c r="O912" s="74"/>
      <c r="P912" s="74"/>
      <c r="Q912" s="74"/>
      <c r="R912" s="74"/>
      <c r="S912" s="73"/>
      <c r="T912" s="73"/>
      <c r="U912" s="73"/>
      <c r="V912" s="73"/>
      <c r="W912" s="73"/>
      <c r="X912" s="73"/>
      <c r="Y912" s="73"/>
      <c r="Z912" s="73"/>
    </row>
    <row r="913" spans="1:26" ht="13.5" customHeight="1">
      <c r="A913" s="73"/>
      <c r="B913" s="73"/>
      <c r="C913" s="73"/>
      <c r="D913" s="73"/>
      <c r="E913" s="73"/>
      <c r="F913" s="590"/>
      <c r="G913" s="591"/>
      <c r="H913" s="592"/>
      <c r="I913" s="73"/>
      <c r="J913" s="73"/>
      <c r="K913" s="74"/>
      <c r="L913" s="74"/>
      <c r="M913" s="74"/>
      <c r="N913" s="74"/>
      <c r="O913" s="74"/>
      <c r="P913" s="74"/>
      <c r="Q913" s="74"/>
      <c r="R913" s="74"/>
      <c r="S913" s="73"/>
      <c r="T913" s="73"/>
      <c r="U913" s="73"/>
      <c r="V913" s="73"/>
      <c r="W913" s="73"/>
      <c r="X913" s="73"/>
      <c r="Y913" s="73"/>
      <c r="Z913" s="73"/>
    </row>
    <row r="914" spans="1:26" ht="13.5" customHeight="1">
      <c r="A914" s="73"/>
      <c r="B914" s="73"/>
      <c r="C914" s="73"/>
      <c r="D914" s="73"/>
      <c r="E914" s="73"/>
      <c r="F914" s="590"/>
      <c r="G914" s="591"/>
      <c r="H914" s="592"/>
      <c r="I914" s="73"/>
      <c r="J914" s="73"/>
      <c r="K914" s="74"/>
      <c r="L914" s="74"/>
      <c r="M914" s="74"/>
      <c r="N914" s="74"/>
      <c r="O914" s="74"/>
      <c r="P914" s="74"/>
      <c r="Q914" s="74"/>
      <c r="R914" s="74"/>
      <c r="S914" s="73"/>
      <c r="T914" s="73"/>
      <c r="U914" s="73"/>
      <c r="V914" s="73"/>
      <c r="W914" s="73"/>
      <c r="X914" s="73"/>
      <c r="Y914" s="73"/>
      <c r="Z914" s="73"/>
    </row>
    <row r="915" spans="1:26" ht="13.5" customHeight="1">
      <c r="A915" s="73"/>
      <c r="B915" s="73"/>
      <c r="C915" s="73"/>
      <c r="D915" s="73"/>
      <c r="E915" s="73"/>
      <c r="F915" s="590"/>
      <c r="G915" s="591"/>
      <c r="H915" s="592"/>
      <c r="I915" s="73"/>
      <c r="J915" s="73"/>
      <c r="K915" s="74"/>
      <c r="L915" s="74"/>
      <c r="M915" s="74"/>
      <c r="N915" s="74"/>
      <c r="O915" s="74"/>
      <c r="P915" s="74"/>
      <c r="Q915" s="74"/>
      <c r="R915" s="74"/>
      <c r="S915" s="73"/>
      <c r="T915" s="73"/>
      <c r="U915" s="73"/>
      <c r="V915" s="73"/>
      <c r="W915" s="73"/>
      <c r="X915" s="73"/>
      <c r="Y915" s="73"/>
      <c r="Z915" s="73"/>
    </row>
    <row r="916" spans="1:26" ht="13.5" customHeight="1">
      <c r="A916" s="73"/>
      <c r="B916" s="73"/>
      <c r="C916" s="73"/>
      <c r="D916" s="73"/>
      <c r="E916" s="73"/>
      <c r="F916" s="590"/>
      <c r="G916" s="591"/>
      <c r="H916" s="592"/>
      <c r="I916" s="73"/>
      <c r="J916" s="73"/>
      <c r="K916" s="74"/>
      <c r="L916" s="74"/>
      <c r="M916" s="74"/>
      <c r="N916" s="74"/>
      <c r="O916" s="74"/>
      <c r="P916" s="74"/>
      <c r="Q916" s="74"/>
      <c r="R916" s="74"/>
      <c r="S916" s="73"/>
      <c r="T916" s="73"/>
      <c r="U916" s="73"/>
      <c r="V916" s="73"/>
      <c r="W916" s="73"/>
      <c r="X916" s="73"/>
      <c r="Y916" s="73"/>
      <c r="Z916" s="73"/>
    </row>
    <row r="917" spans="1:26" ht="13.5" customHeight="1">
      <c r="A917" s="73"/>
      <c r="B917" s="73"/>
      <c r="C917" s="73"/>
      <c r="D917" s="73"/>
      <c r="E917" s="73"/>
      <c r="F917" s="590"/>
      <c r="G917" s="591"/>
      <c r="H917" s="592"/>
      <c r="I917" s="73"/>
      <c r="J917" s="73"/>
      <c r="K917" s="74"/>
      <c r="L917" s="74"/>
      <c r="M917" s="74"/>
      <c r="N917" s="74"/>
      <c r="O917" s="74"/>
      <c r="P917" s="74"/>
      <c r="Q917" s="74"/>
      <c r="R917" s="74"/>
      <c r="S917" s="73"/>
      <c r="T917" s="73"/>
      <c r="U917" s="73"/>
      <c r="V917" s="73"/>
      <c r="W917" s="73"/>
      <c r="X917" s="73"/>
      <c r="Y917" s="73"/>
      <c r="Z917" s="73"/>
    </row>
    <row r="918" spans="1:26" ht="13.5" customHeight="1">
      <c r="A918" s="73"/>
      <c r="B918" s="73"/>
      <c r="C918" s="73"/>
      <c r="D918" s="73"/>
      <c r="E918" s="73"/>
      <c r="F918" s="590"/>
      <c r="G918" s="591"/>
      <c r="H918" s="592"/>
      <c r="I918" s="73"/>
      <c r="J918" s="73"/>
      <c r="K918" s="74"/>
      <c r="L918" s="74"/>
      <c r="M918" s="74"/>
      <c r="N918" s="74"/>
      <c r="O918" s="74"/>
      <c r="P918" s="74"/>
      <c r="Q918" s="74"/>
      <c r="R918" s="74"/>
      <c r="S918" s="73"/>
      <c r="T918" s="73"/>
      <c r="U918" s="73"/>
      <c r="V918" s="73"/>
      <c r="W918" s="73"/>
      <c r="X918" s="73"/>
      <c r="Y918" s="73"/>
      <c r="Z918" s="73"/>
    </row>
    <row r="919" spans="1:26" ht="13.5" customHeight="1">
      <c r="A919" s="73"/>
      <c r="B919" s="73"/>
      <c r="C919" s="73"/>
      <c r="D919" s="73"/>
      <c r="E919" s="73"/>
      <c r="F919" s="590"/>
      <c r="G919" s="591"/>
      <c r="H919" s="592"/>
      <c r="I919" s="73"/>
      <c r="J919" s="73"/>
      <c r="K919" s="74"/>
      <c r="L919" s="74"/>
      <c r="M919" s="74"/>
      <c r="N919" s="74"/>
      <c r="O919" s="74"/>
      <c r="P919" s="74"/>
      <c r="Q919" s="74"/>
      <c r="R919" s="74"/>
      <c r="S919" s="73"/>
      <c r="T919" s="73"/>
      <c r="U919" s="73"/>
      <c r="V919" s="73"/>
      <c r="W919" s="73"/>
      <c r="X919" s="73"/>
      <c r="Y919" s="73"/>
      <c r="Z919" s="73"/>
    </row>
    <row r="920" spans="1:26" ht="13.5" customHeight="1">
      <c r="A920" s="73"/>
      <c r="B920" s="73"/>
      <c r="C920" s="73"/>
      <c r="D920" s="73"/>
      <c r="E920" s="73"/>
      <c r="F920" s="590"/>
      <c r="G920" s="591"/>
      <c r="H920" s="592"/>
      <c r="I920" s="73"/>
      <c r="J920" s="73"/>
      <c r="K920" s="74"/>
      <c r="L920" s="74"/>
      <c r="M920" s="74"/>
      <c r="N920" s="74"/>
      <c r="O920" s="74"/>
      <c r="P920" s="74"/>
      <c r="Q920" s="74"/>
      <c r="R920" s="74"/>
      <c r="S920" s="73"/>
      <c r="T920" s="73"/>
      <c r="U920" s="73"/>
      <c r="V920" s="73"/>
      <c r="W920" s="73"/>
      <c r="X920" s="73"/>
      <c r="Y920" s="73"/>
      <c r="Z920" s="73"/>
    </row>
    <row r="921" spans="1:26" ht="13.5" customHeight="1">
      <c r="A921" s="73"/>
      <c r="B921" s="73"/>
      <c r="C921" s="73"/>
      <c r="D921" s="73"/>
      <c r="E921" s="73"/>
      <c r="F921" s="590"/>
      <c r="G921" s="591"/>
      <c r="H921" s="592"/>
      <c r="I921" s="73"/>
      <c r="J921" s="73"/>
      <c r="K921" s="74"/>
      <c r="L921" s="74"/>
      <c r="M921" s="74"/>
      <c r="N921" s="74"/>
      <c r="O921" s="74"/>
      <c r="P921" s="74"/>
      <c r="Q921" s="74"/>
      <c r="R921" s="74"/>
      <c r="S921" s="73"/>
      <c r="T921" s="73"/>
      <c r="U921" s="73"/>
      <c r="V921" s="73"/>
      <c r="W921" s="73"/>
      <c r="X921" s="73"/>
      <c r="Y921" s="73"/>
      <c r="Z921" s="73"/>
    </row>
    <row r="922" spans="1:26" ht="13.5" customHeight="1">
      <c r="A922" s="73"/>
      <c r="B922" s="73"/>
      <c r="C922" s="73"/>
      <c r="D922" s="73"/>
      <c r="E922" s="73"/>
      <c r="F922" s="590"/>
      <c r="G922" s="591"/>
      <c r="H922" s="592"/>
      <c r="I922" s="73"/>
      <c r="J922" s="73"/>
      <c r="K922" s="74"/>
      <c r="L922" s="74"/>
      <c r="M922" s="74"/>
      <c r="N922" s="74"/>
      <c r="O922" s="74"/>
      <c r="P922" s="74"/>
      <c r="Q922" s="74"/>
      <c r="R922" s="74"/>
      <c r="S922" s="73"/>
      <c r="T922" s="73"/>
      <c r="U922" s="73"/>
      <c r="V922" s="73"/>
      <c r="W922" s="73"/>
      <c r="X922" s="73"/>
      <c r="Y922" s="73"/>
      <c r="Z922" s="73"/>
    </row>
    <row r="923" spans="1:26" ht="13.5" customHeight="1">
      <c r="A923" s="73"/>
      <c r="B923" s="73"/>
      <c r="C923" s="73"/>
      <c r="D923" s="73"/>
      <c r="E923" s="73"/>
      <c r="F923" s="590"/>
      <c r="G923" s="591"/>
      <c r="H923" s="592"/>
      <c r="I923" s="73"/>
      <c r="J923" s="73"/>
      <c r="K923" s="74"/>
      <c r="L923" s="74"/>
      <c r="M923" s="74"/>
      <c r="N923" s="74"/>
      <c r="O923" s="74"/>
      <c r="P923" s="74"/>
      <c r="Q923" s="74"/>
      <c r="R923" s="74"/>
      <c r="S923" s="73"/>
      <c r="T923" s="73"/>
      <c r="U923" s="73"/>
      <c r="V923" s="73"/>
      <c r="W923" s="73"/>
      <c r="X923" s="73"/>
      <c r="Y923" s="73"/>
      <c r="Z923" s="73"/>
    </row>
    <row r="924" spans="1:26" ht="13.5" customHeight="1">
      <c r="A924" s="73"/>
      <c r="B924" s="73"/>
      <c r="C924" s="73"/>
      <c r="D924" s="73"/>
      <c r="E924" s="73"/>
      <c r="F924" s="590"/>
      <c r="G924" s="591"/>
      <c r="H924" s="592"/>
      <c r="I924" s="73"/>
      <c r="J924" s="73"/>
      <c r="K924" s="74"/>
      <c r="L924" s="74"/>
      <c r="M924" s="74"/>
      <c r="N924" s="74"/>
      <c r="O924" s="74"/>
      <c r="P924" s="74"/>
      <c r="Q924" s="74"/>
      <c r="R924" s="74"/>
      <c r="S924" s="73"/>
      <c r="T924" s="73"/>
      <c r="U924" s="73"/>
      <c r="V924" s="73"/>
      <c r="W924" s="73"/>
      <c r="X924" s="73"/>
      <c r="Y924" s="73"/>
      <c r="Z924" s="73"/>
    </row>
    <row r="925" spans="1:26" ht="13.5" customHeight="1">
      <c r="A925" s="73"/>
      <c r="B925" s="73"/>
      <c r="C925" s="73"/>
      <c r="D925" s="73"/>
      <c r="E925" s="73"/>
      <c r="F925" s="590"/>
      <c r="G925" s="591"/>
      <c r="H925" s="592"/>
      <c r="I925" s="73"/>
      <c r="J925" s="73"/>
      <c r="K925" s="74"/>
      <c r="L925" s="74"/>
      <c r="M925" s="74"/>
      <c r="N925" s="74"/>
      <c r="O925" s="74"/>
      <c r="P925" s="74"/>
      <c r="Q925" s="74"/>
      <c r="R925" s="74"/>
      <c r="S925" s="73"/>
      <c r="T925" s="73"/>
      <c r="U925" s="73"/>
      <c r="V925" s="73"/>
      <c r="W925" s="73"/>
      <c r="X925" s="73"/>
      <c r="Y925" s="73"/>
      <c r="Z925" s="73"/>
    </row>
    <row r="926" spans="1:26" ht="13.5" customHeight="1">
      <c r="A926" s="73"/>
      <c r="B926" s="73"/>
      <c r="C926" s="73"/>
      <c r="D926" s="73"/>
      <c r="E926" s="73"/>
      <c r="F926" s="590"/>
      <c r="G926" s="591"/>
      <c r="H926" s="592"/>
      <c r="I926" s="73"/>
      <c r="J926" s="73"/>
      <c r="K926" s="74"/>
      <c r="L926" s="74"/>
      <c r="M926" s="74"/>
      <c r="N926" s="74"/>
      <c r="O926" s="74"/>
      <c r="P926" s="74"/>
      <c r="Q926" s="74"/>
      <c r="R926" s="74"/>
      <c r="S926" s="73"/>
      <c r="T926" s="73"/>
      <c r="U926" s="73"/>
      <c r="V926" s="73"/>
      <c r="W926" s="73"/>
      <c r="X926" s="73"/>
      <c r="Y926" s="73"/>
      <c r="Z926" s="73"/>
    </row>
    <row r="927" spans="1:26" ht="13.5" customHeight="1">
      <c r="A927" s="73"/>
      <c r="B927" s="73"/>
      <c r="C927" s="73"/>
      <c r="D927" s="73"/>
      <c r="E927" s="73"/>
      <c r="F927" s="590"/>
      <c r="G927" s="591"/>
      <c r="H927" s="592"/>
      <c r="I927" s="73"/>
      <c r="J927" s="73"/>
      <c r="K927" s="74"/>
      <c r="L927" s="74"/>
      <c r="M927" s="74"/>
      <c r="N927" s="74"/>
      <c r="O927" s="74"/>
      <c r="P927" s="74"/>
      <c r="Q927" s="74"/>
      <c r="R927" s="74"/>
      <c r="S927" s="73"/>
      <c r="T927" s="73"/>
      <c r="U927" s="73"/>
      <c r="V927" s="73"/>
      <c r="W927" s="73"/>
      <c r="X927" s="73"/>
      <c r="Y927" s="73"/>
      <c r="Z927" s="73"/>
    </row>
    <row r="928" spans="1:26" ht="13.5" customHeight="1">
      <c r="A928" s="73"/>
      <c r="B928" s="73"/>
      <c r="C928" s="73"/>
      <c r="D928" s="73"/>
      <c r="E928" s="73"/>
      <c r="F928" s="590"/>
      <c r="G928" s="591"/>
      <c r="H928" s="592"/>
      <c r="I928" s="73"/>
      <c r="J928" s="73"/>
      <c r="K928" s="74"/>
      <c r="L928" s="74"/>
      <c r="M928" s="74"/>
      <c r="N928" s="74"/>
      <c r="O928" s="74"/>
      <c r="P928" s="74"/>
      <c r="Q928" s="74"/>
      <c r="R928" s="74"/>
      <c r="S928" s="73"/>
      <c r="T928" s="73"/>
      <c r="U928" s="73"/>
      <c r="V928" s="73"/>
      <c r="W928" s="73"/>
      <c r="X928" s="73"/>
      <c r="Y928" s="73"/>
      <c r="Z928" s="73"/>
    </row>
    <row r="929" spans="1:26" ht="13.5" customHeight="1">
      <c r="A929" s="73"/>
      <c r="B929" s="73"/>
      <c r="C929" s="73"/>
      <c r="D929" s="73"/>
      <c r="E929" s="73"/>
      <c r="F929" s="590"/>
      <c r="G929" s="591"/>
      <c r="H929" s="592"/>
      <c r="I929" s="73"/>
      <c r="J929" s="73"/>
      <c r="K929" s="74"/>
      <c r="L929" s="74"/>
      <c r="M929" s="74"/>
      <c r="N929" s="74"/>
      <c r="O929" s="74"/>
      <c r="P929" s="74"/>
      <c r="Q929" s="74"/>
      <c r="R929" s="74"/>
      <c r="S929" s="73"/>
      <c r="T929" s="73"/>
      <c r="U929" s="73"/>
      <c r="V929" s="73"/>
      <c r="W929" s="73"/>
      <c r="X929" s="73"/>
      <c r="Y929" s="73"/>
      <c r="Z929" s="73"/>
    </row>
    <row r="930" spans="1:26" ht="13.5" customHeight="1">
      <c r="A930" s="73"/>
      <c r="B930" s="73"/>
      <c r="C930" s="73"/>
      <c r="D930" s="73"/>
      <c r="E930" s="73"/>
      <c r="F930" s="590"/>
      <c r="G930" s="591"/>
      <c r="H930" s="592"/>
      <c r="I930" s="73"/>
      <c r="J930" s="73"/>
      <c r="K930" s="74"/>
      <c r="L930" s="74"/>
      <c r="M930" s="74"/>
      <c r="N930" s="74"/>
      <c r="O930" s="74"/>
      <c r="P930" s="74"/>
      <c r="Q930" s="74"/>
      <c r="R930" s="74"/>
      <c r="S930" s="73"/>
      <c r="T930" s="73"/>
      <c r="U930" s="73"/>
      <c r="V930" s="73"/>
      <c r="W930" s="73"/>
      <c r="X930" s="73"/>
      <c r="Y930" s="73"/>
      <c r="Z930" s="73"/>
    </row>
    <row r="931" spans="1:26" ht="13.5" customHeight="1">
      <c r="A931" s="73"/>
      <c r="B931" s="73"/>
      <c r="C931" s="73"/>
      <c r="D931" s="73"/>
      <c r="E931" s="73"/>
      <c r="F931" s="590"/>
      <c r="G931" s="591"/>
      <c r="H931" s="592"/>
      <c r="I931" s="73"/>
      <c r="J931" s="73"/>
      <c r="K931" s="74"/>
      <c r="L931" s="74"/>
      <c r="M931" s="74"/>
      <c r="N931" s="74"/>
      <c r="O931" s="74"/>
      <c r="P931" s="74"/>
      <c r="Q931" s="74"/>
      <c r="R931" s="74"/>
      <c r="S931" s="73"/>
      <c r="T931" s="73"/>
      <c r="U931" s="73"/>
      <c r="V931" s="73"/>
      <c r="W931" s="73"/>
      <c r="X931" s="73"/>
      <c r="Y931" s="73"/>
      <c r="Z931" s="73"/>
    </row>
    <row r="932" spans="1:26" ht="13.5" customHeight="1">
      <c r="A932" s="73"/>
      <c r="B932" s="73"/>
      <c r="C932" s="73"/>
      <c r="D932" s="73"/>
      <c r="E932" s="73"/>
      <c r="F932" s="590"/>
      <c r="G932" s="591"/>
      <c r="H932" s="592"/>
      <c r="I932" s="73"/>
      <c r="J932" s="73"/>
      <c r="K932" s="74"/>
      <c r="L932" s="74"/>
      <c r="M932" s="74"/>
      <c r="N932" s="74"/>
      <c r="O932" s="74"/>
      <c r="P932" s="74"/>
      <c r="Q932" s="74"/>
      <c r="R932" s="74"/>
      <c r="S932" s="73"/>
      <c r="T932" s="73"/>
      <c r="U932" s="73"/>
      <c r="V932" s="73"/>
      <c r="W932" s="73"/>
      <c r="X932" s="73"/>
      <c r="Y932" s="73"/>
      <c r="Z932" s="73"/>
    </row>
    <row r="933" spans="1:26" ht="13.5" customHeight="1">
      <c r="A933" s="73"/>
      <c r="B933" s="73"/>
      <c r="C933" s="73"/>
      <c r="D933" s="73"/>
      <c r="E933" s="73"/>
      <c r="F933" s="590"/>
      <c r="G933" s="591"/>
      <c r="H933" s="592"/>
      <c r="I933" s="73"/>
      <c r="J933" s="73"/>
      <c r="K933" s="74"/>
      <c r="L933" s="74"/>
      <c r="M933" s="74"/>
      <c r="N933" s="74"/>
      <c r="O933" s="74"/>
      <c r="P933" s="74"/>
      <c r="Q933" s="74"/>
      <c r="R933" s="74"/>
      <c r="S933" s="73"/>
      <c r="T933" s="73"/>
      <c r="U933" s="73"/>
      <c r="V933" s="73"/>
      <c r="W933" s="73"/>
      <c r="X933" s="73"/>
      <c r="Y933" s="73"/>
      <c r="Z933" s="73"/>
    </row>
    <row r="934" spans="1:26" ht="13.5" customHeight="1">
      <c r="A934" s="73"/>
      <c r="B934" s="73"/>
      <c r="C934" s="73"/>
      <c r="D934" s="73"/>
      <c r="E934" s="73"/>
      <c r="F934" s="590"/>
      <c r="G934" s="591"/>
      <c r="H934" s="592"/>
      <c r="I934" s="73"/>
      <c r="J934" s="73"/>
      <c r="K934" s="74"/>
      <c r="L934" s="74"/>
      <c r="M934" s="74"/>
      <c r="N934" s="74"/>
      <c r="O934" s="74"/>
      <c r="P934" s="74"/>
      <c r="Q934" s="74"/>
      <c r="R934" s="74"/>
      <c r="S934" s="73"/>
      <c r="T934" s="73"/>
      <c r="U934" s="73"/>
      <c r="V934" s="73"/>
      <c r="W934" s="73"/>
      <c r="X934" s="73"/>
      <c r="Y934" s="73"/>
      <c r="Z934" s="73"/>
    </row>
    <row r="935" spans="1:26" ht="13.5" customHeight="1">
      <c r="A935" s="73"/>
      <c r="B935" s="73"/>
      <c r="C935" s="73"/>
      <c r="D935" s="73"/>
      <c r="E935" s="73"/>
      <c r="F935" s="590"/>
      <c r="G935" s="591"/>
      <c r="H935" s="592"/>
      <c r="I935" s="73"/>
      <c r="J935" s="73"/>
      <c r="K935" s="74"/>
      <c r="L935" s="74"/>
      <c r="M935" s="74"/>
      <c r="N935" s="74"/>
      <c r="O935" s="74"/>
      <c r="P935" s="74"/>
      <c r="Q935" s="74"/>
      <c r="R935" s="74"/>
      <c r="S935" s="73"/>
      <c r="T935" s="73"/>
      <c r="U935" s="73"/>
      <c r="V935" s="73"/>
      <c r="W935" s="73"/>
      <c r="X935" s="73"/>
      <c r="Y935" s="73"/>
      <c r="Z935" s="73"/>
    </row>
    <row r="936" spans="1:26" ht="13.5" customHeight="1">
      <c r="A936" s="73"/>
      <c r="B936" s="73"/>
      <c r="C936" s="73"/>
      <c r="D936" s="73"/>
      <c r="E936" s="73"/>
      <c r="F936" s="590"/>
      <c r="G936" s="591"/>
      <c r="H936" s="592"/>
      <c r="I936" s="73"/>
      <c r="J936" s="73"/>
      <c r="K936" s="74"/>
      <c r="L936" s="74"/>
      <c r="M936" s="74"/>
      <c r="N936" s="74"/>
      <c r="O936" s="74"/>
      <c r="P936" s="74"/>
      <c r="Q936" s="74"/>
      <c r="R936" s="74"/>
      <c r="S936" s="73"/>
      <c r="T936" s="73"/>
      <c r="U936" s="73"/>
      <c r="V936" s="73"/>
      <c r="W936" s="73"/>
      <c r="X936" s="73"/>
      <c r="Y936" s="73"/>
      <c r="Z936" s="73"/>
    </row>
    <row r="937" spans="1:26" ht="13.5" customHeight="1">
      <c r="A937" s="73"/>
      <c r="B937" s="73"/>
      <c r="C937" s="73"/>
      <c r="D937" s="73"/>
      <c r="E937" s="73"/>
      <c r="F937" s="590"/>
      <c r="G937" s="591"/>
      <c r="H937" s="592"/>
      <c r="I937" s="73"/>
      <c r="J937" s="73"/>
      <c r="K937" s="74"/>
      <c r="L937" s="74"/>
      <c r="M937" s="74"/>
      <c r="N937" s="74"/>
      <c r="O937" s="74"/>
      <c r="P937" s="74"/>
      <c r="Q937" s="74"/>
      <c r="R937" s="74"/>
      <c r="S937" s="73"/>
      <c r="T937" s="73"/>
      <c r="U937" s="73"/>
      <c r="V937" s="73"/>
      <c r="W937" s="73"/>
      <c r="X937" s="73"/>
      <c r="Y937" s="73"/>
      <c r="Z937" s="73"/>
    </row>
    <row r="938" spans="1:26" ht="13.5" customHeight="1">
      <c r="A938" s="73"/>
      <c r="B938" s="73"/>
      <c r="C938" s="73"/>
      <c r="D938" s="73"/>
      <c r="E938" s="73"/>
      <c r="F938" s="590"/>
      <c r="G938" s="591"/>
      <c r="H938" s="592"/>
      <c r="I938" s="73"/>
      <c r="J938" s="73"/>
      <c r="K938" s="74"/>
      <c r="L938" s="74"/>
      <c r="M938" s="74"/>
      <c r="N938" s="74"/>
      <c r="O938" s="74"/>
      <c r="P938" s="74"/>
      <c r="Q938" s="74"/>
      <c r="R938" s="74"/>
      <c r="S938" s="73"/>
      <c r="T938" s="73"/>
      <c r="U938" s="73"/>
      <c r="V938" s="73"/>
      <c r="W938" s="73"/>
      <c r="X938" s="73"/>
      <c r="Y938" s="73"/>
      <c r="Z938" s="73"/>
    </row>
    <row r="939" spans="1:26" ht="13.5" customHeight="1">
      <c r="A939" s="73"/>
      <c r="B939" s="73"/>
      <c r="C939" s="73"/>
      <c r="D939" s="73"/>
      <c r="E939" s="73"/>
      <c r="F939" s="590"/>
      <c r="G939" s="591"/>
      <c r="H939" s="592"/>
      <c r="I939" s="73"/>
      <c r="J939" s="73"/>
      <c r="K939" s="74"/>
      <c r="L939" s="74"/>
      <c r="M939" s="74"/>
      <c r="N939" s="74"/>
      <c r="O939" s="74"/>
      <c r="P939" s="74"/>
      <c r="Q939" s="74"/>
      <c r="R939" s="74"/>
      <c r="S939" s="73"/>
      <c r="T939" s="73"/>
      <c r="U939" s="73"/>
      <c r="V939" s="73"/>
      <c r="W939" s="73"/>
      <c r="X939" s="73"/>
      <c r="Y939" s="73"/>
      <c r="Z939" s="73"/>
    </row>
    <row r="940" spans="1:26" ht="13.5" customHeight="1">
      <c r="A940" s="73"/>
      <c r="B940" s="73"/>
      <c r="C940" s="73"/>
      <c r="D940" s="73"/>
      <c r="E940" s="73"/>
      <c r="F940" s="590"/>
      <c r="G940" s="591"/>
      <c r="H940" s="592"/>
      <c r="I940" s="73"/>
      <c r="J940" s="73"/>
      <c r="K940" s="74"/>
      <c r="L940" s="74"/>
      <c r="M940" s="74"/>
      <c r="N940" s="74"/>
      <c r="O940" s="74"/>
      <c r="P940" s="74"/>
      <c r="Q940" s="74"/>
      <c r="R940" s="74"/>
      <c r="S940" s="73"/>
      <c r="T940" s="73"/>
      <c r="U940" s="73"/>
      <c r="V940" s="73"/>
      <c r="W940" s="73"/>
      <c r="X940" s="73"/>
      <c r="Y940" s="73"/>
      <c r="Z940" s="73"/>
    </row>
    <row r="941" spans="1:26" ht="13.5" customHeight="1">
      <c r="A941" s="73"/>
      <c r="B941" s="73"/>
      <c r="C941" s="73"/>
      <c r="D941" s="73"/>
      <c r="E941" s="73"/>
      <c r="F941" s="590"/>
      <c r="G941" s="591"/>
      <c r="H941" s="592"/>
      <c r="I941" s="73"/>
      <c r="J941" s="73"/>
      <c r="K941" s="74"/>
      <c r="L941" s="74"/>
      <c r="M941" s="74"/>
      <c r="N941" s="74"/>
      <c r="O941" s="74"/>
      <c r="P941" s="74"/>
      <c r="Q941" s="74"/>
      <c r="R941" s="74"/>
      <c r="S941" s="73"/>
      <c r="T941" s="73"/>
      <c r="U941" s="73"/>
      <c r="V941" s="73"/>
      <c r="W941" s="73"/>
      <c r="X941" s="73"/>
      <c r="Y941" s="73"/>
      <c r="Z941" s="73"/>
    </row>
    <row r="942" spans="1:26" ht="13.5" customHeight="1">
      <c r="A942" s="73"/>
      <c r="B942" s="73"/>
      <c r="C942" s="73"/>
      <c r="D942" s="73"/>
      <c r="E942" s="73"/>
      <c r="F942" s="590"/>
      <c r="G942" s="591"/>
      <c r="H942" s="592"/>
      <c r="I942" s="73"/>
      <c r="J942" s="73"/>
      <c r="K942" s="74"/>
      <c r="L942" s="74"/>
      <c r="M942" s="74"/>
      <c r="N942" s="74"/>
      <c r="O942" s="74"/>
      <c r="P942" s="74"/>
      <c r="Q942" s="74"/>
      <c r="R942" s="74"/>
      <c r="S942" s="73"/>
      <c r="T942" s="73"/>
      <c r="U942" s="73"/>
      <c r="V942" s="73"/>
      <c r="W942" s="73"/>
      <c r="X942" s="73"/>
      <c r="Y942" s="73"/>
      <c r="Z942" s="73"/>
    </row>
    <row r="943" spans="1:26" ht="13.5" customHeight="1">
      <c r="A943" s="73"/>
      <c r="B943" s="73"/>
      <c r="C943" s="73"/>
      <c r="D943" s="73"/>
      <c r="E943" s="73"/>
      <c r="F943" s="590"/>
      <c r="G943" s="591"/>
      <c r="H943" s="592"/>
      <c r="I943" s="73"/>
      <c r="J943" s="73"/>
      <c r="K943" s="74"/>
      <c r="L943" s="74"/>
      <c r="M943" s="74"/>
      <c r="N943" s="74"/>
      <c r="O943" s="74"/>
      <c r="P943" s="74"/>
      <c r="Q943" s="74"/>
      <c r="R943" s="74"/>
      <c r="S943" s="73"/>
      <c r="T943" s="73"/>
      <c r="U943" s="73"/>
      <c r="V943" s="73"/>
      <c r="W943" s="73"/>
      <c r="X943" s="73"/>
      <c r="Y943" s="73"/>
      <c r="Z943" s="73"/>
    </row>
    <row r="944" spans="1:26" ht="13.5" customHeight="1">
      <c r="A944" s="73"/>
      <c r="B944" s="73"/>
      <c r="C944" s="73"/>
      <c r="D944" s="73"/>
      <c r="E944" s="73"/>
      <c r="F944" s="590"/>
      <c r="G944" s="591"/>
      <c r="H944" s="592"/>
      <c r="I944" s="73"/>
      <c r="J944" s="73"/>
      <c r="K944" s="74"/>
      <c r="L944" s="74"/>
      <c r="M944" s="74"/>
      <c r="N944" s="74"/>
      <c r="O944" s="74"/>
      <c r="P944" s="74"/>
      <c r="Q944" s="74"/>
      <c r="R944" s="74"/>
      <c r="S944" s="73"/>
      <c r="T944" s="73"/>
      <c r="U944" s="73"/>
      <c r="V944" s="73"/>
      <c r="W944" s="73"/>
      <c r="X944" s="73"/>
      <c r="Y944" s="73"/>
      <c r="Z944" s="73"/>
    </row>
    <row r="945" spans="1:26" ht="13.5" customHeight="1">
      <c r="A945" s="73"/>
      <c r="B945" s="73"/>
      <c r="C945" s="73"/>
      <c r="D945" s="73"/>
      <c r="E945" s="73"/>
      <c r="F945" s="590"/>
      <c r="G945" s="591"/>
      <c r="H945" s="592"/>
      <c r="I945" s="73"/>
      <c r="J945" s="73"/>
      <c r="K945" s="74"/>
      <c r="L945" s="74"/>
      <c r="M945" s="74"/>
      <c r="N945" s="74"/>
      <c r="O945" s="74"/>
      <c r="P945" s="74"/>
      <c r="Q945" s="74"/>
      <c r="R945" s="74"/>
      <c r="S945" s="73"/>
      <c r="T945" s="73"/>
      <c r="U945" s="73"/>
      <c r="V945" s="73"/>
      <c r="W945" s="73"/>
      <c r="X945" s="73"/>
      <c r="Y945" s="73"/>
      <c r="Z945" s="73"/>
    </row>
    <row r="946" spans="1:26" ht="13.5" customHeight="1">
      <c r="A946" s="73"/>
      <c r="B946" s="73"/>
      <c r="C946" s="73"/>
      <c r="D946" s="73"/>
      <c r="E946" s="73"/>
      <c r="F946" s="590"/>
      <c r="G946" s="591"/>
      <c r="H946" s="592"/>
      <c r="I946" s="73"/>
      <c r="J946" s="73"/>
      <c r="K946" s="74"/>
      <c r="L946" s="74"/>
      <c r="M946" s="74"/>
      <c r="N946" s="74"/>
      <c r="O946" s="74"/>
      <c r="P946" s="74"/>
      <c r="Q946" s="74"/>
      <c r="R946" s="74"/>
      <c r="S946" s="73"/>
      <c r="T946" s="73"/>
      <c r="U946" s="73"/>
      <c r="V946" s="73"/>
      <c r="W946" s="73"/>
      <c r="X946" s="73"/>
      <c r="Y946" s="73"/>
      <c r="Z946" s="73"/>
    </row>
    <row r="947" spans="1:26" ht="13.5" customHeight="1">
      <c r="A947" s="73"/>
      <c r="B947" s="73"/>
      <c r="C947" s="73"/>
      <c r="D947" s="73"/>
      <c r="E947" s="73"/>
      <c r="F947" s="590"/>
      <c r="G947" s="591"/>
      <c r="H947" s="592"/>
      <c r="I947" s="73"/>
      <c r="J947" s="73"/>
      <c r="K947" s="74"/>
      <c r="L947" s="74"/>
      <c r="M947" s="74"/>
      <c r="N947" s="74"/>
      <c r="O947" s="74"/>
      <c r="P947" s="74"/>
      <c r="Q947" s="74"/>
      <c r="R947" s="74"/>
      <c r="S947" s="73"/>
      <c r="T947" s="73"/>
      <c r="U947" s="73"/>
      <c r="V947" s="73"/>
      <c r="W947" s="73"/>
      <c r="X947" s="73"/>
      <c r="Y947" s="73"/>
      <c r="Z947" s="73"/>
    </row>
    <row r="948" spans="1:26" ht="13.5" customHeight="1">
      <c r="A948" s="73"/>
      <c r="B948" s="73"/>
      <c r="C948" s="73"/>
      <c r="D948" s="73"/>
      <c r="E948" s="73"/>
      <c r="F948" s="590"/>
      <c r="G948" s="591"/>
      <c r="H948" s="592"/>
      <c r="I948" s="73"/>
      <c r="J948" s="73"/>
      <c r="K948" s="74"/>
      <c r="L948" s="74"/>
      <c r="M948" s="74"/>
      <c r="N948" s="74"/>
      <c r="O948" s="74"/>
      <c r="P948" s="74"/>
      <c r="Q948" s="74"/>
      <c r="R948" s="74"/>
      <c r="S948" s="73"/>
      <c r="T948" s="73"/>
      <c r="U948" s="73"/>
      <c r="V948" s="73"/>
      <c r="W948" s="73"/>
      <c r="X948" s="73"/>
      <c r="Y948" s="73"/>
      <c r="Z948" s="73"/>
    </row>
    <row r="949" spans="1:26" ht="13.5" customHeight="1">
      <c r="A949" s="73"/>
      <c r="B949" s="73"/>
      <c r="C949" s="73"/>
      <c r="D949" s="73"/>
      <c r="E949" s="73"/>
      <c r="F949" s="590"/>
      <c r="G949" s="591"/>
      <c r="H949" s="592"/>
      <c r="I949" s="73"/>
      <c r="J949" s="73"/>
      <c r="K949" s="74"/>
      <c r="L949" s="74"/>
      <c r="M949" s="74"/>
      <c r="N949" s="74"/>
      <c r="O949" s="74"/>
      <c r="P949" s="74"/>
      <c r="Q949" s="74"/>
      <c r="R949" s="74"/>
      <c r="S949" s="73"/>
      <c r="T949" s="73"/>
      <c r="U949" s="73"/>
      <c r="V949" s="73"/>
      <c r="W949" s="73"/>
      <c r="X949" s="73"/>
      <c r="Y949" s="73"/>
      <c r="Z949" s="73"/>
    </row>
    <row r="950" spans="1:26" ht="13.5" customHeight="1">
      <c r="A950" s="73"/>
      <c r="B950" s="73"/>
      <c r="C950" s="73"/>
      <c r="D950" s="73"/>
      <c r="E950" s="73"/>
      <c r="F950" s="590"/>
      <c r="G950" s="591"/>
      <c r="H950" s="592"/>
      <c r="I950" s="73"/>
      <c r="J950" s="73"/>
      <c r="K950" s="74"/>
      <c r="L950" s="74"/>
      <c r="M950" s="74"/>
      <c r="N950" s="74"/>
      <c r="O950" s="74"/>
      <c r="P950" s="74"/>
      <c r="Q950" s="74"/>
      <c r="R950" s="74"/>
      <c r="S950" s="73"/>
      <c r="T950" s="73"/>
      <c r="U950" s="73"/>
      <c r="V950" s="73"/>
      <c r="W950" s="73"/>
      <c r="X950" s="73"/>
      <c r="Y950" s="73"/>
      <c r="Z950" s="73"/>
    </row>
    <row r="951" spans="1:26" ht="13.5" customHeight="1">
      <c r="A951" s="73"/>
      <c r="B951" s="73"/>
      <c r="C951" s="73"/>
      <c r="D951" s="73"/>
      <c r="E951" s="73"/>
      <c r="F951" s="590"/>
      <c r="G951" s="591"/>
      <c r="H951" s="592"/>
      <c r="I951" s="73"/>
      <c r="J951" s="73"/>
      <c r="K951" s="74"/>
      <c r="L951" s="74"/>
      <c r="M951" s="74"/>
      <c r="N951" s="74"/>
      <c r="O951" s="74"/>
      <c r="P951" s="74"/>
      <c r="Q951" s="74"/>
      <c r="R951" s="74"/>
      <c r="S951" s="73"/>
      <c r="T951" s="73"/>
      <c r="U951" s="73"/>
      <c r="V951" s="73"/>
      <c r="W951" s="73"/>
      <c r="X951" s="73"/>
      <c r="Y951" s="73"/>
      <c r="Z951" s="73"/>
    </row>
    <row r="952" spans="1:26" ht="13.5" customHeight="1">
      <c r="A952" s="73"/>
      <c r="B952" s="73"/>
      <c r="C952" s="73"/>
      <c r="D952" s="73"/>
      <c r="E952" s="73"/>
      <c r="F952" s="590"/>
      <c r="G952" s="591"/>
      <c r="H952" s="592"/>
      <c r="I952" s="73"/>
      <c r="J952" s="73"/>
      <c r="K952" s="74"/>
      <c r="L952" s="74"/>
      <c r="M952" s="74"/>
      <c r="N952" s="74"/>
      <c r="O952" s="74"/>
      <c r="P952" s="74"/>
      <c r="Q952" s="74"/>
      <c r="R952" s="74"/>
      <c r="S952" s="73"/>
      <c r="T952" s="73"/>
      <c r="U952" s="73"/>
      <c r="V952" s="73"/>
      <c r="W952" s="73"/>
      <c r="X952" s="73"/>
      <c r="Y952" s="73"/>
      <c r="Z952" s="73"/>
    </row>
    <row r="953" spans="1:26" ht="13.5" customHeight="1">
      <c r="A953" s="73"/>
      <c r="B953" s="73"/>
      <c r="C953" s="73"/>
      <c r="D953" s="73"/>
      <c r="E953" s="73"/>
      <c r="F953" s="590"/>
      <c r="G953" s="591"/>
      <c r="H953" s="592"/>
      <c r="I953" s="73"/>
      <c r="J953" s="73"/>
      <c r="K953" s="74"/>
      <c r="L953" s="74"/>
      <c r="M953" s="74"/>
      <c r="N953" s="74"/>
      <c r="O953" s="74"/>
      <c r="P953" s="74"/>
      <c r="Q953" s="74"/>
      <c r="R953" s="74"/>
      <c r="S953" s="73"/>
      <c r="T953" s="73"/>
      <c r="U953" s="73"/>
      <c r="V953" s="73"/>
      <c r="W953" s="73"/>
      <c r="X953" s="73"/>
      <c r="Y953" s="73"/>
      <c r="Z953" s="73"/>
    </row>
    <row r="954" spans="1:26" ht="13.5" customHeight="1">
      <c r="A954" s="73"/>
      <c r="B954" s="73"/>
      <c r="C954" s="73"/>
      <c r="D954" s="73"/>
      <c r="E954" s="73"/>
      <c r="F954" s="590"/>
      <c r="G954" s="591"/>
      <c r="H954" s="592"/>
      <c r="I954" s="73"/>
      <c r="J954" s="73"/>
      <c r="K954" s="74"/>
      <c r="L954" s="74"/>
      <c r="M954" s="74"/>
      <c r="N954" s="74"/>
      <c r="O954" s="74"/>
      <c r="P954" s="74"/>
      <c r="Q954" s="74"/>
      <c r="R954" s="74"/>
      <c r="S954" s="73"/>
      <c r="T954" s="73"/>
      <c r="U954" s="73"/>
      <c r="V954" s="73"/>
      <c r="W954" s="73"/>
      <c r="X954" s="73"/>
      <c r="Y954" s="73"/>
      <c r="Z954" s="73"/>
    </row>
    <row r="955" spans="1:26" ht="13.5" customHeight="1">
      <c r="A955" s="73"/>
      <c r="B955" s="73"/>
      <c r="C955" s="73"/>
      <c r="D955" s="73"/>
      <c r="E955" s="73"/>
      <c r="F955" s="590"/>
      <c r="G955" s="591"/>
      <c r="H955" s="592"/>
      <c r="I955" s="73"/>
      <c r="J955" s="73"/>
      <c r="K955" s="74"/>
      <c r="L955" s="74"/>
      <c r="M955" s="74"/>
      <c r="N955" s="74"/>
      <c r="O955" s="74"/>
      <c r="P955" s="74"/>
      <c r="Q955" s="74"/>
      <c r="R955" s="74"/>
      <c r="S955" s="73"/>
      <c r="T955" s="73"/>
      <c r="U955" s="73"/>
      <c r="V955" s="73"/>
      <c r="W955" s="73"/>
      <c r="X955" s="73"/>
      <c r="Y955" s="73"/>
      <c r="Z955" s="73"/>
    </row>
    <row r="956" spans="1:26" ht="13.5" customHeight="1">
      <c r="A956" s="73"/>
      <c r="B956" s="73"/>
      <c r="C956" s="73"/>
      <c r="D956" s="73"/>
      <c r="E956" s="73"/>
      <c r="F956" s="590"/>
      <c r="G956" s="591"/>
      <c r="H956" s="592"/>
      <c r="I956" s="73"/>
      <c r="J956" s="73"/>
      <c r="K956" s="74"/>
      <c r="L956" s="74"/>
      <c r="M956" s="74"/>
      <c r="N956" s="74"/>
      <c r="O956" s="74"/>
      <c r="P956" s="74"/>
      <c r="Q956" s="74"/>
      <c r="R956" s="74"/>
      <c r="S956" s="73"/>
      <c r="T956" s="73"/>
      <c r="U956" s="73"/>
      <c r="V956" s="73"/>
      <c r="W956" s="73"/>
      <c r="X956" s="73"/>
      <c r="Y956" s="73"/>
      <c r="Z956" s="73"/>
    </row>
    <row r="957" spans="1:26" ht="13.5" customHeight="1">
      <c r="A957" s="73"/>
      <c r="B957" s="73"/>
      <c r="C957" s="73"/>
      <c r="D957" s="73"/>
      <c r="E957" s="73"/>
      <c r="F957" s="590"/>
      <c r="G957" s="591"/>
      <c r="H957" s="592"/>
      <c r="I957" s="73"/>
      <c r="J957" s="73"/>
      <c r="K957" s="74"/>
      <c r="L957" s="74"/>
      <c r="M957" s="74"/>
      <c r="N957" s="74"/>
      <c r="O957" s="74"/>
      <c r="P957" s="74"/>
      <c r="Q957" s="74"/>
      <c r="R957" s="74"/>
      <c r="S957" s="73"/>
      <c r="T957" s="73"/>
      <c r="U957" s="73"/>
      <c r="V957" s="73"/>
      <c r="W957" s="73"/>
      <c r="X957" s="73"/>
      <c r="Y957" s="73"/>
      <c r="Z957" s="73"/>
    </row>
    <row r="958" spans="1:26" ht="13.5" customHeight="1">
      <c r="A958" s="73"/>
      <c r="B958" s="73"/>
      <c r="C958" s="73"/>
      <c r="D958" s="73"/>
      <c r="E958" s="73"/>
      <c r="F958" s="590"/>
      <c r="G958" s="591"/>
      <c r="H958" s="592"/>
      <c r="I958" s="73"/>
      <c r="J958" s="73"/>
      <c r="K958" s="74"/>
      <c r="L958" s="74"/>
      <c r="M958" s="74"/>
      <c r="N958" s="74"/>
      <c r="O958" s="74"/>
      <c r="P958" s="74"/>
      <c r="Q958" s="74"/>
      <c r="R958" s="74"/>
      <c r="S958" s="73"/>
      <c r="T958" s="73"/>
      <c r="U958" s="73"/>
      <c r="V958" s="73"/>
      <c r="W958" s="73"/>
      <c r="X958" s="73"/>
      <c r="Y958" s="73"/>
      <c r="Z958" s="73"/>
    </row>
    <row r="959" spans="1:26" ht="13.5" customHeight="1">
      <c r="A959" s="73"/>
      <c r="B959" s="73"/>
      <c r="C959" s="73"/>
      <c r="D959" s="73"/>
      <c r="E959" s="73"/>
      <c r="F959" s="590"/>
      <c r="G959" s="591"/>
      <c r="H959" s="592"/>
      <c r="I959" s="73"/>
      <c r="J959" s="73"/>
      <c r="K959" s="74"/>
      <c r="L959" s="74"/>
      <c r="M959" s="74"/>
      <c r="N959" s="74"/>
      <c r="O959" s="74"/>
      <c r="P959" s="74"/>
      <c r="Q959" s="74"/>
      <c r="R959" s="74"/>
      <c r="S959" s="73"/>
      <c r="T959" s="73"/>
      <c r="U959" s="73"/>
      <c r="V959" s="73"/>
      <c r="W959" s="73"/>
      <c r="X959" s="73"/>
      <c r="Y959" s="73"/>
      <c r="Z959" s="73"/>
    </row>
    <row r="960" spans="1:26" ht="13.5" customHeight="1">
      <c r="A960" s="73"/>
      <c r="B960" s="73"/>
      <c r="C960" s="73"/>
      <c r="D960" s="73"/>
      <c r="E960" s="73"/>
      <c r="F960" s="590"/>
      <c r="G960" s="591"/>
      <c r="H960" s="592"/>
      <c r="I960" s="73"/>
      <c r="J960" s="73"/>
      <c r="K960" s="74"/>
      <c r="L960" s="74"/>
      <c r="M960" s="74"/>
      <c r="N960" s="74"/>
      <c r="O960" s="74"/>
      <c r="P960" s="74"/>
      <c r="Q960" s="74"/>
      <c r="R960" s="74"/>
      <c r="S960" s="73"/>
      <c r="T960" s="73"/>
      <c r="U960" s="73"/>
      <c r="V960" s="73"/>
      <c r="W960" s="73"/>
      <c r="X960" s="73"/>
      <c r="Y960" s="73"/>
      <c r="Z960" s="73"/>
    </row>
    <row r="961" spans="1:26" ht="13.5" customHeight="1">
      <c r="A961" s="73"/>
      <c r="B961" s="73"/>
      <c r="C961" s="73"/>
      <c r="D961" s="73"/>
      <c r="E961" s="73"/>
      <c r="F961" s="590"/>
      <c r="G961" s="591"/>
      <c r="H961" s="592"/>
      <c r="I961" s="73"/>
      <c r="J961" s="73"/>
      <c r="K961" s="74"/>
      <c r="L961" s="74"/>
      <c r="M961" s="74"/>
      <c r="N961" s="74"/>
      <c r="O961" s="74"/>
      <c r="P961" s="74"/>
      <c r="Q961" s="74"/>
      <c r="R961" s="74"/>
      <c r="S961" s="73"/>
      <c r="T961" s="73"/>
      <c r="U961" s="73"/>
      <c r="V961" s="73"/>
      <c r="W961" s="73"/>
      <c r="X961" s="73"/>
      <c r="Y961" s="73"/>
      <c r="Z961" s="73"/>
    </row>
    <row r="962" spans="1:26" ht="13.5" customHeight="1">
      <c r="A962" s="73"/>
      <c r="B962" s="73"/>
      <c r="C962" s="73"/>
      <c r="D962" s="73"/>
      <c r="E962" s="73"/>
      <c r="F962" s="590"/>
      <c r="G962" s="591"/>
      <c r="H962" s="592"/>
      <c r="I962" s="73"/>
      <c r="J962" s="73"/>
      <c r="K962" s="74"/>
      <c r="L962" s="74"/>
      <c r="M962" s="74"/>
      <c r="N962" s="74"/>
      <c r="O962" s="74"/>
      <c r="P962" s="74"/>
      <c r="Q962" s="74"/>
      <c r="R962" s="74"/>
      <c r="S962" s="73"/>
      <c r="T962" s="73"/>
      <c r="U962" s="73"/>
      <c r="V962" s="73"/>
      <c r="W962" s="73"/>
      <c r="X962" s="73"/>
      <c r="Y962" s="73"/>
      <c r="Z962" s="73"/>
    </row>
    <row r="963" spans="1:26" ht="13.5" customHeight="1">
      <c r="A963" s="73"/>
      <c r="B963" s="73"/>
      <c r="C963" s="73"/>
      <c r="D963" s="73"/>
      <c r="E963" s="73"/>
      <c r="F963" s="590"/>
      <c r="G963" s="591"/>
      <c r="H963" s="592"/>
      <c r="I963" s="73"/>
      <c r="J963" s="73"/>
      <c r="K963" s="74"/>
      <c r="L963" s="74"/>
      <c r="M963" s="74"/>
      <c r="N963" s="74"/>
      <c r="O963" s="74"/>
      <c r="P963" s="74"/>
      <c r="Q963" s="74"/>
      <c r="R963" s="74"/>
      <c r="S963" s="73"/>
      <c r="T963" s="73"/>
      <c r="U963" s="73"/>
      <c r="V963" s="73"/>
      <c r="W963" s="73"/>
      <c r="X963" s="73"/>
      <c r="Y963" s="73"/>
      <c r="Z963" s="73"/>
    </row>
    <row r="964" spans="1:26" ht="13.5" customHeight="1">
      <c r="A964" s="73"/>
      <c r="B964" s="73"/>
      <c r="C964" s="73"/>
      <c r="D964" s="73"/>
      <c r="E964" s="73"/>
      <c r="F964" s="590"/>
      <c r="G964" s="591"/>
      <c r="H964" s="592"/>
      <c r="I964" s="73"/>
      <c r="J964" s="73"/>
      <c r="K964" s="74"/>
      <c r="L964" s="74"/>
      <c r="M964" s="74"/>
      <c r="N964" s="74"/>
      <c r="O964" s="74"/>
      <c r="P964" s="74"/>
      <c r="Q964" s="74"/>
      <c r="R964" s="74"/>
      <c r="S964" s="73"/>
      <c r="T964" s="73"/>
      <c r="U964" s="73"/>
      <c r="V964" s="73"/>
      <c r="W964" s="73"/>
      <c r="X964" s="73"/>
      <c r="Y964" s="73"/>
      <c r="Z964" s="73"/>
    </row>
    <row r="965" spans="1:26" ht="13.5" customHeight="1">
      <c r="A965" s="73"/>
      <c r="B965" s="73"/>
      <c r="C965" s="73"/>
      <c r="D965" s="73"/>
      <c r="E965" s="73"/>
      <c r="F965" s="590"/>
      <c r="G965" s="591"/>
      <c r="H965" s="592"/>
      <c r="I965" s="73"/>
      <c r="J965" s="73"/>
      <c r="K965" s="74"/>
      <c r="L965" s="74"/>
      <c r="M965" s="74"/>
      <c r="N965" s="74"/>
      <c r="O965" s="74"/>
      <c r="P965" s="74"/>
      <c r="Q965" s="74"/>
      <c r="R965" s="74"/>
      <c r="S965" s="73"/>
      <c r="T965" s="73"/>
      <c r="U965" s="73"/>
      <c r="V965" s="73"/>
      <c r="W965" s="73"/>
      <c r="X965" s="73"/>
      <c r="Y965" s="73"/>
      <c r="Z965" s="73"/>
    </row>
    <row r="966" spans="1:26" ht="13.5" customHeight="1">
      <c r="A966" s="73"/>
      <c r="B966" s="73"/>
      <c r="C966" s="73"/>
      <c r="D966" s="73"/>
      <c r="E966" s="73"/>
      <c r="F966" s="590"/>
      <c r="G966" s="591"/>
      <c r="H966" s="592"/>
      <c r="I966" s="73"/>
      <c r="J966" s="73"/>
      <c r="K966" s="74"/>
      <c r="L966" s="74"/>
      <c r="M966" s="74"/>
      <c r="N966" s="74"/>
      <c r="O966" s="74"/>
      <c r="P966" s="74"/>
      <c r="Q966" s="74"/>
      <c r="R966" s="74"/>
      <c r="S966" s="73"/>
      <c r="T966" s="73"/>
      <c r="U966" s="73"/>
      <c r="V966" s="73"/>
      <c r="W966" s="73"/>
      <c r="X966" s="73"/>
      <c r="Y966" s="73"/>
      <c r="Z966" s="73"/>
    </row>
    <row r="967" spans="1:26" ht="13.5" customHeight="1">
      <c r="A967" s="73"/>
      <c r="B967" s="73"/>
      <c r="C967" s="73"/>
      <c r="D967" s="73"/>
      <c r="E967" s="73"/>
      <c r="F967" s="590"/>
      <c r="G967" s="591"/>
      <c r="H967" s="592"/>
      <c r="I967" s="73"/>
      <c r="J967" s="73"/>
      <c r="K967" s="74"/>
      <c r="L967" s="74"/>
      <c r="M967" s="74"/>
      <c r="N967" s="74"/>
      <c r="O967" s="74"/>
      <c r="P967" s="74"/>
      <c r="Q967" s="74"/>
      <c r="R967" s="74"/>
      <c r="S967" s="73"/>
      <c r="T967" s="73"/>
      <c r="U967" s="73"/>
      <c r="V967" s="73"/>
      <c r="W967" s="73"/>
      <c r="X967" s="73"/>
      <c r="Y967" s="73"/>
      <c r="Z967" s="73"/>
    </row>
    <row r="968" spans="1:26" ht="13.5" customHeight="1">
      <c r="A968" s="73"/>
      <c r="B968" s="73"/>
      <c r="C968" s="73"/>
      <c r="D968" s="73"/>
      <c r="E968" s="73"/>
      <c r="F968" s="590"/>
      <c r="G968" s="591"/>
      <c r="H968" s="592"/>
      <c r="I968" s="73"/>
      <c r="J968" s="73"/>
      <c r="K968" s="74"/>
      <c r="L968" s="74"/>
      <c r="M968" s="74"/>
      <c r="N968" s="74"/>
      <c r="O968" s="74"/>
      <c r="P968" s="74"/>
      <c r="Q968" s="74"/>
      <c r="R968" s="74"/>
      <c r="S968" s="73"/>
      <c r="T968" s="73"/>
      <c r="U968" s="73"/>
      <c r="V968" s="73"/>
      <c r="W968" s="73"/>
      <c r="X968" s="73"/>
      <c r="Y968" s="73"/>
      <c r="Z968" s="73"/>
    </row>
    <row r="969" spans="1:26" ht="13.5" customHeight="1">
      <c r="A969" s="73"/>
      <c r="B969" s="73"/>
      <c r="C969" s="73"/>
      <c r="D969" s="73"/>
      <c r="E969" s="73"/>
      <c r="F969" s="590"/>
      <c r="G969" s="591"/>
      <c r="H969" s="592"/>
      <c r="I969" s="73"/>
      <c r="J969" s="73"/>
      <c r="K969" s="74"/>
      <c r="L969" s="74"/>
      <c r="M969" s="74"/>
      <c r="N969" s="74"/>
      <c r="O969" s="74"/>
      <c r="P969" s="74"/>
      <c r="Q969" s="74"/>
      <c r="R969" s="74"/>
      <c r="S969" s="73"/>
      <c r="T969" s="73"/>
      <c r="U969" s="73"/>
      <c r="V969" s="73"/>
      <c r="W969" s="73"/>
      <c r="X969" s="73"/>
      <c r="Y969" s="73"/>
      <c r="Z969" s="73"/>
    </row>
    <row r="970" spans="1:26" ht="13.5" customHeight="1">
      <c r="A970" s="73"/>
      <c r="B970" s="73"/>
      <c r="C970" s="73"/>
      <c r="D970" s="73"/>
      <c r="E970" s="73"/>
      <c r="F970" s="590"/>
      <c r="G970" s="591"/>
      <c r="H970" s="592"/>
      <c r="I970" s="73"/>
      <c r="J970" s="73"/>
      <c r="K970" s="74"/>
      <c r="L970" s="74"/>
      <c r="M970" s="74"/>
      <c r="N970" s="74"/>
      <c r="O970" s="74"/>
      <c r="P970" s="74"/>
      <c r="Q970" s="74"/>
      <c r="R970" s="74"/>
      <c r="S970" s="73"/>
      <c r="T970" s="73"/>
      <c r="U970" s="73"/>
      <c r="V970" s="73"/>
      <c r="W970" s="73"/>
      <c r="X970" s="73"/>
      <c r="Y970" s="73"/>
      <c r="Z970" s="73"/>
    </row>
    <row r="971" spans="1:26" ht="13.5" customHeight="1">
      <c r="A971" s="73"/>
      <c r="B971" s="73"/>
      <c r="C971" s="73"/>
      <c r="D971" s="73"/>
      <c r="E971" s="73"/>
      <c r="F971" s="590"/>
      <c r="G971" s="591"/>
      <c r="H971" s="592"/>
      <c r="I971" s="73"/>
      <c r="J971" s="73"/>
      <c r="K971" s="74"/>
      <c r="L971" s="74"/>
      <c r="M971" s="74"/>
      <c r="N971" s="74"/>
      <c r="O971" s="74"/>
      <c r="P971" s="74"/>
      <c r="Q971" s="74"/>
      <c r="R971" s="74"/>
      <c r="S971" s="73"/>
      <c r="T971" s="73"/>
      <c r="U971" s="73"/>
      <c r="V971" s="73"/>
      <c r="W971" s="73"/>
      <c r="X971" s="73"/>
      <c r="Y971" s="73"/>
      <c r="Z971" s="73"/>
    </row>
    <row r="972" spans="1:26" ht="13.5" customHeight="1">
      <c r="A972" s="73"/>
      <c r="B972" s="73"/>
      <c r="C972" s="73"/>
      <c r="D972" s="73"/>
      <c r="E972" s="73"/>
      <c r="F972" s="590"/>
      <c r="G972" s="591"/>
      <c r="H972" s="592"/>
      <c r="I972" s="73"/>
      <c r="J972" s="73"/>
      <c r="K972" s="74"/>
      <c r="L972" s="74"/>
      <c r="M972" s="74"/>
      <c r="N972" s="74"/>
      <c r="O972" s="74"/>
      <c r="P972" s="74"/>
      <c r="Q972" s="74"/>
      <c r="R972" s="74"/>
      <c r="S972" s="73"/>
      <c r="T972" s="73"/>
      <c r="U972" s="73"/>
      <c r="V972" s="73"/>
      <c r="W972" s="73"/>
      <c r="X972" s="73"/>
      <c r="Y972" s="73"/>
      <c r="Z972" s="73"/>
    </row>
    <row r="973" spans="1:26" ht="13.5" customHeight="1">
      <c r="A973" s="73"/>
      <c r="B973" s="73"/>
      <c r="C973" s="73"/>
      <c r="D973" s="73"/>
      <c r="E973" s="73"/>
      <c r="F973" s="590"/>
      <c r="G973" s="591"/>
      <c r="H973" s="592"/>
      <c r="I973" s="73"/>
      <c r="J973" s="73"/>
      <c r="K973" s="74"/>
      <c r="L973" s="74"/>
      <c r="M973" s="74"/>
      <c r="N973" s="74"/>
      <c r="O973" s="74"/>
      <c r="P973" s="74"/>
      <c r="Q973" s="74"/>
      <c r="R973" s="74"/>
      <c r="S973" s="73"/>
      <c r="T973" s="73"/>
      <c r="U973" s="73"/>
      <c r="V973" s="73"/>
      <c r="W973" s="73"/>
      <c r="X973" s="73"/>
      <c r="Y973" s="73"/>
      <c r="Z973" s="73"/>
    </row>
    <row r="974" spans="1:26" ht="13.5" customHeight="1">
      <c r="A974" s="73"/>
      <c r="B974" s="73"/>
      <c r="C974" s="73"/>
      <c r="D974" s="73"/>
      <c r="E974" s="73"/>
      <c r="F974" s="590"/>
      <c r="G974" s="591"/>
      <c r="H974" s="592"/>
      <c r="I974" s="73"/>
      <c r="J974" s="73"/>
      <c r="K974" s="74"/>
      <c r="L974" s="74"/>
      <c r="M974" s="74"/>
      <c r="N974" s="74"/>
      <c r="O974" s="74"/>
      <c r="P974" s="74"/>
      <c r="Q974" s="74"/>
      <c r="R974" s="74"/>
      <c r="S974" s="73"/>
      <c r="T974" s="73"/>
      <c r="U974" s="73"/>
      <c r="V974" s="73"/>
      <c r="W974" s="73"/>
      <c r="X974" s="73"/>
      <c r="Y974" s="73"/>
      <c r="Z974" s="73"/>
    </row>
    <row r="975" spans="1:26" ht="13.5" customHeight="1">
      <c r="A975" s="73"/>
      <c r="B975" s="73"/>
      <c r="C975" s="73"/>
      <c r="D975" s="73"/>
      <c r="E975" s="73"/>
      <c r="F975" s="590"/>
      <c r="G975" s="591"/>
      <c r="H975" s="592"/>
      <c r="I975" s="73"/>
      <c r="J975" s="73"/>
      <c r="K975" s="74"/>
      <c r="L975" s="74"/>
      <c r="M975" s="74"/>
      <c r="N975" s="74"/>
      <c r="O975" s="74"/>
      <c r="P975" s="74"/>
      <c r="Q975" s="74"/>
      <c r="R975" s="74"/>
      <c r="S975" s="73"/>
      <c r="T975" s="73"/>
      <c r="U975" s="73"/>
      <c r="V975" s="73"/>
      <c r="W975" s="73"/>
      <c r="X975" s="73"/>
      <c r="Y975" s="73"/>
      <c r="Z975" s="73"/>
    </row>
    <row r="976" spans="1:26" ht="13.5" customHeight="1">
      <c r="A976" s="73"/>
      <c r="B976" s="73"/>
      <c r="C976" s="73"/>
      <c r="D976" s="73"/>
      <c r="E976" s="73"/>
      <c r="F976" s="590"/>
      <c r="G976" s="591"/>
      <c r="H976" s="592"/>
      <c r="I976" s="73"/>
      <c r="J976" s="73"/>
      <c r="K976" s="74"/>
      <c r="L976" s="74"/>
      <c r="M976" s="74"/>
      <c r="N976" s="74"/>
      <c r="O976" s="74"/>
      <c r="P976" s="74"/>
      <c r="Q976" s="74"/>
      <c r="R976" s="74"/>
      <c r="S976" s="73"/>
      <c r="T976" s="73"/>
      <c r="U976" s="73"/>
      <c r="V976" s="73"/>
      <c r="W976" s="73"/>
      <c r="X976" s="73"/>
      <c r="Y976" s="73"/>
      <c r="Z976" s="73"/>
    </row>
    <row r="977" spans="1:26" ht="13.5" customHeight="1">
      <c r="A977" s="73"/>
      <c r="B977" s="73"/>
      <c r="C977" s="73"/>
      <c r="D977" s="73"/>
      <c r="E977" s="73"/>
      <c r="F977" s="590"/>
      <c r="G977" s="591"/>
      <c r="H977" s="592"/>
      <c r="I977" s="73"/>
      <c r="J977" s="73"/>
      <c r="K977" s="74"/>
      <c r="L977" s="74"/>
      <c r="M977" s="74"/>
      <c r="N977" s="74"/>
      <c r="O977" s="74"/>
      <c r="P977" s="74"/>
      <c r="Q977" s="74"/>
      <c r="R977" s="74"/>
      <c r="S977" s="73"/>
      <c r="T977" s="73"/>
      <c r="U977" s="73"/>
      <c r="V977" s="73"/>
      <c r="W977" s="73"/>
      <c r="X977" s="73"/>
      <c r="Y977" s="73"/>
      <c r="Z977" s="73"/>
    </row>
    <row r="978" spans="1:26" ht="13.5" customHeight="1">
      <c r="A978" s="73"/>
      <c r="B978" s="73"/>
      <c r="C978" s="73"/>
      <c r="D978" s="73"/>
      <c r="E978" s="73"/>
      <c r="F978" s="590"/>
      <c r="G978" s="591"/>
      <c r="H978" s="592"/>
      <c r="I978" s="73"/>
      <c r="J978" s="73"/>
      <c r="K978" s="74"/>
      <c r="L978" s="74"/>
      <c r="M978" s="74"/>
      <c r="N978" s="74"/>
      <c r="O978" s="74"/>
      <c r="P978" s="74"/>
      <c r="Q978" s="74"/>
      <c r="R978" s="74"/>
      <c r="S978" s="73"/>
      <c r="T978" s="73"/>
      <c r="U978" s="73"/>
      <c r="V978" s="73"/>
      <c r="W978" s="73"/>
      <c r="X978" s="73"/>
      <c r="Y978" s="73"/>
      <c r="Z978" s="73"/>
    </row>
    <row r="979" spans="1:26" ht="13.5" customHeight="1">
      <c r="A979" s="73"/>
      <c r="B979" s="73"/>
      <c r="C979" s="73"/>
      <c r="D979" s="73"/>
      <c r="E979" s="73"/>
      <c r="F979" s="590"/>
      <c r="G979" s="591"/>
      <c r="H979" s="592"/>
      <c r="I979" s="73"/>
      <c r="J979" s="73"/>
      <c r="K979" s="74"/>
      <c r="L979" s="74"/>
      <c r="M979" s="74"/>
      <c r="N979" s="74"/>
      <c r="O979" s="74"/>
      <c r="P979" s="74"/>
      <c r="Q979" s="74"/>
      <c r="R979" s="74"/>
      <c r="S979" s="73"/>
      <c r="T979" s="73"/>
      <c r="U979" s="73"/>
      <c r="V979" s="73"/>
      <c r="W979" s="73"/>
      <c r="X979" s="73"/>
      <c r="Y979" s="73"/>
      <c r="Z979" s="73"/>
    </row>
    <row r="980" spans="1:26" ht="13.5" customHeight="1">
      <c r="A980" s="73"/>
      <c r="B980" s="73"/>
      <c r="C980" s="73"/>
      <c r="D980" s="73"/>
      <c r="E980" s="73"/>
      <c r="F980" s="590"/>
      <c r="G980" s="591"/>
      <c r="H980" s="592"/>
      <c r="I980" s="73"/>
      <c r="J980" s="73"/>
      <c r="K980" s="74"/>
      <c r="L980" s="74"/>
      <c r="M980" s="74"/>
      <c r="N980" s="74"/>
      <c r="O980" s="74"/>
      <c r="P980" s="74"/>
      <c r="Q980" s="74"/>
      <c r="R980" s="74"/>
      <c r="S980" s="73"/>
      <c r="T980" s="73"/>
      <c r="U980" s="73"/>
      <c r="V980" s="73"/>
      <c r="W980" s="73"/>
      <c r="X980" s="73"/>
      <c r="Y980" s="73"/>
      <c r="Z980" s="73"/>
    </row>
    <row r="981" spans="1:26" ht="13.5" customHeight="1">
      <c r="A981" s="73"/>
      <c r="B981" s="73"/>
      <c r="C981" s="73"/>
      <c r="D981" s="73"/>
      <c r="E981" s="73"/>
      <c r="F981" s="590"/>
      <c r="G981" s="591"/>
      <c r="H981" s="592"/>
      <c r="I981" s="73"/>
      <c r="J981" s="73"/>
      <c r="K981" s="74"/>
      <c r="L981" s="74"/>
      <c r="M981" s="74"/>
      <c r="N981" s="74"/>
      <c r="O981" s="74"/>
      <c r="P981" s="74"/>
      <c r="Q981" s="74"/>
      <c r="R981" s="74"/>
      <c r="S981" s="73"/>
      <c r="T981" s="73"/>
      <c r="U981" s="73"/>
      <c r="V981" s="73"/>
      <c r="W981" s="73"/>
      <c r="X981" s="73"/>
      <c r="Y981" s="73"/>
      <c r="Z981" s="73"/>
    </row>
    <row r="982" spans="1:26" ht="13.5" customHeight="1">
      <c r="A982" s="73"/>
      <c r="B982" s="73"/>
      <c r="C982" s="73"/>
      <c r="D982" s="73"/>
      <c r="E982" s="73"/>
      <c r="F982" s="590"/>
      <c r="G982" s="591"/>
      <c r="H982" s="592"/>
      <c r="I982" s="73"/>
      <c r="J982" s="73"/>
      <c r="K982" s="74"/>
      <c r="L982" s="74"/>
      <c r="M982" s="74"/>
      <c r="N982" s="74"/>
      <c r="O982" s="74"/>
      <c r="P982" s="74"/>
      <c r="Q982" s="74"/>
      <c r="R982" s="74"/>
      <c r="S982" s="73"/>
      <c r="T982" s="73"/>
      <c r="U982" s="73"/>
      <c r="V982" s="73"/>
      <c r="W982" s="73"/>
      <c r="X982" s="73"/>
      <c r="Y982" s="73"/>
      <c r="Z982" s="73"/>
    </row>
    <row r="983" spans="1:26" ht="13.5" customHeight="1">
      <c r="A983" s="73"/>
      <c r="B983" s="73"/>
      <c r="C983" s="73"/>
      <c r="D983" s="73"/>
      <c r="E983" s="73"/>
      <c r="F983" s="590"/>
      <c r="G983" s="591"/>
      <c r="H983" s="592"/>
      <c r="I983" s="73"/>
      <c r="J983" s="73"/>
      <c r="K983" s="74"/>
      <c r="L983" s="74"/>
      <c r="M983" s="74"/>
      <c r="N983" s="74"/>
      <c r="O983" s="74"/>
      <c r="P983" s="74"/>
      <c r="Q983" s="74"/>
      <c r="R983" s="74"/>
      <c r="S983" s="73"/>
      <c r="T983" s="73"/>
      <c r="U983" s="73"/>
      <c r="V983" s="73"/>
      <c r="W983" s="73"/>
      <c r="X983" s="73"/>
      <c r="Y983" s="73"/>
      <c r="Z983" s="73"/>
    </row>
    <row r="984" spans="1:26" ht="13.5" customHeight="1">
      <c r="A984" s="73"/>
      <c r="B984" s="73"/>
      <c r="C984" s="73"/>
      <c r="D984" s="73"/>
      <c r="E984" s="73"/>
      <c r="F984" s="590"/>
      <c r="G984" s="591"/>
      <c r="H984" s="592"/>
      <c r="I984" s="73"/>
      <c r="J984" s="73"/>
      <c r="K984" s="74"/>
      <c r="L984" s="74"/>
      <c r="M984" s="74"/>
      <c r="N984" s="74"/>
      <c r="O984" s="74"/>
      <c r="P984" s="74"/>
      <c r="Q984" s="74"/>
      <c r="R984" s="74"/>
      <c r="S984" s="73"/>
      <c r="T984" s="73"/>
      <c r="U984" s="73"/>
      <c r="V984" s="73"/>
      <c r="W984" s="73"/>
      <c r="X984" s="73"/>
      <c r="Y984" s="73"/>
      <c r="Z984" s="73"/>
    </row>
    <row r="985" spans="1:26" ht="13.5" customHeight="1">
      <c r="A985" s="73"/>
      <c r="B985" s="73"/>
      <c r="C985" s="73"/>
      <c r="D985" s="73"/>
      <c r="E985" s="73"/>
      <c r="F985" s="590"/>
      <c r="G985" s="591"/>
      <c r="H985" s="592"/>
      <c r="I985" s="73"/>
      <c r="J985" s="73"/>
      <c r="K985" s="74"/>
      <c r="L985" s="74"/>
      <c r="M985" s="74"/>
      <c r="N985" s="74"/>
      <c r="O985" s="74"/>
      <c r="P985" s="74"/>
      <c r="Q985" s="74"/>
      <c r="R985" s="74"/>
      <c r="S985" s="73"/>
      <c r="T985" s="73"/>
      <c r="U985" s="73"/>
      <c r="V985" s="73"/>
      <c r="W985" s="73"/>
      <c r="X985" s="73"/>
      <c r="Y985" s="73"/>
      <c r="Z985" s="73"/>
    </row>
    <row r="986" spans="1:26" ht="13.5" customHeight="1">
      <c r="A986" s="73"/>
      <c r="B986" s="73"/>
      <c r="C986" s="73"/>
      <c r="D986" s="73"/>
      <c r="E986" s="73"/>
      <c r="F986" s="590"/>
      <c r="G986" s="591"/>
      <c r="H986" s="592"/>
      <c r="I986" s="73"/>
      <c r="J986" s="73"/>
      <c r="K986" s="74"/>
      <c r="L986" s="74"/>
      <c r="M986" s="74"/>
      <c r="N986" s="74"/>
      <c r="O986" s="74"/>
      <c r="P986" s="74"/>
      <c r="Q986" s="74"/>
      <c r="R986" s="74"/>
      <c r="S986" s="73"/>
      <c r="T986" s="73"/>
      <c r="U986" s="73"/>
      <c r="V986" s="73"/>
      <c r="W986" s="73"/>
      <c r="X986" s="73"/>
      <c r="Y986" s="73"/>
      <c r="Z986" s="73"/>
    </row>
    <row r="987" spans="1:26" ht="13.5" customHeight="1">
      <c r="A987" s="73"/>
      <c r="B987" s="73"/>
      <c r="C987" s="73"/>
      <c r="D987" s="73"/>
      <c r="E987" s="73"/>
      <c r="F987" s="590"/>
      <c r="G987" s="591"/>
      <c r="H987" s="592"/>
      <c r="I987" s="73"/>
      <c r="J987" s="73"/>
      <c r="K987" s="74"/>
      <c r="L987" s="74"/>
      <c r="M987" s="74"/>
      <c r="N987" s="74"/>
      <c r="O987" s="74"/>
      <c r="P987" s="74"/>
      <c r="Q987" s="74"/>
      <c r="R987" s="74"/>
      <c r="S987" s="73"/>
      <c r="T987" s="73"/>
      <c r="U987" s="73"/>
      <c r="V987" s="73"/>
      <c r="W987" s="73"/>
      <c r="X987" s="73"/>
      <c r="Y987" s="73"/>
      <c r="Z987" s="73"/>
    </row>
    <row r="988" spans="1:26" ht="13.5" customHeight="1">
      <c r="A988" s="73"/>
      <c r="B988" s="73"/>
      <c r="C988" s="73"/>
      <c r="D988" s="73"/>
      <c r="E988" s="73"/>
      <c r="F988" s="590"/>
      <c r="G988" s="591"/>
      <c r="H988" s="592"/>
      <c r="I988" s="73"/>
      <c r="J988" s="73"/>
      <c r="K988" s="74"/>
      <c r="L988" s="74"/>
      <c r="M988" s="74"/>
      <c r="N988" s="74"/>
      <c r="O988" s="74"/>
      <c r="P988" s="74"/>
      <c r="Q988" s="74"/>
      <c r="R988" s="74"/>
      <c r="S988" s="73"/>
      <c r="T988" s="73"/>
      <c r="U988" s="73"/>
      <c r="V988" s="73"/>
      <c r="W988" s="73"/>
      <c r="X988" s="73"/>
      <c r="Y988" s="73"/>
      <c r="Z988" s="73"/>
    </row>
    <row r="989" spans="1:26" ht="13.5" customHeight="1">
      <c r="A989" s="73"/>
      <c r="B989" s="73"/>
      <c r="C989" s="73"/>
      <c r="D989" s="73"/>
      <c r="E989" s="73"/>
      <c r="F989" s="590"/>
      <c r="G989" s="591"/>
      <c r="H989" s="592"/>
      <c r="I989" s="73"/>
      <c r="J989" s="73"/>
      <c r="K989" s="74"/>
      <c r="L989" s="74"/>
      <c r="M989" s="74"/>
      <c r="N989" s="74"/>
      <c r="O989" s="74"/>
      <c r="P989" s="74"/>
      <c r="Q989" s="74"/>
      <c r="R989" s="74"/>
      <c r="S989" s="73"/>
      <c r="T989" s="73"/>
      <c r="U989" s="73"/>
      <c r="V989" s="73"/>
      <c r="W989" s="73"/>
      <c r="X989" s="73"/>
      <c r="Y989" s="73"/>
      <c r="Z989" s="73"/>
    </row>
    <row r="990" spans="1:26" ht="13.5" customHeight="1">
      <c r="A990" s="73"/>
      <c r="B990" s="73"/>
      <c r="C990" s="73"/>
      <c r="D990" s="73"/>
      <c r="E990" s="73"/>
      <c r="F990" s="590"/>
      <c r="G990" s="591"/>
      <c r="H990" s="592"/>
      <c r="I990" s="73"/>
      <c r="J990" s="73"/>
      <c r="K990" s="74"/>
      <c r="L990" s="74"/>
      <c r="M990" s="74"/>
      <c r="N990" s="74"/>
      <c r="O990" s="74"/>
      <c r="P990" s="74"/>
      <c r="Q990" s="74"/>
      <c r="R990" s="74"/>
      <c r="S990" s="73"/>
      <c r="T990" s="73"/>
      <c r="U990" s="73"/>
      <c r="V990" s="73"/>
      <c r="W990" s="73"/>
      <c r="X990" s="73"/>
      <c r="Y990" s="73"/>
      <c r="Z990" s="73"/>
    </row>
    <row r="991" spans="1:26" ht="13.5" customHeight="1">
      <c r="A991" s="73"/>
      <c r="B991" s="73"/>
      <c r="C991" s="73"/>
      <c r="D991" s="73"/>
      <c r="E991" s="73"/>
      <c r="F991" s="590"/>
      <c r="G991" s="591"/>
      <c r="H991" s="592"/>
      <c r="I991" s="73"/>
      <c r="J991" s="73"/>
      <c r="K991" s="74"/>
      <c r="L991" s="74"/>
      <c r="M991" s="74"/>
      <c r="N991" s="74"/>
      <c r="O991" s="74"/>
      <c r="P991" s="74"/>
      <c r="Q991" s="74"/>
      <c r="R991" s="74"/>
      <c r="S991" s="73"/>
      <c r="T991" s="73"/>
      <c r="U991" s="73"/>
      <c r="V991" s="73"/>
      <c r="W991" s="73"/>
      <c r="X991" s="73"/>
      <c r="Y991" s="73"/>
      <c r="Z991" s="73"/>
    </row>
    <row r="992" spans="1:26" ht="13.5" customHeight="1">
      <c r="A992" s="73"/>
      <c r="B992" s="73"/>
      <c r="C992" s="73"/>
      <c r="D992" s="73"/>
      <c r="E992" s="73"/>
      <c r="F992" s="590"/>
      <c r="G992" s="591"/>
      <c r="H992" s="592"/>
      <c r="I992" s="73"/>
      <c r="J992" s="73"/>
      <c r="K992" s="74"/>
      <c r="L992" s="74"/>
      <c r="M992" s="74"/>
      <c r="N992" s="74"/>
      <c r="O992" s="74"/>
      <c r="P992" s="74"/>
      <c r="Q992" s="74"/>
      <c r="R992" s="74"/>
      <c r="S992" s="73"/>
      <c r="T992" s="73"/>
      <c r="U992" s="73"/>
      <c r="V992" s="73"/>
      <c r="W992" s="73"/>
      <c r="X992" s="73"/>
      <c r="Y992" s="73"/>
      <c r="Z992" s="73"/>
    </row>
    <row r="993" spans="1:26" ht="13.5" customHeight="1">
      <c r="A993" s="73"/>
      <c r="B993" s="73"/>
      <c r="C993" s="73"/>
      <c r="D993" s="73"/>
      <c r="E993" s="73"/>
      <c r="F993" s="590"/>
      <c r="G993" s="591"/>
      <c r="H993" s="592"/>
      <c r="I993" s="73"/>
      <c r="J993" s="73"/>
      <c r="K993" s="74"/>
      <c r="L993" s="74"/>
      <c r="M993" s="74"/>
      <c r="N993" s="74"/>
      <c r="O993" s="74"/>
      <c r="P993" s="74"/>
      <c r="Q993" s="74"/>
      <c r="R993" s="74"/>
      <c r="S993" s="73"/>
      <c r="T993" s="73"/>
      <c r="U993" s="73"/>
      <c r="V993" s="73"/>
      <c r="W993" s="73"/>
      <c r="X993" s="73"/>
      <c r="Y993" s="73"/>
      <c r="Z993" s="73"/>
    </row>
    <row r="994" spans="1:26" ht="13.5" customHeight="1">
      <c r="A994" s="73"/>
      <c r="B994" s="73"/>
      <c r="C994" s="73"/>
      <c r="D994" s="73"/>
      <c r="E994" s="73"/>
      <c r="F994" s="590"/>
      <c r="G994" s="591"/>
      <c r="H994" s="592"/>
      <c r="I994" s="73"/>
      <c r="J994" s="73"/>
      <c r="K994" s="74"/>
      <c r="L994" s="74"/>
      <c r="M994" s="74"/>
      <c r="N994" s="74"/>
      <c r="O994" s="74"/>
      <c r="P994" s="74"/>
      <c r="Q994" s="74"/>
      <c r="R994" s="74"/>
      <c r="S994" s="73"/>
      <c r="T994" s="73"/>
      <c r="U994" s="73"/>
      <c r="V994" s="73"/>
      <c r="W994" s="73"/>
      <c r="X994" s="73"/>
      <c r="Y994" s="73"/>
      <c r="Z994" s="73"/>
    </row>
    <row r="995" spans="1:26" ht="13.5" customHeight="1">
      <c r="A995" s="73"/>
      <c r="B995" s="73"/>
      <c r="C995" s="73"/>
      <c r="D995" s="73"/>
      <c r="E995" s="73"/>
      <c r="F995" s="590"/>
      <c r="G995" s="591"/>
      <c r="H995" s="592"/>
      <c r="I995" s="73"/>
      <c r="J995" s="73"/>
      <c r="K995" s="74"/>
      <c r="L995" s="74"/>
      <c r="M995" s="74"/>
      <c r="N995" s="74"/>
      <c r="O995" s="74"/>
      <c r="P995" s="74"/>
      <c r="Q995" s="74"/>
      <c r="R995" s="74"/>
      <c r="S995" s="73"/>
      <c r="T995" s="73"/>
      <c r="U995" s="73"/>
      <c r="V995" s="73"/>
      <c r="W995" s="73"/>
      <c r="X995" s="73"/>
      <c r="Y995" s="73"/>
      <c r="Z995" s="73"/>
    </row>
    <row r="996" spans="1:26" ht="13.5" customHeight="1">
      <c r="A996" s="73"/>
      <c r="B996" s="73"/>
      <c r="C996" s="73"/>
      <c r="D996" s="73"/>
      <c r="E996" s="73"/>
      <c r="F996" s="590"/>
      <c r="G996" s="591"/>
      <c r="H996" s="592"/>
      <c r="I996" s="73"/>
      <c r="J996" s="73"/>
      <c r="K996" s="74"/>
      <c r="L996" s="74"/>
      <c r="M996" s="74"/>
      <c r="N996" s="74"/>
      <c r="O996" s="74"/>
      <c r="P996" s="74"/>
      <c r="Q996" s="74"/>
      <c r="R996" s="74"/>
      <c r="S996" s="73"/>
      <c r="T996" s="73"/>
      <c r="U996" s="73"/>
      <c r="V996" s="73"/>
      <c r="W996" s="73"/>
      <c r="X996" s="73"/>
      <c r="Y996" s="73"/>
      <c r="Z996" s="73"/>
    </row>
    <row r="997" spans="1:26" ht="13.5" customHeight="1">
      <c r="A997" s="73"/>
      <c r="B997" s="73"/>
      <c r="C997" s="73"/>
      <c r="D997" s="73"/>
      <c r="E997" s="73"/>
      <c r="F997" s="590"/>
      <c r="G997" s="591"/>
      <c r="H997" s="592"/>
      <c r="I997" s="73"/>
      <c r="J997" s="73"/>
      <c r="K997" s="74"/>
      <c r="L997" s="74"/>
      <c r="M997" s="74"/>
      <c r="N997" s="74"/>
      <c r="O997" s="74"/>
      <c r="P997" s="74"/>
      <c r="Q997" s="74"/>
      <c r="R997" s="74"/>
      <c r="S997" s="73"/>
      <c r="T997" s="73"/>
      <c r="U997" s="73"/>
      <c r="V997" s="73"/>
      <c r="W997" s="73"/>
      <c r="X997" s="73"/>
      <c r="Y997" s="73"/>
      <c r="Z997" s="73"/>
    </row>
    <row r="998" spans="1:26" ht="13.5" customHeight="1">
      <c r="A998" s="73"/>
      <c r="B998" s="73"/>
      <c r="C998" s="73"/>
      <c r="D998" s="73"/>
      <c r="E998" s="73"/>
      <c r="F998" s="590"/>
      <c r="G998" s="591"/>
      <c r="H998" s="592"/>
      <c r="I998" s="73"/>
      <c r="J998" s="73"/>
      <c r="K998" s="74"/>
      <c r="L998" s="74"/>
      <c r="M998" s="74"/>
      <c r="N998" s="74"/>
      <c r="O998" s="74"/>
      <c r="P998" s="74"/>
      <c r="Q998" s="74"/>
      <c r="R998" s="74"/>
      <c r="S998" s="73"/>
      <c r="T998" s="73"/>
      <c r="U998" s="73"/>
      <c r="V998" s="73"/>
      <c r="W998" s="73"/>
      <c r="X998" s="73"/>
      <c r="Y998" s="73"/>
      <c r="Z998" s="73"/>
    </row>
    <row r="999" spans="1:26" ht="13.5" customHeight="1">
      <c r="A999" s="73"/>
      <c r="B999" s="73"/>
      <c r="C999" s="73"/>
      <c r="D999" s="73"/>
      <c r="E999" s="73"/>
      <c r="F999" s="590"/>
      <c r="G999" s="591"/>
      <c r="H999" s="592"/>
      <c r="I999" s="73"/>
      <c r="J999" s="73"/>
      <c r="K999" s="74"/>
      <c r="L999" s="74"/>
      <c r="M999" s="74"/>
      <c r="N999" s="74"/>
      <c r="O999" s="74"/>
      <c r="P999" s="74"/>
      <c r="Q999" s="74"/>
      <c r="R999" s="74"/>
      <c r="S999" s="73"/>
      <c r="T999" s="73"/>
      <c r="U999" s="73"/>
      <c r="V999" s="73"/>
      <c r="W999" s="73"/>
      <c r="X999" s="73"/>
      <c r="Y999" s="73"/>
      <c r="Z999" s="73"/>
    </row>
    <row r="1000" spans="1:26" ht="13.5" customHeight="1">
      <c r="A1000" s="73"/>
      <c r="B1000" s="73"/>
      <c r="C1000" s="73"/>
      <c r="D1000" s="73"/>
      <c r="E1000" s="73"/>
      <c r="F1000" s="590"/>
      <c r="G1000" s="591"/>
      <c r="H1000" s="592"/>
      <c r="I1000" s="73"/>
      <c r="J1000" s="73"/>
      <c r="K1000" s="74"/>
      <c r="L1000" s="74"/>
      <c r="M1000" s="74"/>
      <c r="N1000" s="74"/>
      <c r="O1000" s="74"/>
      <c r="P1000" s="74"/>
      <c r="Q1000" s="74"/>
      <c r="R1000" s="74"/>
      <c r="S1000" s="73"/>
      <c r="T1000" s="73"/>
      <c r="U1000" s="73"/>
      <c r="V1000" s="73"/>
      <c r="W1000" s="73"/>
      <c r="X1000" s="73"/>
      <c r="Y1000" s="73"/>
      <c r="Z1000" s="73"/>
    </row>
  </sheetData>
  <mergeCells count="9">
    <mergeCell ref="P5:P7"/>
    <mergeCell ref="Q5:Q7"/>
    <mergeCell ref="B2:C2"/>
    <mergeCell ref="B96:G96"/>
    <mergeCell ref="B1:M1"/>
    <mergeCell ref="F2:M2"/>
    <mergeCell ref="F3:N3"/>
    <mergeCell ref="F4:N4"/>
    <mergeCell ref="G5:K5"/>
  </mergeCells>
  <conditionalFormatting sqref="H11:H13 H37:H41 H101:H107">
    <cfRule type="cellIs" dxfId="331" priority="1" stopIfTrue="1" operator="equal">
      <formula>0</formula>
    </cfRule>
  </conditionalFormatting>
  <conditionalFormatting sqref="H11:H13 H37:H41 H101:H107">
    <cfRule type="cellIs" dxfId="330" priority="2" stopIfTrue="1" operator="equal">
      <formula>0</formula>
    </cfRule>
  </conditionalFormatting>
  <conditionalFormatting sqref="H44">
    <cfRule type="cellIs" dxfId="329" priority="3" stopIfTrue="1" operator="equal">
      <formula>0</formula>
    </cfRule>
  </conditionalFormatting>
  <conditionalFormatting sqref="H44">
    <cfRule type="cellIs" dxfId="328" priority="4" stopIfTrue="1" operator="equal">
      <formula>0</formula>
    </cfRule>
  </conditionalFormatting>
  <conditionalFormatting sqref="H94">
    <cfRule type="cellIs" dxfId="327" priority="5" stopIfTrue="1" operator="equal">
      <formula>0</formula>
    </cfRule>
  </conditionalFormatting>
  <conditionalFormatting sqref="H94">
    <cfRule type="cellIs" dxfId="326" priority="6" stopIfTrue="1" operator="equal">
      <formula>0</formula>
    </cfRule>
  </conditionalFormatting>
  <hyperlinks>
    <hyperlink ref="C4" location="'Recap Sheet'!B1" display="Return to Recap Sheet" xr:uid="{00000000-0004-0000-0200-000000000000}"/>
  </hyperlinks>
  <pageMargins left="0.25" right="0.25" top="0.75" bottom="0.75" header="0" footer="0"/>
  <pageSetup paperSize="5" orientation="landscape" r:id="rId1"/>
  <rowBreaks count="2" manualBreakCount="2">
    <brk id="41" man="1"/>
    <brk id="75" man="1"/>
  </rowBreaks>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DisplayWorksheetPopup">
                <anchor moveWithCells="1">
                  <from>
                    <xdr:col>13</xdr:col>
                    <xdr:colOff>0</xdr:colOff>
                    <xdr:row>1</xdr:row>
                    <xdr:rowOff>22860</xdr:rowOff>
                  </from>
                  <to>
                    <xdr:col>14</xdr:col>
                    <xdr:colOff>335280</xdr:colOff>
                    <xdr:row>2</xdr:row>
                    <xdr:rowOff>83820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D965"/>
  </sheetPr>
  <dimension ref="A1:AB1000"/>
  <sheetViews>
    <sheetView zoomScaleNormal="100" workbookViewId="0">
      <pane ySplit="9" topLeftCell="A79" activePane="bottomLeft" state="frozen"/>
      <selection activeCell="H10" sqref="H10"/>
      <selection pane="bottomLeft" activeCell="C67" sqref="C67"/>
    </sheetView>
  </sheetViews>
  <sheetFormatPr defaultColWidth="14.44140625" defaultRowHeight="15" customHeight="1"/>
  <cols>
    <col min="1" max="1" width="6.109375" customWidth="1"/>
    <col min="2" max="2" width="53.109375" customWidth="1"/>
    <col min="3" max="3" width="30.33203125" customWidth="1"/>
    <col min="4" max="4" width="10.6640625" customWidth="1"/>
    <col min="5" max="5" width="7.6640625" customWidth="1"/>
    <col min="6" max="6" width="8.88671875" customWidth="1"/>
    <col min="7" max="7" width="5.6640625" customWidth="1"/>
    <col min="8" max="8" width="7" customWidth="1"/>
    <col min="9" max="9" width="9" customWidth="1"/>
    <col min="10" max="10" width="3.33203125" customWidth="1"/>
    <col min="11" max="12" width="7.6640625" customWidth="1"/>
    <col min="13" max="13" width="10.6640625" customWidth="1"/>
    <col min="14" max="14" width="7.6640625" customWidth="1"/>
    <col min="15" max="15" width="10.88671875" customWidth="1"/>
    <col min="16" max="16" width="8.6640625" customWidth="1"/>
    <col min="17" max="17" width="7.5546875" customWidth="1"/>
    <col min="18" max="18" width="7.44140625" customWidth="1"/>
    <col min="19" max="19" width="8.6640625" customWidth="1"/>
    <col min="20" max="20" width="7.5546875" customWidth="1"/>
    <col min="21" max="21" width="9.5546875" customWidth="1"/>
    <col min="22" max="22" width="4.6640625" customWidth="1"/>
    <col min="23" max="23" width="7.6640625" customWidth="1"/>
    <col min="24" max="24" width="7.44140625" customWidth="1"/>
    <col min="25" max="28" width="11.44140625" customWidth="1"/>
  </cols>
  <sheetData>
    <row r="1" spans="1:28"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c r="AA1" s="73"/>
      <c r="AB1" s="73"/>
    </row>
    <row r="2" spans="1:28" ht="15" customHeight="1">
      <c r="A2" s="73"/>
      <c r="B2" s="2888" t="str">
        <f>'Recap Sheet'!A2</f>
        <v>Solicitation #B00002526</v>
      </c>
      <c r="C2" s="2889"/>
      <c r="D2" s="57"/>
      <c r="E2" s="593"/>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c r="AA2" s="73"/>
      <c r="AB2" s="73"/>
    </row>
    <row r="3" spans="1:28" ht="18" customHeight="1">
      <c r="A3" s="78"/>
      <c r="B3" s="78" t="str">
        <f>'Recap Sheet'!A3</f>
        <v xml:space="preserve">School Food Authority or Agency Name: </v>
      </c>
      <c r="C3" s="73"/>
      <c r="D3" s="77"/>
      <c r="E3" s="73"/>
      <c r="F3" s="2902" t="str">
        <f>'Recap Sheet'!A4</f>
        <v xml:space="preserve">Bidder's Name: </v>
      </c>
      <c r="G3" s="2903"/>
      <c r="H3" s="2903"/>
      <c r="I3" s="2903"/>
      <c r="J3" s="2903"/>
      <c r="K3" s="2903"/>
      <c r="L3" s="2903"/>
      <c r="M3" s="2903"/>
      <c r="N3" s="2903"/>
      <c r="O3" s="76"/>
      <c r="P3" s="76"/>
      <c r="Q3" s="76"/>
      <c r="R3" s="78"/>
      <c r="S3" s="73"/>
      <c r="T3" s="73"/>
      <c r="U3" s="73"/>
      <c r="V3" s="73"/>
      <c r="W3" s="73"/>
      <c r="X3" s="73"/>
      <c r="Y3" s="73"/>
      <c r="Z3" s="73"/>
      <c r="AA3" s="73"/>
      <c r="AB3" s="73"/>
    </row>
    <row r="4" spans="1:28" ht="18.75" customHeight="1">
      <c r="A4" s="80" t="s">
        <v>353</v>
      </c>
      <c r="B4" s="594" t="str">
        <f>'Recap Sheet'!B3</f>
        <v>Lexington Richland School District Five</v>
      </c>
      <c r="C4" s="595" t="s">
        <v>119</v>
      </c>
      <c r="D4" s="82"/>
      <c r="E4" s="596"/>
      <c r="F4" s="2904">
        <f>'Recap Sheet'!B4</f>
        <v>0</v>
      </c>
      <c r="G4" s="2891"/>
      <c r="H4" s="2891"/>
      <c r="I4" s="2891"/>
      <c r="J4" s="2891"/>
      <c r="K4" s="2891"/>
      <c r="L4" s="2891"/>
      <c r="M4" s="2891"/>
      <c r="N4" s="2897"/>
      <c r="O4" s="83"/>
      <c r="P4" s="83"/>
      <c r="Q4" s="83"/>
      <c r="R4" s="83"/>
      <c r="S4" s="597" t="s">
        <v>32</v>
      </c>
      <c r="T4" s="86"/>
      <c r="U4" s="86"/>
      <c r="V4" s="86"/>
      <c r="W4" s="86"/>
      <c r="X4" s="87"/>
      <c r="Y4" s="87"/>
      <c r="Z4" s="598"/>
      <c r="AA4" s="598"/>
      <c r="AB4" s="598"/>
    </row>
    <row r="5" spans="1:28" ht="15" customHeight="1">
      <c r="A5" s="80">
        <v>4000</v>
      </c>
      <c r="B5" s="599" t="s">
        <v>120</v>
      </c>
      <c r="C5" s="440" t="s">
        <v>354</v>
      </c>
      <c r="D5" s="90"/>
      <c r="E5" s="600"/>
      <c r="F5" s="92"/>
      <c r="G5" s="2901" t="s">
        <v>122</v>
      </c>
      <c r="H5" s="2899"/>
      <c r="I5" s="2899"/>
      <c r="J5" s="2899"/>
      <c r="K5" s="2899"/>
      <c r="L5" s="93">
        <f>'Recap Sheet'!B5</f>
        <v>0</v>
      </c>
      <c r="M5" s="94"/>
      <c r="N5" s="601"/>
      <c r="O5" s="96" t="s">
        <v>123</v>
      </c>
      <c r="P5" s="2884" t="s">
        <v>124</v>
      </c>
      <c r="Q5" s="2887" t="s">
        <v>125</v>
      </c>
      <c r="R5" s="74" t="s">
        <v>33</v>
      </c>
      <c r="S5" s="98" t="s">
        <v>355</v>
      </c>
      <c r="T5" s="99" t="s">
        <v>356</v>
      </c>
      <c r="U5" s="602" t="s">
        <v>128</v>
      </c>
      <c r="V5" s="73" t="s">
        <v>129</v>
      </c>
      <c r="W5" s="98" t="s">
        <v>357</v>
      </c>
      <c r="X5" s="99" t="s">
        <v>358</v>
      </c>
      <c r="Y5" s="99" t="s">
        <v>131</v>
      </c>
      <c r="Z5" s="598"/>
      <c r="AA5" s="598"/>
      <c r="AB5" s="598"/>
    </row>
    <row r="6" spans="1:28" ht="15" customHeight="1">
      <c r="A6" s="88" t="s">
        <v>24</v>
      </c>
      <c r="B6" s="263"/>
      <c r="C6" s="440" t="s">
        <v>359</v>
      </c>
      <c r="D6" s="103" t="s">
        <v>133</v>
      </c>
      <c r="E6" s="603" t="s">
        <v>134</v>
      </c>
      <c r="F6" s="604" t="s">
        <v>29</v>
      </c>
      <c r="G6" s="99" t="s">
        <v>135</v>
      </c>
      <c r="H6" s="99" t="s">
        <v>136</v>
      </c>
      <c r="I6" s="99" t="s">
        <v>137</v>
      </c>
      <c r="J6" s="99" t="s">
        <v>138</v>
      </c>
      <c r="K6" s="99" t="s">
        <v>139</v>
      </c>
      <c r="L6" s="99" t="s">
        <v>140</v>
      </c>
      <c r="M6" s="605" t="s">
        <v>141</v>
      </c>
      <c r="N6" s="606" t="s">
        <v>142</v>
      </c>
      <c r="O6" s="109" t="s">
        <v>143</v>
      </c>
      <c r="P6" s="2885"/>
      <c r="Q6" s="2885"/>
      <c r="R6" s="607" t="s">
        <v>360</v>
      </c>
      <c r="S6" s="98" t="s">
        <v>361</v>
      </c>
      <c r="T6" s="99" t="s">
        <v>362</v>
      </c>
      <c r="U6" s="99" t="s">
        <v>147</v>
      </c>
      <c r="V6" s="99" t="s">
        <v>148</v>
      </c>
      <c r="W6" s="99" t="s">
        <v>41</v>
      </c>
      <c r="X6" s="99" t="s">
        <v>150</v>
      </c>
      <c r="Y6" s="99" t="s">
        <v>151</v>
      </c>
      <c r="Z6" s="73"/>
      <c r="AA6" s="73"/>
      <c r="AB6" s="73"/>
    </row>
    <row r="7" spans="1:28" ht="15" customHeight="1">
      <c r="A7" s="608" t="s">
        <v>153</v>
      </c>
      <c r="B7" s="609"/>
      <c r="C7" s="610" t="s">
        <v>363</v>
      </c>
      <c r="D7" s="113" t="s">
        <v>154</v>
      </c>
      <c r="E7" s="114" t="s">
        <v>154</v>
      </c>
      <c r="F7" s="611" t="s">
        <v>39</v>
      </c>
      <c r="G7" s="110" t="s">
        <v>155</v>
      </c>
      <c r="H7" s="110" t="s">
        <v>156</v>
      </c>
      <c r="I7" s="110" t="s">
        <v>40</v>
      </c>
      <c r="J7" s="110" t="s">
        <v>139</v>
      </c>
      <c r="K7" s="110" t="s">
        <v>47</v>
      </c>
      <c r="L7" s="110" t="s">
        <v>157</v>
      </c>
      <c r="M7" s="110" t="s">
        <v>47</v>
      </c>
      <c r="N7" s="116" t="s">
        <v>139</v>
      </c>
      <c r="O7" s="117" t="s">
        <v>154</v>
      </c>
      <c r="P7" s="2886"/>
      <c r="Q7" s="2886"/>
      <c r="R7" s="119" t="s">
        <v>48</v>
      </c>
      <c r="S7" s="118" t="s">
        <v>146</v>
      </c>
      <c r="T7" s="110" t="s">
        <v>146</v>
      </c>
      <c r="U7" s="110" t="s">
        <v>159</v>
      </c>
      <c r="V7" s="110" t="s">
        <v>160</v>
      </c>
      <c r="W7" s="119" t="s">
        <v>47</v>
      </c>
      <c r="X7" s="119" t="s">
        <v>158</v>
      </c>
      <c r="Y7" s="120" t="s">
        <v>364</v>
      </c>
      <c r="Z7" s="73"/>
      <c r="AA7" s="73"/>
      <c r="AB7" s="73"/>
    </row>
    <row r="8" spans="1:28" ht="15" customHeight="1">
      <c r="A8" s="612"/>
      <c r="B8" s="613" t="s">
        <v>365</v>
      </c>
      <c r="C8" s="612"/>
      <c r="D8" s="123"/>
      <c r="E8" s="614"/>
      <c r="F8" s="612"/>
      <c r="G8" s="615"/>
      <c r="H8" s="616"/>
      <c r="I8" s="616"/>
      <c r="J8" s="612"/>
      <c r="K8" s="616"/>
      <c r="L8" s="616"/>
      <c r="M8" s="616"/>
      <c r="N8" s="617"/>
      <c r="O8" s="618" t="s">
        <v>366</v>
      </c>
      <c r="P8" s="619"/>
      <c r="Q8" s="620" t="s">
        <v>367</v>
      </c>
      <c r="R8" s="621" t="s">
        <v>368</v>
      </c>
      <c r="S8" s="622">
        <v>1.4903</v>
      </c>
      <c r="T8" s="623"/>
      <c r="U8" s="624" t="s">
        <v>369</v>
      </c>
      <c r="V8" s="625"/>
      <c r="W8" s="626">
        <v>100113</v>
      </c>
      <c r="X8" s="627" t="s">
        <v>368</v>
      </c>
      <c r="Y8" s="628">
        <v>0.66639999999999999</v>
      </c>
      <c r="Z8" s="73"/>
      <c r="AA8" s="73"/>
      <c r="AB8" s="73"/>
    </row>
    <row r="9" spans="1:28" ht="15" customHeight="1">
      <c r="A9" s="123"/>
      <c r="B9" s="122"/>
      <c r="C9" s="123"/>
      <c r="D9" s="137"/>
      <c r="E9" s="629"/>
      <c r="F9" s="123"/>
      <c r="G9" s="125"/>
      <c r="H9" s="127"/>
      <c r="I9" s="127"/>
      <c r="J9" s="123"/>
      <c r="K9" s="127"/>
      <c r="L9" s="127"/>
      <c r="M9" s="127"/>
      <c r="N9" s="128"/>
      <c r="O9" s="630" t="s">
        <v>366</v>
      </c>
      <c r="P9" s="631"/>
      <c r="Q9" s="632" t="s">
        <v>370</v>
      </c>
      <c r="R9" s="633" t="s">
        <v>368</v>
      </c>
      <c r="S9" s="634">
        <v>1.4903</v>
      </c>
      <c r="T9" s="635"/>
      <c r="U9" s="636"/>
      <c r="V9" s="637"/>
      <c r="W9" s="638"/>
      <c r="X9" s="639" t="s">
        <v>368</v>
      </c>
      <c r="Y9" s="640"/>
      <c r="Z9" s="73"/>
      <c r="AA9" s="73"/>
      <c r="AB9" s="73"/>
    </row>
    <row r="10" spans="1:28" ht="15" customHeight="1">
      <c r="A10" s="146">
        <v>2001</v>
      </c>
      <c r="B10" s="147" t="s">
        <v>371</v>
      </c>
      <c r="C10" s="155" t="s">
        <v>372</v>
      </c>
      <c r="D10" s="178">
        <v>7516</v>
      </c>
      <c r="E10" s="215"/>
      <c r="F10" s="155" t="s">
        <v>373</v>
      </c>
      <c r="G10" s="256">
        <v>120</v>
      </c>
      <c r="H10" s="641">
        <v>500</v>
      </c>
      <c r="I10" s="154">
        <f>ROUND(H10*G10/G10,2)</f>
        <v>500</v>
      </c>
      <c r="J10" s="155" t="s">
        <v>170</v>
      </c>
      <c r="K10" s="156">
        <v>105</v>
      </c>
      <c r="L10" s="165">
        <f>IF(OR(ISBLANK(K10),K10=0,H10=0,ISBLANK(H10)),,ROUND(K10+$L$5,2))</f>
        <v>105</v>
      </c>
      <c r="M10" s="555">
        <f t="shared" ref="M10:M11" si="0">ROUND(I10*L10,2)</f>
        <v>52500</v>
      </c>
      <c r="N10" s="159">
        <f t="shared" ref="N10:N11" si="1">ROUND(L10/G10,4)</f>
        <v>0.875</v>
      </c>
      <c r="O10" s="239">
        <v>7516</v>
      </c>
      <c r="P10" s="157" t="s">
        <v>374</v>
      </c>
      <c r="Q10" s="256">
        <v>120</v>
      </c>
      <c r="R10" s="177"/>
      <c r="S10" s="155">
        <v>29.2</v>
      </c>
      <c r="T10" s="642">
        <f t="shared" ref="T10:T11" si="2">ROUND($S$8*S10,2)</f>
        <v>43.52</v>
      </c>
      <c r="U10" s="643">
        <f t="shared" ref="U10:U11" si="3">IF(ISBLANK(O10),,R10+T10)</f>
        <v>43.52</v>
      </c>
      <c r="V10" s="644" t="s">
        <v>375</v>
      </c>
      <c r="W10" s="165">
        <f>IF(ISNUMBER(K10),IF(V10="Y",(K10-T10)))</f>
        <v>61.48</v>
      </c>
      <c r="X10" s="645">
        <f>ROUND(W10/Q10,4)</f>
        <v>0.51229999999999998</v>
      </c>
      <c r="Y10" s="646" t="b">
        <f t="shared" ref="Y10:Y11" si="4">IF(V10="N",IF(ISNUMBER(R10),(R10+T10)/Q10))</f>
        <v>0</v>
      </c>
      <c r="Z10" s="73"/>
      <c r="AA10" s="73"/>
      <c r="AB10" s="73"/>
    </row>
    <row r="11" spans="1:28" ht="15" customHeight="1">
      <c r="A11" s="73"/>
      <c r="B11" s="155" t="s">
        <v>376</v>
      </c>
      <c r="C11" s="166" t="s">
        <v>377</v>
      </c>
      <c r="D11" s="178">
        <v>792421</v>
      </c>
      <c r="E11" s="215"/>
      <c r="F11" s="166" t="s">
        <v>378</v>
      </c>
      <c r="G11" s="168">
        <v>128</v>
      </c>
      <c r="H11" s="647"/>
      <c r="I11" s="166">
        <f>ROUND(H10*G10/G11,2)</f>
        <v>468.75</v>
      </c>
      <c r="J11" s="166" t="s">
        <v>170</v>
      </c>
      <c r="K11" s="156"/>
      <c r="L11" s="230">
        <f>IF(OR(ISBLANK(K11),K11=0,H10=0,ISBLANK(H10)),,ROUND(K11+$L$5,2))</f>
        <v>0</v>
      </c>
      <c r="M11" s="326">
        <f t="shared" si="0"/>
        <v>0</v>
      </c>
      <c r="N11" s="173">
        <f t="shared" si="1"/>
        <v>0</v>
      </c>
      <c r="O11" s="174">
        <v>792421</v>
      </c>
      <c r="P11" s="648" t="s">
        <v>378</v>
      </c>
      <c r="Q11" s="176">
        <v>128</v>
      </c>
      <c r="R11" s="649"/>
      <c r="S11" s="650">
        <v>31.68</v>
      </c>
      <c r="T11" s="642">
        <f t="shared" si="2"/>
        <v>47.21</v>
      </c>
      <c r="U11" s="431">
        <f t="shared" si="3"/>
        <v>47.21</v>
      </c>
      <c r="V11" s="221" t="s">
        <v>375</v>
      </c>
      <c r="W11" s="165" t="b">
        <f>IF(ISNUMBER(K11),IF(V11="Y",(K11-T11)))</f>
        <v>0</v>
      </c>
      <c r="X11" s="645">
        <f>ROUND(W11/Q11,4)</f>
        <v>0</v>
      </c>
      <c r="Y11" s="646" t="b">
        <f t="shared" si="4"/>
        <v>0</v>
      </c>
      <c r="Z11" s="73"/>
      <c r="AA11" s="73"/>
      <c r="AB11" s="73"/>
    </row>
    <row r="12" spans="1:28" ht="15" customHeight="1">
      <c r="A12" s="73"/>
      <c r="B12" s="155" t="s">
        <v>379</v>
      </c>
      <c r="C12" s="166"/>
      <c r="D12" s="178"/>
      <c r="E12" s="229"/>
      <c r="F12" s="166"/>
      <c r="G12" s="168"/>
      <c r="H12" s="647"/>
      <c r="I12" s="166"/>
      <c r="J12" s="166"/>
      <c r="K12" s="230"/>
      <c r="L12" s="230"/>
      <c r="M12" s="326"/>
      <c r="N12" s="173"/>
      <c r="O12" s="651"/>
      <c r="P12" s="191"/>
      <c r="Q12" s="191"/>
      <c r="R12" s="171"/>
      <c r="S12" s="166"/>
      <c r="T12" s="230"/>
      <c r="U12" s="230"/>
      <c r="V12" s="302"/>
      <c r="W12" s="230"/>
      <c r="X12" s="652"/>
      <c r="Y12" s="645" t="s">
        <v>20</v>
      </c>
      <c r="Z12" s="73"/>
      <c r="AA12" s="73"/>
      <c r="AB12" s="73"/>
    </row>
    <row r="13" spans="1:28" ht="15" customHeight="1">
      <c r="A13" s="73"/>
      <c r="B13" s="155" t="s">
        <v>380</v>
      </c>
      <c r="C13" s="166"/>
      <c r="D13" s="232"/>
      <c r="E13" s="229"/>
      <c r="F13" s="166"/>
      <c r="G13" s="168"/>
      <c r="H13" s="647"/>
      <c r="I13" s="166"/>
      <c r="J13" s="166"/>
      <c r="K13" s="230"/>
      <c r="L13" s="230"/>
      <c r="M13" s="326"/>
      <c r="N13" s="173"/>
      <c r="O13" s="653"/>
      <c r="P13" s="453"/>
      <c r="Q13" s="654"/>
      <c r="R13" s="171"/>
      <c r="S13" s="166"/>
      <c r="T13" s="230"/>
      <c r="U13" s="230"/>
      <c r="V13" s="302"/>
      <c r="W13" s="230"/>
      <c r="X13" s="652"/>
      <c r="Y13" s="645" t="s">
        <v>20</v>
      </c>
      <c r="Z13" s="73"/>
      <c r="AA13" s="73"/>
      <c r="AB13" s="73"/>
    </row>
    <row r="14" spans="1:28" ht="15" customHeight="1">
      <c r="A14" s="73"/>
      <c r="B14" s="155" t="s">
        <v>381</v>
      </c>
      <c r="C14" s="166"/>
      <c r="D14" s="178"/>
      <c r="E14" s="229"/>
      <c r="F14" s="166"/>
      <c r="G14" s="168"/>
      <c r="H14" s="647"/>
      <c r="I14" s="166"/>
      <c r="J14" s="166"/>
      <c r="K14" s="230"/>
      <c r="L14" s="230"/>
      <c r="M14" s="326"/>
      <c r="N14" s="173"/>
      <c r="O14" s="214"/>
      <c r="P14" s="655"/>
      <c r="Q14" s="655"/>
      <c r="R14" s="171"/>
      <c r="S14" s="157" t="s">
        <v>20</v>
      </c>
      <c r="T14" s="230"/>
      <c r="U14" s="230"/>
      <c r="V14" s="302"/>
      <c r="W14" s="230"/>
      <c r="X14" s="652"/>
      <c r="Y14" s="645" t="s">
        <v>20</v>
      </c>
      <c r="Z14" s="73"/>
      <c r="AA14" s="73"/>
      <c r="AB14" s="73"/>
    </row>
    <row r="15" spans="1:28" ht="15" customHeight="1">
      <c r="A15" s="73"/>
      <c r="B15" s="155" t="s">
        <v>382</v>
      </c>
      <c r="C15" s="166"/>
      <c r="D15" s="232"/>
      <c r="E15" s="290"/>
      <c r="F15" s="166"/>
      <c r="G15" s="168"/>
      <c r="H15" s="647"/>
      <c r="I15" s="166"/>
      <c r="J15" s="166"/>
      <c r="K15" s="230"/>
      <c r="L15" s="230"/>
      <c r="M15" s="326"/>
      <c r="N15" s="173"/>
      <c r="O15" s="656"/>
      <c r="P15" s="222"/>
      <c r="Q15" s="657"/>
      <c r="R15" s="658"/>
      <c r="S15" s="228"/>
      <c r="T15" s="488"/>
      <c r="U15" s="488"/>
      <c r="V15" s="489"/>
      <c r="W15" s="488"/>
      <c r="X15" s="659"/>
      <c r="Y15" s="660"/>
      <c r="Z15" s="73"/>
      <c r="AA15" s="73"/>
      <c r="AB15" s="73"/>
    </row>
    <row r="16" spans="1:28" ht="15" customHeight="1">
      <c r="A16" s="73"/>
      <c r="B16" s="166" t="s">
        <v>383</v>
      </c>
      <c r="C16" s="166"/>
      <c r="D16" s="487"/>
      <c r="E16" s="290"/>
      <c r="F16" s="166"/>
      <c r="G16" s="168"/>
      <c r="H16" s="647"/>
      <c r="I16" s="166"/>
      <c r="J16" s="166"/>
      <c r="K16" s="230"/>
      <c r="L16" s="230"/>
      <c r="M16" s="326"/>
      <c r="N16" s="173"/>
      <c r="O16" s="231"/>
      <c r="P16" s="542"/>
      <c r="Q16" s="542"/>
      <c r="R16" s="658"/>
      <c r="S16" s="228"/>
      <c r="T16" s="488"/>
      <c r="U16" s="488"/>
      <c r="V16" s="489"/>
      <c r="W16" s="488"/>
      <c r="X16" s="659"/>
      <c r="Y16" s="660"/>
      <c r="Z16" s="73"/>
      <c r="AA16" s="73"/>
      <c r="AB16" s="73"/>
    </row>
    <row r="17" spans="1:28" ht="15" customHeight="1">
      <c r="A17" s="661"/>
      <c r="B17" s="662" t="s">
        <v>384</v>
      </c>
      <c r="C17" s="166"/>
      <c r="D17" s="347"/>
      <c r="E17" s="241"/>
      <c r="F17" s="166"/>
      <c r="G17" s="168"/>
      <c r="H17" s="647"/>
      <c r="I17" s="166"/>
      <c r="J17" s="166"/>
      <c r="K17" s="230"/>
      <c r="L17" s="230"/>
      <c r="M17" s="326"/>
      <c r="N17" s="173"/>
      <c r="O17" s="663"/>
      <c r="P17" s="664"/>
      <c r="Q17" s="664"/>
      <c r="R17" s="665"/>
      <c r="S17" s="348"/>
      <c r="T17" s="348"/>
      <c r="U17" s="348"/>
      <c r="V17" s="666"/>
      <c r="W17" s="348"/>
      <c r="X17" s="667"/>
      <c r="Y17" s="667" t="s">
        <v>20</v>
      </c>
      <c r="Z17" s="73"/>
      <c r="AA17" s="73"/>
      <c r="AB17" s="73"/>
    </row>
    <row r="18" spans="1:28" ht="15" customHeight="1">
      <c r="A18" s="253">
        <v>2002</v>
      </c>
      <c r="B18" s="254" t="s">
        <v>385</v>
      </c>
      <c r="C18" s="310" t="s">
        <v>377</v>
      </c>
      <c r="D18" s="178">
        <v>792431</v>
      </c>
      <c r="E18" s="215"/>
      <c r="F18" s="310" t="s">
        <v>378</v>
      </c>
      <c r="G18" s="668">
        <v>128</v>
      </c>
      <c r="H18" s="669">
        <v>500</v>
      </c>
      <c r="I18" s="257">
        <f>ROUND(H18*G18/G18,2)</f>
        <v>500</v>
      </c>
      <c r="J18" s="255" t="s">
        <v>170</v>
      </c>
      <c r="K18" s="313">
        <v>117.93</v>
      </c>
      <c r="L18" s="392">
        <f>IF(OR(ISBLANK(K18),K18=0,H18=0,ISBLANK(H18)),,ROUND(K18+$L$5,2))</f>
        <v>117.93</v>
      </c>
      <c r="M18" s="670">
        <f t="shared" ref="M18:M19" si="5">ROUND(I18*L18,2)</f>
        <v>58965</v>
      </c>
      <c r="N18" s="316">
        <f t="shared" ref="N18:N19" si="6">ROUND(L18/G18,4)</f>
        <v>0.92130000000000001</v>
      </c>
      <c r="O18" s="154">
        <v>792431</v>
      </c>
      <c r="P18" s="392" t="s">
        <v>386</v>
      </c>
      <c r="Q18" s="152">
        <v>128</v>
      </c>
      <c r="R18" s="177"/>
      <c r="S18" s="155">
        <v>31.68</v>
      </c>
      <c r="T18" s="642">
        <f t="shared" ref="T18:T19" si="7">ROUND($S$8*S18,2)</f>
        <v>47.21</v>
      </c>
      <c r="U18" s="495">
        <f t="shared" ref="U18:U19" si="8">IF(ISBLANK(O18),,R18+T18)</f>
        <v>47.21</v>
      </c>
      <c r="V18" s="671" t="s">
        <v>375</v>
      </c>
      <c r="W18" s="165">
        <f t="shared" ref="W18:W19" si="9">IF(ISNUMBER(K18),IF(V18="Y",(K18-T18)))</f>
        <v>70.72</v>
      </c>
      <c r="X18" s="645">
        <f>ROUND(W18/Q18,4)</f>
        <v>0.55249999999999999</v>
      </c>
      <c r="Y18" s="646" t="b">
        <f t="shared" ref="Y18:Y19" si="10">IF(V18="N",IF(ISNUMBER(R18),(R18+T18)/Q18))</f>
        <v>0</v>
      </c>
      <c r="Z18" s="73"/>
      <c r="AA18" s="73"/>
      <c r="AB18" s="73"/>
    </row>
    <row r="19" spans="1:28" ht="15" customHeight="1">
      <c r="A19" s="239"/>
      <c r="B19" s="661" t="s">
        <v>387</v>
      </c>
      <c r="C19" s="166" t="s">
        <v>388</v>
      </c>
      <c r="D19" s="178" t="s">
        <v>389</v>
      </c>
      <c r="E19" s="215"/>
      <c r="F19" s="166" t="s">
        <v>390</v>
      </c>
      <c r="G19" s="168">
        <v>80</v>
      </c>
      <c r="H19" s="647"/>
      <c r="I19" s="166">
        <f>ROUND(H18*G18/G19,2)</f>
        <v>800</v>
      </c>
      <c r="J19" s="166" t="s">
        <v>170</v>
      </c>
      <c r="K19" s="156"/>
      <c r="L19" s="230">
        <f>IF(OR(ISBLANK(K19),K19=0,H18=0,ISBLANK(H18)),,ROUND(K19+$L$5,2))</f>
        <v>0</v>
      </c>
      <c r="M19" s="326">
        <f t="shared" si="5"/>
        <v>0</v>
      </c>
      <c r="N19" s="173">
        <f t="shared" si="6"/>
        <v>0</v>
      </c>
      <c r="O19" s="154">
        <v>60325</v>
      </c>
      <c r="P19" s="166" t="s">
        <v>390</v>
      </c>
      <c r="Q19" s="168">
        <v>80</v>
      </c>
      <c r="R19" s="177"/>
      <c r="S19" s="650">
        <v>16.79</v>
      </c>
      <c r="T19" s="642">
        <f t="shared" si="7"/>
        <v>25.02</v>
      </c>
      <c r="U19" s="431">
        <f t="shared" si="8"/>
        <v>25.02</v>
      </c>
      <c r="V19" s="221" t="s">
        <v>375</v>
      </c>
      <c r="W19" s="165" t="b">
        <f t="shared" si="9"/>
        <v>0</v>
      </c>
      <c r="X19" s="645">
        <f>ROUND(W19/Q19,4)</f>
        <v>0</v>
      </c>
      <c r="Y19" s="645" t="b">
        <f t="shared" si="10"/>
        <v>0</v>
      </c>
      <c r="Z19" s="73"/>
      <c r="AA19" s="73"/>
      <c r="AB19" s="73"/>
    </row>
    <row r="20" spans="1:28" ht="15" customHeight="1">
      <c r="A20" s="239"/>
      <c r="B20" s="661" t="s">
        <v>391</v>
      </c>
      <c r="C20" s="166"/>
      <c r="D20" s="232"/>
      <c r="E20" s="438"/>
      <c r="F20" s="166"/>
      <c r="G20" s="168"/>
      <c r="H20" s="647"/>
      <c r="I20" s="166"/>
      <c r="J20" s="166"/>
      <c r="K20" s="165"/>
      <c r="L20" s="230"/>
      <c r="M20" s="326"/>
      <c r="N20" s="173"/>
      <c r="O20" s="214"/>
      <c r="P20" s="655"/>
      <c r="Q20" s="655"/>
      <c r="R20" s="171"/>
      <c r="S20" s="166"/>
      <c r="T20" s="230"/>
      <c r="U20" s="230"/>
      <c r="V20" s="302"/>
      <c r="W20" s="230"/>
      <c r="X20" s="652"/>
      <c r="Y20" s="645" t="s">
        <v>20</v>
      </c>
      <c r="Z20" s="73"/>
      <c r="AA20" s="73"/>
      <c r="AB20" s="73"/>
    </row>
    <row r="21" spans="1:28" ht="15" customHeight="1">
      <c r="A21" s="239"/>
      <c r="B21" s="661" t="s">
        <v>392</v>
      </c>
      <c r="C21" s="166"/>
      <c r="D21" s="232"/>
      <c r="E21" s="290"/>
      <c r="F21" s="166"/>
      <c r="G21" s="168"/>
      <c r="H21" s="647"/>
      <c r="I21" s="166"/>
      <c r="J21" s="166"/>
      <c r="K21" s="230"/>
      <c r="L21" s="230"/>
      <c r="M21" s="326"/>
      <c r="N21" s="173"/>
      <c r="O21" s="214"/>
      <c r="P21" s="655"/>
      <c r="Q21" s="655"/>
      <c r="R21" s="171"/>
      <c r="S21" s="166"/>
      <c r="T21" s="230"/>
      <c r="U21" s="230"/>
      <c r="V21" s="302"/>
      <c r="W21" s="230"/>
      <c r="X21" s="652"/>
      <c r="Y21" s="645" t="s">
        <v>20</v>
      </c>
      <c r="Z21" s="73"/>
      <c r="AA21" s="73"/>
      <c r="AB21" s="73"/>
    </row>
    <row r="22" spans="1:28" ht="15" customHeight="1">
      <c r="A22" s="239"/>
      <c r="B22" s="661" t="s">
        <v>381</v>
      </c>
      <c r="C22" s="166"/>
      <c r="D22" s="232"/>
      <c r="E22" s="229"/>
      <c r="F22" s="166"/>
      <c r="G22" s="168"/>
      <c r="H22" s="672"/>
      <c r="I22" s="166"/>
      <c r="J22" s="166"/>
      <c r="K22" s="230"/>
      <c r="L22" s="230"/>
      <c r="M22" s="326"/>
      <c r="N22" s="173"/>
      <c r="O22" s="229"/>
      <c r="P22" s="655"/>
      <c r="Q22" s="655"/>
      <c r="R22" s="171"/>
      <c r="S22" s="166"/>
      <c r="T22" s="230"/>
      <c r="U22" s="230"/>
      <c r="V22" s="302"/>
      <c r="W22" s="230"/>
      <c r="X22" s="652"/>
      <c r="Y22" s="645" t="s">
        <v>20</v>
      </c>
      <c r="Z22" s="73"/>
      <c r="AA22" s="73"/>
      <c r="AB22" s="73"/>
    </row>
    <row r="23" spans="1:28" ht="15" customHeight="1">
      <c r="A23" s="661"/>
      <c r="B23" s="239" t="s">
        <v>382</v>
      </c>
      <c r="C23" s="155"/>
      <c r="D23" s="178"/>
      <c r="E23" s="290"/>
      <c r="F23" s="155"/>
      <c r="G23" s="297"/>
      <c r="H23" s="672"/>
      <c r="I23" s="228"/>
      <c r="J23" s="155"/>
      <c r="K23" s="165"/>
      <c r="L23" s="165"/>
      <c r="M23" s="555"/>
      <c r="N23" s="159"/>
      <c r="O23" s="166"/>
      <c r="P23" s="157"/>
      <c r="Q23" s="165"/>
      <c r="R23" s="658"/>
      <c r="S23" s="228"/>
      <c r="T23" s="488"/>
      <c r="U23" s="488"/>
      <c r="V23" s="489"/>
      <c r="W23" s="488"/>
      <c r="X23" s="659"/>
      <c r="Y23" s="660"/>
      <c r="Z23" s="73"/>
      <c r="AA23" s="73"/>
      <c r="AB23" s="73"/>
    </row>
    <row r="24" spans="1:28" ht="15" customHeight="1">
      <c r="A24" s="661"/>
      <c r="B24" s="240" t="s">
        <v>393</v>
      </c>
      <c r="C24" s="155"/>
      <c r="D24" s="673"/>
      <c r="E24" s="241"/>
      <c r="F24" s="155"/>
      <c r="G24" s="305"/>
      <c r="H24" s="672"/>
      <c r="I24" s="270"/>
      <c r="J24" s="155"/>
      <c r="K24" s="165"/>
      <c r="L24" s="165"/>
      <c r="M24" s="555"/>
      <c r="N24" s="159"/>
      <c r="O24" s="411"/>
      <c r="P24" s="674"/>
      <c r="Q24" s="411"/>
      <c r="R24" s="665"/>
      <c r="S24" s="348"/>
      <c r="T24" s="348"/>
      <c r="U24" s="348"/>
      <c r="V24" s="666"/>
      <c r="W24" s="348"/>
      <c r="X24" s="667"/>
      <c r="Y24" s="667" t="s">
        <v>20</v>
      </c>
      <c r="Z24" s="73"/>
      <c r="AA24" s="73"/>
      <c r="AB24" s="73"/>
    </row>
    <row r="25" spans="1:28" ht="15" customHeight="1">
      <c r="A25" s="675">
        <v>2003</v>
      </c>
      <c r="B25" s="254" t="s">
        <v>394</v>
      </c>
      <c r="C25" s="255" t="s">
        <v>372</v>
      </c>
      <c r="D25" s="178">
        <v>7518</v>
      </c>
      <c r="E25" s="215"/>
      <c r="F25" s="255" t="s">
        <v>395</v>
      </c>
      <c r="G25" s="278">
        <v>101</v>
      </c>
      <c r="H25" s="669">
        <v>100</v>
      </c>
      <c r="I25" s="257">
        <f>ROUND(H25*G25/G25,2)</f>
        <v>100</v>
      </c>
      <c r="J25" s="255" t="s">
        <v>170</v>
      </c>
      <c r="K25" s="2733">
        <v>88.5</v>
      </c>
      <c r="L25" s="392">
        <f>IF(OR(ISBLANK(K25),K25=0,H25=0,ISBLANK(H25)),,ROUND(K25+$L$5,2))</f>
        <v>88.5</v>
      </c>
      <c r="M25" s="670">
        <f t="shared" ref="M25:M26" si="11">ROUND(I25*L25,2)</f>
        <v>8850</v>
      </c>
      <c r="N25" s="316">
        <f t="shared" ref="N25:N26" si="12">ROUND(L25/G25,4)</f>
        <v>0.87619999999999998</v>
      </c>
      <c r="O25" s="214">
        <v>7518</v>
      </c>
      <c r="P25" s="255" t="s">
        <v>395</v>
      </c>
      <c r="Q25" s="152">
        <v>101</v>
      </c>
      <c r="R25" s="177"/>
      <c r="S25" s="650">
        <v>29.2</v>
      </c>
      <c r="T25" s="642">
        <f t="shared" ref="T25:T26" si="13">ROUND($S$8*S25,2)</f>
        <v>43.52</v>
      </c>
      <c r="U25" s="495">
        <f t="shared" ref="U25:U26" si="14">IF(ISBLANK(O25),,R25+T25)</f>
        <v>43.52</v>
      </c>
      <c r="V25" s="671" t="s">
        <v>375</v>
      </c>
      <c r="W25" s="165">
        <f t="shared" ref="W25:W26" si="15">IF(ISNUMBER(K25),IF(V25="Y",(K25-T25)))</f>
        <v>44.98</v>
      </c>
      <c r="X25" s="645">
        <f>ROUND(W25/Q25,4)</f>
        <v>0.44529999999999997</v>
      </c>
      <c r="Y25" s="646" t="b">
        <f t="shared" ref="Y25:Y26" si="16">IF(V25="N",IF(ISNUMBER(R25),(R25+T25)/Q25))</f>
        <v>0</v>
      </c>
      <c r="Z25" s="73"/>
      <c r="AA25" s="73"/>
      <c r="AB25" s="73"/>
    </row>
    <row r="26" spans="1:28" ht="15" customHeight="1">
      <c r="A26" s="661"/>
      <c r="B26" s="661" t="s">
        <v>387</v>
      </c>
      <c r="C26" s="166" t="s">
        <v>377</v>
      </c>
      <c r="D26" s="232">
        <v>792401</v>
      </c>
      <c r="E26" s="215"/>
      <c r="F26" s="166" t="s">
        <v>396</v>
      </c>
      <c r="G26" s="168">
        <v>128</v>
      </c>
      <c r="H26" s="647"/>
      <c r="I26" s="166">
        <f>ROUND(H25*G25/G26,2)</f>
        <v>78.91</v>
      </c>
      <c r="J26" s="166" t="s">
        <v>170</v>
      </c>
      <c r="K26" s="170"/>
      <c r="L26" s="230">
        <f>IF(OR(ISBLANK(K26),K26=0,H25=0,ISBLANK(H25)),,ROUND(K26+$L$5,2))</f>
        <v>0</v>
      </c>
      <c r="M26" s="326">
        <f t="shared" si="11"/>
        <v>0</v>
      </c>
      <c r="N26" s="173">
        <f t="shared" si="12"/>
        <v>0</v>
      </c>
      <c r="O26" s="229">
        <v>792401</v>
      </c>
      <c r="P26" s="462" t="s">
        <v>378</v>
      </c>
      <c r="Q26" s="168">
        <v>128</v>
      </c>
      <c r="R26" s="649"/>
      <c r="S26" s="166">
        <v>31.68</v>
      </c>
      <c r="T26" s="642">
        <f t="shared" si="13"/>
        <v>47.21</v>
      </c>
      <c r="U26" s="431">
        <f t="shared" si="14"/>
        <v>47.21</v>
      </c>
      <c r="V26" s="221" t="s">
        <v>375</v>
      </c>
      <c r="W26" s="165" t="b">
        <f t="shared" si="15"/>
        <v>0</v>
      </c>
      <c r="X26" s="645">
        <f>ROUND(W26/Q26,4)</f>
        <v>0</v>
      </c>
      <c r="Y26" s="645" t="b">
        <f t="shared" si="16"/>
        <v>0</v>
      </c>
      <c r="Z26" s="73"/>
      <c r="AA26" s="73"/>
      <c r="AB26" s="73"/>
    </row>
    <row r="27" spans="1:28" ht="15" customHeight="1">
      <c r="A27" s="661"/>
      <c r="B27" s="661" t="s">
        <v>391</v>
      </c>
      <c r="C27" s="166"/>
      <c r="D27" s="487"/>
      <c r="E27" s="229"/>
      <c r="F27" s="166"/>
      <c r="G27" s="168"/>
      <c r="H27" s="647"/>
      <c r="I27" s="166"/>
      <c r="J27" s="166"/>
      <c r="K27" s="230"/>
      <c r="L27" s="230"/>
      <c r="M27" s="326"/>
      <c r="N27" s="173"/>
      <c r="O27" s="214"/>
      <c r="P27" s="655"/>
      <c r="Q27" s="655"/>
      <c r="R27" s="171"/>
      <c r="S27" s="166"/>
      <c r="T27" s="230"/>
      <c r="U27" s="230"/>
      <c r="V27" s="302"/>
      <c r="W27" s="230"/>
      <c r="X27" s="652"/>
      <c r="Y27" s="645" t="s">
        <v>20</v>
      </c>
      <c r="Z27" s="73"/>
      <c r="AA27" s="73"/>
      <c r="AB27" s="73"/>
    </row>
    <row r="28" spans="1:28" ht="15" customHeight="1">
      <c r="A28" s="661"/>
      <c r="B28" s="661" t="s">
        <v>392</v>
      </c>
      <c r="C28" s="166"/>
      <c r="D28" s="487"/>
      <c r="E28" s="229"/>
      <c r="F28" s="166"/>
      <c r="G28" s="168"/>
      <c r="H28" s="647"/>
      <c r="I28" s="166"/>
      <c r="J28" s="166"/>
      <c r="K28" s="230"/>
      <c r="L28" s="230"/>
      <c r="M28" s="326"/>
      <c r="N28" s="173"/>
      <c r="O28" s="154"/>
      <c r="P28" s="249"/>
      <c r="Q28" s="462"/>
      <c r="R28" s="171"/>
      <c r="S28" s="166"/>
      <c r="T28" s="230"/>
      <c r="U28" s="230"/>
      <c r="V28" s="302"/>
      <c r="W28" s="230"/>
      <c r="X28" s="652"/>
      <c r="Y28" s="645" t="s">
        <v>20</v>
      </c>
      <c r="Z28" s="73"/>
      <c r="AA28" s="73"/>
      <c r="AB28" s="73"/>
    </row>
    <row r="29" spans="1:28" ht="15" customHeight="1">
      <c r="A29" s="661"/>
      <c r="B29" s="661" t="s">
        <v>381</v>
      </c>
      <c r="C29" s="166"/>
      <c r="D29" s="232"/>
      <c r="E29" s="229"/>
      <c r="F29" s="166"/>
      <c r="G29" s="168"/>
      <c r="H29" s="672"/>
      <c r="I29" s="166"/>
      <c r="J29" s="166"/>
      <c r="K29" s="230"/>
      <c r="L29" s="230"/>
      <c r="M29" s="326"/>
      <c r="N29" s="173"/>
      <c r="O29" s="498"/>
      <c r="P29" s="300"/>
      <c r="Q29" s="467"/>
      <c r="R29" s="171"/>
      <c r="S29" s="166"/>
      <c r="T29" s="230"/>
      <c r="U29" s="230"/>
      <c r="V29" s="302"/>
      <c r="W29" s="230"/>
      <c r="X29" s="652"/>
      <c r="Y29" s="645" t="s">
        <v>20</v>
      </c>
      <c r="Z29" s="73"/>
      <c r="AA29" s="73"/>
      <c r="AB29" s="73"/>
    </row>
    <row r="30" spans="1:28" ht="15" customHeight="1">
      <c r="A30" s="239"/>
      <c r="B30" s="239" t="s">
        <v>382</v>
      </c>
      <c r="C30" s="155"/>
      <c r="D30" s="98"/>
      <c r="E30" s="372"/>
      <c r="F30" s="155"/>
      <c r="G30" s="297"/>
      <c r="H30" s="672"/>
      <c r="I30" s="228"/>
      <c r="J30" s="228"/>
      <c r="K30" s="165"/>
      <c r="L30" s="165"/>
      <c r="M30" s="555"/>
      <c r="N30" s="159"/>
      <c r="O30" s="676"/>
      <c r="P30" s="300"/>
      <c r="Q30" s="300"/>
      <c r="R30" s="300"/>
      <c r="S30" s="228"/>
      <c r="T30" s="488"/>
      <c r="U30" s="488"/>
      <c r="V30" s="489"/>
      <c r="W30" s="488"/>
      <c r="X30" s="659"/>
      <c r="Y30" s="660"/>
      <c r="Z30" s="73"/>
      <c r="AA30" s="73"/>
      <c r="AB30" s="73"/>
    </row>
    <row r="31" spans="1:28" ht="15" customHeight="1">
      <c r="A31" s="239"/>
      <c r="B31" s="240" t="s">
        <v>393</v>
      </c>
      <c r="C31" s="270"/>
      <c r="D31" s="347"/>
      <c r="E31" s="411"/>
      <c r="F31" s="155"/>
      <c r="G31" s="305"/>
      <c r="H31" s="672"/>
      <c r="I31" s="305"/>
      <c r="J31" s="270"/>
      <c r="K31" s="165"/>
      <c r="L31" s="165"/>
      <c r="M31" s="555"/>
      <c r="N31" s="159"/>
      <c r="O31" s="663"/>
      <c r="P31" s="677"/>
      <c r="Q31" s="241"/>
      <c r="R31" s="665"/>
      <c r="S31" s="348"/>
      <c r="T31" s="348"/>
      <c r="U31" s="348"/>
      <c r="V31" s="666"/>
      <c r="W31" s="348"/>
      <c r="X31" s="667"/>
      <c r="Y31" s="667" t="s">
        <v>20</v>
      </c>
      <c r="Z31" s="73"/>
      <c r="AA31" s="73"/>
      <c r="AB31" s="73"/>
    </row>
    <row r="32" spans="1:28" ht="15" customHeight="1">
      <c r="A32" s="678">
        <v>2004</v>
      </c>
      <c r="B32" s="679" t="s">
        <v>397</v>
      </c>
      <c r="C32" s="255" t="s">
        <v>377</v>
      </c>
      <c r="D32" s="217">
        <v>792441</v>
      </c>
      <c r="E32" s="350"/>
      <c r="F32" s="255" t="s">
        <v>398</v>
      </c>
      <c r="G32" s="531">
        <v>113</v>
      </c>
      <c r="H32" s="669">
        <v>400</v>
      </c>
      <c r="I32" s="528">
        <f>ROUND(H32*G32/G32,2)</f>
        <v>400</v>
      </c>
      <c r="J32" s="255" t="s">
        <v>170</v>
      </c>
      <c r="K32" s="313">
        <v>107.05</v>
      </c>
      <c r="L32" s="392">
        <f>IF(OR(ISBLANK(K32),K32=0,H32=0,ISBLANK(H32)),,ROUND(K32+$L$5,2))</f>
        <v>107.05</v>
      </c>
      <c r="M32" s="670">
        <f t="shared" ref="M32:M34" si="17">ROUND(I32*L32,2)</f>
        <v>42820</v>
      </c>
      <c r="N32" s="316">
        <f t="shared" ref="N32:N34" si="18">ROUND(L32/G32,4)</f>
        <v>0.94730000000000003</v>
      </c>
      <c r="O32" s="262">
        <v>792441</v>
      </c>
      <c r="P32" s="178" t="s">
        <v>398</v>
      </c>
      <c r="Q32" s="262">
        <v>113</v>
      </c>
      <c r="R32" s="177">
        <v>59.84</v>
      </c>
      <c r="S32" s="155">
        <v>31.68</v>
      </c>
      <c r="T32" s="642">
        <f t="shared" ref="T32:T34" si="19">ROUND($S$8*S32,2)</f>
        <v>47.21</v>
      </c>
      <c r="U32" s="495">
        <f t="shared" ref="U32:U34" si="20">IF(ISBLANK(O32),,R32+T32)</f>
        <v>107.05000000000001</v>
      </c>
      <c r="V32" s="671" t="s">
        <v>375</v>
      </c>
      <c r="W32" s="165">
        <f>IF(ISNUMBER(K32),IF(V32="Y",(K32-T32)))</f>
        <v>59.839999999999996</v>
      </c>
      <c r="X32" s="645">
        <f>ROUND(W32/Q32,4)</f>
        <v>0.52959999999999996</v>
      </c>
      <c r="Y32" s="646" t="b">
        <f t="shared" ref="Y32:Y34" si="21">IF(V32="N",IF(ISNUMBER(R32),(R32+T32)/Q32))</f>
        <v>0</v>
      </c>
      <c r="Z32" s="73"/>
      <c r="AA32" s="73"/>
      <c r="AB32" s="73"/>
    </row>
    <row r="33" spans="1:28" ht="15" customHeight="1">
      <c r="A33" s="661"/>
      <c r="B33" s="661" t="s">
        <v>399</v>
      </c>
      <c r="C33" s="155" t="s">
        <v>400</v>
      </c>
      <c r="D33" s="178" t="s">
        <v>401</v>
      </c>
      <c r="E33" s="215"/>
      <c r="F33" s="2685" t="s">
        <v>402</v>
      </c>
      <c r="G33" s="168">
        <v>66</v>
      </c>
      <c r="H33" s="647"/>
      <c r="I33" s="166">
        <f>ROUND(H32*G32/G33,2)</f>
        <v>684.85</v>
      </c>
      <c r="J33" s="155" t="s">
        <v>170</v>
      </c>
      <c r="K33" s="156"/>
      <c r="L33" s="165">
        <f>IF(OR(ISBLANK(K33),K33=0,H32=0,ISBLANK(H32)),,ROUND(K33+$L$5,2))</f>
        <v>0</v>
      </c>
      <c r="M33" s="555">
        <f t="shared" si="17"/>
        <v>0</v>
      </c>
      <c r="N33" s="159">
        <f t="shared" si="18"/>
        <v>0</v>
      </c>
      <c r="O33" s="229">
        <v>63050</v>
      </c>
      <c r="P33" s="155" t="s">
        <v>402</v>
      </c>
      <c r="Q33" s="168">
        <v>66</v>
      </c>
      <c r="R33" s="649"/>
      <c r="S33" s="650">
        <v>14.49</v>
      </c>
      <c r="T33" s="642">
        <f t="shared" si="19"/>
        <v>21.59</v>
      </c>
      <c r="U33" s="495">
        <f t="shared" si="20"/>
        <v>21.59</v>
      </c>
      <c r="V33" s="671" t="s">
        <v>375</v>
      </c>
      <c r="W33" s="165" t="b">
        <f>IF(ISNUMBER(K33),IF(V33="Y",(K33-T33)))</f>
        <v>0</v>
      </c>
      <c r="X33" s="645">
        <f>ROUND(W33/Q33,4)</f>
        <v>0</v>
      </c>
      <c r="Y33" s="646" t="b">
        <f t="shared" si="21"/>
        <v>0</v>
      </c>
      <c r="Z33" s="73"/>
      <c r="AA33" s="73"/>
      <c r="AB33" s="73"/>
    </row>
    <row r="34" spans="1:28" ht="15" customHeight="1">
      <c r="A34" s="661"/>
      <c r="B34" s="661" t="s">
        <v>391</v>
      </c>
      <c r="C34" s="166" t="s">
        <v>403</v>
      </c>
      <c r="D34" s="232">
        <v>43424</v>
      </c>
      <c r="E34" s="215"/>
      <c r="F34" s="155" t="s">
        <v>169</v>
      </c>
      <c r="G34" s="152">
        <v>78</v>
      </c>
      <c r="H34" s="647"/>
      <c r="I34" s="166">
        <f>ROUND(H32*G32/G34,2)</f>
        <v>579.49</v>
      </c>
      <c r="J34" s="155" t="s">
        <v>170</v>
      </c>
      <c r="K34" s="156"/>
      <c r="L34" s="165">
        <f>IF(OR(ISBLANK(K34),K34=0,H32=0,ISBLANK(H32)),,ROUND(K34+$L$5,2))</f>
        <v>0</v>
      </c>
      <c r="M34" s="555">
        <f t="shared" si="17"/>
        <v>0</v>
      </c>
      <c r="N34" s="159">
        <f t="shared" si="18"/>
        <v>0</v>
      </c>
      <c r="O34" s="680">
        <v>43424</v>
      </c>
      <c r="P34" s="457" t="s">
        <v>169</v>
      </c>
      <c r="Q34" s="457">
        <v>78</v>
      </c>
      <c r="R34" s="649"/>
      <c r="S34" s="166">
        <v>21.28</v>
      </c>
      <c r="T34" s="642">
        <f t="shared" si="19"/>
        <v>31.71</v>
      </c>
      <c r="U34" s="431">
        <f t="shared" si="20"/>
        <v>31.71</v>
      </c>
      <c r="V34" s="221" t="s">
        <v>375</v>
      </c>
      <c r="W34" s="165" t="b">
        <f>IF(ISNUMBER(K34),IF(V34="Y",(K34-T34)))</f>
        <v>0</v>
      </c>
      <c r="X34" s="645">
        <f>ROUND(W34/Q34,4)</f>
        <v>0</v>
      </c>
      <c r="Y34" s="645" t="b">
        <f t="shared" si="21"/>
        <v>0</v>
      </c>
      <c r="Z34" s="73"/>
      <c r="AA34" s="73"/>
      <c r="AB34" s="73"/>
    </row>
    <row r="35" spans="1:28" ht="15" customHeight="1">
      <c r="A35" s="661"/>
      <c r="B35" s="661" t="s">
        <v>392</v>
      </c>
      <c r="C35" s="166"/>
      <c r="D35" s="178"/>
      <c r="E35" s="229"/>
      <c r="F35" s="166"/>
      <c r="G35" s="168"/>
      <c r="H35" s="647"/>
      <c r="I35" s="166"/>
      <c r="J35" s="166"/>
      <c r="K35" s="230"/>
      <c r="L35" s="230"/>
      <c r="M35" s="326"/>
      <c r="N35" s="173"/>
      <c r="O35" s="676"/>
      <c r="P35" s="317"/>
      <c r="Q35" s="320"/>
      <c r="R35" s="171"/>
      <c r="S35" s="166"/>
      <c r="T35" s="230"/>
      <c r="U35" s="230"/>
      <c r="V35" s="302"/>
      <c r="W35" s="230"/>
      <c r="X35" s="652"/>
      <c r="Y35" s="645" t="s">
        <v>20</v>
      </c>
      <c r="Z35" s="73"/>
      <c r="AA35" s="73"/>
      <c r="AB35" s="73"/>
    </row>
    <row r="36" spans="1:28" ht="15" customHeight="1">
      <c r="A36" s="661"/>
      <c r="B36" s="661" t="s">
        <v>381</v>
      </c>
      <c r="C36" s="166"/>
      <c r="D36" s="178"/>
      <c r="E36" s="229"/>
      <c r="F36" s="166"/>
      <c r="G36" s="168"/>
      <c r="H36" s="647"/>
      <c r="I36" s="166"/>
      <c r="J36" s="166"/>
      <c r="K36" s="230"/>
      <c r="L36" s="230"/>
      <c r="M36" s="326"/>
      <c r="N36" s="173"/>
      <c r="O36" s="676"/>
      <c r="P36" s="648"/>
      <c r="Q36" s="176"/>
      <c r="R36" s="171"/>
      <c r="S36" s="166"/>
      <c r="T36" s="230"/>
      <c r="U36" s="230"/>
      <c r="V36" s="302"/>
      <c r="W36" s="230"/>
      <c r="X36" s="652"/>
      <c r="Y36" s="645" t="s">
        <v>20</v>
      </c>
      <c r="Z36" s="73"/>
      <c r="AA36" s="73"/>
      <c r="AB36" s="73"/>
    </row>
    <row r="37" spans="1:28" ht="15" customHeight="1">
      <c r="A37" s="503"/>
      <c r="B37" s="503" t="s">
        <v>382</v>
      </c>
      <c r="C37" s="228"/>
      <c r="D37" s="98"/>
      <c r="E37" s="290"/>
      <c r="F37" s="228"/>
      <c r="G37" s="297"/>
      <c r="H37" s="567"/>
      <c r="I37" s="228"/>
      <c r="J37" s="228"/>
      <c r="K37" s="488"/>
      <c r="L37" s="488"/>
      <c r="M37" s="490"/>
      <c r="N37" s="681"/>
      <c r="O37" s="503"/>
      <c r="P37" s="266"/>
      <c r="Q37" s="266"/>
      <c r="R37" s="299"/>
      <c r="S37" s="228"/>
      <c r="T37" s="488"/>
      <c r="U37" s="488"/>
      <c r="V37" s="489"/>
      <c r="W37" s="488"/>
      <c r="X37" s="659"/>
      <c r="Y37" s="682"/>
      <c r="Z37" s="73"/>
      <c r="AA37" s="73"/>
      <c r="AB37" s="73"/>
    </row>
    <row r="38" spans="1:28" ht="15" customHeight="1">
      <c r="A38" s="270"/>
      <c r="B38" s="199" t="s">
        <v>393</v>
      </c>
      <c r="C38" s="270"/>
      <c r="D38" s="347"/>
      <c r="E38" s="241"/>
      <c r="F38" s="270"/>
      <c r="G38" s="305"/>
      <c r="H38" s="683"/>
      <c r="I38" s="270"/>
      <c r="J38" s="270"/>
      <c r="K38" s="271"/>
      <c r="L38" s="271"/>
      <c r="M38" s="348"/>
      <c r="N38" s="492"/>
      <c r="O38" s="575"/>
      <c r="P38" s="271"/>
      <c r="Q38" s="271"/>
      <c r="R38" s="271"/>
      <c r="S38" s="270"/>
      <c r="T38" s="271"/>
      <c r="U38" s="271"/>
      <c r="V38" s="308"/>
      <c r="W38" s="271"/>
      <c r="X38" s="667"/>
      <c r="Y38" s="684"/>
      <c r="Z38" s="73"/>
      <c r="AA38" s="73"/>
      <c r="AB38" s="73"/>
    </row>
    <row r="39" spans="1:28" ht="15" customHeight="1">
      <c r="A39" s="146">
        <v>2005</v>
      </c>
      <c r="B39" s="147" t="s">
        <v>404</v>
      </c>
      <c r="C39" s="155" t="s">
        <v>388</v>
      </c>
      <c r="D39" s="178">
        <v>60438</v>
      </c>
      <c r="E39" s="685"/>
      <c r="F39" s="155" t="s">
        <v>405</v>
      </c>
      <c r="G39" s="152">
        <v>80</v>
      </c>
      <c r="H39" s="669">
        <v>400</v>
      </c>
      <c r="I39" s="155">
        <f>ROUND(H39*G39/G39,2)</f>
        <v>400</v>
      </c>
      <c r="J39" s="155" t="s">
        <v>170</v>
      </c>
      <c r="K39" s="313">
        <v>80</v>
      </c>
      <c r="L39" s="165">
        <f>IF(OR(ISBLANK(K39),H39=0,ISBLANK(H39)),,ROUND(K39+$L$5,2))</f>
        <v>80</v>
      </c>
      <c r="M39" s="555">
        <f>ROUND(I39*L39,2)</f>
        <v>32000</v>
      </c>
      <c r="N39" s="159">
        <f>ROUND(L39/G39,4)</f>
        <v>1</v>
      </c>
      <c r="O39" s="262">
        <v>60438</v>
      </c>
      <c r="P39" s="178" t="s">
        <v>406</v>
      </c>
      <c r="Q39" s="262">
        <v>80</v>
      </c>
      <c r="R39" s="177"/>
      <c r="S39" s="155">
        <v>16.91</v>
      </c>
      <c r="T39" s="642">
        <f>ROUND($S$8*S39,2)</f>
        <v>25.2</v>
      </c>
      <c r="U39" s="495">
        <f>IF(ISBLANK(O39),,R39+T39)</f>
        <v>25.2</v>
      </c>
      <c r="V39" s="671" t="s">
        <v>375</v>
      </c>
      <c r="W39" s="165">
        <f>IF(ISNUMBER(K39),IF(V39="Y",(K39-T39)))</f>
        <v>54.8</v>
      </c>
      <c r="X39" s="645">
        <f>ROUND(W39/Q39,4)</f>
        <v>0.68500000000000005</v>
      </c>
      <c r="Y39" s="646" t="b">
        <f>IF(V39="N",IF(ISNUMBER(R39),(R39+T39)/Q39))</f>
        <v>0</v>
      </c>
      <c r="Z39" s="73"/>
      <c r="AA39" s="73"/>
      <c r="AB39" s="73"/>
    </row>
    <row r="40" spans="1:28" ht="15" customHeight="1">
      <c r="A40" s="166"/>
      <c r="B40" s="155" t="s">
        <v>407</v>
      </c>
      <c r="C40" s="166"/>
      <c r="D40" s="232"/>
      <c r="E40" s="229"/>
      <c r="F40" s="166"/>
      <c r="G40" s="168"/>
      <c r="H40" s="686"/>
      <c r="I40" s="166"/>
      <c r="J40" s="166"/>
      <c r="K40" s="230"/>
      <c r="L40" s="230"/>
      <c r="M40" s="326"/>
      <c r="N40" s="173"/>
      <c r="O40" s="498"/>
      <c r="P40" s="230"/>
      <c r="Q40" s="230"/>
      <c r="R40" s="230"/>
      <c r="S40" s="166"/>
      <c r="T40" s="230"/>
      <c r="U40" s="230"/>
      <c r="V40" s="302"/>
      <c r="W40" s="230"/>
      <c r="X40" s="652"/>
      <c r="Y40" s="687"/>
      <c r="Z40" s="73"/>
      <c r="AA40" s="73"/>
      <c r="AB40" s="73"/>
    </row>
    <row r="41" spans="1:28" ht="15" customHeight="1">
      <c r="A41" s="166"/>
      <c r="B41" s="155" t="s">
        <v>408</v>
      </c>
      <c r="C41" s="166"/>
      <c r="D41" s="232"/>
      <c r="E41" s="229"/>
      <c r="F41" s="166"/>
      <c r="G41" s="168"/>
      <c r="H41" s="686"/>
      <c r="I41" s="166"/>
      <c r="J41" s="166"/>
      <c r="K41" s="230"/>
      <c r="L41" s="230"/>
      <c r="M41" s="326"/>
      <c r="N41" s="173"/>
      <c r="O41" s="498"/>
      <c r="P41" s="230"/>
      <c r="Q41" s="230"/>
      <c r="R41" s="230"/>
      <c r="S41" s="166"/>
      <c r="T41" s="230"/>
      <c r="U41" s="230"/>
      <c r="V41" s="302"/>
      <c r="W41" s="230"/>
      <c r="X41" s="652"/>
      <c r="Y41" s="687"/>
      <c r="Z41" s="73"/>
      <c r="AA41" s="73"/>
      <c r="AB41" s="73"/>
    </row>
    <row r="42" spans="1:28" ht="15" customHeight="1">
      <c r="A42" s="166"/>
      <c r="B42" s="166" t="s">
        <v>409</v>
      </c>
      <c r="C42" s="166"/>
      <c r="D42" s="232"/>
      <c r="E42" s="229"/>
      <c r="F42" s="166"/>
      <c r="G42" s="168"/>
      <c r="H42" s="686"/>
      <c r="I42" s="166"/>
      <c r="J42" s="166"/>
      <c r="K42" s="230"/>
      <c r="L42" s="230"/>
      <c r="M42" s="326"/>
      <c r="N42" s="173"/>
      <c r="O42" s="498"/>
      <c r="P42" s="230"/>
      <c r="Q42" s="230"/>
      <c r="R42" s="230"/>
      <c r="S42" s="166"/>
      <c r="T42" s="230"/>
      <c r="U42" s="230"/>
      <c r="V42" s="302"/>
      <c r="W42" s="230"/>
      <c r="X42" s="652"/>
      <c r="Y42" s="687"/>
      <c r="Z42" s="73"/>
      <c r="AA42" s="73"/>
      <c r="AB42" s="73"/>
    </row>
    <row r="43" spans="1:28" ht="15" customHeight="1">
      <c r="A43" s="270"/>
      <c r="B43" s="199" t="s">
        <v>410</v>
      </c>
      <c r="C43" s="270"/>
      <c r="D43" s="347"/>
      <c r="E43" s="241"/>
      <c r="F43" s="270"/>
      <c r="G43" s="305"/>
      <c r="H43" s="683"/>
      <c r="I43" s="270"/>
      <c r="J43" s="270"/>
      <c r="K43" s="271"/>
      <c r="L43" s="271"/>
      <c r="M43" s="348"/>
      <c r="N43" s="492"/>
      <c r="O43" s="575"/>
      <c r="P43" s="271"/>
      <c r="Q43" s="271"/>
      <c r="R43" s="271"/>
      <c r="S43" s="270"/>
      <c r="T43" s="271"/>
      <c r="U43" s="271"/>
      <c r="V43" s="308"/>
      <c r="W43" s="271"/>
      <c r="X43" s="667"/>
      <c r="Y43" s="684"/>
      <c r="Z43" s="73"/>
      <c r="AA43" s="73"/>
      <c r="AB43" s="73"/>
    </row>
    <row r="44" spans="1:28" ht="15" customHeight="1">
      <c r="A44" s="240">
        <v>2006</v>
      </c>
      <c r="B44" s="688" t="s">
        <v>411</v>
      </c>
      <c r="C44" s="155" t="s">
        <v>412</v>
      </c>
      <c r="D44" s="178">
        <v>64230</v>
      </c>
      <c r="E44" s="215"/>
      <c r="F44" s="155" t="s">
        <v>413</v>
      </c>
      <c r="G44" s="256">
        <v>72</v>
      </c>
      <c r="H44" s="669">
        <v>50</v>
      </c>
      <c r="I44" s="154">
        <f>ROUND(H44*G44/G44,2)</f>
        <v>50</v>
      </c>
      <c r="J44" s="155" t="s">
        <v>170</v>
      </c>
      <c r="K44" s="156">
        <v>80</v>
      </c>
      <c r="L44" s="165">
        <f>IF(OR(ISBLANK(K44),K44=0,H44=0,ISBLANK(H44)),,ROUND(K44+$L$5,2))</f>
        <v>80</v>
      </c>
      <c r="M44" s="555">
        <f>ROUND(I44*L44,2)</f>
        <v>4000</v>
      </c>
      <c r="N44" s="159">
        <f>ROUND(L44/G44,4)</f>
        <v>1.1111</v>
      </c>
      <c r="O44" s="262">
        <v>64230</v>
      </c>
      <c r="P44" s="178" t="s">
        <v>406</v>
      </c>
      <c r="Q44" s="262">
        <v>80</v>
      </c>
      <c r="R44" s="177"/>
      <c r="S44" s="155">
        <v>12.93</v>
      </c>
      <c r="T44" s="642">
        <f>ROUND($S$8*S44,2)</f>
        <v>19.27</v>
      </c>
      <c r="U44" s="495">
        <f>IF(ISBLANK(O44),,R44+T44)</f>
        <v>19.27</v>
      </c>
      <c r="V44" s="671" t="s">
        <v>375</v>
      </c>
      <c r="W44" s="165">
        <f>IF(ISNUMBER(K44),IF(V44="Y",(K44-T44)))</f>
        <v>60.730000000000004</v>
      </c>
      <c r="X44" s="645">
        <f>ROUND(W44/Q44,4)</f>
        <v>0.7591</v>
      </c>
      <c r="Y44" s="646" t="b">
        <f>IF(V44="N",IF(ISNUMBER(R44),(R44+T44)/Q44))</f>
        <v>0</v>
      </c>
      <c r="Z44" s="73"/>
      <c r="AA44" s="73"/>
      <c r="AB44" s="73"/>
    </row>
    <row r="45" spans="1:28" ht="15" customHeight="1">
      <c r="A45" s="661"/>
      <c r="B45" s="661" t="s">
        <v>414</v>
      </c>
      <c r="C45" s="166"/>
      <c r="D45" s="232"/>
      <c r="E45" s="166"/>
      <c r="F45" s="166"/>
      <c r="G45" s="168"/>
      <c r="H45" s="672"/>
      <c r="I45" s="166"/>
      <c r="J45" s="166"/>
      <c r="K45" s="230"/>
      <c r="L45" s="230"/>
      <c r="M45" s="326"/>
      <c r="N45" s="173"/>
      <c r="O45" s="239"/>
      <c r="P45" s="157"/>
      <c r="Q45" s="157"/>
      <c r="R45" s="171"/>
      <c r="S45" s="166"/>
      <c r="T45" s="230"/>
      <c r="U45" s="230"/>
      <c r="V45" s="302"/>
      <c r="W45" s="230"/>
      <c r="X45" s="652"/>
      <c r="Y45" s="645" t="s">
        <v>20</v>
      </c>
      <c r="Z45" s="73"/>
      <c r="AA45" s="73"/>
      <c r="AB45" s="73"/>
    </row>
    <row r="46" spans="1:28" ht="15" customHeight="1">
      <c r="A46" s="661"/>
      <c r="B46" s="661" t="s">
        <v>415</v>
      </c>
      <c r="C46" s="166"/>
      <c r="D46" s="236"/>
      <c r="E46" s="229"/>
      <c r="F46" s="166"/>
      <c r="G46" s="168"/>
      <c r="H46" s="672"/>
      <c r="I46" s="166"/>
      <c r="J46" s="166"/>
      <c r="K46" s="230"/>
      <c r="L46" s="230"/>
      <c r="M46" s="326"/>
      <c r="N46" s="173"/>
      <c r="O46" s="452"/>
      <c r="P46" s="452"/>
      <c r="Q46" s="452"/>
      <c r="R46" s="171"/>
      <c r="S46" s="166"/>
      <c r="T46" s="230"/>
      <c r="U46" s="230"/>
      <c r="V46" s="302"/>
      <c r="W46" s="230"/>
      <c r="X46" s="652"/>
      <c r="Y46" s="645" t="s">
        <v>20</v>
      </c>
      <c r="Z46" s="73"/>
      <c r="AA46" s="73"/>
      <c r="AB46" s="73"/>
    </row>
    <row r="47" spans="1:28" ht="15" customHeight="1">
      <c r="A47" s="661"/>
      <c r="B47" s="661" t="s">
        <v>416</v>
      </c>
      <c r="C47" s="166"/>
      <c r="D47" s="689"/>
      <c r="E47" s="229"/>
      <c r="F47" s="166"/>
      <c r="G47" s="168"/>
      <c r="H47" s="672"/>
      <c r="I47" s="166"/>
      <c r="J47" s="166"/>
      <c r="K47" s="230"/>
      <c r="L47" s="230"/>
      <c r="M47" s="326"/>
      <c r="N47" s="173"/>
      <c r="O47" s="455"/>
      <c r="P47" s="455"/>
      <c r="Q47" s="455"/>
      <c r="R47" s="171"/>
      <c r="S47" s="166"/>
      <c r="T47" s="230"/>
      <c r="U47" s="230"/>
      <c r="V47" s="302"/>
      <c r="W47" s="230"/>
      <c r="X47" s="652"/>
      <c r="Y47" s="645" t="s">
        <v>20</v>
      </c>
      <c r="Z47" s="73"/>
      <c r="AA47" s="73"/>
      <c r="AB47" s="73"/>
    </row>
    <row r="48" spans="1:28" ht="15" customHeight="1">
      <c r="A48" s="661"/>
      <c r="B48" s="661" t="s">
        <v>417</v>
      </c>
      <c r="C48" s="166"/>
      <c r="D48" s="690"/>
      <c r="E48" s="229"/>
      <c r="F48" s="166"/>
      <c r="G48" s="168"/>
      <c r="H48" s="672"/>
      <c r="I48" s="166"/>
      <c r="J48" s="166"/>
      <c r="K48" s="230"/>
      <c r="L48" s="230"/>
      <c r="M48" s="326"/>
      <c r="N48" s="173"/>
      <c r="O48" s="239"/>
      <c r="P48" s="157"/>
      <c r="Q48" s="157"/>
      <c r="R48" s="171"/>
      <c r="S48" s="166"/>
      <c r="T48" s="230"/>
      <c r="U48" s="230"/>
      <c r="V48" s="302"/>
      <c r="W48" s="230"/>
      <c r="X48" s="652"/>
      <c r="Y48" s="645" t="s">
        <v>20</v>
      </c>
      <c r="Z48" s="73"/>
      <c r="AA48" s="73"/>
      <c r="AB48" s="73"/>
    </row>
    <row r="49" spans="1:28" ht="15" customHeight="1">
      <c r="A49" s="239"/>
      <c r="B49" s="661" t="s">
        <v>418</v>
      </c>
      <c r="C49" s="166"/>
      <c r="D49" s="347"/>
      <c r="E49" s="241"/>
      <c r="F49" s="166"/>
      <c r="G49" s="168"/>
      <c r="H49" s="672"/>
      <c r="I49" s="166"/>
      <c r="J49" s="166"/>
      <c r="K49" s="230"/>
      <c r="L49" s="230"/>
      <c r="M49" s="326"/>
      <c r="N49" s="173"/>
      <c r="O49" s="584"/>
      <c r="P49" s="444"/>
      <c r="Q49" s="566"/>
      <c r="R49" s="272"/>
      <c r="S49" s="271"/>
      <c r="T49" s="271"/>
      <c r="U49" s="271"/>
      <c r="V49" s="308"/>
      <c r="W49" s="271"/>
      <c r="X49" s="684"/>
      <c r="Y49" s="684" t="s">
        <v>20</v>
      </c>
      <c r="Z49" s="73"/>
      <c r="AA49" s="73"/>
      <c r="AB49" s="73"/>
    </row>
    <row r="50" spans="1:28" ht="15" customHeight="1">
      <c r="A50" s="678">
        <v>2007</v>
      </c>
      <c r="B50" s="679" t="s">
        <v>419</v>
      </c>
      <c r="C50" s="255" t="s">
        <v>420</v>
      </c>
      <c r="D50" s="232">
        <v>64015</v>
      </c>
      <c r="E50" s="260"/>
      <c r="F50" s="255" t="s">
        <v>421</v>
      </c>
      <c r="G50" s="278">
        <v>80</v>
      </c>
      <c r="H50" s="669">
        <v>400</v>
      </c>
      <c r="I50" s="257">
        <f>ROUND(H50*G50/G50,2)</f>
        <v>400</v>
      </c>
      <c r="J50" s="255" t="s">
        <v>170</v>
      </c>
      <c r="K50" s="2815">
        <v>78</v>
      </c>
      <c r="L50" s="392"/>
      <c r="M50" s="670">
        <f>ROUND(I50*L50,2)</f>
        <v>0</v>
      </c>
      <c r="N50" s="316">
        <f t="shared" ref="N50:N51" si="22">ROUND(L50/G50,4)</f>
        <v>0</v>
      </c>
      <c r="O50" s="262">
        <v>64015</v>
      </c>
      <c r="P50" s="178" t="s">
        <v>406</v>
      </c>
      <c r="Q50" s="262">
        <v>100</v>
      </c>
      <c r="R50" s="177"/>
      <c r="S50" s="155">
        <v>18.53</v>
      </c>
      <c r="T50" s="642">
        <f>ROUND($S$8*S50,2)</f>
        <v>27.62</v>
      </c>
      <c r="U50" s="495">
        <f>IF(ISBLANK(O50),,R50+T50)</f>
        <v>27.62</v>
      </c>
      <c r="V50" s="671" t="s">
        <v>375</v>
      </c>
      <c r="W50" s="165">
        <f>IF(ISNUMBER(K50),IF(V50="Y",(K50-T50)))</f>
        <v>50.379999999999995</v>
      </c>
      <c r="X50" s="645">
        <f>ROUND(W50/Q50,4)</f>
        <v>0.50380000000000003</v>
      </c>
      <c r="Y50" s="646" t="b">
        <f>IF(V50="N",IF(ISNUMBER(R50),(R50+T50)/Q50))</f>
        <v>0</v>
      </c>
      <c r="Z50" s="73"/>
      <c r="AA50" s="73"/>
      <c r="AB50" s="73"/>
    </row>
    <row r="51" spans="1:28" ht="15" customHeight="1">
      <c r="A51" s="661"/>
      <c r="B51" s="661" t="s">
        <v>422</v>
      </c>
      <c r="C51" s="166" t="s">
        <v>423</v>
      </c>
      <c r="D51" s="487">
        <v>7014</v>
      </c>
      <c r="E51" s="691"/>
      <c r="F51" s="166" t="s">
        <v>424</v>
      </c>
      <c r="G51" s="168">
        <v>40</v>
      </c>
      <c r="H51" s="672"/>
      <c r="I51" s="166">
        <f>ROUND(H50*G50/G51,2)</f>
        <v>800</v>
      </c>
      <c r="J51" s="166" t="s">
        <v>170</v>
      </c>
      <c r="K51" s="156">
        <v>28.8</v>
      </c>
      <c r="L51" s="165">
        <f>IF(OR(ISBLANK(K51),K51=0,H50=0,ISBLANK(H50)),,ROUND(K51+$L$5,2))</f>
        <v>28.8</v>
      </c>
      <c r="M51" s="555">
        <f>ROUND(I50*L51,2)</f>
        <v>11520</v>
      </c>
      <c r="N51" s="159">
        <f t="shared" si="22"/>
        <v>0.72</v>
      </c>
      <c r="O51" s="460"/>
      <c r="P51" s="460"/>
      <c r="Q51" s="692"/>
      <c r="R51" s="171"/>
      <c r="S51" s="166"/>
      <c r="T51" s="230"/>
      <c r="U51" s="230"/>
      <c r="V51" s="302"/>
      <c r="W51" s="230"/>
      <c r="X51" s="652"/>
      <c r="Y51" s="645" t="s">
        <v>20</v>
      </c>
      <c r="Z51" s="73"/>
      <c r="AA51" s="73"/>
      <c r="AB51" s="73"/>
    </row>
    <row r="52" spans="1:28" ht="15" customHeight="1">
      <c r="A52" s="661"/>
      <c r="B52" s="661" t="s">
        <v>425</v>
      </c>
      <c r="C52" s="166"/>
      <c r="D52" s="487"/>
      <c r="E52" s="229"/>
      <c r="F52" s="166"/>
      <c r="G52" s="168"/>
      <c r="H52" s="672"/>
      <c r="I52" s="166"/>
      <c r="J52" s="166"/>
      <c r="K52" s="230"/>
      <c r="L52" s="230"/>
      <c r="M52" s="326"/>
      <c r="N52" s="173"/>
      <c r="O52" s="693"/>
      <c r="P52" s="451"/>
      <c r="Q52" s="451"/>
      <c r="R52" s="171"/>
      <c r="S52" s="166"/>
      <c r="T52" s="230"/>
      <c r="U52" s="230"/>
      <c r="V52" s="302"/>
      <c r="W52" s="230"/>
      <c r="X52" s="652"/>
      <c r="Y52" s="645" t="s">
        <v>20</v>
      </c>
      <c r="Z52" s="73"/>
      <c r="AA52" s="73"/>
      <c r="AB52" s="73"/>
    </row>
    <row r="53" spans="1:28" ht="15" customHeight="1">
      <c r="A53" s="661"/>
      <c r="B53" s="661" t="s">
        <v>426</v>
      </c>
      <c r="C53" s="166"/>
      <c r="D53" s="487"/>
      <c r="E53" s="229"/>
      <c r="F53" s="166"/>
      <c r="G53" s="168"/>
      <c r="H53" s="672"/>
      <c r="I53" s="166"/>
      <c r="J53" s="166"/>
      <c r="K53" s="230"/>
      <c r="L53" s="230"/>
      <c r="M53" s="326"/>
      <c r="N53" s="173"/>
      <c r="O53" s="214"/>
      <c r="P53" s="178"/>
      <c r="Q53" s="178"/>
      <c r="R53" s="171"/>
      <c r="S53" s="166"/>
      <c r="T53" s="230"/>
      <c r="U53" s="230"/>
      <c r="V53" s="302"/>
      <c r="W53" s="230"/>
      <c r="X53" s="652"/>
      <c r="Y53" s="645" t="s">
        <v>20</v>
      </c>
      <c r="Z53" s="73"/>
      <c r="AA53" s="73"/>
      <c r="AB53" s="73"/>
    </row>
    <row r="54" spans="1:28" ht="15" customHeight="1">
      <c r="A54" s="661"/>
      <c r="B54" s="661" t="s">
        <v>427</v>
      </c>
      <c r="C54" s="166"/>
      <c r="D54" s="232"/>
      <c r="E54" s="229"/>
      <c r="F54" s="166"/>
      <c r="G54" s="168"/>
      <c r="H54" s="672"/>
      <c r="I54" s="166"/>
      <c r="J54" s="166"/>
      <c r="K54" s="230"/>
      <c r="L54" s="230"/>
      <c r="M54" s="326"/>
      <c r="N54" s="173"/>
      <c r="O54" s="154"/>
      <c r="P54" s="249"/>
      <c r="Q54" s="462"/>
      <c r="R54" s="171"/>
      <c r="S54" s="166"/>
      <c r="T54" s="230"/>
      <c r="U54" s="230"/>
      <c r="V54" s="302"/>
      <c r="W54" s="230"/>
      <c r="X54" s="652"/>
      <c r="Y54" s="645" t="s">
        <v>20</v>
      </c>
      <c r="Z54" s="73"/>
      <c r="AA54" s="73"/>
      <c r="AB54" s="73"/>
    </row>
    <row r="55" spans="1:28" ht="15" customHeight="1">
      <c r="A55" s="694"/>
      <c r="B55" s="694" t="s">
        <v>428</v>
      </c>
      <c r="C55" s="270"/>
      <c r="D55" s="673"/>
      <c r="E55" s="241"/>
      <c r="F55" s="270"/>
      <c r="G55" s="305"/>
      <c r="H55" s="695"/>
      <c r="I55" s="270"/>
      <c r="J55" s="270"/>
      <c r="K55" s="271"/>
      <c r="L55" s="271"/>
      <c r="M55" s="348"/>
      <c r="N55" s="492"/>
      <c r="O55" s="696"/>
      <c r="P55" s="272"/>
      <c r="Q55" s="272"/>
      <c r="R55" s="272"/>
      <c r="S55" s="271"/>
      <c r="T55" s="271"/>
      <c r="U55" s="271"/>
      <c r="V55" s="308"/>
      <c r="W55" s="271"/>
      <c r="X55" s="684"/>
      <c r="Y55" s="684" t="s">
        <v>20</v>
      </c>
      <c r="Z55" s="73"/>
      <c r="AA55" s="73"/>
      <c r="AB55" s="73"/>
    </row>
    <row r="56" spans="1:28" ht="15" customHeight="1">
      <c r="A56" s="504">
        <v>2008</v>
      </c>
      <c r="B56" s="688" t="s">
        <v>429</v>
      </c>
      <c r="C56" s="155" t="s">
        <v>430</v>
      </c>
      <c r="D56" s="217" t="s">
        <v>431</v>
      </c>
      <c r="E56" s="215"/>
      <c r="F56" s="155" t="s">
        <v>432</v>
      </c>
      <c r="G56" s="256">
        <v>80</v>
      </c>
      <c r="H56" s="669">
        <v>200</v>
      </c>
      <c r="I56" s="154">
        <f>ROUND(H56*G56/G56,2)</f>
        <v>200</v>
      </c>
      <c r="J56" s="155" t="s">
        <v>170</v>
      </c>
      <c r="K56" s="156">
        <v>80</v>
      </c>
      <c r="L56" s="165">
        <f>IF(OR(ISBLANK(K56),K56=0,H56=0,ISBLANK(H56)),,ROUND(K56+$L$5,2))</f>
        <v>80</v>
      </c>
      <c r="M56" s="555">
        <f>ROUND(I56*L56,2)</f>
        <v>16000</v>
      </c>
      <c r="N56" s="159">
        <f>ROUND(L56/G56,4)</f>
        <v>1</v>
      </c>
      <c r="O56" s="262">
        <v>60715</v>
      </c>
      <c r="P56" s="178" t="s">
        <v>406</v>
      </c>
      <c r="Q56" s="262">
        <v>80</v>
      </c>
      <c r="R56" s="177"/>
      <c r="S56" s="155">
        <v>16.79</v>
      </c>
      <c r="T56" s="642">
        <f>ROUND($S$8*S56,2)</f>
        <v>25.02</v>
      </c>
      <c r="U56" s="495">
        <f>IF(ISBLANK(O56),,R56+T56)</f>
        <v>25.02</v>
      </c>
      <c r="V56" s="671" t="s">
        <v>375</v>
      </c>
      <c r="W56" s="165">
        <f>IF(ISNUMBER(K56),IF(V56="Y",(K56-T56)))</f>
        <v>54.980000000000004</v>
      </c>
      <c r="X56" s="645">
        <f>ROUND(W56/Q56,4)</f>
        <v>0.68730000000000002</v>
      </c>
      <c r="Y56" s="646" t="b">
        <f>IF(V56="N",IF(ISNUMBER(R56),(R56+T56)/Q56))</f>
        <v>0</v>
      </c>
      <c r="Z56" s="73"/>
      <c r="AA56" s="73"/>
      <c r="AB56" s="73"/>
    </row>
    <row r="57" spans="1:28" ht="15" customHeight="1">
      <c r="A57" s="154"/>
      <c r="B57" s="166" t="s">
        <v>433</v>
      </c>
      <c r="C57" s="154"/>
      <c r="D57" s="236"/>
      <c r="E57" s="554"/>
      <c r="F57" s="154"/>
      <c r="G57" s="527"/>
      <c r="H57" s="697"/>
      <c r="I57" s="154"/>
      <c r="J57" s="154"/>
      <c r="K57" s="249"/>
      <c r="L57" s="249"/>
      <c r="M57" s="698"/>
      <c r="N57" s="173"/>
      <c r="O57" s="397"/>
      <c r="P57" s="397"/>
      <c r="Q57" s="397"/>
      <c r="R57" s="249"/>
      <c r="S57" s="154"/>
      <c r="T57" s="249"/>
      <c r="U57" s="249"/>
      <c r="V57" s="282"/>
      <c r="W57" s="249"/>
      <c r="X57" s="699"/>
      <c r="Y57" s="700"/>
      <c r="Z57" s="73"/>
      <c r="AA57" s="73"/>
      <c r="AB57" s="73"/>
    </row>
    <row r="58" spans="1:28" ht="15" customHeight="1">
      <c r="A58" s="154"/>
      <c r="B58" s="166" t="s">
        <v>434</v>
      </c>
      <c r="C58" s="154"/>
      <c r="D58" s="236"/>
      <c r="E58" s="554"/>
      <c r="F58" s="154"/>
      <c r="G58" s="527"/>
      <c r="H58" s="697"/>
      <c r="I58" s="154"/>
      <c r="J58" s="154"/>
      <c r="K58" s="249"/>
      <c r="L58" s="249"/>
      <c r="M58" s="698"/>
      <c r="N58" s="173"/>
      <c r="O58" s="397"/>
      <c r="P58" s="397"/>
      <c r="Q58" s="397"/>
      <c r="R58" s="249"/>
      <c r="S58" s="154"/>
      <c r="T58" s="249"/>
      <c r="U58" s="249"/>
      <c r="V58" s="282"/>
      <c r="W58" s="249"/>
      <c r="X58" s="699"/>
      <c r="Y58" s="700"/>
      <c r="Z58" s="73"/>
      <c r="AA58" s="73"/>
      <c r="AB58" s="73"/>
    </row>
    <row r="59" spans="1:28" ht="15" customHeight="1">
      <c r="A59" s="154"/>
      <c r="B59" s="166" t="s">
        <v>435</v>
      </c>
      <c r="C59" s="154"/>
      <c r="D59" s="236"/>
      <c r="E59" s="554"/>
      <c r="F59" s="154"/>
      <c r="G59" s="527"/>
      <c r="H59" s="697"/>
      <c r="I59" s="154"/>
      <c r="J59" s="154"/>
      <c r="K59" s="249"/>
      <c r="L59" s="249"/>
      <c r="M59" s="698"/>
      <c r="N59" s="173"/>
      <c r="O59" s="397"/>
      <c r="P59" s="397"/>
      <c r="Q59" s="397"/>
      <c r="R59" s="249"/>
      <c r="S59" s="154"/>
      <c r="T59" s="249"/>
      <c r="U59" s="249"/>
      <c r="V59" s="282"/>
      <c r="W59" s="249"/>
      <c r="X59" s="699"/>
      <c r="Y59" s="700"/>
      <c r="Z59" s="73"/>
      <c r="AA59" s="73"/>
      <c r="AB59" s="73"/>
    </row>
    <row r="60" spans="1:28" ht="15" customHeight="1">
      <c r="A60" s="154"/>
      <c r="B60" s="166" t="s">
        <v>436</v>
      </c>
      <c r="C60" s="154"/>
      <c r="D60" s="236"/>
      <c r="E60" s="554"/>
      <c r="F60" s="154"/>
      <c r="G60" s="527"/>
      <c r="H60" s="697"/>
      <c r="I60" s="154"/>
      <c r="J60" s="154"/>
      <c r="K60" s="249"/>
      <c r="L60" s="249"/>
      <c r="M60" s="698"/>
      <c r="N60" s="173"/>
      <c r="O60" s="397"/>
      <c r="P60" s="397"/>
      <c r="Q60" s="397"/>
      <c r="R60" s="249"/>
      <c r="S60" s="154"/>
      <c r="T60" s="249"/>
      <c r="U60" s="249"/>
      <c r="V60" s="282"/>
      <c r="W60" s="249"/>
      <c r="X60" s="699"/>
      <c r="Y60" s="700"/>
      <c r="Z60" s="73"/>
      <c r="AA60" s="73"/>
      <c r="AB60" s="73"/>
    </row>
    <row r="61" spans="1:28" ht="15" customHeight="1">
      <c r="A61" s="154"/>
      <c r="B61" s="166" t="s">
        <v>437</v>
      </c>
      <c r="C61" s="154"/>
      <c r="D61" s="236"/>
      <c r="E61" s="554"/>
      <c r="F61" s="154"/>
      <c r="G61" s="527"/>
      <c r="H61" s="697"/>
      <c r="I61" s="154"/>
      <c r="J61" s="154"/>
      <c r="K61" s="249"/>
      <c r="L61" s="249"/>
      <c r="M61" s="698"/>
      <c r="N61" s="173"/>
      <c r="O61" s="397"/>
      <c r="P61" s="397"/>
      <c r="Q61" s="397"/>
      <c r="R61" s="249"/>
      <c r="S61" s="154"/>
      <c r="T61" s="249"/>
      <c r="U61" s="249"/>
      <c r="V61" s="282"/>
      <c r="W61" s="249"/>
      <c r="X61" s="699"/>
      <c r="Y61" s="700"/>
      <c r="Z61" s="73"/>
      <c r="AA61" s="73"/>
      <c r="AB61" s="73"/>
    </row>
    <row r="62" spans="1:28" ht="15" customHeight="1">
      <c r="A62" s="701"/>
      <c r="B62" s="702" t="s">
        <v>438</v>
      </c>
      <c r="C62" s="498"/>
      <c r="D62" s="703"/>
      <c r="E62" s="542"/>
      <c r="F62" s="498"/>
      <c r="G62" s="704"/>
      <c r="H62" s="697"/>
      <c r="I62" s="166"/>
      <c r="J62" s="498"/>
      <c r="K62" s="300"/>
      <c r="L62" s="300"/>
      <c r="M62" s="544"/>
      <c r="N62" s="173"/>
      <c r="O62" s="705"/>
      <c r="P62" s="339"/>
      <c r="Q62" s="339"/>
      <c r="R62" s="272"/>
      <c r="S62" s="575"/>
      <c r="T62" s="272"/>
      <c r="U62" s="272"/>
      <c r="V62" s="250"/>
      <c r="W62" s="272"/>
      <c r="X62" s="706"/>
      <c r="Y62" s="707"/>
      <c r="Z62" s="73"/>
      <c r="AA62" s="73"/>
      <c r="AB62" s="73"/>
    </row>
    <row r="63" spans="1:28" ht="15" customHeight="1">
      <c r="A63" s="678">
        <v>2009</v>
      </c>
      <c r="B63" s="679" t="s">
        <v>439</v>
      </c>
      <c r="C63" s="255" t="s">
        <v>377</v>
      </c>
      <c r="D63" s="217">
        <v>7180</v>
      </c>
      <c r="E63" s="350"/>
      <c r="F63" s="255" t="s">
        <v>440</v>
      </c>
      <c r="G63" s="531">
        <v>45</v>
      </c>
      <c r="H63" s="669">
        <v>200</v>
      </c>
      <c r="I63" s="528">
        <f>ROUND(H63*G63/G63,2)</f>
        <v>200</v>
      </c>
      <c r="J63" s="255" t="s">
        <v>170</v>
      </c>
      <c r="K63" s="313">
        <v>38.6</v>
      </c>
      <c r="L63" s="392">
        <f>IF(OR(ISBLANK(K63),K63=0,H63=0,ISBLANK(H63)),,ROUND(K63+$L$5,2))</f>
        <v>38.6</v>
      </c>
      <c r="M63" s="670">
        <f>ROUND(I63*L63,2)</f>
        <v>7720</v>
      </c>
      <c r="N63" s="316">
        <f>ROUND(L63/G63,4)</f>
        <v>0.85780000000000001</v>
      </c>
      <c r="O63" s="262"/>
      <c r="P63" s="178"/>
      <c r="Q63" s="262"/>
      <c r="R63" s="177"/>
      <c r="S63" s="155"/>
      <c r="T63" s="642">
        <f>ROUND($S$8*S63,2)</f>
        <v>0</v>
      </c>
      <c r="U63" s="643">
        <f>IF(ISBLANK(O63),,R63+T63)</f>
        <v>0</v>
      </c>
      <c r="V63" s="644" t="s">
        <v>375</v>
      </c>
      <c r="W63" s="165">
        <f>IF(ISNUMBER(K63),IF(V63="Y",(K63-T63)))</f>
        <v>38.6</v>
      </c>
      <c r="X63" s="645" t="e">
        <f>ROUND(W63/Q63,4)</f>
        <v>#DIV/0!</v>
      </c>
      <c r="Y63" s="646" t="b">
        <f>IF(V63="N",IF(ISNUMBER(R63),(R63+T63)/Q63))</f>
        <v>0</v>
      </c>
      <c r="Z63" s="73"/>
      <c r="AA63" s="73"/>
      <c r="AB63" s="73"/>
    </row>
    <row r="64" spans="1:28" ht="15" customHeight="1">
      <c r="A64" s="154"/>
      <c r="B64" s="166" t="s">
        <v>441</v>
      </c>
      <c r="C64" s="498"/>
      <c r="D64" s="703"/>
      <c r="E64" s="542"/>
      <c r="F64" s="498"/>
      <c r="G64" s="704"/>
      <c r="H64" s="697"/>
      <c r="I64" s="498"/>
      <c r="J64" s="498"/>
      <c r="K64" s="300"/>
      <c r="L64" s="300"/>
      <c r="M64" s="544"/>
      <c r="N64" s="173"/>
      <c r="O64" s="320"/>
      <c r="P64" s="320"/>
      <c r="Q64" s="320"/>
      <c r="R64" s="300"/>
      <c r="S64" s="498"/>
      <c r="T64" s="300"/>
      <c r="U64" s="300"/>
      <c r="V64" s="301"/>
      <c r="W64" s="300"/>
      <c r="X64" s="708"/>
      <c r="Y64" s="709"/>
      <c r="Z64" s="73"/>
      <c r="AA64" s="73"/>
      <c r="AB64" s="73"/>
    </row>
    <row r="65" spans="1:28" ht="15" customHeight="1">
      <c r="A65" s="154"/>
      <c r="B65" s="166" t="s">
        <v>442</v>
      </c>
      <c r="C65" s="498"/>
      <c r="D65" s="703"/>
      <c r="E65" s="542"/>
      <c r="F65" s="498"/>
      <c r="G65" s="704"/>
      <c r="H65" s="697"/>
      <c r="I65" s="498"/>
      <c r="J65" s="498"/>
      <c r="K65" s="300"/>
      <c r="L65" s="300"/>
      <c r="M65" s="544"/>
      <c r="N65" s="173"/>
      <c r="O65" s="320"/>
      <c r="P65" s="320"/>
      <c r="Q65" s="320"/>
      <c r="R65" s="300"/>
      <c r="S65" s="498"/>
      <c r="T65" s="300"/>
      <c r="U65" s="300"/>
      <c r="V65" s="301"/>
      <c r="W65" s="300"/>
      <c r="X65" s="708"/>
      <c r="Y65" s="709"/>
      <c r="Z65" s="73"/>
      <c r="AA65" s="73"/>
      <c r="AB65" s="73"/>
    </row>
    <row r="66" spans="1:28" ht="15" customHeight="1">
      <c r="A66" s="154"/>
      <c r="B66" s="155"/>
      <c r="C66" s="154"/>
      <c r="D66" s="236"/>
      <c r="E66" s="554"/>
      <c r="F66" s="154"/>
      <c r="G66" s="527"/>
      <c r="H66" s="697"/>
      <c r="I66" s="154"/>
      <c r="J66" s="154"/>
      <c r="K66" s="249"/>
      <c r="L66" s="249"/>
      <c r="M66" s="698"/>
      <c r="N66" s="159"/>
      <c r="O66" s="397"/>
      <c r="P66" s="397"/>
      <c r="Q66" s="397"/>
      <c r="R66" s="249"/>
      <c r="S66" s="154"/>
      <c r="T66" s="249"/>
      <c r="U66" s="249"/>
      <c r="V66" s="282"/>
      <c r="W66" s="249"/>
      <c r="X66" s="699"/>
      <c r="Y66" s="700"/>
      <c r="Z66" s="73"/>
      <c r="AA66" s="73"/>
      <c r="AB66" s="73"/>
    </row>
    <row r="67" spans="1:28" ht="15" customHeight="1">
      <c r="A67" s="154"/>
      <c r="B67" s="155"/>
      <c r="C67" s="154"/>
      <c r="D67" s="236"/>
      <c r="E67" s="554"/>
      <c r="F67" s="154"/>
      <c r="G67" s="527"/>
      <c r="H67" s="697"/>
      <c r="I67" s="154"/>
      <c r="J67" s="154"/>
      <c r="K67" s="249"/>
      <c r="L67" s="249"/>
      <c r="M67" s="698"/>
      <c r="N67" s="159"/>
      <c r="O67" s="397"/>
      <c r="P67" s="397"/>
      <c r="Q67" s="397"/>
      <c r="R67" s="249"/>
      <c r="S67" s="154"/>
      <c r="T67" s="249"/>
      <c r="U67" s="249"/>
      <c r="V67" s="282"/>
      <c r="W67" s="249"/>
      <c r="X67" s="699"/>
      <c r="Y67" s="700"/>
      <c r="Z67" s="73"/>
      <c r="AA67" s="73"/>
      <c r="AB67" s="73"/>
    </row>
    <row r="68" spans="1:28" ht="15" customHeight="1">
      <c r="A68" s="154"/>
      <c r="B68" s="155"/>
      <c r="C68" s="154"/>
      <c r="D68" s="236"/>
      <c r="E68" s="554"/>
      <c r="F68" s="154"/>
      <c r="G68" s="527"/>
      <c r="H68" s="697"/>
      <c r="I68" s="154"/>
      <c r="J68" s="154"/>
      <c r="K68" s="249"/>
      <c r="L68" s="249"/>
      <c r="M68" s="698"/>
      <c r="N68" s="159"/>
      <c r="O68" s="397"/>
      <c r="P68" s="397"/>
      <c r="Q68" s="397"/>
      <c r="R68" s="249"/>
      <c r="S68" s="154"/>
      <c r="T68" s="249"/>
      <c r="U68" s="249"/>
      <c r="V68" s="282"/>
      <c r="W68" s="249"/>
      <c r="X68" s="699"/>
      <c r="Y68" s="700"/>
      <c r="Z68" s="73"/>
      <c r="AA68" s="73"/>
      <c r="AB68" s="73"/>
    </row>
    <row r="69" spans="1:28" ht="15" customHeight="1">
      <c r="A69" s="154"/>
      <c r="B69" s="155"/>
      <c r="C69" s="154"/>
      <c r="D69" s="236"/>
      <c r="E69" s="554"/>
      <c r="F69" s="154"/>
      <c r="G69" s="527"/>
      <c r="H69" s="697"/>
      <c r="I69" s="154"/>
      <c r="J69" s="154"/>
      <c r="K69" s="249"/>
      <c r="L69" s="249"/>
      <c r="M69" s="698"/>
      <c r="N69" s="159"/>
      <c r="O69" s="397"/>
      <c r="P69" s="397"/>
      <c r="Q69" s="397"/>
      <c r="R69" s="249"/>
      <c r="S69" s="154"/>
      <c r="T69" s="249"/>
      <c r="U69" s="249"/>
      <c r="V69" s="282"/>
      <c r="W69" s="249"/>
      <c r="X69" s="699"/>
      <c r="Y69" s="700"/>
      <c r="Z69" s="73"/>
      <c r="AA69" s="73"/>
      <c r="AB69" s="73"/>
    </row>
    <row r="70" spans="1:28" ht="15" customHeight="1">
      <c r="A70" s="154"/>
      <c r="B70" s="155"/>
      <c r="C70" s="154"/>
      <c r="D70" s="236"/>
      <c r="E70" s="554"/>
      <c r="F70" s="154"/>
      <c r="G70" s="527"/>
      <c r="H70" s="697"/>
      <c r="I70" s="154"/>
      <c r="J70" s="154"/>
      <c r="K70" s="249"/>
      <c r="L70" s="249"/>
      <c r="M70" s="698"/>
      <c r="N70" s="159"/>
      <c r="O70" s="397"/>
      <c r="P70" s="397"/>
      <c r="Q70" s="397"/>
      <c r="R70" s="249"/>
      <c r="S70" s="154"/>
      <c r="T70" s="249"/>
      <c r="U70" s="249"/>
      <c r="V70" s="282"/>
      <c r="W70" s="249"/>
      <c r="X70" s="699"/>
      <c r="Y70" s="700"/>
      <c r="Z70" s="73"/>
      <c r="AA70" s="73"/>
      <c r="AB70" s="73"/>
    </row>
    <row r="71" spans="1:28" ht="15" customHeight="1">
      <c r="A71" s="701"/>
      <c r="B71" s="268"/>
      <c r="C71" s="701"/>
      <c r="D71" s="118"/>
      <c r="E71" s="664"/>
      <c r="F71" s="701"/>
      <c r="G71" s="517"/>
      <c r="H71" s="710"/>
      <c r="I71" s="701"/>
      <c r="J71" s="701"/>
      <c r="K71" s="485"/>
      <c r="L71" s="485"/>
      <c r="M71" s="711"/>
      <c r="N71" s="446"/>
      <c r="O71" s="414"/>
      <c r="P71" s="414"/>
      <c r="Q71" s="414"/>
      <c r="R71" s="523"/>
      <c r="S71" s="364"/>
      <c r="T71" s="523"/>
      <c r="U71" s="523"/>
      <c r="V71" s="712"/>
      <c r="W71" s="523"/>
      <c r="X71" s="713"/>
      <c r="Y71" s="714"/>
      <c r="Z71" s="73"/>
      <c r="AA71" s="73"/>
      <c r="AB71" s="73"/>
    </row>
    <row r="72" spans="1:28" ht="15" customHeight="1">
      <c r="A72" s="715"/>
      <c r="B72" s="716" t="s">
        <v>443</v>
      </c>
      <c r="C72" s="715"/>
      <c r="D72" s="717"/>
      <c r="E72" s="718"/>
      <c r="F72" s="715"/>
      <c r="G72" s="719"/>
      <c r="H72" s="720"/>
      <c r="I72" s="720"/>
      <c r="J72" s="715"/>
      <c r="K72" s="720"/>
      <c r="L72" s="720"/>
      <c r="M72" s="720"/>
      <c r="N72" s="721"/>
      <c r="O72" s="722" t="s">
        <v>366</v>
      </c>
      <c r="P72" s="723"/>
      <c r="Q72" s="724">
        <v>100103</v>
      </c>
      <c r="R72" s="724"/>
      <c r="S72" s="725"/>
      <c r="T72" s="725"/>
      <c r="U72" s="725"/>
      <c r="V72" s="726"/>
      <c r="W72" s="725"/>
      <c r="X72" s="727"/>
      <c r="Y72" s="727"/>
      <c r="Z72" s="73"/>
      <c r="AA72" s="73"/>
      <c r="AB72" s="73"/>
    </row>
    <row r="73" spans="1:28" ht="15" customHeight="1">
      <c r="A73" s="678">
        <v>2010</v>
      </c>
      <c r="B73" s="679" t="s">
        <v>61</v>
      </c>
      <c r="C73" s="255" t="s">
        <v>444</v>
      </c>
      <c r="D73" s="728">
        <v>1070302928</v>
      </c>
      <c r="E73" s="260"/>
      <c r="F73" s="255" t="s">
        <v>445</v>
      </c>
      <c r="G73" s="278">
        <v>132</v>
      </c>
      <c r="H73" s="669"/>
      <c r="I73" s="257">
        <f>ROUND(H73*G73/G73,2)</f>
        <v>0</v>
      </c>
      <c r="J73" s="255" t="s">
        <v>170</v>
      </c>
      <c r="K73" s="313">
        <v>109.87</v>
      </c>
      <c r="L73" s="729">
        <f>IF(OR(ISBLANK(K73),K73=0,H73=0,ISBLANK(H73)),,ROUND(K73+$L$5,2))</f>
        <v>0</v>
      </c>
      <c r="M73" s="730">
        <f>ROUND(I73*L73,2)</f>
        <v>0</v>
      </c>
      <c r="N73" s="731">
        <f>ROUND(L73/G73,4)</f>
        <v>0</v>
      </c>
      <c r="O73" s="732">
        <v>1070302928</v>
      </c>
      <c r="P73" s="580" t="s">
        <v>446</v>
      </c>
      <c r="Q73" s="255">
        <v>132</v>
      </c>
      <c r="R73" s="177">
        <v>59.59</v>
      </c>
      <c r="S73" s="155">
        <v>33.74</v>
      </c>
      <c r="T73" s="642">
        <f>ROUND($S$8*S73,2)</f>
        <v>50.28</v>
      </c>
      <c r="U73" s="495">
        <f>IF(ISBLANK(O73),,R73+T73)</f>
        <v>109.87</v>
      </c>
      <c r="V73" s="671" t="s">
        <v>375</v>
      </c>
      <c r="W73" s="165">
        <f>IF(ISNUMBER(K73),IF(V73="Y",(K73-T73)))</f>
        <v>59.59</v>
      </c>
      <c r="X73" s="645">
        <f>ROUND(W73/Q73,4)</f>
        <v>0.45140000000000002</v>
      </c>
      <c r="Y73" s="646" t="b">
        <f>IF(V73="N",IF(ISNUMBER(R73),(R73+T73)/Q73))</f>
        <v>0</v>
      </c>
      <c r="Z73" s="73"/>
      <c r="AA73" s="73"/>
      <c r="AB73" s="73"/>
    </row>
    <row r="74" spans="1:28" ht="15" customHeight="1">
      <c r="A74" s="661"/>
      <c r="B74" s="661" t="s">
        <v>447</v>
      </c>
      <c r="C74" s="166"/>
      <c r="D74" s="236"/>
      <c r="E74" s="357"/>
      <c r="F74" s="155"/>
      <c r="G74" s="152"/>
      <c r="H74" s="647"/>
      <c r="I74" s="166"/>
      <c r="J74" s="166"/>
      <c r="K74" s="165"/>
      <c r="L74" s="165"/>
      <c r="M74" s="555"/>
      <c r="N74" s="159"/>
      <c r="O74" s="239"/>
      <c r="P74" s="157"/>
      <c r="Q74" s="152"/>
      <c r="R74" s="157"/>
      <c r="S74" s="155"/>
      <c r="T74" s="163"/>
      <c r="U74" s="733"/>
      <c r="V74" s="437"/>
      <c r="W74" s="165"/>
      <c r="X74" s="645"/>
      <c r="Y74" s="645"/>
      <c r="Z74" s="73"/>
      <c r="AA74" s="73"/>
      <c r="AB74" s="73"/>
    </row>
    <row r="75" spans="1:28" ht="15" customHeight="1">
      <c r="A75" s="661"/>
      <c r="B75" s="661" t="s">
        <v>448</v>
      </c>
      <c r="C75" s="166"/>
      <c r="D75" s="734"/>
      <c r="E75" s="229"/>
      <c r="F75" s="166"/>
      <c r="G75" s="168"/>
      <c r="H75" s="647"/>
      <c r="I75" s="166"/>
      <c r="J75" s="166"/>
      <c r="K75" s="230"/>
      <c r="L75" s="230"/>
      <c r="M75" s="326"/>
      <c r="N75" s="173"/>
      <c r="O75" s="239"/>
      <c r="P75" s="157"/>
      <c r="Q75" s="157"/>
      <c r="R75" s="171"/>
      <c r="S75" s="166"/>
      <c r="T75" s="230"/>
      <c r="U75" s="230"/>
      <c r="V75" s="302"/>
      <c r="W75" s="230"/>
      <c r="X75" s="652"/>
      <c r="Y75" s="645" t="s">
        <v>20</v>
      </c>
      <c r="Z75" s="73"/>
      <c r="AA75" s="73"/>
      <c r="AB75" s="73"/>
    </row>
    <row r="76" spans="1:28" ht="15" customHeight="1">
      <c r="A76" s="661"/>
      <c r="B76" s="661" t="s">
        <v>449</v>
      </c>
      <c r="C76" s="166"/>
      <c r="D76" s="178"/>
      <c r="E76" s="229"/>
      <c r="F76" s="166"/>
      <c r="G76" s="168"/>
      <c r="H76" s="647"/>
      <c r="I76" s="166"/>
      <c r="J76" s="166"/>
      <c r="K76" s="230"/>
      <c r="L76" s="230"/>
      <c r="M76" s="326"/>
      <c r="N76" s="173"/>
      <c r="O76" s="239"/>
      <c r="P76" s="157"/>
      <c r="Q76" s="157"/>
      <c r="R76" s="171"/>
      <c r="S76" s="166"/>
      <c r="T76" s="230"/>
      <c r="U76" s="230"/>
      <c r="V76" s="302"/>
      <c r="W76" s="230"/>
      <c r="X76" s="652"/>
      <c r="Y76" s="645" t="s">
        <v>20</v>
      </c>
      <c r="Z76" s="73"/>
      <c r="AA76" s="73"/>
      <c r="AB76" s="73"/>
    </row>
    <row r="77" spans="1:28" ht="15" customHeight="1">
      <c r="A77" s="735"/>
      <c r="B77" s="661" t="s">
        <v>450</v>
      </c>
      <c r="C77" s="228"/>
      <c r="D77" s="232"/>
      <c r="E77" s="290"/>
      <c r="F77" s="228"/>
      <c r="G77" s="297"/>
      <c r="H77" s="647"/>
      <c r="I77" s="228"/>
      <c r="J77" s="228"/>
      <c r="K77" s="488"/>
      <c r="L77" s="488"/>
      <c r="M77" s="490"/>
      <c r="N77" s="681"/>
      <c r="O77" s="736"/>
      <c r="P77" s="171"/>
      <c r="Q77" s="230"/>
      <c r="R77" s="171"/>
      <c r="S77" s="166"/>
      <c r="T77" s="230"/>
      <c r="U77" s="230"/>
      <c r="V77" s="302"/>
      <c r="W77" s="230"/>
      <c r="X77" s="652"/>
      <c r="Y77" s="645" t="s">
        <v>20</v>
      </c>
      <c r="Z77" s="73"/>
      <c r="AA77" s="73"/>
      <c r="AB77" s="73"/>
    </row>
    <row r="78" spans="1:28" ht="15" customHeight="1">
      <c r="A78" s="661"/>
      <c r="B78" s="661" t="s">
        <v>451</v>
      </c>
      <c r="C78" s="166"/>
      <c r="D78" s="487"/>
      <c r="E78" s="229"/>
      <c r="F78" s="166"/>
      <c r="G78" s="168"/>
      <c r="H78" s="647"/>
      <c r="I78" s="166"/>
      <c r="J78" s="166"/>
      <c r="K78" s="230"/>
      <c r="L78" s="230"/>
      <c r="M78" s="326"/>
      <c r="N78" s="173"/>
      <c r="O78" s="231"/>
      <c r="P78" s="229"/>
      <c r="Q78" s="229"/>
      <c r="R78" s="171"/>
      <c r="S78" s="230"/>
      <c r="T78" s="230"/>
      <c r="U78" s="230"/>
      <c r="V78" s="302"/>
      <c r="W78" s="230"/>
      <c r="X78" s="687"/>
      <c r="Y78" s="687" t="s">
        <v>255</v>
      </c>
      <c r="Z78" s="73"/>
      <c r="AA78" s="73"/>
      <c r="AB78" s="73"/>
    </row>
    <row r="79" spans="1:28" ht="15" customHeight="1">
      <c r="A79" s="584"/>
      <c r="B79" s="584" t="s">
        <v>452</v>
      </c>
      <c r="C79" s="198"/>
      <c r="D79" s="347"/>
      <c r="E79" s="241"/>
      <c r="F79" s="198"/>
      <c r="G79" s="305"/>
      <c r="H79" s="737"/>
      <c r="I79" s="270"/>
      <c r="J79" s="198"/>
      <c r="K79" s="566"/>
      <c r="L79" s="566"/>
      <c r="M79" s="738"/>
      <c r="N79" s="446"/>
      <c r="O79" s="739"/>
      <c r="P79" s="740"/>
      <c r="Q79" s="741"/>
      <c r="R79" s="665"/>
      <c r="S79" s="271"/>
      <c r="T79" s="271"/>
      <c r="U79" s="271"/>
      <c r="V79" s="308"/>
      <c r="W79" s="271"/>
      <c r="X79" s="684"/>
      <c r="Y79" s="684" t="s">
        <v>20</v>
      </c>
      <c r="Z79" s="73"/>
      <c r="AA79" s="73"/>
      <c r="AB79" s="73"/>
    </row>
    <row r="80" spans="1:28" ht="15" customHeight="1">
      <c r="A80" s="240">
        <v>2011</v>
      </c>
      <c r="B80" s="688" t="s">
        <v>453</v>
      </c>
      <c r="C80" s="155" t="s">
        <v>454</v>
      </c>
      <c r="D80" s="178">
        <v>54485</v>
      </c>
      <c r="E80" s="215"/>
      <c r="F80" s="155" t="s">
        <v>455</v>
      </c>
      <c r="G80" s="152">
        <v>76</v>
      </c>
      <c r="H80" s="641">
        <v>50</v>
      </c>
      <c r="I80" s="154">
        <f>ROUND(H80*G80/G80,2)</f>
        <v>50</v>
      </c>
      <c r="J80" s="155" t="s">
        <v>170</v>
      </c>
      <c r="K80" s="156">
        <v>80.52</v>
      </c>
      <c r="L80" s="165">
        <f>IF(OR(ISBLANK(K80),K80=0,H80=0,ISBLANK(H80)),,ROUND(K80+$L$5,2))</f>
        <v>80.52</v>
      </c>
      <c r="M80" s="555">
        <f>ROUND(I80*L80,2)</f>
        <v>4026</v>
      </c>
      <c r="N80" s="159">
        <f>ROUND(L80/G80,4)</f>
        <v>1.0595000000000001</v>
      </c>
      <c r="O80" s="214">
        <v>54485</v>
      </c>
      <c r="P80" s="155" t="s">
        <v>455</v>
      </c>
      <c r="Q80" s="152">
        <v>76</v>
      </c>
      <c r="R80" s="177"/>
      <c r="S80" s="650">
        <v>21.28</v>
      </c>
      <c r="T80" s="642">
        <f>ROUND($S$8*S80,2)</f>
        <v>31.71</v>
      </c>
      <c r="U80" s="643">
        <f>IF(ISBLANK(O80),,R80+T80)</f>
        <v>31.71</v>
      </c>
      <c r="V80" s="644" t="s">
        <v>375</v>
      </c>
      <c r="W80" s="165">
        <f>IF(ISNUMBER(K80),IF(V80="Y",(K80-T80)))</f>
        <v>48.809999999999995</v>
      </c>
      <c r="X80" s="645">
        <f>ROUND(W80/Q80,4)</f>
        <v>0.64219999999999999</v>
      </c>
      <c r="Y80" s="646" t="b">
        <f>IF(V80="N",IF(ISNUMBER(R80),(R80+T80)/Q80))</f>
        <v>0</v>
      </c>
      <c r="Z80" s="73"/>
      <c r="AA80" s="73"/>
      <c r="AB80" s="73"/>
    </row>
    <row r="81" spans="1:28" ht="15" customHeight="1">
      <c r="A81" s="73"/>
      <c r="B81" s="166" t="s">
        <v>456</v>
      </c>
      <c r="C81" s="358"/>
      <c r="D81" s="703"/>
      <c r="E81" s="358"/>
      <c r="F81" s="358"/>
      <c r="G81" s="358"/>
      <c r="H81" s="73"/>
      <c r="I81" s="263"/>
      <c r="J81" s="358"/>
      <c r="K81" s="358"/>
      <c r="L81" s="358"/>
      <c r="M81" s="73"/>
      <c r="N81" s="173"/>
      <c r="O81" s="503"/>
      <c r="P81" s="266"/>
      <c r="Q81" s="304"/>
      <c r="R81" s="602"/>
      <c r="S81" s="602"/>
      <c r="T81" s="602"/>
      <c r="U81" s="602"/>
      <c r="V81" s="604"/>
      <c r="W81" s="602"/>
      <c r="X81" s="602"/>
      <c r="Y81" s="148"/>
      <c r="Z81" s="73"/>
      <c r="AA81" s="73"/>
      <c r="AB81" s="73"/>
    </row>
    <row r="82" spans="1:28" ht="15" customHeight="1">
      <c r="A82" s="661"/>
      <c r="B82" s="661" t="s">
        <v>457</v>
      </c>
      <c r="C82" s="166"/>
      <c r="D82" s="178"/>
      <c r="E82" s="229"/>
      <c r="F82" s="166"/>
      <c r="G82" s="168"/>
      <c r="H82" s="647"/>
      <c r="I82" s="166"/>
      <c r="J82" s="166"/>
      <c r="K82" s="230"/>
      <c r="L82" s="230"/>
      <c r="M82" s="326"/>
      <c r="N82" s="173"/>
      <c r="O82" s="661"/>
      <c r="P82" s="171"/>
      <c r="Q82" s="171"/>
      <c r="R82" s="171"/>
      <c r="S82" s="166"/>
      <c r="T82" s="230"/>
      <c r="U82" s="230"/>
      <c r="V82" s="302"/>
      <c r="W82" s="230"/>
      <c r="X82" s="652"/>
      <c r="Y82" s="645" t="s">
        <v>20</v>
      </c>
      <c r="Z82" s="73"/>
      <c r="AA82" s="73"/>
      <c r="AB82" s="73"/>
    </row>
    <row r="83" spans="1:28" ht="15" customHeight="1">
      <c r="A83" s="661"/>
      <c r="B83" s="661" t="s">
        <v>458</v>
      </c>
      <c r="C83" s="166"/>
      <c r="D83" s="232"/>
      <c r="E83" s="229"/>
      <c r="F83" s="166"/>
      <c r="G83" s="168"/>
      <c r="H83" s="647"/>
      <c r="I83" s="166"/>
      <c r="J83" s="166"/>
      <c r="K83" s="230"/>
      <c r="L83" s="230"/>
      <c r="M83" s="326"/>
      <c r="N83" s="173"/>
      <c r="O83" s="239"/>
      <c r="P83" s="157"/>
      <c r="Q83" s="157"/>
      <c r="R83" s="171"/>
      <c r="S83" s="166"/>
      <c r="T83" s="230"/>
      <c r="U83" s="230"/>
      <c r="V83" s="302"/>
      <c r="W83" s="230"/>
      <c r="X83" s="652"/>
      <c r="Y83" s="645" t="s">
        <v>20</v>
      </c>
      <c r="Z83" s="73"/>
      <c r="AA83" s="73"/>
      <c r="AB83" s="73"/>
    </row>
    <row r="84" spans="1:28" ht="15" customHeight="1">
      <c r="A84" s="661"/>
      <c r="B84" s="661" t="s">
        <v>459</v>
      </c>
      <c r="C84" s="166"/>
      <c r="D84" s="232"/>
      <c r="E84" s="229"/>
      <c r="F84" s="166"/>
      <c r="G84" s="168"/>
      <c r="H84" s="647"/>
      <c r="I84" s="166"/>
      <c r="J84" s="166"/>
      <c r="K84" s="230"/>
      <c r="L84" s="230"/>
      <c r="M84" s="326"/>
      <c r="N84" s="173"/>
      <c r="O84" s="736"/>
      <c r="P84" s="171"/>
      <c r="Q84" s="230"/>
      <c r="R84" s="171"/>
      <c r="S84" s="166"/>
      <c r="T84" s="230"/>
      <c r="U84" s="230"/>
      <c r="V84" s="302"/>
      <c r="W84" s="230"/>
      <c r="X84" s="652"/>
      <c r="Y84" s="645" t="s">
        <v>20</v>
      </c>
      <c r="Z84" s="73"/>
      <c r="AA84" s="73"/>
      <c r="AB84" s="73"/>
    </row>
    <row r="85" spans="1:28" ht="15" customHeight="1">
      <c r="A85" s="694"/>
      <c r="B85" s="694" t="s">
        <v>460</v>
      </c>
      <c r="C85" s="270"/>
      <c r="D85" s="347"/>
      <c r="E85" s="241"/>
      <c r="F85" s="270"/>
      <c r="G85" s="305"/>
      <c r="H85" s="737"/>
      <c r="I85" s="270"/>
      <c r="J85" s="270"/>
      <c r="K85" s="271"/>
      <c r="L85" s="271"/>
      <c r="M85" s="348"/>
      <c r="N85" s="742"/>
      <c r="O85" s="743"/>
      <c r="P85" s="744"/>
      <c r="Q85" s="243"/>
      <c r="R85" s="271"/>
      <c r="S85" s="271"/>
      <c r="T85" s="271"/>
      <c r="U85" s="271"/>
      <c r="V85" s="308"/>
      <c r="W85" s="271"/>
      <c r="X85" s="684"/>
      <c r="Y85" s="684" t="s">
        <v>20</v>
      </c>
      <c r="Z85" s="73"/>
      <c r="AA85" s="73"/>
      <c r="AB85" s="73"/>
    </row>
    <row r="86" spans="1:28" ht="15" customHeight="1">
      <c r="A86" s="678">
        <v>2012</v>
      </c>
      <c r="B86" s="679" t="s">
        <v>461</v>
      </c>
      <c r="C86" s="255" t="s">
        <v>444</v>
      </c>
      <c r="D86" s="232">
        <v>10703620928</v>
      </c>
      <c r="E86" s="260"/>
      <c r="F86" s="255" t="s">
        <v>462</v>
      </c>
      <c r="G86" s="278">
        <v>122</v>
      </c>
      <c r="H86" s="669"/>
      <c r="I86" s="257">
        <f>ROUND(H86*G86/G86,2)</f>
        <v>0</v>
      </c>
      <c r="J86" s="255" t="s">
        <v>170</v>
      </c>
      <c r="K86" s="313">
        <v>104.45</v>
      </c>
      <c r="L86" s="392">
        <f>IF(OR(ISBLANK(K86),K86=0,H86=0,ISBLANK(H86)),,ROUND(K86+$L$5,2))</f>
        <v>0</v>
      </c>
      <c r="M86" s="670">
        <f>ROUND(I86*L86,2)</f>
        <v>0</v>
      </c>
      <c r="N86" s="316">
        <f>ROUND(L86/G86,4)</f>
        <v>0</v>
      </c>
      <c r="O86" s="745">
        <v>10703620928</v>
      </c>
      <c r="P86" s="239" t="s">
        <v>462</v>
      </c>
      <c r="Q86" s="239">
        <v>122</v>
      </c>
      <c r="R86" s="177">
        <v>55.66</v>
      </c>
      <c r="S86" s="155">
        <v>32.74</v>
      </c>
      <c r="T86" s="642">
        <f>ROUND($S$8*S86,2)</f>
        <v>48.79</v>
      </c>
      <c r="U86" s="495">
        <f>IF(ISBLANK(O86),,R86+T86)</f>
        <v>104.44999999999999</v>
      </c>
      <c r="V86" s="671" t="s">
        <v>375</v>
      </c>
      <c r="W86" s="165">
        <f>IF(ISNUMBER(K86),IF(V86="Y",(K86-T86)))</f>
        <v>55.660000000000004</v>
      </c>
      <c r="X86" s="645">
        <f>ROUND(W86/Q86,4)</f>
        <v>0.45619999999999999</v>
      </c>
      <c r="Y86" s="646" t="b">
        <f>IF(V86="N",IF(ISNUMBER(R86),(R86+T86)/Q86))</f>
        <v>0</v>
      </c>
      <c r="Z86" s="73"/>
      <c r="AA86" s="73"/>
      <c r="AB86" s="73"/>
    </row>
    <row r="87" spans="1:28" ht="15" customHeight="1">
      <c r="A87" s="661"/>
      <c r="B87" s="661" t="s">
        <v>447</v>
      </c>
      <c r="C87" s="166"/>
      <c r="D87" s="178"/>
      <c r="E87" s="166"/>
      <c r="F87" s="166"/>
      <c r="G87" s="168"/>
      <c r="H87" s="672"/>
      <c r="I87" s="166"/>
      <c r="J87" s="166"/>
      <c r="K87" s="230"/>
      <c r="L87" s="230"/>
      <c r="M87" s="326"/>
      <c r="N87" s="173"/>
      <c r="O87" s="460"/>
      <c r="P87" s="460"/>
      <c r="Q87" s="460"/>
      <c r="R87" s="467"/>
      <c r="S87" s="166"/>
      <c r="T87" s="230"/>
      <c r="U87" s="230"/>
      <c r="V87" s="302"/>
      <c r="W87" s="230"/>
      <c r="X87" s="652"/>
      <c r="Y87" s="645" t="s">
        <v>20</v>
      </c>
      <c r="Z87" s="73"/>
      <c r="AA87" s="73"/>
      <c r="AB87" s="73"/>
    </row>
    <row r="88" spans="1:28" ht="15" customHeight="1">
      <c r="A88" s="661"/>
      <c r="B88" s="661" t="s">
        <v>463</v>
      </c>
      <c r="C88" s="166"/>
      <c r="D88" s="178"/>
      <c r="E88" s="229"/>
      <c r="F88" s="166"/>
      <c r="G88" s="168"/>
      <c r="H88" s="672"/>
      <c r="I88" s="166"/>
      <c r="J88" s="166"/>
      <c r="K88" s="230"/>
      <c r="L88" s="230"/>
      <c r="M88" s="326"/>
      <c r="N88" s="173"/>
      <c r="O88" s="451"/>
      <c r="P88" s="451"/>
      <c r="Q88" s="746"/>
      <c r="R88" s="171"/>
      <c r="S88" s="166"/>
      <c r="T88" s="230"/>
      <c r="U88" s="230"/>
      <c r="V88" s="302"/>
      <c r="W88" s="230"/>
      <c r="X88" s="652"/>
      <c r="Y88" s="645" t="s">
        <v>20</v>
      </c>
      <c r="Z88" s="73"/>
      <c r="AA88" s="73"/>
      <c r="AB88" s="73"/>
    </row>
    <row r="89" spans="1:28" ht="15" customHeight="1">
      <c r="A89" s="661"/>
      <c r="B89" s="661" t="s">
        <v>464</v>
      </c>
      <c r="C89" s="166"/>
      <c r="D89" s="232"/>
      <c r="E89" s="229"/>
      <c r="F89" s="166"/>
      <c r="G89" s="168"/>
      <c r="H89" s="672"/>
      <c r="I89" s="166"/>
      <c r="J89" s="166"/>
      <c r="K89" s="230"/>
      <c r="L89" s="230"/>
      <c r="M89" s="326"/>
      <c r="N89" s="173"/>
      <c r="O89" s="460"/>
      <c r="P89" s="460"/>
      <c r="Q89" s="692"/>
      <c r="R89" s="171"/>
      <c r="S89" s="166"/>
      <c r="T89" s="230"/>
      <c r="U89" s="230"/>
      <c r="V89" s="302"/>
      <c r="W89" s="230"/>
      <c r="X89" s="652"/>
      <c r="Y89" s="645" t="s">
        <v>20</v>
      </c>
      <c r="Z89" s="73"/>
      <c r="AA89" s="73"/>
      <c r="AB89" s="73"/>
    </row>
    <row r="90" spans="1:28" ht="15" customHeight="1">
      <c r="A90" s="661"/>
      <c r="B90" s="661" t="s">
        <v>465</v>
      </c>
      <c r="C90" s="166"/>
      <c r="D90" s="232"/>
      <c r="E90" s="229"/>
      <c r="F90" s="166"/>
      <c r="G90" s="168"/>
      <c r="H90" s="672"/>
      <c r="I90" s="166"/>
      <c r="J90" s="166"/>
      <c r="K90" s="230"/>
      <c r="L90" s="230"/>
      <c r="M90" s="326"/>
      <c r="N90" s="173"/>
      <c r="O90" s="693"/>
      <c r="P90" s="451"/>
      <c r="Q90" s="451"/>
      <c r="R90" s="171"/>
      <c r="S90" s="166"/>
      <c r="T90" s="230"/>
      <c r="U90" s="230"/>
      <c r="V90" s="302"/>
      <c r="W90" s="230"/>
      <c r="X90" s="652"/>
      <c r="Y90" s="645" t="s">
        <v>20</v>
      </c>
      <c r="Z90" s="73"/>
      <c r="AA90" s="73"/>
      <c r="AB90" s="73"/>
    </row>
    <row r="91" spans="1:28" ht="15" customHeight="1">
      <c r="A91" s="694"/>
      <c r="B91" s="694" t="s">
        <v>466</v>
      </c>
      <c r="C91" s="270"/>
      <c r="D91" s="673"/>
      <c r="E91" s="241"/>
      <c r="F91" s="270"/>
      <c r="G91" s="305"/>
      <c r="H91" s="695"/>
      <c r="I91" s="270"/>
      <c r="J91" s="270"/>
      <c r="K91" s="271"/>
      <c r="L91" s="271"/>
      <c r="M91" s="348"/>
      <c r="N91" s="492"/>
      <c r="O91" s="739"/>
      <c r="P91" s="119"/>
      <c r="Q91" s="119"/>
      <c r="R91" s="272"/>
      <c r="S91" s="271"/>
      <c r="T91" s="271"/>
      <c r="U91" s="271"/>
      <c r="V91" s="308"/>
      <c r="W91" s="271"/>
      <c r="X91" s="684"/>
      <c r="Y91" s="684" t="s">
        <v>20</v>
      </c>
      <c r="Z91" s="73"/>
      <c r="AA91" s="73"/>
      <c r="AB91" s="73"/>
    </row>
    <row r="92" spans="1:28" ht="15" customHeight="1">
      <c r="A92" s="747">
        <v>2013</v>
      </c>
      <c r="B92" s="254" t="s">
        <v>467</v>
      </c>
      <c r="C92" s="257" t="s">
        <v>468</v>
      </c>
      <c r="D92" s="748">
        <v>64130</v>
      </c>
      <c r="E92" s="749"/>
      <c r="F92" s="257" t="s">
        <v>432</v>
      </c>
      <c r="G92" s="507">
        <v>80</v>
      </c>
      <c r="H92" s="669"/>
      <c r="I92" s="257">
        <f>ROUND(H92*G92/G92,2)</f>
        <v>0</v>
      </c>
      <c r="J92" s="255" t="s">
        <v>170</v>
      </c>
      <c r="K92" s="313">
        <v>80</v>
      </c>
      <c r="L92" s="392">
        <f>IF(OR(ISBLANK(K92),K92=0,H92=0,ISBLANK(H92)),,ROUND(K92+$L$5,2))</f>
        <v>0</v>
      </c>
      <c r="M92" s="670">
        <f>ROUND(I92*L92,2)</f>
        <v>0</v>
      </c>
      <c r="N92" s="316">
        <f>ROUND(L92/G92,4)</f>
        <v>0</v>
      </c>
      <c r="O92" s="262">
        <v>64130</v>
      </c>
      <c r="P92" s="178" t="s">
        <v>406</v>
      </c>
      <c r="Q92" s="262">
        <v>80</v>
      </c>
      <c r="R92" s="177"/>
      <c r="S92" s="155">
        <v>12.93</v>
      </c>
      <c r="T92" s="642">
        <f>ROUND($S$8*S92,2)</f>
        <v>19.27</v>
      </c>
      <c r="U92" s="495">
        <f>IF(ISBLANK(O92),,R92+T92)</f>
        <v>19.27</v>
      </c>
      <c r="V92" s="671" t="s">
        <v>375</v>
      </c>
      <c r="W92" s="165">
        <f>IF(ISNUMBER(K92),IF(V92="Y",(K92-T92)))</f>
        <v>60.730000000000004</v>
      </c>
      <c r="X92" s="645">
        <f>ROUND(W92/Q92,4)</f>
        <v>0.7591</v>
      </c>
      <c r="Y92" s="646" t="b">
        <f>IF(V92="N",IF(ISNUMBER(R92),(R92+T92)/Q92))</f>
        <v>0</v>
      </c>
      <c r="Z92" s="73"/>
      <c r="AA92" s="73"/>
      <c r="AB92" s="73"/>
    </row>
    <row r="93" spans="1:28" ht="15" customHeight="1">
      <c r="A93" s="154"/>
      <c r="B93" s="166" t="s">
        <v>469</v>
      </c>
      <c r="C93" s="154"/>
      <c r="D93" s="232"/>
      <c r="E93" s="229"/>
      <c r="F93" s="154"/>
      <c r="G93" s="527"/>
      <c r="H93" s="672"/>
      <c r="I93" s="166"/>
      <c r="J93" s="166"/>
      <c r="K93" s="230"/>
      <c r="L93" s="230"/>
      <c r="M93" s="326"/>
      <c r="N93" s="281"/>
      <c r="O93" s="750"/>
      <c r="P93" s="481"/>
      <c r="Q93" s="481"/>
      <c r="R93" s="230"/>
      <c r="S93" s="230"/>
      <c r="T93" s="230"/>
      <c r="U93" s="230"/>
      <c r="V93" s="302"/>
      <c r="W93" s="230"/>
      <c r="X93" s="687"/>
      <c r="Y93" s="687"/>
      <c r="Z93" s="73"/>
      <c r="AA93" s="73"/>
      <c r="AB93" s="73"/>
    </row>
    <row r="94" spans="1:28" ht="15" customHeight="1">
      <c r="A94" s="154"/>
      <c r="B94" s="166" t="s">
        <v>470</v>
      </c>
      <c r="C94" s="154"/>
      <c r="D94" s="232"/>
      <c r="E94" s="229"/>
      <c r="F94" s="154"/>
      <c r="G94" s="527"/>
      <c r="H94" s="672"/>
      <c r="I94" s="166"/>
      <c r="J94" s="166"/>
      <c r="K94" s="230"/>
      <c r="L94" s="230"/>
      <c r="M94" s="326"/>
      <c r="N94" s="281"/>
      <c r="O94" s="750"/>
      <c r="P94" s="481"/>
      <c r="Q94" s="481"/>
      <c r="R94" s="230"/>
      <c r="S94" s="230"/>
      <c r="T94" s="230"/>
      <c r="U94" s="230"/>
      <c r="V94" s="302"/>
      <c r="W94" s="230"/>
      <c r="X94" s="687"/>
      <c r="Y94" s="687"/>
      <c r="Z94" s="73"/>
      <c r="AA94" s="73"/>
      <c r="AB94" s="73"/>
    </row>
    <row r="95" spans="1:28" ht="15" customHeight="1">
      <c r="A95" s="154"/>
      <c r="B95" s="166" t="s">
        <v>471</v>
      </c>
      <c r="C95" s="154"/>
      <c r="D95" s="232"/>
      <c r="E95" s="229"/>
      <c r="F95" s="154"/>
      <c r="G95" s="527"/>
      <c r="H95" s="672"/>
      <c r="I95" s="166"/>
      <c r="J95" s="166"/>
      <c r="K95" s="230"/>
      <c r="L95" s="230"/>
      <c r="M95" s="326"/>
      <c r="N95" s="281"/>
      <c r="O95" s="750"/>
      <c r="P95" s="481"/>
      <c r="Q95" s="481"/>
      <c r="R95" s="230"/>
      <c r="S95" s="230"/>
      <c r="T95" s="230"/>
      <c r="U95" s="230"/>
      <c r="V95" s="302"/>
      <c r="W95" s="230"/>
      <c r="X95" s="687"/>
      <c r="Y95" s="687"/>
      <c r="Z95" s="73"/>
      <c r="AA95" s="73"/>
      <c r="AB95" s="73"/>
    </row>
    <row r="96" spans="1:28" ht="15" customHeight="1">
      <c r="A96" s="154"/>
      <c r="B96" s="166" t="s">
        <v>452</v>
      </c>
      <c r="C96" s="154"/>
      <c r="D96" s="232"/>
      <c r="E96" s="229"/>
      <c r="F96" s="154"/>
      <c r="G96" s="527"/>
      <c r="H96" s="672"/>
      <c r="I96" s="166"/>
      <c r="J96" s="166"/>
      <c r="K96" s="230"/>
      <c r="L96" s="230"/>
      <c r="M96" s="326"/>
      <c r="N96" s="281"/>
      <c r="O96" s="750"/>
      <c r="P96" s="481"/>
      <c r="Q96" s="481"/>
      <c r="R96" s="230"/>
      <c r="S96" s="230"/>
      <c r="T96" s="230"/>
      <c r="U96" s="230"/>
      <c r="V96" s="302"/>
      <c r="W96" s="230"/>
      <c r="X96" s="687"/>
      <c r="Y96" s="687"/>
      <c r="Z96" s="73"/>
      <c r="AA96" s="73"/>
      <c r="AB96" s="73"/>
    </row>
    <row r="97" spans="1:28" ht="15" customHeight="1">
      <c r="A97" s="364"/>
      <c r="B97" s="199" t="s">
        <v>472</v>
      </c>
      <c r="C97" s="364"/>
      <c r="D97" s="347"/>
      <c r="E97" s="241"/>
      <c r="F97" s="364"/>
      <c r="G97" s="517"/>
      <c r="H97" s="695"/>
      <c r="I97" s="270"/>
      <c r="J97" s="270"/>
      <c r="K97" s="271"/>
      <c r="L97" s="271"/>
      <c r="M97" s="348"/>
      <c r="N97" s="751"/>
      <c r="O97" s="739"/>
      <c r="P97" s="752"/>
      <c r="Q97" s="752"/>
      <c r="R97" s="271"/>
      <c r="S97" s="271"/>
      <c r="T97" s="271"/>
      <c r="U97" s="271"/>
      <c r="V97" s="308"/>
      <c r="W97" s="271"/>
      <c r="X97" s="684"/>
      <c r="Y97" s="684"/>
      <c r="Z97" s="73"/>
      <c r="AA97" s="73"/>
      <c r="AB97" s="73"/>
    </row>
    <row r="98" spans="1:28" ht="15" customHeight="1">
      <c r="A98" s="504">
        <v>2014</v>
      </c>
      <c r="B98" s="254" t="s">
        <v>473</v>
      </c>
      <c r="C98" s="154" t="s">
        <v>474</v>
      </c>
      <c r="D98" s="178">
        <v>10000038479</v>
      </c>
      <c r="E98" s="749"/>
      <c r="F98" s="154" t="s">
        <v>475</v>
      </c>
      <c r="G98" s="527">
        <v>105</v>
      </c>
      <c r="H98" s="669"/>
      <c r="I98" s="257">
        <f>ROUND(H98*G98/G98,2)</f>
        <v>0</v>
      </c>
      <c r="J98" s="255" t="s">
        <v>170</v>
      </c>
      <c r="K98" s="313">
        <v>115.22</v>
      </c>
      <c r="L98" s="392">
        <f>IF(OR(ISBLANK(K98),K98=0,H98=0,ISBLANK(H98)),,ROUND(K98+$L$5,2))</f>
        <v>0</v>
      </c>
      <c r="M98" s="670">
        <f>ROUND(I98*L98,2)</f>
        <v>0</v>
      </c>
      <c r="N98" s="316">
        <f>ROUND(L98/G98,4)</f>
        <v>0</v>
      </c>
      <c r="O98" s="178">
        <v>10000038479</v>
      </c>
      <c r="P98" s="427" t="s">
        <v>475</v>
      </c>
      <c r="Q98" s="427" t="s">
        <v>476</v>
      </c>
      <c r="R98" s="177">
        <v>75.5</v>
      </c>
      <c r="S98" s="155">
        <v>26.65</v>
      </c>
      <c r="T98" s="642">
        <f>ROUND($S$8*S98,2)</f>
        <v>39.72</v>
      </c>
      <c r="U98" s="495">
        <f>IF(ISBLANK(O98),,R98+T98)</f>
        <v>115.22</v>
      </c>
      <c r="V98" s="671" t="s">
        <v>375</v>
      </c>
      <c r="W98" s="165">
        <f>IF(ISNUMBER(K98),IF(V98="Y",(K98-T98)))</f>
        <v>75.5</v>
      </c>
      <c r="X98" s="645">
        <f>ROUND(W98/Q98,4)</f>
        <v>0.71899999999999997</v>
      </c>
      <c r="Y98" s="646" t="b">
        <f>IF(V98="N",IF(ISNUMBER(R98),(R98+T98)/Q98))</f>
        <v>0</v>
      </c>
      <c r="Z98" s="73"/>
      <c r="AA98" s="73"/>
      <c r="AB98" s="73"/>
    </row>
    <row r="99" spans="1:28" ht="15" customHeight="1">
      <c r="A99" s="154"/>
      <c r="B99" s="166" t="s">
        <v>477</v>
      </c>
      <c r="C99" s="154"/>
      <c r="D99" s="232"/>
      <c r="E99" s="229"/>
      <c r="F99" s="154"/>
      <c r="G99" s="527"/>
      <c r="H99" s="672"/>
      <c r="I99" s="166"/>
      <c r="J99" s="166"/>
      <c r="K99" s="230"/>
      <c r="L99" s="230"/>
      <c r="M99" s="326"/>
      <c r="N99" s="281"/>
      <c r="O99" s="750"/>
      <c r="P99" s="481"/>
      <c r="Q99" s="481"/>
      <c r="R99" s="230"/>
      <c r="S99" s="230"/>
      <c r="T99" s="230"/>
      <c r="U99" s="230"/>
      <c r="V99" s="302"/>
      <c r="W99" s="230"/>
      <c r="X99" s="687"/>
      <c r="Y99" s="687"/>
      <c r="Z99" s="73"/>
      <c r="AA99" s="73"/>
      <c r="AB99" s="73"/>
    </row>
    <row r="100" spans="1:28" ht="15" customHeight="1">
      <c r="A100" s="154"/>
      <c r="B100" s="166" t="s">
        <v>478</v>
      </c>
      <c r="C100" s="154"/>
      <c r="D100" s="232"/>
      <c r="E100" s="229"/>
      <c r="F100" s="154"/>
      <c r="G100" s="527"/>
      <c r="H100" s="672"/>
      <c r="I100" s="166"/>
      <c r="J100" s="166"/>
      <c r="K100" s="230"/>
      <c r="L100" s="230"/>
      <c r="M100" s="326"/>
      <c r="N100" s="281"/>
      <c r="O100" s="750"/>
      <c r="P100" s="481"/>
      <c r="Q100" s="481"/>
      <c r="R100" s="230"/>
      <c r="S100" s="230"/>
      <c r="T100" s="230"/>
      <c r="U100" s="230"/>
      <c r="V100" s="302"/>
      <c r="W100" s="230"/>
      <c r="X100" s="687"/>
      <c r="Y100" s="687"/>
      <c r="Z100" s="73"/>
      <c r="AA100" s="73"/>
      <c r="AB100" s="73"/>
    </row>
    <row r="101" spans="1:28" ht="15" customHeight="1">
      <c r="A101" s="154"/>
      <c r="B101" s="166" t="s">
        <v>479</v>
      </c>
      <c r="C101" s="154"/>
      <c r="D101" s="232"/>
      <c r="E101" s="229"/>
      <c r="F101" s="154"/>
      <c r="G101" s="527"/>
      <c r="H101" s="672"/>
      <c r="I101" s="166"/>
      <c r="J101" s="166"/>
      <c r="K101" s="230"/>
      <c r="L101" s="230"/>
      <c r="M101" s="326"/>
      <c r="N101" s="281"/>
      <c r="O101" s="750"/>
      <c r="P101" s="481"/>
      <c r="Q101" s="481"/>
      <c r="R101" s="230"/>
      <c r="S101" s="230"/>
      <c r="T101" s="230"/>
      <c r="U101" s="230"/>
      <c r="V101" s="302"/>
      <c r="W101" s="230"/>
      <c r="X101" s="687"/>
      <c r="Y101" s="687"/>
      <c r="Z101" s="73"/>
      <c r="AA101" s="73"/>
      <c r="AB101" s="73"/>
    </row>
    <row r="102" spans="1:28" ht="15" customHeight="1">
      <c r="A102" s="364"/>
      <c r="B102" s="199" t="s">
        <v>480</v>
      </c>
      <c r="C102" s="364"/>
      <c r="D102" s="347"/>
      <c r="E102" s="241"/>
      <c r="F102" s="364"/>
      <c r="G102" s="517"/>
      <c r="H102" s="695"/>
      <c r="I102" s="270"/>
      <c r="J102" s="270"/>
      <c r="K102" s="271"/>
      <c r="L102" s="271"/>
      <c r="M102" s="348"/>
      <c r="N102" s="751"/>
      <c r="O102" s="739"/>
      <c r="P102" s="752"/>
      <c r="Q102" s="752"/>
      <c r="R102" s="271"/>
      <c r="S102" s="271"/>
      <c r="T102" s="271"/>
      <c r="U102" s="271"/>
      <c r="V102" s="308"/>
      <c r="W102" s="271"/>
      <c r="X102" s="684"/>
      <c r="Y102" s="684"/>
      <c r="Z102" s="73"/>
      <c r="AA102" s="73"/>
      <c r="AB102" s="73"/>
    </row>
    <row r="103" spans="1:28" ht="15" customHeight="1">
      <c r="A103" s="504">
        <v>2015</v>
      </c>
      <c r="B103" s="147" t="s">
        <v>481</v>
      </c>
      <c r="C103" s="154" t="s">
        <v>468</v>
      </c>
      <c r="D103" s="178" t="s">
        <v>482</v>
      </c>
      <c r="E103" s="214"/>
      <c r="F103" s="2686" t="s">
        <v>4631</v>
      </c>
      <c r="G103" s="527">
        <v>90</v>
      </c>
      <c r="H103" s="669">
        <v>500</v>
      </c>
      <c r="I103" s="257">
        <f>ROUND(H103*G103/G103,2)</f>
        <v>500</v>
      </c>
      <c r="J103" s="255" t="s">
        <v>170</v>
      </c>
      <c r="K103" s="313">
        <v>80</v>
      </c>
      <c r="L103" s="392">
        <f>IF(OR(ISBLANK(K103),K103=0,H103=0,ISBLANK(H103)),,ROUND(K103+$L$5,2))</f>
        <v>80</v>
      </c>
      <c r="M103" s="670">
        <f>ROUND(I103*L103,2)</f>
        <v>40000</v>
      </c>
      <c r="N103" s="316">
        <f>ROUND(L103/G103,4)</f>
        <v>0.88890000000000002</v>
      </c>
      <c r="O103" s="262">
        <v>64630</v>
      </c>
      <c r="P103" s="178" t="s">
        <v>406</v>
      </c>
      <c r="Q103" s="262">
        <v>90</v>
      </c>
      <c r="R103" s="177"/>
      <c r="S103" s="155">
        <v>16.05</v>
      </c>
      <c r="T103" s="642">
        <f>ROUND($S$8*S103,2)</f>
        <v>23.92</v>
      </c>
      <c r="U103" s="495">
        <f>IF(ISBLANK(O103),,R103+T103)</f>
        <v>23.92</v>
      </c>
      <c r="V103" s="671" t="s">
        <v>375</v>
      </c>
      <c r="W103" s="165">
        <f>IF(ISNUMBER(K103),IF(V103="Y",(K103-T103)))</f>
        <v>56.08</v>
      </c>
      <c r="X103" s="645">
        <f>ROUND(W103/Q103,4)</f>
        <v>0.62309999999999999</v>
      </c>
      <c r="Y103" s="646" t="b">
        <f>IF(V103="N",IF(ISNUMBER(R103),(R103+T103)/Q103))</f>
        <v>0</v>
      </c>
      <c r="Z103" s="73"/>
      <c r="AA103" s="73"/>
      <c r="AB103" s="73"/>
    </row>
    <row r="104" spans="1:28" ht="15" customHeight="1">
      <c r="A104" s="154"/>
      <c r="B104" s="166" t="s">
        <v>469</v>
      </c>
      <c r="C104" s="154"/>
      <c r="D104" s="232"/>
      <c r="E104" s="229"/>
      <c r="F104" s="154"/>
      <c r="G104" s="527"/>
      <c r="H104" s="672"/>
      <c r="I104" s="166"/>
      <c r="J104" s="166"/>
      <c r="K104" s="230"/>
      <c r="L104" s="230"/>
      <c r="M104" s="326"/>
      <c r="N104" s="281"/>
      <c r="O104" s="750"/>
      <c r="P104" s="481"/>
      <c r="Q104" s="481"/>
      <c r="R104" s="230"/>
      <c r="S104" s="230"/>
      <c r="T104" s="230"/>
      <c r="U104" s="230"/>
      <c r="V104" s="302"/>
      <c r="W104" s="230"/>
      <c r="X104" s="687"/>
      <c r="Y104" s="687"/>
      <c r="Z104" s="73"/>
      <c r="AA104" s="73"/>
      <c r="AB104" s="73"/>
    </row>
    <row r="105" spans="1:28" ht="15" customHeight="1">
      <c r="A105" s="154"/>
      <c r="B105" s="166" t="s">
        <v>470</v>
      </c>
      <c r="C105" s="154"/>
      <c r="D105" s="232"/>
      <c r="E105" s="229"/>
      <c r="F105" s="154"/>
      <c r="G105" s="527"/>
      <c r="H105" s="672"/>
      <c r="I105" s="166"/>
      <c r="J105" s="166"/>
      <c r="K105" s="230"/>
      <c r="L105" s="230"/>
      <c r="M105" s="326"/>
      <c r="N105" s="281"/>
      <c r="O105" s="750"/>
      <c r="P105" s="481"/>
      <c r="Q105" s="481"/>
      <c r="R105" s="230"/>
      <c r="S105" s="230"/>
      <c r="T105" s="230"/>
      <c r="U105" s="230"/>
      <c r="V105" s="302"/>
      <c r="W105" s="230"/>
      <c r="X105" s="687"/>
      <c r="Y105" s="687"/>
      <c r="Z105" s="73"/>
      <c r="AA105" s="73"/>
      <c r="AB105" s="73"/>
    </row>
    <row r="106" spans="1:28" ht="15" customHeight="1">
      <c r="A106" s="154"/>
      <c r="B106" s="166" t="s">
        <v>471</v>
      </c>
      <c r="C106" s="154"/>
      <c r="D106" s="232"/>
      <c r="E106" s="229"/>
      <c r="F106" s="154"/>
      <c r="G106" s="527"/>
      <c r="H106" s="672"/>
      <c r="I106" s="166"/>
      <c r="J106" s="166"/>
      <c r="K106" s="230"/>
      <c r="L106" s="230"/>
      <c r="M106" s="326"/>
      <c r="N106" s="281"/>
      <c r="O106" s="750"/>
      <c r="P106" s="481"/>
      <c r="Q106" s="481"/>
      <c r="R106" s="230"/>
      <c r="S106" s="230"/>
      <c r="T106" s="230"/>
      <c r="U106" s="230"/>
      <c r="V106" s="302"/>
      <c r="W106" s="230"/>
      <c r="X106" s="687"/>
      <c r="Y106" s="687"/>
      <c r="Z106" s="73"/>
      <c r="AA106" s="73"/>
      <c r="AB106" s="73"/>
    </row>
    <row r="107" spans="1:28" ht="15" customHeight="1">
      <c r="A107" s="154"/>
      <c r="B107" s="166" t="s">
        <v>452</v>
      </c>
      <c r="C107" s="154"/>
      <c r="D107" s="232"/>
      <c r="E107" s="229"/>
      <c r="F107" s="154"/>
      <c r="G107" s="527"/>
      <c r="H107" s="672"/>
      <c r="I107" s="166"/>
      <c r="J107" s="166"/>
      <c r="K107" s="230"/>
      <c r="L107" s="230"/>
      <c r="M107" s="326"/>
      <c r="N107" s="281"/>
      <c r="O107" s="750"/>
      <c r="P107" s="481"/>
      <c r="Q107" s="481"/>
      <c r="R107" s="230"/>
      <c r="S107" s="230"/>
      <c r="T107" s="230"/>
      <c r="U107" s="230"/>
      <c r="V107" s="302"/>
      <c r="W107" s="230"/>
      <c r="X107" s="687"/>
      <c r="Y107" s="687"/>
      <c r="Z107" s="73"/>
      <c r="AA107" s="73"/>
      <c r="AB107" s="73"/>
    </row>
    <row r="108" spans="1:28" ht="15" customHeight="1">
      <c r="A108" s="364"/>
      <c r="B108" s="199" t="s">
        <v>472</v>
      </c>
      <c r="C108" s="364"/>
      <c r="D108" s="347"/>
      <c r="E108" s="241"/>
      <c r="F108" s="364"/>
      <c r="G108" s="517"/>
      <c r="H108" s="695"/>
      <c r="I108" s="270"/>
      <c r="J108" s="270"/>
      <c r="K108" s="271"/>
      <c r="L108" s="271"/>
      <c r="M108" s="348"/>
      <c r="N108" s="751"/>
      <c r="O108" s="753"/>
      <c r="P108" s="752"/>
      <c r="Q108" s="752"/>
      <c r="R108" s="271"/>
      <c r="S108" s="271"/>
      <c r="T108" s="271"/>
      <c r="U108" s="271"/>
      <c r="V108" s="308"/>
      <c r="W108" s="271"/>
      <c r="X108" s="684"/>
      <c r="Y108" s="684"/>
      <c r="Z108" s="73"/>
      <c r="AA108" s="73"/>
      <c r="AB108" s="73"/>
    </row>
    <row r="109" spans="1:28" ht="15" customHeight="1">
      <c r="A109" s="504">
        <v>2016</v>
      </c>
      <c r="B109" s="147" t="s">
        <v>483</v>
      </c>
      <c r="C109" s="154" t="s">
        <v>484</v>
      </c>
      <c r="D109" s="178">
        <v>40011</v>
      </c>
      <c r="E109" s="214"/>
      <c r="F109" s="154" t="s">
        <v>335</v>
      </c>
      <c r="G109" s="527">
        <v>160</v>
      </c>
      <c r="H109" s="641">
        <v>200</v>
      </c>
      <c r="I109" s="154">
        <f>ROUND(H109*G109/G109,2)</f>
        <v>200</v>
      </c>
      <c r="J109" s="155" t="s">
        <v>170</v>
      </c>
      <c r="K109" s="156">
        <v>132</v>
      </c>
      <c r="L109" s="165">
        <f>IF(OR(ISBLANK(K109),K109=0,H109=0,ISBLANK(H109)),,ROUND(K109+$L$5,2))</f>
        <v>132</v>
      </c>
      <c r="M109" s="555">
        <f>ROUND(I109*L109,2)</f>
        <v>26400</v>
      </c>
      <c r="N109" s="159">
        <f>ROUND(L109/G109,4)</f>
        <v>0.82499999999999996</v>
      </c>
      <c r="O109" s="262">
        <v>40011</v>
      </c>
      <c r="P109" s="178" t="s">
        <v>324</v>
      </c>
      <c r="Q109" s="262">
        <v>160</v>
      </c>
      <c r="R109" s="177"/>
      <c r="S109" s="155">
        <v>33.72</v>
      </c>
      <c r="T109" s="642">
        <f>ROUND($S$8*S109,2)</f>
        <v>50.25</v>
      </c>
      <c r="U109" s="495">
        <f>IF(ISBLANK(O109),,R109+T109)</f>
        <v>50.25</v>
      </c>
      <c r="V109" s="671" t="s">
        <v>375</v>
      </c>
      <c r="W109" s="165">
        <f>IF(ISNUMBER(K109),IF(V109="Y",(K109-T109)))</f>
        <v>81.75</v>
      </c>
      <c r="X109" s="645">
        <f>ROUND(W109/Q109,4)</f>
        <v>0.51090000000000002</v>
      </c>
      <c r="Y109" s="646" t="b">
        <f>IF(V109="N",IF(ISNUMBER(R109),(R109+T109)/Q109))</f>
        <v>0</v>
      </c>
      <c r="Z109" s="73"/>
      <c r="AA109" s="73"/>
      <c r="AB109" s="73"/>
    </row>
    <row r="110" spans="1:28" ht="15" customHeight="1">
      <c r="A110" s="154"/>
      <c r="B110" s="166" t="s">
        <v>485</v>
      </c>
      <c r="C110" s="154"/>
      <c r="D110" s="232"/>
      <c r="E110" s="229"/>
      <c r="F110" s="154"/>
      <c r="G110" s="527"/>
      <c r="H110" s="672"/>
      <c r="I110" s="166"/>
      <c r="J110" s="166"/>
      <c r="K110" s="230"/>
      <c r="L110" s="230"/>
      <c r="M110" s="326"/>
      <c r="N110" s="281"/>
      <c r="O110" s="750"/>
      <c r="P110" s="481"/>
      <c r="Q110" s="481"/>
      <c r="R110" s="230"/>
      <c r="S110" s="230"/>
      <c r="T110" s="230"/>
      <c r="U110" s="230"/>
      <c r="V110" s="302"/>
      <c r="W110" s="230"/>
      <c r="X110" s="687"/>
      <c r="Y110" s="687"/>
      <c r="Z110" s="73"/>
      <c r="AA110" s="73"/>
      <c r="AB110" s="73"/>
    </row>
    <row r="111" spans="1:28" ht="15" customHeight="1">
      <c r="A111" s="154"/>
      <c r="B111" s="155" t="s">
        <v>486</v>
      </c>
      <c r="C111" s="154"/>
      <c r="D111" s="232"/>
      <c r="E111" s="229"/>
      <c r="F111" s="154"/>
      <c r="G111" s="527"/>
      <c r="H111" s="672"/>
      <c r="I111" s="166"/>
      <c r="J111" s="166"/>
      <c r="K111" s="230"/>
      <c r="L111" s="230"/>
      <c r="M111" s="326"/>
      <c r="N111" s="281"/>
      <c r="O111" s="750"/>
      <c r="P111" s="481"/>
      <c r="Q111" s="481"/>
      <c r="R111" s="230"/>
      <c r="S111" s="230"/>
      <c r="T111" s="230"/>
      <c r="U111" s="230"/>
      <c r="V111" s="302"/>
      <c r="W111" s="230"/>
      <c r="X111" s="687"/>
      <c r="Y111" s="687"/>
      <c r="Z111" s="73"/>
      <c r="AA111" s="73"/>
      <c r="AB111" s="73"/>
    </row>
    <row r="112" spans="1:28" ht="15" customHeight="1">
      <c r="A112" s="154"/>
      <c r="B112" s="148" t="s">
        <v>487</v>
      </c>
      <c r="C112" s="154"/>
      <c r="D112" s="232"/>
      <c r="E112" s="229"/>
      <c r="F112" s="154"/>
      <c r="G112" s="527"/>
      <c r="H112" s="672"/>
      <c r="I112" s="166"/>
      <c r="J112" s="166"/>
      <c r="K112" s="230"/>
      <c r="L112" s="230"/>
      <c r="M112" s="326"/>
      <c r="N112" s="281"/>
      <c r="O112" s="750"/>
      <c r="P112" s="481"/>
      <c r="Q112" s="481"/>
      <c r="R112" s="230"/>
      <c r="S112" s="230"/>
      <c r="T112" s="230"/>
      <c r="U112" s="230"/>
      <c r="V112" s="302"/>
      <c r="W112" s="230"/>
      <c r="X112" s="687"/>
      <c r="Y112" s="687"/>
      <c r="Z112" s="73"/>
      <c r="AA112" s="73"/>
      <c r="AB112" s="73"/>
    </row>
    <row r="113" spans="1:28" ht="15" customHeight="1" thickBot="1">
      <c r="A113" s="364"/>
      <c r="B113" s="268" t="s">
        <v>488</v>
      </c>
      <c r="C113" s="364"/>
      <c r="D113" s="118"/>
      <c r="E113" s="664"/>
      <c r="F113" s="364"/>
      <c r="G113" s="517"/>
      <c r="H113" s="363"/>
      <c r="I113" s="364"/>
      <c r="J113" s="364"/>
      <c r="K113" s="523"/>
      <c r="L113" s="523"/>
      <c r="M113" s="524"/>
      <c r="N113" s="751"/>
      <c r="O113" s="754"/>
      <c r="P113" s="110"/>
      <c r="Q113" s="110"/>
      <c r="R113" s="523"/>
      <c r="S113" s="523"/>
      <c r="T113" s="523"/>
      <c r="U113" s="523"/>
      <c r="V113" s="712"/>
      <c r="W113" s="523"/>
      <c r="X113" s="714"/>
      <c r="Y113" s="714"/>
      <c r="Z113" s="73"/>
      <c r="AA113" s="73"/>
      <c r="AB113" s="73"/>
    </row>
    <row r="114" spans="1:28" ht="15" customHeight="1" thickBot="1">
      <c r="A114" s="504">
        <v>2017</v>
      </c>
      <c r="B114" s="147" t="s">
        <v>489</v>
      </c>
      <c r="C114" s="154" t="s">
        <v>377</v>
      </c>
      <c r="D114" s="178">
        <v>792405</v>
      </c>
      <c r="E114" s="214"/>
      <c r="F114" s="154" t="s">
        <v>490</v>
      </c>
      <c r="G114" s="527">
        <v>102</v>
      </c>
      <c r="H114" s="641"/>
      <c r="I114" s="257">
        <f>ROUND(H114*G114/G114,2)</f>
        <v>0</v>
      </c>
      <c r="J114" s="255" t="s">
        <v>170</v>
      </c>
      <c r="K114" s="313">
        <v>102.54</v>
      </c>
      <c r="L114" s="392">
        <f>IF(OR(ISBLANK(K114),K114=0,H114=0,ISBLANK(H114)),,ROUND(K114+$L$5,2))</f>
        <v>0</v>
      </c>
      <c r="M114" s="670">
        <f>ROUND(I114*L114,2)</f>
        <v>0</v>
      </c>
      <c r="N114" s="316">
        <f>ROUND(L114/G114,4)</f>
        <v>0</v>
      </c>
      <c r="O114" s="750">
        <v>792405</v>
      </c>
      <c r="P114" s="427" t="s">
        <v>398</v>
      </c>
      <c r="Q114" s="427" t="s">
        <v>491</v>
      </c>
      <c r="R114" s="755">
        <v>71.040000000000006</v>
      </c>
      <c r="S114" s="155">
        <v>21.14</v>
      </c>
      <c r="T114" s="642">
        <f>ROUND($S$8*S114,2)</f>
        <v>31.5</v>
      </c>
      <c r="U114" s="495">
        <f>IF(ISBLANK(O114),,R114+T114)</f>
        <v>102.54</v>
      </c>
      <c r="V114" s="671" t="s">
        <v>375</v>
      </c>
      <c r="W114" s="165">
        <f>IF(ISNUMBER(K114),IF(V114="Y",(K114-T114)))</f>
        <v>71.040000000000006</v>
      </c>
      <c r="X114" s="645">
        <f>ROUND(W114/Q114,4)</f>
        <v>0.69650000000000001</v>
      </c>
      <c r="Y114" s="646" t="b">
        <f>IF(V114="N",IF(ISNUMBER(R114),(R114+T114)/Q114))</f>
        <v>0</v>
      </c>
      <c r="Z114" s="73"/>
      <c r="AA114" s="73"/>
      <c r="AB114" s="73"/>
    </row>
    <row r="115" spans="1:28" ht="15" customHeight="1">
      <c r="A115" s="154"/>
      <c r="B115" s="166" t="s">
        <v>469</v>
      </c>
      <c r="C115" s="154"/>
      <c r="D115" s="232"/>
      <c r="E115" s="229"/>
      <c r="F115" s="154"/>
      <c r="G115" s="527"/>
      <c r="H115" s="2879"/>
      <c r="I115" s="166"/>
      <c r="J115" s="166"/>
      <c r="K115" s="230"/>
      <c r="L115" s="230"/>
      <c r="M115" s="326"/>
      <c r="N115" s="281"/>
      <c r="O115" s="750"/>
      <c r="P115" s="481"/>
      <c r="Q115" s="481"/>
      <c r="R115" s="230"/>
      <c r="S115" s="230"/>
      <c r="T115" s="230"/>
      <c r="U115" s="230"/>
      <c r="V115" s="302"/>
      <c r="W115" s="230"/>
      <c r="X115" s="687"/>
      <c r="Y115" s="687"/>
      <c r="Z115" s="73"/>
      <c r="AA115" s="73"/>
      <c r="AB115" s="73"/>
    </row>
    <row r="116" spans="1:28" ht="15" customHeight="1">
      <c r="A116" s="154"/>
      <c r="B116" s="166" t="s">
        <v>470</v>
      </c>
      <c r="C116" s="154"/>
      <c r="D116" s="232"/>
      <c r="E116" s="229"/>
      <c r="F116" s="154"/>
      <c r="G116" s="527"/>
      <c r="H116" s="2879"/>
      <c r="I116" s="166"/>
      <c r="J116" s="166"/>
      <c r="K116" s="230"/>
      <c r="L116" s="230"/>
      <c r="M116" s="326"/>
      <c r="N116" s="281"/>
      <c r="O116" s="750"/>
      <c r="P116" s="481"/>
      <c r="Q116" s="481"/>
      <c r="R116" s="230"/>
      <c r="S116" s="230"/>
      <c r="T116" s="230"/>
      <c r="U116" s="230"/>
      <c r="V116" s="302"/>
      <c r="W116" s="230"/>
      <c r="X116" s="687"/>
      <c r="Y116" s="687"/>
      <c r="Z116" s="73"/>
      <c r="AA116" s="73"/>
      <c r="AB116" s="73"/>
    </row>
    <row r="117" spans="1:28" ht="15" customHeight="1">
      <c r="A117" s="154"/>
      <c r="B117" s="166" t="s">
        <v>492</v>
      </c>
      <c r="C117" s="154"/>
      <c r="D117" s="232"/>
      <c r="E117" s="229"/>
      <c r="F117" s="154"/>
      <c r="G117" s="527"/>
      <c r="H117" s="2879"/>
      <c r="I117" s="166"/>
      <c r="J117" s="166"/>
      <c r="K117" s="230"/>
      <c r="L117" s="230"/>
      <c r="M117" s="326"/>
      <c r="N117" s="281"/>
      <c r="O117" s="750"/>
      <c r="P117" s="481"/>
      <c r="Q117" s="481"/>
      <c r="R117" s="230"/>
      <c r="S117" s="230"/>
      <c r="T117" s="230"/>
      <c r="U117" s="230"/>
      <c r="V117" s="302"/>
      <c r="W117" s="230"/>
      <c r="X117" s="687"/>
      <c r="Y117" s="687"/>
      <c r="Z117" s="73"/>
      <c r="AA117" s="73"/>
      <c r="AB117" s="73"/>
    </row>
    <row r="118" spans="1:28" ht="15" customHeight="1">
      <c r="A118" s="154"/>
      <c r="B118" s="166" t="s">
        <v>452</v>
      </c>
      <c r="C118" s="154"/>
      <c r="D118" s="232"/>
      <c r="E118" s="229"/>
      <c r="F118" s="154"/>
      <c r="G118" s="527"/>
      <c r="H118" s="2879"/>
      <c r="I118" s="166"/>
      <c r="J118" s="166"/>
      <c r="K118" s="230"/>
      <c r="L118" s="230"/>
      <c r="M118" s="326"/>
      <c r="N118" s="281"/>
      <c r="O118" s="750"/>
      <c r="P118" s="481"/>
      <c r="Q118" s="481"/>
      <c r="R118" s="230"/>
      <c r="S118" s="230"/>
      <c r="T118" s="230"/>
      <c r="U118" s="230"/>
      <c r="V118" s="302"/>
      <c r="W118" s="230"/>
      <c r="X118" s="687"/>
      <c r="Y118" s="687"/>
      <c r="Z118" s="73"/>
      <c r="AA118" s="73"/>
      <c r="AB118" s="73"/>
    </row>
    <row r="119" spans="1:28" ht="15" customHeight="1">
      <c r="A119" s="364"/>
      <c r="B119" s="199" t="s">
        <v>493</v>
      </c>
      <c r="C119" s="364"/>
      <c r="D119" s="347"/>
      <c r="E119" s="241"/>
      <c r="F119" s="364"/>
      <c r="G119" s="517"/>
      <c r="H119" s="2880"/>
      <c r="I119" s="270"/>
      <c r="J119" s="270"/>
      <c r="K119" s="271"/>
      <c r="L119" s="271"/>
      <c r="M119" s="348"/>
      <c r="N119" s="751"/>
      <c r="O119" s="756"/>
      <c r="P119" s="756"/>
      <c r="Q119" s="756"/>
      <c r="R119" s="756"/>
      <c r="S119" s="757"/>
      <c r="T119" s="757"/>
      <c r="U119" s="757"/>
      <c r="V119" s="757"/>
      <c r="W119" s="757"/>
      <c r="X119" s="757"/>
      <c r="Y119" s="757"/>
      <c r="Z119" s="73"/>
      <c r="AA119" s="73"/>
      <c r="AB119" s="73"/>
    </row>
    <row r="120" spans="1:28" ht="13.5" customHeight="1" thickBot="1">
      <c r="A120" s="758"/>
      <c r="B120" s="716" t="s">
        <v>494</v>
      </c>
      <c r="C120" s="758"/>
      <c r="D120" s="717"/>
      <c r="E120" s="718"/>
      <c r="F120" s="758"/>
      <c r="G120" s="759"/>
      <c r="H120" s="723"/>
      <c r="I120" s="723"/>
      <c r="J120" s="758"/>
      <c r="K120" s="723"/>
      <c r="L120" s="723"/>
      <c r="M120" s="723"/>
      <c r="N120" s="760"/>
      <c r="O120" s="761" t="s">
        <v>495</v>
      </c>
      <c r="P120" s="723"/>
      <c r="Q120" s="762">
        <v>100103</v>
      </c>
      <c r="R120" s="131"/>
      <c r="S120" s="725"/>
      <c r="T120" s="725"/>
      <c r="U120" s="725"/>
      <c r="V120" s="726"/>
      <c r="W120" s="725"/>
      <c r="X120" s="763"/>
      <c r="Y120" s="763"/>
      <c r="Z120" s="73"/>
      <c r="AA120" s="73"/>
      <c r="AB120" s="73"/>
    </row>
    <row r="121" spans="1:28" ht="15" customHeight="1" thickBot="1">
      <c r="A121" s="675">
        <v>2018</v>
      </c>
      <c r="B121" s="764" t="s">
        <v>496</v>
      </c>
      <c r="C121" s="255" t="s">
        <v>497</v>
      </c>
      <c r="D121" s="232">
        <v>10703120928</v>
      </c>
      <c r="E121" s="260"/>
      <c r="F121" s="255" t="s">
        <v>445</v>
      </c>
      <c r="G121" s="278">
        <v>132</v>
      </c>
      <c r="H121" s="669"/>
      <c r="I121" s="257">
        <f>ROUND(H121*G121/G121,2)</f>
        <v>0</v>
      </c>
      <c r="J121" s="255" t="s">
        <v>170</v>
      </c>
      <c r="K121" s="313">
        <v>112.89</v>
      </c>
      <c r="L121" s="392">
        <f>IF(OR(ISBLANK(K121),K121=0,H121=0,ISBLANK(H121)),,ROUND(K121+$L$5,2))</f>
        <v>0</v>
      </c>
      <c r="M121" s="670">
        <f>ROUND(I121*L121,2)</f>
        <v>0</v>
      </c>
      <c r="N121" s="316">
        <f>ROUND(L121/G121,4)</f>
        <v>0</v>
      </c>
      <c r="O121" s="540">
        <v>10703120928</v>
      </c>
      <c r="P121" s="155" t="s">
        <v>445</v>
      </c>
      <c r="Q121" s="389">
        <v>132</v>
      </c>
      <c r="R121" s="177">
        <v>62.61</v>
      </c>
      <c r="S121" s="155">
        <v>33.74</v>
      </c>
      <c r="T121" s="642">
        <f>ROUND($S$8*S121,2)</f>
        <v>50.28</v>
      </c>
      <c r="U121" s="495">
        <f>IF(ISBLANK(O121),,R121+T121)</f>
        <v>112.89</v>
      </c>
      <c r="V121" s="671" t="s">
        <v>375</v>
      </c>
      <c r="W121" s="165">
        <f>IF(ISNUMBER(K121),IF(V121="Y",(K121-T121)))</f>
        <v>62.61</v>
      </c>
      <c r="X121" s="645">
        <f>ROUND(W121/Q121,4)</f>
        <v>0.4743</v>
      </c>
      <c r="Y121" s="646" t="b">
        <f>IF(V121="N",IF(ISNUMBER(R121),(R121+T121)/Q121))</f>
        <v>0</v>
      </c>
      <c r="Z121" s="73"/>
      <c r="AA121" s="73"/>
      <c r="AB121" s="73"/>
    </row>
    <row r="122" spans="1:28" ht="15" customHeight="1">
      <c r="A122" s="661"/>
      <c r="B122" s="661" t="s">
        <v>498</v>
      </c>
      <c r="C122" s="166"/>
      <c r="D122" s="232"/>
      <c r="E122" s="357"/>
      <c r="F122" s="166"/>
      <c r="G122" s="168"/>
      <c r="H122" s="672"/>
      <c r="I122" s="166"/>
      <c r="J122" s="166"/>
      <c r="K122" s="165"/>
      <c r="L122" s="230"/>
      <c r="M122" s="326"/>
      <c r="N122" s="173"/>
      <c r="O122" s="701"/>
      <c r="P122" s="485"/>
      <c r="Q122" s="471"/>
      <c r="R122" s="166"/>
      <c r="S122" s="166"/>
      <c r="T122" s="230"/>
      <c r="U122" s="230"/>
      <c r="V122" s="302"/>
      <c r="W122" s="230"/>
      <c r="X122" s="652"/>
      <c r="Y122" s="652"/>
      <c r="Z122" s="73"/>
      <c r="AA122" s="73"/>
      <c r="AB122" s="73"/>
    </row>
    <row r="123" spans="1:28" ht="15" customHeight="1">
      <c r="A123" s="661"/>
      <c r="B123" s="661" t="s">
        <v>499</v>
      </c>
      <c r="C123" s="155"/>
      <c r="D123" s="178"/>
      <c r="E123" s="229"/>
      <c r="F123" s="166"/>
      <c r="G123" s="168"/>
      <c r="H123" s="672"/>
      <c r="I123" s="166"/>
      <c r="J123" s="166"/>
      <c r="K123" s="230"/>
      <c r="L123" s="230"/>
      <c r="M123" s="326"/>
      <c r="N123" s="173"/>
      <c r="O123" s="736"/>
      <c r="P123" s="171"/>
      <c r="Q123" s="230"/>
      <c r="R123" s="171"/>
      <c r="S123" s="166"/>
      <c r="T123" s="230"/>
      <c r="U123" s="230"/>
      <c r="V123" s="302"/>
      <c r="W123" s="230"/>
      <c r="X123" s="652"/>
      <c r="Y123" s="645" t="s">
        <v>20</v>
      </c>
      <c r="Z123" s="73"/>
      <c r="AA123" s="73"/>
      <c r="AB123" s="73"/>
    </row>
    <row r="124" spans="1:28" ht="15" customHeight="1">
      <c r="A124" s="661"/>
      <c r="B124" s="661" t="s">
        <v>500</v>
      </c>
      <c r="C124" s="166"/>
      <c r="D124" s="232"/>
      <c r="E124" s="229"/>
      <c r="F124" s="166"/>
      <c r="G124" s="168"/>
      <c r="H124" s="647"/>
      <c r="I124" s="166"/>
      <c r="J124" s="166"/>
      <c r="K124" s="230"/>
      <c r="L124" s="230"/>
      <c r="M124" s="326"/>
      <c r="N124" s="173"/>
      <c r="O124" s="765"/>
      <c r="P124" s="178"/>
      <c r="Q124" s="178"/>
      <c r="R124" s="171"/>
      <c r="S124" s="166"/>
      <c r="T124" s="230"/>
      <c r="U124" s="230"/>
      <c r="V124" s="302"/>
      <c r="W124" s="230"/>
      <c r="X124" s="652"/>
      <c r="Y124" s="645" t="s">
        <v>255</v>
      </c>
      <c r="Z124" s="73"/>
      <c r="AA124" s="73"/>
      <c r="AB124" s="73"/>
    </row>
    <row r="125" spans="1:28" ht="15" customHeight="1">
      <c r="A125" s="661"/>
      <c r="B125" s="661" t="s">
        <v>501</v>
      </c>
      <c r="C125" s="166"/>
      <c r="D125" s="487"/>
      <c r="E125" s="229"/>
      <c r="F125" s="166"/>
      <c r="G125" s="168"/>
      <c r="H125" s="647"/>
      <c r="I125" s="166"/>
      <c r="J125" s="166"/>
      <c r="K125" s="230"/>
      <c r="L125" s="230"/>
      <c r="M125" s="326"/>
      <c r="N125" s="173"/>
      <c r="O125" s="154"/>
      <c r="P125" s="249"/>
      <c r="Q125" s="462"/>
      <c r="R125" s="230"/>
      <c r="S125" s="230"/>
      <c r="T125" s="230"/>
      <c r="U125" s="230"/>
      <c r="V125" s="302"/>
      <c r="W125" s="230"/>
      <c r="X125" s="687"/>
      <c r="Y125" s="687"/>
      <c r="Z125" s="73"/>
      <c r="AA125" s="73"/>
      <c r="AB125" s="73"/>
    </row>
    <row r="126" spans="1:28" ht="15" customHeight="1">
      <c r="A126" s="661"/>
      <c r="B126" s="661" t="s">
        <v>502</v>
      </c>
      <c r="C126" s="166"/>
      <c r="D126" s="232"/>
      <c r="E126" s="229"/>
      <c r="F126" s="166"/>
      <c r="G126" s="168"/>
      <c r="H126" s="647"/>
      <c r="I126" s="166"/>
      <c r="J126" s="166"/>
      <c r="K126" s="230"/>
      <c r="L126" s="230"/>
      <c r="M126" s="326"/>
      <c r="N126" s="173"/>
      <c r="O126" s="736"/>
      <c r="P126" s="171"/>
      <c r="Q126" s="230"/>
      <c r="R126" s="171"/>
      <c r="S126" s="166"/>
      <c r="T126" s="230"/>
      <c r="U126" s="230"/>
      <c r="V126" s="302"/>
      <c r="W126" s="230"/>
      <c r="X126" s="652"/>
      <c r="Y126" s="645" t="s">
        <v>255</v>
      </c>
      <c r="Z126" s="73"/>
      <c r="AA126" s="73"/>
      <c r="AB126" s="73"/>
    </row>
    <row r="127" spans="1:28" ht="15" customHeight="1" thickBot="1">
      <c r="A127" s="694"/>
      <c r="B127" s="694" t="s">
        <v>503</v>
      </c>
      <c r="C127" s="270"/>
      <c r="D127" s="347"/>
      <c r="E127" s="241"/>
      <c r="F127" s="270"/>
      <c r="G127" s="305"/>
      <c r="H127" s="737"/>
      <c r="I127" s="270"/>
      <c r="J127" s="270"/>
      <c r="K127" s="271"/>
      <c r="L127" s="271"/>
      <c r="M127" s="348"/>
      <c r="N127" s="492"/>
      <c r="O127" s="584"/>
      <c r="P127" s="444"/>
      <c r="Q127" s="444"/>
      <c r="R127" s="246"/>
      <c r="S127" s="270"/>
      <c r="T127" s="271"/>
      <c r="U127" s="271"/>
      <c r="V127" s="308"/>
      <c r="W127" s="271"/>
      <c r="X127" s="667"/>
      <c r="Y127" s="766" t="s">
        <v>20</v>
      </c>
      <c r="Z127" s="73"/>
      <c r="AA127" s="73"/>
      <c r="AB127" s="73"/>
    </row>
    <row r="128" spans="1:28" ht="15" customHeight="1" thickBot="1">
      <c r="A128" s="678">
        <v>2019</v>
      </c>
      <c r="B128" s="767" t="s">
        <v>504</v>
      </c>
      <c r="C128" s="255" t="s">
        <v>497</v>
      </c>
      <c r="D128" s="768">
        <v>10299010928</v>
      </c>
      <c r="E128" s="260"/>
      <c r="F128" s="255" t="s">
        <v>505</v>
      </c>
      <c r="G128" s="278">
        <v>192</v>
      </c>
      <c r="H128" s="669"/>
      <c r="I128" s="257">
        <f>ROUND(H128*G128/G128,2)</f>
        <v>0</v>
      </c>
      <c r="J128" s="255" t="s">
        <v>170</v>
      </c>
      <c r="K128" s="2733">
        <v>132.63999999999999</v>
      </c>
      <c r="L128" s="392">
        <f>IF(OR(ISBLANK(K128),K128=0,H128=0,ISBLANK(H128)),,ROUND(K128+$L$5,2))</f>
        <v>0</v>
      </c>
      <c r="M128" s="670">
        <f t="shared" ref="M128:M129" si="23">ROUND(I128*L128,2)</f>
        <v>0</v>
      </c>
      <c r="N128" s="316">
        <f t="shared" ref="N128:N129" si="24">ROUND(L128/G128,4)</f>
        <v>0</v>
      </c>
      <c r="O128" s="768">
        <v>10299010928</v>
      </c>
      <c r="P128" s="255" t="s">
        <v>505</v>
      </c>
      <c r="Q128" s="389">
        <v>192</v>
      </c>
      <c r="R128" s="755">
        <v>74.069999999999993</v>
      </c>
      <c r="S128" s="155">
        <v>39.299999999999997</v>
      </c>
      <c r="T128" s="642">
        <f>ROUND($S$8*S128,2)</f>
        <v>58.57</v>
      </c>
      <c r="U128" s="495">
        <f>IF(ISBLANK(O128),,R128+T128)</f>
        <v>132.63999999999999</v>
      </c>
      <c r="V128" s="671" t="s">
        <v>375</v>
      </c>
      <c r="W128" s="165">
        <f>IF(ISNUMBER(K128),IF(V128="Y",(K128-T128)))</f>
        <v>74.069999999999993</v>
      </c>
      <c r="X128" s="645">
        <f>ROUND(W128/Q128,4)</f>
        <v>0.38579999999999998</v>
      </c>
      <c r="Y128" s="646" t="b">
        <f>IF(V128="N",IF(ISNUMBER(R128),(R128+T128)/Q128))</f>
        <v>0</v>
      </c>
      <c r="Z128" s="73"/>
      <c r="AA128" s="73"/>
      <c r="AB128" s="73"/>
    </row>
    <row r="129" spans="1:28" ht="15" customHeight="1">
      <c r="A129" s="661"/>
      <c r="B129" s="661" t="s">
        <v>506</v>
      </c>
      <c r="C129" s="769" t="s">
        <v>4664</v>
      </c>
      <c r="D129" s="236">
        <v>55000</v>
      </c>
      <c r="E129" s="260"/>
      <c r="F129" s="769" t="s">
        <v>507</v>
      </c>
      <c r="G129" s="770">
        <v>64</v>
      </c>
      <c r="H129" s="771"/>
      <c r="I129" s="769">
        <f>ROUND(H128*G128/G129,2)</f>
        <v>0</v>
      </c>
      <c r="J129" s="769" t="s">
        <v>170</v>
      </c>
      <c r="K129" s="170"/>
      <c r="L129" s="230">
        <f>IF(OR(ISBLANK(K129),K129=0,H128=0,ISBLANK(H128)),,ROUND(K129+$L$5,2))</f>
        <v>0</v>
      </c>
      <c r="M129" s="326">
        <f t="shared" si="23"/>
        <v>0</v>
      </c>
      <c r="N129" s="173">
        <f t="shared" si="24"/>
        <v>0</v>
      </c>
      <c r="O129" s="736"/>
      <c r="P129" s="171"/>
      <c r="Q129" s="230"/>
      <c r="R129" s="772"/>
      <c r="S129" s="155" t="s">
        <v>20</v>
      </c>
      <c r="T129" s="264" t="s">
        <v>255</v>
      </c>
      <c r="U129" s="264"/>
      <c r="V129" s="265"/>
      <c r="W129" s="165" t="s">
        <v>20</v>
      </c>
      <c r="X129" s="645" t="s">
        <v>20</v>
      </c>
      <c r="Y129" s="645" t="s">
        <v>20</v>
      </c>
      <c r="Z129" s="73"/>
      <c r="AA129" s="73"/>
      <c r="AB129" s="73"/>
    </row>
    <row r="130" spans="1:28" ht="15" customHeight="1">
      <c r="A130" s="735"/>
      <c r="B130" s="661" t="s">
        <v>508</v>
      </c>
      <c r="C130" s="773"/>
      <c r="D130" s="236"/>
      <c r="E130" s="774"/>
      <c r="F130" s="773"/>
      <c r="G130" s="775"/>
      <c r="H130" s="771"/>
      <c r="I130" s="773"/>
      <c r="J130" s="773"/>
      <c r="K130" s="776"/>
      <c r="L130" s="488"/>
      <c r="M130" s="490"/>
      <c r="N130" s="681"/>
      <c r="O130" s="777"/>
      <c r="P130" s="778"/>
      <c r="Q130" s="779"/>
      <c r="R130" s="299"/>
      <c r="S130" s="166"/>
      <c r="T130" s="230"/>
      <c r="U130" s="230"/>
      <c r="V130" s="302"/>
      <c r="W130" s="230"/>
      <c r="X130" s="652"/>
      <c r="Y130" s="645" t="s">
        <v>20</v>
      </c>
      <c r="Z130" s="73"/>
      <c r="AA130" s="73"/>
      <c r="AB130" s="73"/>
    </row>
    <row r="131" spans="1:28" ht="15" customHeight="1">
      <c r="A131" s="735"/>
      <c r="B131" s="735" t="s">
        <v>509</v>
      </c>
      <c r="C131" s="773"/>
      <c r="D131" s="236"/>
      <c r="E131" s="774"/>
      <c r="F131" s="773"/>
      <c r="G131" s="775"/>
      <c r="H131" s="771"/>
      <c r="I131" s="773"/>
      <c r="J131" s="773"/>
      <c r="K131" s="776"/>
      <c r="L131" s="488"/>
      <c r="M131" s="490"/>
      <c r="N131" s="681"/>
      <c r="O131" s="777"/>
      <c r="P131" s="778"/>
      <c r="Q131" s="779"/>
      <c r="R131" s="299"/>
      <c r="S131" s="166"/>
      <c r="T131" s="230"/>
      <c r="U131" s="230"/>
      <c r="V131" s="302"/>
      <c r="W131" s="230"/>
      <c r="X131" s="652"/>
      <c r="Y131" s="645" t="s">
        <v>20</v>
      </c>
      <c r="Z131" s="73"/>
      <c r="AA131" s="73"/>
      <c r="AB131" s="73"/>
    </row>
    <row r="132" spans="1:28" ht="15" customHeight="1" thickBot="1">
      <c r="A132" s="735"/>
      <c r="B132" s="735"/>
      <c r="C132" s="562"/>
      <c r="D132" s="780"/>
      <c r="E132" s="781"/>
      <c r="F132" s="562"/>
      <c r="G132" s="782"/>
      <c r="H132" s="771"/>
      <c r="I132" s="773"/>
      <c r="J132" s="773"/>
      <c r="K132" s="776"/>
      <c r="L132" s="488"/>
      <c r="M132" s="490"/>
      <c r="N132" s="681"/>
      <c r="O132" s="205"/>
      <c r="P132" s="783"/>
      <c r="Q132" s="783"/>
      <c r="R132" s="665"/>
      <c r="S132" s="270"/>
      <c r="T132" s="271"/>
      <c r="U132" s="271"/>
      <c r="V132" s="308"/>
      <c r="W132" s="271"/>
      <c r="X132" s="667"/>
      <c r="Y132" s="684" t="s">
        <v>20</v>
      </c>
      <c r="Z132" s="73"/>
      <c r="AA132" s="73"/>
      <c r="AB132" s="73"/>
    </row>
    <row r="133" spans="1:28" ht="15" customHeight="1" thickBot="1">
      <c r="A133" s="678">
        <v>2020</v>
      </c>
      <c r="B133" s="767" t="s">
        <v>510</v>
      </c>
      <c r="C133" s="650" t="s">
        <v>511</v>
      </c>
      <c r="D133" s="236">
        <v>54410</v>
      </c>
      <c r="E133" s="215"/>
      <c r="F133" s="650" t="s">
        <v>455</v>
      </c>
      <c r="G133" s="784">
        <v>107</v>
      </c>
      <c r="H133" s="669">
        <v>200</v>
      </c>
      <c r="I133" s="508">
        <f>ROUND(H133*G133/G133,2)</f>
        <v>200</v>
      </c>
      <c r="J133" s="785" t="s">
        <v>170</v>
      </c>
      <c r="K133" s="2733"/>
      <c r="L133" s="786">
        <f>IF(OR(ISBLANK(K133),K133=0,H133=0,ISBLANK(H133)),,ROUND(K133+$L$5,2))</f>
        <v>0</v>
      </c>
      <c r="M133" s="787">
        <f t="shared" ref="M133:M134" si="25">ROUND(I133*L133,2)</f>
        <v>0</v>
      </c>
      <c r="N133" s="316">
        <f t="shared" ref="N133:N134" si="26">ROUND(L133/G133,4)</f>
        <v>0</v>
      </c>
      <c r="O133" s="788">
        <v>54410</v>
      </c>
      <c r="P133" s="789" t="s">
        <v>512</v>
      </c>
      <c r="Q133" s="389">
        <v>107</v>
      </c>
      <c r="R133" s="534"/>
      <c r="S133" s="255">
        <v>14.59</v>
      </c>
      <c r="T133" s="790">
        <f t="shared" ref="T133:T134" si="27">ROUND($S$8*S133,2)</f>
        <v>21.74</v>
      </c>
      <c r="U133" s="495">
        <f t="shared" ref="U133:U134" si="28">IF(ISBLANK(O133),,R133+T133)</f>
        <v>21.74</v>
      </c>
      <c r="V133" s="671" t="s">
        <v>375</v>
      </c>
      <c r="W133" s="392" t="b">
        <f>IF(ISNUMBER(K133),IF(V133="Y",(K133-T133)))</f>
        <v>0</v>
      </c>
      <c r="X133" s="791">
        <f>ROUND(W133/Q133,4)</f>
        <v>0</v>
      </c>
      <c r="Y133" s="539" t="b">
        <f t="shared" ref="Y133:Y134" si="29">IF(V133="N",IF(ISNUMBER(R133),(R133+T133)/Q133))</f>
        <v>0</v>
      </c>
      <c r="Z133" s="73"/>
      <c r="AA133" s="73"/>
      <c r="AB133" s="73"/>
    </row>
    <row r="134" spans="1:28" ht="15" customHeight="1">
      <c r="A134" s="661"/>
      <c r="B134" s="661" t="s">
        <v>513</v>
      </c>
      <c r="C134" s="769" t="s">
        <v>514</v>
      </c>
      <c r="D134" s="236" t="s">
        <v>515</v>
      </c>
      <c r="E134" s="260"/>
      <c r="F134" s="769" t="s">
        <v>516</v>
      </c>
      <c r="G134" s="770">
        <v>106</v>
      </c>
      <c r="H134" s="771"/>
      <c r="I134" s="769">
        <f>ROUND(H133*G133/G134,2)</f>
        <v>201.89</v>
      </c>
      <c r="J134" s="769" t="s">
        <v>170</v>
      </c>
      <c r="K134" s="170">
        <v>47.2</v>
      </c>
      <c r="L134" s="230">
        <f>IF(OR(ISBLANK(K134),K134=0,H133=0,ISBLANK(H133)),,ROUND(K134+$L$5,2))</f>
        <v>47.2</v>
      </c>
      <c r="M134" s="326">
        <f t="shared" si="25"/>
        <v>9529.2099999999991</v>
      </c>
      <c r="N134" s="173">
        <f t="shared" si="26"/>
        <v>0.44529999999999997</v>
      </c>
      <c r="O134" s="262">
        <v>40015</v>
      </c>
      <c r="P134" s="178" t="s">
        <v>406</v>
      </c>
      <c r="Q134" s="262">
        <v>106</v>
      </c>
      <c r="R134" s="177"/>
      <c r="S134" s="155">
        <v>10.35</v>
      </c>
      <c r="T134" s="642">
        <f t="shared" si="27"/>
        <v>15.42</v>
      </c>
      <c r="U134" s="643">
        <f t="shared" si="28"/>
        <v>15.42</v>
      </c>
      <c r="V134" s="644" t="s">
        <v>375</v>
      </c>
      <c r="W134" s="165">
        <f>IF(ISNUMBER(K134),IF(V134="Y",(K134-T134)))</f>
        <v>31.78</v>
      </c>
      <c r="X134" s="645">
        <f>ROUND(W134/Q134,4)</f>
        <v>0.29980000000000001</v>
      </c>
      <c r="Y134" s="646" t="b">
        <f t="shared" si="29"/>
        <v>0</v>
      </c>
      <c r="Z134" s="73"/>
      <c r="AA134" s="73"/>
      <c r="AB134" s="73"/>
    </row>
    <row r="135" spans="1:28" ht="15" customHeight="1">
      <c r="A135" s="661"/>
      <c r="B135" s="661" t="s">
        <v>517</v>
      </c>
      <c r="C135" s="769"/>
      <c r="D135" s="236"/>
      <c r="E135" s="357"/>
      <c r="F135" s="769"/>
      <c r="G135" s="770"/>
      <c r="H135" s="771"/>
      <c r="I135" s="769"/>
      <c r="J135" s="769"/>
      <c r="K135" s="165"/>
      <c r="L135" s="792"/>
      <c r="M135" s="793"/>
      <c r="N135" s="173"/>
      <c r="O135" s="794"/>
      <c r="P135" s="261"/>
      <c r="Q135" s="770"/>
      <c r="R135" s="157"/>
      <c r="S135" s="155"/>
      <c r="T135" s="795"/>
      <c r="U135" s="733"/>
      <c r="V135" s="437"/>
      <c r="W135" s="165"/>
      <c r="X135" s="645"/>
      <c r="Y135" s="645"/>
      <c r="Z135" s="73"/>
      <c r="AA135" s="73"/>
      <c r="AB135" s="73"/>
    </row>
    <row r="136" spans="1:28" ht="15" customHeight="1">
      <c r="A136" s="661"/>
      <c r="B136" s="661" t="s">
        <v>518</v>
      </c>
      <c r="C136" s="769"/>
      <c r="D136" s="236"/>
      <c r="E136" s="796"/>
      <c r="F136" s="797"/>
      <c r="G136" s="798"/>
      <c r="H136" s="771"/>
      <c r="I136" s="797"/>
      <c r="J136" s="797"/>
      <c r="K136" s="799"/>
      <c r="L136" s="792"/>
      <c r="M136" s="793"/>
      <c r="N136" s="173"/>
      <c r="O136" s="263"/>
      <c r="P136" s="261"/>
      <c r="Q136" s="261"/>
      <c r="R136" s="171"/>
      <c r="S136" s="166"/>
      <c r="T136" s="230"/>
      <c r="U136" s="230"/>
      <c r="V136" s="302"/>
      <c r="W136" s="230"/>
      <c r="X136" s="652"/>
      <c r="Y136" s="645" t="s">
        <v>20</v>
      </c>
      <c r="Z136" s="73"/>
      <c r="AA136" s="73"/>
      <c r="AB136" s="73"/>
    </row>
    <row r="137" spans="1:28" ht="15" customHeight="1">
      <c r="A137" s="661"/>
      <c r="B137" s="661" t="s">
        <v>519</v>
      </c>
      <c r="C137" s="797"/>
      <c r="D137" s="236"/>
      <c r="E137" s="796"/>
      <c r="F137" s="797"/>
      <c r="G137" s="798"/>
      <c r="H137" s="771"/>
      <c r="I137" s="797"/>
      <c r="J137" s="797"/>
      <c r="K137" s="799"/>
      <c r="L137" s="792"/>
      <c r="M137" s="793"/>
      <c r="N137" s="173"/>
      <c r="O137" s="263"/>
      <c r="P137" s="261"/>
      <c r="Q137" s="261"/>
      <c r="R137" s="171"/>
      <c r="S137" s="166"/>
      <c r="T137" s="230"/>
      <c r="U137" s="230"/>
      <c r="V137" s="302"/>
      <c r="W137" s="230"/>
      <c r="X137" s="652"/>
      <c r="Y137" s="645" t="s">
        <v>20</v>
      </c>
      <c r="Z137" s="73"/>
      <c r="AA137" s="73"/>
      <c r="AB137" s="73"/>
    </row>
    <row r="138" spans="1:28" ht="15" customHeight="1">
      <c r="A138" s="661"/>
      <c r="B138" s="661" t="s">
        <v>520</v>
      </c>
      <c r="C138" s="797"/>
      <c r="D138" s="236"/>
      <c r="E138" s="796"/>
      <c r="F138" s="797"/>
      <c r="G138" s="798"/>
      <c r="H138" s="771"/>
      <c r="I138" s="797"/>
      <c r="J138" s="797"/>
      <c r="K138" s="799"/>
      <c r="L138" s="792"/>
      <c r="M138" s="793"/>
      <c r="N138" s="173"/>
      <c r="O138" s="263"/>
      <c r="P138" s="261"/>
      <c r="Q138" s="261"/>
      <c r="R138" s="171"/>
      <c r="S138" s="166"/>
      <c r="T138" s="230"/>
      <c r="U138" s="230"/>
      <c r="V138" s="302"/>
      <c r="W138" s="230"/>
      <c r="X138" s="652"/>
      <c r="Y138" s="645" t="s">
        <v>20</v>
      </c>
      <c r="Z138" s="73"/>
      <c r="AA138" s="73"/>
      <c r="AB138" s="73"/>
    </row>
    <row r="139" spans="1:28" ht="15" customHeight="1">
      <c r="A139" s="229"/>
      <c r="B139" s="229" t="s">
        <v>521</v>
      </c>
      <c r="C139" s="769"/>
      <c r="D139" s="236"/>
      <c r="E139" s="800"/>
      <c r="F139" s="769"/>
      <c r="G139" s="770"/>
      <c r="H139" s="771"/>
      <c r="I139" s="769"/>
      <c r="J139" s="769"/>
      <c r="K139" s="298"/>
      <c r="L139" s="230"/>
      <c r="M139" s="326"/>
      <c r="N139" s="173"/>
      <c r="O139" s="263"/>
      <c r="P139" s="261"/>
      <c r="Q139" s="261"/>
      <c r="R139" s="171"/>
      <c r="S139" s="166"/>
      <c r="T139" s="230"/>
      <c r="U139" s="230"/>
      <c r="V139" s="302"/>
      <c r="W139" s="230"/>
      <c r="X139" s="652"/>
      <c r="Y139" s="645" t="s">
        <v>20</v>
      </c>
      <c r="Z139" s="73"/>
      <c r="AA139" s="73"/>
      <c r="AB139" s="73"/>
    </row>
    <row r="140" spans="1:28" ht="15" customHeight="1">
      <c r="A140" s="661"/>
      <c r="B140" s="661" t="s">
        <v>522</v>
      </c>
      <c r="C140" s="166"/>
      <c r="D140" s="801"/>
      <c r="E140" s="241"/>
      <c r="F140" s="166"/>
      <c r="G140" s="168"/>
      <c r="H140" s="583"/>
      <c r="I140" s="166"/>
      <c r="J140" s="166"/>
      <c r="K140" s="230"/>
      <c r="L140" s="230"/>
      <c r="M140" s="326"/>
      <c r="N140" s="173"/>
      <c r="O140" s="205"/>
      <c r="P140" s="783"/>
      <c r="Q140" s="802"/>
      <c r="R140" s="246"/>
      <c r="S140" s="270"/>
      <c r="T140" s="271"/>
      <c r="U140" s="271"/>
      <c r="V140" s="308"/>
      <c r="W140" s="271"/>
      <c r="X140" s="667"/>
      <c r="Y140" s="684" t="s">
        <v>20</v>
      </c>
      <c r="Z140" s="73"/>
      <c r="AA140" s="73"/>
      <c r="AB140" s="73"/>
    </row>
    <row r="141" spans="1:28" ht="15" customHeight="1">
      <c r="A141" s="678">
        <v>2021</v>
      </c>
      <c r="B141" s="767" t="s">
        <v>523</v>
      </c>
      <c r="C141" s="255" t="s">
        <v>524</v>
      </c>
      <c r="D141" s="236">
        <v>66203</v>
      </c>
      <c r="E141" s="215"/>
      <c r="F141" s="255" t="s">
        <v>525</v>
      </c>
      <c r="G141" s="278">
        <v>106</v>
      </c>
      <c r="H141" s="803">
        <v>100</v>
      </c>
      <c r="I141" s="528">
        <f>ROUND(H141*G141/G141,2)</f>
        <v>100</v>
      </c>
      <c r="J141" s="255" t="s">
        <v>170</v>
      </c>
      <c r="K141" s="313"/>
      <c r="L141" s="392">
        <f>IF(OR(ISBLANK(K141),K141=0,H141=0,ISBLANK(H141)),,ROUND(K141+$L$5,2))</f>
        <v>0</v>
      </c>
      <c r="M141" s="670">
        <f t="shared" ref="M141:M142" si="30">ROUND(I141*L141,2)</f>
        <v>0</v>
      </c>
      <c r="N141" s="316">
        <f t="shared" ref="N141:N142" si="31">ROUND(L141/G141,4)</f>
        <v>0</v>
      </c>
      <c r="O141" s="788"/>
      <c r="P141" s="789"/>
      <c r="Q141" s="789"/>
      <c r="R141" s="772"/>
      <c r="S141" s="155"/>
      <c r="T141" s="163"/>
      <c r="U141" s="495"/>
      <c r="V141" s="804"/>
      <c r="W141" s="165"/>
      <c r="X141" s="645"/>
      <c r="Y141" s="646"/>
      <c r="Z141" s="73"/>
      <c r="AA141" s="73"/>
      <c r="AB141" s="73"/>
    </row>
    <row r="142" spans="1:28" ht="15" customHeight="1">
      <c r="A142" s="239"/>
      <c r="B142" s="661" t="s">
        <v>526</v>
      </c>
      <c r="C142" s="155" t="s">
        <v>514</v>
      </c>
      <c r="D142" s="236" t="s">
        <v>527</v>
      </c>
      <c r="E142" s="215"/>
      <c r="F142" s="155" t="s">
        <v>516</v>
      </c>
      <c r="G142" s="256">
        <v>106</v>
      </c>
      <c r="H142" s="805"/>
      <c r="I142" s="154">
        <f>ROUND(H141*G141/G142,2)</f>
        <v>100</v>
      </c>
      <c r="J142" s="155" t="s">
        <v>170</v>
      </c>
      <c r="K142" s="156">
        <v>51</v>
      </c>
      <c r="L142" s="230">
        <f>IF(OR(ISBLANK(K142),K142=0,H141=0,ISBLANK(H141)),,ROUND(K142+$L$5,2))</f>
        <v>51</v>
      </c>
      <c r="M142" s="326">
        <f t="shared" si="30"/>
        <v>5100</v>
      </c>
      <c r="N142" s="173">
        <f t="shared" si="31"/>
        <v>0.48110000000000003</v>
      </c>
      <c r="O142" s="262">
        <v>46015</v>
      </c>
      <c r="P142" s="178" t="s">
        <v>406</v>
      </c>
      <c r="Q142" s="262">
        <v>106</v>
      </c>
      <c r="R142" s="177"/>
      <c r="S142" s="155">
        <v>10.35</v>
      </c>
      <c r="T142" s="642">
        <f>ROUND($S$8*S142,2)</f>
        <v>15.42</v>
      </c>
      <c r="U142" s="643">
        <f>IF(ISBLANK(O142),,R142+T142)</f>
        <v>15.42</v>
      </c>
      <c r="V142" s="644" t="s">
        <v>375</v>
      </c>
      <c r="W142" s="165">
        <f>IF(ISNUMBER(K142),IF(V142="Y",(K142-T142)))</f>
        <v>35.58</v>
      </c>
      <c r="X142" s="645">
        <f>ROUND(W142/Q142,4)</f>
        <v>0.3357</v>
      </c>
      <c r="Y142" s="646" t="b">
        <f>IF(V142="N",IF(ISNUMBER(R142),(R142+T142)/Q142))</f>
        <v>0</v>
      </c>
      <c r="Z142" s="73"/>
      <c r="AA142" s="73"/>
      <c r="AB142" s="73"/>
    </row>
    <row r="143" spans="1:28" ht="15" customHeight="1">
      <c r="A143" s="735"/>
      <c r="B143" s="735" t="s">
        <v>528</v>
      </c>
      <c r="C143" s="166"/>
      <c r="D143" s="236"/>
      <c r="E143" s="229"/>
      <c r="F143" s="166"/>
      <c r="G143" s="168"/>
      <c r="H143" s="647"/>
      <c r="I143" s="166"/>
      <c r="J143" s="166"/>
      <c r="K143" s="230"/>
      <c r="L143" s="230"/>
      <c r="M143" s="326"/>
      <c r="N143" s="173"/>
      <c r="O143" s="358"/>
      <c r="P143" s="261"/>
      <c r="Q143" s="261"/>
      <c r="R143" s="157"/>
      <c r="S143" s="650"/>
      <c r="T143" s="237" t="s">
        <v>255</v>
      </c>
      <c r="U143" s="237"/>
      <c r="V143" s="238"/>
      <c r="W143" s="235" t="s">
        <v>20</v>
      </c>
      <c r="X143" s="806" t="s">
        <v>20</v>
      </c>
      <c r="Y143" s="645" t="s">
        <v>20</v>
      </c>
      <c r="Z143" s="73"/>
      <c r="AA143" s="73"/>
      <c r="AB143" s="73"/>
    </row>
    <row r="144" spans="1:28" ht="15" customHeight="1">
      <c r="A144" s="735"/>
      <c r="B144" s="735" t="s">
        <v>529</v>
      </c>
      <c r="C144" s="166"/>
      <c r="D144" s="236"/>
      <c r="E144" s="229"/>
      <c r="F144" s="166"/>
      <c r="G144" s="168"/>
      <c r="H144" s="647"/>
      <c r="I144" s="166"/>
      <c r="J144" s="166"/>
      <c r="K144" s="230"/>
      <c r="L144" s="230"/>
      <c r="M144" s="326"/>
      <c r="N144" s="173"/>
      <c r="O144" s="358"/>
      <c r="P144" s="261"/>
      <c r="Q144" s="261"/>
      <c r="R144" s="157"/>
      <c r="S144" s="650"/>
      <c r="T144" s="237"/>
      <c r="U144" s="237"/>
      <c r="V144" s="238"/>
      <c r="W144" s="235"/>
      <c r="X144" s="806"/>
      <c r="Y144" s="645"/>
      <c r="Z144" s="73"/>
      <c r="AA144" s="73"/>
      <c r="AB144" s="73"/>
    </row>
    <row r="145" spans="1:28" ht="15" customHeight="1">
      <c r="A145" s="661"/>
      <c r="B145" s="661" t="s">
        <v>450</v>
      </c>
      <c r="C145" s="166"/>
      <c r="D145" s="236"/>
      <c r="E145" s="229"/>
      <c r="F145" s="166"/>
      <c r="G145" s="168"/>
      <c r="H145" s="647"/>
      <c r="I145" s="166"/>
      <c r="J145" s="166"/>
      <c r="K145" s="230"/>
      <c r="L145" s="230"/>
      <c r="M145" s="326"/>
      <c r="N145" s="173"/>
      <c r="O145" s="358"/>
      <c r="P145" s="261"/>
      <c r="Q145" s="261"/>
      <c r="R145" s="171"/>
      <c r="S145" s="166"/>
      <c r="T145" s="230"/>
      <c r="U145" s="230"/>
      <c r="V145" s="302"/>
      <c r="W145" s="230"/>
      <c r="X145" s="652"/>
      <c r="Y145" s="645" t="s">
        <v>20</v>
      </c>
      <c r="Z145" s="73"/>
      <c r="AA145" s="73"/>
      <c r="AB145" s="73"/>
    </row>
    <row r="146" spans="1:28" ht="15" customHeight="1">
      <c r="A146" s="661"/>
      <c r="B146" s="661" t="s">
        <v>530</v>
      </c>
      <c r="C146" s="166"/>
      <c r="D146" s="801"/>
      <c r="E146" s="241"/>
      <c r="F146" s="270"/>
      <c r="G146" s="168"/>
      <c r="H146" s="647"/>
      <c r="I146" s="166"/>
      <c r="J146" s="166"/>
      <c r="K146" s="230"/>
      <c r="L146" s="230"/>
      <c r="M146" s="326"/>
      <c r="N146" s="173"/>
      <c r="O146" s="205"/>
      <c r="P146" s="247"/>
      <c r="Q146" s="756"/>
      <c r="R146" s="665"/>
      <c r="S146" s="270"/>
      <c r="T146" s="271"/>
      <c r="U146" s="271"/>
      <c r="V146" s="308"/>
      <c r="W146" s="271"/>
      <c r="X146" s="667"/>
      <c r="Y146" s="684" t="s">
        <v>20</v>
      </c>
      <c r="Z146" s="73"/>
      <c r="AA146" s="73"/>
      <c r="AB146" s="73"/>
    </row>
    <row r="147" spans="1:28" ht="15" customHeight="1">
      <c r="A147" s="678">
        <v>2022</v>
      </c>
      <c r="B147" s="767" t="s">
        <v>531</v>
      </c>
      <c r="C147" s="255" t="s">
        <v>514</v>
      </c>
      <c r="D147" s="236" t="s">
        <v>532</v>
      </c>
      <c r="E147" s="215"/>
      <c r="F147" s="155" t="s">
        <v>516</v>
      </c>
      <c r="G147" s="278">
        <v>106</v>
      </c>
      <c r="H147" s="669">
        <v>150</v>
      </c>
      <c r="I147" s="257">
        <f>ROUND(H147*G147/G147,2)</f>
        <v>150</v>
      </c>
      <c r="J147" s="255" t="s">
        <v>170</v>
      </c>
      <c r="K147" s="313">
        <v>53</v>
      </c>
      <c r="L147" s="392">
        <f>IF(OR(ISBLANK(K147),K147=0,H147=0,ISBLANK(H147)),,ROUND(K147+$L$5,2))</f>
        <v>53</v>
      </c>
      <c r="M147" s="670">
        <f>ROUND(I147*L147,2)</f>
        <v>7950</v>
      </c>
      <c r="N147" s="316">
        <f>ROUND(L147/G147,4)</f>
        <v>0.5</v>
      </c>
      <c r="O147" s="262">
        <v>43015</v>
      </c>
      <c r="P147" s="178" t="s">
        <v>324</v>
      </c>
      <c r="Q147" s="262">
        <v>106</v>
      </c>
      <c r="R147" s="177"/>
      <c r="S147" s="155">
        <v>10.35</v>
      </c>
      <c r="T147" s="642">
        <f>ROUND($S$8*S147,2)</f>
        <v>15.42</v>
      </c>
      <c r="U147" s="495">
        <f>IF(ISBLANK(O147),,R147+T147)</f>
        <v>15.42</v>
      </c>
      <c r="V147" s="671" t="s">
        <v>375</v>
      </c>
      <c r="W147" s="165">
        <f>IF(ISNUMBER(K147),IF(V147="Y",(K147-T147)))</f>
        <v>37.58</v>
      </c>
      <c r="X147" s="645">
        <f>ROUND(W147/Q147,4)</f>
        <v>0.35449999999999998</v>
      </c>
      <c r="Y147" s="646" t="b">
        <f>IF(V147="N",IF(ISNUMBER(R147),(R147+T147)/Q147))</f>
        <v>0</v>
      </c>
      <c r="Z147" s="73"/>
      <c r="AA147" s="73"/>
      <c r="AB147" s="73"/>
    </row>
    <row r="148" spans="1:28" ht="15" customHeight="1">
      <c r="A148" s="661"/>
      <c r="B148" s="661" t="s">
        <v>533</v>
      </c>
      <c r="C148" s="166"/>
      <c r="D148" s="807"/>
      <c r="E148" s="808"/>
      <c r="F148" s="809"/>
      <c r="G148" s="168"/>
      <c r="H148" s="672"/>
      <c r="I148" s="166"/>
      <c r="J148" s="166"/>
      <c r="K148" s="230"/>
      <c r="L148" s="230"/>
      <c r="M148" s="326"/>
      <c r="N148" s="173"/>
      <c r="O148" s="810"/>
      <c r="P148" s="261"/>
      <c r="Q148" s="261"/>
      <c r="R148" s="462"/>
      <c r="S148" s="155" t="s">
        <v>20</v>
      </c>
      <c r="T148" s="264"/>
      <c r="U148" s="264"/>
      <c r="V148" s="265"/>
      <c r="W148" s="165"/>
      <c r="X148" s="645"/>
      <c r="Y148" s="645"/>
      <c r="Z148" s="73"/>
      <c r="AA148" s="73"/>
      <c r="AB148" s="73"/>
    </row>
    <row r="149" spans="1:28" ht="15" customHeight="1">
      <c r="A149" s="735"/>
      <c r="B149" s="735" t="s">
        <v>534</v>
      </c>
      <c r="C149" s="166"/>
      <c r="D149" s="807"/>
      <c r="E149" s="811"/>
      <c r="F149" s="812"/>
      <c r="G149" s="168"/>
      <c r="H149" s="672"/>
      <c r="I149" s="166"/>
      <c r="J149" s="166"/>
      <c r="K149" s="230"/>
      <c r="L149" s="792"/>
      <c r="M149" s="793"/>
      <c r="N149" s="173"/>
      <c r="O149" s="810"/>
      <c r="P149" s="261"/>
      <c r="Q149" s="261"/>
      <c r="R149" s="813"/>
      <c r="S149" s="155" t="s">
        <v>20</v>
      </c>
      <c r="T149" s="264"/>
      <c r="U149" s="264"/>
      <c r="V149" s="265"/>
      <c r="W149" s="165"/>
      <c r="X149" s="645"/>
      <c r="Y149" s="645"/>
      <c r="Z149" s="73"/>
      <c r="AA149" s="73"/>
      <c r="AB149" s="73"/>
    </row>
    <row r="150" spans="1:28" ht="15" customHeight="1">
      <c r="A150" s="735"/>
      <c r="B150" s="735" t="s">
        <v>529</v>
      </c>
      <c r="C150" s="166"/>
      <c r="D150" s="236"/>
      <c r="E150" s="229"/>
      <c r="F150" s="166"/>
      <c r="G150" s="168"/>
      <c r="H150" s="647"/>
      <c r="I150" s="166"/>
      <c r="J150" s="166"/>
      <c r="K150" s="230"/>
      <c r="L150" s="230"/>
      <c r="M150" s="326"/>
      <c r="N150" s="173"/>
      <c r="O150" s="810"/>
      <c r="P150" s="261"/>
      <c r="Q150" s="261"/>
      <c r="R150" s="467"/>
      <c r="S150" s="166"/>
      <c r="T150" s="230"/>
      <c r="U150" s="230"/>
      <c r="V150" s="302"/>
      <c r="W150" s="230"/>
      <c r="X150" s="652"/>
      <c r="Y150" s="645" t="s">
        <v>20</v>
      </c>
      <c r="Z150" s="73"/>
      <c r="AA150" s="73"/>
      <c r="AB150" s="73"/>
    </row>
    <row r="151" spans="1:28" ht="15" customHeight="1">
      <c r="A151" s="228"/>
      <c r="B151" s="166" t="s">
        <v>450</v>
      </c>
      <c r="C151" s="228"/>
      <c r="D151" s="236"/>
      <c r="E151" s="290"/>
      <c r="F151" s="228"/>
      <c r="G151" s="297"/>
      <c r="H151" s="647"/>
      <c r="I151" s="228"/>
      <c r="J151" s="228"/>
      <c r="K151" s="488"/>
      <c r="L151" s="488"/>
      <c r="M151" s="490"/>
      <c r="N151" s="681"/>
      <c r="O151" s="810"/>
      <c r="P151" s="261"/>
      <c r="Q151" s="261"/>
      <c r="R151" s="658"/>
      <c r="S151" s="166"/>
      <c r="T151" s="230"/>
      <c r="U151" s="230"/>
      <c r="V151" s="302"/>
      <c r="W151" s="230"/>
      <c r="X151" s="652"/>
      <c r="Y151" s="645" t="s">
        <v>20</v>
      </c>
      <c r="Z151" s="73"/>
      <c r="AA151" s="73"/>
      <c r="AB151" s="73"/>
    </row>
    <row r="152" spans="1:28" ht="15" customHeight="1">
      <c r="A152" s="228"/>
      <c r="B152" s="166" t="s">
        <v>535</v>
      </c>
      <c r="C152" s="228"/>
      <c r="D152" s="236"/>
      <c r="E152" s="290"/>
      <c r="F152" s="228"/>
      <c r="G152" s="297"/>
      <c r="H152" s="647"/>
      <c r="I152" s="228"/>
      <c r="J152" s="228"/>
      <c r="K152" s="488"/>
      <c r="L152" s="488"/>
      <c r="M152" s="490"/>
      <c r="N152" s="681"/>
      <c r="O152" s="810"/>
      <c r="P152" s="261"/>
      <c r="Q152" s="261"/>
      <c r="R152" s="658"/>
      <c r="S152" s="228"/>
      <c r="T152" s="488"/>
      <c r="U152" s="488"/>
      <c r="V152" s="489"/>
      <c r="W152" s="488"/>
      <c r="X152" s="659"/>
      <c r="Y152" s="660"/>
      <c r="Z152" s="73"/>
      <c r="AA152" s="73"/>
      <c r="AB152" s="73"/>
    </row>
    <row r="153" spans="1:28" ht="15" customHeight="1" thickBot="1">
      <c r="A153" s="584"/>
      <c r="B153" s="584" t="s">
        <v>536</v>
      </c>
      <c r="C153" s="270"/>
      <c r="D153" s="801"/>
      <c r="E153" s="241"/>
      <c r="F153" s="270"/>
      <c r="G153" s="305"/>
      <c r="H153" s="737"/>
      <c r="I153" s="270"/>
      <c r="J153" s="270"/>
      <c r="K153" s="271"/>
      <c r="L153" s="271"/>
      <c r="M153" s="348"/>
      <c r="N153" s="492"/>
      <c r="O153" s="814"/>
      <c r="P153" s="756"/>
      <c r="Q153" s="756"/>
      <c r="R153" s="272"/>
      <c r="S153" s="270"/>
      <c r="T153" s="271"/>
      <c r="U153" s="271"/>
      <c r="V153" s="308"/>
      <c r="W153" s="271"/>
      <c r="X153" s="667"/>
      <c r="Y153" s="684" t="s">
        <v>20</v>
      </c>
      <c r="Z153" s="73"/>
      <c r="AA153" s="73"/>
      <c r="AB153" s="73"/>
    </row>
    <row r="154" spans="1:28" ht="15" customHeight="1" thickBot="1">
      <c r="A154" s="253">
        <v>2023</v>
      </c>
      <c r="B154" s="254" t="s">
        <v>537</v>
      </c>
      <c r="C154" s="255" t="s">
        <v>388</v>
      </c>
      <c r="D154" s="815">
        <v>50011</v>
      </c>
      <c r="E154" s="350"/>
      <c r="F154" s="255" t="s">
        <v>516</v>
      </c>
      <c r="G154" s="311">
        <v>106</v>
      </c>
      <c r="H154" s="641">
        <v>100</v>
      </c>
      <c r="I154" s="255">
        <f>ROUND(H154*G154/G154,2)</f>
        <v>100</v>
      </c>
      <c r="J154" s="257" t="s">
        <v>170</v>
      </c>
      <c r="K154" s="313">
        <v>51.6</v>
      </c>
      <c r="L154" s="392">
        <f>IF(OR(ISBLANK(K154),K154=0,H154=0,ISBLANK(H154)),,ROUND(K154+$L$5,2))</f>
        <v>51.6</v>
      </c>
      <c r="M154" s="670">
        <f>ROUND(I154*L154,2)</f>
        <v>5160</v>
      </c>
      <c r="N154" s="316">
        <f>ROUND(L154/G154,4)</f>
        <v>0.48680000000000001</v>
      </c>
      <c r="O154" s="262">
        <v>50011</v>
      </c>
      <c r="P154" s="178" t="s">
        <v>324</v>
      </c>
      <c r="Q154" s="262">
        <v>106</v>
      </c>
      <c r="R154" s="177"/>
      <c r="S154" s="155">
        <v>10.35</v>
      </c>
      <c r="T154" s="642">
        <f>ROUND($S$8*S154,2)</f>
        <v>15.42</v>
      </c>
      <c r="U154" s="495">
        <f>IF(ISBLANK(O154),,R154+T154)</f>
        <v>15.42</v>
      </c>
      <c r="V154" s="671" t="s">
        <v>375</v>
      </c>
      <c r="W154" s="165">
        <f>IF(ISNUMBER(K154),IF(V154="Y",(K154-T154)))</f>
        <v>36.18</v>
      </c>
      <c r="X154" s="645">
        <f>ROUND(W154/Q154,4)</f>
        <v>0.34129999999999999</v>
      </c>
      <c r="Y154" s="646" t="b">
        <f>IF(V154="N",IF(ISNUMBER(R154),(R154+T154)/Q154))</f>
        <v>0</v>
      </c>
      <c r="Z154" s="73"/>
      <c r="AA154" s="73"/>
      <c r="AB154" s="73"/>
    </row>
    <row r="155" spans="1:28" ht="15" customHeight="1">
      <c r="A155" s="154"/>
      <c r="B155" s="166" t="s">
        <v>538</v>
      </c>
      <c r="C155" s="166"/>
      <c r="D155" s="794"/>
      <c r="E155" s="166"/>
      <c r="F155" s="166"/>
      <c r="G155" s="168"/>
      <c r="H155" s="816"/>
      <c r="I155" s="166"/>
      <c r="J155" s="166"/>
      <c r="K155" s="817"/>
      <c r="L155" s="818"/>
      <c r="M155" s="819"/>
      <c r="N155" s="820"/>
      <c r="O155" s="810"/>
      <c r="P155" s="261"/>
      <c r="Q155" s="263"/>
      <c r="R155" s="821"/>
      <c r="S155" s="650"/>
      <c r="T155" s="237"/>
      <c r="U155" s="237"/>
      <c r="V155" s="822"/>
      <c r="W155" s="298"/>
      <c r="X155" s="823"/>
      <c r="Y155" s="645"/>
      <c r="Z155" s="73"/>
      <c r="AA155" s="73"/>
      <c r="AB155" s="73"/>
    </row>
    <row r="156" spans="1:28" ht="15" customHeight="1">
      <c r="A156" s="154"/>
      <c r="B156" s="166" t="s">
        <v>539</v>
      </c>
      <c r="C156" s="166"/>
      <c r="D156" s="794"/>
      <c r="E156" s="166"/>
      <c r="F156" s="166"/>
      <c r="G156" s="168"/>
      <c r="H156" s="816"/>
      <c r="I156" s="166"/>
      <c r="J156" s="166"/>
      <c r="K156" s="817"/>
      <c r="L156" s="818"/>
      <c r="M156" s="819"/>
      <c r="N156" s="820"/>
      <c r="O156" s="810"/>
      <c r="P156" s="261"/>
      <c r="Q156" s="263"/>
      <c r="R156" s="821"/>
      <c r="S156" s="650"/>
      <c r="T156" s="237"/>
      <c r="U156" s="237"/>
      <c r="V156" s="822"/>
      <c r="W156" s="298"/>
      <c r="X156" s="823"/>
      <c r="Y156" s="645"/>
      <c r="Z156" s="73"/>
      <c r="AA156" s="73"/>
      <c r="AB156" s="73"/>
    </row>
    <row r="157" spans="1:28" ht="15" customHeight="1">
      <c r="A157" s="154"/>
      <c r="B157" s="166" t="s">
        <v>540</v>
      </c>
      <c r="C157" s="166"/>
      <c r="D157" s="794"/>
      <c r="E157" s="166"/>
      <c r="F157" s="166"/>
      <c r="G157" s="168"/>
      <c r="H157" s="816"/>
      <c r="I157" s="166"/>
      <c r="J157" s="166"/>
      <c r="K157" s="817"/>
      <c r="L157" s="818"/>
      <c r="M157" s="819"/>
      <c r="N157" s="820"/>
      <c r="O157" s="810"/>
      <c r="P157" s="261"/>
      <c r="Q157" s="263"/>
      <c r="R157" s="821"/>
      <c r="S157" s="650"/>
      <c r="T157" s="237"/>
      <c r="U157" s="237"/>
      <c r="V157" s="822"/>
      <c r="W157" s="298"/>
      <c r="X157" s="823"/>
      <c r="Y157" s="645"/>
      <c r="Z157" s="73"/>
      <c r="AA157" s="73"/>
      <c r="AB157" s="73"/>
    </row>
    <row r="158" spans="1:28" ht="15" customHeight="1" thickBot="1">
      <c r="A158" s="529"/>
      <c r="B158" s="824" t="s">
        <v>541</v>
      </c>
      <c r="C158" s="364"/>
      <c r="D158" s="825"/>
      <c r="E158" s="364"/>
      <c r="F158" s="364"/>
      <c r="G158" s="517"/>
      <c r="H158" s="826"/>
      <c r="I158" s="364"/>
      <c r="J158" s="364"/>
      <c r="K158" s="827"/>
      <c r="L158" s="828"/>
      <c r="M158" s="829"/>
      <c r="N158" s="830"/>
      <c r="O158" s="814"/>
      <c r="P158" s="783"/>
      <c r="Q158" s="205"/>
      <c r="R158" s="828"/>
      <c r="S158" s="831"/>
      <c r="T158" s="832"/>
      <c r="U158" s="832"/>
      <c r="V158" s="833"/>
      <c r="W158" s="519"/>
      <c r="X158" s="834"/>
      <c r="Y158" s="714"/>
      <c r="Z158" s="73"/>
      <c r="AA158" s="73"/>
      <c r="AB158" s="73"/>
    </row>
    <row r="159" spans="1:28" ht="15" customHeight="1" thickBot="1">
      <c r="A159" s="253">
        <v>2024</v>
      </c>
      <c r="B159" s="254" t="s">
        <v>542</v>
      </c>
      <c r="C159" s="255" t="s">
        <v>388</v>
      </c>
      <c r="D159" s="815">
        <v>50415</v>
      </c>
      <c r="E159" s="350"/>
      <c r="F159" s="255" t="s">
        <v>516</v>
      </c>
      <c r="G159" s="311">
        <v>106</v>
      </c>
      <c r="H159" s="641">
        <v>250</v>
      </c>
      <c r="I159" s="255">
        <f>ROUND(H159*G159/G159,2)</f>
        <v>250</v>
      </c>
      <c r="J159" s="257" t="s">
        <v>170</v>
      </c>
      <c r="K159" s="313">
        <v>47.6</v>
      </c>
      <c r="L159" s="392">
        <f>IF(OR(ISBLANK(K159),K159=0,H159=0,ISBLANK(H159)),,ROUND(K159+$L$5,2))</f>
        <v>47.6</v>
      </c>
      <c r="M159" s="670">
        <f>ROUND(I159*L159,2)</f>
        <v>11900</v>
      </c>
      <c r="N159" s="316">
        <f>ROUND(L159/G159,4)</f>
        <v>0.4491</v>
      </c>
      <c r="O159" s="262">
        <v>50415</v>
      </c>
      <c r="P159" s="178" t="s">
        <v>324</v>
      </c>
      <c r="Q159" s="262">
        <v>106</v>
      </c>
      <c r="R159" s="177"/>
      <c r="S159" s="155">
        <v>10.35</v>
      </c>
      <c r="T159" s="642">
        <f>ROUND($S$8*S159,2)</f>
        <v>15.42</v>
      </c>
      <c r="U159" s="495">
        <f>IF(ISBLANK(O159),,R159+T159)</f>
        <v>15.42</v>
      </c>
      <c r="V159" s="671" t="s">
        <v>375</v>
      </c>
      <c r="W159" s="165">
        <f>IF(ISNUMBER(K159),IF(V159="Y",(K159-T159)))</f>
        <v>32.18</v>
      </c>
      <c r="X159" s="645">
        <f>ROUND(W159/Q159,4)</f>
        <v>0.30359999999999998</v>
      </c>
      <c r="Y159" s="646" t="b">
        <f>IF(V159="N",IF(ISNUMBER(R159),(R159+T159)/Q159))</f>
        <v>0</v>
      </c>
      <c r="Z159" s="73"/>
      <c r="AA159" s="73"/>
      <c r="AB159" s="73"/>
    </row>
    <row r="160" spans="1:28" ht="15" customHeight="1">
      <c r="A160" s="154"/>
      <c r="B160" s="166" t="s">
        <v>538</v>
      </c>
      <c r="C160" s="166"/>
      <c r="D160" s="794"/>
      <c r="E160" s="166"/>
      <c r="F160" s="166"/>
      <c r="G160" s="168"/>
      <c r="H160" s="816"/>
      <c r="I160" s="166"/>
      <c r="J160" s="166"/>
      <c r="K160" s="817"/>
      <c r="L160" s="818"/>
      <c r="M160" s="819"/>
      <c r="N160" s="820"/>
      <c r="O160" s="810"/>
      <c r="P160" s="261"/>
      <c r="Q160" s="263"/>
      <c r="R160" s="821"/>
      <c r="S160" s="650"/>
      <c r="T160" s="237"/>
      <c r="U160" s="237"/>
      <c r="V160" s="822"/>
      <c r="W160" s="298"/>
      <c r="X160" s="823"/>
      <c r="Y160" s="645"/>
      <c r="Z160" s="73"/>
      <c r="AA160" s="73"/>
      <c r="AB160" s="73"/>
    </row>
    <row r="161" spans="1:28" ht="15" customHeight="1">
      <c r="A161" s="154"/>
      <c r="B161" s="166" t="s">
        <v>539</v>
      </c>
      <c r="C161" s="166"/>
      <c r="D161" s="794"/>
      <c r="E161" s="166"/>
      <c r="F161" s="166"/>
      <c r="G161" s="168"/>
      <c r="H161" s="816"/>
      <c r="I161" s="166"/>
      <c r="J161" s="166"/>
      <c r="K161" s="817"/>
      <c r="L161" s="818"/>
      <c r="M161" s="819"/>
      <c r="N161" s="820"/>
      <c r="O161" s="810"/>
      <c r="P161" s="261"/>
      <c r="Q161" s="263"/>
      <c r="R161" s="821"/>
      <c r="S161" s="650"/>
      <c r="T161" s="237"/>
      <c r="U161" s="237"/>
      <c r="V161" s="822"/>
      <c r="W161" s="298"/>
      <c r="X161" s="823"/>
      <c r="Y161" s="645"/>
      <c r="Z161" s="73"/>
      <c r="AA161" s="73"/>
      <c r="AB161" s="73"/>
    </row>
    <row r="162" spans="1:28" ht="15" customHeight="1">
      <c r="A162" s="154"/>
      <c r="B162" s="166" t="s">
        <v>540</v>
      </c>
      <c r="C162" s="166"/>
      <c r="D162" s="794"/>
      <c r="E162" s="166"/>
      <c r="F162" s="166"/>
      <c r="G162" s="168"/>
      <c r="H162" s="816"/>
      <c r="I162" s="166"/>
      <c r="J162" s="166"/>
      <c r="K162" s="817"/>
      <c r="L162" s="818"/>
      <c r="M162" s="819"/>
      <c r="N162" s="820"/>
      <c r="O162" s="810"/>
      <c r="P162" s="261"/>
      <c r="Q162" s="263"/>
      <c r="R162" s="821"/>
      <c r="S162" s="650"/>
      <c r="T162" s="237"/>
      <c r="U162" s="237"/>
      <c r="V162" s="822"/>
      <c r="W162" s="298"/>
      <c r="X162" s="823"/>
      <c r="Y162" s="645"/>
      <c r="Z162" s="73"/>
      <c r="AA162" s="73"/>
      <c r="AB162" s="73"/>
    </row>
    <row r="163" spans="1:28" ht="15" customHeight="1" thickBot="1">
      <c r="A163" s="575"/>
      <c r="B163" s="824" t="s">
        <v>541</v>
      </c>
      <c r="C163" s="364"/>
      <c r="D163" s="825"/>
      <c r="E163" s="364"/>
      <c r="F163" s="364"/>
      <c r="G163" s="517"/>
      <c r="H163" s="826"/>
      <c r="I163" s="364"/>
      <c r="J163" s="364"/>
      <c r="K163" s="827"/>
      <c r="L163" s="828"/>
      <c r="M163" s="829"/>
      <c r="N163" s="830"/>
      <c r="O163" s="205"/>
      <c r="P163" s="783"/>
      <c r="Q163" s="205"/>
      <c r="R163" s="828"/>
      <c r="S163" s="831"/>
      <c r="T163" s="835"/>
      <c r="U163" s="835"/>
      <c r="V163" s="836"/>
      <c r="W163" s="519"/>
      <c r="X163" s="837"/>
      <c r="Y163" s="714"/>
      <c r="Z163" s="73"/>
      <c r="AA163" s="73"/>
      <c r="AB163" s="73"/>
    </row>
    <row r="164" spans="1:28" ht="15" customHeight="1" thickBot="1">
      <c r="A164" s="253">
        <v>2025</v>
      </c>
      <c r="B164" s="254" t="s">
        <v>543</v>
      </c>
      <c r="C164" s="255" t="s">
        <v>544</v>
      </c>
      <c r="D164" s="815">
        <v>615600</v>
      </c>
      <c r="E164" s="350"/>
      <c r="F164" s="255" t="s">
        <v>176</v>
      </c>
      <c r="G164" s="311">
        <v>156</v>
      </c>
      <c r="H164" s="641"/>
      <c r="I164" s="255">
        <f>ROUND(H164*G164/G164,2)</f>
        <v>0</v>
      </c>
      <c r="J164" s="257" t="s">
        <v>170</v>
      </c>
      <c r="K164" s="313">
        <v>73.3</v>
      </c>
      <c r="L164" s="392">
        <f>IF(OR(ISBLANK(K164),K164=0,H164=0,ISBLANK(H164)),,ROUND(K164+$L$5,2))</f>
        <v>0</v>
      </c>
      <c r="M164" s="670">
        <f>ROUND(I164*L164,2)</f>
        <v>0</v>
      </c>
      <c r="N164" s="316">
        <f>ROUND(L164/G164,4)</f>
        <v>0</v>
      </c>
      <c r="O164" s="777">
        <v>615600</v>
      </c>
      <c r="P164" s="255" t="s">
        <v>176</v>
      </c>
      <c r="Q164" s="1713">
        <v>156</v>
      </c>
      <c r="R164" s="177"/>
      <c r="S164" s="155">
        <v>7.75</v>
      </c>
      <c r="T164" s="2749">
        <f>ROUND($S$9*S164,2)</f>
        <v>11.55</v>
      </c>
      <c r="U164" s="495">
        <f>IF(ISBLANK(O164),,R164+T164)</f>
        <v>11.55</v>
      </c>
      <c r="V164" s="671" t="s">
        <v>375</v>
      </c>
      <c r="W164" s="165">
        <f>IF(ISNUMBER(K164),IF(V164="Y",(K164-T164)))</f>
        <v>61.75</v>
      </c>
      <c r="X164" s="645">
        <f>ROUND(W164/Q164,4)</f>
        <v>0.39579999999999999</v>
      </c>
      <c r="Y164" s="646" t="b">
        <f>IF(V164="N",IF(ISNUMBER(R164),(R164+T164)/Q164))</f>
        <v>0</v>
      </c>
      <c r="Z164" s="73"/>
      <c r="AA164" s="73"/>
      <c r="AB164" s="73"/>
    </row>
    <row r="165" spans="1:28" ht="15" customHeight="1">
      <c r="A165" s="154"/>
      <c r="B165" s="166" t="s">
        <v>538</v>
      </c>
      <c r="C165" s="166"/>
      <c r="D165" s="794"/>
      <c r="E165" s="166"/>
      <c r="F165" s="166"/>
      <c r="G165" s="168"/>
      <c r="H165" s="816"/>
      <c r="I165" s="166"/>
      <c r="J165" s="166"/>
      <c r="K165" s="817"/>
      <c r="L165" s="818"/>
      <c r="M165" s="819"/>
      <c r="N165" s="820"/>
      <c r="O165" s="358"/>
      <c r="P165" s="844"/>
      <c r="Q165" s="602"/>
      <c r="R165" s="845"/>
      <c r="S165" s="846"/>
      <c r="T165" s="546"/>
      <c r="U165" s="546"/>
      <c r="V165" s="847"/>
      <c r="W165" s="848"/>
      <c r="X165" s="849"/>
      <c r="Y165" s="700"/>
      <c r="Z165" s="73"/>
      <c r="AA165" s="73"/>
      <c r="AB165" s="73"/>
    </row>
    <row r="166" spans="1:28" ht="15" customHeight="1">
      <c r="A166" s="154"/>
      <c r="B166" s="166" t="s">
        <v>545</v>
      </c>
      <c r="C166" s="166"/>
      <c r="D166" s="794"/>
      <c r="E166" s="166"/>
      <c r="F166" s="166"/>
      <c r="G166" s="168"/>
      <c r="H166" s="816"/>
      <c r="I166" s="166"/>
      <c r="J166" s="166"/>
      <c r="K166" s="817"/>
      <c r="L166" s="818"/>
      <c r="M166" s="819"/>
      <c r="N166" s="820"/>
      <c r="O166" s="810"/>
      <c r="P166" s="261"/>
      <c r="Q166" s="263"/>
      <c r="R166" s="818"/>
      <c r="S166" s="769"/>
      <c r="T166" s="849"/>
      <c r="U166" s="849"/>
      <c r="V166" s="850"/>
      <c r="W166" s="298"/>
      <c r="X166" s="849"/>
      <c r="Y166" s="700"/>
      <c r="Z166" s="73"/>
      <c r="AA166" s="73"/>
      <c r="AB166" s="73"/>
    </row>
    <row r="167" spans="1:28" ht="15" customHeight="1">
      <c r="A167" s="851"/>
      <c r="B167" s="702" t="s">
        <v>546</v>
      </c>
      <c r="C167" s="166"/>
      <c r="D167" s="794"/>
      <c r="E167" s="166"/>
      <c r="F167" s="166"/>
      <c r="G167" s="168"/>
      <c r="H167" s="852"/>
      <c r="I167" s="166"/>
      <c r="J167" s="166"/>
      <c r="K167" s="817"/>
      <c r="L167" s="818"/>
      <c r="M167" s="819"/>
      <c r="N167" s="853"/>
      <c r="O167" s="588"/>
      <c r="P167" s="261"/>
      <c r="Q167" s="263"/>
      <c r="R167" s="818"/>
      <c r="S167" s="769"/>
      <c r="T167" s="849"/>
      <c r="U167" s="849"/>
      <c r="V167" s="850"/>
      <c r="W167" s="298"/>
      <c r="X167" s="849"/>
      <c r="Y167" s="714"/>
      <c r="Z167" s="73"/>
      <c r="AA167" s="73"/>
      <c r="AB167" s="73"/>
    </row>
    <row r="168" spans="1:28" ht="15" customHeight="1">
      <c r="A168" s="715"/>
      <c r="B168" s="854" t="s">
        <v>547</v>
      </c>
      <c r="C168" s="855"/>
      <c r="D168" s="856"/>
      <c r="E168" s="857"/>
      <c r="F168" s="855"/>
      <c r="G168" s="858"/>
      <c r="H168" s="859"/>
      <c r="I168" s="859"/>
      <c r="J168" s="855"/>
      <c r="K168" s="859"/>
      <c r="L168" s="859"/>
      <c r="M168" s="859"/>
      <c r="N168" s="721"/>
      <c r="O168" s="722" t="s">
        <v>548</v>
      </c>
      <c r="P168" s="860"/>
      <c r="Q168" s="860"/>
      <c r="R168" s="861"/>
      <c r="S168" s="862"/>
      <c r="T168" s="863"/>
      <c r="U168" s="863"/>
      <c r="V168" s="864"/>
      <c r="W168" s="865"/>
      <c r="X168" s="727"/>
      <c r="Y168" s="727"/>
      <c r="Z168" s="73"/>
      <c r="AA168" s="73"/>
      <c r="AB168" s="73"/>
    </row>
    <row r="169" spans="1:28" ht="15" customHeight="1">
      <c r="A169" s="747">
        <v>2026</v>
      </c>
      <c r="B169" s="505" t="s">
        <v>549</v>
      </c>
      <c r="C169" s="255" t="s">
        <v>550</v>
      </c>
      <c r="D169" s="236">
        <v>69018</v>
      </c>
      <c r="E169" s="215"/>
      <c r="F169" s="255" t="s">
        <v>551</v>
      </c>
      <c r="G169" s="278">
        <v>240</v>
      </c>
      <c r="H169" s="669"/>
      <c r="I169" s="257">
        <f>ROUND(H169*G169/G169,2)</f>
        <v>0</v>
      </c>
      <c r="J169" s="255" t="s">
        <v>170</v>
      </c>
      <c r="K169" s="313">
        <v>178.81</v>
      </c>
      <c r="L169" s="392">
        <f>IF(OR(ISBLANK(K169),K169=0,H169=0,ISBLANK(H169)),,ROUND(K169+$L$5,2))</f>
        <v>0</v>
      </c>
      <c r="M169" s="670">
        <f>ROUND(I169*L169,2)</f>
        <v>0</v>
      </c>
      <c r="N169" s="316">
        <f>ROUND(L169/G169,4)</f>
        <v>0</v>
      </c>
      <c r="O169" s="777">
        <v>69018</v>
      </c>
      <c r="P169" s="777" t="s">
        <v>552</v>
      </c>
      <c r="Q169" s="73">
        <v>240</v>
      </c>
      <c r="R169" s="177">
        <v>145.86000000000001</v>
      </c>
      <c r="S169" s="155">
        <v>49.45</v>
      </c>
      <c r="T169" s="866">
        <f>ROUND($Y$8*S169,2)</f>
        <v>32.950000000000003</v>
      </c>
      <c r="U169" s="495">
        <f>IF(ISBLANK(O169),,R169+T169)</f>
        <v>178.81</v>
      </c>
      <c r="V169" s="671" t="s">
        <v>375</v>
      </c>
      <c r="W169" s="165">
        <f>IF(ISNUMBER(K169),IF(V169="Y",(K169-T169)))</f>
        <v>145.86000000000001</v>
      </c>
      <c r="X169" s="645">
        <f>ROUND(W169/Q169,4)</f>
        <v>0.60780000000000001</v>
      </c>
      <c r="Y169" s="646" t="b">
        <f>IF(V169="N",IF(ISNUMBER(R169),(R169+T169)/Q169))</f>
        <v>0</v>
      </c>
      <c r="Z169" s="73"/>
      <c r="AA169" s="73"/>
      <c r="AB169" s="73"/>
    </row>
    <row r="170" spans="1:28" ht="15" customHeight="1">
      <c r="A170" s="498"/>
      <c r="B170" s="498" t="s">
        <v>553</v>
      </c>
      <c r="C170" s="166"/>
      <c r="D170" s="236"/>
      <c r="E170" s="229"/>
      <c r="F170" s="166"/>
      <c r="G170" s="168"/>
      <c r="H170" s="647"/>
      <c r="I170" s="166"/>
      <c r="J170" s="166"/>
      <c r="K170" s="230"/>
      <c r="L170" s="230"/>
      <c r="M170" s="326"/>
      <c r="N170" s="173"/>
      <c r="O170" s="810"/>
      <c r="P170" s="261"/>
      <c r="Q170" s="263"/>
      <c r="R170" s="462"/>
      <c r="S170" s="650" t="s">
        <v>20</v>
      </c>
      <c r="T170" s="237" t="s">
        <v>20</v>
      </c>
      <c r="U170" s="237"/>
      <c r="V170" s="238"/>
      <c r="W170" s="235" t="s">
        <v>20</v>
      </c>
      <c r="X170" s="806" t="s">
        <v>20</v>
      </c>
      <c r="Y170" s="645" t="s">
        <v>20</v>
      </c>
      <c r="Z170" s="73"/>
      <c r="AA170" s="73"/>
      <c r="AB170" s="73"/>
    </row>
    <row r="171" spans="1:28" ht="15" customHeight="1">
      <c r="A171" s="498"/>
      <c r="B171" s="498" t="s">
        <v>554</v>
      </c>
      <c r="C171" s="166"/>
      <c r="D171" s="236"/>
      <c r="E171" s="229"/>
      <c r="F171" s="166"/>
      <c r="G171" s="168"/>
      <c r="H171" s="647"/>
      <c r="I171" s="166"/>
      <c r="J171" s="166"/>
      <c r="K171" s="230"/>
      <c r="L171" s="230"/>
      <c r="M171" s="326"/>
      <c r="N171" s="173"/>
      <c r="O171" s="810"/>
      <c r="P171" s="261"/>
      <c r="Q171" s="263"/>
      <c r="R171" s="462"/>
      <c r="S171" s="650" t="s">
        <v>20</v>
      </c>
      <c r="T171" s="237" t="s">
        <v>255</v>
      </c>
      <c r="U171" s="237"/>
      <c r="V171" s="238"/>
      <c r="W171" s="235" t="s">
        <v>20</v>
      </c>
      <c r="X171" s="806" t="s">
        <v>20</v>
      </c>
      <c r="Y171" s="645" t="s">
        <v>20</v>
      </c>
      <c r="Z171" s="73"/>
      <c r="AA171" s="73"/>
      <c r="AB171" s="73"/>
    </row>
    <row r="172" spans="1:28" ht="15" customHeight="1">
      <c r="A172" s="498"/>
      <c r="B172" s="498" t="s">
        <v>555</v>
      </c>
      <c r="C172" s="166"/>
      <c r="D172" s="236"/>
      <c r="E172" s="229"/>
      <c r="F172" s="166"/>
      <c r="G172" s="168"/>
      <c r="H172" s="647"/>
      <c r="I172" s="166"/>
      <c r="J172" s="166"/>
      <c r="K172" s="230"/>
      <c r="L172" s="230"/>
      <c r="M172" s="326"/>
      <c r="N172" s="173"/>
      <c r="O172" s="810"/>
      <c r="P172" s="261"/>
      <c r="Q172" s="263"/>
      <c r="R172" s="467"/>
      <c r="S172" s="166"/>
      <c r="T172" s="230"/>
      <c r="U172" s="230"/>
      <c r="V172" s="302"/>
      <c r="W172" s="230"/>
      <c r="X172" s="652"/>
      <c r="Y172" s="645" t="s">
        <v>20</v>
      </c>
      <c r="Z172" s="73"/>
      <c r="AA172" s="73"/>
      <c r="AB172" s="73"/>
    </row>
    <row r="173" spans="1:28" ht="15" customHeight="1">
      <c r="A173" s="295"/>
      <c r="B173" s="295" t="s">
        <v>556</v>
      </c>
      <c r="C173" s="228"/>
      <c r="D173" s="236"/>
      <c r="E173" s="290"/>
      <c r="F173" s="228"/>
      <c r="G173" s="297"/>
      <c r="H173" s="647"/>
      <c r="I173" s="228"/>
      <c r="J173" s="228"/>
      <c r="K173" s="488"/>
      <c r="L173" s="488"/>
      <c r="M173" s="490"/>
      <c r="N173" s="681"/>
      <c r="O173" s="810"/>
      <c r="P173" s="261"/>
      <c r="Q173" s="263"/>
      <c r="R173" s="658"/>
      <c r="S173" s="228"/>
      <c r="T173" s="488"/>
      <c r="U173" s="488"/>
      <c r="V173" s="489"/>
      <c r="W173" s="488"/>
      <c r="X173" s="659"/>
      <c r="Y173" s="660"/>
      <c r="Z173" s="73"/>
      <c r="AA173" s="73"/>
      <c r="AB173" s="73"/>
    </row>
    <row r="174" spans="1:28" ht="15" customHeight="1">
      <c r="A174" s="575"/>
      <c r="B174" s="824" t="s">
        <v>557</v>
      </c>
      <c r="C174" s="270"/>
      <c r="D174" s="801"/>
      <c r="E174" s="241"/>
      <c r="F174" s="270"/>
      <c r="G174" s="305"/>
      <c r="H174" s="737"/>
      <c r="I174" s="270"/>
      <c r="J174" s="270"/>
      <c r="K174" s="271"/>
      <c r="L174" s="271"/>
      <c r="M174" s="348"/>
      <c r="N174" s="492"/>
      <c r="O174" s="205"/>
      <c r="P174" s="783"/>
      <c r="Q174" s="205"/>
      <c r="R174" s="665"/>
      <c r="S174" s="270"/>
      <c r="T174" s="271"/>
      <c r="U174" s="271"/>
      <c r="V174" s="308"/>
      <c r="W174" s="271"/>
      <c r="X174" s="667"/>
      <c r="Y174" s="684" t="s">
        <v>20</v>
      </c>
      <c r="Z174" s="73"/>
      <c r="AA174" s="73"/>
      <c r="AB174" s="73"/>
    </row>
    <row r="175" spans="1:28" ht="15" customHeight="1">
      <c r="A175" s="747">
        <v>2027</v>
      </c>
      <c r="B175" s="505" t="s">
        <v>558</v>
      </c>
      <c r="C175" s="255" t="s">
        <v>559</v>
      </c>
      <c r="D175" s="236" t="s">
        <v>560</v>
      </c>
      <c r="E175" s="260"/>
      <c r="F175" s="255" t="s">
        <v>561</v>
      </c>
      <c r="G175" s="278">
        <v>240</v>
      </c>
      <c r="H175" s="669"/>
      <c r="I175" s="257">
        <f>ROUND(H175*G175/G175,2)</f>
        <v>0</v>
      </c>
      <c r="J175" s="255" t="s">
        <v>170</v>
      </c>
      <c r="K175" s="313">
        <v>172.19</v>
      </c>
      <c r="L175" s="392">
        <f>IF(OR(ISBLANK(K175),K175=0,H175=0,ISBLANK(H175)),,ROUND(K175+$L$5,2))</f>
        <v>0</v>
      </c>
      <c r="M175" s="670">
        <f>ROUND(I175*L175,2)</f>
        <v>0</v>
      </c>
      <c r="N175" s="316">
        <f>ROUND(L175/G175,4)</f>
        <v>0</v>
      </c>
      <c r="O175" s="777" t="s">
        <v>560</v>
      </c>
      <c r="P175" s="844" t="s">
        <v>562</v>
      </c>
      <c r="Q175" s="73">
        <v>240</v>
      </c>
      <c r="R175" s="177"/>
      <c r="S175" s="155">
        <v>45.92</v>
      </c>
      <c r="T175" s="866">
        <f>ROUND($Y$8*S175,2)</f>
        <v>30.6</v>
      </c>
      <c r="U175" s="495">
        <f>IF(ISBLANK(O175),,R175+T175)</f>
        <v>30.6</v>
      </c>
      <c r="V175" s="671" t="s">
        <v>375</v>
      </c>
      <c r="W175" s="165">
        <f>IF(ISNUMBER(K175),IF(V175="Y",(K175-T175)))</f>
        <v>141.59</v>
      </c>
      <c r="X175" s="645">
        <f>ROUND(W175/Q175,4)</f>
        <v>0.59</v>
      </c>
      <c r="Y175" s="646" t="b">
        <f>IF(V175="N",IF(ISNUMBER(R175),(R175+T175)/Q175))</f>
        <v>0</v>
      </c>
      <c r="Z175" s="73"/>
      <c r="AA175" s="73"/>
      <c r="AB175" s="73"/>
    </row>
    <row r="176" spans="1:28" ht="15" customHeight="1">
      <c r="A176" s="498"/>
      <c r="B176" s="498" t="s">
        <v>563</v>
      </c>
      <c r="C176" s="166"/>
      <c r="D176" s="236"/>
      <c r="E176" s="229"/>
      <c r="F176" s="166"/>
      <c r="G176" s="168"/>
      <c r="H176" s="647"/>
      <c r="I176" s="166"/>
      <c r="J176" s="166"/>
      <c r="K176" s="230"/>
      <c r="L176" s="230"/>
      <c r="M176" s="326"/>
      <c r="N176" s="173"/>
      <c r="O176" s="810"/>
      <c r="P176" s="261"/>
      <c r="Q176" s="263"/>
      <c r="R176" s="462"/>
      <c r="S176" s="650" t="s">
        <v>20</v>
      </c>
      <c r="T176" s="237" t="s">
        <v>20</v>
      </c>
      <c r="U176" s="237"/>
      <c r="V176" s="238"/>
      <c r="W176" s="235" t="s">
        <v>20</v>
      </c>
      <c r="X176" s="806" t="s">
        <v>20</v>
      </c>
      <c r="Y176" s="645" t="s">
        <v>20</v>
      </c>
      <c r="Z176" s="73"/>
      <c r="AA176" s="73"/>
      <c r="AB176" s="73"/>
    </row>
    <row r="177" spans="1:28" ht="15" customHeight="1">
      <c r="A177" s="498"/>
      <c r="B177" s="498" t="s">
        <v>564</v>
      </c>
      <c r="C177" s="166"/>
      <c r="D177" s="236"/>
      <c r="E177" s="229"/>
      <c r="F177" s="166"/>
      <c r="G177" s="168"/>
      <c r="H177" s="647"/>
      <c r="I177" s="166"/>
      <c r="J177" s="166"/>
      <c r="K177" s="230"/>
      <c r="L177" s="230"/>
      <c r="M177" s="326"/>
      <c r="N177" s="173"/>
      <c r="O177" s="810"/>
      <c r="P177" s="261"/>
      <c r="Q177" s="263"/>
      <c r="R177" s="462"/>
      <c r="S177" s="650" t="s">
        <v>20</v>
      </c>
      <c r="T177" s="237" t="s">
        <v>255</v>
      </c>
      <c r="U177" s="237"/>
      <c r="V177" s="238"/>
      <c r="W177" s="235" t="s">
        <v>20</v>
      </c>
      <c r="X177" s="806" t="s">
        <v>20</v>
      </c>
      <c r="Y177" s="645" t="s">
        <v>20</v>
      </c>
      <c r="Z177" s="73"/>
      <c r="AA177" s="73"/>
      <c r="AB177" s="73"/>
    </row>
    <row r="178" spans="1:28" ht="15" customHeight="1">
      <c r="A178" s="498"/>
      <c r="B178" s="498" t="s">
        <v>565</v>
      </c>
      <c r="C178" s="166"/>
      <c r="D178" s="236"/>
      <c r="E178" s="290"/>
      <c r="F178" s="166"/>
      <c r="G178" s="168"/>
      <c r="H178" s="647"/>
      <c r="I178" s="166"/>
      <c r="J178" s="166"/>
      <c r="K178" s="230"/>
      <c r="L178" s="230"/>
      <c r="M178" s="326"/>
      <c r="N178" s="173"/>
      <c r="O178" s="810"/>
      <c r="P178" s="261"/>
      <c r="Q178" s="263"/>
      <c r="R178" s="471"/>
      <c r="S178" s="867"/>
      <c r="T178" s="237"/>
      <c r="U178" s="237"/>
      <c r="V178" s="238"/>
      <c r="W178" s="868"/>
      <c r="X178" s="869"/>
      <c r="Y178" s="660"/>
      <c r="Z178" s="73"/>
      <c r="AA178" s="73"/>
      <c r="AB178" s="73"/>
    </row>
    <row r="179" spans="1:28" ht="15" customHeight="1">
      <c r="A179" s="575"/>
      <c r="B179" s="824" t="s">
        <v>566</v>
      </c>
      <c r="C179" s="270"/>
      <c r="D179" s="801"/>
      <c r="E179" s="241"/>
      <c r="F179" s="270"/>
      <c r="G179" s="305"/>
      <c r="H179" s="737"/>
      <c r="I179" s="270"/>
      <c r="J179" s="270"/>
      <c r="K179" s="271"/>
      <c r="L179" s="271"/>
      <c r="M179" s="348"/>
      <c r="N179" s="492"/>
      <c r="O179" s="205"/>
      <c r="P179" s="783"/>
      <c r="Q179" s="205"/>
      <c r="R179" s="665"/>
      <c r="S179" s="270"/>
      <c r="T179" s="271"/>
      <c r="U179" s="271"/>
      <c r="V179" s="308"/>
      <c r="W179" s="271"/>
      <c r="X179" s="667"/>
      <c r="Y179" s="684" t="s">
        <v>20</v>
      </c>
      <c r="Z179" s="73"/>
      <c r="AA179" s="73"/>
      <c r="AB179" s="73"/>
    </row>
    <row r="180" spans="1:28" ht="15" customHeight="1">
      <c r="A180" s="870">
        <v>2028</v>
      </c>
      <c r="B180" s="505" t="s">
        <v>567</v>
      </c>
      <c r="C180" s="255" t="s">
        <v>568</v>
      </c>
      <c r="D180" s="236" t="s">
        <v>569</v>
      </c>
      <c r="E180" s="215"/>
      <c r="F180" s="255" t="s">
        <v>570</v>
      </c>
      <c r="G180" s="278">
        <v>192</v>
      </c>
      <c r="H180" s="669">
        <v>500</v>
      </c>
      <c r="I180" s="257">
        <f>ROUND(H180*G180/G180,2)</f>
        <v>500</v>
      </c>
      <c r="J180" s="255" t="s">
        <v>170</v>
      </c>
      <c r="K180" s="313"/>
      <c r="L180" s="392">
        <f>IF(OR(ISBLANK(K180),K180=0,H180=0,ISBLANK(H180)),,ROUND(K180+$L$5,2))</f>
        <v>0</v>
      </c>
      <c r="M180" s="670">
        <f t="shared" ref="M180:M183" si="32">ROUND(I180*L180,2)</f>
        <v>0</v>
      </c>
      <c r="N180" s="316">
        <f t="shared" ref="N180:N183" si="33">ROUND(L180/G180,4)</f>
        <v>0</v>
      </c>
      <c r="O180" s="777" t="s">
        <v>569</v>
      </c>
      <c r="P180" s="844" t="s">
        <v>571</v>
      </c>
      <c r="Q180" s="73">
        <v>192</v>
      </c>
      <c r="R180" s="177"/>
      <c r="S180" s="155">
        <v>38.049999999999997</v>
      </c>
      <c r="T180" s="866">
        <f t="shared" ref="T180:T183" si="34">ROUND($Y$8*S180,2)</f>
        <v>25.36</v>
      </c>
      <c r="U180" s="495">
        <f t="shared" ref="U180:U183" si="35">IF(ISBLANK(O180),,R180+T180)</f>
        <v>25.36</v>
      </c>
      <c r="V180" s="671" t="s">
        <v>375</v>
      </c>
      <c r="W180" s="165" t="b">
        <f>IF(ISNUMBER(K180),IF(V180="Y",(K180-T180)))</f>
        <v>0</v>
      </c>
      <c r="X180" s="645">
        <f>ROUND(W180/Q180,4)</f>
        <v>0</v>
      </c>
      <c r="Y180" s="646" t="b">
        <f t="shared" ref="Y180:Y183" si="36">IF(V180="N",IF(ISNUMBER(R180),(R180+T180)/Q180))</f>
        <v>0</v>
      </c>
      <c r="Z180" s="73"/>
      <c r="AA180" s="73"/>
      <c r="AB180" s="73"/>
    </row>
    <row r="181" spans="1:28" ht="15" customHeight="1">
      <c r="A181" s="498"/>
      <c r="B181" s="498" t="s">
        <v>572</v>
      </c>
      <c r="C181" s="166" t="s">
        <v>573</v>
      </c>
      <c r="D181" s="236">
        <v>62051</v>
      </c>
      <c r="E181" s="215"/>
      <c r="F181" s="214" t="s">
        <v>574</v>
      </c>
      <c r="G181" s="168">
        <v>171</v>
      </c>
      <c r="H181" s="647"/>
      <c r="I181" s="166">
        <f>ROUND(H180*G180/G181,2)</f>
        <v>561.4</v>
      </c>
      <c r="J181" s="166" t="s">
        <v>170</v>
      </c>
      <c r="K181" s="170">
        <v>135.24</v>
      </c>
      <c r="L181" s="230">
        <f>IF(OR(ISBLANK(K181),K181=0,H180=0,ISBLANK(H180)),,ROUND(K181+$L$5,2))</f>
        <v>135.24</v>
      </c>
      <c r="M181" s="326">
        <f t="shared" si="32"/>
        <v>75923.740000000005</v>
      </c>
      <c r="N181" s="173">
        <f t="shared" si="33"/>
        <v>0.79090000000000005</v>
      </c>
      <c r="O181" s="810">
        <v>62051</v>
      </c>
      <c r="P181" s="261" t="s">
        <v>551</v>
      </c>
      <c r="Q181" s="263">
        <v>240</v>
      </c>
      <c r="R181" s="177">
        <v>111.63</v>
      </c>
      <c r="S181" s="155">
        <v>37.5</v>
      </c>
      <c r="T181" s="866">
        <f t="shared" si="34"/>
        <v>24.99</v>
      </c>
      <c r="U181" s="733">
        <f t="shared" si="35"/>
        <v>136.62</v>
      </c>
      <c r="V181" s="221" t="s">
        <v>375</v>
      </c>
      <c r="W181" s="555">
        <f>IF(ISNUMBER(K181),IF(V181="Y",(K181-T181)))</f>
        <v>110.25000000000001</v>
      </c>
      <c r="X181" s="645">
        <f>ROUND(W181/Q181,4)</f>
        <v>0.45939999999999998</v>
      </c>
      <c r="Y181" s="645" t="b">
        <f t="shared" si="36"/>
        <v>0</v>
      </c>
      <c r="Z181" s="73"/>
      <c r="AA181" s="73"/>
      <c r="AB181" s="73"/>
    </row>
    <row r="182" spans="1:28" ht="15" customHeight="1">
      <c r="A182" s="498"/>
      <c r="B182" s="498" t="s">
        <v>575</v>
      </c>
      <c r="C182" s="166" t="s">
        <v>576</v>
      </c>
      <c r="D182" s="236" t="s">
        <v>577</v>
      </c>
      <c r="E182" s="871"/>
      <c r="F182" s="166" t="s">
        <v>578</v>
      </c>
      <c r="G182" s="168">
        <v>192</v>
      </c>
      <c r="H182" s="647"/>
      <c r="I182" s="166">
        <f>ROUND(H180*G180/G182,2)</f>
        <v>500</v>
      </c>
      <c r="J182" s="166" t="s">
        <v>170</v>
      </c>
      <c r="K182" s="170"/>
      <c r="L182" s="230">
        <f t="shared" ref="L182" si="37">IF(OR(ISBLANK(K182),K182=0,H180=0,ISBLANK(H180)),,ROUND(K182+$L$5,2))</f>
        <v>0</v>
      </c>
      <c r="M182" s="326">
        <f t="shared" si="32"/>
        <v>0</v>
      </c>
      <c r="N182" s="173">
        <f t="shared" si="33"/>
        <v>0</v>
      </c>
      <c r="O182" s="236" t="s">
        <v>577</v>
      </c>
      <c r="P182" s="261" t="s">
        <v>578</v>
      </c>
      <c r="Q182" s="263">
        <v>192</v>
      </c>
      <c r="R182" s="177"/>
      <c r="S182" s="650">
        <v>38.049999999999997</v>
      </c>
      <c r="T182" s="866">
        <f t="shared" si="34"/>
        <v>25.36</v>
      </c>
      <c r="U182" s="733">
        <f t="shared" si="35"/>
        <v>25.36</v>
      </c>
      <c r="V182" s="221" t="s">
        <v>375</v>
      </c>
      <c r="W182" s="555" t="b">
        <f>IF(ISNUMBER(K182),IF(V182="Y",(K182-T182)))</f>
        <v>0</v>
      </c>
      <c r="X182" s="645">
        <f>ROUND(W182/Q182,4)</f>
        <v>0</v>
      </c>
      <c r="Y182" s="645" t="b">
        <f t="shared" si="36"/>
        <v>0</v>
      </c>
      <c r="Z182" s="73"/>
      <c r="AA182" s="73"/>
      <c r="AB182" s="73"/>
    </row>
    <row r="183" spans="1:28" ht="15" customHeight="1">
      <c r="A183" s="498"/>
      <c r="B183" s="498" t="s">
        <v>579</v>
      </c>
      <c r="C183" s="166" t="s">
        <v>580</v>
      </c>
      <c r="D183" s="236">
        <v>72001</v>
      </c>
      <c r="E183" s="871"/>
      <c r="F183" s="166" t="s">
        <v>581</v>
      </c>
      <c r="G183" s="168">
        <v>176</v>
      </c>
      <c r="H183" s="647"/>
      <c r="I183" s="166">
        <f>ROUND(H180*G180/G183,2)</f>
        <v>545.45000000000005</v>
      </c>
      <c r="J183" s="166" t="s">
        <v>170</v>
      </c>
      <c r="K183" s="170"/>
      <c r="L183" s="230">
        <f>IF(OR(ISBLANK(K183),K183=0,H180=0,ISBLANK(H180)),,ROUND(K183+$L$5,2))</f>
        <v>0</v>
      </c>
      <c r="M183" s="326">
        <f t="shared" si="32"/>
        <v>0</v>
      </c>
      <c r="N183" s="173">
        <f t="shared" si="33"/>
        <v>0</v>
      </c>
      <c r="O183" s="236">
        <v>72001</v>
      </c>
      <c r="P183" s="166" t="s">
        <v>581</v>
      </c>
      <c r="Q183" s="168">
        <v>176</v>
      </c>
      <c r="R183" s="177"/>
      <c r="S183" s="650">
        <v>34.65</v>
      </c>
      <c r="T183" s="866">
        <f t="shared" si="34"/>
        <v>23.09</v>
      </c>
      <c r="U183" s="733">
        <f t="shared" si="35"/>
        <v>23.09</v>
      </c>
      <c r="V183" s="221" t="s">
        <v>375</v>
      </c>
      <c r="W183" s="555" t="b">
        <f>IF(ISNUMBER(K183),IF(V183="Y",(K183-T183)))</f>
        <v>0</v>
      </c>
      <c r="X183" s="645">
        <f>ROUND(W183/Q183,4)</f>
        <v>0</v>
      </c>
      <c r="Y183" s="645" t="b">
        <f t="shared" si="36"/>
        <v>0</v>
      </c>
      <c r="Z183" s="73"/>
      <c r="AA183" s="73"/>
      <c r="AB183" s="73"/>
    </row>
    <row r="184" spans="1:28" ht="15" customHeight="1">
      <c r="A184" s="498"/>
      <c r="B184" s="498" t="s">
        <v>582</v>
      </c>
      <c r="C184" s="166"/>
      <c r="D184" s="236"/>
      <c r="E184" s="229"/>
      <c r="F184" s="166"/>
      <c r="G184" s="168"/>
      <c r="H184" s="647"/>
      <c r="I184" s="166"/>
      <c r="J184" s="166"/>
      <c r="K184" s="230"/>
      <c r="L184" s="230"/>
      <c r="M184" s="326"/>
      <c r="N184" s="173"/>
      <c r="O184" s="810"/>
      <c r="P184" s="261"/>
      <c r="Q184" s="263"/>
      <c r="R184" s="171"/>
      <c r="S184" s="166"/>
      <c r="T184" s="230"/>
      <c r="U184" s="230"/>
      <c r="V184" s="302"/>
      <c r="W184" s="230"/>
      <c r="X184" s="652"/>
      <c r="Y184" s="645" t="s">
        <v>20</v>
      </c>
      <c r="Z184" s="73"/>
      <c r="AA184" s="73"/>
      <c r="AB184" s="73"/>
    </row>
    <row r="185" spans="1:28" ht="15" customHeight="1">
      <c r="A185" s="498"/>
      <c r="B185" s="824" t="s">
        <v>583</v>
      </c>
      <c r="C185" s="166"/>
      <c r="D185" s="801"/>
      <c r="E185" s="241"/>
      <c r="F185" s="166"/>
      <c r="G185" s="168"/>
      <c r="H185" s="647"/>
      <c r="I185" s="166"/>
      <c r="J185" s="166"/>
      <c r="K185" s="230"/>
      <c r="L185" s="230"/>
      <c r="M185" s="326"/>
      <c r="N185" s="173"/>
      <c r="O185" s="205"/>
      <c r="P185" s="783"/>
      <c r="Q185" s="205"/>
      <c r="R185" s="665"/>
      <c r="S185" s="270"/>
      <c r="T185" s="271"/>
      <c r="U185" s="271"/>
      <c r="V185" s="308"/>
      <c r="W185" s="271"/>
      <c r="X185" s="667"/>
      <c r="Y185" s="684" t="s">
        <v>20</v>
      </c>
      <c r="Z185" s="73"/>
      <c r="AA185" s="73"/>
      <c r="AB185" s="73"/>
    </row>
    <row r="186" spans="1:28" ht="15" customHeight="1">
      <c r="A186" s="870">
        <v>2029</v>
      </c>
      <c r="B186" s="505" t="s">
        <v>584</v>
      </c>
      <c r="C186" s="255" t="s">
        <v>580</v>
      </c>
      <c r="D186" s="236">
        <v>72005</v>
      </c>
      <c r="E186" s="215"/>
      <c r="F186" s="255" t="s">
        <v>581</v>
      </c>
      <c r="G186" s="278">
        <v>176</v>
      </c>
      <c r="H186" s="669">
        <v>100</v>
      </c>
      <c r="I186" s="257">
        <f>ROUND(H186*G186/G186,2)</f>
        <v>100</v>
      </c>
      <c r="J186" s="255" t="s">
        <v>170</v>
      </c>
      <c r="K186" s="2815"/>
      <c r="L186" s="729">
        <f>IF(OR(ISBLANK(K186),K186=0,H186=0,ISBLANK(H186)),,ROUND(K186+$L$5,2))</f>
        <v>0</v>
      </c>
      <c r="M186" s="730">
        <f t="shared" ref="M186:M188" si="38">ROUND(I186*L186,2)</f>
        <v>0</v>
      </c>
      <c r="N186" s="731">
        <f t="shared" ref="N186:N188" si="39">ROUND(L186/G186,4)</f>
        <v>0</v>
      </c>
      <c r="O186" s="236">
        <v>72005</v>
      </c>
      <c r="P186" s="844" t="s">
        <v>585</v>
      </c>
      <c r="Q186" s="73">
        <v>176</v>
      </c>
      <c r="R186" s="177"/>
      <c r="S186" s="155">
        <v>34.65</v>
      </c>
      <c r="T186" s="866">
        <f t="shared" ref="T186:T188" si="40">ROUND($Y$8*S186,2)</f>
        <v>23.09</v>
      </c>
      <c r="U186" s="495">
        <f t="shared" ref="U186:U188" si="41">IF(ISBLANK(O186),,R186+T186)</f>
        <v>23.09</v>
      </c>
      <c r="V186" s="671" t="s">
        <v>375</v>
      </c>
      <c r="W186" s="165" t="b">
        <f>IF(ISNUMBER(K186),IF(V186="Y",(K186-T186)))</f>
        <v>0</v>
      </c>
      <c r="X186" s="645">
        <f>ROUND(W186/Q186,4)</f>
        <v>0</v>
      </c>
      <c r="Y186" s="646" t="b">
        <f t="shared" ref="Y186:Y188" si="42">IF(V186="N",IF(ISNUMBER(R186),(R186+T186)/Q186))</f>
        <v>0</v>
      </c>
      <c r="Z186" s="73"/>
      <c r="AA186" s="73"/>
      <c r="AB186" s="73"/>
    </row>
    <row r="187" spans="1:28" ht="15" customHeight="1">
      <c r="A187" s="498"/>
      <c r="B187" s="498" t="s">
        <v>572</v>
      </c>
      <c r="C187" s="166" t="s">
        <v>586</v>
      </c>
      <c r="D187" s="2867" t="s">
        <v>588</v>
      </c>
      <c r="E187" s="215"/>
      <c r="F187" s="166" t="s">
        <v>587</v>
      </c>
      <c r="G187" s="168">
        <v>171</v>
      </c>
      <c r="H187" s="567"/>
      <c r="I187" s="166">
        <f>ROUND(H186*G186/G187,2)</f>
        <v>102.92</v>
      </c>
      <c r="J187" s="166" t="s">
        <v>170</v>
      </c>
      <c r="K187" s="170">
        <v>161.04</v>
      </c>
      <c r="L187" s="298">
        <f>IF(OR(ISBLANK(K187),K187=0,H186=0,ISBLANK(H186)),,ROUND(K187+$L$5,2))</f>
        <v>161.04</v>
      </c>
      <c r="M187" s="568">
        <f t="shared" si="38"/>
        <v>16574.240000000002</v>
      </c>
      <c r="N187" s="873">
        <f t="shared" si="39"/>
        <v>0.94179999999999997</v>
      </c>
      <c r="O187" s="872" t="s">
        <v>588</v>
      </c>
      <c r="P187" s="261" t="s">
        <v>589</v>
      </c>
      <c r="Q187" s="263">
        <v>171</v>
      </c>
      <c r="R187" s="177"/>
      <c r="S187" s="155">
        <v>39.08</v>
      </c>
      <c r="T187" s="866">
        <f t="shared" si="40"/>
        <v>26.04</v>
      </c>
      <c r="U187" s="431">
        <f t="shared" si="41"/>
        <v>26.04</v>
      </c>
      <c r="V187" s="874" t="s">
        <v>375</v>
      </c>
      <c r="W187" s="165">
        <f>IF(ISNUMBER(K187),IF(V187="Y",(K187-T187)))</f>
        <v>135</v>
      </c>
      <c r="X187" s="645">
        <f>ROUND(W187/Q187,4)</f>
        <v>0.78949999999999998</v>
      </c>
      <c r="Y187" s="645" t="b">
        <f t="shared" si="42"/>
        <v>0</v>
      </c>
      <c r="Z187" s="73"/>
      <c r="AA187" s="73"/>
      <c r="AB187" s="73"/>
    </row>
    <row r="188" spans="1:28" ht="15" customHeight="1">
      <c r="A188" s="498"/>
      <c r="B188" s="498" t="s">
        <v>590</v>
      </c>
      <c r="C188" s="166" t="s">
        <v>591</v>
      </c>
      <c r="D188" s="236" t="s">
        <v>592</v>
      </c>
      <c r="E188" s="215"/>
      <c r="F188" s="166" t="s">
        <v>570</v>
      </c>
      <c r="G188" s="168">
        <v>192</v>
      </c>
      <c r="H188" s="567"/>
      <c r="I188" s="166">
        <f>ROUND(H186*G186/G188,2)</f>
        <v>91.67</v>
      </c>
      <c r="J188" s="166" t="s">
        <v>170</v>
      </c>
      <c r="K188" s="170"/>
      <c r="L188" s="230">
        <f>IF(OR(ISBLANK(K188),K188=0,H186=0,ISBLANK(H186)),,ROUND(K188+$L$5,2))</f>
        <v>0</v>
      </c>
      <c r="M188" s="326">
        <f t="shared" si="38"/>
        <v>0</v>
      </c>
      <c r="N188" s="173">
        <f t="shared" si="39"/>
        <v>0</v>
      </c>
      <c r="O188" s="236" t="s">
        <v>592</v>
      </c>
      <c r="P188" s="261" t="s">
        <v>593</v>
      </c>
      <c r="Q188" s="263">
        <v>192</v>
      </c>
      <c r="R188" s="177"/>
      <c r="S188" s="155">
        <v>38.049999999999997</v>
      </c>
      <c r="T188" s="866">
        <f t="shared" si="40"/>
        <v>25.36</v>
      </c>
      <c r="U188" s="643">
        <f t="shared" si="41"/>
        <v>25.36</v>
      </c>
      <c r="V188" s="874" t="s">
        <v>375</v>
      </c>
      <c r="W188" s="165" t="b">
        <f>IF(ISNUMBER(K188),IF(V188="Y",(K188-T188)))</f>
        <v>0</v>
      </c>
      <c r="X188" s="645">
        <f>ROUND(W188/Q188,4)</f>
        <v>0</v>
      </c>
      <c r="Y188" s="645" t="b">
        <f t="shared" si="42"/>
        <v>0</v>
      </c>
      <c r="Z188" s="73"/>
      <c r="AA188" s="73"/>
      <c r="AB188" s="73"/>
    </row>
    <row r="189" spans="1:28" ht="15" customHeight="1">
      <c r="A189" s="498"/>
      <c r="B189" s="498" t="s">
        <v>594</v>
      </c>
      <c r="C189" s="812"/>
      <c r="D189" s="807"/>
      <c r="E189" s="875"/>
      <c r="F189" s="876"/>
      <c r="G189" s="877"/>
      <c r="H189" s="567"/>
      <c r="I189" s="154"/>
      <c r="J189" s="155"/>
      <c r="K189" s="230"/>
      <c r="L189" s="230"/>
      <c r="M189" s="326"/>
      <c r="N189" s="173"/>
      <c r="O189" s="236"/>
      <c r="P189" s="261"/>
      <c r="Q189" s="263"/>
      <c r="R189" s="157"/>
      <c r="S189" s="155"/>
      <c r="T189" s="163"/>
      <c r="U189" s="643"/>
      <c r="V189" s="878"/>
      <c r="W189" s="165"/>
      <c r="X189" s="645"/>
      <c r="Y189" s="645"/>
      <c r="Z189" s="73"/>
      <c r="AA189" s="73"/>
      <c r="AB189" s="73"/>
    </row>
    <row r="190" spans="1:28" ht="15" customHeight="1">
      <c r="A190" s="498"/>
      <c r="B190" s="498" t="s">
        <v>595</v>
      </c>
      <c r="C190" s="234" t="s">
        <v>20</v>
      </c>
      <c r="D190" s="236"/>
      <c r="E190" s="229"/>
      <c r="F190" s="166"/>
      <c r="G190" s="168"/>
      <c r="H190" s="647"/>
      <c r="I190" s="166"/>
      <c r="J190" s="166"/>
      <c r="K190" s="230"/>
      <c r="L190" s="230"/>
      <c r="M190" s="326"/>
      <c r="N190" s="173"/>
      <c r="O190" s="810"/>
      <c r="P190" s="261"/>
      <c r="Q190" s="263"/>
      <c r="R190" s="171"/>
      <c r="S190" s="166"/>
      <c r="T190" s="230"/>
      <c r="U190" s="230"/>
      <c r="V190" s="302"/>
      <c r="W190" s="230"/>
      <c r="X190" s="652"/>
      <c r="Y190" s="645" t="s">
        <v>20</v>
      </c>
      <c r="Z190" s="73"/>
      <c r="AA190" s="73"/>
      <c r="AB190" s="73"/>
    </row>
    <row r="191" spans="1:28" ht="15" customHeight="1">
      <c r="A191" s="498"/>
      <c r="B191" s="824" t="s">
        <v>596</v>
      </c>
      <c r="C191" s="234" t="s">
        <v>20</v>
      </c>
      <c r="D191" s="801"/>
      <c r="E191" s="241"/>
      <c r="F191" s="166"/>
      <c r="G191" s="168"/>
      <c r="H191" s="647"/>
      <c r="I191" s="166"/>
      <c r="J191" s="166"/>
      <c r="K191" s="230"/>
      <c r="L191" s="230"/>
      <c r="M191" s="326"/>
      <c r="N191" s="173"/>
      <c r="O191" s="205"/>
      <c r="P191" s="783"/>
      <c r="Q191" s="205"/>
      <c r="R191" s="665"/>
      <c r="S191" s="270"/>
      <c r="T191" s="271"/>
      <c r="U191" s="271"/>
      <c r="V191" s="308"/>
      <c r="W191" s="271"/>
      <c r="X191" s="667"/>
      <c r="Y191" s="684" t="s">
        <v>20</v>
      </c>
      <c r="Z191" s="73"/>
      <c r="AA191" s="73"/>
      <c r="AB191" s="73"/>
    </row>
    <row r="192" spans="1:28" ht="15" customHeight="1">
      <c r="A192" s="870">
        <v>2030</v>
      </c>
      <c r="B192" s="505" t="s">
        <v>597</v>
      </c>
      <c r="C192" s="255" t="s">
        <v>591</v>
      </c>
      <c r="D192" s="236" t="s">
        <v>598</v>
      </c>
      <c r="E192" s="215"/>
      <c r="F192" s="255" t="s">
        <v>599</v>
      </c>
      <c r="G192" s="278">
        <v>192</v>
      </c>
      <c r="H192" s="669">
        <v>100</v>
      </c>
      <c r="I192" s="257">
        <f>ROUND(H192*G192/G192,2)</f>
        <v>100</v>
      </c>
      <c r="J192" s="255" t="s">
        <v>170</v>
      </c>
      <c r="K192" s="313"/>
      <c r="L192" s="392">
        <f>IF(OR(ISBLANK(K192),K192=0,H192=0,ISBLANK(H192)),,ROUND(K192+$L$5,2))</f>
        <v>0</v>
      </c>
      <c r="M192" s="670">
        <f t="shared" ref="M192:M193" si="43">ROUND(I192*L192,2)</f>
        <v>0</v>
      </c>
      <c r="N192" s="316">
        <f t="shared" ref="N192:N193" si="44">ROUND(L192/G192,4)</f>
        <v>0</v>
      </c>
      <c r="O192" s="788" t="s">
        <v>598</v>
      </c>
      <c r="P192" s="789" t="s">
        <v>599</v>
      </c>
      <c r="Q192" s="73">
        <v>192</v>
      </c>
      <c r="R192" s="177"/>
      <c r="S192" s="155">
        <v>38.049999999999997</v>
      </c>
      <c r="T192" s="866">
        <f t="shared" ref="T192:T193" si="45">ROUND($Y$8*S192,2)</f>
        <v>25.36</v>
      </c>
      <c r="U192" s="495">
        <f t="shared" ref="U192:U193" si="46">IF(ISBLANK(O192),,R192+T192)</f>
        <v>25.36</v>
      </c>
      <c r="V192" s="671" t="s">
        <v>375</v>
      </c>
      <c r="W192" s="165" t="b">
        <f>IF(ISNUMBER(K192),IF(V192="Y",(K192-T192)))</f>
        <v>0</v>
      </c>
      <c r="X192" s="645">
        <f>ROUND(W192/Q192,4)</f>
        <v>0</v>
      </c>
      <c r="Y192" s="646" t="b">
        <f t="shared" ref="Y192:Y193" si="47">IF(V192="N",IF(ISNUMBER(R192),(R192+T192)/Q192))</f>
        <v>0</v>
      </c>
      <c r="Z192" s="73"/>
      <c r="AA192" s="73"/>
      <c r="AB192" s="73"/>
    </row>
    <row r="193" spans="1:28" ht="15" customHeight="1">
      <c r="A193" s="498"/>
      <c r="B193" s="498" t="s">
        <v>600</v>
      </c>
      <c r="C193" s="166" t="s">
        <v>580</v>
      </c>
      <c r="D193" s="236">
        <v>72003</v>
      </c>
      <c r="E193" s="215"/>
      <c r="F193" s="166" t="s">
        <v>601</v>
      </c>
      <c r="G193" s="168">
        <v>176</v>
      </c>
      <c r="H193" s="567"/>
      <c r="I193" s="166">
        <f>ROUND(H192*G192/G193,2)</f>
        <v>109.09</v>
      </c>
      <c r="J193" s="166" t="s">
        <v>170</v>
      </c>
      <c r="K193" s="170">
        <v>157.6</v>
      </c>
      <c r="L193" s="298">
        <f>IF(OR(ISBLANK(K193),K193=0,H192=0,ISBLANK(H192)),,ROUND(K193+$L$5,2))</f>
        <v>157.6</v>
      </c>
      <c r="M193" s="568">
        <f t="shared" si="43"/>
        <v>17192.580000000002</v>
      </c>
      <c r="N193" s="873">
        <f t="shared" si="44"/>
        <v>0.89549999999999996</v>
      </c>
      <c r="O193" s="810">
        <v>72003</v>
      </c>
      <c r="P193" s="166" t="s">
        <v>601</v>
      </c>
      <c r="Q193" s="168">
        <v>176</v>
      </c>
      <c r="R193" s="177"/>
      <c r="S193" s="155">
        <v>34.65</v>
      </c>
      <c r="T193" s="866">
        <f t="shared" si="45"/>
        <v>23.09</v>
      </c>
      <c r="U193" s="495">
        <f t="shared" si="46"/>
        <v>23.09</v>
      </c>
      <c r="V193" s="671" t="s">
        <v>375</v>
      </c>
      <c r="W193" s="165">
        <f>IF(ISNUMBER(K193),IF(V193="Y",(K193-T193)))</f>
        <v>134.51</v>
      </c>
      <c r="X193" s="645">
        <f>ROUND(W193/Q193,4)</f>
        <v>0.76429999999999998</v>
      </c>
      <c r="Y193" s="646" t="b">
        <f t="shared" si="47"/>
        <v>0</v>
      </c>
      <c r="Z193" s="73"/>
      <c r="AA193" s="73"/>
      <c r="AB193" s="73"/>
    </row>
    <row r="194" spans="1:28" ht="15" customHeight="1">
      <c r="A194" s="498"/>
      <c r="B194" s="498" t="s">
        <v>602</v>
      </c>
      <c r="C194" s="166"/>
      <c r="D194" s="236"/>
      <c r="E194" s="229"/>
      <c r="F194" s="166"/>
      <c r="G194" s="168"/>
      <c r="H194" s="647"/>
      <c r="I194" s="166"/>
      <c r="J194" s="166"/>
      <c r="K194" s="230"/>
      <c r="L194" s="230"/>
      <c r="M194" s="326"/>
      <c r="N194" s="173"/>
      <c r="O194" s="810"/>
      <c r="P194" s="261"/>
      <c r="Q194" s="263"/>
      <c r="R194" s="157"/>
      <c r="S194" s="650" t="s">
        <v>20</v>
      </c>
      <c r="T194" s="237" t="s">
        <v>255</v>
      </c>
      <c r="U194" s="237"/>
      <c r="V194" s="238"/>
      <c r="W194" s="235" t="s">
        <v>20</v>
      </c>
      <c r="X194" s="806" t="s">
        <v>20</v>
      </c>
      <c r="Y194" s="645" t="s">
        <v>20</v>
      </c>
      <c r="Z194" s="73"/>
      <c r="AA194" s="73"/>
      <c r="AB194" s="73"/>
    </row>
    <row r="195" spans="1:28" ht="15" customHeight="1">
      <c r="A195" s="498"/>
      <c r="B195" s="498" t="s">
        <v>603</v>
      </c>
      <c r="C195" s="166"/>
      <c r="D195" s="236"/>
      <c r="E195" s="229"/>
      <c r="F195" s="166"/>
      <c r="G195" s="168"/>
      <c r="H195" s="647"/>
      <c r="I195" s="166"/>
      <c r="J195" s="166"/>
      <c r="K195" s="230"/>
      <c r="L195" s="230"/>
      <c r="M195" s="326"/>
      <c r="N195" s="173"/>
      <c r="O195" s="810"/>
      <c r="P195" s="261"/>
      <c r="Q195" s="263"/>
      <c r="R195" s="171"/>
      <c r="S195" s="166"/>
      <c r="T195" s="230"/>
      <c r="U195" s="230"/>
      <c r="V195" s="302"/>
      <c r="W195" s="230"/>
      <c r="X195" s="652"/>
      <c r="Y195" s="645" t="s">
        <v>20</v>
      </c>
      <c r="Z195" s="73"/>
      <c r="AA195" s="73"/>
      <c r="AB195" s="73"/>
    </row>
    <row r="196" spans="1:28" ht="15" customHeight="1">
      <c r="A196" s="498"/>
      <c r="B196" s="498" t="s">
        <v>20</v>
      </c>
      <c r="C196" s="166"/>
      <c r="D196" s="236"/>
      <c r="E196" s="229"/>
      <c r="F196" s="166"/>
      <c r="G196" s="168"/>
      <c r="H196" s="647"/>
      <c r="I196" s="166"/>
      <c r="J196" s="166"/>
      <c r="K196" s="230"/>
      <c r="L196" s="230"/>
      <c r="M196" s="326"/>
      <c r="N196" s="173"/>
      <c r="O196" s="810"/>
      <c r="P196" s="261"/>
      <c r="Q196" s="263"/>
      <c r="R196" s="171"/>
      <c r="S196" s="166"/>
      <c r="T196" s="230"/>
      <c r="U196" s="230"/>
      <c r="V196" s="302"/>
      <c r="W196" s="230"/>
      <c r="X196" s="652"/>
      <c r="Y196" s="645" t="s">
        <v>20</v>
      </c>
      <c r="Z196" s="73"/>
      <c r="AA196" s="73"/>
      <c r="AB196" s="73"/>
    </row>
    <row r="197" spans="1:28" ht="15" customHeight="1">
      <c r="A197" s="498"/>
      <c r="B197" s="824" t="s">
        <v>583</v>
      </c>
      <c r="C197" s="166"/>
      <c r="D197" s="801"/>
      <c r="E197" s="241"/>
      <c r="F197" s="166"/>
      <c r="G197" s="168"/>
      <c r="H197" s="647"/>
      <c r="I197" s="166"/>
      <c r="J197" s="166"/>
      <c r="K197" s="230"/>
      <c r="L197" s="230"/>
      <c r="M197" s="326"/>
      <c r="N197" s="173"/>
      <c r="O197" s="205"/>
      <c r="P197" s="783"/>
      <c r="Q197" s="205"/>
      <c r="R197" s="665"/>
      <c r="S197" s="270"/>
      <c r="T197" s="271"/>
      <c r="U197" s="271"/>
      <c r="V197" s="308"/>
      <c r="W197" s="271"/>
      <c r="X197" s="667"/>
      <c r="Y197" s="684" t="s">
        <v>20</v>
      </c>
      <c r="Z197" s="73"/>
      <c r="AA197" s="73"/>
      <c r="AB197" s="73"/>
    </row>
    <row r="198" spans="1:28" ht="15" customHeight="1">
      <c r="A198" s="870">
        <v>2031</v>
      </c>
      <c r="B198" s="505" t="s">
        <v>604</v>
      </c>
      <c r="C198" s="255" t="s">
        <v>591</v>
      </c>
      <c r="D198" s="236">
        <v>15550</v>
      </c>
      <c r="E198" s="215"/>
      <c r="F198" s="255" t="s">
        <v>605</v>
      </c>
      <c r="G198" s="278">
        <v>192</v>
      </c>
      <c r="H198" s="669">
        <v>50</v>
      </c>
      <c r="I198" s="257">
        <f>ROUND(H198*G198/G198,2)</f>
        <v>50</v>
      </c>
      <c r="J198" s="255" t="s">
        <v>170</v>
      </c>
      <c r="K198" s="313">
        <v>179.71</v>
      </c>
      <c r="L198" s="392">
        <f>IF(OR(ISBLANK(K198),K198=0,H198=0,ISBLANK(H198)),,ROUND(K198+$L$5,2))</f>
        <v>179.71</v>
      </c>
      <c r="M198" s="670">
        <f>ROUND(I198*L198,2)</f>
        <v>8985.5</v>
      </c>
      <c r="N198" s="316">
        <f>ROUND(L198/G198,4)</f>
        <v>0.93600000000000005</v>
      </c>
      <c r="O198" s="777">
        <v>15550</v>
      </c>
      <c r="P198" s="844">
        <v>47.5</v>
      </c>
      <c r="Q198" s="602">
        <v>192</v>
      </c>
      <c r="R198" s="289"/>
      <c r="S198" s="155"/>
      <c r="T198" s="866">
        <f>ROUND($Y$8*S198,2)</f>
        <v>0</v>
      </c>
      <c r="U198" s="495">
        <f>IF(ISBLANK(O198),,R198+T198)</f>
        <v>0</v>
      </c>
      <c r="V198" s="671" t="s">
        <v>375</v>
      </c>
      <c r="W198" s="165">
        <f>IF(ISNUMBER(K198),IF(V198="Y",(K198-T198)))</f>
        <v>179.71</v>
      </c>
      <c r="X198" s="645">
        <f>ROUND(W198/Q198,4)</f>
        <v>0.93600000000000005</v>
      </c>
      <c r="Y198" s="646" t="b">
        <f>IF(V198="N",IF(ISNUMBER(R198),(R198+T198)/Q198))</f>
        <v>0</v>
      </c>
      <c r="Z198" s="73"/>
      <c r="AA198" s="73"/>
      <c r="AB198" s="73"/>
    </row>
    <row r="199" spans="1:28" ht="15" customHeight="1">
      <c r="A199" s="498"/>
      <c r="B199" s="498" t="s">
        <v>606</v>
      </c>
      <c r="C199" s="166"/>
      <c r="D199" s="879"/>
      <c r="E199" s="229"/>
      <c r="F199" s="166"/>
      <c r="G199" s="168"/>
      <c r="H199" s="647"/>
      <c r="I199" s="166"/>
      <c r="J199" s="166"/>
      <c r="K199" s="230"/>
      <c r="L199" s="230"/>
      <c r="M199" s="326"/>
      <c r="N199" s="173"/>
      <c r="O199" s="810"/>
      <c r="P199" s="261"/>
      <c r="Q199" s="263"/>
      <c r="R199" s="157"/>
      <c r="S199" s="650" t="s">
        <v>20</v>
      </c>
      <c r="T199" s="237" t="s">
        <v>20</v>
      </c>
      <c r="U199" s="237"/>
      <c r="V199" s="238"/>
      <c r="W199" s="235" t="s">
        <v>20</v>
      </c>
      <c r="X199" s="806" t="s">
        <v>20</v>
      </c>
      <c r="Y199" s="645" t="s">
        <v>20</v>
      </c>
      <c r="Z199" s="73"/>
      <c r="AA199" s="73"/>
      <c r="AB199" s="73"/>
    </row>
    <row r="200" spans="1:28" ht="15" customHeight="1">
      <c r="A200" s="498"/>
      <c r="B200" s="498" t="s">
        <v>607</v>
      </c>
      <c r="C200" s="166"/>
      <c r="D200" s="879"/>
      <c r="E200" s="229"/>
      <c r="F200" s="166"/>
      <c r="G200" s="168"/>
      <c r="H200" s="647"/>
      <c r="I200" s="166"/>
      <c r="J200" s="166"/>
      <c r="K200" s="230"/>
      <c r="L200" s="230"/>
      <c r="M200" s="326"/>
      <c r="N200" s="173"/>
      <c r="O200" s="810"/>
      <c r="P200" s="261"/>
      <c r="Q200" s="263"/>
      <c r="R200" s="157"/>
      <c r="S200" s="650" t="s">
        <v>20</v>
      </c>
      <c r="T200" s="237" t="s">
        <v>255</v>
      </c>
      <c r="U200" s="237"/>
      <c r="V200" s="238"/>
      <c r="W200" s="235" t="s">
        <v>20</v>
      </c>
      <c r="X200" s="806" t="s">
        <v>20</v>
      </c>
      <c r="Y200" s="645" t="s">
        <v>20</v>
      </c>
      <c r="Z200" s="73"/>
      <c r="AA200" s="73"/>
      <c r="AB200" s="73"/>
    </row>
    <row r="201" spans="1:28" ht="15" customHeight="1">
      <c r="A201" s="498"/>
      <c r="B201" s="498" t="s">
        <v>608</v>
      </c>
      <c r="C201" s="166"/>
      <c r="D201" s="879"/>
      <c r="E201" s="229"/>
      <c r="F201" s="166"/>
      <c r="G201" s="168"/>
      <c r="H201" s="647"/>
      <c r="I201" s="166"/>
      <c r="J201" s="166"/>
      <c r="K201" s="230"/>
      <c r="L201" s="230"/>
      <c r="M201" s="326"/>
      <c r="N201" s="173"/>
      <c r="O201" s="810"/>
      <c r="P201" s="261"/>
      <c r="Q201" s="263"/>
      <c r="R201" s="171"/>
      <c r="S201" s="166"/>
      <c r="T201" s="230"/>
      <c r="U201" s="230"/>
      <c r="V201" s="302"/>
      <c r="W201" s="230"/>
      <c r="X201" s="652"/>
      <c r="Y201" s="645" t="s">
        <v>20</v>
      </c>
      <c r="Z201" s="73"/>
      <c r="AA201" s="73"/>
      <c r="AB201" s="73"/>
    </row>
    <row r="202" spans="1:28" ht="15" customHeight="1">
      <c r="A202" s="498"/>
      <c r="B202" s="498" t="s">
        <v>609</v>
      </c>
      <c r="C202" s="166"/>
      <c r="D202" s="879"/>
      <c r="E202" s="229"/>
      <c r="F202" s="166"/>
      <c r="G202" s="168"/>
      <c r="H202" s="647"/>
      <c r="I202" s="166"/>
      <c r="J202" s="166"/>
      <c r="K202" s="230"/>
      <c r="L202" s="230"/>
      <c r="M202" s="326"/>
      <c r="N202" s="173"/>
      <c r="O202" s="810"/>
      <c r="P202" s="261"/>
      <c r="Q202" s="263"/>
      <c r="R202" s="171"/>
      <c r="S202" s="166"/>
      <c r="T202" s="230"/>
      <c r="U202" s="230"/>
      <c r="V202" s="302"/>
      <c r="W202" s="230"/>
      <c r="X202" s="652"/>
      <c r="Y202" s="645" t="s">
        <v>20</v>
      </c>
      <c r="Z202" s="73"/>
      <c r="AA202" s="73"/>
      <c r="AB202" s="73"/>
    </row>
    <row r="203" spans="1:28" ht="15" customHeight="1">
      <c r="A203" s="498"/>
      <c r="B203" s="824" t="s">
        <v>257</v>
      </c>
      <c r="C203" s="166"/>
      <c r="D203" s="880"/>
      <c r="E203" s="241"/>
      <c r="F203" s="166"/>
      <c r="G203" s="168"/>
      <c r="H203" s="647"/>
      <c r="I203" s="166"/>
      <c r="J203" s="166"/>
      <c r="K203" s="230"/>
      <c r="L203" s="230"/>
      <c r="M203" s="326"/>
      <c r="N203" s="173"/>
      <c r="O203" s="205"/>
      <c r="P203" s="783"/>
      <c r="Q203" s="205"/>
      <c r="R203" s="665"/>
      <c r="S203" s="270"/>
      <c r="T203" s="271"/>
      <c r="U203" s="271"/>
      <c r="V203" s="308"/>
      <c r="W203" s="271"/>
      <c r="X203" s="667"/>
      <c r="Y203" s="684" t="s">
        <v>20</v>
      </c>
      <c r="Z203" s="73"/>
      <c r="AA203" s="73"/>
      <c r="AB203" s="73"/>
    </row>
    <row r="204" spans="1:28" ht="15" customHeight="1">
      <c r="A204" s="870">
        <v>2032</v>
      </c>
      <c r="B204" s="505" t="s">
        <v>610</v>
      </c>
      <c r="C204" s="255" t="s">
        <v>591</v>
      </c>
      <c r="D204" s="232" t="s">
        <v>611</v>
      </c>
      <c r="E204" s="215"/>
      <c r="F204" s="255" t="s">
        <v>587</v>
      </c>
      <c r="G204" s="278">
        <v>240</v>
      </c>
      <c r="H204" s="669">
        <v>50</v>
      </c>
      <c r="I204" s="257">
        <f>ROUND(H204*G204/G204,2)</f>
        <v>50</v>
      </c>
      <c r="J204" s="255" t="s">
        <v>170</v>
      </c>
      <c r="K204" s="313">
        <v>172.19</v>
      </c>
      <c r="L204" s="392">
        <f>IF(OR(ISBLANK(K204),K204=0,H204=0,ISBLANK(H204)),,ROUND(K204+$L$5,2))</f>
        <v>172.19</v>
      </c>
      <c r="M204" s="670">
        <f t="shared" ref="M204:M205" si="48">ROUND(I204*L204,2)</f>
        <v>8609.5</v>
      </c>
      <c r="N204" s="316">
        <f t="shared" ref="N204:N205" si="49">ROUND(L204/G204,4)</f>
        <v>0.71750000000000003</v>
      </c>
      <c r="O204" s="881" t="s">
        <v>611</v>
      </c>
      <c r="P204" s="789" t="s">
        <v>587</v>
      </c>
      <c r="Q204" s="73">
        <v>240</v>
      </c>
      <c r="R204" s="177"/>
      <c r="S204" s="155">
        <v>45.92</v>
      </c>
      <c r="T204" s="866">
        <f t="shared" ref="T204:T205" si="50">ROUND($Y$8*S204,2)</f>
        <v>30.6</v>
      </c>
      <c r="U204" s="495">
        <f t="shared" ref="U204:U205" si="51">IF(ISBLANK(O204),,R204+T204)</f>
        <v>30.6</v>
      </c>
      <c r="V204" s="671" t="s">
        <v>375</v>
      </c>
      <c r="W204" s="165">
        <f>IF(ISNUMBER(K204),IF(V204="Y",(K204-T204)))</f>
        <v>141.59</v>
      </c>
      <c r="X204" s="645">
        <f>ROUND(W204/Q204,4)</f>
        <v>0.59</v>
      </c>
      <c r="Y204" s="646" t="b">
        <f t="shared" ref="Y204:Y205" si="52">IF(V204="N",IF(ISNUMBER(R204),(R204+T204)/Q204))</f>
        <v>0</v>
      </c>
      <c r="Z204" s="73"/>
      <c r="AA204" s="73"/>
      <c r="AB204" s="73"/>
    </row>
    <row r="205" spans="1:28" ht="15" customHeight="1">
      <c r="A205" s="498"/>
      <c r="B205" s="498" t="s">
        <v>612</v>
      </c>
      <c r="C205" s="166" t="s">
        <v>580</v>
      </c>
      <c r="D205" s="882">
        <v>73001</v>
      </c>
      <c r="E205" s="215"/>
      <c r="F205" s="166">
        <v>42.9</v>
      </c>
      <c r="G205" s="168">
        <v>240</v>
      </c>
      <c r="H205" s="567"/>
      <c r="I205" s="166">
        <f>ROUND(H204*G204/G205,2)</f>
        <v>50</v>
      </c>
      <c r="J205" s="166" t="s">
        <v>170</v>
      </c>
      <c r="K205" s="170"/>
      <c r="L205" s="298">
        <f>IF(OR(ISBLANK(K205),K205=0,H204=0,ISBLANK(H204)),,ROUND(K205+$L$5,2))</f>
        <v>0</v>
      </c>
      <c r="M205" s="568">
        <f t="shared" si="48"/>
        <v>0</v>
      </c>
      <c r="N205" s="873">
        <f t="shared" si="49"/>
        <v>0</v>
      </c>
      <c r="O205" s="810">
        <v>73001</v>
      </c>
      <c r="P205" s="166" t="s">
        <v>601</v>
      </c>
      <c r="Q205" s="168">
        <v>240</v>
      </c>
      <c r="R205" s="177">
        <v>144.13999999999999</v>
      </c>
      <c r="S205" s="155">
        <v>45.98</v>
      </c>
      <c r="T205" s="866">
        <f t="shared" si="50"/>
        <v>30.64</v>
      </c>
      <c r="U205" s="495">
        <f t="shared" si="51"/>
        <v>174.77999999999997</v>
      </c>
      <c r="V205" s="671" t="s">
        <v>375</v>
      </c>
      <c r="W205" s="165" t="b">
        <f>IF(ISNUMBER(K205),IF(V205="Y",(K205-T205)))</f>
        <v>0</v>
      </c>
      <c r="X205" s="645">
        <f>ROUND(W205/Q205,4)</f>
        <v>0</v>
      </c>
      <c r="Y205" s="646" t="b">
        <f t="shared" si="52"/>
        <v>0</v>
      </c>
      <c r="Z205" s="73"/>
      <c r="AA205" s="73"/>
      <c r="AB205" s="73"/>
    </row>
    <row r="206" spans="1:28" ht="15" customHeight="1">
      <c r="A206" s="498"/>
      <c r="B206" s="498" t="s">
        <v>613</v>
      </c>
      <c r="C206" s="166"/>
      <c r="D206" s="879"/>
      <c r="E206" s="229"/>
      <c r="F206" s="166"/>
      <c r="G206" s="168"/>
      <c r="H206" s="647"/>
      <c r="I206" s="166"/>
      <c r="J206" s="166"/>
      <c r="K206" s="230"/>
      <c r="L206" s="230"/>
      <c r="M206" s="326"/>
      <c r="N206" s="173"/>
      <c r="O206" s="810"/>
      <c r="P206" s="261"/>
      <c r="Q206" s="263"/>
      <c r="R206" s="462"/>
      <c r="S206" s="650" t="s">
        <v>20</v>
      </c>
      <c r="T206" s="237" t="s">
        <v>255</v>
      </c>
      <c r="U206" s="237"/>
      <c r="V206" s="238"/>
      <c r="W206" s="235" t="s">
        <v>20</v>
      </c>
      <c r="X206" s="806" t="s">
        <v>20</v>
      </c>
      <c r="Y206" s="645" t="s">
        <v>20</v>
      </c>
      <c r="Z206" s="73"/>
      <c r="AA206" s="73"/>
      <c r="AB206" s="73"/>
    </row>
    <row r="207" spans="1:28" ht="15" customHeight="1">
      <c r="A207" s="498"/>
      <c r="B207" s="498" t="s">
        <v>614</v>
      </c>
      <c r="C207" s="166"/>
      <c r="D207" s="879"/>
      <c r="E207" s="229"/>
      <c r="F207" s="166"/>
      <c r="G207" s="168"/>
      <c r="H207" s="647"/>
      <c r="I207" s="166"/>
      <c r="J207" s="166"/>
      <c r="K207" s="230"/>
      <c r="L207" s="230"/>
      <c r="M207" s="326"/>
      <c r="N207" s="173"/>
      <c r="O207" s="810"/>
      <c r="P207" s="261"/>
      <c r="Q207" s="263"/>
      <c r="R207" s="467"/>
      <c r="S207" s="166"/>
      <c r="T207" s="230"/>
      <c r="U207" s="230"/>
      <c r="V207" s="302"/>
      <c r="W207" s="230"/>
      <c r="X207" s="652"/>
      <c r="Y207" s="645" t="s">
        <v>20</v>
      </c>
      <c r="Z207" s="73"/>
      <c r="AA207" s="73"/>
      <c r="AB207" s="73"/>
    </row>
    <row r="208" spans="1:28" ht="15" customHeight="1">
      <c r="A208" s="575" t="s">
        <v>615</v>
      </c>
      <c r="B208" s="824" t="s">
        <v>616</v>
      </c>
      <c r="C208" s="270"/>
      <c r="D208" s="825"/>
      <c r="E208" s="241"/>
      <c r="F208" s="270"/>
      <c r="G208" s="305"/>
      <c r="H208" s="737"/>
      <c r="I208" s="270"/>
      <c r="J208" s="270"/>
      <c r="K208" s="271"/>
      <c r="L208" s="271"/>
      <c r="M208" s="348"/>
      <c r="N208" s="492"/>
      <c r="O208" s="588"/>
      <c r="P208" s="247"/>
      <c r="Q208" s="112"/>
      <c r="R208" s="665"/>
      <c r="S208" s="270"/>
      <c r="T208" s="271"/>
      <c r="U208" s="271"/>
      <c r="V208" s="308"/>
      <c r="W208" s="271"/>
      <c r="X208" s="667"/>
      <c r="Y208" s="766"/>
      <c r="Z208" s="73"/>
      <c r="AA208" s="73"/>
      <c r="AB208" s="73"/>
    </row>
    <row r="209" spans="1:28" ht="15" customHeight="1">
      <c r="A209" s="870">
        <v>2033</v>
      </c>
      <c r="B209" s="505" t="s">
        <v>617</v>
      </c>
      <c r="C209" s="255" t="s">
        <v>580</v>
      </c>
      <c r="D209" s="236">
        <v>73002</v>
      </c>
      <c r="E209" s="215"/>
      <c r="F209" s="255" t="s">
        <v>581</v>
      </c>
      <c r="G209" s="278">
        <v>240</v>
      </c>
      <c r="H209" s="669">
        <v>50</v>
      </c>
      <c r="I209" s="257">
        <f>ROUND(H209*G209/G209,2)</f>
        <v>50</v>
      </c>
      <c r="J209" s="255" t="s">
        <v>170</v>
      </c>
      <c r="K209" s="313">
        <v>174.78</v>
      </c>
      <c r="L209" s="729">
        <f>IF(OR(ISBLANK(K209),K209=0,H209=0,ISBLANK(H209)),,ROUND(K209+$L$5,2))</f>
        <v>174.78</v>
      </c>
      <c r="M209" s="730">
        <f>ROUND(I209*L209,2)</f>
        <v>8739</v>
      </c>
      <c r="N209" s="731">
        <f>ROUND(L209/G209,4)</f>
        <v>0.72829999999999995</v>
      </c>
      <c r="O209" s="236">
        <v>73002</v>
      </c>
      <c r="P209" s="844" t="s">
        <v>585</v>
      </c>
      <c r="Q209" s="73">
        <v>240</v>
      </c>
      <c r="R209" s="177">
        <v>144.13999999999999</v>
      </c>
      <c r="S209" s="155">
        <v>45.98</v>
      </c>
      <c r="T209" s="866">
        <f>ROUND($Y$8*S209,2)</f>
        <v>30.64</v>
      </c>
      <c r="U209" s="495">
        <f>IF(ISBLANK(O209),,R209+T209)</f>
        <v>174.77999999999997</v>
      </c>
      <c r="V209" s="671" t="s">
        <v>375</v>
      </c>
      <c r="W209" s="165">
        <f>IF(ISNUMBER(K209),IF(V209="Y",(K209-T209)))</f>
        <v>144.13999999999999</v>
      </c>
      <c r="X209" s="645">
        <f>ROUND(W209/Q209,4)</f>
        <v>0.60060000000000002</v>
      </c>
      <c r="Y209" s="646" t="b">
        <f>IF(V209="N",IF(ISNUMBER(R209),(R209+T209)/Q209))</f>
        <v>0</v>
      </c>
      <c r="Z209" s="73"/>
      <c r="AA209" s="73"/>
      <c r="AB209" s="73"/>
    </row>
    <row r="210" spans="1:28" ht="15" customHeight="1">
      <c r="A210" s="498"/>
      <c r="B210" s="498" t="s">
        <v>618</v>
      </c>
      <c r="C210" s="166"/>
      <c r="D210" s="879"/>
      <c r="E210" s="229"/>
      <c r="F210" s="166"/>
      <c r="G210" s="168"/>
      <c r="H210" s="647"/>
      <c r="I210" s="166"/>
      <c r="J210" s="166"/>
      <c r="K210" s="230"/>
      <c r="L210" s="230"/>
      <c r="M210" s="326"/>
      <c r="N210" s="173"/>
      <c r="O210" s="810"/>
      <c r="P210" s="261"/>
      <c r="Q210" s="263"/>
      <c r="R210" s="467"/>
      <c r="S210" s="166"/>
      <c r="T210" s="230"/>
      <c r="U210" s="230"/>
      <c r="V210" s="302"/>
      <c r="W210" s="230"/>
      <c r="X210" s="652"/>
      <c r="Y210" s="645"/>
      <c r="Z210" s="73"/>
      <c r="AA210" s="73"/>
      <c r="AB210" s="73"/>
    </row>
    <row r="211" spans="1:28" ht="15" customHeight="1">
      <c r="A211" s="498"/>
      <c r="B211" s="498" t="s">
        <v>613</v>
      </c>
      <c r="C211" s="166"/>
      <c r="D211" s="879"/>
      <c r="E211" s="229"/>
      <c r="F211" s="166"/>
      <c r="G211" s="168"/>
      <c r="H211" s="647"/>
      <c r="I211" s="166"/>
      <c r="J211" s="166"/>
      <c r="K211" s="230"/>
      <c r="L211" s="230"/>
      <c r="M211" s="326"/>
      <c r="N211" s="173"/>
      <c r="O211" s="810"/>
      <c r="P211" s="261"/>
      <c r="Q211" s="263"/>
      <c r="R211" s="467"/>
      <c r="S211" s="166"/>
      <c r="T211" s="230"/>
      <c r="U211" s="230"/>
      <c r="V211" s="302"/>
      <c r="W211" s="230"/>
      <c r="X211" s="652"/>
      <c r="Y211" s="645"/>
      <c r="Z211" s="73"/>
      <c r="AA211" s="73"/>
      <c r="AB211" s="73"/>
    </row>
    <row r="212" spans="1:28" ht="15" customHeight="1">
      <c r="A212" s="575"/>
      <c r="B212" s="575" t="s">
        <v>619</v>
      </c>
      <c r="C212" s="270"/>
      <c r="D212" s="825"/>
      <c r="E212" s="241"/>
      <c r="F212" s="270"/>
      <c r="G212" s="305"/>
      <c r="H212" s="737"/>
      <c r="I212" s="270"/>
      <c r="J212" s="270"/>
      <c r="K212" s="271"/>
      <c r="L212" s="271"/>
      <c r="M212" s="348"/>
      <c r="N212" s="492"/>
      <c r="O212" s="588"/>
      <c r="P212" s="247"/>
      <c r="Q212" s="112"/>
      <c r="R212" s="665"/>
      <c r="S212" s="270"/>
      <c r="T212" s="271"/>
      <c r="U212" s="271"/>
      <c r="V212" s="308"/>
      <c r="W212" s="271"/>
      <c r="X212" s="667"/>
      <c r="Y212" s="766"/>
      <c r="Z212" s="73"/>
      <c r="AA212" s="73"/>
      <c r="AB212" s="73"/>
    </row>
    <row r="213" spans="1:28" ht="15" customHeight="1">
      <c r="A213" s="883">
        <v>2034</v>
      </c>
      <c r="B213" s="884" t="s">
        <v>620</v>
      </c>
      <c r="C213" s="155" t="s">
        <v>621</v>
      </c>
      <c r="D213" s="236">
        <v>471045</v>
      </c>
      <c r="E213" s="215"/>
      <c r="F213" s="155" t="s">
        <v>622</v>
      </c>
      <c r="G213" s="256">
        <v>253</v>
      </c>
      <c r="H213" s="641"/>
      <c r="I213" s="154">
        <f>ROUND(H213*G213/G213,2)</f>
        <v>0</v>
      </c>
      <c r="J213" s="155" t="s">
        <v>170</v>
      </c>
      <c r="K213" s="156">
        <v>191.74</v>
      </c>
      <c r="L213" s="235">
        <f>IF(OR(ISBLANK(K213),K213=0,H213=0,ISBLANK(H213)),,ROUND(K213+$L$5,2))</f>
        <v>0</v>
      </c>
      <c r="M213" s="885">
        <f>ROUND(I213*L213,2)</f>
        <v>0</v>
      </c>
      <c r="N213" s="423">
        <f>ROUND(L213/G213,4)</f>
        <v>0</v>
      </c>
      <c r="O213" s="236">
        <v>471045</v>
      </c>
      <c r="P213" s="155" t="s">
        <v>622</v>
      </c>
      <c r="Q213" s="256">
        <v>253</v>
      </c>
      <c r="R213" s="177">
        <v>124</v>
      </c>
      <c r="S213" s="155">
        <v>22.73</v>
      </c>
      <c r="T213" s="642">
        <f>ROUND($S$8*S213,2)</f>
        <v>33.869999999999997</v>
      </c>
      <c r="U213" s="643">
        <f>IF(ISBLANK(O213),,R213+T213)</f>
        <v>157.87</v>
      </c>
      <c r="V213" s="644" t="s">
        <v>375</v>
      </c>
      <c r="W213" s="165">
        <f>IF(ISNUMBER(K213),IF(V213="Y",(K213-T213)))</f>
        <v>157.87</v>
      </c>
      <c r="X213" s="645">
        <f>ROUND(W213/Q213,4)</f>
        <v>0.624</v>
      </c>
      <c r="Y213" s="646" t="b">
        <f>IF(V213="N",IF(ISNUMBER(R213),(R213+T213)/Q213))</f>
        <v>0</v>
      </c>
      <c r="Z213" s="73"/>
      <c r="AA213" s="73"/>
      <c r="AB213" s="73"/>
    </row>
    <row r="214" spans="1:28" ht="15" customHeight="1">
      <c r="A214" s="498"/>
      <c r="B214" s="498" t="s">
        <v>623</v>
      </c>
      <c r="C214" s="166"/>
      <c r="D214" s="879"/>
      <c r="E214" s="229"/>
      <c r="F214" s="166"/>
      <c r="G214" s="168"/>
      <c r="H214" s="647"/>
      <c r="I214" s="166"/>
      <c r="J214" s="166"/>
      <c r="K214" s="230"/>
      <c r="L214" s="230"/>
      <c r="M214" s="326"/>
      <c r="N214" s="173"/>
      <c r="O214" s="810"/>
      <c r="P214" s="261"/>
      <c r="Q214" s="263"/>
      <c r="R214" s="467"/>
      <c r="S214" s="166"/>
      <c r="T214" s="230"/>
      <c r="U214" s="230"/>
      <c r="V214" s="302"/>
      <c r="W214" s="230"/>
      <c r="X214" s="652"/>
      <c r="Y214" s="645"/>
      <c r="Z214" s="73"/>
      <c r="AA214" s="73"/>
      <c r="AB214" s="73"/>
    </row>
    <row r="215" spans="1:28" ht="15" customHeight="1">
      <c r="A215" s="498"/>
      <c r="B215" s="498" t="s">
        <v>624</v>
      </c>
      <c r="C215" s="166"/>
      <c r="D215" s="879"/>
      <c r="E215" s="229"/>
      <c r="F215" s="166"/>
      <c r="G215" s="168"/>
      <c r="H215" s="647"/>
      <c r="I215" s="166"/>
      <c r="J215" s="166"/>
      <c r="K215" s="230"/>
      <c r="L215" s="230"/>
      <c r="M215" s="326"/>
      <c r="N215" s="173"/>
      <c r="O215" s="810"/>
      <c r="P215" s="261"/>
      <c r="Q215" s="263"/>
      <c r="R215" s="467"/>
      <c r="S215" s="166"/>
      <c r="T215" s="230"/>
      <c r="U215" s="230"/>
      <c r="V215" s="302"/>
      <c r="W215" s="230"/>
      <c r="X215" s="652"/>
      <c r="Y215" s="645"/>
      <c r="Z215" s="73"/>
      <c r="AA215" s="73"/>
      <c r="AB215" s="73"/>
    </row>
    <row r="216" spans="1:28" ht="15" customHeight="1">
      <c r="A216" s="498"/>
      <c r="B216" s="498" t="s">
        <v>625</v>
      </c>
      <c r="C216" s="166"/>
      <c r="D216" s="879"/>
      <c r="E216" s="229"/>
      <c r="F216" s="166"/>
      <c r="G216" s="168"/>
      <c r="H216" s="647"/>
      <c r="I216" s="166"/>
      <c r="J216" s="166"/>
      <c r="K216" s="230"/>
      <c r="L216" s="230"/>
      <c r="M216" s="326"/>
      <c r="N216" s="173"/>
      <c r="O216" s="810"/>
      <c r="P216" s="261"/>
      <c r="Q216" s="263"/>
      <c r="R216" s="467"/>
      <c r="S216" s="166"/>
      <c r="T216" s="230"/>
      <c r="U216" s="230"/>
      <c r="V216" s="302"/>
      <c r="W216" s="230"/>
      <c r="X216" s="652"/>
      <c r="Y216" s="645" t="s">
        <v>20</v>
      </c>
      <c r="Z216" s="73"/>
      <c r="AA216" s="73"/>
      <c r="AB216" s="73"/>
    </row>
    <row r="217" spans="1:28" ht="15" customHeight="1" thickBot="1">
      <c r="A217" s="498"/>
      <c r="B217" s="824"/>
      <c r="C217" s="166"/>
      <c r="D217" s="880"/>
      <c r="E217" s="241"/>
      <c r="F217" s="166"/>
      <c r="G217" s="168"/>
      <c r="H217" s="647"/>
      <c r="I217" s="166"/>
      <c r="J217" s="166"/>
      <c r="K217" s="230"/>
      <c r="L217" s="230"/>
      <c r="M217" s="326"/>
      <c r="N217" s="173"/>
      <c r="O217" s="814"/>
      <c r="P217" s="844"/>
      <c r="Q217" s="602"/>
      <c r="R217" s="665"/>
      <c r="S217" s="270"/>
      <c r="T217" s="271"/>
      <c r="U217" s="271"/>
      <c r="V217" s="308"/>
      <c r="W217" s="271"/>
      <c r="X217" s="667"/>
      <c r="Y217" s="684" t="s">
        <v>20</v>
      </c>
      <c r="Z217" s="73"/>
      <c r="AA217" s="73"/>
      <c r="AB217" s="73"/>
    </row>
    <row r="218" spans="1:28" ht="15" customHeight="1" thickBot="1">
      <c r="A218" s="309">
        <v>2035</v>
      </c>
      <c r="B218" s="2740" t="s">
        <v>4643</v>
      </c>
      <c r="C218" s="310" t="s">
        <v>626</v>
      </c>
      <c r="D218" s="768"/>
      <c r="E218" s="438"/>
      <c r="F218" s="310" t="s">
        <v>455</v>
      </c>
      <c r="G218" s="887">
        <v>123</v>
      </c>
      <c r="H218" s="888"/>
      <c r="I218" s="310">
        <f>ROUND(H218*G218/G218,2)</f>
        <v>0</v>
      </c>
      <c r="J218" s="310" t="s">
        <v>170</v>
      </c>
      <c r="K218" s="392"/>
      <c r="L218" s="392"/>
      <c r="M218" s="670"/>
      <c r="N218" s="316"/>
      <c r="O218" s="810"/>
      <c r="P218" s="310"/>
      <c r="Q218" s="887"/>
      <c r="R218" s="157"/>
      <c r="S218" s="155"/>
      <c r="T218" s="163"/>
      <c r="U218" s="495"/>
      <c r="V218" s="804"/>
      <c r="W218" s="165"/>
      <c r="X218" s="645"/>
      <c r="Y218" s="646"/>
      <c r="Z218" s="73"/>
      <c r="AA218" s="73"/>
      <c r="AB218" s="73"/>
    </row>
    <row r="219" spans="1:28" ht="15" customHeight="1" thickBot="1">
      <c r="A219" s="154"/>
      <c r="B219" s="166" t="s">
        <v>627</v>
      </c>
      <c r="C219" s="166" t="s">
        <v>628</v>
      </c>
      <c r="D219" s="232">
        <v>91401</v>
      </c>
      <c r="E219" s="691"/>
      <c r="F219" s="166"/>
      <c r="G219" s="168"/>
      <c r="H219" s="641"/>
      <c r="I219" s="166"/>
      <c r="J219" s="166"/>
      <c r="K219" s="156">
        <v>123.89</v>
      </c>
      <c r="L219" s="165">
        <f t="shared" ref="L219:L220" si="53">IF(OR(ISBLANK(K219),K219=0,H219=0,ISBLANK(H219)),,ROUND(K219+$L$5,2))</f>
        <v>0</v>
      </c>
      <c r="M219" s="555">
        <f t="shared" ref="M219:M220" si="54">ROUND(H219*L219,2)</f>
        <v>0</v>
      </c>
      <c r="N219" s="159" t="e">
        <f>ROUND(G218/H219,4)</f>
        <v>#DIV/0!</v>
      </c>
      <c r="O219" s="232">
        <v>91401</v>
      </c>
      <c r="P219" s="261" t="s">
        <v>455</v>
      </c>
      <c r="Q219" s="263">
        <v>123</v>
      </c>
      <c r="R219" s="889"/>
      <c r="S219" s="650">
        <v>39.270000000000003</v>
      </c>
      <c r="T219" s="237">
        <f t="shared" ref="T219:T220" si="55">ROUND($S$9*S219,2)</f>
        <v>58.52</v>
      </c>
      <c r="U219" s="237">
        <f t="shared" ref="U219:U220" si="56">IF(ISBLANK(O219),,R219+T219)</f>
        <v>58.52</v>
      </c>
      <c r="V219" s="822" t="s">
        <v>375</v>
      </c>
      <c r="W219" s="298">
        <f>IF(ISNUMBER(K219),IF(V219="Y",(K219-T219)))</f>
        <v>65.37</v>
      </c>
      <c r="X219" s="823">
        <f>ROUND(W219/Q219,4)</f>
        <v>0.53149999999999997</v>
      </c>
      <c r="Y219" s="645" t="b">
        <f t="shared" ref="Y219:Y220" si="57">IF(V219="N",IF(ISNUMBER(R219),(R219+T219)/Q219))</f>
        <v>0</v>
      </c>
      <c r="Z219" s="73"/>
      <c r="AA219" s="73"/>
      <c r="AB219" s="73"/>
    </row>
    <row r="220" spans="1:28" ht="15" customHeight="1" thickBot="1">
      <c r="A220" s="154"/>
      <c r="B220" s="166" t="s">
        <v>629</v>
      </c>
      <c r="C220" s="166" t="s">
        <v>630</v>
      </c>
      <c r="D220" s="232">
        <v>91402</v>
      </c>
      <c r="E220" s="691"/>
      <c r="F220" s="166"/>
      <c r="G220" s="168"/>
      <c r="H220" s="641"/>
      <c r="I220" s="166"/>
      <c r="J220" s="166"/>
      <c r="K220" s="156">
        <v>128.88</v>
      </c>
      <c r="L220" s="304">
        <f t="shared" si="53"/>
        <v>0</v>
      </c>
      <c r="M220" s="890">
        <f t="shared" si="54"/>
        <v>0</v>
      </c>
      <c r="N220" s="159" t="e">
        <f>ROUND(G218/H220,4)</f>
        <v>#DIV/0!</v>
      </c>
      <c r="O220" s="232">
        <v>91402</v>
      </c>
      <c r="P220" s="261" t="s">
        <v>455</v>
      </c>
      <c r="Q220" s="263">
        <v>123</v>
      </c>
      <c r="R220" s="889"/>
      <c r="S220" s="650">
        <v>38.590000000000003</v>
      </c>
      <c r="T220" s="237">
        <f t="shared" si="55"/>
        <v>57.51</v>
      </c>
      <c r="U220" s="237">
        <f t="shared" si="56"/>
        <v>57.51</v>
      </c>
      <c r="V220" s="822" t="s">
        <v>375</v>
      </c>
      <c r="W220" s="298">
        <f>IF(ISNUMBER(K220),IF(V220="Y",(K220-T220)))</f>
        <v>71.37</v>
      </c>
      <c r="X220" s="823">
        <f>ROUND(W220/Q220,4)</f>
        <v>0.58020000000000005</v>
      </c>
      <c r="Y220" s="645" t="b">
        <f t="shared" si="57"/>
        <v>0</v>
      </c>
      <c r="Z220" s="73"/>
      <c r="AA220" s="73"/>
      <c r="AB220" s="73"/>
    </row>
    <row r="221" spans="1:28" ht="15" customHeight="1" thickBot="1">
      <c r="A221" s="154"/>
      <c r="B221" s="166" t="s">
        <v>631</v>
      </c>
      <c r="C221" s="166"/>
      <c r="D221" s="794"/>
      <c r="E221" s="166"/>
      <c r="F221" s="166"/>
      <c r="G221" s="168"/>
      <c r="H221" s="816"/>
      <c r="I221" s="166"/>
      <c r="J221" s="166"/>
      <c r="K221" s="817"/>
      <c r="L221" s="818"/>
      <c r="M221" s="819"/>
      <c r="N221" s="820"/>
      <c r="O221" s="810"/>
      <c r="P221" s="261"/>
      <c r="Q221" s="263"/>
      <c r="R221" s="821"/>
      <c r="S221" s="650"/>
      <c r="T221" s="237"/>
      <c r="U221" s="237"/>
      <c r="V221" s="822"/>
      <c r="W221" s="298"/>
      <c r="X221" s="823"/>
      <c r="Y221" s="645"/>
      <c r="Z221" s="73"/>
      <c r="AA221" s="73"/>
      <c r="AB221" s="73"/>
    </row>
    <row r="222" spans="1:28" ht="15" customHeight="1" thickBot="1">
      <c r="A222" s="758"/>
      <c r="B222" s="716" t="s">
        <v>632</v>
      </c>
      <c r="C222" s="758"/>
      <c r="D222" s="758"/>
      <c r="E222" s="718"/>
      <c r="F222" s="758"/>
      <c r="G222" s="759"/>
      <c r="H222" s="759"/>
      <c r="I222" s="723"/>
      <c r="J222" s="758"/>
      <c r="K222" s="723"/>
      <c r="L222" s="723"/>
      <c r="M222" s="723"/>
      <c r="N222" s="760"/>
      <c r="O222" s="725"/>
      <c r="P222" s="725"/>
      <c r="Q222" s="725"/>
      <c r="R222" s="891"/>
      <c r="S222" s="725"/>
      <c r="T222" s="725"/>
      <c r="U222" s="725"/>
      <c r="V222" s="726"/>
      <c r="W222" s="725"/>
      <c r="X222" s="763"/>
      <c r="Y222" s="763"/>
      <c r="Z222" s="73"/>
      <c r="AA222" s="73"/>
      <c r="AB222" s="73"/>
    </row>
    <row r="223" spans="1:28" ht="15" customHeight="1" thickBot="1">
      <c r="A223" s="504">
        <v>2036</v>
      </c>
      <c r="B223" s="254" t="s">
        <v>633</v>
      </c>
      <c r="C223" s="154" t="s">
        <v>497</v>
      </c>
      <c r="D223" s="768">
        <v>10009900928</v>
      </c>
      <c r="E223" s="260"/>
      <c r="F223" s="769" t="s">
        <v>634</v>
      </c>
      <c r="G223" s="769">
        <v>50</v>
      </c>
      <c r="H223" s="641"/>
      <c r="I223" s="154">
        <f>ROUND(H223*G223/G223,2)</f>
        <v>0</v>
      </c>
      <c r="J223" s="255" t="s">
        <v>170</v>
      </c>
      <c r="K223" s="313">
        <v>22.35</v>
      </c>
      <c r="L223" s="157">
        <f>IF(OR(ISBLANK(K223),K223=0,H223=0,ISBLANK(H223)),,ROUND(K223+$L$5,2))</f>
        <v>0</v>
      </c>
      <c r="M223" s="555">
        <f>ROUND(I223*L223,2)</f>
        <v>0</v>
      </c>
      <c r="N223" s="159">
        <f>ROUND(L223/G223,4)</f>
        <v>0</v>
      </c>
      <c r="O223" s="777"/>
      <c r="P223" s="844"/>
      <c r="Q223" s="73"/>
      <c r="R223" s="166"/>
      <c r="S223" s="166"/>
      <c r="T223" s="230"/>
      <c r="U223" s="230"/>
      <c r="V223" s="302"/>
      <c r="W223" s="230"/>
      <c r="X223" s="652"/>
      <c r="Y223" s="652"/>
      <c r="Z223" s="73"/>
      <c r="AA223" s="73"/>
      <c r="AB223" s="73"/>
    </row>
    <row r="224" spans="1:28" ht="15" customHeight="1">
      <c r="A224" s="166"/>
      <c r="B224" s="166" t="s">
        <v>635</v>
      </c>
      <c r="C224" s="690" t="s">
        <v>20</v>
      </c>
      <c r="D224" s="879"/>
      <c r="E224" s="892" t="s">
        <v>20</v>
      </c>
      <c r="F224" s="769"/>
      <c r="G224" s="769"/>
      <c r="H224" s="169"/>
      <c r="I224" s="154" t="s">
        <v>20</v>
      </c>
      <c r="J224" s="155" t="s">
        <v>20</v>
      </c>
      <c r="K224" s="235"/>
      <c r="L224" s="299" t="s">
        <v>20</v>
      </c>
      <c r="M224" s="555" t="s">
        <v>20</v>
      </c>
      <c r="N224" s="159" t="s">
        <v>20</v>
      </c>
      <c r="O224" s="810"/>
      <c r="P224" s="261"/>
      <c r="Q224" s="263"/>
      <c r="R224" s="462"/>
      <c r="S224" s="166"/>
      <c r="T224" s="230"/>
      <c r="U224" s="230"/>
      <c r="V224" s="302"/>
      <c r="W224" s="230"/>
      <c r="X224" s="652"/>
      <c r="Y224" s="645" t="s">
        <v>20</v>
      </c>
      <c r="Z224" s="73"/>
      <c r="AA224" s="73"/>
      <c r="AB224" s="73"/>
    </row>
    <row r="225" spans="1:28" ht="15" customHeight="1" thickBot="1">
      <c r="A225" s="198"/>
      <c r="B225" s="199" t="s">
        <v>384</v>
      </c>
      <c r="C225" s="198"/>
      <c r="D225" s="880"/>
      <c r="E225" s="411"/>
      <c r="F225" s="198"/>
      <c r="G225" s="243"/>
      <c r="H225" s="363"/>
      <c r="I225" s="575"/>
      <c r="J225" s="198"/>
      <c r="K225" s="566"/>
      <c r="L225" s="246"/>
      <c r="M225" s="348"/>
      <c r="N225" s="492"/>
      <c r="O225" s="205"/>
      <c r="P225" s="783"/>
      <c r="Q225" s="205"/>
      <c r="R225" s="665"/>
      <c r="S225" s="270"/>
      <c r="T225" s="271"/>
      <c r="U225" s="271"/>
      <c r="V225" s="308"/>
      <c r="W225" s="271"/>
      <c r="X225" s="667"/>
      <c r="Y225" s="684" t="s">
        <v>20</v>
      </c>
      <c r="Z225" s="73"/>
      <c r="AA225" s="73"/>
      <c r="AB225" s="73"/>
    </row>
    <row r="226" spans="1:28" ht="15" customHeight="1" thickBot="1">
      <c r="A226" s="504">
        <v>2037</v>
      </c>
      <c r="B226" s="254" t="s">
        <v>636</v>
      </c>
      <c r="C226" s="154" t="s">
        <v>444</v>
      </c>
      <c r="D226" s="768">
        <v>10037830928</v>
      </c>
      <c r="E226" s="260"/>
      <c r="F226" s="769" t="s">
        <v>637</v>
      </c>
      <c r="G226" s="769">
        <v>96</v>
      </c>
      <c r="H226" s="641"/>
      <c r="I226" s="154">
        <f>ROUND(H226*G226/G226,2)</f>
        <v>0</v>
      </c>
      <c r="J226" s="255" t="s">
        <v>170</v>
      </c>
      <c r="K226" s="313">
        <v>60.33</v>
      </c>
      <c r="L226" s="157">
        <f>IF(OR(ISBLANK(K226),K226=0,H226=0,ISBLANK(H226)),,ROUND(K226+$L$5,2))</f>
        <v>0</v>
      </c>
      <c r="M226" s="555">
        <f>ROUND(I226*L226,2)</f>
        <v>0</v>
      </c>
      <c r="N226" s="159">
        <f>ROUND(L226/G226,4)</f>
        <v>0</v>
      </c>
      <c r="O226" s="777"/>
      <c r="P226" s="844"/>
      <c r="Q226" s="73"/>
      <c r="R226" s="166"/>
      <c r="S226" s="166"/>
      <c r="T226" s="230"/>
      <c r="U226" s="230"/>
      <c r="V226" s="302"/>
      <c r="W226" s="230"/>
      <c r="X226" s="652"/>
      <c r="Y226" s="652"/>
      <c r="Z226" s="73"/>
      <c r="AA226" s="73"/>
      <c r="AB226" s="73"/>
    </row>
    <row r="227" spans="1:28" ht="15" customHeight="1">
      <c r="A227" s="166"/>
      <c r="B227" s="166" t="s">
        <v>638</v>
      </c>
      <c r="C227" s="690" t="s">
        <v>20</v>
      </c>
      <c r="D227" s="879"/>
      <c r="E227" s="892"/>
      <c r="F227" s="769"/>
      <c r="G227" s="769"/>
      <c r="H227" s="169"/>
      <c r="I227" s="839" t="s">
        <v>20</v>
      </c>
      <c r="J227" s="650" t="s">
        <v>20</v>
      </c>
      <c r="K227" s="235"/>
      <c r="L227" s="893" t="s">
        <v>20</v>
      </c>
      <c r="M227" s="885" t="s">
        <v>20</v>
      </c>
      <c r="N227" s="423" t="s">
        <v>255</v>
      </c>
      <c r="O227" s="810"/>
      <c r="P227" s="261"/>
      <c r="Q227" s="263"/>
      <c r="R227" s="462"/>
      <c r="S227" s="166"/>
      <c r="T227" s="230"/>
      <c r="U227" s="230"/>
      <c r="V227" s="302"/>
      <c r="W227" s="230"/>
      <c r="X227" s="652"/>
      <c r="Y227" s="645" t="s">
        <v>20</v>
      </c>
      <c r="Z227" s="73"/>
      <c r="AA227" s="73"/>
      <c r="AB227" s="73"/>
    </row>
    <row r="228" spans="1:28" ht="15" customHeight="1">
      <c r="A228" s="166"/>
      <c r="B228" s="166" t="s">
        <v>639</v>
      </c>
      <c r="C228" s="690"/>
      <c r="D228" s="879"/>
      <c r="E228" s="892"/>
      <c r="F228" s="769"/>
      <c r="G228" s="769"/>
      <c r="H228" s="169"/>
      <c r="I228" s="769"/>
      <c r="J228" s="769"/>
      <c r="K228" s="298"/>
      <c r="L228" s="287"/>
      <c r="M228" s="568"/>
      <c r="N228" s="894"/>
      <c r="O228" s="810"/>
      <c r="P228" s="261"/>
      <c r="Q228" s="263"/>
      <c r="R228" s="471"/>
      <c r="S228" s="228"/>
      <c r="T228" s="488"/>
      <c r="U228" s="488"/>
      <c r="V228" s="489"/>
      <c r="W228" s="488"/>
      <c r="X228" s="659"/>
      <c r="Y228" s="660"/>
      <c r="Z228" s="73"/>
      <c r="AA228" s="73"/>
      <c r="AB228" s="73"/>
    </row>
    <row r="229" spans="1:28" ht="15" customHeight="1" thickBot="1">
      <c r="A229" s="198"/>
      <c r="B229" s="268" t="s">
        <v>384</v>
      </c>
      <c r="C229" s="198"/>
      <c r="D229" s="880"/>
      <c r="E229" s="411"/>
      <c r="F229" s="198"/>
      <c r="G229" s="243"/>
      <c r="H229" s="2881"/>
      <c r="I229" s="364"/>
      <c r="J229" s="198"/>
      <c r="K229" s="566"/>
      <c r="L229" s="444"/>
      <c r="M229" s="738"/>
      <c r="N229" s="492"/>
      <c r="O229" s="205"/>
      <c r="P229" s="783"/>
      <c r="Q229" s="205"/>
      <c r="R229" s="665"/>
      <c r="S229" s="270"/>
      <c r="T229" s="271"/>
      <c r="U229" s="271"/>
      <c r="V229" s="308"/>
      <c r="W229" s="271"/>
      <c r="X229" s="667"/>
      <c r="Y229" s="684" t="s">
        <v>20</v>
      </c>
      <c r="Z229" s="73"/>
      <c r="AA229" s="73"/>
      <c r="AB229" s="73"/>
    </row>
    <row r="230" spans="1:28" ht="15" customHeight="1" thickBot="1">
      <c r="A230" s="504">
        <v>2038</v>
      </c>
      <c r="B230" s="147" t="s">
        <v>640</v>
      </c>
      <c r="C230" s="154" t="s">
        <v>444</v>
      </c>
      <c r="D230" s="768">
        <v>10038820928</v>
      </c>
      <c r="E230" s="260"/>
      <c r="F230" s="769" t="s">
        <v>641</v>
      </c>
      <c r="G230" s="278">
        <v>90</v>
      </c>
      <c r="H230" s="641"/>
      <c r="I230" s="154">
        <f>ROUND(H230*G230/G230,2)</f>
        <v>0</v>
      </c>
      <c r="J230" s="155" t="s">
        <v>170</v>
      </c>
      <c r="K230" s="313">
        <v>62.7</v>
      </c>
      <c r="L230" s="157">
        <f>IF(OR(ISBLANK(K230),K230=0,H230=0,ISBLANK(H230)),,ROUND(K230+$L$5,2))</f>
        <v>0</v>
      </c>
      <c r="M230" s="555">
        <f>ROUND(I230*L230,2)</f>
        <v>0</v>
      </c>
      <c r="N230" s="159">
        <f>ROUND(L230/G230,4)</f>
        <v>0</v>
      </c>
      <c r="O230" s="777"/>
      <c r="P230" s="844"/>
      <c r="Q230" s="73"/>
      <c r="R230" s="166"/>
      <c r="S230" s="166"/>
      <c r="T230" s="230"/>
      <c r="U230" s="230"/>
      <c r="V230" s="302"/>
      <c r="W230" s="230"/>
      <c r="X230" s="652"/>
      <c r="Y230" s="652"/>
      <c r="Z230" s="73"/>
      <c r="AA230" s="73"/>
      <c r="AB230" s="73"/>
    </row>
    <row r="231" spans="1:28" ht="15" customHeight="1">
      <c r="A231" s="166"/>
      <c r="B231" s="166" t="s">
        <v>642</v>
      </c>
      <c r="C231" s="690" t="s">
        <v>20</v>
      </c>
      <c r="D231" s="879"/>
      <c r="E231" s="892"/>
      <c r="F231" s="769"/>
      <c r="G231" s="769"/>
      <c r="H231" s="567"/>
      <c r="I231" s="154" t="s">
        <v>255</v>
      </c>
      <c r="J231" s="155" t="s">
        <v>20</v>
      </c>
      <c r="K231" s="235"/>
      <c r="L231" s="299" t="s">
        <v>20</v>
      </c>
      <c r="M231" s="555" t="s">
        <v>20</v>
      </c>
      <c r="N231" s="159" t="s">
        <v>20</v>
      </c>
      <c r="O231" s="810"/>
      <c r="P231" s="261"/>
      <c r="Q231" s="263"/>
      <c r="R231" s="462"/>
      <c r="S231" s="166"/>
      <c r="T231" s="230"/>
      <c r="U231" s="230"/>
      <c r="V231" s="302"/>
      <c r="W231" s="230"/>
      <c r="X231" s="652"/>
      <c r="Y231" s="645" t="s">
        <v>20</v>
      </c>
      <c r="Z231" s="73"/>
      <c r="AA231" s="73"/>
      <c r="AB231" s="73"/>
    </row>
    <row r="232" spans="1:28" ht="15" customHeight="1">
      <c r="A232" s="166"/>
      <c r="B232" s="166" t="s">
        <v>643</v>
      </c>
      <c r="C232" s="166"/>
      <c r="D232" s="879"/>
      <c r="E232" s="214"/>
      <c r="F232" s="155"/>
      <c r="G232" s="152"/>
      <c r="H232" s="567"/>
      <c r="I232" s="498"/>
      <c r="J232" s="155"/>
      <c r="K232" s="165"/>
      <c r="L232" s="171"/>
      <c r="M232" s="490"/>
      <c r="N232" s="159"/>
      <c r="O232" s="810"/>
      <c r="P232" s="261"/>
      <c r="Q232" s="263"/>
      <c r="R232" s="462"/>
      <c r="S232" s="166"/>
      <c r="T232" s="230"/>
      <c r="U232" s="230"/>
      <c r="V232" s="302"/>
      <c r="W232" s="230"/>
      <c r="X232" s="652"/>
      <c r="Y232" s="645" t="s">
        <v>20</v>
      </c>
      <c r="Z232" s="73"/>
      <c r="AA232" s="73"/>
      <c r="AB232" s="73"/>
    </row>
    <row r="233" spans="1:28" ht="15" customHeight="1">
      <c r="A233" s="155"/>
      <c r="B233" s="166" t="s">
        <v>644</v>
      </c>
      <c r="C233" s="155"/>
      <c r="D233" s="879"/>
      <c r="E233" s="214"/>
      <c r="F233" s="155"/>
      <c r="G233" s="152"/>
      <c r="H233" s="169"/>
      <c r="I233" s="498"/>
      <c r="J233" s="155"/>
      <c r="K233" s="165"/>
      <c r="L233" s="171"/>
      <c r="M233" s="490"/>
      <c r="N233" s="159"/>
      <c r="O233" s="810"/>
      <c r="P233" s="261"/>
      <c r="Q233" s="263"/>
      <c r="R233" s="462"/>
      <c r="S233" s="166"/>
      <c r="T233" s="230"/>
      <c r="U233" s="230"/>
      <c r="V233" s="302"/>
      <c r="W233" s="230"/>
      <c r="X233" s="652"/>
      <c r="Y233" s="645" t="s">
        <v>255</v>
      </c>
      <c r="Z233" s="73"/>
      <c r="AA233" s="73"/>
      <c r="AB233" s="73"/>
    </row>
    <row r="234" spans="1:28" ht="15" customHeight="1">
      <c r="A234" s="356"/>
      <c r="B234" s="228" t="s">
        <v>645</v>
      </c>
      <c r="C234" s="356"/>
      <c r="D234" s="879"/>
      <c r="E234" s="372"/>
      <c r="F234" s="356"/>
      <c r="G234" s="895"/>
      <c r="H234" s="169"/>
      <c r="I234" s="295"/>
      <c r="J234" s="356"/>
      <c r="K234" s="304"/>
      <c r="L234" s="299"/>
      <c r="M234" s="490"/>
      <c r="N234" s="742"/>
      <c r="O234" s="810"/>
      <c r="P234" s="261"/>
      <c r="Q234" s="263"/>
      <c r="R234" s="471"/>
      <c r="S234" s="228"/>
      <c r="T234" s="488"/>
      <c r="U234" s="488"/>
      <c r="V234" s="489"/>
      <c r="W234" s="488"/>
      <c r="X234" s="659"/>
      <c r="Y234" s="660"/>
      <c r="Z234" s="73"/>
      <c r="AA234" s="73"/>
      <c r="AB234" s="73"/>
    </row>
    <row r="235" spans="1:28" ht="15" customHeight="1" thickBot="1">
      <c r="A235" s="270"/>
      <c r="B235" s="199" t="s">
        <v>646</v>
      </c>
      <c r="C235" s="270"/>
      <c r="D235" s="880"/>
      <c r="E235" s="241"/>
      <c r="F235" s="270"/>
      <c r="G235" s="305"/>
      <c r="H235" s="363"/>
      <c r="I235" s="575"/>
      <c r="J235" s="270"/>
      <c r="K235" s="271"/>
      <c r="L235" s="246"/>
      <c r="M235" s="348"/>
      <c r="N235" s="492"/>
      <c r="O235" s="205"/>
      <c r="P235" s="783"/>
      <c r="Q235" s="205"/>
      <c r="R235" s="665"/>
      <c r="S235" s="270"/>
      <c r="T235" s="271"/>
      <c r="U235" s="271"/>
      <c r="V235" s="308"/>
      <c r="W235" s="271"/>
      <c r="X235" s="667"/>
      <c r="Y235" s="684" t="s">
        <v>20</v>
      </c>
      <c r="Z235" s="73"/>
      <c r="AA235" s="73"/>
      <c r="AB235" s="73"/>
    </row>
    <row r="236" spans="1:28" ht="15" customHeight="1" thickBot="1">
      <c r="A236" s="504">
        <v>2039</v>
      </c>
      <c r="B236" s="896" t="s">
        <v>647</v>
      </c>
      <c r="C236" s="310" t="s">
        <v>377</v>
      </c>
      <c r="D236" s="768">
        <v>791880</v>
      </c>
      <c r="E236" s="260"/>
      <c r="F236" s="310" t="s">
        <v>648</v>
      </c>
      <c r="G236" s="887">
        <v>112</v>
      </c>
      <c r="H236" s="641">
        <v>100</v>
      </c>
      <c r="I236" s="310">
        <f>ROUND(H236*G236/G236,2)</f>
        <v>100</v>
      </c>
      <c r="J236" s="310" t="s">
        <v>170</v>
      </c>
      <c r="K236" s="313">
        <v>122.97</v>
      </c>
      <c r="L236" s="897">
        <f>IF(OR(ISBLANK(K236),K236=0,H236=0,ISBLANK(H236)),,ROUND(K236+$L$5,2))</f>
        <v>122.97</v>
      </c>
      <c r="M236" s="898">
        <f>ROUND(I236*L236,2)</f>
        <v>12297</v>
      </c>
      <c r="N236" s="316">
        <f>ROUND(L236/G236,4)</f>
        <v>1.0979000000000001</v>
      </c>
      <c r="O236" s="768">
        <v>791880</v>
      </c>
      <c r="P236" s="310" t="s">
        <v>648</v>
      </c>
      <c r="Q236" s="887">
        <v>112</v>
      </c>
      <c r="R236" s="177">
        <v>65.28</v>
      </c>
      <c r="S236" s="155">
        <v>38.71</v>
      </c>
      <c r="T236" s="642">
        <f>ROUND($S$8*S236,2)</f>
        <v>57.69</v>
      </c>
      <c r="U236" s="495">
        <f>IF(ISBLANK(O236),,R236+T236)</f>
        <v>122.97</v>
      </c>
      <c r="V236" s="671" t="s">
        <v>375</v>
      </c>
      <c r="W236" s="165">
        <f>IF(ISNUMBER(K236),IF(V236="Y",(K236-T236)))</f>
        <v>65.28</v>
      </c>
      <c r="X236" s="645">
        <f>ROUND(W236/Q236,4)</f>
        <v>0.58289999999999997</v>
      </c>
      <c r="Y236" s="646" t="b">
        <f>IF(V236="N",IF(ISNUMBER(R236),(R236+T236)/Q236))</f>
        <v>0</v>
      </c>
      <c r="Z236" s="73"/>
      <c r="AA236" s="73"/>
      <c r="AB236" s="73"/>
    </row>
    <row r="237" spans="1:28" ht="15" customHeight="1">
      <c r="A237" s="154"/>
      <c r="B237" s="166" t="s">
        <v>649</v>
      </c>
      <c r="C237" s="166"/>
      <c r="D237" s="794"/>
      <c r="E237" s="166"/>
      <c r="F237" s="166"/>
      <c r="G237" s="168"/>
      <c r="H237" s="816"/>
      <c r="I237" s="166"/>
      <c r="J237" s="166"/>
      <c r="K237" s="817"/>
      <c r="L237" s="818"/>
      <c r="M237" s="819"/>
      <c r="N237" s="820"/>
      <c r="O237" s="810"/>
      <c r="P237" s="261"/>
      <c r="Q237" s="263"/>
      <c r="R237" s="821"/>
      <c r="S237" s="650"/>
      <c r="T237" s="237"/>
      <c r="U237" s="237"/>
      <c r="V237" s="822"/>
      <c r="W237" s="298"/>
      <c r="X237" s="823"/>
      <c r="Y237" s="645"/>
      <c r="Z237" s="73"/>
      <c r="AA237" s="73"/>
      <c r="AB237" s="73"/>
    </row>
    <row r="238" spans="1:28" ht="15" customHeight="1">
      <c r="A238" s="154"/>
      <c r="B238" s="166" t="s">
        <v>650</v>
      </c>
      <c r="C238" s="166"/>
      <c r="D238" s="794"/>
      <c r="E238" s="166"/>
      <c r="F238" s="166"/>
      <c r="G238" s="168"/>
      <c r="H238" s="816"/>
      <c r="I238" s="166"/>
      <c r="J238" s="166"/>
      <c r="K238" s="817"/>
      <c r="L238" s="818"/>
      <c r="M238" s="819"/>
      <c r="N238" s="820"/>
      <c r="O238" s="810"/>
      <c r="P238" s="261"/>
      <c r="Q238" s="263"/>
      <c r="R238" s="821"/>
      <c r="S238" s="650"/>
      <c r="T238" s="237"/>
      <c r="U238" s="237"/>
      <c r="V238" s="822"/>
      <c r="W238" s="298"/>
      <c r="X238" s="823"/>
      <c r="Y238" s="645"/>
      <c r="Z238" s="73"/>
      <c r="AA238" s="73"/>
      <c r="AB238" s="73"/>
    </row>
    <row r="239" spans="1:28" ht="15" customHeight="1" thickBot="1">
      <c r="A239" s="364"/>
      <c r="B239" s="270" t="s">
        <v>651</v>
      </c>
      <c r="C239" s="270"/>
      <c r="D239" s="899"/>
      <c r="E239" s="270"/>
      <c r="F239" s="270"/>
      <c r="G239" s="305"/>
      <c r="H239" s="826"/>
      <c r="I239" s="270"/>
      <c r="J239" s="270"/>
      <c r="K239" s="900"/>
      <c r="L239" s="901"/>
      <c r="M239" s="902"/>
      <c r="N239" s="903"/>
      <c r="O239" s="588"/>
      <c r="P239" s="247"/>
      <c r="Q239" s="112"/>
      <c r="R239" s="904"/>
      <c r="S239" s="905"/>
      <c r="T239" s="832"/>
      <c r="U239" s="832"/>
      <c r="V239" s="906"/>
      <c r="W239" s="307"/>
      <c r="X239" s="834"/>
      <c r="Y239" s="766"/>
      <c r="Z239" s="73"/>
      <c r="AA239" s="73"/>
      <c r="AB239" s="73"/>
    </row>
    <row r="240" spans="1:28" ht="15" customHeight="1" thickBot="1">
      <c r="A240" s="504">
        <v>2040</v>
      </c>
      <c r="B240" s="896" t="s">
        <v>652</v>
      </c>
      <c r="C240" s="310" t="s">
        <v>377</v>
      </c>
      <c r="D240" s="768">
        <v>791890</v>
      </c>
      <c r="E240" s="260"/>
      <c r="F240" s="310" t="s">
        <v>398</v>
      </c>
      <c r="G240" s="887">
        <v>138</v>
      </c>
      <c r="H240" s="641">
        <v>100</v>
      </c>
      <c r="I240" s="310">
        <f>ROUND(H240*G240/G240,2)</f>
        <v>100</v>
      </c>
      <c r="J240" s="310" t="s">
        <v>170</v>
      </c>
      <c r="K240" s="313">
        <v>137.13999999999999</v>
      </c>
      <c r="L240" s="897">
        <f>IF(OR(ISBLANK(K240),K240=0,H240=0,ISBLANK(H240)),,ROUND(K240+$L$5,2))</f>
        <v>137.13999999999999</v>
      </c>
      <c r="M240" s="898">
        <f>ROUND(I240*L240,2)</f>
        <v>13714</v>
      </c>
      <c r="N240" s="316">
        <f>ROUND(L240/G240,4)</f>
        <v>0.99380000000000002</v>
      </c>
      <c r="O240" s="768">
        <v>791890</v>
      </c>
      <c r="P240" s="310" t="s">
        <v>398</v>
      </c>
      <c r="Q240" s="887">
        <v>138</v>
      </c>
      <c r="R240" s="177">
        <v>66.239999999999995</v>
      </c>
      <c r="S240" s="155">
        <v>47.58</v>
      </c>
      <c r="T240" s="642">
        <f>ROUND($S$8*S240,2)</f>
        <v>70.91</v>
      </c>
      <c r="U240" s="495">
        <f>IF(ISBLANK(O240),,R240+T240)</f>
        <v>137.14999999999998</v>
      </c>
      <c r="V240" s="671" t="s">
        <v>375</v>
      </c>
      <c r="W240" s="165">
        <f>IF(ISNUMBER(K240),IF(V240="Y",(K240-T240)))</f>
        <v>66.22999999999999</v>
      </c>
      <c r="X240" s="645">
        <f>ROUND(W240/Q240,4)</f>
        <v>0.47989999999999999</v>
      </c>
      <c r="Y240" s="646" t="b">
        <f>IF(V240="N",IF(ISNUMBER(R240),(R240+T240)/Q240))</f>
        <v>0</v>
      </c>
      <c r="Z240" s="73"/>
      <c r="AA240" s="73"/>
      <c r="AB240" s="73"/>
    </row>
    <row r="241" spans="1:28" ht="15" customHeight="1">
      <c r="A241" s="154"/>
      <c r="B241" s="166" t="s">
        <v>653</v>
      </c>
      <c r="C241" s="166"/>
      <c r="D241" s="794"/>
      <c r="E241" s="166"/>
      <c r="F241" s="166"/>
      <c r="G241" s="168"/>
      <c r="H241" s="816"/>
      <c r="I241" s="166"/>
      <c r="J241" s="166"/>
      <c r="K241" s="817"/>
      <c r="L241" s="818"/>
      <c r="M241" s="819"/>
      <c r="N241" s="820"/>
      <c r="O241" s="810"/>
      <c r="P241" s="261"/>
      <c r="Q241" s="263"/>
      <c r="R241" s="821"/>
      <c r="S241" s="650"/>
      <c r="T241" s="237"/>
      <c r="U241" s="237"/>
      <c r="V241" s="822"/>
      <c r="W241" s="298"/>
      <c r="X241" s="823"/>
      <c r="Y241" s="645"/>
      <c r="Z241" s="73"/>
      <c r="AA241" s="73"/>
      <c r="AB241" s="73"/>
    </row>
    <row r="242" spans="1:28" ht="15" customHeight="1">
      <c r="A242" s="154"/>
      <c r="B242" s="166" t="s">
        <v>654</v>
      </c>
      <c r="C242" s="166"/>
      <c r="D242" s="794"/>
      <c r="E242" s="166"/>
      <c r="F242" s="166"/>
      <c r="G242" s="168"/>
      <c r="H242" s="816"/>
      <c r="I242" s="166"/>
      <c r="J242" s="166"/>
      <c r="K242" s="817"/>
      <c r="L242" s="818"/>
      <c r="M242" s="819"/>
      <c r="N242" s="820"/>
      <c r="O242" s="810"/>
      <c r="P242" s="261"/>
      <c r="Q242" s="263"/>
      <c r="R242" s="821"/>
      <c r="S242" s="650"/>
      <c r="T242" s="237"/>
      <c r="U242" s="237"/>
      <c r="V242" s="822"/>
      <c r="W242" s="298"/>
      <c r="X242" s="823"/>
      <c r="Y242" s="645"/>
      <c r="Z242" s="73"/>
      <c r="AA242" s="73"/>
      <c r="AB242" s="73"/>
    </row>
    <row r="243" spans="1:28" ht="15" customHeight="1" thickBot="1">
      <c r="A243" s="364"/>
      <c r="B243" s="270" t="s">
        <v>655</v>
      </c>
      <c r="C243" s="270"/>
      <c r="D243" s="899"/>
      <c r="E243" s="270"/>
      <c r="F243" s="270"/>
      <c r="G243" s="305"/>
      <c r="H243" s="826"/>
      <c r="I243" s="270"/>
      <c r="J243" s="270"/>
      <c r="K243" s="900"/>
      <c r="L243" s="901"/>
      <c r="M243" s="902"/>
      <c r="N243" s="903"/>
      <c r="O243" s="588"/>
      <c r="P243" s="247"/>
      <c r="Q243" s="112"/>
      <c r="R243" s="904"/>
      <c r="S243" s="905"/>
      <c r="T243" s="832"/>
      <c r="U243" s="832"/>
      <c r="V243" s="906"/>
      <c r="W243" s="307"/>
      <c r="X243" s="834"/>
      <c r="Y243" s="766"/>
      <c r="Z243" s="73"/>
      <c r="AA243" s="73"/>
      <c r="AB243" s="73"/>
    </row>
    <row r="244" spans="1:28" ht="15" customHeight="1" thickBot="1">
      <c r="A244" s="678">
        <v>2041</v>
      </c>
      <c r="B244" s="254" t="s">
        <v>656</v>
      </c>
      <c r="C244" s="580" t="s">
        <v>444</v>
      </c>
      <c r="D244" s="768">
        <v>10052100928</v>
      </c>
      <c r="E244" s="260"/>
      <c r="F244" s="154" t="s">
        <v>657</v>
      </c>
      <c r="G244" s="256">
        <v>32</v>
      </c>
      <c r="H244" s="641"/>
      <c r="I244" s="154">
        <f>ROUND(H244*G244/G244,2)</f>
        <v>0</v>
      </c>
      <c r="J244" s="255" t="s">
        <v>170</v>
      </c>
      <c r="K244" s="313">
        <v>38.700000000000003</v>
      </c>
      <c r="L244" s="171">
        <f>IF(OR(ISBLANK(K244),H244=0,ISBLANK(H244)),,ROUND(K244+$L$5,2))</f>
        <v>0</v>
      </c>
      <c r="M244" s="555">
        <f t="shared" ref="M244:M245" si="58">ROUND(I244*L244,2)</f>
        <v>0</v>
      </c>
      <c r="N244" s="159">
        <f t="shared" ref="N244:N245" si="59">ROUND(L244/G244,4)</f>
        <v>0</v>
      </c>
      <c r="O244" s="777"/>
      <c r="P244" s="844"/>
      <c r="Q244" s="73"/>
      <c r="R244" s="166"/>
      <c r="S244" s="166"/>
      <c r="T244" s="230"/>
      <c r="U244" s="230"/>
      <c r="V244" s="302"/>
      <c r="W244" s="230"/>
      <c r="X244" s="652"/>
      <c r="Y244" s="652"/>
      <c r="Z244" s="73"/>
      <c r="AA244" s="73"/>
      <c r="AB244" s="73"/>
    </row>
    <row r="245" spans="1:28" ht="15" customHeight="1">
      <c r="A245" s="155"/>
      <c r="B245" s="650" t="s">
        <v>658</v>
      </c>
      <c r="C245" s="155" t="s">
        <v>659</v>
      </c>
      <c r="D245" s="283">
        <v>203423</v>
      </c>
      <c r="E245" s="260"/>
      <c r="F245" s="154" t="s">
        <v>440</v>
      </c>
      <c r="G245" s="256">
        <v>27</v>
      </c>
      <c r="H245" s="907"/>
      <c r="I245" s="154">
        <f>ROUND(H244*G244/G245,2)</f>
        <v>0</v>
      </c>
      <c r="J245" s="155" t="s">
        <v>170</v>
      </c>
      <c r="K245" s="2731" t="s">
        <v>4636</v>
      </c>
      <c r="L245" s="171">
        <f>IF(OR(ISBLANK(K245),H244=0,ISBLANK(H244)),,ROUND(K245+$L$5,2))</f>
        <v>0</v>
      </c>
      <c r="M245" s="555">
        <f t="shared" si="58"/>
        <v>0</v>
      </c>
      <c r="N245" s="159">
        <f t="shared" si="59"/>
        <v>0</v>
      </c>
      <c r="O245" s="810"/>
      <c r="P245" s="261"/>
      <c r="Q245" s="263"/>
      <c r="R245" s="498"/>
      <c r="S245" s="166"/>
      <c r="T245" s="230"/>
      <c r="U245" s="230"/>
      <c r="V245" s="302"/>
      <c r="W245" s="230"/>
      <c r="X245" s="652"/>
      <c r="Y245" s="652"/>
      <c r="Z245" s="73"/>
      <c r="AA245" s="73"/>
      <c r="AB245" s="73"/>
    </row>
    <row r="246" spans="1:28" ht="15" customHeight="1">
      <c r="A246" s="166"/>
      <c r="B246" s="166" t="s">
        <v>660</v>
      </c>
      <c r="C246" s="234" t="s">
        <v>20</v>
      </c>
      <c r="D246" s="879"/>
      <c r="E246" s="229"/>
      <c r="F246" s="166"/>
      <c r="G246" s="908"/>
      <c r="H246" s="907"/>
      <c r="I246" s="498"/>
      <c r="J246" s="166"/>
      <c r="K246" s="230"/>
      <c r="L246" s="230"/>
      <c r="M246" s="326"/>
      <c r="N246" s="173"/>
      <c r="O246" s="810"/>
      <c r="P246" s="261"/>
      <c r="Q246" s="263"/>
      <c r="R246" s="462"/>
      <c r="S246" s="650" t="s">
        <v>20</v>
      </c>
      <c r="T246" s="237" t="s">
        <v>255</v>
      </c>
      <c r="U246" s="237"/>
      <c r="V246" s="238"/>
      <c r="W246" s="235" t="s">
        <v>20</v>
      </c>
      <c r="X246" s="806" t="s">
        <v>20</v>
      </c>
      <c r="Y246" s="645" t="s">
        <v>20</v>
      </c>
      <c r="Z246" s="73"/>
      <c r="AA246" s="73"/>
      <c r="AB246" s="73"/>
    </row>
    <row r="247" spans="1:28" ht="15" customHeight="1">
      <c r="A247" s="228"/>
      <c r="B247" s="228" t="s">
        <v>661</v>
      </c>
      <c r="C247" s="327"/>
      <c r="D247" s="879"/>
      <c r="E247" s="290"/>
      <c r="F247" s="228"/>
      <c r="G247" s="168"/>
      <c r="H247" s="909"/>
      <c r="I247" s="295"/>
      <c r="J247" s="228"/>
      <c r="K247" s="488"/>
      <c r="L247" s="488"/>
      <c r="M247" s="490"/>
      <c r="N247" s="681"/>
      <c r="O247" s="810"/>
      <c r="P247" s="261"/>
      <c r="Q247" s="263"/>
      <c r="R247" s="471"/>
      <c r="S247" s="867"/>
      <c r="T247" s="237"/>
      <c r="U247" s="237"/>
      <c r="V247" s="238"/>
      <c r="W247" s="868"/>
      <c r="X247" s="869"/>
      <c r="Y247" s="660"/>
      <c r="Z247" s="73"/>
      <c r="AA247" s="73"/>
      <c r="AB247" s="73"/>
    </row>
    <row r="248" spans="1:28" ht="15" customHeight="1" thickBot="1">
      <c r="A248" s="228"/>
      <c r="B248" s="910" t="s">
        <v>233</v>
      </c>
      <c r="C248" s="242" t="s">
        <v>20</v>
      </c>
      <c r="D248" s="880"/>
      <c r="E248" s="241"/>
      <c r="F248" s="270"/>
      <c r="G248" s="305"/>
      <c r="H248" s="911"/>
      <c r="I248" s="271"/>
      <c r="J248" s="270"/>
      <c r="K248" s="271"/>
      <c r="L248" s="271"/>
      <c r="M248" s="348"/>
      <c r="N248" s="492"/>
      <c r="O248" s="205"/>
      <c r="P248" s="783"/>
      <c r="Q248" s="205"/>
      <c r="R248" s="665"/>
      <c r="S248" s="270"/>
      <c r="T248" s="271"/>
      <c r="U248" s="271"/>
      <c r="V248" s="308"/>
      <c r="W248" s="271"/>
      <c r="X248" s="667"/>
      <c r="Y248" s="684" t="s">
        <v>20</v>
      </c>
      <c r="Z248" s="73"/>
      <c r="AA248" s="73"/>
      <c r="AB248" s="73"/>
    </row>
    <row r="249" spans="1:28" ht="15" customHeight="1" thickBot="1">
      <c r="A249" s="678">
        <v>2042</v>
      </c>
      <c r="B249" s="254" t="s">
        <v>662</v>
      </c>
      <c r="C249" s="255" t="s">
        <v>663</v>
      </c>
      <c r="D249" s="768">
        <v>10346960928</v>
      </c>
      <c r="E249" s="260"/>
      <c r="F249" s="255" t="s">
        <v>324</v>
      </c>
      <c r="G249" s="531">
        <v>81</v>
      </c>
      <c r="H249" s="641">
        <v>200</v>
      </c>
      <c r="I249" s="154">
        <f>ROUND(H249*G249/G249,2)</f>
        <v>200</v>
      </c>
      <c r="J249" s="255" t="s">
        <v>170</v>
      </c>
      <c r="K249" s="313">
        <v>131.72999999999999</v>
      </c>
      <c r="L249" s="171">
        <f>IF(OR(ISBLANK(K249),K249=0,H249=0,ISBLANK(H249)),,ROUND(K249+$L$5,2))</f>
        <v>131.72999999999999</v>
      </c>
      <c r="M249" s="555">
        <f>ROUND(I249*L249,2)</f>
        <v>26346</v>
      </c>
      <c r="N249" s="159">
        <f>ROUND(L249/G249,4)</f>
        <v>1.6263000000000001</v>
      </c>
      <c r="O249" s="768">
        <v>10346960928</v>
      </c>
      <c r="P249" s="844" t="s">
        <v>324</v>
      </c>
      <c r="Q249" s="73">
        <v>81</v>
      </c>
      <c r="R249" s="177">
        <v>92.4</v>
      </c>
      <c r="S249" s="166">
        <v>26.39</v>
      </c>
      <c r="T249" s="642">
        <f>ROUND($S$8*S249,2)</f>
        <v>39.33</v>
      </c>
      <c r="U249" s="495">
        <f>IF(ISBLANK(O249),,R249+T249)</f>
        <v>131.73000000000002</v>
      </c>
      <c r="V249" s="671" t="s">
        <v>375</v>
      </c>
      <c r="W249" s="165">
        <f>IF(ISNUMBER(K249),IF(V249="Y",(K249-T249)))</f>
        <v>92.399999999999991</v>
      </c>
      <c r="X249" s="645">
        <f>ROUND(W249/Q249,4)</f>
        <v>1.1407</v>
      </c>
      <c r="Y249" s="646" t="b">
        <f>IF(V249="N",IF(ISNUMBER(R249),(R249+T249)/Q249))</f>
        <v>0</v>
      </c>
      <c r="Z249" s="73"/>
      <c r="AA249" s="73"/>
      <c r="AB249" s="73"/>
    </row>
    <row r="250" spans="1:28" ht="15" customHeight="1">
      <c r="A250" s="155"/>
      <c r="B250" s="155" t="s">
        <v>664</v>
      </c>
      <c r="C250" s="155" t="s">
        <v>20</v>
      </c>
      <c r="D250" s="879"/>
      <c r="E250" s="357"/>
      <c r="F250" s="154" t="s">
        <v>20</v>
      </c>
      <c r="G250" s="256" t="s">
        <v>20</v>
      </c>
      <c r="H250" s="907"/>
      <c r="I250" s="154" t="s">
        <v>20</v>
      </c>
      <c r="J250" s="155" t="s">
        <v>255</v>
      </c>
      <c r="K250" s="235"/>
      <c r="L250" s="171" t="s">
        <v>20</v>
      </c>
      <c r="M250" s="555" t="s">
        <v>20</v>
      </c>
      <c r="N250" s="159" t="s">
        <v>20</v>
      </c>
      <c r="O250" s="810"/>
      <c r="P250" s="261"/>
      <c r="Q250" s="263"/>
      <c r="R250" s="498"/>
      <c r="S250" s="166"/>
      <c r="T250" s="230"/>
      <c r="U250" s="230"/>
      <c r="V250" s="302"/>
      <c r="W250" s="230"/>
      <c r="X250" s="652"/>
      <c r="Y250" s="652"/>
      <c r="Z250" s="73"/>
      <c r="AA250" s="73"/>
      <c r="AB250" s="73"/>
    </row>
    <row r="251" spans="1:28" ht="15" customHeight="1">
      <c r="A251" s="166"/>
      <c r="B251" s="166" t="s">
        <v>665</v>
      </c>
      <c r="C251" s="166"/>
      <c r="D251" s="879"/>
      <c r="E251" s="229"/>
      <c r="F251" s="166"/>
      <c r="G251" s="908"/>
      <c r="H251" s="907"/>
      <c r="I251" s="498"/>
      <c r="J251" s="166"/>
      <c r="K251" s="230"/>
      <c r="L251" s="230"/>
      <c r="M251" s="326"/>
      <c r="N251" s="173"/>
      <c r="O251" s="810"/>
      <c r="P251" s="261"/>
      <c r="Q251" s="263"/>
      <c r="R251" s="462"/>
      <c r="S251" s="650" t="s">
        <v>20</v>
      </c>
      <c r="T251" s="237" t="s">
        <v>255</v>
      </c>
      <c r="U251" s="237"/>
      <c r="V251" s="238"/>
      <c r="W251" s="235" t="s">
        <v>20</v>
      </c>
      <c r="X251" s="806" t="s">
        <v>20</v>
      </c>
      <c r="Y251" s="645" t="s">
        <v>20</v>
      </c>
      <c r="Z251" s="73"/>
      <c r="AA251" s="73"/>
      <c r="AB251" s="73"/>
    </row>
    <row r="252" spans="1:28" ht="15" customHeight="1">
      <c r="A252" s="228"/>
      <c r="B252" s="910" t="s">
        <v>666</v>
      </c>
      <c r="C252" s="228"/>
      <c r="D252" s="912"/>
      <c r="E252" s="241"/>
      <c r="F252" s="270"/>
      <c r="G252" s="305"/>
      <c r="H252" s="913"/>
      <c r="I252" s="575"/>
      <c r="J252" s="270"/>
      <c r="K252" s="271"/>
      <c r="L252" s="271"/>
      <c r="M252" s="348"/>
      <c r="N252" s="492"/>
      <c r="O252" s="588"/>
      <c r="P252" s="247"/>
      <c r="Q252" s="112"/>
      <c r="R252" s="565"/>
      <c r="S252" s="905"/>
      <c r="T252" s="832"/>
      <c r="U252" s="832"/>
      <c r="V252" s="914"/>
      <c r="W252" s="443"/>
      <c r="X252" s="915"/>
      <c r="Y252" s="766"/>
      <c r="Z252" s="73"/>
      <c r="AA252" s="73"/>
      <c r="AB252" s="73"/>
    </row>
    <row r="253" spans="1:28" ht="15" customHeight="1">
      <c r="A253" s="678">
        <v>2043</v>
      </c>
      <c r="B253" s="254" t="s">
        <v>662</v>
      </c>
      <c r="C253" s="255" t="s">
        <v>667</v>
      </c>
      <c r="D253" s="283">
        <v>34007</v>
      </c>
      <c r="E253" s="215"/>
      <c r="F253" s="155" t="s">
        <v>668</v>
      </c>
      <c r="G253" s="916">
        <v>106</v>
      </c>
      <c r="H253" s="641">
        <v>200</v>
      </c>
      <c r="I253" s="154">
        <f>ROUND(H253*G253/G253,2)</f>
        <v>200</v>
      </c>
      <c r="J253" s="155" t="s">
        <v>170</v>
      </c>
      <c r="K253" s="156">
        <v>131</v>
      </c>
      <c r="L253" s="157">
        <f>IF(OR(ISBLANK(K253),K253=0,H253=0,ISBLANK(H253)),,ROUND(K253+$L$5,2))</f>
        <v>131</v>
      </c>
      <c r="M253" s="555">
        <f>ROUND(I253*L253,2)</f>
        <v>26200</v>
      </c>
      <c r="N253" s="159">
        <f>ROUND(L253/G253,4)</f>
        <v>1.2358</v>
      </c>
      <c r="O253" s="283"/>
      <c r="P253" s="844"/>
      <c r="Q253" s="73"/>
      <c r="R253" s="155"/>
      <c r="S253" s="155"/>
      <c r="T253" s="163"/>
      <c r="U253" s="643"/>
      <c r="V253" s="917"/>
      <c r="W253" s="165"/>
      <c r="X253" s="645"/>
      <c r="Y253" s="646"/>
      <c r="Z253" s="73"/>
      <c r="AA253" s="73"/>
      <c r="AB253" s="73"/>
    </row>
    <row r="254" spans="1:28" ht="15" customHeight="1">
      <c r="A254" s="228"/>
      <c r="B254" s="155" t="s">
        <v>669</v>
      </c>
      <c r="C254" s="228"/>
      <c r="D254" s="879"/>
      <c r="E254" s="290"/>
      <c r="F254" s="228"/>
      <c r="G254" s="168"/>
      <c r="H254" s="909"/>
      <c r="I254" s="295"/>
      <c r="J254" s="228"/>
      <c r="K254" s="488"/>
      <c r="L254" s="488"/>
      <c r="M254" s="490"/>
      <c r="N254" s="681"/>
      <c r="O254" s="810"/>
      <c r="P254" s="261"/>
      <c r="Q254" s="263"/>
      <c r="R254" s="467"/>
      <c r="S254" s="769"/>
      <c r="T254" s="237"/>
      <c r="U254" s="237"/>
      <c r="V254" s="238"/>
      <c r="W254" s="298"/>
      <c r="X254" s="823"/>
      <c r="Y254" s="687"/>
      <c r="Z254" s="73"/>
      <c r="AA254" s="73"/>
      <c r="AB254" s="73"/>
    </row>
    <row r="255" spans="1:28" ht="15" customHeight="1">
      <c r="A255" s="228"/>
      <c r="B255" s="166" t="s">
        <v>670</v>
      </c>
      <c r="C255" s="228"/>
      <c r="D255" s="794"/>
      <c r="E255" s="290"/>
      <c r="F255" s="228"/>
      <c r="G255" s="297"/>
      <c r="H255" s="909"/>
      <c r="I255" s="295"/>
      <c r="J255" s="228"/>
      <c r="K255" s="488"/>
      <c r="L255" s="488"/>
      <c r="M255" s="490"/>
      <c r="N255" s="681"/>
      <c r="O255" s="918"/>
      <c r="P255" s="919"/>
      <c r="Q255" s="263"/>
      <c r="R255" s="165"/>
      <c r="S255" s="650"/>
      <c r="T255" s="237"/>
      <c r="U255" s="237"/>
      <c r="V255" s="238"/>
      <c r="W255" s="235"/>
      <c r="X255" s="806"/>
      <c r="Y255" s="645"/>
      <c r="Z255" s="73"/>
      <c r="AA255" s="73"/>
      <c r="AB255" s="73"/>
    </row>
    <row r="256" spans="1:28" ht="15" customHeight="1" thickBot="1">
      <c r="A256" s="270"/>
      <c r="B256" s="199" t="s">
        <v>666</v>
      </c>
      <c r="C256" s="270"/>
      <c r="D256" s="880"/>
      <c r="E256" s="241"/>
      <c r="F256" s="270"/>
      <c r="G256" s="305"/>
      <c r="H256" s="913"/>
      <c r="I256" s="575"/>
      <c r="J256" s="270"/>
      <c r="K256" s="271"/>
      <c r="L256" s="271"/>
      <c r="M256" s="348"/>
      <c r="N256" s="492"/>
      <c r="O256" s="814"/>
      <c r="P256" s="783"/>
      <c r="Q256" s="205"/>
      <c r="R256" s="565"/>
      <c r="S256" s="905"/>
      <c r="T256" s="832"/>
      <c r="U256" s="832"/>
      <c r="V256" s="914"/>
      <c r="W256" s="307"/>
      <c r="X256" s="915"/>
      <c r="Y256" s="766"/>
      <c r="Z256" s="73"/>
      <c r="AA256" s="73"/>
      <c r="AB256" s="73"/>
    </row>
    <row r="257" spans="1:28" ht="15" customHeight="1" thickBot="1">
      <c r="A257" s="240">
        <v>2044</v>
      </c>
      <c r="B257" s="254" t="s">
        <v>671</v>
      </c>
      <c r="C257" s="154" t="s">
        <v>388</v>
      </c>
      <c r="D257" s="768">
        <v>34009</v>
      </c>
      <c r="E257" s="260"/>
      <c r="F257" s="769" t="s">
        <v>672</v>
      </c>
      <c r="G257" s="769">
        <v>92</v>
      </c>
      <c r="H257" s="641">
        <v>50</v>
      </c>
      <c r="I257" s="154">
        <f>ROUND(H257*G257/G257,2)</f>
        <v>50</v>
      </c>
      <c r="J257" s="255" t="s">
        <v>170</v>
      </c>
      <c r="K257" s="313">
        <v>99.99</v>
      </c>
      <c r="L257" s="157">
        <f>IF(OR(ISBLANK(K257),K257=0,H257=0,ISBLANK(H257)),,ROUND(K257+$L$5,2))</f>
        <v>99.99</v>
      </c>
      <c r="M257" s="555">
        <f>ROUND(I257*L257,2)</f>
        <v>4999.5</v>
      </c>
      <c r="N257" s="159">
        <f>ROUND(L257/G257,4)</f>
        <v>1.0868</v>
      </c>
      <c r="O257" s="283">
        <v>34009</v>
      </c>
      <c r="P257" s="844" t="s">
        <v>324</v>
      </c>
      <c r="Q257" s="73">
        <v>88</v>
      </c>
      <c r="R257" s="177"/>
      <c r="S257" s="166">
        <v>26.38</v>
      </c>
      <c r="T257" s="920">
        <f>ROUND($S$9*S257,2)</f>
        <v>39.31</v>
      </c>
      <c r="U257" s="495">
        <f>IF(ISBLANK(O257),,R257+T257)</f>
        <v>39.31</v>
      </c>
      <c r="V257" s="671" t="s">
        <v>375</v>
      </c>
      <c r="W257" s="165">
        <f>IF(ISNUMBER(K257),IF(V257="Y",(K257-T257)))</f>
        <v>60.679999999999993</v>
      </c>
      <c r="X257" s="645">
        <f>ROUND(W257/Q257,4)</f>
        <v>0.6895</v>
      </c>
      <c r="Y257" s="646" t="b">
        <f>IF(V257="N",IF(ISNUMBER(R257),(R257+T257)/Q257))</f>
        <v>0</v>
      </c>
      <c r="Z257" s="73"/>
      <c r="AA257" s="73"/>
      <c r="AB257" s="73"/>
    </row>
    <row r="258" spans="1:28" ht="15" customHeight="1">
      <c r="A258" s="228"/>
      <c r="B258" s="166" t="s">
        <v>673</v>
      </c>
      <c r="C258" s="690" t="s">
        <v>20</v>
      </c>
      <c r="D258" s="879"/>
      <c r="E258" s="892" t="s">
        <v>20</v>
      </c>
      <c r="F258" s="769"/>
      <c r="G258" s="769"/>
      <c r="H258" s="169"/>
      <c r="I258" s="154" t="s">
        <v>20</v>
      </c>
      <c r="J258" s="155" t="s">
        <v>20</v>
      </c>
      <c r="K258" s="235"/>
      <c r="L258" s="299" t="s">
        <v>20</v>
      </c>
      <c r="M258" s="555" t="s">
        <v>20</v>
      </c>
      <c r="N258" s="159" t="s">
        <v>20</v>
      </c>
      <c r="O258" s="921"/>
      <c r="P258" s="261"/>
      <c r="Q258" s="263"/>
      <c r="R258" s="230"/>
      <c r="S258" s="769"/>
      <c r="T258" s="849"/>
      <c r="U258" s="849"/>
      <c r="V258" s="850"/>
      <c r="W258" s="298"/>
      <c r="X258" s="823"/>
      <c r="Y258" s="687"/>
      <c r="Z258" s="73"/>
      <c r="AA258" s="73"/>
      <c r="AB258" s="73"/>
    </row>
    <row r="259" spans="1:28" ht="15" customHeight="1">
      <c r="A259" s="228"/>
      <c r="B259" s="228" t="s">
        <v>674</v>
      </c>
      <c r="C259" s="228"/>
      <c r="D259" s="922"/>
      <c r="E259" s="290"/>
      <c r="F259" s="228"/>
      <c r="G259" s="297"/>
      <c r="H259" s="909"/>
      <c r="I259" s="295"/>
      <c r="J259" s="228"/>
      <c r="K259" s="488"/>
      <c r="L259" s="488"/>
      <c r="M259" s="490"/>
      <c r="N259" s="681"/>
      <c r="O259" s="921"/>
      <c r="P259" s="261"/>
      <c r="Q259" s="263"/>
      <c r="R259" s="230"/>
      <c r="S259" s="769"/>
      <c r="T259" s="849"/>
      <c r="U259" s="849"/>
      <c r="V259" s="850"/>
      <c r="W259" s="298"/>
      <c r="X259" s="823"/>
      <c r="Y259" s="687"/>
      <c r="Z259" s="73"/>
      <c r="AA259" s="73"/>
      <c r="AB259" s="73"/>
    </row>
    <row r="260" spans="1:28" ht="15" customHeight="1" thickBot="1">
      <c r="A260" s="270"/>
      <c r="B260" s="910" t="s">
        <v>384</v>
      </c>
      <c r="C260" s="228"/>
      <c r="D260" s="2814"/>
      <c r="E260" s="241"/>
      <c r="F260" s="270"/>
      <c r="G260" s="305"/>
      <c r="H260" s="913"/>
      <c r="I260" s="575"/>
      <c r="J260" s="270"/>
      <c r="K260" s="271"/>
      <c r="L260" s="271"/>
      <c r="M260" s="348"/>
      <c r="N260" s="492"/>
      <c r="O260" s="923"/>
      <c r="P260" s="247"/>
      <c r="Q260" s="112"/>
      <c r="R260" s="271"/>
      <c r="S260" s="562"/>
      <c r="T260" s="924"/>
      <c r="U260" s="924"/>
      <c r="V260" s="925"/>
      <c r="W260" s="307"/>
      <c r="X260" s="834"/>
      <c r="Y260" s="684"/>
      <c r="Z260" s="73"/>
      <c r="AA260" s="73"/>
      <c r="AB260" s="73"/>
    </row>
    <row r="261" spans="1:28" ht="15" customHeight="1" thickBot="1">
      <c r="A261" s="678">
        <v>2045</v>
      </c>
      <c r="B261" s="679" t="s">
        <v>675</v>
      </c>
      <c r="C261" s="785" t="s">
        <v>676</v>
      </c>
      <c r="D261" s="236">
        <v>16660100928</v>
      </c>
      <c r="E261" s="215"/>
      <c r="F261" s="785" t="s">
        <v>475</v>
      </c>
      <c r="G261" s="926">
        <v>92</v>
      </c>
      <c r="H261" s="641">
        <v>50</v>
      </c>
      <c r="I261" s="528">
        <f>ROUND(H261*G261/G261,2)</f>
        <v>50</v>
      </c>
      <c r="J261" s="255" t="s">
        <v>170</v>
      </c>
      <c r="K261" s="313">
        <v>95.05</v>
      </c>
      <c r="L261" s="392">
        <f>IF(OR(ISBLANK(K261),K261=0,H261=0,ISBLANK(H261)),,ROUND(K261+$L$5,2))</f>
        <v>95.05</v>
      </c>
      <c r="M261" s="670">
        <f>ROUND(I261*L261,2)</f>
        <v>4752.5</v>
      </c>
      <c r="N261" s="316">
        <f>ROUND(L261/G261,4)</f>
        <v>1.0331999999999999</v>
      </c>
      <c r="O261" s="73">
        <v>16660100928</v>
      </c>
      <c r="P261" s="74" t="s">
        <v>475</v>
      </c>
      <c r="Q261" s="927">
        <v>92</v>
      </c>
      <c r="R261" s="177">
        <v>59.7</v>
      </c>
      <c r="S261" s="155">
        <v>23.72</v>
      </c>
      <c r="T261" s="928">
        <f>ROUND($S$8*S261,2)</f>
        <v>35.35</v>
      </c>
      <c r="U261" s="929">
        <f>IF(ISBLANK(O261),,R261+T261)</f>
        <v>95.050000000000011</v>
      </c>
      <c r="V261" s="2790" t="s">
        <v>375</v>
      </c>
      <c r="W261" s="165">
        <f>IF(ISNUMBER(K261),IF(V261="Y",(K261-T261)))</f>
        <v>59.699999999999996</v>
      </c>
      <c r="X261" s="645">
        <f>ROUND(W261/Q261,4)</f>
        <v>0.64890000000000003</v>
      </c>
      <c r="Y261" s="646" t="b">
        <f>IF(V261="N",IF(ISNUMBER(R261),(R261+T261)/Q261))</f>
        <v>0</v>
      </c>
      <c r="Z261" s="598"/>
      <c r="AA261" s="598"/>
      <c r="AB261" s="598"/>
    </row>
    <row r="262" spans="1:28" ht="15" customHeight="1">
      <c r="A262" s="661"/>
      <c r="B262" s="661" t="s">
        <v>677</v>
      </c>
      <c r="C262" s="769"/>
      <c r="D262" s="236"/>
      <c r="E262" s="357"/>
      <c r="F262" s="769"/>
      <c r="G262" s="770"/>
      <c r="H262" s="771"/>
      <c r="I262" s="769"/>
      <c r="J262" s="769"/>
      <c r="K262" s="230"/>
      <c r="L262" s="230"/>
      <c r="M262" s="326"/>
      <c r="N262" s="173"/>
      <c r="O262" s="358"/>
      <c r="P262" s="261"/>
      <c r="Q262" s="261"/>
      <c r="R262" s="772"/>
      <c r="S262" s="155"/>
      <c r="T262" s="264" t="s">
        <v>20</v>
      </c>
      <c r="U262" s="264"/>
      <c r="V262" s="265"/>
      <c r="W262" s="165"/>
      <c r="X262" s="645"/>
      <c r="Y262" s="645"/>
      <c r="Z262" s="73"/>
      <c r="AA262" s="73"/>
      <c r="AB262" s="73"/>
    </row>
    <row r="263" spans="1:28" ht="15" customHeight="1" thickBot="1">
      <c r="A263" s="2798"/>
      <c r="B263" s="2798" t="s">
        <v>678</v>
      </c>
      <c r="C263" s="2799"/>
      <c r="D263" s="2800"/>
      <c r="E263" s="2801"/>
      <c r="F263" s="2799"/>
      <c r="G263" s="2802"/>
      <c r="H263" s="2803"/>
      <c r="I263" s="2799"/>
      <c r="J263" s="2799"/>
      <c r="K263" s="2804"/>
      <c r="L263" s="2726"/>
      <c r="M263" s="2728"/>
      <c r="N263" s="2805"/>
      <c r="O263" s="2806"/>
      <c r="P263" s="2807"/>
      <c r="Q263" s="2807"/>
      <c r="R263" s="2808"/>
      <c r="S263" s="2809" t="s">
        <v>20</v>
      </c>
      <c r="T263" s="2810" t="s">
        <v>255</v>
      </c>
      <c r="U263" s="2810"/>
      <c r="V263" s="2811"/>
      <c r="W263" s="2804" t="s">
        <v>20</v>
      </c>
      <c r="X263" s="2812" t="s">
        <v>20</v>
      </c>
      <c r="Y263" s="2813" t="s">
        <v>20</v>
      </c>
      <c r="Z263" s="73"/>
      <c r="AA263" s="73"/>
      <c r="AB263" s="73"/>
    </row>
    <row r="264" spans="1:28" ht="15" customHeight="1" thickBot="1">
      <c r="A264" s="2710">
        <v>2046</v>
      </c>
      <c r="B264" s="147" t="s">
        <v>679</v>
      </c>
      <c r="C264" s="2791" t="s">
        <v>444</v>
      </c>
      <c r="D264" s="283">
        <v>10182290928</v>
      </c>
      <c r="E264" s="215"/>
      <c r="F264" s="2699" t="s">
        <v>680</v>
      </c>
      <c r="G264" s="2792">
        <v>104</v>
      </c>
      <c r="H264" s="641"/>
      <c r="I264" s="2699">
        <f>ROUND(H264*G264/G264,2)</f>
        <v>0</v>
      </c>
      <c r="J264" s="2711" t="s">
        <v>170</v>
      </c>
      <c r="K264" s="156">
        <v>37.04</v>
      </c>
      <c r="L264" s="2715">
        <f>IF(OR(ISBLANK(K264),H264=0,ISBLANK(H264)),,ROUND(K264+$L$5,2))</f>
        <v>0</v>
      </c>
      <c r="M264" s="2716">
        <f>ROUND(I264*L264,2)</f>
        <v>0</v>
      </c>
      <c r="N264" s="2793">
        <f>ROUND(L264/G264,4)</f>
        <v>0</v>
      </c>
      <c r="O264" s="921"/>
      <c r="P264" s="2794"/>
      <c r="Q264" s="2795"/>
      <c r="R264" s="2796"/>
      <c r="S264" s="650"/>
      <c r="T264" s="843"/>
      <c r="U264" s="843"/>
      <c r="V264" s="930"/>
      <c r="W264" s="235"/>
      <c r="X264" s="806"/>
      <c r="Y264" s="2797"/>
      <c r="Z264" s="73"/>
      <c r="AA264" s="73"/>
      <c r="AB264" s="73"/>
    </row>
    <row r="265" spans="1:28" ht="15" customHeight="1">
      <c r="A265" s="228"/>
      <c r="B265" s="166" t="s">
        <v>681</v>
      </c>
      <c r="C265" s="228"/>
      <c r="D265" s="794"/>
      <c r="E265" s="290"/>
      <c r="F265" s="228"/>
      <c r="G265" s="297"/>
      <c r="H265" s="909"/>
      <c r="I265" s="295"/>
      <c r="J265" s="228"/>
      <c r="K265" s="488"/>
      <c r="L265" s="488"/>
      <c r="M265" s="490"/>
      <c r="N265" s="681"/>
      <c r="O265" s="921"/>
      <c r="P265" s="261"/>
      <c r="Q265" s="263"/>
      <c r="R265" s="230"/>
      <c r="S265" s="769"/>
      <c r="T265" s="849"/>
      <c r="U265" s="849"/>
      <c r="V265" s="850"/>
      <c r="W265" s="298"/>
      <c r="X265" s="823"/>
      <c r="Y265" s="687"/>
      <c r="Z265" s="73"/>
      <c r="AA265" s="73"/>
      <c r="AB265" s="73"/>
    </row>
    <row r="266" spans="1:28" ht="15" customHeight="1">
      <c r="A266" s="228"/>
      <c r="B266" s="166" t="s">
        <v>682</v>
      </c>
      <c r="C266" s="228"/>
      <c r="D266" s="794"/>
      <c r="E266" s="290"/>
      <c r="F266" s="228"/>
      <c r="G266" s="297"/>
      <c r="H266" s="909"/>
      <c r="I266" s="295"/>
      <c r="J266" s="228"/>
      <c r="K266" s="488"/>
      <c r="L266" s="488"/>
      <c r="M266" s="490"/>
      <c r="N266" s="681"/>
      <c r="O266" s="921"/>
      <c r="P266" s="261"/>
      <c r="Q266" s="263"/>
      <c r="R266" s="230"/>
      <c r="S266" s="769"/>
      <c r="T266" s="849"/>
      <c r="U266" s="849"/>
      <c r="V266" s="850"/>
      <c r="W266" s="298"/>
      <c r="X266" s="823"/>
      <c r="Y266" s="687"/>
      <c r="Z266" s="73"/>
      <c r="AA266" s="73"/>
      <c r="AB266" s="73"/>
    </row>
    <row r="267" spans="1:28" ht="15" customHeight="1">
      <c r="A267" s="270"/>
      <c r="B267" s="268" t="s">
        <v>384</v>
      </c>
      <c r="C267" s="270"/>
      <c r="D267" s="899"/>
      <c r="E267" s="241"/>
      <c r="F267" s="270"/>
      <c r="G267" s="305"/>
      <c r="H267" s="913"/>
      <c r="I267" s="575"/>
      <c r="J267" s="270"/>
      <c r="K267" s="271"/>
      <c r="L267" s="271"/>
      <c r="M267" s="348"/>
      <c r="N267" s="492"/>
      <c r="O267" s="923"/>
      <c r="P267" s="247"/>
      <c r="Q267" s="112"/>
      <c r="R267" s="271"/>
      <c r="S267" s="562"/>
      <c r="T267" s="924"/>
      <c r="U267" s="924"/>
      <c r="V267" s="925"/>
      <c r="W267" s="307"/>
      <c r="X267" s="834"/>
      <c r="Y267" s="684"/>
      <c r="Z267" s="73"/>
      <c r="AA267" s="73"/>
      <c r="AB267" s="73"/>
    </row>
    <row r="268" spans="1:28" ht="15" customHeight="1">
      <c r="A268" s="910">
        <v>2047</v>
      </c>
      <c r="B268" s="254" t="s">
        <v>683</v>
      </c>
      <c r="C268" s="580" t="s">
        <v>444</v>
      </c>
      <c r="D268" s="768">
        <v>10041870928</v>
      </c>
      <c r="E268" s="215"/>
      <c r="F268" s="154" t="s">
        <v>684</v>
      </c>
      <c r="G268" s="256">
        <v>48</v>
      </c>
      <c r="H268" s="641"/>
      <c r="I268" s="154">
        <f>ROUND(H268*G268/G268,2)</f>
        <v>0</v>
      </c>
      <c r="J268" s="155" t="s">
        <v>170</v>
      </c>
      <c r="K268" s="156">
        <v>47.91</v>
      </c>
      <c r="L268" s="157">
        <f>IF(OR(ISBLANK(K268),H268=0,ISBLANK(H268)),,ROUND(K268+$L$5,2))</f>
        <v>0</v>
      </c>
      <c r="M268" s="555">
        <f>ROUND(I268*L268,2)</f>
        <v>0</v>
      </c>
      <c r="N268" s="159">
        <f>ROUND(L268/G268,4)</f>
        <v>0</v>
      </c>
      <c r="O268" s="921"/>
      <c r="P268" s="280"/>
      <c r="Q268" s="148"/>
      <c r="R268" s="165"/>
      <c r="S268" s="650"/>
      <c r="T268" s="843"/>
      <c r="U268" s="843"/>
      <c r="V268" s="930"/>
      <c r="W268" s="235"/>
      <c r="X268" s="806"/>
      <c r="Y268" s="645"/>
      <c r="Z268" s="73"/>
      <c r="AA268" s="73"/>
      <c r="AB268" s="73"/>
    </row>
    <row r="269" spans="1:28" ht="15" customHeight="1">
      <c r="A269" s="228"/>
      <c r="B269" s="166" t="s">
        <v>685</v>
      </c>
      <c r="C269" s="228"/>
      <c r="D269" s="794"/>
      <c r="E269" s="290"/>
      <c r="F269" s="228"/>
      <c r="G269" s="297"/>
      <c r="H269" s="909"/>
      <c r="I269" s="295"/>
      <c r="J269" s="228"/>
      <c r="K269" s="488"/>
      <c r="L269" s="488"/>
      <c r="M269" s="490"/>
      <c r="N269" s="681"/>
      <c r="O269" s="921"/>
      <c r="P269" s="261"/>
      <c r="Q269" s="263"/>
      <c r="R269" s="230"/>
      <c r="S269" s="769"/>
      <c r="T269" s="849"/>
      <c r="U269" s="849"/>
      <c r="V269" s="850"/>
      <c r="W269" s="298"/>
      <c r="X269" s="823"/>
      <c r="Y269" s="687"/>
      <c r="Z269" s="73"/>
      <c r="AA269" s="73"/>
      <c r="AB269" s="73"/>
    </row>
    <row r="270" spans="1:28" ht="15" customHeight="1">
      <c r="A270" s="228"/>
      <c r="B270" s="166" t="s">
        <v>686</v>
      </c>
      <c r="C270" s="228"/>
      <c r="D270" s="794"/>
      <c r="E270" s="290"/>
      <c r="F270" s="228"/>
      <c r="G270" s="297"/>
      <c r="H270" s="909"/>
      <c r="I270" s="295"/>
      <c r="J270" s="228"/>
      <c r="K270" s="488"/>
      <c r="L270" s="488"/>
      <c r="M270" s="490"/>
      <c r="N270" s="681"/>
      <c r="O270" s="921"/>
      <c r="P270" s="261"/>
      <c r="Q270" s="263"/>
      <c r="R270" s="230"/>
      <c r="S270" s="769"/>
      <c r="T270" s="849"/>
      <c r="U270" s="849"/>
      <c r="V270" s="850"/>
      <c r="W270" s="298"/>
      <c r="X270" s="823"/>
      <c r="Y270" s="687"/>
      <c r="Z270" s="73"/>
      <c r="AA270" s="73"/>
      <c r="AB270" s="73"/>
    </row>
    <row r="271" spans="1:28" ht="15" customHeight="1">
      <c r="A271" s="270"/>
      <c r="B271" s="268" t="s">
        <v>384</v>
      </c>
      <c r="C271" s="270"/>
      <c r="D271" s="899"/>
      <c r="E271" s="241"/>
      <c r="F271" s="270"/>
      <c r="G271" s="305"/>
      <c r="H271" s="913"/>
      <c r="I271" s="575"/>
      <c r="J271" s="270"/>
      <c r="K271" s="271"/>
      <c r="L271" s="271"/>
      <c r="M271" s="348"/>
      <c r="N271" s="492"/>
      <c r="O271" s="814"/>
      <c r="P271" s="261"/>
      <c r="Q271" s="263"/>
      <c r="R271" s="230"/>
      <c r="S271" s="769"/>
      <c r="T271" s="849"/>
      <c r="U271" s="849"/>
      <c r="V271" s="850"/>
      <c r="W271" s="298"/>
      <c r="X271" s="823"/>
      <c r="Y271" s="687"/>
      <c r="Z271" s="73"/>
      <c r="AA271" s="73"/>
      <c r="AB271" s="73"/>
    </row>
    <row r="272" spans="1:28" ht="15" customHeight="1">
      <c r="A272" s="758"/>
      <c r="B272" s="716" t="s">
        <v>687</v>
      </c>
      <c r="C272" s="758"/>
      <c r="D272" s="758"/>
      <c r="E272" s="718"/>
      <c r="F272" s="758"/>
      <c r="G272" s="759"/>
      <c r="H272" s="723"/>
      <c r="I272" s="723"/>
      <c r="J272" s="758"/>
      <c r="K272" s="723"/>
      <c r="L272" s="723"/>
      <c r="M272" s="723"/>
      <c r="N272" s="760"/>
      <c r="O272" s="862"/>
      <c r="P272" s="725"/>
      <c r="Q272" s="725"/>
      <c r="R272" s="891"/>
      <c r="S272" s="725"/>
      <c r="T272" s="725"/>
      <c r="U272" s="725"/>
      <c r="V272" s="726"/>
      <c r="W272" s="725"/>
      <c r="X272" s="763"/>
      <c r="Y272" s="763"/>
      <c r="Z272" s="73"/>
      <c r="AA272" s="73"/>
      <c r="AB272" s="73"/>
    </row>
    <row r="273" spans="1:28" ht="15" customHeight="1">
      <c r="A273" s="371">
        <v>2048</v>
      </c>
      <c r="B273" s="147" t="s">
        <v>688</v>
      </c>
      <c r="C273" s="356" t="s">
        <v>689</v>
      </c>
      <c r="D273" s="777">
        <v>23456</v>
      </c>
      <c r="E273" s="215"/>
      <c r="F273" s="356" t="s">
        <v>690</v>
      </c>
      <c r="G273" s="895">
        <v>130</v>
      </c>
      <c r="H273" s="641"/>
      <c r="I273" s="154">
        <f>ROUND(H273*G273/G273,2)</f>
        <v>0</v>
      </c>
      <c r="J273" s="356" t="s">
        <v>170</v>
      </c>
      <c r="K273" s="156">
        <v>95</v>
      </c>
      <c r="L273" s="157">
        <f>IF(OR(ISBLANK(K273),K273=0,H273=0,ISBLANK(H273)),,ROUND(K273+$L$5,2))</f>
        <v>0</v>
      </c>
      <c r="M273" s="555">
        <f>ROUND(I273*L273,2)</f>
        <v>0</v>
      </c>
      <c r="N273" s="159">
        <f>ROUND(L273/G273,4)</f>
        <v>0</v>
      </c>
      <c r="O273" s="777"/>
      <c r="P273" s="844"/>
      <c r="Q273" s="73"/>
      <c r="R273" s="155"/>
      <c r="S273" s="155"/>
      <c r="T273" s="165"/>
      <c r="U273" s="165"/>
      <c r="V273" s="294"/>
      <c r="W273" s="165"/>
      <c r="X273" s="931"/>
      <c r="Y273" s="931"/>
      <c r="Z273" s="73"/>
      <c r="AA273" s="73"/>
      <c r="AB273" s="73"/>
    </row>
    <row r="274" spans="1:28" ht="15" customHeight="1">
      <c r="A274" s="166"/>
      <c r="B274" s="166" t="s">
        <v>691</v>
      </c>
      <c r="C274" s="166"/>
      <c r="D274" s="879"/>
      <c r="E274" s="229"/>
      <c r="F274" s="166"/>
      <c r="G274" s="168"/>
      <c r="H274" s="567"/>
      <c r="I274" s="498"/>
      <c r="J274" s="166"/>
      <c r="K274" s="230"/>
      <c r="L274" s="171"/>
      <c r="M274" s="166"/>
      <c r="N274" s="173"/>
      <c r="O274" s="810"/>
      <c r="P274" s="261"/>
      <c r="Q274" s="263"/>
      <c r="R274" s="932"/>
      <c r="S274" s="166"/>
      <c r="T274" s="230"/>
      <c r="U274" s="230"/>
      <c r="V274" s="302"/>
      <c r="W274" s="230"/>
      <c r="X274" s="652"/>
      <c r="Y274" s="645" t="s">
        <v>20</v>
      </c>
      <c r="Z274" s="73"/>
      <c r="AA274" s="73"/>
      <c r="AB274" s="73"/>
    </row>
    <row r="275" spans="1:28" ht="15" customHeight="1">
      <c r="A275" s="228"/>
      <c r="B275" s="166" t="s">
        <v>692</v>
      </c>
      <c r="C275" s="228"/>
      <c r="D275" s="879"/>
      <c r="E275" s="290"/>
      <c r="F275" s="228"/>
      <c r="G275" s="297"/>
      <c r="H275" s="567"/>
      <c r="I275" s="295"/>
      <c r="J275" s="228"/>
      <c r="K275" s="488"/>
      <c r="L275" s="299"/>
      <c r="M275" s="228"/>
      <c r="N275" s="681"/>
      <c r="O275" s="810"/>
      <c r="P275" s="261"/>
      <c r="Q275" s="263"/>
      <c r="R275" s="933"/>
      <c r="S275" s="228"/>
      <c r="T275" s="488"/>
      <c r="U275" s="488"/>
      <c r="V275" s="489"/>
      <c r="W275" s="488"/>
      <c r="X275" s="659"/>
      <c r="Y275" s="660"/>
      <c r="Z275" s="73"/>
      <c r="AA275" s="73"/>
      <c r="AB275" s="73"/>
    </row>
    <row r="276" spans="1:28" ht="15" customHeight="1">
      <c r="A276" s="198"/>
      <c r="B276" s="268" t="s">
        <v>646</v>
      </c>
      <c r="C276" s="270"/>
      <c r="D276" s="880"/>
      <c r="E276" s="241"/>
      <c r="F276" s="270"/>
      <c r="G276" s="305"/>
      <c r="H276" s="583"/>
      <c r="I276" s="575"/>
      <c r="J276" s="270"/>
      <c r="K276" s="271"/>
      <c r="L276" s="246"/>
      <c r="M276" s="270"/>
      <c r="N276" s="492"/>
      <c r="O276" s="205"/>
      <c r="P276" s="783"/>
      <c r="Q276" s="205"/>
      <c r="R276" s="665"/>
      <c r="S276" s="270"/>
      <c r="T276" s="271"/>
      <c r="U276" s="271"/>
      <c r="V276" s="308"/>
      <c r="W276" s="271"/>
      <c r="X276" s="667"/>
      <c r="Y276" s="684" t="s">
        <v>20</v>
      </c>
      <c r="Z276" s="73"/>
      <c r="AA276" s="73"/>
      <c r="AB276" s="73"/>
    </row>
    <row r="277" spans="1:28" ht="15" customHeight="1">
      <c r="A277" s="146">
        <v>2049</v>
      </c>
      <c r="B277" s="147" t="s">
        <v>693</v>
      </c>
      <c r="C277" s="255" t="s">
        <v>694</v>
      </c>
      <c r="D277" s="879">
        <v>7325</v>
      </c>
      <c r="E277" s="350"/>
      <c r="F277" s="255" t="s">
        <v>695</v>
      </c>
      <c r="G277" s="531">
        <v>53</v>
      </c>
      <c r="H277" s="669">
        <v>50</v>
      </c>
      <c r="I277" s="528">
        <f>ROUND(H277*G277/G277,2)</f>
        <v>50</v>
      </c>
      <c r="J277" s="255" t="s">
        <v>170</v>
      </c>
      <c r="K277" s="156"/>
      <c r="L277" s="157">
        <f>IF(OR(ISBLANK(K277),K277=0,H277=0,ISBLANK(H277)),,ROUND(K277+$L$5,2))</f>
        <v>0</v>
      </c>
      <c r="M277" s="555">
        <f>ROUND(I277*L277,2)</f>
        <v>0</v>
      </c>
      <c r="N277" s="159">
        <f>ROUND(L277/G277,4)</f>
        <v>0</v>
      </c>
      <c r="O277" s="777"/>
      <c r="P277" s="844"/>
      <c r="Q277" s="73"/>
      <c r="R277" s="155"/>
      <c r="S277" s="155"/>
      <c r="T277" s="165"/>
      <c r="U277" s="165"/>
      <c r="V277" s="294"/>
      <c r="W277" s="165"/>
      <c r="X277" s="931"/>
      <c r="Y277" s="931"/>
      <c r="Z277" s="73"/>
      <c r="AA277" s="73"/>
      <c r="AB277" s="73"/>
    </row>
    <row r="278" spans="1:28" ht="15" customHeight="1">
      <c r="A278" s="155"/>
      <c r="B278" s="650" t="s">
        <v>696</v>
      </c>
      <c r="C278" s="155"/>
      <c r="D278" s="879"/>
      <c r="E278" s="934"/>
      <c r="F278" s="650"/>
      <c r="G278" s="152"/>
      <c r="H278" s="935"/>
      <c r="I278" s="155"/>
      <c r="J278" s="155"/>
      <c r="K278" s="235"/>
      <c r="L278" s="157"/>
      <c r="M278" s="555"/>
      <c r="N278" s="159"/>
      <c r="O278" s="810"/>
      <c r="P278" s="261"/>
      <c r="Q278" s="263"/>
      <c r="R278" s="540"/>
      <c r="S278" s="155"/>
      <c r="T278" s="165"/>
      <c r="U278" s="165"/>
      <c r="V278" s="294"/>
      <c r="W278" s="165"/>
      <c r="X278" s="931"/>
      <c r="Y278" s="931"/>
      <c r="Z278" s="73"/>
      <c r="AA278" s="73"/>
      <c r="AB278" s="73"/>
    </row>
    <row r="279" spans="1:28" ht="15" customHeight="1">
      <c r="A279" s="356"/>
      <c r="B279" s="650" t="s">
        <v>697</v>
      </c>
      <c r="C279" s="356"/>
      <c r="D279" s="879"/>
      <c r="E279" s="934"/>
      <c r="F279" s="867"/>
      <c r="G279" s="895"/>
      <c r="H279" s="935"/>
      <c r="I279" s="155"/>
      <c r="J279" s="356"/>
      <c r="K279" s="235"/>
      <c r="L279" s="157"/>
      <c r="M279" s="555"/>
      <c r="N279" s="159"/>
      <c r="O279" s="810"/>
      <c r="P279" s="261"/>
      <c r="Q279" s="263"/>
      <c r="R279" s="540"/>
      <c r="S279" s="155"/>
      <c r="T279" s="165"/>
      <c r="U279" s="165"/>
      <c r="V279" s="294"/>
      <c r="W279" s="165"/>
      <c r="X279" s="931"/>
      <c r="Y279" s="931"/>
      <c r="Z279" s="73"/>
      <c r="AA279" s="73"/>
      <c r="AB279" s="73"/>
    </row>
    <row r="280" spans="1:28" ht="15" customHeight="1">
      <c r="A280" s="166"/>
      <c r="B280" s="769" t="s">
        <v>698</v>
      </c>
      <c r="C280" s="166"/>
      <c r="D280" s="879"/>
      <c r="E280" s="229"/>
      <c r="F280" s="166"/>
      <c r="G280" s="168"/>
      <c r="H280" s="567"/>
      <c r="I280" s="498"/>
      <c r="J280" s="166"/>
      <c r="K280" s="230"/>
      <c r="L280" s="171"/>
      <c r="M280" s="166"/>
      <c r="N280" s="173"/>
      <c r="O280" s="810"/>
      <c r="P280" s="261"/>
      <c r="Q280" s="263"/>
      <c r="R280" s="932"/>
      <c r="S280" s="166"/>
      <c r="T280" s="230"/>
      <c r="U280" s="230"/>
      <c r="V280" s="302"/>
      <c r="W280" s="230"/>
      <c r="X280" s="652"/>
      <c r="Y280" s="645" t="s">
        <v>20</v>
      </c>
      <c r="Z280" s="73"/>
      <c r="AA280" s="73"/>
      <c r="AB280" s="73"/>
    </row>
    <row r="281" spans="1:28" ht="15" customHeight="1">
      <c r="A281" s="270"/>
      <c r="B281" s="936" t="s">
        <v>240</v>
      </c>
      <c r="C281" s="270"/>
      <c r="D281" s="880"/>
      <c r="E281" s="241"/>
      <c r="F281" s="270"/>
      <c r="G281" s="305"/>
      <c r="H281" s="583"/>
      <c r="I281" s="575"/>
      <c r="J281" s="270"/>
      <c r="K281" s="271"/>
      <c r="L281" s="246"/>
      <c r="M281" s="270"/>
      <c r="N281" s="492"/>
      <c r="O281" s="205"/>
      <c r="P281" s="783"/>
      <c r="Q281" s="205"/>
      <c r="R281" s="665"/>
      <c r="S281" s="270"/>
      <c r="T281" s="271"/>
      <c r="U281" s="271"/>
      <c r="V281" s="308"/>
      <c r="W281" s="271"/>
      <c r="X281" s="667"/>
      <c r="Y281" s="684" t="s">
        <v>20</v>
      </c>
      <c r="Z281" s="73"/>
      <c r="AA281" s="73"/>
      <c r="AB281" s="73"/>
    </row>
    <row r="282" spans="1:28" ht="15" customHeight="1">
      <c r="A282" s="371">
        <v>2050</v>
      </c>
      <c r="B282" s="937" t="s">
        <v>699</v>
      </c>
      <c r="C282" s="356" t="s">
        <v>444</v>
      </c>
      <c r="D282" s="768">
        <v>10046210928</v>
      </c>
      <c r="E282" s="260"/>
      <c r="F282" s="356" t="s">
        <v>223</v>
      </c>
      <c r="G282" s="895">
        <v>160</v>
      </c>
      <c r="H282" s="669">
        <v>100</v>
      </c>
      <c r="I282" s="154">
        <f>ROUND(H282*G282/G282,2)</f>
        <v>100</v>
      </c>
      <c r="J282" s="356" t="s">
        <v>170</v>
      </c>
      <c r="K282" s="313">
        <v>120.15</v>
      </c>
      <c r="L282" s="157">
        <f>IF(OR(ISBLANK(K282),K282=0,H282=0,ISBLANK(H282)),,ROUND(K282+$L$5,2))</f>
        <v>120.15</v>
      </c>
      <c r="M282" s="555">
        <f>ROUND(I282*L282,2)</f>
        <v>12015</v>
      </c>
      <c r="N282" s="159">
        <f>ROUND(L282/G282,4)</f>
        <v>0.75090000000000001</v>
      </c>
      <c r="O282" s="777">
        <v>10046210928</v>
      </c>
      <c r="P282" s="844" t="s">
        <v>223</v>
      </c>
      <c r="Q282" s="73">
        <v>160</v>
      </c>
      <c r="R282" s="177">
        <v>51.83</v>
      </c>
      <c r="S282" s="155">
        <v>45.84</v>
      </c>
      <c r="T282" s="938">
        <f>ROUND($S$9*S282,2)</f>
        <v>68.319999999999993</v>
      </c>
      <c r="U282" s="495">
        <f>IF(ISBLANK(O282),,R282+T282)</f>
        <v>120.14999999999999</v>
      </c>
      <c r="V282" s="671" t="s">
        <v>375</v>
      </c>
      <c r="W282" s="165">
        <f>IF(ISNUMBER(K282),IF(V282="Y",(K282-T282)))</f>
        <v>51.830000000000013</v>
      </c>
      <c r="X282" s="645">
        <f>ROUND(W282/Q282,4)</f>
        <v>0.32390000000000002</v>
      </c>
      <c r="Y282" s="646" t="b">
        <f>IF(V282="N",IF(ISNUMBER(R282),(R282+T282)/Q282))</f>
        <v>0</v>
      </c>
      <c r="Z282" s="73"/>
      <c r="AA282" s="73"/>
      <c r="AB282" s="73"/>
    </row>
    <row r="283" spans="1:28" ht="15" customHeight="1">
      <c r="A283" s="166"/>
      <c r="B283" s="769" t="s">
        <v>700</v>
      </c>
      <c r="C283" s="166"/>
      <c r="D283" s="879"/>
      <c r="E283" s="229"/>
      <c r="F283" s="166"/>
      <c r="G283" s="168"/>
      <c r="H283" s="567"/>
      <c r="I283" s="498"/>
      <c r="J283" s="166"/>
      <c r="K283" s="230"/>
      <c r="L283" s="171"/>
      <c r="M283" s="166"/>
      <c r="N283" s="173"/>
      <c r="O283" s="810"/>
      <c r="P283" s="261"/>
      <c r="Q283" s="263"/>
      <c r="R283" s="932"/>
      <c r="S283" s="166"/>
      <c r="T283" s="230"/>
      <c r="U283" s="230"/>
      <c r="V283" s="302"/>
      <c r="W283" s="230"/>
      <c r="X283" s="652"/>
      <c r="Y283" s="645" t="s">
        <v>20</v>
      </c>
      <c r="Z283" s="73"/>
      <c r="AA283" s="73"/>
      <c r="AB283" s="73"/>
    </row>
    <row r="284" spans="1:28" ht="15" customHeight="1">
      <c r="A284" s="270"/>
      <c r="B284" s="936" t="s">
        <v>257</v>
      </c>
      <c r="C284" s="270"/>
      <c r="D284" s="880"/>
      <c r="E284" s="241"/>
      <c r="F284" s="270"/>
      <c r="G284" s="305"/>
      <c r="H284" s="583"/>
      <c r="I284" s="575"/>
      <c r="J284" s="270"/>
      <c r="K284" s="271"/>
      <c r="L284" s="246"/>
      <c r="M284" s="270"/>
      <c r="N284" s="492"/>
      <c r="O284" s="588"/>
      <c r="P284" s="802"/>
      <c r="Q284" s="205"/>
      <c r="R284" s="665"/>
      <c r="S284" s="270"/>
      <c r="T284" s="271"/>
      <c r="U284" s="271"/>
      <c r="V284" s="308"/>
      <c r="W284" s="271"/>
      <c r="X284" s="667"/>
      <c r="Y284" s="684" t="s">
        <v>20</v>
      </c>
      <c r="Z284" s="73"/>
      <c r="AA284" s="73"/>
      <c r="AB284" s="73"/>
    </row>
    <row r="285" spans="1:28" ht="15" customHeight="1">
      <c r="A285" s="504">
        <v>2051</v>
      </c>
      <c r="B285" s="254" t="s">
        <v>701</v>
      </c>
      <c r="C285" s="154" t="s">
        <v>702</v>
      </c>
      <c r="D285" s="768">
        <v>110452</v>
      </c>
      <c r="E285" s="260"/>
      <c r="F285" s="769" t="s">
        <v>703</v>
      </c>
      <c r="G285" s="769">
        <v>104</v>
      </c>
      <c r="H285" s="669">
        <v>50</v>
      </c>
      <c r="I285" s="154">
        <f>ROUND(H285*G285/G285,2)</f>
        <v>50</v>
      </c>
      <c r="J285" s="255" t="s">
        <v>170</v>
      </c>
      <c r="K285" s="313">
        <v>64.45</v>
      </c>
      <c r="L285" s="157">
        <f>IF(OR(ISBLANK(K285),K285=0,H285=0,ISBLANK(H285)),,ROUND(K285+$L$5,2))</f>
        <v>64.45</v>
      </c>
      <c r="M285" s="555">
        <f>ROUND(I285*L285,2)</f>
        <v>3222.5</v>
      </c>
      <c r="N285" s="159">
        <f>ROUND(L285/G285,4)</f>
        <v>0.61970000000000003</v>
      </c>
      <c r="O285" s="777">
        <v>110452</v>
      </c>
      <c r="P285" s="844" t="s">
        <v>703</v>
      </c>
      <c r="Q285" s="73">
        <v>104</v>
      </c>
      <c r="R285" s="177"/>
      <c r="S285" s="155">
        <v>15.42</v>
      </c>
      <c r="T285" s="642">
        <f>ROUND($S$8*S285,2)</f>
        <v>22.98</v>
      </c>
      <c r="U285" s="495">
        <f>IF(ISBLANK(O285),,R285+T285)</f>
        <v>22.98</v>
      </c>
      <c r="V285" s="671" t="s">
        <v>375</v>
      </c>
      <c r="W285" s="165">
        <f>IF(ISNUMBER(K285),IF(V285="Y",(K285-T285)))</f>
        <v>41.47</v>
      </c>
      <c r="X285" s="645">
        <f>ROUND(W285/Q285,4)</f>
        <v>0.39879999999999999</v>
      </c>
      <c r="Y285" s="646" t="b">
        <f>IF(V285="N",IF(ISNUMBER(R285),(R285+T285)/Q285))</f>
        <v>0</v>
      </c>
      <c r="Z285" s="73"/>
      <c r="AA285" s="73"/>
      <c r="AB285" s="73"/>
    </row>
    <row r="286" spans="1:28" ht="15" customHeight="1">
      <c r="A286" s="166"/>
      <c r="B286" s="769" t="s">
        <v>704</v>
      </c>
      <c r="C286" s="939" t="s">
        <v>20</v>
      </c>
      <c r="D286" s="879"/>
      <c r="E286" s="892"/>
      <c r="F286" s="769"/>
      <c r="G286" s="769"/>
      <c r="H286" s="940"/>
      <c r="I286" s="839" t="s">
        <v>20</v>
      </c>
      <c r="J286" s="650" t="s">
        <v>20</v>
      </c>
      <c r="K286" s="235"/>
      <c r="L286" s="893" t="s">
        <v>20</v>
      </c>
      <c r="M286" s="885" t="s">
        <v>20</v>
      </c>
      <c r="N286" s="423" t="s">
        <v>20</v>
      </c>
      <c r="O286" s="810"/>
      <c r="P286" s="261"/>
      <c r="Q286" s="263"/>
      <c r="R286" s="462"/>
      <c r="S286" s="166"/>
      <c r="T286" s="230"/>
      <c r="U286" s="230"/>
      <c r="V286" s="302"/>
      <c r="W286" s="230"/>
      <c r="X286" s="652"/>
      <c r="Y286" s="645" t="s">
        <v>20</v>
      </c>
      <c r="Z286" s="73"/>
      <c r="AA286" s="73"/>
      <c r="AB286" s="73"/>
    </row>
    <row r="287" spans="1:28" ht="15" customHeight="1">
      <c r="A287" s="228"/>
      <c r="B287" s="773" t="s">
        <v>705</v>
      </c>
      <c r="C287" s="939"/>
      <c r="D287" s="879"/>
      <c r="E287" s="892"/>
      <c r="F287" s="769"/>
      <c r="G287" s="769"/>
      <c r="H287" s="940"/>
      <c r="I287" s="769"/>
      <c r="J287" s="650"/>
      <c r="K287" s="235"/>
      <c r="L287" s="893"/>
      <c r="M287" s="568"/>
      <c r="N287" s="873"/>
      <c r="O287" s="810"/>
      <c r="P287" s="261"/>
      <c r="Q287" s="263"/>
      <c r="R287" s="300"/>
      <c r="S287" s="228"/>
      <c r="T287" s="488"/>
      <c r="U287" s="488"/>
      <c r="V287" s="489"/>
      <c r="W287" s="488"/>
      <c r="X287" s="659"/>
      <c r="Y287" s="645"/>
      <c r="Z287" s="73"/>
      <c r="AA287" s="73"/>
      <c r="AB287" s="73"/>
    </row>
    <row r="288" spans="1:28" ht="15" customHeight="1">
      <c r="A288" s="228"/>
      <c r="B288" s="773" t="s">
        <v>706</v>
      </c>
      <c r="C288" s="939"/>
      <c r="D288" s="879"/>
      <c r="E288" s="892"/>
      <c r="F288" s="769"/>
      <c r="G288" s="769"/>
      <c r="H288" s="940"/>
      <c r="I288" s="769"/>
      <c r="J288" s="650"/>
      <c r="K288" s="235"/>
      <c r="L288" s="893"/>
      <c r="M288" s="568"/>
      <c r="N288" s="873"/>
      <c r="O288" s="810"/>
      <c r="P288" s="261"/>
      <c r="Q288" s="263"/>
      <c r="R288" s="300"/>
      <c r="S288" s="228"/>
      <c r="T288" s="488"/>
      <c r="U288" s="488"/>
      <c r="V288" s="489"/>
      <c r="W288" s="488"/>
      <c r="X288" s="659"/>
      <c r="Y288" s="645"/>
      <c r="Z288" s="73"/>
      <c r="AA288" s="73"/>
      <c r="AB288" s="73"/>
    </row>
    <row r="289" spans="1:28" ht="15" customHeight="1">
      <c r="A289" s="228"/>
      <c r="B289" s="773" t="s">
        <v>20</v>
      </c>
      <c r="C289" s="939" t="s">
        <v>20</v>
      </c>
      <c r="D289" s="879"/>
      <c r="E289" s="283"/>
      <c r="F289" s="769"/>
      <c r="G289" s="769"/>
      <c r="H289" s="940"/>
      <c r="I289" s="941"/>
      <c r="J289" s="769"/>
      <c r="K289" s="298"/>
      <c r="L289" s="893"/>
      <c r="M289" s="942"/>
      <c r="N289" s="894"/>
      <c r="O289" s="810"/>
      <c r="P289" s="261"/>
      <c r="Q289" s="263"/>
      <c r="R289" s="471"/>
      <c r="S289" s="228"/>
      <c r="T289" s="488"/>
      <c r="U289" s="488"/>
      <c r="V289" s="489"/>
      <c r="W289" s="488"/>
      <c r="X289" s="659"/>
      <c r="Y289" s="645"/>
      <c r="Z289" s="73"/>
      <c r="AA289" s="73"/>
      <c r="AB289" s="73"/>
    </row>
    <row r="290" spans="1:28" ht="15" customHeight="1">
      <c r="A290" s="198"/>
      <c r="B290" s="936" t="s">
        <v>707</v>
      </c>
      <c r="C290" s="198"/>
      <c r="D290" s="880"/>
      <c r="E290" s="411"/>
      <c r="F290" s="198"/>
      <c r="G290" s="243"/>
      <c r="H290" s="363"/>
      <c r="I290" s="575"/>
      <c r="J290" s="198"/>
      <c r="K290" s="566"/>
      <c r="L290" s="246"/>
      <c r="M290" s="348"/>
      <c r="N290" s="492"/>
      <c r="O290" s="205"/>
      <c r="P290" s="783"/>
      <c r="Q290" s="205"/>
      <c r="R290" s="665"/>
      <c r="S290" s="270"/>
      <c r="T290" s="271"/>
      <c r="U290" s="271"/>
      <c r="V290" s="308"/>
      <c r="W290" s="271"/>
      <c r="X290" s="667"/>
      <c r="Y290" s="766" t="s">
        <v>20</v>
      </c>
      <c r="Z290" s="73"/>
      <c r="AA290" s="73"/>
      <c r="AB290" s="73"/>
    </row>
    <row r="291" spans="1:28" ht="15" customHeight="1">
      <c r="A291" s="146">
        <v>2052</v>
      </c>
      <c r="B291" s="254" t="s">
        <v>708</v>
      </c>
      <c r="C291" s="155" t="s">
        <v>702</v>
      </c>
      <c r="D291" s="768">
        <v>110458</v>
      </c>
      <c r="E291" s="260"/>
      <c r="F291" s="214" t="s">
        <v>703</v>
      </c>
      <c r="G291" s="152">
        <v>104</v>
      </c>
      <c r="H291" s="641"/>
      <c r="I291" s="154">
        <f>ROUND(H291*G291/G291,2)</f>
        <v>0</v>
      </c>
      <c r="J291" s="155" t="s">
        <v>170</v>
      </c>
      <c r="K291" s="313">
        <v>75</v>
      </c>
      <c r="L291" s="157">
        <f>IF(OR(ISBLANK(K291),K291=0,H291=0,ISBLANK(H291)),,ROUND(K291+$L$5,2))</f>
        <v>0</v>
      </c>
      <c r="M291" s="555">
        <f>ROUND(I291*L291,2)</f>
        <v>0</v>
      </c>
      <c r="N291" s="159">
        <f>ROUND(L291/G291,4)</f>
        <v>0</v>
      </c>
      <c r="O291" s="777">
        <v>110458</v>
      </c>
      <c r="P291" s="844" t="s">
        <v>324</v>
      </c>
      <c r="Q291" s="73">
        <v>104</v>
      </c>
      <c r="R291" s="177"/>
      <c r="S291" s="155">
        <v>31.93</v>
      </c>
      <c r="T291" s="938">
        <f>ROUND($S$8*S291,2)</f>
        <v>47.59</v>
      </c>
      <c r="U291" s="495">
        <f>IF(ISBLANK(O291),,R291+T291)</f>
        <v>47.59</v>
      </c>
      <c r="V291" s="671" t="s">
        <v>375</v>
      </c>
      <c r="W291" s="165">
        <f>IF(ISNUMBER(K291),IF(V291="Y",(K291-T291)))</f>
        <v>27.409999999999997</v>
      </c>
      <c r="X291" s="645">
        <f>ROUND(W291/Q291,4)</f>
        <v>0.2636</v>
      </c>
      <c r="Y291" s="646" t="b">
        <f>IF(V291="N",IF(ISNUMBER(R291),(R291+T291)/Q291))</f>
        <v>0</v>
      </c>
      <c r="Z291" s="73"/>
      <c r="AA291" s="73"/>
      <c r="AB291" s="73"/>
    </row>
    <row r="292" spans="1:28" ht="15" customHeight="1">
      <c r="A292" s="166"/>
      <c r="B292" s="769" t="s">
        <v>709</v>
      </c>
      <c r="C292" s="166" t="s">
        <v>20</v>
      </c>
      <c r="D292" s="879"/>
      <c r="E292" s="892"/>
      <c r="F292" s="769" t="s">
        <v>20</v>
      </c>
      <c r="G292" s="770" t="s">
        <v>20</v>
      </c>
      <c r="H292" s="940"/>
      <c r="I292" s="839" t="s">
        <v>20</v>
      </c>
      <c r="J292" s="769" t="s">
        <v>20</v>
      </c>
      <c r="K292" s="298"/>
      <c r="L292" s="422" t="s">
        <v>20</v>
      </c>
      <c r="M292" s="885" t="s">
        <v>20</v>
      </c>
      <c r="N292" s="423" t="s">
        <v>20</v>
      </c>
      <c r="O292" s="810"/>
      <c r="P292" s="261"/>
      <c r="Q292" s="263"/>
      <c r="R292" s="943"/>
      <c r="S292" s="650" t="s">
        <v>20</v>
      </c>
      <c r="T292" s="237" t="s">
        <v>20</v>
      </c>
      <c r="U292" s="237"/>
      <c r="V292" s="238"/>
      <c r="W292" s="235" t="s">
        <v>20</v>
      </c>
      <c r="X292" s="806" t="s">
        <v>20</v>
      </c>
      <c r="Y292" s="645" t="s">
        <v>20</v>
      </c>
      <c r="Z292" s="73"/>
      <c r="AA292" s="73"/>
      <c r="AB292" s="73"/>
    </row>
    <row r="293" spans="1:28" ht="15" customHeight="1">
      <c r="A293" s="356"/>
      <c r="B293" s="769" t="s">
        <v>710</v>
      </c>
      <c r="C293" s="166" t="s">
        <v>20</v>
      </c>
      <c r="D293" s="879"/>
      <c r="E293" s="892"/>
      <c r="F293" s="769" t="s">
        <v>20</v>
      </c>
      <c r="G293" s="770" t="s">
        <v>20</v>
      </c>
      <c r="H293" s="940"/>
      <c r="I293" s="839" t="s">
        <v>20</v>
      </c>
      <c r="J293" s="769" t="s">
        <v>20</v>
      </c>
      <c r="K293" s="235"/>
      <c r="L293" s="422" t="s">
        <v>20</v>
      </c>
      <c r="M293" s="885" t="s">
        <v>20</v>
      </c>
      <c r="N293" s="423" t="s">
        <v>20</v>
      </c>
      <c r="O293" s="810"/>
      <c r="P293" s="261"/>
      <c r="Q293" s="263"/>
      <c r="R293" s="943"/>
      <c r="S293" s="650" t="s">
        <v>20</v>
      </c>
      <c r="T293" s="237" t="s">
        <v>255</v>
      </c>
      <c r="U293" s="237"/>
      <c r="V293" s="238"/>
      <c r="W293" s="235" t="s">
        <v>20</v>
      </c>
      <c r="X293" s="806" t="s">
        <v>20</v>
      </c>
      <c r="Y293" s="645" t="s">
        <v>20</v>
      </c>
      <c r="Z293" s="73"/>
      <c r="AA293" s="73"/>
      <c r="AB293" s="73"/>
    </row>
    <row r="294" spans="1:28" ht="15" customHeight="1">
      <c r="A294" s="356"/>
      <c r="B294" s="773" t="s">
        <v>711</v>
      </c>
      <c r="C294" s="356"/>
      <c r="D294" s="879"/>
      <c r="E294" s="892"/>
      <c r="F294" s="769"/>
      <c r="G294" s="770"/>
      <c r="H294" s="940"/>
      <c r="I294" s="941"/>
      <c r="J294" s="769"/>
      <c r="K294" s="868"/>
      <c r="L294" s="944"/>
      <c r="M294" s="942"/>
      <c r="N294" s="894"/>
      <c r="O294" s="810"/>
      <c r="P294" s="261"/>
      <c r="Q294" s="263"/>
      <c r="R294" s="945"/>
      <c r="S294" s="867"/>
      <c r="T294" s="163"/>
      <c r="U294" s="946"/>
      <c r="V294" s="437"/>
      <c r="W294" s="868"/>
      <c r="X294" s="869"/>
      <c r="Y294" s="660"/>
      <c r="Z294" s="73"/>
      <c r="AA294" s="73"/>
      <c r="AB294" s="73"/>
    </row>
    <row r="295" spans="1:28" ht="15" customHeight="1">
      <c r="A295" s="270"/>
      <c r="B295" s="936" t="s">
        <v>712</v>
      </c>
      <c r="C295" s="270"/>
      <c r="D295" s="880"/>
      <c r="E295" s="360"/>
      <c r="F295" s="360"/>
      <c r="G295" s="362"/>
      <c r="H295" s="363"/>
      <c r="I295" s="270"/>
      <c r="J295" s="198"/>
      <c r="K295" s="271"/>
      <c r="L295" s="246"/>
      <c r="M295" s="348"/>
      <c r="N295" s="492"/>
      <c r="O295" s="205"/>
      <c r="P295" s="783"/>
      <c r="Q295" s="205"/>
      <c r="R295" s="665"/>
      <c r="S295" s="270"/>
      <c r="T295" s="271"/>
      <c r="U295" s="271"/>
      <c r="V295" s="308"/>
      <c r="W295" s="271"/>
      <c r="X295" s="667"/>
      <c r="Y295" s="684" t="s">
        <v>20</v>
      </c>
      <c r="Z295" s="73"/>
      <c r="AA295" s="73"/>
      <c r="AB295" s="73"/>
    </row>
    <row r="296" spans="1:28" ht="15" customHeight="1">
      <c r="A296" s="309">
        <v>2053</v>
      </c>
      <c r="B296" s="896" t="s">
        <v>713</v>
      </c>
      <c r="C296" s="310" t="s">
        <v>377</v>
      </c>
      <c r="D296" s="768">
        <v>791499</v>
      </c>
      <c r="E296" s="260"/>
      <c r="F296" s="310">
        <v>170</v>
      </c>
      <c r="G296" s="887">
        <v>170</v>
      </c>
      <c r="H296" s="279">
        <v>100</v>
      </c>
      <c r="I296" s="310">
        <f>ROUND(H296*G296/G296,2)</f>
        <v>100</v>
      </c>
      <c r="J296" s="310" t="s">
        <v>170</v>
      </c>
      <c r="K296" s="313">
        <v>132.36000000000001</v>
      </c>
      <c r="L296" s="897">
        <f>IF(OR(ISBLANK(K296),K296=0,H296=0,ISBLANK(H296)),,ROUND(K296+$L$5,2))</f>
        <v>132.36000000000001</v>
      </c>
      <c r="M296" s="898">
        <f>ROUND(I296*L296,2)</f>
        <v>13236</v>
      </c>
      <c r="N296" s="947">
        <f>ROUND(L296/G296,4)</f>
        <v>0.77859999999999996</v>
      </c>
      <c r="O296" s="777">
        <v>791499</v>
      </c>
      <c r="P296" s="844" t="s">
        <v>398</v>
      </c>
      <c r="Q296" s="73">
        <v>170</v>
      </c>
      <c r="R296" s="177">
        <v>74.239999999999995</v>
      </c>
      <c r="S296" s="155">
        <v>39</v>
      </c>
      <c r="T296" s="866">
        <f>ROUND($S$8*S296,2)</f>
        <v>58.12</v>
      </c>
      <c r="U296" s="495">
        <f>IF(ISBLANK(O296),,R296+T296)</f>
        <v>132.35999999999999</v>
      </c>
      <c r="V296" s="671" t="s">
        <v>375</v>
      </c>
      <c r="W296" s="165">
        <f>IF(ISNUMBER(K296),IF(V296="Y",(K296-T296)))</f>
        <v>74.240000000000009</v>
      </c>
      <c r="X296" s="645">
        <f>ROUND(W296/Q296,4)</f>
        <v>0.43669999999999998</v>
      </c>
      <c r="Y296" s="646" t="b">
        <f>IF(V296="N",IF(ISNUMBER(R296),(R296+T296)/Q296))</f>
        <v>0</v>
      </c>
      <c r="Z296" s="73"/>
      <c r="AA296" s="73"/>
      <c r="AB296" s="73"/>
    </row>
    <row r="297" spans="1:28" ht="15" customHeight="1">
      <c r="A297" s="166"/>
      <c r="B297" s="166" t="s">
        <v>714</v>
      </c>
      <c r="C297" s="166" t="s">
        <v>20</v>
      </c>
      <c r="D297" s="879"/>
      <c r="E297" s="892"/>
      <c r="F297" s="166"/>
      <c r="G297" s="168"/>
      <c r="H297" s="169"/>
      <c r="I297" s="166"/>
      <c r="J297" s="166"/>
      <c r="K297" s="817"/>
      <c r="L297" s="818"/>
      <c r="M297" s="819"/>
      <c r="N297" s="948"/>
      <c r="O297" s="810"/>
      <c r="P297" s="261"/>
      <c r="Q297" s="263"/>
      <c r="R297" s="949"/>
      <c r="S297" s="650" t="s">
        <v>20</v>
      </c>
      <c r="T297" s="237" t="s">
        <v>20</v>
      </c>
      <c r="U297" s="237"/>
      <c r="V297" s="238"/>
      <c r="W297" s="235" t="s">
        <v>20</v>
      </c>
      <c r="X297" s="806" t="s">
        <v>20</v>
      </c>
      <c r="Y297" s="645" t="s">
        <v>20</v>
      </c>
      <c r="Z297" s="73"/>
      <c r="AA297" s="73"/>
      <c r="AB297" s="73"/>
    </row>
    <row r="298" spans="1:28" ht="15" customHeight="1">
      <c r="A298" s="228"/>
      <c r="B298" s="228" t="s">
        <v>715</v>
      </c>
      <c r="C298" s="228"/>
      <c r="D298" s="879"/>
      <c r="E298" s="296"/>
      <c r="F298" s="228"/>
      <c r="G298" s="297"/>
      <c r="H298" s="169"/>
      <c r="I298" s="228"/>
      <c r="J298" s="228"/>
      <c r="K298" s="950"/>
      <c r="L298" s="951"/>
      <c r="M298" s="952"/>
      <c r="N298" s="953"/>
      <c r="O298" s="810"/>
      <c r="P298" s="261"/>
      <c r="Q298" s="263"/>
      <c r="R298" s="821"/>
      <c r="S298" s="650"/>
      <c r="T298" s="237"/>
      <c r="U298" s="237"/>
      <c r="V298" s="238"/>
      <c r="W298" s="235"/>
      <c r="X298" s="806"/>
      <c r="Y298" s="645"/>
      <c r="Z298" s="73"/>
      <c r="AA298" s="73"/>
      <c r="AB298" s="73"/>
    </row>
    <row r="299" spans="1:28" ht="15" customHeight="1">
      <c r="A299" s="228"/>
      <c r="B299" s="228" t="s">
        <v>716</v>
      </c>
      <c r="C299" s="228"/>
      <c r="D299" s="879"/>
      <c r="E299" s="296"/>
      <c r="F299" s="228"/>
      <c r="G299" s="297"/>
      <c r="H299" s="169"/>
      <c r="I299" s="228"/>
      <c r="J299" s="228"/>
      <c r="K299" s="950"/>
      <c r="L299" s="951"/>
      <c r="M299" s="952"/>
      <c r="N299" s="953"/>
      <c r="O299" s="810"/>
      <c r="P299" s="261"/>
      <c r="Q299" s="263"/>
      <c r="R299" s="821"/>
      <c r="S299" s="650"/>
      <c r="T299" s="237"/>
      <c r="U299" s="237"/>
      <c r="V299" s="238"/>
      <c r="W299" s="235"/>
      <c r="X299" s="806"/>
      <c r="Y299" s="645"/>
      <c r="Z299" s="73"/>
      <c r="AA299" s="73"/>
      <c r="AB299" s="73"/>
    </row>
    <row r="300" spans="1:28" ht="15" customHeight="1">
      <c r="A300" s="228"/>
      <c r="B300" s="228" t="s">
        <v>717</v>
      </c>
      <c r="C300" s="228"/>
      <c r="D300" s="879"/>
      <c r="E300" s="296"/>
      <c r="F300" s="228"/>
      <c r="G300" s="297"/>
      <c r="H300" s="169"/>
      <c r="I300" s="228"/>
      <c r="J300" s="228"/>
      <c r="K300" s="950"/>
      <c r="L300" s="951"/>
      <c r="M300" s="952"/>
      <c r="N300" s="953"/>
      <c r="O300" s="810"/>
      <c r="P300" s="261"/>
      <c r="Q300" s="263"/>
      <c r="R300" s="954"/>
      <c r="S300" s="650"/>
      <c r="T300" s="237"/>
      <c r="U300" s="237"/>
      <c r="V300" s="238"/>
      <c r="W300" s="235"/>
      <c r="X300" s="806"/>
      <c r="Y300" s="660"/>
      <c r="Z300" s="73"/>
      <c r="AA300" s="73"/>
      <c r="AB300" s="73"/>
    </row>
    <row r="301" spans="1:28" ht="15" customHeight="1">
      <c r="A301" s="270"/>
      <c r="B301" s="199" t="s">
        <v>646</v>
      </c>
      <c r="C301" s="270"/>
      <c r="D301" s="880"/>
      <c r="E301" s="270"/>
      <c r="F301" s="270"/>
      <c r="G301" s="305"/>
      <c r="H301" s="363"/>
      <c r="I301" s="270"/>
      <c r="J301" s="270"/>
      <c r="K301" s="900"/>
      <c r="L301" s="901"/>
      <c r="M301" s="902"/>
      <c r="N301" s="955"/>
      <c r="O301" s="923"/>
      <c r="P301" s="844"/>
      <c r="Q301" s="602"/>
      <c r="R301" s="828"/>
      <c r="S301" s="905" t="s">
        <v>20</v>
      </c>
      <c r="T301" s="832" t="s">
        <v>255</v>
      </c>
      <c r="U301" s="956"/>
      <c r="V301" s="957"/>
      <c r="W301" s="443" t="s">
        <v>20</v>
      </c>
      <c r="X301" s="915" t="s">
        <v>20</v>
      </c>
      <c r="Y301" s="684" t="s">
        <v>20</v>
      </c>
      <c r="Z301" s="73"/>
      <c r="AA301" s="73"/>
      <c r="AB301" s="73"/>
    </row>
    <row r="302" spans="1:28" ht="15" customHeight="1">
      <c r="A302" s="309">
        <v>2054</v>
      </c>
      <c r="B302" s="896" t="s">
        <v>718</v>
      </c>
      <c r="C302" s="310" t="s">
        <v>702</v>
      </c>
      <c r="D302" s="768">
        <v>1230</v>
      </c>
      <c r="E302" s="260"/>
      <c r="F302" s="310" t="s">
        <v>719</v>
      </c>
      <c r="G302" s="887">
        <v>194</v>
      </c>
      <c r="H302" s="279"/>
      <c r="I302" s="310">
        <f>ROUND(H302*G302/G302,2)</f>
        <v>0</v>
      </c>
      <c r="J302" s="310" t="s">
        <v>170</v>
      </c>
      <c r="K302" s="313">
        <v>103.34</v>
      </c>
      <c r="L302" s="897">
        <f>IF(OR(ISBLANK(K302),K302=0,H302=0,ISBLANK(H302)),,ROUND(K302+$L$5,2))</f>
        <v>0</v>
      </c>
      <c r="M302" s="898">
        <f>ROUND(I302*L302,2)</f>
        <v>0</v>
      </c>
      <c r="N302" s="947">
        <f>ROUND(L302/G302,4)</f>
        <v>0</v>
      </c>
      <c r="O302" s="810">
        <v>1230</v>
      </c>
      <c r="P302" s="310" t="s">
        <v>324</v>
      </c>
      <c r="Q302" s="887">
        <v>194</v>
      </c>
      <c r="R302" s="177"/>
      <c r="S302" s="155">
        <v>19.25</v>
      </c>
      <c r="T302" s="642">
        <f>ROUND($S$8*S302,2)</f>
        <v>28.69</v>
      </c>
      <c r="U302" s="495">
        <f>IF(ISBLANK(O302),,R302+T302)</f>
        <v>28.69</v>
      </c>
      <c r="V302" s="671" t="s">
        <v>375</v>
      </c>
      <c r="W302" s="165">
        <f>IF(ISNUMBER(K302),IF(V302="Y",(K302-T302)))</f>
        <v>74.650000000000006</v>
      </c>
      <c r="X302" s="645">
        <f>ROUND(W302/Q302,4)</f>
        <v>0.38479999999999998</v>
      </c>
      <c r="Y302" s="646" t="b">
        <f>IF(V302="N",IF(ISNUMBER(R302),(R302+T302)/Q302))</f>
        <v>0</v>
      </c>
      <c r="Z302" s="73"/>
      <c r="AA302" s="73"/>
      <c r="AB302" s="73"/>
    </row>
    <row r="303" spans="1:28" ht="15" customHeight="1">
      <c r="A303" s="166"/>
      <c r="B303" s="166" t="s">
        <v>720</v>
      </c>
      <c r="C303" s="166" t="s">
        <v>20</v>
      </c>
      <c r="D303" s="879"/>
      <c r="E303" s="892"/>
      <c r="F303" s="166"/>
      <c r="G303" s="168"/>
      <c r="H303" s="169"/>
      <c r="I303" s="166"/>
      <c r="J303" s="166"/>
      <c r="K303" s="817"/>
      <c r="L303" s="818"/>
      <c r="M303" s="819"/>
      <c r="N303" s="948"/>
      <c r="O303" s="810"/>
      <c r="P303" s="261"/>
      <c r="Q303" s="263"/>
      <c r="R303" s="949"/>
      <c r="S303" s="650" t="s">
        <v>20</v>
      </c>
      <c r="T303" s="237" t="s">
        <v>20</v>
      </c>
      <c r="U303" s="237"/>
      <c r="V303" s="238"/>
      <c r="W303" s="235" t="s">
        <v>20</v>
      </c>
      <c r="X303" s="806" t="s">
        <v>20</v>
      </c>
      <c r="Y303" s="645" t="s">
        <v>20</v>
      </c>
      <c r="Z303" s="73"/>
      <c r="AA303" s="73"/>
      <c r="AB303" s="73"/>
    </row>
    <row r="304" spans="1:28" ht="15" customHeight="1">
      <c r="A304" s="228"/>
      <c r="B304" s="228" t="s">
        <v>721</v>
      </c>
      <c r="C304" s="228"/>
      <c r="D304" s="879"/>
      <c r="E304" s="296"/>
      <c r="F304" s="228"/>
      <c r="G304" s="297"/>
      <c r="H304" s="169"/>
      <c r="I304" s="228"/>
      <c r="J304" s="228"/>
      <c r="K304" s="950"/>
      <c r="L304" s="951"/>
      <c r="M304" s="952"/>
      <c r="N304" s="953"/>
      <c r="O304" s="810"/>
      <c r="P304" s="261"/>
      <c r="Q304" s="263"/>
      <c r="R304" s="821"/>
      <c r="S304" s="650"/>
      <c r="T304" s="237"/>
      <c r="U304" s="237"/>
      <c r="V304" s="238"/>
      <c r="W304" s="235"/>
      <c r="X304" s="806"/>
      <c r="Y304" s="645"/>
      <c r="Z304" s="73"/>
      <c r="AA304" s="73"/>
      <c r="AB304" s="73"/>
    </row>
    <row r="305" spans="1:28" ht="15" customHeight="1">
      <c r="A305" s="228"/>
      <c r="B305" s="228" t="s">
        <v>722</v>
      </c>
      <c r="C305" s="228"/>
      <c r="D305" s="879"/>
      <c r="E305" s="296"/>
      <c r="F305" s="228"/>
      <c r="G305" s="297"/>
      <c r="H305" s="169"/>
      <c r="I305" s="228"/>
      <c r="J305" s="228"/>
      <c r="K305" s="950"/>
      <c r="L305" s="951"/>
      <c r="M305" s="952"/>
      <c r="N305" s="953"/>
      <c r="O305" s="810"/>
      <c r="P305" s="261"/>
      <c r="Q305" s="263"/>
      <c r="R305" s="821"/>
      <c r="S305" s="650"/>
      <c r="T305" s="237"/>
      <c r="U305" s="237"/>
      <c r="V305" s="238"/>
      <c r="W305" s="235"/>
      <c r="X305" s="806"/>
      <c r="Y305" s="645"/>
      <c r="Z305" s="73"/>
      <c r="AA305" s="73"/>
      <c r="AB305" s="73"/>
    </row>
    <row r="306" spans="1:28" ht="15" customHeight="1">
      <c r="A306" s="228"/>
      <c r="B306" s="228" t="s">
        <v>723</v>
      </c>
      <c r="C306" s="228"/>
      <c r="D306" s="879"/>
      <c r="E306" s="296"/>
      <c r="F306" s="228"/>
      <c r="G306" s="297"/>
      <c r="H306" s="169"/>
      <c r="I306" s="228"/>
      <c r="J306" s="228"/>
      <c r="K306" s="950"/>
      <c r="L306" s="951"/>
      <c r="M306" s="952"/>
      <c r="N306" s="953"/>
      <c r="O306" s="810"/>
      <c r="P306" s="261"/>
      <c r="Q306" s="263"/>
      <c r="R306" s="954"/>
      <c r="S306" s="650"/>
      <c r="T306" s="237"/>
      <c r="U306" s="237"/>
      <c r="V306" s="238"/>
      <c r="W306" s="235"/>
      <c r="X306" s="869"/>
      <c r="Y306" s="660"/>
      <c r="Z306" s="73"/>
      <c r="AA306" s="73"/>
      <c r="AB306" s="73"/>
    </row>
    <row r="307" spans="1:28" ht="15" customHeight="1">
      <c r="A307" s="270"/>
      <c r="B307" s="199" t="s">
        <v>384</v>
      </c>
      <c r="C307" s="270"/>
      <c r="D307" s="880"/>
      <c r="E307" s="270"/>
      <c r="F307" s="270"/>
      <c r="G307" s="305"/>
      <c r="H307" s="363"/>
      <c r="I307" s="270"/>
      <c r="J307" s="270"/>
      <c r="K307" s="900"/>
      <c r="L307" s="901"/>
      <c r="M307" s="902"/>
      <c r="N307" s="955"/>
      <c r="O307" s="923"/>
      <c r="P307" s="247"/>
      <c r="Q307" s="757"/>
      <c r="R307" s="958"/>
      <c r="S307" s="905" t="s">
        <v>20</v>
      </c>
      <c r="T307" s="832" t="s">
        <v>255</v>
      </c>
      <c r="U307" s="832"/>
      <c r="V307" s="914"/>
      <c r="W307" s="443" t="s">
        <v>20</v>
      </c>
      <c r="X307" s="834" t="s">
        <v>20</v>
      </c>
      <c r="Y307" s="684" t="s">
        <v>20</v>
      </c>
      <c r="Z307" s="73"/>
      <c r="AA307" s="73"/>
      <c r="AB307" s="73"/>
    </row>
    <row r="308" spans="1:28" ht="15" customHeight="1">
      <c r="A308" s="309">
        <v>2055</v>
      </c>
      <c r="B308" s="896" t="s">
        <v>724</v>
      </c>
      <c r="C308" s="310" t="s">
        <v>725</v>
      </c>
      <c r="D308" s="768">
        <v>31018</v>
      </c>
      <c r="E308" s="260"/>
      <c r="F308" s="310" t="s">
        <v>726</v>
      </c>
      <c r="G308" s="887">
        <v>235</v>
      </c>
      <c r="H308" s="279"/>
      <c r="I308" s="310">
        <f>ROUND(H308*G308/G308,2)</f>
        <v>0</v>
      </c>
      <c r="J308" s="310" t="s">
        <v>170</v>
      </c>
      <c r="K308" s="313">
        <v>97.35</v>
      </c>
      <c r="L308" s="897">
        <f>IF(OR(ISBLANK(K308),K308=0,H308=0,ISBLANK(H308)),,ROUND(K308+$L$5,2))</f>
        <v>0</v>
      </c>
      <c r="M308" s="898">
        <f>ROUND(I308*L308,2)</f>
        <v>0</v>
      </c>
      <c r="N308" s="316">
        <f>ROUND(L308/G308,4)</f>
        <v>0</v>
      </c>
      <c r="O308" s="810"/>
      <c r="P308" s="310"/>
      <c r="Q308" s="887"/>
      <c r="R308" s="157"/>
      <c r="S308" s="155"/>
      <c r="T308" s="163"/>
      <c r="U308" s="495"/>
      <c r="V308" s="804"/>
      <c r="W308" s="165"/>
      <c r="X308" s="645"/>
      <c r="Y308" s="646"/>
      <c r="Z308" s="73"/>
      <c r="AA308" s="73"/>
      <c r="AB308" s="73"/>
    </row>
    <row r="309" spans="1:28" ht="15" customHeight="1">
      <c r="A309" s="154"/>
      <c r="B309" s="166" t="s">
        <v>727</v>
      </c>
      <c r="C309" s="166"/>
      <c r="D309" s="794"/>
      <c r="E309" s="166"/>
      <c r="F309" s="166"/>
      <c r="G309" s="168"/>
      <c r="H309" s="816"/>
      <c r="I309" s="166"/>
      <c r="J309" s="166"/>
      <c r="K309" s="817"/>
      <c r="L309" s="818"/>
      <c r="M309" s="819"/>
      <c r="N309" s="820"/>
      <c r="O309" s="810"/>
      <c r="P309" s="261"/>
      <c r="Q309" s="263"/>
      <c r="R309" s="821"/>
      <c r="S309" s="650"/>
      <c r="T309" s="237"/>
      <c r="U309" s="237"/>
      <c r="V309" s="822"/>
      <c r="W309" s="298"/>
      <c r="X309" s="823"/>
      <c r="Y309" s="645"/>
      <c r="Z309" s="73"/>
      <c r="AA309" s="73"/>
      <c r="AB309" s="73"/>
    </row>
    <row r="310" spans="1:28" ht="15" customHeight="1">
      <c r="A310" s="364"/>
      <c r="B310" s="270" t="s">
        <v>728</v>
      </c>
      <c r="C310" s="270"/>
      <c r="D310" s="899"/>
      <c r="E310" s="270"/>
      <c r="F310" s="270"/>
      <c r="G310" s="305"/>
      <c r="H310" s="826"/>
      <c r="I310" s="270"/>
      <c r="J310" s="270"/>
      <c r="K310" s="900"/>
      <c r="L310" s="901"/>
      <c r="M310" s="902"/>
      <c r="N310" s="903"/>
      <c r="O310" s="588"/>
      <c r="P310" s="247"/>
      <c r="Q310" s="112"/>
      <c r="R310" s="904"/>
      <c r="S310" s="905"/>
      <c r="T310" s="832"/>
      <c r="U310" s="832"/>
      <c r="V310" s="906"/>
      <c r="W310" s="307"/>
      <c r="X310" s="834"/>
      <c r="Y310" s="766"/>
      <c r="Z310" s="73"/>
      <c r="AA310" s="73"/>
      <c r="AB310" s="73"/>
    </row>
    <row r="311" spans="1:28" ht="15" customHeight="1">
      <c r="A311" s="504">
        <v>2056</v>
      </c>
      <c r="B311" s="896" t="s">
        <v>729</v>
      </c>
      <c r="C311" s="310" t="s">
        <v>730</v>
      </c>
      <c r="D311" s="768">
        <v>791893</v>
      </c>
      <c r="E311" s="260"/>
      <c r="F311" s="310" t="s">
        <v>731</v>
      </c>
      <c r="G311" s="887">
        <v>113</v>
      </c>
      <c r="H311" s="279">
        <v>100</v>
      </c>
      <c r="I311" s="310">
        <f>ROUND(H311*G311/G311,2)</f>
        <v>100</v>
      </c>
      <c r="J311" s="310" t="s">
        <v>170</v>
      </c>
      <c r="K311" s="313">
        <v>118.98</v>
      </c>
      <c r="L311" s="897">
        <f>IF(OR(ISBLANK(K311),K311=0,H311=0,ISBLANK(H311)),,ROUND(K311+$L$5,2))</f>
        <v>118.98</v>
      </c>
      <c r="M311" s="898">
        <f>ROUND(I311*L311,2)</f>
        <v>11898</v>
      </c>
      <c r="N311" s="316">
        <f>ROUND(L311/G311,4)</f>
        <v>1.0528999999999999</v>
      </c>
      <c r="O311" s="768">
        <v>791893</v>
      </c>
      <c r="P311" s="310" t="s">
        <v>731</v>
      </c>
      <c r="Q311" s="887">
        <v>113</v>
      </c>
      <c r="R311" s="177">
        <v>49.6</v>
      </c>
      <c r="S311" s="155">
        <v>46.55</v>
      </c>
      <c r="T311" s="642">
        <f>ROUND($S$8*S311,2)</f>
        <v>69.37</v>
      </c>
      <c r="U311" s="495">
        <f>IF(ISBLANK(O311),,R311+T311)</f>
        <v>118.97</v>
      </c>
      <c r="V311" s="671" t="s">
        <v>375</v>
      </c>
      <c r="W311" s="165">
        <f>IF(ISNUMBER(K311),IF(V311="Y",(K311-T311)))</f>
        <v>49.61</v>
      </c>
      <c r="X311" s="645">
        <f>ROUND(W311/Q311,4)</f>
        <v>0.439</v>
      </c>
      <c r="Y311" s="646" t="b">
        <f>IF(V311="N",IF(ISNUMBER(R311),(R311+T311)/Q311))</f>
        <v>0</v>
      </c>
      <c r="Z311" s="73"/>
      <c r="AA311" s="73"/>
      <c r="AB311" s="73"/>
    </row>
    <row r="312" spans="1:28" ht="15" customHeight="1">
      <c r="A312" s="154"/>
      <c r="B312" s="166" t="s">
        <v>732</v>
      </c>
      <c r="C312" s="166"/>
      <c r="D312" s="794"/>
      <c r="E312" s="166"/>
      <c r="F312" s="166"/>
      <c r="G312" s="168"/>
      <c r="H312" s="816"/>
      <c r="I312" s="166"/>
      <c r="J312" s="166"/>
      <c r="K312" s="817"/>
      <c r="L312" s="818"/>
      <c r="M312" s="819"/>
      <c r="N312" s="820"/>
      <c r="O312" s="810"/>
      <c r="P312" s="261"/>
      <c r="Q312" s="263"/>
      <c r="R312" s="821"/>
      <c r="S312" s="650"/>
      <c r="T312" s="237"/>
      <c r="U312" s="237"/>
      <c r="V312" s="822"/>
      <c r="W312" s="298"/>
      <c r="X312" s="823"/>
      <c r="Y312" s="645"/>
      <c r="Z312" s="73"/>
      <c r="AA312" s="73"/>
      <c r="AB312" s="73"/>
    </row>
    <row r="313" spans="1:28" ht="15" customHeight="1">
      <c r="A313" s="364"/>
      <c r="B313" s="270" t="s">
        <v>733</v>
      </c>
      <c r="C313" s="270"/>
      <c r="D313" s="899"/>
      <c r="E313" s="270"/>
      <c r="F313" s="270"/>
      <c r="G313" s="305"/>
      <c r="H313" s="826"/>
      <c r="I313" s="270"/>
      <c r="J313" s="270"/>
      <c r="K313" s="900"/>
      <c r="L313" s="901"/>
      <c r="M313" s="902"/>
      <c r="N313" s="903"/>
      <c r="O313" s="588"/>
      <c r="P313" s="247"/>
      <c r="Q313" s="112"/>
      <c r="R313" s="904"/>
      <c r="S313" s="905"/>
      <c r="T313" s="832"/>
      <c r="U313" s="832"/>
      <c r="V313" s="906"/>
      <c r="W313" s="307"/>
      <c r="X313" s="834"/>
      <c r="Y313" s="766"/>
      <c r="Z313" s="73"/>
      <c r="AA313" s="73"/>
      <c r="AB313" s="73"/>
    </row>
    <row r="314" spans="1:28" ht="15" customHeight="1">
      <c r="A314" s="504">
        <v>2057</v>
      </c>
      <c r="B314" s="896" t="s">
        <v>734</v>
      </c>
      <c r="C314" s="310" t="s">
        <v>377</v>
      </c>
      <c r="D314" s="768">
        <v>791896</v>
      </c>
      <c r="E314" s="260"/>
      <c r="F314" s="310" t="s">
        <v>735</v>
      </c>
      <c r="G314" s="887">
        <v>233</v>
      </c>
      <c r="H314" s="279">
        <v>100</v>
      </c>
      <c r="I314" s="310">
        <f>ROUND(H314*G314/G314,2)</f>
        <v>100</v>
      </c>
      <c r="J314" s="310" t="s">
        <v>170</v>
      </c>
      <c r="K314" s="313">
        <v>176.6</v>
      </c>
      <c r="L314" s="897">
        <f>IF(OR(ISBLANK(K314),K314=0,H314=0,ISBLANK(H314)),,ROUND(K314+$L$5,2))</f>
        <v>176.6</v>
      </c>
      <c r="M314" s="898">
        <f>ROUND(I314*L314,2)</f>
        <v>17660</v>
      </c>
      <c r="N314" s="316">
        <f>ROUND(L314/G314,4)</f>
        <v>0.75790000000000002</v>
      </c>
      <c r="O314" s="768">
        <v>791896</v>
      </c>
      <c r="P314" s="310" t="s">
        <v>735</v>
      </c>
      <c r="Q314" s="887">
        <v>233</v>
      </c>
      <c r="R314" s="177">
        <v>89.6</v>
      </c>
      <c r="S314" s="155">
        <v>58.38</v>
      </c>
      <c r="T314" s="642">
        <f>ROUND($S$8*S314,2)</f>
        <v>87</v>
      </c>
      <c r="U314" s="495">
        <f>IF(ISBLANK(O314),,R314+T314)</f>
        <v>176.6</v>
      </c>
      <c r="V314" s="671" t="s">
        <v>375</v>
      </c>
      <c r="W314" s="165">
        <f>IF(ISNUMBER(K314),IF(V314="Y",(K314-T314)))</f>
        <v>89.6</v>
      </c>
      <c r="X314" s="645">
        <f>ROUND(W314/Q314,4)</f>
        <v>0.38450000000000001</v>
      </c>
      <c r="Y314" s="646" t="b">
        <f>IF(V314="N",IF(ISNUMBER(R314),(R314+T314)/Q314))</f>
        <v>0</v>
      </c>
      <c r="Z314" s="73"/>
      <c r="AA314" s="73"/>
      <c r="AB314" s="73"/>
    </row>
    <row r="315" spans="1:28" ht="15" customHeight="1">
      <c r="A315" s="154"/>
      <c r="B315" s="166" t="s">
        <v>732</v>
      </c>
      <c r="C315" s="166"/>
      <c r="D315" s="794"/>
      <c r="E315" s="166"/>
      <c r="F315" s="166"/>
      <c r="G315" s="168"/>
      <c r="H315" s="816"/>
      <c r="I315" s="166"/>
      <c r="J315" s="166"/>
      <c r="K315" s="817"/>
      <c r="L315" s="818"/>
      <c r="M315" s="819"/>
      <c r="N315" s="820"/>
      <c r="O315" s="810"/>
      <c r="P315" s="261"/>
      <c r="Q315" s="263"/>
      <c r="R315" s="821"/>
      <c r="S315" s="650"/>
      <c r="T315" s="237"/>
      <c r="U315" s="237"/>
      <c r="V315" s="822"/>
      <c r="W315" s="298"/>
      <c r="X315" s="823"/>
      <c r="Y315" s="645"/>
      <c r="Z315" s="73"/>
      <c r="AA315" s="73"/>
      <c r="AB315" s="73"/>
    </row>
    <row r="316" spans="1:28" ht="15" customHeight="1">
      <c r="A316" s="364"/>
      <c r="B316" s="270" t="s">
        <v>736</v>
      </c>
      <c r="C316" s="270"/>
      <c r="D316" s="899"/>
      <c r="E316" s="270"/>
      <c r="F316" s="270"/>
      <c r="G316" s="305"/>
      <c r="H316" s="826"/>
      <c r="I316" s="270"/>
      <c r="J316" s="270"/>
      <c r="K316" s="900"/>
      <c r="L316" s="901"/>
      <c r="M316" s="902"/>
      <c r="N316" s="903"/>
      <c r="O316" s="588"/>
      <c r="P316" s="247"/>
      <c r="Q316" s="112"/>
      <c r="R316" s="904"/>
      <c r="S316" s="905"/>
      <c r="T316" s="832"/>
      <c r="U316" s="832"/>
      <c r="V316" s="906"/>
      <c r="W316" s="307"/>
      <c r="X316" s="834"/>
      <c r="Y316" s="766"/>
      <c r="Z316" s="73"/>
      <c r="AA316" s="73"/>
      <c r="AB316" s="73"/>
    </row>
    <row r="317" spans="1:28" ht="15" customHeight="1">
      <c r="A317" s="504">
        <v>2058</v>
      </c>
      <c r="B317" s="254" t="s">
        <v>737</v>
      </c>
      <c r="C317" s="255" t="s">
        <v>388</v>
      </c>
      <c r="D317" s="768">
        <v>28802</v>
      </c>
      <c r="E317" s="350"/>
      <c r="F317" s="255" t="s">
        <v>738</v>
      </c>
      <c r="G317" s="311">
        <v>106</v>
      </c>
      <c r="H317" s="279"/>
      <c r="I317" s="255">
        <f>ROUND(H317*G317/G317,2)</f>
        <v>0</v>
      </c>
      <c r="J317" s="255" t="s">
        <v>170</v>
      </c>
      <c r="K317" s="313">
        <v>99.81</v>
      </c>
      <c r="L317" s="392">
        <f>IF(OR(ISBLANK(K317),K317=0,H317=0,ISBLANK(H317)),,ROUND(K317+$L$5,2))</f>
        <v>0</v>
      </c>
      <c r="M317" s="670">
        <f>ROUND(I317*L317,2)</f>
        <v>0</v>
      </c>
      <c r="N317" s="316">
        <f>ROUND(L317/G317,4)</f>
        <v>0</v>
      </c>
      <c r="O317" s="768">
        <v>28802</v>
      </c>
      <c r="P317" s="255" t="s">
        <v>738</v>
      </c>
      <c r="Q317" s="311">
        <v>106</v>
      </c>
      <c r="R317" s="534"/>
      <c r="S317" s="255">
        <v>26.54</v>
      </c>
      <c r="T317" s="959">
        <f>ROUND($S$9*S317,2)</f>
        <v>39.549999999999997</v>
      </c>
      <c r="U317" s="495">
        <f>IF(ISBLANK(O317),,R317+T317)</f>
        <v>39.549999999999997</v>
      </c>
      <c r="V317" s="671" t="s">
        <v>375</v>
      </c>
      <c r="W317" s="392">
        <f>IF(ISNUMBER(K317),IF(V317="Y",(K317-T317)))</f>
        <v>60.260000000000005</v>
      </c>
      <c r="X317" s="791">
        <f>ROUND(W317/Q317,4)</f>
        <v>0.56850000000000001</v>
      </c>
      <c r="Y317" s="539" t="b">
        <f>IF(V317="N",IF(ISNUMBER(R317),(R317+T317)/Q317))</f>
        <v>0</v>
      </c>
      <c r="Z317" s="73"/>
      <c r="AA317" s="73"/>
      <c r="AB317" s="73"/>
    </row>
    <row r="318" spans="1:28" ht="15" customHeight="1">
      <c r="A318" s="154"/>
      <c r="B318" s="154" t="s">
        <v>739</v>
      </c>
      <c r="C318" s="154"/>
      <c r="D318" s="879"/>
      <c r="E318" s="154"/>
      <c r="F318" s="154"/>
      <c r="G318" s="527"/>
      <c r="H318" s="960"/>
      <c r="I318" s="154"/>
      <c r="J318" s="154"/>
      <c r="K318" s="961"/>
      <c r="L318" s="838"/>
      <c r="M318" s="962"/>
      <c r="N318" s="963"/>
      <c r="O318" s="777"/>
      <c r="P318" s="778"/>
      <c r="Q318" s="777"/>
      <c r="R318" s="838"/>
      <c r="S318" s="839"/>
      <c r="T318" s="840"/>
      <c r="U318" s="840"/>
      <c r="V318" s="841"/>
      <c r="W318" s="842"/>
      <c r="X318" s="964"/>
      <c r="Y318" s="700"/>
      <c r="Z318" s="73"/>
      <c r="AA318" s="73"/>
      <c r="AB318" s="73"/>
    </row>
    <row r="319" spans="1:28" ht="15" customHeight="1">
      <c r="A319" s="575"/>
      <c r="B319" s="364" t="s">
        <v>740</v>
      </c>
      <c r="C319" s="364"/>
      <c r="D319" s="825"/>
      <c r="E319" s="364"/>
      <c r="F319" s="364"/>
      <c r="G319" s="517"/>
      <c r="H319" s="826"/>
      <c r="I319" s="364"/>
      <c r="J319" s="364"/>
      <c r="K319" s="827"/>
      <c r="L319" s="828"/>
      <c r="M319" s="829"/>
      <c r="N319" s="853"/>
      <c r="O319" s="205"/>
      <c r="P319" s="783"/>
      <c r="Q319" s="205"/>
      <c r="R319" s="828"/>
      <c r="S319" s="518"/>
      <c r="T319" s="965"/>
      <c r="U319" s="965"/>
      <c r="V319" s="836"/>
      <c r="W319" s="519"/>
      <c r="X319" s="966"/>
      <c r="Y319" s="714"/>
      <c r="Z319" s="73"/>
      <c r="AA319" s="73"/>
      <c r="AB319" s="73"/>
    </row>
    <row r="320" spans="1:28" ht="15" customHeight="1">
      <c r="A320" s="855"/>
      <c r="B320" s="716"/>
      <c r="C320" s="715"/>
      <c r="D320" s="758"/>
      <c r="E320" s="718"/>
      <c r="F320" s="715"/>
      <c r="G320" s="719"/>
      <c r="H320" s="720"/>
      <c r="I320" s="720"/>
      <c r="J320" s="715"/>
      <c r="K320" s="720"/>
      <c r="L320" s="720"/>
      <c r="M320" s="720"/>
      <c r="N320" s="721"/>
      <c r="O320" s="967" t="s">
        <v>741</v>
      </c>
      <c r="P320" s="131"/>
      <c r="Q320" s="967"/>
      <c r="R320" s="131"/>
      <c r="S320" s="725"/>
      <c r="T320" s="968"/>
      <c r="U320" s="968"/>
      <c r="V320" s="969"/>
      <c r="W320" s="968"/>
      <c r="X320" s="727"/>
      <c r="Y320" s="727"/>
      <c r="Z320" s="73"/>
      <c r="AA320" s="73"/>
      <c r="AB320" s="73"/>
    </row>
    <row r="321" spans="1:28" ht="15" customHeight="1">
      <c r="A321" s="309">
        <v>2059</v>
      </c>
      <c r="B321" s="896" t="s">
        <v>742</v>
      </c>
      <c r="C321" s="310" t="s">
        <v>497</v>
      </c>
      <c r="D321" s="214">
        <v>16660000928</v>
      </c>
      <c r="E321" s="260"/>
      <c r="F321" s="310" t="s">
        <v>475</v>
      </c>
      <c r="G321" s="887">
        <v>118</v>
      </c>
      <c r="H321" s="279">
        <v>50</v>
      </c>
      <c r="I321" s="310">
        <f>ROUND(H321*G321/G321,2)</f>
        <v>50</v>
      </c>
      <c r="J321" s="310" t="s">
        <v>170</v>
      </c>
      <c r="K321" s="313">
        <v>94.38</v>
      </c>
      <c r="L321" s="897">
        <f>IF(OR(ISBLANK(K321),K321=0,H321=0,ISBLANK(H321)),,ROUND(K321+$L$5,2))</f>
        <v>94.38</v>
      </c>
      <c r="M321" s="898">
        <f>ROUND(I321*L321,2)</f>
        <v>4719</v>
      </c>
      <c r="N321" s="947">
        <f>ROUND(L321/G321,4)</f>
        <v>0.79979999999999996</v>
      </c>
      <c r="O321" s="777"/>
      <c r="P321" s="844"/>
      <c r="Q321" s="602"/>
      <c r="R321" s="512"/>
      <c r="S321" s="155"/>
      <c r="T321" s="163"/>
      <c r="U321" s="495"/>
      <c r="V321" s="804"/>
      <c r="W321" s="165"/>
      <c r="X321" s="645"/>
      <c r="Y321" s="646"/>
      <c r="Z321" s="73"/>
      <c r="AA321" s="73"/>
      <c r="AB321" s="73"/>
    </row>
    <row r="322" spans="1:28" ht="15" customHeight="1">
      <c r="A322" s="166"/>
      <c r="B322" s="166" t="s">
        <v>743</v>
      </c>
      <c r="C322" s="166" t="s">
        <v>20</v>
      </c>
      <c r="D322" s="149"/>
      <c r="E322" s="892"/>
      <c r="F322" s="166"/>
      <c r="G322" s="168"/>
      <c r="H322" s="169"/>
      <c r="I322" s="166"/>
      <c r="J322" s="166"/>
      <c r="K322" s="817"/>
      <c r="L322" s="818"/>
      <c r="M322" s="819"/>
      <c r="N322" s="948"/>
      <c r="O322" s="810"/>
      <c r="P322" s="261"/>
      <c r="Q322" s="263"/>
      <c r="R322" s="949"/>
      <c r="S322" s="650"/>
      <c r="T322" s="237"/>
      <c r="U322" s="237"/>
      <c r="V322" s="238"/>
      <c r="W322" s="235"/>
      <c r="X322" s="806"/>
      <c r="Y322" s="645"/>
      <c r="Z322" s="73"/>
      <c r="AA322" s="73"/>
      <c r="AB322" s="73"/>
    </row>
    <row r="323" spans="1:28" ht="15" customHeight="1">
      <c r="A323" s="166"/>
      <c r="B323" s="166" t="s">
        <v>744</v>
      </c>
      <c r="C323" s="166"/>
      <c r="D323" s="149"/>
      <c r="E323" s="166"/>
      <c r="F323" s="166"/>
      <c r="G323" s="168"/>
      <c r="H323" s="169"/>
      <c r="I323" s="166"/>
      <c r="J323" s="166"/>
      <c r="K323" s="817"/>
      <c r="L323" s="818"/>
      <c r="M323" s="819"/>
      <c r="N323" s="948"/>
      <c r="O323" s="810"/>
      <c r="P323" s="261"/>
      <c r="Q323" s="263"/>
      <c r="R323" s="821"/>
      <c r="S323" s="650"/>
      <c r="T323" s="237"/>
      <c r="U323" s="237"/>
      <c r="V323" s="238"/>
      <c r="W323" s="235"/>
      <c r="X323" s="806"/>
      <c r="Y323" s="645"/>
      <c r="Z323" s="73"/>
      <c r="AA323" s="73"/>
      <c r="AB323" s="73"/>
    </row>
    <row r="324" spans="1:28" ht="15" customHeight="1">
      <c r="A324" s="166"/>
      <c r="B324" s="166" t="s">
        <v>745</v>
      </c>
      <c r="C324" s="166"/>
      <c r="D324" s="970"/>
      <c r="E324" s="166"/>
      <c r="F324" s="166"/>
      <c r="G324" s="168"/>
      <c r="H324" s="169"/>
      <c r="I324" s="498"/>
      <c r="J324" s="661"/>
      <c r="K324" s="817"/>
      <c r="L324" s="818"/>
      <c r="M324" s="819"/>
      <c r="N324" s="948"/>
      <c r="O324" s="810"/>
      <c r="P324" s="261"/>
      <c r="Q324" s="263"/>
      <c r="R324" s="821"/>
      <c r="S324" s="650"/>
      <c r="T324" s="237"/>
      <c r="U324" s="237"/>
      <c r="V324" s="238"/>
      <c r="W324" s="235"/>
      <c r="X324" s="806"/>
      <c r="Y324" s="645"/>
      <c r="Z324" s="73"/>
      <c r="AA324" s="73"/>
      <c r="AB324" s="73"/>
    </row>
    <row r="325" spans="1:28" ht="15" customHeight="1">
      <c r="A325" s="166"/>
      <c r="B325" s="166" t="s">
        <v>746</v>
      </c>
      <c r="C325" s="166"/>
      <c r="D325" s="166"/>
      <c r="E325" s="166"/>
      <c r="F325" s="166"/>
      <c r="G325" s="168"/>
      <c r="H325" s="169"/>
      <c r="I325" s="498"/>
      <c r="J325" s="661"/>
      <c r="K325" s="817"/>
      <c r="L325" s="818"/>
      <c r="M325" s="819"/>
      <c r="N325" s="948"/>
      <c r="O325" s="810"/>
      <c r="P325" s="261"/>
      <c r="Q325" s="263"/>
      <c r="R325" s="821"/>
      <c r="S325" s="650"/>
      <c r="T325" s="237"/>
      <c r="U325" s="237"/>
      <c r="V325" s="238"/>
      <c r="W325" s="235"/>
      <c r="X325" s="806"/>
      <c r="Y325" s="645"/>
      <c r="Z325" s="73"/>
      <c r="AA325" s="73"/>
      <c r="AB325" s="73"/>
    </row>
    <row r="326" spans="1:28" ht="15" customHeight="1">
      <c r="A326" s="971"/>
      <c r="B326" s="972" t="s">
        <v>747</v>
      </c>
      <c r="C326" s="971"/>
      <c r="D326" s="971"/>
      <c r="E326" s="973"/>
      <c r="F326" s="971"/>
      <c r="G326" s="974"/>
      <c r="H326" s="975"/>
      <c r="I326" s="976"/>
      <c r="J326" s="977"/>
      <c r="K326" s="978"/>
      <c r="L326" s="978"/>
      <c r="M326" s="979"/>
      <c r="N326" s="980"/>
      <c r="O326" s="979"/>
      <c r="P326" s="981"/>
      <c r="Q326" s="982"/>
      <c r="R326" s="978"/>
      <c r="S326" s="982"/>
      <c r="T326" s="978"/>
      <c r="U326" s="983"/>
      <c r="V326" s="984"/>
      <c r="W326" s="982"/>
      <c r="X326" s="978"/>
      <c r="Y326" s="982"/>
      <c r="Z326" s="73"/>
      <c r="AA326" s="73"/>
      <c r="AB326" s="73"/>
    </row>
    <row r="327" spans="1:28" ht="15" customHeight="1">
      <c r="A327" s="198"/>
      <c r="B327" s="198"/>
      <c r="C327" s="198"/>
      <c r="D327" s="198"/>
      <c r="E327" s="411"/>
      <c r="F327" s="198"/>
      <c r="G327" s="243"/>
      <c r="H327" s="985"/>
      <c r="I327" s="364"/>
      <c r="J327" s="444" t="s">
        <v>352</v>
      </c>
      <c r="K327" s="986"/>
      <c r="L327" s="986"/>
      <c r="M327" s="738">
        <f>SUMIF(M10:M326,"&gt;0")</f>
        <v>631524.27</v>
      </c>
      <c r="N327" s="987"/>
      <c r="O327" s="198"/>
      <c r="P327" s="198"/>
      <c r="Q327" s="198"/>
      <c r="R327" s="198"/>
      <c r="S327" s="198"/>
      <c r="T327" s="198"/>
      <c r="U327" s="198"/>
      <c r="V327" s="673"/>
      <c r="W327" s="198"/>
      <c r="X327" s="198"/>
      <c r="Y327" s="198"/>
      <c r="Z327" s="73"/>
      <c r="AA327" s="73"/>
      <c r="AB327" s="73"/>
    </row>
    <row r="328" spans="1:28" ht="15.75" customHeight="1">
      <c r="A328" s="73"/>
      <c r="B328" s="73"/>
      <c r="C328" s="73"/>
      <c r="D328" s="73"/>
      <c r="E328" s="970"/>
      <c r="F328" s="73"/>
      <c r="G328" s="591"/>
      <c r="H328" s="988"/>
      <c r="I328" s="73"/>
      <c r="J328" s="73"/>
      <c r="K328" s="74"/>
      <c r="L328" s="74"/>
      <c r="M328" s="989"/>
      <c r="N328" s="74"/>
      <c r="O328" s="74"/>
      <c r="P328" s="74"/>
      <c r="Q328" s="74"/>
      <c r="R328" s="74"/>
      <c r="S328" s="73"/>
      <c r="T328" s="73"/>
      <c r="U328" s="73"/>
      <c r="V328" s="73"/>
      <c r="W328" s="73"/>
      <c r="X328" s="73"/>
      <c r="Y328" s="73"/>
      <c r="Z328" s="73"/>
      <c r="AA328" s="73"/>
      <c r="AB328" s="73"/>
    </row>
    <row r="329" spans="1:28" ht="15" customHeight="1">
      <c r="A329" s="73"/>
      <c r="B329" s="73"/>
      <c r="C329" s="73"/>
      <c r="D329" s="73"/>
      <c r="E329" s="970"/>
      <c r="F329" s="73"/>
      <c r="G329" s="591"/>
      <c r="H329" s="988"/>
      <c r="I329" s="73"/>
      <c r="J329" s="73"/>
      <c r="K329" s="74"/>
      <c r="L329" s="74"/>
      <c r="M329" s="989"/>
      <c r="N329" s="74"/>
      <c r="O329" s="74"/>
      <c r="P329" s="74"/>
      <c r="Q329" s="74"/>
      <c r="R329" s="74"/>
      <c r="S329" s="73"/>
      <c r="T329" s="73"/>
      <c r="U329" s="73"/>
      <c r="V329" s="73"/>
      <c r="W329" s="73"/>
      <c r="X329" s="73"/>
      <c r="Y329" s="73"/>
      <c r="Z329" s="73"/>
      <c r="AA329" s="73"/>
      <c r="AB329" s="73"/>
    </row>
    <row r="330" spans="1:28" ht="15" customHeight="1">
      <c r="A330" s="73"/>
      <c r="B330" s="73"/>
      <c r="C330" s="73"/>
      <c r="D330" s="73"/>
      <c r="E330" s="970"/>
      <c r="F330" s="73"/>
      <c r="G330" s="591"/>
      <c r="H330" s="988"/>
      <c r="I330" s="73"/>
      <c r="J330" s="73"/>
      <c r="K330" s="74"/>
      <c r="L330" s="74"/>
      <c r="M330" s="989"/>
      <c r="N330" s="74"/>
      <c r="O330" s="74"/>
      <c r="P330" s="74"/>
      <c r="Q330" s="74"/>
      <c r="R330" s="74"/>
      <c r="S330" s="73"/>
      <c r="T330" s="73"/>
      <c r="U330" s="73"/>
      <c r="V330" s="73"/>
      <c r="W330" s="73"/>
      <c r="X330" s="73"/>
      <c r="Y330" s="73"/>
      <c r="Z330" s="73"/>
      <c r="AA330" s="73"/>
      <c r="AB330" s="73"/>
    </row>
    <row r="331" spans="1:28" ht="15" customHeight="1">
      <c r="A331" s="73"/>
      <c r="B331" s="73"/>
      <c r="C331" s="73"/>
      <c r="D331" s="73"/>
      <c r="E331" s="970"/>
      <c r="F331" s="73"/>
      <c r="G331" s="591"/>
      <c r="H331" s="988"/>
      <c r="I331" s="73"/>
      <c r="J331" s="73"/>
      <c r="K331" s="74"/>
      <c r="L331" s="74"/>
      <c r="M331" s="989"/>
      <c r="N331" s="74"/>
      <c r="O331" s="74"/>
      <c r="P331" s="74"/>
      <c r="Q331" s="74"/>
      <c r="R331" s="74"/>
      <c r="S331" s="73"/>
      <c r="T331" s="73"/>
      <c r="U331" s="73"/>
      <c r="V331" s="73"/>
      <c r="W331" s="73"/>
      <c r="X331" s="73"/>
      <c r="Y331" s="73"/>
      <c r="Z331" s="73"/>
      <c r="AA331" s="73"/>
      <c r="AB331" s="73"/>
    </row>
    <row r="332" spans="1:28" ht="15" customHeight="1">
      <c r="A332" s="73"/>
      <c r="B332" s="73"/>
      <c r="C332" s="73"/>
      <c r="D332" s="73"/>
      <c r="E332" s="970"/>
      <c r="F332" s="73"/>
      <c r="G332" s="591"/>
      <c r="H332" s="988"/>
      <c r="I332" s="73"/>
      <c r="J332" s="73"/>
      <c r="K332" s="74"/>
      <c r="L332" s="74"/>
      <c r="M332" s="989"/>
      <c r="N332" s="74"/>
      <c r="O332" s="74"/>
      <c r="P332" s="74"/>
      <c r="Q332" s="74"/>
      <c r="R332" s="74"/>
      <c r="S332" s="73"/>
      <c r="T332" s="73"/>
      <c r="U332" s="73"/>
      <c r="V332" s="73"/>
      <c r="W332" s="73"/>
      <c r="X332" s="73"/>
      <c r="Y332" s="73"/>
      <c r="Z332" s="73"/>
      <c r="AA332" s="73"/>
      <c r="AB332" s="73"/>
    </row>
    <row r="333" spans="1:28" ht="15.75" customHeight="1">
      <c r="A333" s="73"/>
      <c r="B333" s="73"/>
      <c r="C333" s="73"/>
      <c r="D333" s="73"/>
      <c r="E333" s="970"/>
      <c r="F333" s="73"/>
      <c r="G333" s="591"/>
      <c r="H333" s="988"/>
      <c r="I333" s="73"/>
      <c r="J333" s="73"/>
      <c r="K333" s="74"/>
      <c r="L333" s="74"/>
      <c r="M333" s="989"/>
      <c r="N333" s="74"/>
      <c r="O333" s="74"/>
      <c r="P333" s="74"/>
      <c r="Q333" s="74"/>
      <c r="R333" s="74"/>
      <c r="S333" s="73"/>
      <c r="T333" s="73"/>
      <c r="U333" s="73"/>
      <c r="V333" s="73"/>
      <c r="W333" s="73"/>
      <c r="X333" s="73"/>
      <c r="Y333" s="73"/>
      <c r="Z333" s="73"/>
      <c r="AA333" s="73"/>
      <c r="AB333" s="73"/>
    </row>
    <row r="334" spans="1:28" ht="15.75" customHeight="1">
      <c r="A334" s="73"/>
      <c r="B334" s="73"/>
      <c r="C334" s="73"/>
      <c r="D334" s="73"/>
      <c r="E334" s="970"/>
      <c r="F334" s="73"/>
      <c r="G334" s="591"/>
      <c r="H334" s="988"/>
      <c r="I334" s="73"/>
      <c r="J334" s="73"/>
      <c r="K334" s="74"/>
      <c r="L334" s="74"/>
      <c r="M334" s="989"/>
      <c r="N334" s="74"/>
      <c r="O334" s="74"/>
      <c r="P334" s="74"/>
      <c r="Q334" s="74"/>
      <c r="R334" s="74"/>
      <c r="S334" s="73"/>
      <c r="T334" s="73"/>
      <c r="U334" s="73"/>
      <c r="V334" s="73"/>
      <c r="W334" s="73"/>
      <c r="X334" s="73"/>
      <c r="Y334" s="73"/>
      <c r="Z334" s="73"/>
      <c r="AA334" s="73"/>
      <c r="AB334" s="73"/>
    </row>
    <row r="335" spans="1:28" ht="15.75" customHeight="1">
      <c r="A335" s="73"/>
      <c r="B335" s="73"/>
      <c r="C335" s="73"/>
      <c r="D335" s="73"/>
      <c r="E335" s="970"/>
      <c r="F335" s="73"/>
      <c r="G335" s="591"/>
      <c r="H335" s="988"/>
      <c r="I335" s="73"/>
      <c r="J335" s="73"/>
      <c r="K335" s="74"/>
      <c r="L335" s="74"/>
      <c r="M335" s="989"/>
      <c r="N335" s="74"/>
      <c r="O335" s="74"/>
      <c r="P335" s="74"/>
      <c r="Q335" s="74"/>
      <c r="R335" s="74"/>
      <c r="S335" s="73"/>
      <c r="T335" s="73"/>
      <c r="U335" s="73"/>
      <c r="V335" s="73"/>
      <c r="W335" s="73"/>
      <c r="X335" s="73"/>
      <c r="Y335" s="73"/>
      <c r="Z335" s="73"/>
      <c r="AA335" s="73"/>
      <c r="AB335" s="73"/>
    </row>
    <row r="336" spans="1:28" ht="15.75" customHeight="1">
      <c r="A336" s="73"/>
      <c r="B336" s="73"/>
      <c r="C336" s="73"/>
      <c r="D336" s="73"/>
      <c r="E336" s="970"/>
      <c r="F336" s="73"/>
      <c r="G336" s="591"/>
      <c r="H336" s="988"/>
      <c r="I336" s="73"/>
      <c r="J336" s="73"/>
      <c r="K336" s="74"/>
      <c r="L336" s="74"/>
      <c r="M336" s="989"/>
      <c r="N336" s="74"/>
      <c r="O336" s="74"/>
      <c r="P336" s="74"/>
      <c r="Q336" s="74"/>
      <c r="R336" s="74"/>
      <c r="S336" s="73"/>
      <c r="T336" s="73"/>
      <c r="U336" s="73"/>
      <c r="V336" s="73"/>
      <c r="W336" s="73"/>
      <c r="X336" s="73"/>
      <c r="Y336" s="73"/>
      <c r="Z336" s="73"/>
      <c r="AA336" s="73"/>
      <c r="AB336" s="73"/>
    </row>
    <row r="337" spans="1:28" ht="15.75" customHeight="1">
      <c r="A337" s="73"/>
      <c r="B337" s="73"/>
      <c r="C337" s="73"/>
      <c r="D337" s="73"/>
      <c r="E337" s="970"/>
      <c r="F337" s="73"/>
      <c r="G337" s="591"/>
      <c r="H337" s="988"/>
      <c r="I337" s="73"/>
      <c r="J337" s="73"/>
      <c r="K337" s="74"/>
      <c r="L337" s="74"/>
      <c r="M337" s="989"/>
      <c r="N337" s="74"/>
      <c r="O337" s="74"/>
      <c r="P337" s="74"/>
      <c r="Q337" s="74"/>
      <c r="R337" s="74"/>
      <c r="S337" s="73"/>
      <c r="T337" s="73"/>
      <c r="U337" s="73"/>
      <c r="V337" s="73"/>
      <c r="W337" s="73"/>
      <c r="X337" s="73"/>
      <c r="Y337" s="73"/>
      <c r="Z337" s="73"/>
      <c r="AA337" s="73"/>
      <c r="AB337" s="73"/>
    </row>
    <row r="338" spans="1:28" ht="15.75" customHeight="1">
      <c r="A338" s="73"/>
      <c r="B338" s="73"/>
      <c r="C338" s="73"/>
      <c r="D338" s="73"/>
      <c r="E338" s="970"/>
      <c r="F338" s="73"/>
      <c r="G338" s="591"/>
      <c r="H338" s="988"/>
      <c r="I338" s="73"/>
      <c r="J338" s="73"/>
      <c r="K338" s="74"/>
      <c r="L338" s="74"/>
      <c r="M338" s="989"/>
      <c r="N338" s="74"/>
      <c r="O338" s="74"/>
      <c r="P338" s="74"/>
      <c r="Q338" s="74"/>
      <c r="R338" s="74"/>
      <c r="S338" s="73"/>
      <c r="T338" s="73"/>
      <c r="U338" s="73"/>
      <c r="V338" s="73"/>
      <c r="W338" s="73"/>
      <c r="X338" s="73"/>
      <c r="Y338" s="73"/>
      <c r="Z338" s="73"/>
      <c r="AA338" s="73"/>
      <c r="AB338" s="73"/>
    </row>
    <row r="339" spans="1:28" ht="15.75" customHeight="1">
      <c r="A339" s="73"/>
      <c r="B339" s="73"/>
      <c r="C339" s="73"/>
      <c r="D339" s="73"/>
      <c r="E339" s="970"/>
      <c r="F339" s="73"/>
      <c r="G339" s="591"/>
      <c r="H339" s="988"/>
      <c r="I339" s="73"/>
      <c r="J339" s="73"/>
      <c r="K339" s="74"/>
      <c r="L339" s="74"/>
      <c r="M339" s="989"/>
      <c r="N339" s="74"/>
      <c r="O339" s="74"/>
      <c r="P339" s="74"/>
      <c r="Q339" s="74"/>
      <c r="R339" s="74"/>
      <c r="S339" s="73"/>
      <c r="T339" s="73"/>
      <c r="U339" s="73"/>
      <c r="V339" s="73"/>
      <c r="W339" s="73"/>
      <c r="X339" s="73"/>
      <c r="Y339" s="73"/>
      <c r="Z339" s="73"/>
      <c r="AA339" s="73"/>
      <c r="AB339" s="73"/>
    </row>
    <row r="340" spans="1:28" ht="15.75" customHeight="1">
      <c r="A340" s="73"/>
      <c r="B340" s="73"/>
      <c r="C340" s="73"/>
      <c r="D340" s="73"/>
      <c r="E340" s="970"/>
      <c r="F340" s="73"/>
      <c r="G340" s="591"/>
      <c r="H340" s="988"/>
      <c r="I340" s="73"/>
      <c r="J340" s="73"/>
      <c r="K340" s="74"/>
      <c r="L340" s="74"/>
      <c r="M340" s="989"/>
      <c r="N340" s="74"/>
      <c r="O340" s="74"/>
      <c r="P340" s="74"/>
      <c r="Q340" s="74"/>
      <c r="R340" s="74"/>
      <c r="S340" s="73"/>
      <c r="T340" s="73"/>
      <c r="U340" s="73"/>
      <c r="V340" s="73"/>
      <c r="W340" s="73"/>
      <c r="X340" s="73"/>
      <c r="Y340" s="73"/>
      <c r="Z340" s="73"/>
      <c r="AA340" s="73"/>
      <c r="AB340" s="73"/>
    </row>
    <row r="341" spans="1:28" ht="15.75" customHeight="1">
      <c r="A341" s="73"/>
      <c r="B341" s="73"/>
      <c r="C341" s="73"/>
      <c r="D341" s="73"/>
      <c r="E341" s="970"/>
      <c r="F341" s="73"/>
      <c r="G341" s="591"/>
      <c r="H341" s="988"/>
      <c r="I341" s="73"/>
      <c r="J341" s="73"/>
      <c r="K341" s="74"/>
      <c r="L341" s="74"/>
      <c r="M341" s="989"/>
      <c r="N341" s="74"/>
      <c r="O341" s="74"/>
      <c r="P341" s="74"/>
      <c r="Q341" s="74"/>
      <c r="R341" s="74"/>
      <c r="S341" s="73"/>
      <c r="T341" s="73"/>
      <c r="U341" s="73"/>
      <c r="V341" s="73"/>
      <c r="W341" s="73"/>
      <c r="X341" s="73"/>
      <c r="Y341" s="73"/>
      <c r="Z341" s="73"/>
      <c r="AA341" s="73"/>
      <c r="AB341" s="73"/>
    </row>
    <row r="342" spans="1:28" ht="15.75" customHeight="1">
      <c r="A342" s="73"/>
      <c r="B342" s="73"/>
      <c r="C342" s="73"/>
      <c r="D342" s="73"/>
      <c r="E342" s="970"/>
      <c r="F342" s="73"/>
      <c r="G342" s="591"/>
      <c r="H342" s="988"/>
      <c r="I342" s="73"/>
      <c r="J342" s="73"/>
      <c r="K342" s="74"/>
      <c r="L342" s="74"/>
      <c r="M342" s="989"/>
      <c r="N342" s="74"/>
      <c r="O342" s="74"/>
      <c r="P342" s="74"/>
      <c r="Q342" s="74"/>
      <c r="R342" s="74"/>
      <c r="S342" s="73"/>
      <c r="T342" s="73"/>
      <c r="U342" s="73"/>
      <c r="V342" s="73"/>
      <c r="W342" s="73"/>
      <c r="X342" s="73"/>
      <c r="Y342" s="73"/>
      <c r="Z342" s="73"/>
      <c r="AA342" s="73"/>
      <c r="AB342" s="73"/>
    </row>
    <row r="343" spans="1:28" ht="15.75" customHeight="1">
      <c r="A343" s="73"/>
      <c r="B343" s="73"/>
      <c r="C343" s="73"/>
      <c r="D343" s="73"/>
      <c r="E343" s="970"/>
      <c r="F343" s="73"/>
      <c r="G343" s="591"/>
      <c r="H343" s="988"/>
      <c r="I343" s="73"/>
      <c r="J343" s="73"/>
      <c r="K343" s="74"/>
      <c r="L343" s="74"/>
      <c r="M343" s="989"/>
      <c r="N343" s="74"/>
      <c r="O343" s="74"/>
      <c r="P343" s="74"/>
      <c r="Q343" s="74"/>
      <c r="R343" s="74"/>
      <c r="S343" s="73"/>
      <c r="T343" s="73"/>
      <c r="U343" s="73"/>
      <c r="V343" s="73"/>
      <c r="W343" s="73"/>
      <c r="X343" s="73"/>
      <c r="Y343" s="73"/>
      <c r="Z343" s="73"/>
      <c r="AA343" s="73"/>
      <c r="AB343" s="73"/>
    </row>
    <row r="344" spans="1:28" ht="15.75" customHeight="1">
      <c r="A344" s="73"/>
      <c r="B344" s="73"/>
      <c r="C344" s="73"/>
      <c r="D344" s="73"/>
      <c r="E344" s="970"/>
      <c r="F344" s="73"/>
      <c r="G344" s="591"/>
      <c r="H344" s="988"/>
      <c r="I344" s="73"/>
      <c r="J344" s="73"/>
      <c r="K344" s="74"/>
      <c r="L344" s="74"/>
      <c r="M344" s="989"/>
      <c r="N344" s="74"/>
      <c r="O344" s="74"/>
      <c r="P344" s="74"/>
      <c r="Q344" s="74"/>
      <c r="R344" s="74"/>
      <c r="S344" s="73"/>
      <c r="T344" s="73"/>
      <c r="U344" s="73"/>
      <c r="V344" s="73"/>
      <c r="W344" s="73"/>
      <c r="X344" s="73"/>
      <c r="Y344" s="73"/>
      <c r="Z344" s="73"/>
      <c r="AA344" s="73"/>
      <c r="AB344" s="73"/>
    </row>
    <row r="345" spans="1:28" ht="15.75" customHeight="1">
      <c r="A345" s="73"/>
      <c r="B345" s="73"/>
      <c r="C345" s="73"/>
      <c r="D345" s="73"/>
      <c r="E345" s="970"/>
      <c r="F345" s="73"/>
      <c r="G345" s="591"/>
      <c r="H345" s="988"/>
      <c r="I345" s="73"/>
      <c r="J345" s="73"/>
      <c r="K345" s="74"/>
      <c r="L345" s="74"/>
      <c r="M345" s="989"/>
      <c r="N345" s="74"/>
      <c r="O345" s="74"/>
      <c r="P345" s="74"/>
      <c r="Q345" s="74"/>
      <c r="R345" s="74"/>
      <c r="S345" s="73"/>
      <c r="T345" s="73"/>
      <c r="U345" s="73"/>
      <c r="V345" s="73"/>
      <c r="W345" s="73"/>
      <c r="X345" s="73"/>
      <c r="Y345" s="73"/>
      <c r="Z345" s="73"/>
      <c r="AA345" s="73"/>
      <c r="AB345" s="73"/>
    </row>
    <row r="346" spans="1:28" ht="15.75" customHeight="1">
      <c r="A346" s="73"/>
      <c r="B346" s="73"/>
      <c r="C346" s="73"/>
      <c r="D346" s="73"/>
      <c r="E346" s="970"/>
      <c r="F346" s="73"/>
      <c r="G346" s="591"/>
      <c r="H346" s="988"/>
      <c r="I346" s="73"/>
      <c r="J346" s="73"/>
      <c r="K346" s="74"/>
      <c r="L346" s="74"/>
      <c r="M346" s="989"/>
      <c r="N346" s="74"/>
      <c r="O346" s="74"/>
      <c r="P346" s="74"/>
      <c r="Q346" s="74"/>
      <c r="R346" s="74"/>
      <c r="S346" s="73"/>
      <c r="T346" s="73"/>
      <c r="U346" s="73"/>
      <c r="V346" s="73"/>
      <c r="W346" s="73"/>
      <c r="X346" s="73"/>
      <c r="Y346" s="73"/>
      <c r="Z346" s="73"/>
      <c r="AA346" s="73"/>
      <c r="AB346" s="73"/>
    </row>
    <row r="347" spans="1:28" ht="15.75" customHeight="1">
      <c r="A347" s="73"/>
      <c r="B347" s="73"/>
      <c r="C347" s="73"/>
      <c r="D347" s="73"/>
      <c r="E347" s="970"/>
      <c r="F347" s="73"/>
      <c r="G347" s="591"/>
      <c r="H347" s="988"/>
      <c r="I347" s="73"/>
      <c r="J347" s="73"/>
      <c r="K347" s="74"/>
      <c r="L347" s="74"/>
      <c r="M347" s="989"/>
      <c r="N347" s="74"/>
      <c r="O347" s="74"/>
      <c r="P347" s="74"/>
      <c r="Q347" s="74"/>
      <c r="R347" s="74"/>
      <c r="S347" s="73"/>
      <c r="T347" s="73"/>
      <c r="U347" s="73"/>
      <c r="V347" s="73"/>
      <c r="W347" s="73"/>
      <c r="X347" s="73"/>
      <c r="Y347" s="73"/>
      <c r="Z347" s="73"/>
      <c r="AA347" s="73"/>
      <c r="AB347" s="73"/>
    </row>
    <row r="348" spans="1:28" ht="15.75" customHeight="1">
      <c r="A348" s="73"/>
      <c r="B348" s="73"/>
      <c r="C348" s="73"/>
      <c r="D348" s="73"/>
      <c r="E348" s="970"/>
      <c r="F348" s="73"/>
      <c r="G348" s="591"/>
      <c r="H348" s="988"/>
      <c r="I348" s="73"/>
      <c r="J348" s="73"/>
      <c r="K348" s="74"/>
      <c r="L348" s="74"/>
      <c r="M348" s="989"/>
      <c r="N348" s="74"/>
      <c r="O348" s="74"/>
      <c r="P348" s="74"/>
      <c r="Q348" s="74"/>
      <c r="R348" s="74"/>
      <c r="S348" s="73"/>
      <c r="T348" s="73"/>
      <c r="U348" s="73"/>
      <c r="V348" s="73"/>
      <c r="W348" s="73"/>
      <c r="X348" s="73"/>
      <c r="Y348" s="73"/>
      <c r="Z348" s="73"/>
      <c r="AA348" s="73"/>
      <c r="AB348" s="73"/>
    </row>
    <row r="349" spans="1:28" ht="15.75" customHeight="1">
      <c r="A349" s="73"/>
      <c r="B349" s="73"/>
      <c r="C349" s="73"/>
      <c r="D349" s="73"/>
      <c r="E349" s="970"/>
      <c r="F349" s="73"/>
      <c r="G349" s="591"/>
      <c r="H349" s="988"/>
      <c r="I349" s="73"/>
      <c r="J349" s="73"/>
      <c r="K349" s="74"/>
      <c r="L349" s="74"/>
      <c r="M349" s="989"/>
      <c r="N349" s="74"/>
      <c r="O349" s="74"/>
      <c r="P349" s="74"/>
      <c r="Q349" s="74"/>
      <c r="R349" s="74"/>
      <c r="S349" s="73"/>
      <c r="T349" s="73"/>
      <c r="U349" s="73"/>
      <c r="V349" s="73"/>
      <c r="W349" s="73"/>
      <c r="X349" s="73"/>
      <c r="Y349" s="73"/>
      <c r="Z349" s="73"/>
      <c r="AA349" s="73"/>
      <c r="AB349" s="73"/>
    </row>
    <row r="350" spans="1:28" ht="15.75" customHeight="1">
      <c r="A350" s="73"/>
      <c r="B350" s="73"/>
      <c r="C350" s="73"/>
      <c r="D350" s="73"/>
      <c r="E350" s="970"/>
      <c r="F350" s="73"/>
      <c r="G350" s="591"/>
      <c r="H350" s="988"/>
      <c r="I350" s="73"/>
      <c r="J350" s="73"/>
      <c r="K350" s="74"/>
      <c r="L350" s="74"/>
      <c r="M350" s="989"/>
      <c r="N350" s="74"/>
      <c r="O350" s="74"/>
      <c r="P350" s="74"/>
      <c r="Q350" s="74"/>
      <c r="R350" s="74"/>
      <c r="S350" s="73"/>
      <c r="T350" s="73"/>
      <c r="U350" s="73"/>
      <c r="V350" s="73"/>
      <c r="W350" s="73"/>
      <c r="X350" s="73"/>
      <c r="Y350" s="73"/>
      <c r="Z350" s="73"/>
      <c r="AA350" s="73"/>
      <c r="AB350" s="73"/>
    </row>
    <row r="351" spans="1:28" ht="15.75" customHeight="1">
      <c r="A351" s="73"/>
      <c r="B351" s="73"/>
      <c r="C351" s="73"/>
      <c r="D351" s="73"/>
      <c r="E351" s="970"/>
      <c r="F351" s="73"/>
      <c r="G351" s="591"/>
      <c r="H351" s="988"/>
      <c r="I351" s="73"/>
      <c r="J351" s="73"/>
      <c r="K351" s="74"/>
      <c r="L351" s="74"/>
      <c r="M351" s="989"/>
      <c r="N351" s="74"/>
      <c r="O351" s="74"/>
      <c r="P351" s="74"/>
      <c r="Q351" s="74"/>
      <c r="R351" s="74"/>
      <c r="S351" s="73"/>
      <c r="T351" s="73"/>
      <c r="U351" s="73"/>
      <c r="V351" s="73"/>
      <c r="W351" s="73"/>
      <c r="X351" s="73"/>
      <c r="Y351" s="73"/>
      <c r="Z351" s="73"/>
      <c r="AA351" s="73"/>
      <c r="AB351" s="73"/>
    </row>
    <row r="352" spans="1:28" ht="15.75" customHeight="1">
      <c r="A352" s="73"/>
      <c r="B352" s="73"/>
      <c r="C352" s="73"/>
      <c r="D352" s="73"/>
      <c r="E352" s="970"/>
      <c r="F352" s="73"/>
      <c r="G352" s="591"/>
      <c r="H352" s="988"/>
      <c r="I352" s="73"/>
      <c r="J352" s="73"/>
      <c r="K352" s="74"/>
      <c r="L352" s="74"/>
      <c r="M352" s="989"/>
      <c r="N352" s="74"/>
      <c r="O352" s="74"/>
      <c r="P352" s="74"/>
      <c r="Q352" s="74"/>
      <c r="R352" s="74"/>
      <c r="S352" s="73"/>
      <c r="T352" s="73"/>
      <c r="U352" s="73"/>
      <c r="V352" s="73"/>
      <c r="W352" s="73"/>
      <c r="X352" s="73"/>
      <c r="Y352" s="73"/>
      <c r="Z352" s="73"/>
      <c r="AA352" s="73"/>
      <c r="AB352" s="73"/>
    </row>
    <row r="353" spans="1:28" ht="15.75" customHeight="1">
      <c r="A353" s="73"/>
      <c r="B353" s="73"/>
      <c r="C353" s="73"/>
      <c r="D353" s="73"/>
      <c r="E353" s="970"/>
      <c r="F353" s="73"/>
      <c r="G353" s="591"/>
      <c r="H353" s="988"/>
      <c r="I353" s="73"/>
      <c r="J353" s="73"/>
      <c r="K353" s="74"/>
      <c r="L353" s="74"/>
      <c r="M353" s="989"/>
      <c r="N353" s="74"/>
      <c r="O353" s="74"/>
      <c r="P353" s="74"/>
      <c r="Q353" s="74"/>
      <c r="R353" s="74"/>
      <c r="S353" s="73"/>
      <c r="T353" s="73"/>
      <c r="U353" s="73"/>
      <c r="V353" s="73"/>
      <c r="W353" s="73"/>
      <c r="X353" s="73"/>
      <c r="Y353" s="73"/>
      <c r="Z353" s="73"/>
      <c r="AA353" s="73"/>
      <c r="AB353" s="73"/>
    </row>
    <row r="354" spans="1:28" ht="15.75" customHeight="1">
      <c r="A354" s="73"/>
      <c r="B354" s="73"/>
      <c r="C354" s="73"/>
      <c r="D354" s="73"/>
      <c r="E354" s="970"/>
      <c r="F354" s="73"/>
      <c r="G354" s="591"/>
      <c r="H354" s="988"/>
      <c r="I354" s="73"/>
      <c r="J354" s="73"/>
      <c r="K354" s="74"/>
      <c r="L354" s="74"/>
      <c r="M354" s="989"/>
      <c r="N354" s="74"/>
      <c r="O354" s="74"/>
      <c r="P354" s="74"/>
      <c r="Q354" s="74"/>
      <c r="R354" s="74"/>
      <c r="S354" s="73"/>
      <c r="T354" s="73"/>
      <c r="U354" s="73"/>
      <c r="V354" s="73"/>
      <c r="W354" s="73"/>
      <c r="X354" s="73"/>
      <c r="Y354" s="73"/>
      <c r="Z354" s="73"/>
      <c r="AA354" s="73"/>
      <c r="AB354" s="73"/>
    </row>
    <row r="355" spans="1:28" ht="15.75" customHeight="1">
      <c r="A355" s="73"/>
      <c r="B355" s="73"/>
      <c r="C355" s="73"/>
      <c r="D355" s="73"/>
      <c r="E355" s="970"/>
      <c r="F355" s="73"/>
      <c r="G355" s="591"/>
      <c r="H355" s="988"/>
      <c r="I355" s="73"/>
      <c r="J355" s="73"/>
      <c r="K355" s="74"/>
      <c r="L355" s="74"/>
      <c r="M355" s="989"/>
      <c r="N355" s="74"/>
      <c r="O355" s="74"/>
      <c r="P355" s="74"/>
      <c r="Q355" s="74"/>
      <c r="R355" s="74"/>
      <c r="S355" s="73"/>
      <c r="T355" s="73"/>
      <c r="U355" s="73"/>
      <c r="V355" s="73"/>
      <c r="W355" s="73"/>
      <c r="X355" s="73"/>
      <c r="Y355" s="73"/>
      <c r="Z355" s="73"/>
      <c r="AA355" s="73"/>
      <c r="AB355" s="73"/>
    </row>
    <row r="356" spans="1:28" ht="15.75" customHeight="1">
      <c r="A356" s="73"/>
      <c r="B356" s="73"/>
      <c r="C356" s="73"/>
      <c r="D356" s="73"/>
      <c r="E356" s="970"/>
      <c r="F356" s="73"/>
      <c r="G356" s="591"/>
      <c r="H356" s="988"/>
      <c r="I356" s="73"/>
      <c r="J356" s="73"/>
      <c r="K356" s="74"/>
      <c r="L356" s="74"/>
      <c r="M356" s="989"/>
      <c r="N356" s="74"/>
      <c r="O356" s="74"/>
      <c r="P356" s="74"/>
      <c r="Q356" s="74"/>
      <c r="R356" s="74"/>
      <c r="S356" s="73"/>
      <c r="T356" s="73"/>
      <c r="U356" s="73"/>
      <c r="V356" s="73"/>
      <c r="W356" s="73"/>
      <c r="X356" s="73"/>
      <c r="Y356" s="73"/>
      <c r="Z356" s="73"/>
      <c r="AA356" s="73"/>
      <c r="AB356" s="73"/>
    </row>
    <row r="357" spans="1:28" ht="15.75" customHeight="1">
      <c r="A357" s="73"/>
      <c r="B357" s="73"/>
      <c r="C357" s="73"/>
      <c r="D357" s="73"/>
      <c r="E357" s="970"/>
      <c r="F357" s="73"/>
      <c r="G357" s="591"/>
      <c r="H357" s="988"/>
      <c r="I357" s="73"/>
      <c r="J357" s="73"/>
      <c r="K357" s="74"/>
      <c r="L357" s="74"/>
      <c r="M357" s="989"/>
      <c r="N357" s="74"/>
      <c r="O357" s="74"/>
      <c r="P357" s="74"/>
      <c r="Q357" s="74"/>
      <c r="R357" s="74"/>
      <c r="S357" s="73"/>
      <c r="T357" s="73"/>
      <c r="U357" s="73"/>
      <c r="V357" s="73"/>
      <c r="W357" s="73"/>
      <c r="X357" s="73"/>
      <c r="Y357" s="73"/>
      <c r="Z357" s="73"/>
      <c r="AA357" s="73"/>
      <c r="AB357" s="73"/>
    </row>
    <row r="358" spans="1:28" ht="15.75" customHeight="1">
      <c r="A358" s="73"/>
      <c r="B358" s="73"/>
      <c r="C358" s="73"/>
      <c r="D358" s="73"/>
      <c r="E358" s="970"/>
      <c r="F358" s="73"/>
      <c r="G358" s="591"/>
      <c r="H358" s="988"/>
      <c r="I358" s="73"/>
      <c r="J358" s="73"/>
      <c r="K358" s="74"/>
      <c r="L358" s="74"/>
      <c r="M358" s="989"/>
      <c r="N358" s="74"/>
      <c r="O358" s="74"/>
      <c r="P358" s="74"/>
      <c r="Q358" s="74"/>
      <c r="R358" s="74"/>
      <c r="S358" s="73"/>
      <c r="T358" s="73"/>
      <c r="U358" s="73"/>
      <c r="V358" s="73"/>
      <c r="W358" s="73"/>
      <c r="X358" s="73"/>
      <c r="Y358" s="73"/>
      <c r="Z358" s="73"/>
      <c r="AA358" s="73"/>
      <c r="AB358" s="73"/>
    </row>
    <row r="359" spans="1:28" ht="15.75" customHeight="1">
      <c r="A359" s="73"/>
      <c r="B359" s="73"/>
      <c r="C359" s="73"/>
      <c r="D359" s="73"/>
      <c r="E359" s="970"/>
      <c r="F359" s="73"/>
      <c r="G359" s="591"/>
      <c r="H359" s="988"/>
      <c r="I359" s="73"/>
      <c r="J359" s="73"/>
      <c r="K359" s="74"/>
      <c r="L359" s="74"/>
      <c r="M359" s="989"/>
      <c r="N359" s="74"/>
      <c r="O359" s="74"/>
      <c r="P359" s="74"/>
      <c r="Q359" s="74"/>
      <c r="R359" s="74"/>
      <c r="S359" s="73"/>
      <c r="T359" s="73"/>
      <c r="U359" s="73"/>
      <c r="V359" s="73"/>
      <c r="W359" s="73"/>
      <c r="X359" s="73"/>
      <c r="Y359" s="73"/>
      <c r="Z359" s="73"/>
      <c r="AA359" s="73"/>
      <c r="AB359" s="73"/>
    </row>
    <row r="360" spans="1:28" ht="15.75" customHeight="1">
      <c r="A360" s="73"/>
      <c r="B360" s="73"/>
      <c r="C360" s="73"/>
      <c r="D360" s="73"/>
      <c r="E360" s="970"/>
      <c r="F360" s="73"/>
      <c r="G360" s="591"/>
      <c r="H360" s="988"/>
      <c r="I360" s="73"/>
      <c r="J360" s="73"/>
      <c r="K360" s="74"/>
      <c r="L360" s="74"/>
      <c r="M360" s="989"/>
      <c r="N360" s="74"/>
      <c r="O360" s="74"/>
      <c r="P360" s="74"/>
      <c r="Q360" s="74"/>
      <c r="R360" s="74"/>
      <c r="S360" s="73"/>
      <c r="T360" s="73"/>
      <c r="U360" s="73"/>
      <c r="V360" s="73"/>
      <c r="W360" s="73"/>
      <c r="X360" s="73"/>
      <c r="Y360" s="73"/>
      <c r="Z360" s="73"/>
      <c r="AA360" s="73"/>
      <c r="AB360" s="73"/>
    </row>
    <row r="361" spans="1:28" ht="15.75" customHeight="1">
      <c r="A361" s="73"/>
      <c r="B361" s="73"/>
      <c r="C361" s="73"/>
      <c r="D361" s="73"/>
      <c r="E361" s="970"/>
      <c r="F361" s="73"/>
      <c r="G361" s="591"/>
      <c r="H361" s="988"/>
      <c r="I361" s="73"/>
      <c r="J361" s="73"/>
      <c r="K361" s="74"/>
      <c r="L361" s="74"/>
      <c r="M361" s="989"/>
      <c r="N361" s="74"/>
      <c r="O361" s="74"/>
      <c r="P361" s="74"/>
      <c r="Q361" s="74"/>
      <c r="R361" s="74"/>
      <c r="S361" s="73"/>
      <c r="T361" s="73"/>
      <c r="U361" s="73"/>
      <c r="V361" s="73"/>
      <c r="W361" s="73"/>
      <c r="X361" s="73"/>
      <c r="Y361" s="73"/>
      <c r="Z361" s="73"/>
      <c r="AA361" s="73"/>
      <c r="AB361" s="73"/>
    </row>
    <row r="362" spans="1:28" ht="15.75" customHeight="1">
      <c r="A362" s="73"/>
      <c r="B362" s="73"/>
      <c r="C362" s="73"/>
      <c r="D362" s="73"/>
      <c r="E362" s="970"/>
      <c r="F362" s="73"/>
      <c r="G362" s="591"/>
      <c r="H362" s="988"/>
      <c r="I362" s="73"/>
      <c r="J362" s="73"/>
      <c r="K362" s="74"/>
      <c r="L362" s="74"/>
      <c r="M362" s="989"/>
      <c r="N362" s="74"/>
      <c r="O362" s="74"/>
      <c r="P362" s="74"/>
      <c r="Q362" s="74"/>
      <c r="R362" s="74"/>
      <c r="S362" s="73"/>
      <c r="T362" s="73"/>
      <c r="U362" s="73"/>
      <c r="V362" s="73"/>
      <c r="W362" s="73"/>
      <c r="X362" s="73"/>
      <c r="Y362" s="73"/>
      <c r="Z362" s="73"/>
      <c r="AA362" s="73"/>
      <c r="AB362" s="73"/>
    </row>
    <row r="363" spans="1:28" ht="15.75" customHeight="1">
      <c r="A363" s="73"/>
      <c r="B363" s="73"/>
      <c r="C363" s="73"/>
      <c r="D363" s="73"/>
      <c r="E363" s="970"/>
      <c r="F363" s="73"/>
      <c r="G363" s="591"/>
      <c r="H363" s="988"/>
      <c r="I363" s="73"/>
      <c r="J363" s="73"/>
      <c r="K363" s="74"/>
      <c r="L363" s="74"/>
      <c r="M363" s="989"/>
      <c r="N363" s="74"/>
      <c r="O363" s="74"/>
      <c r="P363" s="74"/>
      <c r="Q363" s="74"/>
      <c r="R363" s="74"/>
      <c r="S363" s="73"/>
      <c r="T363" s="73"/>
      <c r="U363" s="73"/>
      <c r="V363" s="73"/>
      <c r="W363" s="73"/>
      <c r="X363" s="73"/>
      <c r="Y363" s="73"/>
      <c r="Z363" s="73"/>
      <c r="AA363" s="73"/>
      <c r="AB363" s="73"/>
    </row>
    <row r="364" spans="1:28" ht="15.75" customHeight="1">
      <c r="A364" s="73"/>
      <c r="B364" s="73"/>
      <c r="C364" s="73"/>
      <c r="D364" s="73"/>
      <c r="E364" s="970"/>
      <c r="F364" s="73"/>
      <c r="G364" s="591"/>
      <c r="H364" s="988"/>
      <c r="I364" s="73"/>
      <c r="J364" s="73"/>
      <c r="K364" s="74"/>
      <c r="L364" s="74"/>
      <c r="M364" s="989"/>
      <c r="N364" s="74"/>
      <c r="O364" s="74"/>
      <c r="P364" s="74"/>
      <c r="Q364" s="74"/>
      <c r="R364" s="74"/>
      <c r="S364" s="73"/>
      <c r="T364" s="73"/>
      <c r="U364" s="73"/>
      <c r="V364" s="73"/>
      <c r="W364" s="73"/>
      <c r="X364" s="73"/>
      <c r="Y364" s="73"/>
      <c r="Z364" s="73"/>
      <c r="AA364" s="73"/>
      <c r="AB364" s="73"/>
    </row>
    <row r="365" spans="1:28" ht="15.75" customHeight="1">
      <c r="A365" s="73"/>
      <c r="B365" s="73"/>
      <c r="C365" s="73"/>
      <c r="D365" s="73"/>
      <c r="E365" s="970"/>
      <c r="F365" s="73"/>
      <c r="G365" s="591"/>
      <c r="H365" s="988"/>
      <c r="I365" s="73"/>
      <c r="J365" s="73"/>
      <c r="K365" s="74"/>
      <c r="L365" s="74"/>
      <c r="M365" s="989"/>
      <c r="N365" s="74"/>
      <c r="O365" s="74"/>
      <c r="P365" s="74"/>
      <c r="Q365" s="74"/>
      <c r="R365" s="74"/>
      <c r="S365" s="73"/>
      <c r="T365" s="73"/>
      <c r="U365" s="73"/>
      <c r="V365" s="73"/>
      <c r="W365" s="73"/>
      <c r="X365" s="73"/>
      <c r="Y365" s="73"/>
      <c r="Z365" s="73"/>
      <c r="AA365" s="73"/>
      <c r="AB365" s="73"/>
    </row>
    <row r="366" spans="1:28" ht="15.75" customHeight="1">
      <c r="A366" s="73"/>
      <c r="B366" s="73"/>
      <c r="C366" s="73"/>
      <c r="D366" s="73"/>
      <c r="E366" s="970"/>
      <c r="F366" s="73"/>
      <c r="G366" s="591"/>
      <c r="H366" s="988"/>
      <c r="I366" s="73"/>
      <c r="J366" s="73"/>
      <c r="K366" s="74"/>
      <c r="L366" s="74"/>
      <c r="M366" s="989"/>
      <c r="N366" s="74"/>
      <c r="O366" s="74"/>
      <c r="P366" s="74"/>
      <c r="Q366" s="74"/>
      <c r="R366" s="74"/>
      <c r="S366" s="73"/>
      <c r="T366" s="73"/>
      <c r="U366" s="73"/>
      <c r="V366" s="73"/>
      <c r="W366" s="73"/>
      <c r="X366" s="73"/>
      <c r="Y366" s="73"/>
      <c r="Z366" s="73"/>
      <c r="AA366" s="73"/>
      <c r="AB366" s="73"/>
    </row>
    <row r="367" spans="1:28" ht="15.75" customHeight="1">
      <c r="A367" s="73"/>
      <c r="B367" s="73"/>
      <c r="C367" s="73"/>
      <c r="D367" s="73"/>
      <c r="E367" s="970"/>
      <c r="F367" s="73"/>
      <c r="G367" s="591"/>
      <c r="H367" s="988"/>
      <c r="I367" s="73"/>
      <c r="J367" s="73"/>
      <c r="K367" s="74"/>
      <c r="L367" s="74"/>
      <c r="M367" s="989"/>
      <c r="N367" s="74"/>
      <c r="O367" s="74"/>
      <c r="P367" s="74"/>
      <c r="Q367" s="74"/>
      <c r="R367" s="74"/>
      <c r="S367" s="73"/>
      <c r="T367" s="73"/>
      <c r="U367" s="73"/>
      <c r="V367" s="73"/>
      <c r="W367" s="73"/>
      <c r="X367" s="73"/>
      <c r="Y367" s="73"/>
      <c r="Z367" s="73"/>
      <c r="AA367" s="73"/>
      <c r="AB367" s="73"/>
    </row>
    <row r="368" spans="1:28" ht="15.75" customHeight="1">
      <c r="A368" s="73"/>
      <c r="B368" s="73"/>
      <c r="C368" s="73"/>
      <c r="D368" s="73"/>
      <c r="E368" s="970"/>
      <c r="F368" s="73"/>
      <c r="G368" s="591"/>
      <c r="H368" s="988"/>
      <c r="I368" s="73"/>
      <c r="J368" s="73"/>
      <c r="K368" s="74"/>
      <c r="L368" s="74"/>
      <c r="M368" s="989"/>
      <c r="N368" s="74"/>
      <c r="O368" s="74"/>
      <c r="P368" s="74"/>
      <c r="Q368" s="74"/>
      <c r="R368" s="74"/>
      <c r="S368" s="73"/>
      <c r="T368" s="73"/>
      <c r="U368" s="73"/>
      <c r="V368" s="73"/>
      <c r="W368" s="73"/>
      <c r="X368" s="73"/>
      <c r="Y368" s="73"/>
      <c r="Z368" s="73"/>
      <c r="AA368" s="73"/>
      <c r="AB368" s="73"/>
    </row>
    <row r="369" spans="1:28" ht="15.75" customHeight="1">
      <c r="A369" s="73"/>
      <c r="B369" s="73"/>
      <c r="C369" s="73"/>
      <c r="D369" s="73"/>
      <c r="E369" s="970"/>
      <c r="F369" s="73"/>
      <c r="G369" s="591"/>
      <c r="H369" s="988"/>
      <c r="I369" s="73"/>
      <c r="J369" s="73"/>
      <c r="K369" s="74"/>
      <c r="L369" s="74"/>
      <c r="M369" s="989"/>
      <c r="N369" s="74"/>
      <c r="O369" s="74"/>
      <c r="P369" s="74"/>
      <c r="Q369" s="74"/>
      <c r="R369" s="74"/>
      <c r="S369" s="73"/>
      <c r="T369" s="73"/>
      <c r="U369" s="73"/>
      <c r="V369" s="73"/>
      <c r="W369" s="73"/>
      <c r="X369" s="73"/>
      <c r="Y369" s="73"/>
      <c r="Z369" s="73"/>
      <c r="AA369" s="73"/>
      <c r="AB369" s="73"/>
    </row>
    <row r="370" spans="1:28" ht="15.75" customHeight="1">
      <c r="A370" s="73"/>
      <c r="B370" s="73"/>
      <c r="C370" s="73"/>
      <c r="D370" s="73"/>
      <c r="E370" s="970"/>
      <c r="F370" s="73"/>
      <c r="G370" s="591"/>
      <c r="H370" s="988"/>
      <c r="I370" s="73"/>
      <c r="J370" s="73"/>
      <c r="K370" s="74"/>
      <c r="L370" s="74"/>
      <c r="M370" s="989"/>
      <c r="N370" s="74"/>
      <c r="O370" s="74"/>
      <c r="P370" s="74"/>
      <c r="Q370" s="74"/>
      <c r="R370" s="74"/>
      <c r="S370" s="73"/>
      <c r="T370" s="73"/>
      <c r="U370" s="73"/>
      <c r="V370" s="73"/>
      <c r="W370" s="73"/>
      <c r="X370" s="73"/>
      <c r="Y370" s="73"/>
      <c r="Z370" s="73"/>
      <c r="AA370" s="73"/>
      <c r="AB370" s="73"/>
    </row>
    <row r="371" spans="1:28" ht="15.75" customHeight="1">
      <c r="A371" s="73"/>
      <c r="B371" s="73"/>
      <c r="C371" s="73"/>
      <c r="D371" s="73"/>
      <c r="E371" s="970"/>
      <c r="F371" s="73"/>
      <c r="G371" s="591"/>
      <c r="H371" s="988"/>
      <c r="I371" s="73"/>
      <c r="J371" s="73"/>
      <c r="K371" s="74"/>
      <c r="L371" s="74"/>
      <c r="M371" s="989"/>
      <c r="N371" s="74"/>
      <c r="O371" s="74"/>
      <c r="P371" s="74"/>
      <c r="Q371" s="74"/>
      <c r="R371" s="74"/>
      <c r="S371" s="73"/>
      <c r="T371" s="73"/>
      <c r="U371" s="73"/>
      <c r="V371" s="73"/>
      <c r="W371" s="73"/>
      <c r="X371" s="73"/>
      <c r="Y371" s="73"/>
      <c r="Z371" s="73"/>
      <c r="AA371" s="73"/>
      <c r="AB371" s="73"/>
    </row>
    <row r="372" spans="1:28" ht="15.75" customHeight="1">
      <c r="A372" s="73"/>
      <c r="B372" s="73"/>
      <c r="C372" s="73"/>
      <c r="D372" s="73"/>
      <c r="E372" s="970"/>
      <c r="F372" s="73"/>
      <c r="G372" s="591"/>
      <c r="H372" s="988"/>
      <c r="I372" s="73"/>
      <c r="J372" s="73"/>
      <c r="K372" s="74"/>
      <c r="L372" s="74"/>
      <c r="M372" s="989"/>
      <c r="N372" s="74"/>
      <c r="O372" s="74"/>
      <c r="P372" s="74"/>
      <c r="Q372" s="74"/>
      <c r="R372" s="74"/>
      <c r="S372" s="73"/>
      <c r="T372" s="73"/>
      <c r="U372" s="73"/>
      <c r="V372" s="73"/>
      <c r="W372" s="73"/>
      <c r="X372" s="73"/>
      <c r="Y372" s="73"/>
      <c r="Z372" s="73"/>
      <c r="AA372" s="73"/>
      <c r="AB372" s="73"/>
    </row>
    <row r="373" spans="1:28" ht="15.75" customHeight="1">
      <c r="A373" s="73"/>
      <c r="B373" s="73"/>
      <c r="C373" s="73"/>
      <c r="D373" s="73"/>
      <c r="E373" s="970"/>
      <c r="F373" s="73"/>
      <c r="G373" s="591"/>
      <c r="H373" s="988"/>
      <c r="I373" s="73"/>
      <c r="J373" s="73"/>
      <c r="K373" s="74"/>
      <c r="L373" s="74"/>
      <c r="M373" s="989"/>
      <c r="N373" s="74"/>
      <c r="O373" s="74"/>
      <c r="P373" s="74"/>
      <c r="Q373" s="74"/>
      <c r="R373" s="74"/>
      <c r="S373" s="73"/>
      <c r="T373" s="73"/>
      <c r="U373" s="73"/>
      <c r="V373" s="73"/>
      <c r="W373" s="73"/>
      <c r="X373" s="73"/>
      <c r="Y373" s="73"/>
      <c r="Z373" s="73"/>
      <c r="AA373" s="73"/>
      <c r="AB373" s="73"/>
    </row>
    <row r="374" spans="1:28" ht="15.75" customHeight="1">
      <c r="A374" s="73"/>
      <c r="B374" s="73"/>
      <c r="C374" s="73"/>
      <c r="D374" s="73"/>
      <c r="E374" s="970"/>
      <c r="F374" s="73"/>
      <c r="G374" s="591"/>
      <c r="H374" s="988"/>
      <c r="I374" s="73"/>
      <c r="J374" s="73"/>
      <c r="K374" s="74"/>
      <c r="L374" s="74"/>
      <c r="M374" s="989"/>
      <c r="N374" s="74"/>
      <c r="O374" s="74"/>
      <c r="P374" s="74"/>
      <c r="Q374" s="74"/>
      <c r="R374" s="74"/>
      <c r="S374" s="73"/>
      <c r="T374" s="73"/>
      <c r="U374" s="73"/>
      <c r="V374" s="73"/>
      <c r="W374" s="73"/>
      <c r="X374" s="73"/>
      <c r="Y374" s="73"/>
      <c r="Z374" s="73"/>
      <c r="AA374" s="73"/>
      <c r="AB374" s="73"/>
    </row>
    <row r="375" spans="1:28" ht="15.75" customHeight="1">
      <c r="A375" s="73"/>
      <c r="B375" s="73"/>
      <c r="C375" s="73"/>
      <c r="D375" s="73"/>
      <c r="E375" s="970"/>
      <c r="F375" s="73"/>
      <c r="G375" s="591"/>
      <c r="H375" s="988"/>
      <c r="I375" s="73"/>
      <c r="J375" s="73"/>
      <c r="K375" s="74"/>
      <c r="L375" s="74"/>
      <c r="M375" s="989"/>
      <c r="N375" s="74"/>
      <c r="O375" s="74"/>
      <c r="P375" s="74"/>
      <c r="Q375" s="74"/>
      <c r="R375" s="74"/>
      <c r="S375" s="73"/>
      <c r="T375" s="73"/>
      <c r="U375" s="73"/>
      <c r="V375" s="73"/>
      <c r="W375" s="73"/>
      <c r="X375" s="73"/>
      <c r="Y375" s="73"/>
      <c r="Z375" s="73"/>
      <c r="AA375" s="73"/>
      <c r="AB375" s="73"/>
    </row>
    <row r="376" spans="1:28" ht="15.75" customHeight="1">
      <c r="A376" s="73"/>
      <c r="B376" s="73"/>
      <c r="C376" s="73"/>
      <c r="D376" s="73"/>
      <c r="E376" s="970"/>
      <c r="F376" s="73"/>
      <c r="G376" s="591"/>
      <c r="H376" s="988"/>
      <c r="I376" s="73"/>
      <c r="J376" s="73"/>
      <c r="K376" s="74"/>
      <c r="L376" s="74"/>
      <c r="M376" s="989"/>
      <c r="N376" s="74"/>
      <c r="O376" s="74"/>
      <c r="P376" s="74"/>
      <c r="Q376" s="74"/>
      <c r="R376" s="74"/>
      <c r="S376" s="73"/>
      <c r="T376" s="73"/>
      <c r="U376" s="73"/>
      <c r="V376" s="73"/>
      <c r="W376" s="73"/>
      <c r="X376" s="73"/>
      <c r="Y376" s="73"/>
      <c r="Z376" s="73"/>
      <c r="AA376" s="73"/>
      <c r="AB376" s="73"/>
    </row>
    <row r="377" spans="1:28" ht="15.75" customHeight="1">
      <c r="A377" s="73"/>
      <c r="B377" s="73"/>
      <c r="C377" s="73"/>
      <c r="D377" s="73"/>
      <c r="E377" s="970"/>
      <c r="F377" s="73"/>
      <c r="G377" s="591"/>
      <c r="H377" s="988"/>
      <c r="I377" s="73"/>
      <c r="J377" s="73"/>
      <c r="K377" s="74"/>
      <c r="L377" s="74"/>
      <c r="M377" s="989"/>
      <c r="N377" s="74"/>
      <c r="O377" s="74"/>
      <c r="P377" s="74"/>
      <c r="Q377" s="74"/>
      <c r="R377" s="74"/>
      <c r="S377" s="73"/>
      <c r="T377" s="73"/>
      <c r="U377" s="73"/>
      <c r="V377" s="73"/>
      <c r="W377" s="73"/>
      <c r="X377" s="73"/>
      <c r="Y377" s="73"/>
      <c r="Z377" s="73"/>
      <c r="AA377" s="73"/>
      <c r="AB377" s="73"/>
    </row>
    <row r="378" spans="1:28" ht="15.75" customHeight="1">
      <c r="A378" s="73"/>
      <c r="B378" s="73"/>
      <c r="C378" s="73"/>
      <c r="D378" s="73"/>
      <c r="E378" s="970"/>
      <c r="F378" s="73"/>
      <c r="G378" s="591"/>
      <c r="H378" s="988"/>
      <c r="I378" s="73"/>
      <c r="J378" s="73"/>
      <c r="K378" s="74"/>
      <c r="L378" s="74"/>
      <c r="M378" s="989"/>
      <c r="N378" s="74"/>
      <c r="O378" s="74"/>
      <c r="P378" s="74"/>
      <c r="Q378" s="74"/>
      <c r="R378" s="74"/>
      <c r="S378" s="73"/>
      <c r="T378" s="73"/>
      <c r="U378" s="73"/>
      <c r="V378" s="73"/>
      <c r="W378" s="73"/>
      <c r="X378" s="73"/>
      <c r="Y378" s="73"/>
      <c r="Z378" s="73"/>
      <c r="AA378" s="73"/>
      <c r="AB378" s="73"/>
    </row>
    <row r="379" spans="1:28" ht="15.75" customHeight="1">
      <c r="A379" s="73"/>
      <c r="B379" s="73"/>
      <c r="C379" s="73"/>
      <c r="D379" s="73"/>
      <c r="E379" s="970"/>
      <c r="F379" s="73"/>
      <c r="G379" s="591"/>
      <c r="H379" s="988"/>
      <c r="I379" s="73"/>
      <c r="J379" s="73"/>
      <c r="K379" s="74"/>
      <c r="L379" s="74"/>
      <c r="M379" s="989"/>
      <c r="N379" s="74"/>
      <c r="O379" s="74"/>
      <c r="P379" s="74"/>
      <c r="Q379" s="74"/>
      <c r="R379" s="74"/>
      <c r="S379" s="73"/>
      <c r="T379" s="73"/>
      <c r="U379" s="73"/>
      <c r="V379" s="73"/>
      <c r="W379" s="73"/>
      <c r="X379" s="73"/>
      <c r="Y379" s="73"/>
      <c r="Z379" s="73"/>
      <c r="AA379" s="73"/>
      <c r="AB379" s="73"/>
    </row>
    <row r="380" spans="1:28" ht="15.75" customHeight="1">
      <c r="A380" s="73"/>
      <c r="B380" s="73"/>
      <c r="C380" s="73"/>
      <c r="D380" s="73"/>
      <c r="E380" s="970"/>
      <c r="F380" s="73"/>
      <c r="G380" s="591"/>
      <c r="H380" s="988"/>
      <c r="I380" s="73"/>
      <c r="J380" s="73"/>
      <c r="K380" s="74"/>
      <c r="L380" s="74"/>
      <c r="M380" s="989"/>
      <c r="N380" s="74"/>
      <c r="O380" s="74"/>
      <c r="P380" s="74"/>
      <c r="Q380" s="74"/>
      <c r="R380" s="74"/>
      <c r="S380" s="73"/>
      <c r="T380" s="73"/>
      <c r="U380" s="73"/>
      <c r="V380" s="73"/>
      <c r="W380" s="73"/>
      <c r="X380" s="73"/>
      <c r="Y380" s="73"/>
      <c r="Z380" s="73"/>
      <c r="AA380" s="73"/>
      <c r="AB380" s="73"/>
    </row>
    <row r="381" spans="1:28" ht="15.75" customHeight="1">
      <c r="A381" s="73"/>
      <c r="B381" s="73"/>
      <c r="C381" s="73"/>
      <c r="D381" s="73"/>
      <c r="E381" s="970"/>
      <c r="F381" s="73"/>
      <c r="G381" s="591"/>
      <c r="H381" s="988"/>
      <c r="I381" s="73"/>
      <c r="J381" s="73"/>
      <c r="K381" s="74"/>
      <c r="L381" s="74"/>
      <c r="M381" s="989"/>
      <c r="N381" s="74"/>
      <c r="O381" s="74"/>
      <c r="P381" s="74"/>
      <c r="Q381" s="74"/>
      <c r="R381" s="74"/>
      <c r="S381" s="73"/>
      <c r="T381" s="73"/>
      <c r="U381" s="73"/>
      <c r="V381" s="73"/>
      <c r="W381" s="73"/>
      <c r="X381" s="73"/>
      <c r="Y381" s="73"/>
      <c r="Z381" s="73"/>
      <c r="AA381" s="73"/>
      <c r="AB381" s="73"/>
    </row>
    <row r="382" spans="1:28" ht="15.75" customHeight="1">
      <c r="A382" s="73"/>
      <c r="B382" s="73"/>
      <c r="C382" s="73"/>
      <c r="D382" s="73"/>
      <c r="E382" s="970"/>
      <c r="F382" s="73"/>
      <c r="G382" s="591"/>
      <c r="H382" s="988"/>
      <c r="I382" s="73"/>
      <c r="J382" s="73"/>
      <c r="K382" s="74"/>
      <c r="L382" s="74"/>
      <c r="M382" s="989"/>
      <c r="N382" s="74"/>
      <c r="O382" s="74"/>
      <c r="P382" s="74"/>
      <c r="Q382" s="74"/>
      <c r="R382" s="74"/>
      <c r="S382" s="73"/>
      <c r="T382" s="73"/>
      <c r="U382" s="73"/>
      <c r="V382" s="73"/>
      <c r="W382" s="73"/>
      <c r="X382" s="73"/>
      <c r="Y382" s="73"/>
      <c r="Z382" s="73"/>
      <c r="AA382" s="73"/>
      <c r="AB382" s="73"/>
    </row>
    <row r="383" spans="1:28" ht="15.75" customHeight="1">
      <c r="A383" s="73"/>
      <c r="B383" s="73"/>
      <c r="C383" s="73"/>
      <c r="D383" s="73"/>
      <c r="E383" s="970"/>
      <c r="F383" s="73"/>
      <c r="G383" s="591"/>
      <c r="H383" s="988"/>
      <c r="I383" s="73"/>
      <c r="J383" s="73"/>
      <c r="K383" s="74"/>
      <c r="L383" s="74"/>
      <c r="M383" s="989"/>
      <c r="N383" s="74"/>
      <c r="O383" s="74"/>
      <c r="P383" s="74"/>
      <c r="Q383" s="74"/>
      <c r="R383" s="74"/>
      <c r="S383" s="73"/>
      <c r="T383" s="73"/>
      <c r="U383" s="73"/>
      <c r="V383" s="73"/>
      <c r="W383" s="73"/>
      <c r="X383" s="73"/>
      <c r="Y383" s="73"/>
      <c r="Z383" s="73"/>
      <c r="AA383" s="73"/>
      <c r="AB383" s="73"/>
    </row>
    <row r="384" spans="1:28" ht="15.75" customHeight="1">
      <c r="A384" s="73"/>
      <c r="B384" s="73"/>
      <c r="C384" s="73"/>
      <c r="D384" s="73"/>
      <c r="E384" s="970"/>
      <c r="F384" s="73"/>
      <c r="G384" s="591"/>
      <c r="H384" s="988"/>
      <c r="I384" s="73"/>
      <c r="J384" s="73"/>
      <c r="K384" s="74"/>
      <c r="L384" s="74"/>
      <c r="M384" s="989"/>
      <c r="N384" s="74"/>
      <c r="O384" s="74"/>
      <c r="P384" s="74"/>
      <c r="Q384" s="74"/>
      <c r="R384" s="74"/>
      <c r="S384" s="73"/>
      <c r="T384" s="73"/>
      <c r="U384" s="73"/>
      <c r="V384" s="73"/>
      <c r="W384" s="73"/>
      <c r="X384" s="73"/>
      <c r="Y384" s="73"/>
      <c r="Z384" s="73"/>
      <c r="AA384" s="73"/>
      <c r="AB384" s="73"/>
    </row>
    <row r="385" spans="1:28" ht="15.75" customHeight="1">
      <c r="A385" s="73"/>
      <c r="B385" s="73"/>
      <c r="C385" s="73"/>
      <c r="D385" s="73"/>
      <c r="E385" s="970"/>
      <c r="F385" s="73"/>
      <c r="G385" s="591"/>
      <c r="H385" s="988"/>
      <c r="I385" s="73"/>
      <c r="J385" s="73"/>
      <c r="K385" s="74"/>
      <c r="L385" s="74"/>
      <c r="M385" s="989"/>
      <c r="N385" s="74"/>
      <c r="O385" s="74"/>
      <c r="P385" s="74"/>
      <c r="Q385" s="74"/>
      <c r="R385" s="74"/>
      <c r="S385" s="73"/>
      <c r="T385" s="73"/>
      <c r="U385" s="73"/>
      <c r="V385" s="73"/>
      <c r="W385" s="73"/>
      <c r="X385" s="73"/>
      <c r="Y385" s="73"/>
      <c r="Z385" s="73"/>
      <c r="AA385" s="73"/>
      <c r="AB385" s="73"/>
    </row>
    <row r="386" spans="1:28" ht="15.75" customHeight="1">
      <c r="A386" s="73"/>
      <c r="B386" s="73"/>
      <c r="C386" s="73"/>
      <c r="D386" s="73"/>
      <c r="E386" s="970"/>
      <c r="F386" s="73"/>
      <c r="G386" s="591"/>
      <c r="H386" s="988"/>
      <c r="I386" s="73"/>
      <c r="J386" s="73"/>
      <c r="K386" s="74"/>
      <c r="L386" s="74"/>
      <c r="M386" s="989"/>
      <c r="N386" s="74"/>
      <c r="O386" s="74"/>
      <c r="P386" s="74"/>
      <c r="Q386" s="74"/>
      <c r="R386" s="74"/>
      <c r="S386" s="73"/>
      <c r="T386" s="73"/>
      <c r="U386" s="73"/>
      <c r="V386" s="73"/>
      <c r="W386" s="73"/>
      <c r="X386" s="73"/>
      <c r="Y386" s="73"/>
      <c r="Z386" s="73"/>
      <c r="AA386" s="73"/>
      <c r="AB386" s="73"/>
    </row>
    <row r="387" spans="1:28" ht="15.75" customHeight="1">
      <c r="A387" s="73"/>
      <c r="B387" s="73"/>
      <c r="C387" s="73"/>
      <c r="D387" s="73"/>
      <c r="E387" s="970"/>
      <c r="F387" s="73"/>
      <c r="G387" s="591"/>
      <c r="H387" s="988"/>
      <c r="I387" s="73"/>
      <c r="J387" s="73"/>
      <c r="K387" s="74"/>
      <c r="L387" s="74"/>
      <c r="M387" s="989"/>
      <c r="N387" s="74"/>
      <c r="O387" s="74"/>
      <c r="P387" s="74"/>
      <c r="Q387" s="74"/>
      <c r="R387" s="74"/>
      <c r="S387" s="73"/>
      <c r="T387" s="73"/>
      <c r="U387" s="73"/>
      <c r="V387" s="73"/>
      <c r="W387" s="73"/>
      <c r="X387" s="73"/>
      <c r="Y387" s="73"/>
      <c r="Z387" s="73"/>
      <c r="AA387" s="73"/>
      <c r="AB387" s="73"/>
    </row>
    <row r="388" spans="1:28" ht="15.75" customHeight="1">
      <c r="A388" s="73"/>
      <c r="B388" s="73"/>
      <c r="C388" s="73"/>
      <c r="D388" s="73"/>
      <c r="E388" s="970"/>
      <c r="F388" s="73"/>
      <c r="G388" s="591"/>
      <c r="H388" s="988"/>
      <c r="I388" s="73"/>
      <c r="J388" s="73"/>
      <c r="K388" s="74"/>
      <c r="L388" s="74"/>
      <c r="M388" s="989"/>
      <c r="N388" s="74"/>
      <c r="O388" s="74"/>
      <c r="P388" s="74"/>
      <c r="Q388" s="74"/>
      <c r="R388" s="74"/>
      <c r="S388" s="73"/>
      <c r="T388" s="73"/>
      <c r="U388" s="73"/>
      <c r="V388" s="73"/>
      <c r="W388" s="73"/>
      <c r="X388" s="73"/>
      <c r="Y388" s="73"/>
      <c r="Z388" s="73"/>
      <c r="AA388" s="73"/>
      <c r="AB388" s="73"/>
    </row>
    <row r="389" spans="1:28" ht="15.75" customHeight="1">
      <c r="A389" s="73"/>
      <c r="B389" s="73"/>
      <c r="C389" s="73"/>
      <c r="D389" s="73"/>
      <c r="E389" s="970"/>
      <c r="F389" s="73"/>
      <c r="G389" s="591"/>
      <c r="H389" s="988"/>
      <c r="I389" s="73"/>
      <c r="J389" s="73"/>
      <c r="K389" s="74"/>
      <c r="L389" s="74"/>
      <c r="M389" s="989"/>
      <c r="N389" s="74"/>
      <c r="O389" s="74"/>
      <c r="P389" s="74"/>
      <c r="Q389" s="74"/>
      <c r="R389" s="74"/>
      <c r="S389" s="73"/>
      <c r="T389" s="73"/>
      <c r="U389" s="73"/>
      <c r="V389" s="73"/>
      <c r="W389" s="73"/>
      <c r="X389" s="73"/>
      <c r="Y389" s="73"/>
      <c r="Z389" s="73"/>
      <c r="AA389" s="73"/>
      <c r="AB389" s="73"/>
    </row>
    <row r="390" spans="1:28" ht="15.75" customHeight="1">
      <c r="A390" s="73"/>
      <c r="B390" s="73"/>
      <c r="C390" s="73"/>
      <c r="D390" s="73"/>
      <c r="E390" s="970"/>
      <c r="F390" s="73"/>
      <c r="G390" s="591"/>
      <c r="H390" s="988"/>
      <c r="I390" s="73"/>
      <c r="J390" s="73"/>
      <c r="K390" s="74"/>
      <c r="L390" s="74"/>
      <c r="M390" s="989"/>
      <c r="N390" s="74"/>
      <c r="O390" s="74"/>
      <c r="P390" s="74"/>
      <c r="Q390" s="74"/>
      <c r="R390" s="74"/>
      <c r="S390" s="73"/>
      <c r="T390" s="73"/>
      <c r="U390" s="73"/>
      <c r="V390" s="73"/>
      <c r="W390" s="73"/>
      <c r="X390" s="73"/>
      <c r="Y390" s="73"/>
      <c r="Z390" s="73"/>
      <c r="AA390" s="73"/>
      <c r="AB390" s="73"/>
    </row>
    <row r="391" spans="1:28" ht="15.75" customHeight="1">
      <c r="A391" s="73"/>
      <c r="B391" s="73"/>
      <c r="C391" s="73"/>
      <c r="D391" s="73"/>
      <c r="E391" s="970"/>
      <c r="F391" s="73"/>
      <c r="G391" s="591"/>
      <c r="H391" s="988"/>
      <c r="I391" s="73"/>
      <c r="J391" s="73"/>
      <c r="K391" s="74"/>
      <c r="L391" s="74"/>
      <c r="M391" s="989"/>
      <c r="N391" s="74"/>
      <c r="O391" s="74"/>
      <c r="P391" s="74"/>
      <c r="Q391" s="74"/>
      <c r="R391" s="74"/>
      <c r="S391" s="73"/>
      <c r="T391" s="73"/>
      <c r="U391" s="73"/>
      <c r="V391" s="73"/>
      <c r="W391" s="73"/>
      <c r="X391" s="73"/>
      <c r="Y391" s="73"/>
      <c r="Z391" s="73"/>
      <c r="AA391" s="73"/>
      <c r="AB391" s="73"/>
    </row>
    <row r="392" spans="1:28" ht="15.75" customHeight="1">
      <c r="A392" s="73"/>
      <c r="B392" s="73"/>
      <c r="C392" s="73"/>
      <c r="D392" s="73"/>
      <c r="E392" s="970"/>
      <c r="F392" s="73"/>
      <c r="G392" s="591"/>
      <c r="H392" s="988"/>
      <c r="I392" s="73"/>
      <c r="J392" s="73"/>
      <c r="K392" s="74"/>
      <c r="L392" s="74"/>
      <c r="M392" s="989"/>
      <c r="N392" s="74"/>
      <c r="O392" s="74"/>
      <c r="P392" s="74"/>
      <c r="Q392" s="74"/>
      <c r="R392" s="74"/>
      <c r="S392" s="73"/>
      <c r="T392" s="73"/>
      <c r="U392" s="73"/>
      <c r="V392" s="73"/>
      <c r="W392" s="73"/>
      <c r="X392" s="73"/>
      <c r="Y392" s="73"/>
      <c r="Z392" s="73"/>
      <c r="AA392" s="73"/>
      <c r="AB392" s="73"/>
    </row>
    <row r="393" spans="1:28" ht="15.75" customHeight="1">
      <c r="A393" s="73"/>
      <c r="B393" s="73"/>
      <c r="C393" s="73"/>
      <c r="D393" s="73"/>
      <c r="E393" s="970"/>
      <c r="F393" s="73"/>
      <c r="G393" s="591"/>
      <c r="H393" s="988"/>
      <c r="I393" s="73"/>
      <c r="J393" s="73"/>
      <c r="K393" s="74"/>
      <c r="L393" s="74"/>
      <c r="M393" s="989"/>
      <c r="N393" s="74"/>
      <c r="O393" s="74"/>
      <c r="P393" s="74"/>
      <c r="Q393" s="74"/>
      <c r="R393" s="74"/>
      <c r="S393" s="73"/>
      <c r="T393" s="73"/>
      <c r="U393" s="73"/>
      <c r="V393" s="73"/>
      <c r="W393" s="73"/>
      <c r="X393" s="73"/>
      <c r="Y393" s="73"/>
      <c r="Z393" s="73"/>
      <c r="AA393" s="73"/>
      <c r="AB393" s="73"/>
    </row>
    <row r="394" spans="1:28" ht="15.75" customHeight="1">
      <c r="A394" s="73"/>
      <c r="B394" s="73"/>
      <c r="C394" s="73"/>
      <c r="D394" s="73"/>
      <c r="E394" s="970"/>
      <c r="F394" s="73"/>
      <c r="G394" s="591"/>
      <c r="H394" s="988"/>
      <c r="I394" s="73"/>
      <c r="J394" s="73"/>
      <c r="K394" s="74"/>
      <c r="L394" s="74"/>
      <c r="M394" s="989"/>
      <c r="N394" s="74"/>
      <c r="O394" s="74"/>
      <c r="P394" s="74"/>
      <c r="Q394" s="74"/>
      <c r="R394" s="74"/>
      <c r="S394" s="73"/>
      <c r="T394" s="73"/>
      <c r="U394" s="73"/>
      <c r="V394" s="73"/>
      <c r="W394" s="73"/>
      <c r="X394" s="73"/>
      <c r="Y394" s="73"/>
      <c r="Z394" s="73"/>
      <c r="AA394" s="73"/>
      <c r="AB394" s="73"/>
    </row>
    <row r="395" spans="1:28" ht="15.75" customHeight="1">
      <c r="A395" s="73"/>
      <c r="B395" s="73"/>
      <c r="C395" s="73"/>
      <c r="D395" s="73"/>
      <c r="E395" s="970"/>
      <c r="F395" s="73"/>
      <c r="G395" s="591"/>
      <c r="H395" s="988"/>
      <c r="I395" s="73"/>
      <c r="J395" s="73"/>
      <c r="K395" s="74"/>
      <c r="L395" s="74"/>
      <c r="M395" s="989"/>
      <c r="N395" s="74"/>
      <c r="O395" s="74"/>
      <c r="P395" s="74"/>
      <c r="Q395" s="74"/>
      <c r="R395" s="74"/>
      <c r="S395" s="73"/>
      <c r="T395" s="73"/>
      <c r="U395" s="73"/>
      <c r="V395" s="73"/>
      <c r="W395" s="73"/>
      <c r="X395" s="73"/>
      <c r="Y395" s="73"/>
      <c r="Z395" s="73"/>
      <c r="AA395" s="73"/>
      <c r="AB395" s="73"/>
    </row>
    <row r="396" spans="1:28" ht="15.75" customHeight="1">
      <c r="A396" s="73"/>
      <c r="B396" s="73"/>
      <c r="C396" s="73"/>
      <c r="D396" s="73"/>
      <c r="E396" s="970"/>
      <c r="F396" s="73"/>
      <c r="G396" s="591"/>
      <c r="H396" s="988"/>
      <c r="I396" s="73"/>
      <c r="J396" s="73"/>
      <c r="K396" s="74"/>
      <c r="L396" s="74"/>
      <c r="M396" s="989"/>
      <c r="N396" s="74"/>
      <c r="O396" s="74"/>
      <c r="P396" s="74"/>
      <c r="Q396" s="74"/>
      <c r="R396" s="74"/>
      <c r="S396" s="73"/>
      <c r="T396" s="73"/>
      <c r="U396" s="73"/>
      <c r="V396" s="73"/>
      <c r="W396" s="73"/>
      <c r="X396" s="73"/>
      <c r="Y396" s="73"/>
      <c r="Z396" s="73"/>
      <c r="AA396" s="73"/>
      <c r="AB396" s="73"/>
    </row>
    <row r="397" spans="1:28" ht="15.75" customHeight="1">
      <c r="A397" s="73"/>
      <c r="B397" s="73"/>
      <c r="C397" s="73"/>
      <c r="D397" s="73"/>
      <c r="E397" s="970"/>
      <c r="F397" s="73"/>
      <c r="G397" s="591"/>
      <c r="H397" s="988"/>
      <c r="I397" s="73"/>
      <c r="J397" s="73"/>
      <c r="K397" s="74"/>
      <c r="L397" s="74"/>
      <c r="M397" s="989"/>
      <c r="N397" s="74"/>
      <c r="O397" s="74"/>
      <c r="P397" s="74"/>
      <c r="Q397" s="74"/>
      <c r="R397" s="74"/>
      <c r="S397" s="73"/>
      <c r="T397" s="73"/>
      <c r="U397" s="73"/>
      <c r="V397" s="73"/>
      <c r="W397" s="73"/>
      <c r="X397" s="73"/>
      <c r="Y397" s="73"/>
      <c r="Z397" s="73"/>
      <c r="AA397" s="73"/>
      <c r="AB397" s="73"/>
    </row>
    <row r="398" spans="1:28" ht="15.75" customHeight="1">
      <c r="A398" s="73"/>
      <c r="B398" s="73"/>
      <c r="C398" s="73"/>
      <c r="D398" s="73"/>
      <c r="E398" s="970"/>
      <c r="F398" s="73"/>
      <c r="G398" s="591"/>
      <c r="H398" s="988"/>
      <c r="I398" s="73"/>
      <c r="J398" s="73"/>
      <c r="K398" s="74"/>
      <c r="L398" s="74"/>
      <c r="M398" s="989"/>
      <c r="N398" s="74"/>
      <c r="O398" s="74"/>
      <c r="P398" s="74"/>
      <c r="Q398" s="74"/>
      <c r="R398" s="74"/>
      <c r="S398" s="73"/>
      <c r="T398" s="73"/>
      <c r="U398" s="73"/>
      <c r="V398" s="73"/>
      <c r="W398" s="73"/>
      <c r="X398" s="73"/>
      <c r="Y398" s="73"/>
      <c r="Z398" s="73"/>
      <c r="AA398" s="73"/>
      <c r="AB398" s="73"/>
    </row>
    <row r="399" spans="1:28" ht="15.75" customHeight="1">
      <c r="A399" s="73"/>
      <c r="B399" s="73"/>
      <c r="C399" s="73"/>
      <c r="D399" s="73"/>
      <c r="E399" s="970"/>
      <c r="F399" s="73"/>
      <c r="G399" s="591"/>
      <c r="H399" s="988"/>
      <c r="I399" s="73"/>
      <c r="J399" s="73"/>
      <c r="K399" s="74"/>
      <c r="L399" s="74"/>
      <c r="M399" s="989"/>
      <c r="N399" s="74"/>
      <c r="O399" s="74"/>
      <c r="P399" s="74"/>
      <c r="Q399" s="74"/>
      <c r="R399" s="74"/>
      <c r="S399" s="73"/>
      <c r="T399" s="73"/>
      <c r="U399" s="73"/>
      <c r="V399" s="73"/>
      <c r="W399" s="73"/>
      <c r="X399" s="73"/>
      <c r="Y399" s="73"/>
      <c r="Z399" s="73"/>
      <c r="AA399" s="73"/>
      <c r="AB399" s="73"/>
    </row>
    <row r="400" spans="1:28" ht="15.75" customHeight="1">
      <c r="A400" s="73"/>
      <c r="B400" s="73"/>
      <c r="C400" s="73"/>
      <c r="D400" s="73"/>
      <c r="E400" s="970"/>
      <c r="F400" s="73"/>
      <c r="G400" s="591"/>
      <c r="H400" s="988"/>
      <c r="I400" s="73"/>
      <c r="J400" s="73"/>
      <c r="K400" s="74"/>
      <c r="L400" s="74"/>
      <c r="M400" s="989"/>
      <c r="N400" s="74"/>
      <c r="O400" s="74"/>
      <c r="P400" s="74"/>
      <c r="Q400" s="74"/>
      <c r="R400" s="74"/>
      <c r="S400" s="73"/>
      <c r="T400" s="73"/>
      <c r="U400" s="73"/>
      <c r="V400" s="73"/>
      <c r="W400" s="73"/>
      <c r="X400" s="73"/>
      <c r="Y400" s="73"/>
      <c r="Z400" s="73"/>
      <c r="AA400" s="73"/>
      <c r="AB400" s="73"/>
    </row>
    <row r="401" spans="1:28" ht="15.75" customHeight="1">
      <c r="A401" s="73"/>
      <c r="B401" s="73"/>
      <c r="C401" s="73"/>
      <c r="D401" s="73"/>
      <c r="E401" s="970"/>
      <c r="F401" s="73"/>
      <c r="G401" s="591"/>
      <c r="H401" s="988"/>
      <c r="I401" s="73"/>
      <c r="J401" s="73"/>
      <c r="K401" s="74"/>
      <c r="L401" s="74"/>
      <c r="M401" s="989"/>
      <c r="N401" s="74"/>
      <c r="O401" s="74"/>
      <c r="P401" s="74"/>
      <c r="Q401" s="74"/>
      <c r="R401" s="74"/>
      <c r="S401" s="73"/>
      <c r="T401" s="73"/>
      <c r="U401" s="73"/>
      <c r="V401" s="73"/>
      <c r="W401" s="73"/>
      <c r="X401" s="73"/>
      <c r="Y401" s="73"/>
      <c r="Z401" s="73"/>
      <c r="AA401" s="73"/>
      <c r="AB401" s="73"/>
    </row>
    <row r="402" spans="1:28" ht="15.75" customHeight="1">
      <c r="A402" s="73"/>
      <c r="B402" s="73"/>
      <c r="C402" s="73"/>
      <c r="D402" s="73"/>
      <c r="E402" s="970"/>
      <c r="F402" s="73"/>
      <c r="G402" s="591"/>
      <c r="H402" s="988"/>
      <c r="I402" s="73"/>
      <c r="J402" s="73"/>
      <c r="K402" s="74"/>
      <c r="L402" s="74"/>
      <c r="M402" s="989"/>
      <c r="N402" s="74"/>
      <c r="O402" s="74"/>
      <c r="P402" s="74"/>
      <c r="Q402" s="74"/>
      <c r="R402" s="74"/>
      <c r="S402" s="73"/>
      <c r="T402" s="73"/>
      <c r="U402" s="73"/>
      <c r="V402" s="73"/>
      <c r="W402" s="73"/>
      <c r="X402" s="73"/>
      <c r="Y402" s="73"/>
      <c r="Z402" s="73"/>
      <c r="AA402" s="73"/>
      <c r="AB402" s="73"/>
    </row>
    <row r="403" spans="1:28" ht="15.75" customHeight="1">
      <c r="A403" s="73"/>
      <c r="B403" s="73"/>
      <c r="C403" s="73"/>
      <c r="D403" s="73"/>
      <c r="E403" s="970"/>
      <c r="F403" s="73"/>
      <c r="G403" s="591"/>
      <c r="H403" s="988"/>
      <c r="I403" s="73"/>
      <c r="J403" s="73"/>
      <c r="K403" s="74"/>
      <c r="L403" s="74"/>
      <c r="M403" s="989"/>
      <c r="N403" s="74"/>
      <c r="O403" s="74"/>
      <c r="P403" s="74"/>
      <c r="Q403" s="74"/>
      <c r="R403" s="74"/>
      <c r="S403" s="73"/>
      <c r="T403" s="73"/>
      <c r="U403" s="73"/>
      <c r="V403" s="73"/>
      <c r="W403" s="73"/>
      <c r="X403" s="73"/>
      <c r="Y403" s="73"/>
      <c r="Z403" s="73"/>
      <c r="AA403" s="73"/>
      <c r="AB403" s="73"/>
    </row>
    <row r="404" spans="1:28" ht="15.75" customHeight="1">
      <c r="A404" s="73"/>
      <c r="B404" s="73"/>
      <c r="C404" s="73"/>
      <c r="D404" s="73"/>
      <c r="E404" s="970"/>
      <c r="F404" s="73"/>
      <c r="G404" s="591"/>
      <c r="H404" s="988"/>
      <c r="I404" s="73"/>
      <c r="J404" s="73"/>
      <c r="K404" s="74"/>
      <c r="L404" s="74"/>
      <c r="M404" s="989"/>
      <c r="N404" s="74"/>
      <c r="O404" s="74"/>
      <c r="P404" s="74"/>
      <c r="Q404" s="74"/>
      <c r="R404" s="74"/>
      <c r="S404" s="73"/>
      <c r="T404" s="73"/>
      <c r="U404" s="73"/>
      <c r="V404" s="73"/>
      <c r="W404" s="73"/>
      <c r="X404" s="73"/>
      <c r="Y404" s="73"/>
      <c r="Z404" s="73"/>
      <c r="AA404" s="73"/>
      <c r="AB404" s="73"/>
    </row>
    <row r="405" spans="1:28" ht="15.75" customHeight="1">
      <c r="A405" s="73"/>
      <c r="B405" s="73"/>
      <c r="C405" s="73"/>
      <c r="D405" s="73"/>
      <c r="E405" s="970"/>
      <c r="F405" s="73"/>
      <c r="G405" s="591"/>
      <c r="H405" s="988"/>
      <c r="I405" s="73"/>
      <c r="J405" s="73"/>
      <c r="K405" s="74"/>
      <c r="L405" s="74"/>
      <c r="M405" s="989"/>
      <c r="N405" s="74"/>
      <c r="O405" s="74"/>
      <c r="P405" s="74"/>
      <c r="Q405" s="74"/>
      <c r="R405" s="74"/>
      <c r="S405" s="73"/>
      <c r="T405" s="73"/>
      <c r="U405" s="73"/>
      <c r="V405" s="73"/>
      <c r="W405" s="73"/>
      <c r="X405" s="73"/>
      <c r="Y405" s="73"/>
      <c r="Z405" s="73"/>
      <c r="AA405" s="73"/>
      <c r="AB405" s="73"/>
    </row>
    <row r="406" spans="1:28" ht="15.75" customHeight="1">
      <c r="A406" s="73"/>
      <c r="B406" s="73"/>
      <c r="C406" s="73"/>
      <c r="D406" s="73"/>
      <c r="E406" s="970"/>
      <c r="F406" s="73"/>
      <c r="G406" s="591"/>
      <c r="H406" s="988"/>
      <c r="I406" s="73"/>
      <c r="J406" s="73"/>
      <c r="K406" s="74"/>
      <c r="L406" s="74"/>
      <c r="M406" s="989"/>
      <c r="N406" s="74"/>
      <c r="O406" s="74"/>
      <c r="P406" s="74"/>
      <c r="Q406" s="74"/>
      <c r="R406" s="74"/>
      <c r="S406" s="73"/>
      <c r="T406" s="73"/>
      <c r="U406" s="73"/>
      <c r="V406" s="73"/>
      <c r="W406" s="73"/>
      <c r="X406" s="73"/>
      <c r="Y406" s="73"/>
      <c r="Z406" s="73"/>
      <c r="AA406" s="73"/>
      <c r="AB406" s="73"/>
    </row>
    <row r="407" spans="1:28" ht="15.75" customHeight="1">
      <c r="A407" s="73"/>
      <c r="B407" s="73"/>
      <c r="C407" s="73"/>
      <c r="D407" s="73"/>
      <c r="E407" s="970"/>
      <c r="F407" s="73"/>
      <c r="G407" s="591"/>
      <c r="H407" s="988"/>
      <c r="I407" s="73"/>
      <c r="J407" s="73"/>
      <c r="K407" s="74"/>
      <c r="L407" s="74"/>
      <c r="M407" s="989"/>
      <c r="N407" s="74"/>
      <c r="O407" s="74"/>
      <c r="P407" s="74"/>
      <c r="Q407" s="74"/>
      <c r="R407" s="74"/>
      <c r="S407" s="73"/>
      <c r="T407" s="73"/>
      <c r="U407" s="73"/>
      <c r="V407" s="73"/>
      <c r="W407" s="73"/>
      <c r="X407" s="73"/>
      <c r="Y407" s="73"/>
      <c r="Z407" s="73"/>
      <c r="AA407" s="73"/>
      <c r="AB407" s="73"/>
    </row>
    <row r="408" spans="1:28" ht="15.75" customHeight="1">
      <c r="A408" s="73"/>
      <c r="B408" s="73"/>
      <c r="C408" s="73"/>
      <c r="D408" s="73"/>
      <c r="E408" s="970"/>
      <c r="F408" s="73"/>
      <c r="G408" s="591"/>
      <c r="H408" s="988"/>
      <c r="I408" s="73"/>
      <c r="J408" s="73"/>
      <c r="K408" s="74"/>
      <c r="L408" s="74"/>
      <c r="M408" s="989"/>
      <c r="N408" s="74"/>
      <c r="O408" s="74"/>
      <c r="P408" s="74"/>
      <c r="Q408" s="74"/>
      <c r="R408" s="74"/>
      <c r="S408" s="73"/>
      <c r="T408" s="73"/>
      <c r="U408" s="73"/>
      <c r="V408" s="73"/>
      <c r="W408" s="73"/>
      <c r="X408" s="73"/>
      <c r="Y408" s="73"/>
      <c r="Z408" s="73"/>
      <c r="AA408" s="73"/>
      <c r="AB408" s="73"/>
    </row>
    <row r="409" spans="1:28" ht="15.75" customHeight="1">
      <c r="A409" s="73"/>
      <c r="B409" s="73"/>
      <c r="C409" s="73"/>
      <c r="D409" s="73"/>
      <c r="E409" s="970"/>
      <c r="F409" s="73"/>
      <c r="G409" s="591"/>
      <c r="H409" s="988"/>
      <c r="I409" s="73"/>
      <c r="J409" s="73"/>
      <c r="K409" s="74"/>
      <c r="L409" s="74"/>
      <c r="M409" s="989"/>
      <c r="N409" s="74"/>
      <c r="O409" s="74"/>
      <c r="P409" s="74"/>
      <c r="Q409" s="74"/>
      <c r="R409" s="74"/>
      <c r="S409" s="73"/>
      <c r="T409" s="73"/>
      <c r="U409" s="73"/>
      <c r="V409" s="73"/>
      <c r="W409" s="73"/>
      <c r="X409" s="73"/>
      <c r="Y409" s="73"/>
      <c r="Z409" s="73"/>
      <c r="AA409" s="73"/>
      <c r="AB409" s="73"/>
    </row>
    <row r="410" spans="1:28" ht="15.75" customHeight="1">
      <c r="A410" s="73"/>
      <c r="B410" s="73"/>
      <c r="C410" s="73"/>
      <c r="D410" s="73"/>
      <c r="E410" s="970"/>
      <c r="F410" s="73"/>
      <c r="G410" s="591"/>
      <c r="H410" s="988"/>
      <c r="I410" s="73"/>
      <c r="J410" s="73"/>
      <c r="K410" s="74"/>
      <c r="L410" s="74"/>
      <c r="M410" s="989"/>
      <c r="N410" s="74"/>
      <c r="O410" s="74"/>
      <c r="P410" s="74"/>
      <c r="Q410" s="74"/>
      <c r="R410" s="74"/>
      <c r="S410" s="73"/>
      <c r="T410" s="73"/>
      <c r="U410" s="73"/>
      <c r="V410" s="73"/>
      <c r="W410" s="73"/>
      <c r="X410" s="73"/>
      <c r="Y410" s="73"/>
      <c r="Z410" s="73"/>
      <c r="AA410" s="73"/>
      <c r="AB410" s="73"/>
    </row>
    <row r="411" spans="1:28" ht="15.75" customHeight="1">
      <c r="A411" s="73"/>
      <c r="B411" s="73"/>
      <c r="C411" s="73"/>
      <c r="D411" s="73"/>
      <c r="E411" s="970"/>
      <c r="F411" s="73"/>
      <c r="G411" s="591"/>
      <c r="H411" s="988"/>
      <c r="I411" s="73"/>
      <c r="J411" s="73"/>
      <c r="K411" s="74"/>
      <c r="L411" s="74"/>
      <c r="M411" s="989"/>
      <c r="N411" s="74"/>
      <c r="O411" s="74"/>
      <c r="P411" s="74"/>
      <c r="Q411" s="74"/>
      <c r="R411" s="74"/>
      <c r="S411" s="73"/>
      <c r="T411" s="73"/>
      <c r="U411" s="73"/>
      <c r="V411" s="73"/>
      <c r="W411" s="73"/>
      <c r="X411" s="73"/>
      <c r="Y411" s="73"/>
      <c r="Z411" s="73"/>
      <c r="AA411" s="73"/>
      <c r="AB411" s="73"/>
    </row>
    <row r="412" spans="1:28" ht="15.75" customHeight="1">
      <c r="A412" s="73"/>
      <c r="B412" s="73"/>
      <c r="C412" s="73"/>
      <c r="D412" s="73"/>
      <c r="E412" s="970"/>
      <c r="F412" s="73"/>
      <c r="G412" s="591"/>
      <c r="H412" s="988"/>
      <c r="I412" s="73"/>
      <c r="J412" s="73"/>
      <c r="K412" s="74"/>
      <c r="L412" s="74"/>
      <c r="M412" s="989"/>
      <c r="N412" s="74"/>
      <c r="O412" s="74"/>
      <c r="P412" s="74"/>
      <c r="Q412" s="74"/>
      <c r="R412" s="74"/>
      <c r="S412" s="73"/>
      <c r="T412" s="73"/>
      <c r="U412" s="73"/>
      <c r="V412" s="73"/>
      <c r="W412" s="73"/>
      <c r="X412" s="73"/>
      <c r="Y412" s="73"/>
      <c r="Z412" s="73"/>
      <c r="AA412" s="73"/>
      <c r="AB412" s="73"/>
    </row>
    <row r="413" spans="1:28" ht="15.75" customHeight="1">
      <c r="A413" s="73"/>
      <c r="B413" s="73"/>
      <c r="C413" s="73"/>
      <c r="D413" s="73"/>
      <c r="E413" s="970"/>
      <c r="F413" s="73"/>
      <c r="G413" s="591"/>
      <c r="H413" s="988"/>
      <c r="I413" s="73"/>
      <c r="J413" s="73"/>
      <c r="K413" s="74"/>
      <c r="L413" s="74"/>
      <c r="M413" s="989"/>
      <c r="N413" s="74"/>
      <c r="O413" s="74"/>
      <c r="P413" s="74"/>
      <c r="Q413" s="74"/>
      <c r="R413" s="74"/>
      <c r="S413" s="73"/>
      <c r="T413" s="73"/>
      <c r="U413" s="73"/>
      <c r="V413" s="73"/>
      <c r="W413" s="73"/>
      <c r="X413" s="73"/>
      <c r="Y413" s="73"/>
      <c r="Z413" s="73"/>
      <c r="AA413" s="73"/>
      <c r="AB413" s="73"/>
    </row>
    <row r="414" spans="1:28" ht="15.75" customHeight="1">
      <c r="A414" s="73"/>
      <c r="B414" s="73"/>
      <c r="C414" s="73"/>
      <c r="D414" s="73"/>
      <c r="E414" s="970"/>
      <c r="F414" s="73"/>
      <c r="G414" s="591"/>
      <c r="H414" s="988"/>
      <c r="I414" s="73"/>
      <c r="J414" s="73"/>
      <c r="K414" s="74"/>
      <c r="L414" s="74"/>
      <c r="M414" s="989"/>
      <c r="N414" s="74"/>
      <c r="O414" s="74"/>
      <c r="P414" s="74"/>
      <c r="Q414" s="74"/>
      <c r="R414" s="74"/>
      <c r="S414" s="73"/>
      <c r="T414" s="73"/>
      <c r="U414" s="73"/>
      <c r="V414" s="73"/>
      <c r="W414" s="73"/>
      <c r="X414" s="73"/>
      <c r="Y414" s="73"/>
      <c r="Z414" s="73"/>
      <c r="AA414" s="73"/>
      <c r="AB414" s="73"/>
    </row>
    <row r="415" spans="1:28" ht="15.75" customHeight="1">
      <c r="A415" s="73"/>
      <c r="B415" s="73"/>
      <c r="C415" s="73"/>
      <c r="D415" s="73"/>
      <c r="E415" s="970"/>
      <c r="F415" s="73"/>
      <c r="G415" s="591"/>
      <c r="H415" s="988"/>
      <c r="I415" s="73"/>
      <c r="J415" s="73"/>
      <c r="K415" s="74"/>
      <c r="L415" s="74"/>
      <c r="M415" s="989"/>
      <c r="N415" s="74"/>
      <c r="O415" s="74"/>
      <c r="P415" s="74"/>
      <c r="Q415" s="74"/>
      <c r="R415" s="74"/>
      <c r="S415" s="73"/>
      <c r="T415" s="73"/>
      <c r="U415" s="73"/>
      <c r="V415" s="73"/>
      <c r="W415" s="73"/>
      <c r="X415" s="73"/>
      <c r="Y415" s="73"/>
      <c r="Z415" s="73"/>
      <c r="AA415" s="73"/>
      <c r="AB415" s="73"/>
    </row>
    <row r="416" spans="1:28" ht="15.75" customHeight="1">
      <c r="A416" s="73"/>
      <c r="B416" s="73"/>
      <c r="C416" s="73"/>
      <c r="D416" s="73"/>
      <c r="E416" s="970"/>
      <c r="F416" s="73"/>
      <c r="G416" s="591"/>
      <c r="H416" s="988"/>
      <c r="I416" s="73"/>
      <c r="J416" s="73"/>
      <c r="K416" s="74"/>
      <c r="L416" s="74"/>
      <c r="M416" s="989"/>
      <c r="N416" s="74"/>
      <c r="O416" s="74"/>
      <c r="P416" s="74"/>
      <c r="Q416" s="74"/>
      <c r="R416" s="74"/>
      <c r="S416" s="73"/>
      <c r="T416" s="73"/>
      <c r="U416" s="73"/>
      <c r="V416" s="73"/>
      <c r="W416" s="73"/>
      <c r="X416" s="73"/>
      <c r="Y416" s="73"/>
      <c r="Z416" s="73"/>
      <c r="AA416" s="73"/>
      <c r="AB416" s="73"/>
    </row>
    <row r="417" spans="1:28" ht="15.75" customHeight="1">
      <c r="A417" s="73"/>
      <c r="B417" s="73"/>
      <c r="C417" s="73"/>
      <c r="D417" s="73"/>
      <c r="E417" s="970"/>
      <c r="F417" s="73"/>
      <c r="G417" s="591"/>
      <c r="H417" s="988"/>
      <c r="I417" s="73"/>
      <c r="J417" s="73"/>
      <c r="K417" s="74"/>
      <c r="L417" s="74"/>
      <c r="M417" s="989"/>
      <c r="N417" s="74"/>
      <c r="O417" s="74"/>
      <c r="P417" s="74"/>
      <c r="Q417" s="74"/>
      <c r="R417" s="74"/>
      <c r="S417" s="73"/>
      <c r="T417" s="73"/>
      <c r="U417" s="73"/>
      <c r="V417" s="73"/>
      <c r="W417" s="73"/>
      <c r="X417" s="73"/>
      <c r="Y417" s="73"/>
      <c r="Z417" s="73"/>
      <c r="AA417" s="73"/>
      <c r="AB417" s="73"/>
    </row>
    <row r="418" spans="1:28" ht="15.75" customHeight="1">
      <c r="A418" s="73"/>
      <c r="B418" s="73"/>
      <c r="C418" s="73"/>
      <c r="D418" s="73"/>
      <c r="E418" s="970"/>
      <c r="F418" s="73"/>
      <c r="G418" s="591"/>
      <c r="H418" s="988"/>
      <c r="I418" s="73"/>
      <c r="J418" s="73"/>
      <c r="K418" s="74"/>
      <c r="L418" s="74"/>
      <c r="M418" s="989"/>
      <c r="N418" s="74"/>
      <c r="O418" s="74"/>
      <c r="P418" s="74"/>
      <c r="Q418" s="74"/>
      <c r="R418" s="74"/>
      <c r="S418" s="73"/>
      <c r="T418" s="73"/>
      <c r="U418" s="73"/>
      <c r="V418" s="73"/>
      <c r="W418" s="73"/>
      <c r="X418" s="73"/>
      <c r="Y418" s="73"/>
      <c r="Z418" s="73"/>
      <c r="AA418" s="73"/>
      <c r="AB418" s="73"/>
    </row>
    <row r="419" spans="1:28" ht="15.75" customHeight="1">
      <c r="A419" s="73"/>
      <c r="B419" s="73"/>
      <c r="C419" s="73"/>
      <c r="D419" s="73"/>
      <c r="E419" s="970"/>
      <c r="F419" s="73"/>
      <c r="G419" s="591"/>
      <c r="H419" s="988"/>
      <c r="I419" s="73"/>
      <c r="J419" s="73"/>
      <c r="K419" s="74"/>
      <c r="L419" s="74"/>
      <c r="M419" s="989"/>
      <c r="N419" s="74"/>
      <c r="O419" s="74"/>
      <c r="P419" s="74"/>
      <c r="Q419" s="74"/>
      <c r="R419" s="74"/>
      <c r="S419" s="73"/>
      <c r="T419" s="73"/>
      <c r="U419" s="73"/>
      <c r="V419" s="73"/>
      <c r="W419" s="73"/>
      <c r="X419" s="73"/>
      <c r="Y419" s="73"/>
      <c r="Z419" s="73"/>
      <c r="AA419" s="73"/>
      <c r="AB419" s="73"/>
    </row>
    <row r="420" spans="1:28" ht="15.75" customHeight="1">
      <c r="A420" s="73"/>
      <c r="B420" s="73"/>
      <c r="C420" s="73"/>
      <c r="D420" s="73"/>
      <c r="E420" s="970"/>
      <c r="F420" s="73"/>
      <c r="G420" s="591"/>
      <c r="H420" s="988"/>
      <c r="I420" s="73"/>
      <c r="J420" s="73"/>
      <c r="K420" s="74"/>
      <c r="L420" s="74"/>
      <c r="M420" s="989"/>
      <c r="N420" s="74"/>
      <c r="O420" s="74"/>
      <c r="P420" s="74"/>
      <c r="Q420" s="74"/>
      <c r="R420" s="74"/>
      <c r="S420" s="73"/>
      <c r="T420" s="73"/>
      <c r="U420" s="73"/>
      <c r="V420" s="73"/>
      <c r="W420" s="73"/>
      <c r="X420" s="73"/>
      <c r="Y420" s="73"/>
      <c r="Z420" s="73"/>
      <c r="AA420" s="73"/>
      <c r="AB420" s="73"/>
    </row>
    <row r="421" spans="1:28" ht="15.75" customHeight="1">
      <c r="A421" s="73"/>
      <c r="B421" s="73"/>
      <c r="C421" s="73"/>
      <c r="D421" s="73"/>
      <c r="E421" s="970"/>
      <c r="F421" s="73"/>
      <c r="G421" s="591"/>
      <c r="H421" s="988"/>
      <c r="I421" s="73"/>
      <c r="J421" s="73"/>
      <c r="K421" s="74"/>
      <c r="L421" s="74"/>
      <c r="M421" s="989"/>
      <c r="N421" s="74"/>
      <c r="O421" s="74"/>
      <c r="P421" s="74"/>
      <c r="Q421" s="74"/>
      <c r="R421" s="74"/>
      <c r="S421" s="73"/>
      <c r="T421" s="73"/>
      <c r="U421" s="73"/>
      <c r="V421" s="73"/>
      <c r="W421" s="73"/>
      <c r="X421" s="73"/>
      <c r="Y421" s="73"/>
      <c r="Z421" s="73"/>
      <c r="AA421" s="73"/>
      <c r="AB421" s="73"/>
    </row>
    <row r="422" spans="1:28" ht="15.75" customHeight="1">
      <c r="A422" s="73"/>
      <c r="B422" s="73"/>
      <c r="C422" s="73"/>
      <c r="D422" s="73"/>
      <c r="E422" s="970"/>
      <c r="F422" s="73"/>
      <c r="G422" s="591"/>
      <c r="H422" s="988"/>
      <c r="I422" s="73"/>
      <c r="J422" s="73"/>
      <c r="K422" s="74"/>
      <c r="L422" s="74"/>
      <c r="M422" s="989"/>
      <c r="N422" s="74"/>
      <c r="O422" s="74"/>
      <c r="P422" s="74"/>
      <c r="Q422" s="74"/>
      <c r="R422" s="74"/>
      <c r="S422" s="73"/>
      <c r="T422" s="73"/>
      <c r="U422" s="73"/>
      <c r="V422" s="73"/>
      <c r="W422" s="73"/>
      <c r="X422" s="73"/>
      <c r="Y422" s="73"/>
      <c r="Z422" s="73"/>
      <c r="AA422" s="73"/>
      <c r="AB422" s="73"/>
    </row>
    <row r="423" spans="1:28" ht="15.75" customHeight="1">
      <c r="A423" s="73"/>
      <c r="B423" s="73"/>
      <c r="C423" s="73"/>
      <c r="D423" s="73"/>
      <c r="E423" s="970"/>
      <c r="F423" s="73"/>
      <c r="G423" s="591"/>
      <c r="H423" s="988"/>
      <c r="I423" s="73"/>
      <c r="J423" s="73"/>
      <c r="K423" s="74"/>
      <c r="L423" s="74"/>
      <c r="M423" s="989"/>
      <c r="N423" s="74"/>
      <c r="O423" s="74"/>
      <c r="P423" s="74"/>
      <c r="Q423" s="74"/>
      <c r="R423" s="74"/>
      <c r="S423" s="73"/>
      <c r="T423" s="73"/>
      <c r="U423" s="73"/>
      <c r="V423" s="73"/>
      <c r="W423" s="73"/>
      <c r="X423" s="73"/>
      <c r="Y423" s="73"/>
      <c r="Z423" s="73"/>
      <c r="AA423" s="73"/>
      <c r="AB423" s="73"/>
    </row>
    <row r="424" spans="1:28" ht="15.75" customHeight="1">
      <c r="A424" s="73"/>
      <c r="B424" s="73"/>
      <c r="C424" s="73"/>
      <c r="D424" s="73"/>
      <c r="E424" s="970"/>
      <c r="F424" s="73"/>
      <c r="G424" s="591"/>
      <c r="H424" s="988"/>
      <c r="I424" s="73"/>
      <c r="J424" s="73"/>
      <c r="K424" s="74"/>
      <c r="L424" s="74"/>
      <c r="M424" s="989"/>
      <c r="N424" s="74"/>
      <c r="O424" s="74"/>
      <c r="P424" s="74"/>
      <c r="Q424" s="74"/>
      <c r="R424" s="74"/>
      <c r="S424" s="73"/>
      <c r="T424" s="73"/>
      <c r="U424" s="73"/>
      <c r="V424" s="73"/>
      <c r="W424" s="73"/>
      <c r="X424" s="73"/>
      <c r="Y424" s="73"/>
      <c r="Z424" s="73"/>
      <c r="AA424" s="73"/>
      <c r="AB424" s="73"/>
    </row>
    <row r="425" spans="1:28" ht="15.75" customHeight="1">
      <c r="A425" s="73"/>
      <c r="B425" s="73"/>
      <c r="C425" s="73"/>
      <c r="D425" s="73"/>
      <c r="E425" s="970"/>
      <c r="F425" s="73"/>
      <c r="G425" s="591"/>
      <c r="H425" s="988"/>
      <c r="I425" s="73"/>
      <c r="J425" s="73"/>
      <c r="K425" s="74"/>
      <c r="L425" s="74"/>
      <c r="M425" s="989"/>
      <c r="N425" s="74"/>
      <c r="O425" s="74"/>
      <c r="P425" s="74"/>
      <c r="Q425" s="74"/>
      <c r="R425" s="74"/>
      <c r="S425" s="73"/>
      <c r="T425" s="73"/>
      <c r="U425" s="73"/>
      <c r="V425" s="73"/>
      <c r="W425" s="73"/>
      <c r="X425" s="73"/>
      <c r="Y425" s="73"/>
      <c r="Z425" s="73"/>
      <c r="AA425" s="73"/>
      <c r="AB425" s="73"/>
    </row>
    <row r="426" spans="1:28" ht="15.75" customHeight="1">
      <c r="A426" s="73"/>
      <c r="B426" s="73"/>
      <c r="C426" s="73"/>
      <c r="D426" s="73"/>
      <c r="E426" s="970"/>
      <c r="F426" s="73"/>
      <c r="G426" s="591"/>
      <c r="H426" s="988"/>
      <c r="I426" s="73"/>
      <c r="J426" s="73"/>
      <c r="K426" s="74"/>
      <c r="L426" s="74"/>
      <c r="M426" s="989"/>
      <c r="N426" s="74"/>
      <c r="O426" s="74"/>
      <c r="P426" s="74"/>
      <c r="Q426" s="74"/>
      <c r="R426" s="74"/>
      <c r="S426" s="73"/>
      <c r="T426" s="73"/>
      <c r="U426" s="73"/>
      <c r="V426" s="73"/>
      <c r="W426" s="73"/>
      <c r="X426" s="73"/>
      <c r="Y426" s="73"/>
      <c r="Z426" s="73"/>
      <c r="AA426" s="73"/>
      <c r="AB426" s="73"/>
    </row>
    <row r="427" spans="1:28" ht="15.75" customHeight="1">
      <c r="A427" s="73"/>
      <c r="B427" s="73"/>
      <c r="C427" s="73"/>
      <c r="D427" s="73"/>
      <c r="E427" s="970"/>
      <c r="F427" s="73"/>
      <c r="G427" s="591"/>
      <c r="H427" s="988"/>
      <c r="I427" s="73"/>
      <c r="J427" s="73"/>
      <c r="K427" s="74"/>
      <c r="L427" s="74"/>
      <c r="M427" s="989"/>
      <c r="N427" s="74"/>
      <c r="O427" s="74"/>
      <c r="P427" s="74"/>
      <c r="Q427" s="74"/>
      <c r="R427" s="74"/>
      <c r="S427" s="73"/>
      <c r="T427" s="73"/>
      <c r="U427" s="73"/>
      <c r="V427" s="73"/>
      <c r="W427" s="73"/>
      <c r="X427" s="73"/>
      <c r="Y427" s="73"/>
      <c r="Z427" s="73"/>
      <c r="AA427" s="73"/>
      <c r="AB427" s="73"/>
    </row>
    <row r="428" spans="1:28" ht="15.75" customHeight="1">
      <c r="A428" s="73"/>
      <c r="B428" s="73"/>
      <c r="C428" s="73"/>
      <c r="D428" s="73"/>
      <c r="E428" s="970"/>
      <c r="F428" s="73"/>
      <c r="G428" s="591"/>
      <c r="H428" s="988"/>
      <c r="I428" s="73"/>
      <c r="J428" s="73"/>
      <c r="K428" s="74"/>
      <c r="L428" s="74"/>
      <c r="M428" s="989"/>
      <c r="N428" s="74"/>
      <c r="O428" s="74"/>
      <c r="P428" s="74"/>
      <c r="Q428" s="74"/>
      <c r="R428" s="74"/>
      <c r="S428" s="73"/>
      <c r="T428" s="73"/>
      <c r="U428" s="73"/>
      <c r="V428" s="73"/>
      <c r="W428" s="73"/>
      <c r="X428" s="73"/>
      <c r="Y428" s="73"/>
      <c r="Z428" s="73"/>
      <c r="AA428" s="73"/>
      <c r="AB428" s="73"/>
    </row>
    <row r="429" spans="1:28" ht="15.75" customHeight="1">
      <c r="A429" s="73"/>
      <c r="B429" s="73"/>
      <c r="C429" s="73"/>
      <c r="D429" s="73"/>
      <c r="E429" s="970"/>
      <c r="F429" s="73"/>
      <c r="G429" s="591"/>
      <c r="H429" s="988"/>
      <c r="I429" s="73"/>
      <c r="J429" s="73"/>
      <c r="K429" s="74"/>
      <c r="L429" s="74"/>
      <c r="M429" s="989"/>
      <c r="N429" s="74"/>
      <c r="O429" s="74"/>
      <c r="P429" s="74"/>
      <c r="Q429" s="74"/>
      <c r="R429" s="74"/>
      <c r="S429" s="73"/>
      <c r="T429" s="73"/>
      <c r="U429" s="73"/>
      <c r="V429" s="73"/>
      <c r="W429" s="73"/>
      <c r="X429" s="73"/>
      <c r="Y429" s="73"/>
      <c r="Z429" s="73"/>
      <c r="AA429" s="73"/>
      <c r="AB429" s="73"/>
    </row>
    <row r="430" spans="1:28" ht="15.75" customHeight="1">
      <c r="A430" s="73"/>
      <c r="B430" s="73"/>
      <c r="C430" s="73"/>
      <c r="D430" s="73"/>
      <c r="E430" s="970"/>
      <c r="F430" s="73"/>
      <c r="G430" s="591"/>
      <c r="H430" s="988"/>
      <c r="I430" s="73"/>
      <c r="J430" s="73"/>
      <c r="K430" s="74"/>
      <c r="L430" s="74"/>
      <c r="M430" s="989"/>
      <c r="N430" s="74"/>
      <c r="O430" s="74"/>
      <c r="P430" s="74"/>
      <c r="Q430" s="74"/>
      <c r="R430" s="74"/>
      <c r="S430" s="73"/>
      <c r="T430" s="73"/>
      <c r="U430" s="73"/>
      <c r="V430" s="73"/>
      <c r="W430" s="73"/>
      <c r="X430" s="73"/>
      <c r="Y430" s="73"/>
      <c r="Z430" s="73"/>
      <c r="AA430" s="73"/>
      <c r="AB430" s="73"/>
    </row>
    <row r="431" spans="1:28" ht="15.75" customHeight="1">
      <c r="A431" s="73"/>
      <c r="B431" s="73"/>
      <c r="C431" s="73"/>
      <c r="D431" s="73"/>
      <c r="E431" s="970"/>
      <c r="F431" s="73"/>
      <c r="G431" s="591"/>
      <c r="H431" s="988"/>
      <c r="I431" s="73"/>
      <c r="J431" s="73"/>
      <c r="K431" s="74"/>
      <c r="L431" s="74"/>
      <c r="M431" s="989"/>
      <c r="N431" s="74"/>
      <c r="O431" s="74"/>
      <c r="P431" s="74"/>
      <c r="Q431" s="74"/>
      <c r="R431" s="74"/>
      <c r="S431" s="73"/>
      <c r="T431" s="73"/>
      <c r="U431" s="73"/>
      <c r="V431" s="73"/>
      <c r="W431" s="73"/>
      <c r="X431" s="73"/>
      <c r="Y431" s="73"/>
      <c r="Z431" s="73"/>
      <c r="AA431" s="73"/>
      <c r="AB431" s="73"/>
    </row>
    <row r="432" spans="1:28" ht="15.75" customHeight="1">
      <c r="A432" s="73"/>
      <c r="B432" s="73"/>
      <c r="C432" s="73"/>
      <c r="D432" s="73"/>
      <c r="E432" s="970"/>
      <c r="F432" s="73"/>
      <c r="G432" s="591"/>
      <c r="H432" s="988"/>
      <c r="I432" s="73"/>
      <c r="J432" s="73"/>
      <c r="K432" s="74"/>
      <c r="L432" s="74"/>
      <c r="M432" s="989"/>
      <c r="N432" s="74"/>
      <c r="O432" s="74"/>
      <c r="P432" s="74"/>
      <c r="Q432" s="74"/>
      <c r="R432" s="74"/>
      <c r="S432" s="73"/>
      <c r="T432" s="73"/>
      <c r="U432" s="73"/>
      <c r="V432" s="73"/>
      <c r="W432" s="73"/>
      <c r="X432" s="73"/>
      <c r="Y432" s="73"/>
      <c r="Z432" s="73"/>
      <c r="AA432" s="73"/>
      <c r="AB432" s="73"/>
    </row>
    <row r="433" spans="1:28" ht="15.75" customHeight="1">
      <c r="A433" s="73"/>
      <c r="B433" s="73"/>
      <c r="C433" s="73"/>
      <c r="D433" s="73"/>
      <c r="E433" s="970"/>
      <c r="F433" s="73"/>
      <c r="G433" s="591"/>
      <c r="H433" s="988"/>
      <c r="I433" s="73"/>
      <c r="J433" s="73"/>
      <c r="K433" s="74"/>
      <c r="L433" s="74"/>
      <c r="M433" s="989"/>
      <c r="N433" s="74"/>
      <c r="O433" s="74"/>
      <c r="P433" s="74"/>
      <c r="Q433" s="74"/>
      <c r="R433" s="74"/>
      <c r="S433" s="73"/>
      <c r="T433" s="73"/>
      <c r="U433" s="73"/>
      <c r="V433" s="73"/>
      <c r="W433" s="73"/>
      <c r="X433" s="73"/>
      <c r="Y433" s="73"/>
      <c r="Z433" s="73"/>
      <c r="AA433" s="73"/>
      <c r="AB433" s="73"/>
    </row>
    <row r="434" spans="1:28" ht="15.75" customHeight="1">
      <c r="A434" s="73"/>
      <c r="B434" s="73"/>
      <c r="C434" s="73"/>
      <c r="D434" s="73"/>
      <c r="E434" s="970"/>
      <c r="F434" s="73"/>
      <c r="G434" s="591"/>
      <c r="H434" s="988"/>
      <c r="I434" s="73"/>
      <c r="J434" s="73"/>
      <c r="K434" s="74"/>
      <c r="L434" s="74"/>
      <c r="M434" s="989"/>
      <c r="N434" s="74"/>
      <c r="O434" s="74"/>
      <c r="P434" s="74"/>
      <c r="Q434" s="74"/>
      <c r="R434" s="74"/>
      <c r="S434" s="73"/>
      <c r="T434" s="73"/>
      <c r="U434" s="73"/>
      <c r="V434" s="73"/>
      <c r="W434" s="73"/>
      <c r="X434" s="73"/>
      <c r="Y434" s="73"/>
      <c r="Z434" s="73"/>
      <c r="AA434" s="73"/>
      <c r="AB434" s="73"/>
    </row>
    <row r="435" spans="1:28" ht="15.75" customHeight="1">
      <c r="A435" s="73"/>
      <c r="B435" s="73"/>
      <c r="C435" s="73"/>
      <c r="D435" s="73"/>
      <c r="E435" s="970"/>
      <c r="F435" s="73"/>
      <c r="G435" s="591"/>
      <c r="H435" s="988"/>
      <c r="I435" s="73"/>
      <c r="J435" s="73"/>
      <c r="K435" s="74"/>
      <c r="L435" s="74"/>
      <c r="M435" s="989"/>
      <c r="N435" s="74"/>
      <c r="O435" s="74"/>
      <c r="P435" s="74"/>
      <c r="Q435" s="74"/>
      <c r="R435" s="74"/>
      <c r="S435" s="73"/>
      <c r="T435" s="73"/>
      <c r="U435" s="73"/>
      <c r="V435" s="73"/>
      <c r="W435" s="73"/>
      <c r="X435" s="73"/>
      <c r="Y435" s="73"/>
      <c r="Z435" s="73"/>
      <c r="AA435" s="73"/>
      <c r="AB435" s="73"/>
    </row>
    <row r="436" spans="1:28" ht="15.75" customHeight="1">
      <c r="A436" s="73"/>
      <c r="B436" s="73"/>
      <c r="C436" s="73"/>
      <c r="D436" s="73"/>
      <c r="E436" s="970"/>
      <c r="F436" s="73"/>
      <c r="G436" s="591"/>
      <c r="H436" s="988"/>
      <c r="I436" s="73"/>
      <c r="J436" s="73"/>
      <c r="K436" s="74"/>
      <c r="L436" s="74"/>
      <c r="M436" s="989"/>
      <c r="N436" s="74"/>
      <c r="O436" s="74"/>
      <c r="P436" s="74"/>
      <c r="Q436" s="74"/>
      <c r="R436" s="74"/>
      <c r="S436" s="73"/>
      <c r="T436" s="73"/>
      <c r="U436" s="73"/>
      <c r="V436" s="73"/>
      <c r="W436" s="73"/>
      <c r="X436" s="73"/>
      <c r="Y436" s="73"/>
      <c r="Z436" s="73"/>
      <c r="AA436" s="73"/>
      <c r="AB436" s="73"/>
    </row>
    <row r="437" spans="1:28" ht="15.75" customHeight="1">
      <c r="A437" s="73"/>
      <c r="B437" s="73"/>
      <c r="C437" s="73"/>
      <c r="D437" s="73"/>
      <c r="E437" s="970"/>
      <c r="F437" s="73"/>
      <c r="G437" s="591"/>
      <c r="H437" s="988"/>
      <c r="I437" s="73"/>
      <c r="J437" s="73"/>
      <c r="K437" s="74"/>
      <c r="L437" s="74"/>
      <c r="M437" s="989"/>
      <c r="N437" s="74"/>
      <c r="O437" s="74"/>
      <c r="P437" s="74"/>
      <c r="Q437" s="74"/>
      <c r="R437" s="74"/>
      <c r="S437" s="73"/>
      <c r="T437" s="73"/>
      <c r="U437" s="73"/>
      <c r="V437" s="73"/>
      <c r="W437" s="73"/>
      <c r="X437" s="73"/>
      <c r="Y437" s="73"/>
      <c r="Z437" s="73"/>
      <c r="AA437" s="73"/>
      <c r="AB437" s="73"/>
    </row>
    <row r="438" spans="1:28" ht="15.75" customHeight="1">
      <c r="A438" s="73"/>
      <c r="B438" s="73"/>
      <c r="C438" s="73"/>
      <c r="D438" s="73"/>
      <c r="E438" s="970"/>
      <c r="F438" s="73"/>
      <c r="G438" s="591"/>
      <c r="H438" s="988"/>
      <c r="I438" s="73"/>
      <c r="J438" s="73"/>
      <c r="K438" s="74"/>
      <c r="L438" s="74"/>
      <c r="M438" s="989"/>
      <c r="N438" s="74"/>
      <c r="O438" s="74"/>
      <c r="P438" s="74"/>
      <c r="Q438" s="74"/>
      <c r="R438" s="74"/>
      <c r="S438" s="73"/>
      <c r="T438" s="73"/>
      <c r="U438" s="73"/>
      <c r="V438" s="73"/>
      <c r="W438" s="73"/>
      <c r="X438" s="73"/>
      <c r="Y438" s="73"/>
      <c r="Z438" s="73"/>
      <c r="AA438" s="73"/>
      <c r="AB438" s="73"/>
    </row>
    <row r="439" spans="1:28" ht="15.75" customHeight="1">
      <c r="A439" s="73"/>
      <c r="B439" s="73"/>
      <c r="C439" s="73"/>
      <c r="D439" s="73"/>
      <c r="E439" s="970"/>
      <c r="F439" s="73"/>
      <c r="G439" s="591"/>
      <c r="H439" s="988"/>
      <c r="I439" s="73"/>
      <c r="J439" s="73"/>
      <c r="K439" s="74"/>
      <c r="L439" s="74"/>
      <c r="M439" s="989"/>
      <c r="N439" s="74"/>
      <c r="O439" s="74"/>
      <c r="P439" s="74"/>
      <c r="Q439" s="74"/>
      <c r="R439" s="74"/>
      <c r="S439" s="73"/>
      <c r="T439" s="73"/>
      <c r="U439" s="73"/>
      <c r="V439" s="73"/>
      <c r="W439" s="73"/>
      <c r="X439" s="73"/>
      <c r="Y439" s="73"/>
      <c r="Z439" s="73"/>
      <c r="AA439" s="73"/>
      <c r="AB439" s="73"/>
    </row>
    <row r="440" spans="1:28" ht="15.75" customHeight="1">
      <c r="A440" s="73"/>
      <c r="B440" s="73"/>
      <c r="C440" s="73"/>
      <c r="D440" s="73"/>
      <c r="E440" s="970"/>
      <c r="F440" s="73"/>
      <c r="G440" s="591"/>
      <c r="H440" s="988"/>
      <c r="I440" s="73"/>
      <c r="J440" s="73"/>
      <c r="K440" s="74"/>
      <c r="L440" s="74"/>
      <c r="M440" s="989"/>
      <c r="N440" s="74"/>
      <c r="O440" s="74"/>
      <c r="P440" s="74"/>
      <c r="Q440" s="74"/>
      <c r="R440" s="74"/>
      <c r="S440" s="73"/>
      <c r="T440" s="73"/>
      <c r="U440" s="73"/>
      <c r="V440" s="73"/>
      <c r="W440" s="73"/>
      <c r="X440" s="73"/>
      <c r="Y440" s="73"/>
      <c r="Z440" s="73"/>
      <c r="AA440" s="73"/>
      <c r="AB440" s="73"/>
    </row>
    <row r="441" spans="1:28" ht="15.75" customHeight="1">
      <c r="A441" s="73"/>
      <c r="B441" s="73"/>
      <c r="C441" s="73"/>
      <c r="D441" s="73"/>
      <c r="E441" s="970"/>
      <c r="F441" s="73"/>
      <c r="G441" s="591"/>
      <c r="H441" s="988"/>
      <c r="I441" s="73"/>
      <c r="J441" s="73"/>
      <c r="K441" s="74"/>
      <c r="L441" s="74"/>
      <c r="M441" s="989"/>
      <c r="N441" s="74"/>
      <c r="O441" s="74"/>
      <c r="P441" s="74"/>
      <c r="Q441" s="74"/>
      <c r="R441" s="74"/>
      <c r="S441" s="73"/>
      <c r="T441" s="73"/>
      <c r="U441" s="73"/>
      <c r="V441" s="73"/>
      <c r="W441" s="73"/>
      <c r="X441" s="73"/>
      <c r="Y441" s="73"/>
      <c r="Z441" s="73"/>
      <c r="AA441" s="73"/>
      <c r="AB441" s="73"/>
    </row>
    <row r="442" spans="1:28" ht="15.75" customHeight="1">
      <c r="A442" s="73"/>
      <c r="B442" s="73"/>
      <c r="C442" s="73"/>
      <c r="D442" s="73"/>
      <c r="E442" s="970"/>
      <c r="F442" s="73"/>
      <c r="G442" s="591"/>
      <c r="H442" s="988"/>
      <c r="I442" s="73"/>
      <c r="J442" s="73"/>
      <c r="K442" s="74"/>
      <c r="L442" s="74"/>
      <c r="M442" s="989"/>
      <c r="N442" s="74"/>
      <c r="O442" s="74"/>
      <c r="P442" s="74"/>
      <c r="Q442" s="74"/>
      <c r="R442" s="74"/>
      <c r="S442" s="73"/>
      <c r="T442" s="73"/>
      <c r="U442" s="73"/>
      <c r="V442" s="73"/>
      <c r="W442" s="73"/>
      <c r="X442" s="73"/>
      <c r="Y442" s="73"/>
      <c r="Z442" s="73"/>
      <c r="AA442" s="73"/>
      <c r="AB442" s="73"/>
    </row>
    <row r="443" spans="1:28" ht="15.75" customHeight="1">
      <c r="A443" s="73"/>
      <c r="B443" s="73"/>
      <c r="C443" s="73"/>
      <c r="D443" s="73"/>
      <c r="E443" s="970"/>
      <c r="F443" s="73"/>
      <c r="G443" s="591"/>
      <c r="H443" s="988"/>
      <c r="I443" s="73"/>
      <c r="J443" s="73"/>
      <c r="K443" s="74"/>
      <c r="L443" s="74"/>
      <c r="M443" s="989"/>
      <c r="N443" s="74"/>
      <c r="O443" s="74"/>
      <c r="P443" s="74"/>
      <c r="Q443" s="74"/>
      <c r="R443" s="74"/>
      <c r="S443" s="73"/>
      <c r="T443" s="73"/>
      <c r="U443" s="73"/>
      <c r="V443" s="73"/>
      <c r="W443" s="73"/>
      <c r="X443" s="73"/>
      <c r="Y443" s="73"/>
      <c r="Z443" s="73"/>
      <c r="AA443" s="73"/>
      <c r="AB443" s="73"/>
    </row>
    <row r="444" spans="1:28" ht="15.75" customHeight="1">
      <c r="A444" s="73"/>
      <c r="B444" s="73"/>
      <c r="C444" s="73"/>
      <c r="D444" s="73"/>
      <c r="E444" s="970"/>
      <c r="F444" s="73"/>
      <c r="G444" s="591"/>
      <c r="H444" s="988"/>
      <c r="I444" s="73"/>
      <c r="J444" s="73"/>
      <c r="K444" s="74"/>
      <c r="L444" s="74"/>
      <c r="M444" s="989"/>
      <c r="N444" s="74"/>
      <c r="O444" s="74"/>
      <c r="P444" s="74"/>
      <c r="Q444" s="74"/>
      <c r="R444" s="74"/>
      <c r="S444" s="73"/>
      <c r="T444" s="73"/>
      <c r="U444" s="73"/>
      <c r="V444" s="73"/>
      <c r="W444" s="73"/>
      <c r="X444" s="73"/>
      <c r="Y444" s="73"/>
      <c r="Z444" s="73"/>
      <c r="AA444" s="73"/>
      <c r="AB444" s="73"/>
    </row>
    <row r="445" spans="1:28" ht="15.75" customHeight="1">
      <c r="A445" s="73"/>
      <c r="B445" s="73"/>
      <c r="C445" s="73"/>
      <c r="D445" s="73"/>
      <c r="E445" s="970"/>
      <c r="F445" s="73"/>
      <c r="G445" s="591"/>
      <c r="H445" s="988"/>
      <c r="I445" s="73"/>
      <c r="J445" s="73"/>
      <c r="K445" s="74"/>
      <c r="L445" s="74"/>
      <c r="M445" s="989"/>
      <c r="N445" s="74"/>
      <c r="O445" s="74"/>
      <c r="P445" s="74"/>
      <c r="Q445" s="74"/>
      <c r="R445" s="74"/>
      <c r="S445" s="73"/>
      <c r="T445" s="73"/>
      <c r="U445" s="73"/>
      <c r="V445" s="73"/>
      <c r="W445" s="73"/>
      <c r="X445" s="73"/>
      <c r="Y445" s="73"/>
      <c r="Z445" s="73"/>
      <c r="AA445" s="73"/>
      <c r="AB445" s="73"/>
    </row>
    <row r="446" spans="1:28" ht="15.75" customHeight="1">
      <c r="A446" s="73"/>
      <c r="B446" s="73"/>
      <c r="C446" s="73"/>
      <c r="D446" s="73"/>
      <c r="E446" s="970"/>
      <c r="F446" s="73"/>
      <c r="G446" s="591"/>
      <c r="H446" s="988"/>
      <c r="I446" s="73"/>
      <c r="J446" s="73"/>
      <c r="K446" s="74"/>
      <c r="L446" s="74"/>
      <c r="M446" s="989"/>
      <c r="N446" s="74"/>
      <c r="O446" s="74"/>
      <c r="P446" s="74"/>
      <c r="Q446" s="74"/>
      <c r="R446" s="74"/>
      <c r="S446" s="73"/>
      <c r="T446" s="73"/>
      <c r="U446" s="73"/>
      <c r="V446" s="73"/>
      <c r="W446" s="73"/>
      <c r="X446" s="73"/>
      <c r="Y446" s="73"/>
      <c r="Z446" s="73"/>
      <c r="AA446" s="73"/>
      <c r="AB446" s="73"/>
    </row>
    <row r="447" spans="1:28" ht="15.75" customHeight="1">
      <c r="A447" s="73"/>
      <c r="B447" s="73"/>
      <c r="C447" s="73"/>
      <c r="D447" s="73"/>
      <c r="E447" s="970"/>
      <c r="F447" s="73"/>
      <c r="G447" s="591"/>
      <c r="H447" s="988"/>
      <c r="I447" s="73"/>
      <c r="J447" s="73"/>
      <c r="K447" s="74"/>
      <c r="L447" s="74"/>
      <c r="M447" s="989"/>
      <c r="N447" s="74"/>
      <c r="O447" s="74"/>
      <c r="P447" s="74"/>
      <c r="Q447" s="74"/>
      <c r="R447" s="74"/>
      <c r="S447" s="73"/>
      <c r="T447" s="73"/>
      <c r="U447" s="73"/>
      <c r="V447" s="73"/>
      <c r="W447" s="73"/>
      <c r="X447" s="73"/>
      <c r="Y447" s="73"/>
      <c r="Z447" s="73"/>
      <c r="AA447" s="73"/>
      <c r="AB447" s="73"/>
    </row>
    <row r="448" spans="1:28" ht="15.75" customHeight="1">
      <c r="A448" s="73"/>
      <c r="B448" s="73"/>
      <c r="C448" s="73"/>
      <c r="D448" s="73"/>
      <c r="E448" s="970"/>
      <c r="F448" s="73"/>
      <c r="G448" s="591"/>
      <c r="H448" s="988"/>
      <c r="I448" s="73"/>
      <c r="J448" s="73"/>
      <c r="K448" s="74"/>
      <c r="L448" s="74"/>
      <c r="M448" s="989"/>
      <c r="N448" s="74"/>
      <c r="O448" s="74"/>
      <c r="P448" s="74"/>
      <c r="Q448" s="74"/>
      <c r="R448" s="74"/>
      <c r="S448" s="73"/>
      <c r="T448" s="73"/>
      <c r="U448" s="73"/>
      <c r="V448" s="73"/>
      <c r="W448" s="73"/>
      <c r="X448" s="73"/>
      <c r="Y448" s="73"/>
      <c r="Z448" s="73"/>
      <c r="AA448" s="73"/>
      <c r="AB448" s="73"/>
    </row>
    <row r="449" spans="1:28" ht="15.75" customHeight="1">
      <c r="A449" s="73"/>
      <c r="B449" s="73"/>
      <c r="C449" s="73"/>
      <c r="D449" s="73"/>
      <c r="E449" s="970"/>
      <c r="F449" s="73"/>
      <c r="G449" s="591"/>
      <c r="H449" s="988"/>
      <c r="I449" s="73"/>
      <c r="J449" s="73"/>
      <c r="K449" s="74"/>
      <c r="L449" s="74"/>
      <c r="M449" s="989"/>
      <c r="N449" s="74"/>
      <c r="O449" s="74"/>
      <c r="P449" s="74"/>
      <c r="Q449" s="74"/>
      <c r="R449" s="74"/>
      <c r="S449" s="73"/>
      <c r="T449" s="73"/>
      <c r="U449" s="73"/>
      <c r="V449" s="73"/>
      <c r="W449" s="73"/>
      <c r="X449" s="73"/>
      <c r="Y449" s="73"/>
      <c r="Z449" s="73"/>
      <c r="AA449" s="73"/>
      <c r="AB449" s="73"/>
    </row>
    <row r="450" spans="1:28" ht="15.75" customHeight="1">
      <c r="A450" s="73"/>
      <c r="B450" s="73"/>
      <c r="C450" s="73"/>
      <c r="D450" s="73"/>
      <c r="E450" s="970"/>
      <c r="F450" s="73"/>
      <c r="G450" s="591"/>
      <c r="H450" s="988"/>
      <c r="I450" s="73"/>
      <c r="J450" s="73"/>
      <c r="K450" s="74"/>
      <c r="L450" s="74"/>
      <c r="M450" s="989"/>
      <c r="N450" s="74"/>
      <c r="O450" s="74"/>
      <c r="P450" s="74"/>
      <c r="Q450" s="74"/>
      <c r="R450" s="74"/>
      <c r="S450" s="73"/>
      <c r="T450" s="73"/>
      <c r="U450" s="73"/>
      <c r="V450" s="73"/>
      <c r="W450" s="73"/>
      <c r="X450" s="73"/>
      <c r="Y450" s="73"/>
      <c r="Z450" s="73"/>
      <c r="AA450" s="73"/>
      <c r="AB450" s="73"/>
    </row>
    <row r="451" spans="1:28" ht="15.75" customHeight="1">
      <c r="A451" s="73"/>
      <c r="B451" s="73"/>
      <c r="C451" s="73"/>
      <c r="D451" s="73"/>
      <c r="E451" s="970"/>
      <c r="F451" s="73"/>
      <c r="G451" s="591"/>
      <c r="H451" s="988"/>
      <c r="I451" s="73"/>
      <c r="J451" s="73"/>
      <c r="K451" s="74"/>
      <c r="L451" s="74"/>
      <c r="M451" s="989"/>
      <c r="N451" s="74"/>
      <c r="O451" s="74"/>
      <c r="P451" s="74"/>
      <c r="Q451" s="74"/>
      <c r="R451" s="74"/>
      <c r="S451" s="73"/>
      <c r="T451" s="73"/>
      <c r="U451" s="73"/>
      <c r="V451" s="73"/>
      <c r="W451" s="73"/>
      <c r="X451" s="73"/>
      <c r="Y451" s="73"/>
      <c r="Z451" s="73"/>
      <c r="AA451" s="73"/>
      <c r="AB451" s="73"/>
    </row>
    <row r="452" spans="1:28" ht="15.75" customHeight="1">
      <c r="A452" s="73"/>
      <c r="B452" s="73"/>
      <c r="C452" s="73"/>
      <c r="D452" s="73"/>
      <c r="E452" s="970"/>
      <c r="F452" s="73"/>
      <c r="G452" s="591"/>
      <c r="H452" s="988"/>
      <c r="I452" s="73"/>
      <c r="J452" s="73"/>
      <c r="K452" s="74"/>
      <c r="L452" s="74"/>
      <c r="M452" s="989"/>
      <c r="N452" s="74"/>
      <c r="O452" s="74"/>
      <c r="P452" s="74"/>
      <c r="Q452" s="74"/>
      <c r="R452" s="74"/>
      <c r="S452" s="73"/>
      <c r="T452" s="73"/>
      <c r="U452" s="73"/>
      <c r="V452" s="73"/>
      <c r="W452" s="73"/>
      <c r="X452" s="73"/>
      <c r="Y452" s="73"/>
      <c r="Z452" s="73"/>
      <c r="AA452" s="73"/>
      <c r="AB452" s="73"/>
    </row>
    <row r="453" spans="1:28" ht="15.75" customHeight="1">
      <c r="A453" s="73"/>
      <c r="B453" s="73"/>
      <c r="C453" s="73"/>
      <c r="D453" s="73"/>
      <c r="E453" s="970"/>
      <c r="F453" s="73"/>
      <c r="G453" s="591"/>
      <c r="H453" s="988"/>
      <c r="I453" s="73"/>
      <c r="J453" s="73"/>
      <c r="K453" s="74"/>
      <c r="L453" s="74"/>
      <c r="M453" s="989"/>
      <c r="N453" s="74"/>
      <c r="O453" s="74"/>
      <c r="P453" s="74"/>
      <c r="Q453" s="74"/>
      <c r="R453" s="74"/>
      <c r="S453" s="73"/>
      <c r="T453" s="73"/>
      <c r="U453" s="73"/>
      <c r="V453" s="73"/>
      <c r="W453" s="73"/>
      <c r="X453" s="73"/>
      <c r="Y453" s="73"/>
      <c r="Z453" s="73"/>
      <c r="AA453" s="73"/>
      <c r="AB453" s="73"/>
    </row>
    <row r="454" spans="1:28" ht="15.75" customHeight="1">
      <c r="A454" s="73"/>
      <c r="B454" s="73"/>
      <c r="C454" s="73"/>
      <c r="D454" s="73"/>
      <c r="E454" s="970"/>
      <c r="F454" s="73"/>
      <c r="G454" s="591"/>
      <c r="H454" s="988"/>
      <c r="I454" s="73"/>
      <c r="J454" s="73"/>
      <c r="K454" s="74"/>
      <c r="L454" s="74"/>
      <c r="M454" s="989"/>
      <c r="N454" s="74"/>
      <c r="O454" s="74"/>
      <c r="P454" s="74"/>
      <c r="Q454" s="74"/>
      <c r="R454" s="74"/>
      <c r="S454" s="73"/>
      <c r="T454" s="73"/>
      <c r="U454" s="73"/>
      <c r="V454" s="73"/>
      <c r="W454" s="73"/>
      <c r="X454" s="73"/>
      <c r="Y454" s="73"/>
      <c r="Z454" s="73"/>
      <c r="AA454" s="73"/>
      <c r="AB454" s="73"/>
    </row>
    <row r="455" spans="1:28" ht="15.75" customHeight="1">
      <c r="A455" s="73"/>
      <c r="B455" s="73"/>
      <c r="C455" s="73"/>
      <c r="D455" s="73"/>
      <c r="E455" s="970"/>
      <c r="F455" s="73"/>
      <c r="G455" s="591"/>
      <c r="H455" s="988"/>
      <c r="I455" s="73"/>
      <c r="J455" s="73"/>
      <c r="K455" s="74"/>
      <c r="L455" s="74"/>
      <c r="M455" s="989"/>
      <c r="N455" s="74"/>
      <c r="O455" s="74"/>
      <c r="P455" s="74"/>
      <c r="Q455" s="74"/>
      <c r="R455" s="74"/>
      <c r="S455" s="73"/>
      <c r="T455" s="73"/>
      <c r="U455" s="73"/>
      <c r="V455" s="73"/>
      <c r="W455" s="73"/>
      <c r="X455" s="73"/>
      <c r="Y455" s="73"/>
      <c r="Z455" s="73"/>
      <c r="AA455" s="73"/>
      <c r="AB455" s="73"/>
    </row>
    <row r="456" spans="1:28" ht="15.75" customHeight="1">
      <c r="A456" s="73"/>
      <c r="B456" s="73"/>
      <c r="C456" s="73"/>
      <c r="D456" s="73"/>
      <c r="E456" s="970"/>
      <c r="F456" s="73"/>
      <c r="G456" s="591"/>
      <c r="H456" s="988"/>
      <c r="I456" s="73"/>
      <c r="J456" s="73"/>
      <c r="K456" s="74"/>
      <c r="L456" s="74"/>
      <c r="M456" s="989"/>
      <c r="N456" s="74"/>
      <c r="O456" s="74"/>
      <c r="P456" s="74"/>
      <c r="Q456" s="74"/>
      <c r="R456" s="74"/>
      <c r="S456" s="73"/>
      <c r="T456" s="73"/>
      <c r="U456" s="73"/>
      <c r="V456" s="73"/>
      <c r="W456" s="73"/>
      <c r="X456" s="73"/>
      <c r="Y456" s="73"/>
      <c r="Z456" s="73"/>
      <c r="AA456" s="73"/>
      <c r="AB456" s="73"/>
    </row>
    <row r="457" spans="1:28" ht="15.75" customHeight="1">
      <c r="A457" s="73"/>
      <c r="B457" s="73"/>
      <c r="C457" s="73"/>
      <c r="D457" s="73"/>
      <c r="E457" s="970"/>
      <c r="F457" s="73"/>
      <c r="G457" s="591"/>
      <c r="H457" s="988"/>
      <c r="I457" s="73"/>
      <c r="J457" s="73"/>
      <c r="K457" s="74"/>
      <c r="L457" s="74"/>
      <c r="M457" s="989"/>
      <c r="N457" s="74"/>
      <c r="O457" s="74"/>
      <c r="P457" s="74"/>
      <c r="Q457" s="74"/>
      <c r="R457" s="74"/>
      <c r="S457" s="73"/>
      <c r="T457" s="73"/>
      <c r="U457" s="73"/>
      <c r="V457" s="73"/>
      <c r="W457" s="73"/>
      <c r="X457" s="73"/>
      <c r="Y457" s="73"/>
      <c r="Z457" s="73"/>
      <c r="AA457" s="73"/>
      <c r="AB457" s="73"/>
    </row>
    <row r="458" spans="1:28" ht="15.75" customHeight="1">
      <c r="A458" s="73"/>
      <c r="B458" s="73"/>
      <c r="C458" s="73"/>
      <c r="D458" s="73"/>
      <c r="E458" s="970"/>
      <c r="F458" s="73"/>
      <c r="G458" s="591"/>
      <c r="H458" s="988"/>
      <c r="I458" s="73"/>
      <c r="J458" s="73"/>
      <c r="K458" s="74"/>
      <c r="L458" s="74"/>
      <c r="M458" s="989"/>
      <c r="N458" s="74"/>
      <c r="O458" s="74"/>
      <c r="P458" s="74"/>
      <c r="Q458" s="74"/>
      <c r="R458" s="74"/>
      <c r="S458" s="73"/>
      <c r="T458" s="73"/>
      <c r="U458" s="73"/>
      <c r="V458" s="73"/>
      <c r="W458" s="73"/>
      <c r="X458" s="73"/>
      <c r="Y458" s="73"/>
      <c r="Z458" s="73"/>
      <c r="AA458" s="73"/>
      <c r="AB458" s="73"/>
    </row>
    <row r="459" spans="1:28" ht="15.75" customHeight="1">
      <c r="A459" s="73"/>
      <c r="B459" s="73"/>
      <c r="C459" s="73"/>
      <c r="D459" s="73"/>
      <c r="E459" s="970"/>
      <c r="F459" s="73"/>
      <c r="G459" s="591"/>
      <c r="H459" s="988"/>
      <c r="I459" s="73"/>
      <c r="J459" s="73"/>
      <c r="K459" s="74"/>
      <c r="L459" s="74"/>
      <c r="M459" s="989"/>
      <c r="N459" s="74"/>
      <c r="O459" s="74"/>
      <c r="P459" s="74"/>
      <c r="Q459" s="74"/>
      <c r="R459" s="74"/>
      <c r="S459" s="73"/>
      <c r="T459" s="73"/>
      <c r="U459" s="73"/>
      <c r="V459" s="73"/>
      <c r="W459" s="73"/>
      <c r="X459" s="73"/>
      <c r="Y459" s="73"/>
      <c r="Z459" s="73"/>
      <c r="AA459" s="73"/>
      <c r="AB459" s="73"/>
    </row>
    <row r="460" spans="1:28" ht="15.75" customHeight="1">
      <c r="A460" s="73"/>
      <c r="B460" s="73"/>
      <c r="C460" s="73"/>
      <c r="D460" s="73"/>
      <c r="E460" s="970"/>
      <c r="F460" s="73"/>
      <c r="G460" s="591"/>
      <c r="H460" s="988"/>
      <c r="I460" s="73"/>
      <c r="J460" s="73"/>
      <c r="K460" s="74"/>
      <c r="L460" s="74"/>
      <c r="M460" s="989"/>
      <c r="N460" s="74"/>
      <c r="O460" s="74"/>
      <c r="P460" s="74"/>
      <c r="Q460" s="74"/>
      <c r="R460" s="74"/>
      <c r="S460" s="73"/>
      <c r="T460" s="73"/>
      <c r="U460" s="73"/>
      <c r="V460" s="73"/>
      <c r="W460" s="73"/>
      <c r="X460" s="73"/>
      <c r="Y460" s="73"/>
      <c r="Z460" s="73"/>
      <c r="AA460" s="73"/>
      <c r="AB460" s="73"/>
    </row>
    <row r="461" spans="1:28" ht="15.75" customHeight="1">
      <c r="A461" s="73"/>
      <c r="B461" s="73"/>
      <c r="C461" s="73"/>
      <c r="D461" s="73"/>
      <c r="E461" s="970"/>
      <c r="F461" s="73"/>
      <c r="G461" s="591"/>
      <c r="H461" s="988"/>
      <c r="I461" s="73"/>
      <c r="J461" s="73"/>
      <c r="K461" s="74"/>
      <c r="L461" s="74"/>
      <c r="M461" s="989"/>
      <c r="N461" s="74"/>
      <c r="O461" s="74"/>
      <c r="P461" s="74"/>
      <c r="Q461" s="74"/>
      <c r="R461" s="74"/>
      <c r="S461" s="73"/>
      <c r="T461" s="73"/>
      <c r="U461" s="73"/>
      <c r="V461" s="73"/>
      <c r="W461" s="73"/>
      <c r="X461" s="73"/>
      <c r="Y461" s="73"/>
      <c r="Z461" s="73"/>
      <c r="AA461" s="73"/>
      <c r="AB461" s="73"/>
    </row>
    <row r="462" spans="1:28" ht="15.75" customHeight="1">
      <c r="A462" s="73"/>
      <c r="B462" s="73"/>
      <c r="C462" s="73"/>
      <c r="D462" s="73"/>
      <c r="E462" s="970"/>
      <c r="F462" s="73"/>
      <c r="G462" s="591"/>
      <c r="H462" s="988"/>
      <c r="I462" s="73"/>
      <c r="J462" s="73"/>
      <c r="K462" s="74"/>
      <c r="L462" s="74"/>
      <c r="M462" s="989"/>
      <c r="N462" s="74"/>
      <c r="O462" s="74"/>
      <c r="P462" s="74"/>
      <c r="Q462" s="74"/>
      <c r="R462" s="74"/>
      <c r="S462" s="73"/>
      <c r="T462" s="73"/>
      <c r="U462" s="73"/>
      <c r="V462" s="73"/>
      <c r="W462" s="73"/>
      <c r="X462" s="73"/>
      <c r="Y462" s="73"/>
      <c r="Z462" s="73"/>
      <c r="AA462" s="73"/>
      <c r="AB462" s="73"/>
    </row>
    <row r="463" spans="1:28" ht="15.75" customHeight="1">
      <c r="A463" s="73"/>
      <c r="B463" s="73"/>
      <c r="C463" s="73"/>
      <c r="D463" s="73"/>
      <c r="E463" s="970"/>
      <c r="F463" s="73"/>
      <c r="G463" s="591"/>
      <c r="H463" s="988"/>
      <c r="I463" s="73"/>
      <c r="J463" s="73"/>
      <c r="K463" s="74"/>
      <c r="L463" s="74"/>
      <c r="M463" s="989"/>
      <c r="N463" s="74"/>
      <c r="O463" s="74"/>
      <c r="P463" s="74"/>
      <c r="Q463" s="74"/>
      <c r="R463" s="74"/>
      <c r="S463" s="73"/>
      <c r="T463" s="73"/>
      <c r="U463" s="73"/>
      <c r="V463" s="73"/>
      <c r="W463" s="73"/>
      <c r="X463" s="73"/>
      <c r="Y463" s="73"/>
      <c r="Z463" s="73"/>
      <c r="AA463" s="73"/>
      <c r="AB463" s="73"/>
    </row>
    <row r="464" spans="1:28" ht="15.75" customHeight="1">
      <c r="A464" s="73"/>
      <c r="B464" s="73"/>
      <c r="C464" s="73"/>
      <c r="D464" s="73"/>
      <c r="E464" s="970"/>
      <c r="F464" s="73"/>
      <c r="G464" s="591"/>
      <c r="H464" s="988"/>
      <c r="I464" s="73"/>
      <c r="J464" s="73"/>
      <c r="K464" s="74"/>
      <c r="L464" s="74"/>
      <c r="M464" s="989"/>
      <c r="N464" s="74"/>
      <c r="O464" s="74"/>
      <c r="P464" s="74"/>
      <c r="Q464" s="74"/>
      <c r="R464" s="74"/>
      <c r="S464" s="73"/>
      <c r="T464" s="73"/>
      <c r="U464" s="73"/>
      <c r="V464" s="73"/>
      <c r="W464" s="73"/>
      <c r="X464" s="73"/>
      <c r="Y464" s="73"/>
      <c r="Z464" s="73"/>
      <c r="AA464" s="73"/>
      <c r="AB464" s="73"/>
    </row>
    <row r="465" spans="1:28" ht="15.75" customHeight="1">
      <c r="A465" s="73"/>
      <c r="B465" s="73"/>
      <c r="C465" s="73"/>
      <c r="D465" s="73"/>
      <c r="E465" s="970"/>
      <c r="F465" s="73"/>
      <c r="G465" s="591"/>
      <c r="H465" s="988"/>
      <c r="I465" s="73"/>
      <c r="J465" s="73"/>
      <c r="K465" s="74"/>
      <c r="L465" s="74"/>
      <c r="M465" s="989"/>
      <c r="N465" s="74"/>
      <c r="O465" s="74"/>
      <c r="P465" s="74"/>
      <c r="Q465" s="74"/>
      <c r="R465" s="74"/>
      <c r="S465" s="73"/>
      <c r="T465" s="73"/>
      <c r="U465" s="73"/>
      <c r="V465" s="73"/>
      <c r="W465" s="73"/>
      <c r="X465" s="73"/>
      <c r="Y465" s="73"/>
      <c r="Z465" s="73"/>
      <c r="AA465" s="73"/>
      <c r="AB465" s="73"/>
    </row>
    <row r="466" spans="1:28" ht="15.75" customHeight="1">
      <c r="A466" s="73"/>
      <c r="B466" s="73"/>
      <c r="C466" s="73"/>
      <c r="D466" s="73"/>
      <c r="E466" s="970"/>
      <c r="F466" s="73"/>
      <c r="G466" s="591"/>
      <c r="H466" s="988"/>
      <c r="I466" s="73"/>
      <c r="J466" s="73"/>
      <c r="K466" s="74"/>
      <c r="L466" s="74"/>
      <c r="M466" s="989"/>
      <c r="N466" s="74"/>
      <c r="O466" s="74"/>
      <c r="P466" s="74"/>
      <c r="Q466" s="74"/>
      <c r="R466" s="74"/>
      <c r="S466" s="73"/>
      <c r="T466" s="73"/>
      <c r="U466" s="73"/>
      <c r="V466" s="73"/>
      <c r="W466" s="73"/>
      <c r="X466" s="73"/>
      <c r="Y466" s="73"/>
      <c r="Z466" s="73"/>
      <c r="AA466" s="73"/>
      <c r="AB466" s="73"/>
    </row>
    <row r="467" spans="1:28" ht="15.75" customHeight="1">
      <c r="A467" s="73"/>
      <c r="B467" s="73"/>
      <c r="C467" s="73"/>
      <c r="D467" s="73"/>
      <c r="E467" s="970"/>
      <c r="F467" s="73"/>
      <c r="G467" s="591"/>
      <c r="H467" s="988"/>
      <c r="I467" s="73"/>
      <c r="J467" s="73"/>
      <c r="K467" s="74"/>
      <c r="L467" s="74"/>
      <c r="M467" s="989"/>
      <c r="N467" s="74"/>
      <c r="O467" s="74"/>
      <c r="P467" s="74"/>
      <c r="Q467" s="74"/>
      <c r="R467" s="74"/>
      <c r="S467" s="73"/>
      <c r="T467" s="73"/>
      <c r="U467" s="73"/>
      <c r="V467" s="73"/>
      <c r="W467" s="73"/>
      <c r="X467" s="73"/>
      <c r="Y467" s="73"/>
      <c r="Z467" s="73"/>
      <c r="AA467" s="73"/>
      <c r="AB467" s="73"/>
    </row>
    <row r="468" spans="1:28" ht="15.75" customHeight="1">
      <c r="A468" s="73"/>
      <c r="B468" s="73"/>
      <c r="C468" s="73"/>
      <c r="D468" s="73"/>
      <c r="E468" s="970"/>
      <c r="F468" s="73"/>
      <c r="G468" s="591"/>
      <c r="H468" s="988"/>
      <c r="I468" s="73"/>
      <c r="J468" s="73"/>
      <c r="K468" s="74"/>
      <c r="L468" s="74"/>
      <c r="M468" s="989"/>
      <c r="N468" s="74"/>
      <c r="O468" s="74"/>
      <c r="P468" s="74"/>
      <c r="Q468" s="74"/>
      <c r="R468" s="74"/>
      <c r="S468" s="73"/>
      <c r="T468" s="73"/>
      <c r="U468" s="73"/>
      <c r="V468" s="73"/>
      <c r="W468" s="73"/>
      <c r="X468" s="73"/>
      <c r="Y468" s="73"/>
      <c r="Z468" s="73"/>
      <c r="AA468" s="73"/>
      <c r="AB468" s="73"/>
    </row>
    <row r="469" spans="1:28" ht="15.75" customHeight="1">
      <c r="A469" s="73"/>
      <c r="B469" s="73"/>
      <c r="C469" s="73"/>
      <c r="D469" s="73"/>
      <c r="E469" s="970"/>
      <c r="F469" s="73"/>
      <c r="G469" s="591"/>
      <c r="H469" s="988"/>
      <c r="I469" s="73"/>
      <c r="J469" s="73"/>
      <c r="K469" s="74"/>
      <c r="L469" s="74"/>
      <c r="M469" s="989"/>
      <c r="N469" s="74"/>
      <c r="O469" s="74"/>
      <c r="P469" s="74"/>
      <c r="Q469" s="74"/>
      <c r="R469" s="74"/>
      <c r="S469" s="73"/>
      <c r="T469" s="73"/>
      <c r="U469" s="73"/>
      <c r="V469" s="73"/>
      <c r="W469" s="73"/>
      <c r="X469" s="73"/>
      <c r="Y469" s="73"/>
      <c r="Z469" s="73"/>
      <c r="AA469" s="73"/>
      <c r="AB469" s="73"/>
    </row>
    <row r="470" spans="1:28" ht="15.75" customHeight="1">
      <c r="A470" s="73"/>
      <c r="B470" s="73"/>
      <c r="C470" s="73"/>
      <c r="D470" s="73"/>
      <c r="E470" s="970"/>
      <c r="F470" s="73"/>
      <c r="G470" s="591"/>
      <c r="H470" s="988"/>
      <c r="I470" s="73"/>
      <c r="J470" s="73"/>
      <c r="K470" s="74"/>
      <c r="L470" s="74"/>
      <c r="M470" s="989"/>
      <c r="N470" s="74"/>
      <c r="O470" s="74"/>
      <c r="P470" s="74"/>
      <c r="Q470" s="74"/>
      <c r="R470" s="74"/>
      <c r="S470" s="73"/>
      <c r="T470" s="73"/>
      <c r="U470" s="73"/>
      <c r="V470" s="73"/>
      <c r="W470" s="73"/>
      <c r="X470" s="73"/>
      <c r="Y470" s="73"/>
      <c r="Z470" s="73"/>
      <c r="AA470" s="73"/>
      <c r="AB470" s="73"/>
    </row>
    <row r="471" spans="1:28" ht="15.75" customHeight="1">
      <c r="A471" s="73"/>
      <c r="B471" s="73"/>
      <c r="C471" s="73"/>
      <c r="D471" s="73"/>
      <c r="E471" s="970"/>
      <c r="F471" s="73"/>
      <c r="G471" s="591"/>
      <c r="H471" s="988"/>
      <c r="I471" s="73"/>
      <c r="J471" s="73"/>
      <c r="K471" s="74"/>
      <c r="L471" s="74"/>
      <c r="M471" s="989"/>
      <c r="N471" s="74"/>
      <c r="O471" s="74"/>
      <c r="P471" s="74"/>
      <c r="Q471" s="74"/>
      <c r="R471" s="74"/>
      <c r="S471" s="73"/>
      <c r="T471" s="73"/>
      <c r="U471" s="73"/>
      <c r="V471" s="73"/>
      <c r="W471" s="73"/>
      <c r="X471" s="73"/>
      <c r="Y471" s="73"/>
      <c r="Z471" s="73"/>
      <c r="AA471" s="73"/>
      <c r="AB471" s="73"/>
    </row>
    <row r="472" spans="1:28" ht="15.75" customHeight="1">
      <c r="A472" s="73"/>
      <c r="B472" s="73"/>
      <c r="C472" s="73"/>
      <c r="D472" s="73"/>
      <c r="E472" s="970"/>
      <c r="F472" s="73"/>
      <c r="G472" s="591"/>
      <c r="H472" s="988"/>
      <c r="I472" s="73"/>
      <c r="J472" s="73"/>
      <c r="K472" s="74"/>
      <c r="L472" s="74"/>
      <c r="M472" s="989"/>
      <c r="N472" s="74"/>
      <c r="O472" s="74"/>
      <c r="P472" s="74"/>
      <c r="Q472" s="74"/>
      <c r="R472" s="74"/>
      <c r="S472" s="73"/>
      <c r="T472" s="73"/>
      <c r="U472" s="73"/>
      <c r="V472" s="73"/>
      <c r="W472" s="73"/>
      <c r="X472" s="73"/>
      <c r="Y472" s="73"/>
      <c r="Z472" s="73"/>
      <c r="AA472" s="73"/>
      <c r="AB472" s="73"/>
    </row>
    <row r="473" spans="1:28" ht="15.75" customHeight="1">
      <c r="A473" s="73"/>
      <c r="B473" s="73"/>
      <c r="C473" s="73"/>
      <c r="D473" s="73"/>
      <c r="E473" s="970"/>
      <c r="F473" s="73"/>
      <c r="G473" s="591"/>
      <c r="H473" s="988"/>
      <c r="I473" s="73"/>
      <c r="J473" s="73"/>
      <c r="K473" s="74"/>
      <c r="L473" s="74"/>
      <c r="M473" s="989"/>
      <c r="N473" s="74"/>
      <c r="O473" s="74"/>
      <c r="P473" s="74"/>
      <c r="Q473" s="74"/>
      <c r="R473" s="74"/>
      <c r="S473" s="73"/>
      <c r="T473" s="73"/>
      <c r="U473" s="73"/>
      <c r="V473" s="73"/>
      <c r="W473" s="73"/>
      <c r="X473" s="73"/>
      <c r="Y473" s="73"/>
      <c r="Z473" s="73"/>
      <c r="AA473" s="73"/>
      <c r="AB473" s="73"/>
    </row>
    <row r="474" spans="1:28" ht="15.75" customHeight="1">
      <c r="A474" s="73"/>
      <c r="B474" s="73"/>
      <c r="C474" s="73"/>
      <c r="D474" s="73"/>
      <c r="E474" s="970"/>
      <c r="F474" s="73"/>
      <c r="G474" s="591"/>
      <c r="H474" s="988"/>
      <c r="I474" s="73"/>
      <c r="J474" s="73"/>
      <c r="K474" s="74"/>
      <c r="L474" s="74"/>
      <c r="M474" s="989"/>
      <c r="N474" s="74"/>
      <c r="O474" s="74"/>
      <c r="P474" s="74"/>
      <c r="Q474" s="74"/>
      <c r="R474" s="74"/>
      <c r="S474" s="73"/>
      <c r="T474" s="73"/>
      <c r="U474" s="73"/>
      <c r="V474" s="73"/>
      <c r="W474" s="73"/>
      <c r="X474" s="73"/>
      <c r="Y474" s="73"/>
      <c r="Z474" s="73"/>
      <c r="AA474" s="73"/>
      <c r="AB474" s="73"/>
    </row>
    <row r="475" spans="1:28" ht="15.75" customHeight="1">
      <c r="A475" s="73"/>
      <c r="B475" s="73"/>
      <c r="C475" s="73"/>
      <c r="D475" s="73"/>
      <c r="E475" s="970"/>
      <c r="F475" s="73"/>
      <c r="G475" s="591"/>
      <c r="H475" s="988"/>
      <c r="I475" s="73"/>
      <c r="J475" s="73"/>
      <c r="K475" s="74"/>
      <c r="L475" s="74"/>
      <c r="M475" s="989"/>
      <c r="N475" s="74"/>
      <c r="O475" s="74"/>
      <c r="P475" s="74"/>
      <c r="Q475" s="74"/>
      <c r="R475" s="74"/>
      <c r="S475" s="73"/>
      <c r="T475" s="73"/>
      <c r="U475" s="73"/>
      <c r="V475" s="73"/>
      <c r="W475" s="73"/>
      <c r="X475" s="73"/>
      <c r="Y475" s="73"/>
      <c r="Z475" s="73"/>
      <c r="AA475" s="73"/>
      <c r="AB475" s="73"/>
    </row>
    <row r="476" spans="1:28" ht="15.75" customHeight="1">
      <c r="A476" s="73"/>
      <c r="B476" s="73"/>
      <c r="C476" s="73"/>
      <c r="D476" s="73"/>
      <c r="E476" s="970"/>
      <c r="F476" s="73"/>
      <c r="G476" s="591"/>
      <c r="H476" s="988"/>
      <c r="I476" s="73"/>
      <c r="J476" s="73"/>
      <c r="K476" s="74"/>
      <c r="L476" s="74"/>
      <c r="M476" s="989"/>
      <c r="N476" s="74"/>
      <c r="O476" s="74"/>
      <c r="P476" s="74"/>
      <c r="Q476" s="74"/>
      <c r="R476" s="74"/>
      <c r="S476" s="73"/>
      <c r="T476" s="73"/>
      <c r="U476" s="73"/>
      <c r="V476" s="73"/>
      <c r="W476" s="73"/>
      <c r="X476" s="73"/>
      <c r="Y476" s="73"/>
      <c r="Z476" s="73"/>
      <c r="AA476" s="73"/>
      <c r="AB476" s="73"/>
    </row>
    <row r="477" spans="1:28" ht="15.75" customHeight="1">
      <c r="A477" s="73"/>
      <c r="B477" s="73"/>
      <c r="C477" s="73"/>
      <c r="D477" s="73"/>
      <c r="E477" s="970"/>
      <c r="F477" s="73"/>
      <c r="G477" s="591"/>
      <c r="H477" s="988"/>
      <c r="I477" s="73"/>
      <c r="J477" s="73"/>
      <c r="K477" s="74"/>
      <c r="L477" s="74"/>
      <c r="M477" s="989"/>
      <c r="N477" s="74"/>
      <c r="O477" s="74"/>
      <c r="P477" s="74"/>
      <c r="Q477" s="74"/>
      <c r="R477" s="74"/>
      <c r="S477" s="73"/>
      <c r="T477" s="73"/>
      <c r="U477" s="73"/>
      <c r="V477" s="73"/>
      <c r="W477" s="73"/>
      <c r="X477" s="73"/>
      <c r="Y477" s="73"/>
      <c r="Z477" s="73"/>
      <c r="AA477" s="73"/>
      <c r="AB477" s="73"/>
    </row>
    <row r="478" spans="1:28" ht="15.75" customHeight="1">
      <c r="A478" s="73"/>
      <c r="B478" s="73"/>
      <c r="C478" s="73"/>
      <c r="D478" s="73"/>
      <c r="E478" s="970"/>
      <c r="F478" s="73"/>
      <c r="G478" s="591"/>
      <c r="H478" s="988"/>
      <c r="I478" s="73"/>
      <c r="J478" s="73"/>
      <c r="K478" s="74"/>
      <c r="L478" s="74"/>
      <c r="M478" s="989"/>
      <c r="N478" s="74"/>
      <c r="O478" s="74"/>
      <c r="P478" s="74"/>
      <c r="Q478" s="74"/>
      <c r="R478" s="74"/>
      <c r="S478" s="73"/>
      <c r="T478" s="73"/>
      <c r="U478" s="73"/>
      <c r="V478" s="73"/>
      <c r="W478" s="73"/>
      <c r="X478" s="73"/>
      <c r="Y478" s="73"/>
      <c r="Z478" s="73"/>
      <c r="AA478" s="73"/>
      <c r="AB478" s="73"/>
    </row>
    <row r="479" spans="1:28" ht="15.75" customHeight="1">
      <c r="A479" s="73"/>
      <c r="B479" s="73"/>
      <c r="C479" s="73"/>
      <c r="D479" s="73"/>
      <c r="E479" s="970"/>
      <c r="F479" s="73"/>
      <c r="G479" s="591"/>
      <c r="H479" s="988"/>
      <c r="I479" s="73"/>
      <c r="J479" s="73"/>
      <c r="K479" s="74"/>
      <c r="L479" s="74"/>
      <c r="M479" s="989"/>
      <c r="N479" s="74"/>
      <c r="O479" s="74"/>
      <c r="P479" s="74"/>
      <c r="Q479" s="74"/>
      <c r="R479" s="74"/>
      <c r="S479" s="73"/>
      <c r="T479" s="73"/>
      <c r="U479" s="73"/>
      <c r="V479" s="73"/>
      <c r="W479" s="73"/>
      <c r="X479" s="73"/>
      <c r="Y479" s="73"/>
      <c r="Z479" s="73"/>
      <c r="AA479" s="73"/>
      <c r="AB479" s="73"/>
    </row>
    <row r="480" spans="1:28" ht="15.75" customHeight="1">
      <c r="A480" s="73"/>
      <c r="B480" s="73"/>
      <c r="C480" s="73"/>
      <c r="D480" s="73"/>
      <c r="E480" s="970"/>
      <c r="F480" s="73"/>
      <c r="G480" s="591"/>
      <c r="H480" s="988"/>
      <c r="I480" s="73"/>
      <c r="J480" s="73"/>
      <c r="K480" s="74"/>
      <c r="L480" s="74"/>
      <c r="M480" s="989"/>
      <c r="N480" s="74"/>
      <c r="O480" s="74"/>
      <c r="P480" s="74"/>
      <c r="Q480" s="74"/>
      <c r="R480" s="74"/>
      <c r="S480" s="73"/>
      <c r="T480" s="73"/>
      <c r="U480" s="73"/>
      <c r="V480" s="73"/>
      <c r="W480" s="73"/>
      <c r="X480" s="73"/>
      <c r="Y480" s="73"/>
      <c r="Z480" s="73"/>
      <c r="AA480" s="73"/>
      <c r="AB480" s="73"/>
    </row>
    <row r="481" spans="1:28" ht="15.75" customHeight="1">
      <c r="A481" s="73"/>
      <c r="B481" s="73"/>
      <c r="C481" s="73"/>
      <c r="D481" s="73"/>
      <c r="E481" s="970"/>
      <c r="F481" s="73"/>
      <c r="G481" s="591"/>
      <c r="H481" s="988"/>
      <c r="I481" s="73"/>
      <c r="J481" s="73"/>
      <c r="K481" s="74"/>
      <c r="L481" s="74"/>
      <c r="M481" s="989"/>
      <c r="N481" s="74"/>
      <c r="O481" s="74"/>
      <c r="P481" s="74"/>
      <c r="Q481" s="74"/>
      <c r="R481" s="74"/>
      <c r="S481" s="73"/>
      <c r="T481" s="73"/>
      <c r="U481" s="73"/>
      <c r="V481" s="73"/>
      <c r="W481" s="73"/>
      <c r="X481" s="73"/>
      <c r="Y481" s="73"/>
      <c r="Z481" s="73"/>
      <c r="AA481" s="73"/>
      <c r="AB481" s="73"/>
    </row>
    <row r="482" spans="1:28" ht="15.75" customHeight="1">
      <c r="A482" s="73"/>
      <c r="B482" s="73"/>
      <c r="C482" s="73"/>
      <c r="D482" s="73"/>
      <c r="E482" s="970"/>
      <c r="F482" s="73"/>
      <c r="G482" s="591"/>
      <c r="H482" s="988"/>
      <c r="I482" s="73"/>
      <c r="J482" s="73"/>
      <c r="K482" s="74"/>
      <c r="L482" s="74"/>
      <c r="M482" s="989"/>
      <c r="N482" s="74"/>
      <c r="O482" s="74"/>
      <c r="P482" s="74"/>
      <c r="Q482" s="74"/>
      <c r="R482" s="74"/>
      <c r="S482" s="73"/>
      <c r="T482" s="73"/>
      <c r="U482" s="73"/>
      <c r="V482" s="73"/>
      <c r="W482" s="73"/>
      <c r="X482" s="73"/>
      <c r="Y482" s="73"/>
      <c r="Z482" s="73"/>
      <c r="AA482" s="73"/>
      <c r="AB482" s="73"/>
    </row>
    <row r="483" spans="1:28" ht="15.75" customHeight="1">
      <c r="A483" s="73"/>
      <c r="B483" s="73"/>
      <c r="C483" s="73"/>
      <c r="D483" s="73"/>
      <c r="E483" s="970"/>
      <c r="F483" s="73"/>
      <c r="G483" s="591"/>
      <c r="H483" s="988"/>
      <c r="I483" s="73"/>
      <c r="J483" s="73"/>
      <c r="K483" s="74"/>
      <c r="L483" s="74"/>
      <c r="M483" s="989"/>
      <c r="N483" s="74"/>
      <c r="O483" s="74"/>
      <c r="P483" s="74"/>
      <c r="Q483" s="74"/>
      <c r="R483" s="74"/>
      <c r="S483" s="73"/>
      <c r="T483" s="73"/>
      <c r="U483" s="73"/>
      <c r="V483" s="73"/>
      <c r="W483" s="73"/>
      <c r="X483" s="73"/>
      <c r="Y483" s="73"/>
      <c r="Z483" s="73"/>
      <c r="AA483" s="73"/>
      <c r="AB483" s="73"/>
    </row>
    <row r="484" spans="1:28" ht="15.75" customHeight="1">
      <c r="A484" s="73"/>
      <c r="B484" s="73"/>
      <c r="C484" s="73"/>
      <c r="D484" s="73"/>
      <c r="E484" s="970"/>
      <c r="F484" s="73"/>
      <c r="G484" s="591"/>
      <c r="H484" s="988"/>
      <c r="I484" s="73"/>
      <c r="J484" s="73"/>
      <c r="K484" s="74"/>
      <c r="L484" s="74"/>
      <c r="M484" s="989"/>
      <c r="N484" s="74"/>
      <c r="O484" s="74"/>
      <c r="P484" s="74"/>
      <c r="Q484" s="74"/>
      <c r="R484" s="74"/>
      <c r="S484" s="73"/>
      <c r="T484" s="73"/>
      <c r="U484" s="73"/>
      <c r="V484" s="73"/>
      <c r="W484" s="73"/>
      <c r="X484" s="73"/>
      <c r="Y484" s="73"/>
      <c r="Z484" s="73"/>
      <c r="AA484" s="73"/>
      <c r="AB484" s="73"/>
    </row>
    <row r="485" spans="1:28" ht="15.75" customHeight="1">
      <c r="A485" s="73"/>
      <c r="B485" s="73"/>
      <c r="C485" s="73"/>
      <c r="D485" s="73"/>
      <c r="E485" s="970"/>
      <c r="F485" s="73"/>
      <c r="G485" s="591"/>
      <c r="H485" s="988"/>
      <c r="I485" s="73"/>
      <c r="J485" s="73"/>
      <c r="K485" s="74"/>
      <c r="L485" s="74"/>
      <c r="M485" s="989"/>
      <c r="N485" s="74"/>
      <c r="O485" s="74"/>
      <c r="P485" s="74"/>
      <c r="Q485" s="74"/>
      <c r="R485" s="74"/>
      <c r="S485" s="73"/>
      <c r="T485" s="73"/>
      <c r="U485" s="73"/>
      <c r="V485" s="73"/>
      <c r="W485" s="73"/>
      <c r="X485" s="73"/>
      <c r="Y485" s="73"/>
      <c r="Z485" s="73"/>
      <c r="AA485" s="73"/>
      <c r="AB485" s="73"/>
    </row>
    <row r="486" spans="1:28" ht="15.75" customHeight="1">
      <c r="A486" s="73"/>
      <c r="B486" s="73"/>
      <c r="C486" s="73"/>
      <c r="D486" s="73"/>
      <c r="E486" s="970"/>
      <c r="F486" s="73"/>
      <c r="G486" s="591"/>
      <c r="H486" s="988"/>
      <c r="I486" s="73"/>
      <c r="J486" s="73"/>
      <c r="K486" s="74"/>
      <c r="L486" s="74"/>
      <c r="M486" s="989"/>
      <c r="N486" s="74"/>
      <c r="O486" s="74"/>
      <c r="P486" s="74"/>
      <c r="Q486" s="74"/>
      <c r="R486" s="74"/>
      <c r="S486" s="73"/>
      <c r="T486" s="73"/>
      <c r="U486" s="73"/>
      <c r="V486" s="73"/>
      <c r="W486" s="73"/>
      <c r="X486" s="73"/>
      <c r="Y486" s="73"/>
      <c r="Z486" s="73"/>
      <c r="AA486" s="73"/>
      <c r="AB486" s="73"/>
    </row>
    <row r="487" spans="1:28" ht="15.75" customHeight="1">
      <c r="A487" s="73"/>
      <c r="B487" s="73"/>
      <c r="C487" s="73"/>
      <c r="D487" s="73"/>
      <c r="E487" s="970"/>
      <c r="F487" s="73"/>
      <c r="G487" s="591"/>
      <c r="H487" s="988"/>
      <c r="I487" s="73"/>
      <c r="J487" s="73"/>
      <c r="K487" s="74"/>
      <c r="L487" s="74"/>
      <c r="M487" s="989"/>
      <c r="N487" s="74"/>
      <c r="O487" s="74"/>
      <c r="P487" s="74"/>
      <c r="Q487" s="74"/>
      <c r="R487" s="74"/>
      <c r="S487" s="73"/>
      <c r="T487" s="73"/>
      <c r="U487" s="73"/>
      <c r="V487" s="73"/>
      <c r="W487" s="73"/>
      <c r="X487" s="73"/>
      <c r="Y487" s="73"/>
      <c r="Z487" s="73"/>
      <c r="AA487" s="73"/>
      <c r="AB487" s="73"/>
    </row>
    <row r="488" spans="1:28" ht="15.75" customHeight="1">
      <c r="A488" s="73"/>
      <c r="B488" s="73"/>
      <c r="C488" s="73"/>
      <c r="D488" s="73"/>
      <c r="E488" s="970"/>
      <c r="F488" s="73"/>
      <c r="G488" s="591"/>
      <c r="H488" s="988"/>
      <c r="I488" s="73"/>
      <c r="J488" s="73"/>
      <c r="K488" s="74"/>
      <c r="L488" s="74"/>
      <c r="M488" s="989"/>
      <c r="N488" s="74"/>
      <c r="O488" s="74"/>
      <c r="P488" s="74"/>
      <c r="Q488" s="74"/>
      <c r="R488" s="74"/>
      <c r="S488" s="73"/>
      <c r="T488" s="73"/>
      <c r="U488" s="73"/>
      <c r="V488" s="73"/>
      <c r="W488" s="73"/>
      <c r="X488" s="73"/>
      <c r="Y488" s="73"/>
      <c r="Z488" s="73"/>
      <c r="AA488" s="73"/>
      <c r="AB488" s="73"/>
    </row>
    <row r="489" spans="1:28" ht="15.75" customHeight="1">
      <c r="A489" s="73"/>
      <c r="B489" s="73"/>
      <c r="C489" s="73"/>
      <c r="D489" s="73"/>
      <c r="E489" s="970"/>
      <c r="F489" s="73"/>
      <c r="G489" s="591"/>
      <c r="H489" s="988"/>
      <c r="I489" s="73"/>
      <c r="J489" s="73"/>
      <c r="K489" s="74"/>
      <c r="L489" s="74"/>
      <c r="M489" s="989"/>
      <c r="N489" s="74"/>
      <c r="O489" s="74"/>
      <c r="P489" s="74"/>
      <c r="Q489" s="74"/>
      <c r="R489" s="74"/>
      <c r="S489" s="73"/>
      <c r="T489" s="73"/>
      <c r="U489" s="73"/>
      <c r="V489" s="73"/>
      <c r="W489" s="73"/>
      <c r="X489" s="73"/>
      <c r="Y489" s="73"/>
      <c r="Z489" s="73"/>
      <c r="AA489" s="73"/>
      <c r="AB489" s="73"/>
    </row>
    <row r="490" spans="1:28" ht="15.75" customHeight="1">
      <c r="A490" s="73"/>
      <c r="B490" s="73"/>
      <c r="C490" s="73"/>
      <c r="D490" s="73"/>
      <c r="E490" s="970"/>
      <c r="F490" s="73"/>
      <c r="G490" s="591"/>
      <c r="H490" s="988"/>
      <c r="I490" s="73"/>
      <c r="J490" s="73"/>
      <c r="K490" s="74"/>
      <c r="L490" s="74"/>
      <c r="M490" s="989"/>
      <c r="N490" s="74"/>
      <c r="O490" s="74"/>
      <c r="P490" s="74"/>
      <c r="Q490" s="74"/>
      <c r="R490" s="74"/>
      <c r="S490" s="73"/>
      <c r="T490" s="73"/>
      <c r="U490" s="73"/>
      <c r="V490" s="73"/>
      <c r="W490" s="73"/>
      <c r="X490" s="73"/>
      <c r="Y490" s="73"/>
      <c r="Z490" s="73"/>
      <c r="AA490" s="73"/>
      <c r="AB490" s="73"/>
    </row>
    <row r="491" spans="1:28" ht="15.75" customHeight="1">
      <c r="A491" s="73"/>
      <c r="B491" s="73"/>
      <c r="C491" s="73"/>
      <c r="D491" s="73"/>
      <c r="E491" s="970"/>
      <c r="F491" s="73"/>
      <c r="G491" s="591"/>
      <c r="H491" s="988"/>
      <c r="I491" s="73"/>
      <c r="J491" s="73"/>
      <c r="K491" s="74"/>
      <c r="L491" s="74"/>
      <c r="M491" s="989"/>
      <c r="N491" s="74"/>
      <c r="O491" s="74"/>
      <c r="P491" s="74"/>
      <c r="Q491" s="74"/>
      <c r="R491" s="74"/>
      <c r="S491" s="73"/>
      <c r="T491" s="73"/>
      <c r="U491" s="73"/>
      <c r="V491" s="73"/>
      <c r="W491" s="73"/>
      <c r="X491" s="73"/>
      <c r="Y491" s="73"/>
      <c r="Z491" s="73"/>
      <c r="AA491" s="73"/>
      <c r="AB491" s="73"/>
    </row>
    <row r="492" spans="1:28" ht="15.75" customHeight="1">
      <c r="A492" s="73"/>
      <c r="B492" s="73"/>
      <c r="C492" s="73"/>
      <c r="D492" s="73"/>
      <c r="E492" s="970"/>
      <c r="F492" s="73"/>
      <c r="G492" s="591"/>
      <c r="H492" s="988"/>
      <c r="I492" s="73"/>
      <c r="J492" s="73"/>
      <c r="K492" s="74"/>
      <c r="L492" s="74"/>
      <c r="M492" s="989"/>
      <c r="N492" s="74"/>
      <c r="O492" s="74"/>
      <c r="P492" s="74"/>
      <c r="Q492" s="74"/>
      <c r="R492" s="74"/>
      <c r="S492" s="73"/>
      <c r="T492" s="73"/>
      <c r="U492" s="73"/>
      <c r="V492" s="73"/>
      <c r="W492" s="73"/>
      <c r="X492" s="73"/>
      <c r="Y492" s="73"/>
      <c r="Z492" s="73"/>
      <c r="AA492" s="73"/>
      <c r="AB492" s="73"/>
    </row>
    <row r="493" spans="1:28" ht="15.75" customHeight="1">
      <c r="A493" s="73"/>
      <c r="B493" s="73"/>
      <c r="C493" s="73"/>
      <c r="D493" s="73"/>
      <c r="E493" s="970"/>
      <c r="F493" s="73"/>
      <c r="G493" s="591"/>
      <c r="H493" s="988"/>
      <c r="I493" s="73"/>
      <c r="J493" s="73"/>
      <c r="K493" s="74"/>
      <c r="L493" s="74"/>
      <c r="M493" s="989"/>
      <c r="N493" s="74"/>
      <c r="O493" s="74"/>
      <c r="P493" s="74"/>
      <c r="Q493" s="74"/>
      <c r="R493" s="74"/>
      <c r="S493" s="73"/>
      <c r="T493" s="73"/>
      <c r="U493" s="73"/>
      <c r="V493" s="73"/>
      <c r="W493" s="73"/>
      <c r="X493" s="73"/>
      <c r="Y493" s="73"/>
      <c r="Z493" s="73"/>
      <c r="AA493" s="73"/>
      <c r="AB493" s="73"/>
    </row>
    <row r="494" spans="1:28" ht="15.75" customHeight="1">
      <c r="A494" s="73"/>
      <c r="B494" s="73"/>
      <c r="C494" s="73"/>
      <c r="D494" s="73"/>
      <c r="E494" s="970"/>
      <c r="F494" s="73"/>
      <c r="G494" s="591"/>
      <c r="H494" s="988"/>
      <c r="I494" s="73"/>
      <c r="J494" s="73"/>
      <c r="K494" s="74"/>
      <c r="L494" s="74"/>
      <c r="M494" s="989"/>
      <c r="N494" s="74"/>
      <c r="O494" s="74"/>
      <c r="P494" s="74"/>
      <c r="Q494" s="74"/>
      <c r="R494" s="74"/>
      <c r="S494" s="73"/>
      <c r="T494" s="73"/>
      <c r="U494" s="73"/>
      <c r="V494" s="73"/>
      <c r="W494" s="73"/>
      <c r="X494" s="73"/>
      <c r="Y494" s="73"/>
      <c r="Z494" s="73"/>
      <c r="AA494" s="73"/>
      <c r="AB494" s="73"/>
    </row>
    <row r="495" spans="1:28" ht="15.75" customHeight="1">
      <c r="A495" s="73"/>
      <c r="B495" s="73"/>
      <c r="C495" s="73"/>
      <c r="D495" s="73"/>
      <c r="E495" s="970"/>
      <c r="F495" s="73"/>
      <c r="G495" s="591"/>
      <c r="H495" s="988"/>
      <c r="I495" s="73"/>
      <c r="J495" s="73"/>
      <c r="K495" s="74"/>
      <c r="L495" s="74"/>
      <c r="M495" s="989"/>
      <c r="N495" s="74"/>
      <c r="O495" s="74"/>
      <c r="P495" s="74"/>
      <c r="Q495" s="74"/>
      <c r="R495" s="74"/>
      <c r="S495" s="73"/>
      <c r="T495" s="73"/>
      <c r="U495" s="73"/>
      <c r="V495" s="73"/>
      <c r="W495" s="73"/>
      <c r="X495" s="73"/>
      <c r="Y495" s="73"/>
      <c r="Z495" s="73"/>
      <c r="AA495" s="73"/>
      <c r="AB495" s="73"/>
    </row>
    <row r="496" spans="1:28" ht="15.75" customHeight="1">
      <c r="A496" s="73"/>
      <c r="B496" s="73"/>
      <c r="C496" s="73"/>
      <c r="D496" s="73"/>
      <c r="E496" s="970"/>
      <c r="F496" s="73"/>
      <c r="G496" s="591"/>
      <c r="H496" s="988"/>
      <c r="I496" s="73"/>
      <c r="J496" s="73"/>
      <c r="K496" s="74"/>
      <c r="L496" s="74"/>
      <c r="M496" s="989"/>
      <c r="N496" s="74"/>
      <c r="O496" s="74"/>
      <c r="P496" s="74"/>
      <c r="Q496" s="74"/>
      <c r="R496" s="74"/>
      <c r="S496" s="73"/>
      <c r="T496" s="73"/>
      <c r="U496" s="73"/>
      <c r="V496" s="73"/>
      <c r="W496" s="73"/>
      <c r="X496" s="73"/>
      <c r="Y496" s="73"/>
      <c r="Z496" s="73"/>
      <c r="AA496" s="73"/>
      <c r="AB496" s="73"/>
    </row>
    <row r="497" spans="1:28" ht="15.75" customHeight="1">
      <c r="A497" s="73"/>
      <c r="B497" s="73"/>
      <c r="C497" s="73"/>
      <c r="D497" s="73"/>
      <c r="E497" s="970"/>
      <c r="F497" s="73"/>
      <c r="G497" s="591"/>
      <c r="H497" s="988"/>
      <c r="I497" s="73"/>
      <c r="J497" s="73"/>
      <c r="K497" s="74"/>
      <c r="L497" s="74"/>
      <c r="M497" s="989"/>
      <c r="N497" s="74"/>
      <c r="O497" s="74"/>
      <c r="P497" s="74"/>
      <c r="Q497" s="74"/>
      <c r="R497" s="74"/>
      <c r="S497" s="73"/>
      <c r="T497" s="73"/>
      <c r="U497" s="73"/>
      <c r="V497" s="73"/>
      <c r="W497" s="73"/>
      <c r="X497" s="73"/>
      <c r="Y497" s="73"/>
      <c r="Z497" s="73"/>
      <c r="AA497" s="73"/>
      <c r="AB497" s="73"/>
    </row>
    <row r="498" spans="1:28" ht="15.75" customHeight="1">
      <c r="A498" s="73"/>
      <c r="B498" s="73"/>
      <c r="C498" s="73"/>
      <c r="D498" s="73"/>
      <c r="E498" s="970"/>
      <c r="F498" s="73"/>
      <c r="G498" s="591"/>
      <c r="H498" s="988"/>
      <c r="I498" s="73"/>
      <c r="J498" s="73"/>
      <c r="K498" s="74"/>
      <c r="L498" s="74"/>
      <c r="M498" s="989"/>
      <c r="N498" s="74"/>
      <c r="O498" s="74"/>
      <c r="P498" s="74"/>
      <c r="Q498" s="74"/>
      <c r="R498" s="74"/>
      <c r="S498" s="73"/>
      <c r="T498" s="73"/>
      <c r="U498" s="73"/>
      <c r="V498" s="73"/>
      <c r="W498" s="73"/>
      <c r="X498" s="73"/>
      <c r="Y498" s="73"/>
      <c r="Z498" s="73"/>
      <c r="AA498" s="73"/>
      <c r="AB498" s="73"/>
    </row>
    <row r="499" spans="1:28" ht="15.75" customHeight="1">
      <c r="A499" s="73"/>
      <c r="B499" s="73"/>
      <c r="C499" s="73"/>
      <c r="D499" s="73"/>
      <c r="E499" s="970"/>
      <c r="F499" s="73"/>
      <c r="G499" s="591"/>
      <c r="H499" s="988"/>
      <c r="I499" s="73"/>
      <c r="J499" s="73"/>
      <c r="K499" s="74"/>
      <c r="L499" s="74"/>
      <c r="M499" s="989"/>
      <c r="N499" s="74"/>
      <c r="O499" s="74"/>
      <c r="P499" s="74"/>
      <c r="Q499" s="74"/>
      <c r="R499" s="74"/>
      <c r="S499" s="73"/>
      <c r="T499" s="73"/>
      <c r="U499" s="73"/>
      <c r="V499" s="73"/>
      <c r="W499" s="73"/>
      <c r="X499" s="73"/>
      <c r="Y499" s="73"/>
      <c r="Z499" s="73"/>
      <c r="AA499" s="73"/>
      <c r="AB499" s="73"/>
    </row>
    <row r="500" spans="1:28" ht="15.75" customHeight="1">
      <c r="A500" s="73"/>
      <c r="B500" s="73"/>
      <c r="C500" s="73"/>
      <c r="D500" s="73"/>
      <c r="E500" s="970"/>
      <c r="F500" s="73"/>
      <c r="G500" s="591"/>
      <c r="H500" s="988"/>
      <c r="I500" s="73"/>
      <c r="J500" s="73"/>
      <c r="K500" s="74"/>
      <c r="L500" s="74"/>
      <c r="M500" s="989"/>
      <c r="N500" s="74"/>
      <c r="O500" s="74"/>
      <c r="P500" s="74"/>
      <c r="Q500" s="74"/>
      <c r="R500" s="74"/>
      <c r="S500" s="73"/>
      <c r="T500" s="73"/>
      <c r="U500" s="73"/>
      <c r="V500" s="73"/>
      <c r="W500" s="73"/>
      <c r="X500" s="73"/>
      <c r="Y500" s="73"/>
      <c r="Z500" s="73"/>
      <c r="AA500" s="73"/>
      <c r="AB500" s="73"/>
    </row>
    <row r="501" spans="1:28" ht="15.75" customHeight="1">
      <c r="A501" s="73"/>
      <c r="B501" s="73"/>
      <c r="C501" s="73"/>
      <c r="D501" s="73"/>
      <c r="E501" s="970"/>
      <c r="F501" s="73"/>
      <c r="G501" s="591"/>
      <c r="H501" s="988"/>
      <c r="I501" s="73"/>
      <c r="J501" s="73"/>
      <c r="K501" s="74"/>
      <c r="L501" s="74"/>
      <c r="M501" s="989"/>
      <c r="N501" s="74"/>
      <c r="O501" s="74"/>
      <c r="P501" s="74"/>
      <c r="Q501" s="74"/>
      <c r="R501" s="74"/>
      <c r="S501" s="73"/>
      <c r="T501" s="73"/>
      <c r="U501" s="73"/>
      <c r="V501" s="73"/>
      <c r="W501" s="73"/>
      <c r="X501" s="73"/>
      <c r="Y501" s="73"/>
      <c r="Z501" s="73"/>
      <c r="AA501" s="73"/>
      <c r="AB501" s="73"/>
    </row>
    <row r="502" spans="1:28" ht="15.75" customHeight="1">
      <c r="A502" s="73"/>
      <c r="B502" s="73"/>
      <c r="C502" s="73"/>
      <c r="D502" s="73"/>
      <c r="E502" s="970"/>
      <c r="F502" s="73"/>
      <c r="G502" s="591"/>
      <c r="H502" s="988"/>
      <c r="I502" s="73"/>
      <c r="J502" s="73"/>
      <c r="K502" s="74"/>
      <c r="L502" s="74"/>
      <c r="M502" s="989"/>
      <c r="N502" s="74"/>
      <c r="O502" s="74"/>
      <c r="P502" s="74"/>
      <c r="Q502" s="74"/>
      <c r="R502" s="74"/>
      <c r="S502" s="73"/>
      <c r="T502" s="73"/>
      <c r="U502" s="73"/>
      <c r="V502" s="73"/>
      <c r="W502" s="73"/>
      <c r="X502" s="73"/>
      <c r="Y502" s="73"/>
      <c r="Z502" s="73"/>
      <c r="AA502" s="73"/>
      <c r="AB502" s="73"/>
    </row>
    <row r="503" spans="1:28" ht="15.75" customHeight="1">
      <c r="A503" s="73"/>
      <c r="B503" s="73"/>
      <c r="C503" s="73"/>
      <c r="D503" s="73"/>
      <c r="E503" s="970"/>
      <c r="F503" s="73"/>
      <c r="G503" s="591"/>
      <c r="H503" s="988"/>
      <c r="I503" s="73"/>
      <c r="J503" s="73"/>
      <c r="K503" s="74"/>
      <c r="L503" s="74"/>
      <c r="M503" s="989"/>
      <c r="N503" s="74"/>
      <c r="O503" s="74"/>
      <c r="P503" s="74"/>
      <c r="Q503" s="74"/>
      <c r="R503" s="74"/>
      <c r="S503" s="73"/>
      <c r="T503" s="73"/>
      <c r="U503" s="73"/>
      <c r="V503" s="73"/>
      <c r="W503" s="73"/>
      <c r="X503" s="73"/>
      <c r="Y503" s="73"/>
      <c r="Z503" s="73"/>
      <c r="AA503" s="73"/>
      <c r="AB503" s="73"/>
    </row>
    <row r="504" spans="1:28" ht="15.75" customHeight="1">
      <c r="A504" s="73"/>
      <c r="B504" s="73"/>
      <c r="C504" s="73"/>
      <c r="D504" s="73"/>
      <c r="E504" s="970"/>
      <c r="F504" s="73"/>
      <c r="G504" s="591"/>
      <c r="H504" s="988"/>
      <c r="I504" s="73"/>
      <c r="J504" s="73"/>
      <c r="K504" s="74"/>
      <c r="L504" s="74"/>
      <c r="M504" s="989"/>
      <c r="N504" s="74"/>
      <c r="O504" s="74"/>
      <c r="P504" s="74"/>
      <c r="Q504" s="74"/>
      <c r="R504" s="74"/>
      <c r="S504" s="73"/>
      <c r="T504" s="73"/>
      <c r="U504" s="73"/>
      <c r="V504" s="73"/>
      <c r="W504" s="73"/>
      <c r="X504" s="73"/>
      <c r="Y504" s="73"/>
      <c r="Z504" s="73"/>
      <c r="AA504" s="73"/>
      <c r="AB504" s="73"/>
    </row>
    <row r="505" spans="1:28" ht="15.75" customHeight="1">
      <c r="A505" s="73"/>
      <c r="B505" s="73"/>
      <c r="C505" s="73"/>
      <c r="D505" s="73"/>
      <c r="E505" s="970"/>
      <c r="F505" s="73"/>
      <c r="G505" s="591"/>
      <c r="H505" s="988"/>
      <c r="I505" s="73"/>
      <c r="J505" s="73"/>
      <c r="K505" s="74"/>
      <c r="L505" s="74"/>
      <c r="M505" s="989"/>
      <c r="N505" s="74"/>
      <c r="O505" s="74"/>
      <c r="P505" s="74"/>
      <c r="Q505" s="74"/>
      <c r="R505" s="74"/>
      <c r="S505" s="73"/>
      <c r="T505" s="73"/>
      <c r="U505" s="73"/>
      <c r="V505" s="73"/>
      <c r="W505" s="73"/>
      <c r="X505" s="73"/>
      <c r="Y505" s="73"/>
      <c r="Z505" s="73"/>
      <c r="AA505" s="73"/>
      <c r="AB505" s="73"/>
    </row>
    <row r="506" spans="1:28" ht="15.75" customHeight="1">
      <c r="A506" s="73"/>
      <c r="B506" s="73"/>
      <c r="C506" s="73"/>
      <c r="D506" s="73"/>
      <c r="E506" s="970"/>
      <c r="F506" s="73"/>
      <c r="G506" s="591"/>
      <c r="H506" s="988"/>
      <c r="I506" s="73"/>
      <c r="J506" s="73"/>
      <c r="K506" s="74"/>
      <c r="L506" s="74"/>
      <c r="M506" s="989"/>
      <c r="N506" s="74"/>
      <c r="O506" s="74"/>
      <c r="P506" s="74"/>
      <c r="Q506" s="74"/>
      <c r="R506" s="74"/>
      <c r="S506" s="73"/>
      <c r="T506" s="73"/>
      <c r="U506" s="73"/>
      <c r="V506" s="73"/>
      <c r="W506" s="73"/>
      <c r="X506" s="73"/>
      <c r="Y506" s="73"/>
      <c r="Z506" s="73"/>
      <c r="AA506" s="73"/>
      <c r="AB506" s="73"/>
    </row>
    <row r="507" spans="1:28" ht="15.75" customHeight="1">
      <c r="A507" s="73"/>
      <c r="B507" s="73"/>
      <c r="C507" s="73"/>
      <c r="D507" s="73"/>
      <c r="E507" s="970"/>
      <c r="F507" s="73"/>
      <c r="G507" s="591"/>
      <c r="H507" s="988"/>
      <c r="I507" s="73"/>
      <c r="J507" s="73"/>
      <c r="K507" s="74"/>
      <c r="L507" s="74"/>
      <c r="M507" s="989"/>
      <c r="N507" s="74"/>
      <c r="O507" s="74"/>
      <c r="P507" s="74"/>
      <c r="Q507" s="74"/>
      <c r="R507" s="74"/>
      <c r="S507" s="73"/>
      <c r="T507" s="73"/>
      <c r="U507" s="73"/>
      <c r="V507" s="73"/>
      <c r="W507" s="73"/>
      <c r="X507" s="73"/>
      <c r="Y507" s="73"/>
      <c r="Z507" s="73"/>
      <c r="AA507" s="73"/>
      <c r="AB507" s="73"/>
    </row>
    <row r="508" spans="1:28" ht="15.75" customHeight="1">
      <c r="A508" s="73"/>
      <c r="B508" s="73"/>
      <c r="C508" s="73"/>
      <c r="D508" s="73"/>
      <c r="E508" s="970"/>
      <c r="F508" s="73"/>
      <c r="G508" s="591"/>
      <c r="H508" s="988"/>
      <c r="I508" s="73"/>
      <c r="J508" s="73"/>
      <c r="K508" s="74"/>
      <c r="L508" s="74"/>
      <c r="M508" s="989"/>
      <c r="N508" s="74"/>
      <c r="O508" s="74"/>
      <c r="P508" s="74"/>
      <c r="Q508" s="74"/>
      <c r="R508" s="74"/>
      <c r="S508" s="73"/>
      <c r="T508" s="73"/>
      <c r="U508" s="73"/>
      <c r="V508" s="73"/>
      <c r="W508" s="73"/>
      <c r="X508" s="73"/>
      <c r="Y508" s="73"/>
      <c r="Z508" s="73"/>
      <c r="AA508" s="73"/>
      <c r="AB508" s="73"/>
    </row>
    <row r="509" spans="1:28" ht="15.75" customHeight="1">
      <c r="A509" s="73"/>
      <c r="B509" s="73"/>
      <c r="C509" s="73"/>
      <c r="D509" s="73"/>
      <c r="E509" s="970"/>
      <c r="F509" s="73"/>
      <c r="G509" s="591"/>
      <c r="H509" s="988"/>
      <c r="I509" s="73"/>
      <c r="J509" s="73"/>
      <c r="K509" s="74"/>
      <c r="L509" s="74"/>
      <c r="M509" s="989"/>
      <c r="N509" s="74"/>
      <c r="O509" s="74"/>
      <c r="P509" s="74"/>
      <c r="Q509" s="74"/>
      <c r="R509" s="74"/>
      <c r="S509" s="73"/>
      <c r="T509" s="73"/>
      <c r="U509" s="73"/>
      <c r="V509" s="73"/>
      <c r="W509" s="73"/>
      <c r="X509" s="73"/>
      <c r="Y509" s="73"/>
      <c r="Z509" s="73"/>
      <c r="AA509" s="73"/>
      <c r="AB509" s="73"/>
    </row>
    <row r="510" spans="1:28" ht="15.75" customHeight="1">
      <c r="A510" s="73"/>
      <c r="B510" s="73"/>
      <c r="C510" s="73"/>
      <c r="D510" s="73"/>
      <c r="E510" s="970"/>
      <c r="F510" s="73"/>
      <c r="G510" s="591"/>
      <c r="H510" s="988"/>
      <c r="I510" s="73"/>
      <c r="J510" s="73"/>
      <c r="K510" s="74"/>
      <c r="L510" s="74"/>
      <c r="M510" s="989"/>
      <c r="N510" s="74"/>
      <c r="O510" s="74"/>
      <c r="P510" s="74"/>
      <c r="Q510" s="74"/>
      <c r="R510" s="74"/>
      <c r="S510" s="73"/>
      <c r="T510" s="73"/>
      <c r="U510" s="73"/>
      <c r="V510" s="73"/>
      <c r="W510" s="73"/>
      <c r="X510" s="73"/>
      <c r="Y510" s="73"/>
      <c r="Z510" s="73"/>
      <c r="AA510" s="73"/>
      <c r="AB510" s="73"/>
    </row>
    <row r="511" spans="1:28" ht="15.75" customHeight="1">
      <c r="A511" s="73"/>
      <c r="B511" s="73"/>
      <c r="C511" s="73"/>
      <c r="D511" s="73"/>
      <c r="E511" s="970"/>
      <c r="F511" s="73"/>
      <c r="G511" s="591"/>
      <c r="H511" s="988"/>
      <c r="I511" s="73"/>
      <c r="J511" s="73"/>
      <c r="K511" s="74"/>
      <c r="L511" s="74"/>
      <c r="M511" s="989"/>
      <c r="N511" s="74"/>
      <c r="O511" s="74"/>
      <c r="P511" s="74"/>
      <c r="Q511" s="74"/>
      <c r="R511" s="74"/>
      <c r="S511" s="73"/>
      <c r="T511" s="73"/>
      <c r="U511" s="73"/>
      <c r="V511" s="73"/>
      <c r="W511" s="73"/>
      <c r="X511" s="73"/>
      <c r="Y511" s="73"/>
      <c r="Z511" s="73"/>
      <c r="AA511" s="73"/>
      <c r="AB511" s="73"/>
    </row>
    <row r="512" spans="1:28" ht="15.75" customHeight="1">
      <c r="A512" s="73"/>
      <c r="B512" s="73"/>
      <c r="C512" s="73"/>
      <c r="D512" s="73"/>
      <c r="E512" s="970"/>
      <c r="F512" s="73"/>
      <c r="G512" s="591"/>
      <c r="H512" s="988"/>
      <c r="I512" s="73"/>
      <c r="J512" s="73"/>
      <c r="K512" s="74"/>
      <c r="L512" s="74"/>
      <c r="M512" s="989"/>
      <c r="N512" s="74"/>
      <c r="O512" s="74"/>
      <c r="P512" s="74"/>
      <c r="Q512" s="74"/>
      <c r="R512" s="74"/>
      <c r="S512" s="73"/>
      <c r="T512" s="73"/>
      <c r="U512" s="73"/>
      <c r="V512" s="73"/>
      <c r="W512" s="73"/>
      <c r="X512" s="73"/>
      <c r="Y512" s="73"/>
      <c r="Z512" s="73"/>
      <c r="AA512" s="73"/>
      <c r="AB512" s="73"/>
    </row>
    <row r="513" spans="1:28" ht="15.75" customHeight="1">
      <c r="A513" s="73"/>
      <c r="B513" s="73"/>
      <c r="C513" s="73"/>
      <c r="D513" s="73"/>
      <c r="E513" s="970"/>
      <c r="F513" s="73"/>
      <c r="G513" s="591"/>
      <c r="H513" s="988"/>
      <c r="I513" s="73"/>
      <c r="J513" s="73"/>
      <c r="K513" s="74"/>
      <c r="L513" s="74"/>
      <c r="M513" s="989"/>
      <c r="N513" s="74"/>
      <c r="O513" s="74"/>
      <c r="P513" s="74"/>
      <c r="Q513" s="74"/>
      <c r="R513" s="74"/>
      <c r="S513" s="73"/>
      <c r="T513" s="73"/>
      <c r="U513" s="73"/>
      <c r="V513" s="73"/>
      <c r="W513" s="73"/>
      <c r="X513" s="73"/>
      <c r="Y513" s="73"/>
      <c r="Z513" s="73"/>
      <c r="AA513" s="73"/>
      <c r="AB513" s="73"/>
    </row>
    <row r="514" spans="1:28" ht="15.75" customHeight="1">
      <c r="A514" s="73"/>
      <c r="B514" s="73"/>
      <c r="C514" s="73"/>
      <c r="D514" s="73"/>
      <c r="E514" s="970"/>
      <c r="F514" s="73"/>
      <c r="G514" s="591"/>
      <c r="H514" s="988"/>
      <c r="I514" s="73"/>
      <c r="J514" s="73"/>
      <c r="K514" s="74"/>
      <c r="L514" s="74"/>
      <c r="M514" s="989"/>
      <c r="N514" s="74"/>
      <c r="O514" s="74"/>
      <c r="P514" s="74"/>
      <c r="Q514" s="74"/>
      <c r="R514" s="74"/>
      <c r="S514" s="73"/>
      <c r="T514" s="73"/>
      <c r="U514" s="73"/>
      <c r="V514" s="73"/>
      <c r="W514" s="73"/>
      <c r="X514" s="73"/>
      <c r="Y514" s="73"/>
      <c r="Z514" s="73"/>
      <c r="AA514" s="73"/>
      <c r="AB514" s="73"/>
    </row>
    <row r="515" spans="1:28" ht="15.75" customHeight="1">
      <c r="A515" s="73"/>
      <c r="B515" s="73"/>
      <c r="C515" s="73"/>
      <c r="D515" s="73"/>
      <c r="E515" s="970"/>
      <c r="F515" s="73"/>
      <c r="G515" s="591"/>
      <c r="H515" s="988"/>
      <c r="I515" s="73"/>
      <c r="J515" s="73"/>
      <c r="K515" s="74"/>
      <c r="L515" s="74"/>
      <c r="M515" s="989"/>
      <c r="N515" s="74"/>
      <c r="O515" s="74"/>
      <c r="P515" s="74"/>
      <c r="Q515" s="74"/>
      <c r="R515" s="74"/>
      <c r="S515" s="73"/>
      <c r="T515" s="73"/>
      <c r="U515" s="73"/>
      <c r="V515" s="73"/>
      <c r="W515" s="73"/>
      <c r="X515" s="73"/>
      <c r="Y515" s="73"/>
      <c r="Z515" s="73"/>
      <c r="AA515" s="73"/>
      <c r="AB515" s="73"/>
    </row>
    <row r="516" spans="1:28" ht="15.75" customHeight="1">
      <c r="A516" s="73"/>
      <c r="B516" s="73"/>
      <c r="C516" s="73"/>
      <c r="D516" s="73"/>
      <c r="E516" s="970"/>
      <c r="F516" s="73"/>
      <c r="G516" s="591"/>
      <c r="H516" s="988"/>
      <c r="I516" s="73"/>
      <c r="J516" s="73"/>
      <c r="K516" s="74"/>
      <c r="L516" s="74"/>
      <c r="M516" s="989"/>
      <c r="N516" s="74"/>
      <c r="O516" s="74"/>
      <c r="P516" s="74"/>
      <c r="Q516" s="74"/>
      <c r="R516" s="74"/>
      <c r="S516" s="73"/>
      <c r="T516" s="73"/>
      <c r="U516" s="73"/>
      <c r="V516" s="73"/>
      <c r="W516" s="73"/>
      <c r="X516" s="73"/>
      <c r="Y516" s="73"/>
      <c r="Z516" s="73"/>
      <c r="AA516" s="73"/>
      <c r="AB516" s="73"/>
    </row>
    <row r="517" spans="1:28" ht="15.75" customHeight="1">
      <c r="A517" s="73"/>
      <c r="B517" s="73"/>
      <c r="C517" s="73"/>
      <c r="D517" s="73"/>
      <c r="E517" s="970"/>
      <c r="F517" s="73"/>
      <c r="G517" s="591"/>
      <c r="H517" s="988"/>
      <c r="I517" s="73"/>
      <c r="J517" s="73"/>
      <c r="K517" s="74"/>
      <c r="L517" s="74"/>
      <c r="M517" s="989"/>
      <c r="N517" s="74"/>
      <c r="O517" s="74"/>
      <c r="P517" s="74"/>
      <c r="Q517" s="74"/>
      <c r="R517" s="74"/>
      <c r="S517" s="73"/>
      <c r="T517" s="73"/>
      <c r="U517" s="73"/>
      <c r="V517" s="73"/>
      <c r="W517" s="73"/>
      <c r="X517" s="73"/>
      <c r="Y517" s="73"/>
      <c r="Z517" s="73"/>
      <c r="AA517" s="73"/>
      <c r="AB517" s="73"/>
    </row>
    <row r="518" spans="1:28" ht="15.75" customHeight="1">
      <c r="A518" s="73"/>
      <c r="B518" s="73"/>
      <c r="C518" s="73"/>
      <c r="D518" s="73"/>
      <c r="E518" s="970"/>
      <c r="F518" s="73"/>
      <c r="G518" s="591"/>
      <c r="H518" s="988"/>
      <c r="I518" s="73"/>
      <c r="J518" s="73"/>
      <c r="K518" s="74"/>
      <c r="L518" s="74"/>
      <c r="M518" s="989"/>
      <c r="N518" s="74"/>
      <c r="O518" s="74"/>
      <c r="P518" s="74"/>
      <c r="Q518" s="74"/>
      <c r="R518" s="74"/>
      <c r="S518" s="73"/>
      <c r="T518" s="73"/>
      <c r="U518" s="73"/>
      <c r="V518" s="73"/>
      <c r="W518" s="73"/>
      <c r="X518" s="73"/>
      <c r="Y518" s="73"/>
      <c r="Z518" s="73"/>
      <c r="AA518" s="73"/>
      <c r="AB518" s="73"/>
    </row>
    <row r="519" spans="1:28" ht="15.75" customHeight="1">
      <c r="A519" s="73"/>
      <c r="B519" s="73"/>
      <c r="C519" s="73"/>
      <c r="D519" s="73"/>
      <c r="E519" s="970"/>
      <c r="F519" s="73"/>
      <c r="G519" s="591"/>
      <c r="H519" s="988"/>
      <c r="I519" s="73"/>
      <c r="J519" s="73"/>
      <c r="K519" s="74"/>
      <c r="L519" s="74"/>
      <c r="M519" s="989"/>
      <c r="N519" s="74"/>
      <c r="O519" s="74"/>
      <c r="P519" s="74"/>
      <c r="Q519" s="74"/>
      <c r="R519" s="74"/>
      <c r="S519" s="73"/>
      <c r="T519" s="73"/>
      <c r="U519" s="73"/>
      <c r="V519" s="73"/>
      <c r="W519" s="73"/>
      <c r="X519" s="73"/>
      <c r="Y519" s="73"/>
      <c r="Z519" s="73"/>
      <c r="AA519" s="73"/>
      <c r="AB519" s="73"/>
    </row>
    <row r="520" spans="1:28" ht="15.75" customHeight="1">
      <c r="A520" s="73"/>
      <c r="B520" s="73"/>
      <c r="C520" s="73"/>
      <c r="D520" s="73"/>
      <c r="E520" s="970"/>
      <c r="F520" s="73"/>
      <c r="G520" s="591"/>
      <c r="H520" s="988"/>
      <c r="I520" s="73"/>
      <c r="J520" s="73"/>
      <c r="K520" s="74"/>
      <c r="L520" s="74"/>
      <c r="M520" s="989"/>
      <c r="N520" s="74"/>
      <c r="O520" s="74"/>
      <c r="P520" s="74"/>
      <c r="Q520" s="74"/>
      <c r="R520" s="74"/>
      <c r="S520" s="73"/>
      <c r="T520" s="73"/>
      <c r="U520" s="73"/>
      <c r="V520" s="73"/>
      <c r="W520" s="73"/>
      <c r="X520" s="73"/>
      <c r="Y520" s="73"/>
      <c r="Z520" s="73"/>
      <c r="AA520" s="73"/>
      <c r="AB520" s="73"/>
    </row>
    <row r="521" spans="1:28" ht="15.75" customHeight="1">
      <c r="A521" s="73"/>
      <c r="B521" s="73"/>
      <c r="C521" s="73"/>
      <c r="D521" s="73"/>
      <c r="E521" s="970"/>
      <c r="F521" s="73"/>
      <c r="G521" s="591"/>
      <c r="H521" s="988"/>
      <c r="I521" s="73"/>
      <c r="J521" s="73"/>
      <c r="K521" s="74"/>
      <c r="L521" s="74"/>
      <c r="M521" s="989"/>
      <c r="N521" s="74"/>
      <c r="O521" s="74"/>
      <c r="P521" s="74"/>
      <c r="Q521" s="74"/>
      <c r="R521" s="74"/>
      <c r="S521" s="73"/>
      <c r="T521" s="73"/>
      <c r="U521" s="73"/>
      <c r="V521" s="73"/>
      <c r="W521" s="73"/>
      <c r="X521" s="73"/>
      <c r="Y521" s="73"/>
      <c r="Z521" s="73"/>
      <c r="AA521" s="73"/>
      <c r="AB521" s="73"/>
    </row>
    <row r="522" spans="1:28" ht="15.75" customHeight="1">
      <c r="A522" s="73"/>
      <c r="B522" s="73"/>
      <c r="C522" s="73"/>
      <c r="D522" s="73"/>
      <c r="E522" s="970"/>
      <c r="F522" s="73"/>
      <c r="G522" s="591"/>
      <c r="H522" s="988"/>
      <c r="I522" s="73"/>
      <c r="J522" s="73"/>
      <c r="K522" s="74"/>
      <c r="L522" s="74"/>
      <c r="M522" s="989"/>
      <c r="N522" s="74"/>
      <c r="O522" s="74"/>
      <c r="P522" s="74"/>
      <c r="Q522" s="74"/>
      <c r="R522" s="74"/>
      <c r="S522" s="73"/>
      <c r="T522" s="73"/>
      <c r="U522" s="73"/>
      <c r="V522" s="73"/>
      <c r="W522" s="73"/>
      <c r="X522" s="73"/>
      <c r="Y522" s="73"/>
      <c r="Z522" s="73"/>
      <c r="AA522" s="73"/>
      <c r="AB522" s="73"/>
    </row>
    <row r="523" spans="1:28" ht="15.75" customHeight="1">
      <c r="A523" s="73"/>
      <c r="B523" s="73"/>
      <c r="C523" s="73"/>
      <c r="D523" s="73"/>
      <c r="E523" s="970"/>
      <c r="F523" s="73"/>
      <c r="G523" s="591"/>
      <c r="H523" s="988"/>
      <c r="I523" s="73"/>
      <c r="J523" s="73"/>
      <c r="K523" s="74"/>
      <c r="L523" s="74"/>
      <c r="M523" s="989"/>
      <c r="N523" s="74"/>
      <c r="O523" s="74"/>
      <c r="P523" s="74"/>
      <c r="Q523" s="74"/>
      <c r="R523" s="74"/>
      <c r="S523" s="73"/>
      <c r="T523" s="73"/>
      <c r="U523" s="73"/>
      <c r="V523" s="73"/>
      <c r="W523" s="73"/>
      <c r="X523" s="73"/>
      <c r="Y523" s="73"/>
      <c r="Z523" s="73"/>
      <c r="AA523" s="73"/>
      <c r="AB523" s="73"/>
    </row>
    <row r="524" spans="1:28" ht="15.75" customHeight="1">
      <c r="A524" s="73"/>
      <c r="B524" s="73"/>
      <c r="C524" s="73"/>
      <c r="D524" s="73"/>
      <c r="E524" s="970"/>
      <c r="F524" s="73"/>
      <c r="G524" s="591"/>
      <c r="H524" s="988"/>
      <c r="I524" s="73"/>
      <c r="J524" s="73"/>
      <c r="K524" s="74"/>
      <c r="L524" s="74"/>
      <c r="M524" s="989"/>
      <c r="N524" s="74"/>
      <c r="O524" s="74"/>
      <c r="P524" s="74"/>
      <c r="Q524" s="74"/>
      <c r="R524" s="74"/>
      <c r="S524" s="73"/>
      <c r="T524" s="73"/>
      <c r="U524" s="73"/>
      <c r="V524" s="73"/>
      <c r="W524" s="73"/>
      <c r="X524" s="73"/>
      <c r="Y524" s="73"/>
      <c r="Z524" s="73"/>
      <c r="AA524" s="73"/>
      <c r="AB524" s="73"/>
    </row>
    <row r="525" spans="1:28" ht="15.75" customHeight="1">
      <c r="A525" s="73"/>
      <c r="B525" s="73"/>
      <c r="C525" s="73"/>
      <c r="D525" s="73"/>
      <c r="E525" s="970"/>
      <c r="F525" s="73"/>
      <c r="G525" s="591"/>
      <c r="H525" s="988"/>
      <c r="I525" s="73"/>
      <c r="J525" s="73"/>
      <c r="K525" s="74"/>
      <c r="L525" s="74"/>
      <c r="M525" s="989"/>
      <c r="N525" s="74"/>
      <c r="O525" s="74"/>
      <c r="P525" s="74"/>
      <c r="Q525" s="74"/>
      <c r="R525" s="74"/>
      <c r="S525" s="73"/>
      <c r="T525" s="73"/>
      <c r="U525" s="73"/>
      <c r="V525" s="73"/>
      <c r="W525" s="73"/>
      <c r="X525" s="73"/>
      <c r="Y525" s="73"/>
      <c r="Z525" s="73"/>
      <c r="AA525" s="73"/>
      <c r="AB525" s="73"/>
    </row>
    <row r="526" spans="1:28" ht="15.75" customHeight="1">
      <c r="A526" s="73"/>
      <c r="B526" s="73"/>
      <c r="C526" s="73"/>
      <c r="D526" s="73"/>
      <c r="E526" s="970"/>
      <c r="F526" s="73"/>
      <c r="G526" s="591"/>
      <c r="H526" s="988"/>
      <c r="I526" s="73"/>
      <c r="J526" s="73"/>
      <c r="K526" s="74"/>
      <c r="L526" s="74"/>
      <c r="M526" s="989"/>
      <c r="N526" s="74"/>
      <c r="O526" s="74"/>
      <c r="P526" s="74"/>
      <c r="Q526" s="74"/>
      <c r="R526" s="74"/>
      <c r="S526" s="73"/>
      <c r="T526" s="73"/>
      <c r="U526" s="73"/>
      <c r="V526" s="73"/>
      <c r="W526" s="73"/>
      <c r="X526" s="73"/>
      <c r="Y526" s="73"/>
      <c r="Z526" s="73"/>
      <c r="AA526" s="73"/>
      <c r="AB526" s="73"/>
    </row>
    <row r="527" spans="1:28" ht="15.75" customHeight="1">
      <c r="A527" s="73"/>
      <c r="B527" s="73"/>
      <c r="C527" s="73"/>
      <c r="D527" s="73"/>
      <c r="E527" s="970"/>
      <c r="F527" s="73"/>
      <c r="G527" s="591"/>
      <c r="H527" s="988"/>
      <c r="I527" s="73"/>
      <c r="J527" s="73"/>
      <c r="K527" s="74"/>
      <c r="L527" s="74"/>
      <c r="M527" s="989"/>
      <c r="N527" s="74"/>
      <c r="O527" s="74"/>
      <c r="P527" s="74"/>
      <c r="Q527" s="74"/>
      <c r="R527" s="74"/>
      <c r="S527" s="73"/>
      <c r="T527" s="73"/>
      <c r="U527" s="73"/>
      <c r="V527" s="73"/>
      <c r="W527" s="73"/>
      <c r="X527" s="73"/>
      <c r="Y527" s="73"/>
      <c r="Z527" s="73"/>
      <c r="AA527" s="73"/>
      <c r="AB527" s="73"/>
    </row>
    <row r="528" spans="1:28" ht="15.75" customHeight="1">
      <c r="A528" s="73"/>
      <c r="B528" s="73"/>
      <c r="C528" s="73"/>
      <c r="D528" s="73"/>
      <c r="E528" s="970"/>
      <c r="F528" s="73"/>
      <c r="G528" s="591"/>
      <c r="H528" s="988"/>
      <c r="I528" s="73"/>
      <c r="J528" s="73"/>
      <c r="K528" s="74"/>
      <c r="L528" s="74"/>
      <c r="M528" s="989"/>
      <c r="N528" s="74"/>
      <c r="O528" s="74"/>
      <c r="P528" s="74"/>
      <c r="Q528" s="74"/>
      <c r="R528" s="74"/>
      <c r="S528" s="73"/>
      <c r="T528" s="73"/>
      <c r="U528" s="73"/>
      <c r="V528" s="73"/>
      <c r="W528" s="73"/>
      <c r="X528" s="73"/>
      <c r="Y528" s="73"/>
      <c r="Z528" s="73"/>
      <c r="AA528" s="73"/>
      <c r="AB528" s="73"/>
    </row>
    <row r="529" spans="1:28" ht="15.75" customHeight="1">
      <c r="A529" s="73"/>
      <c r="B529" s="73"/>
      <c r="C529" s="73"/>
      <c r="D529" s="73"/>
      <c r="E529" s="970"/>
      <c r="F529" s="73"/>
      <c r="G529" s="591"/>
      <c r="H529" s="988"/>
      <c r="I529" s="73"/>
      <c r="J529" s="73"/>
      <c r="K529" s="74"/>
      <c r="L529" s="74"/>
      <c r="M529" s="989"/>
      <c r="N529" s="74"/>
      <c r="O529" s="74"/>
      <c r="P529" s="74"/>
      <c r="Q529" s="74"/>
      <c r="R529" s="74"/>
      <c r="S529" s="73"/>
      <c r="T529" s="73"/>
      <c r="U529" s="73"/>
      <c r="V529" s="73"/>
      <c r="W529" s="73"/>
      <c r="X529" s="73"/>
      <c r="Y529" s="73"/>
      <c r="Z529" s="73"/>
      <c r="AA529" s="73"/>
      <c r="AB529" s="73"/>
    </row>
    <row r="530" spans="1:28" ht="15.75" customHeight="1">
      <c r="A530" s="73"/>
      <c r="B530" s="73"/>
      <c r="C530" s="73"/>
      <c r="D530" s="73"/>
      <c r="E530" s="970"/>
      <c r="F530" s="73"/>
      <c r="G530" s="591"/>
      <c r="H530" s="988"/>
      <c r="I530" s="73"/>
      <c r="J530" s="73"/>
      <c r="K530" s="74"/>
      <c r="L530" s="74"/>
      <c r="M530" s="989"/>
      <c r="N530" s="74"/>
      <c r="O530" s="74"/>
      <c r="P530" s="74"/>
      <c r="Q530" s="74"/>
      <c r="R530" s="74"/>
      <c r="S530" s="73"/>
      <c r="T530" s="73"/>
      <c r="U530" s="73"/>
      <c r="V530" s="73"/>
      <c r="W530" s="73"/>
      <c r="X530" s="73"/>
      <c r="Y530" s="73"/>
      <c r="Z530" s="73"/>
      <c r="AA530" s="73"/>
      <c r="AB530" s="73"/>
    </row>
    <row r="531" spans="1:28" ht="15.75" customHeight="1">
      <c r="A531" s="73"/>
      <c r="B531" s="73"/>
      <c r="C531" s="73"/>
      <c r="D531" s="73"/>
      <c r="E531" s="970"/>
      <c r="F531" s="73"/>
      <c r="G531" s="591"/>
      <c r="H531" s="988"/>
      <c r="I531" s="73"/>
      <c r="J531" s="73"/>
      <c r="K531" s="74"/>
      <c r="L531" s="74"/>
      <c r="M531" s="989"/>
      <c r="N531" s="74"/>
      <c r="O531" s="74"/>
      <c r="P531" s="74"/>
      <c r="Q531" s="74"/>
      <c r="R531" s="74"/>
      <c r="S531" s="73"/>
      <c r="T531" s="73"/>
      <c r="U531" s="73"/>
      <c r="V531" s="73"/>
      <c r="W531" s="73"/>
      <c r="X531" s="73"/>
      <c r="Y531" s="73"/>
      <c r="Z531" s="73"/>
      <c r="AA531" s="73"/>
      <c r="AB531" s="73"/>
    </row>
    <row r="532" spans="1:28" ht="15.75" customHeight="1">
      <c r="A532" s="73"/>
      <c r="B532" s="73"/>
      <c r="C532" s="73"/>
      <c r="D532" s="73"/>
      <c r="E532" s="970"/>
      <c r="F532" s="73"/>
      <c r="G532" s="591"/>
      <c r="H532" s="988"/>
      <c r="I532" s="73"/>
      <c r="J532" s="73"/>
      <c r="K532" s="74"/>
      <c r="L532" s="74"/>
      <c r="M532" s="989"/>
      <c r="N532" s="74"/>
      <c r="O532" s="74"/>
      <c r="P532" s="74"/>
      <c r="Q532" s="74"/>
      <c r="R532" s="74"/>
      <c r="S532" s="73"/>
      <c r="T532" s="73"/>
      <c r="U532" s="73"/>
      <c r="V532" s="73"/>
      <c r="W532" s="73"/>
      <c r="X532" s="73"/>
      <c r="Y532" s="73"/>
      <c r="Z532" s="73"/>
      <c r="AA532" s="73"/>
      <c r="AB532" s="73"/>
    </row>
    <row r="533" spans="1:28" ht="15.75" customHeight="1">
      <c r="A533" s="73"/>
      <c r="B533" s="73"/>
      <c r="C533" s="73"/>
      <c r="D533" s="73"/>
      <c r="E533" s="970"/>
      <c r="F533" s="73"/>
      <c r="G533" s="591"/>
      <c r="H533" s="988"/>
      <c r="I533" s="73"/>
      <c r="J533" s="73"/>
      <c r="K533" s="74"/>
      <c r="L533" s="74"/>
      <c r="M533" s="989"/>
      <c r="N533" s="74"/>
      <c r="O533" s="74"/>
      <c r="P533" s="74"/>
      <c r="Q533" s="74"/>
      <c r="R533" s="74"/>
      <c r="S533" s="73"/>
      <c r="T533" s="73"/>
      <c r="U533" s="73"/>
      <c r="V533" s="73"/>
      <c r="W533" s="73"/>
      <c r="X533" s="73"/>
      <c r="Y533" s="73"/>
      <c r="Z533" s="73"/>
      <c r="AA533" s="73"/>
      <c r="AB533" s="73"/>
    </row>
    <row r="534" spans="1:28" ht="15.75" customHeight="1">
      <c r="A534" s="73"/>
      <c r="B534" s="73"/>
      <c r="C534" s="73"/>
      <c r="D534" s="73"/>
      <c r="E534" s="970"/>
      <c r="F534" s="73"/>
      <c r="G534" s="591"/>
      <c r="H534" s="988"/>
      <c r="I534" s="73"/>
      <c r="J534" s="73"/>
      <c r="K534" s="74"/>
      <c r="L534" s="74"/>
      <c r="M534" s="989"/>
      <c r="N534" s="74"/>
      <c r="O534" s="74"/>
      <c r="P534" s="74"/>
      <c r="Q534" s="74"/>
      <c r="R534" s="74"/>
      <c r="S534" s="73"/>
      <c r="T534" s="73"/>
      <c r="U534" s="73"/>
      <c r="V534" s="73"/>
      <c r="W534" s="73"/>
      <c r="X534" s="73"/>
      <c r="Y534" s="73"/>
      <c r="Z534" s="73"/>
      <c r="AA534" s="73"/>
      <c r="AB534" s="73"/>
    </row>
    <row r="535" spans="1:28" ht="15.75" customHeight="1">
      <c r="A535" s="73"/>
      <c r="B535" s="73"/>
      <c r="C535" s="73"/>
      <c r="D535" s="73"/>
      <c r="E535" s="970"/>
      <c r="F535" s="73"/>
      <c r="G535" s="591"/>
      <c r="H535" s="988"/>
      <c r="I535" s="73"/>
      <c r="J535" s="73"/>
      <c r="K535" s="74"/>
      <c r="L535" s="74"/>
      <c r="M535" s="989"/>
      <c r="N535" s="74"/>
      <c r="O535" s="74"/>
      <c r="P535" s="74"/>
      <c r="Q535" s="74"/>
      <c r="R535" s="74"/>
      <c r="S535" s="73"/>
      <c r="T535" s="73"/>
      <c r="U535" s="73"/>
      <c r="V535" s="73"/>
      <c r="W535" s="73"/>
      <c r="X535" s="73"/>
      <c r="Y535" s="73"/>
      <c r="Z535" s="73"/>
      <c r="AA535" s="73"/>
      <c r="AB535" s="73"/>
    </row>
    <row r="536" spans="1:28" ht="15.75" customHeight="1">
      <c r="A536" s="73"/>
      <c r="B536" s="73"/>
      <c r="C536" s="73"/>
      <c r="D536" s="73"/>
      <c r="E536" s="970"/>
      <c r="F536" s="73"/>
      <c r="G536" s="591"/>
      <c r="H536" s="988"/>
      <c r="I536" s="73"/>
      <c r="J536" s="73"/>
      <c r="K536" s="74"/>
      <c r="L536" s="74"/>
      <c r="M536" s="989"/>
      <c r="N536" s="74"/>
      <c r="O536" s="74"/>
      <c r="P536" s="74"/>
      <c r="Q536" s="74"/>
      <c r="R536" s="74"/>
      <c r="S536" s="73"/>
      <c r="T536" s="73"/>
      <c r="U536" s="73"/>
      <c r="V536" s="73"/>
      <c r="W536" s="73"/>
      <c r="X536" s="73"/>
      <c r="Y536" s="73"/>
      <c r="Z536" s="73"/>
      <c r="AA536" s="73"/>
      <c r="AB536" s="73"/>
    </row>
    <row r="537" spans="1:28" ht="15.75" customHeight="1">
      <c r="A537" s="73"/>
      <c r="B537" s="73"/>
      <c r="C537" s="73"/>
      <c r="D537" s="73"/>
      <c r="E537" s="970"/>
      <c r="F537" s="73"/>
      <c r="G537" s="591"/>
      <c r="H537" s="988"/>
      <c r="I537" s="73"/>
      <c r="J537" s="73"/>
      <c r="K537" s="74"/>
      <c r="L537" s="74"/>
      <c r="M537" s="989"/>
      <c r="N537" s="74"/>
      <c r="O537" s="74"/>
      <c r="P537" s="74"/>
      <c r="Q537" s="74"/>
      <c r="R537" s="74"/>
      <c r="S537" s="73"/>
      <c r="T537" s="73"/>
      <c r="U537" s="73"/>
      <c r="V537" s="73"/>
      <c r="W537" s="73"/>
      <c r="X537" s="73"/>
      <c r="Y537" s="73"/>
      <c r="Z537" s="73"/>
      <c r="AA537" s="73"/>
      <c r="AB537" s="73"/>
    </row>
    <row r="538" spans="1:28" ht="15.75" customHeight="1">
      <c r="A538" s="73"/>
      <c r="B538" s="73"/>
      <c r="C538" s="73"/>
      <c r="D538" s="73"/>
      <c r="E538" s="970"/>
      <c r="F538" s="73"/>
      <c r="G538" s="591"/>
      <c r="H538" s="988"/>
      <c r="I538" s="73"/>
      <c r="J538" s="73"/>
      <c r="K538" s="74"/>
      <c r="L538" s="74"/>
      <c r="M538" s="989"/>
      <c r="N538" s="74"/>
      <c r="O538" s="74"/>
      <c r="P538" s="74"/>
      <c r="Q538" s="74"/>
      <c r="R538" s="74"/>
      <c r="S538" s="73"/>
      <c r="T538" s="73"/>
      <c r="U538" s="73"/>
      <c r="V538" s="73"/>
      <c r="W538" s="73"/>
      <c r="X538" s="73"/>
      <c r="Y538" s="73"/>
      <c r="Z538" s="73"/>
      <c r="AA538" s="73"/>
      <c r="AB538" s="73"/>
    </row>
    <row r="539" spans="1:28" ht="15.75" customHeight="1">
      <c r="A539" s="73"/>
      <c r="B539" s="73"/>
      <c r="C539" s="73"/>
      <c r="D539" s="73"/>
      <c r="E539" s="970"/>
      <c r="F539" s="73"/>
      <c r="G539" s="591"/>
      <c r="H539" s="988"/>
      <c r="I539" s="73"/>
      <c r="J539" s="73"/>
      <c r="K539" s="74"/>
      <c r="L539" s="74"/>
      <c r="M539" s="989"/>
      <c r="N539" s="74"/>
      <c r="O539" s="74"/>
      <c r="P539" s="74"/>
      <c r="Q539" s="74"/>
      <c r="R539" s="74"/>
      <c r="S539" s="73"/>
      <c r="T539" s="73"/>
      <c r="U539" s="73"/>
      <c r="V539" s="73"/>
      <c r="W539" s="73"/>
      <c r="X539" s="73"/>
      <c r="Y539" s="73"/>
      <c r="Z539" s="73"/>
      <c r="AA539" s="73"/>
      <c r="AB539" s="73"/>
    </row>
    <row r="540" spans="1:28" ht="15.75" customHeight="1">
      <c r="A540" s="73"/>
      <c r="B540" s="73"/>
      <c r="C540" s="73"/>
      <c r="D540" s="73"/>
      <c r="E540" s="970"/>
      <c r="F540" s="73"/>
      <c r="G540" s="591"/>
      <c r="H540" s="988"/>
      <c r="I540" s="73"/>
      <c r="J540" s="73"/>
      <c r="K540" s="74"/>
      <c r="L540" s="74"/>
      <c r="M540" s="989"/>
      <c r="N540" s="74"/>
      <c r="O540" s="74"/>
      <c r="P540" s="74"/>
      <c r="Q540" s="74"/>
      <c r="R540" s="74"/>
      <c r="S540" s="73"/>
      <c r="T540" s="73"/>
      <c r="U540" s="73"/>
      <c r="V540" s="73"/>
      <c r="W540" s="73"/>
      <c r="X540" s="73"/>
      <c r="Y540" s="73"/>
      <c r="Z540" s="73"/>
      <c r="AA540" s="73"/>
      <c r="AB540" s="73"/>
    </row>
    <row r="541" spans="1:28" ht="15.75" customHeight="1">
      <c r="A541" s="73"/>
      <c r="B541" s="73"/>
      <c r="C541" s="73"/>
      <c r="D541" s="73"/>
      <c r="E541" s="970"/>
      <c r="F541" s="73"/>
      <c r="G541" s="591"/>
      <c r="H541" s="988"/>
      <c r="I541" s="73"/>
      <c r="J541" s="73"/>
      <c r="K541" s="74"/>
      <c r="L541" s="74"/>
      <c r="M541" s="989"/>
      <c r="N541" s="74"/>
      <c r="O541" s="74"/>
      <c r="P541" s="74"/>
      <c r="Q541" s="74"/>
      <c r="R541" s="74"/>
      <c r="S541" s="73"/>
      <c r="T541" s="73"/>
      <c r="U541" s="73"/>
      <c r="V541" s="73"/>
      <c r="W541" s="73"/>
      <c r="X541" s="73"/>
      <c r="Y541" s="73"/>
      <c r="Z541" s="73"/>
      <c r="AA541" s="73"/>
      <c r="AB541" s="73"/>
    </row>
    <row r="542" spans="1:28" ht="15.75" customHeight="1">
      <c r="A542" s="73"/>
      <c r="B542" s="73"/>
      <c r="C542" s="73"/>
      <c r="D542" s="73"/>
      <c r="E542" s="970"/>
      <c r="F542" s="73"/>
      <c r="G542" s="591"/>
      <c r="H542" s="988"/>
      <c r="I542" s="73"/>
      <c r="J542" s="73"/>
      <c r="K542" s="74"/>
      <c r="L542" s="74"/>
      <c r="M542" s="989"/>
      <c r="N542" s="74"/>
      <c r="O542" s="74"/>
      <c r="P542" s="74"/>
      <c r="Q542" s="74"/>
      <c r="R542" s="74"/>
      <c r="S542" s="73"/>
      <c r="T542" s="73"/>
      <c r="U542" s="73"/>
      <c r="V542" s="73"/>
      <c r="W542" s="73"/>
      <c r="X542" s="73"/>
      <c r="Y542" s="73"/>
      <c r="Z542" s="73"/>
      <c r="AA542" s="73"/>
      <c r="AB542" s="73"/>
    </row>
    <row r="543" spans="1:28" ht="15.75" customHeight="1">
      <c r="A543" s="73"/>
      <c r="B543" s="73"/>
      <c r="C543" s="73"/>
      <c r="D543" s="73"/>
      <c r="E543" s="970"/>
      <c r="F543" s="73"/>
      <c r="G543" s="591"/>
      <c r="H543" s="988"/>
      <c r="I543" s="73"/>
      <c r="J543" s="73"/>
      <c r="K543" s="74"/>
      <c r="L543" s="74"/>
      <c r="M543" s="989"/>
      <c r="N543" s="74"/>
      <c r="O543" s="74"/>
      <c r="P543" s="74"/>
      <c r="Q543" s="74"/>
      <c r="R543" s="74"/>
      <c r="S543" s="73"/>
      <c r="T543" s="73"/>
      <c r="U543" s="73"/>
      <c r="V543" s="73"/>
      <c r="W543" s="73"/>
      <c r="X543" s="73"/>
      <c r="Y543" s="73"/>
      <c r="Z543" s="73"/>
      <c r="AA543" s="73"/>
      <c r="AB543" s="73"/>
    </row>
    <row r="544" spans="1:28" ht="15.75" customHeight="1">
      <c r="A544" s="73"/>
      <c r="B544" s="73"/>
      <c r="C544" s="73"/>
      <c r="D544" s="73"/>
      <c r="E544" s="970"/>
      <c r="F544" s="73"/>
      <c r="G544" s="591"/>
      <c r="H544" s="988"/>
      <c r="I544" s="73"/>
      <c r="J544" s="73"/>
      <c r="K544" s="74"/>
      <c r="L544" s="74"/>
      <c r="M544" s="989"/>
      <c r="N544" s="74"/>
      <c r="O544" s="74"/>
      <c r="P544" s="74"/>
      <c r="Q544" s="74"/>
      <c r="R544" s="74"/>
      <c r="S544" s="73"/>
      <c r="T544" s="73"/>
      <c r="U544" s="73"/>
      <c r="V544" s="73"/>
      <c r="W544" s="73"/>
      <c r="X544" s="73"/>
      <c r="Y544" s="73"/>
      <c r="Z544" s="73"/>
      <c r="AA544" s="73"/>
      <c r="AB544" s="73"/>
    </row>
    <row r="545" spans="1:28" ht="15.75" customHeight="1">
      <c r="A545" s="73"/>
      <c r="B545" s="73"/>
      <c r="C545" s="73"/>
      <c r="D545" s="73"/>
      <c r="E545" s="970"/>
      <c r="F545" s="73"/>
      <c r="G545" s="591"/>
      <c r="H545" s="988"/>
      <c r="I545" s="73"/>
      <c r="J545" s="73"/>
      <c r="K545" s="74"/>
      <c r="L545" s="74"/>
      <c r="M545" s="989"/>
      <c r="N545" s="74"/>
      <c r="O545" s="74"/>
      <c r="P545" s="74"/>
      <c r="Q545" s="74"/>
      <c r="R545" s="74"/>
      <c r="S545" s="73"/>
      <c r="T545" s="73"/>
      <c r="U545" s="73"/>
      <c r="V545" s="73"/>
      <c r="W545" s="73"/>
      <c r="X545" s="73"/>
      <c r="Y545" s="73"/>
      <c r="Z545" s="73"/>
      <c r="AA545" s="73"/>
      <c r="AB545" s="73"/>
    </row>
    <row r="546" spans="1:28" ht="15.75" customHeight="1">
      <c r="A546" s="73"/>
      <c r="B546" s="73"/>
      <c r="C546" s="73"/>
      <c r="D546" s="73"/>
      <c r="E546" s="970"/>
      <c r="F546" s="73"/>
      <c r="G546" s="591"/>
      <c r="H546" s="988"/>
      <c r="I546" s="73"/>
      <c r="J546" s="73"/>
      <c r="K546" s="74"/>
      <c r="L546" s="74"/>
      <c r="M546" s="989"/>
      <c r="N546" s="74"/>
      <c r="O546" s="74"/>
      <c r="P546" s="74"/>
      <c r="Q546" s="74"/>
      <c r="R546" s="74"/>
      <c r="S546" s="73"/>
      <c r="T546" s="73"/>
      <c r="U546" s="73"/>
      <c r="V546" s="73"/>
      <c r="W546" s="73"/>
      <c r="X546" s="73"/>
      <c r="Y546" s="73"/>
      <c r="Z546" s="73"/>
      <c r="AA546" s="73"/>
      <c r="AB546" s="73"/>
    </row>
    <row r="547" spans="1:28" ht="15.75" customHeight="1">
      <c r="A547" s="73"/>
      <c r="B547" s="73"/>
      <c r="C547" s="73"/>
      <c r="D547" s="73"/>
      <c r="E547" s="970"/>
      <c r="F547" s="73"/>
      <c r="G547" s="591"/>
      <c r="H547" s="988"/>
      <c r="I547" s="73"/>
      <c r="J547" s="73"/>
      <c r="K547" s="74"/>
      <c r="L547" s="74"/>
      <c r="M547" s="989"/>
      <c r="N547" s="74"/>
      <c r="O547" s="74"/>
      <c r="P547" s="74"/>
      <c r="Q547" s="74"/>
      <c r="R547" s="74"/>
      <c r="S547" s="73"/>
      <c r="T547" s="73"/>
      <c r="U547" s="73"/>
      <c r="V547" s="73"/>
      <c r="W547" s="73"/>
      <c r="X547" s="73"/>
      <c r="Y547" s="73"/>
      <c r="Z547" s="73"/>
      <c r="AA547" s="73"/>
      <c r="AB547" s="73"/>
    </row>
    <row r="548" spans="1:28" ht="15.75" customHeight="1">
      <c r="A548" s="73"/>
      <c r="B548" s="73"/>
      <c r="C548" s="73"/>
      <c r="D548" s="73"/>
      <c r="E548" s="970"/>
      <c r="F548" s="73"/>
      <c r="G548" s="591"/>
      <c r="H548" s="988"/>
      <c r="I548" s="73"/>
      <c r="J548" s="73"/>
      <c r="K548" s="74"/>
      <c r="L548" s="74"/>
      <c r="M548" s="989"/>
      <c r="N548" s="74"/>
      <c r="O548" s="74"/>
      <c r="P548" s="74"/>
      <c r="Q548" s="74"/>
      <c r="R548" s="74"/>
      <c r="S548" s="73"/>
      <c r="T548" s="73"/>
      <c r="U548" s="73"/>
      <c r="V548" s="73"/>
      <c r="W548" s="73"/>
      <c r="X548" s="73"/>
      <c r="Y548" s="73"/>
      <c r="Z548" s="73"/>
      <c r="AA548" s="73"/>
      <c r="AB548" s="73"/>
    </row>
    <row r="549" spans="1:28" ht="15.75" customHeight="1">
      <c r="A549" s="73"/>
      <c r="B549" s="73"/>
      <c r="C549" s="73"/>
      <c r="D549" s="73"/>
      <c r="E549" s="970"/>
      <c r="F549" s="73"/>
      <c r="G549" s="591"/>
      <c r="H549" s="988"/>
      <c r="I549" s="73"/>
      <c r="J549" s="73"/>
      <c r="K549" s="74"/>
      <c r="L549" s="74"/>
      <c r="M549" s="989"/>
      <c r="N549" s="74"/>
      <c r="O549" s="74"/>
      <c r="P549" s="74"/>
      <c r="Q549" s="74"/>
      <c r="R549" s="74"/>
      <c r="S549" s="73"/>
      <c r="T549" s="73"/>
      <c r="U549" s="73"/>
      <c r="V549" s="73"/>
      <c r="W549" s="73"/>
      <c r="X549" s="73"/>
      <c r="Y549" s="73"/>
      <c r="Z549" s="73"/>
      <c r="AA549" s="73"/>
      <c r="AB549" s="73"/>
    </row>
    <row r="550" spans="1:28" ht="15.75" customHeight="1">
      <c r="A550" s="73"/>
      <c r="B550" s="73"/>
      <c r="C550" s="73"/>
      <c r="D550" s="73"/>
      <c r="E550" s="970"/>
      <c r="F550" s="73"/>
      <c r="G550" s="591"/>
      <c r="H550" s="988"/>
      <c r="I550" s="73"/>
      <c r="J550" s="73"/>
      <c r="K550" s="74"/>
      <c r="L550" s="74"/>
      <c r="M550" s="989"/>
      <c r="N550" s="74"/>
      <c r="O550" s="74"/>
      <c r="P550" s="74"/>
      <c r="Q550" s="74"/>
      <c r="R550" s="74"/>
      <c r="S550" s="73"/>
      <c r="T550" s="73"/>
      <c r="U550" s="73"/>
      <c r="V550" s="73"/>
      <c r="W550" s="73"/>
      <c r="X550" s="73"/>
      <c r="Y550" s="73"/>
      <c r="Z550" s="73"/>
      <c r="AA550" s="73"/>
      <c r="AB550" s="73"/>
    </row>
    <row r="551" spans="1:28" ht="15.75" customHeight="1">
      <c r="A551" s="73"/>
      <c r="B551" s="73"/>
      <c r="C551" s="73"/>
      <c r="D551" s="73"/>
      <c r="E551" s="970"/>
      <c r="F551" s="73"/>
      <c r="G551" s="591"/>
      <c r="H551" s="988"/>
      <c r="I551" s="73"/>
      <c r="J551" s="73"/>
      <c r="K551" s="74"/>
      <c r="L551" s="74"/>
      <c r="M551" s="989"/>
      <c r="N551" s="74"/>
      <c r="O551" s="74"/>
      <c r="P551" s="74"/>
      <c r="Q551" s="74"/>
      <c r="R551" s="74"/>
      <c r="S551" s="73"/>
      <c r="T551" s="73"/>
      <c r="U551" s="73"/>
      <c r="V551" s="73"/>
      <c r="W551" s="73"/>
      <c r="X551" s="73"/>
      <c r="Y551" s="73"/>
      <c r="Z551" s="73"/>
      <c r="AA551" s="73"/>
      <c r="AB551" s="73"/>
    </row>
    <row r="552" spans="1:28" ht="15.75" customHeight="1">
      <c r="A552" s="73"/>
      <c r="B552" s="73"/>
      <c r="C552" s="73"/>
      <c r="D552" s="73"/>
      <c r="E552" s="970"/>
      <c r="F552" s="73"/>
      <c r="G552" s="591"/>
      <c r="H552" s="988"/>
      <c r="I552" s="73"/>
      <c r="J552" s="73"/>
      <c r="K552" s="74"/>
      <c r="L552" s="74"/>
      <c r="M552" s="989"/>
      <c r="N552" s="74"/>
      <c r="O552" s="74"/>
      <c r="P552" s="74"/>
      <c r="Q552" s="74"/>
      <c r="R552" s="74"/>
      <c r="S552" s="73"/>
      <c r="T552" s="73"/>
      <c r="U552" s="73"/>
      <c r="V552" s="73"/>
      <c r="W552" s="73"/>
      <c r="X552" s="73"/>
      <c r="Y552" s="73"/>
      <c r="Z552" s="73"/>
      <c r="AA552" s="73"/>
      <c r="AB552" s="73"/>
    </row>
    <row r="553" spans="1:28" ht="15.75" customHeight="1">
      <c r="A553" s="73"/>
      <c r="B553" s="73"/>
      <c r="C553" s="73"/>
      <c r="D553" s="73"/>
      <c r="E553" s="970"/>
      <c r="F553" s="73"/>
      <c r="G553" s="591"/>
      <c r="H553" s="988"/>
      <c r="I553" s="73"/>
      <c r="J553" s="73"/>
      <c r="K553" s="74"/>
      <c r="L553" s="74"/>
      <c r="M553" s="989"/>
      <c r="N553" s="74"/>
      <c r="O553" s="74"/>
      <c r="P553" s="74"/>
      <c r="Q553" s="74"/>
      <c r="R553" s="74"/>
      <c r="S553" s="73"/>
      <c r="T553" s="73"/>
      <c r="U553" s="73"/>
      <c r="V553" s="73"/>
      <c r="W553" s="73"/>
      <c r="X553" s="73"/>
      <c r="Y553" s="73"/>
      <c r="Z553" s="73"/>
      <c r="AA553" s="73"/>
      <c r="AB553" s="73"/>
    </row>
    <row r="554" spans="1:28" ht="15.75" customHeight="1">
      <c r="A554" s="73"/>
      <c r="B554" s="73"/>
      <c r="C554" s="73"/>
      <c r="D554" s="73"/>
      <c r="E554" s="970"/>
      <c r="F554" s="73"/>
      <c r="G554" s="591"/>
      <c r="H554" s="988"/>
      <c r="I554" s="73"/>
      <c r="J554" s="73"/>
      <c r="K554" s="74"/>
      <c r="L554" s="74"/>
      <c r="M554" s="989"/>
      <c r="N554" s="74"/>
      <c r="O554" s="74"/>
      <c r="P554" s="74"/>
      <c r="Q554" s="74"/>
      <c r="R554" s="74"/>
      <c r="S554" s="73"/>
      <c r="T554" s="73"/>
      <c r="U554" s="73"/>
      <c r="V554" s="73"/>
      <c r="W554" s="73"/>
      <c r="X554" s="73"/>
      <c r="Y554" s="73"/>
      <c r="Z554" s="73"/>
      <c r="AA554" s="73"/>
      <c r="AB554" s="73"/>
    </row>
    <row r="555" spans="1:28" ht="15.75" customHeight="1">
      <c r="A555" s="73"/>
      <c r="B555" s="73"/>
      <c r="C555" s="73"/>
      <c r="D555" s="73"/>
      <c r="E555" s="970"/>
      <c r="F555" s="73"/>
      <c r="G555" s="591"/>
      <c r="H555" s="988"/>
      <c r="I555" s="73"/>
      <c r="J555" s="73"/>
      <c r="K555" s="74"/>
      <c r="L555" s="74"/>
      <c r="M555" s="989"/>
      <c r="N555" s="74"/>
      <c r="O555" s="74"/>
      <c r="P555" s="74"/>
      <c r="Q555" s="74"/>
      <c r="R555" s="74"/>
      <c r="S555" s="73"/>
      <c r="T555" s="73"/>
      <c r="U555" s="73"/>
      <c r="V555" s="73"/>
      <c r="W555" s="73"/>
      <c r="X555" s="73"/>
      <c r="Y555" s="73"/>
      <c r="Z555" s="73"/>
      <c r="AA555" s="73"/>
      <c r="AB555" s="73"/>
    </row>
    <row r="556" spans="1:28" ht="15.75" customHeight="1">
      <c r="A556" s="73"/>
      <c r="B556" s="73"/>
      <c r="C556" s="73"/>
      <c r="D556" s="73"/>
      <c r="E556" s="970"/>
      <c r="F556" s="73"/>
      <c r="G556" s="591"/>
      <c r="H556" s="988"/>
      <c r="I556" s="73"/>
      <c r="J556" s="73"/>
      <c r="K556" s="74"/>
      <c r="L556" s="74"/>
      <c r="M556" s="989"/>
      <c r="N556" s="74"/>
      <c r="O556" s="74"/>
      <c r="P556" s="74"/>
      <c r="Q556" s="74"/>
      <c r="R556" s="74"/>
      <c r="S556" s="73"/>
      <c r="T556" s="73"/>
      <c r="U556" s="73"/>
      <c r="V556" s="73"/>
      <c r="W556" s="73"/>
      <c r="X556" s="73"/>
      <c r="Y556" s="73"/>
      <c r="Z556" s="73"/>
      <c r="AA556" s="73"/>
      <c r="AB556" s="73"/>
    </row>
    <row r="557" spans="1:28" ht="15.75" customHeight="1">
      <c r="A557" s="73"/>
      <c r="B557" s="73"/>
      <c r="C557" s="73"/>
      <c r="D557" s="73"/>
      <c r="E557" s="970"/>
      <c r="F557" s="73"/>
      <c r="G557" s="591"/>
      <c r="H557" s="988"/>
      <c r="I557" s="73"/>
      <c r="J557" s="73"/>
      <c r="K557" s="74"/>
      <c r="L557" s="74"/>
      <c r="M557" s="989"/>
      <c r="N557" s="74"/>
      <c r="O557" s="74"/>
      <c r="P557" s="74"/>
      <c r="Q557" s="74"/>
      <c r="R557" s="74"/>
      <c r="S557" s="73"/>
      <c r="T557" s="73"/>
      <c r="U557" s="73"/>
      <c r="V557" s="73"/>
      <c r="W557" s="73"/>
      <c r="X557" s="73"/>
      <c r="Y557" s="73"/>
      <c r="Z557" s="73"/>
      <c r="AA557" s="73"/>
      <c r="AB557" s="73"/>
    </row>
    <row r="558" spans="1:28" ht="15.75" customHeight="1">
      <c r="A558" s="73"/>
      <c r="B558" s="73"/>
      <c r="C558" s="73"/>
      <c r="D558" s="73"/>
      <c r="E558" s="970"/>
      <c r="F558" s="73"/>
      <c r="G558" s="591"/>
      <c r="H558" s="988"/>
      <c r="I558" s="73"/>
      <c r="J558" s="73"/>
      <c r="K558" s="74"/>
      <c r="L558" s="74"/>
      <c r="M558" s="989"/>
      <c r="N558" s="74"/>
      <c r="O558" s="74"/>
      <c r="P558" s="74"/>
      <c r="Q558" s="74"/>
      <c r="R558" s="74"/>
      <c r="S558" s="73"/>
      <c r="T558" s="73"/>
      <c r="U558" s="73"/>
      <c r="V558" s="73"/>
      <c r="W558" s="73"/>
      <c r="X558" s="73"/>
      <c r="Y558" s="73"/>
      <c r="Z558" s="73"/>
      <c r="AA558" s="73"/>
      <c r="AB558" s="73"/>
    </row>
    <row r="559" spans="1:28" ht="15.75" customHeight="1">
      <c r="A559" s="73"/>
      <c r="B559" s="73"/>
      <c r="C559" s="73"/>
      <c r="D559" s="73"/>
      <c r="E559" s="970"/>
      <c r="F559" s="73"/>
      <c r="G559" s="591"/>
      <c r="H559" s="988"/>
      <c r="I559" s="73"/>
      <c r="J559" s="73"/>
      <c r="K559" s="74"/>
      <c r="L559" s="74"/>
      <c r="M559" s="989"/>
      <c r="N559" s="74"/>
      <c r="O559" s="74"/>
      <c r="P559" s="74"/>
      <c r="Q559" s="74"/>
      <c r="R559" s="74"/>
      <c r="S559" s="73"/>
      <c r="T559" s="73"/>
      <c r="U559" s="73"/>
      <c r="V559" s="73"/>
      <c r="W559" s="73"/>
      <c r="X559" s="73"/>
      <c r="Y559" s="73"/>
      <c r="Z559" s="73"/>
      <c r="AA559" s="73"/>
      <c r="AB559" s="73"/>
    </row>
    <row r="560" spans="1:28" ht="15.75" customHeight="1">
      <c r="A560" s="73"/>
      <c r="B560" s="73"/>
      <c r="C560" s="73"/>
      <c r="D560" s="73"/>
      <c r="E560" s="970"/>
      <c r="F560" s="73"/>
      <c r="G560" s="591"/>
      <c r="H560" s="988"/>
      <c r="I560" s="73"/>
      <c r="J560" s="73"/>
      <c r="K560" s="74"/>
      <c r="L560" s="74"/>
      <c r="M560" s="989"/>
      <c r="N560" s="74"/>
      <c r="O560" s="74"/>
      <c r="P560" s="74"/>
      <c r="Q560" s="74"/>
      <c r="R560" s="74"/>
      <c r="S560" s="73"/>
      <c r="T560" s="73"/>
      <c r="U560" s="73"/>
      <c r="V560" s="73"/>
      <c r="W560" s="73"/>
      <c r="X560" s="73"/>
      <c r="Y560" s="73"/>
      <c r="Z560" s="73"/>
      <c r="AA560" s="73"/>
      <c r="AB560" s="73"/>
    </row>
    <row r="561" spans="1:28" ht="15.75" customHeight="1">
      <c r="A561" s="73"/>
      <c r="B561" s="73"/>
      <c r="C561" s="73"/>
      <c r="D561" s="73"/>
      <c r="E561" s="970"/>
      <c r="F561" s="73"/>
      <c r="G561" s="591"/>
      <c r="H561" s="988"/>
      <c r="I561" s="73"/>
      <c r="J561" s="73"/>
      <c r="K561" s="74"/>
      <c r="L561" s="74"/>
      <c r="M561" s="989"/>
      <c r="N561" s="74"/>
      <c r="O561" s="74"/>
      <c r="P561" s="74"/>
      <c r="Q561" s="74"/>
      <c r="R561" s="74"/>
      <c r="S561" s="73"/>
      <c r="T561" s="73"/>
      <c r="U561" s="73"/>
      <c r="V561" s="73"/>
      <c r="W561" s="73"/>
      <c r="X561" s="73"/>
      <c r="Y561" s="73"/>
      <c r="Z561" s="73"/>
      <c r="AA561" s="73"/>
      <c r="AB561" s="73"/>
    </row>
    <row r="562" spans="1:28" ht="15.75" customHeight="1">
      <c r="A562" s="73"/>
      <c r="B562" s="73"/>
      <c r="C562" s="73"/>
      <c r="D562" s="73"/>
      <c r="E562" s="970"/>
      <c r="F562" s="73"/>
      <c r="G562" s="591"/>
      <c r="H562" s="988"/>
      <c r="I562" s="73"/>
      <c r="J562" s="73"/>
      <c r="K562" s="74"/>
      <c r="L562" s="74"/>
      <c r="M562" s="989"/>
      <c r="N562" s="74"/>
      <c r="O562" s="74"/>
      <c r="P562" s="74"/>
      <c r="Q562" s="74"/>
      <c r="R562" s="74"/>
      <c r="S562" s="73"/>
      <c r="T562" s="73"/>
      <c r="U562" s="73"/>
      <c r="V562" s="73"/>
      <c r="W562" s="73"/>
      <c r="X562" s="73"/>
      <c r="Y562" s="73"/>
      <c r="Z562" s="73"/>
      <c r="AA562" s="73"/>
      <c r="AB562" s="73"/>
    </row>
    <row r="563" spans="1:28" ht="15.75" customHeight="1">
      <c r="A563" s="73"/>
      <c r="B563" s="73"/>
      <c r="C563" s="73"/>
      <c r="D563" s="73"/>
      <c r="E563" s="970"/>
      <c r="F563" s="73"/>
      <c r="G563" s="591"/>
      <c r="H563" s="988"/>
      <c r="I563" s="73"/>
      <c r="J563" s="73"/>
      <c r="K563" s="74"/>
      <c r="L563" s="74"/>
      <c r="M563" s="989"/>
      <c r="N563" s="74"/>
      <c r="O563" s="74"/>
      <c r="P563" s="74"/>
      <c r="Q563" s="74"/>
      <c r="R563" s="74"/>
      <c r="S563" s="73"/>
      <c r="T563" s="73"/>
      <c r="U563" s="73"/>
      <c r="V563" s="73"/>
      <c r="W563" s="73"/>
      <c r="X563" s="73"/>
      <c r="Y563" s="73"/>
      <c r="Z563" s="73"/>
      <c r="AA563" s="73"/>
      <c r="AB563" s="73"/>
    </row>
    <row r="564" spans="1:28" ht="15.75" customHeight="1">
      <c r="A564" s="73"/>
      <c r="B564" s="73"/>
      <c r="C564" s="73"/>
      <c r="D564" s="73"/>
      <c r="E564" s="970"/>
      <c r="F564" s="73"/>
      <c r="G564" s="591"/>
      <c r="H564" s="988"/>
      <c r="I564" s="73"/>
      <c r="J564" s="73"/>
      <c r="K564" s="74"/>
      <c r="L564" s="74"/>
      <c r="M564" s="989"/>
      <c r="N564" s="74"/>
      <c r="O564" s="74"/>
      <c r="P564" s="74"/>
      <c r="Q564" s="74"/>
      <c r="R564" s="74"/>
      <c r="S564" s="73"/>
      <c r="T564" s="73"/>
      <c r="U564" s="73"/>
      <c r="V564" s="73"/>
      <c r="W564" s="73"/>
      <c r="X564" s="73"/>
      <c r="Y564" s="73"/>
      <c r="Z564" s="73"/>
      <c r="AA564" s="73"/>
      <c r="AB564" s="73"/>
    </row>
    <row r="565" spans="1:28" ht="15.75" customHeight="1">
      <c r="A565" s="73"/>
      <c r="B565" s="73"/>
      <c r="C565" s="73"/>
      <c r="D565" s="73"/>
      <c r="E565" s="970"/>
      <c r="F565" s="73"/>
      <c r="G565" s="591"/>
      <c r="H565" s="988"/>
      <c r="I565" s="73"/>
      <c r="J565" s="73"/>
      <c r="K565" s="74"/>
      <c r="L565" s="74"/>
      <c r="M565" s="989"/>
      <c r="N565" s="74"/>
      <c r="O565" s="74"/>
      <c r="P565" s="74"/>
      <c r="Q565" s="74"/>
      <c r="R565" s="74"/>
      <c r="S565" s="73"/>
      <c r="T565" s="73"/>
      <c r="U565" s="73"/>
      <c r="V565" s="73"/>
      <c r="W565" s="73"/>
      <c r="X565" s="73"/>
      <c r="Y565" s="73"/>
      <c r="Z565" s="73"/>
      <c r="AA565" s="73"/>
      <c r="AB565" s="73"/>
    </row>
    <row r="566" spans="1:28" ht="15.75" customHeight="1">
      <c r="A566" s="73"/>
      <c r="B566" s="73"/>
      <c r="C566" s="73"/>
      <c r="D566" s="73"/>
      <c r="E566" s="970"/>
      <c r="F566" s="73"/>
      <c r="G566" s="591"/>
      <c r="H566" s="988"/>
      <c r="I566" s="73"/>
      <c r="J566" s="73"/>
      <c r="K566" s="74"/>
      <c r="L566" s="74"/>
      <c r="M566" s="989"/>
      <c r="N566" s="74"/>
      <c r="O566" s="74"/>
      <c r="P566" s="74"/>
      <c r="Q566" s="74"/>
      <c r="R566" s="74"/>
      <c r="S566" s="73"/>
      <c r="T566" s="73"/>
      <c r="U566" s="73"/>
      <c r="V566" s="73"/>
      <c r="W566" s="73"/>
      <c r="X566" s="73"/>
      <c r="Y566" s="73"/>
      <c r="Z566" s="73"/>
      <c r="AA566" s="73"/>
      <c r="AB566" s="73"/>
    </row>
    <row r="567" spans="1:28" ht="15.75" customHeight="1">
      <c r="A567" s="73"/>
      <c r="B567" s="73"/>
      <c r="C567" s="73"/>
      <c r="D567" s="73"/>
      <c r="E567" s="970"/>
      <c r="F567" s="73"/>
      <c r="G567" s="591"/>
      <c r="H567" s="988"/>
      <c r="I567" s="73"/>
      <c r="J567" s="73"/>
      <c r="K567" s="74"/>
      <c r="L567" s="74"/>
      <c r="M567" s="989"/>
      <c r="N567" s="74"/>
      <c r="O567" s="74"/>
      <c r="P567" s="74"/>
      <c r="Q567" s="74"/>
      <c r="R567" s="74"/>
      <c r="S567" s="73"/>
      <c r="T567" s="73"/>
      <c r="U567" s="73"/>
      <c r="V567" s="73"/>
      <c r="W567" s="73"/>
      <c r="X567" s="73"/>
      <c r="Y567" s="73"/>
      <c r="Z567" s="73"/>
      <c r="AA567" s="73"/>
      <c r="AB567" s="73"/>
    </row>
    <row r="568" spans="1:28" ht="15.75" customHeight="1">
      <c r="A568" s="73"/>
      <c r="B568" s="73"/>
      <c r="C568" s="73"/>
      <c r="D568" s="73"/>
      <c r="E568" s="970"/>
      <c r="F568" s="73"/>
      <c r="G568" s="591"/>
      <c r="H568" s="988"/>
      <c r="I568" s="73"/>
      <c r="J568" s="73"/>
      <c r="K568" s="74"/>
      <c r="L568" s="74"/>
      <c r="M568" s="989"/>
      <c r="N568" s="74"/>
      <c r="O568" s="74"/>
      <c r="P568" s="74"/>
      <c r="Q568" s="74"/>
      <c r="R568" s="74"/>
      <c r="S568" s="73"/>
      <c r="T568" s="73"/>
      <c r="U568" s="73"/>
      <c r="V568" s="73"/>
      <c r="W568" s="73"/>
      <c r="X568" s="73"/>
      <c r="Y568" s="73"/>
      <c r="Z568" s="73"/>
      <c r="AA568" s="73"/>
      <c r="AB568" s="73"/>
    </row>
    <row r="569" spans="1:28" ht="15.75" customHeight="1">
      <c r="A569" s="73"/>
      <c r="B569" s="73"/>
      <c r="C569" s="73"/>
      <c r="D569" s="73"/>
      <c r="E569" s="970"/>
      <c r="F569" s="73"/>
      <c r="G569" s="591"/>
      <c r="H569" s="988"/>
      <c r="I569" s="73"/>
      <c r="J569" s="73"/>
      <c r="K569" s="74"/>
      <c r="L569" s="74"/>
      <c r="M569" s="989"/>
      <c r="N569" s="74"/>
      <c r="O569" s="74"/>
      <c r="P569" s="74"/>
      <c r="Q569" s="74"/>
      <c r="R569" s="74"/>
      <c r="S569" s="73"/>
      <c r="T569" s="73"/>
      <c r="U569" s="73"/>
      <c r="V569" s="73"/>
      <c r="W569" s="73"/>
      <c r="X569" s="73"/>
      <c r="Y569" s="73"/>
      <c r="Z569" s="73"/>
      <c r="AA569" s="73"/>
      <c r="AB569" s="73"/>
    </row>
    <row r="570" spans="1:28" ht="15.75" customHeight="1">
      <c r="A570" s="73"/>
      <c r="B570" s="73"/>
      <c r="C570" s="73"/>
      <c r="D570" s="73"/>
      <c r="E570" s="970"/>
      <c r="F570" s="73"/>
      <c r="G570" s="591"/>
      <c r="H570" s="988"/>
      <c r="I570" s="73"/>
      <c r="J570" s="73"/>
      <c r="K570" s="74"/>
      <c r="L570" s="74"/>
      <c r="M570" s="989"/>
      <c r="N570" s="74"/>
      <c r="O570" s="74"/>
      <c r="P570" s="74"/>
      <c r="Q570" s="74"/>
      <c r="R570" s="74"/>
      <c r="S570" s="73"/>
      <c r="T570" s="73"/>
      <c r="U570" s="73"/>
      <c r="V570" s="73"/>
      <c r="W570" s="73"/>
      <c r="X570" s="73"/>
      <c r="Y570" s="73"/>
      <c r="Z570" s="73"/>
      <c r="AA570" s="73"/>
      <c r="AB570" s="73"/>
    </row>
    <row r="571" spans="1:28" ht="15.75" customHeight="1">
      <c r="A571" s="73"/>
      <c r="B571" s="73"/>
      <c r="C571" s="73"/>
      <c r="D571" s="73"/>
      <c r="E571" s="970"/>
      <c r="F571" s="73"/>
      <c r="G571" s="591"/>
      <c r="H571" s="988"/>
      <c r="I571" s="73"/>
      <c r="J571" s="73"/>
      <c r="K571" s="74"/>
      <c r="L571" s="74"/>
      <c r="M571" s="989"/>
      <c r="N571" s="74"/>
      <c r="O571" s="74"/>
      <c r="P571" s="74"/>
      <c r="Q571" s="74"/>
      <c r="R571" s="74"/>
      <c r="S571" s="73"/>
      <c r="T571" s="73"/>
      <c r="U571" s="73"/>
      <c r="V571" s="73"/>
      <c r="W571" s="73"/>
      <c r="X571" s="73"/>
      <c r="Y571" s="73"/>
      <c r="Z571" s="73"/>
      <c r="AA571" s="73"/>
      <c r="AB571" s="73"/>
    </row>
    <row r="572" spans="1:28" ht="15.75" customHeight="1">
      <c r="A572" s="73"/>
      <c r="B572" s="73"/>
      <c r="C572" s="73"/>
      <c r="D572" s="73"/>
      <c r="E572" s="970"/>
      <c r="F572" s="73"/>
      <c r="G572" s="591"/>
      <c r="H572" s="988"/>
      <c r="I572" s="73"/>
      <c r="J572" s="73"/>
      <c r="K572" s="74"/>
      <c r="L572" s="74"/>
      <c r="M572" s="989"/>
      <c r="N572" s="74"/>
      <c r="O572" s="74"/>
      <c r="P572" s="74"/>
      <c r="Q572" s="74"/>
      <c r="R572" s="74"/>
      <c r="S572" s="73"/>
      <c r="T572" s="73"/>
      <c r="U572" s="73"/>
      <c r="V572" s="73"/>
      <c r="W572" s="73"/>
      <c r="X572" s="73"/>
      <c r="Y572" s="73"/>
      <c r="Z572" s="73"/>
      <c r="AA572" s="73"/>
      <c r="AB572" s="73"/>
    </row>
    <row r="573" spans="1:28" ht="15.75" customHeight="1">
      <c r="A573" s="73"/>
      <c r="B573" s="73"/>
      <c r="C573" s="73"/>
      <c r="D573" s="73"/>
      <c r="E573" s="970"/>
      <c r="F573" s="73"/>
      <c r="G573" s="591"/>
      <c r="H573" s="988"/>
      <c r="I573" s="73"/>
      <c r="J573" s="73"/>
      <c r="K573" s="74"/>
      <c r="L573" s="74"/>
      <c r="M573" s="989"/>
      <c r="N573" s="74"/>
      <c r="O573" s="74"/>
      <c r="P573" s="74"/>
      <c r="Q573" s="74"/>
      <c r="R573" s="74"/>
      <c r="S573" s="73"/>
      <c r="T573" s="73"/>
      <c r="U573" s="73"/>
      <c r="V573" s="73"/>
      <c r="W573" s="73"/>
      <c r="X573" s="73"/>
      <c r="Y573" s="73"/>
      <c r="Z573" s="73"/>
      <c r="AA573" s="73"/>
      <c r="AB573" s="73"/>
    </row>
    <row r="574" spans="1:28" ht="15.75" customHeight="1">
      <c r="A574" s="73"/>
      <c r="B574" s="73"/>
      <c r="C574" s="73"/>
      <c r="D574" s="73"/>
      <c r="E574" s="970"/>
      <c r="F574" s="73"/>
      <c r="G574" s="591"/>
      <c r="H574" s="988"/>
      <c r="I574" s="73"/>
      <c r="J574" s="73"/>
      <c r="K574" s="74"/>
      <c r="L574" s="74"/>
      <c r="M574" s="989"/>
      <c r="N574" s="74"/>
      <c r="O574" s="74"/>
      <c r="P574" s="74"/>
      <c r="Q574" s="74"/>
      <c r="R574" s="74"/>
      <c r="S574" s="73"/>
      <c r="T574" s="73"/>
      <c r="U574" s="73"/>
      <c r="V574" s="73"/>
      <c r="W574" s="73"/>
      <c r="X574" s="73"/>
      <c r="Y574" s="73"/>
      <c r="Z574" s="73"/>
      <c r="AA574" s="73"/>
      <c r="AB574" s="73"/>
    </row>
    <row r="575" spans="1:28" ht="15.75" customHeight="1">
      <c r="A575" s="73"/>
      <c r="B575" s="73"/>
      <c r="C575" s="73"/>
      <c r="D575" s="73"/>
      <c r="E575" s="970"/>
      <c r="F575" s="73"/>
      <c r="G575" s="591"/>
      <c r="H575" s="988"/>
      <c r="I575" s="73"/>
      <c r="J575" s="73"/>
      <c r="K575" s="74"/>
      <c r="L575" s="74"/>
      <c r="M575" s="989"/>
      <c r="N575" s="74"/>
      <c r="O575" s="74"/>
      <c r="P575" s="74"/>
      <c r="Q575" s="74"/>
      <c r="R575" s="74"/>
      <c r="S575" s="73"/>
      <c r="T575" s="73"/>
      <c r="U575" s="73"/>
      <c r="V575" s="73"/>
      <c r="W575" s="73"/>
      <c r="X575" s="73"/>
      <c r="Y575" s="73"/>
      <c r="Z575" s="73"/>
      <c r="AA575" s="73"/>
      <c r="AB575" s="73"/>
    </row>
    <row r="576" spans="1:28" ht="15.75" customHeight="1">
      <c r="A576" s="73"/>
      <c r="B576" s="73"/>
      <c r="C576" s="73"/>
      <c r="D576" s="73"/>
      <c r="E576" s="970"/>
      <c r="F576" s="73"/>
      <c r="G576" s="591"/>
      <c r="H576" s="988"/>
      <c r="I576" s="73"/>
      <c r="J576" s="73"/>
      <c r="K576" s="74"/>
      <c r="L576" s="74"/>
      <c r="M576" s="989"/>
      <c r="N576" s="74"/>
      <c r="O576" s="74"/>
      <c r="P576" s="74"/>
      <c r="Q576" s="74"/>
      <c r="R576" s="74"/>
      <c r="S576" s="73"/>
      <c r="T576" s="73"/>
      <c r="U576" s="73"/>
      <c r="V576" s="73"/>
      <c r="W576" s="73"/>
      <c r="X576" s="73"/>
      <c r="Y576" s="73"/>
      <c r="Z576" s="73"/>
      <c r="AA576" s="73"/>
      <c r="AB576" s="73"/>
    </row>
    <row r="577" spans="1:28" ht="15.75" customHeight="1">
      <c r="A577" s="73"/>
      <c r="B577" s="73"/>
      <c r="C577" s="73"/>
      <c r="D577" s="73"/>
      <c r="E577" s="970"/>
      <c r="F577" s="73"/>
      <c r="G577" s="591"/>
      <c r="H577" s="988"/>
      <c r="I577" s="73"/>
      <c r="J577" s="73"/>
      <c r="K577" s="74"/>
      <c r="L577" s="74"/>
      <c r="M577" s="989"/>
      <c r="N577" s="74"/>
      <c r="O577" s="74"/>
      <c r="P577" s="74"/>
      <c r="Q577" s="74"/>
      <c r="R577" s="74"/>
      <c r="S577" s="73"/>
      <c r="T577" s="73"/>
      <c r="U577" s="73"/>
      <c r="V577" s="73"/>
      <c r="W577" s="73"/>
      <c r="X577" s="73"/>
      <c r="Y577" s="73"/>
      <c r="Z577" s="73"/>
      <c r="AA577" s="73"/>
      <c r="AB577" s="73"/>
    </row>
    <row r="578" spans="1:28" ht="15.75" customHeight="1">
      <c r="A578" s="73"/>
      <c r="B578" s="73"/>
      <c r="C578" s="73"/>
      <c r="D578" s="73"/>
      <c r="E578" s="970"/>
      <c r="F578" s="73"/>
      <c r="G578" s="591"/>
      <c r="H578" s="988"/>
      <c r="I578" s="73"/>
      <c r="J578" s="73"/>
      <c r="K578" s="74"/>
      <c r="L578" s="74"/>
      <c r="M578" s="989"/>
      <c r="N578" s="74"/>
      <c r="O578" s="74"/>
      <c r="P578" s="74"/>
      <c r="Q578" s="74"/>
      <c r="R578" s="74"/>
      <c r="S578" s="73"/>
      <c r="T578" s="73"/>
      <c r="U578" s="73"/>
      <c r="V578" s="73"/>
      <c r="W578" s="73"/>
      <c r="X578" s="73"/>
      <c r="Y578" s="73"/>
      <c r="Z578" s="73"/>
      <c r="AA578" s="73"/>
      <c r="AB578" s="73"/>
    </row>
    <row r="579" spans="1:28" ht="15.75" customHeight="1">
      <c r="A579" s="73"/>
      <c r="B579" s="73"/>
      <c r="C579" s="73"/>
      <c r="D579" s="73"/>
      <c r="E579" s="970"/>
      <c r="F579" s="73"/>
      <c r="G579" s="591"/>
      <c r="H579" s="988"/>
      <c r="I579" s="73"/>
      <c r="J579" s="73"/>
      <c r="K579" s="74"/>
      <c r="L579" s="74"/>
      <c r="M579" s="989"/>
      <c r="N579" s="74"/>
      <c r="O579" s="74"/>
      <c r="P579" s="74"/>
      <c r="Q579" s="74"/>
      <c r="R579" s="74"/>
      <c r="S579" s="73"/>
      <c r="T579" s="73"/>
      <c r="U579" s="73"/>
      <c r="V579" s="73"/>
      <c r="W579" s="73"/>
      <c r="X579" s="73"/>
      <c r="Y579" s="73"/>
      <c r="Z579" s="73"/>
      <c r="AA579" s="73"/>
      <c r="AB579" s="73"/>
    </row>
    <row r="580" spans="1:28" ht="15.75" customHeight="1">
      <c r="A580" s="73"/>
      <c r="B580" s="73"/>
      <c r="C580" s="73"/>
      <c r="D580" s="73"/>
      <c r="E580" s="970"/>
      <c r="F580" s="73"/>
      <c r="G580" s="591"/>
      <c r="H580" s="988"/>
      <c r="I580" s="73"/>
      <c r="J580" s="73"/>
      <c r="K580" s="74"/>
      <c r="L580" s="74"/>
      <c r="M580" s="989"/>
      <c r="N580" s="74"/>
      <c r="O580" s="74"/>
      <c r="P580" s="74"/>
      <c r="Q580" s="74"/>
      <c r="R580" s="74"/>
      <c r="S580" s="73"/>
      <c r="T580" s="73"/>
      <c r="U580" s="73"/>
      <c r="V580" s="73"/>
      <c r="W580" s="73"/>
      <c r="X580" s="73"/>
      <c r="Y580" s="73"/>
      <c r="Z580" s="73"/>
      <c r="AA580" s="73"/>
      <c r="AB580" s="73"/>
    </row>
    <row r="581" spans="1:28" ht="15.75" customHeight="1">
      <c r="A581" s="73"/>
      <c r="B581" s="73"/>
      <c r="C581" s="73"/>
      <c r="D581" s="73"/>
      <c r="E581" s="970"/>
      <c r="F581" s="73"/>
      <c r="G581" s="591"/>
      <c r="H581" s="988"/>
      <c r="I581" s="73"/>
      <c r="J581" s="73"/>
      <c r="K581" s="74"/>
      <c r="L581" s="74"/>
      <c r="M581" s="989"/>
      <c r="N581" s="74"/>
      <c r="O581" s="74"/>
      <c r="P581" s="74"/>
      <c r="Q581" s="74"/>
      <c r="R581" s="74"/>
      <c r="S581" s="73"/>
      <c r="T581" s="73"/>
      <c r="U581" s="73"/>
      <c r="V581" s="73"/>
      <c r="W581" s="73"/>
      <c r="X581" s="73"/>
      <c r="Y581" s="73"/>
      <c r="Z581" s="73"/>
      <c r="AA581" s="73"/>
      <c r="AB581" s="73"/>
    </row>
    <row r="582" spans="1:28" ht="15.75" customHeight="1">
      <c r="A582" s="73"/>
      <c r="B582" s="73"/>
      <c r="C582" s="73"/>
      <c r="D582" s="73"/>
      <c r="E582" s="970"/>
      <c r="F582" s="73"/>
      <c r="G582" s="591"/>
      <c r="H582" s="988"/>
      <c r="I582" s="73"/>
      <c r="J582" s="73"/>
      <c r="K582" s="74"/>
      <c r="L582" s="74"/>
      <c r="M582" s="989"/>
      <c r="N582" s="74"/>
      <c r="O582" s="74"/>
      <c r="P582" s="74"/>
      <c r="Q582" s="74"/>
      <c r="R582" s="74"/>
      <c r="S582" s="73"/>
      <c r="T582" s="73"/>
      <c r="U582" s="73"/>
      <c r="V582" s="73"/>
      <c r="W582" s="73"/>
      <c r="X582" s="73"/>
      <c r="Y582" s="73"/>
      <c r="Z582" s="73"/>
      <c r="AA582" s="73"/>
      <c r="AB582" s="73"/>
    </row>
    <row r="583" spans="1:28" ht="15.75" customHeight="1">
      <c r="A583" s="73"/>
      <c r="B583" s="73"/>
      <c r="C583" s="73"/>
      <c r="D583" s="73"/>
      <c r="E583" s="970"/>
      <c r="F583" s="73"/>
      <c r="G583" s="591"/>
      <c r="H583" s="988"/>
      <c r="I583" s="73"/>
      <c r="J583" s="73"/>
      <c r="K583" s="74"/>
      <c r="L583" s="74"/>
      <c r="M583" s="989"/>
      <c r="N583" s="74"/>
      <c r="O583" s="74"/>
      <c r="P583" s="74"/>
      <c r="Q583" s="74"/>
      <c r="R583" s="74"/>
      <c r="S583" s="73"/>
      <c r="T583" s="73"/>
      <c r="U583" s="73"/>
      <c r="V583" s="73"/>
      <c r="W583" s="73"/>
      <c r="X583" s="73"/>
      <c r="Y583" s="73"/>
      <c r="Z583" s="73"/>
      <c r="AA583" s="73"/>
      <c r="AB583" s="73"/>
    </row>
    <row r="584" spans="1:28" ht="15.75" customHeight="1">
      <c r="A584" s="73"/>
      <c r="B584" s="73"/>
      <c r="C584" s="73"/>
      <c r="D584" s="73"/>
      <c r="E584" s="970"/>
      <c r="F584" s="73"/>
      <c r="G584" s="591"/>
      <c r="H584" s="988"/>
      <c r="I584" s="73"/>
      <c r="J584" s="73"/>
      <c r="K584" s="74"/>
      <c r="L584" s="74"/>
      <c r="M584" s="989"/>
      <c r="N584" s="74"/>
      <c r="O584" s="74"/>
      <c r="P584" s="74"/>
      <c r="Q584" s="74"/>
      <c r="R584" s="74"/>
      <c r="S584" s="73"/>
      <c r="T584" s="73"/>
      <c r="U584" s="73"/>
      <c r="V584" s="73"/>
      <c r="W584" s="73"/>
      <c r="X584" s="73"/>
      <c r="Y584" s="73"/>
      <c r="Z584" s="73"/>
      <c r="AA584" s="73"/>
      <c r="AB584" s="73"/>
    </row>
    <row r="585" spans="1:28" ht="15.75" customHeight="1">
      <c r="A585" s="73"/>
      <c r="B585" s="73"/>
      <c r="C585" s="73"/>
      <c r="D585" s="73"/>
      <c r="E585" s="970"/>
      <c r="F585" s="73"/>
      <c r="G585" s="591"/>
      <c r="H585" s="988"/>
      <c r="I585" s="73"/>
      <c r="J585" s="73"/>
      <c r="K585" s="74"/>
      <c r="L585" s="74"/>
      <c r="M585" s="989"/>
      <c r="N585" s="74"/>
      <c r="O585" s="74"/>
      <c r="P585" s="74"/>
      <c r="Q585" s="74"/>
      <c r="R585" s="74"/>
      <c r="S585" s="73"/>
      <c r="T585" s="73"/>
      <c r="U585" s="73"/>
      <c r="V585" s="73"/>
      <c r="W585" s="73"/>
      <c r="X585" s="73"/>
      <c r="Y585" s="73"/>
      <c r="Z585" s="73"/>
      <c r="AA585" s="73"/>
      <c r="AB585" s="73"/>
    </row>
    <row r="586" spans="1:28" ht="15.75" customHeight="1">
      <c r="A586" s="73"/>
      <c r="B586" s="73"/>
      <c r="C586" s="73"/>
      <c r="D586" s="73"/>
      <c r="E586" s="970"/>
      <c r="F586" s="73"/>
      <c r="G586" s="591"/>
      <c r="H586" s="988"/>
      <c r="I586" s="73"/>
      <c r="J586" s="73"/>
      <c r="K586" s="74"/>
      <c r="L586" s="74"/>
      <c r="M586" s="989"/>
      <c r="N586" s="74"/>
      <c r="O586" s="74"/>
      <c r="P586" s="74"/>
      <c r="Q586" s="74"/>
      <c r="R586" s="74"/>
      <c r="S586" s="73"/>
      <c r="T586" s="73"/>
      <c r="U586" s="73"/>
      <c r="V586" s="73"/>
      <c r="W586" s="73"/>
      <c r="X586" s="73"/>
      <c r="Y586" s="73"/>
      <c r="Z586" s="73"/>
      <c r="AA586" s="73"/>
      <c r="AB586" s="73"/>
    </row>
    <row r="587" spans="1:28" ht="15.75" customHeight="1">
      <c r="A587" s="73"/>
      <c r="B587" s="73"/>
      <c r="C587" s="73"/>
      <c r="D587" s="73"/>
      <c r="E587" s="970"/>
      <c r="F587" s="73"/>
      <c r="G587" s="591"/>
      <c r="H587" s="988"/>
      <c r="I587" s="73"/>
      <c r="J587" s="73"/>
      <c r="K587" s="74"/>
      <c r="L587" s="74"/>
      <c r="M587" s="989"/>
      <c r="N587" s="74"/>
      <c r="O587" s="74"/>
      <c r="P587" s="74"/>
      <c r="Q587" s="74"/>
      <c r="R587" s="74"/>
      <c r="S587" s="73"/>
      <c r="T587" s="73"/>
      <c r="U587" s="73"/>
      <c r="V587" s="73"/>
      <c r="W587" s="73"/>
      <c r="X587" s="73"/>
      <c r="Y587" s="73"/>
      <c r="Z587" s="73"/>
      <c r="AA587" s="73"/>
      <c r="AB587" s="73"/>
    </row>
    <row r="588" spans="1:28" ht="15.75" customHeight="1">
      <c r="A588" s="73"/>
      <c r="B588" s="73"/>
      <c r="C588" s="73"/>
      <c r="D588" s="73"/>
      <c r="E588" s="970"/>
      <c r="F588" s="73"/>
      <c r="G588" s="591"/>
      <c r="H588" s="988"/>
      <c r="I588" s="73"/>
      <c r="J588" s="73"/>
      <c r="K588" s="74"/>
      <c r="L588" s="74"/>
      <c r="M588" s="989"/>
      <c r="N588" s="74"/>
      <c r="O588" s="74"/>
      <c r="P588" s="74"/>
      <c r="Q588" s="74"/>
      <c r="R588" s="74"/>
      <c r="S588" s="73"/>
      <c r="T588" s="73"/>
      <c r="U588" s="73"/>
      <c r="V588" s="73"/>
      <c r="W588" s="73"/>
      <c r="X588" s="73"/>
      <c r="Y588" s="73"/>
      <c r="Z588" s="73"/>
      <c r="AA588" s="73"/>
      <c r="AB588" s="73"/>
    </row>
    <row r="589" spans="1:28" ht="15.75" customHeight="1">
      <c r="A589" s="73"/>
      <c r="B589" s="73"/>
      <c r="C589" s="73"/>
      <c r="D589" s="73"/>
      <c r="E589" s="970"/>
      <c r="F589" s="73"/>
      <c r="G589" s="591"/>
      <c r="H589" s="988"/>
      <c r="I589" s="73"/>
      <c r="J589" s="73"/>
      <c r="K589" s="74"/>
      <c r="L589" s="74"/>
      <c r="M589" s="989"/>
      <c r="N589" s="74"/>
      <c r="O589" s="74"/>
      <c r="P589" s="74"/>
      <c r="Q589" s="74"/>
      <c r="R589" s="74"/>
      <c r="S589" s="73"/>
      <c r="T589" s="73"/>
      <c r="U589" s="73"/>
      <c r="V589" s="73"/>
      <c r="W589" s="73"/>
      <c r="X589" s="73"/>
      <c r="Y589" s="73"/>
      <c r="Z589" s="73"/>
      <c r="AA589" s="73"/>
      <c r="AB589" s="73"/>
    </row>
    <row r="590" spans="1:28" ht="15.75" customHeight="1">
      <c r="A590" s="73"/>
      <c r="B590" s="73"/>
      <c r="C590" s="73"/>
      <c r="D590" s="73"/>
      <c r="E590" s="970"/>
      <c r="F590" s="73"/>
      <c r="G590" s="591"/>
      <c r="H590" s="988"/>
      <c r="I590" s="73"/>
      <c r="J590" s="73"/>
      <c r="K590" s="74"/>
      <c r="L590" s="74"/>
      <c r="M590" s="989"/>
      <c r="N590" s="74"/>
      <c r="O590" s="74"/>
      <c r="P590" s="74"/>
      <c r="Q590" s="74"/>
      <c r="R590" s="74"/>
      <c r="S590" s="73"/>
      <c r="T590" s="73"/>
      <c r="U590" s="73"/>
      <c r="V590" s="73"/>
      <c r="W590" s="73"/>
      <c r="X590" s="73"/>
      <c r="Y590" s="73"/>
      <c r="Z590" s="73"/>
      <c r="AA590" s="73"/>
      <c r="AB590" s="73"/>
    </row>
    <row r="591" spans="1:28" ht="15.75" customHeight="1">
      <c r="A591" s="73"/>
      <c r="B591" s="73"/>
      <c r="C591" s="73"/>
      <c r="D591" s="73"/>
      <c r="E591" s="970"/>
      <c r="F591" s="73"/>
      <c r="G591" s="591"/>
      <c r="H591" s="988"/>
      <c r="I591" s="73"/>
      <c r="J591" s="73"/>
      <c r="K591" s="74"/>
      <c r="L591" s="74"/>
      <c r="M591" s="989"/>
      <c r="N591" s="74"/>
      <c r="O591" s="74"/>
      <c r="P591" s="74"/>
      <c r="Q591" s="74"/>
      <c r="R591" s="74"/>
      <c r="S591" s="73"/>
      <c r="T591" s="73"/>
      <c r="U591" s="73"/>
      <c r="V591" s="73"/>
      <c r="W591" s="73"/>
      <c r="X591" s="73"/>
      <c r="Y591" s="73"/>
      <c r="Z591" s="73"/>
      <c r="AA591" s="73"/>
      <c r="AB591" s="73"/>
    </row>
    <row r="592" spans="1:28" ht="15.75" customHeight="1">
      <c r="A592" s="73"/>
      <c r="B592" s="73"/>
      <c r="C592" s="73"/>
      <c r="D592" s="73"/>
      <c r="E592" s="970"/>
      <c r="F592" s="73"/>
      <c r="G592" s="591"/>
      <c r="H592" s="988"/>
      <c r="I592" s="73"/>
      <c r="J592" s="73"/>
      <c r="K592" s="74"/>
      <c r="L592" s="74"/>
      <c r="M592" s="989"/>
      <c r="N592" s="74"/>
      <c r="O592" s="74"/>
      <c r="P592" s="74"/>
      <c r="Q592" s="74"/>
      <c r="R592" s="74"/>
      <c r="S592" s="73"/>
      <c r="T592" s="73"/>
      <c r="U592" s="73"/>
      <c r="V592" s="73"/>
      <c r="W592" s="73"/>
      <c r="X592" s="73"/>
      <c r="Y592" s="73"/>
      <c r="Z592" s="73"/>
      <c r="AA592" s="73"/>
      <c r="AB592" s="73"/>
    </row>
    <row r="593" spans="1:28" ht="15.75" customHeight="1">
      <c r="A593" s="73"/>
      <c r="B593" s="73"/>
      <c r="C593" s="73"/>
      <c r="D593" s="73"/>
      <c r="E593" s="970"/>
      <c r="F593" s="73"/>
      <c r="G593" s="591"/>
      <c r="H593" s="988"/>
      <c r="I593" s="73"/>
      <c r="J593" s="73"/>
      <c r="K593" s="74"/>
      <c r="L593" s="74"/>
      <c r="M593" s="989"/>
      <c r="N593" s="74"/>
      <c r="O593" s="74"/>
      <c r="P593" s="74"/>
      <c r="Q593" s="74"/>
      <c r="R593" s="74"/>
      <c r="S593" s="73"/>
      <c r="T593" s="73"/>
      <c r="U593" s="73"/>
      <c r="V593" s="73"/>
      <c r="W593" s="73"/>
      <c r="X593" s="73"/>
      <c r="Y593" s="73"/>
      <c r="Z593" s="73"/>
      <c r="AA593" s="73"/>
      <c r="AB593" s="73"/>
    </row>
    <row r="594" spans="1:28" ht="15.75" customHeight="1">
      <c r="A594" s="73"/>
      <c r="B594" s="73"/>
      <c r="C594" s="73"/>
      <c r="D594" s="73"/>
      <c r="E594" s="970"/>
      <c r="F594" s="73"/>
      <c r="G594" s="591"/>
      <c r="H594" s="988"/>
      <c r="I594" s="73"/>
      <c r="J594" s="73"/>
      <c r="K594" s="74"/>
      <c r="L594" s="74"/>
      <c r="M594" s="989"/>
      <c r="N594" s="74"/>
      <c r="O594" s="74"/>
      <c r="P594" s="74"/>
      <c r="Q594" s="74"/>
      <c r="R594" s="74"/>
      <c r="S594" s="73"/>
      <c r="T594" s="73"/>
      <c r="U594" s="73"/>
      <c r="V594" s="73"/>
      <c r="W594" s="73"/>
      <c r="X594" s="73"/>
      <c r="Y594" s="73"/>
      <c r="Z594" s="73"/>
      <c r="AA594" s="73"/>
      <c r="AB594" s="73"/>
    </row>
    <row r="595" spans="1:28" ht="15.75" customHeight="1">
      <c r="A595" s="73"/>
      <c r="B595" s="73"/>
      <c r="C595" s="73"/>
      <c r="D595" s="73"/>
      <c r="E595" s="970"/>
      <c r="F595" s="73"/>
      <c r="G595" s="591"/>
      <c r="H595" s="988"/>
      <c r="I595" s="73"/>
      <c r="J595" s="73"/>
      <c r="K595" s="74"/>
      <c r="L595" s="74"/>
      <c r="M595" s="989"/>
      <c r="N595" s="74"/>
      <c r="O595" s="74"/>
      <c r="P595" s="74"/>
      <c r="Q595" s="74"/>
      <c r="R595" s="74"/>
      <c r="S595" s="73"/>
      <c r="T595" s="73"/>
      <c r="U595" s="73"/>
      <c r="V595" s="73"/>
      <c r="W595" s="73"/>
      <c r="X595" s="73"/>
      <c r="Y595" s="73"/>
      <c r="Z595" s="73"/>
      <c r="AA595" s="73"/>
      <c r="AB595" s="73"/>
    </row>
    <row r="596" spans="1:28" ht="15.75" customHeight="1">
      <c r="A596" s="73"/>
      <c r="B596" s="73"/>
      <c r="C596" s="73"/>
      <c r="D596" s="73"/>
      <c r="E596" s="970"/>
      <c r="F596" s="73"/>
      <c r="G596" s="591"/>
      <c r="H596" s="988"/>
      <c r="I596" s="73"/>
      <c r="J596" s="73"/>
      <c r="K596" s="74"/>
      <c r="L596" s="74"/>
      <c r="M596" s="989"/>
      <c r="N596" s="74"/>
      <c r="O596" s="74"/>
      <c r="P596" s="74"/>
      <c r="Q596" s="74"/>
      <c r="R596" s="74"/>
      <c r="S596" s="73"/>
      <c r="T596" s="73"/>
      <c r="U596" s="73"/>
      <c r="V596" s="73"/>
      <c r="W596" s="73"/>
      <c r="X596" s="73"/>
      <c r="Y596" s="73"/>
      <c r="Z596" s="73"/>
      <c r="AA596" s="73"/>
      <c r="AB596" s="73"/>
    </row>
    <row r="597" spans="1:28" ht="15.75" customHeight="1">
      <c r="A597" s="73"/>
      <c r="B597" s="73"/>
      <c r="C597" s="73"/>
      <c r="D597" s="73"/>
      <c r="E597" s="970"/>
      <c r="F597" s="73"/>
      <c r="G597" s="591"/>
      <c r="H597" s="988"/>
      <c r="I597" s="73"/>
      <c r="J597" s="73"/>
      <c r="K597" s="74"/>
      <c r="L597" s="74"/>
      <c r="M597" s="989"/>
      <c r="N597" s="74"/>
      <c r="O597" s="74"/>
      <c r="P597" s="74"/>
      <c r="Q597" s="74"/>
      <c r="R597" s="74"/>
      <c r="S597" s="73"/>
      <c r="T597" s="73"/>
      <c r="U597" s="73"/>
      <c r="V597" s="73"/>
      <c r="W597" s="73"/>
      <c r="X597" s="73"/>
      <c r="Y597" s="73"/>
      <c r="Z597" s="73"/>
      <c r="AA597" s="73"/>
      <c r="AB597" s="73"/>
    </row>
    <row r="598" spans="1:28" ht="15.75" customHeight="1">
      <c r="A598" s="73"/>
      <c r="B598" s="73"/>
      <c r="C598" s="73"/>
      <c r="D598" s="73"/>
      <c r="E598" s="970"/>
      <c r="F598" s="73"/>
      <c r="G598" s="591"/>
      <c r="H598" s="988"/>
      <c r="I598" s="73"/>
      <c r="J598" s="73"/>
      <c r="K598" s="74"/>
      <c r="L598" s="74"/>
      <c r="M598" s="989"/>
      <c r="N598" s="74"/>
      <c r="O598" s="74"/>
      <c r="P598" s="74"/>
      <c r="Q598" s="74"/>
      <c r="R598" s="74"/>
      <c r="S598" s="73"/>
      <c r="T598" s="73"/>
      <c r="U598" s="73"/>
      <c r="V598" s="73"/>
      <c r="W598" s="73"/>
      <c r="X598" s="73"/>
      <c r="Y598" s="73"/>
      <c r="Z598" s="73"/>
      <c r="AA598" s="73"/>
      <c r="AB598" s="73"/>
    </row>
    <row r="599" spans="1:28" ht="15.75" customHeight="1">
      <c r="A599" s="73"/>
      <c r="B599" s="73"/>
      <c r="C599" s="73"/>
      <c r="D599" s="73"/>
      <c r="E599" s="970"/>
      <c r="F599" s="73"/>
      <c r="G599" s="591"/>
      <c r="H599" s="988"/>
      <c r="I599" s="73"/>
      <c r="J599" s="73"/>
      <c r="K599" s="74"/>
      <c r="L599" s="74"/>
      <c r="M599" s="989"/>
      <c r="N599" s="74"/>
      <c r="O599" s="74"/>
      <c r="P599" s="74"/>
      <c r="Q599" s="74"/>
      <c r="R599" s="74"/>
      <c r="S599" s="73"/>
      <c r="T599" s="73"/>
      <c r="U599" s="73"/>
      <c r="V599" s="73"/>
      <c r="W599" s="73"/>
      <c r="X599" s="73"/>
      <c r="Y599" s="73"/>
      <c r="Z599" s="73"/>
      <c r="AA599" s="73"/>
      <c r="AB599" s="73"/>
    </row>
    <row r="600" spans="1:28" ht="15.75" customHeight="1">
      <c r="A600" s="73"/>
      <c r="B600" s="73"/>
      <c r="C600" s="73"/>
      <c r="D600" s="73"/>
      <c r="E600" s="970"/>
      <c r="F600" s="73"/>
      <c r="G600" s="591"/>
      <c r="H600" s="988"/>
      <c r="I600" s="73"/>
      <c r="J600" s="73"/>
      <c r="K600" s="74"/>
      <c r="L600" s="74"/>
      <c r="M600" s="989"/>
      <c r="N600" s="74"/>
      <c r="O600" s="74"/>
      <c r="P600" s="74"/>
      <c r="Q600" s="74"/>
      <c r="R600" s="74"/>
      <c r="S600" s="73"/>
      <c r="T600" s="73"/>
      <c r="U600" s="73"/>
      <c r="V600" s="73"/>
      <c r="W600" s="73"/>
      <c r="X600" s="73"/>
      <c r="Y600" s="73"/>
      <c r="Z600" s="73"/>
      <c r="AA600" s="73"/>
      <c r="AB600" s="73"/>
    </row>
    <row r="601" spans="1:28" ht="15.75" customHeight="1">
      <c r="A601" s="73"/>
      <c r="B601" s="73"/>
      <c r="C601" s="73"/>
      <c r="D601" s="73"/>
      <c r="E601" s="970"/>
      <c r="F601" s="73"/>
      <c r="G601" s="591"/>
      <c r="H601" s="988"/>
      <c r="I601" s="73"/>
      <c r="J601" s="73"/>
      <c r="K601" s="74"/>
      <c r="L601" s="74"/>
      <c r="M601" s="989"/>
      <c r="N601" s="74"/>
      <c r="O601" s="74"/>
      <c r="P601" s="74"/>
      <c r="Q601" s="74"/>
      <c r="R601" s="74"/>
      <c r="S601" s="73"/>
      <c r="T601" s="73"/>
      <c r="U601" s="73"/>
      <c r="V601" s="73"/>
      <c r="W601" s="73"/>
      <c r="X601" s="73"/>
      <c r="Y601" s="73"/>
      <c r="Z601" s="73"/>
      <c r="AA601" s="73"/>
      <c r="AB601" s="73"/>
    </row>
    <row r="602" spans="1:28" ht="15.75" customHeight="1">
      <c r="A602" s="73"/>
      <c r="B602" s="73"/>
      <c r="C602" s="73"/>
      <c r="D602" s="73"/>
      <c r="E602" s="970"/>
      <c r="F602" s="73"/>
      <c r="G602" s="591"/>
      <c r="H602" s="988"/>
      <c r="I602" s="73"/>
      <c r="J602" s="73"/>
      <c r="K602" s="74"/>
      <c r="L602" s="74"/>
      <c r="M602" s="989"/>
      <c r="N602" s="74"/>
      <c r="O602" s="74"/>
      <c r="P602" s="74"/>
      <c r="Q602" s="74"/>
      <c r="R602" s="74"/>
      <c r="S602" s="73"/>
      <c r="T602" s="73"/>
      <c r="U602" s="73"/>
      <c r="V602" s="73"/>
      <c r="W602" s="73"/>
      <c r="X602" s="73"/>
      <c r="Y602" s="73"/>
      <c r="Z602" s="73"/>
      <c r="AA602" s="73"/>
      <c r="AB602" s="73"/>
    </row>
    <row r="603" spans="1:28" ht="15.75" customHeight="1">
      <c r="A603" s="73"/>
      <c r="B603" s="73"/>
      <c r="C603" s="73"/>
      <c r="D603" s="73"/>
      <c r="E603" s="970"/>
      <c r="F603" s="73"/>
      <c r="G603" s="591"/>
      <c r="H603" s="988"/>
      <c r="I603" s="73"/>
      <c r="J603" s="73"/>
      <c r="K603" s="74"/>
      <c r="L603" s="74"/>
      <c r="M603" s="989"/>
      <c r="N603" s="74"/>
      <c r="O603" s="74"/>
      <c r="P603" s="74"/>
      <c r="Q603" s="74"/>
      <c r="R603" s="74"/>
      <c r="S603" s="73"/>
      <c r="T603" s="73"/>
      <c r="U603" s="73"/>
      <c r="V603" s="73"/>
      <c r="W603" s="73"/>
      <c r="X603" s="73"/>
      <c r="Y603" s="73"/>
      <c r="Z603" s="73"/>
      <c r="AA603" s="73"/>
      <c r="AB603" s="73"/>
    </row>
    <row r="604" spans="1:28" ht="15.75" customHeight="1">
      <c r="A604" s="73"/>
      <c r="B604" s="73"/>
      <c r="C604" s="73"/>
      <c r="D604" s="73"/>
      <c r="E604" s="970"/>
      <c r="F604" s="73"/>
      <c r="G604" s="591"/>
      <c r="H604" s="988"/>
      <c r="I604" s="73"/>
      <c r="J604" s="73"/>
      <c r="K604" s="74"/>
      <c r="L604" s="74"/>
      <c r="M604" s="989"/>
      <c r="N604" s="74"/>
      <c r="O604" s="74"/>
      <c r="P604" s="74"/>
      <c r="Q604" s="74"/>
      <c r="R604" s="74"/>
      <c r="S604" s="73"/>
      <c r="T604" s="73"/>
      <c r="U604" s="73"/>
      <c r="V604" s="73"/>
      <c r="W604" s="73"/>
      <c r="X604" s="73"/>
      <c r="Y604" s="73"/>
      <c r="Z604" s="73"/>
      <c r="AA604" s="73"/>
      <c r="AB604" s="73"/>
    </row>
    <row r="605" spans="1:28" ht="15.75" customHeight="1">
      <c r="A605" s="73"/>
      <c r="B605" s="73"/>
      <c r="C605" s="73"/>
      <c r="D605" s="73"/>
      <c r="E605" s="970"/>
      <c r="F605" s="73"/>
      <c r="G605" s="591"/>
      <c r="H605" s="988"/>
      <c r="I605" s="73"/>
      <c r="J605" s="73"/>
      <c r="K605" s="74"/>
      <c r="L605" s="74"/>
      <c r="M605" s="989"/>
      <c r="N605" s="74"/>
      <c r="O605" s="74"/>
      <c r="P605" s="74"/>
      <c r="Q605" s="74"/>
      <c r="R605" s="74"/>
      <c r="S605" s="73"/>
      <c r="T605" s="73"/>
      <c r="U605" s="73"/>
      <c r="V605" s="73"/>
      <c r="W605" s="73"/>
      <c r="X605" s="73"/>
      <c r="Y605" s="73"/>
      <c r="Z605" s="73"/>
      <c r="AA605" s="73"/>
      <c r="AB605" s="73"/>
    </row>
    <row r="606" spans="1:28" ht="15.75" customHeight="1">
      <c r="A606" s="73"/>
      <c r="B606" s="73"/>
      <c r="C606" s="73"/>
      <c r="D606" s="73"/>
      <c r="E606" s="970"/>
      <c r="F606" s="73"/>
      <c r="G606" s="591"/>
      <c r="H606" s="988"/>
      <c r="I606" s="73"/>
      <c r="J606" s="73"/>
      <c r="K606" s="74"/>
      <c r="L606" s="74"/>
      <c r="M606" s="989"/>
      <c r="N606" s="74"/>
      <c r="O606" s="74"/>
      <c r="P606" s="74"/>
      <c r="Q606" s="74"/>
      <c r="R606" s="74"/>
      <c r="S606" s="73"/>
      <c r="T606" s="73"/>
      <c r="U606" s="73"/>
      <c r="V606" s="73"/>
      <c r="W606" s="73"/>
      <c r="X606" s="73"/>
      <c r="Y606" s="73"/>
      <c r="Z606" s="73"/>
      <c r="AA606" s="73"/>
      <c r="AB606" s="73"/>
    </row>
    <row r="607" spans="1:28" ht="15.75" customHeight="1">
      <c r="A607" s="73"/>
      <c r="B607" s="73"/>
      <c r="C607" s="73"/>
      <c r="D607" s="73"/>
      <c r="E607" s="970"/>
      <c r="F607" s="73"/>
      <c r="G607" s="591"/>
      <c r="H607" s="988"/>
      <c r="I607" s="73"/>
      <c r="J607" s="73"/>
      <c r="K607" s="74"/>
      <c r="L607" s="74"/>
      <c r="M607" s="989"/>
      <c r="N607" s="74"/>
      <c r="O607" s="74"/>
      <c r="P607" s="74"/>
      <c r="Q607" s="74"/>
      <c r="R607" s="74"/>
      <c r="S607" s="73"/>
      <c r="T607" s="73"/>
      <c r="U607" s="73"/>
      <c r="V607" s="73"/>
      <c r="W607" s="73"/>
      <c r="X607" s="73"/>
      <c r="Y607" s="73"/>
      <c r="Z607" s="73"/>
      <c r="AA607" s="73"/>
      <c r="AB607" s="73"/>
    </row>
    <row r="608" spans="1:28" ht="15.75" customHeight="1">
      <c r="A608" s="73"/>
      <c r="B608" s="73"/>
      <c r="C608" s="73"/>
      <c r="D608" s="73"/>
      <c r="E608" s="970"/>
      <c r="F608" s="73"/>
      <c r="G608" s="591"/>
      <c r="H608" s="988"/>
      <c r="I608" s="73"/>
      <c r="J608" s="73"/>
      <c r="K608" s="74"/>
      <c r="L608" s="74"/>
      <c r="M608" s="989"/>
      <c r="N608" s="74"/>
      <c r="O608" s="74"/>
      <c r="P608" s="74"/>
      <c r="Q608" s="74"/>
      <c r="R608" s="74"/>
      <c r="S608" s="73"/>
      <c r="T608" s="73"/>
      <c r="U608" s="73"/>
      <c r="V608" s="73"/>
      <c r="W608" s="73"/>
      <c r="X608" s="73"/>
      <c r="Y608" s="73"/>
      <c r="Z608" s="73"/>
      <c r="AA608" s="73"/>
      <c r="AB608" s="73"/>
    </row>
    <row r="609" spans="1:28" ht="15.75" customHeight="1">
      <c r="A609" s="73"/>
      <c r="B609" s="73"/>
      <c r="C609" s="73"/>
      <c r="D609" s="73"/>
      <c r="E609" s="970"/>
      <c r="F609" s="73"/>
      <c r="G609" s="591"/>
      <c r="H609" s="988"/>
      <c r="I609" s="73"/>
      <c r="J609" s="73"/>
      <c r="K609" s="74"/>
      <c r="L609" s="74"/>
      <c r="M609" s="989"/>
      <c r="N609" s="74"/>
      <c r="O609" s="74"/>
      <c r="P609" s="74"/>
      <c r="Q609" s="74"/>
      <c r="R609" s="74"/>
      <c r="S609" s="73"/>
      <c r="T609" s="73"/>
      <c r="U609" s="73"/>
      <c r="V609" s="73"/>
      <c r="W609" s="73"/>
      <c r="X609" s="73"/>
      <c r="Y609" s="73"/>
      <c r="Z609" s="73"/>
      <c r="AA609" s="73"/>
      <c r="AB609" s="73"/>
    </row>
    <row r="610" spans="1:28" ht="15.75" customHeight="1">
      <c r="A610" s="73"/>
      <c r="B610" s="73"/>
      <c r="C610" s="73"/>
      <c r="D610" s="73"/>
      <c r="E610" s="970"/>
      <c r="F610" s="73"/>
      <c r="G610" s="591"/>
      <c r="H610" s="988"/>
      <c r="I610" s="73"/>
      <c r="J610" s="73"/>
      <c r="K610" s="74"/>
      <c r="L610" s="74"/>
      <c r="M610" s="989"/>
      <c r="N610" s="74"/>
      <c r="O610" s="74"/>
      <c r="P610" s="74"/>
      <c r="Q610" s="74"/>
      <c r="R610" s="74"/>
      <c r="S610" s="73"/>
      <c r="T610" s="73"/>
      <c r="U610" s="73"/>
      <c r="V610" s="73"/>
      <c r="W610" s="73"/>
      <c r="X610" s="73"/>
      <c r="Y610" s="73"/>
      <c r="Z610" s="73"/>
      <c r="AA610" s="73"/>
      <c r="AB610" s="73"/>
    </row>
    <row r="611" spans="1:28" ht="15.75" customHeight="1">
      <c r="A611" s="73"/>
      <c r="B611" s="73"/>
      <c r="C611" s="73"/>
      <c r="D611" s="73"/>
      <c r="E611" s="970"/>
      <c r="F611" s="73"/>
      <c r="G611" s="591"/>
      <c r="H611" s="988"/>
      <c r="I611" s="73"/>
      <c r="J611" s="73"/>
      <c r="K611" s="74"/>
      <c r="L611" s="74"/>
      <c r="M611" s="989"/>
      <c r="N611" s="74"/>
      <c r="O611" s="74"/>
      <c r="P611" s="74"/>
      <c r="Q611" s="74"/>
      <c r="R611" s="74"/>
      <c r="S611" s="73"/>
      <c r="T611" s="73"/>
      <c r="U611" s="73"/>
      <c r="V611" s="73"/>
      <c r="W611" s="73"/>
      <c r="X611" s="73"/>
      <c r="Y611" s="73"/>
      <c r="Z611" s="73"/>
      <c r="AA611" s="73"/>
      <c r="AB611" s="73"/>
    </row>
    <row r="612" spans="1:28" ht="15.75" customHeight="1">
      <c r="A612" s="73"/>
      <c r="B612" s="73"/>
      <c r="C612" s="73"/>
      <c r="D612" s="73"/>
      <c r="E612" s="970"/>
      <c r="F612" s="73"/>
      <c r="G612" s="591"/>
      <c r="H612" s="988"/>
      <c r="I612" s="73"/>
      <c r="J612" s="73"/>
      <c r="K612" s="74"/>
      <c r="L612" s="74"/>
      <c r="M612" s="989"/>
      <c r="N612" s="74"/>
      <c r="O612" s="74"/>
      <c r="P612" s="74"/>
      <c r="Q612" s="74"/>
      <c r="R612" s="74"/>
      <c r="S612" s="73"/>
      <c r="T612" s="73"/>
      <c r="U612" s="73"/>
      <c r="V612" s="73"/>
      <c r="W612" s="73"/>
      <c r="X612" s="73"/>
      <c r="Y612" s="73"/>
      <c r="Z612" s="73"/>
      <c r="AA612" s="73"/>
      <c r="AB612" s="73"/>
    </row>
    <row r="613" spans="1:28" ht="15.75" customHeight="1">
      <c r="A613" s="73"/>
      <c r="B613" s="73"/>
      <c r="C613" s="73"/>
      <c r="D613" s="73"/>
      <c r="E613" s="970"/>
      <c r="F613" s="73"/>
      <c r="G613" s="591"/>
      <c r="H613" s="988"/>
      <c r="I613" s="73"/>
      <c r="J613" s="73"/>
      <c r="K613" s="74"/>
      <c r="L613" s="74"/>
      <c r="M613" s="989"/>
      <c r="N613" s="74"/>
      <c r="O613" s="74"/>
      <c r="P613" s="74"/>
      <c r="Q613" s="74"/>
      <c r="R613" s="74"/>
      <c r="S613" s="73"/>
      <c r="T613" s="73"/>
      <c r="U613" s="73"/>
      <c r="V613" s="73"/>
      <c r="W613" s="73"/>
      <c r="X613" s="73"/>
      <c r="Y613" s="73"/>
      <c r="Z613" s="73"/>
      <c r="AA613" s="73"/>
      <c r="AB613" s="73"/>
    </row>
    <row r="614" spans="1:28" ht="15.75" customHeight="1">
      <c r="A614" s="73"/>
      <c r="B614" s="73"/>
      <c r="C614" s="73"/>
      <c r="D614" s="73"/>
      <c r="E614" s="970"/>
      <c r="F614" s="73"/>
      <c r="G614" s="591"/>
      <c r="H614" s="988"/>
      <c r="I614" s="73"/>
      <c r="J614" s="73"/>
      <c r="K614" s="74"/>
      <c r="L614" s="74"/>
      <c r="M614" s="989"/>
      <c r="N614" s="74"/>
      <c r="O614" s="74"/>
      <c r="P614" s="74"/>
      <c r="Q614" s="74"/>
      <c r="R614" s="74"/>
      <c r="S614" s="73"/>
      <c r="T614" s="73"/>
      <c r="U614" s="73"/>
      <c r="V614" s="73"/>
      <c r="W614" s="73"/>
      <c r="X614" s="73"/>
      <c r="Y614" s="73"/>
      <c r="Z614" s="73"/>
      <c r="AA614" s="73"/>
      <c r="AB614" s="73"/>
    </row>
    <row r="615" spans="1:28" ht="15.75" customHeight="1">
      <c r="A615" s="73"/>
      <c r="B615" s="73"/>
      <c r="C615" s="73"/>
      <c r="D615" s="73"/>
      <c r="E615" s="970"/>
      <c r="F615" s="73"/>
      <c r="G615" s="591"/>
      <c r="H615" s="988"/>
      <c r="I615" s="73"/>
      <c r="J615" s="73"/>
      <c r="K615" s="74"/>
      <c r="L615" s="74"/>
      <c r="M615" s="989"/>
      <c r="N615" s="74"/>
      <c r="O615" s="74"/>
      <c r="P615" s="74"/>
      <c r="Q615" s="74"/>
      <c r="R615" s="74"/>
      <c r="S615" s="73"/>
      <c r="T615" s="73"/>
      <c r="U615" s="73"/>
      <c r="V615" s="73"/>
      <c r="W615" s="73"/>
      <c r="X615" s="73"/>
      <c r="Y615" s="73"/>
      <c r="Z615" s="73"/>
      <c r="AA615" s="73"/>
      <c r="AB615" s="73"/>
    </row>
    <row r="616" spans="1:28" ht="15.75" customHeight="1">
      <c r="A616" s="73"/>
      <c r="B616" s="73"/>
      <c r="C616" s="73"/>
      <c r="D616" s="73"/>
      <c r="E616" s="970"/>
      <c r="F616" s="73"/>
      <c r="G616" s="591"/>
      <c r="H616" s="988"/>
      <c r="I616" s="73"/>
      <c r="J616" s="73"/>
      <c r="K616" s="74"/>
      <c r="L616" s="74"/>
      <c r="M616" s="989"/>
      <c r="N616" s="74"/>
      <c r="O616" s="74"/>
      <c r="P616" s="74"/>
      <c r="Q616" s="74"/>
      <c r="R616" s="74"/>
      <c r="S616" s="73"/>
      <c r="T616" s="73"/>
      <c r="U616" s="73"/>
      <c r="V616" s="73"/>
      <c r="W616" s="73"/>
      <c r="X616" s="73"/>
      <c r="Y616" s="73"/>
      <c r="Z616" s="73"/>
      <c r="AA616" s="73"/>
      <c r="AB616" s="73"/>
    </row>
    <row r="617" spans="1:28" ht="15.75" customHeight="1">
      <c r="A617" s="73"/>
      <c r="B617" s="73"/>
      <c r="C617" s="73"/>
      <c r="D617" s="73"/>
      <c r="E617" s="970"/>
      <c r="F617" s="73"/>
      <c r="G617" s="591"/>
      <c r="H617" s="988"/>
      <c r="I617" s="73"/>
      <c r="J617" s="73"/>
      <c r="K617" s="74"/>
      <c r="L617" s="74"/>
      <c r="M617" s="989"/>
      <c r="N617" s="74"/>
      <c r="O617" s="74"/>
      <c r="P617" s="74"/>
      <c r="Q617" s="74"/>
      <c r="R617" s="74"/>
      <c r="S617" s="73"/>
      <c r="T617" s="73"/>
      <c r="U617" s="73"/>
      <c r="V617" s="73"/>
      <c r="W617" s="73"/>
      <c r="X617" s="73"/>
      <c r="Y617" s="73"/>
      <c r="Z617" s="73"/>
      <c r="AA617" s="73"/>
      <c r="AB617" s="73"/>
    </row>
    <row r="618" spans="1:28" ht="15.75" customHeight="1">
      <c r="A618" s="73"/>
      <c r="B618" s="73"/>
      <c r="C618" s="73"/>
      <c r="D618" s="73"/>
      <c r="E618" s="970"/>
      <c r="F618" s="73"/>
      <c r="G618" s="591"/>
      <c r="H618" s="988"/>
      <c r="I618" s="73"/>
      <c r="J618" s="73"/>
      <c r="K618" s="74"/>
      <c r="L618" s="74"/>
      <c r="M618" s="989"/>
      <c r="N618" s="74"/>
      <c r="O618" s="74"/>
      <c r="P618" s="74"/>
      <c r="Q618" s="74"/>
      <c r="R618" s="74"/>
      <c r="S618" s="73"/>
      <c r="T618" s="73"/>
      <c r="U618" s="73"/>
      <c r="V618" s="73"/>
      <c r="W618" s="73"/>
      <c r="X618" s="73"/>
      <c r="Y618" s="73"/>
      <c r="Z618" s="73"/>
      <c r="AA618" s="73"/>
      <c r="AB618" s="73"/>
    </row>
    <row r="619" spans="1:28" ht="15.75" customHeight="1">
      <c r="A619" s="73"/>
      <c r="B619" s="73"/>
      <c r="C619" s="73"/>
      <c r="D619" s="73"/>
      <c r="E619" s="970"/>
      <c r="F619" s="73"/>
      <c r="G619" s="591"/>
      <c r="H619" s="988"/>
      <c r="I619" s="73"/>
      <c r="J619" s="73"/>
      <c r="K619" s="74"/>
      <c r="L619" s="74"/>
      <c r="M619" s="989"/>
      <c r="N619" s="74"/>
      <c r="O619" s="74"/>
      <c r="P619" s="74"/>
      <c r="Q619" s="74"/>
      <c r="R619" s="74"/>
      <c r="S619" s="73"/>
      <c r="T619" s="73"/>
      <c r="U619" s="73"/>
      <c r="V619" s="73"/>
      <c r="W619" s="73"/>
      <c r="X619" s="73"/>
      <c r="Y619" s="73"/>
      <c r="Z619" s="73"/>
      <c r="AA619" s="73"/>
      <c r="AB619" s="73"/>
    </row>
    <row r="620" spans="1:28" ht="15.75" customHeight="1">
      <c r="A620" s="73"/>
      <c r="B620" s="73"/>
      <c r="C620" s="73"/>
      <c r="D620" s="73"/>
      <c r="E620" s="970"/>
      <c r="F620" s="73"/>
      <c r="G620" s="591"/>
      <c r="H620" s="988"/>
      <c r="I620" s="73"/>
      <c r="J620" s="73"/>
      <c r="K620" s="74"/>
      <c r="L620" s="74"/>
      <c r="M620" s="989"/>
      <c r="N620" s="74"/>
      <c r="O620" s="74"/>
      <c r="P620" s="74"/>
      <c r="Q620" s="74"/>
      <c r="R620" s="74"/>
      <c r="S620" s="73"/>
      <c r="T620" s="73"/>
      <c r="U620" s="73"/>
      <c r="V620" s="73"/>
      <c r="W620" s="73"/>
      <c r="X620" s="73"/>
      <c r="Y620" s="73"/>
      <c r="Z620" s="73"/>
      <c r="AA620" s="73"/>
      <c r="AB620" s="73"/>
    </row>
    <row r="621" spans="1:28" ht="15.75" customHeight="1">
      <c r="A621" s="73"/>
      <c r="B621" s="73"/>
      <c r="C621" s="73"/>
      <c r="D621" s="73"/>
      <c r="E621" s="970"/>
      <c r="F621" s="73"/>
      <c r="G621" s="591"/>
      <c r="H621" s="988"/>
      <c r="I621" s="73"/>
      <c r="J621" s="73"/>
      <c r="K621" s="74"/>
      <c r="L621" s="74"/>
      <c r="M621" s="989"/>
      <c r="N621" s="74"/>
      <c r="O621" s="74"/>
      <c r="P621" s="74"/>
      <c r="Q621" s="74"/>
      <c r="R621" s="74"/>
      <c r="S621" s="73"/>
      <c r="T621" s="73"/>
      <c r="U621" s="73"/>
      <c r="V621" s="73"/>
      <c r="W621" s="73"/>
      <c r="X621" s="73"/>
      <c r="Y621" s="73"/>
      <c r="Z621" s="73"/>
      <c r="AA621" s="73"/>
      <c r="AB621" s="73"/>
    </row>
    <row r="622" spans="1:28" ht="15.75" customHeight="1">
      <c r="A622" s="73"/>
      <c r="B622" s="73"/>
      <c r="C622" s="73"/>
      <c r="D622" s="73"/>
      <c r="E622" s="970"/>
      <c r="F622" s="73"/>
      <c r="G622" s="591"/>
      <c r="H622" s="988"/>
      <c r="I622" s="73"/>
      <c r="J622" s="73"/>
      <c r="K622" s="74"/>
      <c r="L622" s="74"/>
      <c r="M622" s="989"/>
      <c r="N622" s="74"/>
      <c r="O622" s="74"/>
      <c r="P622" s="74"/>
      <c r="Q622" s="74"/>
      <c r="R622" s="74"/>
      <c r="S622" s="73"/>
      <c r="T622" s="73"/>
      <c r="U622" s="73"/>
      <c r="V622" s="73"/>
      <c r="W622" s="73"/>
      <c r="X622" s="73"/>
      <c r="Y622" s="73"/>
      <c r="Z622" s="73"/>
      <c r="AA622" s="73"/>
      <c r="AB622" s="73"/>
    </row>
    <row r="623" spans="1:28" ht="15.75" customHeight="1">
      <c r="A623" s="73"/>
      <c r="B623" s="73"/>
      <c r="C623" s="73"/>
      <c r="D623" s="73"/>
      <c r="E623" s="970"/>
      <c r="F623" s="73"/>
      <c r="G623" s="591"/>
      <c r="H623" s="988"/>
      <c r="I623" s="73"/>
      <c r="J623" s="73"/>
      <c r="K623" s="74"/>
      <c r="L623" s="74"/>
      <c r="M623" s="989"/>
      <c r="N623" s="74"/>
      <c r="O623" s="74"/>
      <c r="P623" s="74"/>
      <c r="Q623" s="74"/>
      <c r="R623" s="74"/>
      <c r="S623" s="73"/>
      <c r="T623" s="73"/>
      <c r="U623" s="73"/>
      <c r="V623" s="73"/>
      <c r="W623" s="73"/>
      <c r="X623" s="73"/>
      <c r="Y623" s="73"/>
      <c r="Z623" s="73"/>
      <c r="AA623" s="73"/>
      <c r="AB623" s="73"/>
    </row>
    <row r="624" spans="1:28" ht="15.75" customHeight="1">
      <c r="A624" s="73"/>
      <c r="B624" s="73"/>
      <c r="C624" s="73"/>
      <c r="D624" s="73"/>
      <c r="E624" s="970"/>
      <c r="F624" s="73"/>
      <c r="G624" s="591"/>
      <c r="H624" s="988"/>
      <c r="I624" s="73"/>
      <c r="J624" s="73"/>
      <c r="K624" s="74"/>
      <c r="L624" s="74"/>
      <c r="M624" s="989"/>
      <c r="N624" s="74"/>
      <c r="O624" s="74"/>
      <c r="P624" s="74"/>
      <c r="Q624" s="74"/>
      <c r="R624" s="74"/>
      <c r="S624" s="73"/>
      <c r="T624" s="73"/>
      <c r="U624" s="73"/>
      <c r="V624" s="73"/>
      <c r="W624" s="73"/>
      <c r="X624" s="73"/>
      <c r="Y624" s="73"/>
      <c r="Z624" s="73"/>
      <c r="AA624" s="73"/>
      <c r="AB624" s="73"/>
    </row>
    <row r="625" spans="1:28" ht="15.75" customHeight="1">
      <c r="A625" s="73"/>
      <c r="B625" s="73"/>
      <c r="C625" s="73"/>
      <c r="D625" s="73"/>
      <c r="E625" s="970"/>
      <c r="F625" s="73"/>
      <c r="G625" s="591"/>
      <c r="H625" s="988"/>
      <c r="I625" s="73"/>
      <c r="J625" s="73"/>
      <c r="K625" s="74"/>
      <c r="L625" s="74"/>
      <c r="M625" s="989"/>
      <c r="N625" s="74"/>
      <c r="O625" s="74"/>
      <c r="P625" s="74"/>
      <c r="Q625" s="74"/>
      <c r="R625" s="74"/>
      <c r="S625" s="73"/>
      <c r="T625" s="73"/>
      <c r="U625" s="73"/>
      <c r="V625" s="73"/>
      <c r="W625" s="73"/>
      <c r="X625" s="73"/>
      <c r="Y625" s="73"/>
      <c r="Z625" s="73"/>
      <c r="AA625" s="73"/>
      <c r="AB625" s="73"/>
    </row>
    <row r="626" spans="1:28" ht="15.75" customHeight="1">
      <c r="A626" s="73"/>
      <c r="B626" s="73"/>
      <c r="C626" s="73"/>
      <c r="D626" s="73"/>
      <c r="E626" s="970"/>
      <c r="F626" s="73"/>
      <c r="G626" s="591"/>
      <c r="H626" s="988"/>
      <c r="I626" s="73"/>
      <c r="J626" s="73"/>
      <c r="K626" s="74"/>
      <c r="L626" s="74"/>
      <c r="M626" s="989"/>
      <c r="N626" s="74"/>
      <c r="O626" s="74"/>
      <c r="P626" s="74"/>
      <c r="Q626" s="74"/>
      <c r="R626" s="74"/>
      <c r="S626" s="73"/>
      <c r="T626" s="73"/>
      <c r="U626" s="73"/>
      <c r="V626" s="73"/>
      <c r="W626" s="73"/>
      <c r="X626" s="73"/>
      <c r="Y626" s="73"/>
      <c r="Z626" s="73"/>
      <c r="AA626" s="73"/>
      <c r="AB626" s="73"/>
    </row>
    <row r="627" spans="1:28" ht="15.75" customHeight="1">
      <c r="A627" s="73"/>
      <c r="B627" s="73"/>
      <c r="C627" s="73"/>
      <c r="D627" s="73"/>
      <c r="E627" s="970"/>
      <c r="F627" s="73"/>
      <c r="G627" s="591"/>
      <c r="H627" s="988"/>
      <c r="I627" s="73"/>
      <c r="J627" s="73"/>
      <c r="K627" s="74"/>
      <c r="L627" s="74"/>
      <c r="M627" s="989"/>
      <c r="N627" s="74"/>
      <c r="O627" s="74"/>
      <c r="P627" s="74"/>
      <c r="Q627" s="74"/>
      <c r="R627" s="74"/>
      <c r="S627" s="73"/>
      <c r="T627" s="73"/>
      <c r="U627" s="73"/>
      <c r="V627" s="73"/>
      <c r="W627" s="73"/>
      <c r="X627" s="73"/>
      <c r="Y627" s="73"/>
      <c r="Z627" s="73"/>
      <c r="AA627" s="73"/>
      <c r="AB627" s="73"/>
    </row>
    <row r="628" spans="1:28" ht="15.75" customHeight="1">
      <c r="A628" s="73"/>
      <c r="B628" s="73"/>
      <c r="C628" s="73"/>
      <c r="D628" s="73"/>
      <c r="E628" s="970"/>
      <c r="F628" s="73"/>
      <c r="G628" s="591"/>
      <c r="H628" s="988"/>
      <c r="I628" s="73"/>
      <c r="J628" s="73"/>
      <c r="K628" s="74"/>
      <c r="L628" s="74"/>
      <c r="M628" s="989"/>
      <c r="N628" s="74"/>
      <c r="O628" s="74"/>
      <c r="P628" s="74"/>
      <c r="Q628" s="74"/>
      <c r="R628" s="74"/>
      <c r="S628" s="73"/>
      <c r="T628" s="73"/>
      <c r="U628" s="73"/>
      <c r="V628" s="73"/>
      <c r="W628" s="73"/>
      <c r="X628" s="73"/>
      <c r="Y628" s="73"/>
      <c r="Z628" s="73"/>
      <c r="AA628" s="73"/>
      <c r="AB628" s="73"/>
    </row>
    <row r="629" spans="1:28" ht="15.75" customHeight="1">
      <c r="A629" s="73"/>
      <c r="B629" s="73"/>
      <c r="C629" s="73"/>
      <c r="D629" s="73"/>
      <c r="E629" s="970"/>
      <c r="F629" s="73"/>
      <c r="G629" s="591"/>
      <c r="H629" s="988"/>
      <c r="I629" s="73"/>
      <c r="J629" s="73"/>
      <c r="K629" s="74"/>
      <c r="L629" s="74"/>
      <c r="M629" s="989"/>
      <c r="N629" s="74"/>
      <c r="O629" s="74"/>
      <c r="P629" s="74"/>
      <c r="Q629" s="74"/>
      <c r="R629" s="74"/>
      <c r="S629" s="73"/>
      <c r="T629" s="73"/>
      <c r="U629" s="73"/>
      <c r="V629" s="73"/>
      <c r="W629" s="73"/>
      <c r="X629" s="73"/>
      <c r="Y629" s="73"/>
      <c r="Z629" s="73"/>
      <c r="AA629" s="73"/>
      <c r="AB629" s="73"/>
    </row>
    <row r="630" spans="1:28" ht="15.75" customHeight="1">
      <c r="A630" s="73"/>
      <c r="B630" s="73"/>
      <c r="C630" s="73"/>
      <c r="D630" s="73"/>
      <c r="E630" s="970"/>
      <c r="F630" s="73"/>
      <c r="G630" s="591"/>
      <c r="H630" s="988"/>
      <c r="I630" s="73"/>
      <c r="J630" s="73"/>
      <c r="K630" s="74"/>
      <c r="L630" s="74"/>
      <c r="M630" s="989"/>
      <c r="N630" s="74"/>
      <c r="O630" s="74"/>
      <c r="P630" s="74"/>
      <c r="Q630" s="74"/>
      <c r="R630" s="74"/>
      <c r="S630" s="73"/>
      <c r="T630" s="73"/>
      <c r="U630" s="73"/>
      <c r="V630" s="73"/>
      <c r="W630" s="73"/>
      <c r="X630" s="73"/>
      <c r="Y630" s="73"/>
      <c r="Z630" s="73"/>
      <c r="AA630" s="73"/>
      <c r="AB630" s="73"/>
    </row>
    <row r="631" spans="1:28" ht="15.75" customHeight="1">
      <c r="A631" s="73"/>
      <c r="B631" s="73"/>
      <c r="C631" s="73"/>
      <c r="D631" s="73"/>
      <c r="E631" s="970"/>
      <c r="F631" s="73"/>
      <c r="G631" s="591"/>
      <c r="H631" s="988"/>
      <c r="I631" s="73"/>
      <c r="J631" s="73"/>
      <c r="K631" s="74"/>
      <c r="L631" s="74"/>
      <c r="M631" s="989"/>
      <c r="N631" s="74"/>
      <c r="O631" s="74"/>
      <c r="P631" s="74"/>
      <c r="Q631" s="74"/>
      <c r="R631" s="74"/>
      <c r="S631" s="73"/>
      <c r="T631" s="73"/>
      <c r="U631" s="73"/>
      <c r="V631" s="73"/>
      <c r="W631" s="73"/>
      <c r="X631" s="73"/>
      <c r="Y631" s="73"/>
      <c r="Z631" s="73"/>
      <c r="AA631" s="73"/>
      <c r="AB631" s="73"/>
    </row>
    <row r="632" spans="1:28" ht="15.75" customHeight="1">
      <c r="A632" s="73"/>
      <c r="B632" s="73"/>
      <c r="C632" s="73"/>
      <c r="D632" s="73"/>
      <c r="E632" s="970"/>
      <c r="F632" s="73"/>
      <c r="G632" s="591"/>
      <c r="H632" s="988"/>
      <c r="I632" s="73"/>
      <c r="J632" s="73"/>
      <c r="K632" s="74"/>
      <c r="L632" s="74"/>
      <c r="M632" s="989"/>
      <c r="N632" s="74"/>
      <c r="O632" s="74"/>
      <c r="P632" s="74"/>
      <c r="Q632" s="74"/>
      <c r="R632" s="74"/>
      <c r="S632" s="73"/>
      <c r="T632" s="73"/>
      <c r="U632" s="73"/>
      <c r="V632" s="73"/>
      <c r="W632" s="73"/>
      <c r="X632" s="73"/>
      <c r="Y632" s="73"/>
      <c r="Z632" s="73"/>
      <c r="AA632" s="73"/>
      <c r="AB632" s="73"/>
    </row>
    <row r="633" spans="1:28" ht="15.75" customHeight="1">
      <c r="A633" s="73"/>
      <c r="B633" s="73"/>
      <c r="C633" s="73"/>
      <c r="D633" s="73"/>
      <c r="E633" s="970"/>
      <c r="F633" s="73"/>
      <c r="G633" s="591"/>
      <c r="H633" s="988"/>
      <c r="I633" s="73"/>
      <c r="J633" s="73"/>
      <c r="K633" s="74"/>
      <c r="L633" s="74"/>
      <c r="M633" s="989"/>
      <c r="N633" s="74"/>
      <c r="O633" s="74"/>
      <c r="P633" s="74"/>
      <c r="Q633" s="74"/>
      <c r="R633" s="74"/>
      <c r="S633" s="73"/>
      <c r="T633" s="73"/>
      <c r="U633" s="73"/>
      <c r="V633" s="73"/>
      <c r="W633" s="73"/>
      <c r="X633" s="73"/>
      <c r="Y633" s="73"/>
      <c r="Z633" s="73"/>
      <c r="AA633" s="73"/>
      <c r="AB633" s="73"/>
    </row>
    <row r="634" spans="1:28" ht="15.75" customHeight="1">
      <c r="A634" s="73"/>
      <c r="B634" s="73"/>
      <c r="C634" s="73"/>
      <c r="D634" s="73"/>
      <c r="E634" s="970"/>
      <c r="F634" s="73"/>
      <c r="G634" s="591"/>
      <c r="H634" s="988"/>
      <c r="I634" s="73"/>
      <c r="J634" s="73"/>
      <c r="K634" s="74"/>
      <c r="L634" s="74"/>
      <c r="M634" s="989"/>
      <c r="N634" s="74"/>
      <c r="O634" s="74"/>
      <c r="P634" s="74"/>
      <c r="Q634" s="74"/>
      <c r="R634" s="74"/>
      <c r="S634" s="73"/>
      <c r="T634" s="73"/>
      <c r="U634" s="73"/>
      <c r="V634" s="73"/>
      <c r="W634" s="73"/>
      <c r="X634" s="73"/>
      <c r="Y634" s="73"/>
      <c r="Z634" s="73"/>
      <c r="AA634" s="73"/>
      <c r="AB634" s="73"/>
    </row>
    <row r="635" spans="1:28" ht="15.75" customHeight="1">
      <c r="A635" s="73"/>
      <c r="B635" s="73"/>
      <c r="C635" s="73"/>
      <c r="D635" s="73"/>
      <c r="E635" s="970"/>
      <c r="F635" s="73"/>
      <c r="G635" s="591"/>
      <c r="H635" s="988"/>
      <c r="I635" s="73"/>
      <c r="J635" s="73"/>
      <c r="K635" s="74"/>
      <c r="L635" s="74"/>
      <c r="M635" s="989"/>
      <c r="N635" s="74"/>
      <c r="O635" s="74"/>
      <c r="P635" s="74"/>
      <c r="Q635" s="74"/>
      <c r="R635" s="74"/>
      <c r="S635" s="73"/>
      <c r="T635" s="73"/>
      <c r="U635" s="73"/>
      <c r="V635" s="73"/>
      <c r="W635" s="73"/>
      <c r="X635" s="73"/>
      <c r="Y635" s="73"/>
      <c r="Z635" s="73"/>
      <c r="AA635" s="73"/>
      <c r="AB635" s="73"/>
    </row>
    <row r="636" spans="1:28" ht="15.75" customHeight="1">
      <c r="A636" s="73"/>
      <c r="B636" s="73"/>
      <c r="C636" s="73"/>
      <c r="D636" s="73"/>
      <c r="E636" s="970"/>
      <c r="F636" s="73"/>
      <c r="G636" s="591"/>
      <c r="H636" s="988"/>
      <c r="I636" s="73"/>
      <c r="J636" s="73"/>
      <c r="K636" s="74"/>
      <c r="L636" s="74"/>
      <c r="M636" s="989"/>
      <c r="N636" s="74"/>
      <c r="O636" s="74"/>
      <c r="P636" s="74"/>
      <c r="Q636" s="74"/>
      <c r="R636" s="74"/>
      <c r="S636" s="73"/>
      <c r="T636" s="73"/>
      <c r="U636" s="73"/>
      <c r="V636" s="73"/>
      <c r="W636" s="73"/>
      <c r="X636" s="73"/>
      <c r="Y636" s="73"/>
      <c r="Z636" s="73"/>
      <c r="AA636" s="73"/>
      <c r="AB636" s="73"/>
    </row>
    <row r="637" spans="1:28" ht="15.75" customHeight="1">
      <c r="A637" s="73"/>
      <c r="B637" s="73"/>
      <c r="C637" s="73"/>
      <c r="D637" s="73"/>
      <c r="E637" s="970"/>
      <c r="F637" s="73"/>
      <c r="G637" s="591"/>
      <c r="H637" s="988"/>
      <c r="I637" s="73"/>
      <c r="J637" s="73"/>
      <c r="K637" s="74"/>
      <c r="L637" s="74"/>
      <c r="M637" s="989"/>
      <c r="N637" s="74"/>
      <c r="O637" s="74"/>
      <c r="P637" s="74"/>
      <c r="Q637" s="74"/>
      <c r="R637" s="74"/>
      <c r="S637" s="73"/>
      <c r="T637" s="73"/>
      <c r="U637" s="73"/>
      <c r="V637" s="73"/>
      <c r="W637" s="73"/>
      <c r="X637" s="73"/>
      <c r="Y637" s="73"/>
      <c r="Z637" s="73"/>
      <c r="AA637" s="73"/>
      <c r="AB637" s="73"/>
    </row>
    <row r="638" spans="1:28" ht="15.75" customHeight="1">
      <c r="A638" s="73"/>
      <c r="B638" s="73"/>
      <c r="C638" s="73"/>
      <c r="D638" s="73"/>
      <c r="E638" s="970"/>
      <c r="F638" s="73"/>
      <c r="G638" s="591"/>
      <c r="H638" s="988"/>
      <c r="I638" s="73"/>
      <c r="J638" s="73"/>
      <c r="K638" s="74"/>
      <c r="L638" s="74"/>
      <c r="M638" s="989"/>
      <c r="N638" s="74"/>
      <c r="O638" s="74"/>
      <c r="P638" s="74"/>
      <c r="Q638" s="74"/>
      <c r="R638" s="74"/>
      <c r="S638" s="73"/>
      <c r="T638" s="73"/>
      <c r="U638" s="73"/>
      <c r="V638" s="73"/>
      <c r="W638" s="73"/>
      <c r="X638" s="73"/>
      <c r="Y638" s="73"/>
      <c r="Z638" s="73"/>
      <c r="AA638" s="73"/>
      <c r="AB638" s="73"/>
    </row>
    <row r="639" spans="1:28" ht="15.75" customHeight="1">
      <c r="A639" s="73"/>
      <c r="B639" s="73"/>
      <c r="C639" s="73"/>
      <c r="D639" s="73"/>
      <c r="E639" s="970"/>
      <c r="F639" s="73"/>
      <c r="G639" s="591"/>
      <c r="H639" s="988"/>
      <c r="I639" s="73"/>
      <c r="J639" s="73"/>
      <c r="K639" s="74"/>
      <c r="L639" s="74"/>
      <c r="M639" s="989"/>
      <c r="N639" s="74"/>
      <c r="O639" s="74"/>
      <c r="P639" s="74"/>
      <c r="Q639" s="74"/>
      <c r="R639" s="74"/>
      <c r="S639" s="73"/>
      <c r="T639" s="73"/>
      <c r="U639" s="73"/>
      <c r="V639" s="73"/>
      <c r="W639" s="73"/>
      <c r="X639" s="73"/>
      <c r="Y639" s="73"/>
      <c r="Z639" s="73"/>
      <c r="AA639" s="73"/>
      <c r="AB639" s="73"/>
    </row>
    <row r="640" spans="1:28" ht="15.75" customHeight="1">
      <c r="A640" s="73"/>
      <c r="B640" s="73"/>
      <c r="C640" s="73"/>
      <c r="D640" s="73"/>
      <c r="E640" s="970"/>
      <c r="F640" s="73"/>
      <c r="G640" s="591"/>
      <c r="H640" s="988"/>
      <c r="I640" s="73"/>
      <c r="J640" s="73"/>
      <c r="K640" s="74"/>
      <c r="L640" s="74"/>
      <c r="M640" s="989"/>
      <c r="N640" s="74"/>
      <c r="O640" s="74"/>
      <c r="P640" s="74"/>
      <c r="Q640" s="74"/>
      <c r="R640" s="74"/>
      <c r="S640" s="73"/>
      <c r="T640" s="73"/>
      <c r="U640" s="73"/>
      <c r="V640" s="73"/>
      <c r="W640" s="73"/>
      <c r="X640" s="73"/>
      <c r="Y640" s="73"/>
      <c r="Z640" s="73"/>
      <c r="AA640" s="73"/>
      <c r="AB640" s="73"/>
    </row>
    <row r="641" spans="1:28" ht="15.75" customHeight="1">
      <c r="A641" s="73"/>
      <c r="B641" s="73"/>
      <c r="C641" s="73"/>
      <c r="D641" s="73"/>
      <c r="E641" s="970"/>
      <c r="F641" s="73"/>
      <c r="G641" s="591"/>
      <c r="H641" s="988"/>
      <c r="I641" s="73"/>
      <c r="J641" s="73"/>
      <c r="K641" s="74"/>
      <c r="L641" s="74"/>
      <c r="M641" s="989"/>
      <c r="N641" s="74"/>
      <c r="O641" s="74"/>
      <c r="P641" s="74"/>
      <c r="Q641" s="74"/>
      <c r="R641" s="74"/>
      <c r="S641" s="73"/>
      <c r="T641" s="73"/>
      <c r="U641" s="73"/>
      <c r="V641" s="73"/>
      <c r="W641" s="73"/>
      <c r="X641" s="73"/>
      <c r="Y641" s="73"/>
      <c r="Z641" s="73"/>
      <c r="AA641" s="73"/>
      <c r="AB641" s="73"/>
    </row>
    <row r="642" spans="1:28" ht="15.75" customHeight="1">
      <c r="A642" s="73"/>
      <c r="B642" s="73"/>
      <c r="C642" s="73"/>
      <c r="D642" s="73"/>
      <c r="E642" s="970"/>
      <c r="F642" s="73"/>
      <c r="G642" s="591"/>
      <c r="H642" s="988"/>
      <c r="I642" s="73"/>
      <c r="J642" s="73"/>
      <c r="K642" s="74"/>
      <c r="L642" s="74"/>
      <c r="M642" s="989"/>
      <c r="N642" s="74"/>
      <c r="O642" s="74"/>
      <c r="P642" s="74"/>
      <c r="Q642" s="74"/>
      <c r="R642" s="74"/>
      <c r="S642" s="73"/>
      <c r="T642" s="73"/>
      <c r="U642" s="73"/>
      <c r="V642" s="73"/>
      <c r="W642" s="73"/>
      <c r="X642" s="73"/>
      <c r="Y642" s="73"/>
      <c r="Z642" s="73"/>
      <c r="AA642" s="73"/>
      <c r="AB642" s="73"/>
    </row>
    <row r="643" spans="1:28" ht="15.75" customHeight="1">
      <c r="A643" s="73"/>
      <c r="B643" s="73"/>
      <c r="C643" s="73"/>
      <c r="D643" s="73"/>
      <c r="E643" s="970"/>
      <c r="F643" s="73"/>
      <c r="G643" s="591"/>
      <c r="H643" s="988"/>
      <c r="I643" s="73"/>
      <c r="J643" s="73"/>
      <c r="K643" s="74"/>
      <c r="L643" s="74"/>
      <c r="M643" s="989"/>
      <c r="N643" s="74"/>
      <c r="O643" s="74"/>
      <c r="P643" s="74"/>
      <c r="Q643" s="74"/>
      <c r="R643" s="74"/>
      <c r="S643" s="73"/>
      <c r="T643" s="73"/>
      <c r="U643" s="73"/>
      <c r="V643" s="73"/>
      <c r="W643" s="73"/>
      <c r="X643" s="73"/>
      <c r="Y643" s="73"/>
      <c r="Z643" s="73"/>
      <c r="AA643" s="73"/>
      <c r="AB643" s="73"/>
    </row>
    <row r="644" spans="1:28" ht="15.75" customHeight="1">
      <c r="A644" s="73"/>
      <c r="B644" s="73"/>
      <c r="C644" s="73"/>
      <c r="D644" s="73"/>
      <c r="E644" s="970"/>
      <c r="F644" s="73"/>
      <c r="G644" s="591"/>
      <c r="H644" s="988"/>
      <c r="I644" s="73"/>
      <c r="J644" s="73"/>
      <c r="K644" s="74"/>
      <c r="L644" s="74"/>
      <c r="M644" s="989"/>
      <c r="N644" s="74"/>
      <c r="O644" s="74"/>
      <c r="P644" s="74"/>
      <c r="Q644" s="74"/>
      <c r="R644" s="74"/>
      <c r="S644" s="73"/>
      <c r="T644" s="73"/>
      <c r="U644" s="73"/>
      <c r="V644" s="73"/>
      <c r="W644" s="73"/>
      <c r="X644" s="73"/>
      <c r="Y644" s="73"/>
      <c r="Z644" s="73"/>
      <c r="AA644" s="73"/>
      <c r="AB644" s="73"/>
    </row>
    <row r="645" spans="1:28" ht="15.75" customHeight="1">
      <c r="A645" s="73"/>
      <c r="B645" s="73"/>
      <c r="C645" s="73"/>
      <c r="D645" s="73"/>
      <c r="E645" s="970"/>
      <c r="F645" s="73"/>
      <c r="G645" s="591"/>
      <c r="H645" s="988"/>
      <c r="I645" s="73"/>
      <c r="J645" s="73"/>
      <c r="K645" s="74"/>
      <c r="L645" s="74"/>
      <c r="M645" s="989"/>
      <c r="N645" s="74"/>
      <c r="O645" s="74"/>
      <c r="P645" s="74"/>
      <c r="Q645" s="74"/>
      <c r="R645" s="74"/>
      <c r="S645" s="73"/>
      <c r="T645" s="73"/>
      <c r="U645" s="73"/>
      <c r="V645" s="73"/>
      <c r="W645" s="73"/>
      <c r="X645" s="73"/>
      <c r="Y645" s="73"/>
      <c r="Z645" s="73"/>
      <c r="AA645" s="73"/>
      <c r="AB645" s="73"/>
    </row>
    <row r="646" spans="1:28" ht="15.75" customHeight="1">
      <c r="A646" s="73"/>
      <c r="B646" s="73"/>
      <c r="C646" s="73"/>
      <c r="D646" s="73"/>
      <c r="E646" s="970"/>
      <c r="F646" s="73"/>
      <c r="G646" s="591"/>
      <c r="H646" s="988"/>
      <c r="I646" s="73"/>
      <c r="J646" s="73"/>
      <c r="K646" s="74"/>
      <c r="L646" s="74"/>
      <c r="M646" s="989"/>
      <c r="N646" s="74"/>
      <c r="O646" s="74"/>
      <c r="P646" s="74"/>
      <c r="Q646" s="74"/>
      <c r="R646" s="74"/>
      <c r="S646" s="73"/>
      <c r="T646" s="73"/>
      <c r="U646" s="73"/>
      <c r="V646" s="73"/>
      <c r="W646" s="73"/>
      <c r="X646" s="73"/>
      <c r="Y646" s="73"/>
      <c r="Z646" s="73"/>
      <c r="AA646" s="73"/>
      <c r="AB646" s="73"/>
    </row>
    <row r="647" spans="1:28" ht="15.75" customHeight="1">
      <c r="A647" s="73"/>
      <c r="B647" s="73"/>
      <c r="C647" s="73"/>
      <c r="D647" s="73"/>
      <c r="E647" s="970"/>
      <c r="F647" s="73"/>
      <c r="G647" s="591"/>
      <c r="H647" s="988"/>
      <c r="I647" s="73"/>
      <c r="J647" s="73"/>
      <c r="K647" s="74"/>
      <c r="L647" s="74"/>
      <c r="M647" s="989"/>
      <c r="N647" s="74"/>
      <c r="O647" s="74"/>
      <c r="P647" s="74"/>
      <c r="Q647" s="74"/>
      <c r="R647" s="74"/>
      <c r="S647" s="73"/>
      <c r="T647" s="73"/>
      <c r="U647" s="73"/>
      <c r="V647" s="73"/>
      <c r="W647" s="73"/>
      <c r="X647" s="73"/>
      <c r="Y647" s="73"/>
      <c r="Z647" s="73"/>
      <c r="AA647" s="73"/>
      <c r="AB647" s="73"/>
    </row>
    <row r="648" spans="1:28" ht="15.75" customHeight="1">
      <c r="A648" s="73"/>
      <c r="B648" s="73"/>
      <c r="C648" s="73"/>
      <c r="D648" s="73"/>
      <c r="E648" s="970"/>
      <c r="F648" s="73"/>
      <c r="G648" s="591"/>
      <c r="H648" s="988"/>
      <c r="I648" s="73"/>
      <c r="J648" s="73"/>
      <c r="K648" s="74"/>
      <c r="L648" s="74"/>
      <c r="M648" s="989"/>
      <c r="N648" s="74"/>
      <c r="O648" s="74"/>
      <c r="P648" s="74"/>
      <c r="Q648" s="74"/>
      <c r="R648" s="74"/>
      <c r="S648" s="73"/>
      <c r="T648" s="73"/>
      <c r="U648" s="73"/>
      <c r="V648" s="73"/>
      <c r="W648" s="73"/>
      <c r="X648" s="73"/>
      <c r="Y648" s="73"/>
      <c r="Z648" s="73"/>
      <c r="AA648" s="73"/>
      <c r="AB648" s="73"/>
    </row>
    <row r="649" spans="1:28" ht="15.75" customHeight="1">
      <c r="A649" s="73"/>
      <c r="B649" s="73"/>
      <c r="C649" s="73"/>
      <c r="D649" s="73"/>
      <c r="E649" s="970"/>
      <c r="F649" s="73"/>
      <c r="G649" s="591"/>
      <c r="H649" s="988"/>
      <c r="I649" s="73"/>
      <c r="J649" s="73"/>
      <c r="K649" s="74"/>
      <c r="L649" s="74"/>
      <c r="M649" s="989"/>
      <c r="N649" s="74"/>
      <c r="O649" s="74"/>
      <c r="P649" s="74"/>
      <c r="Q649" s="74"/>
      <c r="R649" s="74"/>
      <c r="S649" s="73"/>
      <c r="T649" s="73"/>
      <c r="U649" s="73"/>
      <c r="V649" s="73"/>
      <c r="W649" s="73"/>
      <c r="X649" s="73"/>
      <c r="Y649" s="73"/>
      <c r="Z649" s="73"/>
      <c r="AA649" s="73"/>
      <c r="AB649" s="73"/>
    </row>
    <row r="650" spans="1:28" ht="15.75" customHeight="1">
      <c r="A650" s="73"/>
      <c r="B650" s="73"/>
      <c r="C650" s="73"/>
      <c r="D650" s="73"/>
      <c r="E650" s="970"/>
      <c r="F650" s="73"/>
      <c r="G650" s="591"/>
      <c r="H650" s="988"/>
      <c r="I650" s="73"/>
      <c r="J650" s="73"/>
      <c r="K650" s="74"/>
      <c r="L650" s="74"/>
      <c r="M650" s="989"/>
      <c r="N650" s="74"/>
      <c r="O650" s="74"/>
      <c r="P650" s="74"/>
      <c r="Q650" s="74"/>
      <c r="R650" s="74"/>
      <c r="S650" s="73"/>
      <c r="T650" s="73"/>
      <c r="U650" s="73"/>
      <c r="V650" s="73"/>
      <c r="W650" s="73"/>
      <c r="X650" s="73"/>
      <c r="Y650" s="73"/>
      <c r="Z650" s="73"/>
      <c r="AA650" s="73"/>
      <c r="AB650" s="73"/>
    </row>
    <row r="651" spans="1:28" ht="15.75" customHeight="1">
      <c r="A651" s="73"/>
      <c r="B651" s="73"/>
      <c r="C651" s="73"/>
      <c r="D651" s="73"/>
      <c r="E651" s="970"/>
      <c r="F651" s="73"/>
      <c r="G651" s="591"/>
      <c r="H651" s="988"/>
      <c r="I651" s="73"/>
      <c r="J651" s="73"/>
      <c r="K651" s="74"/>
      <c r="L651" s="74"/>
      <c r="M651" s="989"/>
      <c r="N651" s="74"/>
      <c r="O651" s="74"/>
      <c r="P651" s="74"/>
      <c r="Q651" s="74"/>
      <c r="R651" s="74"/>
      <c r="S651" s="73"/>
      <c r="T651" s="73"/>
      <c r="U651" s="73"/>
      <c r="V651" s="73"/>
      <c r="W651" s="73"/>
      <c r="X651" s="73"/>
      <c r="Y651" s="73"/>
      <c r="Z651" s="73"/>
      <c r="AA651" s="73"/>
      <c r="AB651" s="73"/>
    </row>
    <row r="652" spans="1:28" ht="15.75" customHeight="1">
      <c r="A652" s="73"/>
      <c r="B652" s="73"/>
      <c r="C652" s="73"/>
      <c r="D652" s="73"/>
      <c r="E652" s="970"/>
      <c r="F652" s="73"/>
      <c r="G652" s="591"/>
      <c r="H652" s="988"/>
      <c r="I652" s="73"/>
      <c r="J652" s="73"/>
      <c r="K652" s="74"/>
      <c r="L652" s="74"/>
      <c r="M652" s="989"/>
      <c r="N652" s="74"/>
      <c r="O652" s="74"/>
      <c r="P652" s="74"/>
      <c r="Q652" s="74"/>
      <c r="R652" s="74"/>
      <c r="S652" s="73"/>
      <c r="T652" s="73"/>
      <c r="U652" s="73"/>
      <c r="V652" s="73"/>
      <c r="W652" s="73"/>
      <c r="X652" s="73"/>
      <c r="Y652" s="73"/>
      <c r="Z652" s="73"/>
      <c r="AA652" s="73"/>
      <c r="AB652" s="73"/>
    </row>
    <row r="653" spans="1:28" ht="15.75" customHeight="1">
      <c r="A653" s="73"/>
      <c r="B653" s="73"/>
      <c r="C653" s="73"/>
      <c r="D653" s="73"/>
      <c r="E653" s="970"/>
      <c r="F653" s="73"/>
      <c r="G653" s="591"/>
      <c r="H653" s="988"/>
      <c r="I653" s="73"/>
      <c r="J653" s="73"/>
      <c r="K653" s="74"/>
      <c r="L653" s="74"/>
      <c r="M653" s="989"/>
      <c r="N653" s="74"/>
      <c r="O653" s="74"/>
      <c r="P653" s="74"/>
      <c r="Q653" s="74"/>
      <c r="R653" s="74"/>
      <c r="S653" s="73"/>
      <c r="T653" s="73"/>
      <c r="U653" s="73"/>
      <c r="V653" s="73"/>
      <c r="W653" s="73"/>
      <c r="X653" s="73"/>
      <c r="Y653" s="73"/>
      <c r="Z653" s="73"/>
      <c r="AA653" s="73"/>
      <c r="AB653" s="73"/>
    </row>
    <row r="654" spans="1:28" ht="15.75" customHeight="1">
      <c r="A654" s="73"/>
      <c r="B654" s="73"/>
      <c r="C654" s="73"/>
      <c r="D654" s="73"/>
      <c r="E654" s="970"/>
      <c r="F654" s="73"/>
      <c r="G654" s="591"/>
      <c r="H654" s="988"/>
      <c r="I654" s="73"/>
      <c r="J654" s="73"/>
      <c r="K654" s="74"/>
      <c r="L654" s="74"/>
      <c r="M654" s="989"/>
      <c r="N654" s="74"/>
      <c r="O654" s="74"/>
      <c r="P654" s="74"/>
      <c r="Q654" s="74"/>
      <c r="R654" s="74"/>
      <c r="S654" s="73"/>
      <c r="T654" s="73"/>
      <c r="U654" s="73"/>
      <c r="V654" s="73"/>
      <c r="W654" s="73"/>
      <c r="X654" s="73"/>
      <c r="Y654" s="73"/>
      <c r="Z654" s="73"/>
      <c r="AA654" s="73"/>
      <c r="AB654" s="73"/>
    </row>
    <row r="655" spans="1:28" ht="15.75" customHeight="1">
      <c r="A655" s="73"/>
      <c r="B655" s="73"/>
      <c r="C655" s="73"/>
      <c r="D655" s="73"/>
      <c r="E655" s="970"/>
      <c r="F655" s="73"/>
      <c r="G655" s="591"/>
      <c r="H655" s="988"/>
      <c r="I655" s="73"/>
      <c r="J655" s="73"/>
      <c r="K655" s="74"/>
      <c r="L655" s="74"/>
      <c r="M655" s="989"/>
      <c r="N655" s="74"/>
      <c r="O655" s="74"/>
      <c r="P655" s="74"/>
      <c r="Q655" s="74"/>
      <c r="R655" s="74"/>
      <c r="S655" s="73"/>
      <c r="T655" s="73"/>
      <c r="U655" s="73"/>
      <c r="V655" s="73"/>
      <c r="W655" s="73"/>
      <c r="X655" s="73"/>
      <c r="Y655" s="73"/>
      <c r="Z655" s="73"/>
      <c r="AA655" s="73"/>
      <c r="AB655" s="73"/>
    </row>
    <row r="656" spans="1:28" ht="15.75" customHeight="1">
      <c r="A656" s="73"/>
      <c r="B656" s="73"/>
      <c r="C656" s="73"/>
      <c r="D656" s="73"/>
      <c r="E656" s="970"/>
      <c r="F656" s="73"/>
      <c r="G656" s="591"/>
      <c r="H656" s="988"/>
      <c r="I656" s="73"/>
      <c r="J656" s="73"/>
      <c r="K656" s="74"/>
      <c r="L656" s="74"/>
      <c r="M656" s="989"/>
      <c r="N656" s="74"/>
      <c r="O656" s="74"/>
      <c r="P656" s="74"/>
      <c r="Q656" s="74"/>
      <c r="R656" s="74"/>
      <c r="S656" s="73"/>
      <c r="T656" s="73"/>
      <c r="U656" s="73"/>
      <c r="V656" s="73"/>
      <c r="W656" s="73"/>
      <c r="X656" s="73"/>
      <c r="Y656" s="73"/>
      <c r="Z656" s="73"/>
      <c r="AA656" s="73"/>
      <c r="AB656" s="73"/>
    </row>
    <row r="657" spans="1:28" ht="15.75" customHeight="1">
      <c r="A657" s="73"/>
      <c r="B657" s="73"/>
      <c r="C657" s="73"/>
      <c r="D657" s="73"/>
      <c r="E657" s="970"/>
      <c r="F657" s="73"/>
      <c r="G657" s="591"/>
      <c r="H657" s="988"/>
      <c r="I657" s="73"/>
      <c r="J657" s="73"/>
      <c r="K657" s="74"/>
      <c r="L657" s="74"/>
      <c r="M657" s="989"/>
      <c r="N657" s="74"/>
      <c r="O657" s="74"/>
      <c r="P657" s="74"/>
      <c r="Q657" s="74"/>
      <c r="R657" s="74"/>
      <c r="S657" s="73"/>
      <c r="T657" s="73"/>
      <c r="U657" s="73"/>
      <c r="V657" s="73"/>
      <c r="W657" s="73"/>
      <c r="X657" s="73"/>
      <c r="Y657" s="73"/>
      <c r="Z657" s="73"/>
      <c r="AA657" s="73"/>
      <c r="AB657" s="73"/>
    </row>
    <row r="658" spans="1:28" ht="15.75" customHeight="1">
      <c r="A658" s="73"/>
      <c r="B658" s="73"/>
      <c r="C658" s="73"/>
      <c r="D658" s="73"/>
      <c r="E658" s="970"/>
      <c r="F658" s="73"/>
      <c r="G658" s="591"/>
      <c r="H658" s="988"/>
      <c r="I658" s="73"/>
      <c r="J658" s="73"/>
      <c r="K658" s="74"/>
      <c r="L658" s="74"/>
      <c r="M658" s="989"/>
      <c r="N658" s="74"/>
      <c r="O658" s="74"/>
      <c r="P658" s="74"/>
      <c r="Q658" s="74"/>
      <c r="R658" s="74"/>
      <c r="S658" s="73"/>
      <c r="T658" s="73"/>
      <c r="U658" s="73"/>
      <c r="V658" s="73"/>
      <c r="W658" s="73"/>
      <c r="X658" s="73"/>
      <c r="Y658" s="73"/>
      <c r="Z658" s="73"/>
      <c r="AA658" s="73"/>
      <c r="AB658" s="73"/>
    </row>
    <row r="659" spans="1:28" ht="15.75" customHeight="1">
      <c r="A659" s="73"/>
      <c r="B659" s="73"/>
      <c r="C659" s="73"/>
      <c r="D659" s="73"/>
      <c r="E659" s="970"/>
      <c r="F659" s="73"/>
      <c r="G659" s="591"/>
      <c r="H659" s="988"/>
      <c r="I659" s="73"/>
      <c r="J659" s="73"/>
      <c r="K659" s="74"/>
      <c r="L659" s="74"/>
      <c r="M659" s="989"/>
      <c r="N659" s="74"/>
      <c r="O659" s="74"/>
      <c r="P659" s="74"/>
      <c r="Q659" s="74"/>
      <c r="R659" s="74"/>
      <c r="S659" s="73"/>
      <c r="T659" s="73"/>
      <c r="U659" s="73"/>
      <c r="V659" s="73"/>
      <c r="W659" s="73"/>
      <c r="X659" s="73"/>
      <c r="Y659" s="73"/>
      <c r="Z659" s="73"/>
      <c r="AA659" s="73"/>
      <c r="AB659" s="73"/>
    </row>
    <row r="660" spans="1:28" ht="15.75" customHeight="1">
      <c r="A660" s="73"/>
      <c r="B660" s="73"/>
      <c r="C660" s="73"/>
      <c r="D660" s="73"/>
      <c r="E660" s="970"/>
      <c r="F660" s="73"/>
      <c r="G660" s="591"/>
      <c r="H660" s="988"/>
      <c r="I660" s="73"/>
      <c r="J660" s="73"/>
      <c r="K660" s="74"/>
      <c r="L660" s="74"/>
      <c r="M660" s="989"/>
      <c r="N660" s="74"/>
      <c r="O660" s="74"/>
      <c r="P660" s="74"/>
      <c r="Q660" s="74"/>
      <c r="R660" s="74"/>
      <c r="S660" s="73"/>
      <c r="T660" s="73"/>
      <c r="U660" s="73"/>
      <c r="V660" s="73"/>
      <c r="W660" s="73"/>
      <c r="X660" s="73"/>
      <c r="Y660" s="73"/>
      <c r="Z660" s="73"/>
      <c r="AA660" s="73"/>
      <c r="AB660" s="73"/>
    </row>
    <row r="661" spans="1:28" ht="15.75" customHeight="1">
      <c r="A661" s="73"/>
      <c r="B661" s="73"/>
      <c r="C661" s="73"/>
      <c r="D661" s="73"/>
      <c r="E661" s="970"/>
      <c r="F661" s="73"/>
      <c r="G661" s="591"/>
      <c r="H661" s="988"/>
      <c r="I661" s="73"/>
      <c r="J661" s="73"/>
      <c r="K661" s="74"/>
      <c r="L661" s="74"/>
      <c r="M661" s="989"/>
      <c r="N661" s="74"/>
      <c r="O661" s="74"/>
      <c r="P661" s="74"/>
      <c r="Q661" s="74"/>
      <c r="R661" s="74"/>
      <c r="S661" s="73"/>
      <c r="T661" s="73"/>
      <c r="U661" s="73"/>
      <c r="V661" s="73"/>
      <c r="W661" s="73"/>
      <c r="X661" s="73"/>
      <c r="Y661" s="73"/>
      <c r="Z661" s="73"/>
      <c r="AA661" s="73"/>
      <c r="AB661" s="73"/>
    </row>
    <row r="662" spans="1:28" ht="15.75" customHeight="1">
      <c r="A662" s="73"/>
      <c r="B662" s="73"/>
      <c r="C662" s="73"/>
      <c r="D662" s="73"/>
      <c r="E662" s="970"/>
      <c r="F662" s="73"/>
      <c r="G662" s="591"/>
      <c r="H662" s="988"/>
      <c r="I662" s="73"/>
      <c r="J662" s="73"/>
      <c r="K662" s="74"/>
      <c r="L662" s="74"/>
      <c r="M662" s="989"/>
      <c r="N662" s="74"/>
      <c r="O662" s="74"/>
      <c r="P662" s="74"/>
      <c r="Q662" s="74"/>
      <c r="R662" s="74"/>
      <c r="S662" s="73"/>
      <c r="T662" s="73"/>
      <c r="U662" s="73"/>
      <c r="V662" s="73"/>
      <c r="W662" s="73"/>
      <c r="X662" s="73"/>
      <c r="Y662" s="73"/>
      <c r="Z662" s="73"/>
      <c r="AA662" s="73"/>
      <c r="AB662" s="73"/>
    </row>
    <row r="663" spans="1:28" ht="15.75" customHeight="1">
      <c r="A663" s="73"/>
      <c r="B663" s="73"/>
      <c r="C663" s="73"/>
      <c r="D663" s="73"/>
      <c r="E663" s="970"/>
      <c r="F663" s="73"/>
      <c r="G663" s="591"/>
      <c r="H663" s="988"/>
      <c r="I663" s="73"/>
      <c r="J663" s="73"/>
      <c r="K663" s="74"/>
      <c r="L663" s="74"/>
      <c r="M663" s="989"/>
      <c r="N663" s="74"/>
      <c r="O663" s="74"/>
      <c r="P663" s="74"/>
      <c r="Q663" s="74"/>
      <c r="R663" s="74"/>
      <c r="S663" s="73"/>
      <c r="T663" s="73"/>
      <c r="U663" s="73"/>
      <c r="V663" s="73"/>
      <c r="W663" s="73"/>
      <c r="X663" s="73"/>
      <c r="Y663" s="73"/>
      <c r="Z663" s="73"/>
      <c r="AA663" s="73"/>
      <c r="AB663" s="73"/>
    </row>
    <row r="664" spans="1:28" ht="15.75" customHeight="1">
      <c r="A664" s="73"/>
      <c r="B664" s="73"/>
      <c r="C664" s="73"/>
      <c r="D664" s="73"/>
      <c r="E664" s="970"/>
      <c r="F664" s="73"/>
      <c r="G664" s="591"/>
      <c r="H664" s="988"/>
      <c r="I664" s="73"/>
      <c r="J664" s="73"/>
      <c r="K664" s="74"/>
      <c r="L664" s="74"/>
      <c r="M664" s="989"/>
      <c r="N664" s="74"/>
      <c r="O664" s="74"/>
      <c r="P664" s="74"/>
      <c r="Q664" s="74"/>
      <c r="R664" s="74"/>
      <c r="S664" s="73"/>
      <c r="T664" s="73"/>
      <c r="U664" s="73"/>
      <c r="V664" s="73"/>
      <c r="W664" s="73"/>
      <c r="X664" s="73"/>
      <c r="Y664" s="73"/>
      <c r="Z664" s="73"/>
      <c r="AA664" s="73"/>
      <c r="AB664" s="73"/>
    </row>
    <row r="665" spans="1:28" ht="15.75" customHeight="1">
      <c r="A665" s="73"/>
      <c r="B665" s="73"/>
      <c r="C665" s="73"/>
      <c r="D665" s="73"/>
      <c r="E665" s="970"/>
      <c r="F665" s="73"/>
      <c r="G665" s="591"/>
      <c r="H665" s="988"/>
      <c r="I665" s="73"/>
      <c r="J665" s="73"/>
      <c r="K665" s="74"/>
      <c r="L665" s="74"/>
      <c r="M665" s="989"/>
      <c r="N665" s="74"/>
      <c r="O665" s="74"/>
      <c r="P665" s="74"/>
      <c r="Q665" s="74"/>
      <c r="R665" s="74"/>
      <c r="S665" s="73"/>
      <c r="T665" s="73"/>
      <c r="U665" s="73"/>
      <c r="V665" s="73"/>
      <c r="W665" s="73"/>
      <c r="X665" s="73"/>
      <c r="Y665" s="73"/>
      <c r="Z665" s="73"/>
      <c r="AA665" s="73"/>
      <c r="AB665" s="73"/>
    </row>
    <row r="666" spans="1:28" ht="15.75" customHeight="1">
      <c r="A666" s="73"/>
      <c r="B666" s="73"/>
      <c r="C666" s="73"/>
      <c r="D666" s="73"/>
      <c r="E666" s="970"/>
      <c r="F666" s="73"/>
      <c r="G666" s="591"/>
      <c r="H666" s="988"/>
      <c r="I666" s="73"/>
      <c r="J666" s="73"/>
      <c r="K666" s="74"/>
      <c r="L666" s="74"/>
      <c r="M666" s="989"/>
      <c r="N666" s="74"/>
      <c r="O666" s="74"/>
      <c r="P666" s="74"/>
      <c r="Q666" s="74"/>
      <c r="R666" s="74"/>
      <c r="S666" s="73"/>
      <c r="T666" s="73"/>
      <c r="U666" s="73"/>
      <c r="V666" s="73"/>
      <c r="W666" s="73"/>
      <c r="X666" s="73"/>
      <c r="Y666" s="73"/>
      <c r="Z666" s="73"/>
      <c r="AA666" s="73"/>
      <c r="AB666" s="73"/>
    </row>
    <row r="667" spans="1:28" ht="15.75" customHeight="1">
      <c r="A667" s="73"/>
      <c r="B667" s="73"/>
      <c r="C667" s="73"/>
      <c r="D667" s="73"/>
      <c r="E667" s="970"/>
      <c r="F667" s="73"/>
      <c r="G667" s="591"/>
      <c r="H667" s="988"/>
      <c r="I667" s="73"/>
      <c r="J667" s="73"/>
      <c r="K667" s="74"/>
      <c r="L667" s="74"/>
      <c r="M667" s="989"/>
      <c r="N667" s="74"/>
      <c r="O667" s="74"/>
      <c r="P667" s="74"/>
      <c r="Q667" s="74"/>
      <c r="R667" s="74"/>
      <c r="S667" s="73"/>
      <c r="T667" s="73"/>
      <c r="U667" s="73"/>
      <c r="V667" s="73"/>
      <c r="W667" s="73"/>
      <c r="X667" s="73"/>
      <c r="Y667" s="73"/>
      <c r="Z667" s="73"/>
      <c r="AA667" s="73"/>
      <c r="AB667" s="73"/>
    </row>
    <row r="668" spans="1:28" ht="15.75" customHeight="1">
      <c r="A668" s="73"/>
      <c r="B668" s="73"/>
      <c r="C668" s="73"/>
      <c r="D668" s="73"/>
      <c r="E668" s="970"/>
      <c r="F668" s="73"/>
      <c r="G668" s="591"/>
      <c r="H668" s="988"/>
      <c r="I668" s="73"/>
      <c r="J668" s="73"/>
      <c r="K668" s="74"/>
      <c r="L668" s="74"/>
      <c r="M668" s="989"/>
      <c r="N668" s="74"/>
      <c r="O668" s="74"/>
      <c r="P668" s="74"/>
      <c r="Q668" s="74"/>
      <c r="R668" s="74"/>
      <c r="S668" s="73"/>
      <c r="T668" s="73"/>
      <c r="U668" s="73"/>
      <c r="V668" s="73"/>
      <c r="W668" s="73"/>
      <c r="X668" s="73"/>
      <c r="Y668" s="73"/>
      <c r="Z668" s="73"/>
      <c r="AA668" s="73"/>
      <c r="AB668" s="73"/>
    </row>
    <row r="669" spans="1:28" ht="15.75" customHeight="1">
      <c r="A669" s="73"/>
      <c r="B669" s="73"/>
      <c r="C669" s="73"/>
      <c r="D669" s="73"/>
      <c r="E669" s="970"/>
      <c r="F669" s="73"/>
      <c r="G669" s="591"/>
      <c r="H669" s="988"/>
      <c r="I669" s="73"/>
      <c r="J669" s="73"/>
      <c r="K669" s="74"/>
      <c r="L669" s="74"/>
      <c r="M669" s="989"/>
      <c r="N669" s="74"/>
      <c r="O669" s="74"/>
      <c r="P669" s="74"/>
      <c r="Q669" s="74"/>
      <c r="R669" s="74"/>
      <c r="S669" s="73"/>
      <c r="T669" s="73"/>
      <c r="U669" s="73"/>
      <c r="V669" s="73"/>
      <c r="W669" s="73"/>
      <c r="X669" s="73"/>
      <c r="Y669" s="73"/>
      <c r="Z669" s="73"/>
      <c r="AA669" s="73"/>
      <c r="AB669" s="73"/>
    </row>
    <row r="670" spans="1:28" ht="15.75" customHeight="1">
      <c r="A670" s="73"/>
      <c r="B670" s="73"/>
      <c r="C670" s="73"/>
      <c r="D670" s="73"/>
      <c r="E670" s="970"/>
      <c r="F670" s="73"/>
      <c r="G670" s="591"/>
      <c r="H670" s="988"/>
      <c r="I670" s="73"/>
      <c r="J670" s="73"/>
      <c r="K670" s="74"/>
      <c r="L670" s="74"/>
      <c r="M670" s="989"/>
      <c r="N670" s="74"/>
      <c r="O670" s="74"/>
      <c r="P670" s="74"/>
      <c r="Q670" s="74"/>
      <c r="R670" s="74"/>
      <c r="S670" s="73"/>
      <c r="T670" s="73"/>
      <c r="U670" s="73"/>
      <c r="V670" s="73"/>
      <c r="W670" s="73"/>
      <c r="X670" s="73"/>
      <c r="Y670" s="73"/>
      <c r="Z670" s="73"/>
      <c r="AA670" s="73"/>
      <c r="AB670" s="73"/>
    </row>
    <row r="671" spans="1:28" ht="15.75" customHeight="1">
      <c r="A671" s="73"/>
      <c r="B671" s="73"/>
      <c r="C671" s="73"/>
      <c r="D671" s="73"/>
      <c r="E671" s="970"/>
      <c r="F671" s="73"/>
      <c r="G671" s="591"/>
      <c r="H671" s="988"/>
      <c r="I671" s="73"/>
      <c r="J671" s="73"/>
      <c r="K671" s="74"/>
      <c r="L671" s="74"/>
      <c r="M671" s="989"/>
      <c r="N671" s="74"/>
      <c r="O671" s="74"/>
      <c r="P671" s="74"/>
      <c r="Q671" s="74"/>
      <c r="R671" s="74"/>
      <c r="S671" s="73"/>
      <c r="T671" s="73"/>
      <c r="U671" s="73"/>
      <c r="V671" s="73"/>
      <c r="W671" s="73"/>
      <c r="X671" s="73"/>
      <c r="Y671" s="73"/>
      <c r="Z671" s="73"/>
      <c r="AA671" s="73"/>
      <c r="AB671" s="73"/>
    </row>
    <row r="672" spans="1:28" ht="15.75" customHeight="1">
      <c r="A672" s="73"/>
      <c r="B672" s="73"/>
      <c r="C672" s="73"/>
      <c r="D672" s="73"/>
      <c r="E672" s="970"/>
      <c r="F672" s="73"/>
      <c r="G672" s="591"/>
      <c r="H672" s="988"/>
      <c r="I672" s="73"/>
      <c r="J672" s="73"/>
      <c r="K672" s="74"/>
      <c r="L672" s="74"/>
      <c r="M672" s="989"/>
      <c r="N672" s="74"/>
      <c r="O672" s="74"/>
      <c r="P672" s="74"/>
      <c r="Q672" s="74"/>
      <c r="R672" s="74"/>
      <c r="S672" s="73"/>
      <c r="T672" s="73"/>
      <c r="U672" s="73"/>
      <c r="V672" s="73"/>
      <c r="W672" s="73"/>
      <c r="X672" s="73"/>
      <c r="Y672" s="73"/>
      <c r="Z672" s="73"/>
      <c r="AA672" s="73"/>
      <c r="AB672" s="73"/>
    </row>
    <row r="673" spans="1:28" ht="15.75" customHeight="1">
      <c r="A673" s="73"/>
      <c r="B673" s="73"/>
      <c r="C673" s="73"/>
      <c r="D673" s="73"/>
      <c r="E673" s="970"/>
      <c r="F673" s="73"/>
      <c r="G673" s="591"/>
      <c r="H673" s="988"/>
      <c r="I673" s="73"/>
      <c r="J673" s="73"/>
      <c r="K673" s="74"/>
      <c r="L673" s="74"/>
      <c r="M673" s="989"/>
      <c r="N673" s="74"/>
      <c r="O673" s="74"/>
      <c r="P673" s="74"/>
      <c r="Q673" s="74"/>
      <c r="R673" s="74"/>
      <c r="S673" s="73"/>
      <c r="T673" s="73"/>
      <c r="U673" s="73"/>
      <c r="V673" s="73"/>
      <c r="W673" s="73"/>
      <c r="X673" s="73"/>
      <c r="Y673" s="73"/>
      <c r="Z673" s="73"/>
      <c r="AA673" s="73"/>
      <c r="AB673" s="73"/>
    </row>
    <row r="674" spans="1:28" ht="15.75" customHeight="1">
      <c r="A674" s="73"/>
      <c r="B674" s="73"/>
      <c r="C674" s="73"/>
      <c r="D674" s="73"/>
      <c r="E674" s="970"/>
      <c r="F674" s="73"/>
      <c r="G674" s="591"/>
      <c r="H674" s="988"/>
      <c r="I674" s="73"/>
      <c r="J674" s="73"/>
      <c r="K674" s="74"/>
      <c r="L674" s="74"/>
      <c r="M674" s="989"/>
      <c r="N674" s="74"/>
      <c r="O674" s="74"/>
      <c r="P674" s="74"/>
      <c r="Q674" s="74"/>
      <c r="R674" s="74"/>
      <c r="S674" s="73"/>
      <c r="T674" s="73"/>
      <c r="U674" s="73"/>
      <c r="V674" s="73"/>
      <c r="W674" s="73"/>
      <c r="X674" s="73"/>
      <c r="Y674" s="73"/>
      <c r="Z674" s="73"/>
      <c r="AA674" s="73"/>
      <c r="AB674" s="73"/>
    </row>
    <row r="675" spans="1:28" ht="15.75" customHeight="1">
      <c r="A675" s="73"/>
      <c r="B675" s="73"/>
      <c r="C675" s="73"/>
      <c r="D675" s="73"/>
      <c r="E675" s="970"/>
      <c r="F675" s="73"/>
      <c r="G675" s="591"/>
      <c r="H675" s="988"/>
      <c r="I675" s="73"/>
      <c r="J675" s="73"/>
      <c r="K675" s="74"/>
      <c r="L675" s="74"/>
      <c r="M675" s="989"/>
      <c r="N675" s="74"/>
      <c r="O675" s="74"/>
      <c r="P675" s="74"/>
      <c r="Q675" s="74"/>
      <c r="R675" s="74"/>
      <c r="S675" s="73"/>
      <c r="T675" s="73"/>
      <c r="U675" s="73"/>
      <c r="V675" s="73"/>
      <c r="W675" s="73"/>
      <c r="X675" s="73"/>
      <c r="Y675" s="73"/>
      <c r="Z675" s="73"/>
      <c r="AA675" s="73"/>
      <c r="AB675" s="73"/>
    </row>
    <row r="676" spans="1:28" ht="15.75" customHeight="1">
      <c r="A676" s="73"/>
      <c r="B676" s="73"/>
      <c r="C676" s="73"/>
      <c r="D676" s="73"/>
      <c r="E676" s="970"/>
      <c r="F676" s="73"/>
      <c r="G676" s="591"/>
      <c r="H676" s="988"/>
      <c r="I676" s="73"/>
      <c r="J676" s="73"/>
      <c r="K676" s="74"/>
      <c r="L676" s="74"/>
      <c r="M676" s="989"/>
      <c r="N676" s="74"/>
      <c r="O676" s="74"/>
      <c r="P676" s="74"/>
      <c r="Q676" s="74"/>
      <c r="R676" s="74"/>
      <c r="S676" s="73"/>
      <c r="T676" s="73"/>
      <c r="U676" s="73"/>
      <c r="V676" s="73"/>
      <c r="W676" s="73"/>
      <c r="X676" s="73"/>
      <c r="Y676" s="73"/>
      <c r="Z676" s="73"/>
      <c r="AA676" s="73"/>
      <c r="AB676" s="73"/>
    </row>
    <row r="677" spans="1:28" ht="15.75" customHeight="1">
      <c r="A677" s="73"/>
      <c r="B677" s="73"/>
      <c r="C677" s="73"/>
      <c r="D677" s="73"/>
      <c r="E677" s="970"/>
      <c r="F677" s="73"/>
      <c r="G677" s="591"/>
      <c r="H677" s="988"/>
      <c r="I677" s="73"/>
      <c r="J677" s="73"/>
      <c r="K677" s="74"/>
      <c r="L677" s="74"/>
      <c r="M677" s="989"/>
      <c r="N677" s="74"/>
      <c r="O677" s="74"/>
      <c r="P677" s="74"/>
      <c r="Q677" s="74"/>
      <c r="R677" s="74"/>
      <c r="S677" s="73"/>
      <c r="T677" s="73"/>
      <c r="U677" s="73"/>
      <c r="V677" s="73"/>
      <c r="W677" s="73"/>
      <c r="X677" s="73"/>
      <c r="Y677" s="73"/>
      <c r="Z677" s="73"/>
      <c r="AA677" s="73"/>
      <c r="AB677" s="73"/>
    </row>
    <row r="678" spans="1:28" ht="15.75" customHeight="1">
      <c r="A678" s="73"/>
      <c r="B678" s="73"/>
      <c r="C678" s="73"/>
      <c r="D678" s="73"/>
      <c r="E678" s="970"/>
      <c r="F678" s="73"/>
      <c r="G678" s="591"/>
      <c r="H678" s="988"/>
      <c r="I678" s="73"/>
      <c r="J678" s="73"/>
      <c r="K678" s="74"/>
      <c r="L678" s="74"/>
      <c r="M678" s="989"/>
      <c r="N678" s="74"/>
      <c r="O678" s="74"/>
      <c r="P678" s="74"/>
      <c r="Q678" s="74"/>
      <c r="R678" s="74"/>
      <c r="S678" s="73"/>
      <c r="T678" s="73"/>
      <c r="U678" s="73"/>
      <c r="V678" s="73"/>
      <c r="W678" s="73"/>
      <c r="X678" s="73"/>
      <c r="Y678" s="73"/>
      <c r="Z678" s="73"/>
      <c r="AA678" s="73"/>
      <c r="AB678" s="73"/>
    </row>
    <row r="679" spans="1:28" ht="15.75" customHeight="1">
      <c r="A679" s="73"/>
      <c r="B679" s="73"/>
      <c r="C679" s="73"/>
      <c r="D679" s="73"/>
      <c r="E679" s="970"/>
      <c r="F679" s="73"/>
      <c r="G679" s="591"/>
      <c r="H679" s="988"/>
      <c r="I679" s="73"/>
      <c r="J679" s="73"/>
      <c r="K679" s="74"/>
      <c r="L679" s="74"/>
      <c r="M679" s="989"/>
      <c r="N679" s="74"/>
      <c r="O679" s="74"/>
      <c r="P679" s="74"/>
      <c r="Q679" s="74"/>
      <c r="R679" s="74"/>
      <c r="S679" s="73"/>
      <c r="T679" s="73"/>
      <c r="U679" s="73"/>
      <c r="V679" s="73"/>
      <c r="W679" s="73"/>
      <c r="X679" s="73"/>
      <c r="Y679" s="73"/>
      <c r="Z679" s="73"/>
      <c r="AA679" s="73"/>
      <c r="AB679" s="73"/>
    </row>
    <row r="680" spans="1:28" ht="15.75" customHeight="1">
      <c r="A680" s="73"/>
      <c r="B680" s="73"/>
      <c r="C680" s="73"/>
      <c r="D680" s="73"/>
      <c r="E680" s="970"/>
      <c r="F680" s="73"/>
      <c r="G680" s="591"/>
      <c r="H680" s="988"/>
      <c r="I680" s="73"/>
      <c r="J680" s="73"/>
      <c r="K680" s="74"/>
      <c r="L680" s="74"/>
      <c r="M680" s="989"/>
      <c r="N680" s="74"/>
      <c r="O680" s="74"/>
      <c r="P680" s="74"/>
      <c r="Q680" s="74"/>
      <c r="R680" s="74"/>
      <c r="S680" s="73"/>
      <c r="T680" s="73"/>
      <c r="U680" s="73"/>
      <c r="V680" s="73"/>
      <c r="W680" s="73"/>
      <c r="X680" s="73"/>
      <c r="Y680" s="73"/>
      <c r="Z680" s="73"/>
      <c r="AA680" s="73"/>
      <c r="AB680" s="73"/>
    </row>
    <row r="681" spans="1:28" ht="15.75" customHeight="1">
      <c r="A681" s="73"/>
      <c r="B681" s="73"/>
      <c r="C681" s="73"/>
      <c r="D681" s="73"/>
      <c r="E681" s="970"/>
      <c r="F681" s="73"/>
      <c r="G681" s="591"/>
      <c r="H681" s="988"/>
      <c r="I681" s="73"/>
      <c r="J681" s="73"/>
      <c r="K681" s="74"/>
      <c r="L681" s="74"/>
      <c r="M681" s="989"/>
      <c r="N681" s="74"/>
      <c r="O681" s="74"/>
      <c r="P681" s="74"/>
      <c r="Q681" s="74"/>
      <c r="R681" s="74"/>
      <c r="S681" s="73"/>
      <c r="T681" s="73"/>
      <c r="U681" s="73"/>
      <c r="V681" s="73"/>
      <c r="W681" s="73"/>
      <c r="X681" s="73"/>
      <c r="Y681" s="73"/>
      <c r="Z681" s="73"/>
      <c r="AA681" s="73"/>
      <c r="AB681" s="73"/>
    </row>
    <row r="682" spans="1:28" ht="15.75" customHeight="1">
      <c r="A682" s="73"/>
      <c r="B682" s="73"/>
      <c r="C682" s="73"/>
      <c r="D682" s="73"/>
      <c r="E682" s="970"/>
      <c r="F682" s="73"/>
      <c r="G682" s="591"/>
      <c r="H682" s="988"/>
      <c r="I682" s="73"/>
      <c r="J682" s="73"/>
      <c r="K682" s="74"/>
      <c r="L682" s="74"/>
      <c r="M682" s="989"/>
      <c r="N682" s="74"/>
      <c r="O682" s="74"/>
      <c r="P682" s="74"/>
      <c r="Q682" s="74"/>
      <c r="R682" s="74"/>
      <c r="S682" s="73"/>
      <c r="T682" s="73"/>
      <c r="U682" s="73"/>
      <c r="V682" s="73"/>
      <c r="W682" s="73"/>
      <c r="X682" s="73"/>
      <c r="Y682" s="73"/>
      <c r="Z682" s="73"/>
      <c r="AA682" s="73"/>
      <c r="AB682" s="73"/>
    </row>
    <row r="683" spans="1:28" ht="15.75" customHeight="1">
      <c r="A683" s="73"/>
      <c r="B683" s="73"/>
      <c r="C683" s="73"/>
      <c r="D683" s="73"/>
      <c r="E683" s="970"/>
      <c r="F683" s="73"/>
      <c r="G683" s="591"/>
      <c r="H683" s="988"/>
      <c r="I683" s="73"/>
      <c r="J683" s="73"/>
      <c r="K683" s="74"/>
      <c r="L683" s="74"/>
      <c r="M683" s="989"/>
      <c r="N683" s="74"/>
      <c r="O683" s="74"/>
      <c r="P683" s="74"/>
      <c r="Q683" s="74"/>
      <c r="R683" s="74"/>
      <c r="S683" s="73"/>
      <c r="T683" s="73"/>
      <c r="U683" s="73"/>
      <c r="V683" s="73"/>
      <c r="W683" s="73"/>
      <c r="X683" s="73"/>
      <c r="Y683" s="73"/>
      <c r="Z683" s="73"/>
      <c r="AA683" s="73"/>
      <c r="AB683" s="73"/>
    </row>
    <row r="684" spans="1:28" ht="15.75" customHeight="1">
      <c r="A684" s="73"/>
      <c r="B684" s="73"/>
      <c r="C684" s="73"/>
      <c r="D684" s="73"/>
      <c r="E684" s="970"/>
      <c r="F684" s="73"/>
      <c r="G684" s="591"/>
      <c r="H684" s="988"/>
      <c r="I684" s="73"/>
      <c r="J684" s="73"/>
      <c r="K684" s="74"/>
      <c r="L684" s="74"/>
      <c r="M684" s="989"/>
      <c r="N684" s="74"/>
      <c r="O684" s="74"/>
      <c r="P684" s="74"/>
      <c r="Q684" s="74"/>
      <c r="R684" s="74"/>
      <c r="S684" s="73"/>
      <c r="T684" s="73"/>
      <c r="U684" s="73"/>
      <c r="V684" s="73"/>
      <c r="W684" s="73"/>
      <c r="X684" s="73"/>
      <c r="Y684" s="73"/>
      <c r="Z684" s="73"/>
      <c r="AA684" s="73"/>
      <c r="AB684" s="73"/>
    </row>
    <row r="685" spans="1:28" ht="15.75" customHeight="1">
      <c r="A685" s="73"/>
      <c r="B685" s="73"/>
      <c r="C685" s="73"/>
      <c r="D685" s="73"/>
      <c r="E685" s="970"/>
      <c r="F685" s="73"/>
      <c r="G685" s="591"/>
      <c r="H685" s="988"/>
      <c r="I685" s="73"/>
      <c r="J685" s="73"/>
      <c r="K685" s="74"/>
      <c r="L685" s="74"/>
      <c r="M685" s="989"/>
      <c r="N685" s="74"/>
      <c r="O685" s="74"/>
      <c r="P685" s="74"/>
      <c r="Q685" s="74"/>
      <c r="R685" s="74"/>
      <c r="S685" s="73"/>
      <c r="T685" s="73"/>
      <c r="U685" s="73"/>
      <c r="V685" s="73"/>
      <c r="W685" s="73"/>
      <c r="X685" s="73"/>
      <c r="Y685" s="73"/>
      <c r="Z685" s="73"/>
      <c r="AA685" s="73"/>
      <c r="AB685" s="73"/>
    </row>
    <row r="686" spans="1:28" ht="15.75" customHeight="1">
      <c r="A686" s="73"/>
      <c r="B686" s="73"/>
      <c r="C686" s="73"/>
      <c r="D686" s="73"/>
      <c r="E686" s="970"/>
      <c r="F686" s="73"/>
      <c r="G686" s="591"/>
      <c r="H686" s="988"/>
      <c r="I686" s="73"/>
      <c r="J686" s="73"/>
      <c r="K686" s="74"/>
      <c r="L686" s="74"/>
      <c r="M686" s="989"/>
      <c r="N686" s="74"/>
      <c r="O686" s="74"/>
      <c r="P686" s="74"/>
      <c r="Q686" s="74"/>
      <c r="R686" s="74"/>
      <c r="S686" s="73"/>
      <c r="T686" s="73"/>
      <c r="U686" s="73"/>
      <c r="V686" s="73"/>
      <c r="W686" s="73"/>
      <c r="X686" s="73"/>
      <c r="Y686" s="73"/>
      <c r="Z686" s="73"/>
      <c r="AA686" s="73"/>
      <c r="AB686" s="73"/>
    </row>
    <row r="687" spans="1:28" ht="15.75" customHeight="1">
      <c r="A687" s="73"/>
      <c r="B687" s="73"/>
      <c r="C687" s="73"/>
      <c r="D687" s="73"/>
      <c r="E687" s="970"/>
      <c r="F687" s="73"/>
      <c r="G687" s="591"/>
      <c r="H687" s="988"/>
      <c r="I687" s="73"/>
      <c r="J687" s="73"/>
      <c r="K687" s="74"/>
      <c r="L687" s="74"/>
      <c r="M687" s="989"/>
      <c r="N687" s="74"/>
      <c r="O687" s="74"/>
      <c r="P687" s="74"/>
      <c r="Q687" s="74"/>
      <c r="R687" s="74"/>
      <c r="S687" s="73"/>
      <c r="T687" s="73"/>
      <c r="U687" s="73"/>
      <c r="V687" s="73"/>
      <c r="W687" s="73"/>
      <c r="X687" s="73"/>
      <c r="Y687" s="73"/>
      <c r="Z687" s="73"/>
      <c r="AA687" s="73"/>
      <c r="AB687" s="73"/>
    </row>
    <row r="688" spans="1:28" ht="15.75" customHeight="1">
      <c r="A688" s="73"/>
      <c r="B688" s="73"/>
      <c r="C688" s="73"/>
      <c r="D688" s="73"/>
      <c r="E688" s="970"/>
      <c r="F688" s="73"/>
      <c r="G688" s="591"/>
      <c r="H688" s="988"/>
      <c r="I688" s="73"/>
      <c r="J688" s="73"/>
      <c r="K688" s="74"/>
      <c r="L688" s="74"/>
      <c r="M688" s="989"/>
      <c r="N688" s="74"/>
      <c r="O688" s="74"/>
      <c r="P688" s="74"/>
      <c r="Q688" s="74"/>
      <c r="R688" s="74"/>
      <c r="S688" s="73"/>
      <c r="T688" s="73"/>
      <c r="U688" s="73"/>
      <c r="V688" s="73"/>
      <c r="W688" s="73"/>
      <c r="X688" s="73"/>
      <c r="Y688" s="73"/>
      <c r="Z688" s="73"/>
      <c r="AA688" s="73"/>
      <c r="AB688" s="73"/>
    </row>
    <row r="689" spans="1:28" ht="15.75" customHeight="1">
      <c r="A689" s="73"/>
      <c r="B689" s="73"/>
      <c r="C689" s="73"/>
      <c r="D689" s="73"/>
      <c r="E689" s="970"/>
      <c r="F689" s="73"/>
      <c r="G689" s="591"/>
      <c r="H689" s="988"/>
      <c r="I689" s="73"/>
      <c r="J689" s="73"/>
      <c r="K689" s="74"/>
      <c r="L689" s="74"/>
      <c r="M689" s="989"/>
      <c r="N689" s="74"/>
      <c r="O689" s="74"/>
      <c r="P689" s="74"/>
      <c r="Q689" s="74"/>
      <c r="R689" s="74"/>
      <c r="S689" s="73"/>
      <c r="T689" s="73"/>
      <c r="U689" s="73"/>
      <c r="V689" s="73"/>
      <c r="W689" s="73"/>
      <c r="X689" s="73"/>
      <c r="Y689" s="73"/>
      <c r="Z689" s="73"/>
      <c r="AA689" s="73"/>
      <c r="AB689" s="73"/>
    </row>
    <row r="690" spans="1:28" ht="15.75" customHeight="1">
      <c r="A690" s="73"/>
      <c r="B690" s="73"/>
      <c r="C690" s="73"/>
      <c r="D690" s="73"/>
      <c r="E690" s="970"/>
      <c r="F690" s="73"/>
      <c r="G690" s="591"/>
      <c r="H690" s="988"/>
      <c r="I690" s="73"/>
      <c r="J690" s="73"/>
      <c r="K690" s="74"/>
      <c r="L690" s="74"/>
      <c r="M690" s="989"/>
      <c r="N690" s="74"/>
      <c r="O690" s="74"/>
      <c r="P690" s="74"/>
      <c r="Q690" s="74"/>
      <c r="R690" s="74"/>
      <c r="S690" s="73"/>
      <c r="T690" s="73"/>
      <c r="U690" s="73"/>
      <c r="V690" s="73"/>
      <c r="W690" s="73"/>
      <c r="X690" s="73"/>
      <c r="Y690" s="73"/>
      <c r="Z690" s="73"/>
      <c r="AA690" s="73"/>
      <c r="AB690" s="73"/>
    </row>
    <row r="691" spans="1:28" ht="15.75" customHeight="1">
      <c r="A691" s="73"/>
      <c r="B691" s="73"/>
      <c r="C691" s="73"/>
      <c r="D691" s="73"/>
      <c r="E691" s="970"/>
      <c r="F691" s="73"/>
      <c r="G691" s="591"/>
      <c r="H691" s="988"/>
      <c r="I691" s="73"/>
      <c r="J691" s="73"/>
      <c r="K691" s="74"/>
      <c r="L691" s="74"/>
      <c r="M691" s="989"/>
      <c r="N691" s="74"/>
      <c r="O691" s="74"/>
      <c r="P691" s="74"/>
      <c r="Q691" s="74"/>
      <c r="R691" s="74"/>
      <c r="S691" s="73"/>
      <c r="T691" s="73"/>
      <c r="U691" s="73"/>
      <c r="V691" s="73"/>
      <c r="W691" s="73"/>
      <c r="X691" s="73"/>
      <c r="Y691" s="73"/>
      <c r="Z691" s="73"/>
      <c r="AA691" s="73"/>
      <c r="AB691" s="73"/>
    </row>
    <row r="692" spans="1:28" ht="15.75" customHeight="1">
      <c r="A692" s="73"/>
      <c r="B692" s="73"/>
      <c r="C692" s="73"/>
      <c r="D692" s="73"/>
      <c r="E692" s="970"/>
      <c r="F692" s="73"/>
      <c r="G692" s="591"/>
      <c r="H692" s="988"/>
      <c r="I692" s="73"/>
      <c r="J692" s="73"/>
      <c r="K692" s="74"/>
      <c r="L692" s="74"/>
      <c r="M692" s="989"/>
      <c r="N692" s="74"/>
      <c r="O692" s="74"/>
      <c r="P692" s="74"/>
      <c r="Q692" s="74"/>
      <c r="R692" s="74"/>
      <c r="S692" s="73"/>
      <c r="T692" s="73"/>
      <c r="U692" s="73"/>
      <c r="V692" s="73"/>
      <c r="W692" s="73"/>
      <c r="X692" s="73"/>
      <c r="Y692" s="73"/>
      <c r="Z692" s="73"/>
      <c r="AA692" s="73"/>
      <c r="AB692" s="73"/>
    </row>
    <row r="693" spans="1:28" ht="15.75" customHeight="1">
      <c r="A693" s="73"/>
      <c r="B693" s="73"/>
      <c r="C693" s="73"/>
      <c r="D693" s="73"/>
      <c r="E693" s="970"/>
      <c r="F693" s="73"/>
      <c r="G693" s="591"/>
      <c r="H693" s="988"/>
      <c r="I693" s="73"/>
      <c r="J693" s="73"/>
      <c r="K693" s="74"/>
      <c r="L693" s="74"/>
      <c r="M693" s="989"/>
      <c r="N693" s="74"/>
      <c r="O693" s="74"/>
      <c r="P693" s="74"/>
      <c r="Q693" s="74"/>
      <c r="R693" s="74"/>
      <c r="S693" s="73"/>
      <c r="T693" s="73"/>
      <c r="U693" s="73"/>
      <c r="V693" s="73"/>
      <c r="W693" s="73"/>
      <c r="X693" s="73"/>
      <c r="Y693" s="73"/>
      <c r="Z693" s="73"/>
      <c r="AA693" s="73"/>
      <c r="AB693" s="73"/>
    </row>
    <row r="694" spans="1:28" ht="15.75" customHeight="1">
      <c r="A694" s="73"/>
      <c r="B694" s="73"/>
      <c r="C694" s="73"/>
      <c r="D694" s="73"/>
      <c r="E694" s="970"/>
      <c r="F694" s="73"/>
      <c r="G694" s="591"/>
      <c r="H694" s="988"/>
      <c r="I694" s="73"/>
      <c r="J694" s="73"/>
      <c r="K694" s="74"/>
      <c r="L694" s="74"/>
      <c r="M694" s="989"/>
      <c r="N694" s="74"/>
      <c r="O694" s="74"/>
      <c r="P694" s="74"/>
      <c r="Q694" s="74"/>
      <c r="R694" s="74"/>
      <c r="S694" s="73"/>
      <c r="T694" s="73"/>
      <c r="U694" s="73"/>
      <c r="V694" s="73"/>
      <c r="W694" s="73"/>
      <c r="X694" s="73"/>
      <c r="Y694" s="73"/>
      <c r="Z694" s="73"/>
      <c r="AA694" s="73"/>
      <c r="AB694" s="73"/>
    </row>
    <row r="695" spans="1:28" ht="15.75" customHeight="1">
      <c r="A695" s="73"/>
      <c r="B695" s="73"/>
      <c r="C695" s="73"/>
      <c r="D695" s="73"/>
      <c r="E695" s="970"/>
      <c r="F695" s="73"/>
      <c r="G695" s="591"/>
      <c r="H695" s="988"/>
      <c r="I695" s="73"/>
      <c r="J695" s="73"/>
      <c r="K695" s="74"/>
      <c r="L695" s="74"/>
      <c r="M695" s="989"/>
      <c r="N695" s="74"/>
      <c r="O695" s="74"/>
      <c r="P695" s="74"/>
      <c r="Q695" s="74"/>
      <c r="R695" s="74"/>
      <c r="S695" s="73"/>
      <c r="T695" s="73"/>
      <c r="U695" s="73"/>
      <c r="V695" s="73"/>
      <c r="W695" s="73"/>
      <c r="X695" s="73"/>
      <c r="Y695" s="73"/>
      <c r="Z695" s="73"/>
      <c r="AA695" s="73"/>
      <c r="AB695" s="73"/>
    </row>
    <row r="696" spans="1:28" ht="15.75" customHeight="1">
      <c r="A696" s="73"/>
      <c r="B696" s="73"/>
      <c r="C696" s="73"/>
      <c r="D696" s="73"/>
      <c r="E696" s="970"/>
      <c r="F696" s="73"/>
      <c r="G696" s="591"/>
      <c r="H696" s="988"/>
      <c r="I696" s="73"/>
      <c r="J696" s="73"/>
      <c r="K696" s="74"/>
      <c r="L696" s="74"/>
      <c r="M696" s="989"/>
      <c r="N696" s="74"/>
      <c r="O696" s="74"/>
      <c r="P696" s="74"/>
      <c r="Q696" s="74"/>
      <c r="R696" s="74"/>
      <c r="S696" s="73"/>
      <c r="T696" s="73"/>
      <c r="U696" s="73"/>
      <c r="V696" s="73"/>
      <c r="W696" s="73"/>
      <c r="X696" s="73"/>
      <c r="Y696" s="73"/>
      <c r="Z696" s="73"/>
      <c r="AA696" s="73"/>
      <c r="AB696" s="73"/>
    </row>
    <row r="697" spans="1:28" ht="15.75" customHeight="1">
      <c r="A697" s="73"/>
      <c r="B697" s="73"/>
      <c r="C697" s="73"/>
      <c r="D697" s="73"/>
      <c r="E697" s="970"/>
      <c r="F697" s="73"/>
      <c r="G697" s="591"/>
      <c r="H697" s="988"/>
      <c r="I697" s="73"/>
      <c r="J697" s="73"/>
      <c r="K697" s="74"/>
      <c r="L697" s="74"/>
      <c r="M697" s="989"/>
      <c r="N697" s="74"/>
      <c r="O697" s="74"/>
      <c r="P697" s="74"/>
      <c r="Q697" s="74"/>
      <c r="R697" s="74"/>
      <c r="S697" s="73"/>
      <c r="T697" s="73"/>
      <c r="U697" s="73"/>
      <c r="V697" s="73"/>
      <c r="W697" s="73"/>
      <c r="X697" s="73"/>
      <c r="Y697" s="73"/>
      <c r="Z697" s="73"/>
      <c r="AA697" s="73"/>
      <c r="AB697" s="73"/>
    </row>
    <row r="698" spans="1:28" ht="15.75" customHeight="1">
      <c r="A698" s="73"/>
      <c r="B698" s="73"/>
      <c r="C698" s="73"/>
      <c r="D698" s="73"/>
      <c r="E698" s="970"/>
      <c r="F698" s="73"/>
      <c r="G698" s="591"/>
      <c r="H698" s="988"/>
      <c r="I698" s="73"/>
      <c r="J698" s="73"/>
      <c r="K698" s="74"/>
      <c r="L698" s="74"/>
      <c r="M698" s="989"/>
      <c r="N698" s="74"/>
      <c r="O698" s="74"/>
      <c r="P698" s="74"/>
      <c r="Q698" s="74"/>
      <c r="R698" s="74"/>
      <c r="S698" s="73"/>
      <c r="T698" s="73"/>
      <c r="U698" s="73"/>
      <c r="V698" s="73"/>
      <c r="W698" s="73"/>
      <c r="X698" s="73"/>
      <c r="Y698" s="73"/>
      <c r="Z698" s="73"/>
      <c r="AA698" s="73"/>
      <c r="AB698" s="73"/>
    </row>
    <row r="699" spans="1:28" ht="15.75" customHeight="1">
      <c r="A699" s="73"/>
      <c r="B699" s="73"/>
      <c r="C699" s="73"/>
      <c r="D699" s="73"/>
      <c r="E699" s="970"/>
      <c r="F699" s="73"/>
      <c r="G699" s="591"/>
      <c r="H699" s="988"/>
      <c r="I699" s="73"/>
      <c r="J699" s="73"/>
      <c r="K699" s="74"/>
      <c r="L699" s="74"/>
      <c r="M699" s="989"/>
      <c r="N699" s="74"/>
      <c r="O699" s="74"/>
      <c r="P699" s="74"/>
      <c r="Q699" s="74"/>
      <c r="R699" s="74"/>
      <c r="S699" s="73"/>
      <c r="T699" s="73"/>
      <c r="U699" s="73"/>
      <c r="V699" s="73"/>
      <c r="W699" s="73"/>
      <c r="X699" s="73"/>
      <c r="Y699" s="73"/>
      <c r="Z699" s="73"/>
      <c r="AA699" s="73"/>
      <c r="AB699" s="73"/>
    </row>
    <row r="700" spans="1:28" ht="15.75" customHeight="1">
      <c r="A700" s="73"/>
      <c r="B700" s="73"/>
      <c r="C700" s="73"/>
      <c r="D700" s="73"/>
      <c r="E700" s="970"/>
      <c r="F700" s="73"/>
      <c r="G700" s="591"/>
      <c r="H700" s="988"/>
      <c r="I700" s="73"/>
      <c r="J700" s="73"/>
      <c r="K700" s="74"/>
      <c r="L700" s="74"/>
      <c r="M700" s="989"/>
      <c r="N700" s="74"/>
      <c r="O700" s="74"/>
      <c r="P700" s="74"/>
      <c r="Q700" s="74"/>
      <c r="R700" s="74"/>
      <c r="S700" s="73"/>
      <c r="T700" s="73"/>
      <c r="U700" s="73"/>
      <c r="V700" s="73"/>
      <c r="W700" s="73"/>
      <c r="X700" s="73"/>
      <c r="Y700" s="73"/>
      <c r="Z700" s="73"/>
      <c r="AA700" s="73"/>
      <c r="AB700" s="73"/>
    </row>
    <row r="701" spans="1:28" ht="15.75" customHeight="1">
      <c r="A701" s="73"/>
      <c r="B701" s="73"/>
      <c r="C701" s="73"/>
      <c r="D701" s="73"/>
      <c r="E701" s="970"/>
      <c r="F701" s="73"/>
      <c r="G701" s="591"/>
      <c r="H701" s="988"/>
      <c r="I701" s="73"/>
      <c r="J701" s="73"/>
      <c r="K701" s="74"/>
      <c r="L701" s="74"/>
      <c r="M701" s="989"/>
      <c r="N701" s="74"/>
      <c r="O701" s="74"/>
      <c r="P701" s="74"/>
      <c r="Q701" s="74"/>
      <c r="R701" s="74"/>
      <c r="S701" s="73"/>
      <c r="T701" s="73"/>
      <c r="U701" s="73"/>
      <c r="V701" s="73"/>
      <c r="W701" s="73"/>
      <c r="X701" s="73"/>
      <c r="Y701" s="73"/>
      <c r="Z701" s="73"/>
      <c r="AA701" s="73"/>
      <c r="AB701" s="73"/>
    </row>
    <row r="702" spans="1:28" ht="15.75" customHeight="1">
      <c r="A702" s="73"/>
      <c r="B702" s="73"/>
      <c r="C702" s="73"/>
      <c r="D702" s="73"/>
      <c r="E702" s="970"/>
      <c r="F702" s="73"/>
      <c r="G702" s="591"/>
      <c r="H702" s="988"/>
      <c r="I702" s="73"/>
      <c r="J702" s="73"/>
      <c r="K702" s="74"/>
      <c r="L702" s="74"/>
      <c r="M702" s="989"/>
      <c r="N702" s="74"/>
      <c r="O702" s="74"/>
      <c r="P702" s="74"/>
      <c r="Q702" s="74"/>
      <c r="R702" s="74"/>
      <c r="S702" s="73"/>
      <c r="T702" s="73"/>
      <c r="U702" s="73"/>
      <c r="V702" s="73"/>
      <c r="W702" s="73"/>
      <c r="X702" s="73"/>
      <c r="Y702" s="73"/>
      <c r="Z702" s="73"/>
      <c r="AA702" s="73"/>
      <c r="AB702" s="73"/>
    </row>
    <row r="703" spans="1:28" ht="15.75" customHeight="1">
      <c r="A703" s="73"/>
      <c r="B703" s="73"/>
      <c r="C703" s="73"/>
      <c r="D703" s="73"/>
      <c r="E703" s="970"/>
      <c r="F703" s="73"/>
      <c r="G703" s="591"/>
      <c r="H703" s="988"/>
      <c r="I703" s="73"/>
      <c r="J703" s="73"/>
      <c r="K703" s="74"/>
      <c r="L703" s="74"/>
      <c r="M703" s="989"/>
      <c r="N703" s="74"/>
      <c r="O703" s="74"/>
      <c r="P703" s="74"/>
      <c r="Q703" s="74"/>
      <c r="R703" s="74"/>
      <c r="S703" s="73"/>
      <c r="T703" s="73"/>
      <c r="U703" s="73"/>
      <c r="V703" s="73"/>
      <c r="W703" s="73"/>
      <c r="X703" s="73"/>
      <c r="Y703" s="73"/>
      <c r="Z703" s="73"/>
      <c r="AA703" s="73"/>
      <c r="AB703" s="73"/>
    </row>
    <row r="704" spans="1:28" ht="15.75" customHeight="1">
      <c r="A704" s="73"/>
      <c r="B704" s="73"/>
      <c r="C704" s="73"/>
      <c r="D704" s="73"/>
      <c r="E704" s="970"/>
      <c r="F704" s="73"/>
      <c r="G704" s="591"/>
      <c r="H704" s="988"/>
      <c r="I704" s="73"/>
      <c r="J704" s="73"/>
      <c r="K704" s="74"/>
      <c r="L704" s="74"/>
      <c r="M704" s="989"/>
      <c r="N704" s="74"/>
      <c r="O704" s="74"/>
      <c r="P704" s="74"/>
      <c r="Q704" s="74"/>
      <c r="R704" s="74"/>
      <c r="S704" s="73"/>
      <c r="T704" s="73"/>
      <c r="U704" s="73"/>
      <c r="V704" s="73"/>
      <c r="W704" s="73"/>
      <c r="X704" s="73"/>
      <c r="Y704" s="73"/>
      <c r="Z704" s="73"/>
      <c r="AA704" s="73"/>
      <c r="AB704" s="73"/>
    </row>
    <row r="705" spans="1:28" ht="15.75" customHeight="1">
      <c r="A705" s="73"/>
      <c r="B705" s="73"/>
      <c r="C705" s="73"/>
      <c r="D705" s="73"/>
      <c r="E705" s="970"/>
      <c r="F705" s="73"/>
      <c r="G705" s="591"/>
      <c r="H705" s="988"/>
      <c r="I705" s="73"/>
      <c r="J705" s="73"/>
      <c r="K705" s="74"/>
      <c r="L705" s="74"/>
      <c r="M705" s="989"/>
      <c r="N705" s="74"/>
      <c r="O705" s="74"/>
      <c r="P705" s="74"/>
      <c r="Q705" s="74"/>
      <c r="R705" s="74"/>
      <c r="S705" s="73"/>
      <c r="T705" s="73"/>
      <c r="U705" s="73"/>
      <c r="V705" s="73"/>
      <c r="W705" s="73"/>
      <c r="X705" s="73"/>
      <c r="Y705" s="73"/>
      <c r="Z705" s="73"/>
      <c r="AA705" s="73"/>
      <c r="AB705" s="73"/>
    </row>
    <row r="706" spans="1:28" ht="15.75" customHeight="1">
      <c r="A706" s="73"/>
      <c r="B706" s="73"/>
      <c r="C706" s="73"/>
      <c r="D706" s="73"/>
      <c r="E706" s="970"/>
      <c r="F706" s="73"/>
      <c r="G706" s="591"/>
      <c r="H706" s="988"/>
      <c r="I706" s="73"/>
      <c r="J706" s="73"/>
      <c r="K706" s="74"/>
      <c r="L706" s="74"/>
      <c r="M706" s="989"/>
      <c r="N706" s="74"/>
      <c r="O706" s="74"/>
      <c r="P706" s="74"/>
      <c r="Q706" s="74"/>
      <c r="R706" s="74"/>
      <c r="S706" s="73"/>
      <c r="T706" s="73"/>
      <c r="U706" s="73"/>
      <c r="V706" s="73"/>
      <c r="W706" s="73"/>
      <c r="X706" s="73"/>
      <c r="Y706" s="73"/>
      <c r="Z706" s="73"/>
      <c r="AA706" s="73"/>
      <c r="AB706" s="73"/>
    </row>
    <row r="707" spans="1:28" ht="15.75" customHeight="1">
      <c r="A707" s="73"/>
      <c r="B707" s="73"/>
      <c r="C707" s="73"/>
      <c r="D707" s="73"/>
      <c r="E707" s="970"/>
      <c r="F707" s="73"/>
      <c r="G707" s="591"/>
      <c r="H707" s="988"/>
      <c r="I707" s="73"/>
      <c r="J707" s="73"/>
      <c r="K707" s="74"/>
      <c r="L707" s="74"/>
      <c r="M707" s="989"/>
      <c r="N707" s="74"/>
      <c r="O707" s="74"/>
      <c r="P707" s="74"/>
      <c r="Q707" s="74"/>
      <c r="R707" s="74"/>
      <c r="S707" s="73"/>
      <c r="T707" s="73"/>
      <c r="U707" s="73"/>
      <c r="V707" s="73"/>
      <c r="W707" s="73"/>
      <c r="X707" s="73"/>
      <c r="Y707" s="73"/>
      <c r="Z707" s="73"/>
      <c r="AA707" s="73"/>
      <c r="AB707" s="73"/>
    </row>
    <row r="708" spans="1:28" ht="15.75" customHeight="1">
      <c r="A708" s="73"/>
      <c r="B708" s="73"/>
      <c r="C708" s="73"/>
      <c r="D708" s="73"/>
      <c r="E708" s="970"/>
      <c r="F708" s="73"/>
      <c r="G708" s="591"/>
      <c r="H708" s="988"/>
      <c r="I708" s="73"/>
      <c r="J708" s="73"/>
      <c r="K708" s="74"/>
      <c r="L708" s="74"/>
      <c r="M708" s="989"/>
      <c r="N708" s="74"/>
      <c r="O708" s="74"/>
      <c r="P708" s="74"/>
      <c r="Q708" s="74"/>
      <c r="R708" s="74"/>
      <c r="S708" s="73"/>
      <c r="T708" s="73"/>
      <c r="U708" s="73"/>
      <c r="V708" s="73"/>
      <c r="W708" s="73"/>
      <c r="X708" s="73"/>
      <c r="Y708" s="73"/>
      <c r="Z708" s="73"/>
      <c r="AA708" s="73"/>
      <c r="AB708" s="73"/>
    </row>
    <row r="709" spans="1:28" ht="15.75" customHeight="1">
      <c r="A709" s="73"/>
      <c r="B709" s="73"/>
      <c r="C709" s="73"/>
      <c r="D709" s="73"/>
      <c r="E709" s="970"/>
      <c r="F709" s="73"/>
      <c r="G709" s="591"/>
      <c r="H709" s="988"/>
      <c r="I709" s="73"/>
      <c r="J709" s="73"/>
      <c r="K709" s="74"/>
      <c r="L709" s="74"/>
      <c r="M709" s="989"/>
      <c r="N709" s="74"/>
      <c r="O709" s="74"/>
      <c r="P709" s="74"/>
      <c r="Q709" s="74"/>
      <c r="R709" s="74"/>
      <c r="S709" s="73"/>
      <c r="T709" s="73"/>
      <c r="U709" s="73"/>
      <c r="V709" s="73"/>
      <c r="W709" s="73"/>
      <c r="X709" s="73"/>
      <c r="Y709" s="73"/>
      <c r="Z709" s="73"/>
      <c r="AA709" s="73"/>
      <c r="AB709" s="73"/>
    </row>
    <row r="710" spans="1:28" ht="15.75" customHeight="1">
      <c r="A710" s="73"/>
      <c r="B710" s="73"/>
      <c r="C710" s="73"/>
      <c r="D710" s="73"/>
      <c r="E710" s="970"/>
      <c r="F710" s="73"/>
      <c r="G710" s="591"/>
      <c r="H710" s="988"/>
      <c r="I710" s="73"/>
      <c r="J710" s="73"/>
      <c r="K710" s="74"/>
      <c r="L710" s="74"/>
      <c r="M710" s="989"/>
      <c r="N710" s="74"/>
      <c r="O710" s="74"/>
      <c r="P710" s="74"/>
      <c r="Q710" s="74"/>
      <c r="R710" s="74"/>
      <c r="S710" s="73"/>
      <c r="T710" s="73"/>
      <c r="U710" s="73"/>
      <c r="V710" s="73"/>
      <c r="W710" s="73"/>
      <c r="X710" s="73"/>
      <c r="Y710" s="73"/>
      <c r="Z710" s="73"/>
      <c r="AA710" s="73"/>
      <c r="AB710" s="73"/>
    </row>
    <row r="711" spans="1:28" ht="15.75" customHeight="1">
      <c r="A711" s="73"/>
      <c r="B711" s="73"/>
      <c r="C711" s="73"/>
      <c r="D711" s="73"/>
      <c r="E711" s="970"/>
      <c r="F711" s="73"/>
      <c r="G711" s="591"/>
      <c r="H711" s="988"/>
      <c r="I711" s="73"/>
      <c r="J711" s="73"/>
      <c r="K711" s="74"/>
      <c r="L711" s="74"/>
      <c r="M711" s="989"/>
      <c r="N711" s="74"/>
      <c r="O711" s="74"/>
      <c r="P711" s="74"/>
      <c r="Q711" s="74"/>
      <c r="R711" s="74"/>
      <c r="S711" s="73"/>
      <c r="T711" s="73"/>
      <c r="U711" s="73"/>
      <c r="V711" s="73"/>
      <c r="W711" s="73"/>
      <c r="X711" s="73"/>
      <c r="Y711" s="73"/>
      <c r="Z711" s="73"/>
      <c r="AA711" s="73"/>
      <c r="AB711" s="73"/>
    </row>
    <row r="712" spans="1:28" ht="15.75" customHeight="1">
      <c r="A712" s="73"/>
      <c r="B712" s="73"/>
      <c r="C712" s="73"/>
      <c r="D712" s="73"/>
      <c r="E712" s="970"/>
      <c r="F712" s="73"/>
      <c r="G712" s="591"/>
      <c r="H712" s="988"/>
      <c r="I712" s="73"/>
      <c r="J712" s="73"/>
      <c r="K712" s="74"/>
      <c r="L712" s="74"/>
      <c r="M712" s="989"/>
      <c r="N712" s="74"/>
      <c r="O712" s="74"/>
      <c r="P712" s="74"/>
      <c r="Q712" s="74"/>
      <c r="R712" s="74"/>
      <c r="S712" s="73"/>
      <c r="T712" s="73"/>
      <c r="U712" s="73"/>
      <c r="V712" s="73"/>
      <c r="W712" s="73"/>
      <c r="X712" s="73"/>
      <c r="Y712" s="73"/>
      <c r="Z712" s="73"/>
      <c r="AA712" s="73"/>
      <c r="AB712" s="73"/>
    </row>
    <row r="713" spans="1:28" ht="15.75" customHeight="1">
      <c r="A713" s="73"/>
      <c r="B713" s="73"/>
      <c r="C713" s="73"/>
      <c r="D713" s="73"/>
      <c r="E713" s="970"/>
      <c r="F713" s="73"/>
      <c r="G713" s="591"/>
      <c r="H713" s="988"/>
      <c r="I713" s="73"/>
      <c r="J713" s="73"/>
      <c r="K713" s="74"/>
      <c r="L713" s="74"/>
      <c r="M713" s="989"/>
      <c r="N713" s="74"/>
      <c r="O713" s="74"/>
      <c r="P713" s="74"/>
      <c r="Q713" s="74"/>
      <c r="R713" s="74"/>
      <c r="S713" s="73"/>
      <c r="T713" s="73"/>
      <c r="U713" s="73"/>
      <c r="V713" s="73"/>
      <c r="W713" s="73"/>
      <c r="X713" s="73"/>
      <c r="Y713" s="73"/>
      <c r="Z713" s="73"/>
      <c r="AA713" s="73"/>
      <c r="AB713" s="73"/>
    </row>
    <row r="714" spans="1:28" ht="15.75" customHeight="1">
      <c r="A714" s="73"/>
      <c r="B714" s="73"/>
      <c r="C714" s="73"/>
      <c r="D714" s="73"/>
      <c r="E714" s="970"/>
      <c r="F714" s="73"/>
      <c r="G714" s="591"/>
      <c r="H714" s="988"/>
      <c r="I714" s="73"/>
      <c r="J714" s="73"/>
      <c r="K714" s="74"/>
      <c r="L714" s="74"/>
      <c r="M714" s="989"/>
      <c r="N714" s="74"/>
      <c r="O714" s="74"/>
      <c r="P714" s="74"/>
      <c r="Q714" s="74"/>
      <c r="R714" s="74"/>
      <c r="S714" s="73"/>
      <c r="T714" s="73"/>
      <c r="U714" s="73"/>
      <c r="V714" s="73"/>
      <c r="W714" s="73"/>
      <c r="X714" s="73"/>
      <c r="Y714" s="73"/>
      <c r="Z714" s="73"/>
      <c r="AA714" s="73"/>
      <c r="AB714" s="73"/>
    </row>
    <row r="715" spans="1:28" ht="15.75" customHeight="1">
      <c r="A715" s="73"/>
      <c r="B715" s="73"/>
      <c r="C715" s="73"/>
      <c r="D715" s="73"/>
      <c r="E715" s="970"/>
      <c r="F715" s="73"/>
      <c r="G715" s="591"/>
      <c r="H715" s="988"/>
      <c r="I715" s="73"/>
      <c r="J715" s="73"/>
      <c r="K715" s="74"/>
      <c r="L715" s="74"/>
      <c r="M715" s="989"/>
      <c r="N715" s="74"/>
      <c r="O715" s="74"/>
      <c r="P715" s="74"/>
      <c r="Q715" s="74"/>
      <c r="R715" s="74"/>
      <c r="S715" s="73"/>
      <c r="T715" s="73"/>
      <c r="U715" s="73"/>
      <c r="V715" s="73"/>
      <c r="W715" s="73"/>
      <c r="X715" s="73"/>
      <c r="Y715" s="73"/>
      <c r="Z715" s="73"/>
      <c r="AA715" s="73"/>
      <c r="AB715" s="73"/>
    </row>
    <row r="716" spans="1:28" ht="15.75" customHeight="1">
      <c r="A716" s="73"/>
      <c r="B716" s="73"/>
      <c r="C716" s="73"/>
      <c r="D716" s="73"/>
      <c r="E716" s="970"/>
      <c r="F716" s="73"/>
      <c r="G716" s="591"/>
      <c r="H716" s="988"/>
      <c r="I716" s="73"/>
      <c r="J716" s="73"/>
      <c r="K716" s="74"/>
      <c r="L716" s="74"/>
      <c r="M716" s="989"/>
      <c r="N716" s="74"/>
      <c r="O716" s="74"/>
      <c r="P716" s="74"/>
      <c r="Q716" s="74"/>
      <c r="R716" s="74"/>
      <c r="S716" s="73"/>
      <c r="T716" s="73"/>
      <c r="U716" s="73"/>
      <c r="V716" s="73"/>
      <c r="W716" s="73"/>
      <c r="X716" s="73"/>
      <c r="Y716" s="73"/>
      <c r="Z716" s="73"/>
      <c r="AA716" s="73"/>
      <c r="AB716" s="73"/>
    </row>
    <row r="717" spans="1:28" ht="15.75" customHeight="1">
      <c r="A717" s="73"/>
      <c r="B717" s="73"/>
      <c r="C717" s="73"/>
      <c r="D717" s="73"/>
      <c r="E717" s="970"/>
      <c r="F717" s="73"/>
      <c r="G717" s="591"/>
      <c r="H717" s="988"/>
      <c r="I717" s="73"/>
      <c r="J717" s="73"/>
      <c r="K717" s="74"/>
      <c r="L717" s="74"/>
      <c r="M717" s="989"/>
      <c r="N717" s="74"/>
      <c r="O717" s="74"/>
      <c r="P717" s="74"/>
      <c r="Q717" s="74"/>
      <c r="R717" s="74"/>
      <c r="S717" s="73"/>
      <c r="T717" s="73"/>
      <c r="U717" s="73"/>
      <c r="V717" s="73"/>
      <c r="W717" s="73"/>
      <c r="X717" s="73"/>
      <c r="Y717" s="73"/>
      <c r="Z717" s="73"/>
      <c r="AA717" s="73"/>
      <c r="AB717" s="73"/>
    </row>
    <row r="718" spans="1:28" ht="15.75" customHeight="1">
      <c r="A718" s="73"/>
      <c r="B718" s="73"/>
      <c r="C718" s="73"/>
      <c r="D718" s="73"/>
      <c r="E718" s="970"/>
      <c r="F718" s="73"/>
      <c r="G718" s="591"/>
      <c r="H718" s="988"/>
      <c r="I718" s="73"/>
      <c r="J718" s="73"/>
      <c r="K718" s="74"/>
      <c r="L718" s="74"/>
      <c r="M718" s="989"/>
      <c r="N718" s="74"/>
      <c r="O718" s="74"/>
      <c r="P718" s="74"/>
      <c r="Q718" s="74"/>
      <c r="R718" s="74"/>
      <c r="S718" s="73"/>
      <c r="T718" s="73"/>
      <c r="U718" s="73"/>
      <c r="V718" s="73"/>
      <c r="W718" s="73"/>
      <c r="X718" s="73"/>
      <c r="Y718" s="73"/>
      <c r="Z718" s="73"/>
      <c r="AA718" s="73"/>
      <c r="AB718" s="73"/>
    </row>
    <row r="719" spans="1:28" ht="15.75" customHeight="1">
      <c r="A719" s="73"/>
      <c r="B719" s="73"/>
      <c r="C719" s="73"/>
      <c r="D719" s="73"/>
      <c r="E719" s="970"/>
      <c r="F719" s="73"/>
      <c r="G719" s="591"/>
      <c r="H719" s="988"/>
      <c r="I719" s="73"/>
      <c r="J719" s="73"/>
      <c r="K719" s="74"/>
      <c r="L719" s="74"/>
      <c r="M719" s="989"/>
      <c r="N719" s="74"/>
      <c r="O719" s="74"/>
      <c r="P719" s="74"/>
      <c r="Q719" s="74"/>
      <c r="R719" s="74"/>
      <c r="S719" s="73"/>
      <c r="T719" s="73"/>
      <c r="U719" s="73"/>
      <c r="V719" s="73"/>
      <c r="W719" s="73"/>
      <c r="X719" s="73"/>
      <c r="Y719" s="73"/>
      <c r="Z719" s="73"/>
      <c r="AA719" s="73"/>
      <c r="AB719" s="73"/>
    </row>
    <row r="720" spans="1:28" ht="15.75" customHeight="1">
      <c r="A720" s="73"/>
      <c r="B720" s="73"/>
      <c r="C720" s="73"/>
      <c r="D720" s="73"/>
      <c r="E720" s="970"/>
      <c r="F720" s="73"/>
      <c r="G720" s="591"/>
      <c r="H720" s="988"/>
      <c r="I720" s="73"/>
      <c r="J720" s="73"/>
      <c r="K720" s="74"/>
      <c r="L720" s="74"/>
      <c r="M720" s="989"/>
      <c r="N720" s="74"/>
      <c r="O720" s="74"/>
      <c r="P720" s="74"/>
      <c r="Q720" s="74"/>
      <c r="R720" s="74"/>
      <c r="S720" s="73"/>
      <c r="T720" s="73"/>
      <c r="U720" s="73"/>
      <c r="V720" s="73"/>
      <c r="W720" s="73"/>
      <c r="X720" s="73"/>
      <c r="Y720" s="73"/>
      <c r="Z720" s="73"/>
      <c r="AA720" s="73"/>
      <c r="AB720" s="73"/>
    </row>
    <row r="721" spans="1:28" ht="15.75" customHeight="1">
      <c r="A721" s="73"/>
      <c r="B721" s="73"/>
      <c r="C721" s="73"/>
      <c r="D721" s="73"/>
      <c r="E721" s="970"/>
      <c r="F721" s="73"/>
      <c r="G721" s="591"/>
      <c r="H721" s="988"/>
      <c r="I721" s="73"/>
      <c r="J721" s="73"/>
      <c r="K721" s="74"/>
      <c r="L721" s="74"/>
      <c r="M721" s="989"/>
      <c r="N721" s="74"/>
      <c r="O721" s="74"/>
      <c r="P721" s="74"/>
      <c r="Q721" s="74"/>
      <c r="R721" s="74"/>
      <c r="S721" s="73"/>
      <c r="T721" s="73"/>
      <c r="U721" s="73"/>
      <c r="V721" s="73"/>
      <c r="W721" s="73"/>
      <c r="X721" s="73"/>
      <c r="Y721" s="73"/>
      <c r="Z721" s="73"/>
      <c r="AA721" s="73"/>
      <c r="AB721" s="73"/>
    </row>
    <row r="722" spans="1:28" ht="15.75" customHeight="1">
      <c r="A722" s="73"/>
      <c r="B722" s="73"/>
      <c r="C722" s="73"/>
      <c r="D722" s="73"/>
      <c r="E722" s="970"/>
      <c r="F722" s="73"/>
      <c r="G722" s="591"/>
      <c r="H722" s="988"/>
      <c r="I722" s="73"/>
      <c r="J722" s="73"/>
      <c r="K722" s="74"/>
      <c r="L722" s="74"/>
      <c r="M722" s="989"/>
      <c r="N722" s="74"/>
      <c r="O722" s="74"/>
      <c r="P722" s="74"/>
      <c r="Q722" s="74"/>
      <c r="R722" s="74"/>
      <c r="S722" s="73"/>
      <c r="T722" s="73"/>
      <c r="U722" s="73"/>
      <c r="V722" s="73"/>
      <c r="W722" s="73"/>
      <c r="X722" s="73"/>
      <c r="Y722" s="73"/>
      <c r="Z722" s="73"/>
      <c r="AA722" s="73"/>
      <c r="AB722" s="73"/>
    </row>
    <row r="723" spans="1:28" ht="15.75" customHeight="1">
      <c r="A723" s="73"/>
      <c r="B723" s="73"/>
      <c r="C723" s="73"/>
      <c r="D723" s="73"/>
      <c r="E723" s="970"/>
      <c r="F723" s="73"/>
      <c r="G723" s="591"/>
      <c r="H723" s="988"/>
      <c r="I723" s="73"/>
      <c r="J723" s="73"/>
      <c r="K723" s="74"/>
      <c r="L723" s="74"/>
      <c r="M723" s="989"/>
      <c r="N723" s="74"/>
      <c r="O723" s="74"/>
      <c r="P723" s="74"/>
      <c r="Q723" s="74"/>
      <c r="R723" s="74"/>
      <c r="S723" s="73"/>
      <c r="T723" s="73"/>
      <c r="U723" s="73"/>
      <c r="V723" s="73"/>
      <c r="W723" s="73"/>
      <c r="X723" s="73"/>
      <c r="Y723" s="73"/>
      <c r="Z723" s="73"/>
      <c r="AA723" s="73"/>
      <c r="AB723" s="73"/>
    </row>
    <row r="724" spans="1:28" ht="15.75" customHeight="1">
      <c r="A724" s="73"/>
      <c r="B724" s="73"/>
      <c r="C724" s="73"/>
      <c r="D724" s="73"/>
      <c r="E724" s="970"/>
      <c r="F724" s="73"/>
      <c r="G724" s="591"/>
      <c r="H724" s="988"/>
      <c r="I724" s="73"/>
      <c r="J724" s="73"/>
      <c r="K724" s="74"/>
      <c r="L724" s="74"/>
      <c r="M724" s="989"/>
      <c r="N724" s="74"/>
      <c r="O724" s="74"/>
      <c r="P724" s="74"/>
      <c r="Q724" s="74"/>
      <c r="R724" s="74"/>
      <c r="S724" s="73"/>
      <c r="T724" s="73"/>
      <c r="U724" s="73"/>
      <c r="V724" s="73"/>
      <c r="W724" s="73"/>
      <c r="X724" s="73"/>
      <c r="Y724" s="73"/>
      <c r="Z724" s="73"/>
      <c r="AA724" s="73"/>
      <c r="AB724" s="73"/>
    </row>
    <row r="725" spans="1:28" ht="15.75" customHeight="1">
      <c r="A725" s="73"/>
      <c r="B725" s="73"/>
      <c r="C725" s="73"/>
      <c r="D725" s="73"/>
      <c r="E725" s="970"/>
      <c r="F725" s="73"/>
      <c r="G725" s="591"/>
      <c r="H725" s="988"/>
      <c r="I725" s="73"/>
      <c r="J725" s="73"/>
      <c r="K725" s="74"/>
      <c r="L725" s="74"/>
      <c r="M725" s="989"/>
      <c r="N725" s="74"/>
      <c r="O725" s="74"/>
      <c r="P725" s="74"/>
      <c r="Q725" s="74"/>
      <c r="R725" s="74"/>
      <c r="S725" s="73"/>
      <c r="T725" s="73"/>
      <c r="U725" s="73"/>
      <c r="V725" s="73"/>
      <c r="W725" s="73"/>
      <c r="X725" s="73"/>
      <c r="Y725" s="73"/>
      <c r="Z725" s="73"/>
      <c r="AA725" s="73"/>
      <c r="AB725" s="73"/>
    </row>
    <row r="726" spans="1:28" ht="15.75" customHeight="1">
      <c r="A726" s="73"/>
      <c r="B726" s="73"/>
      <c r="C726" s="73"/>
      <c r="D726" s="73"/>
      <c r="E726" s="970"/>
      <c r="F726" s="73"/>
      <c r="G726" s="591"/>
      <c r="H726" s="988"/>
      <c r="I726" s="73"/>
      <c r="J726" s="73"/>
      <c r="K726" s="74"/>
      <c r="L726" s="74"/>
      <c r="M726" s="989"/>
      <c r="N726" s="74"/>
      <c r="O726" s="74"/>
      <c r="P726" s="74"/>
      <c r="Q726" s="74"/>
      <c r="R726" s="74"/>
      <c r="S726" s="73"/>
      <c r="T726" s="73"/>
      <c r="U726" s="73"/>
      <c r="V726" s="73"/>
      <c r="W726" s="73"/>
      <c r="X726" s="73"/>
      <c r="Y726" s="73"/>
      <c r="Z726" s="73"/>
      <c r="AA726" s="73"/>
      <c r="AB726" s="73"/>
    </row>
    <row r="727" spans="1:28" ht="15.75" customHeight="1">
      <c r="A727" s="73"/>
      <c r="B727" s="73"/>
      <c r="C727" s="73"/>
      <c r="D727" s="73"/>
      <c r="E727" s="970"/>
      <c r="F727" s="73"/>
      <c r="G727" s="591"/>
      <c r="H727" s="988"/>
      <c r="I727" s="73"/>
      <c r="J727" s="73"/>
      <c r="K727" s="74"/>
      <c r="L727" s="74"/>
      <c r="M727" s="989"/>
      <c r="N727" s="74"/>
      <c r="O727" s="74"/>
      <c r="P727" s="74"/>
      <c r="Q727" s="74"/>
      <c r="R727" s="74"/>
      <c r="S727" s="73"/>
      <c r="T727" s="73"/>
      <c r="U727" s="73"/>
      <c r="V727" s="73"/>
      <c r="W727" s="73"/>
      <c r="X727" s="73"/>
      <c r="Y727" s="73"/>
      <c r="Z727" s="73"/>
      <c r="AA727" s="73"/>
      <c r="AB727" s="73"/>
    </row>
    <row r="728" spans="1:28" ht="15.75" customHeight="1">
      <c r="A728" s="73"/>
      <c r="B728" s="73"/>
      <c r="C728" s="73"/>
      <c r="D728" s="73"/>
      <c r="E728" s="970"/>
      <c r="F728" s="73"/>
      <c r="G728" s="591"/>
      <c r="H728" s="988"/>
      <c r="I728" s="73"/>
      <c r="J728" s="73"/>
      <c r="K728" s="74"/>
      <c r="L728" s="74"/>
      <c r="M728" s="989"/>
      <c r="N728" s="74"/>
      <c r="O728" s="74"/>
      <c r="P728" s="74"/>
      <c r="Q728" s="74"/>
      <c r="R728" s="74"/>
      <c r="S728" s="73"/>
      <c r="T728" s="73"/>
      <c r="U728" s="73"/>
      <c r="V728" s="73"/>
      <c r="W728" s="73"/>
      <c r="X728" s="73"/>
      <c r="Y728" s="73"/>
      <c r="Z728" s="73"/>
      <c r="AA728" s="73"/>
      <c r="AB728" s="73"/>
    </row>
    <row r="729" spans="1:28" ht="15.75" customHeight="1">
      <c r="A729" s="73"/>
      <c r="B729" s="73"/>
      <c r="C729" s="73"/>
      <c r="D729" s="73"/>
      <c r="E729" s="970"/>
      <c r="F729" s="73"/>
      <c r="G729" s="591"/>
      <c r="H729" s="988"/>
      <c r="I729" s="73"/>
      <c r="J729" s="73"/>
      <c r="K729" s="74"/>
      <c r="L729" s="74"/>
      <c r="M729" s="989"/>
      <c r="N729" s="74"/>
      <c r="O729" s="74"/>
      <c r="P729" s="74"/>
      <c r="Q729" s="74"/>
      <c r="R729" s="74"/>
      <c r="S729" s="73"/>
      <c r="T729" s="73"/>
      <c r="U729" s="73"/>
      <c r="V729" s="73"/>
      <c r="W729" s="73"/>
      <c r="X729" s="73"/>
      <c r="Y729" s="73"/>
      <c r="Z729" s="73"/>
      <c r="AA729" s="73"/>
      <c r="AB729" s="73"/>
    </row>
    <row r="730" spans="1:28" ht="15.75" customHeight="1">
      <c r="A730" s="73"/>
      <c r="B730" s="73"/>
      <c r="C730" s="73"/>
      <c r="D730" s="73"/>
      <c r="E730" s="970"/>
      <c r="F730" s="73"/>
      <c r="G730" s="591"/>
      <c r="H730" s="988"/>
      <c r="I730" s="73"/>
      <c r="J730" s="73"/>
      <c r="K730" s="74"/>
      <c r="L730" s="74"/>
      <c r="M730" s="989"/>
      <c r="N730" s="74"/>
      <c r="O730" s="74"/>
      <c r="P730" s="74"/>
      <c r="Q730" s="74"/>
      <c r="R730" s="74"/>
      <c r="S730" s="73"/>
      <c r="T730" s="73"/>
      <c r="U730" s="73"/>
      <c r="V730" s="73"/>
      <c r="W730" s="73"/>
      <c r="X730" s="73"/>
      <c r="Y730" s="73"/>
      <c r="Z730" s="73"/>
      <c r="AA730" s="73"/>
      <c r="AB730" s="73"/>
    </row>
    <row r="731" spans="1:28" ht="15.75" customHeight="1">
      <c r="A731" s="73"/>
      <c r="B731" s="73"/>
      <c r="C731" s="73"/>
      <c r="D731" s="73"/>
      <c r="E731" s="970"/>
      <c r="F731" s="73"/>
      <c r="G731" s="591"/>
      <c r="H731" s="988"/>
      <c r="I731" s="73"/>
      <c r="J731" s="73"/>
      <c r="K731" s="74"/>
      <c r="L731" s="74"/>
      <c r="M731" s="989"/>
      <c r="N731" s="74"/>
      <c r="O731" s="74"/>
      <c r="P731" s="74"/>
      <c r="Q731" s="74"/>
      <c r="R731" s="74"/>
      <c r="S731" s="73"/>
      <c r="T731" s="73"/>
      <c r="U731" s="73"/>
      <c r="V731" s="73"/>
      <c r="W731" s="73"/>
      <c r="X731" s="73"/>
      <c r="Y731" s="73"/>
      <c r="Z731" s="73"/>
      <c r="AA731" s="73"/>
      <c r="AB731" s="73"/>
    </row>
    <row r="732" spans="1:28" ht="15.75" customHeight="1">
      <c r="A732" s="73"/>
      <c r="B732" s="73"/>
      <c r="C732" s="73"/>
      <c r="D732" s="73"/>
      <c r="E732" s="970"/>
      <c r="F732" s="73"/>
      <c r="G732" s="591"/>
      <c r="H732" s="988"/>
      <c r="I732" s="73"/>
      <c r="J732" s="73"/>
      <c r="K732" s="74"/>
      <c r="L732" s="74"/>
      <c r="M732" s="989"/>
      <c r="N732" s="74"/>
      <c r="O732" s="74"/>
      <c r="P732" s="74"/>
      <c r="Q732" s="74"/>
      <c r="R732" s="74"/>
      <c r="S732" s="73"/>
      <c r="T732" s="73"/>
      <c r="U732" s="73"/>
      <c r="V732" s="73"/>
      <c r="W732" s="73"/>
      <c r="X732" s="73"/>
      <c r="Y732" s="73"/>
      <c r="Z732" s="73"/>
      <c r="AA732" s="73"/>
      <c r="AB732" s="73"/>
    </row>
    <row r="733" spans="1:28" ht="15.75" customHeight="1">
      <c r="A733" s="73"/>
      <c r="B733" s="73"/>
      <c r="C733" s="73"/>
      <c r="D733" s="73"/>
      <c r="E733" s="970"/>
      <c r="F733" s="73"/>
      <c r="G733" s="591"/>
      <c r="H733" s="988"/>
      <c r="I733" s="73"/>
      <c r="J733" s="73"/>
      <c r="K733" s="74"/>
      <c r="L733" s="74"/>
      <c r="M733" s="989"/>
      <c r="N733" s="74"/>
      <c r="O733" s="74"/>
      <c r="P733" s="74"/>
      <c r="Q733" s="74"/>
      <c r="R733" s="74"/>
      <c r="S733" s="73"/>
      <c r="T733" s="73"/>
      <c r="U733" s="73"/>
      <c r="V733" s="73"/>
      <c r="W733" s="73"/>
      <c r="X733" s="73"/>
      <c r="Y733" s="73"/>
      <c r="Z733" s="73"/>
      <c r="AA733" s="73"/>
      <c r="AB733" s="73"/>
    </row>
    <row r="734" spans="1:28" ht="15.75" customHeight="1">
      <c r="A734" s="73"/>
      <c r="B734" s="73"/>
      <c r="C734" s="73"/>
      <c r="D734" s="73"/>
      <c r="E734" s="970"/>
      <c r="F734" s="73"/>
      <c r="G734" s="591"/>
      <c r="H734" s="988"/>
      <c r="I734" s="73"/>
      <c r="J734" s="73"/>
      <c r="K734" s="74"/>
      <c r="L734" s="74"/>
      <c r="M734" s="989"/>
      <c r="N734" s="74"/>
      <c r="O734" s="74"/>
      <c r="P734" s="74"/>
      <c r="Q734" s="74"/>
      <c r="R734" s="74"/>
      <c r="S734" s="73"/>
      <c r="T734" s="73"/>
      <c r="U734" s="73"/>
      <c r="V734" s="73"/>
      <c r="W734" s="73"/>
      <c r="X734" s="73"/>
      <c r="Y734" s="73"/>
      <c r="Z734" s="73"/>
      <c r="AA734" s="73"/>
      <c r="AB734" s="73"/>
    </row>
    <row r="735" spans="1:28" ht="15.75" customHeight="1">
      <c r="A735" s="73"/>
      <c r="B735" s="73"/>
      <c r="C735" s="73"/>
      <c r="D735" s="73"/>
      <c r="E735" s="970"/>
      <c r="F735" s="73"/>
      <c r="G735" s="591"/>
      <c r="H735" s="988"/>
      <c r="I735" s="73"/>
      <c r="J735" s="73"/>
      <c r="K735" s="74"/>
      <c r="L735" s="74"/>
      <c r="M735" s="989"/>
      <c r="N735" s="74"/>
      <c r="O735" s="74"/>
      <c r="P735" s="74"/>
      <c r="Q735" s="74"/>
      <c r="R735" s="74"/>
      <c r="S735" s="73"/>
      <c r="T735" s="73"/>
      <c r="U735" s="73"/>
      <c r="V735" s="73"/>
      <c r="W735" s="73"/>
      <c r="X735" s="73"/>
      <c r="Y735" s="73"/>
      <c r="Z735" s="73"/>
      <c r="AA735" s="73"/>
      <c r="AB735" s="73"/>
    </row>
    <row r="736" spans="1:28" ht="15.75" customHeight="1">
      <c r="A736" s="73"/>
      <c r="B736" s="73"/>
      <c r="C736" s="73"/>
      <c r="D736" s="73"/>
      <c r="E736" s="970"/>
      <c r="F736" s="73"/>
      <c r="G736" s="591"/>
      <c r="H736" s="988"/>
      <c r="I736" s="73"/>
      <c r="J736" s="73"/>
      <c r="K736" s="74"/>
      <c r="L736" s="74"/>
      <c r="M736" s="989"/>
      <c r="N736" s="74"/>
      <c r="O736" s="74"/>
      <c r="P736" s="74"/>
      <c r="Q736" s="74"/>
      <c r="R736" s="74"/>
      <c r="S736" s="73"/>
      <c r="T736" s="73"/>
      <c r="U736" s="73"/>
      <c r="V736" s="73"/>
      <c r="W736" s="73"/>
      <c r="X736" s="73"/>
      <c r="Y736" s="73"/>
      <c r="Z736" s="73"/>
      <c r="AA736" s="73"/>
      <c r="AB736" s="73"/>
    </row>
    <row r="737" spans="1:28" ht="15.75" customHeight="1">
      <c r="A737" s="73"/>
      <c r="B737" s="73"/>
      <c r="C737" s="73"/>
      <c r="D737" s="73"/>
      <c r="E737" s="970"/>
      <c r="F737" s="73"/>
      <c r="G737" s="591"/>
      <c r="H737" s="988"/>
      <c r="I737" s="73"/>
      <c r="J737" s="73"/>
      <c r="K737" s="74"/>
      <c r="L737" s="74"/>
      <c r="M737" s="989"/>
      <c r="N737" s="74"/>
      <c r="O737" s="74"/>
      <c r="P737" s="74"/>
      <c r="Q737" s="74"/>
      <c r="R737" s="74"/>
      <c r="S737" s="73"/>
      <c r="T737" s="73"/>
      <c r="U737" s="73"/>
      <c r="V737" s="73"/>
      <c r="W737" s="73"/>
      <c r="X737" s="73"/>
      <c r="Y737" s="73"/>
      <c r="Z737" s="73"/>
      <c r="AA737" s="73"/>
      <c r="AB737" s="73"/>
    </row>
    <row r="738" spans="1:28" ht="15.75" customHeight="1">
      <c r="A738" s="73"/>
      <c r="B738" s="73"/>
      <c r="C738" s="73"/>
      <c r="D738" s="73"/>
      <c r="E738" s="970"/>
      <c r="F738" s="73"/>
      <c r="G738" s="591"/>
      <c r="H738" s="988"/>
      <c r="I738" s="73"/>
      <c r="J738" s="73"/>
      <c r="K738" s="74"/>
      <c r="L738" s="74"/>
      <c r="M738" s="989"/>
      <c r="N738" s="74"/>
      <c r="O738" s="74"/>
      <c r="P738" s="74"/>
      <c r="Q738" s="74"/>
      <c r="R738" s="74"/>
      <c r="S738" s="73"/>
      <c r="T738" s="73"/>
      <c r="U738" s="73"/>
      <c r="V738" s="73"/>
      <c r="W738" s="73"/>
      <c r="X738" s="73"/>
      <c r="Y738" s="73"/>
      <c r="Z738" s="73"/>
      <c r="AA738" s="73"/>
      <c r="AB738" s="73"/>
    </row>
    <row r="739" spans="1:28" ht="15.75" customHeight="1">
      <c r="A739" s="73"/>
      <c r="B739" s="73"/>
      <c r="C739" s="73"/>
      <c r="D739" s="73"/>
      <c r="E739" s="970"/>
      <c r="F739" s="73"/>
      <c r="G739" s="591"/>
      <c r="H739" s="988"/>
      <c r="I739" s="73"/>
      <c r="J739" s="73"/>
      <c r="K739" s="74"/>
      <c r="L739" s="74"/>
      <c r="M739" s="989"/>
      <c r="N739" s="74"/>
      <c r="O739" s="74"/>
      <c r="P739" s="74"/>
      <c r="Q739" s="74"/>
      <c r="R739" s="74"/>
      <c r="S739" s="73"/>
      <c r="T739" s="73"/>
      <c r="U739" s="73"/>
      <c r="V739" s="73"/>
      <c r="W739" s="73"/>
      <c r="X739" s="73"/>
      <c r="Y739" s="73"/>
      <c r="Z739" s="73"/>
      <c r="AA739" s="73"/>
      <c r="AB739" s="73"/>
    </row>
    <row r="740" spans="1:28" ht="15.75" customHeight="1">
      <c r="A740" s="73"/>
      <c r="B740" s="73"/>
      <c r="C740" s="73"/>
      <c r="D740" s="73"/>
      <c r="E740" s="970"/>
      <c r="F740" s="73"/>
      <c r="G740" s="591"/>
      <c r="H740" s="988"/>
      <c r="I740" s="73"/>
      <c r="J740" s="73"/>
      <c r="K740" s="74"/>
      <c r="L740" s="74"/>
      <c r="M740" s="989"/>
      <c r="N740" s="74"/>
      <c r="O740" s="74"/>
      <c r="P740" s="74"/>
      <c r="Q740" s="74"/>
      <c r="R740" s="74"/>
      <c r="S740" s="73"/>
      <c r="T740" s="73"/>
      <c r="U740" s="73"/>
      <c r="V740" s="73"/>
      <c r="W740" s="73"/>
      <c r="X740" s="73"/>
      <c r="Y740" s="73"/>
      <c r="Z740" s="73"/>
      <c r="AA740" s="73"/>
      <c r="AB740" s="73"/>
    </row>
    <row r="741" spans="1:28" ht="15.75" customHeight="1">
      <c r="A741" s="73"/>
      <c r="B741" s="73"/>
      <c r="C741" s="73"/>
      <c r="D741" s="73"/>
      <c r="E741" s="970"/>
      <c r="F741" s="73"/>
      <c r="G741" s="591"/>
      <c r="H741" s="988"/>
      <c r="I741" s="73"/>
      <c r="J741" s="73"/>
      <c r="K741" s="74"/>
      <c r="L741" s="74"/>
      <c r="M741" s="989"/>
      <c r="N741" s="74"/>
      <c r="O741" s="74"/>
      <c r="P741" s="74"/>
      <c r="Q741" s="74"/>
      <c r="R741" s="74"/>
      <c r="S741" s="73"/>
      <c r="T741" s="73"/>
      <c r="U741" s="73"/>
      <c r="V741" s="73"/>
      <c r="W741" s="73"/>
      <c r="X741" s="73"/>
      <c r="Y741" s="73"/>
      <c r="Z741" s="73"/>
      <c r="AA741" s="73"/>
      <c r="AB741" s="73"/>
    </row>
    <row r="742" spans="1:28" ht="15.75" customHeight="1">
      <c r="A742" s="73"/>
      <c r="B742" s="73"/>
      <c r="C742" s="73"/>
      <c r="D742" s="73"/>
      <c r="E742" s="970"/>
      <c r="F742" s="73"/>
      <c r="G742" s="591"/>
      <c r="H742" s="988"/>
      <c r="I742" s="73"/>
      <c r="J742" s="73"/>
      <c r="K742" s="74"/>
      <c r="L742" s="74"/>
      <c r="M742" s="989"/>
      <c r="N742" s="74"/>
      <c r="O742" s="74"/>
      <c r="P742" s="74"/>
      <c r="Q742" s="74"/>
      <c r="R742" s="74"/>
      <c r="S742" s="73"/>
      <c r="T742" s="73"/>
      <c r="U742" s="73"/>
      <c r="V742" s="73"/>
      <c r="W742" s="73"/>
      <c r="X742" s="73"/>
      <c r="Y742" s="73"/>
      <c r="Z742" s="73"/>
      <c r="AA742" s="73"/>
      <c r="AB742" s="73"/>
    </row>
    <row r="743" spans="1:28" ht="15.75" customHeight="1">
      <c r="A743" s="73"/>
      <c r="B743" s="73"/>
      <c r="C743" s="73"/>
      <c r="D743" s="73"/>
      <c r="E743" s="970"/>
      <c r="F743" s="73"/>
      <c r="G743" s="591"/>
      <c r="H743" s="988"/>
      <c r="I743" s="73"/>
      <c r="J743" s="73"/>
      <c r="K743" s="74"/>
      <c r="L743" s="74"/>
      <c r="M743" s="989"/>
      <c r="N743" s="74"/>
      <c r="O743" s="74"/>
      <c r="P743" s="74"/>
      <c r="Q743" s="74"/>
      <c r="R743" s="74"/>
      <c r="S743" s="73"/>
      <c r="T743" s="73"/>
      <c r="U743" s="73"/>
      <c r="V743" s="73"/>
      <c r="W743" s="73"/>
      <c r="X743" s="73"/>
      <c r="Y743" s="73"/>
      <c r="Z743" s="73"/>
      <c r="AA743" s="73"/>
      <c r="AB743" s="73"/>
    </row>
    <row r="744" spans="1:28" ht="15.75" customHeight="1">
      <c r="A744" s="73"/>
      <c r="B744" s="73"/>
      <c r="C744" s="73"/>
      <c r="D744" s="73"/>
      <c r="E744" s="970"/>
      <c r="F744" s="73"/>
      <c r="G744" s="591"/>
      <c r="H744" s="988"/>
      <c r="I744" s="73"/>
      <c r="J744" s="73"/>
      <c r="K744" s="74"/>
      <c r="L744" s="74"/>
      <c r="M744" s="989"/>
      <c r="N744" s="74"/>
      <c r="O744" s="74"/>
      <c r="P744" s="74"/>
      <c r="Q744" s="74"/>
      <c r="R744" s="74"/>
      <c r="S744" s="73"/>
      <c r="T744" s="73"/>
      <c r="U744" s="73"/>
      <c r="V744" s="73"/>
      <c r="W744" s="73"/>
      <c r="X744" s="73"/>
      <c r="Y744" s="73"/>
      <c r="Z744" s="73"/>
      <c r="AA744" s="73"/>
      <c r="AB744" s="73"/>
    </row>
    <row r="745" spans="1:28" ht="15.75" customHeight="1">
      <c r="A745" s="73"/>
      <c r="B745" s="73"/>
      <c r="C745" s="73"/>
      <c r="D745" s="73"/>
      <c r="E745" s="970"/>
      <c r="F745" s="73"/>
      <c r="G745" s="591"/>
      <c r="H745" s="988"/>
      <c r="I745" s="73"/>
      <c r="J745" s="73"/>
      <c r="K745" s="74"/>
      <c r="L745" s="74"/>
      <c r="M745" s="989"/>
      <c r="N745" s="74"/>
      <c r="O745" s="74"/>
      <c r="P745" s="74"/>
      <c r="Q745" s="74"/>
      <c r="R745" s="74"/>
      <c r="S745" s="73"/>
      <c r="T745" s="73"/>
      <c r="U745" s="73"/>
      <c r="V745" s="73"/>
      <c r="W745" s="73"/>
      <c r="X745" s="73"/>
      <c r="Y745" s="73"/>
      <c r="Z745" s="73"/>
      <c r="AA745" s="73"/>
      <c r="AB745" s="73"/>
    </row>
    <row r="746" spans="1:28" ht="15.75" customHeight="1">
      <c r="A746" s="73"/>
      <c r="B746" s="73"/>
      <c r="C746" s="73"/>
      <c r="D746" s="73"/>
      <c r="E746" s="970"/>
      <c r="F746" s="73"/>
      <c r="G746" s="591"/>
      <c r="H746" s="988"/>
      <c r="I746" s="73"/>
      <c r="J746" s="73"/>
      <c r="K746" s="74"/>
      <c r="L746" s="74"/>
      <c r="M746" s="989"/>
      <c r="N746" s="74"/>
      <c r="O746" s="74"/>
      <c r="P746" s="74"/>
      <c r="Q746" s="74"/>
      <c r="R746" s="74"/>
      <c r="S746" s="73"/>
      <c r="T746" s="73"/>
      <c r="U746" s="73"/>
      <c r="V746" s="73"/>
      <c r="W746" s="73"/>
      <c r="X746" s="73"/>
      <c r="Y746" s="73"/>
      <c r="Z746" s="73"/>
      <c r="AA746" s="73"/>
      <c r="AB746" s="73"/>
    </row>
    <row r="747" spans="1:28" ht="15.75" customHeight="1">
      <c r="A747" s="73"/>
      <c r="B747" s="73"/>
      <c r="C747" s="73"/>
      <c r="D747" s="73"/>
      <c r="E747" s="970"/>
      <c r="F747" s="73"/>
      <c r="G747" s="591"/>
      <c r="H747" s="988"/>
      <c r="I747" s="73"/>
      <c r="J747" s="73"/>
      <c r="K747" s="74"/>
      <c r="L747" s="74"/>
      <c r="M747" s="989"/>
      <c r="N747" s="74"/>
      <c r="O747" s="74"/>
      <c r="P747" s="74"/>
      <c r="Q747" s="74"/>
      <c r="R747" s="74"/>
      <c r="S747" s="73"/>
      <c r="T747" s="73"/>
      <c r="U747" s="73"/>
      <c r="V747" s="73"/>
      <c r="W747" s="73"/>
      <c r="X747" s="73"/>
      <c r="Y747" s="73"/>
      <c r="Z747" s="73"/>
      <c r="AA747" s="73"/>
      <c r="AB747" s="73"/>
    </row>
    <row r="748" spans="1:28" ht="15.75" customHeight="1">
      <c r="A748" s="73"/>
      <c r="B748" s="73"/>
      <c r="C748" s="73"/>
      <c r="D748" s="73"/>
      <c r="E748" s="970"/>
      <c r="F748" s="73"/>
      <c r="G748" s="591"/>
      <c r="H748" s="988"/>
      <c r="I748" s="73"/>
      <c r="J748" s="73"/>
      <c r="K748" s="74"/>
      <c r="L748" s="74"/>
      <c r="M748" s="989"/>
      <c r="N748" s="74"/>
      <c r="O748" s="74"/>
      <c r="P748" s="74"/>
      <c r="Q748" s="74"/>
      <c r="R748" s="74"/>
      <c r="S748" s="73"/>
      <c r="T748" s="73"/>
      <c r="U748" s="73"/>
      <c r="V748" s="73"/>
      <c r="W748" s="73"/>
      <c r="X748" s="73"/>
      <c r="Y748" s="73"/>
      <c r="Z748" s="73"/>
      <c r="AA748" s="73"/>
      <c r="AB748" s="73"/>
    </row>
    <row r="749" spans="1:28" ht="15.75" customHeight="1">
      <c r="A749" s="73"/>
      <c r="B749" s="73"/>
      <c r="C749" s="73"/>
      <c r="D749" s="73"/>
      <c r="E749" s="970"/>
      <c r="F749" s="73"/>
      <c r="G749" s="591"/>
      <c r="H749" s="988"/>
      <c r="I749" s="73"/>
      <c r="J749" s="73"/>
      <c r="K749" s="74"/>
      <c r="L749" s="74"/>
      <c r="M749" s="989"/>
      <c r="N749" s="74"/>
      <c r="O749" s="74"/>
      <c r="P749" s="74"/>
      <c r="Q749" s="74"/>
      <c r="R749" s="74"/>
      <c r="S749" s="73"/>
      <c r="T749" s="73"/>
      <c r="U749" s="73"/>
      <c r="V749" s="73"/>
      <c r="W749" s="73"/>
      <c r="X749" s="73"/>
      <c r="Y749" s="73"/>
      <c r="Z749" s="73"/>
      <c r="AA749" s="73"/>
      <c r="AB749" s="73"/>
    </row>
    <row r="750" spans="1:28" ht="15.75" customHeight="1">
      <c r="A750" s="73"/>
      <c r="B750" s="73"/>
      <c r="C750" s="73"/>
      <c r="D750" s="73"/>
      <c r="E750" s="970"/>
      <c r="F750" s="73"/>
      <c r="G750" s="591"/>
      <c r="H750" s="988"/>
      <c r="I750" s="73"/>
      <c r="J750" s="73"/>
      <c r="K750" s="74"/>
      <c r="L750" s="74"/>
      <c r="M750" s="989"/>
      <c r="N750" s="74"/>
      <c r="O750" s="74"/>
      <c r="P750" s="74"/>
      <c r="Q750" s="74"/>
      <c r="R750" s="74"/>
      <c r="S750" s="73"/>
      <c r="T750" s="73"/>
      <c r="U750" s="73"/>
      <c r="V750" s="73"/>
      <c r="W750" s="73"/>
      <c r="X750" s="73"/>
      <c r="Y750" s="73"/>
      <c r="Z750" s="73"/>
      <c r="AA750" s="73"/>
      <c r="AB750" s="73"/>
    </row>
    <row r="751" spans="1:28" ht="15.75" customHeight="1">
      <c r="A751" s="73"/>
      <c r="B751" s="73"/>
      <c r="C751" s="73"/>
      <c r="D751" s="73"/>
      <c r="E751" s="970"/>
      <c r="F751" s="73"/>
      <c r="G751" s="591"/>
      <c r="H751" s="988"/>
      <c r="I751" s="73"/>
      <c r="J751" s="73"/>
      <c r="K751" s="74"/>
      <c r="L751" s="74"/>
      <c r="M751" s="989"/>
      <c r="N751" s="74"/>
      <c r="O751" s="74"/>
      <c r="P751" s="74"/>
      <c r="Q751" s="74"/>
      <c r="R751" s="74"/>
      <c r="S751" s="73"/>
      <c r="T751" s="73"/>
      <c r="U751" s="73"/>
      <c r="V751" s="73"/>
      <c r="W751" s="73"/>
      <c r="X751" s="73"/>
      <c r="Y751" s="73"/>
      <c r="Z751" s="73"/>
      <c r="AA751" s="73"/>
      <c r="AB751" s="73"/>
    </row>
    <row r="752" spans="1:28" ht="15.75" customHeight="1">
      <c r="A752" s="73"/>
      <c r="B752" s="73"/>
      <c r="C752" s="73"/>
      <c r="D752" s="73"/>
      <c r="E752" s="970"/>
      <c r="F752" s="73"/>
      <c r="G752" s="591"/>
      <c r="H752" s="988"/>
      <c r="I752" s="73"/>
      <c r="J752" s="73"/>
      <c r="K752" s="74"/>
      <c r="L752" s="74"/>
      <c r="M752" s="989"/>
      <c r="N752" s="74"/>
      <c r="O752" s="74"/>
      <c r="P752" s="74"/>
      <c r="Q752" s="74"/>
      <c r="R752" s="74"/>
      <c r="S752" s="73"/>
      <c r="T752" s="73"/>
      <c r="U752" s="73"/>
      <c r="V752" s="73"/>
      <c r="W752" s="73"/>
      <c r="X752" s="73"/>
      <c r="Y752" s="73"/>
      <c r="Z752" s="73"/>
      <c r="AA752" s="73"/>
      <c r="AB752" s="73"/>
    </row>
    <row r="753" spans="1:28" ht="15.75" customHeight="1">
      <c r="A753" s="73"/>
      <c r="B753" s="73"/>
      <c r="C753" s="73"/>
      <c r="D753" s="73"/>
      <c r="E753" s="970"/>
      <c r="F753" s="73"/>
      <c r="G753" s="591"/>
      <c r="H753" s="988"/>
      <c r="I753" s="73"/>
      <c r="J753" s="73"/>
      <c r="K753" s="74"/>
      <c r="L753" s="74"/>
      <c r="M753" s="989"/>
      <c r="N753" s="74"/>
      <c r="O753" s="74"/>
      <c r="P753" s="74"/>
      <c r="Q753" s="74"/>
      <c r="R753" s="74"/>
      <c r="S753" s="73"/>
      <c r="T753" s="73"/>
      <c r="U753" s="73"/>
      <c r="V753" s="73"/>
      <c r="W753" s="73"/>
      <c r="X753" s="73"/>
      <c r="Y753" s="73"/>
      <c r="Z753" s="73"/>
      <c r="AA753" s="73"/>
      <c r="AB753" s="73"/>
    </row>
    <row r="754" spans="1:28" ht="15.75" customHeight="1">
      <c r="A754" s="73"/>
      <c r="B754" s="73"/>
      <c r="C754" s="73"/>
      <c r="D754" s="73"/>
      <c r="E754" s="970"/>
      <c r="F754" s="73"/>
      <c r="G754" s="591"/>
      <c r="H754" s="988"/>
      <c r="I754" s="73"/>
      <c r="J754" s="73"/>
      <c r="K754" s="74"/>
      <c r="L754" s="74"/>
      <c r="M754" s="989"/>
      <c r="N754" s="74"/>
      <c r="O754" s="74"/>
      <c r="P754" s="74"/>
      <c r="Q754" s="74"/>
      <c r="R754" s="74"/>
      <c r="S754" s="73"/>
      <c r="T754" s="73"/>
      <c r="U754" s="73"/>
      <c r="V754" s="73"/>
      <c r="W754" s="73"/>
      <c r="X754" s="73"/>
      <c r="Y754" s="73"/>
      <c r="Z754" s="73"/>
      <c r="AA754" s="73"/>
      <c r="AB754" s="73"/>
    </row>
    <row r="755" spans="1:28" ht="15.75" customHeight="1">
      <c r="A755" s="73"/>
      <c r="B755" s="73"/>
      <c r="C755" s="73"/>
      <c r="D755" s="73"/>
      <c r="E755" s="970"/>
      <c r="F755" s="73"/>
      <c r="G755" s="591"/>
      <c r="H755" s="988"/>
      <c r="I755" s="73"/>
      <c r="J755" s="73"/>
      <c r="K755" s="74"/>
      <c r="L755" s="74"/>
      <c r="M755" s="989"/>
      <c r="N755" s="74"/>
      <c r="O755" s="74"/>
      <c r="P755" s="74"/>
      <c r="Q755" s="74"/>
      <c r="R755" s="74"/>
      <c r="S755" s="73"/>
      <c r="T755" s="73"/>
      <c r="U755" s="73"/>
      <c r="V755" s="73"/>
      <c r="W755" s="73"/>
      <c r="X755" s="73"/>
      <c r="Y755" s="73"/>
      <c r="Z755" s="73"/>
      <c r="AA755" s="73"/>
      <c r="AB755" s="73"/>
    </row>
    <row r="756" spans="1:28" ht="15.75" customHeight="1">
      <c r="A756" s="73"/>
      <c r="B756" s="73"/>
      <c r="C756" s="73"/>
      <c r="D756" s="73"/>
      <c r="E756" s="970"/>
      <c r="F756" s="73"/>
      <c r="G756" s="591"/>
      <c r="H756" s="988"/>
      <c r="I756" s="73"/>
      <c r="J756" s="73"/>
      <c r="K756" s="74"/>
      <c r="L756" s="74"/>
      <c r="M756" s="989"/>
      <c r="N756" s="74"/>
      <c r="O756" s="74"/>
      <c r="P756" s="74"/>
      <c r="Q756" s="74"/>
      <c r="R756" s="74"/>
      <c r="S756" s="73"/>
      <c r="T756" s="73"/>
      <c r="U756" s="73"/>
      <c r="V756" s="73"/>
      <c r="W756" s="73"/>
      <c r="X756" s="73"/>
      <c r="Y756" s="73"/>
      <c r="Z756" s="73"/>
      <c r="AA756" s="73"/>
      <c r="AB756" s="73"/>
    </row>
    <row r="757" spans="1:28" ht="15.75" customHeight="1">
      <c r="A757" s="73"/>
      <c r="B757" s="73"/>
      <c r="C757" s="73"/>
      <c r="D757" s="73"/>
      <c r="E757" s="970"/>
      <c r="F757" s="73"/>
      <c r="G757" s="591"/>
      <c r="H757" s="988"/>
      <c r="I757" s="73"/>
      <c r="J757" s="73"/>
      <c r="K757" s="74"/>
      <c r="L757" s="74"/>
      <c r="M757" s="989"/>
      <c r="N757" s="74"/>
      <c r="O757" s="74"/>
      <c r="P757" s="74"/>
      <c r="Q757" s="74"/>
      <c r="R757" s="74"/>
      <c r="S757" s="73"/>
      <c r="T757" s="73"/>
      <c r="U757" s="73"/>
      <c r="V757" s="73"/>
      <c r="W757" s="73"/>
      <c r="X757" s="73"/>
      <c r="Y757" s="73"/>
      <c r="Z757" s="73"/>
      <c r="AA757" s="73"/>
      <c r="AB757" s="73"/>
    </row>
    <row r="758" spans="1:28" ht="15.75" customHeight="1">
      <c r="A758" s="73"/>
      <c r="B758" s="73"/>
      <c r="C758" s="73"/>
      <c r="D758" s="73"/>
      <c r="E758" s="970"/>
      <c r="F758" s="73"/>
      <c r="G758" s="591"/>
      <c r="H758" s="988"/>
      <c r="I758" s="73"/>
      <c r="J758" s="73"/>
      <c r="K758" s="74"/>
      <c r="L758" s="74"/>
      <c r="M758" s="989"/>
      <c r="N758" s="74"/>
      <c r="O758" s="74"/>
      <c r="P758" s="74"/>
      <c r="Q758" s="74"/>
      <c r="R758" s="74"/>
      <c r="S758" s="73"/>
      <c r="T758" s="73"/>
      <c r="U758" s="73"/>
      <c r="V758" s="73"/>
      <c r="W758" s="73"/>
      <c r="X758" s="73"/>
      <c r="Y758" s="73"/>
      <c r="Z758" s="73"/>
      <c r="AA758" s="73"/>
      <c r="AB758" s="73"/>
    </row>
    <row r="759" spans="1:28" ht="15.75" customHeight="1">
      <c r="A759" s="73"/>
      <c r="B759" s="73"/>
      <c r="C759" s="73"/>
      <c r="D759" s="73"/>
      <c r="E759" s="970"/>
      <c r="F759" s="73"/>
      <c r="G759" s="591"/>
      <c r="H759" s="988"/>
      <c r="I759" s="73"/>
      <c r="J759" s="73"/>
      <c r="K759" s="74"/>
      <c r="L759" s="74"/>
      <c r="M759" s="989"/>
      <c r="N759" s="74"/>
      <c r="O759" s="74"/>
      <c r="P759" s="74"/>
      <c r="Q759" s="74"/>
      <c r="R759" s="74"/>
      <c r="S759" s="73"/>
      <c r="T759" s="73"/>
      <c r="U759" s="73"/>
      <c r="V759" s="73"/>
      <c r="W759" s="73"/>
      <c r="X759" s="73"/>
      <c r="Y759" s="73"/>
      <c r="Z759" s="73"/>
      <c r="AA759" s="73"/>
      <c r="AB759" s="73"/>
    </row>
    <row r="760" spans="1:28" ht="15.75" customHeight="1">
      <c r="A760" s="73"/>
      <c r="B760" s="73"/>
      <c r="C760" s="73"/>
      <c r="D760" s="73"/>
      <c r="E760" s="970"/>
      <c r="F760" s="73"/>
      <c r="G760" s="591"/>
      <c r="H760" s="988"/>
      <c r="I760" s="73"/>
      <c r="J760" s="73"/>
      <c r="K760" s="74"/>
      <c r="L760" s="74"/>
      <c r="M760" s="989"/>
      <c r="N760" s="74"/>
      <c r="O760" s="74"/>
      <c r="P760" s="74"/>
      <c r="Q760" s="74"/>
      <c r="R760" s="74"/>
      <c r="S760" s="73"/>
      <c r="T760" s="73"/>
      <c r="U760" s="73"/>
      <c r="V760" s="73"/>
      <c r="W760" s="73"/>
      <c r="X760" s="73"/>
      <c r="Y760" s="73"/>
      <c r="Z760" s="73"/>
      <c r="AA760" s="73"/>
      <c r="AB760" s="73"/>
    </row>
    <row r="761" spans="1:28" ht="15.75" customHeight="1">
      <c r="A761" s="73"/>
      <c r="B761" s="73"/>
      <c r="C761" s="73"/>
      <c r="D761" s="73"/>
      <c r="E761" s="970"/>
      <c r="F761" s="73"/>
      <c r="G761" s="591"/>
      <c r="H761" s="988"/>
      <c r="I761" s="73"/>
      <c r="J761" s="73"/>
      <c r="K761" s="74"/>
      <c r="L761" s="74"/>
      <c r="M761" s="989"/>
      <c r="N761" s="74"/>
      <c r="O761" s="74"/>
      <c r="P761" s="74"/>
      <c r="Q761" s="74"/>
      <c r="R761" s="74"/>
      <c r="S761" s="73"/>
      <c r="T761" s="73"/>
      <c r="U761" s="73"/>
      <c r="V761" s="73"/>
      <c r="W761" s="73"/>
      <c r="X761" s="73"/>
      <c r="Y761" s="73"/>
      <c r="Z761" s="73"/>
      <c r="AA761" s="73"/>
      <c r="AB761" s="73"/>
    </row>
    <row r="762" spans="1:28" ht="15.75" customHeight="1">
      <c r="A762" s="73"/>
      <c r="B762" s="73"/>
      <c r="C762" s="73"/>
      <c r="D762" s="73"/>
      <c r="E762" s="970"/>
      <c r="F762" s="73"/>
      <c r="G762" s="591"/>
      <c r="H762" s="988"/>
      <c r="I762" s="73"/>
      <c r="J762" s="73"/>
      <c r="K762" s="74"/>
      <c r="L762" s="74"/>
      <c r="M762" s="989"/>
      <c r="N762" s="74"/>
      <c r="O762" s="74"/>
      <c r="P762" s="74"/>
      <c r="Q762" s="74"/>
      <c r="R762" s="74"/>
      <c r="S762" s="73"/>
      <c r="T762" s="73"/>
      <c r="U762" s="73"/>
      <c r="V762" s="73"/>
      <c r="W762" s="73"/>
      <c r="X762" s="73"/>
      <c r="Y762" s="73"/>
      <c r="Z762" s="73"/>
      <c r="AA762" s="73"/>
      <c r="AB762" s="73"/>
    </row>
    <row r="763" spans="1:28" ht="15.75" customHeight="1">
      <c r="A763" s="73"/>
      <c r="B763" s="73"/>
      <c r="C763" s="73"/>
      <c r="D763" s="73"/>
      <c r="E763" s="970"/>
      <c r="F763" s="73"/>
      <c r="G763" s="591"/>
      <c r="H763" s="988"/>
      <c r="I763" s="73"/>
      <c r="J763" s="73"/>
      <c r="K763" s="74"/>
      <c r="L763" s="74"/>
      <c r="M763" s="989"/>
      <c r="N763" s="74"/>
      <c r="O763" s="74"/>
      <c r="P763" s="74"/>
      <c r="Q763" s="74"/>
      <c r="R763" s="74"/>
      <c r="S763" s="73"/>
      <c r="T763" s="73"/>
      <c r="U763" s="73"/>
      <c r="V763" s="73"/>
      <c r="W763" s="73"/>
      <c r="X763" s="73"/>
      <c r="Y763" s="73"/>
      <c r="Z763" s="73"/>
      <c r="AA763" s="73"/>
      <c r="AB763" s="73"/>
    </row>
    <row r="764" spans="1:28" ht="15.75" customHeight="1">
      <c r="A764" s="73"/>
      <c r="B764" s="73"/>
      <c r="C764" s="73"/>
      <c r="D764" s="73"/>
      <c r="E764" s="970"/>
      <c r="F764" s="73"/>
      <c r="G764" s="591"/>
      <c r="H764" s="988"/>
      <c r="I764" s="73"/>
      <c r="J764" s="73"/>
      <c r="K764" s="74"/>
      <c r="L764" s="74"/>
      <c r="M764" s="989"/>
      <c r="N764" s="74"/>
      <c r="O764" s="74"/>
      <c r="P764" s="74"/>
      <c r="Q764" s="74"/>
      <c r="R764" s="74"/>
      <c r="S764" s="73"/>
      <c r="T764" s="73"/>
      <c r="U764" s="73"/>
      <c r="V764" s="73"/>
      <c r="W764" s="73"/>
      <c r="X764" s="73"/>
      <c r="Y764" s="73"/>
      <c r="Z764" s="73"/>
      <c r="AA764" s="73"/>
      <c r="AB764" s="73"/>
    </row>
    <row r="765" spans="1:28" ht="15.75" customHeight="1">
      <c r="A765" s="73"/>
      <c r="B765" s="73"/>
      <c r="C765" s="73"/>
      <c r="D765" s="73"/>
      <c r="E765" s="970"/>
      <c r="F765" s="73"/>
      <c r="G765" s="591"/>
      <c r="H765" s="988"/>
      <c r="I765" s="73"/>
      <c r="J765" s="73"/>
      <c r="K765" s="74"/>
      <c r="L765" s="74"/>
      <c r="M765" s="989"/>
      <c r="N765" s="74"/>
      <c r="O765" s="74"/>
      <c r="P765" s="74"/>
      <c r="Q765" s="74"/>
      <c r="R765" s="74"/>
      <c r="S765" s="73"/>
      <c r="T765" s="73"/>
      <c r="U765" s="73"/>
      <c r="V765" s="73"/>
      <c r="W765" s="73"/>
      <c r="X765" s="73"/>
      <c r="Y765" s="73"/>
      <c r="Z765" s="73"/>
      <c r="AA765" s="73"/>
      <c r="AB765" s="73"/>
    </row>
    <row r="766" spans="1:28" ht="15.75" customHeight="1">
      <c r="A766" s="73"/>
      <c r="B766" s="73"/>
      <c r="C766" s="73"/>
      <c r="D766" s="73"/>
      <c r="E766" s="970"/>
      <c r="F766" s="73"/>
      <c r="G766" s="591"/>
      <c r="H766" s="988"/>
      <c r="I766" s="73"/>
      <c r="J766" s="73"/>
      <c r="K766" s="74"/>
      <c r="L766" s="74"/>
      <c r="M766" s="989"/>
      <c r="N766" s="74"/>
      <c r="O766" s="74"/>
      <c r="P766" s="74"/>
      <c r="Q766" s="74"/>
      <c r="R766" s="74"/>
      <c r="S766" s="73"/>
      <c r="T766" s="73"/>
      <c r="U766" s="73"/>
      <c r="V766" s="73"/>
      <c r="W766" s="73"/>
      <c r="X766" s="73"/>
      <c r="Y766" s="73"/>
      <c r="Z766" s="73"/>
      <c r="AA766" s="73"/>
      <c r="AB766" s="73"/>
    </row>
    <row r="767" spans="1:28" ht="15.75" customHeight="1">
      <c r="A767" s="73"/>
      <c r="B767" s="73"/>
      <c r="C767" s="73"/>
      <c r="D767" s="73"/>
      <c r="E767" s="970"/>
      <c r="F767" s="73"/>
      <c r="G767" s="591"/>
      <c r="H767" s="988"/>
      <c r="I767" s="73"/>
      <c r="J767" s="73"/>
      <c r="K767" s="74"/>
      <c r="L767" s="74"/>
      <c r="M767" s="989"/>
      <c r="N767" s="74"/>
      <c r="O767" s="74"/>
      <c r="P767" s="74"/>
      <c r="Q767" s="74"/>
      <c r="R767" s="74"/>
      <c r="S767" s="73"/>
      <c r="T767" s="73"/>
      <c r="U767" s="73"/>
      <c r="V767" s="73"/>
      <c r="W767" s="73"/>
      <c r="X767" s="73"/>
      <c r="Y767" s="73"/>
      <c r="Z767" s="73"/>
      <c r="AA767" s="73"/>
      <c r="AB767" s="73"/>
    </row>
    <row r="768" spans="1:28" ht="15.75" customHeight="1">
      <c r="A768" s="73"/>
      <c r="B768" s="73"/>
      <c r="C768" s="73"/>
      <c r="D768" s="73"/>
      <c r="E768" s="970"/>
      <c r="F768" s="73"/>
      <c r="G768" s="591"/>
      <c r="H768" s="988"/>
      <c r="I768" s="73"/>
      <c r="J768" s="73"/>
      <c r="K768" s="74"/>
      <c r="L768" s="74"/>
      <c r="M768" s="989"/>
      <c r="N768" s="74"/>
      <c r="O768" s="74"/>
      <c r="P768" s="74"/>
      <c r="Q768" s="74"/>
      <c r="R768" s="74"/>
      <c r="S768" s="73"/>
      <c r="T768" s="73"/>
      <c r="U768" s="73"/>
      <c r="V768" s="73"/>
      <c r="W768" s="73"/>
      <c r="X768" s="73"/>
      <c r="Y768" s="73"/>
      <c r="Z768" s="73"/>
      <c r="AA768" s="73"/>
      <c r="AB768" s="73"/>
    </row>
    <row r="769" spans="1:28" ht="15.75" customHeight="1">
      <c r="A769" s="73"/>
      <c r="B769" s="73"/>
      <c r="C769" s="73"/>
      <c r="D769" s="73"/>
      <c r="E769" s="970"/>
      <c r="F769" s="73"/>
      <c r="G769" s="591"/>
      <c r="H769" s="988"/>
      <c r="I769" s="73"/>
      <c r="J769" s="73"/>
      <c r="K769" s="74"/>
      <c r="L769" s="74"/>
      <c r="M769" s="989"/>
      <c r="N769" s="74"/>
      <c r="O769" s="74"/>
      <c r="P769" s="74"/>
      <c r="Q769" s="74"/>
      <c r="R769" s="74"/>
      <c r="S769" s="73"/>
      <c r="T769" s="73"/>
      <c r="U769" s="73"/>
      <c r="V769" s="73"/>
      <c r="W769" s="73"/>
      <c r="X769" s="73"/>
      <c r="Y769" s="73"/>
      <c r="Z769" s="73"/>
      <c r="AA769" s="73"/>
      <c r="AB769" s="73"/>
    </row>
    <row r="770" spans="1:28" ht="15.75" customHeight="1">
      <c r="A770" s="73"/>
      <c r="B770" s="73"/>
      <c r="C770" s="73"/>
      <c r="D770" s="73"/>
      <c r="E770" s="970"/>
      <c r="F770" s="73"/>
      <c r="G770" s="591"/>
      <c r="H770" s="988"/>
      <c r="I770" s="73"/>
      <c r="J770" s="73"/>
      <c r="K770" s="74"/>
      <c r="L770" s="74"/>
      <c r="M770" s="989"/>
      <c r="N770" s="74"/>
      <c r="O770" s="74"/>
      <c r="P770" s="74"/>
      <c r="Q770" s="74"/>
      <c r="R770" s="74"/>
      <c r="S770" s="73"/>
      <c r="T770" s="73"/>
      <c r="U770" s="73"/>
      <c r="V770" s="73"/>
      <c r="W770" s="73"/>
      <c r="X770" s="73"/>
      <c r="Y770" s="73"/>
      <c r="Z770" s="73"/>
      <c r="AA770" s="73"/>
      <c r="AB770" s="73"/>
    </row>
    <row r="771" spans="1:28" ht="15.75" customHeight="1">
      <c r="A771" s="73"/>
      <c r="B771" s="73"/>
      <c r="C771" s="73"/>
      <c r="D771" s="73"/>
      <c r="E771" s="970"/>
      <c r="F771" s="73"/>
      <c r="G771" s="591"/>
      <c r="H771" s="988"/>
      <c r="I771" s="73"/>
      <c r="J771" s="73"/>
      <c r="K771" s="74"/>
      <c r="L771" s="74"/>
      <c r="M771" s="989"/>
      <c r="N771" s="74"/>
      <c r="O771" s="74"/>
      <c r="P771" s="74"/>
      <c r="Q771" s="74"/>
      <c r="R771" s="74"/>
      <c r="S771" s="73"/>
      <c r="T771" s="73"/>
      <c r="U771" s="73"/>
      <c r="V771" s="73"/>
      <c r="W771" s="73"/>
      <c r="X771" s="73"/>
      <c r="Y771" s="73"/>
      <c r="Z771" s="73"/>
      <c r="AA771" s="73"/>
      <c r="AB771" s="73"/>
    </row>
    <row r="772" spans="1:28" ht="15.75" customHeight="1">
      <c r="A772" s="73"/>
      <c r="B772" s="73"/>
      <c r="C772" s="73"/>
      <c r="D772" s="73"/>
      <c r="E772" s="970"/>
      <c r="F772" s="73"/>
      <c r="G772" s="591"/>
      <c r="H772" s="988"/>
      <c r="I772" s="73"/>
      <c r="J772" s="73"/>
      <c r="K772" s="74"/>
      <c r="L772" s="74"/>
      <c r="M772" s="989"/>
      <c r="N772" s="74"/>
      <c r="O772" s="74"/>
      <c r="P772" s="74"/>
      <c r="Q772" s="74"/>
      <c r="R772" s="74"/>
      <c r="S772" s="73"/>
      <c r="T772" s="73"/>
      <c r="U772" s="73"/>
      <c r="V772" s="73"/>
      <c r="W772" s="73"/>
      <c r="X772" s="73"/>
      <c r="Y772" s="73"/>
      <c r="Z772" s="73"/>
      <c r="AA772" s="73"/>
      <c r="AB772" s="73"/>
    </row>
    <row r="773" spans="1:28" ht="15.75" customHeight="1">
      <c r="A773" s="73"/>
      <c r="B773" s="73"/>
      <c r="C773" s="73"/>
      <c r="D773" s="73"/>
      <c r="E773" s="970"/>
      <c r="F773" s="73"/>
      <c r="G773" s="591"/>
      <c r="H773" s="988"/>
      <c r="I773" s="73"/>
      <c r="J773" s="73"/>
      <c r="K773" s="74"/>
      <c r="L773" s="74"/>
      <c r="M773" s="989"/>
      <c r="N773" s="74"/>
      <c r="O773" s="74"/>
      <c r="P773" s="74"/>
      <c r="Q773" s="74"/>
      <c r="R773" s="74"/>
      <c r="S773" s="73"/>
      <c r="T773" s="73"/>
      <c r="U773" s="73"/>
      <c r="V773" s="73"/>
      <c r="W773" s="73"/>
      <c r="X773" s="73"/>
      <c r="Y773" s="73"/>
      <c r="Z773" s="73"/>
      <c r="AA773" s="73"/>
      <c r="AB773" s="73"/>
    </row>
    <row r="774" spans="1:28" ht="15.75" customHeight="1">
      <c r="A774" s="73"/>
      <c r="B774" s="73"/>
      <c r="C774" s="73"/>
      <c r="D774" s="73"/>
      <c r="E774" s="970"/>
      <c r="F774" s="73"/>
      <c r="G774" s="591"/>
      <c r="H774" s="988"/>
      <c r="I774" s="73"/>
      <c r="J774" s="73"/>
      <c r="K774" s="74"/>
      <c r="L774" s="74"/>
      <c r="M774" s="989"/>
      <c r="N774" s="74"/>
      <c r="O774" s="74"/>
      <c r="P774" s="74"/>
      <c r="Q774" s="74"/>
      <c r="R774" s="74"/>
      <c r="S774" s="73"/>
      <c r="T774" s="73"/>
      <c r="U774" s="73"/>
      <c r="V774" s="73"/>
      <c r="W774" s="73"/>
      <c r="X774" s="73"/>
      <c r="Y774" s="73"/>
      <c r="Z774" s="73"/>
      <c r="AA774" s="73"/>
      <c r="AB774" s="73"/>
    </row>
    <row r="775" spans="1:28" ht="15.75" customHeight="1">
      <c r="A775" s="73"/>
      <c r="B775" s="73"/>
      <c r="C775" s="73"/>
      <c r="D775" s="73"/>
      <c r="E775" s="970"/>
      <c r="F775" s="73"/>
      <c r="G775" s="591"/>
      <c r="H775" s="988"/>
      <c r="I775" s="73"/>
      <c r="J775" s="73"/>
      <c r="K775" s="74"/>
      <c r="L775" s="74"/>
      <c r="M775" s="989"/>
      <c r="N775" s="74"/>
      <c r="O775" s="74"/>
      <c r="P775" s="74"/>
      <c r="Q775" s="74"/>
      <c r="R775" s="74"/>
      <c r="S775" s="73"/>
      <c r="T775" s="73"/>
      <c r="U775" s="73"/>
      <c r="V775" s="73"/>
      <c r="W775" s="73"/>
      <c r="X775" s="73"/>
      <c r="Y775" s="73"/>
      <c r="Z775" s="73"/>
      <c r="AA775" s="73"/>
      <c r="AB775" s="73"/>
    </row>
    <row r="776" spans="1:28" ht="15.75" customHeight="1">
      <c r="A776" s="73"/>
      <c r="B776" s="73"/>
      <c r="C776" s="73"/>
      <c r="D776" s="73"/>
      <c r="E776" s="970"/>
      <c r="F776" s="73"/>
      <c r="G776" s="591"/>
      <c r="H776" s="988"/>
      <c r="I776" s="73"/>
      <c r="J776" s="73"/>
      <c r="K776" s="74"/>
      <c r="L776" s="74"/>
      <c r="M776" s="989"/>
      <c r="N776" s="74"/>
      <c r="O776" s="74"/>
      <c r="P776" s="74"/>
      <c r="Q776" s="74"/>
      <c r="R776" s="74"/>
      <c r="S776" s="73"/>
      <c r="T776" s="73"/>
      <c r="U776" s="73"/>
      <c r="V776" s="73"/>
      <c r="W776" s="73"/>
      <c r="X776" s="73"/>
      <c r="Y776" s="73"/>
      <c r="Z776" s="73"/>
      <c r="AA776" s="73"/>
      <c r="AB776" s="73"/>
    </row>
    <row r="777" spans="1:28" ht="15.75" customHeight="1">
      <c r="A777" s="73"/>
      <c r="B777" s="73"/>
      <c r="C777" s="73"/>
      <c r="D777" s="73"/>
      <c r="E777" s="970"/>
      <c r="F777" s="73"/>
      <c r="G777" s="591"/>
      <c r="H777" s="988"/>
      <c r="I777" s="73"/>
      <c r="J777" s="73"/>
      <c r="K777" s="74"/>
      <c r="L777" s="74"/>
      <c r="M777" s="989"/>
      <c r="N777" s="74"/>
      <c r="O777" s="74"/>
      <c r="P777" s="74"/>
      <c r="Q777" s="74"/>
      <c r="R777" s="74"/>
      <c r="S777" s="73"/>
      <c r="T777" s="73"/>
      <c r="U777" s="73"/>
      <c r="V777" s="73"/>
      <c r="W777" s="73"/>
      <c r="X777" s="73"/>
      <c r="Y777" s="73"/>
      <c r="Z777" s="73"/>
      <c r="AA777" s="73"/>
      <c r="AB777" s="73"/>
    </row>
    <row r="778" spans="1:28" ht="15.75" customHeight="1">
      <c r="A778" s="73"/>
      <c r="B778" s="73"/>
      <c r="C778" s="73"/>
      <c r="D778" s="73"/>
      <c r="E778" s="970"/>
      <c r="F778" s="73"/>
      <c r="G778" s="591"/>
      <c r="H778" s="988"/>
      <c r="I778" s="73"/>
      <c r="J778" s="73"/>
      <c r="K778" s="74"/>
      <c r="L778" s="74"/>
      <c r="M778" s="989"/>
      <c r="N778" s="74"/>
      <c r="O778" s="74"/>
      <c r="P778" s="74"/>
      <c r="Q778" s="74"/>
      <c r="R778" s="74"/>
      <c r="S778" s="73"/>
      <c r="T778" s="73"/>
      <c r="U778" s="73"/>
      <c r="V778" s="73"/>
      <c r="W778" s="73"/>
      <c r="X778" s="73"/>
      <c r="Y778" s="73"/>
      <c r="Z778" s="73"/>
      <c r="AA778" s="73"/>
      <c r="AB778" s="73"/>
    </row>
    <row r="779" spans="1:28" ht="15.75" customHeight="1">
      <c r="A779" s="73"/>
      <c r="B779" s="73"/>
      <c r="C779" s="73"/>
      <c r="D779" s="73"/>
      <c r="E779" s="970"/>
      <c r="F779" s="73"/>
      <c r="G779" s="591"/>
      <c r="H779" s="988"/>
      <c r="I779" s="73"/>
      <c r="J779" s="73"/>
      <c r="K779" s="74"/>
      <c r="L779" s="74"/>
      <c r="M779" s="989"/>
      <c r="N779" s="74"/>
      <c r="O779" s="74"/>
      <c r="P779" s="74"/>
      <c r="Q779" s="74"/>
      <c r="R779" s="74"/>
      <c r="S779" s="73"/>
      <c r="T779" s="73"/>
      <c r="U779" s="73"/>
      <c r="V779" s="73"/>
      <c r="W779" s="73"/>
      <c r="X779" s="73"/>
      <c r="Y779" s="73"/>
      <c r="Z779" s="73"/>
      <c r="AA779" s="73"/>
      <c r="AB779" s="73"/>
    </row>
    <row r="780" spans="1:28" ht="15.75" customHeight="1">
      <c r="A780" s="73"/>
      <c r="B780" s="73"/>
      <c r="C780" s="73"/>
      <c r="D780" s="73"/>
      <c r="E780" s="970"/>
      <c r="F780" s="73"/>
      <c r="G780" s="591"/>
      <c r="H780" s="988"/>
      <c r="I780" s="73"/>
      <c r="J780" s="73"/>
      <c r="K780" s="74"/>
      <c r="L780" s="74"/>
      <c r="M780" s="989"/>
      <c r="N780" s="74"/>
      <c r="O780" s="74"/>
      <c r="P780" s="74"/>
      <c r="Q780" s="74"/>
      <c r="R780" s="74"/>
      <c r="S780" s="73"/>
      <c r="T780" s="73"/>
      <c r="U780" s="73"/>
      <c r="V780" s="73"/>
      <c r="W780" s="73"/>
      <c r="X780" s="73"/>
      <c r="Y780" s="73"/>
      <c r="Z780" s="73"/>
      <c r="AA780" s="73"/>
      <c r="AB780" s="73"/>
    </row>
    <row r="781" spans="1:28" ht="15.75" customHeight="1">
      <c r="A781" s="73"/>
      <c r="B781" s="73"/>
      <c r="C781" s="73"/>
      <c r="D781" s="73"/>
      <c r="E781" s="970"/>
      <c r="F781" s="73"/>
      <c r="G781" s="591"/>
      <c r="H781" s="988"/>
      <c r="I781" s="73"/>
      <c r="J781" s="73"/>
      <c r="K781" s="74"/>
      <c r="L781" s="74"/>
      <c r="M781" s="989"/>
      <c r="N781" s="74"/>
      <c r="O781" s="74"/>
      <c r="P781" s="74"/>
      <c r="Q781" s="74"/>
      <c r="R781" s="74"/>
      <c r="S781" s="73"/>
      <c r="T781" s="73"/>
      <c r="U781" s="73"/>
      <c r="V781" s="73"/>
      <c r="W781" s="73"/>
      <c r="X781" s="73"/>
      <c r="Y781" s="73"/>
      <c r="Z781" s="73"/>
      <c r="AA781" s="73"/>
      <c r="AB781" s="73"/>
    </row>
    <row r="782" spans="1:28" ht="15.75" customHeight="1">
      <c r="A782" s="73"/>
      <c r="B782" s="73"/>
      <c r="C782" s="73"/>
      <c r="D782" s="73"/>
      <c r="E782" s="970"/>
      <c r="F782" s="73"/>
      <c r="G782" s="591"/>
      <c r="H782" s="988"/>
      <c r="I782" s="73"/>
      <c r="J782" s="73"/>
      <c r="K782" s="74"/>
      <c r="L782" s="74"/>
      <c r="M782" s="989"/>
      <c r="N782" s="74"/>
      <c r="O782" s="74"/>
      <c r="P782" s="74"/>
      <c r="Q782" s="74"/>
      <c r="R782" s="74"/>
      <c r="S782" s="73"/>
      <c r="T782" s="73"/>
      <c r="U782" s="73"/>
      <c r="V782" s="73"/>
      <c r="W782" s="73"/>
      <c r="X782" s="73"/>
      <c r="Y782" s="73"/>
      <c r="Z782" s="73"/>
      <c r="AA782" s="73"/>
      <c r="AB782" s="73"/>
    </row>
    <row r="783" spans="1:28" ht="15.75" customHeight="1">
      <c r="A783" s="73"/>
      <c r="B783" s="73"/>
      <c r="C783" s="73"/>
      <c r="D783" s="73"/>
      <c r="E783" s="970"/>
      <c r="F783" s="73"/>
      <c r="G783" s="591"/>
      <c r="H783" s="988"/>
      <c r="I783" s="73"/>
      <c r="J783" s="73"/>
      <c r="K783" s="74"/>
      <c r="L783" s="74"/>
      <c r="M783" s="989"/>
      <c r="N783" s="74"/>
      <c r="O783" s="74"/>
      <c r="P783" s="74"/>
      <c r="Q783" s="74"/>
      <c r="R783" s="74"/>
      <c r="S783" s="73"/>
      <c r="T783" s="73"/>
      <c r="U783" s="73"/>
      <c r="V783" s="73"/>
      <c r="W783" s="73"/>
      <c r="X783" s="73"/>
      <c r="Y783" s="73"/>
      <c r="Z783" s="73"/>
      <c r="AA783" s="73"/>
      <c r="AB783" s="73"/>
    </row>
    <row r="784" spans="1:28" ht="15.75" customHeight="1">
      <c r="A784" s="73"/>
      <c r="B784" s="73"/>
      <c r="C784" s="73"/>
      <c r="D784" s="73"/>
      <c r="E784" s="970"/>
      <c r="F784" s="73"/>
      <c r="G784" s="591"/>
      <c r="H784" s="988"/>
      <c r="I784" s="73"/>
      <c r="J784" s="73"/>
      <c r="K784" s="74"/>
      <c r="L784" s="74"/>
      <c r="M784" s="989"/>
      <c r="N784" s="74"/>
      <c r="O784" s="74"/>
      <c r="P784" s="74"/>
      <c r="Q784" s="74"/>
      <c r="R784" s="74"/>
      <c r="S784" s="73"/>
      <c r="T784" s="73"/>
      <c r="U784" s="73"/>
      <c r="V784" s="73"/>
      <c r="W784" s="73"/>
      <c r="X784" s="73"/>
      <c r="Y784" s="73"/>
      <c r="Z784" s="73"/>
      <c r="AA784" s="73"/>
      <c r="AB784" s="73"/>
    </row>
    <row r="785" spans="1:28" ht="15.75" customHeight="1">
      <c r="A785" s="73"/>
      <c r="B785" s="73"/>
      <c r="C785" s="73"/>
      <c r="D785" s="73"/>
      <c r="E785" s="970"/>
      <c r="F785" s="73"/>
      <c r="G785" s="591"/>
      <c r="H785" s="988"/>
      <c r="I785" s="73"/>
      <c r="J785" s="73"/>
      <c r="K785" s="74"/>
      <c r="L785" s="74"/>
      <c r="M785" s="989"/>
      <c r="N785" s="74"/>
      <c r="O785" s="74"/>
      <c r="P785" s="74"/>
      <c r="Q785" s="74"/>
      <c r="R785" s="74"/>
      <c r="S785" s="73"/>
      <c r="T785" s="73"/>
      <c r="U785" s="73"/>
      <c r="V785" s="73"/>
      <c r="W785" s="73"/>
      <c r="X785" s="73"/>
      <c r="Y785" s="73"/>
      <c r="Z785" s="73"/>
      <c r="AA785" s="73"/>
      <c r="AB785" s="73"/>
    </row>
    <row r="786" spans="1:28" ht="15.75" customHeight="1">
      <c r="A786" s="73"/>
      <c r="B786" s="73"/>
      <c r="C786" s="73"/>
      <c r="D786" s="73"/>
      <c r="E786" s="970"/>
      <c r="F786" s="73"/>
      <c r="G786" s="591"/>
      <c r="H786" s="988"/>
      <c r="I786" s="73"/>
      <c r="J786" s="73"/>
      <c r="K786" s="74"/>
      <c r="L786" s="74"/>
      <c r="M786" s="989"/>
      <c r="N786" s="74"/>
      <c r="O786" s="74"/>
      <c r="P786" s="74"/>
      <c r="Q786" s="74"/>
      <c r="R786" s="74"/>
      <c r="S786" s="73"/>
      <c r="T786" s="73"/>
      <c r="U786" s="73"/>
      <c r="V786" s="73"/>
      <c r="W786" s="73"/>
      <c r="X786" s="73"/>
      <c r="Y786" s="73"/>
      <c r="Z786" s="73"/>
      <c r="AA786" s="73"/>
      <c r="AB786" s="73"/>
    </row>
    <row r="787" spans="1:28" ht="15.75" customHeight="1">
      <c r="A787" s="73"/>
      <c r="B787" s="73"/>
      <c r="C787" s="73"/>
      <c r="D787" s="73"/>
      <c r="E787" s="970"/>
      <c r="F787" s="73"/>
      <c r="G787" s="591"/>
      <c r="H787" s="988"/>
      <c r="I787" s="73"/>
      <c r="J787" s="73"/>
      <c r="K787" s="74"/>
      <c r="L787" s="74"/>
      <c r="M787" s="989"/>
      <c r="N787" s="74"/>
      <c r="O787" s="74"/>
      <c r="P787" s="74"/>
      <c r="Q787" s="74"/>
      <c r="R787" s="74"/>
      <c r="S787" s="73"/>
      <c r="T787" s="73"/>
      <c r="U787" s="73"/>
      <c r="V787" s="73"/>
      <c r="W787" s="73"/>
      <c r="X787" s="73"/>
      <c r="Y787" s="73"/>
      <c r="Z787" s="73"/>
      <c r="AA787" s="73"/>
      <c r="AB787" s="73"/>
    </row>
    <row r="788" spans="1:28" ht="15.75" customHeight="1">
      <c r="A788" s="73"/>
      <c r="B788" s="73"/>
      <c r="C788" s="73"/>
      <c r="D788" s="73"/>
      <c r="E788" s="970"/>
      <c r="F788" s="73"/>
      <c r="G788" s="591"/>
      <c r="H788" s="988"/>
      <c r="I788" s="73"/>
      <c r="J788" s="73"/>
      <c r="K788" s="74"/>
      <c r="L788" s="74"/>
      <c r="M788" s="989"/>
      <c r="N788" s="74"/>
      <c r="O788" s="74"/>
      <c r="P788" s="74"/>
      <c r="Q788" s="74"/>
      <c r="R788" s="74"/>
      <c r="S788" s="73"/>
      <c r="T788" s="73"/>
      <c r="U788" s="73"/>
      <c r="V788" s="73"/>
      <c r="W788" s="73"/>
      <c r="X788" s="73"/>
      <c r="Y788" s="73"/>
      <c r="Z788" s="73"/>
      <c r="AA788" s="73"/>
      <c r="AB788" s="73"/>
    </row>
    <row r="789" spans="1:28" ht="15.75" customHeight="1">
      <c r="A789" s="73"/>
      <c r="B789" s="73"/>
      <c r="C789" s="73"/>
      <c r="D789" s="73"/>
      <c r="E789" s="970"/>
      <c r="F789" s="73"/>
      <c r="G789" s="591"/>
      <c r="H789" s="988"/>
      <c r="I789" s="73"/>
      <c r="J789" s="73"/>
      <c r="K789" s="74"/>
      <c r="L789" s="74"/>
      <c r="M789" s="989"/>
      <c r="N789" s="74"/>
      <c r="O789" s="74"/>
      <c r="P789" s="74"/>
      <c r="Q789" s="74"/>
      <c r="R789" s="74"/>
      <c r="S789" s="73"/>
      <c r="T789" s="73"/>
      <c r="U789" s="73"/>
      <c r="V789" s="73"/>
      <c r="W789" s="73"/>
      <c r="X789" s="73"/>
      <c r="Y789" s="73"/>
      <c r="Z789" s="73"/>
      <c r="AA789" s="73"/>
      <c r="AB789" s="73"/>
    </row>
    <row r="790" spans="1:28" ht="15.75" customHeight="1">
      <c r="A790" s="73"/>
      <c r="B790" s="73"/>
      <c r="C790" s="73"/>
      <c r="D790" s="73"/>
      <c r="E790" s="970"/>
      <c r="F790" s="73"/>
      <c r="G790" s="591"/>
      <c r="H790" s="988"/>
      <c r="I790" s="73"/>
      <c r="J790" s="73"/>
      <c r="K790" s="74"/>
      <c r="L790" s="74"/>
      <c r="M790" s="989"/>
      <c r="N790" s="74"/>
      <c r="O790" s="74"/>
      <c r="P790" s="74"/>
      <c r="Q790" s="74"/>
      <c r="R790" s="74"/>
      <c r="S790" s="73"/>
      <c r="T790" s="73"/>
      <c r="U790" s="73"/>
      <c r="V790" s="73"/>
      <c r="W790" s="73"/>
      <c r="X790" s="73"/>
      <c r="Y790" s="73"/>
      <c r="Z790" s="73"/>
      <c r="AA790" s="73"/>
      <c r="AB790" s="73"/>
    </row>
    <row r="791" spans="1:28" ht="15.75" customHeight="1">
      <c r="A791" s="73"/>
      <c r="B791" s="73"/>
      <c r="C791" s="73"/>
      <c r="D791" s="73"/>
      <c r="E791" s="970"/>
      <c r="F791" s="73"/>
      <c r="G791" s="591"/>
      <c r="H791" s="988"/>
      <c r="I791" s="73"/>
      <c r="J791" s="73"/>
      <c r="K791" s="74"/>
      <c r="L791" s="74"/>
      <c r="M791" s="989"/>
      <c r="N791" s="74"/>
      <c r="O791" s="74"/>
      <c r="P791" s="74"/>
      <c r="Q791" s="74"/>
      <c r="R791" s="74"/>
      <c r="S791" s="73"/>
      <c r="T791" s="73"/>
      <c r="U791" s="73"/>
      <c r="V791" s="73"/>
      <c r="W791" s="73"/>
      <c r="X791" s="73"/>
      <c r="Y791" s="73"/>
      <c r="Z791" s="73"/>
      <c r="AA791" s="73"/>
      <c r="AB791" s="73"/>
    </row>
    <row r="792" spans="1:28" ht="15.75" customHeight="1">
      <c r="A792" s="73"/>
      <c r="B792" s="73"/>
      <c r="C792" s="73"/>
      <c r="D792" s="73"/>
      <c r="E792" s="970"/>
      <c r="F792" s="73"/>
      <c r="G792" s="591"/>
      <c r="H792" s="988"/>
      <c r="I792" s="73"/>
      <c r="J792" s="73"/>
      <c r="K792" s="74"/>
      <c r="L792" s="74"/>
      <c r="M792" s="989"/>
      <c r="N792" s="74"/>
      <c r="O792" s="74"/>
      <c r="P792" s="74"/>
      <c r="Q792" s="74"/>
      <c r="R792" s="74"/>
      <c r="S792" s="73"/>
      <c r="T792" s="73"/>
      <c r="U792" s="73"/>
      <c r="V792" s="73"/>
      <c r="W792" s="73"/>
      <c r="X792" s="73"/>
      <c r="Y792" s="73"/>
      <c r="Z792" s="73"/>
      <c r="AA792" s="73"/>
      <c r="AB792" s="73"/>
    </row>
    <row r="793" spans="1:28" ht="15.75" customHeight="1">
      <c r="A793" s="73"/>
      <c r="B793" s="73"/>
      <c r="C793" s="73"/>
      <c r="D793" s="73"/>
      <c r="E793" s="970"/>
      <c r="F793" s="73"/>
      <c r="G793" s="591"/>
      <c r="H793" s="988"/>
      <c r="I793" s="73"/>
      <c r="J793" s="73"/>
      <c r="K793" s="74"/>
      <c r="L793" s="74"/>
      <c r="M793" s="989"/>
      <c r="N793" s="74"/>
      <c r="O793" s="74"/>
      <c r="P793" s="74"/>
      <c r="Q793" s="74"/>
      <c r="R793" s="74"/>
      <c r="S793" s="73"/>
      <c r="T793" s="73"/>
      <c r="U793" s="73"/>
      <c r="V793" s="73"/>
      <c r="W793" s="73"/>
      <c r="X793" s="73"/>
      <c r="Y793" s="73"/>
      <c r="Z793" s="73"/>
      <c r="AA793" s="73"/>
      <c r="AB793" s="73"/>
    </row>
    <row r="794" spans="1:28" ht="15.75" customHeight="1">
      <c r="A794" s="73"/>
      <c r="B794" s="73"/>
      <c r="C794" s="73"/>
      <c r="D794" s="73"/>
      <c r="E794" s="970"/>
      <c r="F794" s="73"/>
      <c r="G794" s="591"/>
      <c r="H794" s="988"/>
      <c r="I794" s="73"/>
      <c r="J794" s="73"/>
      <c r="K794" s="74"/>
      <c r="L794" s="74"/>
      <c r="M794" s="989"/>
      <c r="N794" s="74"/>
      <c r="O794" s="74"/>
      <c r="P794" s="74"/>
      <c r="Q794" s="74"/>
      <c r="R794" s="74"/>
      <c r="S794" s="73"/>
      <c r="T794" s="73"/>
      <c r="U794" s="73"/>
      <c r="V794" s="73"/>
      <c r="W794" s="73"/>
      <c r="X794" s="73"/>
      <c r="Y794" s="73"/>
      <c r="Z794" s="73"/>
      <c r="AA794" s="73"/>
      <c r="AB794" s="73"/>
    </row>
    <row r="795" spans="1:28" ht="15.75" customHeight="1">
      <c r="A795" s="73"/>
      <c r="B795" s="73"/>
      <c r="C795" s="73"/>
      <c r="D795" s="73"/>
      <c r="E795" s="970"/>
      <c r="F795" s="73"/>
      <c r="G795" s="591"/>
      <c r="H795" s="988"/>
      <c r="I795" s="73"/>
      <c r="J795" s="73"/>
      <c r="K795" s="74"/>
      <c r="L795" s="74"/>
      <c r="M795" s="989"/>
      <c r="N795" s="74"/>
      <c r="O795" s="74"/>
      <c r="P795" s="74"/>
      <c r="Q795" s="74"/>
      <c r="R795" s="74"/>
      <c r="S795" s="73"/>
      <c r="T795" s="73"/>
      <c r="U795" s="73"/>
      <c r="V795" s="73"/>
      <c r="W795" s="73"/>
      <c r="X795" s="73"/>
      <c r="Y795" s="73"/>
      <c r="Z795" s="73"/>
      <c r="AA795" s="73"/>
      <c r="AB795" s="73"/>
    </row>
    <row r="796" spans="1:28" ht="15.75" customHeight="1">
      <c r="A796" s="73"/>
      <c r="B796" s="73"/>
      <c r="C796" s="73"/>
      <c r="D796" s="73"/>
      <c r="E796" s="970"/>
      <c r="F796" s="73"/>
      <c r="G796" s="591"/>
      <c r="H796" s="988"/>
      <c r="I796" s="73"/>
      <c r="J796" s="73"/>
      <c r="K796" s="74"/>
      <c r="L796" s="74"/>
      <c r="M796" s="989"/>
      <c r="N796" s="74"/>
      <c r="O796" s="74"/>
      <c r="P796" s="74"/>
      <c r="Q796" s="74"/>
      <c r="R796" s="74"/>
      <c r="S796" s="73"/>
      <c r="T796" s="73"/>
      <c r="U796" s="73"/>
      <c r="V796" s="73"/>
      <c r="W796" s="73"/>
      <c r="X796" s="73"/>
      <c r="Y796" s="73"/>
      <c r="Z796" s="73"/>
      <c r="AA796" s="73"/>
      <c r="AB796" s="73"/>
    </row>
    <row r="797" spans="1:28" ht="15.75" customHeight="1">
      <c r="A797" s="73"/>
      <c r="B797" s="73"/>
      <c r="C797" s="73"/>
      <c r="D797" s="73"/>
      <c r="E797" s="970"/>
      <c r="F797" s="73"/>
      <c r="G797" s="591"/>
      <c r="H797" s="988"/>
      <c r="I797" s="73"/>
      <c r="J797" s="73"/>
      <c r="K797" s="74"/>
      <c r="L797" s="74"/>
      <c r="M797" s="989"/>
      <c r="N797" s="74"/>
      <c r="O797" s="74"/>
      <c r="P797" s="74"/>
      <c r="Q797" s="74"/>
      <c r="R797" s="74"/>
      <c r="S797" s="73"/>
      <c r="T797" s="73"/>
      <c r="U797" s="73"/>
      <c r="V797" s="73"/>
      <c r="W797" s="73"/>
      <c r="X797" s="73"/>
      <c r="Y797" s="73"/>
      <c r="Z797" s="73"/>
      <c r="AA797" s="73"/>
      <c r="AB797" s="73"/>
    </row>
    <row r="798" spans="1:28" ht="15.75" customHeight="1">
      <c r="A798" s="73"/>
      <c r="B798" s="73"/>
      <c r="C798" s="73"/>
      <c r="D798" s="73"/>
      <c r="E798" s="970"/>
      <c r="F798" s="73"/>
      <c r="G798" s="591"/>
      <c r="H798" s="988"/>
      <c r="I798" s="73"/>
      <c r="J798" s="73"/>
      <c r="K798" s="74"/>
      <c r="L798" s="74"/>
      <c r="M798" s="989"/>
      <c r="N798" s="74"/>
      <c r="O798" s="74"/>
      <c r="P798" s="74"/>
      <c r="Q798" s="74"/>
      <c r="R798" s="74"/>
      <c r="S798" s="73"/>
      <c r="T798" s="73"/>
      <c r="U798" s="73"/>
      <c r="V798" s="73"/>
      <c r="W798" s="73"/>
      <c r="X798" s="73"/>
      <c r="Y798" s="73"/>
      <c r="Z798" s="73"/>
      <c r="AA798" s="73"/>
      <c r="AB798" s="73"/>
    </row>
    <row r="799" spans="1:28" ht="15.75" customHeight="1">
      <c r="A799" s="73"/>
      <c r="B799" s="73"/>
      <c r="C799" s="73"/>
      <c r="D799" s="73"/>
      <c r="E799" s="970"/>
      <c r="F799" s="73"/>
      <c r="G799" s="591"/>
      <c r="H799" s="988"/>
      <c r="I799" s="73"/>
      <c r="J799" s="73"/>
      <c r="K799" s="74"/>
      <c r="L799" s="74"/>
      <c r="M799" s="989"/>
      <c r="N799" s="74"/>
      <c r="O799" s="74"/>
      <c r="P799" s="74"/>
      <c r="Q799" s="74"/>
      <c r="R799" s="74"/>
      <c r="S799" s="73"/>
      <c r="T799" s="73"/>
      <c r="U799" s="73"/>
      <c r="V799" s="73"/>
      <c r="W799" s="73"/>
      <c r="X799" s="73"/>
      <c r="Y799" s="73"/>
      <c r="Z799" s="73"/>
      <c r="AA799" s="73"/>
      <c r="AB799" s="73"/>
    </row>
    <row r="800" spans="1:28" ht="15.75" customHeight="1">
      <c r="A800" s="73"/>
      <c r="B800" s="73"/>
      <c r="C800" s="73"/>
      <c r="D800" s="73"/>
      <c r="E800" s="970"/>
      <c r="F800" s="73"/>
      <c r="G800" s="591"/>
      <c r="H800" s="988"/>
      <c r="I800" s="73"/>
      <c r="J800" s="73"/>
      <c r="K800" s="74"/>
      <c r="L800" s="74"/>
      <c r="M800" s="989"/>
      <c r="N800" s="74"/>
      <c r="O800" s="74"/>
      <c r="P800" s="74"/>
      <c r="Q800" s="74"/>
      <c r="R800" s="74"/>
      <c r="S800" s="73"/>
      <c r="T800" s="73"/>
      <c r="U800" s="73"/>
      <c r="V800" s="73"/>
      <c r="W800" s="73"/>
      <c r="X800" s="73"/>
      <c r="Y800" s="73"/>
      <c r="Z800" s="73"/>
      <c r="AA800" s="73"/>
      <c r="AB800" s="73"/>
    </row>
    <row r="801" spans="1:28" ht="15.75" customHeight="1">
      <c r="A801" s="73"/>
      <c r="B801" s="73"/>
      <c r="C801" s="73"/>
      <c r="D801" s="73"/>
      <c r="E801" s="970"/>
      <c r="F801" s="73"/>
      <c r="G801" s="591"/>
      <c r="H801" s="988"/>
      <c r="I801" s="73"/>
      <c r="J801" s="73"/>
      <c r="K801" s="74"/>
      <c r="L801" s="74"/>
      <c r="M801" s="989"/>
      <c r="N801" s="74"/>
      <c r="O801" s="74"/>
      <c r="P801" s="74"/>
      <c r="Q801" s="74"/>
      <c r="R801" s="74"/>
      <c r="S801" s="73"/>
      <c r="T801" s="73"/>
      <c r="U801" s="73"/>
      <c r="V801" s="73"/>
      <c r="W801" s="73"/>
      <c r="X801" s="73"/>
      <c r="Y801" s="73"/>
      <c r="Z801" s="73"/>
      <c r="AA801" s="73"/>
      <c r="AB801" s="73"/>
    </row>
    <row r="802" spans="1:28" ht="15.75" customHeight="1">
      <c r="A802" s="73"/>
      <c r="B802" s="73"/>
      <c r="C802" s="73"/>
      <c r="D802" s="73"/>
      <c r="E802" s="970"/>
      <c r="F802" s="73"/>
      <c r="G802" s="591"/>
      <c r="H802" s="988"/>
      <c r="I802" s="73"/>
      <c r="J802" s="73"/>
      <c r="K802" s="74"/>
      <c r="L802" s="74"/>
      <c r="M802" s="989"/>
      <c r="N802" s="74"/>
      <c r="O802" s="74"/>
      <c r="P802" s="74"/>
      <c r="Q802" s="74"/>
      <c r="R802" s="74"/>
      <c r="S802" s="73"/>
      <c r="T802" s="73"/>
      <c r="U802" s="73"/>
      <c r="V802" s="73"/>
      <c r="W802" s="73"/>
      <c r="X802" s="73"/>
      <c r="Y802" s="73"/>
      <c r="Z802" s="73"/>
      <c r="AA802" s="73"/>
      <c r="AB802" s="73"/>
    </row>
    <row r="803" spans="1:28" ht="15.75" customHeight="1">
      <c r="A803" s="73"/>
      <c r="B803" s="73"/>
      <c r="C803" s="73"/>
      <c r="D803" s="73"/>
      <c r="E803" s="970"/>
      <c r="F803" s="73"/>
      <c r="G803" s="591"/>
      <c r="H803" s="988"/>
      <c r="I803" s="73"/>
      <c r="J803" s="73"/>
      <c r="K803" s="74"/>
      <c r="L803" s="74"/>
      <c r="M803" s="989"/>
      <c r="N803" s="74"/>
      <c r="O803" s="74"/>
      <c r="P803" s="74"/>
      <c r="Q803" s="74"/>
      <c r="R803" s="74"/>
      <c r="S803" s="73"/>
      <c r="T803" s="73"/>
      <c r="U803" s="73"/>
      <c r="V803" s="73"/>
      <c r="W803" s="73"/>
      <c r="X803" s="73"/>
      <c r="Y803" s="73"/>
      <c r="Z803" s="73"/>
      <c r="AA803" s="73"/>
      <c r="AB803" s="73"/>
    </row>
    <row r="804" spans="1:28" ht="15.75" customHeight="1">
      <c r="A804" s="73"/>
      <c r="B804" s="73"/>
      <c r="C804" s="73"/>
      <c r="D804" s="73"/>
      <c r="E804" s="970"/>
      <c r="F804" s="73"/>
      <c r="G804" s="591"/>
      <c r="H804" s="988"/>
      <c r="I804" s="73"/>
      <c r="J804" s="73"/>
      <c r="K804" s="74"/>
      <c r="L804" s="74"/>
      <c r="M804" s="989"/>
      <c r="N804" s="74"/>
      <c r="O804" s="74"/>
      <c r="P804" s="74"/>
      <c r="Q804" s="74"/>
      <c r="R804" s="74"/>
      <c r="S804" s="73"/>
      <c r="T804" s="73"/>
      <c r="U804" s="73"/>
      <c r="V804" s="73"/>
      <c r="W804" s="73"/>
      <c r="X804" s="73"/>
      <c r="Y804" s="73"/>
      <c r="Z804" s="73"/>
      <c r="AA804" s="73"/>
      <c r="AB804" s="73"/>
    </row>
    <row r="805" spans="1:28" ht="15.75" customHeight="1">
      <c r="A805" s="73"/>
      <c r="B805" s="73"/>
      <c r="C805" s="73"/>
      <c r="D805" s="73"/>
      <c r="E805" s="970"/>
      <c r="F805" s="73"/>
      <c r="G805" s="591"/>
      <c r="H805" s="988"/>
      <c r="I805" s="73"/>
      <c r="J805" s="73"/>
      <c r="K805" s="74"/>
      <c r="L805" s="74"/>
      <c r="M805" s="989"/>
      <c r="N805" s="74"/>
      <c r="O805" s="74"/>
      <c r="P805" s="74"/>
      <c r="Q805" s="74"/>
      <c r="R805" s="74"/>
      <c r="S805" s="73"/>
      <c r="T805" s="73"/>
      <c r="U805" s="73"/>
      <c r="V805" s="73"/>
      <c r="W805" s="73"/>
      <c r="X805" s="73"/>
      <c r="Y805" s="73"/>
      <c r="Z805" s="73"/>
      <c r="AA805" s="73"/>
      <c r="AB805" s="73"/>
    </row>
    <row r="806" spans="1:28" ht="15.75" customHeight="1">
      <c r="A806" s="73"/>
      <c r="B806" s="73"/>
      <c r="C806" s="73"/>
      <c r="D806" s="73"/>
      <c r="E806" s="970"/>
      <c r="F806" s="73"/>
      <c r="G806" s="591"/>
      <c r="H806" s="988"/>
      <c r="I806" s="73"/>
      <c r="J806" s="73"/>
      <c r="K806" s="74"/>
      <c r="L806" s="74"/>
      <c r="M806" s="989"/>
      <c r="N806" s="74"/>
      <c r="O806" s="74"/>
      <c r="P806" s="74"/>
      <c r="Q806" s="74"/>
      <c r="R806" s="74"/>
      <c r="S806" s="73"/>
      <c r="T806" s="73"/>
      <c r="U806" s="73"/>
      <c r="V806" s="73"/>
      <c r="W806" s="73"/>
      <c r="X806" s="73"/>
      <c r="Y806" s="73"/>
      <c r="Z806" s="73"/>
      <c r="AA806" s="73"/>
      <c r="AB806" s="73"/>
    </row>
    <row r="807" spans="1:28" ht="15.75" customHeight="1">
      <c r="A807" s="73"/>
      <c r="B807" s="73"/>
      <c r="C807" s="73"/>
      <c r="D807" s="73"/>
      <c r="E807" s="970"/>
      <c r="F807" s="73"/>
      <c r="G807" s="591"/>
      <c r="H807" s="988"/>
      <c r="I807" s="73"/>
      <c r="J807" s="73"/>
      <c r="K807" s="74"/>
      <c r="L807" s="74"/>
      <c r="M807" s="989"/>
      <c r="N807" s="74"/>
      <c r="O807" s="74"/>
      <c r="P807" s="74"/>
      <c r="Q807" s="74"/>
      <c r="R807" s="74"/>
      <c r="S807" s="73"/>
      <c r="T807" s="73"/>
      <c r="U807" s="73"/>
      <c r="V807" s="73"/>
      <c r="W807" s="73"/>
      <c r="X807" s="73"/>
      <c r="Y807" s="73"/>
      <c r="Z807" s="73"/>
      <c r="AA807" s="73"/>
      <c r="AB807" s="73"/>
    </row>
    <row r="808" spans="1:28" ht="15.75" customHeight="1">
      <c r="A808" s="73"/>
      <c r="B808" s="73"/>
      <c r="C808" s="73"/>
      <c r="D808" s="73"/>
      <c r="E808" s="970"/>
      <c r="F808" s="73"/>
      <c r="G808" s="591"/>
      <c r="H808" s="988"/>
      <c r="I808" s="73"/>
      <c r="J808" s="73"/>
      <c r="K808" s="74"/>
      <c r="L808" s="74"/>
      <c r="M808" s="989"/>
      <c r="N808" s="74"/>
      <c r="O808" s="74"/>
      <c r="P808" s="74"/>
      <c r="Q808" s="74"/>
      <c r="R808" s="74"/>
      <c r="S808" s="73"/>
      <c r="T808" s="73"/>
      <c r="U808" s="73"/>
      <c r="V808" s="73"/>
      <c r="W808" s="73"/>
      <c r="X808" s="73"/>
      <c r="Y808" s="73"/>
      <c r="Z808" s="73"/>
      <c r="AA808" s="73"/>
      <c r="AB808" s="73"/>
    </row>
    <row r="809" spans="1:28" ht="15.75" customHeight="1">
      <c r="A809" s="73"/>
      <c r="B809" s="73"/>
      <c r="C809" s="73"/>
      <c r="D809" s="73"/>
      <c r="E809" s="970"/>
      <c r="F809" s="73"/>
      <c r="G809" s="591"/>
      <c r="H809" s="988"/>
      <c r="I809" s="73"/>
      <c r="J809" s="73"/>
      <c r="K809" s="74"/>
      <c r="L809" s="74"/>
      <c r="M809" s="989"/>
      <c r="N809" s="74"/>
      <c r="O809" s="74"/>
      <c r="P809" s="74"/>
      <c r="Q809" s="74"/>
      <c r="R809" s="74"/>
      <c r="S809" s="73"/>
      <c r="T809" s="73"/>
      <c r="U809" s="73"/>
      <c r="V809" s="73"/>
      <c r="W809" s="73"/>
      <c r="X809" s="73"/>
      <c r="Y809" s="73"/>
      <c r="Z809" s="73"/>
      <c r="AA809" s="73"/>
      <c r="AB809" s="73"/>
    </row>
    <row r="810" spans="1:28" ht="15.75" customHeight="1">
      <c r="A810" s="73"/>
      <c r="B810" s="73"/>
      <c r="C810" s="73"/>
      <c r="D810" s="73"/>
      <c r="E810" s="970"/>
      <c r="F810" s="73"/>
      <c r="G810" s="591"/>
      <c r="H810" s="988"/>
      <c r="I810" s="73"/>
      <c r="J810" s="73"/>
      <c r="K810" s="74"/>
      <c r="L810" s="74"/>
      <c r="M810" s="989"/>
      <c r="N810" s="74"/>
      <c r="O810" s="74"/>
      <c r="P810" s="74"/>
      <c r="Q810" s="74"/>
      <c r="R810" s="74"/>
      <c r="S810" s="73"/>
      <c r="T810" s="73"/>
      <c r="U810" s="73"/>
      <c r="V810" s="73"/>
      <c r="W810" s="73"/>
      <c r="X810" s="73"/>
      <c r="Y810" s="73"/>
      <c r="Z810" s="73"/>
      <c r="AA810" s="73"/>
      <c r="AB810" s="73"/>
    </row>
    <row r="811" spans="1:28" ht="15.75" customHeight="1">
      <c r="A811" s="73"/>
      <c r="B811" s="73"/>
      <c r="C811" s="73"/>
      <c r="D811" s="73"/>
      <c r="E811" s="970"/>
      <c r="F811" s="73"/>
      <c r="G811" s="591"/>
      <c r="H811" s="988"/>
      <c r="I811" s="73"/>
      <c r="J811" s="73"/>
      <c r="K811" s="74"/>
      <c r="L811" s="74"/>
      <c r="M811" s="989"/>
      <c r="N811" s="74"/>
      <c r="O811" s="74"/>
      <c r="P811" s="74"/>
      <c r="Q811" s="74"/>
      <c r="R811" s="74"/>
      <c r="S811" s="73"/>
      <c r="T811" s="73"/>
      <c r="U811" s="73"/>
      <c r="V811" s="73"/>
      <c r="W811" s="73"/>
      <c r="X811" s="73"/>
      <c r="Y811" s="73"/>
      <c r="Z811" s="73"/>
      <c r="AA811" s="73"/>
      <c r="AB811" s="73"/>
    </row>
    <row r="812" spans="1:28" ht="15.75" customHeight="1">
      <c r="A812" s="73"/>
      <c r="B812" s="73"/>
      <c r="C812" s="73"/>
      <c r="D812" s="73"/>
      <c r="E812" s="970"/>
      <c r="F812" s="73"/>
      <c r="G812" s="591"/>
      <c r="H812" s="988"/>
      <c r="I812" s="73"/>
      <c r="J812" s="73"/>
      <c r="K812" s="74"/>
      <c r="L812" s="74"/>
      <c r="M812" s="989"/>
      <c r="N812" s="74"/>
      <c r="O812" s="74"/>
      <c r="P812" s="74"/>
      <c r="Q812" s="74"/>
      <c r="R812" s="74"/>
      <c r="S812" s="73"/>
      <c r="T812" s="73"/>
      <c r="U812" s="73"/>
      <c r="V812" s="73"/>
      <c r="W812" s="73"/>
      <c r="X812" s="73"/>
      <c r="Y812" s="73"/>
      <c r="Z812" s="73"/>
      <c r="AA812" s="73"/>
      <c r="AB812" s="73"/>
    </row>
    <row r="813" spans="1:28" ht="15.75" customHeight="1">
      <c r="A813" s="73"/>
      <c r="B813" s="73"/>
      <c r="C813" s="73"/>
      <c r="D813" s="73"/>
      <c r="E813" s="970"/>
      <c r="F813" s="73"/>
      <c r="G813" s="591"/>
      <c r="H813" s="988"/>
      <c r="I813" s="73"/>
      <c r="J813" s="73"/>
      <c r="K813" s="74"/>
      <c r="L813" s="74"/>
      <c r="M813" s="989"/>
      <c r="N813" s="74"/>
      <c r="O813" s="74"/>
      <c r="P813" s="74"/>
      <c r="Q813" s="74"/>
      <c r="R813" s="74"/>
      <c r="S813" s="73"/>
      <c r="T813" s="73"/>
      <c r="U813" s="73"/>
      <c r="V813" s="73"/>
      <c r="W813" s="73"/>
      <c r="X813" s="73"/>
      <c r="Y813" s="73"/>
      <c r="Z813" s="73"/>
      <c r="AA813" s="73"/>
      <c r="AB813" s="73"/>
    </row>
    <row r="814" spans="1:28" ht="15.75" customHeight="1">
      <c r="A814" s="73"/>
      <c r="B814" s="73"/>
      <c r="C814" s="73"/>
      <c r="D814" s="73"/>
      <c r="E814" s="970"/>
      <c r="F814" s="73"/>
      <c r="G814" s="591"/>
      <c r="H814" s="988"/>
      <c r="I814" s="73"/>
      <c r="J814" s="73"/>
      <c r="K814" s="74"/>
      <c r="L814" s="74"/>
      <c r="M814" s="989"/>
      <c r="N814" s="74"/>
      <c r="O814" s="74"/>
      <c r="P814" s="74"/>
      <c r="Q814" s="74"/>
      <c r="R814" s="74"/>
      <c r="S814" s="73"/>
      <c r="T814" s="73"/>
      <c r="U814" s="73"/>
      <c r="V814" s="73"/>
      <c r="W814" s="73"/>
      <c r="X814" s="73"/>
      <c r="Y814" s="73"/>
      <c r="Z814" s="73"/>
      <c r="AA814" s="73"/>
      <c r="AB814" s="73"/>
    </row>
    <row r="815" spans="1:28" ht="15.75" customHeight="1">
      <c r="A815" s="73"/>
      <c r="B815" s="73"/>
      <c r="C815" s="73"/>
      <c r="D815" s="73"/>
      <c r="E815" s="970"/>
      <c r="F815" s="73"/>
      <c r="G815" s="591"/>
      <c r="H815" s="988"/>
      <c r="I815" s="73"/>
      <c r="J815" s="73"/>
      <c r="K815" s="74"/>
      <c r="L815" s="74"/>
      <c r="M815" s="989"/>
      <c r="N815" s="74"/>
      <c r="O815" s="74"/>
      <c r="P815" s="74"/>
      <c r="Q815" s="74"/>
      <c r="R815" s="74"/>
      <c r="S815" s="73"/>
      <c r="T815" s="73"/>
      <c r="U815" s="73"/>
      <c r="V815" s="73"/>
      <c r="W815" s="73"/>
      <c r="X815" s="73"/>
      <c r="Y815" s="73"/>
      <c r="Z815" s="73"/>
      <c r="AA815" s="73"/>
      <c r="AB815" s="73"/>
    </row>
    <row r="816" spans="1:28" ht="15.75" customHeight="1">
      <c r="A816" s="73"/>
      <c r="B816" s="73"/>
      <c r="C816" s="73"/>
      <c r="D816" s="73"/>
      <c r="E816" s="970"/>
      <c r="F816" s="73"/>
      <c r="G816" s="591"/>
      <c r="H816" s="988"/>
      <c r="I816" s="73"/>
      <c r="J816" s="73"/>
      <c r="K816" s="74"/>
      <c r="L816" s="74"/>
      <c r="M816" s="989"/>
      <c r="N816" s="74"/>
      <c r="O816" s="74"/>
      <c r="P816" s="74"/>
      <c r="Q816" s="74"/>
      <c r="R816" s="74"/>
      <c r="S816" s="73"/>
      <c r="T816" s="73"/>
      <c r="U816" s="73"/>
      <c r="V816" s="73"/>
      <c r="W816" s="73"/>
      <c r="X816" s="73"/>
      <c r="Y816" s="73"/>
      <c r="Z816" s="73"/>
      <c r="AA816" s="73"/>
      <c r="AB816" s="73"/>
    </row>
    <row r="817" spans="1:28" ht="15.75" customHeight="1">
      <c r="A817" s="73"/>
      <c r="B817" s="73"/>
      <c r="C817" s="73"/>
      <c r="D817" s="73"/>
      <c r="E817" s="970"/>
      <c r="F817" s="73"/>
      <c r="G817" s="591"/>
      <c r="H817" s="988"/>
      <c r="I817" s="73"/>
      <c r="J817" s="73"/>
      <c r="K817" s="74"/>
      <c r="L817" s="74"/>
      <c r="M817" s="989"/>
      <c r="N817" s="74"/>
      <c r="O817" s="74"/>
      <c r="P817" s="74"/>
      <c r="Q817" s="74"/>
      <c r="R817" s="74"/>
      <c r="S817" s="73"/>
      <c r="T817" s="73"/>
      <c r="U817" s="73"/>
      <c r="V817" s="73"/>
      <c r="W817" s="73"/>
      <c r="X817" s="73"/>
      <c r="Y817" s="73"/>
      <c r="Z817" s="73"/>
      <c r="AA817" s="73"/>
      <c r="AB817" s="73"/>
    </row>
    <row r="818" spans="1:28" ht="15.75" customHeight="1">
      <c r="A818" s="73"/>
      <c r="B818" s="73"/>
      <c r="C818" s="73"/>
      <c r="D818" s="73"/>
      <c r="E818" s="970"/>
      <c r="F818" s="73"/>
      <c r="G818" s="591"/>
      <c r="H818" s="988"/>
      <c r="I818" s="73"/>
      <c r="J818" s="73"/>
      <c r="K818" s="74"/>
      <c r="L818" s="74"/>
      <c r="M818" s="989"/>
      <c r="N818" s="74"/>
      <c r="O818" s="74"/>
      <c r="P818" s="74"/>
      <c r="Q818" s="74"/>
      <c r="R818" s="74"/>
      <c r="S818" s="73"/>
      <c r="T818" s="73"/>
      <c r="U818" s="73"/>
      <c r="V818" s="73"/>
      <c r="W818" s="73"/>
      <c r="X818" s="73"/>
      <c r="Y818" s="73"/>
      <c r="Z818" s="73"/>
      <c r="AA818" s="73"/>
      <c r="AB818" s="73"/>
    </row>
    <row r="819" spans="1:28" ht="15.75" customHeight="1">
      <c r="A819" s="73"/>
      <c r="B819" s="73"/>
      <c r="C819" s="73"/>
      <c r="D819" s="73"/>
      <c r="E819" s="970"/>
      <c r="F819" s="73"/>
      <c r="G819" s="591"/>
      <c r="H819" s="988"/>
      <c r="I819" s="73"/>
      <c r="J819" s="73"/>
      <c r="K819" s="74"/>
      <c r="L819" s="74"/>
      <c r="M819" s="989"/>
      <c r="N819" s="74"/>
      <c r="O819" s="74"/>
      <c r="P819" s="74"/>
      <c r="Q819" s="74"/>
      <c r="R819" s="74"/>
      <c r="S819" s="73"/>
      <c r="T819" s="73"/>
      <c r="U819" s="73"/>
      <c r="V819" s="73"/>
      <c r="W819" s="73"/>
      <c r="X819" s="73"/>
      <c r="Y819" s="73"/>
      <c r="Z819" s="73"/>
      <c r="AA819" s="73"/>
      <c r="AB819" s="73"/>
    </row>
    <row r="820" spans="1:28" ht="15.75" customHeight="1">
      <c r="A820" s="73"/>
      <c r="B820" s="73"/>
      <c r="C820" s="73"/>
      <c r="D820" s="73"/>
      <c r="E820" s="970"/>
      <c r="F820" s="73"/>
      <c r="G820" s="591"/>
      <c r="H820" s="988"/>
      <c r="I820" s="73"/>
      <c r="J820" s="73"/>
      <c r="K820" s="74"/>
      <c r="L820" s="74"/>
      <c r="M820" s="989"/>
      <c r="N820" s="74"/>
      <c r="O820" s="74"/>
      <c r="P820" s="74"/>
      <c r="Q820" s="74"/>
      <c r="R820" s="74"/>
      <c r="S820" s="73"/>
      <c r="T820" s="73"/>
      <c r="U820" s="73"/>
      <c r="V820" s="73"/>
      <c r="W820" s="73"/>
      <c r="X820" s="73"/>
      <c r="Y820" s="73"/>
      <c r="Z820" s="73"/>
      <c r="AA820" s="73"/>
      <c r="AB820" s="73"/>
    </row>
    <row r="821" spans="1:28" ht="15.75" customHeight="1">
      <c r="A821" s="73"/>
      <c r="B821" s="73"/>
      <c r="C821" s="73"/>
      <c r="D821" s="73"/>
      <c r="E821" s="970"/>
      <c r="F821" s="73"/>
      <c r="G821" s="591"/>
      <c r="H821" s="988"/>
      <c r="I821" s="73"/>
      <c r="J821" s="73"/>
      <c r="K821" s="74"/>
      <c r="L821" s="74"/>
      <c r="M821" s="989"/>
      <c r="N821" s="74"/>
      <c r="O821" s="74"/>
      <c r="P821" s="74"/>
      <c r="Q821" s="74"/>
      <c r="R821" s="74"/>
      <c r="S821" s="73"/>
      <c r="T821" s="73"/>
      <c r="U821" s="73"/>
      <c r="V821" s="73"/>
      <c r="W821" s="73"/>
      <c r="X821" s="73"/>
      <c r="Y821" s="73"/>
      <c r="Z821" s="73"/>
      <c r="AA821" s="73"/>
      <c r="AB821" s="73"/>
    </row>
    <row r="822" spans="1:28" ht="15.75" customHeight="1">
      <c r="A822" s="73"/>
      <c r="B822" s="73"/>
      <c r="C822" s="73"/>
      <c r="D822" s="73"/>
      <c r="E822" s="970"/>
      <c r="F822" s="73"/>
      <c r="G822" s="591"/>
      <c r="H822" s="988"/>
      <c r="I822" s="73"/>
      <c r="J822" s="73"/>
      <c r="K822" s="74"/>
      <c r="L822" s="74"/>
      <c r="M822" s="989"/>
      <c r="N822" s="74"/>
      <c r="O822" s="74"/>
      <c r="P822" s="74"/>
      <c r="Q822" s="74"/>
      <c r="R822" s="74"/>
      <c r="S822" s="73"/>
      <c r="T822" s="73"/>
      <c r="U822" s="73"/>
      <c r="V822" s="73"/>
      <c r="W822" s="73"/>
      <c r="X822" s="73"/>
      <c r="Y822" s="73"/>
      <c r="Z822" s="73"/>
      <c r="AA822" s="73"/>
      <c r="AB822" s="73"/>
    </row>
    <row r="823" spans="1:28" ht="15.75" customHeight="1">
      <c r="A823" s="73"/>
      <c r="B823" s="73"/>
      <c r="C823" s="73"/>
      <c r="D823" s="73"/>
      <c r="E823" s="970"/>
      <c r="F823" s="73"/>
      <c r="G823" s="591"/>
      <c r="H823" s="988"/>
      <c r="I823" s="73"/>
      <c r="J823" s="73"/>
      <c r="K823" s="74"/>
      <c r="L823" s="74"/>
      <c r="M823" s="989"/>
      <c r="N823" s="74"/>
      <c r="O823" s="74"/>
      <c r="P823" s="74"/>
      <c r="Q823" s="74"/>
      <c r="R823" s="74"/>
      <c r="S823" s="73"/>
      <c r="T823" s="73"/>
      <c r="U823" s="73"/>
      <c r="V823" s="73"/>
      <c r="W823" s="73"/>
      <c r="X823" s="73"/>
      <c r="Y823" s="73"/>
      <c r="Z823" s="73"/>
      <c r="AA823" s="73"/>
      <c r="AB823" s="73"/>
    </row>
    <row r="824" spans="1:28" ht="15.75" customHeight="1">
      <c r="A824" s="73"/>
      <c r="B824" s="73"/>
      <c r="C824" s="73"/>
      <c r="D824" s="73"/>
      <c r="E824" s="970"/>
      <c r="F824" s="73"/>
      <c r="G824" s="591"/>
      <c r="H824" s="988"/>
      <c r="I824" s="73"/>
      <c r="J824" s="73"/>
      <c r="K824" s="74"/>
      <c r="L824" s="74"/>
      <c r="M824" s="989"/>
      <c r="N824" s="74"/>
      <c r="O824" s="74"/>
      <c r="P824" s="74"/>
      <c r="Q824" s="74"/>
      <c r="R824" s="74"/>
      <c r="S824" s="73"/>
      <c r="T824" s="73"/>
      <c r="U824" s="73"/>
      <c r="V824" s="73"/>
      <c r="W824" s="73"/>
      <c r="X824" s="73"/>
      <c r="Y824" s="73"/>
      <c r="Z824" s="73"/>
      <c r="AA824" s="73"/>
      <c r="AB824" s="73"/>
    </row>
    <row r="825" spans="1:28" ht="15.75" customHeight="1">
      <c r="A825" s="73"/>
      <c r="B825" s="73"/>
      <c r="C825" s="73"/>
      <c r="D825" s="73"/>
      <c r="E825" s="970"/>
      <c r="F825" s="73"/>
      <c r="G825" s="591"/>
      <c r="H825" s="988"/>
      <c r="I825" s="73"/>
      <c r="J825" s="73"/>
      <c r="K825" s="74"/>
      <c r="L825" s="74"/>
      <c r="M825" s="989"/>
      <c r="N825" s="74"/>
      <c r="O825" s="74"/>
      <c r="P825" s="74"/>
      <c r="Q825" s="74"/>
      <c r="R825" s="74"/>
      <c r="S825" s="73"/>
      <c r="T825" s="73"/>
      <c r="U825" s="73"/>
      <c r="V825" s="73"/>
      <c r="W825" s="73"/>
      <c r="X825" s="73"/>
      <c r="Y825" s="73"/>
      <c r="Z825" s="73"/>
      <c r="AA825" s="73"/>
      <c r="AB825" s="73"/>
    </row>
    <row r="826" spans="1:28" ht="15.75" customHeight="1">
      <c r="A826" s="73"/>
      <c r="B826" s="73"/>
      <c r="C826" s="73"/>
      <c r="D826" s="73"/>
      <c r="E826" s="970"/>
      <c r="F826" s="73"/>
      <c r="G826" s="591"/>
      <c r="H826" s="988"/>
      <c r="I826" s="73"/>
      <c r="J826" s="73"/>
      <c r="K826" s="74"/>
      <c r="L826" s="74"/>
      <c r="M826" s="989"/>
      <c r="N826" s="74"/>
      <c r="O826" s="74"/>
      <c r="P826" s="74"/>
      <c r="Q826" s="74"/>
      <c r="R826" s="74"/>
      <c r="S826" s="73"/>
      <c r="T826" s="73"/>
      <c r="U826" s="73"/>
      <c r="V826" s="73"/>
      <c r="W826" s="73"/>
      <c r="X826" s="73"/>
      <c r="Y826" s="73"/>
      <c r="Z826" s="73"/>
      <c r="AA826" s="73"/>
      <c r="AB826" s="73"/>
    </row>
    <row r="827" spans="1:28" ht="15.75" customHeight="1">
      <c r="A827" s="73"/>
      <c r="B827" s="73"/>
      <c r="C827" s="73"/>
      <c r="D827" s="73"/>
      <c r="E827" s="970"/>
      <c r="F827" s="73"/>
      <c r="G827" s="591"/>
      <c r="H827" s="988"/>
      <c r="I827" s="73"/>
      <c r="J827" s="73"/>
      <c r="K827" s="74"/>
      <c r="L827" s="74"/>
      <c r="M827" s="989"/>
      <c r="N827" s="74"/>
      <c r="O827" s="74"/>
      <c r="P827" s="74"/>
      <c r="Q827" s="74"/>
      <c r="R827" s="74"/>
      <c r="S827" s="73"/>
      <c r="T827" s="73"/>
      <c r="U827" s="73"/>
      <c r="V827" s="73"/>
      <c r="W827" s="73"/>
      <c r="X827" s="73"/>
      <c r="Y827" s="73"/>
      <c r="Z827" s="73"/>
      <c r="AA827" s="73"/>
      <c r="AB827" s="73"/>
    </row>
    <row r="828" spans="1:28" ht="15.75" customHeight="1">
      <c r="A828" s="73"/>
      <c r="B828" s="73"/>
      <c r="C828" s="73"/>
      <c r="D828" s="73"/>
      <c r="E828" s="970"/>
      <c r="F828" s="73"/>
      <c r="G828" s="591"/>
      <c r="H828" s="988"/>
      <c r="I828" s="73"/>
      <c r="J828" s="73"/>
      <c r="K828" s="74"/>
      <c r="L828" s="74"/>
      <c r="M828" s="989"/>
      <c r="N828" s="74"/>
      <c r="O828" s="74"/>
      <c r="P828" s="74"/>
      <c r="Q828" s="74"/>
      <c r="R828" s="74"/>
      <c r="S828" s="73"/>
      <c r="T828" s="73"/>
      <c r="U828" s="73"/>
      <c r="V828" s="73"/>
      <c r="W828" s="73"/>
      <c r="X828" s="73"/>
      <c r="Y828" s="73"/>
      <c r="Z828" s="73"/>
      <c r="AA828" s="73"/>
      <c r="AB828" s="73"/>
    </row>
    <row r="829" spans="1:28" ht="15.75" customHeight="1">
      <c r="A829" s="73"/>
      <c r="B829" s="73"/>
      <c r="C829" s="73"/>
      <c r="D829" s="73"/>
      <c r="E829" s="970"/>
      <c r="F829" s="73"/>
      <c r="G829" s="591"/>
      <c r="H829" s="988"/>
      <c r="I829" s="73"/>
      <c r="J829" s="73"/>
      <c r="K829" s="74"/>
      <c r="L829" s="74"/>
      <c r="M829" s="989"/>
      <c r="N829" s="74"/>
      <c r="O829" s="74"/>
      <c r="P829" s="74"/>
      <c r="Q829" s="74"/>
      <c r="R829" s="74"/>
      <c r="S829" s="73"/>
      <c r="T829" s="73"/>
      <c r="U829" s="73"/>
      <c r="V829" s="73"/>
      <c r="W829" s="73"/>
      <c r="X829" s="73"/>
      <c r="Y829" s="73"/>
      <c r="Z829" s="73"/>
      <c r="AA829" s="73"/>
      <c r="AB829" s="73"/>
    </row>
    <row r="830" spans="1:28" ht="15.75" customHeight="1">
      <c r="A830" s="73"/>
      <c r="B830" s="73"/>
      <c r="C830" s="73"/>
      <c r="D830" s="73"/>
      <c r="E830" s="970"/>
      <c r="F830" s="73"/>
      <c r="G830" s="591"/>
      <c r="H830" s="988"/>
      <c r="I830" s="73"/>
      <c r="J830" s="73"/>
      <c r="K830" s="74"/>
      <c r="L830" s="74"/>
      <c r="M830" s="989"/>
      <c r="N830" s="74"/>
      <c r="O830" s="74"/>
      <c r="P830" s="74"/>
      <c r="Q830" s="74"/>
      <c r="R830" s="74"/>
      <c r="S830" s="73"/>
      <c r="T830" s="73"/>
      <c r="U830" s="73"/>
      <c r="V830" s="73"/>
      <c r="W830" s="73"/>
      <c r="X830" s="73"/>
      <c r="Y830" s="73"/>
      <c r="Z830" s="73"/>
      <c r="AA830" s="73"/>
      <c r="AB830" s="73"/>
    </row>
    <row r="831" spans="1:28" ht="15.75" customHeight="1">
      <c r="A831" s="73"/>
      <c r="B831" s="73"/>
      <c r="C831" s="73"/>
      <c r="D831" s="73"/>
      <c r="E831" s="970"/>
      <c r="F831" s="73"/>
      <c r="G831" s="591"/>
      <c r="H831" s="988"/>
      <c r="I831" s="73"/>
      <c r="J831" s="73"/>
      <c r="K831" s="74"/>
      <c r="L831" s="74"/>
      <c r="M831" s="989"/>
      <c r="N831" s="74"/>
      <c r="O831" s="74"/>
      <c r="P831" s="74"/>
      <c r="Q831" s="74"/>
      <c r="R831" s="74"/>
      <c r="S831" s="73"/>
      <c r="T831" s="73"/>
      <c r="U831" s="73"/>
      <c r="V831" s="73"/>
      <c r="W831" s="73"/>
      <c r="X831" s="73"/>
      <c r="Y831" s="73"/>
      <c r="Z831" s="73"/>
      <c r="AA831" s="73"/>
      <c r="AB831" s="73"/>
    </row>
    <row r="832" spans="1:28" ht="15.75" customHeight="1">
      <c r="A832" s="73"/>
      <c r="B832" s="73"/>
      <c r="C832" s="73"/>
      <c r="D832" s="73"/>
      <c r="E832" s="970"/>
      <c r="F832" s="73"/>
      <c r="G832" s="591"/>
      <c r="H832" s="988"/>
      <c r="I832" s="73"/>
      <c r="J832" s="73"/>
      <c r="K832" s="74"/>
      <c r="L832" s="74"/>
      <c r="M832" s="989"/>
      <c r="N832" s="74"/>
      <c r="O832" s="74"/>
      <c r="P832" s="74"/>
      <c r="Q832" s="74"/>
      <c r="R832" s="74"/>
      <c r="S832" s="73"/>
      <c r="T832" s="73"/>
      <c r="U832" s="73"/>
      <c r="V832" s="73"/>
      <c r="W832" s="73"/>
      <c r="X832" s="73"/>
      <c r="Y832" s="73"/>
      <c r="Z832" s="73"/>
      <c r="AA832" s="73"/>
      <c r="AB832" s="73"/>
    </row>
    <row r="833" spans="1:28" ht="15.75" customHeight="1">
      <c r="A833" s="73"/>
      <c r="B833" s="73"/>
      <c r="C833" s="73"/>
      <c r="D833" s="73"/>
      <c r="E833" s="970"/>
      <c r="F833" s="73"/>
      <c r="G833" s="591"/>
      <c r="H833" s="988"/>
      <c r="I833" s="73"/>
      <c r="J833" s="73"/>
      <c r="K833" s="74"/>
      <c r="L833" s="74"/>
      <c r="M833" s="989"/>
      <c r="N833" s="74"/>
      <c r="O833" s="74"/>
      <c r="P833" s="74"/>
      <c r="Q833" s="74"/>
      <c r="R833" s="74"/>
      <c r="S833" s="73"/>
      <c r="T833" s="73"/>
      <c r="U833" s="73"/>
      <c r="V833" s="73"/>
      <c r="W833" s="73"/>
      <c r="X833" s="73"/>
      <c r="Y833" s="73"/>
      <c r="Z833" s="73"/>
      <c r="AA833" s="73"/>
      <c r="AB833" s="73"/>
    </row>
    <row r="834" spans="1:28" ht="15.75" customHeight="1">
      <c r="A834" s="73"/>
      <c r="B834" s="73"/>
      <c r="C834" s="73"/>
      <c r="D834" s="73"/>
      <c r="E834" s="970"/>
      <c r="F834" s="73"/>
      <c r="G834" s="591"/>
      <c r="H834" s="988"/>
      <c r="I834" s="73"/>
      <c r="J834" s="73"/>
      <c r="K834" s="74"/>
      <c r="L834" s="74"/>
      <c r="M834" s="989"/>
      <c r="N834" s="74"/>
      <c r="O834" s="74"/>
      <c r="P834" s="74"/>
      <c r="Q834" s="74"/>
      <c r="R834" s="74"/>
      <c r="S834" s="73"/>
      <c r="T834" s="73"/>
      <c r="U834" s="73"/>
      <c r="V834" s="73"/>
      <c r="W834" s="73"/>
      <c r="X834" s="73"/>
      <c r="Y834" s="73"/>
      <c r="Z834" s="73"/>
      <c r="AA834" s="73"/>
      <c r="AB834" s="73"/>
    </row>
    <row r="835" spans="1:28" ht="15.75" customHeight="1">
      <c r="A835" s="73"/>
      <c r="B835" s="73"/>
      <c r="C835" s="73"/>
      <c r="D835" s="73"/>
      <c r="E835" s="970"/>
      <c r="F835" s="73"/>
      <c r="G835" s="591"/>
      <c r="H835" s="988"/>
      <c r="I835" s="73"/>
      <c r="J835" s="73"/>
      <c r="K835" s="74"/>
      <c r="L835" s="74"/>
      <c r="M835" s="989"/>
      <c r="N835" s="74"/>
      <c r="O835" s="74"/>
      <c r="P835" s="74"/>
      <c r="Q835" s="74"/>
      <c r="R835" s="74"/>
      <c r="S835" s="73"/>
      <c r="T835" s="73"/>
      <c r="U835" s="73"/>
      <c r="V835" s="73"/>
      <c r="W835" s="73"/>
      <c r="X835" s="73"/>
      <c r="Y835" s="73"/>
      <c r="Z835" s="73"/>
      <c r="AA835" s="73"/>
      <c r="AB835" s="73"/>
    </row>
    <row r="836" spans="1:28" ht="15.75" customHeight="1">
      <c r="A836" s="73"/>
      <c r="B836" s="73"/>
      <c r="C836" s="73"/>
      <c r="D836" s="73"/>
      <c r="E836" s="970"/>
      <c r="F836" s="73"/>
      <c r="G836" s="591"/>
      <c r="H836" s="988"/>
      <c r="I836" s="73"/>
      <c r="J836" s="73"/>
      <c r="K836" s="74"/>
      <c r="L836" s="74"/>
      <c r="M836" s="989"/>
      <c r="N836" s="74"/>
      <c r="O836" s="74"/>
      <c r="P836" s="74"/>
      <c r="Q836" s="74"/>
      <c r="R836" s="74"/>
      <c r="S836" s="73"/>
      <c r="T836" s="73"/>
      <c r="U836" s="73"/>
      <c r="V836" s="73"/>
      <c r="W836" s="73"/>
      <c r="X836" s="73"/>
      <c r="Y836" s="73"/>
      <c r="Z836" s="73"/>
      <c r="AA836" s="73"/>
      <c r="AB836" s="73"/>
    </row>
    <row r="837" spans="1:28" ht="15.75" customHeight="1">
      <c r="A837" s="73"/>
      <c r="B837" s="73"/>
      <c r="C837" s="73"/>
      <c r="D837" s="73"/>
      <c r="E837" s="970"/>
      <c r="F837" s="73"/>
      <c r="G837" s="591"/>
      <c r="H837" s="988"/>
      <c r="I837" s="73"/>
      <c r="J837" s="73"/>
      <c r="K837" s="74"/>
      <c r="L837" s="74"/>
      <c r="M837" s="989"/>
      <c r="N837" s="74"/>
      <c r="O837" s="74"/>
      <c r="P837" s="74"/>
      <c r="Q837" s="74"/>
      <c r="R837" s="74"/>
      <c r="S837" s="73"/>
      <c r="T837" s="73"/>
      <c r="U837" s="73"/>
      <c r="V837" s="73"/>
      <c r="W837" s="73"/>
      <c r="X837" s="73"/>
      <c r="Y837" s="73"/>
      <c r="Z837" s="73"/>
      <c r="AA837" s="73"/>
      <c r="AB837" s="73"/>
    </row>
    <row r="838" spans="1:28" ht="15.75" customHeight="1">
      <c r="A838" s="73"/>
      <c r="B838" s="73"/>
      <c r="C838" s="73"/>
      <c r="D838" s="73"/>
      <c r="E838" s="970"/>
      <c r="F838" s="73"/>
      <c r="G838" s="591"/>
      <c r="H838" s="988"/>
      <c r="I838" s="73"/>
      <c r="J838" s="73"/>
      <c r="K838" s="74"/>
      <c r="L838" s="74"/>
      <c r="M838" s="989"/>
      <c r="N838" s="74"/>
      <c r="O838" s="74"/>
      <c r="P838" s="74"/>
      <c r="Q838" s="74"/>
      <c r="R838" s="74"/>
      <c r="S838" s="73"/>
      <c r="T838" s="73"/>
      <c r="U838" s="73"/>
      <c r="V838" s="73"/>
      <c r="W838" s="73"/>
      <c r="X838" s="73"/>
      <c r="Y838" s="73"/>
      <c r="Z838" s="73"/>
      <c r="AA838" s="73"/>
      <c r="AB838" s="73"/>
    </row>
    <row r="839" spans="1:28" ht="15.75" customHeight="1">
      <c r="A839" s="73"/>
      <c r="B839" s="73"/>
      <c r="C839" s="73"/>
      <c r="D839" s="73"/>
      <c r="E839" s="970"/>
      <c r="F839" s="73"/>
      <c r="G839" s="591"/>
      <c r="H839" s="988"/>
      <c r="I839" s="73"/>
      <c r="J839" s="73"/>
      <c r="K839" s="74"/>
      <c r="L839" s="74"/>
      <c r="M839" s="989"/>
      <c r="N839" s="74"/>
      <c r="O839" s="74"/>
      <c r="P839" s="74"/>
      <c r="Q839" s="74"/>
      <c r="R839" s="74"/>
      <c r="S839" s="73"/>
      <c r="T839" s="73"/>
      <c r="U839" s="73"/>
      <c r="V839" s="73"/>
      <c r="W839" s="73"/>
      <c r="X839" s="73"/>
      <c r="Y839" s="73"/>
      <c r="Z839" s="73"/>
      <c r="AA839" s="73"/>
      <c r="AB839" s="73"/>
    </row>
    <row r="840" spans="1:28" ht="15.75" customHeight="1">
      <c r="A840" s="73"/>
      <c r="B840" s="73"/>
      <c r="C840" s="73"/>
      <c r="D840" s="73"/>
      <c r="E840" s="970"/>
      <c r="F840" s="73"/>
      <c r="G840" s="591"/>
      <c r="H840" s="988"/>
      <c r="I840" s="73"/>
      <c r="J840" s="73"/>
      <c r="K840" s="74"/>
      <c r="L840" s="74"/>
      <c r="M840" s="989"/>
      <c r="N840" s="74"/>
      <c r="O840" s="74"/>
      <c r="P840" s="74"/>
      <c r="Q840" s="74"/>
      <c r="R840" s="74"/>
      <c r="S840" s="73"/>
      <c r="T840" s="73"/>
      <c r="U840" s="73"/>
      <c r="V840" s="73"/>
      <c r="W840" s="73"/>
      <c r="X840" s="73"/>
      <c r="Y840" s="73"/>
      <c r="Z840" s="73"/>
      <c r="AA840" s="73"/>
      <c r="AB840" s="73"/>
    </row>
    <row r="841" spans="1:28" ht="15.75" customHeight="1">
      <c r="A841" s="73"/>
      <c r="B841" s="73"/>
      <c r="C841" s="73"/>
      <c r="D841" s="73"/>
      <c r="E841" s="970"/>
      <c r="F841" s="73"/>
      <c r="G841" s="591"/>
      <c r="H841" s="988"/>
      <c r="I841" s="73"/>
      <c r="J841" s="73"/>
      <c r="K841" s="74"/>
      <c r="L841" s="74"/>
      <c r="M841" s="989"/>
      <c r="N841" s="74"/>
      <c r="O841" s="74"/>
      <c r="P841" s="74"/>
      <c r="Q841" s="74"/>
      <c r="R841" s="74"/>
      <c r="S841" s="73"/>
      <c r="T841" s="73"/>
      <c r="U841" s="73"/>
      <c r="V841" s="73"/>
      <c r="W841" s="73"/>
      <c r="X841" s="73"/>
      <c r="Y841" s="73"/>
      <c r="Z841" s="73"/>
      <c r="AA841" s="73"/>
      <c r="AB841" s="73"/>
    </row>
    <row r="842" spans="1:28" ht="15.75" customHeight="1">
      <c r="A842" s="73"/>
      <c r="B842" s="73"/>
      <c r="C842" s="73"/>
      <c r="D842" s="73"/>
      <c r="E842" s="970"/>
      <c r="F842" s="73"/>
      <c r="G842" s="591"/>
      <c r="H842" s="988"/>
      <c r="I842" s="73"/>
      <c r="J842" s="73"/>
      <c r="K842" s="74"/>
      <c r="L842" s="74"/>
      <c r="M842" s="989"/>
      <c r="N842" s="74"/>
      <c r="O842" s="74"/>
      <c r="P842" s="74"/>
      <c r="Q842" s="74"/>
      <c r="R842" s="74"/>
      <c r="S842" s="73"/>
      <c r="T842" s="73"/>
      <c r="U842" s="73"/>
      <c r="V842" s="73"/>
      <c r="W842" s="73"/>
      <c r="X842" s="73"/>
      <c r="Y842" s="73"/>
      <c r="Z842" s="73"/>
      <c r="AA842" s="73"/>
      <c r="AB842" s="73"/>
    </row>
    <row r="843" spans="1:28" ht="15.75" customHeight="1">
      <c r="A843" s="73"/>
      <c r="B843" s="73"/>
      <c r="C843" s="73"/>
      <c r="D843" s="73"/>
      <c r="E843" s="970"/>
      <c r="F843" s="73"/>
      <c r="G843" s="591"/>
      <c r="H843" s="988"/>
      <c r="I843" s="73"/>
      <c r="J843" s="73"/>
      <c r="K843" s="74"/>
      <c r="L843" s="74"/>
      <c r="M843" s="989"/>
      <c r="N843" s="74"/>
      <c r="O843" s="74"/>
      <c r="P843" s="74"/>
      <c r="Q843" s="74"/>
      <c r="R843" s="74"/>
      <c r="S843" s="73"/>
      <c r="T843" s="73"/>
      <c r="U843" s="73"/>
      <c r="V843" s="73"/>
      <c r="W843" s="73"/>
      <c r="X843" s="73"/>
      <c r="Y843" s="73"/>
      <c r="Z843" s="73"/>
      <c r="AA843" s="73"/>
      <c r="AB843" s="73"/>
    </row>
    <row r="844" spans="1:28" ht="15.75" customHeight="1">
      <c r="A844" s="73"/>
      <c r="B844" s="73"/>
      <c r="C844" s="73"/>
      <c r="D844" s="73"/>
      <c r="E844" s="970"/>
      <c r="F844" s="73"/>
      <c r="G844" s="591"/>
      <c r="H844" s="988"/>
      <c r="I844" s="73"/>
      <c r="J844" s="73"/>
      <c r="K844" s="74"/>
      <c r="L844" s="74"/>
      <c r="M844" s="989"/>
      <c r="N844" s="74"/>
      <c r="O844" s="74"/>
      <c r="P844" s="74"/>
      <c r="Q844" s="74"/>
      <c r="R844" s="74"/>
      <c r="S844" s="73"/>
      <c r="T844" s="73"/>
      <c r="U844" s="73"/>
      <c r="V844" s="73"/>
      <c r="W844" s="73"/>
      <c r="X844" s="73"/>
      <c r="Y844" s="73"/>
      <c r="Z844" s="73"/>
      <c r="AA844" s="73"/>
      <c r="AB844" s="73"/>
    </row>
    <row r="845" spans="1:28" ht="15.75" customHeight="1">
      <c r="A845" s="73"/>
      <c r="B845" s="73"/>
      <c r="C845" s="73"/>
      <c r="D845" s="73"/>
      <c r="E845" s="970"/>
      <c r="F845" s="73"/>
      <c r="G845" s="591"/>
      <c r="H845" s="988"/>
      <c r="I845" s="73"/>
      <c r="J845" s="73"/>
      <c r="K845" s="74"/>
      <c r="L845" s="74"/>
      <c r="M845" s="989"/>
      <c r="N845" s="74"/>
      <c r="O845" s="74"/>
      <c r="P845" s="74"/>
      <c r="Q845" s="74"/>
      <c r="R845" s="74"/>
      <c r="S845" s="73"/>
      <c r="T845" s="73"/>
      <c r="U845" s="73"/>
      <c r="V845" s="73"/>
      <c r="W845" s="73"/>
      <c r="X845" s="73"/>
      <c r="Y845" s="73"/>
      <c r="Z845" s="73"/>
      <c r="AA845" s="73"/>
      <c r="AB845" s="73"/>
    </row>
    <row r="846" spans="1:28" ht="15.75" customHeight="1">
      <c r="A846" s="73"/>
      <c r="B846" s="73"/>
      <c r="C846" s="73"/>
      <c r="D846" s="73"/>
      <c r="E846" s="970"/>
      <c r="F846" s="73"/>
      <c r="G846" s="591"/>
      <c r="H846" s="988"/>
      <c r="I846" s="73"/>
      <c r="J846" s="73"/>
      <c r="K846" s="74"/>
      <c r="L846" s="74"/>
      <c r="M846" s="989"/>
      <c r="N846" s="74"/>
      <c r="O846" s="74"/>
      <c r="P846" s="74"/>
      <c r="Q846" s="74"/>
      <c r="R846" s="74"/>
      <c r="S846" s="73"/>
      <c r="T846" s="73"/>
      <c r="U846" s="73"/>
      <c r="V846" s="73"/>
      <c r="W846" s="73"/>
      <c r="X846" s="73"/>
      <c r="Y846" s="73"/>
      <c r="Z846" s="73"/>
      <c r="AA846" s="73"/>
      <c r="AB846" s="73"/>
    </row>
    <row r="847" spans="1:28" ht="15.75" customHeight="1">
      <c r="A847" s="73"/>
      <c r="B847" s="73"/>
      <c r="C847" s="73"/>
      <c r="D847" s="73"/>
      <c r="E847" s="970"/>
      <c r="F847" s="73"/>
      <c r="G847" s="591"/>
      <c r="H847" s="988"/>
      <c r="I847" s="73"/>
      <c r="J847" s="73"/>
      <c r="K847" s="74"/>
      <c r="L847" s="74"/>
      <c r="M847" s="989"/>
      <c r="N847" s="74"/>
      <c r="O847" s="74"/>
      <c r="P847" s="74"/>
      <c r="Q847" s="74"/>
      <c r="R847" s="74"/>
      <c r="S847" s="73"/>
      <c r="T847" s="73"/>
      <c r="U847" s="73"/>
      <c r="V847" s="73"/>
      <c r="W847" s="73"/>
      <c r="X847" s="73"/>
      <c r="Y847" s="73"/>
      <c r="Z847" s="73"/>
      <c r="AA847" s="73"/>
      <c r="AB847" s="73"/>
    </row>
    <row r="848" spans="1:28" ht="15.75" customHeight="1">
      <c r="A848" s="73"/>
      <c r="B848" s="73"/>
      <c r="C848" s="73"/>
      <c r="D848" s="73"/>
      <c r="E848" s="970"/>
      <c r="F848" s="73"/>
      <c r="G848" s="591"/>
      <c r="H848" s="988"/>
      <c r="I848" s="73"/>
      <c r="J848" s="73"/>
      <c r="K848" s="74"/>
      <c r="L848" s="74"/>
      <c r="M848" s="989"/>
      <c r="N848" s="74"/>
      <c r="O848" s="74"/>
      <c r="P848" s="74"/>
      <c r="Q848" s="74"/>
      <c r="R848" s="74"/>
      <c r="S848" s="73"/>
      <c r="T848" s="73"/>
      <c r="U848" s="73"/>
      <c r="V848" s="73"/>
      <c r="W848" s="73"/>
      <c r="X848" s="73"/>
      <c r="Y848" s="73"/>
      <c r="Z848" s="73"/>
      <c r="AA848" s="73"/>
      <c r="AB848" s="73"/>
    </row>
    <row r="849" spans="1:28" ht="15.75" customHeight="1">
      <c r="A849" s="73"/>
      <c r="B849" s="73"/>
      <c r="C849" s="73"/>
      <c r="D849" s="73"/>
      <c r="E849" s="970"/>
      <c r="F849" s="73"/>
      <c r="G849" s="591"/>
      <c r="H849" s="988"/>
      <c r="I849" s="73"/>
      <c r="J849" s="73"/>
      <c r="K849" s="74"/>
      <c r="L849" s="74"/>
      <c r="M849" s="989"/>
      <c r="N849" s="74"/>
      <c r="O849" s="74"/>
      <c r="P849" s="74"/>
      <c r="Q849" s="74"/>
      <c r="R849" s="74"/>
      <c r="S849" s="73"/>
      <c r="T849" s="73"/>
      <c r="U849" s="73"/>
      <c r="V849" s="73"/>
      <c r="W849" s="73"/>
      <c r="X849" s="73"/>
      <c r="Y849" s="73"/>
      <c r="Z849" s="73"/>
      <c r="AA849" s="73"/>
      <c r="AB849" s="73"/>
    </row>
    <row r="850" spans="1:28" ht="15.75" customHeight="1">
      <c r="A850" s="73"/>
      <c r="B850" s="73"/>
      <c r="C850" s="73"/>
      <c r="D850" s="73"/>
      <c r="E850" s="970"/>
      <c r="F850" s="73"/>
      <c r="G850" s="591"/>
      <c r="H850" s="988"/>
      <c r="I850" s="73"/>
      <c r="J850" s="73"/>
      <c r="K850" s="74"/>
      <c r="L850" s="74"/>
      <c r="M850" s="989"/>
      <c r="N850" s="74"/>
      <c r="O850" s="74"/>
      <c r="P850" s="74"/>
      <c r="Q850" s="74"/>
      <c r="R850" s="74"/>
      <c r="S850" s="73"/>
      <c r="T850" s="73"/>
      <c r="U850" s="73"/>
      <c r="V850" s="73"/>
      <c r="W850" s="73"/>
      <c r="X850" s="73"/>
      <c r="Y850" s="73"/>
      <c r="Z850" s="73"/>
      <c r="AA850" s="73"/>
      <c r="AB850" s="73"/>
    </row>
    <row r="851" spans="1:28" ht="15.75" customHeight="1">
      <c r="A851" s="73"/>
      <c r="B851" s="73"/>
      <c r="C851" s="73"/>
      <c r="D851" s="73"/>
      <c r="E851" s="970"/>
      <c r="F851" s="73"/>
      <c r="G851" s="591"/>
      <c r="H851" s="988"/>
      <c r="I851" s="73"/>
      <c r="J851" s="73"/>
      <c r="K851" s="74"/>
      <c r="L851" s="74"/>
      <c r="M851" s="989"/>
      <c r="N851" s="74"/>
      <c r="O851" s="74"/>
      <c r="P851" s="74"/>
      <c r="Q851" s="74"/>
      <c r="R851" s="74"/>
      <c r="S851" s="73"/>
      <c r="T851" s="73"/>
      <c r="U851" s="73"/>
      <c r="V851" s="73"/>
      <c r="W851" s="73"/>
      <c r="X851" s="73"/>
      <c r="Y851" s="73"/>
      <c r="Z851" s="73"/>
      <c r="AA851" s="73"/>
      <c r="AB851" s="73"/>
    </row>
    <row r="852" spans="1:28" ht="15.75" customHeight="1">
      <c r="A852" s="73"/>
      <c r="B852" s="73"/>
      <c r="C852" s="73"/>
      <c r="D852" s="73"/>
      <c r="E852" s="970"/>
      <c r="F852" s="73"/>
      <c r="G852" s="591"/>
      <c r="H852" s="988"/>
      <c r="I852" s="73"/>
      <c r="J852" s="73"/>
      <c r="K852" s="74"/>
      <c r="L852" s="74"/>
      <c r="M852" s="989"/>
      <c r="N852" s="74"/>
      <c r="O852" s="74"/>
      <c r="P852" s="74"/>
      <c r="Q852" s="74"/>
      <c r="R852" s="74"/>
      <c r="S852" s="73"/>
      <c r="T852" s="73"/>
      <c r="U852" s="73"/>
      <c r="V852" s="73"/>
      <c r="W852" s="73"/>
      <c r="X852" s="73"/>
      <c r="Y852" s="73"/>
      <c r="Z852" s="73"/>
      <c r="AA852" s="73"/>
      <c r="AB852" s="73"/>
    </row>
    <row r="853" spans="1:28" ht="15.75" customHeight="1">
      <c r="A853" s="73"/>
      <c r="B853" s="73"/>
      <c r="C853" s="73"/>
      <c r="D853" s="73"/>
      <c r="E853" s="970"/>
      <c r="F853" s="73"/>
      <c r="G853" s="591"/>
      <c r="H853" s="988"/>
      <c r="I853" s="73"/>
      <c r="J853" s="73"/>
      <c r="K853" s="74"/>
      <c r="L853" s="74"/>
      <c r="M853" s="989"/>
      <c r="N853" s="74"/>
      <c r="O853" s="74"/>
      <c r="P853" s="74"/>
      <c r="Q853" s="74"/>
      <c r="R853" s="74"/>
      <c r="S853" s="73"/>
      <c r="T853" s="73"/>
      <c r="U853" s="73"/>
      <c r="V853" s="73"/>
      <c r="W853" s="73"/>
      <c r="X853" s="73"/>
      <c r="Y853" s="73"/>
      <c r="Z853" s="73"/>
      <c r="AA853" s="73"/>
      <c r="AB853" s="73"/>
    </row>
    <row r="854" spans="1:28" ht="15.75" customHeight="1">
      <c r="A854" s="73"/>
      <c r="B854" s="73"/>
      <c r="C854" s="73"/>
      <c r="D854" s="73"/>
      <c r="E854" s="970"/>
      <c r="F854" s="73"/>
      <c r="G854" s="591"/>
      <c r="H854" s="988"/>
      <c r="I854" s="73"/>
      <c r="J854" s="73"/>
      <c r="K854" s="74"/>
      <c r="L854" s="74"/>
      <c r="M854" s="989"/>
      <c r="N854" s="74"/>
      <c r="O854" s="74"/>
      <c r="P854" s="74"/>
      <c r="Q854" s="74"/>
      <c r="R854" s="74"/>
      <c r="S854" s="73"/>
      <c r="T854" s="73"/>
      <c r="U854" s="73"/>
      <c r="V854" s="73"/>
      <c r="W854" s="73"/>
      <c r="X854" s="73"/>
      <c r="Y854" s="73"/>
      <c r="Z854" s="73"/>
      <c r="AA854" s="73"/>
      <c r="AB854" s="73"/>
    </row>
    <row r="855" spans="1:28" ht="15.75" customHeight="1">
      <c r="A855" s="73"/>
      <c r="B855" s="73"/>
      <c r="C855" s="73"/>
      <c r="D855" s="73"/>
      <c r="E855" s="970"/>
      <c r="F855" s="73"/>
      <c r="G855" s="591"/>
      <c r="H855" s="988"/>
      <c r="I855" s="73"/>
      <c r="J855" s="73"/>
      <c r="K855" s="74"/>
      <c r="L855" s="74"/>
      <c r="M855" s="989"/>
      <c r="N855" s="74"/>
      <c r="O855" s="74"/>
      <c r="P855" s="74"/>
      <c r="Q855" s="74"/>
      <c r="R855" s="74"/>
      <c r="S855" s="73"/>
      <c r="T855" s="73"/>
      <c r="U855" s="73"/>
      <c r="V855" s="73"/>
      <c r="W855" s="73"/>
      <c r="X855" s="73"/>
      <c r="Y855" s="73"/>
      <c r="Z855" s="73"/>
      <c r="AA855" s="73"/>
      <c r="AB855" s="73"/>
    </row>
    <row r="856" spans="1:28" ht="15.75" customHeight="1">
      <c r="A856" s="73"/>
      <c r="B856" s="73"/>
      <c r="C856" s="73"/>
      <c r="D856" s="73"/>
      <c r="E856" s="970"/>
      <c r="F856" s="73"/>
      <c r="G856" s="591"/>
      <c r="H856" s="988"/>
      <c r="I856" s="73"/>
      <c r="J856" s="73"/>
      <c r="K856" s="74"/>
      <c r="L856" s="74"/>
      <c r="M856" s="989"/>
      <c r="N856" s="74"/>
      <c r="O856" s="74"/>
      <c r="P856" s="74"/>
      <c r="Q856" s="74"/>
      <c r="R856" s="74"/>
      <c r="S856" s="73"/>
      <c r="T856" s="73"/>
      <c r="U856" s="73"/>
      <c r="V856" s="73"/>
      <c r="W856" s="73"/>
      <c r="X856" s="73"/>
      <c r="Y856" s="73"/>
      <c r="Z856" s="73"/>
      <c r="AA856" s="73"/>
      <c r="AB856" s="73"/>
    </row>
    <row r="857" spans="1:28" ht="15.75" customHeight="1">
      <c r="A857" s="73"/>
      <c r="B857" s="73"/>
      <c r="C857" s="73"/>
      <c r="D857" s="73"/>
      <c r="E857" s="970"/>
      <c r="F857" s="73"/>
      <c r="G857" s="591"/>
      <c r="H857" s="988"/>
      <c r="I857" s="73"/>
      <c r="J857" s="73"/>
      <c r="K857" s="74"/>
      <c r="L857" s="74"/>
      <c r="M857" s="989"/>
      <c r="N857" s="74"/>
      <c r="O857" s="74"/>
      <c r="P857" s="74"/>
      <c r="Q857" s="74"/>
      <c r="R857" s="74"/>
      <c r="S857" s="73"/>
      <c r="T857" s="73"/>
      <c r="U857" s="73"/>
      <c r="V857" s="73"/>
      <c r="W857" s="73"/>
      <c r="X857" s="73"/>
      <c r="Y857" s="73"/>
      <c r="Z857" s="73"/>
      <c r="AA857" s="73"/>
      <c r="AB857" s="73"/>
    </row>
    <row r="858" spans="1:28" ht="15.75" customHeight="1">
      <c r="A858" s="73"/>
      <c r="B858" s="73"/>
      <c r="C858" s="73"/>
      <c r="D858" s="73"/>
      <c r="E858" s="970"/>
      <c r="F858" s="73"/>
      <c r="G858" s="591"/>
      <c r="H858" s="988"/>
      <c r="I858" s="73"/>
      <c r="J858" s="73"/>
      <c r="K858" s="74"/>
      <c r="L858" s="74"/>
      <c r="M858" s="989"/>
      <c r="N858" s="74"/>
      <c r="O858" s="74"/>
      <c r="P858" s="74"/>
      <c r="Q858" s="74"/>
      <c r="R858" s="74"/>
      <c r="S858" s="73"/>
      <c r="T858" s="73"/>
      <c r="U858" s="73"/>
      <c r="V858" s="73"/>
      <c r="W858" s="73"/>
      <c r="X858" s="73"/>
      <c r="Y858" s="73"/>
      <c r="Z858" s="73"/>
      <c r="AA858" s="73"/>
      <c r="AB858" s="73"/>
    </row>
    <row r="859" spans="1:28" ht="15.75" customHeight="1">
      <c r="A859" s="73"/>
      <c r="B859" s="73"/>
      <c r="C859" s="73"/>
      <c r="D859" s="73"/>
      <c r="E859" s="970"/>
      <c r="F859" s="73"/>
      <c r="G859" s="591"/>
      <c r="H859" s="988"/>
      <c r="I859" s="73"/>
      <c r="J859" s="73"/>
      <c r="K859" s="74"/>
      <c r="L859" s="74"/>
      <c r="M859" s="989"/>
      <c r="N859" s="74"/>
      <c r="O859" s="74"/>
      <c r="P859" s="74"/>
      <c r="Q859" s="74"/>
      <c r="R859" s="74"/>
      <c r="S859" s="73"/>
      <c r="T859" s="73"/>
      <c r="U859" s="73"/>
      <c r="V859" s="73"/>
      <c r="W859" s="73"/>
      <c r="X859" s="73"/>
      <c r="Y859" s="73"/>
      <c r="Z859" s="73"/>
      <c r="AA859" s="73"/>
      <c r="AB859" s="73"/>
    </row>
    <row r="860" spans="1:28" ht="15.75" customHeight="1">
      <c r="A860" s="73"/>
      <c r="B860" s="73"/>
      <c r="C860" s="73"/>
      <c r="D860" s="73"/>
      <c r="E860" s="970"/>
      <c r="F860" s="73"/>
      <c r="G860" s="591"/>
      <c r="H860" s="988"/>
      <c r="I860" s="73"/>
      <c r="J860" s="73"/>
      <c r="K860" s="74"/>
      <c r="L860" s="74"/>
      <c r="M860" s="989"/>
      <c r="N860" s="74"/>
      <c r="O860" s="74"/>
      <c r="P860" s="74"/>
      <c r="Q860" s="74"/>
      <c r="R860" s="74"/>
      <c r="S860" s="73"/>
      <c r="T860" s="73"/>
      <c r="U860" s="73"/>
      <c r="V860" s="73"/>
      <c r="W860" s="73"/>
      <c r="X860" s="73"/>
      <c r="Y860" s="73"/>
      <c r="Z860" s="73"/>
      <c r="AA860" s="73"/>
      <c r="AB860" s="73"/>
    </row>
    <row r="861" spans="1:28" ht="15.75" customHeight="1">
      <c r="A861" s="73"/>
      <c r="B861" s="73"/>
      <c r="C861" s="73"/>
      <c r="D861" s="73"/>
      <c r="E861" s="970"/>
      <c r="F861" s="73"/>
      <c r="G861" s="591"/>
      <c r="H861" s="988"/>
      <c r="I861" s="73"/>
      <c r="J861" s="73"/>
      <c r="K861" s="74"/>
      <c r="L861" s="74"/>
      <c r="M861" s="989"/>
      <c r="N861" s="74"/>
      <c r="O861" s="74"/>
      <c r="P861" s="74"/>
      <c r="Q861" s="74"/>
      <c r="R861" s="74"/>
      <c r="S861" s="73"/>
      <c r="T861" s="73"/>
      <c r="U861" s="73"/>
      <c r="V861" s="73"/>
      <c r="W861" s="73"/>
      <c r="X861" s="73"/>
      <c r="Y861" s="73"/>
      <c r="Z861" s="73"/>
      <c r="AA861" s="73"/>
      <c r="AB861" s="73"/>
    </row>
    <row r="862" spans="1:28" ht="15.75" customHeight="1">
      <c r="A862" s="73"/>
      <c r="B862" s="73"/>
      <c r="C862" s="73"/>
      <c r="D862" s="73"/>
      <c r="E862" s="970"/>
      <c r="F862" s="73"/>
      <c r="G862" s="591"/>
      <c r="H862" s="988"/>
      <c r="I862" s="73"/>
      <c r="J862" s="73"/>
      <c r="K862" s="74"/>
      <c r="L862" s="74"/>
      <c r="M862" s="989"/>
      <c r="N862" s="74"/>
      <c r="O862" s="74"/>
      <c r="P862" s="74"/>
      <c r="Q862" s="74"/>
      <c r="R862" s="74"/>
      <c r="S862" s="73"/>
      <c r="T862" s="73"/>
      <c r="U862" s="73"/>
      <c r="V862" s="73"/>
      <c r="W862" s="73"/>
      <c r="X862" s="73"/>
      <c r="Y862" s="73"/>
      <c r="Z862" s="73"/>
      <c r="AA862" s="73"/>
      <c r="AB862" s="73"/>
    </row>
    <row r="863" spans="1:28" ht="15.75" customHeight="1">
      <c r="A863" s="73"/>
      <c r="B863" s="73"/>
      <c r="C863" s="73"/>
      <c r="D863" s="73"/>
      <c r="E863" s="970"/>
      <c r="F863" s="73"/>
      <c r="G863" s="591"/>
      <c r="H863" s="988"/>
      <c r="I863" s="73"/>
      <c r="J863" s="73"/>
      <c r="K863" s="74"/>
      <c r="L863" s="74"/>
      <c r="M863" s="989"/>
      <c r="N863" s="74"/>
      <c r="O863" s="74"/>
      <c r="P863" s="74"/>
      <c r="Q863" s="74"/>
      <c r="R863" s="74"/>
      <c r="S863" s="73"/>
      <c r="T863" s="73"/>
      <c r="U863" s="73"/>
      <c r="V863" s="73"/>
      <c r="W863" s="73"/>
      <c r="X863" s="73"/>
      <c r="Y863" s="73"/>
      <c r="Z863" s="73"/>
      <c r="AA863" s="73"/>
      <c r="AB863" s="73"/>
    </row>
    <row r="864" spans="1:28" ht="15.75" customHeight="1">
      <c r="A864" s="73"/>
      <c r="B864" s="73"/>
      <c r="C864" s="73"/>
      <c r="D864" s="73"/>
      <c r="E864" s="970"/>
      <c r="F864" s="73"/>
      <c r="G864" s="591"/>
      <c r="H864" s="988"/>
      <c r="I864" s="73"/>
      <c r="J864" s="73"/>
      <c r="K864" s="74"/>
      <c r="L864" s="74"/>
      <c r="M864" s="989"/>
      <c r="N864" s="74"/>
      <c r="O864" s="74"/>
      <c r="P864" s="74"/>
      <c r="Q864" s="74"/>
      <c r="R864" s="74"/>
      <c r="S864" s="73"/>
      <c r="T864" s="73"/>
      <c r="U864" s="73"/>
      <c r="V864" s="73"/>
      <c r="W864" s="73"/>
      <c r="X864" s="73"/>
      <c r="Y864" s="73"/>
      <c r="Z864" s="73"/>
      <c r="AA864" s="73"/>
      <c r="AB864" s="73"/>
    </row>
    <row r="865" spans="1:28" ht="15.75" customHeight="1">
      <c r="A865" s="73"/>
      <c r="B865" s="73"/>
      <c r="C865" s="73"/>
      <c r="D865" s="73"/>
      <c r="E865" s="970"/>
      <c r="F865" s="73"/>
      <c r="G865" s="591"/>
      <c r="H865" s="988"/>
      <c r="I865" s="73"/>
      <c r="J865" s="73"/>
      <c r="K865" s="74"/>
      <c r="L865" s="74"/>
      <c r="M865" s="989"/>
      <c r="N865" s="74"/>
      <c r="O865" s="74"/>
      <c r="P865" s="74"/>
      <c r="Q865" s="74"/>
      <c r="R865" s="74"/>
      <c r="S865" s="73"/>
      <c r="T865" s="73"/>
      <c r="U865" s="73"/>
      <c r="V865" s="73"/>
      <c r="W865" s="73"/>
      <c r="X865" s="73"/>
      <c r="Y865" s="73"/>
      <c r="Z865" s="73"/>
      <c r="AA865" s="73"/>
      <c r="AB865" s="73"/>
    </row>
    <row r="866" spans="1:28" ht="15.75" customHeight="1">
      <c r="A866" s="73"/>
      <c r="B866" s="73"/>
      <c r="C866" s="73"/>
      <c r="D866" s="73"/>
      <c r="E866" s="970"/>
      <c r="F866" s="73"/>
      <c r="G866" s="591"/>
      <c r="H866" s="988"/>
      <c r="I866" s="73"/>
      <c r="J866" s="73"/>
      <c r="K866" s="74"/>
      <c r="L866" s="74"/>
      <c r="M866" s="989"/>
      <c r="N866" s="74"/>
      <c r="O866" s="74"/>
      <c r="P866" s="74"/>
      <c r="Q866" s="74"/>
      <c r="R866" s="74"/>
      <c r="S866" s="73"/>
      <c r="T866" s="73"/>
      <c r="U866" s="73"/>
      <c r="V866" s="73"/>
      <c r="W866" s="73"/>
      <c r="X866" s="73"/>
      <c r="Y866" s="73"/>
      <c r="Z866" s="73"/>
      <c r="AA866" s="73"/>
      <c r="AB866" s="73"/>
    </row>
    <row r="867" spans="1:28" ht="15.75" customHeight="1">
      <c r="A867" s="73"/>
      <c r="B867" s="73"/>
      <c r="C867" s="73"/>
      <c r="D867" s="73"/>
      <c r="E867" s="970"/>
      <c r="F867" s="73"/>
      <c r="G867" s="591"/>
      <c r="H867" s="988"/>
      <c r="I867" s="73"/>
      <c r="J867" s="73"/>
      <c r="K867" s="74"/>
      <c r="L867" s="74"/>
      <c r="M867" s="989"/>
      <c r="N867" s="74"/>
      <c r="O867" s="74"/>
      <c r="P867" s="74"/>
      <c r="Q867" s="74"/>
      <c r="R867" s="74"/>
      <c r="S867" s="73"/>
      <c r="T867" s="73"/>
      <c r="U867" s="73"/>
      <c r="V867" s="73"/>
      <c r="W867" s="73"/>
      <c r="X867" s="73"/>
      <c r="Y867" s="73"/>
      <c r="Z867" s="73"/>
      <c r="AA867" s="73"/>
      <c r="AB867" s="73"/>
    </row>
    <row r="868" spans="1:28" ht="15.75" customHeight="1">
      <c r="A868" s="73"/>
      <c r="B868" s="73"/>
      <c r="C868" s="73"/>
      <c r="D868" s="73"/>
      <c r="E868" s="970"/>
      <c r="F868" s="73"/>
      <c r="G868" s="591"/>
      <c r="H868" s="988"/>
      <c r="I868" s="73"/>
      <c r="J868" s="73"/>
      <c r="K868" s="74"/>
      <c r="L868" s="74"/>
      <c r="M868" s="989"/>
      <c r="N868" s="74"/>
      <c r="O868" s="74"/>
      <c r="P868" s="74"/>
      <c r="Q868" s="74"/>
      <c r="R868" s="74"/>
      <c r="S868" s="73"/>
      <c r="T868" s="73"/>
      <c r="U868" s="73"/>
      <c r="V868" s="73"/>
      <c r="W868" s="73"/>
      <c r="X868" s="73"/>
      <c r="Y868" s="73"/>
      <c r="Z868" s="73"/>
      <c r="AA868" s="73"/>
      <c r="AB868" s="73"/>
    </row>
    <row r="869" spans="1:28" ht="15.75" customHeight="1">
      <c r="A869" s="73"/>
      <c r="B869" s="73"/>
      <c r="C869" s="73"/>
      <c r="D869" s="73"/>
      <c r="E869" s="970"/>
      <c r="F869" s="73"/>
      <c r="G869" s="591"/>
      <c r="H869" s="988"/>
      <c r="I869" s="73"/>
      <c r="J869" s="73"/>
      <c r="K869" s="74"/>
      <c r="L869" s="74"/>
      <c r="M869" s="989"/>
      <c r="N869" s="74"/>
      <c r="O869" s="74"/>
      <c r="P869" s="74"/>
      <c r="Q869" s="74"/>
      <c r="R869" s="74"/>
      <c r="S869" s="73"/>
      <c r="T869" s="73"/>
      <c r="U869" s="73"/>
      <c r="V869" s="73"/>
      <c r="W869" s="73"/>
      <c r="X869" s="73"/>
      <c r="Y869" s="73"/>
      <c r="Z869" s="73"/>
      <c r="AA869" s="73"/>
      <c r="AB869" s="73"/>
    </row>
    <row r="870" spans="1:28" ht="15.75" customHeight="1">
      <c r="A870" s="73"/>
      <c r="B870" s="73"/>
      <c r="C870" s="73"/>
      <c r="D870" s="73"/>
      <c r="E870" s="970"/>
      <c r="F870" s="73"/>
      <c r="G870" s="591"/>
      <c r="H870" s="988"/>
      <c r="I870" s="73"/>
      <c r="J870" s="73"/>
      <c r="K870" s="74"/>
      <c r="L870" s="74"/>
      <c r="M870" s="989"/>
      <c r="N870" s="74"/>
      <c r="O870" s="74"/>
      <c r="P870" s="74"/>
      <c r="Q870" s="74"/>
      <c r="R870" s="74"/>
      <c r="S870" s="73"/>
      <c r="T870" s="73"/>
      <c r="U870" s="73"/>
      <c r="V870" s="73"/>
      <c r="W870" s="73"/>
      <c r="X870" s="73"/>
      <c r="Y870" s="73"/>
      <c r="Z870" s="73"/>
      <c r="AA870" s="73"/>
      <c r="AB870" s="73"/>
    </row>
    <row r="871" spans="1:28" ht="15.75" customHeight="1">
      <c r="A871" s="73"/>
      <c r="B871" s="73"/>
      <c r="C871" s="73"/>
      <c r="D871" s="73"/>
      <c r="E871" s="970"/>
      <c r="F871" s="73"/>
      <c r="G871" s="591"/>
      <c r="H871" s="988"/>
      <c r="I871" s="73"/>
      <c r="J871" s="73"/>
      <c r="K871" s="74"/>
      <c r="L871" s="74"/>
      <c r="M871" s="989"/>
      <c r="N871" s="74"/>
      <c r="O871" s="74"/>
      <c r="P871" s="74"/>
      <c r="Q871" s="74"/>
      <c r="R871" s="74"/>
      <c r="S871" s="73"/>
      <c r="T871" s="73"/>
      <c r="U871" s="73"/>
      <c r="V871" s="73"/>
      <c r="W871" s="73"/>
      <c r="X871" s="73"/>
      <c r="Y871" s="73"/>
      <c r="Z871" s="73"/>
      <c r="AA871" s="73"/>
      <c r="AB871" s="73"/>
    </row>
    <row r="872" spans="1:28" ht="15.75" customHeight="1">
      <c r="A872" s="73"/>
      <c r="B872" s="73"/>
      <c r="C872" s="73"/>
      <c r="D872" s="73"/>
      <c r="E872" s="970"/>
      <c r="F872" s="73"/>
      <c r="G872" s="591"/>
      <c r="H872" s="988"/>
      <c r="I872" s="73"/>
      <c r="J872" s="73"/>
      <c r="K872" s="74"/>
      <c r="L872" s="74"/>
      <c r="M872" s="989"/>
      <c r="N872" s="74"/>
      <c r="O872" s="74"/>
      <c r="P872" s="74"/>
      <c r="Q872" s="74"/>
      <c r="R872" s="74"/>
      <c r="S872" s="73"/>
      <c r="T872" s="73"/>
      <c r="U872" s="73"/>
      <c r="V872" s="73"/>
      <c r="W872" s="73"/>
      <c r="X872" s="73"/>
      <c r="Y872" s="73"/>
      <c r="Z872" s="73"/>
      <c r="AA872" s="73"/>
      <c r="AB872" s="73"/>
    </row>
    <row r="873" spans="1:28" ht="15.75" customHeight="1">
      <c r="A873" s="73"/>
      <c r="B873" s="73"/>
      <c r="C873" s="73"/>
      <c r="D873" s="73"/>
      <c r="E873" s="970"/>
      <c r="F873" s="73"/>
      <c r="G873" s="591"/>
      <c r="H873" s="988"/>
      <c r="I873" s="73"/>
      <c r="J873" s="73"/>
      <c r="K873" s="74"/>
      <c r="L873" s="74"/>
      <c r="M873" s="989"/>
      <c r="N873" s="74"/>
      <c r="O873" s="74"/>
      <c r="P873" s="74"/>
      <c r="Q873" s="74"/>
      <c r="R873" s="74"/>
      <c r="S873" s="73"/>
      <c r="T873" s="73"/>
      <c r="U873" s="73"/>
      <c r="V873" s="73"/>
      <c r="W873" s="73"/>
      <c r="X873" s="73"/>
      <c r="Y873" s="73"/>
      <c r="Z873" s="73"/>
      <c r="AA873" s="73"/>
      <c r="AB873" s="73"/>
    </row>
    <row r="874" spans="1:28" ht="15.75" customHeight="1">
      <c r="A874" s="73"/>
      <c r="B874" s="73"/>
      <c r="C874" s="73"/>
      <c r="D874" s="73"/>
      <c r="E874" s="970"/>
      <c r="F874" s="73"/>
      <c r="G874" s="591"/>
      <c r="H874" s="988"/>
      <c r="I874" s="73"/>
      <c r="J874" s="73"/>
      <c r="K874" s="74"/>
      <c r="L874" s="74"/>
      <c r="M874" s="989"/>
      <c r="N874" s="74"/>
      <c r="O874" s="74"/>
      <c r="P874" s="74"/>
      <c r="Q874" s="74"/>
      <c r="R874" s="74"/>
      <c r="S874" s="73"/>
      <c r="T874" s="73"/>
      <c r="U874" s="73"/>
      <c r="V874" s="73"/>
      <c r="W874" s="73"/>
      <c r="X874" s="73"/>
      <c r="Y874" s="73"/>
      <c r="Z874" s="73"/>
      <c r="AA874" s="73"/>
      <c r="AB874" s="73"/>
    </row>
    <row r="875" spans="1:28" ht="15.75" customHeight="1">
      <c r="A875" s="73"/>
      <c r="B875" s="73"/>
      <c r="C875" s="73"/>
      <c r="D875" s="73"/>
      <c r="E875" s="970"/>
      <c r="F875" s="73"/>
      <c r="G875" s="591"/>
      <c r="H875" s="988"/>
      <c r="I875" s="73"/>
      <c r="J875" s="73"/>
      <c r="K875" s="74"/>
      <c r="L875" s="74"/>
      <c r="M875" s="989"/>
      <c r="N875" s="74"/>
      <c r="O875" s="74"/>
      <c r="P875" s="74"/>
      <c r="Q875" s="74"/>
      <c r="R875" s="74"/>
      <c r="S875" s="73"/>
      <c r="T875" s="73"/>
      <c r="U875" s="73"/>
      <c r="V875" s="73"/>
      <c r="W875" s="73"/>
      <c r="X875" s="73"/>
      <c r="Y875" s="73"/>
      <c r="Z875" s="73"/>
      <c r="AA875" s="73"/>
      <c r="AB875" s="73"/>
    </row>
    <row r="876" spans="1:28" ht="15.75" customHeight="1">
      <c r="A876" s="73"/>
      <c r="B876" s="73"/>
      <c r="C876" s="73"/>
      <c r="D876" s="73"/>
      <c r="E876" s="970"/>
      <c r="F876" s="73"/>
      <c r="G876" s="591"/>
      <c r="H876" s="988"/>
      <c r="I876" s="73"/>
      <c r="J876" s="73"/>
      <c r="K876" s="74"/>
      <c r="L876" s="74"/>
      <c r="M876" s="989"/>
      <c r="N876" s="74"/>
      <c r="O876" s="74"/>
      <c r="P876" s="74"/>
      <c r="Q876" s="74"/>
      <c r="R876" s="74"/>
      <c r="S876" s="73"/>
      <c r="T876" s="73"/>
      <c r="U876" s="73"/>
      <c r="V876" s="73"/>
      <c r="W876" s="73"/>
      <c r="X876" s="73"/>
      <c r="Y876" s="73"/>
      <c r="Z876" s="73"/>
      <c r="AA876" s="73"/>
      <c r="AB876" s="73"/>
    </row>
    <row r="877" spans="1:28" ht="15.75" customHeight="1">
      <c r="A877" s="73"/>
      <c r="B877" s="73"/>
      <c r="C877" s="73"/>
      <c r="D877" s="73"/>
      <c r="E877" s="970"/>
      <c r="F877" s="73"/>
      <c r="G877" s="591"/>
      <c r="H877" s="988"/>
      <c r="I877" s="73"/>
      <c r="J877" s="73"/>
      <c r="K877" s="74"/>
      <c r="L877" s="74"/>
      <c r="M877" s="989"/>
      <c r="N877" s="74"/>
      <c r="O877" s="74"/>
      <c r="P877" s="74"/>
      <c r="Q877" s="74"/>
      <c r="R877" s="74"/>
      <c r="S877" s="73"/>
      <c r="T877" s="73"/>
      <c r="U877" s="73"/>
      <c r="V877" s="73"/>
      <c r="W877" s="73"/>
      <c r="X877" s="73"/>
      <c r="Y877" s="73"/>
      <c r="Z877" s="73"/>
      <c r="AA877" s="73"/>
      <c r="AB877" s="73"/>
    </row>
    <row r="878" spans="1:28" ht="15.75" customHeight="1">
      <c r="A878" s="73"/>
      <c r="B878" s="73"/>
      <c r="C878" s="73"/>
      <c r="D878" s="73"/>
      <c r="E878" s="970"/>
      <c r="F878" s="73"/>
      <c r="G878" s="591"/>
      <c r="H878" s="988"/>
      <c r="I878" s="73"/>
      <c r="J878" s="73"/>
      <c r="K878" s="74"/>
      <c r="L878" s="74"/>
      <c r="M878" s="989"/>
      <c r="N878" s="74"/>
      <c r="O878" s="74"/>
      <c r="P878" s="74"/>
      <c r="Q878" s="74"/>
      <c r="R878" s="74"/>
      <c r="S878" s="73"/>
      <c r="T878" s="73"/>
      <c r="U878" s="73"/>
      <c r="V878" s="73"/>
      <c r="W878" s="73"/>
      <c r="X878" s="73"/>
      <c r="Y878" s="73"/>
      <c r="Z878" s="73"/>
      <c r="AA878" s="73"/>
      <c r="AB878" s="73"/>
    </row>
    <row r="879" spans="1:28" ht="15.75" customHeight="1">
      <c r="A879" s="73"/>
      <c r="B879" s="73"/>
      <c r="C879" s="73"/>
      <c r="D879" s="73"/>
      <c r="E879" s="970"/>
      <c r="F879" s="73"/>
      <c r="G879" s="591"/>
      <c r="H879" s="988"/>
      <c r="I879" s="73"/>
      <c r="J879" s="73"/>
      <c r="K879" s="74"/>
      <c r="L879" s="74"/>
      <c r="M879" s="989"/>
      <c r="N879" s="74"/>
      <c r="O879" s="74"/>
      <c r="P879" s="74"/>
      <c r="Q879" s="74"/>
      <c r="R879" s="74"/>
      <c r="S879" s="73"/>
      <c r="T879" s="73"/>
      <c r="U879" s="73"/>
      <c r="V879" s="73"/>
      <c r="W879" s="73"/>
      <c r="X879" s="73"/>
      <c r="Y879" s="73"/>
      <c r="Z879" s="73"/>
      <c r="AA879" s="73"/>
      <c r="AB879" s="73"/>
    </row>
    <row r="880" spans="1:28" ht="15.75" customHeight="1">
      <c r="A880" s="73"/>
      <c r="B880" s="73"/>
      <c r="C880" s="73"/>
      <c r="D880" s="73"/>
      <c r="E880" s="970"/>
      <c r="F880" s="73"/>
      <c r="G880" s="591"/>
      <c r="H880" s="988"/>
      <c r="I880" s="73"/>
      <c r="J880" s="73"/>
      <c r="K880" s="74"/>
      <c r="L880" s="74"/>
      <c r="M880" s="989"/>
      <c r="N880" s="74"/>
      <c r="O880" s="74"/>
      <c r="P880" s="74"/>
      <c r="Q880" s="74"/>
      <c r="R880" s="74"/>
      <c r="S880" s="73"/>
      <c r="T880" s="73"/>
      <c r="U880" s="73"/>
      <c r="V880" s="73"/>
      <c r="W880" s="73"/>
      <c r="X880" s="73"/>
      <c r="Y880" s="73"/>
      <c r="Z880" s="73"/>
      <c r="AA880" s="73"/>
      <c r="AB880" s="73"/>
    </row>
    <row r="881" spans="1:28" ht="15.75" customHeight="1">
      <c r="A881" s="73"/>
      <c r="B881" s="73"/>
      <c r="C881" s="73"/>
      <c r="D881" s="73"/>
      <c r="E881" s="970"/>
      <c r="F881" s="73"/>
      <c r="G881" s="591"/>
      <c r="H881" s="988"/>
      <c r="I881" s="73"/>
      <c r="J881" s="73"/>
      <c r="K881" s="74"/>
      <c r="L881" s="74"/>
      <c r="M881" s="989"/>
      <c r="N881" s="74"/>
      <c r="O881" s="74"/>
      <c r="P881" s="74"/>
      <c r="Q881" s="74"/>
      <c r="R881" s="74"/>
      <c r="S881" s="73"/>
      <c r="T881" s="73"/>
      <c r="U881" s="73"/>
      <c r="V881" s="73"/>
      <c r="W881" s="73"/>
      <c r="X881" s="73"/>
      <c r="Y881" s="73"/>
      <c r="Z881" s="73"/>
      <c r="AA881" s="73"/>
      <c r="AB881" s="73"/>
    </row>
    <row r="882" spans="1:28" ht="15.75" customHeight="1">
      <c r="A882" s="73"/>
      <c r="B882" s="73"/>
      <c r="C882" s="73"/>
      <c r="D882" s="73"/>
      <c r="E882" s="970"/>
      <c r="F882" s="73"/>
      <c r="G882" s="591"/>
      <c r="H882" s="988"/>
      <c r="I882" s="73"/>
      <c r="J882" s="73"/>
      <c r="K882" s="74"/>
      <c r="L882" s="74"/>
      <c r="M882" s="989"/>
      <c r="N882" s="74"/>
      <c r="O882" s="74"/>
      <c r="P882" s="74"/>
      <c r="Q882" s="74"/>
      <c r="R882" s="74"/>
      <c r="S882" s="73"/>
      <c r="T882" s="73"/>
      <c r="U882" s="73"/>
      <c r="V882" s="73"/>
      <c r="W882" s="73"/>
      <c r="X882" s="73"/>
      <c r="Y882" s="73"/>
      <c r="Z882" s="73"/>
      <c r="AA882" s="73"/>
      <c r="AB882" s="73"/>
    </row>
    <row r="883" spans="1:28" ht="15.75" customHeight="1">
      <c r="A883" s="73"/>
      <c r="B883" s="73"/>
      <c r="C883" s="73"/>
      <c r="D883" s="73"/>
      <c r="E883" s="970"/>
      <c r="F883" s="73"/>
      <c r="G883" s="591"/>
      <c r="H883" s="988"/>
      <c r="I883" s="73"/>
      <c r="J883" s="73"/>
      <c r="K883" s="74"/>
      <c r="L883" s="74"/>
      <c r="M883" s="989"/>
      <c r="N883" s="74"/>
      <c r="O883" s="74"/>
      <c r="P883" s="74"/>
      <c r="Q883" s="74"/>
      <c r="R883" s="74"/>
      <c r="S883" s="73"/>
      <c r="T883" s="73"/>
      <c r="U883" s="73"/>
      <c r="V883" s="73"/>
      <c r="W883" s="73"/>
      <c r="X883" s="73"/>
      <c r="Y883" s="73"/>
      <c r="Z883" s="73"/>
      <c r="AA883" s="73"/>
      <c r="AB883" s="73"/>
    </row>
    <row r="884" spans="1:28" ht="15.75" customHeight="1">
      <c r="A884" s="73"/>
      <c r="B884" s="73"/>
      <c r="C884" s="73"/>
      <c r="D884" s="73"/>
      <c r="E884" s="970"/>
      <c r="F884" s="73"/>
      <c r="G884" s="591"/>
      <c r="H884" s="988"/>
      <c r="I884" s="73"/>
      <c r="J884" s="73"/>
      <c r="K884" s="74"/>
      <c r="L884" s="74"/>
      <c r="M884" s="989"/>
      <c r="N884" s="74"/>
      <c r="O884" s="74"/>
      <c r="P884" s="74"/>
      <c r="Q884" s="74"/>
      <c r="R884" s="74"/>
      <c r="S884" s="73"/>
      <c r="T884" s="73"/>
      <c r="U884" s="73"/>
      <c r="V884" s="73"/>
      <c r="W884" s="73"/>
      <c r="X884" s="73"/>
      <c r="Y884" s="73"/>
      <c r="Z884" s="73"/>
      <c r="AA884" s="73"/>
      <c r="AB884" s="73"/>
    </row>
    <row r="885" spans="1:28" ht="15.75" customHeight="1">
      <c r="A885" s="73"/>
      <c r="B885" s="73"/>
      <c r="C885" s="73"/>
      <c r="D885" s="73"/>
      <c r="E885" s="970"/>
      <c r="F885" s="73"/>
      <c r="G885" s="591"/>
      <c r="H885" s="988"/>
      <c r="I885" s="73"/>
      <c r="J885" s="73"/>
      <c r="K885" s="74"/>
      <c r="L885" s="74"/>
      <c r="M885" s="989"/>
      <c r="N885" s="74"/>
      <c r="O885" s="74"/>
      <c r="P885" s="74"/>
      <c r="Q885" s="74"/>
      <c r="R885" s="74"/>
      <c r="S885" s="73"/>
      <c r="T885" s="73"/>
      <c r="U885" s="73"/>
      <c r="V885" s="73"/>
      <c r="W885" s="73"/>
      <c r="X885" s="73"/>
      <c r="Y885" s="73"/>
      <c r="Z885" s="73"/>
      <c r="AA885" s="73"/>
      <c r="AB885" s="73"/>
    </row>
    <row r="886" spans="1:28" ht="15.75" customHeight="1">
      <c r="A886" s="73"/>
      <c r="B886" s="73"/>
      <c r="C886" s="73"/>
      <c r="D886" s="73"/>
      <c r="E886" s="970"/>
      <c r="F886" s="73"/>
      <c r="G886" s="591"/>
      <c r="H886" s="988"/>
      <c r="I886" s="73"/>
      <c r="J886" s="73"/>
      <c r="K886" s="74"/>
      <c r="L886" s="74"/>
      <c r="M886" s="989"/>
      <c r="N886" s="74"/>
      <c r="O886" s="74"/>
      <c r="P886" s="74"/>
      <c r="Q886" s="74"/>
      <c r="R886" s="74"/>
      <c r="S886" s="73"/>
      <c r="T886" s="73"/>
      <c r="U886" s="73"/>
      <c r="V886" s="73"/>
      <c r="W886" s="73"/>
      <c r="X886" s="73"/>
      <c r="Y886" s="73"/>
      <c r="Z886" s="73"/>
      <c r="AA886" s="73"/>
      <c r="AB886" s="73"/>
    </row>
    <row r="887" spans="1:28" ht="15.75" customHeight="1">
      <c r="A887" s="73"/>
      <c r="B887" s="73"/>
      <c r="C887" s="73"/>
      <c r="D887" s="73"/>
      <c r="E887" s="970"/>
      <c r="F887" s="73"/>
      <c r="G887" s="591"/>
      <c r="H887" s="988"/>
      <c r="I887" s="73"/>
      <c r="J887" s="73"/>
      <c r="K887" s="74"/>
      <c r="L887" s="74"/>
      <c r="M887" s="989"/>
      <c r="N887" s="74"/>
      <c r="O887" s="74"/>
      <c r="P887" s="74"/>
      <c r="Q887" s="74"/>
      <c r="R887" s="74"/>
      <c r="S887" s="73"/>
      <c r="T887" s="73"/>
      <c r="U887" s="73"/>
      <c r="V887" s="73"/>
      <c r="W887" s="73"/>
      <c r="X887" s="73"/>
      <c r="Y887" s="73"/>
      <c r="Z887" s="73"/>
      <c r="AA887" s="73"/>
      <c r="AB887" s="73"/>
    </row>
    <row r="888" spans="1:28" ht="15.75" customHeight="1">
      <c r="A888" s="73"/>
      <c r="B888" s="73"/>
      <c r="C888" s="73"/>
      <c r="D888" s="73"/>
      <c r="E888" s="970"/>
      <c r="F888" s="73"/>
      <c r="G888" s="591"/>
      <c r="H888" s="988"/>
      <c r="I888" s="73"/>
      <c r="J888" s="73"/>
      <c r="K888" s="74"/>
      <c r="L888" s="74"/>
      <c r="M888" s="989"/>
      <c r="N888" s="74"/>
      <c r="O888" s="74"/>
      <c r="P888" s="74"/>
      <c r="Q888" s="74"/>
      <c r="R888" s="74"/>
      <c r="S888" s="73"/>
      <c r="T888" s="73"/>
      <c r="U888" s="73"/>
      <c r="V888" s="73"/>
      <c r="W888" s="73"/>
      <c r="X888" s="73"/>
      <c r="Y888" s="73"/>
      <c r="Z888" s="73"/>
      <c r="AA888" s="73"/>
      <c r="AB888" s="73"/>
    </row>
    <row r="889" spans="1:28" ht="15.75" customHeight="1">
      <c r="A889" s="73"/>
      <c r="B889" s="73"/>
      <c r="C889" s="73"/>
      <c r="D889" s="73"/>
      <c r="E889" s="970"/>
      <c r="F889" s="73"/>
      <c r="G889" s="591"/>
      <c r="H889" s="988"/>
      <c r="I889" s="73"/>
      <c r="J889" s="73"/>
      <c r="K889" s="74"/>
      <c r="L889" s="74"/>
      <c r="M889" s="989"/>
      <c r="N889" s="74"/>
      <c r="O889" s="74"/>
      <c r="P889" s="74"/>
      <c r="Q889" s="74"/>
      <c r="R889" s="74"/>
      <c r="S889" s="73"/>
      <c r="T889" s="73"/>
      <c r="U889" s="73"/>
      <c r="V889" s="73"/>
      <c r="W889" s="73"/>
      <c r="X889" s="73"/>
      <c r="Y889" s="73"/>
      <c r="Z889" s="73"/>
      <c r="AA889" s="73"/>
      <c r="AB889" s="73"/>
    </row>
    <row r="890" spans="1:28" ht="15.75" customHeight="1">
      <c r="A890" s="73"/>
      <c r="B890" s="73"/>
      <c r="C890" s="73"/>
      <c r="D890" s="73"/>
      <c r="E890" s="970"/>
      <c r="F890" s="73"/>
      <c r="G890" s="591"/>
      <c r="H890" s="988"/>
      <c r="I890" s="73"/>
      <c r="J890" s="73"/>
      <c r="K890" s="74"/>
      <c r="L890" s="74"/>
      <c r="M890" s="989"/>
      <c r="N890" s="74"/>
      <c r="O890" s="74"/>
      <c r="P890" s="74"/>
      <c r="Q890" s="74"/>
      <c r="R890" s="74"/>
      <c r="S890" s="73"/>
      <c r="T890" s="73"/>
      <c r="U890" s="73"/>
      <c r="V890" s="73"/>
      <c r="W890" s="73"/>
      <c r="X890" s="73"/>
      <c r="Y890" s="73"/>
      <c r="Z890" s="73"/>
      <c r="AA890" s="73"/>
      <c r="AB890" s="73"/>
    </row>
    <row r="891" spans="1:28" ht="15.75" customHeight="1">
      <c r="A891" s="73"/>
      <c r="B891" s="73"/>
      <c r="C891" s="73"/>
      <c r="D891" s="73"/>
      <c r="E891" s="970"/>
      <c r="F891" s="73"/>
      <c r="G891" s="591"/>
      <c r="H891" s="988"/>
      <c r="I891" s="73"/>
      <c r="J891" s="73"/>
      <c r="K891" s="74"/>
      <c r="L891" s="74"/>
      <c r="M891" s="989"/>
      <c r="N891" s="74"/>
      <c r="O891" s="74"/>
      <c r="P891" s="74"/>
      <c r="Q891" s="74"/>
      <c r="R891" s="74"/>
      <c r="S891" s="73"/>
      <c r="T891" s="73"/>
      <c r="U891" s="73"/>
      <c r="V891" s="73"/>
      <c r="W891" s="73"/>
      <c r="X891" s="73"/>
      <c r="Y891" s="73"/>
      <c r="Z891" s="73"/>
      <c r="AA891" s="73"/>
      <c r="AB891" s="73"/>
    </row>
    <row r="892" spans="1:28" ht="15.75" customHeight="1">
      <c r="A892" s="73"/>
      <c r="B892" s="73"/>
      <c r="C892" s="73"/>
      <c r="D892" s="73"/>
      <c r="E892" s="970"/>
      <c r="F892" s="73"/>
      <c r="G892" s="591"/>
      <c r="H892" s="988"/>
      <c r="I892" s="73"/>
      <c r="J892" s="73"/>
      <c r="K892" s="74"/>
      <c r="L892" s="74"/>
      <c r="M892" s="989"/>
      <c r="N892" s="74"/>
      <c r="O892" s="74"/>
      <c r="P892" s="74"/>
      <c r="Q892" s="74"/>
      <c r="R892" s="74"/>
      <c r="S892" s="73"/>
      <c r="T892" s="73"/>
      <c r="U892" s="73"/>
      <c r="V892" s="73"/>
      <c r="W892" s="73"/>
      <c r="X892" s="73"/>
      <c r="Y892" s="73"/>
      <c r="Z892" s="73"/>
      <c r="AA892" s="73"/>
      <c r="AB892" s="73"/>
    </row>
    <row r="893" spans="1:28" ht="15.75" customHeight="1">
      <c r="A893" s="73"/>
      <c r="B893" s="73"/>
      <c r="C893" s="73"/>
      <c r="D893" s="73"/>
      <c r="E893" s="970"/>
      <c r="F893" s="73"/>
      <c r="G893" s="591"/>
      <c r="H893" s="988"/>
      <c r="I893" s="73"/>
      <c r="J893" s="73"/>
      <c r="K893" s="74"/>
      <c r="L893" s="74"/>
      <c r="M893" s="989"/>
      <c r="N893" s="74"/>
      <c r="O893" s="74"/>
      <c r="P893" s="74"/>
      <c r="Q893" s="74"/>
      <c r="R893" s="74"/>
      <c r="S893" s="73"/>
      <c r="T893" s="73"/>
      <c r="U893" s="73"/>
      <c r="V893" s="73"/>
      <c r="W893" s="73"/>
      <c r="X893" s="73"/>
      <c r="Y893" s="73"/>
      <c r="Z893" s="73"/>
      <c r="AA893" s="73"/>
      <c r="AB893" s="73"/>
    </row>
    <row r="894" spans="1:28" ht="15.75" customHeight="1">
      <c r="A894" s="73"/>
      <c r="B894" s="73"/>
      <c r="C894" s="73"/>
      <c r="D894" s="73"/>
      <c r="E894" s="970"/>
      <c r="F894" s="73"/>
      <c r="G894" s="591"/>
      <c r="H894" s="988"/>
      <c r="I894" s="73"/>
      <c r="J894" s="73"/>
      <c r="K894" s="74"/>
      <c r="L894" s="74"/>
      <c r="M894" s="989"/>
      <c r="N894" s="74"/>
      <c r="O894" s="74"/>
      <c r="P894" s="74"/>
      <c r="Q894" s="74"/>
      <c r="R894" s="74"/>
      <c r="S894" s="73"/>
      <c r="T894" s="73"/>
      <c r="U894" s="73"/>
      <c r="V894" s="73"/>
      <c r="W894" s="73"/>
      <c r="X894" s="73"/>
      <c r="Y894" s="73"/>
      <c r="Z894" s="73"/>
      <c r="AA894" s="73"/>
      <c r="AB894" s="73"/>
    </row>
    <row r="895" spans="1:28" ht="15.75" customHeight="1">
      <c r="A895" s="73"/>
      <c r="B895" s="73"/>
      <c r="C895" s="73"/>
      <c r="D895" s="73"/>
      <c r="E895" s="970"/>
      <c r="F895" s="73"/>
      <c r="G895" s="591"/>
      <c r="H895" s="988"/>
      <c r="I895" s="73"/>
      <c r="J895" s="73"/>
      <c r="K895" s="74"/>
      <c r="L895" s="74"/>
      <c r="M895" s="989"/>
      <c r="N895" s="74"/>
      <c r="O895" s="74"/>
      <c r="P895" s="74"/>
      <c r="Q895" s="74"/>
      <c r="R895" s="74"/>
      <c r="S895" s="73"/>
      <c r="T895" s="73"/>
      <c r="U895" s="73"/>
      <c r="V895" s="73"/>
      <c r="W895" s="73"/>
      <c r="X895" s="73"/>
      <c r="Y895" s="73"/>
      <c r="Z895" s="73"/>
      <c r="AA895" s="73"/>
      <c r="AB895" s="73"/>
    </row>
    <row r="896" spans="1:28" ht="15.75" customHeight="1">
      <c r="A896" s="73"/>
      <c r="B896" s="73"/>
      <c r="C896" s="73"/>
      <c r="D896" s="73"/>
      <c r="E896" s="970"/>
      <c r="F896" s="73"/>
      <c r="G896" s="591"/>
      <c r="H896" s="988"/>
      <c r="I896" s="73"/>
      <c r="J896" s="73"/>
      <c r="K896" s="74"/>
      <c r="L896" s="74"/>
      <c r="M896" s="989"/>
      <c r="N896" s="74"/>
      <c r="O896" s="74"/>
      <c r="P896" s="74"/>
      <c r="Q896" s="74"/>
      <c r="R896" s="74"/>
      <c r="S896" s="73"/>
      <c r="T896" s="73"/>
      <c r="U896" s="73"/>
      <c r="V896" s="73"/>
      <c r="W896" s="73"/>
      <c r="X896" s="73"/>
      <c r="Y896" s="73"/>
      <c r="Z896" s="73"/>
      <c r="AA896" s="73"/>
      <c r="AB896" s="73"/>
    </row>
    <row r="897" spans="1:28" ht="15.75" customHeight="1">
      <c r="A897" s="73"/>
      <c r="B897" s="73"/>
      <c r="C897" s="73"/>
      <c r="D897" s="73"/>
      <c r="E897" s="970"/>
      <c r="F897" s="73"/>
      <c r="G897" s="591"/>
      <c r="H897" s="988"/>
      <c r="I897" s="73"/>
      <c r="J897" s="73"/>
      <c r="K897" s="74"/>
      <c r="L897" s="74"/>
      <c r="M897" s="989"/>
      <c r="N897" s="74"/>
      <c r="O897" s="74"/>
      <c r="P897" s="74"/>
      <c r="Q897" s="74"/>
      <c r="R897" s="74"/>
      <c r="S897" s="73"/>
      <c r="T897" s="73"/>
      <c r="U897" s="73"/>
      <c r="V897" s="73"/>
      <c r="W897" s="73"/>
      <c r="X897" s="73"/>
      <c r="Y897" s="73"/>
      <c r="Z897" s="73"/>
      <c r="AA897" s="73"/>
      <c r="AB897" s="73"/>
    </row>
    <row r="898" spans="1:28" ht="15.75" customHeight="1">
      <c r="A898" s="73"/>
      <c r="B898" s="73"/>
      <c r="C898" s="73"/>
      <c r="D898" s="73"/>
      <c r="E898" s="970"/>
      <c r="F898" s="73"/>
      <c r="G898" s="591"/>
      <c r="H898" s="988"/>
      <c r="I898" s="73"/>
      <c r="J898" s="73"/>
      <c r="K898" s="74"/>
      <c r="L898" s="74"/>
      <c r="M898" s="989"/>
      <c r="N898" s="74"/>
      <c r="O898" s="74"/>
      <c r="P898" s="74"/>
      <c r="Q898" s="74"/>
      <c r="R898" s="74"/>
      <c r="S898" s="73"/>
      <c r="T898" s="73"/>
      <c r="U898" s="73"/>
      <c r="V898" s="73"/>
      <c r="W898" s="73"/>
      <c r="X898" s="73"/>
      <c r="Y898" s="73"/>
      <c r="Z898" s="73"/>
      <c r="AA898" s="73"/>
      <c r="AB898" s="73"/>
    </row>
    <row r="899" spans="1:28" ht="15.75" customHeight="1">
      <c r="A899" s="73"/>
      <c r="B899" s="73"/>
      <c r="C899" s="73"/>
      <c r="D899" s="73"/>
      <c r="E899" s="970"/>
      <c r="F899" s="73"/>
      <c r="G899" s="591"/>
      <c r="H899" s="988"/>
      <c r="I899" s="73"/>
      <c r="J899" s="73"/>
      <c r="K899" s="74"/>
      <c r="L899" s="74"/>
      <c r="M899" s="989"/>
      <c r="N899" s="74"/>
      <c r="O899" s="74"/>
      <c r="P899" s="74"/>
      <c r="Q899" s="74"/>
      <c r="R899" s="74"/>
      <c r="S899" s="73"/>
      <c r="T899" s="73"/>
      <c r="U899" s="73"/>
      <c r="V899" s="73"/>
      <c r="W899" s="73"/>
      <c r="X899" s="73"/>
      <c r="Y899" s="73"/>
      <c r="Z899" s="73"/>
      <c r="AA899" s="73"/>
      <c r="AB899" s="73"/>
    </row>
    <row r="900" spans="1:28" ht="15.75" customHeight="1">
      <c r="A900" s="73"/>
      <c r="B900" s="73"/>
      <c r="C900" s="73"/>
      <c r="D900" s="73"/>
      <c r="E900" s="970"/>
      <c r="F900" s="73"/>
      <c r="G900" s="591"/>
      <c r="H900" s="988"/>
      <c r="I900" s="73"/>
      <c r="J900" s="73"/>
      <c r="K900" s="74"/>
      <c r="L900" s="74"/>
      <c r="M900" s="989"/>
      <c r="N900" s="74"/>
      <c r="O900" s="74"/>
      <c r="P900" s="74"/>
      <c r="Q900" s="74"/>
      <c r="R900" s="74"/>
      <c r="S900" s="73"/>
      <c r="T900" s="73"/>
      <c r="U900" s="73"/>
      <c r="V900" s="73"/>
      <c r="W900" s="73"/>
      <c r="X900" s="73"/>
      <c r="Y900" s="73"/>
      <c r="Z900" s="73"/>
      <c r="AA900" s="73"/>
      <c r="AB900" s="73"/>
    </row>
    <row r="901" spans="1:28" ht="15.75" customHeight="1">
      <c r="A901" s="73"/>
      <c r="B901" s="73"/>
      <c r="C901" s="73"/>
      <c r="D901" s="73"/>
      <c r="E901" s="970"/>
      <c r="F901" s="73"/>
      <c r="G901" s="591"/>
      <c r="H901" s="988"/>
      <c r="I901" s="73"/>
      <c r="J901" s="73"/>
      <c r="K901" s="74"/>
      <c r="L901" s="74"/>
      <c r="M901" s="989"/>
      <c r="N901" s="74"/>
      <c r="O901" s="74"/>
      <c r="P901" s="74"/>
      <c r="Q901" s="74"/>
      <c r="R901" s="74"/>
      <c r="S901" s="73"/>
      <c r="T901" s="73"/>
      <c r="U901" s="73"/>
      <c r="V901" s="73"/>
      <c r="W901" s="73"/>
      <c r="X901" s="73"/>
      <c r="Y901" s="73"/>
      <c r="Z901" s="73"/>
      <c r="AA901" s="73"/>
      <c r="AB901" s="73"/>
    </row>
    <row r="902" spans="1:28" ht="15.75" customHeight="1">
      <c r="A902" s="73"/>
      <c r="B902" s="73"/>
      <c r="C902" s="73"/>
      <c r="D902" s="73"/>
      <c r="E902" s="970"/>
      <c r="F902" s="73"/>
      <c r="G902" s="591"/>
      <c r="H902" s="988"/>
      <c r="I902" s="73"/>
      <c r="J902" s="73"/>
      <c r="K902" s="74"/>
      <c r="L902" s="74"/>
      <c r="M902" s="989"/>
      <c r="N902" s="74"/>
      <c r="O902" s="74"/>
      <c r="P902" s="74"/>
      <c r="Q902" s="74"/>
      <c r="R902" s="74"/>
      <c r="S902" s="73"/>
      <c r="T902" s="73"/>
      <c r="U902" s="73"/>
      <c r="V902" s="73"/>
      <c r="W902" s="73"/>
      <c r="X902" s="73"/>
      <c r="Y902" s="73"/>
      <c r="Z902" s="73"/>
      <c r="AA902" s="73"/>
      <c r="AB902" s="73"/>
    </row>
    <row r="903" spans="1:28" ht="15.75" customHeight="1">
      <c r="A903" s="73"/>
      <c r="B903" s="73"/>
      <c r="C903" s="73"/>
      <c r="D903" s="73"/>
      <c r="E903" s="970"/>
      <c r="F903" s="73"/>
      <c r="G903" s="591"/>
      <c r="H903" s="988"/>
      <c r="I903" s="73"/>
      <c r="J903" s="73"/>
      <c r="K903" s="74"/>
      <c r="L903" s="74"/>
      <c r="M903" s="989"/>
      <c r="N903" s="74"/>
      <c r="O903" s="74"/>
      <c r="P903" s="74"/>
      <c r="Q903" s="74"/>
      <c r="R903" s="74"/>
      <c r="S903" s="73"/>
      <c r="T903" s="73"/>
      <c r="U903" s="73"/>
      <c r="V903" s="73"/>
      <c r="W903" s="73"/>
      <c r="X903" s="73"/>
      <c r="Y903" s="73"/>
      <c r="Z903" s="73"/>
      <c r="AA903" s="73"/>
      <c r="AB903" s="73"/>
    </row>
    <row r="904" spans="1:28" ht="15.75" customHeight="1">
      <c r="A904" s="73"/>
      <c r="B904" s="73"/>
      <c r="C904" s="73"/>
      <c r="D904" s="73"/>
      <c r="E904" s="970"/>
      <c r="F904" s="73"/>
      <c r="G904" s="591"/>
      <c r="H904" s="988"/>
      <c r="I904" s="73"/>
      <c r="J904" s="73"/>
      <c r="K904" s="74"/>
      <c r="L904" s="74"/>
      <c r="M904" s="989"/>
      <c r="N904" s="74"/>
      <c r="O904" s="74"/>
      <c r="P904" s="74"/>
      <c r="Q904" s="74"/>
      <c r="R904" s="74"/>
      <c r="S904" s="73"/>
      <c r="T904" s="73"/>
      <c r="U904" s="73"/>
      <c r="V904" s="73"/>
      <c r="W904" s="73"/>
      <c r="X904" s="73"/>
      <c r="Y904" s="73"/>
      <c r="Z904" s="73"/>
      <c r="AA904" s="73"/>
      <c r="AB904" s="73"/>
    </row>
    <row r="905" spans="1:28" ht="15.75" customHeight="1">
      <c r="A905" s="73"/>
      <c r="B905" s="73"/>
      <c r="C905" s="73"/>
      <c r="D905" s="73"/>
      <c r="E905" s="970"/>
      <c r="F905" s="73"/>
      <c r="G905" s="591"/>
      <c r="H905" s="988"/>
      <c r="I905" s="73"/>
      <c r="J905" s="73"/>
      <c r="K905" s="74"/>
      <c r="L905" s="74"/>
      <c r="M905" s="989"/>
      <c r="N905" s="74"/>
      <c r="O905" s="74"/>
      <c r="P905" s="74"/>
      <c r="Q905" s="74"/>
      <c r="R905" s="74"/>
      <c r="S905" s="73"/>
      <c r="T905" s="73"/>
      <c r="U905" s="73"/>
      <c r="V905" s="73"/>
      <c r="W905" s="73"/>
      <c r="X905" s="73"/>
      <c r="Y905" s="73"/>
      <c r="Z905" s="73"/>
      <c r="AA905" s="73"/>
      <c r="AB905" s="73"/>
    </row>
    <row r="906" spans="1:28" ht="15.75" customHeight="1">
      <c r="A906" s="73"/>
      <c r="B906" s="73"/>
      <c r="C906" s="73"/>
      <c r="D906" s="73"/>
      <c r="E906" s="970"/>
      <c r="F906" s="73"/>
      <c r="G906" s="591"/>
      <c r="H906" s="988"/>
      <c r="I906" s="73"/>
      <c r="J906" s="73"/>
      <c r="K906" s="74"/>
      <c r="L906" s="74"/>
      <c r="M906" s="989"/>
      <c r="N906" s="74"/>
      <c r="O906" s="74"/>
      <c r="P906" s="74"/>
      <c r="Q906" s="74"/>
      <c r="R906" s="74"/>
      <c r="S906" s="73"/>
      <c r="T906" s="73"/>
      <c r="U906" s="73"/>
      <c r="V906" s="73"/>
      <c r="W906" s="73"/>
      <c r="X906" s="73"/>
      <c r="Y906" s="73"/>
      <c r="Z906" s="73"/>
      <c r="AA906" s="73"/>
      <c r="AB906" s="73"/>
    </row>
    <row r="907" spans="1:28" ht="15.75" customHeight="1">
      <c r="A907" s="73"/>
      <c r="B907" s="73"/>
      <c r="C907" s="73"/>
      <c r="D907" s="73"/>
      <c r="E907" s="970"/>
      <c r="F907" s="73"/>
      <c r="G907" s="591"/>
      <c r="H907" s="988"/>
      <c r="I907" s="73"/>
      <c r="J907" s="73"/>
      <c r="K907" s="74"/>
      <c r="L907" s="74"/>
      <c r="M907" s="989"/>
      <c r="N907" s="74"/>
      <c r="O907" s="74"/>
      <c r="P907" s="74"/>
      <c r="Q907" s="74"/>
      <c r="R907" s="74"/>
      <c r="S907" s="73"/>
      <c r="T907" s="73"/>
      <c r="U907" s="73"/>
      <c r="V907" s="73"/>
      <c r="W907" s="73"/>
      <c r="X907" s="73"/>
      <c r="Y907" s="73"/>
      <c r="Z907" s="73"/>
      <c r="AA907" s="73"/>
      <c r="AB907" s="73"/>
    </row>
    <row r="908" spans="1:28" ht="15.75" customHeight="1">
      <c r="A908" s="73"/>
      <c r="B908" s="73"/>
      <c r="C908" s="73"/>
      <c r="D908" s="73"/>
      <c r="E908" s="970"/>
      <c r="F908" s="73"/>
      <c r="G908" s="591"/>
      <c r="H908" s="988"/>
      <c r="I908" s="73"/>
      <c r="J908" s="73"/>
      <c r="K908" s="74"/>
      <c r="L908" s="74"/>
      <c r="M908" s="989"/>
      <c r="N908" s="74"/>
      <c r="O908" s="74"/>
      <c r="P908" s="74"/>
      <c r="Q908" s="74"/>
      <c r="R908" s="74"/>
      <c r="S908" s="73"/>
      <c r="T908" s="73"/>
      <c r="U908" s="73"/>
      <c r="V908" s="73"/>
      <c r="W908" s="73"/>
      <c r="X908" s="73"/>
      <c r="Y908" s="73"/>
      <c r="Z908" s="73"/>
      <c r="AA908" s="73"/>
      <c r="AB908" s="73"/>
    </row>
    <row r="909" spans="1:28" ht="15.75" customHeight="1">
      <c r="A909" s="73"/>
      <c r="B909" s="73"/>
      <c r="C909" s="73"/>
      <c r="D909" s="73"/>
      <c r="E909" s="970"/>
      <c r="F909" s="73"/>
      <c r="G909" s="591"/>
      <c r="H909" s="988"/>
      <c r="I909" s="73"/>
      <c r="J909" s="73"/>
      <c r="K909" s="74"/>
      <c r="L909" s="74"/>
      <c r="M909" s="989"/>
      <c r="N909" s="74"/>
      <c r="O909" s="74"/>
      <c r="P909" s="74"/>
      <c r="Q909" s="74"/>
      <c r="R909" s="74"/>
      <c r="S909" s="73"/>
      <c r="T909" s="73"/>
      <c r="U909" s="73"/>
      <c r="V909" s="73"/>
      <c r="W909" s="73"/>
      <c r="X909" s="73"/>
      <c r="Y909" s="73"/>
      <c r="Z909" s="73"/>
      <c r="AA909" s="73"/>
      <c r="AB909" s="73"/>
    </row>
    <row r="910" spans="1:28" ht="15.75" customHeight="1">
      <c r="A910" s="73"/>
      <c r="B910" s="73"/>
      <c r="C910" s="73"/>
      <c r="D910" s="73"/>
      <c r="E910" s="970"/>
      <c r="F910" s="73"/>
      <c r="G910" s="591"/>
      <c r="H910" s="988"/>
      <c r="I910" s="73"/>
      <c r="J910" s="73"/>
      <c r="K910" s="74"/>
      <c r="L910" s="74"/>
      <c r="M910" s="989"/>
      <c r="N910" s="74"/>
      <c r="O910" s="74"/>
      <c r="P910" s="74"/>
      <c r="Q910" s="74"/>
      <c r="R910" s="74"/>
      <c r="S910" s="73"/>
      <c r="T910" s="73"/>
      <c r="U910" s="73"/>
      <c r="V910" s="73"/>
      <c r="W910" s="73"/>
      <c r="X910" s="73"/>
      <c r="Y910" s="73"/>
      <c r="Z910" s="73"/>
      <c r="AA910" s="73"/>
      <c r="AB910" s="73"/>
    </row>
    <row r="911" spans="1:28" ht="15.75" customHeight="1">
      <c r="A911" s="73"/>
      <c r="B911" s="73"/>
      <c r="C911" s="73"/>
      <c r="D911" s="73"/>
      <c r="E911" s="970"/>
      <c r="F911" s="73"/>
      <c r="G911" s="591"/>
      <c r="H911" s="988"/>
      <c r="I911" s="73"/>
      <c r="J911" s="73"/>
      <c r="K911" s="74"/>
      <c r="L911" s="74"/>
      <c r="M911" s="989"/>
      <c r="N911" s="74"/>
      <c r="O911" s="74"/>
      <c r="P911" s="74"/>
      <c r="Q911" s="74"/>
      <c r="R911" s="74"/>
      <c r="S911" s="73"/>
      <c r="T911" s="73"/>
      <c r="U911" s="73"/>
      <c r="V911" s="73"/>
      <c r="W911" s="73"/>
      <c r="X911" s="73"/>
      <c r="Y911" s="73"/>
      <c r="Z911" s="73"/>
      <c r="AA911" s="73"/>
      <c r="AB911" s="73"/>
    </row>
    <row r="912" spans="1:28" ht="15.75" customHeight="1">
      <c r="A912" s="73"/>
      <c r="B912" s="73"/>
      <c r="C912" s="73"/>
      <c r="D912" s="73"/>
      <c r="E912" s="970"/>
      <c r="F912" s="73"/>
      <c r="G912" s="591"/>
      <c r="H912" s="988"/>
      <c r="I912" s="73"/>
      <c r="J912" s="73"/>
      <c r="K912" s="74"/>
      <c r="L912" s="74"/>
      <c r="M912" s="989"/>
      <c r="N912" s="74"/>
      <c r="O912" s="74"/>
      <c r="P912" s="74"/>
      <c r="Q912" s="74"/>
      <c r="R912" s="74"/>
      <c r="S912" s="73"/>
      <c r="T912" s="73"/>
      <c r="U912" s="73"/>
      <c r="V912" s="73"/>
      <c r="W912" s="73"/>
      <c r="X912" s="73"/>
      <c r="Y912" s="73"/>
      <c r="Z912" s="73"/>
      <c r="AA912" s="73"/>
      <c r="AB912" s="73"/>
    </row>
    <row r="913" spans="1:28" ht="15.75" customHeight="1">
      <c r="A913" s="73"/>
      <c r="B913" s="73"/>
      <c r="C913" s="73"/>
      <c r="D913" s="73"/>
      <c r="E913" s="970"/>
      <c r="F913" s="73"/>
      <c r="G913" s="591"/>
      <c r="H913" s="988"/>
      <c r="I913" s="73"/>
      <c r="J913" s="73"/>
      <c r="K913" s="74"/>
      <c r="L913" s="74"/>
      <c r="M913" s="989"/>
      <c r="N913" s="74"/>
      <c r="O913" s="74"/>
      <c r="P913" s="74"/>
      <c r="Q913" s="74"/>
      <c r="R913" s="74"/>
      <c r="S913" s="73"/>
      <c r="T913" s="73"/>
      <c r="U913" s="73"/>
      <c r="V913" s="73"/>
      <c r="W913" s="73"/>
      <c r="X913" s="73"/>
      <c r="Y913" s="73"/>
      <c r="Z913" s="73"/>
      <c r="AA913" s="73"/>
      <c r="AB913" s="73"/>
    </row>
    <row r="914" spans="1:28" ht="15.75" customHeight="1">
      <c r="A914" s="73"/>
      <c r="B914" s="73"/>
      <c r="C914" s="73"/>
      <c r="D914" s="73"/>
      <c r="E914" s="970"/>
      <c r="F914" s="73"/>
      <c r="G914" s="591"/>
      <c r="H914" s="988"/>
      <c r="I914" s="73"/>
      <c r="J914" s="73"/>
      <c r="K914" s="74"/>
      <c r="L914" s="74"/>
      <c r="M914" s="989"/>
      <c r="N914" s="74"/>
      <c r="O914" s="74"/>
      <c r="P914" s="74"/>
      <c r="Q914" s="74"/>
      <c r="R914" s="74"/>
      <c r="S914" s="73"/>
      <c r="T914" s="73"/>
      <c r="U914" s="73"/>
      <c r="V914" s="73"/>
      <c r="W914" s="73"/>
      <c r="X914" s="73"/>
      <c r="Y914" s="73"/>
      <c r="Z914" s="73"/>
      <c r="AA914" s="73"/>
      <c r="AB914" s="73"/>
    </row>
    <row r="915" spans="1:28" ht="15.75" customHeight="1">
      <c r="A915" s="73"/>
      <c r="B915" s="73"/>
      <c r="C915" s="73"/>
      <c r="D915" s="73"/>
      <c r="E915" s="970"/>
      <c r="F915" s="73"/>
      <c r="G915" s="591"/>
      <c r="H915" s="988"/>
      <c r="I915" s="73"/>
      <c r="J915" s="73"/>
      <c r="K915" s="74"/>
      <c r="L915" s="74"/>
      <c r="M915" s="989"/>
      <c r="N915" s="74"/>
      <c r="O915" s="74"/>
      <c r="P915" s="74"/>
      <c r="Q915" s="74"/>
      <c r="R915" s="74"/>
      <c r="S915" s="73"/>
      <c r="T915" s="73"/>
      <c r="U915" s="73"/>
      <c r="V915" s="73"/>
      <c r="W915" s="73"/>
      <c r="X915" s="73"/>
      <c r="Y915" s="73"/>
      <c r="Z915" s="73"/>
      <c r="AA915" s="73"/>
      <c r="AB915" s="73"/>
    </row>
    <row r="916" spans="1:28" ht="15.75" customHeight="1">
      <c r="A916" s="73"/>
      <c r="B916" s="73"/>
      <c r="C916" s="73"/>
      <c r="D916" s="73"/>
      <c r="E916" s="970"/>
      <c r="F916" s="73"/>
      <c r="G916" s="591"/>
      <c r="H916" s="988"/>
      <c r="I916" s="73"/>
      <c r="J916" s="73"/>
      <c r="K916" s="74"/>
      <c r="L916" s="74"/>
      <c r="M916" s="989"/>
      <c r="N916" s="74"/>
      <c r="O916" s="74"/>
      <c r="P916" s="74"/>
      <c r="Q916" s="74"/>
      <c r="R916" s="74"/>
      <c r="S916" s="73"/>
      <c r="T916" s="73"/>
      <c r="U916" s="73"/>
      <c r="V916" s="73"/>
      <c r="W916" s="73"/>
      <c r="X916" s="73"/>
      <c r="Y916" s="73"/>
      <c r="Z916" s="73"/>
      <c r="AA916" s="73"/>
      <c r="AB916" s="73"/>
    </row>
    <row r="917" spans="1:28" ht="15.75" customHeight="1">
      <c r="A917" s="73"/>
      <c r="B917" s="73"/>
      <c r="C917" s="73"/>
      <c r="D917" s="73"/>
      <c r="E917" s="970"/>
      <c r="F917" s="73"/>
      <c r="G917" s="591"/>
      <c r="H917" s="988"/>
      <c r="I917" s="73"/>
      <c r="J917" s="73"/>
      <c r="K917" s="74"/>
      <c r="L917" s="74"/>
      <c r="M917" s="989"/>
      <c r="N917" s="74"/>
      <c r="O917" s="74"/>
      <c r="P917" s="74"/>
      <c r="Q917" s="74"/>
      <c r="R917" s="74"/>
      <c r="S917" s="73"/>
      <c r="T917" s="73"/>
      <c r="U917" s="73"/>
      <c r="V917" s="73"/>
      <c r="W917" s="73"/>
      <c r="X917" s="73"/>
      <c r="Y917" s="73"/>
      <c r="Z917" s="73"/>
      <c r="AA917" s="73"/>
      <c r="AB917" s="73"/>
    </row>
    <row r="918" spans="1:28" ht="15.75" customHeight="1">
      <c r="A918" s="73"/>
      <c r="B918" s="73"/>
      <c r="C918" s="73"/>
      <c r="D918" s="73"/>
      <c r="E918" s="970"/>
      <c r="F918" s="73"/>
      <c r="G918" s="591"/>
      <c r="H918" s="988"/>
      <c r="I918" s="73"/>
      <c r="J918" s="73"/>
      <c r="K918" s="74"/>
      <c r="L918" s="74"/>
      <c r="M918" s="989"/>
      <c r="N918" s="74"/>
      <c r="O918" s="74"/>
      <c r="P918" s="74"/>
      <c r="Q918" s="74"/>
      <c r="R918" s="74"/>
      <c r="S918" s="73"/>
      <c r="T918" s="73"/>
      <c r="U918" s="73"/>
      <c r="V918" s="73"/>
      <c r="W918" s="73"/>
      <c r="X918" s="73"/>
      <c r="Y918" s="73"/>
      <c r="Z918" s="73"/>
      <c r="AA918" s="73"/>
      <c r="AB918" s="73"/>
    </row>
    <row r="919" spans="1:28" ht="15.75" customHeight="1">
      <c r="A919" s="73"/>
      <c r="B919" s="73"/>
      <c r="C919" s="73"/>
      <c r="D919" s="73"/>
      <c r="E919" s="970"/>
      <c r="F919" s="73"/>
      <c r="G919" s="591"/>
      <c r="H919" s="988"/>
      <c r="I919" s="73"/>
      <c r="J919" s="73"/>
      <c r="K919" s="74"/>
      <c r="L919" s="74"/>
      <c r="M919" s="989"/>
      <c r="N919" s="74"/>
      <c r="O919" s="74"/>
      <c r="P919" s="74"/>
      <c r="Q919" s="74"/>
      <c r="R919" s="74"/>
      <c r="S919" s="73"/>
      <c r="T919" s="73"/>
      <c r="U919" s="73"/>
      <c r="V919" s="73"/>
      <c r="W919" s="73"/>
      <c r="X919" s="73"/>
      <c r="Y919" s="73"/>
      <c r="Z919" s="73"/>
      <c r="AA919" s="73"/>
      <c r="AB919" s="73"/>
    </row>
    <row r="920" spans="1:28" ht="15.75" customHeight="1">
      <c r="A920" s="73"/>
      <c r="B920" s="73"/>
      <c r="C920" s="73"/>
      <c r="D920" s="73"/>
      <c r="E920" s="970"/>
      <c r="F920" s="73"/>
      <c r="G920" s="591"/>
      <c r="H920" s="988"/>
      <c r="I920" s="73"/>
      <c r="J920" s="73"/>
      <c r="K920" s="74"/>
      <c r="L920" s="74"/>
      <c r="M920" s="989"/>
      <c r="N920" s="74"/>
      <c r="O920" s="74"/>
      <c r="P920" s="74"/>
      <c r="Q920" s="74"/>
      <c r="R920" s="74"/>
      <c r="S920" s="73"/>
      <c r="T920" s="73"/>
      <c r="U920" s="73"/>
      <c r="V920" s="73"/>
      <c r="W920" s="73"/>
      <c r="X920" s="73"/>
      <c r="Y920" s="73"/>
      <c r="Z920" s="73"/>
      <c r="AA920" s="73"/>
      <c r="AB920" s="73"/>
    </row>
    <row r="921" spans="1:28" ht="15.75" customHeight="1">
      <c r="A921" s="73"/>
      <c r="B921" s="73"/>
      <c r="C921" s="73"/>
      <c r="D921" s="73"/>
      <c r="E921" s="970"/>
      <c r="F921" s="73"/>
      <c r="G921" s="591"/>
      <c r="H921" s="988"/>
      <c r="I921" s="73"/>
      <c r="J921" s="73"/>
      <c r="K921" s="74"/>
      <c r="L921" s="74"/>
      <c r="M921" s="989"/>
      <c r="N921" s="74"/>
      <c r="O921" s="74"/>
      <c r="P921" s="74"/>
      <c r="Q921" s="74"/>
      <c r="R921" s="74"/>
      <c r="S921" s="73"/>
      <c r="T921" s="73"/>
      <c r="U921" s="73"/>
      <c r="V921" s="73"/>
      <c r="W921" s="73"/>
      <c r="X921" s="73"/>
      <c r="Y921" s="73"/>
      <c r="Z921" s="73"/>
      <c r="AA921" s="73"/>
      <c r="AB921" s="73"/>
    </row>
    <row r="922" spans="1:28" ht="15.75" customHeight="1">
      <c r="A922" s="73"/>
      <c r="B922" s="73"/>
      <c r="C922" s="73"/>
      <c r="D922" s="73"/>
      <c r="E922" s="970"/>
      <c r="F922" s="73"/>
      <c r="G922" s="591"/>
      <c r="H922" s="988"/>
      <c r="I922" s="73"/>
      <c r="J922" s="73"/>
      <c r="K922" s="74"/>
      <c r="L922" s="74"/>
      <c r="M922" s="989"/>
      <c r="N922" s="74"/>
      <c r="O922" s="74"/>
      <c r="P922" s="74"/>
      <c r="Q922" s="74"/>
      <c r="R922" s="74"/>
      <c r="S922" s="73"/>
      <c r="T922" s="73"/>
      <c r="U922" s="73"/>
      <c r="V922" s="73"/>
      <c r="W922" s="73"/>
      <c r="X922" s="73"/>
      <c r="Y922" s="73"/>
      <c r="Z922" s="73"/>
      <c r="AA922" s="73"/>
      <c r="AB922" s="73"/>
    </row>
    <row r="923" spans="1:28" ht="15.75" customHeight="1">
      <c r="A923" s="73"/>
      <c r="B923" s="73"/>
      <c r="C923" s="73"/>
      <c r="D923" s="73"/>
      <c r="E923" s="970"/>
      <c r="F923" s="73"/>
      <c r="G923" s="591"/>
      <c r="H923" s="988"/>
      <c r="I923" s="73"/>
      <c r="J923" s="73"/>
      <c r="K923" s="74"/>
      <c r="L923" s="74"/>
      <c r="M923" s="989"/>
      <c r="N923" s="74"/>
      <c r="O923" s="74"/>
      <c r="P923" s="74"/>
      <c r="Q923" s="74"/>
      <c r="R923" s="74"/>
      <c r="S923" s="73"/>
      <c r="T923" s="73"/>
      <c r="U923" s="73"/>
      <c r="V923" s="73"/>
      <c r="W923" s="73"/>
      <c r="X923" s="73"/>
      <c r="Y923" s="73"/>
      <c r="Z923" s="73"/>
      <c r="AA923" s="73"/>
      <c r="AB923" s="73"/>
    </row>
    <row r="924" spans="1:28" ht="15.75" customHeight="1">
      <c r="A924" s="73"/>
      <c r="B924" s="73"/>
      <c r="C924" s="73"/>
      <c r="D924" s="73"/>
      <c r="E924" s="970"/>
      <c r="F924" s="73"/>
      <c r="G924" s="591"/>
      <c r="H924" s="988"/>
      <c r="I924" s="73"/>
      <c r="J924" s="73"/>
      <c r="K924" s="74"/>
      <c r="L924" s="74"/>
      <c r="M924" s="989"/>
      <c r="N924" s="74"/>
      <c r="O924" s="74"/>
      <c r="P924" s="74"/>
      <c r="Q924" s="74"/>
      <c r="R924" s="74"/>
      <c r="S924" s="73"/>
      <c r="T924" s="73"/>
      <c r="U924" s="73"/>
      <c r="V924" s="73"/>
      <c r="W924" s="73"/>
      <c r="X924" s="73"/>
      <c r="Y924" s="73"/>
      <c r="Z924" s="73"/>
      <c r="AA924" s="73"/>
      <c r="AB924" s="73"/>
    </row>
    <row r="925" spans="1:28" ht="15.75" customHeight="1">
      <c r="A925" s="73"/>
      <c r="B925" s="73"/>
      <c r="C925" s="73"/>
      <c r="D925" s="73"/>
      <c r="E925" s="970"/>
      <c r="F925" s="73"/>
      <c r="G925" s="591"/>
      <c r="H925" s="988"/>
      <c r="I925" s="73"/>
      <c r="J925" s="73"/>
      <c r="K925" s="74"/>
      <c r="L925" s="74"/>
      <c r="M925" s="989"/>
      <c r="N925" s="74"/>
      <c r="O925" s="74"/>
      <c r="P925" s="74"/>
      <c r="Q925" s="74"/>
      <c r="R925" s="74"/>
      <c r="S925" s="73"/>
      <c r="T925" s="73"/>
      <c r="U925" s="73"/>
      <c r="V925" s="73"/>
      <c r="W925" s="73"/>
      <c r="X925" s="73"/>
      <c r="Y925" s="73"/>
      <c r="Z925" s="73"/>
      <c r="AA925" s="73"/>
      <c r="AB925" s="73"/>
    </row>
    <row r="926" spans="1:28" ht="15.75" customHeight="1">
      <c r="A926" s="73"/>
      <c r="B926" s="73"/>
      <c r="C926" s="73"/>
      <c r="D926" s="73"/>
      <c r="E926" s="970"/>
      <c r="F926" s="73"/>
      <c r="G926" s="591"/>
      <c r="H926" s="988"/>
      <c r="I926" s="73"/>
      <c r="J926" s="73"/>
      <c r="K926" s="74"/>
      <c r="L926" s="74"/>
      <c r="M926" s="989"/>
      <c r="N926" s="74"/>
      <c r="O926" s="74"/>
      <c r="P926" s="74"/>
      <c r="Q926" s="74"/>
      <c r="R926" s="74"/>
      <c r="S926" s="73"/>
      <c r="T926" s="73"/>
      <c r="U926" s="73"/>
      <c r="V926" s="73"/>
      <c r="W926" s="73"/>
      <c r="X926" s="73"/>
      <c r="Y926" s="73"/>
      <c r="Z926" s="73"/>
      <c r="AA926" s="73"/>
      <c r="AB926" s="73"/>
    </row>
    <row r="927" spans="1:28" ht="15.75" customHeight="1">
      <c r="A927" s="73"/>
      <c r="B927" s="73"/>
      <c r="C927" s="73"/>
      <c r="D927" s="73"/>
      <c r="E927" s="970"/>
      <c r="F927" s="73"/>
      <c r="G927" s="591"/>
      <c r="H927" s="988"/>
      <c r="I927" s="73"/>
      <c r="J927" s="73"/>
      <c r="K927" s="74"/>
      <c r="L927" s="74"/>
      <c r="M927" s="989"/>
      <c r="N927" s="74"/>
      <c r="O927" s="74"/>
      <c r="P927" s="74"/>
      <c r="Q927" s="74"/>
      <c r="R927" s="74"/>
      <c r="S927" s="73"/>
      <c r="T927" s="73"/>
      <c r="U927" s="73"/>
      <c r="V927" s="73"/>
      <c r="W927" s="73"/>
      <c r="X927" s="73"/>
      <c r="Y927" s="73"/>
      <c r="Z927" s="73"/>
      <c r="AA927" s="73"/>
      <c r="AB927" s="73"/>
    </row>
    <row r="928" spans="1:28" ht="15.75" customHeight="1">
      <c r="A928" s="73"/>
      <c r="B928" s="73"/>
      <c r="C928" s="73"/>
      <c r="D928" s="73"/>
      <c r="E928" s="970"/>
      <c r="F928" s="73"/>
      <c r="G928" s="591"/>
      <c r="H928" s="988"/>
      <c r="I928" s="73"/>
      <c r="J928" s="73"/>
      <c r="K928" s="74"/>
      <c r="L928" s="74"/>
      <c r="M928" s="989"/>
      <c r="N928" s="74"/>
      <c r="O928" s="74"/>
      <c r="P928" s="74"/>
      <c r="Q928" s="74"/>
      <c r="R928" s="74"/>
      <c r="S928" s="73"/>
      <c r="T928" s="73"/>
      <c r="U928" s="73"/>
      <c r="V928" s="73"/>
      <c r="W928" s="73"/>
      <c r="X928" s="73"/>
      <c r="Y928" s="73"/>
      <c r="Z928" s="73"/>
      <c r="AA928" s="73"/>
      <c r="AB928" s="73"/>
    </row>
    <row r="929" spans="1:28" ht="15.75" customHeight="1">
      <c r="A929" s="73"/>
      <c r="B929" s="73"/>
      <c r="C929" s="73"/>
      <c r="D929" s="73"/>
      <c r="E929" s="970"/>
      <c r="F929" s="73"/>
      <c r="G929" s="591"/>
      <c r="H929" s="988"/>
      <c r="I929" s="73"/>
      <c r="J929" s="73"/>
      <c r="K929" s="74"/>
      <c r="L929" s="74"/>
      <c r="M929" s="989"/>
      <c r="N929" s="74"/>
      <c r="O929" s="74"/>
      <c r="P929" s="74"/>
      <c r="Q929" s="74"/>
      <c r="R929" s="74"/>
      <c r="S929" s="73"/>
      <c r="T929" s="73"/>
      <c r="U929" s="73"/>
      <c r="V929" s="73"/>
      <c r="W929" s="73"/>
      <c r="X929" s="73"/>
      <c r="Y929" s="73"/>
      <c r="Z929" s="73"/>
      <c r="AA929" s="73"/>
      <c r="AB929" s="73"/>
    </row>
    <row r="930" spans="1:28" ht="15.75" customHeight="1">
      <c r="A930" s="73"/>
      <c r="B930" s="73"/>
      <c r="C930" s="73"/>
      <c r="D930" s="73"/>
      <c r="E930" s="970"/>
      <c r="F930" s="73"/>
      <c r="G930" s="591"/>
      <c r="H930" s="988"/>
      <c r="I930" s="73"/>
      <c r="J930" s="73"/>
      <c r="K930" s="74"/>
      <c r="L930" s="74"/>
      <c r="M930" s="989"/>
      <c r="N930" s="74"/>
      <c r="O930" s="74"/>
      <c r="P930" s="74"/>
      <c r="Q930" s="74"/>
      <c r="R930" s="74"/>
      <c r="S930" s="73"/>
      <c r="T930" s="73"/>
      <c r="U930" s="73"/>
      <c r="V930" s="73"/>
      <c r="W930" s="73"/>
      <c r="X930" s="73"/>
      <c r="Y930" s="73"/>
      <c r="Z930" s="73"/>
      <c r="AA930" s="73"/>
      <c r="AB930" s="73"/>
    </row>
    <row r="931" spans="1:28" ht="15.75" customHeight="1">
      <c r="A931" s="73"/>
      <c r="B931" s="73"/>
      <c r="C931" s="73"/>
      <c r="D931" s="73"/>
      <c r="E931" s="970"/>
      <c r="F931" s="73"/>
      <c r="G931" s="591"/>
      <c r="H931" s="988"/>
      <c r="I931" s="73"/>
      <c r="J931" s="73"/>
      <c r="K931" s="74"/>
      <c r="L931" s="74"/>
      <c r="M931" s="989"/>
      <c r="N931" s="74"/>
      <c r="O931" s="74"/>
      <c r="P931" s="74"/>
      <c r="Q931" s="74"/>
      <c r="R931" s="74"/>
      <c r="S931" s="73"/>
      <c r="T931" s="73"/>
      <c r="U931" s="73"/>
      <c r="V931" s="73"/>
      <c r="W931" s="73"/>
      <c r="X931" s="73"/>
      <c r="Y931" s="73"/>
      <c r="Z931" s="73"/>
      <c r="AA931" s="73"/>
      <c r="AB931" s="73"/>
    </row>
    <row r="932" spans="1:28" ht="15.75" customHeight="1">
      <c r="A932" s="73"/>
      <c r="B932" s="73"/>
      <c r="C932" s="73"/>
      <c r="D932" s="73"/>
      <c r="E932" s="970"/>
      <c r="F932" s="73"/>
      <c r="G932" s="591"/>
      <c r="H932" s="988"/>
      <c r="I932" s="73"/>
      <c r="J932" s="73"/>
      <c r="K932" s="74"/>
      <c r="L932" s="74"/>
      <c r="M932" s="989"/>
      <c r="N932" s="74"/>
      <c r="O932" s="74"/>
      <c r="P932" s="74"/>
      <c r="Q932" s="74"/>
      <c r="R932" s="74"/>
      <c r="S932" s="73"/>
      <c r="T932" s="73"/>
      <c r="U932" s="73"/>
      <c r="V932" s="73"/>
      <c r="W932" s="73"/>
      <c r="X932" s="73"/>
      <c r="Y932" s="73"/>
      <c r="Z932" s="73"/>
      <c r="AA932" s="73"/>
      <c r="AB932" s="73"/>
    </row>
    <row r="933" spans="1:28" ht="15.75" customHeight="1">
      <c r="A933" s="73"/>
      <c r="B933" s="73"/>
      <c r="C933" s="73"/>
      <c r="D933" s="73"/>
      <c r="E933" s="970"/>
      <c r="F933" s="73"/>
      <c r="G933" s="591"/>
      <c r="H933" s="988"/>
      <c r="I933" s="73"/>
      <c r="J933" s="73"/>
      <c r="K933" s="74"/>
      <c r="L933" s="74"/>
      <c r="M933" s="989"/>
      <c r="N933" s="74"/>
      <c r="O933" s="74"/>
      <c r="P933" s="74"/>
      <c r="Q933" s="74"/>
      <c r="R933" s="74"/>
      <c r="S933" s="73"/>
      <c r="T933" s="73"/>
      <c r="U933" s="73"/>
      <c r="V933" s="73"/>
      <c r="W933" s="73"/>
      <c r="X933" s="73"/>
      <c r="Y933" s="73"/>
      <c r="Z933" s="73"/>
      <c r="AA933" s="73"/>
      <c r="AB933" s="73"/>
    </row>
    <row r="934" spans="1:28" ht="15.75" customHeight="1">
      <c r="A934" s="73"/>
      <c r="B934" s="73"/>
      <c r="C934" s="73"/>
      <c r="D934" s="73"/>
      <c r="E934" s="970"/>
      <c r="F934" s="73"/>
      <c r="G934" s="591"/>
      <c r="H934" s="988"/>
      <c r="I934" s="73"/>
      <c r="J934" s="73"/>
      <c r="K934" s="74"/>
      <c r="L934" s="74"/>
      <c r="M934" s="989"/>
      <c r="N934" s="74"/>
      <c r="O934" s="74"/>
      <c r="P934" s="74"/>
      <c r="Q934" s="74"/>
      <c r="R934" s="74"/>
      <c r="S934" s="73"/>
      <c r="T934" s="73"/>
      <c r="U934" s="73"/>
      <c r="V934" s="73"/>
      <c r="W934" s="73"/>
      <c r="X934" s="73"/>
      <c r="Y934" s="73"/>
      <c r="Z934" s="73"/>
      <c r="AA934" s="73"/>
      <c r="AB934" s="73"/>
    </row>
    <row r="935" spans="1:28" ht="15.75" customHeight="1">
      <c r="A935" s="73"/>
      <c r="B935" s="73"/>
      <c r="C935" s="73"/>
      <c r="D935" s="73"/>
      <c r="E935" s="970"/>
      <c r="F935" s="73"/>
      <c r="G935" s="591"/>
      <c r="H935" s="988"/>
      <c r="I935" s="73"/>
      <c r="J935" s="73"/>
      <c r="K935" s="74"/>
      <c r="L935" s="74"/>
      <c r="M935" s="989"/>
      <c r="N935" s="74"/>
      <c r="O935" s="74"/>
      <c r="P935" s="74"/>
      <c r="Q935" s="74"/>
      <c r="R935" s="74"/>
      <c r="S935" s="73"/>
      <c r="T935" s="73"/>
      <c r="U935" s="73"/>
      <c r="V935" s="73"/>
      <c r="W935" s="73"/>
      <c r="X935" s="73"/>
      <c r="Y935" s="73"/>
      <c r="Z935" s="73"/>
      <c r="AA935" s="73"/>
      <c r="AB935" s="73"/>
    </row>
    <row r="936" spans="1:28" ht="15.75" customHeight="1">
      <c r="A936" s="73"/>
      <c r="B936" s="73"/>
      <c r="C936" s="73"/>
      <c r="D936" s="73"/>
      <c r="E936" s="970"/>
      <c r="F936" s="73"/>
      <c r="G936" s="591"/>
      <c r="H936" s="988"/>
      <c r="I936" s="73"/>
      <c r="J936" s="73"/>
      <c r="K936" s="74"/>
      <c r="L936" s="74"/>
      <c r="M936" s="989"/>
      <c r="N936" s="74"/>
      <c r="O936" s="74"/>
      <c r="P936" s="74"/>
      <c r="Q936" s="74"/>
      <c r="R936" s="74"/>
      <c r="S936" s="73"/>
      <c r="T936" s="73"/>
      <c r="U936" s="73"/>
      <c r="V936" s="73"/>
      <c r="W936" s="73"/>
      <c r="X936" s="73"/>
      <c r="Y936" s="73"/>
      <c r="Z936" s="73"/>
      <c r="AA936" s="73"/>
      <c r="AB936" s="73"/>
    </row>
    <row r="937" spans="1:28" ht="15.75" customHeight="1">
      <c r="A937" s="73"/>
      <c r="B937" s="73"/>
      <c r="C937" s="73"/>
      <c r="D937" s="73"/>
      <c r="E937" s="970"/>
      <c r="F937" s="73"/>
      <c r="G937" s="591"/>
      <c r="H937" s="988"/>
      <c r="I937" s="73"/>
      <c r="J937" s="73"/>
      <c r="K937" s="74"/>
      <c r="L937" s="74"/>
      <c r="M937" s="989"/>
      <c r="N937" s="74"/>
      <c r="O937" s="74"/>
      <c r="P937" s="74"/>
      <c r="Q937" s="74"/>
      <c r="R937" s="74"/>
      <c r="S937" s="73"/>
      <c r="T937" s="73"/>
      <c r="U937" s="73"/>
      <c r="V937" s="73"/>
      <c r="W937" s="73"/>
      <c r="X937" s="73"/>
      <c r="Y937" s="73"/>
      <c r="Z937" s="73"/>
      <c r="AA937" s="73"/>
      <c r="AB937" s="73"/>
    </row>
    <row r="938" spans="1:28" ht="15.75" customHeight="1">
      <c r="A938" s="73"/>
      <c r="B938" s="73"/>
      <c r="C938" s="73"/>
      <c r="D938" s="73"/>
      <c r="E938" s="970"/>
      <c r="F938" s="73"/>
      <c r="G938" s="591"/>
      <c r="H938" s="988"/>
      <c r="I938" s="73"/>
      <c r="J938" s="73"/>
      <c r="K938" s="74"/>
      <c r="L938" s="74"/>
      <c r="M938" s="989"/>
      <c r="N938" s="74"/>
      <c r="O938" s="74"/>
      <c r="P938" s="74"/>
      <c r="Q938" s="74"/>
      <c r="R938" s="74"/>
      <c r="S938" s="73"/>
      <c r="T938" s="73"/>
      <c r="U938" s="73"/>
      <c r="V938" s="73"/>
      <c r="W938" s="73"/>
      <c r="X938" s="73"/>
      <c r="Y938" s="73"/>
      <c r="Z938" s="73"/>
      <c r="AA938" s="73"/>
      <c r="AB938" s="73"/>
    </row>
    <row r="939" spans="1:28" ht="15.75" customHeight="1">
      <c r="A939" s="73"/>
      <c r="B939" s="73"/>
      <c r="C939" s="73"/>
      <c r="D939" s="73"/>
      <c r="E939" s="970"/>
      <c r="F939" s="73"/>
      <c r="G939" s="591"/>
      <c r="H939" s="988"/>
      <c r="I939" s="73"/>
      <c r="J939" s="73"/>
      <c r="K939" s="74"/>
      <c r="L939" s="74"/>
      <c r="M939" s="989"/>
      <c r="N939" s="74"/>
      <c r="O939" s="74"/>
      <c r="P939" s="74"/>
      <c r="Q939" s="74"/>
      <c r="R939" s="74"/>
      <c r="S939" s="73"/>
      <c r="T939" s="73"/>
      <c r="U939" s="73"/>
      <c r="V939" s="73"/>
      <c r="W939" s="73"/>
      <c r="X939" s="73"/>
      <c r="Y939" s="73"/>
      <c r="Z939" s="73"/>
      <c r="AA939" s="73"/>
      <c r="AB939" s="73"/>
    </row>
    <row r="940" spans="1:28" ht="15.75" customHeight="1">
      <c r="A940" s="73"/>
      <c r="B940" s="73"/>
      <c r="C940" s="73"/>
      <c r="D940" s="73"/>
      <c r="E940" s="970"/>
      <c r="F940" s="73"/>
      <c r="G940" s="591"/>
      <c r="H940" s="988"/>
      <c r="I940" s="73"/>
      <c r="J940" s="73"/>
      <c r="K940" s="74"/>
      <c r="L940" s="74"/>
      <c r="M940" s="989"/>
      <c r="N940" s="74"/>
      <c r="O940" s="74"/>
      <c r="P940" s="74"/>
      <c r="Q940" s="74"/>
      <c r="R940" s="74"/>
      <c r="S940" s="73"/>
      <c r="T940" s="73"/>
      <c r="U940" s="73"/>
      <c r="V940" s="73"/>
      <c r="W940" s="73"/>
      <c r="X940" s="73"/>
      <c r="Y940" s="73"/>
      <c r="Z940" s="73"/>
      <c r="AA940" s="73"/>
      <c r="AB940" s="73"/>
    </row>
    <row r="941" spans="1:28" ht="15.75" customHeight="1">
      <c r="A941" s="73"/>
      <c r="B941" s="73"/>
      <c r="C941" s="73"/>
      <c r="D941" s="73"/>
      <c r="E941" s="970"/>
      <c r="F941" s="73"/>
      <c r="G941" s="591"/>
      <c r="H941" s="988"/>
      <c r="I941" s="73"/>
      <c r="J941" s="73"/>
      <c r="K941" s="74"/>
      <c r="L941" s="74"/>
      <c r="M941" s="989"/>
      <c r="N941" s="74"/>
      <c r="O941" s="74"/>
      <c r="P941" s="74"/>
      <c r="Q941" s="74"/>
      <c r="R941" s="74"/>
      <c r="S941" s="73"/>
      <c r="T941" s="73"/>
      <c r="U941" s="73"/>
      <c r="V941" s="73"/>
      <c r="W941" s="73"/>
      <c r="X941" s="73"/>
      <c r="Y941" s="73"/>
      <c r="Z941" s="73"/>
      <c r="AA941" s="73"/>
      <c r="AB941" s="73"/>
    </row>
    <row r="942" spans="1:28" ht="15.75" customHeight="1">
      <c r="A942" s="73"/>
      <c r="B942" s="73"/>
      <c r="C942" s="73"/>
      <c r="D942" s="73"/>
      <c r="E942" s="970"/>
      <c r="F942" s="73"/>
      <c r="G942" s="591"/>
      <c r="H942" s="988"/>
      <c r="I942" s="73"/>
      <c r="J942" s="73"/>
      <c r="K942" s="74"/>
      <c r="L942" s="74"/>
      <c r="M942" s="989"/>
      <c r="N942" s="74"/>
      <c r="O942" s="74"/>
      <c r="P942" s="74"/>
      <c r="Q942" s="74"/>
      <c r="R942" s="74"/>
      <c r="S942" s="73"/>
      <c r="T942" s="73"/>
      <c r="U942" s="73"/>
      <c r="V942" s="73"/>
      <c r="W942" s="73"/>
      <c r="X942" s="73"/>
      <c r="Y942" s="73"/>
      <c r="Z942" s="73"/>
      <c r="AA942" s="73"/>
      <c r="AB942" s="73"/>
    </row>
    <row r="943" spans="1:28" ht="15.75" customHeight="1">
      <c r="A943" s="73"/>
      <c r="B943" s="73"/>
      <c r="C943" s="73"/>
      <c r="D943" s="73"/>
      <c r="E943" s="970"/>
      <c r="F943" s="73"/>
      <c r="G943" s="591"/>
      <c r="H943" s="988"/>
      <c r="I943" s="73"/>
      <c r="J943" s="73"/>
      <c r="K943" s="74"/>
      <c r="L943" s="74"/>
      <c r="M943" s="989"/>
      <c r="N943" s="74"/>
      <c r="O943" s="74"/>
      <c r="P943" s="74"/>
      <c r="Q943" s="74"/>
      <c r="R943" s="74"/>
      <c r="S943" s="73"/>
      <c r="T943" s="73"/>
      <c r="U943" s="73"/>
      <c r="V943" s="73"/>
      <c r="W943" s="73"/>
      <c r="X943" s="73"/>
      <c r="Y943" s="73"/>
      <c r="Z943" s="73"/>
      <c r="AA943" s="73"/>
      <c r="AB943" s="73"/>
    </row>
    <row r="944" spans="1:28" ht="15.75" customHeight="1">
      <c r="A944" s="73"/>
      <c r="B944" s="73"/>
      <c r="C944" s="73"/>
      <c r="D944" s="73"/>
      <c r="E944" s="970"/>
      <c r="F944" s="73"/>
      <c r="G944" s="591"/>
      <c r="H944" s="988"/>
      <c r="I944" s="73"/>
      <c r="J944" s="73"/>
      <c r="K944" s="74"/>
      <c r="L944" s="74"/>
      <c r="M944" s="989"/>
      <c r="N944" s="74"/>
      <c r="O944" s="74"/>
      <c r="P944" s="74"/>
      <c r="Q944" s="74"/>
      <c r="R944" s="74"/>
      <c r="S944" s="73"/>
      <c r="T944" s="73"/>
      <c r="U944" s="73"/>
      <c r="V944" s="73"/>
      <c r="W944" s="73"/>
      <c r="X944" s="73"/>
      <c r="Y944" s="73"/>
      <c r="Z944" s="73"/>
      <c r="AA944" s="73"/>
      <c r="AB944" s="73"/>
    </row>
    <row r="945" spans="1:28" ht="15.75" customHeight="1">
      <c r="A945" s="73"/>
      <c r="B945" s="73"/>
      <c r="C945" s="73"/>
      <c r="D945" s="73"/>
      <c r="E945" s="970"/>
      <c r="F945" s="73"/>
      <c r="G945" s="591"/>
      <c r="H945" s="988"/>
      <c r="I945" s="73"/>
      <c r="J945" s="73"/>
      <c r="K945" s="74"/>
      <c r="L945" s="74"/>
      <c r="M945" s="989"/>
      <c r="N945" s="74"/>
      <c r="O945" s="74"/>
      <c r="P945" s="74"/>
      <c r="Q945" s="74"/>
      <c r="R945" s="74"/>
      <c r="S945" s="73"/>
      <c r="T945" s="73"/>
      <c r="U945" s="73"/>
      <c r="V945" s="73"/>
      <c r="W945" s="73"/>
      <c r="X945" s="73"/>
      <c r="Y945" s="73"/>
      <c r="Z945" s="73"/>
      <c r="AA945" s="73"/>
      <c r="AB945" s="73"/>
    </row>
    <row r="946" spans="1:28" ht="15.75" customHeight="1">
      <c r="A946" s="73"/>
      <c r="B946" s="73"/>
      <c r="C946" s="73"/>
      <c r="D946" s="73"/>
      <c r="E946" s="970"/>
      <c r="F946" s="73"/>
      <c r="G946" s="591"/>
      <c r="H946" s="988"/>
      <c r="I946" s="73"/>
      <c r="J946" s="73"/>
      <c r="K946" s="74"/>
      <c r="L946" s="74"/>
      <c r="M946" s="989"/>
      <c r="N946" s="74"/>
      <c r="O946" s="74"/>
      <c r="P946" s="74"/>
      <c r="Q946" s="74"/>
      <c r="R946" s="74"/>
      <c r="S946" s="73"/>
      <c r="T946" s="73"/>
      <c r="U946" s="73"/>
      <c r="V946" s="73"/>
      <c r="W946" s="73"/>
      <c r="X946" s="73"/>
      <c r="Y946" s="73"/>
      <c r="Z946" s="73"/>
      <c r="AA946" s="73"/>
      <c r="AB946" s="73"/>
    </row>
    <row r="947" spans="1:28" ht="15.75" customHeight="1">
      <c r="A947" s="73"/>
      <c r="B947" s="73"/>
      <c r="C947" s="73"/>
      <c r="D947" s="73"/>
      <c r="E947" s="970"/>
      <c r="F947" s="73"/>
      <c r="G947" s="591"/>
      <c r="H947" s="988"/>
      <c r="I947" s="73"/>
      <c r="J947" s="73"/>
      <c r="K947" s="74"/>
      <c r="L947" s="74"/>
      <c r="M947" s="989"/>
      <c r="N947" s="74"/>
      <c r="O947" s="74"/>
      <c r="P947" s="74"/>
      <c r="Q947" s="74"/>
      <c r="R947" s="74"/>
      <c r="S947" s="73"/>
      <c r="T947" s="73"/>
      <c r="U947" s="73"/>
      <c r="V947" s="73"/>
      <c r="W947" s="73"/>
      <c r="X947" s="73"/>
      <c r="Y947" s="73"/>
      <c r="Z947" s="73"/>
      <c r="AA947" s="73"/>
      <c r="AB947" s="73"/>
    </row>
    <row r="948" spans="1:28" ht="15.75" customHeight="1">
      <c r="A948" s="73"/>
      <c r="B948" s="73"/>
      <c r="C948" s="73"/>
      <c r="D948" s="73"/>
      <c r="E948" s="970"/>
      <c r="F948" s="73"/>
      <c r="G948" s="591"/>
      <c r="H948" s="988"/>
      <c r="I948" s="73"/>
      <c r="J948" s="73"/>
      <c r="K948" s="74"/>
      <c r="L948" s="74"/>
      <c r="M948" s="989"/>
      <c r="N948" s="74"/>
      <c r="O948" s="74"/>
      <c r="P948" s="74"/>
      <c r="Q948" s="74"/>
      <c r="R948" s="74"/>
      <c r="S948" s="73"/>
      <c r="T948" s="73"/>
      <c r="U948" s="73"/>
      <c r="V948" s="73"/>
      <c r="W948" s="73"/>
      <c r="X948" s="73"/>
      <c r="Y948" s="73"/>
      <c r="Z948" s="73"/>
      <c r="AA948" s="73"/>
      <c r="AB948" s="73"/>
    </row>
    <row r="949" spans="1:28" ht="15.75" customHeight="1">
      <c r="A949" s="73"/>
      <c r="B949" s="73"/>
      <c r="C949" s="73"/>
      <c r="D949" s="73"/>
      <c r="E949" s="970"/>
      <c r="F949" s="73"/>
      <c r="G949" s="591"/>
      <c r="H949" s="988"/>
      <c r="I949" s="73"/>
      <c r="J949" s="73"/>
      <c r="K949" s="74"/>
      <c r="L949" s="74"/>
      <c r="M949" s="989"/>
      <c r="N949" s="74"/>
      <c r="O949" s="74"/>
      <c r="P949" s="74"/>
      <c r="Q949" s="74"/>
      <c r="R949" s="74"/>
      <c r="S949" s="73"/>
      <c r="T949" s="73"/>
      <c r="U949" s="73"/>
      <c r="V949" s="73"/>
      <c r="W949" s="73"/>
      <c r="X949" s="73"/>
      <c r="Y949" s="73"/>
      <c r="Z949" s="73"/>
      <c r="AA949" s="73"/>
      <c r="AB949" s="73"/>
    </row>
    <row r="950" spans="1:28" ht="15.75" customHeight="1">
      <c r="A950" s="73"/>
      <c r="B950" s="73"/>
      <c r="C950" s="73"/>
      <c r="D950" s="73"/>
      <c r="E950" s="970"/>
      <c r="F950" s="73"/>
      <c r="G950" s="591"/>
      <c r="H950" s="988"/>
      <c r="I950" s="73"/>
      <c r="J950" s="73"/>
      <c r="K950" s="74"/>
      <c r="L950" s="74"/>
      <c r="M950" s="989"/>
      <c r="N950" s="74"/>
      <c r="O950" s="74"/>
      <c r="P950" s="74"/>
      <c r="Q950" s="74"/>
      <c r="R950" s="74"/>
      <c r="S950" s="73"/>
      <c r="T950" s="73"/>
      <c r="U950" s="73"/>
      <c r="V950" s="73"/>
      <c r="W950" s="73"/>
      <c r="X950" s="73"/>
      <c r="Y950" s="73"/>
      <c r="Z950" s="73"/>
      <c r="AA950" s="73"/>
      <c r="AB950" s="73"/>
    </row>
    <row r="951" spans="1:28" ht="15.75" customHeight="1">
      <c r="A951" s="73"/>
      <c r="B951" s="73"/>
      <c r="C951" s="73"/>
      <c r="D951" s="73"/>
      <c r="E951" s="970"/>
      <c r="F951" s="73"/>
      <c r="G951" s="591"/>
      <c r="H951" s="988"/>
      <c r="I951" s="73"/>
      <c r="J951" s="73"/>
      <c r="K951" s="74"/>
      <c r="L951" s="74"/>
      <c r="M951" s="989"/>
      <c r="N951" s="74"/>
      <c r="O951" s="74"/>
      <c r="P951" s="74"/>
      <c r="Q951" s="74"/>
      <c r="R951" s="74"/>
      <c r="S951" s="73"/>
      <c r="T951" s="73"/>
      <c r="U951" s="73"/>
      <c r="V951" s="73"/>
      <c r="W951" s="73"/>
      <c r="X951" s="73"/>
      <c r="Y951" s="73"/>
      <c r="Z951" s="73"/>
      <c r="AA951" s="73"/>
      <c r="AB951" s="73"/>
    </row>
    <row r="952" spans="1:28" ht="15.75" customHeight="1">
      <c r="A952" s="73"/>
      <c r="B952" s="73"/>
      <c r="C952" s="73"/>
      <c r="D952" s="73"/>
      <c r="E952" s="970"/>
      <c r="F952" s="73"/>
      <c r="G952" s="591"/>
      <c r="H952" s="988"/>
      <c r="I952" s="73"/>
      <c r="J952" s="73"/>
      <c r="K952" s="74"/>
      <c r="L952" s="74"/>
      <c r="M952" s="989"/>
      <c r="N952" s="74"/>
      <c r="O952" s="74"/>
      <c r="P952" s="74"/>
      <c r="Q952" s="74"/>
      <c r="R952" s="74"/>
      <c r="S952" s="73"/>
      <c r="T952" s="73"/>
      <c r="U952" s="73"/>
      <c r="V952" s="73"/>
      <c r="W952" s="73"/>
      <c r="X952" s="73"/>
      <c r="Y952" s="73"/>
      <c r="Z952" s="73"/>
      <c r="AA952" s="73"/>
      <c r="AB952" s="73"/>
    </row>
    <row r="953" spans="1:28" ht="15.75" customHeight="1">
      <c r="A953" s="73"/>
      <c r="B953" s="73"/>
      <c r="C953" s="73"/>
      <c r="D953" s="73"/>
      <c r="E953" s="970"/>
      <c r="F953" s="73"/>
      <c r="G953" s="591"/>
      <c r="H953" s="988"/>
      <c r="I953" s="73"/>
      <c r="J953" s="73"/>
      <c r="K953" s="74"/>
      <c r="L953" s="74"/>
      <c r="M953" s="989"/>
      <c r="N953" s="74"/>
      <c r="O953" s="74"/>
      <c r="P953" s="74"/>
      <c r="Q953" s="74"/>
      <c r="R953" s="74"/>
      <c r="S953" s="73"/>
      <c r="T953" s="73"/>
      <c r="U953" s="73"/>
      <c r="V953" s="73"/>
      <c r="W953" s="73"/>
      <c r="X953" s="73"/>
      <c r="Y953" s="73"/>
      <c r="Z953" s="73"/>
      <c r="AA953" s="73"/>
      <c r="AB953" s="73"/>
    </row>
    <row r="954" spans="1:28" ht="15.75" customHeight="1">
      <c r="A954" s="73"/>
      <c r="B954" s="73"/>
      <c r="C954" s="73"/>
      <c r="D954" s="73"/>
      <c r="E954" s="970"/>
      <c r="F954" s="73"/>
      <c r="G954" s="591"/>
      <c r="H954" s="988"/>
      <c r="I954" s="73"/>
      <c r="J954" s="73"/>
      <c r="K954" s="74"/>
      <c r="L954" s="74"/>
      <c r="M954" s="989"/>
      <c r="N954" s="74"/>
      <c r="O954" s="74"/>
      <c r="P954" s="74"/>
      <c r="Q954" s="74"/>
      <c r="R954" s="74"/>
      <c r="S954" s="73"/>
      <c r="T954" s="73"/>
      <c r="U954" s="73"/>
      <c r="V954" s="73"/>
      <c r="W954" s="73"/>
      <c r="X954" s="73"/>
      <c r="Y954" s="73"/>
      <c r="Z954" s="73"/>
      <c r="AA954" s="73"/>
      <c r="AB954" s="73"/>
    </row>
    <row r="955" spans="1:28" ht="15.75" customHeight="1">
      <c r="A955" s="73"/>
      <c r="B955" s="73"/>
      <c r="C955" s="73"/>
      <c r="D955" s="73"/>
      <c r="E955" s="970"/>
      <c r="F955" s="73"/>
      <c r="G955" s="591"/>
      <c r="H955" s="988"/>
      <c r="I955" s="73"/>
      <c r="J955" s="73"/>
      <c r="K955" s="74"/>
      <c r="L955" s="74"/>
      <c r="M955" s="989"/>
      <c r="N955" s="74"/>
      <c r="O955" s="74"/>
      <c r="P955" s="74"/>
      <c r="Q955" s="74"/>
      <c r="R955" s="74"/>
      <c r="S955" s="73"/>
      <c r="T955" s="73"/>
      <c r="U955" s="73"/>
      <c r="V955" s="73"/>
      <c r="W955" s="73"/>
      <c r="X955" s="73"/>
      <c r="Y955" s="73"/>
      <c r="Z955" s="73"/>
      <c r="AA955" s="73"/>
      <c r="AB955" s="73"/>
    </row>
    <row r="956" spans="1:28" ht="15.75" customHeight="1">
      <c r="A956" s="73"/>
      <c r="B956" s="73"/>
      <c r="C956" s="73"/>
      <c r="D956" s="73"/>
      <c r="E956" s="970"/>
      <c r="F956" s="73"/>
      <c r="G956" s="591"/>
      <c r="H956" s="988"/>
      <c r="I956" s="73"/>
      <c r="J956" s="73"/>
      <c r="K956" s="74"/>
      <c r="L956" s="74"/>
      <c r="M956" s="989"/>
      <c r="N956" s="74"/>
      <c r="O956" s="74"/>
      <c r="P956" s="74"/>
      <c r="Q956" s="74"/>
      <c r="R956" s="74"/>
      <c r="S956" s="73"/>
      <c r="T956" s="73"/>
      <c r="U956" s="73"/>
      <c r="V956" s="73"/>
      <c r="W956" s="73"/>
      <c r="X956" s="73"/>
      <c r="Y956" s="73"/>
      <c r="Z956" s="73"/>
      <c r="AA956" s="73"/>
      <c r="AB956" s="73"/>
    </row>
    <row r="957" spans="1:28" ht="15.75" customHeight="1">
      <c r="A957" s="73"/>
      <c r="B957" s="73"/>
      <c r="C957" s="73"/>
      <c r="D957" s="73"/>
      <c r="E957" s="970"/>
      <c r="F957" s="73"/>
      <c r="G957" s="591"/>
      <c r="H957" s="988"/>
      <c r="I957" s="73"/>
      <c r="J957" s="73"/>
      <c r="K957" s="74"/>
      <c r="L957" s="74"/>
      <c r="M957" s="989"/>
      <c r="N957" s="74"/>
      <c r="O957" s="74"/>
      <c r="P957" s="74"/>
      <c r="Q957" s="74"/>
      <c r="R957" s="74"/>
      <c r="S957" s="73"/>
      <c r="T957" s="73"/>
      <c r="U957" s="73"/>
      <c r="V957" s="73"/>
      <c r="W957" s="73"/>
      <c r="X957" s="73"/>
      <c r="Y957" s="73"/>
      <c r="Z957" s="73"/>
      <c r="AA957" s="73"/>
      <c r="AB957" s="73"/>
    </row>
    <row r="958" spans="1:28" ht="15.75" customHeight="1">
      <c r="A958" s="73"/>
      <c r="B958" s="73"/>
      <c r="C958" s="73"/>
      <c r="D958" s="73"/>
      <c r="E958" s="970"/>
      <c r="F958" s="73"/>
      <c r="G958" s="591"/>
      <c r="H958" s="988"/>
      <c r="I958" s="73"/>
      <c r="J958" s="73"/>
      <c r="K958" s="74"/>
      <c r="L958" s="74"/>
      <c r="M958" s="989"/>
      <c r="N958" s="74"/>
      <c r="O958" s="74"/>
      <c r="P958" s="74"/>
      <c r="Q958" s="74"/>
      <c r="R958" s="74"/>
      <c r="S958" s="73"/>
      <c r="T958" s="73"/>
      <c r="U958" s="73"/>
      <c r="V958" s="73"/>
      <c r="W958" s="73"/>
      <c r="X958" s="73"/>
      <c r="Y958" s="73"/>
      <c r="Z958" s="73"/>
      <c r="AA958" s="73"/>
      <c r="AB958" s="73"/>
    </row>
    <row r="959" spans="1:28" ht="15.75" customHeight="1">
      <c r="A959" s="73"/>
      <c r="B959" s="73"/>
      <c r="C959" s="73"/>
      <c r="D959" s="73"/>
      <c r="E959" s="970"/>
      <c r="F959" s="73"/>
      <c r="G959" s="591"/>
      <c r="H959" s="988"/>
      <c r="I959" s="73"/>
      <c r="J959" s="73"/>
      <c r="K959" s="74"/>
      <c r="L959" s="74"/>
      <c r="M959" s="989"/>
      <c r="N959" s="74"/>
      <c r="O959" s="74"/>
      <c r="P959" s="74"/>
      <c r="Q959" s="74"/>
      <c r="R959" s="74"/>
      <c r="S959" s="73"/>
      <c r="T959" s="73"/>
      <c r="U959" s="73"/>
      <c r="V959" s="73"/>
      <c r="W959" s="73"/>
      <c r="X959" s="73"/>
      <c r="Y959" s="73"/>
      <c r="Z959" s="73"/>
      <c r="AA959" s="73"/>
      <c r="AB959" s="73"/>
    </row>
    <row r="960" spans="1:28" ht="15.75" customHeight="1">
      <c r="A960" s="73"/>
      <c r="B960" s="73"/>
      <c r="C960" s="73"/>
      <c r="D960" s="73"/>
      <c r="E960" s="970"/>
      <c r="F960" s="73"/>
      <c r="G960" s="591"/>
      <c r="H960" s="988"/>
      <c r="I960" s="73"/>
      <c r="J960" s="73"/>
      <c r="K960" s="74"/>
      <c r="L960" s="74"/>
      <c r="M960" s="989"/>
      <c r="N960" s="74"/>
      <c r="O960" s="74"/>
      <c r="P960" s="74"/>
      <c r="Q960" s="74"/>
      <c r="R960" s="74"/>
      <c r="S960" s="73"/>
      <c r="T960" s="73"/>
      <c r="U960" s="73"/>
      <c r="V960" s="73"/>
      <c r="W960" s="73"/>
      <c r="X960" s="73"/>
      <c r="Y960" s="73"/>
      <c r="Z960" s="73"/>
      <c r="AA960" s="73"/>
      <c r="AB960" s="73"/>
    </row>
    <row r="961" spans="1:28" ht="15.75" customHeight="1">
      <c r="A961" s="73"/>
      <c r="B961" s="73"/>
      <c r="C961" s="73"/>
      <c r="D961" s="73"/>
      <c r="E961" s="970"/>
      <c r="F961" s="73"/>
      <c r="G961" s="591"/>
      <c r="H961" s="988"/>
      <c r="I961" s="73"/>
      <c r="J961" s="73"/>
      <c r="K961" s="74"/>
      <c r="L961" s="74"/>
      <c r="M961" s="989"/>
      <c r="N961" s="74"/>
      <c r="O961" s="74"/>
      <c r="P961" s="74"/>
      <c r="Q961" s="74"/>
      <c r="R961" s="74"/>
      <c r="S961" s="73"/>
      <c r="T961" s="73"/>
      <c r="U961" s="73"/>
      <c r="V961" s="73"/>
      <c r="W961" s="73"/>
      <c r="X961" s="73"/>
      <c r="Y961" s="73"/>
      <c r="Z961" s="73"/>
      <c r="AA961" s="73"/>
      <c r="AB961" s="73"/>
    </row>
    <row r="962" spans="1:28" ht="15.75" customHeight="1">
      <c r="A962" s="73"/>
      <c r="B962" s="73"/>
      <c r="C962" s="73"/>
      <c r="D962" s="73"/>
      <c r="E962" s="970"/>
      <c r="F962" s="73"/>
      <c r="G962" s="591"/>
      <c r="H962" s="988"/>
      <c r="I962" s="73"/>
      <c r="J962" s="73"/>
      <c r="K962" s="74"/>
      <c r="L962" s="74"/>
      <c r="M962" s="989"/>
      <c r="N962" s="74"/>
      <c r="O962" s="74"/>
      <c r="P962" s="74"/>
      <c r="Q962" s="74"/>
      <c r="R962" s="74"/>
      <c r="S962" s="73"/>
      <c r="T962" s="73"/>
      <c r="U962" s="73"/>
      <c r="V962" s="73"/>
      <c r="W962" s="73"/>
      <c r="X962" s="73"/>
      <c r="Y962" s="73"/>
      <c r="Z962" s="73"/>
      <c r="AA962" s="73"/>
      <c r="AB962" s="73"/>
    </row>
    <row r="963" spans="1:28" ht="15.75" customHeight="1">
      <c r="A963" s="73"/>
      <c r="B963" s="73"/>
      <c r="C963" s="73"/>
      <c r="D963" s="73"/>
      <c r="E963" s="970"/>
      <c r="F963" s="73"/>
      <c r="G963" s="591"/>
      <c r="H963" s="988"/>
      <c r="I963" s="73"/>
      <c r="J963" s="73"/>
      <c r="K963" s="74"/>
      <c r="L963" s="74"/>
      <c r="M963" s="989"/>
      <c r="N963" s="74"/>
      <c r="O963" s="74"/>
      <c r="P963" s="74"/>
      <c r="Q963" s="74"/>
      <c r="R963" s="74"/>
      <c r="S963" s="73"/>
      <c r="T963" s="73"/>
      <c r="U963" s="73"/>
      <c r="V963" s="73"/>
      <c r="W963" s="73"/>
      <c r="X963" s="73"/>
      <c r="Y963" s="73"/>
      <c r="Z963" s="73"/>
      <c r="AA963" s="73"/>
      <c r="AB963" s="73"/>
    </row>
    <row r="964" spans="1:28" ht="15.75" customHeight="1">
      <c r="A964" s="73"/>
      <c r="B964" s="73"/>
      <c r="C964" s="73"/>
      <c r="D964" s="73"/>
      <c r="E964" s="970"/>
      <c r="F964" s="73"/>
      <c r="G964" s="591"/>
      <c r="H964" s="988"/>
      <c r="I964" s="73"/>
      <c r="J964" s="73"/>
      <c r="K964" s="74"/>
      <c r="L964" s="74"/>
      <c r="M964" s="989"/>
      <c r="N964" s="74"/>
      <c r="O964" s="74"/>
      <c r="P964" s="74"/>
      <c r="Q964" s="74"/>
      <c r="R964" s="74"/>
      <c r="S964" s="73"/>
      <c r="T964" s="73"/>
      <c r="U964" s="73"/>
      <c r="V964" s="73"/>
      <c r="W964" s="73"/>
      <c r="X964" s="73"/>
      <c r="Y964" s="73"/>
      <c r="Z964" s="73"/>
      <c r="AA964" s="73"/>
      <c r="AB964" s="73"/>
    </row>
    <row r="965" spans="1:28" ht="15.75" customHeight="1">
      <c r="A965" s="73"/>
      <c r="B965" s="73"/>
      <c r="C965" s="73"/>
      <c r="D965" s="73"/>
      <c r="E965" s="970"/>
      <c r="F965" s="73"/>
      <c r="G965" s="591"/>
      <c r="H965" s="988"/>
      <c r="I965" s="73"/>
      <c r="J965" s="73"/>
      <c r="K965" s="74"/>
      <c r="L965" s="74"/>
      <c r="M965" s="989"/>
      <c r="N965" s="74"/>
      <c r="O965" s="74"/>
      <c r="P965" s="74"/>
      <c r="Q965" s="74"/>
      <c r="R965" s="74"/>
      <c r="S965" s="73"/>
      <c r="T965" s="73"/>
      <c r="U965" s="73"/>
      <c r="V965" s="73"/>
      <c r="W965" s="73"/>
      <c r="X965" s="73"/>
      <c r="Y965" s="73"/>
      <c r="Z965" s="73"/>
      <c r="AA965" s="73"/>
      <c r="AB965" s="73"/>
    </row>
    <row r="966" spans="1:28" ht="15.75" customHeight="1">
      <c r="A966" s="73"/>
      <c r="B966" s="73"/>
      <c r="C966" s="73"/>
      <c r="D966" s="73"/>
      <c r="E966" s="970"/>
      <c r="F966" s="73"/>
      <c r="G966" s="591"/>
      <c r="H966" s="988"/>
      <c r="I966" s="73"/>
      <c r="J966" s="73"/>
      <c r="K966" s="74"/>
      <c r="L966" s="74"/>
      <c r="M966" s="989"/>
      <c r="N966" s="74"/>
      <c r="O966" s="74"/>
      <c r="P966" s="74"/>
      <c r="Q966" s="74"/>
      <c r="R966" s="74"/>
      <c r="S966" s="73"/>
      <c r="T966" s="73"/>
      <c r="U966" s="73"/>
      <c r="V966" s="73"/>
      <c r="W966" s="73"/>
      <c r="X966" s="73"/>
      <c r="Y966" s="73"/>
      <c r="Z966" s="73"/>
      <c r="AA966" s="73"/>
      <c r="AB966" s="73"/>
    </row>
    <row r="967" spans="1:28" ht="15.75" customHeight="1">
      <c r="A967" s="73"/>
      <c r="B967" s="73"/>
      <c r="C967" s="73"/>
      <c r="D967" s="73"/>
      <c r="E967" s="970"/>
      <c r="F967" s="73"/>
      <c r="G967" s="591"/>
      <c r="H967" s="988"/>
      <c r="I967" s="73"/>
      <c r="J967" s="73"/>
      <c r="K967" s="74"/>
      <c r="L967" s="74"/>
      <c r="M967" s="989"/>
      <c r="N967" s="74"/>
      <c r="O967" s="74"/>
      <c r="P967" s="74"/>
      <c r="Q967" s="74"/>
      <c r="R967" s="74"/>
      <c r="S967" s="73"/>
      <c r="T967" s="73"/>
      <c r="U967" s="73"/>
      <c r="V967" s="73"/>
      <c r="W967" s="73"/>
      <c r="X967" s="73"/>
      <c r="Y967" s="73"/>
      <c r="Z967" s="73"/>
      <c r="AA967" s="73"/>
      <c r="AB967" s="73"/>
    </row>
    <row r="968" spans="1:28" ht="15.75" customHeight="1">
      <c r="A968" s="73"/>
      <c r="B968" s="73"/>
      <c r="C968" s="73"/>
      <c r="D968" s="73"/>
      <c r="E968" s="970"/>
      <c r="F968" s="73"/>
      <c r="G968" s="591"/>
      <c r="H968" s="988"/>
      <c r="I968" s="73"/>
      <c r="J968" s="73"/>
      <c r="K968" s="74"/>
      <c r="L968" s="74"/>
      <c r="M968" s="989"/>
      <c r="N968" s="74"/>
      <c r="O968" s="74"/>
      <c r="P968" s="74"/>
      <c r="Q968" s="74"/>
      <c r="R968" s="74"/>
      <c r="S968" s="73"/>
      <c r="T968" s="73"/>
      <c r="U968" s="73"/>
      <c r="V968" s="73"/>
      <c r="W968" s="73"/>
      <c r="X968" s="73"/>
      <c r="Y968" s="73"/>
      <c r="Z968" s="73"/>
      <c r="AA968" s="73"/>
      <c r="AB968" s="73"/>
    </row>
    <row r="969" spans="1:28" ht="15.75" customHeight="1">
      <c r="A969" s="73"/>
      <c r="B969" s="73"/>
      <c r="C969" s="73"/>
      <c r="D969" s="73"/>
      <c r="E969" s="970"/>
      <c r="F969" s="73"/>
      <c r="G969" s="591"/>
      <c r="H969" s="988"/>
      <c r="I969" s="73"/>
      <c r="J969" s="73"/>
      <c r="K969" s="74"/>
      <c r="L969" s="74"/>
      <c r="M969" s="989"/>
      <c r="N969" s="74"/>
      <c r="O969" s="74"/>
      <c r="P969" s="74"/>
      <c r="Q969" s="74"/>
      <c r="R969" s="74"/>
      <c r="S969" s="73"/>
      <c r="T969" s="73"/>
      <c r="U969" s="73"/>
      <c r="V969" s="73"/>
      <c r="W969" s="73"/>
      <c r="X969" s="73"/>
      <c r="Y969" s="73"/>
      <c r="Z969" s="73"/>
      <c r="AA969" s="73"/>
      <c r="AB969" s="73"/>
    </row>
    <row r="970" spans="1:28" ht="15.75" customHeight="1">
      <c r="A970" s="73"/>
      <c r="B970" s="73"/>
      <c r="C970" s="73"/>
      <c r="D970" s="73"/>
      <c r="E970" s="970"/>
      <c r="F970" s="73"/>
      <c r="G970" s="591"/>
      <c r="H970" s="988"/>
      <c r="I970" s="73"/>
      <c r="J970" s="73"/>
      <c r="K970" s="74"/>
      <c r="L970" s="74"/>
      <c r="M970" s="989"/>
      <c r="N970" s="74"/>
      <c r="O970" s="74"/>
      <c r="P970" s="74"/>
      <c r="Q970" s="74"/>
      <c r="R970" s="74"/>
      <c r="S970" s="73"/>
      <c r="T970" s="73"/>
      <c r="U970" s="73"/>
      <c r="V970" s="73"/>
      <c r="W970" s="73"/>
      <c r="X970" s="73"/>
      <c r="Y970" s="73"/>
      <c r="Z970" s="73"/>
      <c r="AA970" s="73"/>
      <c r="AB970" s="73"/>
    </row>
    <row r="971" spans="1:28" ht="15.75" customHeight="1">
      <c r="A971" s="73"/>
      <c r="B971" s="73"/>
      <c r="C971" s="73"/>
      <c r="D971" s="73"/>
      <c r="E971" s="970"/>
      <c r="F971" s="73"/>
      <c r="G971" s="591"/>
      <c r="H971" s="988"/>
      <c r="I971" s="73"/>
      <c r="J971" s="73"/>
      <c r="K971" s="74"/>
      <c r="L971" s="74"/>
      <c r="M971" s="989"/>
      <c r="N971" s="74"/>
      <c r="O971" s="74"/>
      <c r="P971" s="74"/>
      <c r="Q971" s="74"/>
      <c r="R971" s="74"/>
      <c r="S971" s="73"/>
      <c r="T971" s="73"/>
      <c r="U971" s="73"/>
      <c r="V971" s="73"/>
      <c r="W971" s="73"/>
      <c r="X971" s="73"/>
      <c r="Y971" s="73"/>
      <c r="Z971" s="73"/>
      <c r="AA971" s="73"/>
      <c r="AB971" s="73"/>
    </row>
    <row r="972" spans="1:28" ht="15.75" customHeight="1">
      <c r="A972" s="73"/>
      <c r="B972" s="73"/>
      <c r="C972" s="73"/>
      <c r="D972" s="73"/>
      <c r="E972" s="970"/>
      <c r="F972" s="73"/>
      <c r="G972" s="591"/>
      <c r="H972" s="988"/>
      <c r="I972" s="73"/>
      <c r="J972" s="73"/>
      <c r="K972" s="74"/>
      <c r="L972" s="74"/>
      <c r="M972" s="989"/>
      <c r="N972" s="74"/>
      <c r="O972" s="74"/>
      <c r="P972" s="74"/>
      <c r="Q972" s="74"/>
      <c r="R972" s="74"/>
      <c r="S972" s="73"/>
      <c r="T972" s="73"/>
      <c r="U972" s="73"/>
      <c r="V972" s="73"/>
      <c r="W972" s="73"/>
      <c r="X972" s="73"/>
      <c r="Y972" s="73"/>
      <c r="Z972" s="73"/>
      <c r="AA972" s="73"/>
      <c r="AB972" s="73"/>
    </row>
    <row r="973" spans="1:28" ht="15.75" customHeight="1">
      <c r="A973" s="73"/>
      <c r="B973" s="73"/>
      <c r="C973" s="73"/>
      <c r="D973" s="73"/>
      <c r="E973" s="970"/>
      <c r="F973" s="73"/>
      <c r="G973" s="591"/>
      <c r="H973" s="988"/>
      <c r="I973" s="73"/>
      <c r="J973" s="73"/>
      <c r="K973" s="74"/>
      <c r="L973" s="74"/>
      <c r="M973" s="989"/>
      <c r="N973" s="74"/>
      <c r="O973" s="74"/>
      <c r="P973" s="74"/>
      <c r="Q973" s="74"/>
      <c r="R973" s="74"/>
      <c r="S973" s="73"/>
      <c r="T973" s="73"/>
      <c r="U973" s="73"/>
      <c r="V973" s="73"/>
      <c r="W973" s="73"/>
      <c r="X973" s="73"/>
      <c r="Y973" s="73"/>
      <c r="Z973" s="73"/>
      <c r="AA973" s="73"/>
      <c r="AB973" s="73"/>
    </row>
    <row r="974" spans="1:28" ht="15.75" customHeight="1">
      <c r="A974" s="73"/>
      <c r="B974" s="73"/>
      <c r="C974" s="73"/>
      <c r="D974" s="73"/>
      <c r="E974" s="970"/>
      <c r="F974" s="73"/>
      <c r="G974" s="591"/>
      <c r="H974" s="988"/>
      <c r="I974" s="73"/>
      <c r="J974" s="73"/>
      <c r="K974" s="74"/>
      <c r="L974" s="74"/>
      <c r="M974" s="989"/>
      <c r="N974" s="74"/>
      <c r="O974" s="74"/>
      <c r="P974" s="74"/>
      <c r="Q974" s="74"/>
      <c r="R974" s="74"/>
      <c r="S974" s="73"/>
      <c r="T974" s="73"/>
      <c r="U974" s="73"/>
      <c r="V974" s="73"/>
      <c r="W974" s="73"/>
      <c r="X974" s="73"/>
      <c r="Y974" s="73"/>
      <c r="Z974" s="73"/>
      <c r="AA974" s="73"/>
      <c r="AB974" s="73"/>
    </row>
    <row r="975" spans="1:28" ht="15.75" customHeight="1">
      <c r="A975" s="73"/>
      <c r="B975" s="73"/>
      <c r="C975" s="73"/>
      <c r="D975" s="73"/>
      <c r="E975" s="970"/>
      <c r="F975" s="73"/>
      <c r="G975" s="591"/>
      <c r="H975" s="988"/>
      <c r="I975" s="73"/>
      <c r="J975" s="73"/>
      <c r="K975" s="74"/>
      <c r="L975" s="74"/>
      <c r="M975" s="989"/>
      <c r="N975" s="74"/>
      <c r="O975" s="74"/>
      <c r="P975" s="74"/>
      <c r="Q975" s="74"/>
      <c r="R975" s="74"/>
      <c r="S975" s="73"/>
      <c r="T975" s="73"/>
      <c r="U975" s="73"/>
      <c r="V975" s="73"/>
      <c r="W975" s="73"/>
      <c r="X975" s="73"/>
      <c r="Y975" s="73"/>
      <c r="Z975" s="73"/>
      <c r="AA975" s="73"/>
      <c r="AB975" s="73"/>
    </row>
    <row r="976" spans="1:28" ht="15.75" customHeight="1">
      <c r="A976" s="73"/>
      <c r="B976" s="73"/>
      <c r="C976" s="73"/>
      <c r="D976" s="73"/>
      <c r="E976" s="970"/>
      <c r="F976" s="73"/>
      <c r="G976" s="591"/>
      <c r="H976" s="988"/>
      <c r="I976" s="73"/>
      <c r="J976" s="73"/>
      <c r="K976" s="74"/>
      <c r="L976" s="74"/>
      <c r="M976" s="989"/>
      <c r="N976" s="74"/>
      <c r="O976" s="74"/>
      <c r="P976" s="74"/>
      <c r="Q976" s="74"/>
      <c r="R976" s="74"/>
      <c r="S976" s="73"/>
      <c r="T976" s="73"/>
      <c r="U976" s="73"/>
      <c r="V976" s="73"/>
      <c r="W976" s="73"/>
      <c r="X976" s="73"/>
      <c r="Y976" s="73"/>
      <c r="Z976" s="73"/>
      <c r="AA976" s="73"/>
      <c r="AB976" s="73"/>
    </row>
    <row r="977" spans="1:28" ht="15.75" customHeight="1">
      <c r="A977" s="73"/>
      <c r="B977" s="73"/>
      <c r="C977" s="73"/>
      <c r="D977" s="73"/>
      <c r="E977" s="970"/>
      <c r="F977" s="73"/>
      <c r="G977" s="591"/>
      <c r="H977" s="988"/>
      <c r="I977" s="73"/>
      <c r="J977" s="73"/>
      <c r="K977" s="74"/>
      <c r="L977" s="74"/>
      <c r="M977" s="989"/>
      <c r="N977" s="74"/>
      <c r="O977" s="74"/>
      <c r="P977" s="74"/>
      <c r="Q977" s="74"/>
      <c r="R977" s="74"/>
      <c r="S977" s="73"/>
      <c r="T977" s="73"/>
      <c r="U977" s="73"/>
      <c r="V977" s="73"/>
      <c r="W977" s="73"/>
      <c r="X977" s="73"/>
      <c r="Y977" s="73"/>
      <c r="Z977" s="73"/>
      <c r="AA977" s="73"/>
      <c r="AB977" s="73"/>
    </row>
    <row r="978" spans="1:28" ht="15.75" customHeight="1">
      <c r="A978" s="73"/>
      <c r="B978" s="73"/>
      <c r="C978" s="73"/>
      <c r="D978" s="73"/>
      <c r="E978" s="970"/>
      <c r="F978" s="73"/>
      <c r="G978" s="591"/>
      <c r="H978" s="988"/>
      <c r="I978" s="73"/>
      <c r="J978" s="73"/>
      <c r="K978" s="74"/>
      <c r="L978" s="74"/>
      <c r="M978" s="989"/>
      <c r="N978" s="74"/>
      <c r="O978" s="74"/>
      <c r="P978" s="74"/>
      <c r="Q978" s="74"/>
      <c r="R978" s="74"/>
      <c r="S978" s="73"/>
      <c r="T978" s="73"/>
      <c r="U978" s="73"/>
      <c r="V978" s="73"/>
      <c r="W978" s="73"/>
      <c r="X978" s="73"/>
      <c r="Y978" s="73"/>
      <c r="Z978" s="73"/>
      <c r="AA978" s="73"/>
      <c r="AB978" s="73"/>
    </row>
    <row r="979" spans="1:28" ht="15.75" customHeight="1">
      <c r="A979" s="73"/>
      <c r="B979" s="73"/>
      <c r="C979" s="73"/>
      <c r="D979" s="73"/>
      <c r="E979" s="970"/>
      <c r="F979" s="73"/>
      <c r="G979" s="591"/>
      <c r="H979" s="988"/>
      <c r="I979" s="73"/>
      <c r="J979" s="73"/>
      <c r="K979" s="74"/>
      <c r="L979" s="74"/>
      <c r="M979" s="989"/>
      <c r="N979" s="74"/>
      <c r="O979" s="74"/>
      <c r="P979" s="74"/>
      <c r="Q979" s="74"/>
      <c r="R979" s="74"/>
      <c r="S979" s="73"/>
      <c r="T979" s="73"/>
      <c r="U979" s="73"/>
      <c r="V979" s="73"/>
      <c r="W979" s="73"/>
      <c r="X979" s="73"/>
      <c r="Y979" s="73"/>
      <c r="Z979" s="73"/>
      <c r="AA979" s="73"/>
      <c r="AB979" s="73"/>
    </row>
    <row r="980" spans="1:28" ht="15.75" customHeight="1">
      <c r="A980" s="73"/>
      <c r="B980" s="73"/>
      <c r="C980" s="73"/>
      <c r="D980" s="73"/>
      <c r="E980" s="970"/>
      <c r="F980" s="73"/>
      <c r="G980" s="591"/>
      <c r="H980" s="988"/>
      <c r="I980" s="73"/>
      <c r="J980" s="73"/>
      <c r="K980" s="74"/>
      <c r="L980" s="74"/>
      <c r="M980" s="989"/>
      <c r="N980" s="74"/>
      <c r="O980" s="74"/>
      <c r="P980" s="74"/>
      <c r="Q980" s="74"/>
      <c r="R980" s="74"/>
      <c r="S980" s="73"/>
      <c r="T980" s="73"/>
      <c r="U980" s="73"/>
      <c r="V980" s="73"/>
      <c r="W980" s="73"/>
      <c r="X980" s="73"/>
      <c r="Y980" s="73"/>
      <c r="Z980" s="73"/>
      <c r="AA980" s="73"/>
      <c r="AB980" s="73"/>
    </row>
    <row r="981" spans="1:28" ht="15.75" customHeight="1">
      <c r="A981" s="73"/>
      <c r="B981" s="73"/>
      <c r="C981" s="73"/>
      <c r="D981" s="73"/>
      <c r="E981" s="970"/>
      <c r="F981" s="73"/>
      <c r="G981" s="591"/>
      <c r="H981" s="988"/>
      <c r="I981" s="73"/>
      <c r="J981" s="73"/>
      <c r="K981" s="74"/>
      <c r="L981" s="74"/>
      <c r="M981" s="989"/>
      <c r="N981" s="74"/>
      <c r="O981" s="74"/>
      <c r="P981" s="74"/>
      <c r="Q981" s="74"/>
      <c r="R981" s="74"/>
      <c r="S981" s="73"/>
      <c r="T981" s="73"/>
      <c r="U981" s="73"/>
      <c r="V981" s="73"/>
      <c r="W981" s="73"/>
      <c r="X981" s="73"/>
      <c r="Y981" s="73"/>
      <c r="Z981" s="73"/>
      <c r="AA981" s="73"/>
      <c r="AB981" s="73"/>
    </row>
    <row r="982" spans="1:28" ht="15.75" customHeight="1">
      <c r="A982" s="73"/>
      <c r="B982" s="73"/>
      <c r="C982" s="73"/>
      <c r="D982" s="73"/>
      <c r="E982" s="970"/>
      <c r="F982" s="73"/>
      <c r="G982" s="591"/>
      <c r="H982" s="988"/>
      <c r="I982" s="73"/>
      <c r="J982" s="73"/>
      <c r="K982" s="74"/>
      <c r="L982" s="74"/>
      <c r="M982" s="989"/>
      <c r="N982" s="74"/>
      <c r="O982" s="74"/>
      <c r="P982" s="74"/>
      <c r="Q982" s="74"/>
      <c r="R982" s="74"/>
      <c r="S982" s="73"/>
      <c r="T982" s="73"/>
      <c r="U982" s="73"/>
      <c r="V982" s="73"/>
      <c r="W982" s="73"/>
      <c r="X982" s="73"/>
      <c r="Y982" s="73"/>
      <c r="Z982" s="73"/>
      <c r="AA982" s="73"/>
      <c r="AB982" s="73"/>
    </row>
    <row r="983" spans="1:28" ht="15.75" customHeight="1">
      <c r="A983" s="73"/>
      <c r="B983" s="73"/>
      <c r="C983" s="73"/>
      <c r="D983" s="73"/>
      <c r="E983" s="970"/>
      <c r="F983" s="73"/>
      <c r="G983" s="591"/>
      <c r="H983" s="988"/>
      <c r="I983" s="73"/>
      <c r="J983" s="73"/>
      <c r="K983" s="74"/>
      <c r="L983" s="74"/>
      <c r="M983" s="989"/>
      <c r="N983" s="74"/>
      <c r="O983" s="74"/>
      <c r="P983" s="74"/>
      <c r="Q983" s="74"/>
      <c r="R983" s="74"/>
      <c r="S983" s="73"/>
      <c r="T983" s="73"/>
      <c r="U983" s="73"/>
      <c r="V983" s="73"/>
      <c r="W983" s="73"/>
      <c r="X983" s="73"/>
      <c r="Y983" s="73"/>
      <c r="Z983" s="73"/>
      <c r="AA983" s="73"/>
      <c r="AB983" s="73"/>
    </row>
    <row r="984" spans="1:28" ht="15.75" customHeight="1">
      <c r="A984" s="73"/>
      <c r="B984" s="73"/>
      <c r="C984" s="73"/>
      <c r="D984" s="73"/>
      <c r="E984" s="970"/>
      <c r="F984" s="73"/>
      <c r="G984" s="591"/>
      <c r="H984" s="988"/>
      <c r="I984" s="73"/>
      <c r="J984" s="73"/>
      <c r="K984" s="74"/>
      <c r="L984" s="74"/>
      <c r="M984" s="989"/>
      <c r="N984" s="74"/>
      <c r="O984" s="74"/>
      <c r="P984" s="74"/>
      <c r="Q984" s="74"/>
      <c r="R984" s="74"/>
      <c r="S984" s="73"/>
      <c r="T984" s="73"/>
      <c r="U984" s="73"/>
      <c r="V984" s="73"/>
      <c r="W984" s="73"/>
      <c r="X984" s="73"/>
      <c r="Y984" s="73"/>
      <c r="Z984" s="73"/>
      <c r="AA984" s="73"/>
      <c r="AB984" s="73"/>
    </row>
    <row r="985" spans="1:28" ht="15.75" customHeight="1">
      <c r="A985" s="73"/>
      <c r="B985" s="73"/>
      <c r="C985" s="73"/>
      <c r="D985" s="73"/>
      <c r="E985" s="970"/>
      <c r="F985" s="73"/>
      <c r="G985" s="591"/>
      <c r="H985" s="988"/>
      <c r="I985" s="73"/>
      <c r="J985" s="73"/>
      <c r="K985" s="74"/>
      <c r="L985" s="74"/>
      <c r="M985" s="989"/>
      <c r="N985" s="74"/>
      <c r="O985" s="74"/>
      <c r="P985" s="74"/>
      <c r="Q985" s="74"/>
      <c r="R985" s="74"/>
      <c r="S985" s="73"/>
      <c r="T985" s="73"/>
      <c r="U985" s="73"/>
      <c r="V985" s="73"/>
      <c r="W985" s="73"/>
      <c r="X985" s="73"/>
      <c r="Y985" s="73"/>
      <c r="Z985" s="73"/>
      <c r="AA985" s="73"/>
      <c r="AB985" s="73"/>
    </row>
    <row r="986" spans="1:28" ht="15.75" customHeight="1">
      <c r="A986" s="73"/>
      <c r="B986" s="73"/>
      <c r="C986" s="73"/>
      <c r="D986" s="73"/>
      <c r="E986" s="970"/>
      <c r="F986" s="73"/>
      <c r="G986" s="591"/>
      <c r="H986" s="988"/>
      <c r="I986" s="73"/>
      <c r="J986" s="73"/>
      <c r="K986" s="74"/>
      <c r="L986" s="74"/>
      <c r="M986" s="989"/>
      <c r="N986" s="74"/>
      <c r="O986" s="74"/>
      <c r="P986" s="74"/>
      <c r="Q986" s="74"/>
      <c r="R986" s="74"/>
      <c r="S986" s="73"/>
      <c r="T986" s="73"/>
      <c r="U986" s="73"/>
      <c r="V986" s="73"/>
      <c r="W986" s="73"/>
      <c r="X986" s="73"/>
      <c r="Y986" s="73"/>
      <c r="Z986" s="73"/>
      <c r="AA986" s="73"/>
      <c r="AB986" s="73"/>
    </row>
    <row r="987" spans="1:28" ht="15.75" customHeight="1">
      <c r="A987" s="73"/>
      <c r="B987" s="73"/>
      <c r="C987" s="73"/>
      <c r="D987" s="73"/>
      <c r="E987" s="970"/>
      <c r="F987" s="73"/>
      <c r="G987" s="591"/>
      <c r="H987" s="988"/>
      <c r="I987" s="73"/>
      <c r="J987" s="73"/>
      <c r="K987" s="74"/>
      <c r="L987" s="74"/>
      <c r="M987" s="989"/>
      <c r="N987" s="74"/>
      <c r="O987" s="74"/>
      <c r="P987" s="74"/>
      <c r="Q987" s="74"/>
      <c r="R987" s="74"/>
      <c r="S987" s="73"/>
      <c r="T987" s="73"/>
      <c r="U987" s="73"/>
      <c r="V987" s="73"/>
      <c r="W987" s="73"/>
      <c r="X987" s="73"/>
      <c r="Y987" s="73"/>
      <c r="Z987" s="73"/>
      <c r="AA987" s="73"/>
      <c r="AB987" s="73"/>
    </row>
    <row r="988" spans="1:28" ht="15.75" customHeight="1">
      <c r="A988" s="73"/>
      <c r="B988" s="73"/>
      <c r="C988" s="73"/>
      <c r="D988" s="73"/>
      <c r="E988" s="970"/>
      <c r="F988" s="73"/>
      <c r="G988" s="591"/>
      <c r="H988" s="988"/>
      <c r="I988" s="73"/>
      <c r="J988" s="73"/>
      <c r="K988" s="74"/>
      <c r="L988" s="74"/>
      <c r="M988" s="989"/>
      <c r="N988" s="74"/>
      <c r="O988" s="74"/>
      <c r="P988" s="74"/>
      <c r="Q988" s="74"/>
      <c r="R988" s="74"/>
      <c r="S988" s="73"/>
      <c r="T988" s="73"/>
      <c r="U988" s="73"/>
      <c r="V988" s="73"/>
      <c r="W988" s="73"/>
      <c r="X988" s="73"/>
      <c r="Y988" s="73"/>
      <c r="Z988" s="73"/>
      <c r="AA988" s="73"/>
      <c r="AB988" s="73"/>
    </row>
    <row r="989" spans="1:28" ht="15.75" customHeight="1">
      <c r="A989" s="73"/>
      <c r="B989" s="73"/>
      <c r="C989" s="73"/>
      <c r="D989" s="73"/>
      <c r="E989" s="970"/>
      <c r="F989" s="73"/>
      <c r="G989" s="591"/>
      <c r="H989" s="988"/>
      <c r="I989" s="73"/>
      <c r="J989" s="73"/>
      <c r="K989" s="74"/>
      <c r="L989" s="74"/>
      <c r="M989" s="989"/>
      <c r="N989" s="74"/>
      <c r="O989" s="74"/>
      <c r="P989" s="74"/>
      <c r="Q989" s="74"/>
      <c r="R989" s="74"/>
      <c r="S989" s="73"/>
      <c r="T989" s="73"/>
      <c r="U989" s="73"/>
      <c r="V989" s="73"/>
      <c r="W989" s="73"/>
      <c r="X989" s="73"/>
      <c r="Y989" s="73"/>
      <c r="Z989" s="73"/>
      <c r="AA989" s="73"/>
      <c r="AB989" s="73"/>
    </row>
    <row r="990" spans="1:28" ht="15.75" customHeight="1">
      <c r="A990" s="73"/>
      <c r="B990" s="73"/>
      <c r="C990" s="73"/>
      <c r="D990" s="73"/>
      <c r="E990" s="970"/>
      <c r="F990" s="73"/>
      <c r="G990" s="591"/>
      <c r="H990" s="988"/>
      <c r="I990" s="73"/>
      <c r="J990" s="73"/>
      <c r="K990" s="74"/>
      <c r="L990" s="74"/>
      <c r="M990" s="989"/>
      <c r="N990" s="74"/>
      <c r="O990" s="74"/>
      <c r="P990" s="74"/>
      <c r="Q990" s="74"/>
      <c r="R990" s="74"/>
      <c r="S990" s="73"/>
      <c r="T990" s="73"/>
      <c r="U990" s="73"/>
      <c r="V990" s="73"/>
      <c r="W990" s="73"/>
      <c r="X990" s="73"/>
      <c r="Y990" s="73"/>
      <c r="Z990" s="73"/>
      <c r="AA990" s="73"/>
      <c r="AB990" s="73"/>
    </row>
    <row r="991" spans="1:28" ht="15.75" customHeight="1">
      <c r="A991" s="73"/>
      <c r="B991" s="73"/>
      <c r="C991" s="73"/>
      <c r="D991" s="73"/>
      <c r="E991" s="970"/>
      <c r="F991" s="73"/>
      <c r="G991" s="591"/>
      <c r="H991" s="988"/>
      <c r="I991" s="73"/>
      <c r="J991" s="73"/>
      <c r="K991" s="74"/>
      <c r="L991" s="74"/>
      <c r="M991" s="989"/>
      <c r="N991" s="74"/>
      <c r="O991" s="74"/>
      <c r="P991" s="74"/>
      <c r="Q991" s="74"/>
      <c r="R991" s="74"/>
      <c r="S991" s="73"/>
      <c r="T991" s="73"/>
      <c r="U991" s="73"/>
      <c r="V991" s="73"/>
      <c r="W991" s="73"/>
      <c r="X991" s="73"/>
      <c r="Y991" s="73"/>
      <c r="Z991" s="73"/>
      <c r="AA991" s="73"/>
      <c r="AB991" s="73"/>
    </row>
    <row r="992" spans="1:28" ht="15.75" customHeight="1">
      <c r="A992" s="73"/>
      <c r="B992" s="73"/>
      <c r="C992" s="73"/>
      <c r="D992" s="73"/>
      <c r="E992" s="970"/>
      <c r="F992" s="73"/>
      <c r="G992" s="591"/>
      <c r="H992" s="988"/>
      <c r="I992" s="73"/>
      <c r="J992" s="73"/>
      <c r="K992" s="74"/>
      <c r="L992" s="74"/>
      <c r="M992" s="989"/>
      <c r="N992" s="74"/>
      <c r="O992" s="74"/>
      <c r="P992" s="74"/>
      <c r="Q992" s="74"/>
      <c r="R992" s="74"/>
      <c r="S992" s="73"/>
      <c r="T992" s="73"/>
      <c r="U992" s="73"/>
      <c r="V992" s="73"/>
      <c r="W992" s="73"/>
      <c r="X992" s="73"/>
      <c r="Y992" s="73"/>
      <c r="Z992" s="73"/>
      <c r="AA992" s="73"/>
      <c r="AB992" s="73"/>
    </row>
    <row r="993" spans="1:28" ht="15.75" customHeight="1">
      <c r="A993" s="73"/>
      <c r="B993" s="73"/>
      <c r="C993" s="73"/>
      <c r="D993" s="73"/>
      <c r="E993" s="970"/>
      <c r="F993" s="73"/>
      <c r="G993" s="591"/>
      <c r="H993" s="988"/>
      <c r="I993" s="73"/>
      <c r="J993" s="73"/>
      <c r="K993" s="74"/>
      <c r="L993" s="74"/>
      <c r="M993" s="989"/>
      <c r="N993" s="74"/>
      <c r="O993" s="74"/>
      <c r="P993" s="74"/>
      <c r="Q993" s="74"/>
      <c r="R993" s="74"/>
      <c r="S993" s="73"/>
      <c r="T993" s="73"/>
      <c r="U993" s="73"/>
      <c r="V993" s="73"/>
      <c r="W993" s="73"/>
      <c r="X993" s="73"/>
      <c r="Y993" s="73"/>
      <c r="Z993" s="73"/>
      <c r="AA993" s="73"/>
      <c r="AB993" s="73"/>
    </row>
    <row r="994" spans="1:28" ht="15.75" customHeight="1">
      <c r="A994" s="73"/>
      <c r="B994" s="73"/>
      <c r="C994" s="73"/>
      <c r="D994" s="73"/>
      <c r="E994" s="970"/>
      <c r="F994" s="73"/>
      <c r="G994" s="591"/>
      <c r="H994" s="988"/>
      <c r="I994" s="73"/>
      <c r="J994" s="73"/>
      <c r="K994" s="74"/>
      <c r="L994" s="74"/>
      <c r="M994" s="989"/>
      <c r="N994" s="74"/>
      <c r="O994" s="74"/>
      <c r="P994" s="74"/>
      <c r="Q994" s="74"/>
      <c r="R994" s="74"/>
      <c r="S994" s="73"/>
      <c r="T994" s="73"/>
      <c r="U994" s="73"/>
      <c r="V994" s="73"/>
      <c r="W994" s="73"/>
      <c r="X994" s="73"/>
      <c r="Y994" s="73"/>
      <c r="Z994" s="73"/>
      <c r="AA994" s="73"/>
      <c r="AB994" s="73"/>
    </row>
    <row r="995" spans="1:28" ht="15.75" customHeight="1">
      <c r="A995" s="73"/>
      <c r="B995" s="73"/>
      <c r="C995" s="73"/>
      <c r="D995" s="73"/>
      <c r="E995" s="970"/>
      <c r="F995" s="73"/>
      <c r="G995" s="591"/>
      <c r="H995" s="988"/>
      <c r="I995" s="73"/>
      <c r="J995" s="73"/>
      <c r="K995" s="74"/>
      <c r="L995" s="74"/>
      <c r="M995" s="989"/>
      <c r="N995" s="74"/>
      <c r="O995" s="74"/>
      <c r="P995" s="74"/>
      <c r="Q995" s="74"/>
      <c r="R995" s="74"/>
      <c r="S995" s="73"/>
      <c r="T995" s="73"/>
      <c r="U995" s="73"/>
      <c r="V995" s="73"/>
      <c r="W995" s="73"/>
      <c r="X995" s="73"/>
      <c r="Y995" s="73"/>
      <c r="Z995" s="73"/>
      <c r="AA995" s="73"/>
      <c r="AB995" s="73"/>
    </row>
    <row r="996" spans="1:28" ht="15.75" customHeight="1">
      <c r="A996" s="73"/>
      <c r="B996" s="73"/>
      <c r="C996" s="73"/>
      <c r="D996" s="73"/>
      <c r="E996" s="970"/>
      <c r="F996" s="73"/>
      <c r="G996" s="591"/>
      <c r="H996" s="988"/>
      <c r="I996" s="73"/>
      <c r="J996" s="73"/>
      <c r="K996" s="74"/>
      <c r="L996" s="74"/>
      <c r="M996" s="989"/>
      <c r="N996" s="74"/>
      <c r="O996" s="74"/>
      <c r="P996" s="74"/>
      <c r="Q996" s="74"/>
      <c r="R996" s="74"/>
      <c r="S996" s="73"/>
      <c r="T996" s="73"/>
      <c r="U996" s="73"/>
      <c r="V996" s="73"/>
      <c r="W996" s="73"/>
      <c r="X996" s="73"/>
      <c r="Y996" s="73"/>
      <c r="Z996" s="73"/>
      <c r="AA996" s="73"/>
      <c r="AB996" s="73"/>
    </row>
    <row r="997" spans="1:28" ht="15.75" customHeight="1">
      <c r="A997" s="73"/>
      <c r="B997" s="73"/>
      <c r="C997" s="73"/>
      <c r="D997" s="73"/>
      <c r="E997" s="970"/>
      <c r="F997" s="73"/>
      <c r="G997" s="591"/>
      <c r="H997" s="988"/>
      <c r="I997" s="73"/>
      <c r="J997" s="73"/>
      <c r="K997" s="74"/>
      <c r="L997" s="74"/>
      <c r="M997" s="989"/>
      <c r="N997" s="74"/>
      <c r="O997" s="74"/>
      <c r="P997" s="74"/>
      <c r="Q997" s="74"/>
      <c r="R997" s="74"/>
      <c r="S997" s="73"/>
      <c r="T997" s="73"/>
      <c r="U997" s="73"/>
      <c r="V997" s="73"/>
      <c r="W997" s="73"/>
      <c r="X997" s="73"/>
      <c r="Y997" s="73"/>
      <c r="Z997" s="73"/>
      <c r="AA997" s="73"/>
      <c r="AB997" s="73"/>
    </row>
    <row r="998" spans="1:28" ht="15.75" customHeight="1">
      <c r="A998" s="73"/>
      <c r="B998" s="73"/>
      <c r="C998" s="73"/>
      <c r="D998" s="73"/>
      <c r="E998" s="970"/>
      <c r="F998" s="73"/>
      <c r="G998" s="591"/>
      <c r="H998" s="988"/>
      <c r="I998" s="73"/>
      <c r="J998" s="73"/>
      <c r="K998" s="74"/>
      <c r="L998" s="74"/>
      <c r="M998" s="989"/>
      <c r="N998" s="74"/>
      <c r="O998" s="74"/>
      <c r="P998" s="74"/>
      <c r="Q998" s="74"/>
      <c r="R998" s="74"/>
      <c r="S998" s="73"/>
      <c r="T998" s="73"/>
      <c r="U998" s="73"/>
      <c r="V998" s="73"/>
      <c r="W998" s="73"/>
      <c r="X998" s="73"/>
      <c r="Y998" s="73"/>
      <c r="Z998" s="73"/>
      <c r="AA998" s="73"/>
      <c r="AB998" s="73"/>
    </row>
    <row r="999" spans="1:28" ht="15.75" customHeight="1">
      <c r="A999" s="73"/>
      <c r="B999" s="73"/>
      <c r="C999" s="73"/>
      <c r="D999" s="73"/>
      <c r="E999" s="970"/>
      <c r="F999" s="73"/>
      <c r="G999" s="591"/>
      <c r="H999" s="988"/>
      <c r="I999" s="73"/>
      <c r="J999" s="73"/>
      <c r="K999" s="74"/>
      <c r="L999" s="74"/>
      <c r="M999" s="989"/>
      <c r="N999" s="74"/>
      <c r="O999" s="74"/>
      <c r="P999" s="74"/>
      <c r="Q999" s="74"/>
      <c r="R999" s="74"/>
      <c r="S999" s="73"/>
      <c r="T999" s="73"/>
      <c r="U999" s="73"/>
      <c r="V999" s="73"/>
      <c r="W999" s="73"/>
      <c r="X999" s="73"/>
      <c r="Y999" s="73"/>
      <c r="Z999" s="73"/>
      <c r="AA999" s="73"/>
      <c r="AB999" s="73"/>
    </row>
    <row r="1000" spans="1:28" ht="15.75" customHeight="1">
      <c r="A1000" s="73"/>
      <c r="B1000" s="73"/>
      <c r="C1000" s="73"/>
      <c r="D1000" s="73"/>
      <c r="E1000" s="970"/>
      <c r="F1000" s="73"/>
      <c r="G1000" s="591"/>
      <c r="H1000" s="988"/>
      <c r="I1000" s="73"/>
      <c r="J1000" s="73"/>
      <c r="K1000" s="74"/>
      <c r="L1000" s="74"/>
      <c r="M1000" s="989"/>
      <c r="N1000" s="74"/>
      <c r="O1000" s="74"/>
      <c r="P1000" s="74"/>
      <c r="Q1000" s="74"/>
      <c r="R1000" s="74"/>
      <c r="S1000" s="73"/>
      <c r="T1000" s="73"/>
      <c r="U1000" s="73"/>
      <c r="V1000" s="73"/>
      <c r="W1000" s="73"/>
      <c r="X1000" s="73"/>
      <c r="Y1000" s="73"/>
      <c r="Z1000" s="73"/>
      <c r="AA1000" s="73"/>
      <c r="AB1000" s="73"/>
    </row>
  </sheetData>
  <mergeCells count="8">
    <mergeCell ref="G5:K5"/>
    <mergeCell ref="P5:P7"/>
    <mergeCell ref="Q5:Q7"/>
    <mergeCell ref="B1:M1"/>
    <mergeCell ref="B2:C2"/>
    <mergeCell ref="F2:M2"/>
    <mergeCell ref="F3:N3"/>
    <mergeCell ref="F4:N4"/>
  </mergeCells>
  <conditionalFormatting sqref="H11:H17 H19:H24 H26:H31 H33 H35:H38 H40:H43 H45:H49 H51:H55 H57:H62 H64:H71 H74:H79 H82:H85 H87:H91 H93:H97 H99:H102 H104:H108 H122:H127 H129:H132 H134:H140 H143:H146 H148:H153 H167 H170:H174 H176:H179 H181:H185 H187:H191 H194:H197 H199:H203 H206:H208 H210:H212 H274:H276 H278:H281 H283:H284 H286:H290 H292:H295 H297:H301 H303:H307 H309:H310 H322:H327 H224:H225 H269:H271 H265:H267 H262:H263 H258:H260 H254:H256 H250:H252 H245:H248 H241:H243 H237:H239 H231:H235 H227:H229 H160:H163 H155:H158 H110:H113 H214:H218 H221">
    <cfRule type="cellIs" dxfId="325" priority="1" stopIfTrue="1" operator="equal">
      <formula>0</formula>
    </cfRule>
  </conditionalFormatting>
  <conditionalFormatting sqref="H11:H17 H19:H24 H26:H31 H33 H35:H38 H40:H43 H45:H49 H51:H55 H57:H62 H64:H71 H74:H79 H82:H85 H87:H91 H93:H97 H99:H102 H104:H108 H122:H127 H129:H132 H134:H140 H143:H146 H148:H153 H167 H170:H174 H176:H179 H181:H185 H187:H191 H194:H197 H199:H203 H206:H208 H210:H212 H274:H276 H278:H281 H283:H284 H286:H290 H292:H295 H297:H301 H303:H307 H309:H310 H322:H327 H224:H225 H269:H271 H265:H267 H262:H263 H258:H260 H254:H256 H250:H252 H245:H248 H241:H243 H237:H239 H231:H235 H227:H229 H160:H163 H155:H158 H110:H113 H214:H218 H221">
    <cfRule type="cellIs" dxfId="324" priority="2" stopIfTrue="1" operator="equal">
      <formula>0</formula>
    </cfRule>
  </conditionalFormatting>
  <conditionalFormatting sqref="H34">
    <cfRule type="cellIs" dxfId="323" priority="3" stopIfTrue="1" operator="equal">
      <formula>0</formula>
    </cfRule>
  </conditionalFormatting>
  <conditionalFormatting sqref="H34">
    <cfRule type="cellIs" dxfId="322" priority="4" stopIfTrue="1" operator="equal">
      <formula>0</formula>
    </cfRule>
  </conditionalFormatting>
  <conditionalFormatting sqref="H241:H243">
    <cfRule type="cellIs" dxfId="321" priority="5" stopIfTrue="1" operator="equal">
      <formula>0</formula>
    </cfRule>
  </conditionalFormatting>
  <conditionalFormatting sqref="H241:H243">
    <cfRule type="cellIs" dxfId="320" priority="6" stopIfTrue="1" operator="equal">
      <formula>0</formula>
    </cfRule>
  </conditionalFormatting>
  <conditionalFormatting sqref="H312:H313">
    <cfRule type="cellIs" dxfId="319" priority="7" stopIfTrue="1" operator="equal">
      <formula>0</formula>
    </cfRule>
  </conditionalFormatting>
  <conditionalFormatting sqref="H312:H313">
    <cfRule type="cellIs" dxfId="318" priority="8" stopIfTrue="1" operator="equal">
      <formula>0</formula>
    </cfRule>
  </conditionalFormatting>
  <conditionalFormatting sqref="H315:H316 H318:H319">
    <cfRule type="cellIs" dxfId="317" priority="9" stopIfTrue="1" operator="equal">
      <formula>0</formula>
    </cfRule>
  </conditionalFormatting>
  <conditionalFormatting sqref="H315:H316 H318:H319">
    <cfRule type="cellIs" dxfId="316" priority="10" stopIfTrue="1" operator="equal">
      <formula>0</formula>
    </cfRule>
  </conditionalFormatting>
  <conditionalFormatting sqref="H165:H166">
    <cfRule type="cellIs" dxfId="315" priority="11" stopIfTrue="1" operator="equal">
      <formula>0</formula>
    </cfRule>
  </conditionalFormatting>
  <conditionalFormatting sqref="H165:H166">
    <cfRule type="cellIs" dxfId="314" priority="12" stopIfTrue="1" operator="equal">
      <formula>0</formula>
    </cfRule>
  </conditionalFormatting>
  <conditionalFormatting sqref="H193">
    <cfRule type="cellIs" dxfId="313" priority="13" stopIfTrue="1" operator="equal">
      <formula>0</formula>
    </cfRule>
  </conditionalFormatting>
  <conditionalFormatting sqref="H193">
    <cfRule type="cellIs" dxfId="312" priority="14" stopIfTrue="1" operator="equal">
      <formula>0</formula>
    </cfRule>
  </conditionalFormatting>
  <conditionalFormatting sqref="H205">
    <cfRule type="cellIs" dxfId="311" priority="15" stopIfTrue="1" operator="equal">
      <formula>0</formula>
    </cfRule>
  </conditionalFormatting>
  <conditionalFormatting sqref="H205">
    <cfRule type="cellIs" dxfId="310" priority="16" stopIfTrue="1" operator="equal">
      <formula>0</formula>
    </cfRule>
  </conditionalFormatting>
  <hyperlinks>
    <hyperlink ref="C4" location="'Recap Sheet'!B1" display="Return to Recap Sheet" xr:uid="{00000000-0004-0000-0300-000000000000}"/>
  </hyperlinks>
  <pageMargins left="0.25" right="0.25" top="0.75" bottom="0.75" header="0" footer="0"/>
  <pageSetup paperSize="5" orientation="landscape"/>
  <rowBreaks count="5" manualBreakCount="5">
    <brk id="115" man="1"/>
    <brk id="228" man="1"/>
    <brk id="181" man="1"/>
    <brk id="262" man="1"/>
    <brk id="271" man="1"/>
  </rowBreaks>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DisplayWorksheetPopup">
                <anchor moveWithCells="1">
                  <from>
                    <xdr:col>13</xdr:col>
                    <xdr:colOff>289560</xdr:colOff>
                    <xdr:row>1</xdr:row>
                    <xdr:rowOff>0</xdr:rowOff>
                  </from>
                  <to>
                    <xdr:col>14</xdr:col>
                    <xdr:colOff>594360</xdr:colOff>
                    <xdr:row>2</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0">
    <tabColor rgb="FFFFD965"/>
  </sheetPr>
  <dimension ref="A1:Z1000"/>
  <sheetViews>
    <sheetView workbookViewId="0">
      <pane ySplit="9" topLeftCell="A73" activePane="bottomLeft" state="frozen"/>
      <selection activeCell="H10" sqref="H10"/>
      <selection pane="bottomLeft" activeCell="G85" sqref="G85"/>
    </sheetView>
  </sheetViews>
  <sheetFormatPr defaultColWidth="14.44140625" defaultRowHeight="15" customHeight="1"/>
  <cols>
    <col min="1" max="1" width="7.33203125" customWidth="1"/>
    <col min="2" max="2" width="55.109375" customWidth="1"/>
    <col min="3" max="3" width="18.44140625" customWidth="1"/>
    <col min="4" max="4" width="10.44140625" customWidth="1"/>
    <col min="5" max="5" width="7.6640625" customWidth="1"/>
    <col min="6" max="6" width="8.33203125" customWidth="1"/>
    <col min="7" max="7" width="5.6640625" customWidth="1"/>
    <col min="8" max="8" width="6.44140625" customWidth="1"/>
    <col min="9" max="9" width="6" customWidth="1"/>
    <col min="10" max="10" width="3.33203125" customWidth="1"/>
    <col min="11" max="12" width="7.6640625" customWidth="1"/>
    <col min="13" max="13" width="9.6640625" customWidth="1"/>
    <col min="14" max="14" width="7.6640625" customWidth="1"/>
    <col min="15" max="15" width="11.88671875" customWidth="1"/>
    <col min="16" max="16" width="9.44140625" customWidth="1"/>
    <col min="17" max="17" width="7.33203125" customWidth="1"/>
    <col min="18" max="18" width="9.88671875" customWidth="1"/>
    <col min="19" max="19" width="8.6640625" customWidth="1"/>
    <col min="20" max="20" width="10.33203125" customWidth="1"/>
    <col min="21" max="21" width="8.44140625" customWidth="1"/>
    <col min="22" max="22" width="4.6640625" customWidth="1"/>
    <col min="23" max="23" width="7.44140625" customWidth="1"/>
    <col min="24" max="24" width="7.33203125" customWidth="1"/>
    <col min="25"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93"/>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78"/>
      <c r="B3" s="78" t="str">
        <f>'Recap Sheet'!A3</f>
        <v xml:space="preserve">School Food Authority or Agency Name: </v>
      </c>
      <c r="C3" s="73"/>
      <c r="D3" s="77"/>
      <c r="E3" s="73"/>
      <c r="F3" s="2902" t="str">
        <f>'Recap Sheet'!A4</f>
        <v xml:space="preserve">Bidder's Name: </v>
      </c>
      <c r="G3" s="2903"/>
      <c r="H3" s="2903"/>
      <c r="I3" s="2903"/>
      <c r="J3" s="2903"/>
      <c r="K3" s="2903"/>
      <c r="L3" s="2903"/>
      <c r="M3" s="2903"/>
      <c r="N3" s="2903"/>
      <c r="O3" s="76"/>
      <c r="P3" s="76"/>
      <c r="Q3" s="76"/>
      <c r="R3" s="78"/>
      <c r="S3" s="73"/>
      <c r="T3" s="73"/>
      <c r="U3" s="73"/>
      <c r="V3" s="73"/>
      <c r="W3" s="73"/>
      <c r="X3" s="73"/>
      <c r="Y3" s="73"/>
      <c r="Z3" s="73"/>
    </row>
    <row r="4" spans="1:26" ht="18.75" customHeight="1">
      <c r="A4" s="79" t="s">
        <v>748</v>
      </c>
      <c r="B4" s="594" t="str">
        <f>'Recap Sheet'!B3</f>
        <v>Lexington Richland School District Five</v>
      </c>
      <c r="C4" s="595" t="s">
        <v>119</v>
      </c>
      <c r="D4" s="82"/>
      <c r="E4" s="596"/>
      <c r="F4" s="2904">
        <f>'Recap Sheet'!B4</f>
        <v>0</v>
      </c>
      <c r="G4" s="2891"/>
      <c r="H4" s="2891"/>
      <c r="I4" s="2891"/>
      <c r="J4" s="2891"/>
      <c r="K4" s="2891"/>
      <c r="L4" s="2891"/>
      <c r="M4" s="2891"/>
      <c r="N4" s="2897"/>
      <c r="O4" s="83"/>
      <c r="P4" s="83"/>
      <c r="Q4" s="83"/>
      <c r="R4" s="83"/>
      <c r="S4" s="86" t="s">
        <v>32</v>
      </c>
      <c r="T4" s="86"/>
      <c r="U4" s="86"/>
      <c r="V4" s="86"/>
      <c r="W4" s="86"/>
      <c r="X4" s="86"/>
      <c r="Y4" s="990"/>
      <c r="Z4" s="598"/>
    </row>
    <row r="5" spans="1:26" ht="15" customHeight="1">
      <c r="A5" s="79">
        <v>6000</v>
      </c>
      <c r="B5" s="599" t="s">
        <v>120</v>
      </c>
      <c r="C5" s="440" t="s">
        <v>354</v>
      </c>
      <c r="D5" s="90"/>
      <c r="E5" s="600"/>
      <c r="F5" s="92"/>
      <c r="G5" s="2901" t="s">
        <v>122</v>
      </c>
      <c r="H5" s="2899"/>
      <c r="I5" s="2899"/>
      <c r="J5" s="2899"/>
      <c r="K5" s="2899"/>
      <c r="L5" s="93">
        <f>'Recap Sheet'!B5</f>
        <v>0</v>
      </c>
      <c r="M5" s="94"/>
      <c r="N5" s="601"/>
      <c r="O5" s="96" t="s">
        <v>123</v>
      </c>
      <c r="P5" s="2884" t="s">
        <v>124</v>
      </c>
      <c r="Q5" s="2887" t="s">
        <v>125</v>
      </c>
      <c r="R5" s="74" t="s">
        <v>33</v>
      </c>
      <c r="S5" s="98" t="s">
        <v>355</v>
      </c>
      <c r="T5" s="99" t="s">
        <v>32</v>
      </c>
      <c r="U5" s="99" t="s">
        <v>128</v>
      </c>
      <c r="V5" s="100" t="s">
        <v>129</v>
      </c>
      <c r="W5" s="98" t="s">
        <v>34</v>
      </c>
      <c r="X5" s="991" t="s">
        <v>358</v>
      </c>
      <c r="Y5" s="607" t="s">
        <v>131</v>
      </c>
      <c r="Z5" s="992"/>
    </row>
    <row r="6" spans="1:26" ht="15" customHeight="1">
      <c r="A6" s="88" t="s">
        <v>24</v>
      </c>
      <c r="B6" s="263"/>
      <c r="C6" s="440" t="s">
        <v>749</v>
      </c>
      <c r="D6" s="103" t="s">
        <v>133</v>
      </c>
      <c r="E6" s="603" t="s">
        <v>134</v>
      </c>
      <c r="F6" s="604" t="s">
        <v>29</v>
      </c>
      <c r="G6" s="99" t="s">
        <v>135</v>
      </c>
      <c r="H6" s="99" t="s">
        <v>136</v>
      </c>
      <c r="I6" s="99" t="s">
        <v>137</v>
      </c>
      <c r="J6" s="99" t="s">
        <v>138</v>
      </c>
      <c r="K6" s="99" t="s">
        <v>139</v>
      </c>
      <c r="L6" s="99" t="s">
        <v>140</v>
      </c>
      <c r="M6" s="605" t="s">
        <v>141</v>
      </c>
      <c r="N6" s="606" t="s">
        <v>142</v>
      </c>
      <c r="O6" s="109" t="s">
        <v>143</v>
      </c>
      <c r="P6" s="2885"/>
      <c r="Q6" s="2885"/>
      <c r="R6" s="607" t="s">
        <v>360</v>
      </c>
      <c r="S6" s="98" t="s">
        <v>361</v>
      </c>
      <c r="T6" s="99" t="s">
        <v>750</v>
      </c>
      <c r="U6" s="99" t="s">
        <v>147</v>
      </c>
      <c r="V6" s="99" t="s">
        <v>148</v>
      </c>
      <c r="W6" s="99" t="s">
        <v>149</v>
      </c>
      <c r="X6" s="993" t="s">
        <v>150</v>
      </c>
      <c r="Y6" s="607" t="s">
        <v>151</v>
      </c>
      <c r="Z6" s="994"/>
    </row>
    <row r="7" spans="1:26" ht="15" customHeight="1">
      <c r="A7" s="608" t="s">
        <v>153</v>
      </c>
      <c r="B7" s="609"/>
      <c r="C7" s="610" t="s">
        <v>751</v>
      </c>
      <c r="D7" s="113" t="s">
        <v>154</v>
      </c>
      <c r="E7" s="114" t="s">
        <v>154</v>
      </c>
      <c r="F7" s="611" t="s">
        <v>39</v>
      </c>
      <c r="G7" s="110" t="s">
        <v>155</v>
      </c>
      <c r="H7" s="110" t="s">
        <v>156</v>
      </c>
      <c r="I7" s="110" t="s">
        <v>40</v>
      </c>
      <c r="J7" s="110" t="s">
        <v>139</v>
      </c>
      <c r="K7" s="110" t="s">
        <v>47</v>
      </c>
      <c r="L7" s="110" t="s">
        <v>157</v>
      </c>
      <c r="M7" s="110" t="s">
        <v>47</v>
      </c>
      <c r="N7" s="116" t="s">
        <v>139</v>
      </c>
      <c r="O7" s="117" t="s">
        <v>154</v>
      </c>
      <c r="P7" s="2886"/>
      <c r="Q7" s="2886"/>
      <c r="R7" s="110" t="s">
        <v>48</v>
      </c>
      <c r="S7" s="118" t="s">
        <v>146</v>
      </c>
      <c r="T7" s="110" t="s">
        <v>41</v>
      </c>
      <c r="U7" s="110" t="s">
        <v>159</v>
      </c>
      <c r="V7" s="110" t="s">
        <v>160</v>
      </c>
      <c r="W7" s="119" t="s">
        <v>47</v>
      </c>
      <c r="X7" s="119" t="s">
        <v>158</v>
      </c>
      <c r="Y7" s="995" t="s">
        <v>364</v>
      </c>
      <c r="Z7" s="994"/>
    </row>
    <row r="8" spans="1:26" ht="15" customHeight="1">
      <c r="A8" s="123"/>
      <c r="B8" s="996" t="s">
        <v>752</v>
      </c>
      <c r="C8" s="123"/>
      <c r="D8" s="123"/>
      <c r="E8" s="614"/>
      <c r="F8" s="123"/>
      <c r="G8" s="125"/>
      <c r="H8" s="127"/>
      <c r="I8" s="127"/>
      <c r="J8" s="123"/>
      <c r="K8" s="127"/>
      <c r="L8" s="127"/>
      <c r="M8" s="127"/>
      <c r="N8" s="128"/>
      <c r="O8" s="129" t="s">
        <v>753</v>
      </c>
      <c r="P8" s="997">
        <v>100883</v>
      </c>
      <c r="Q8" s="998" t="s">
        <v>165</v>
      </c>
      <c r="R8" s="998"/>
      <c r="S8" s="999">
        <v>1.7906</v>
      </c>
      <c r="T8" s="999"/>
      <c r="U8" s="999"/>
      <c r="V8" s="999"/>
      <c r="W8" s="124"/>
      <c r="X8" s="145"/>
      <c r="Y8" s="145"/>
      <c r="Z8" s="994"/>
    </row>
    <row r="9" spans="1:26" ht="15" customHeight="1">
      <c r="A9" s="137"/>
      <c r="B9" s="122"/>
      <c r="C9" s="123"/>
      <c r="D9" s="137"/>
      <c r="E9" s="629"/>
      <c r="F9" s="123"/>
      <c r="G9" s="125"/>
      <c r="H9" s="138"/>
      <c r="I9" s="138"/>
      <c r="J9" s="137"/>
      <c r="K9" s="138"/>
      <c r="L9" s="138"/>
      <c r="M9" s="138"/>
      <c r="N9" s="139"/>
      <c r="O9" s="1000" t="s">
        <v>754</v>
      </c>
      <c r="P9" s="1001" t="s">
        <v>755</v>
      </c>
      <c r="Q9" s="1002" t="s">
        <v>165</v>
      </c>
      <c r="R9" s="1002"/>
      <c r="S9" s="1003">
        <v>1.5484</v>
      </c>
      <c r="T9" s="999" t="s">
        <v>756</v>
      </c>
      <c r="U9" s="999" t="s">
        <v>757</v>
      </c>
      <c r="V9" s="1004" t="s">
        <v>165</v>
      </c>
      <c r="W9" s="145"/>
      <c r="X9" s="145"/>
      <c r="Y9" s="999">
        <v>1.5484</v>
      </c>
      <c r="Z9" s="994"/>
    </row>
    <row r="10" spans="1:26" ht="15" customHeight="1">
      <c r="A10" s="146">
        <v>4001</v>
      </c>
      <c r="B10" s="147" t="s">
        <v>758</v>
      </c>
      <c r="C10" s="155" t="s">
        <v>759</v>
      </c>
      <c r="D10" s="214">
        <v>16250</v>
      </c>
      <c r="E10" s="215"/>
      <c r="F10" s="214" t="s">
        <v>760</v>
      </c>
      <c r="G10" s="256">
        <v>84</v>
      </c>
      <c r="H10" s="641"/>
      <c r="I10" s="154">
        <f>ROUND(H10*G10/G10,2)</f>
        <v>0</v>
      </c>
      <c r="J10" s="155" t="s">
        <v>170</v>
      </c>
      <c r="K10" s="156">
        <v>82.6</v>
      </c>
      <c r="L10" s="157">
        <f>IF(OR(ISBLANK(K10),K10=0,H10=0,ISBLANK(H10)),,ROUND(K10+$L$5,2))</f>
        <v>0</v>
      </c>
      <c r="M10" s="555">
        <f>ROUND(I10*L10,2)</f>
        <v>0</v>
      </c>
      <c r="N10" s="159">
        <f>ROUND(L10/G10,4)</f>
        <v>0</v>
      </c>
      <c r="O10" s="239">
        <v>16300</v>
      </c>
      <c r="P10" s="656" t="s">
        <v>760</v>
      </c>
      <c r="Q10" s="765">
        <v>84</v>
      </c>
      <c r="R10" s="156">
        <v>33</v>
      </c>
      <c r="S10" s="650">
        <v>25.2</v>
      </c>
      <c r="T10" s="1005">
        <f>ROUND($S$8*S10,2)</f>
        <v>45.12</v>
      </c>
      <c r="U10" s="1006">
        <f>IF(ISBLANK(O10),,R10+T10)</f>
        <v>78.12</v>
      </c>
      <c r="V10" s="1007" t="s">
        <v>177</v>
      </c>
      <c r="W10" s="165" t="b">
        <f t="shared" ref="W10" si="0">IF(ISNUMBER(K10),IF(V10="Y",(K10-T10)))</f>
        <v>0</v>
      </c>
      <c r="X10" s="181">
        <f>W10/G10</f>
        <v>0</v>
      </c>
      <c r="Y10" s="1008">
        <f>IF(V10="N",IF(ISNUMBER(R10),(R10)/Q10))</f>
        <v>0.39285714285714285</v>
      </c>
      <c r="Z10" s="73"/>
    </row>
    <row r="11" spans="1:26" ht="15" customHeight="1">
      <c r="A11" s="166"/>
      <c r="B11" s="166" t="s">
        <v>761</v>
      </c>
      <c r="C11" s="166"/>
      <c r="D11" s="290"/>
      <c r="E11" s="1009"/>
      <c r="F11" s="1009"/>
      <c r="G11" s="1010"/>
      <c r="H11" s="960"/>
      <c r="I11" s="166"/>
      <c r="J11" s="166"/>
      <c r="K11" s="230"/>
      <c r="L11" s="171"/>
      <c r="M11" s="326"/>
      <c r="N11" s="173"/>
      <c r="O11" s="231"/>
      <c r="P11" s="229"/>
      <c r="Q11" s="1011"/>
      <c r="R11" s="171"/>
      <c r="S11" s="230"/>
      <c r="T11" s="230"/>
      <c r="U11" s="300"/>
      <c r="V11" s="300"/>
      <c r="W11" s="300"/>
      <c r="X11" s="230"/>
      <c r="Y11" s="1012"/>
      <c r="Z11" s="73"/>
    </row>
    <row r="12" spans="1:26" ht="15" customHeight="1">
      <c r="A12" s="166"/>
      <c r="B12" s="166" t="s">
        <v>762</v>
      </c>
      <c r="C12" s="166"/>
      <c r="D12" s="229"/>
      <c r="E12" s="1009"/>
      <c r="F12" s="1009"/>
      <c r="G12" s="1010"/>
      <c r="H12" s="169"/>
      <c r="I12" s="166"/>
      <c r="J12" s="166"/>
      <c r="K12" s="230"/>
      <c r="L12" s="171"/>
      <c r="M12" s="326"/>
      <c r="N12" s="173"/>
      <c r="O12" s="231"/>
      <c r="P12" s="214"/>
      <c r="Q12" s="1011"/>
      <c r="R12" s="171"/>
      <c r="S12" s="230"/>
      <c r="T12" s="230"/>
      <c r="U12" s="300"/>
      <c r="V12" s="300"/>
      <c r="W12" s="300"/>
      <c r="X12" s="230"/>
      <c r="Y12" s="1012"/>
      <c r="Z12" s="73"/>
    </row>
    <row r="13" spans="1:26" ht="15" customHeight="1">
      <c r="A13" s="166"/>
      <c r="B13" s="166" t="s">
        <v>763</v>
      </c>
      <c r="C13" s="166"/>
      <c r="D13" s="214"/>
      <c r="E13" s="1009"/>
      <c r="F13" s="1009"/>
      <c r="G13" s="1010"/>
      <c r="H13" s="169"/>
      <c r="I13" s="166"/>
      <c r="J13" s="166"/>
      <c r="K13" s="230"/>
      <c r="L13" s="171"/>
      <c r="M13" s="326"/>
      <c r="N13" s="173"/>
      <c r="O13" s="736"/>
      <c r="P13" s="166"/>
      <c r="Q13" s="230"/>
      <c r="R13" s="171"/>
      <c r="S13" s="230"/>
      <c r="T13" s="230"/>
      <c r="U13" s="300"/>
      <c r="V13" s="300"/>
      <c r="W13" s="300"/>
      <c r="X13" s="230"/>
      <c r="Y13" s="1012"/>
      <c r="Z13" s="73"/>
    </row>
    <row r="14" spans="1:26" ht="15" customHeight="1">
      <c r="A14" s="166"/>
      <c r="B14" s="166"/>
      <c r="C14" s="166"/>
      <c r="D14" s="214"/>
      <c r="E14" s="1009"/>
      <c r="F14" s="1009"/>
      <c r="G14" s="1010"/>
      <c r="H14" s="169"/>
      <c r="I14" s="166"/>
      <c r="J14" s="166"/>
      <c r="K14" s="230"/>
      <c r="L14" s="171"/>
      <c r="M14" s="326"/>
      <c r="N14" s="173"/>
      <c r="O14" s="155"/>
      <c r="P14" s="239"/>
      <c r="Q14" s="165"/>
      <c r="R14" s="171"/>
      <c r="S14" s="230"/>
      <c r="T14" s="230"/>
      <c r="U14" s="300"/>
      <c r="V14" s="300"/>
      <c r="W14" s="300"/>
      <c r="X14" s="230"/>
      <c r="Y14" s="1012"/>
      <c r="Z14" s="73"/>
    </row>
    <row r="15" spans="1:26" ht="15" customHeight="1">
      <c r="A15" s="268"/>
      <c r="B15" s="268" t="s">
        <v>764</v>
      </c>
      <c r="C15" s="198"/>
      <c r="D15" s="241"/>
      <c r="E15" s="360"/>
      <c r="F15" s="360"/>
      <c r="G15" s="362"/>
      <c r="H15" s="363"/>
      <c r="I15" s="364"/>
      <c r="J15" s="198"/>
      <c r="K15" s="566"/>
      <c r="L15" s="444"/>
      <c r="M15" s="738"/>
      <c r="N15" s="446"/>
      <c r="O15" s="663"/>
      <c r="P15" s="677"/>
      <c r="Q15" s="241"/>
      <c r="R15" s="444"/>
      <c r="S15" s="566"/>
      <c r="T15" s="271"/>
      <c r="U15" s="523"/>
      <c r="V15" s="523"/>
      <c r="W15" s="523"/>
      <c r="X15" s="566"/>
      <c r="Y15" s="987"/>
      <c r="Z15" s="73"/>
    </row>
    <row r="16" spans="1:26" ht="15" customHeight="1">
      <c r="A16" s="702">
        <v>4002</v>
      </c>
      <c r="B16" s="254" t="s">
        <v>765</v>
      </c>
      <c r="C16" s="155" t="s">
        <v>766</v>
      </c>
      <c r="D16" s="214">
        <v>209903</v>
      </c>
      <c r="E16" s="215"/>
      <c r="F16" s="214" t="s">
        <v>767</v>
      </c>
      <c r="G16" s="152">
        <v>64</v>
      </c>
      <c r="H16" s="641">
        <v>50</v>
      </c>
      <c r="I16" s="154">
        <f>ROUND(H16*G16/G16,2)</f>
        <v>50</v>
      </c>
      <c r="J16" s="155" t="s">
        <v>170</v>
      </c>
      <c r="K16" s="156">
        <v>48.48</v>
      </c>
      <c r="L16" s="157">
        <f>IF(OR(ISBLANK(K16),K16=0,H16=0,ISBLANK(H16)),,ROUND(K16+$L$5,2))</f>
        <v>48.48</v>
      </c>
      <c r="M16" s="555">
        <f>ROUND(I16*L16,2)</f>
        <v>2424</v>
      </c>
      <c r="N16" s="159">
        <f>ROUND(L16/G16,4)</f>
        <v>0.75749999999999995</v>
      </c>
      <c r="O16" s="239">
        <v>209903</v>
      </c>
      <c r="P16" s="239" t="s">
        <v>768</v>
      </c>
      <c r="Q16" s="239">
        <v>64</v>
      </c>
      <c r="R16" s="156">
        <v>31.91</v>
      </c>
      <c r="S16" s="650">
        <v>10.71</v>
      </c>
      <c r="T16" s="642">
        <f>ROUND($S$9*S16,2)</f>
        <v>16.579999999999998</v>
      </c>
      <c r="U16" s="538">
        <f>IF(ISBLANK(O16),,R16+T16)</f>
        <v>48.489999999999995</v>
      </c>
      <c r="V16" s="1013" t="s">
        <v>375</v>
      </c>
      <c r="W16" s="165">
        <f t="shared" ref="W16" si="1">IF(ISNUMBER(K16),IF(V16="Y",(K16-T16)))</f>
        <v>31.9</v>
      </c>
      <c r="X16" s="181">
        <f>W16/G16</f>
        <v>0.49843749999999998</v>
      </c>
      <c r="Y16" s="1008" t="b">
        <f>IF(V16="N",IF(ISNUMBER(R16),(R16+T16)/Q16))</f>
        <v>0</v>
      </c>
      <c r="Z16" s="73"/>
    </row>
    <row r="17" spans="1:26" ht="15" customHeight="1">
      <c r="A17" s="166"/>
      <c r="B17" s="166" t="s">
        <v>769</v>
      </c>
      <c r="C17" s="769"/>
      <c r="D17" s="149"/>
      <c r="E17" s="892"/>
      <c r="F17" s="769"/>
      <c r="G17" s="770"/>
      <c r="H17" s="940"/>
      <c r="I17" s="839"/>
      <c r="J17" s="769"/>
      <c r="K17" s="298"/>
      <c r="L17" s="422"/>
      <c r="M17" s="885"/>
      <c r="N17" s="423"/>
      <c r="O17" s="174"/>
      <c r="P17" s="648"/>
      <c r="Q17" s="176"/>
      <c r="R17" s="235"/>
      <c r="S17" s="650"/>
      <c r="T17" s="1014"/>
      <c r="U17" s="1015"/>
      <c r="V17" s="1016"/>
      <c r="W17" s="235"/>
      <c r="X17" s="235"/>
      <c r="Y17" s="1017"/>
      <c r="Z17" s="73"/>
    </row>
    <row r="18" spans="1:26" ht="15" customHeight="1">
      <c r="A18" s="166"/>
      <c r="B18" s="166" t="s">
        <v>770</v>
      </c>
      <c r="C18" s="166" t="s">
        <v>20</v>
      </c>
      <c r="D18" s="149"/>
      <c r="E18" s="892"/>
      <c r="F18" s="166" t="s">
        <v>20</v>
      </c>
      <c r="G18" s="168" t="s">
        <v>20</v>
      </c>
      <c r="H18" s="169"/>
      <c r="I18" s="154" t="s">
        <v>20</v>
      </c>
      <c r="J18" s="166" t="s">
        <v>20</v>
      </c>
      <c r="K18" s="235"/>
      <c r="L18" s="157" t="s">
        <v>20</v>
      </c>
      <c r="M18" s="555" t="s">
        <v>20</v>
      </c>
      <c r="N18" s="159" t="s">
        <v>20</v>
      </c>
      <c r="O18" s="651"/>
      <c r="P18" s="651"/>
      <c r="Q18" s="651"/>
      <c r="R18" s="235"/>
      <c r="S18" s="650" t="s">
        <v>20</v>
      </c>
      <c r="T18" s="237" t="s">
        <v>20</v>
      </c>
      <c r="U18" s="237"/>
      <c r="V18" s="237"/>
      <c r="W18" s="165" t="s">
        <v>20</v>
      </c>
      <c r="X18" s="165" t="s">
        <v>20</v>
      </c>
      <c r="Y18" s="1018" t="s">
        <v>20</v>
      </c>
      <c r="Z18" s="73"/>
    </row>
    <row r="19" spans="1:26" ht="15" customHeight="1">
      <c r="A19" s="356"/>
      <c r="B19" s="228" t="s">
        <v>771</v>
      </c>
      <c r="C19" s="356"/>
      <c r="D19" s="1019"/>
      <c r="E19" s="892"/>
      <c r="F19" s="769"/>
      <c r="G19" s="770"/>
      <c r="H19" s="940"/>
      <c r="I19" s="941"/>
      <c r="J19" s="769"/>
      <c r="K19" s="868"/>
      <c r="L19" s="266"/>
      <c r="M19" s="890"/>
      <c r="N19" s="742"/>
      <c r="O19" s="653"/>
      <c r="P19" s="453"/>
      <c r="Q19" s="654"/>
      <c r="R19" s="266"/>
      <c r="S19" s="1020"/>
      <c r="T19" s="237"/>
      <c r="U19" s="237"/>
      <c r="V19" s="237"/>
      <c r="W19" s="266"/>
      <c r="X19" s="230"/>
      <c r="Y19" s="1012"/>
      <c r="Z19" s="73"/>
    </row>
    <row r="20" spans="1:26" ht="15" customHeight="1">
      <c r="A20" s="199"/>
      <c r="B20" s="199" t="s">
        <v>772</v>
      </c>
      <c r="C20" s="270"/>
      <c r="D20" s="241"/>
      <c r="E20" s="360"/>
      <c r="F20" s="360"/>
      <c r="G20" s="362"/>
      <c r="H20" s="363"/>
      <c r="I20" s="270"/>
      <c r="J20" s="198"/>
      <c r="K20" s="271"/>
      <c r="L20" s="246"/>
      <c r="M20" s="348"/>
      <c r="N20" s="492"/>
      <c r="O20" s="663"/>
      <c r="P20" s="677"/>
      <c r="Q20" s="241"/>
      <c r="R20" s="246"/>
      <c r="S20" s="271"/>
      <c r="T20" s="272"/>
      <c r="U20" s="272"/>
      <c r="V20" s="272"/>
      <c r="W20" s="272"/>
      <c r="X20" s="566"/>
      <c r="Y20" s="1021"/>
      <c r="Z20" s="73"/>
    </row>
    <row r="21" spans="1:26" ht="15" customHeight="1">
      <c r="A21" s="702">
        <v>4003</v>
      </c>
      <c r="B21" s="147" t="s">
        <v>773</v>
      </c>
      <c r="C21" s="155" t="s">
        <v>766</v>
      </c>
      <c r="D21" s="214">
        <v>256503</v>
      </c>
      <c r="E21" s="215"/>
      <c r="F21" s="214" t="s">
        <v>774</v>
      </c>
      <c r="G21" s="152">
        <v>62</v>
      </c>
      <c r="H21" s="641">
        <v>100</v>
      </c>
      <c r="I21" s="154">
        <f>ROUND(H21*G21/G21,2)</f>
        <v>100</v>
      </c>
      <c r="J21" s="155" t="s">
        <v>170</v>
      </c>
      <c r="K21" s="156">
        <v>48</v>
      </c>
      <c r="L21" s="157">
        <f>IF(OR(ISBLANK(K21),K21=0,H21=0,ISBLANK(H21)),,ROUND(K21+$L$5,2))</f>
        <v>48</v>
      </c>
      <c r="M21" s="555">
        <f>ROUND(I21*L21,2)</f>
        <v>4800</v>
      </c>
      <c r="N21" s="159">
        <f>ROUND(L21/G21,4)</f>
        <v>0.7742</v>
      </c>
      <c r="O21" s="239">
        <v>256503</v>
      </c>
      <c r="P21" s="655" t="s">
        <v>775</v>
      </c>
      <c r="Q21" s="655">
        <v>62</v>
      </c>
      <c r="R21" s="156">
        <v>27.48</v>
      </c>
      <c r="S21" s="155">
        <v>13.26</v>
      </c>
      <c r="T21" s="642">
        <f>ROUND($S$9*S21,2)</f>
        <v>20.53</v>
      </c>
      <c r="U21" s="1022">
        <f>IF(ISBLANK(O21),,R21+T21)</f>
        <v>48.010000000000005</v>
      </c>
      <c r="V21" s="1007" t="s">
        <v>375</v>
      </c>
      <c r="W21" s="165">
        <f t="shared" ref="W21" si="2">IF(ISNUMBER(K21),IF(V21="Y",(K21-T21)))</f>
        <v>27.47</v>
      </c>
      <c r="X21" s="181">
        <f>W21/G21</f>
        <v>0.44306451612903225</v>
      </c>
      <c r="Y21" s="533" t="b">
        <f>IF(V21="N",IF(ISNUMBER(R21),(R21+T21)/Q21))</f>
        <v>0</v>
      </c>
      <c r="Z21" s="73"/>
    </row>
    <row r="22" spans="1:26" ht="15" customHeight="1">
      <c r="A22" s="166"/>
      <c r="B22" s="166" t="s">
        <v>776</v>
      </c>
      <c r="C22" s="166" t="s">
        <v>20</v>
      </c>
      <c r="D22" s="229"/>
      <c r="E22" s="892"/>
      <c r="F22" s="769" t="s">
        <v>20</v>
      </c>
      <c r="G22" s="770" t="s">
        <v>20</v>
      </c>
      <c r="H22" s="940"/>
      <c r="I22" s="839" t="s">
        <v>20</v>
      </c>
      <c r="J22" s="769" t="s">
        <v>20</v>
      </c>
      <c r="K22" s="298"/>
      <c r="L22" s="422" t="s">
        <v>20</v>
      </c>
      <c r="M22" s="885" t="s">
        <v>20</v>
      </c>
      <c r="N22" s="423" t="s">
        <v>20</v>
      </c>
      <c r="O22" s="229"/>
      <c r="P22" s="655"/>
      <c r="Q22" s="655"/>
      <c r="R22" s="157"/>
      <c r="S22" s="155" t="s">
        <v>20</v>
      </c>
      <c r="T22" s="237" t="s">
        <v>20</v>
      </c>
      <c r="U22" s="237"/>
      <c r="V22" s="237"/>
      <c r="W22" s="235" t="s">
        <v>255</v>
      </c>
      <c r="X22" s="235" t="s">
        <v>20</v>
      </c>
      <c r="Y22" s="1012" t="s">
        <v>20</v>
      </c>
      <c r="Z22" s="73"/>
    </row>
    <row r="23" spans="1:26" ht="15" customHeight="1">
      <c r="A23" s="356"/>
      <c r="B23" s="166" t="s">
        <v>777</v>
      </c>
      <c r="C23" s="356"/>
      <c r="D23" s="214"/>
      <c r="E23" s="892"/>
      <c r="F23" s="769"/>
      <c r="G23" s="770"/>
      <c r="H23" s="940"/>
      <c r="I23" s="839"/>
      <c r="J23" s="769"/>
      <c r="K23" s="235"/>
      <c r="L23" s="422"/>
      <c r="M23" s="885"/>
      <c r="N23" s="423"/>
      <c r="O23" s="166"/>
      <c r="P23" s="239"/>
      <c r="Q23" s="239"/>
      <c r="R23" s="422"/>
      <c r="S23" s="155"/>
      <c r="T23" s="237"/>
      <c r="U23" s="237"/>
      <c r="V23" s="237"/>
      <c r="W23" s="235"/>
      <c r="X23" s="235"/>
      <c r="Y23" s="1012"/>
      <c r="Z23" s="73"/>
    </row>
    <row r="24" spans="1:26" ht="15" customHeight="1">
      <c r="A24" s="356"/>
      <c r="B24" s="166" t="s">
        <v>778</v>
      </c>
      <c r="C24" s="356" t="s">
        <v>20</v>
      </c>
      <c r="D24" s="214"/>
      <c r="E24" s="892" t="s">
        <v>20</v>
      </c>
      <c r="F24" s="769" t="s">
        <v>20</v>
      </c>
      <c r="G24" s="770" t="s">
        <v>20</v>
      </c>
      <c r="H24" s="940"/>
      <c r="I24" s="839" t="s">
        <v>20</v>
      </c>
      <c r="J24" s="769" t="s">
        <v>20</v>
      </c>
      <c r="K24" s="235"/>
      <c r="L24" s="422" t="s">
        <v>20</v>
      </c>
      <c r="M24" s="885" t="s">
        <v>20</v>
      </c>
      <c r="N24" s="423" t="s">
        <v>20</v>
      </c>
      <c r="O24" s="214"/>
      <c r="P24" s="655"/>
      <c r="Q24" s="655"/>
      <c r="R24" s="422"/>
      <c r="S24" s="155" t="s">
        <v>20</v>
      </c>
      <c r="T24" s="237" t="s">
        <v>20</v>
      </c>
      <c r="U24" s="237"/>
      <c r="V24" s="237"/>
      <c r="W24" s="235" t="s">
        <v>20</v>
      </c>
      <c r="X24" s="235" t="s">
        <v>20</v>
      </c>
      <c r="Y24" s="1012" t="s">
        <v>20</v>
      </c>
      <c r="Z24" s="73"/>
    </row>
    <row r="25" spans="1:26" ht="15" customHeight="1">
      <c r="A25" s="199"/>
      <c r="B25" s="199" t="s">
        <v>291</v>
      </c>
      <c r="C25" s="270"/>
      <c r="D25" s="241"/>
      <c r="E25" s="360"/>
      <c r="F25" s="360"/>
      <c r="G25" s="362"/>
      <c r="H25" s="363"/>
      <c r="I25" s="270"/>
      <c r="J25" s="198"/>
      <c r="K25" s="271"/>
      <c r="L25" s="246"/>
      <c r="M25" s="348"/>
      <c r="N25" s="492"/>
      <c r="O25" s="575"/>
      <c r="P25" s="575"/>
      <c r="Q25" s="515"/>
      <c r="R25" s="246"/>
      <c r="S25" s="271"/>
      <c r="T25" s="272"/>
      <c r="U25" s="272"/>
      <c r="V25" s="272"/>
      <c r="W25" s="272"/>
      <c r="X25" s="271"/>
      <c r="Y25" s="987"/>
      <c r="Z25" s="73"/>
    </row>
    <row r="26" spans="1:26" ht="15" customHeight="1">
      <c r="A26" s="702">
        <v>4004</v>
      </c>
      <c r="B26" s="254" t="s">
        <v>779</v>
      </c>
      <c r="C26" s="155" t="s">
        <v>766</v>
      </c>
      <c r="D26" s="214">
        <v>209503</v>
      </c>
      <c r="E26" s="260"/>
      <c r="F26" s="214" t="s">
        <v>780</v>
      </c>
      <c r="G26" s="152">
        <v>71</v>
      </c>
      <c r="H26" s="641"/>
      <c r="I26" s="154">
        <f>ROUND(H26*G26/G26,2)</f>
        <v>0</v>
      </c>
      <c r="J26" s="155" t="s">
        <v>170</v>
      </c>
      <c r="K26" s="313">
        <v>43.56</v>
      </c>
      <c r="L26" s="157">
        <f>IF(OR(ISBLANK(K26),K26=0,H26=0,ISBLANK(H26)),,ROUND(K26+$L$5,2))</f>
        <v>0</v>
      </c>
      <c r="M26" s="555">
        <f>ROUND(I26*L26,2)</f>
        <v>0</v>
      </c>
      <c r="N26" s="159">
        <f>ROUND(L26/G26,4)</f>
        <v>0</v>
      </c>
      <c r="O26" s="155">
        <v>209503</v>
      </c>
      <c r="P26" s="255" t="s">
        <v>781</v>
      </c>
      <c r="Q26" s="540">
        <v>71</v>
      </c>
      <c r="R26" s="313">
        <v>27.27</v>
      </c>
      <c r="S26" s="155">
        <v>10.53</v>
      </c>
      <c r="T26" s="1023">
        <f>ROUND($S$9*S26,2)</f>
        <v>16.3</v>
      </c>
      <c r="U26" s="179">
        <f>IF(ISBLANK(O26),,R26+T26)</f>
        <v>43.57</v>
      </c>
      <c r="V26" s="1007" t="s">
        <v>375</v>
      </c>
      <c r="W26" s="165">
        <f t="shared" ref="W26" si="3">IF(ISNUMBER(K26),IF(V26="Y",(K26-T26)))</f>
        <v>27.26</v>
      </c>
      <c r="X26" s="181">
        <f>W26/G26</f>
        <v>0.383943661971831</v>
      </c>
      <c r="Y26" s="533" t="b">
        <f>IF(V26="N",IF(ISNUMBER(R26),(R26+T26)/Q26))</f>
        <v>0</v>
      </c>
      <c r="Z26" s="73"/>
    </row>
    <row r="27" spans="1:26" ht="15" customHeight="1">
      <c r="A27" s="166"/>
      <c r="B27" s="166" t="s">
        <v>782</v>
      </c>
      <c r="C27" s="166" t="s">
        <v>20</v>
      </c>
      <c r="D27" s="290"/>
      <c r="E27" s="892"/>
      <c r="F27" s="769" t="s">
        <v>20</v>
      </c>
      <c r="G27" s="770" t="s">
        <v>20</v>
      </c>
      <c r="H27" s="940"/>
      <c r="I27" s="839" t="s">
        <v>20</v>
      </c>
      <c r="J27" s="769" t="s">
        <v>20</v>
      </c>
      <c r="K27" s="298"/>
      <c r="L27" s="422" t="s">
        <v>20</v>
      </c>
      <c r="M27" s="885" t="s">
        <v>20</v>
      </c>
      <c r="N27" s="423" t="s">
        <v>20</v>
      </c>
      <c r="O27" s="214"/>
      <c r="P27" s="655"/>
      <c r="Q27" s="655"/>
      <c r="R27" s="422"/>
      <c r="S27" s="155" t="s">
        <v>20</v>
      </c>
      <c r="T27" s="237" t="s">
        <v>20</v>
      </c>
      <c r="U27" s="237"/>
      <c r="V27" s="237"/>
      <c r="W27" s="235" t="s">
        <v>255</v>
      </c>
      <c r="X27" s="235" t="s">
        <v>20</v>
      </c>
      <c r="Y27" s="1018" t="s">
        <v>20</v>
      </c>
      <c r="Z27" s="73"/>
    </row>
    <row r="28" spans="1:26" ht="15" customHeight="1">
      <c r="A28" s="356"/>
      <c r="B28" s="166" t="s">
        <v>783</v>
      </c>
      <c r="C28" s="356" t="s">
        <v>20</v>
      </c>
      <c r="D28" s="290"/>
      <c r="E28" s="892" t="s">
        <v>20</v>
      </c>
      <c r="F28" s="769" t="s">
        <v>20</v>
      </c>
      <c r="G28" s="770" t="s">
        <v>20</v>
      </c>
      <c r="H28" s="940"/>
      <c r="I28" s="839" t="s">
        <v>20</v>
      </c>
      <c r="J28" s="769" t="s">
        <v>20</v>
      </c>
      <c r="K28" s="235"/>
      <c r="L28" s="422" t="s">
        <v>20</v>
      </c>
      <c r="M28" s="885" t="s">
        <v>20</v>
      </c>
      <c r="N28" s="423" t="s">
        <v>20</v>
      </c>
      <c r="O28" s="676"/>
      <c r="P28" s="166"/>
      <c r="Q28" s="540"/>
      <c r="R28" s="422"/>
      <c r="S28" s="155" t="s">
        <v>20</v>
      </c>
      <c r="T28" s="237" t="s">
        <v>20</v>
      </c>
      <c r="U28" s="237"/>
      <c r="V28" s="237"/>
      <c r="W28" s="235" t="s">
        <v>20</v>
      </c>
      <c r="X28" s="235" t="s">
        <v>20</v>
      </c>
      <c r="Y28" s="1012" t="s">
        <v>20</v>
      </c>
      <c r="Z28" s="73"/>
    </row>
    <row r="29" spans="1:26" ht="15" customHeight="1">
      <c r="A29" s="199"/>
      <c r="B29" s="199" t="s">
        <v>291</v>
      </c>
      <c r="C29" s="270"/>
      <c r="D29" s="241"/>
      <c r="E29" s="360"/>
      <c r="F29" s="360"/>
      <c r="G29" s="362"/>
      <c r="H29" s="363"/>
      <c r="I29" s="270"/>
      <c r="J29" s="198"/>
      <c r="K29" s="271"/>
      <c r="L29" s="246"/>
      <c r="M29" s="348"/>
      <c r="N29" s="492"/>
      <c r="O29" s="696"/>
      <c r="P29" s="270"/>
      <c r="Q29" s="575"/>
      <c r="R29" s="246"/>
      <c r="S29" s="271"/>
      <c r="T29" s="272"/>
      <c r="U29" s="272"/>
      <c r="V29" s="272"/>
      <c r="W29" s="272"/>
      <c r="X29" s="271"/>
      <c r="Y29" s="987"/>
      <c r="Z29" s="73"/>
    </row>
    <row r="30" spans="1:26" ht="15" customHeight="1">
      <c r="A30" s="702">
        <v>4005</v>
      </c>
      <c r="B30" s="896" t="s">
        <v>784</v>
      </c>
      <c r="C30" s="255" t="s">
        <v>766</v>
      </c>
      <c r="D30" s="372">
        <v>317004</v>
      </c>
      <c r="E30" s="260"/>
      <c r="F30" s="1024" t="s">
        <v>785</v>
      </c>
      <c r="G30" s="887">
        <v>209</v>
      </c>
      <c r="H30" s="641">
        <v>50</v>
      </c>
      <c r="I30" s="257">
        <f>ROUND(H30*G30/G30,2)</f>
        <v>50</v>
      </c>
      <c r="J30" s="1025" t="s">
        <v>170</v>
      </c>
      <c r="K30" s="392"/>
      <c r="L30" s="314">
        <f>IF(OR(ISBLANK(K30),K30=0,H30=0,ISBLANK(H30)),,ROUND(K30+$L$5,2))</f>
        <v>0</v>
      </c>
      <c r="M30" s="670">
        <f>ROUND(I30*L30,2)</f>
        <v>0</v>
      </c>
      <c r="N30" s="316">
        <f>ROUND(L30/G30,4)</f>
        <v>0</v>
      </c>
      <c r="O30" s="239">
        <v>317004</v>
      </c>
      <c r="P30" s="255" t="s">
        <v>786</v>
      </c>
      <c r="Q30" s="257">
        <v>209</v>
      </c>
      <c r="R30" s="392"/>
      <c r="S30" s="155">
        <v>41.31</v>
      </c>
      <c r="T30" s="1023">
        <f>ROUND($S$9*S30,2)</f>
        <v>63.96</v>
      </c>
      <c r="U30" s="179">
        <f>IF(ISBLANK(O30),,R30+T30)</f>
        <v>63.96</v>
      </c>
      <c r="V30" s="1007" t="s">
        <v>375</v>
      </c>
      <c r="W30" s="165" t="b">
        <f t="shared" ref="W30" si="4">IF(ISNUMBER(K30),IF(V30="Y",(K30-T30)))</f>
        <v>0</v>
      </c>
      <c r="X30" s="181">
        <f>W30/G30</f>
        <v>0</v>
      </c>
      <c r="Y30" s="1008" t="b">
        <f>IF(V30="N",IF(ISNUMBER(R30),(R30+T30)/Q30))</f>
        <v>0</v>
      </c>
      <c r="Z30" s="73"/>
    </row>
    <row r="31" spans="1:26" ht="15" customHeight="1">
      <c r="A31" s="166"/>
      <c r="B31" s="166" t="s">
        <v>787</v>
      </c>
      <c r="C31" s="166" t="s">
        <v>788</v>
      </c>
      <c r="D31" s="229"/>
      <c r="E31" s="892"/>
      <c r="F31" s="229" t="s">
        <v>20</v>
      </c>
      <c r="G31" s="168" t="s">
        <v>20</v>
      </c>
      <c r="H31" s="169"/>
      <c r="I31" s="154" t="s">
        <v>20</v>
      </c>
      <c r="J31" s="1026" t="s">
        <v>20</v>
      </c>
      <c r="K31" s="156">
        <v>4.05</v>
      </c>
      <c r="L31" s="422" t="s">
        <v>789</v>
      </c>
      <c r="M31" s="885"/>
      <c r="N31" s="423" t="s">
        <v>20</v>
      </c>
      <c r="O31" s="214"/>
      <c r="P31" s="655"/>
      <c r="Q31" s="655"/>
      <c r="R31" s="156">
        <v>2.5299999999999998</v>
      </c>
      <c r="S31" s="422" t="s">
        <v>789</v>
      </c>
      <c r="T31" s="237" t="s">
        <v>20</v>
      </c>
      <c r="U31" s="237"/>
      <c r="V31" s="237"/>
      <c r="W31" s="165" t="s">
        <v>20</v>
      </c>
      <c r="X31" s="165" t="s">
        <v>20</v>
      </c>
      <c r="Y31" s="1012" t="s">
        <v>20</v>
      </c>
      <c r="Z31" s="73"/>
    </row>
    <row r="32" spans="1:26" ht="15" customHeight="1">
      <c r="A32" s="228"/>
      <c r="B32" s="228" t="s">
        <v>790</v>
      </c>
      <c r="C32" s="166"/>
      <c r="D32" s="290"/>
      <c r="E32" s="336"/>
      <c r="F32" s="336"/>
      <c r="G32" s="1027"/>
      <c r="H32" s="169"/>
      <c r="I32" s="155"/>
      <c r="J32" s="1026"/>
      <c r="K32" s="157"/>
      <c r="L32" s="157"/>
      <c r="M32" s="555"/>
      <c r="N32" s="159"/>
      <c r="O32" s="322"/>
      <c r="P32" s="322"/>
      <c r="Q32" s="322"/>
      <c r="R32" s="157"/>
      <c r="S32" s="555"/>
      <c r="T32" s="157"/>
      <c r="U32" s="157"/>
      <c r="V32" s="157"/>
      <c r="W32" s="326"/>
      <c r="X32" s="230"/>
      <c r="Y32" s="1018"/>
      <c r="Z32" s="73"/>
    </row>
    <row r="33" spans="1:26" ht="15" customHeight="1">
      <c r="A33" s="851"/>
      <c r="B33" s="228" t="s">
        <v>791</v>
      </c>
      <c r="C33" s="851"/>
      <c r="D33" s="336"/>
      <c r="E33" s="336"/>
      <c r="F33" s="336"/>
      <c r="G33" s="1027"/>
      <c r="H33" s="169"/>
      <c r="I33" s="701"/>
      <c r="J33" s="1028"/>
      <c r="K33" s="266"/>
      <c r="L33" s="266"/>
      <c r="M33" s="890"/>
      <c r="N33" s="742"/>
      <c r="O33" s="332"/>
      <c r="P33" s="332"/>
      <c r="Q33" s="332"/>
      <c r="R33" s="266"/>
      <c r="S33" s="890"/>
      <c r="T33" s="266"/>
      <c r="U33" s="266"/>
      <c r="V33" s="266"/>
      <c r="W33" s="890"/>
      <c r="X33" s="304"/>
      <c r="Y33" s="1012"/>
      <c r="Z33" s="73"/>
    </row>
    <row r="34" spans="1:26" ht="15" customHeight="1">
      <c r="A34" s="199"/>
      <c r="B34" s="199" t="s">
        <v>291</v>
      </c>
      <c r="C34" s="270" t="s">
        <v>20</v>
      </c>
      <c r="D34" s="241"/>
      <c r="E34" s="170"/>
      <c r="F34" s="241"/>
      <c r="G34" s="305"/>
      <c r="H34" s="363"/>
      <c r="I34" s="1029"/>
      <c r="J34" s="1030"/>
      <c r="K34" s="1031"/>
      <c r="L34" s="246"/>
      <c r="M34" s="348"/>
      <c r="N34" s="492"/>
      <c r="O34" s="1032"/>
      <c r="P34" s="341"/>
      <c r="Q34" s="245"/>
      <c r="R34" s="246"/>
      <c r="S34" s="348"/>
      <c r="T34" s="271"/>
      <c r="U34" s="271"/>
      <c r="V34" s="271"/>
      <c r="W34" s="348" t="s">
        <v>792</v>
      </c>
      <c r="X34" s="271"/>
      <c r="Y34" s="987"/>
      <c r="Z34" s="73"/>
    </row>
    <row r="35" spans="1:26" ht="15" customHeight="1">
      <c r="A35" s="702">
        <v>4006</v>
      </c>
      <c r="B35" s="896" t="s">
        <v>784</v>
      </c>
      <c r="C35" s="255" t="s">
        <v>793</v>
      </c>
      <c r="D35" s="214">
        <v>103581086</v>
      </c>
      <c r="E35" s="260"/>
      <c r="F35" s="1024" t="s">
        <v>794</v>
      </c>
      <c r="G35" s="887">
        <v>183</v>
      </c>
      <c r="H35" s="669"/>
      <c r="I35" s="257">
        <f>ROUND(H35*G35/G35,2)</f>
        <v>0</v>
      </c>
      <c r="J35" s="1025" t="s">
        <v>170</v>
      </c>
      <c r="K35" s="2762" t="s">
        <v>4636</v>
      </c>
      <c r="L35" s="314">
        <f>IF(OR(ISBLANK(K35),K35=0,H35=0,ISBLANK(H35)),,ROUND(K35+$L$5,2))</f>
        <v>0</v>
      </c>
      <c r="M35" s="670">
        <f>ROUND(I35*L35,2)</f>
        <v>0</v>
      </c>
      <c r="N35" s="316">
        <f>ROUND(L35/G35,4)</f>
        <v>0</v>
      </c>
      <c r="O35" s="1033">
        <v>103581086</v>
      </c>
      <c r="P35" s="387" t="s">
        <v>794</v>
      </c>
      <c r="Q35" s="387">
        <v>183</v>
      </c>
      <c r="R35" s="313"/>
      <c r="S35" s="155">
        <v>38.049999999999997</v>
      </c>
      <c r="T35" s="642">
        <f>ROUND($S$9*S35,2)</f>
        <v>58.92</v>
      </c>
      <c r="U35" s="219">
        <f>IF(ISBLANK(O35),,R35+T35)</f>
        <v>58.92</v>
      </c>
      <c r="V35" s="1007" t="s">
        <v>375</v>
      </c>
      <c r="W35" s="165" t="b">
        <f t="shared" ref="W35" si="5">IF(ISNUMBER(K35),IF(V35="Y",(K35-T35)))</f>
        <v>0</v>
      </c>
      <c r="X35" s="181">
        <f>W35/G35</f>
        <v>0</v>
      </c>
      <c r="Y35" s="1008" t="b">
        <f>IF(V35="N",IF(ISNUMBER(R35),(R35+T35)/Q35))</f>
        <v>0</v>
      </c>
      <c r="Z35" s="73"/>
    </row>
    <row r="36" spans="1:26" ht="15" customHeight="1">
      <c r="A36" s="166"/>
      <c r="B36" s="166" t="s">
        <v>787</v>
      </c>
      <c r="C36" s="166" t="s">
        <v>795</v>
      </c>
      <c r="D36" s="214"/>
      <c r="E36" s="892"/>
      <c r="F36" s="229" t="s">
        <v>20</v>
      </c>
      <c r="G36" s="168" t="s">
        <v>20</v>
      </c>
      <c r="H36" s="169"/>
      <c r="I36" s="154" t="s">
        <v>20</v>
      </c>
      <c r="J36" s="1026" t="s">
        <v>20</v>
      </c>
      <c r="K36" s="156"/>
      <c r="L36" s="157" t="s">
        <v>789</v>
      </c>
      <c r="M36" s="555" t="s">
        <v>20</v>
      </c>
      <c r="N36" s="159" t="s">
        <v>20</v>
      </c>
      <c r="O36" s="353"/>
      <c r="P36" s="175"/>
      <c r="Q36" s="175"/>
      <c r="R36" s="235"/>
      <c r="S36" s="155" t="s">
        <v>789</v>
      </c>
      <c r="T36" s="237" t="s">
        <v>20</v>
      </c>
      <c r="U36" s="237"/>
      <c r="V36" s="237"/>
      <c r="W36" s="165" t="s">
        <v>20</v>
      </c>
      <c r="X36" s="157" t="s">
        <v>20</v>
      </c>
      <c r="Y36" s="1012" t="s">
        <v>20</v>
      </c>
      <c r="Z36" s="73"/>
    </row>
    <row r="37" spans="1:26" ht="15" customHeight="1">
      <c r="A37" s="228"/>
      <c r="B37" s="228" t="s">
        <v>790</v>
      </c>
      <c r="C37" s="166"/>
      <c r="D37" s="214"/>
      <c r="E37" s="296"/>
      <c r="F37" s="290"/>
      <c r="G37" s="297"/>
      <c r="H37" s="169"/>
      <c r="I37" s="155"/>
      <c r="J37" s="1026"/>
      <c r="K37" s="422"/>
      <c r="L37" s="157"/>
      <c r="M37" s="555"/>
      <c r="N37" s="159"/>
      <c r="O37" s="239"/>
      <c r="P37" s="239"/>
      <c r="Q37" s="239"/>
      <c r="R37" s="422"/>
      <c r="S37" s="155"/>
      <c r="T37" s="463"/>
      <c r="U37" s="840"/>
      <c r="V37" s="482"/>
      <c r="W37" s="165"/>
      <c r="X37" s="157"/>
      <c r="Y37" s="1018"/>
      <c r="Z37" s="73"/>
    </row>
    <row r="38" spans="1:26" ht="15" customHeight="1">
      <c r="A38" s="851"/>
      <c r="B38" s="228" t="s">
        <v>791</v>
      </c>
      <c r="C38" s="166"/>
      <c r="D38" s="229"/>
      <c r="E38" s="336"/>
      <c r="F38" s="336"/>
      <c r="G38" s="1027"/>
      <c r="H38" s="169"/>
      <c r="I38" s="701"/>
      <c r="J38" s="1028"/>
      <c r="K38" s="266"/>
      <c r="L38" s="266"/>
      <c r="M38" s="890"/>
      <c r="N38" s="742"/>
      <c r="O38" s="239"/>
      <c r="P38" s="239"/>
      <c r="Q38" s="239"/>
      <c r="R38" s="266"/>
      <c r="S38" s="890"/>
      <c r="T38" s="165"/>
      <c r="U38" s="165"/>
      <c r="V38" s="165"/>
      <c r="W38" s="711"/>
      <c r="X38" s="266"/>
      <c r="Y38" s="1018"/>
      <c r="Z38" s="73"/>
    </row>
    <row r="39" spans="1:26" ht="15" customHeight="1">
      <c r="A39" s="702"/>
      <c r="B39" s="702" t="s">
        <v>291</v>
      </c>
      <c r="C39" s="73"/>
      <c r="D39" s="1009"/>
      <c r="E39" s="230"/>
      <c r="F39" s="229"/>
      <c r="G39" s="168"/>
      <c r="H39" s="1034"/>
      <c r="I39" s="1035"/>
      <c r="J39" s="1026"/>
      <c r="K39" s="1036"/>
      <c r="L39" s="171"/>
      <c r="M39" s="326"/>
      <c r="N39" s="173"/>
      <c r="O39" s="239"/>
      <c r="P39" s="239"/>
      <c r="Q39" s="239"/>
      <c r="R39" s="171"/>
      <c r="S39" s="326"/>
      <c r="T39" s="165"/>
      <c r="U39" s="165"/>
      <c r="V39" s="165"/>
      <c r="W39" s="544"/>
      <c r="X39" s="171"/>
      <c r="Y39" s="1018"/>
      <c r="Z39" s="73"/>
    </row>
    <row r="40" spans="1:26" ht="15" customHeight="1">
      <c r="A40" s="371"/>
      <c r="B40" s="851" t="s">
        <v>796</v>
      </c>
      <c r="C40" s="166"/>
      <c r="D40" s="1009"/>
      <c r="E40" s="230"/>
      <c r="F40" s="229"/>
      <c r="G40" s="168"/>
      <c r="H40" s="852"/>
      <c r="I40" s="1035"/>
      <c r="J40" s="1026"/>
      <c r="K40" s="1036"/>
      <c r="L40" s="171"/>
      <c r="M40" s="326"/>
      <c r="N40" s="173"/>
      <c r="O40" s="239"/>
      <c r="P40" s="239"/>
      <c r="Q40" s="239"/>
      <c r="R40" s="157"/>
      <c r="S40" s="555"/>
      <c r="T40" s="230"/>
      <c r="U40" s="249"/>
      <c r="V40" s="462"/>
      <c r="W40" s="555"/>
      <c r="X40" s="157"/>
      <c r="Y40" s="1018"/>
      <c r="Z40" s="73"/>
    </row>
    <row r="41" spans="1:26" ht="15" customHeight="1">
      <c r="A41" s="199"/>
      <c r="B41" s="529" t="s">
        <v>797</v>
      </c>
      <c r="C41" s="198"/>
      <c r="D41" s="360"/>
      <c r="E41" s="566"/>
      <c r="F41" s="411"/>
      <c r="G41" s="243"/>
      <c r="H41" s="363"/>
      <c r="I41" s="1037"/>
      <c r="J41" s="572"/>
      <c r="K41" s="1038"/>
      <c r="L41" s="444"/>
      <c r="M41" s="738"/>
      <c r="N41" s="446"/>
      <c r="O41" s="584"/>
      <c r="P41" s="584"/>
      <c r="Q41" s="584"/>
      <c r="R41" s="444"/>
      <c r="S41" s="738"/>
      <c r="T41" s="523"/>
      <c r="U41" s="523"/>
      <c r="V41" s="565"/>
      <c r="W41" s="738"/>
      <c r="X41" s="444"/>
      <c r="Y41" s="987"/>
      <c r="Z41" s="73"/>
    </row>
    <row r="42" spans="1:26" ht="15" customHeight="1">
      <c r="A42" s="309">
        <v>4007</v>
      </c>
      <c r="B42" s="896" t="s">
        <v>798</v>
      </c>
      <c r="C42" s="310" t="s">
        <v>766</v>
      </c>
      <c r="D42" s="372">
        <v>285628</v>
      </c>
      <c r="E42" s="260"/>
      <c r="F42" s="310" t="s">
        <v>799</v>
      </c>
      <c r="G42" s="887">
        <v>147</v>
      </c>
      <c r="H42" s="279"/>
      <c r="I42" s="310">
        <f>ROUND(H42*G42/G42,2)</f>
        <v>0</v>
      </c>
      <c r="J42" s="310" t="s">
        <v>170</v>
      </c>
      <c r="K42" s="313">
        <v>97.72</v>
      </c>
      <c r="L42" s="897">
        <f>IF(OR(ISBLANK(K42),K42=0,H42=0,ISBLANK(H42)),,ROUND(K42+$L$5,2))</f>
        <v>0</v>
      </c>
      <c r="M42" s="898">
        <f>ROUND(I42*L42,2)</f>
        <v>0</v>
      </c>
      <c r="N42" s="947">
        <f>ROUND(L42/G42,4)</f>
        <v>0</v>
      </c>
      <c r="O42" s="239">
        <v>285628</v>
      </c>
      <c r="P42" s="239" t="s">
        <v>800</v>
      </c>
      <c r="Q42" s="239">
        <v>147</v>
      </c>
      <c r="R42" s="313">
        <v>52.41</v>
      </c>
      <c r="S42" s="155">
        <v>29.26</v>
      </c>
      <c r="T42" s="1023">
        <f>ROUND($S$9*S42,2)</f>
        <v>45.31</v>
      </c>
      <c r="U42" s="179">
        <f>IF(ISBLANK(O42),,R42+T42)</f>
        <v>97.72</v>
      </c>
      <c r="V42" s="1039" t="s">
        <v>375</v>
      </c>
      <c r="W42" s="165">
        <f t="shared" ref="W42" si="6">IF(ISNUMBER(K42),IF(V42="Y",(K42-T42)))</f>
        <v>52.41</v>
      </c>
      <c r="X42" s="181">
        <f>W42/G42</f>
        <v>0.35653061224489796</v>
      </c>
      <c r="Y42" s="1008" t="b">
        <f>IF(V42="N",IF(ISNUMBER(R42),(R42+T42)/Q42))</f>
        <v>0</v>
      </c>
      <c r="Z42" s="73"/>
    </row>
    <row r="43" spans="1:26" ht="15" customHeight="1">
      <c r="A43" s="166"/>
      <c r="B43" s="166" t="s">
        <v>801</v>
      </c>
      <c r="C43" s="166" t="s">
        <v>20</v>
      </c>
      <c r="D43" s="336"/>
      <c r="E43" s="892"/>
      <c r="F43" s="166"/>
      <c r="G43" s="168"/>
      <c r="H43" s="169"/>
      <c r="I43" s="166"/>
      <c r="J43" s="166"/>
      <c r="K43" s="817"/>
      <c r="L43" s="818"/>
      <c r="M43" s="819"/>
      <c r="N43" s="948"/>
      <c r="O43" s="322"/>
      <c r="P43" s="322"/>
      <c r="Q43" s="322"/>
      <c r="R43" s="1040"/>
      <c r="S43" s="155" t="s">
        <v>20</v>
      </c>
      <c r="T43" s="179" t="s">
        <v>20</v>
      </c>
      <c r="U43" s="179"/>
      <c r="V43" s="1041"/>
      <c r="W43" s="165" t="s">
        <v>255</v>
      </c>
      <c r="X43" s="165" t="s">
        <v>20</v>
      </c>
      <c r="Y43" s="1042" t="s">
        <v>20</v>
      </c>
      <c r="Z43" s="73"/>
    </row>
    <row r="44" spans="1:26" ht="15" customHeight="1">
      <c r="A44" s="498"/>
      <c r="B44" s="166" t="s">
        <v>802</v>
      </c>
      <c r="C44" s="166"/>
      <c r="D44" s="229"/>
      <c r="E44" s="892"/>
      <c r="F44" s="166"/>
      <c r="G44" s="908"/>
      <c r="H44" s="169"/>
      <c r="I44" s="498"/>
      <c r="J44" s="166"/>
      <c r="K44" s="817"/>
      <c r="L44" s="818"/>
      <c r="M44" s="819"/>
      <c r="N44" s="948"/>
      <c r="O44" s="332"/>
      <c r="P44" s="332"/>
      <c r="Q44" s="332"/>
      <c r="R44" s="1040"/>
      <c r="S44" s="503"/>
      <c r="T44" s="179"/>
      <c r="U44" s="179"/>
      <c r="V44" s="1041"/>
      <c r="W44" s="266"/>
      <c r="X44" s="266"/>
      <c r="Y44" s="1042"/>
      <c r="Z44" s="73"/>
    </row>
    <row r="45" spans="1:26" ht="15" customHeight="1">
      <c r="A45" s="498"/>
      <c r="B45" s="498" t="s">
        <v>803</v>
      </c>
      <c r="C45" s="166" t="s">
        <v>20</v>
      </c>
      <c r="D45" s="554"/>
      <c r="E45" s="892"/>
      <c r="F45" s="166"/>
      <c r="G45" s="908"/>
      <c r="H45" s="169"/>
      <c r="I45" s="498"/>
      <c r="J45" s="166"/>
      <c r="K45" s="817"/>
      <c r="L45" s="818"/>
      <c r="M45" s="819"/>
      <c r="N45" s="948"/>
      <c r="O45" s="332"/>
      <c r="P45" s="332"/>
      <c r="Q45" s="332"/>
      <c r="R45" s="954"/>
      <c r="S45" s="299"/>
      <c r="T45" s="1043"/>
      <c r="U45" s="266"/>
      <c r="V45" s="266"/>
      <c r="W45" s="299"/>
      <c r="X45" s="299"/>
      <c r="Y45" s="1042"/>
      <c r="Z45" s="73"/>
    </row>
    <row r="46" spans="1:26" ht="15" customHeight="1">
      <c r="A46" s="198"/>
      <c r="B46" s="268" t="s">
        <v>265</v>
      </c>
      <c r="C46" s="198"/>
      <c r="D46" s="1044"/>
      <c r="E46" s="411"/>
      <c r="F46" s="198"/>
      <c r="G46" s="243"/>
      <c r="H46" s="985"/>
      <c r="I46" s="364"/>
      <c r="J46" s="584"/>
      <c r="K46" s="566"/>
      <c r="L46" s="566"/>
      <c r="M46" s="738"/>
      <c r="N46" s="446"/>
      <c r="O46" s="1032"/>
      <c r="P46" s="341"/>
      <c r="Q46" s="245"/>
      <c r="R46" s="444"/>
      <c r="S46" s="694"/>
      <c r="T46" s="694"/>
      <c r="U46" s="694"/>
      <c r="V46" s="694"/>
      <c r="W46" s="694"/>
      <c r="X46" s="694"/>
      <c r="Y46" s="1045"/>
      <c r="Z46" s="73"/>
    </row>
    <row r="47" spans="1:26" ht="15" customHeight="1">
      <c r="A47" s="309">
        <v>4008</v>
      </c>
      <c r="B47" s="896" t="s">
        <v>804</v>
      </c>
      <c r="C47" s="310" t="s">
        <v>805</v>
      </c>
      <c r="D47" s="570">
        <v>271106</v>
      </c>
      <c r="E47" s="260"/>
      <c r="F47" s="310" t="s">
        <v>806</v>
      </c>
      <c r="G47" s="887">
        <v>120</v>
      </c>
      <c r="H47" s="279">
        <v>110</v>
      </c>
      <c r="I47" s="310">
        <f>ROUND(H47*G47/G47,2)</f>
        <v>110</v>
      </c>
      <c r="J47" s="310" t="s">
        <v>170</v>
      </c>
      <c r="K47" s="313">
        <v>97.58</v>
      </c>
      <c r="L47" s="897">
        <f>IF(OR(ISBLANK(K47),K47=0,H47=0,ISBLANK(H47)),,ROUND(K47+$L$5,2))</f>
        <v>97.58</v>
      </c>
      <c r="M47" s="898">
        <f>ROUND(I47*L47,2)</f>
        <v>10733.8</v>
      </c>
      <c r="N47" s="947">
        <f>ROUND(L47/G47,4)</f>
        <v>0.81320000000000003</v>
      </c>
      <c r="O47" s="239">
        <v>271106</v>
      </c>
      <c r="P47" s="239" t="s">
        <v>807</v>
      </c>
      <c r="Q47" s="239">
        <v>120</v>
      </c>
      <c r="R47" s="313">
        <v>87.3</v>
      </c>
      <c r="S47" s="155">
        <v>6.64</v>
      </c>
      <c r="T47" s="1023">
        <f>ROUND($S$9*S47,2)</f>
        <v>10.28</v>
      </c>
      <c r="U47" s="179">
        <f>IF(ISBLANK(O47),,R47+T47)</f>
        <v>97.58</v>
      </c>
      <c r="V47" s="1039" t="s">
        <v>375</v>
      </c>
      <c r="W47" s="165">
        <f t="shared" ref="W47" si="7">IF(ISNUMBER(K47),IF(V47="Y",(K47-T47)))</f>
        <v>87.3</v>
      </c>
      <c r="X47" s="181">
        <f>W47/G47</f>
        <v>0.72749999999999992</v>
      </c>
      <c r="Y47" s="1008" t="b">
        <f>IF(V47="N",IF(ISNUMBER(R47),(R47+T47)/Q47))</f>
        <v>0</v>
      </c>
      <c r="Z47" s="73"/>
    </row>
    <row r="48" spans="1:26" ht="15" customHeight="1">
      <c r="A48" s="166"/>
      <c r="B48" s="166" t="s">
        <v>808</v>
      </c>
      <c r="C48" s="166" t="s">
        <v>20</v>
      </c>
      <c r="D48" s="1046"/>
      <c r="E48" s="892"/>
      <c r="F48" s="166"/>
      <c r="G48" s="168"/>
      <c r="H48" s="169"/>
      <c r="I48" s="166"/>
      <c r="J48" s="166"/>
      <c r="K48" s="817"/>
      <c r="L48" s="818"/>
      <c r="M48" s="819"/>
      <c r="N48" s="948"/>
      <c r="O48" s="239"/>
      <c r="P48" s="239"/>
      <c r="Q48" s="239"/>
      <c r="R48" s="1040"/>
      <c r="S48" s="155" t="s">
        <v>20</v>
      </c>
      <c r="T48" s="179" t="s">
        <v>20</v>
      </c>
      <c r="U48" s="179"/>
      <c r="V48" s="1041"/>
      <c r="W48" s="165" t="s">
        <v>255</v>
      </c>
      <c r="X48" s="165" t="s">
        <v>20</v>
      </c>
      <c r="Y48" s="1042" t="s">
        <v>20</v>
      </c>
      <c r="Z48" s="73"/>
    </row>
    <row r="49" spans="1:26" ht="15" customHeight="1">
      <c r="A49" s="498"/>
      <c r="B49" s="498" t="s">
        <v>809</v>
      </c>
      <c r="C49" s="166" t="s">
        <v>20</v>
      </c>
      <c r="D49" s="214"/>
      <c r="E49" s="892"/>
      <c r="F49" s="166"/>
      <c r="G49" s="908"/>
      <c r="H49" s="169"/>
      <c r="I49" s="498"/>
      <c r="J49" s="166"/>
      <c r="K49" s="817"/>
      <c r="L49" s="818"/>
      <c r="M49" s="819"/>
      <c r="N49" s="948"/>
      <c r="O49" s="239"/>
      <c r="P49" s="239"/>
      <c r="Q49" s="239"/>
      <c r="R49" s="954"/>
      <c r="S49" s="299"/>
      <c r="T49" s="1043"/>
      <c r="U49" s="266"/>
      <c r="V49" s="165"/>
      <c r="W49" s="299"/>
      <c r="X49" s="299"/>
      <c r="Y49" s="1042"/>
      <c r="Z49" s="73"/>
    </row>
    <row r="50" spans="1:26" ht="15" customHeight="1">
      <c r="A50" s="198"/>
      <c r="B50" s="268" t="s">
        <v>265</v>
      </c>
      <c r="C50" s="198"/>
      <c r="D50" s="241"/>
      <c r="E50" s="411"/>
      <c r="F50" s="198"/>
      <c r="G50" s="243"/>
      <c r="H50" s="985"/>
      <c r="I50" s="364"/>
      <c r="J50" s="584"/>
      <c r="K50" s="566"/>
      <c r="L50" s="566"/>
      <c r="M50" s="738"/>
      <c r="N50" s="446"/>
      <c r="O50" s="694"/>
      <c r="P50" s="694"/>
      <c r="Q50" s="694"/>
      <c r="R50" s="444"/>
      <c r="S50" s="694"/>
      <c r="T50" s="694"/>
      <c r="U50" s="694"/>
      <c r="V50" s="584"/>
      <c r="W50" s="694"/>
      <c r="X50" s="694"/>
      <c r="Y50" s="1045"/>
      <c r="Z50" s="73"/>
    </row>
    <row r="51" spans="1:26" ht="15" customHeight="1">
      <c r="A51" s="371">
        <v>4009</v>
      </c>
      <c r="B51" s="1047" t="s">
        <v>810</v>
      </c>
      <c r="C51" s="356" t="s">
        <v>766</v>
      </c>
      <c r="D51" s="372">
        <v>231818</v>
      </c>
      <c r="E51" s="215"/>
      <c r="F51" s="356" t="s">
        <v>811</v>
      </c>
      <c r="G51" s="895">
        <v>96</v>
      </c>
      <c r="H51" s="279">
        <v>100</v>
      </c>
      <c r="I51" s="356">
        <f>ROUND(H51*G51/G51,2)</f>
        <v>100</v>
      </c>
      <c r="J51" s="356" t="s">
        <v>170</v>
      </c>
      <c r="K51" s="156">
        <v>95.94</v>
      </c>
      <c r="L51" s="304">
        <f>IF(OR(ISBLANK(K51),K51=0,H51=0,ISBLANK(H51)),,ROUND(K51+$L$5,2))</f>
        <v>95.94</v>
      </c>
      <c r="M51" s="890">
        <f>ROUND(I51*L51,2)</f>
        <v>9594</v>
      </c>
      <c r="N51" s="742">
        <f>ROUND(L51/G51,4)</f>
        <v>0.99939999999999996</v>
      </c>
      <c r="O51" s="372">
        <v>231818</v>
      </c>
      <c r="P51" s="214" t="s">
        <v>812</v>
      </c>
      <c r="Q51" s="214">
        <v>96</v>
      </c>
      <c r="R51" s="156">
        <v>62</v>
      </c>
      <c r="S51" s="155">
        <v>18.21</v>
      </c>
      <c r="T51" s="642">
        <f>ROUND($S$9*S51,2)</f>
        <v>28.2</v>
      </c>
      <c r="U51" s="1022">
        <f>IF(ISBLANK(O51),,R51+T51)</f>
        <v>90.2</v>
      </c>
      <c r="V51" s="1039" t="s">
        <v>375</v>
      </c>
      <c r="W51" s="165">
        <f t="shared" ref="W51" si="8">IF(ISNUMBER(K51),IF(V51="Y",(K51-T51)))</f>
        <v>67.739999999999995</v>
      </c>
      <c r="X51" s="181">
        <f>W51/G51</f>
        <v>0.70562499999999995</v>
      </c>
      <c r="Y51" s="1008" t="b">
        <f>IF(V51="N",IF(ISNUMBER(R51),(R51+T51)/Q51))</f>
        <v>0</v>
      </c>
      <c r="Z51" s="73"/>
    </row>
    <row r="52" spans="1:26" ht="15" customHeight="1">
      <c r="A52" s="166"/>
      <c r="B52" s="166" t="s">
        <v>813</v>
      </c>
      <c r="C52" s="166" t="s">
        <v>20</v>
      </c>
      <c r="D52" s="290"/>
      <c r="E52" s="892"/>
      <c r="F52" s="166"/>
      <c r="G52" s="168"/>
      <c r="H52" s="169"/>
      <c r="I52" s="166"/>
      <c r="J52" s="166"/>
      <c r="K52" s="817"/>
      <c r="L52" s="818"/>
      <c r="M52" s="819"/>
      <c r="N52" s="948"/>
      <c r="O52" s="765"/>
      <c r="P52" s="765"/>
      <c r="Q52" s="765"/>
      <c r="R52" s="1040"/>
      <c r="S52" s="155" t="s">
        <v>20</v>
      </c>
      <c r="T52" s="179" t="s">
        <v>20</v>
      </c>
      <c r="U52" s="179"/>
      <c r="V52" s="1041"/>
      <c r="W52" s="165" t="s">
        <v>255</v>
      </c>
      <c r="X52" s="165" t="s">
        <v>20</v>
      </c>
      <c r="Y52" s="1018" t="s">
        <v>20</v>
      </c>
      <c r="Z52" s="73"/>
    </row>
    <row r="53" spans="1:26" ht="15" customHeight="1">
      <c r="A53" s="166"/>
      <c r="B53" s="166" t="s">
        <v>814</v>
      </c>
      <c r="C53" s="166"/>
      <c r="D53" s="229"/>
      <c r="E53" s="892"/>
      <c r="F53" s="166"/>
      <c r="G53" s="168"/>
      <c r="H53" s="672"/>
      <c r="I53" s="166"/>
      <c r="J53" s="166"/>
      <c r="K53" s="817"/>
      <c r="L53" s="818"/>
      <c r="M53" s="819"/>
      <c r="N53" s="948"/>
      <c r="O53" s="231"/>
      <c r="P53" s="1048"/>
      <c r="Q53" s="229"/>
      <c r="R53" s="1040"/>
      <c r="S53" s="503"/>
      <c r="T53" s="179"/>
      <c r="U53" s="179"/>
      <c r="V53" s="1041"/>
      <c r="W53" s="266"/>
      <c r="X53" s="266"/>
      <c r="Y53" s="1042"/>
      <c r="Z53" s="73"/>
    </row>
    <row r="54" spans="1:26" ht="15" customHeight="1">
      <c r="A54" s="166"/>
      <c r="B54" s="166" t="s">
        <v>815</v>
      </c>
      <c r="C54" s="166" t="s">
        <v>20</v>
      </c>
      <c r="D54" s="214"/>
      <c r="E54" s="892"/>
      <c r="F54" s="166"/>
      <c r="G54" s="168"/>
      <c r="H54" s="1049"/>
      <c r="I54" s="166"/>
      <c r="J54" s="166"/>
      <c r="K54" s="817"/>
      <c r="L54" s="818"/>
      <c r="M54" s="819"/>
      <c r="N54" s="948"/>
      <c r="O54" s="503"/>
      <c r="P54" s="503"/>
      <c r="Q54" s="503"/>
      <c r="R54" s="954"/>
      <c r="S54" s="299"/>
      <c r="T54" s="1043"/>
      <c r="U54" s="266"/>
      <c r="V54" s="266"/>
      <c r="W54" s="299"/>
      <c r="X54" s="299"/>
      <c r="Y54" s="1042"/>
      <c r="Z54" s="73"/>
    </row>
    <row r="55" spans="1:26" ht="15" customHeight="1">
      <c r="A55" s="364"/>
      <c r="B55" s="1050" t="s">
        <v>816</v>
      </c>
      <c r="C55" s="198"/>
      <c r="D55" s="241"/>
      <c r="E55" s="411"/>
      <c r="F55" s="198"/>
      <c r="G55" s="243"/>
      <c r="H55" s="985"/>
      <c r="I55" s="364"/>
      <c r="J55" s="584"/>
      <c r="K55" s="566"/>
      <c r="L55" s="566"/>
      <c r="M55" s="738"/>
      <c r="N55" s="446"/>
      <c r="O55" s="694"/>
      <c r="P55" s="694"/>
      <c r="Q55" s="270"/>
      <c r="R55" s="272"/>
      <c r="S55" s="694"/>
      <c r="T55" s="694"/>
      <c r="U55" s="694"/>
      <c r="V55" s="694"/>
      <c r="W55" s="694"/>
      <c r="X55" s="694"/>
      <c r="Y55" s="1045"/>
      <c r="Z55" s="73"/>
    </row>
    <row r="56" spans="1:26" ht="15" customHeight="1">
      <c r="A56" s="371">
        <v>4010</v>
      </c>
      <c r="B56" s="1047" t="s">
        <v>817</v>
      </c>
      <c r="C56" s="356" t="s">
        <v>766</v>
      </c>
      <c r="D56" s="214">
        <v>136374</v>
      </c>
      <c r="E56" s="215"/>
      <c r="F56" s="356" t="s">
        <v>818</v>
      </c>
      <c r="G56" s="895">
        <v>400</v>
      </c>
      <c r="H56" s="279">
        <v>200</v>
      </c>
      <c r="I56" s="356">
        <f>ROUND(H56*G56/G56,2)</f>
        <v>200</v>
      </c>
      <c r="J56" s="356" t="s">
        <v>170</v>
      </c>
      <c r="K56" s="156">
        <v>127.95</v>
      </c>
      <c r="L56" s="304">
        <f>IF(OR(ISBLANK(K56),K56=0,H56=0,ISBLANK(H56)),,ROUND(K56+$L$5,2))</f>
        <v>127.95</v>
      </c>
      <c r="M56" s="890">
        <f>ROUND(I56*L56,2)</f>
        <v>25590</v>
      </c>
      <c r="N56" s="742">
        <f>ROUND(L56/G56,4)</f>
        <v>0.31990000000000002</v>
      </c>
      <c r="O56" s="239">
        <v>207130</v>
      </c>
      <c r="P56" s="239" t="s">
        <v>819</v>
      </c>
      <c r="Q56" s="239">
        <v>400</v>
      </c>
      <c r="R56" s="156">
        <v>103.38</v>
      </c>
      <c r="S56" s="155">
        <v>31.76</v>
      </c>
      <c r="T56" s="642">
        <f>ROUND($S$9*S56,2)</f>
        <v>49.18</v>
      </c>
      <c r="U56" s="1022">
        <f>IF(ISBLANK(O56),,R56+T56)</f>
        <v>152.56</v>
      </c>
      <c r="V56" s="1007" t="s">
        <v>375</v>
      </c>
      <c r="W56" s="890">
        <f t="shared" ref="W56" si="9">IF(ISNUMBER(K56),IF(V56="Y",(K56-T56)))</f>
        <v>78.77000000000001</v>
      </c>
      <c r="X56" s="181">
        <f>W56/G56</f>
        <v>0.19692500000000002</v>
      </c>
      <c r="Y56" s="1008" t="b">
        <f>IF(V56="N",IF(ISNUMBER(R56),(R56+T56)/Q56))</f>
        <v>0</v>
      </c>
      <c r="Z56" s="73"/>
    </row>
    <row r="57" spans="1:26" ht="15" customHeight="1">
      <c r="A57" s="166"/>
      <c r="B57" s="166" t="s">
        <v>820</v>
      </c>
      <c r="C57" s="166" t="s">
        <v>20</v>
      </c>
      <c r="D57" s="229"/>
      <c r="E57" s="892"/>
      <c r="F57" s="166"/>
      <c r="G57" s="168"/>
      <c r="H57" s="169"/>
      <c r="I57" s="166"/>
      <c r="J57" s="166"/>
      <c r="K57" s="817"/>
      <c r="L57" s="818"/>
      <c r="M57" s="819"/>
      <c r="N57" s="948"/>
      <c r="O57" s="736"/>
      <c r="P57" s="661"/>
      <c r="Q57" s="166"/>
      <c r="R57" s="1040"/>
      <c r="S57" s="155" t="s">
        <v>20</v>
      </c>
      <c r="T57" s="179" t="s">
        <v>20</v>
      </c>
      <c r="U57" s="179"/>
      <c r="V57" s="1051"/>
      <c r="W57" s="165" t="s">
        <v>255</v>
      </c>
      <c r="X57" s="165" t="s">
        <v>20</v>
      </c>
      <c r="Y57" s="1018" t="s">
        <v>20</v>
      </c>
      <c r="Z57" s="73"/>
    </row>
    <row r="58" spans="1:26" ht="15" customHeight="1">
      <c r="A58" s="166"/>
      <c r="B58" s="166" t="s">
        <v>821</v>
      </c>
      <c r="C58" s="166" t="s">
        <v>20</v>
      </c>
      <c r="D58" s="229"/>
      <c r="E58" s="892"/>
      <c r="F58" s="166"/>
      <c r="G58" s="168"/>
      <c r="H58" s="1049"/>
      <c r="I58" s="166"/>
      <c r="J58" s="166"/>
      <c r="K58" s="817"/>
      <c r="L58" s="818"/>
      <c r="M58" s="819"/>
      <c r="N58" s="948"/>
      <c r="O58" s="214"/>
      <c r="P58" s="1052"/>
      <c r="Q58" s="152"/>
      <c r="R58" s="954"/>
      <c r="S58" s="299"/>
      <c r="T58" s="1043"/>
      <c r="U58" s="266"/>
      <c r="V58" s="266"/>
      <c r="W58" s="299"/>
      <c r="X58" s="299"/>
      <c r="Y58" s="1042"/>
      <c r="Z58" s="73"/>
    </row>
    <row r="59" spans="1:26" ht="15" customHeight="1">
      <c r="A59" s="364"/>
      <c r="B59" s="1050" t="s">
        <v>816</v>
      </c>
      <c r="C59" s="198"/>
      <c r="D59" s="241"/>
      <c r="E59" s="411"/>
      <c r="F59" s="198"/>
      <c r="G59" s="243"/>
      <c r="H59" s="985"/>
      <c r="I59" s="364"/>
      <c r="J59" s="584"/>
      <c r="K59" s="566"/>
      <c r="L59" s="566"/>
      <c r="M59" s="738"/>
      <c r="N59" s="446"/>
      <c r="O59" s="366"/>
      <c r="P59" s="366"/>
      <c r="Q59" s="340"/>
      <c r="R59" s="272"/>
      <c r="S59" s="694"/>
      <c r="T59" s="694"/>
      <c r="U59" s="694"/>
      <c r="V59" s="694"/>
      <c r="W59" s="694"/>
      <c r="X59" s="694"/>
      <c r="Y59" s="1045"/>
      <c r="Z59" s="73"/>
    </row>
    <row r="60" spans="1:26" ht="15" customHeight="1">
      <c r="A60" s="371">
        <v>4011</v>
      </c>
      <c r="B60" s="1047" t="s">
        <v>822</v>
      </c>
      <c r="C60" s="356" t="s">
        <v>823</v>
      </c>
      <c r="D60" s="214">
        <v>19200</v>
      </c>
      <c r="E60" s="215"/>
      <c r="F60" s="356" t="s">
        <v>824</v>
      </c>
      <c r="G60" s="895">
        <v>184</v>
      </c>
      <c r="H60" s="279">
        <v>230</v>
      </c>
      <c r="I60" s="356">
        <f>ROUND(H60*G60/G60,2)</f>
        <v>230</v>
      </c>
      <c r="J60" s="356" t="s">
        <v>170</v>
      </c>
      <c r="K60" s="156">
        <v>136.5</v>
      </c>
      <c r="L60" s="304">
        <f>IF(OR(ISBLANK(K60),K60=0,H60=0,ISBLANK(H60)),,ROUND(K60+$L$5,2))</f>
        <v>136.5</v>
      </c>
      <c r="M60" s="890">
        <f>ROUND(I60*L60,2)</f>
        <v>31395</v>
      </c>
      <c r="N60" s="742">
        <f>ROUND(L60/G60,4)</f>
        <v>0.74180000000000001</v>
      </c>
      <c r="O60" s="1033">
        <v>19200</v>
      </c>
      <c r="P60" s="385" t="s">
        <v>825</v>
      </c>
      <c r="Q60" s="387">
        <v>184</v>
      </c>
      <c r="R60" s="156">
        <v>90.78</v>
      </c>
      <c r="S60" s="155">
        <v>29.28</v>
      </c>
      <c r="T60" s="642">
        <f>ROUND($S$9*S60,2)</f>
        <v>45.34</v>
      </c>
      <c r="U60" s="1022">
        <f>IF(ISBLANK(O60),,R60+T60)</f>
        <v>136.12</v>
      </c>
      <c r="V60" s="1007" t="s">
        <v>375</v>
      </c>
      <c r="W60" s="165">
        <f t="shared" ref="W60" si="10">IF(ISNUMBER(K60),IF(V60="Y",(K60-T60)))</f>
        <v>91.16</v>
      </c>
      <c r="X60" s="181">
        <f>W60/G60</f>
        <v>0.49543478260869561</v>
      </c>
      <c r="Y60" s="1008" t="b">
        <f>IF(V60="N",IF(ISNUMBER(R60),(R60+T60)/Q60))</f>
        <v>0</v>
      </c>
      <c r="Z60" s="73"/>
    </row>
    <row r="61" spans="1:26" ht="15" customHeight="1">
      <c r="A61" s="166"/>
      <c r="B61" s="166" t="s">
        <v>826</v>
      </c>
      <c r="C61" s="166" t="s">
        <v>20</v>
      </c>
      <c r="D61" s="214"/>
      <c r="E61" s="892"/>
      <c r="F61" s="166"/>
      <c r="G61" s="168"/>
      <c r="H61" s="169"/>
      <c r="I61" s="166"/>
      <c r="J61" s="166"/>
      <c r="K61" s="817"/>
      <c r="L61" s="818"/>
      <c r="M61" s="819"/>
      <c r="N61" s="948"/>
      <c r="O61" s="321"/>
      <c r="P61" s="451"/>
      <c r="Q61" s="451"/>
      <c r="R61" s="1040"/>
      <c r="S61" s="155" t="s">
        <v>20</v>
      </c>
      <c r="T61" s="179" t="s">
        <v>20</v>
      </c>
      <c r="U61" s="179"/>
      <c r="V61" s="1051"/>
      <c r="W61" s="165" t="s">
        <v>255</v>
      </c>
      <c r="X61" s="165" t="s">
        <v>20</v>
      </c>
      <c r="Y61" s="1018" t="s">
        <v>20</v>
      </c>
      <c r="Z61" s="73"/>
    </row>
    <row r="62" spans="1:26" ht="15" customHeight="1">
      <c r="A62" s="166"/>
      <c r="B62" s="166" t="s">
        <v>827</v>
      </c>
      <c r="C62" s="166" t="s">
        <v>20</v>
      </c>
      <c r="D62" s="229"/>
      <c r="E62" s="892"/>
      <c r="F62" s="166"/>
      <c r="G62" s="168"/>
      <c r="H62" s="1049"/>
      <c r="I62" s="166"/>
      <c r="J62" s="166"/>
      <c r="K62" s="817"/>
      <c r="L62" s="818"/>
      <c r="M62" s="819"/>
      <c r="N62" s="948"/>
      <c r="O62" s="460"/>
      <c r="P62" s="460"/>
      <c r="Q62" s="692"/>
      <c r="R62" s="954"/>
      <c r="S62" s="299"/>
      <c r="T62" s="1043"/>
      <c r="U62" s="266"/>
      <c r="V62" s="266"/>
      <c r="W62" s="299"/>
      <c r="X62" s="299"/>
      <c r="Y62" s="1042"/>
      <c r="Z62" s="73"/>
    </row>
    <row r="63" spans="1:26" ht="15" customHeight="1">
      <c r="A63" s="575"/>
      <c r="B63" s="824" t="s">
        <v>828</v>
      </c>
      <c r="C63" s="270"/>
      <c r="D63" s="241"/>
      <c r="E63" s="241"/>
      <c r="F63" s="270"/>
      <c r="G63" s="305"/>
      <c r="H63" s="1053"/>
      <c r="I63" s="575"/>
      <c r="J63" s="694"/>
      <c r="K63" s="271"/>
      <c r="L63" s="271"/>
      <c r="M63" s="348"/>
      <c r="N63" s="492"/>
      <c r="O63" s="476"/>
      <c r="P63" s="476"/>
      <c r="Q63" s="476"/>
      <c r="R63" s="272"/>
      <c r="S63" s="694"/>
      <c r="T63" s="694"/>
      <c r="U63" s="694"/>
      <c r="V63" s="694"/>
      <c r="W63" s="694"/>
      <c r="X63" s="694"/>
      <c r="Y63" s="1045"/>
      <c r="Z63" s="73"/>
    </row>
    <row r="64" spans="1:26" ht="15" customHeight="1">
      <c r="A64" s="371">
        <v>4012</v>
      </c>
      <c r="B64" s="1047" t="s">
        <v>829</v>
      </c>
      <c r="C64" s="356" t="s">
        <v>766</v>
      </c>
      <c r="D64" s="214">
        <v>616630</v>
      </c>
      <c r="E64" s="215"/>
      <c r="F64" s="356" t="s">
        <v>830</v>
      </c>
      <c r="G64" s="895">
        <v>175</v>
      </c>
      <c r="H64" s="216"/>
      <c r="I64" s="356">
        <f>ROUND(H64*G64/G64,2)</f>
        <v>0</v>
      </c>
      <c r="J64" s="356" t="s">
        <v>170</v>
      </c>
      <c r="K64" s="2731" t="s">
        <v>4636</v>
      </c>
      <c r="L64" s="304">
        <f>IF(OR(ISBLANK(K64),K64=0,H64=0,ISBLANK(H64)),,ROUND(K64+$L$5,2))</f>
        <v>0</v>
      </c>
      <c r="M64" s="890">
        <f>ROUND(I64*L64,2)</f>
        <v>0</v>
      </c>
      <c r="N64" s="742">
        <f>ROUND(L64/G64,4)</f>
        <v>0</v>
      </c>
      <c r="O64" s="765">
        <v>616630</v>
      </c>
      <c r="P64" s="232" t="s">
        <v>830</v>
      </c>
      <c r="Q64" s="232">
        <v>175</v>
      </c>
      <c r="R64" s="313"/>
      <c r="S64" s="155">
        <v>29.07</v>
      </c>
      <c r="T64" s="1023">
        <f>ROUND($S$9*S64,2)</f>
        <v>45.01</v>
      </c>
      <c r="U64" s="179">
        <f>IF(ISBLANK(O64),,R64+T64)</f>
        <v>45.01</v>
      </c>
      <c r="V64" s="1007" t="s">
        <v>375</v>
      </c>
      <c r="W64" s="165" t="b">
        <f t="shared" ref="W64" si="11">IF(ISNUMBER(K64),IF(V64="Y",(K64-T64)))</f>
        <v>0</v>
      </c>
      <c r="X64" s="181">
        <f>W64/G64</f>
        <v>0</v>
      </c>
      <c r="Y64" s="1008" t="b">
        <f>IF(V64="N",IF(ISNUMBER(R64),(R64+T64)/Q64))</f>
        <v>0</v>
      </c>
      <c r="Z64" s="73"/>
    </row>
    <row r="65" spans="1:26" ht="15" customHeight="1">
      <c r="A65" s="166"/>
      <c r="B65" s="166" t="s">
        <v>831</v>
      </c>
      <c r="C65" s="166" t="s">
        <v>20</v>
      </c>
      <c r="D65" s="229"/>
      <c r="E65" s="892"/>
      <c r="F65" s="166"/>
      <c r="G65" s="168"/>
      <c r="H65" s="169"/>
      <c r="I65" s="166"/>
      <c r="J65" s="166"/>
      <c r="K65" s="817"/>
      <c r="L65" s="818"/>
      <c r="M65" s="819"/>
      <c r="N65" s="948"/>
      <c r="O65" s="455"/>
      <c r="P65" s="455"/>
      <c r="Q65" s="455"/>
      <c r="R65" s="1040"/>
      <c r="S65" s="356" t="s">
        <v>20</v>
      </c>
      <c r="T65" s="1054" t="s">
        <v>20</v>
      </c>
      <c r="U65" s="1022"/>
      <c r="V65" s="1051"/>
      <c r="W65" s="304" t="s">
        <v>255</v>
      </c>
      <c r="X65" s="304" t="s">
        <v>20</v>
      </c>
      <c r="Y65" s="1018" t="s">
        <v>20</v>
      </c>
      <c r="Z65" s="73"/>
    </row>
    <row r="66" spans="1:26" ht="15" customHeight="1">
      <c r="A66" s="166"/>
      <c r="B66" s="166" t="s">
        <v>832</v>
      </c>
      <c r="C66" s="166" t="s">
        <v>20</v>
      </c>
      <c r="D66" s="229"/>
      <c r="E66" s="892"/>
      <c r="F66" s="166"/>
      <c r="G66" s="168"/>
      <c r="H66" s="1049"/>
      <c r="I66" s="166"/>
      <c r="J66" s="166"/>
      <c r="K66" s="817"/>
      <c r="L66" s="818"/>
      <c r="M66" s="819"/>
      <c r="N66" s="948"/>
      <c r="O66" s="693"/>
      <c r="P66" s="452"/>
      <c r="Q66" s="451"/>
      <c r="R66" s="954"/>
      <c r="S66" s="171"/>
      <c r="T66" s="171"/>
      <c r="U66" s="171"/>
      <c r="V66" s="171"/>
      <c r="W66" s="171"/>
      <c r="X66" s="230"/>
      <c r="Y66" s="1012"/>
      <c r="Z66" s="73"/>
    </row>
    <row r="67" spans="1:26" ht="15" customHeight="1">
      <c r="A67" s="824"/>
      <c r="B67" s="824" t="s">
        <v>384</v>
      </c>
      <c r="C67" s="270"/>
      <c r="D67" s="270"/>
      <c r="E67" s="241"/>
      <c r="F67" s="270"/>
      <c r="G67" s="305"/>
      <c r="H67" s="1053"/>
      <c r="I67" s="575"/>
      <c r="J67" s="694"/>
      <c r="K67" s="271"/>
      <c r="L67" s="271"/>
      <c r="M67" s="348"/>
      <c r="N67" s="492"/>
      <c r="O67" s="270"/>
      <c r="P67" s="270"/>
      <c r="Q67" s="270"/>
      <c r="R67" s="270"/>
      <c r="S67" s="270"/>
      <c r="T67" s="270"/>
      <c r="U67" s="270"/>
      <c r="V67" s="270"/>
      <c r="W67" s="270"/>
      <c r="X67" s="270"/>
      <c r="Y67" s="1045"/>
      <c r="Z67" s="73"/>
    </row>
    <row r="68" spans="1:26" ht="15" customHeight="1">
      <c r="A68" s="240">
        <v>4013</v>
      </c>
      <c r="B68" s="688" t="s">
        <v>833</v>
      </c>
      <c r="C68" s="356" t="s">
        <v>834</v>
      </c>
      <c r="D68" s="356">
        <v>2265589209</v>
      </c>
      <c r="E68" s="1055"/>
      <c r="F68" s="356" t="s">
        <v>835</v>
      </c>
      <c r="G68" s="895">
        <v>133</v>
      </c>
      <c r="H68" s="216"/>
      <c r="I68" s="701">
        <f>ROUND(H68*G68/G68,2)</f>
        <v>0</v>
      </c>
      <c r="J68" s="255" t="s">
        <v>170</v>
      </c>
      <c r="K68" s="313">
        <v>114.35</v>
      </c>
      <c r="L68" s="471">
        <f>IF(OR(ISBLANK(K68),K68=0,H68=0,ISBLANK(H68)),,ROUND(K68+$L$5,2))</f>
        <v>0</v>
      </c>
      <c r="M68" s="890">
        <f>ROUND(I68*L68,2)</f>
        <v>0</v>
      </c>
      <c r="N68" s="316">
        <f>ROUND(L68/G68,4)</f>
        <v>0</v>
      </c>
      <c r="O68" s="528" t="s">
        <v>755</v>
      </c>
      <c r="P68" s="356" t="s">
        <v>324</v>
      </c>
      <c r="Q68" s="356">
        <v>133</v>
      </c>
      <c r="R68" s="313"/>
      <c r="S68" s="155">
        <v>29.19</v>
      </c>
      <c r="T68" s="1056">
        <f>ROUND($S$9*S68,2)</f>
        <v>45.2</v>
      </c>
      <c r="U68" s="179">
        <f>IF(ISBLANK(O68),,R68+T68)</f>
        <v>45.2</v>
      </c>
      <c r="V68" s="1057" t="s">
        <v>375</v>
      </c>
      <c r="W68" s="257">
        <f>IF(ISNUMBER(K68),IF(V68="Y",(K68-T68)))</f>
        <v>69.149999999999991</v>
      </c>
      <c r="X68" s="1058">
        <f>W68/G68</f>
        <v>0.51992481203007512</v>
      </c>
      <c r="Y68" s="533" t="b">
        <f>IF(V68="N",IF(ISNUMBER(R68),(R68+T68)/Q68))</f>
        <v>0</v>
      </c>
      <c r="Z68" s="73"/>
    </row>
    <row r="69" spans="1:26" ht="15" customHeight="1">
      <c r="A69" s="702"/>
      <c r="B69" s="166" t="s">
        <v>836</v>
      </c>
      <c r="C69" s="166"/>
      <c r="D69" s="166"/>
      <c r="E69" s="229"/>
      <c r="F69" s="166"/>
      <c r="G69" s="168"/>
      <c r="H69" s="1059"/>
      <c r="I69" s="166"/>
      <c r="J69" s="166"/>
      <c r="K69" s="230"/>
      <c r="L69" s="230"/>
      <c r="M69" s="326"/>
      <c r="N69" s="159"/>
      <c r="O69" s="155"/>
      <c r="P69" s="166"/>
      <c r="Q69" s="166"/>
      <c r="R69" s="166"/>
      <c r="S69" s="166"/>
      <c r="T69" s="166"/>
      <c r="U69" s="166"/>
      <c r="V69" s="166"/>
      <c r="W69" s="166"/>
      <c r="X69" s="166"/>
      <c r="Y69" s="1060"/>
      <c r="Z69" s="73"/>
    </row>
    <row r="70" spans="1:26" ht="15" customHeight="1">
      <c r="A70" s="199"/>
      <c r="B70" s="270" t="s">
        <v>837</v>
      </c>
      <c r="C70" s="270"/>
      <c r="D70" s="270"/>
      <c r="E70" s="241"/>
      <c r="F70" s="270"/>
      <c r="G70" s="305"/>
      <c r="H70" s="985"/>
      <c r="I70" s="270"/>
      <c r="J70" s="270"/>
      <c r="K70" s="271"/>
      <c r="L70" s="271"/>
      <c r="M70" s="348"/>
      <c r="N70" s="446"/>
      <c r="O70" s="198"/>
      <c r="P70" s="270"/>
      <c r="Q70" s="270"/>
      <c r="R70" s="270"/>
      <c r="S70" s="270"/>
      <c r="T70" s="270"/>
      <c r="U70" s="270"/>
      <c r="V70" s="270"/>
      <c r="W70" s="270"/>
      <c r="X70" s="270"/>
      <c r="Y70" s="1045"/>
      <c r="Z70" s="73"/>
    </row>
    <row r="71" spans="1:26" ht="15" customHeight="1">
      <c r="A71" s="146">
        <v>4014</v>
      </c>
      <c r="B71" s="147" t="s">
        <v>838</v>
      </c>
      <c r="C71" s="155" t="s">
        <v>834</v>
      </c>
      <c r="D71" s="155">
        <v>2265589204</v>
      </c>
      <c r="E71" s="1055"/>
      <c r="F71" s="155" t="s">
        <v>839</v>
      </c>
      <c r="G71" s="152">
        <v>80</v>
      </c>
      <c r="H71" s="216">
        <v>50</v>
      </c>
      <c r="I71" s="528">
        <f>ROUND(H71*G71/G71,2)</f>
        <v>50</v>
      </c>
      <c r="J71" s="155" t="s">
        <v>170</v>
      </c>
      <c r="K71" s="1061">
        <v>49.62</v>
      </c>
      <c r="L71" s="165">
        <f>IF(OR(ISBLANK(K71),K71=0,H71=0,ISBLANK(H71)),,ROUND(K71+$L$5,2))</f>
        <v>49.62</v>
      </c>
      <c r="M71" s="555">
        <f>ROUND(I71*L71,2)</f>
        <v>2481</v>
      </c>
      <c r="N71" s="159">
        <f>ROUND(L71/G71,4)</f>
        <v>0.62029999999999996</v>
      </c>
      <c r="O71" s="155" t="s">
        <v>757</v>
      </c>
      <c r="P71" s="155" t="s">
        <v>839</v>
      </c>
      <c r="Q71" s="155">
        <v>80</v>
      </c>
      <c r="R71" s="313"/>
      <c r="S71" s="851">
        <v>23.9</v>
      </c>
      <c r="T71" s="1062">
        <f>ROUND($S$9*S71,2)</f>
        <v>37.01</v>
      </c>
      <c r="U71" s="179">
        <f>IF(ISBLANK(O71),,R71+T71)</f>
        <v>37.01</v>
      </c>
      <c r="V71" s="408" t="s">
        <v>375</v>
      </c>
      <c r="W71" s="155">
        <f>IF(ISNUMBER(K71),IF(V71="Y",(K71-T71)))</f>
        <v>12.61</v>
      </c>
      <c r="X71" s="181">
        <f>W71/G71</f>
        <v>0.15762499999999999</v>
      </c>
      <c r="Y71" s="1008" t="b">
        <f>IF(V71="N",IF(ISNUMBER(R71),(R71+T71)/Q71))</f>
        <v>0</v>
      </c>
      <c r="Z71" s="73"/>
    </row>
    <row r="72" spans="1:26" ht="15" customHeight="1">
      <c r="A72" s="883"/>
      <c r="B72" s="166" t="s">
        <v>840</v>
      </c>
      <c r="C72" s="166" t="s">
        <v>788</v>
      </c>
      <c r="D72" s="166"/>
      <c r="E72" s="229"/>
      <c r="F72" s="166"/>
      <c r="G72" s="168"/>
      <c r="H72" s="1059"/>
      <c r="I72" s="166" t="s">
        <v>841</v>
      </c>
      <c r="J72" s="166"/>
      <c r="K72" s="889"/>
      <c r="L72" s="467" t="s">
        <v>842</v>
      </c>
      <c r="M72" s="326"/>
      <c r="N72" s="159"/>
      <c r="O72" s="676"/>
      <c r="P72" s="166"/>
      <c r="Q72" s="166"/>
      <c r="R72" s="691"/>
      <c r="S72" s="166"/>
      <c r="T72" s="166"/>
      <c r="U72" s="166"/>
      <c r="V72" s="166"/>
      <c r="W72" s="1063"/>
      <c r="X72" s="166"/>
      <c r="Y72" s="1060"/>
      <c r="Z72" s="73"/>
    </row>
    <row r="73" spans="1:26" ht="15" customHeight="1">
      <c r="A73" s="1050"/>
      <c r="B73" s="270" t="s">
        <v>843</v>
      </c>
      <c r="C73" s="270"/>
      <c r="D73" s="270"/>
      <c r="E73" s="241"/>
      <c r="F73" s="270"/>
      <c r="G73" s="305"/>
      <c r="H73" s="985"/>
      <c r="I73" s="270"/>
      <c r="J73" s="270"/>
      <c r="K73" s="272"/>
      <c r="L73" s="665"/>
      <c r="M73" s="348"/>
      <c r="N73" s="492"/>
      <c r="O73" s="198"/>
      <c r="P73" s="270"/>
      <c r="Q73" s="270"/>
      <c r="R73" s="270"/>
      <c r="S73" s="270"/>
      <c r="T73" s="270"/>
      <c r="U73" s="270"/>
      <c r="V73" s="270"/>
      <c r="W73" s="270"/>
      <c r="X73" s="270"/>
      <c r="Y73" s="1045"/>
      <c r="Z73" s="73"/>
    </row>
    <row r="74" spans="1:26" ht="15" customHeight="1">
      <c r="A74" s="883">
        <v>4015</v>
      </c>
      <c r="B74" s="1064" t="s">
        <v>833</v>
      </c>
      <c r="C74" s="356" t="s">
        <v>834</v>
      </c>
      <c r="D74" s="356">
        <v>2265582887</v>
      </c>
      <c r="E74" s="1055"/>
      <c r="F74" s="356" t="s">
        <v>424</v>
      </c>
      <c r="G74" s="895">
        <v>44</v>
      </c>
      <c r="H74" s="216"/>
      <c r="I74" s="154">
        <f>ROUND(H74*G74/G74,2)</f>
        <v>0</v>
      </c>
      <c r="J74" s="239" t="s">
        <v>170</v>
      </c>
      <c r="K74" s="313">
        <v>47.2</v>
      </c>
      <c r="L74" s="462">
        <f>IF(OR(ISBLANK(K74),K74=0,H74=0,ISBLANK(H74)),,ROUND(K74+$L$5,2))</f>
        <v>0</v>
      </c>
      <c r="M74" s="555">
        <f>ROUND(I74*L74,2)</f>
        <v>0</v>
      </c>
      <c r="N74" s="159">
        <f>ROUND(L74/G74,4)</f>
        <v>0</v>
      </c>
      <c r="O74" s="154"/>
      <c r="P74" s="356"/>
      <c r="Q74" s="356"/>
      <c r="R74" s="356"/>
      <c r="S74" s="356"/>
      <c r="T74" s="356"/>
      <c r="U74" s="356"/>
      <c r="V74" s="356"/>
      <c r="W74" s="356"/>
      <c r="X74" s="356"/>
      <c r="Y74" s="1065"/>
      <c r="Z74" s="73"/>
    </row>
    <row r="75" spans="1:26" ht="15" customHeight="1">
      <c r="A75" s="883"/>
      <c r="B75" s="166" t="s">
        <v>844</v>
      </c>
      <c r="C75" s="166"/>
      <c r="D75" s="166"/>
      <c r="E75" s="229"/>
      <c r="F75" s="166"/>
      <c r="G75" s="168"/>
      <c r="H75" s="1059"/>
      <c r="I75" s="155"/>
      <c r="J75" s="166"/>
      <c r="K75" s="1066"/>
      <c r="L75" s="462"/>
      <c r="M75" s="555"/>
      <c r="N75" s="159"/>
      <c r="O75" s="154"/>
      <c r="P75" s="228"/>
      <c r="Q75" s="228"/>
      <c r="R75" s="228"/>
      <c r="S75" s="228"/>
      <c r="T75" s="228"/>
      <c r="U75" s="228"/>
      <c r="V75" s="228"/>
      <c r="W75" s="228"/>
      <c r="X75" s="228"/>
      <c r="Y75" s="1067"/>
      <c r="Z75" s="73"/>
    </row>
    <row r="76" spans="1:26" ht="15" customHeight="1">
      <c r="A76" s="1050"/>
      <c r="B76" s="270" t="s">
        <v>845</v>
      </c>
      <c r="C76" s="270"/>
      <c r="D76" s="270"/>
      <c r="E76" s="241"/>
      <c r="F76" s="270"/>
      <c r="G76" s="305"/>
      <c r="H76" s="985"/>
      <c r="I76" s="198"/>
      <c r="J76" s="270"/>
      <c r="K76" s="272"/>
      <c r="L76" s="565"/>
      <c r="M76" s="738"/>
      <c r="N76" s="446"/>
      <c r="O76" s="364"/>
      <c r="P76" s="270"/>
      <c r="Q76" s="270"/>
      <c r="R76" s="270"/>
      <c r="S76" s="270"/>
      <c r="T76" s="270"/>
      <c r="U76" s="270"/>
      <c r="V76" s="270"/>
      <c r="W76" s="270"/>
      <c r="X76" s="270"/>
      <c r="Y76" s="1045"/>
      <c r="Z76" s="73"/>
    </row>
    <row r="77" spans="1:26" ht="15" customHeight="1">
      <c r="A77" s="883">
        <v>4016</v>
      </c>
      <c r="B77" s="147" t="s">
        <v>846</v>
      </c>
      <c r="C77" s="155" t="s">
        <v>834</v>
      </c>
      <c r="D77" s="155" t="s">
        <v>847</v>
      </c>
      <c r="E77" s="350"/>
      <c r="F77" s="155" t="s">
        <v>848</v>
      </c>
      <c r="G77" s="152">
        <v>40</v>
      </c>
      <c r="H77" s="216"/>
      <c r="I77" s="528">
        <f>ROUND(H77*G77/G77,2)</f>
        <v>0</v>
      </c>
      <c r="J77" s="155" t="s">
        <v>170</v>
      </c>
      <c r="K77" s="313">
        <v>31.2</v>
      </c>
      <c r="L77" s="165">
        <f>IF(OR(ISBLANK(K77),K77=0,H77=0,ISBLANK(H77)),,ROUND(K77+$L$5,2))</f>
        <v>0</v>
      </c>
      <c r="M77" s="555">
        <f>ROUND(I77*L77,2)</f>
        <v>0</v>
      </c>
      <c r="N77" s="159">
        <f>ROUND(L77/G77,4)</f>
        <v>0</v>
      </c>
      <c r="O77" s="155"/>
      <c r="P77" s="155"/>
      <c r="Q77" s="155"/>
      <c r="R77" s="392"/>
      <c r="S77" s="255"/>
      <c r="T77" s="155"/>
      <c r="U77" s="155"/>
      <c r="V77" s="155"/>
      <c r="W77" s="155"/>
      <c r="X77" s="181"/>
      <c r="Y77" s="1008"/>
      <c r="Z77" s="73"/>
    </row>
    <row r="78" spans="1:26" ht="15" customHeight="1">
      <c r="A78" s="883"/>
      <c r="B78" s="155" t="s">
        <v>849</v>
      </c>
      <c r="C78" s="155"/>
      <c r="D78" s="155"/>
      <c r="E78" s="438"/>
      <c r="F78" s="155"/>
      <c r="G78" s="152"/>
      <c r="H78" s="70"/>
      <c r="I78" s="154"/>
      <c r="J78" s="155"/>
      <c r="K78" s="249"/>
      <c r="L78" s="462"/>
      <c r="M78" s="555"/>
      <c r="N78" s="159"/>
      <c r="O78" s="154"/>
      <c r="P78" s="155"/>
      <c r="Q78" s="155"/>
      <c r="R78" s="165"/>
      <c r="S78" s="155"/>
      <c r="T78" s="155"/>
      <c r="U78" s="155"/>
      <c r="V78" s="155"/>
      <c r="W78" s="155"/>
      <c r="X78" s="181"/>
      <c r="Y78" s="1008"/>
      <c r="Z78" s="73"/>
    </row>
    <row r="79" spans="1:26" ht="15" customHeight="1">
      <c r="A79" s="1050"/>
      <c r="B79" s="198" t="s">
        <v>850</v>
      </c>
      <c r="C79" s="198"/>
      <c r="D79" s="198"/>
      <c r="E79" s="1068"/>
      <c r="F79" s="198"/>
      <c r="G79" s="243"/>
      <c r="H79" s="1069"/>
      <c r="I79" s="364"/>
      <c r="J79" s="198"/>
      <c r="K79" s="523"/>
      <c r="L79" s="565"/>
      <c r="M79" s="738"/>
      <c r="N79" s="446"/>
      <c r="O79" s="364"/>
      <c r="P79" s="198"/>
      <c r="Q79" s="198"/>
      <c r="R79" s="566"/>
      <c r="S79" s="198"/>
      <c r="T79" s="198"/>
      <c r="U79" s="198"/>
      <c r="V79" s="198"/>
      <c r="W79" s="198"/>
      <c r="X79" s="421"/>
      <c r="Y79" s="1070"/>
      <c r="Z79" s="73"/>
    </row>
    <row r="80" spans="1:26" ht="15" customHeight="1">
      <c r="A80" s="253">
        <v>4017</v>
      </c>
      <c r="B80" s="254" t="s">
        <v>851</v>
      </c>
      <c r="C80" s="255" t="s">
        <v>766</v>
      </c>
      <c r="D80" s="214">
        <v>613620</v>
      </c>
      <c r="E80" s="215"/>
      <c r="F80" s="255" t="s">
        <v>852</v>
      </c>
      <c r="G80" s="311">
        <v>96</v>
      </c>
      <c r="H80" s="216">
        <v>50</v>
      </c>
      <c r="I80" s="255">
        <f>ROUND(H80*G80/G80,2)</f>
        <v>50</v>
      </c>
      <c r="J80" s="255" t="s">
        <v>170</v>
      </c>
      <c r="K80" s="156">
        <v>79.2</v>
      </c>
      <c r="L80" s="392">
        <f>IF(OR(ISBLANK(K80),K80=0,H80=0,ISBLANK(H80)),,ROUND(K80+$L$5,2))</f>
        <v>79.2</v>
      </c>
      <c r="M80" s="670">
        <f>ROUND(I80*L80,2)</f>
        <v>3960</v>
      </c>
      <c r="N80" s="316">
        <f>ROUND(L80/G80,4)</f>
        <v>0.82499999999999996</v>
      </c>
      <c r="O80" s="765" t="s">
        <v>853</v>
      </c>
      <c r="P80" s="232" t="s">
        <v>852</v>
      </c>
      <c r="Q80" s="232">
        <v>96</v>
      </c>
      <c r="R80" s="313">
        <v>52.78</v>
      </c>
      <c r="S80" s="155"/>
      <c r="T80" s="1023">
        <f>ROUND($S$9*S80,2)</f>
        <v>0</v>
      </c>
      <c r="U80" s="179">
        <f>IF(ISBLANK(O80),,R80+T80)</f>
        <v>52.78</v>
      </c>
      <c r="V80" s="1071" t="s">
        <v>375</v>
      </c>
      <c r="W80" s="165">
        <f>IF(ISNUMBER(K80),IF(V80="Y",(K80-T80)))</f>
        <v>79.2</v>
      </c>
      <c r="X80" s="181">
        <f>W80/G80</f>
        <v>0.82500000000000007</v>
      </c>
      <c r="Y80" s="1008" t="b">
        <f>IF(V80="N",IF(ISNUMBER(R80),(R80+T80)/Q80))</f>
        <v>0</v>
      </c>
      <c r="Z80" s="73"/>
    </row>
    <row r="81" spans="1:26" ht="15" customHeight="1">
      <c r="A81" s="504"/>
      <c r="B81" s="155" t="s">
        <v>854</v>
      </c>
      <c r="C81" s="155"/>
      <c r="D81" s="155"/>
      <c r="E81" s="438"/>
      <c r="F81" s="155"/>
      <c r="G81" s="152"/>
      <c r="H81" s="1072"/>
      <c r="I81" s="154"/>
      <c r="J81" s="155"/>
      <c r="K81" s="249"/>
      <c r="L81" s="462"/>
      <c r="M81" s="555"/>
      <c r="N81" s="159"/>
      <c r="O81" s="154"/>
      <c r="P81" s="155"/>
      <c r="Q81" s="155"/>
      <c r="R81" s="165"/>
      <c r="S81" s="155"/>
      <c r="T81" s="155"/>
      <c r="U81" s="155"/>
      <c r="V81" s="155"/>
      <c r="W81" s="155"/>
      <c r="X81" s="181"/>
      <c r="Y81" s="1008"/>
      <c r="Z81" s="73"/>
    </row>
    <row r="82" spans="1:26" ht="15" customHeight="1">
      <c r="A82" s="824"/>
      <c r="B82" s="270" t="s">
        <v>855</v>
      </c>
      <c r="C82" s="270"/>
      <c r="D82" s="270"/>
      <c r="E82" s="269"/>
      <c r="F82" s="270"/>
      <c r="G82" s="305"/>
      <c r="H82" s="306"/>
      <c r="I82" s="575"/>
      <c r="J82" s="270"/>
      <c r="K82" s="272"/>
      <c r="L82" s="665"/>
      <c r="M82" s="348"/>
      <c r="N82" s="492"/>
      <c r="O82" s="575"/>
      <c r="P82" s="270"/>
      <c r="Q82" s="270"/>
      <c r="R82" s="271"/>
      <c r="S82" s="270"/>
      <c r="T82" s="270"/>
      <c r="U82" s="270"/>
      <c r="V82" s="270"/>
      <c r="W82" s="270"/>
      <c r="X82" s="252"/>
      <c r="Y82" s="1073"/>
      <c r="Z82" s="73"/>
    </row>
    <row r="83" spans="1:26" ht="15" customHeight="1">
      <c r="A83" s="253">
        <v>4018</v>
      </c>
      <c r="B83" s="254" t="s">
        <v>856</v>
      </c>
      <c r="C83" s="2750" t="s">
        <v>4646</v>
      </c>
      <c r="D83" s="2751">
        <v>613620</v>
      </c>
      <c r="E83" s="215"/>
      <c r="F83" s="255" t="s">
        <v>406</v>
      </c>
      <c r="G83" s="311">
        <v>71</v>
      </c>
      <c r="H83" s="216"/>
      <c r="I83" s="255">
        <f>ROUND(H83*G83/G83,2)</f>
        <v>0</v>
      </c>
      <c r="J83" s="255" t="s">
        <v>170</v>
      </c>
      <c r="K83" s="156"/>
      <c r="L83" s="392">
        <f>IF(OR(ISBLANK(K83),K83=0,H83=0,ISBLANK(H83)),,ROUND(K83+$L$5,2))</f>
        <v>0</v>
      </c>
      <c r="M83" s="670">
        <f>ROUND(I83*L83,2)</f>
        <v>0</v>
      </c>
      <c r="N83" s="316">
        <f>ROUND(L83/G83,4)</f>
        <v>0</v>
      </c>
      <c r="O83" s="765" t="s">
        <v>853</v>
      </c>
      <c r="P83" s="232" t="s">
        <v>852</v>
      </c>
      <c r="Q83" s="232">
        <v>96</v>
      </c>
      <c r="R83" s="313"/>
      <c r="S83" s="155"/>
      <c r="T83" s="1023">
        <f>ROUND($S$9*S83,2)</f>
        <v>0</v>
      </c>
      <c r="U83" s="179">
        <f>IF(ISBLANK(O83),,R83+T83)</f>
        <v>0</v>
      </c>
      <c r="V83" s="1071" t="s">
        <v>375</v>
      </c>
      <c r="W83" s="165" t="b">
        <f>IF(ISNUMBER(K83),IF(V83="Y",(K83-T83)))</f>
        <v>0</v>
      </c>
      <c r="X83" s="181">
        <f>W83/G83</f>
        <v>0</v>
      </c>
      <c r="Y83" s="1008" t="b">
        <f>IF(V83="N",IF(ISNUMBER(R83),(R83+T83)/Q83))</f>
        <v>0</v>
      </c>
      <c r="Z83" s="73"/>
    </row>
    <row r="84" spans="1:26" ht="15" customHeight="1">
      <c r="A84" s="504"/>
      <c r="B84" s="155" t="s">
        <v>857</v>
      </c>
      <c r="C84" s="155"/>
      <c r="D84" s="155"/>
      <c r="E84" s="438"/>
      <c r="F84" s="155"/>
      <c r="G84" s="152"/>
      <c r="H84" s="1072"/>
      <c r="I84" s="154"/>
      <c r="J84" s="155"/>
      <c r="K84" s="249"/>
      <c r="L84" s="462"/>
      <c r="M84" s="555"/>
      <c r="N84" s="159"/>
      <c r="O84" s="154"/>
      <c r="P84" s="155"/>
      <c r="Q84" s="155"/>
      <c r="R84" s="165"/>
      <c r="S84" s="155"/>
      <c r="T84" s="155"/>
      <c r="U84" s="155"/>
      <c r="V84" s="155"/>
      <c r="W84" s="155"/>
      <c r="X84" s="181"/>
      <c r="Y84" s="1008"/>
      <c r="Z84" s="73"/>
    </row>
    <row r="85" spans="1:26" ht="15" customHeight="1">
      <c r="A85" s="504"/>
      <c r="B85" s="155" t="s">
        <v>858</v>
      </c>
      <c r="C85" s="155"/>
      <c r="D85" s="155"/>
      <c r="E85" s="438"/>
      <c r="F85" s="155"/>
      <c r="G85" s="152"/>
      <c r="H85" s="1072"/>
      <c r="I85" s="154"/>
      <c r="J85" s="155"/>
      <c r="K85" s="249"/>
      <c r="L85" s="462"/>
      <c r="M85" s="555"/>
      <c r="N85" s="159"/>
      <c r="O85" s="154"/>
      <c r="P85" s="155"/>
      <c r="Q85" s="155"/>
      <c r="R85" s="165"/>
      <c r="S85" s="155"/>
      <c r="T85" s="155"/>
      <c r="U85" s="155"/>
      <c r="V85" s="155"/>
      <c r="W85" s="155"/>
      <c r="X85" s="181"/>
      <c r="Y85" s="1008"/>
      <c r="Z85" s="73"/>
    </row>
    <row r="86" spans="1:26" ht="15" customHeight="1">
      <c r="A86" s="198"/>
      <c r="B86" s="198"/>
      <c r="C86" s="198"/>
      <c r="D86" s="198"/>
      <c r="E86" s="411"/>
      <c r="F86" s="198"/>
      <c r="G86" s="243"/>
      <c r="H86" s="985"/>
      <c r="I86" s="364"/>
      <c r="J86" s="444" t="s">
        <v>352</v>
      </c>
      <c r="K86" s="1074"/>
      <c r="L86" s="986"/>
      <c r="M86" s="738">
        <f>SUMIF(M10:M85,"&gt;0")</f>
        <v>90977.8</v>
      </c>
      <c r="N86" s="446"/>
      <c r="O86" s="743"/>
      <c r="P86" s="673"/>
      <c r="Q86" s="673"/>
      <c r="R86" s="566"/>
      <c r="S86" s="198"/>
      <c r="T86" s="198"/>
      <c r="U86" s="198"/>
      <c r="V86" s="198"/>
      <c r="W86" s="198"/>
      <c r="X86" s="198"/>
      <c r="Y86" s="1075"/>
      <c r="Z86" s="73"/>
    </row>
    <row r="87" spans="1:26" ht="15" customHeight="1">
      <c r="A87" s="73"/>
      <c r="B87" s="73"/>
      <c r="C87" s="73"/>
      <c r="D87" s="73"/>
      <c r="E87" s="970"/>
      <c r="F87" s="73"/>
      <c r="G87" s="591"/>
      <c r="H87" s="988"/>
      <c r="I87" s="73"/>
      <c r="J87" s="73"/>
      <c r="K87" s="74"/>
      <c r="L87" s="74"/>
      <c r="M87" s="989"/>
      <c r="N87" s="74"/>
      <c r="O87" s="471"/>
      <c r="P87" s="471"/>
      <c r="Q87" s="471"/>
      <c r="R87" s="74"/>
      <c r="S87" s="73"/>
      <c r="T87" s="73"/>
      <c r="U87" s="73"/>
      <c r="V87" s="73"/>
      <c r="W87" s="73"/>
      <c r="X87" s="73"/>
      <c r="Y87" s="73"/>
      <c r="Z87" s="73"/>
    </row>
    <row r="88" spans="1:26" ht="15" customHeight="1">
      <c r="A88" s="73"/>
      <c r="B88" s="73"/>
      <c r="C88" s="73"/>
      <c r="D88" s="73"/>
      <c r="E88" s="970"/>
      <c r="F88" s="73"/>
      <c r="G88" s="591"/>
      <c r="H88" s="988"/>
      <c r="I88" s="73"/>
      <c r="J88" s="73"/>
      <c r="K88" s="74"/>
      <c r="L88" s="74"/>
      <c r="M88" s="989"/>
      <c r="N88" s="74"/>
      <c r="O88" s="74"/>
      <c r="P88" s="74"/>
      <c r="Q88" s="74"/>
      <c r="R88" s="74"/>
      <c r="S88" s="73"/>
      <c r="T88" s="73"/>
      <c r="U88" s="73"/>
      <c r="V88" s="73"/>
      <c r="W88" s="73"/>
      <c r="X88" s="73"/>
      <c r="Y88" s="73"/>
      <c r="Z88" s="73"/>
    </row>
    <row r="89" spans="1:26" ht="15.75" customHeight="1">
      <c r="A89" s="73"/>
      <c r="B89" s="73"/>
      <c r="C89" s="73"/>
      <c r="D89" s="73"/>
      <c r="E89" s="970"/>
      <c r="F89" s="73"/>
      <c r="G89" s="591"/>
      <c r="H89" s="988"/>
      <c r="I89" s="73"/>
      <c r="J89" s="73"/>
      <c r="K89" s="74"/>
      <c r="L89" s="74"/>
      <c r="M89" s="989"/>
      <c r="N89" s="74"/>
      <c r="O89" s="74"/>
      <c r="P89" s="74"/>
      <c r="Q89" s="74"/>
      <c r="R89" s="74"/>
      <c r="S89" s="73"/>
      <c r="T89" s="73"/>
      <c r="U89" s="73"/>
      <c r="V89" s="73"/>
      <c r="W89" s="73"/>
      <c r="X89" s="73"/>
      <c r="Y89" s="73"/>
      <c r="Z89" s="73"/>
    </row>
    <row r="90" spans="1:26" ht="15.75" customHeight="1">
      <c r="A90" s="73"/>
      <c r="B90" s="73"/>
      <c r="C90" s="73"/>
      <c r="D90" s="73"/>
      <c r="E90" s="970"/>
      <c r="F90" s="73"/>
      <c r="G90" s="591"/>
      <c r="H90" s="988"/>
      <c r="I90" s="73"/>
      <c r="J90" s="73"/>
      <c r="K90" s="74"/>
      <c r="L90" s="74"/>
      <c r="M90" s="989"/>
      <c r="N90" s="74"/>
      <c r="O90" s="74"/>
      <c r="P90" s="74"/>
      <c r="Q90" s="74"/>
      <c r="R90" s="74"/>
      <c r="S90" s="73"/>
      <c r="T90" s="73"/>
      <c r="U90" s="73"/>
      <c r="V90" s="73"/>
      <c r="W90" s="73"/>
      <c r="X90" s="73"/>
      <c r="Y90" s="73"/>
      <c r="Z90" s="73"/>
    </row>
    <row r="91" spans="1:26" ht="15.75" customHeight="1">
      <c r="A91" s="73"/>
      <c r="B91" s="73"/>
      <c r="C91" s="73"/>
      <c r="D91" s="73"/>
      <c r="E91" s="970"/>
      <c r="F91" s="73"/>
      <c r="G91" s="591"/>
      <c r="H91" s="988"/>
      <c r="I91" s="73"/>
      <c r="J91" s="73"/>
      <c r="K91" s="74"/>
      <c r="L91" s="74"/>
      <c r="M91" s="989"/>
      <c r="N91" s="74"/>
      <c r="O91" s="74"/>
      <c r="P91" s="74"/>
      <c r="Q91" s="74"/>
      <c r="R91" s="74"/>
      <c r="S91" s="73"/>
      <c r="T91" s="73"/>
      <c r="U91" s="73"/>
      <c r="V91" s="73"/>
      <c r="W91" s="73"/>
      <c r="X91" s="73"/>
      <c r="Y91" s="73"/>
      <c r="Z91" s="73"/>
    </row>
    <row r="92" spans="1:26" ht="15.75" customHeight="1">
      <c r="A92" s="73"/>
      <c r="B92" s="73"/>
      <c r="C92" s="73"/>
      <c r="D92" s="73"/>
      <c r="E92" s="970"/>
      <c r="F92" s="73"/>
      <c r="G92" s="591"/>
      <c r="H92" s="988"/>
      <c r="I92" s="73"/>
      <c r="J92" s="73"/>
      <c r="K92" s="74"/>
      <c r="L92" s="74"/>
      <c r="M92" s="989"/>
      <c r="N92" s="74"/>
      <c r="O92" s="74"/>
      <c r="P92" s="74"/>
      <c r="Q92" s="74"/>
      <c r="R92" s="74"/>
      <c r="S92" s="73"/>
      <c r="T92" s="73"/>
      <c r="U92" s="73"/>
      <c r="V92" s="73"/>
      <c r="W92" s="73"/>
      <c r="X92" s="73"/>
      <c r="Y92" s="73"/>
      <c r="Z92" s="73"/>
    </row>
    <row r="93" spans="1:26" ht="15.75" customHeight="1">
      <c r="A93" s="73"/>
      <c r="B93" s="73"/>
      <c r="C93" s="73"/>
      <c r="D93" s="73"/>
      <c r="E93" s="970"/>
      <c r="F93" s="73"/>
      <c r="G93" s="591"/>
      <c r="H93" s="988"/>
      <c r="I93" s="73"/>
      <c r="J93" s="73"/>
      <c r="K93" s="74"/>
      <c r="L93" s="74"/>
      <c r="M93" s="989"/>
      <c r="N93" s="74"/>
      <c r="O93" s="74"/>
      <c r="P93" s="74"/>
      <c r="Q93" s="74"/>
      <c r="R93" s="74"/>
      <c r="S93" s="73"/>
      <c r="T93" s="73"/>
      <c r="U93" s="73"/>
      <c r="V93" s="73"/>
      <c r="W93" s="73"/>
      <c r="X93" s="73"/>
      <c r="Y93" s="73"/>
      <c r="Z93" s="73"/>
    </row>
    <row r="94" spans="1:26" ht="15.75" customHeight="1">
      <c r="A94" s="73"/>
      <c r="B94" s="73"/>
      <c r="C94" s="73"/>
      <c r="D94" s="73"/>
      <c r="E94" s="970"/>
      <c r="F94" s="73"/>
      <c r="G94" s="591"/>
      <c r="H94" s="988"/>
      <c r="I94" s="73"/>
      <c r="J94" s="73"/>
      <c r="K94" s="74"/>
      <c r="L94" s="74"/>
      <c r="M94" s="989"/>
      <c r="N94" s="74"/>
      <c r="O94" s="74"/>
      <c r="P94" s="74"/>
      <c r="Q94" s="74"/>
      <c r="R94" s="74"/>
      <c r="S94" s="73"/>
      <c r="T94" s="73"/>
      <c r="U94" s="73"/>
      <c r="V94" s="73"/>
      <c r="W94" s="73"/>
      <c r="X94" s="73"/>
      <c r="Y94" s="73"/>
      <c r="Z94" s="73"/>
    </row>
    <row r="95" spans="1:26" ht="15.75" customHeight="1">
      <c r="A95" s="73"/>
      <c r="B95" s="73"/>
      <c r="C95" s="73"/>
      <c r="D95" s="73"/>
      <c r="E95" s="970"/>
      <c r="F95" s="73"/>
      <c r="G95" s="591"/>
      <c r="H95" s="988"/>
      <c r="I95" s="73"/>
      <c r="J95" s="73"/>
      <c r="K95" s="74"/>
      <c r="L95" s="74"/>
      <c r="M95" s="989"/>
      <c r="N95" s="74"/>
      <c r="O95" s="74"/>
      <c r="P95" s="74"/>
      <c r="Q95" s="74"/>
      <c r="R95" s="74"/>
      <c r="S95" s="73"/>
      <c r="T95" s="73"/>
      <c r="U95" s="73"/>
      <c r="V95" s="73"/>
      <c r="W95" s="73"/>
      <c r="X95" s="73"/>
      <c r="Y95" s="73"/>
      <c r="Z95" s="73"/>
    </row>
    <row r="96" spans="1:26" ht="15.75" customHeight="1">
      <c r="A96" s="73"/>
      <c r="B96" s="73"/>
      <c r="C96" s="73"/>
      <c r="D96" s="73"/>
      <c r="E96" s="970"/>
      <c r="F96" s="73"/>
      <c r="G96" s="591"/>
      <c r="H96" s="988"/>
      <c r="I96" s="73"/>
      <c r="J96" s="73"/>
      <c r="K96" s="74"/>
      <c r="L96" s="74"/>
      <c r="M96" s="989"/>
      <c r="N96" s="74"/>
      <c r="O96" s="74"/>
      <c r="P96" s="74"/>
      <c r="Q96" s="74"/>
      <c r="R96" s="74"/>
      <c r="S96" s="73"/>
      <c r="T96" s="73"/>
      <c r="U96" s="73"/>
      <c r="V96" s="73"/>
      <c r="W96" s="73"/>
      <c r="X96" s="73"/>
      <c r="Y96" s="73"/>
      <c r="Z96" s="73"/>
    </row>
    <row r="97" spans="1:26" ht="15.75" customHeight="1">
      <c r="A97" s="73"/>
      <c r="B97" s="73"/>
      <c r="C97" s="73"/>
      <c r="D97" s="73"/>
      <c r="E97" s="970"/>
      <c r="F97" s="73"/>
      <c r="G97" s="591"/>
      <c r="H97" s="988"/>
      <c r="I97" s="73"/>
      <c r="J97" s="73"/>
      <c r="K97" s="74"/>
      <c r="L97" s="74"/>
      <c r="M97" s="989"/>
      <c r="N97" s="74"/>
      <c r="O97" s="74"/>
      <c r="P97" s="74"/>
      <c r="Q97" s="74"/>
      <c r="R97" s="74"/>
      <c r="S97" s="73"/>
      <c r="T97" s="73"/>
      <c r="U97" s="73"/>
      <c r="V97" s="73"/>
      <c r="W97" s="73"/>
      <c r="X97" s="73"/>
      <c r="Y97" s="73"/>
      <c r="Z97" s="73"/>
    </row>
    <row r="98" spans="1:26" ht="15.75" customHeight="1">
      <c r="A98" s="73"/>
      <c r="B98" s="73"/>
      <c r="C98" s="73"/>
      <c r="D98" s="73"/>
      <c r="E98" s="970"/>
      <c r="F98" s="73"/>
      <c r="G98" s="591"/>
      <c r="H98" s="988"/>
      <c r="I98" s="73"/>
      <c r="J98" s="73"/>
      <c r="K98" s="74"/>
      <c r="L98" s="74"/>
      <c r="M98" s="989"/>
      <c r="N98" s="74"/>
      <c r="O98" s="74"/>
      <c r="P98" s="74"/>
      <c r="Q98" s="74"/>
      <c r="R98" s="74"/>
      <c r="S98" s="73"/>
      <c r="T98" s="73"/>
      <c r="U98" s="73"/>
      <c r="V98" s="73"/>
      <c r="W98" s="73"/>
      <c r="X98" s="73"/>
      <c r="Y98" s="73"/>
      <c r="Z98" s="73"/>
    </row>
    <row r="99" spans="1:26" ht="15.75" customHeight="1">
      <c r="A99" s="73"/>
      <c r="B99" s="73"/>
      <c r="C99" s="73"/>
      <c r="D99" s="73"/>
      <c r="E99" s="970"/>
      <c r="F99" s="73"/>
      <c r="G99" s="591"/>
      <c r="H99" s="988"/>
      <c r="I99" s="73"/>
      <c r="J99" s="73"/>
      <c r="K99" s="74"/>
      <c r="L99" s="74"/>
      <c r="M99" s="989"/>
      <c r="N99" s="74"/>
      <c r="O99" s="74"/>
      <c r="P99" s="74"/>
      <c r="Q99" s="74"/>
      <c r="R99" s="74"/>
      <c r="S99" s="73"/>
      <c r="T99" s="73"/>
      <c r="U99" s="73"/>
      <c r="V99" s="73"/>
      <c r="W99" s="73"/>
      <c r="X99" s="73"/>
      <c r="Y99" s="73"/>
      <c r="Z99" s="73"/>
    </row>
    <row r="100" spans="1:26" ht="15.75" customHeight="1">
      <c r="A100" s="73"/>
      <c r="B100" s="73"/>
      <c r="C100" s="73"/>
      <c r="D100" s="73"/>
      <c r="E100" s="970"/>
      <c r="F100" s="73"/>
      <c r="G100" s="591"/>
      <c r="H100" s="988"/>
      <c r="I100" s="73"/>
      <c r="J100" s="73"/>
      <c r="K100" s="74"/>
      <c r="L100" s="74"/>
      <c r="M100" s="989"/>
      <c r="N100" s="74"/>
      <c r="O100" s="74"/>
      <c r="P100" s="74"/>
      <c r="Q100" s="74"/>
      <c r="R100" s="74"/>
      <c r="S100" s="73"/>
      <c r="T100" s="73"/>
      <c r="U100" s="73"/>
      <c r="V100" s="73"/>
      <c r="W100" s="73"/>
      <c r="X100" s="73"/>
      <c r="Y100" s="73"/>
      <c r="Z100" s="73"/>
    </row>
    <row r="101" spans="1:26" ht="15.75" customHeight="1">
      <c r="A101" s="73"/>
      <c r="B101" s="73"/>
      <c r="C101" s="73"/>
      <c r="D101" s="73"/>
      <c r="E101" s="970"/>
      <c r="F101" s="73"/>
      <c r="G101" s="591"/>
      <c r="H101" s="988"/>
      <c r="I101" s="73"/>
      <c r="J101" s="73"/>
      <c r="K101" s="74"/>
      <c r="L101" s="74"/>
      <c r="M101" s="989"/>
      <c r="N101" s="74"/>
      <c r="O101" s="74"/>
      <c r="P101" s="74"/>
      <c r="Q101" s="74"/>
      <c r="R101" s="74"/>
      <c r="S101" s="73"/>
      <c r="T101" s="73"/>
      <c r="U101" s="73"/>
      <c r="V101" s="73"/>
      <c r="W101" s="73"/>
      <c r="X101" s="73"/>
      <c r="Y101" s="73"/>
      <c r="Z101" s="73"/>
    </row>
    <row r="102" spans="1:26" ht="15.75" customHeight="1">
      <c r="A102" s="73"/>
      <c r="B102" s="73"/>
      <c r="C102" s="73"/>
      <c r="D102" s="73"/>
      <c r="E102" s="970"/>
      <c r="F102" s="73"/>
      <c r="G102" s="591"/>
      <c r="H102" s="988"/>
      <c r="I102" s="73"/>
      <c r="J102" s="73"/>
      <c r="K102" s="74"/>
      <c r="L102" s="74"/>
      <c r="M102" s="989"/>
      <c r="N102" s="74"/>
      <c r="O102" s="74"/>
      <c r="P102" s="74"/>
      <c r="Q102" s="74"/>
      <c r="R102" s="74"/>
      <c r="S102" s="73"/>
      <c r="T102" s="73"/>
      <c r="U102" s="73"/>
      <c r="V102" s="73"/>
      <c r="W102" s="73"/>
      <c r="X102" s="73"/>
      <c r="Y102" s="73"/>
      <c r="Z102" s="73"/>
    </row>
    <row r="103" spans="1:26" ht="15.75" customHeight="1">
      <c r="A103" s="73"/>
      <c r="B103" s="73"/>
      <c r="C103" s="73"/>
      <c r="D103" s="73"/>
      <c r="E103" s="970"/>
      <c r="F103" s="73"/>
      <c r="G103" s="591"/>
      <c r="H103" s="988"/>
      <c r="I103" s="73"/>
      <c r="J103" s="73"/>
      <c r="K103" s="74"/>
      <c r="L103" s="74"/>
      <c r="M103" s="989"/>
      <c r="N103" s="74"/>
      <c r="O103" s="74"/>
      <c r="P103" s="74"/>
      <c r="Q103" s="74"/>
      <c r="R103" s="74"/>
      <c r="S103" s="73"/>
      <c r="T103" s="73"/>
      <c r="U103" s="73"/>
      <c r="V103" s="73"/>
      <c r="W103" s="73"/>
      <c r="X103" s="73"/>
      <c r="Y103" s="73"/>
      <c r="Z103" s="73"/>
    </row>
    <row r="104" spans="1:26" ht="15.75" customHeight="1">
      <c r="A104" s="73"/>
      <c r="B104" s="73"/>
      <c r="C104" s="73"/>
      <c r="D104" s="73"/>
      <c r="E104" s="970"/>
      <c r="F104" s="73"/>
      <c r="G104" s="591"/>
      <c r="H104" s="988"/>
      <c r="I104" s="73"/>
      <c r="J104" s="73"/>
      <c r="K104" s="74"/>
      <c r="L104" s="74"/>
      <c r="M104" s="989"/>
      <c r="N104" s="74"/>
      <c r="O104" s="74"/>
      <c r="P104" s="74"/>
      <c r="Q104" s="74"/>
      <c r="R104" s="74"/>
      <c r="S104" s="73"/>
      <c r="T104" s="73"/>
      <c r="U104" s="73"/>
      <c r="V104" s="73"/>
      <c r="W104" s="73"/>
      <c r="X104" s="73"/>
      <c r="Y104" s="73"/>
      <c r="Z104" s="73"/>
    </row>
    <row r="105" spans="1:26" ht="15.75" customHeight="1">
      <c r="A105" s="73"/>
      <c r="B105" s="73"/>
      <c r="C105" s="73"/>
      <c r="D105" s="73"/>
      <c r="E105" s="970"/>
      <c r="F105" s="73"/>
      <c r="G105" s="591"/>
      <c r="H105" s="988"/>
      <c r="I105" s="73"/>
      <c r="J105" s="73"/>
      <c r="K105" s="74"/>
      <c r="L105" s="74"/>
      <c r="M105" s="989"/>
      <c r="N105" s="74"/>
      <c r="O105" s="74"/>
      <c r="P105" s="74"/>
      <c r="Q105" s="74"/>
      <c r="R105" s="74"/>
      <c r="S105" s="73"/>
      <c r="T105" s="73"/>
      <c r="U105" s="73"/>
      <c r="V105" s="73"/>
      <c r="W105" s="73"/>
      <c r="X105" s="73"/>
      <c r="Y105" s="73"/>
      <c r="Z105" s="73"/>
    </row>
    <row r="106" spans="1:26" ht="15.75" customHeight="1">
      <c r="A106" s="73"/>
      <c r="B106" s="73"/>
      <c r="C106" s="73"/>
      <c r="D106" s="73"/>
      <c r="E106" s="970"/>
      <c r="F106" s="73"/>
      <c r="G106" s="591"/>
      <c r="H106" s="988"/>
      <c r="I106" s="73"/>
      <c r="J106" s="73"/>
      <c r="K106" s="74"/>
      <c r="L106" s="74"/>
      <c r="M106" s="989"/>
      <c r="N106" s="74"/>
      <c r="O106" s="74"/>
      <c r="P106" s="74"/>
      <c r="Q106" s="74"/>
      <c r="R106" s="74"/>
      <c r="S106" s="73"/>
      <c r="T106" s="73"/>
      <c r="U106" s="73"/>
      <c r="V106" s="73"/>
      <c r="W106" s="73"/>
      <c r="X106" s="73"/>
      <c r="Y106" s="73"/>
      <c r="Z106" s="73"/>
    </row>
    <row r="107" spans="1:26" ht="15.75" customHeight="1">
      <c r="A107" s="73"/>
      <c r="B107" s="73"/>
      <c r="C107" s="73"/>
      <c r="D107" s="73"/>
      <c r="E107" s="970"/>
      <c r="F107" s="73"/>
      <c r="G107" s="591"/>
      <c r="H107" s="988"/>
      <c r="I107" s="73"/>
      <c r="J107" s="73"/>
      <c r="K107" s="74"/>
      <c r="L107" s="74"/>
      <c r="M107" s="989"/>
      <c r="N107" s="74"/>
      <c r="O107" s="74"/>
      <c r="P107" s="74"/>
      <c r="Q107" s="74"/>
      <c r="R107" s="74"/>
      <c r="S107" s="73"/>
      <c r="T107" s="73"/>
      <c r="U107" s="73"/>
      <c r="V107" s="73"/>
      <c r="W107" s="73"/>
      <c r="X107" s="73"/>
      <c r="Y107" s="73"/>
      <c r="Z107" s="73"/>
    </row>
    <row r="108" spans="1:26" ht="15.75" customHeight="1">
      <c r="A108" s="73"/>
      <c r="B108" s="73"/>
      <c r="C108" s="73"/>
      <c r="D108" s="73"/>
      <c r="E108" s="970"/>
      <c r="F108" s="73"/>
      <c r="G108" s="591"/>
      <c r="H108" s="988"/>
      <c r="I108" s="73"/>
      <c r="J108" s="73"/>
      <c r="K108" s="74"/>
      <c r="L108" s="74"/>
      <c r="M108" s="989"/>
      <c r="N108" s="74"/>
      <c r="O108" s="74"/>
      <c r="P108" s="74"/>
      <c r="Q108" s="74"/>
      <c r="R108" s="74"/>
      <c r="S108" s="73"/>
      <c r="T108" s="73"/>
      <c r="U108" s="73"/>
      <c r="V108" s="73"/>
      <c r="W108" s="73"/>
      <c r="X108" s="73"/>
      <c r="Y108" s="73"/>
      <c r="Z108" s="73"/>
    </row>
    <row r="109" spans="1:26" ht="15.75" customHeight="1">
      <c r="A109" s="73"/>
      <c r="B109" s="73"/>
      <c r="C109" s="73"/>
      <c r="D109" s="73"/>
      <c r="E109" s="970"/>
      <c r="F109" s="73"/>
      <c r="G109" s="591"/>
      <c r="H109" s="988"/>
      <c r="I109" s="73"/>
      <c r="J109" s="73"/>
      <c r="K109" s="74"/>
      <c r="L109" s="74"/>
      <c r="M109" s="989"/>
      <c r="N109" s="74"/>
      <c r="O109" s="74"/>
      <c r="P109" s="74"/>
      <c r="Q109" s="74"/>
      <c r="R109" s="74"/>
      <c r="S109" s="73"/>
      <c r="T109" s="73"/>
      <c r="U109" s="73"/>
      <c r="V109" s="73"/>
      <c r="W109" s="73"/>
      <c r="X109" s="73"/>
      <c r="Y109" s="73"/>
      <c r="Z109" s="73"/>
    </row>
    <row r="110" spans="1:26" ht="15.75" customHeight="1">
      <c r="A110" s="73"/>
      <c r="B110" s="73"/>
      <c r="C110" s="73"/>
      <c r="D110" s="73"/>
      <c r="E110" s="970"/>
      <c r="F110" s="73"/>
      <c r="G110" s="591"/>
      <c r="H110" s="988"/>
      <c r="I110" s="73"/>
      <c r="J110" s="73"/>
      <c r="K110" s="74"/>
      <c r="L110" s="74"/>
      <c r="M110" s="989"/>
      <c r="N110" s="74"/>
      <c r="O110" s="74"/>
      <c r="P110" s="74"/>
      <c r="Q110" s="74"/>
      <c r="R110" s="74"/>
      <c r="S110" s="73"/>
      <c r="T110" s="73"/>
      <c r="U110" s="73"/>
      <c r="V110" s="73"/>
      <c r="W110" s="73"/>
      <c r="X110" s="73"/>
      <c r="Y110" s="73"/>
      <c r="Z110" s="73"/>
    </row>
    <row r="111" spans="1:26" ht="15.75" customHeight="1">
      <c r="A111" s="73"/>
      <c r="B111" s="73"/>
      <c r="C111" s="73"/>
      <c r="D111" s="73"/>
      <c r="E111" s="970"/>
      <c r="F111" s="73"/>
      <c r="G111" s="591"/>
      <c r="H111" s="988"/>
      <c r="I111" s="73"/>
      <c r="J111" s="73"/>
      <c r="K111" s="74"/>
      <c r="L111" s="74"/>
      <c r="M111" s="989"/>
      <c r="N111" s="74"/>
      <c r="O111" s="74"/>
      <c r="P111" s="74"/>
      <c r="Q111" s="74"/>
      <c r="R111" s="74"/>
      <c r="S111" s="73"/>
      <c r="T111" s="73"/>
      <c r="U111" s="73"/>
      <c r="V111" s="73"/>
      <c r="W111" s="73"/>
      <c r="X111" s="73"/>
      <c r="Y111" s="73"/>
      <c r="Z111" s="73"/>
    </row>
    <row r="112" spans="1:26" ht="15.75" customHeight="1">
      <c r="A112" s="73"/>
      <c r="B112" s="73"/>
      <c r="C112" s="73"/>
      <c r="D112" s="73"/>
      <c r="E112" s="970"/>
      <c r="F112" s="73"/>
      <c r="G112" s="591"/>
      <c r="H112" s="988"/>
      <c r="I112" s="73"/>
      <c r="J112" s="73"/>
      <c r="K112" s="74"/>
      <c r="L112" s="74"/>
      <c r="M112" s="989"/>
      <c r="N112" s="74"/>
      <c r="O112" s="74"/>
      <c r="P112" s="74"/>
      <c r="Q112" s="74"/>
      <c r="R112" s="74"/>
      <c r="S112" s="73"/>
      <c r="T112" s="73"/>
      <c r="U112" s="73"/>
      <c r="V112" s="73"/>
      <c r="W112" s="73"/>
      <c r="X112" s="73"/>
      <c r="Y112" s="73"/>
      <c r="Z112" s="73"/>
    </row>
    <row r="113" spans="1:26" ht="15.75" customHeight="1">
      <c r="A113" s="73"/>
      <c r="B113" s="73"/>
      <c r="C113" s="73"/>
      <c r="D113" s="73"/>
      <c r="E113" s="970"/>
      <c r="F113" s="73"/>
      <c r="G113" s="591"/>
      <c r="H113" s="988"/>
      <c r="I113" s="73"/>
      <c r="J113" s="73"/>
      <c r="K113" s="74"/>
      <c r="L113" s="74"/>
      <c r="M113" s="989"/>
      <c r="N113" s="74"/>
      <c r="O113" s="74"/>
      <c r="P113" s="74"/>
      <c r="Q113" s="74"/>
      <c r="R113" s="74"/>
      <c r="S113" s="73"/>
      <c r="T113" s="73"/>
      <c r="U113" s="73"/>
      <c r="V113" s="73"/>
      <c r="W113" s="73"/>
      <c r="X113" s="73"/>
      <c r="Y113" s="73"/>
      <c r="Z113" s="73"/>
    </row>
    <row r="114" spans="1:26" ht="15.75" customHeight="1">
      <c r="A114" s="73"/>
      <c r="B114" s="73"/>
      <c r="C114" s="73"/>
      <c r="D114" s="73"/>
      <c r="E114" s="970"/>
      <c r="F114" s="73"/>
      <c r="G114" s="591"/>
      <c r="H114" s="988"/>
      <c r="I114" s="73"/>
      <c r="J114" s="73"/>
      <c r="K114" s="74"/>
      <c r="L114" s="74"/>
      <c r="M114" s="989"/>
      <c r="N114" s="74"/>
      <c r="O114" s="74"/>
      <c r="P114" s="74"/>
      <c r="Q114" s="74"/>
      <c r="R114" s="74"/>
      <c r="S114" s="73"/>
      <c r="T114" s="73"/>
      <c r="U114" s="73"/>
      <c r="V114" s="73"/>
      <c r="W114" s="73"/>
      <c r="X114" s="73"/>
      <c r="Y114" s="73"/>
      <c r="Z114" s="73"/>
    </row>
    <row r="115" spans="1:26" ht="15.75" customHeight="1">
      <c r="A115" s="73"/>
      <c r="B115" s="73"/>
      <c r="C115" s="73"/>
      <c r="D115" s="73"/>
      <c r="E115" s="970"/>
      <c r="F115" s="73"/>
      <c r="G115" s="591"/>
      <c r="H115" s="988"/>
      <c r="I115" s="73"/>
      <c r="J115" s="73"/>
      <c r="K115" s="74"/>
      <c r="L115" s="74"/>
      <c r="M115" s="989"/>
      <c r="N115" s="74"/>
      <c r="O115" s="74"/>
      <c r="P115" s="74"/>
      <c r="Q115" s="74"/>
      <c r="R115" s="74"/>
      <c r="S115" s="73"/>
      <c r="T115" s="73"/>
      <c r="U115" s="73"/>
      <c r="V115" s="73"/>
      <c r="W115" s="73"/>
      <c r="X115" s="73"/>
      <c r="Y115" s="73"/>
      <c r="Z115" s="73"/>
    </row>
    <row r="116" spans="1:26" ht="15.75" customHeight="1">
      <c r="A116" s="73"/>
      <c r="B116" s="73"/>
      <c r="C116" s="73"/>
      <c r="D116" s="73"/>
      <c r="E116" s="970"/>
      <c r="F116" s="73"/>
      <c r="G116" s="591"/>
      <c r="H116" s="988"/>
      <c r="I116" s="73"/>
      <c r="J116" s="73"/>
      <c r="K116" s="74"/>
      <c r="L116" s="74"/>
      <c r="M116" s="989"/>
      <c r="N116" s="74"/>
      <c r="O116" s="74"/>
      <c r="P116" s="74"/>
      <c r="Q116" s="74"/>
      <c r="R116" s="74"/>
      <c r="S116" s="73"/>
      <c r="T116" s="73"/>
      <c r="U116" s="73"/>
      <c r="V116" s="73"/>
      <c r="W116" s="73"/>
      <c r="X116" s="73"/>
      <c r="Y116" s="73"/>
      <c r="Z116" s="73"/>
    </row>
    <row r="117" spans="1:26" ht="15.75" customHeight="1">
      <c r="A117" s="73"/>
      <c r="B117" s="73"/>
      <c r="C117" s="73"/>
      <c r="D117" s="73"/>
      <c r="E117" s="970"/>
      <c r="F117" s="73"/>
      <c r="G117" s="591"/>
      <c r="H117" s="988"/>
      <c r="I117" s="73"/>
      <c r="J117" s="73"/>
      <c r="K117" s="74"/>
      <c r="L117" s="74"/>
      <c r="M117" s="989"/>
      <c r="N117" s="74"/>
      <c r="O117" s="74"/>
      <c r="P117" s="74"/>
      <c r="Q117" s="74"/>
      <c r="R117" s="74"/>
      <c r="S117" s="73"/>
      <c r="T117" s="73"/>
      <c r="U117" s="73"/>
      <c r="V117" s="73"/>
      <c r="W117" s="73"/>
      <c r="X117" s="73"/>
      <c r="Y117" s="73"/>
      <c r="Z117" s="73"/>
    </row>
    <row r="118" spans="1:26" ht="15.75" customHeight="1">
      <c r="A118" s="73"/>
      <c r="B118" s="73"/>
      <c r="C118" s="73"/>
      <c r="D118" s="73"/>
      <c r="E118" s="970"/>
      <c r="F118" s="73"/>
      <c r="G118" s="591"/>
      <c r="H118" s="988"/>
      <c r="I118" s="73"/>
      <c r="J118" s="73"/>
      <c r="K118" s="74"/>
      <c r="L118" s="74"/>
      <c r="M118" s="989"/>
      <c r="N118" s="74"/>
      <c r="O118" s="74"/>
      <c r="P118" s="74"/>
      <c r="Q118" s="74"/>
      <c r="R118" s="74"/>
      <c r="S118" s="73"/>
      <c r="T118" s="73"/>
      <c r="U118" s="73"/>
      <c r="V118" s="73"/>
      <c r="W118" s="73"/>
      <c r="X118" s="73"/>
      <c r="Y118" s="73"/>
      <c r="Z118" s="73"/>
    </row>
    <row r="119" spans="1:26" ht="15.75" customHeight="1">
      <c r="A119" s="73"/>
      <c r="B119" s="73"/>
      <c r="C119" s="73"/>
      <c r="D119" s="73"/>
      <c r="E119" s="970"/>
      <c r="F119" s="73"/>
      <c r="G119" s="591"/>
      <c r="H119" s="988"/>
      <c r="I119" s="73"/>
      <c r="J119" s="73"/>
      <c r="K119" s="74"/>
      <c r="L119" s="74"/>
      <c r="M119" s="989"/>
      <c r="N119" s="74"/>
      <c r="O119" s="74"/>
      <c r="P119" s="74"/>
      <c r="Q119" s="74"/>
      <c r="R119" s="74"/>
      <c r="S119" s="73"/>
      <c r="T119" s="73"/>
      <c r="U119" s="73"/>
      <c r="V119" s="73"/>
      <c r="W119" s="73"/>
      <c r="X119" s="73"/>
      <c r="Y119" s="73"/>
      <c r="Z119" s="73"/>
    </row>
    <row r="120" spans="1:26" ht="15.75" customHeight="1">
      <c r="A120" s="73"/>
      <c r="B120" s="73"/>
      <c r="C120" s="73"/>
      <c r="D120" s="73"/>
      <c r="E120" s="970"/>
      <c r="F120" s="73"/>
      <c r="G120" s="591"/>
      <c r="H120" s="988"/>
      <c r="I120" s="73"/>
      <c r="J120" s="73"/>
      <c r="K120" s="74"/>
      <c r="L120" s="74"/>
      <c r="M120" s="989"/>
      <c r="N120" s="74"/>
      <c r="O120" s="74"/>
      <c r="P120" s="74"/>
      <c r="Q120" s="74"/>
      <c r="R120" s="74"/>
      <c r="S120" s="73"/>
      <c r="T120" s="73"/>
      <c r="U120" s="73"/>
      <c r="V120" s="73"/>
      <c r="W120" s="73"/>
      <c r="X120" s="73"/>
      <c r="Y120" s="73"/>
      <c r="Z120" s="73"/>
    </row>
    <row r="121" spans="1:26" ht="15.75" customHeight="1">
      <c r="A121" s="73"/>
      <c r="B121" s="73"/>
      <c r="C121" s="73"/>
      <c r="D121" s="73"/>
      <c r="E121" s="970"/>
      <c r="F121" s="73"/>
      <c r="G121" s="591"/>
      <c r="H121" s="988"/>
      <c r="I121" s="73"/>
      <c r="J121" s="73"/>
      <c r="K121" s="74"/>
      <c r="L121" s="74"/>
      <c r="M121" s="989"/>
      <c r="N121" s="74"/>
      <c r="O121" s="74"/>
      <c r="P121" s="74"/>
      <c r="Q121" s="74"/>
      <c r="R121" s="74"/>
      <c r="S121" s="73"/>
      <c r="T121" s="73"/>
      <c r="U121" s="73"/>
      <c r="V121" s="73"/>
      <c r="W121" s="73"/>
      <c r="X121" s="73"/>
      <c r="Y121" s="73"/>
      <c r="Z121" s="73"/>
    </row>
    <row r="122" spans="1:26" ht="15.75" customHeight="1">
      <c r="A122" s="73"/>
      <c r="B122" s="73"/>
      <c r="C122" s="73"/>
      <c r="D122" s="73"/>
      <c r="E122" s="970"/>
      <c r="F122" s="73"/>
      <c r="G122" s="591"/>
      <c r="H122" s="988"/>
      <c r="I122" s="73"/>
      <c r="J122" s="73"/>
      <c r="K122" s="74"/>
      <c r="L122" s="74"/>
      <c r="M122" s="989"/>
      <c r="N122" s="74"/>
      <c r="O122" s="74"/>
      <c r="P122" s="74"/>
      <c r="Q122" s="74"/>
      <c r="R122" s="74"/>
      <c r="S122" s="73"/>
      <c r="T122" s="73"/>
      <c r="U122" s="73"/>
      <c r="V122" s="73"/>
      <c r="W122" s="73"/>
      <c r="X122" s="73"/>
      <c r="Y122" s="73"/>
      <c r="Z122" s="73"/>
    </row>
    <row r="123" spans="1:26" ht="15.75" customHeight="1">
      <c r="A123" s="73"/>
      <c r="B123" s="73"/>
      <c r="C123" s="73"/>
      <c r="D123" s="73"/>
      <c r="E123" s="970"/>
      <c r="F123" s="73"/>
      <c r="G123" s="591"/>
      <c r="H123" s="988"/>
      <c r="I123" s="73"/>
      <c r="J123" s="73"/>
      <c r="K123" s="74"/>
      <c r="L123" s="74"/>
      <c r="M123" s="989"/>
      <c r="N123" s="74"/>
      <c r="O123" s="74"/>
      <c r="P123" s="74"/>
      <c r="Q123" s="74"/>
      <c r="R123" s="74"/>
      <c r="S123" s="73"/>
      <c r="T123" s="73"/>
      <c r="U123" s="73"/>
      <c r="V123" s="73"/>
      <c r="W123" s="73"/>
      <c r="X123" s="73"/>
      <c r="Y123" s="73"/>
      <c r="Z123" s="73"/>
    </row>
    <row r="124" spans="1:26" ht="15.75" customHeight="1">
      <c r="A124" s="73"/>
      <c r="B124" s="73"/>
      <c r="C124" s="73"/>
      <c r="D124" s="73"/>
      <c r="E124" s="970"/>
      <c r="F124" s="73"/>
      <c r="G124" s="591"/>
      <c r="H124" s="988"/>
      <c r="I124" s="73"/>
      <c r="J124" s="73"/>
      <c r="K124" s="74"/>
      <c r="L124" s="74"/>
      <c r="M124" s="989"/>
      <c r="N124" s="74"/>
      <c r="O124" s="74"/>
      <c r="P124" s="74"/>
      <c r="Q124" s="74"/>
      <c r="R124" s="74"/>
      <c r="S124" s="73"/>
      <c r="T124" s="73"/>
      <c r="U124" s="73"/>
      <c r="V124" s="73"/>
      <c r="W124" s="73"/>
      <c r="X124" s="73"/>
      <c r="Y124" s="73"/>
      <c r="Z124" s="73"/>
    </row>
    <row r="125" spans="1:26" ht="15.75" customHeight="1">
      <c r="A125" s="73"/>
      <c r="B125" s="73"/>
      <c r="C125" s="73"/>
      <c r="D125" s="73"/>
      <c r="E125" s="970"/>
      <c r="F125" s="73"/>
      <c r="G125" s="591"/>
      <c r="H125" s="988"/>
      <c r="I125" s="73"/>
      <c r="J125" s="73"/>
      <c r="K125" s="74"/>
      <c r="L125" s="74"/>
      <c r="M125" s="989"/>
      <c r="N125" s="74"/>
      <c r="O125" s="74"/>
      <c r="P125" s="74"/>
      <c r="Q125" s="74"/>
      <c r="R125" s="74"/>
      <c r="S125" s="73"/>
      <c r="T125" s="73"/>
      <c r="U125" s="73"/>
      <c r="V125" s="73"/>
      <c r="W125" s="73"/>
      <c r="X125" s="73"/>
      <c r="Y125" s="73"/>
      <c r="Z125" s="73"/>
    </row>
    <row r="126" spans="1:26" ht="15.75" customHeight="1">
      <c r="A126" s="73"/>
      <c r="B126" s="73"/>
      <c r="C126" s="73"/>
      <c r="D126" s="73"/>
      <c r="E126" s="970"/>
      <c r="F126" s="73"/>
      <c r="G126" s="591"/>
      <c r="H126" s="988"/>
      <c r="I126" s="73"/>
      <c r="J126" s="73"/>
      <c r="K126" s="74"/>
      <c r="L126" s="74"/>
      <c r="M126" s="989"/>
      <c r="N126" s="74"/>
      <c r="O126" s="74"/>
      <c r="P126" s="74"/>
      <c r="Q126" s="74"/>
      <c r="R126" s="74"/>
      <c r="S126" s="73"/>
      <c r="T126" s="73"/>
      <c r="U126" s="73"/>
      <c r="V126" s="73"/>
      <c r="W126" s="73"/>
      <c r="X126" s="73"/>
      <c r="Y126" s="73"/>
      <c r="Z126" s="73"/>
    </row>
    <row r="127" spans="1:26" ht="15.75" customHeight="1">
      <c r="A127" s="73"/>
      <c r="B127" s="73"/>
      <c r="C127" s="73"/>
      <c r="D127" s="73"/>
      <c r="E127" s="970"/>
      <c r="F127" s="73"/>
      <c r="G127" s="591"/>
      <c r="H127" s="988"/>
      <c r="I127" s="73"/>
      <c r="J127" s="73"/>
      <c r="K127" s="74"/>
      <c r="L127" s="74"/>
      <c r="M127" s="989"/>
      <c r="N127" s="74"/>
      <c r="O127" s="74"/>
      <c r="P127" s="74"/>
      <c r="Q127" s="74"/>
      <c r="R127" s="74"/>
      <c r="S127" s="73"/>
      <c r="T127" s="73"/>
      <c r="U127" s="73"/>
      <c r="V127" s="73"/>
      <c r="W127" s="73"/>
      <c r="X127" s="73"/>
      <c r="Y127" s="73"/>
      <c r="Z127" s="73"/>
    </row>
    <row r="128" spans="1:26" ht="15.75" customHeight="1">
      <c r="A128" s="73"/>
      <c r="B128" s="73"/>
      <c r="C128" s="73"/>
      <c r="D128" s="73"/>
      <c r="E128" s="970"/>
      <c r="F128" s="73"/>
      <c r="G128" s="591"/>
      <c r="H128" s="988"/>
      <c r="I128" s="73"/>
      <c r="J128" s="73"/>
      <c r="K128" s="74"/>
      <c r="L128" s="74"/>
      <c r="M128" s="989"/>
      <c r="N128" s="74"/>
      <c r="O128" s="74"/>
      <c r="P128" s="74"/>
      <c r="Q128" s="74"/>
      <c r="R128" s="74"/>
      <c r="S128" s="73"/>
      <c r="T128" s="73"/>
      <c r="U128" s="73"/>
      <c r="V128" s="73"/>
      <c r="W128" s="73"/>
      <c r="X128" s="73"/>
      <c r="Y128" s="73"/>
      <c r="Z128" s="73"/>
    </row>
    <row r="129" spans="1:26" ht="15.75" customHeight="1">
      <c r="A129" s="73"/>
      <c r="B129" s="73"/>
      <c r="C129" s="73"/>
      <c r="D129" s="73"/>
      <c r="E129" s="970"/>
      <c r="F129" s="73"/>
      <c r="G129" s="591"/>
      <c r="H129" s="988"/>
      <c r="I129" s="73"/>
      <c r="J129" s="73"/>
      <c r="K129" s="74"/>
      <c r="L129" s="74"/>
      <c r="M129" s="989"/>
      <c r="N129" s="74"/>
      <c r="O129" s="74"/>
      <c r="P129" s="74"/>
      <c r="Q129" s="74"/>
      <c r="R129" s="74"/>
      <c r="S129" s="73"/>
      <c r="T129" s="73"/>
      <c r="U129" s="73"/>
      <c r="V129" s="73"/>
      <c r="W129" s="73"/>
      <c r="X129" s="73"/>
      <c r="Y129" s="73"/>
      <c r="Z129" s="73"/>
    </row>
    <row r="130" spans="1:26" ht="15.75" customHeight="1">
      <c r="A130" s="73"/>
      <c r="B130" s="73"/>
      <c r="C130" s="73"/>
      <c r="D130" s="73"/>
      <c r="E130" s="970"/>
      <c r="F130" s="73"/>
      <c r="G130" s="591"/>
      <c r="H130" s="988"/>
      <c r="I130" s="73"/>
      <c r="J130" s="73"/>
      <c r="K130" s="74"/>
      <c r="L130" s="74"/>
      <c r="M130" s="989"/>
      <c r="N130" s="74"/>
      <c r="O130" s="74"/>
      <c r="P130" s="74"/>
      <c r="Q130" s="74"/>
      <c r="R130" s="74"/>
      <c r="S130" s="73"/>
      <c r="T130" s="73"/>
      <c r="U130" s="73"/>
      <c r="V130" s="73"/>
      <c r="W130" s="73"/>
      <c r="X130" s="73"/>
      <c r="Y130" s="73"/>
      <c r="Z130" s="73"/>
    </row>
    <row r="131" spans="1:26" ht="15.75" customHeight="1">
      <c r="A131" s="73"/>
      <c r="B131" s="73"/>
      <c r="C131" s="73"/>
      <c r="D131" s="73"/>
      <c r="E131" s="970"/>
      <c r="F131" s="73"/>
      <c r="G131" s="591"/>
      <c r="H131" s="988"/>
      <c r="I131" s="73"/>
      <c r="J131" s="73"/>
      <c r="K131" s="74"/>
      <c r="L131" s="74"/>
      <c r="M131" s="989"/>
      <c r="N131" s="74"/>
      <c r="O131" s="74"/>
      <c r="P131" s="74"/>
      <c r="Q131" s="74"/>
      <c r="R131" s="74"/>
      <c r="S131" s="73"/>
      <c r="T131" s="73"/>
      <c r="U131" s="73"/>
      <c r="V131" s="73"/>
      <c r="W131" s="73"/>
      <c r="X131" s="73"/>
      <c r="Y131" s="73"/>
      <c r="Z131" s="73"/>
    </row>
    <row r="132" spans="1:26" ht="15.75" customHeight="1">
      <c r="A132" s="73"/>
      <c r="B132" s="73"/>
      <c r="C132" s="73"/>
      <c r="D132" s="73"/>
      <c r="E132" s="970"/>
      <c r="F132" s="73"/>
      <c r="G132" s="591"/>
      <c r="H132" s="988"/>
      <c r="I132" s="73"/>
      <c r="J132" s="73"/>
      <c r="K132" s="74"/>
      <c r="L132" s="74"/>
      <c r="M132" s="989"/>
      <c r="N132" s="74"/>
      <c r="O132" s="74"/>
      <c r="P132" s="74"/>
      <c r="Q132" s="74"/>
      <c r="R132" s="74"/>
      <c r="S132" s="73"/>
      <c r="T132" s="73"/>
      <c r="U132" s="73"/>
      <c r="V132" s="73"/>
      <c r="W132" s="73"/>
      <c r="X132" s="73"/>
      <c r="Y132" s="73"/>
      <c r="Z132" s="73"/>
    </row>
    <row r="133" spans="1:26" ht="15.75" customHeight="1">
      <c r="A133" s="73"/>
      <c r="B133" s="73"/>
      <c r="C133" s="73"/>
      <c r="D133" s="73"/>
      <c r="E133" s="970"/>
      <c r="F133" s="73"/>
      <c r="G133" s="591"/>
      <c r="H133" s="988"/>
      <c r="I133" s="73"/>
      <c r="J133" s="73"/>
      <c r="K133" s="74"/>
      <c r="L133" s="74"/>
      <c r="M133" s="989"/>
      <c r="N133" s="74"/>
      <c r="O133" s="74"/>
      <c r="P133" s="74"/>
      <c r="Q133" s="74"/>
      <c r="R133" s="74"/>
      <c r="S133" s="73"/>
      <c r="T133" s="73"/>
      <c r="U133" s="73"/>
      <c r="V133" s="73"/>
      <c r="W133" s="73"/>
      <c r="X133" s="73"/>
      <c r="Y133" s="73"/>
      <c r="Z133" s="73"/>
    </row>
    <row r="134" spans="1:26" ht="15.75" customHeight="1">
      <c r="A134" s="73"/>
      <c r="B134" s="73"/>
      <c r="C134" s="73"/>
      <c r="D134" s="73"/>
      <c r="E134" s="970"/>
      <c r="F134" s="73"/>
      <c r="G134" s="591"/>
      <c r="H134" s="988"/>
      <c r="I134" s="73"/>
      <c r="J134" s="73"/>
      <c r="K134" s="74"/>
      <c r="L134" s="74"/>
      <c r="M134" s="989"/>
      <c r="N134" s="74"/>
      <c r="O134" s="74"/>
      <c r="P134" s="74"/>
      <c r="Q134" s="74"/>
      <c r="R134" s="74"/>
      <c r="S134" s="73"/>
      <c r="T134" s="73"/>
      <c r="U134" s="73"/>
      <c r="V134" s="73"/>
      <c r="W134" s="73"/>
      <c r="X134" s="73"/>
      <c r="Y134" s="73"/>
      <c r="Z134" s="73"/>
    </row>
    <row r="135" spans="1:26" ht="15.75" customHeight="1">
      <c r="A135" s="73"/>
      <c r="B135" s="73"/>
      <c r="C135" s="73"/>
      <c r="D135" s="73"/>
      <c r="E135" s="970"/>
      <c r="F135" s="73"/>
      <c r="G135" s="591"/>
      <c r="H135" s="988"/>
      <c r="I135" s="73"/>
      <c r="J135" s="73"/>
      <c r="K135" s="74"/>
      <c r="L135" s="74"/>
      <c r="M135" s="989"/>
      <c r="N135" s="74"/>
      <c r="O135" s="74"/>
      <c r="P135" s="74"/>
      <c r="Q135" s="74"/>
      <c r="R135" s="74"/>
      <c r="S135" s="73"/>
      <c r="T135" s="73"/>
      <c r="U135" s="73"/>
      <c r="V135" s="73"/>
      <c r="W135" s="73"/>
      <c r="X135" s="73"/>
      <c r="Y135" s="73"/>
      <c r="Z135" s="73"/>
    </row>
    <row r="136" spans="1:26" ht="15.75" customHeight="1">
      <c r="A136" s="73"/>
      <c r="B136" s="73"/>
      <c r="C136" s="73"/>
      <c r="D136" s="73"/>
      <c r="E136" s="970"/>
      <c r="F136" s="73"/>
      <c r="G136" s="591"/>
      <c r="H136" s="988"/>
      <c r="I136" s="73"/>
      <c r="J136" s="73"/>
      <c r="K136" s="74"/>
      <c r="L136" s="74"/>
      <c r="M136" s="989"/>
      <c r="N136" s="74"/>
      <c r="O136" s="74"/>
      <c r="P136" s="74"/>
      <c r="Q136" s="74"/>
      <c r="R136" s="74"/>
      <c r="S136" s="73"/>
      <c r="T136" s="73"/>
      <c r="U136" s="73"/>
      <c r="V136" s="73"/>
      <c r="W136" s="73"/>
      <c r="X136" s="73"/>
      <c r="Y136" s="73"/>
      <c r="Z136" s="73"/>
    </row>
    <row r="137" spans="1:26" ht="15.75" customHeight="1">
      <c r="A137" s="73"/>
      <c r="B137" s="73"/>
      <c r="C137" s="73"/>
      <c r="D137" s="73"/>
      <c r="E137" s="970"/>
      <c r="F137" s="73"/>
      <c r="G137" s="591"/>
      <c r="H137" s="988"/>
      <c r="I137" s="73"/>
      <c r="J137" s="73"/>
      <c r="K137" s="74"/>
      <c r="L137" s="74"/>
      <c r="M137" s="989"/>
      <c r="N137" s="74"/>
      <c r="O137" s="74"/>
      <c r="P137" s="74"/>
      <c r="Q137" s="74"/>
      <c r="R137" s="74"/>
      <c r="S137" s="73"/>
      <c r="T137" s="73"/>
      <c r="U137" s="73"/>
      <c r="V137" s="73"/>
      <c r="W137" s="73"/>
      <c r="X137" s="73"/>
      <c r="Y137" s="73"/>
      <c r="Z137" s="73"/>
    </row>
    <row r="138" spans="1:26" ht="15.75" customHeight="1">
      <c r="A138" s="73"/>
      <c r="B138" s="73"/>
      <c r="C138" s="73"/>
      <c r="D138" s="73"/>
      <c r="E138" s="970"/>
      <c r="F138" s="73"/>
      <c r="G138" s="591"/>
      <c r="H138" s="988"/>
      <c r="I138" s="73"/>
      <c r="J138" s="73"/>
      <c r="K138" s="74"/>
      <c r="L138" s="74"/>
      <c r="M138" s="989"/>
      <c r="N138" s="74"/>
      <c r="O138" s="74"/>
      <c r="P138" s="74"/>
      <c r="Q138" s="74"/>
      <c r="R138" s="74"/>
      <c r="S138" s="73"/>
      <c r="T138" s="73"/>
      <c r="U138" s="73"/>
      <c r="V138" s="73"/>
      <c r="W138" s="73"/>
      <c r="X138" s="73"/>
      <c r="Y138" s="73"/>
      <c r="Z138" s="73"/>
    </row>
    <row r="139" spans="1:26" ht="15.75" customHeight="1">
      <c r="A139" s="73"/>
      <c r="B139" s="73"/>
      <c r="C139" s="73"/>
      <c r="D139" s="73"/>
      <c r="E139" s="970"/>
      <c r="F139" s="73"/>
      <c r="G139" s="591"/>
      <c r="H139" s="988"/>
      <c r="I139" s="73"/>
      <c r="J139" s="73"/>
      <c r="K139" s="74"/>
      <c r="L139" s="74"/>
      <c r="M139" s="989"/>
      <c r="N139" s="74"/>
      <c r="O139" s="74"/>
      <c r="P139" s="74"/>
      <c r="Q139" s="74"/>
      <c r="R139" s="74"/>
      <c r="S139" s="73"/>
      <c r="T139" s="73"/>
      <c r="U139" s="73"/>
      <c r="V139" s="73"/>
      <c r="W139" s="73"/>
      <c r="X139" s="73"/>
      <c r="Y139" s="73"/>
      <c r="Z139" s="73"/>
    </row>
    <row r="140" spans="1:26" ht="15.75" customHeight="1">
      <c r="A140" s="73"/>
      <c r="B140" s="73"/>
      <c r="C140" s="73"/>
      <c r="D140" s="73"/>
      <c r="E140" s="970"/>
      <c r="F140" s="73"/>
      <c r="G140" s="591"/>
      <c r="H140" s="988"/>
      <c r="I140" s="73"/>
      <c r="J140" s="73"/>
      <c r="K140" s="74"/>
      <c r="L140" s="74"/>
      <c r="M140" s="989"/>
      <c r="N140" s="74"/>
      <c r="O140" s="74"/>
      <c r="P140" s="74"/>
      <c r="Q140" s="74"/>
      <c r="R140" s="74"/>
      <c r="S140" s="73"/>
      <c r="T140" s="73"/>
      <c r="U140" s="73"/>
      <c r="V140" s="73"/>
      <c r="W140" s="73"/>
      <c r="X140" s="73"/>
      <c r="Y140" s="73"/>
      <c r="Z140" s="73"/>
    </row>
    <row r="141" spans="1:26" ht="15.75" customHeight="1">
      <c r="A141" s="73"/>
      <c r="B141" s="73"/>
      <c r="C141" s="73"/>
      <c r="D141" s="73"/>
      <c r="E141" s="970"/>
      <c r="F141" s="73"/>
      <c r="G141" s="591"/>
      <c r="H141" s="988"/>
      <c r="I141" s="73"/>
      <c r="J141" s="73"/>
      <c r="K141" s="74"/>
      <c r="L141" s="74"/>
      <c r="M141" s="989"/>
      <c r="N141" s="74"/>
      <c r="O141" s="74"/>
      <c r="P141" s="74"/>
      <c r="Q141" s="74"/>
      <c r="R141" s="74"/>
      <c r="S141" s="73"/>
      <c r="T141" s="73"/>
      <c r="U141" s="73"/>
      <c r="V141" s="73"/>
      <c r="W141" s="73"/>
      <c r="X141" s="73"/>
      <c r="Y141" s="73"/>
      <c r="Z141" s="73"/>
    </row>
    <row r="142" spans="1:26" ht="15.75" customHeight="1">
      <c r="A142" s="73"/>
      <c r="B142" s="73"/>
      <c r="C142" s="73"/>
      <c r="D142" s="73"/>
      <c r="E142" s="970"/>
      <c r="F142" s="73"/>
      <c r="G142" s="591"/>
      <c r="H142" s="988"/>
      <c r="I142" s="73"/>
      <c r="J142" s="73"/>
      <c r="K142" s="74"/>
      <c r="L142" s="74"/>
      <c r="M142" s="989"/>
      <c r="N142" s="74"/>
      <c r="O142" s="74"/>
      <c r="P142" s="74"/>
      <c r="Q142" s="74"/>
      <c r="R142" s="74"/>
      <c r="S142" s="73"/>
      <c r="T142" s="73"/>
      <c r="U142" s="73"/>
      <c r="V142" s="73"/>
      <c r="W142" s="73"/>
      <c r="X142" s="73"/>
      <c r="Y142" s="73"/>
      <c r="Z142" s="73"/>
    </row>
    <row r="143" spans="1:26" ht="15.75" customHeight="1">
      <c r="A143" s="73"/>
      <c r="B143" s="73"/>
      <c r="C143" s="73"/>
      <c r="D143" s="73"/>
      <c r="E143" s="970"/>
      <c r="F143" s="73"/>
      <c r="G143" s="591"/>
      <c r="H143" s="988"/>
      <c r="I143" s="73"/>
      <c r="J143" s="73"/>
      <c r="K143" s="74"/>
      <c r="L143" s="74"/>
      <c r="M143" s="989"/>
      <c r="N143" s="74"/>
      <c r="O143" s="74"/>
      <c r="P143" s="74"/>
      <c r="Q143" s="74"/>
      <c r="R143" s="74"/>
      <c r="S143" s="73"/>
      <c r="T143" s="73"/>
      <c r="U143" s="73"/>
      <c r="V143" s="73"/>
      <c r="W143" s="73"/>
      <c r="X143" s="73"/>
      <c r="Y143" s="73"/>
      <c r="Z143" s="73"/>
    </row>
    <row r="144" spans="1:26" ht="15.75" customHeight="1">
      <c r="A144" s="73"/>
      <c r="B144" s="73"/>
      <c r="C144" s="73"/>
      <c r="D144" s="73"/>
      <c r="E144" s="970"/>
      <c r="F144" s="73"/>
      <c r="G144" s="591"/>
      <c r="H144" s="988"/>
      <c r="I144" s="73"/>
      <c r="J144" s="73"/>
      <c r="K144" s="74"/>
      <c r="L144" s="74"/>
      <c r="M144" s="989"/>
      <c r="N144" s="74"/>
      <c r="O144" s="74"/>
      <c r="P144" s="74"/>
      <c r="Q144" s="74"/>
      <c r="R144" s="74"/>
      <c r="S144" s="73"/>
      <c r="T144" s="73"/>
      <c r="U144" s="73"/>
      <c r="V144" s="73"/>
      <c r="W144" s="73"/>
      <c r="X144" s="73"/>
      <c r="Y144" s="73"/>
      <c r="Z144" s="73"/>
    </row>
    <row r="145" spans="1:26" ht="15.75" customHeight="1">
      <c r="A145" s="73"/>
      <c r="B145" s="73"/>
      <c r="C145" s="73"/>
      <c r="D145" s="73"/>
      <c r="E145" s="970"/>
      <c r="F145" s="73"/>
      <c r="G145" s="591"/>
      <c r="H145" s="988"/>
      <c r="I145" s="73"/>
      <c r="J145" s="73"/>
      <c r="K145" s="74"/>
      <c r="L145" s="74"/>
      <c r="M145" s="989"/>
      <c r="N145" s="74"/>
      <c r="O145" s="74"/>
      <c r="P145" s="74"/>
      <c r="Q145" s="74"/>
      <c r="R145" s="74"/>
      <c r="S145" s="73"/>
      <c r="T145" s="73"/>
      <c r="U145" s="73"/>
      <c r="V145" s="73"/>
      <c r="W145" s="73"/>
      <c r="X145" s="73"/>
      <c r="Y145" s="73"/>
      <c r="Z145" s="73"/>
    </row>
    <row r="146" spans="1:26" ht="15.75" customHeight="1">
      <c r="A146" s="73"/>
      <c r="B146" s="73"/>
      <c r="C146" s="73"/>
      <c r="D146" s="73"/>
      <c r="E146" s="970"/>
      <c r="F146" s="73"/>
      <c r="G146" s="591"/>
      <c r="H146" s="988"/>
      <c r="I146" s="73"/>
      <c r="J146" s="73"/>
      <c r="K146" s="74"/>
      <c r="L146" s="74"/>
      <c r="M146" s="989"/>
      <c r="N146" s="74"/>
      <c r="O146" s="74"/>
      <c r="P146" s="74"/>
      <c r="Q146" s="74"/>
      <c r="R146" s="74"/>
      <c r="S146" s="73"/>
      <c r="T146" s="73"/>
      <c r="U146" s="73"/>
      <c r="V146" s="73"/>
      <c r="W146" s="73"/>
      <c r="X146" s="73"/>
      <c r="Y146" s="73"/>
      <c r="Z146" s="73"/>
    </row>
    <row r="147" spans="1:26" ht="15.75" customHeight="1">
      <c r="A147" s="73"/>
      <c r="B147" s="73"/>
      <c r="C147" s="73"/>
      <c r="D147" s="73"/>
      <c r="E147" s="970"/>
      <c r="F147" s="73"/>
      <c r="G147" s="591"/>
      <c r="H147" s="988"/>
      <c r="I147" s="73"/>
      <c r="J147" s="73"/>
      <c r="K147" s="74"/>
      <c r="L147" s="74"/>
      <c r="M147" s="989"/>
      <c r="N147" s="74"/>
      <c r="O147" s="74"/>
      <c r="P147" s="74"/>
      <c r="Q147" s="74"/>
      <c r="R147" s="74"/>
      <c r="S147" s="73"/>
      <c r="T147" s="73"/>
      <c r="U147" s="73"/>
      <c r="V147" s="73"/>
      <c r="W147" s="73"/>
      <c r="X147" s="73"/>
      <c r="Y147" s="73"/>
      <c r="Z147" s="73"/>
    </row>
    <row r="148" spans="1:26" ht="15.75" customHeight="1">
      <c r="A148" s="73"/>
      <c r="B148" s="73"/>
      <c r="C148" s="73"/>
      <c r="D148" s="73"/>
      <c r="E148" s="970"/>
      <c r="F148" s="73"/>
      <c r="G148" s="591"/>
      <c r="H148" s="988"/>
      <c r="I148" s="73"/>
      <c r="J148" s="73"/>
      <c r="K148" s="74"/>
      <c r="L148" s="74"/>
      <c r="M148" s="989"/>
      <c r="N148" s="74"/>
      <c r="O148" s="74"/>
      <c r="P148" s="74"/>
      <c r="Q148" s="74"/>
      <c r="R148" s="74"/>
      <c r="S148" s="73"/>
      <c r="T148" s="73"/>
      <c r="U148" s="73"/>
      <c r="V148" s="73"/>
      <c r="W148" s="73"/>
      <c r="X148" s="73"/>
      <c r="Y148" s="73"/>
      <c r="Z148" s="73"/>
    </row>
    <row r="149" spans="1:26" ht="15.75" customHeight="1">
      <c r="A149" s="73"/>
      <c r="B149" s="73"/>
      <c r="C149" s="73"/>
      <c r="D149" s="73"/>
      <c r="E149" s="970"/>
      <c r="F149" s="73"/>
      <c r="G149" s="591"/>
      <c r="H149" s="988"/>
      <c r="I149" s="73"/>
      <c r="J149" s="73"/>
      <c r="K149" s="74"/>
      <c r="L149" s="74"/>
      <c r="M149" s="989"/>
      <c r="N149" s="74"/>
      <c r="O149" s="74"/>
      <c r="P149" s="74"/>
      <c r="Q149" s="74"/>
      <c r="R149" s="74"/>
      <c r="S149" s="73"/>
      <c r="T149" s="73"/>
      <c r="U149" s="73"/>
      <c r="V149" s="73"/>
      <c r="W149" s="73"/>
      <c r="X149" s="73"/>
      <c r="Y149" s="73"/>
      <c r="Z149" s="73"/>
    </row>
    <row r="150" spans="1:26" ht="15.75" customHeight="1">
      <c r="A150" s="73"/>
      <c r="B150" s="73"/>
      <c r="C150" s="73"/>
      <c r="D150" s="73"/>
      <c r="E150" s="970"/>
      <c r="F150" s="73"/>
      <c r="G150" s="591"/>
      <c r="H150" s="988"/>
      <c r="I150" s="73"/>
      <c r="J150" s="73"/>
      <c r="K150" s="74"/>
      <c r="L150" s="74"/>
      <c r="M150" s="989"/>
      <c r="N150" s="74"/>
      <c r="O150" s="74"/>
      <c r="P150" s="74"/>
      <c r="Q150" s="74"/>
      <c r="R150" s="74"/>
      <c r="S150" s="73"/>
      <c r="T150" s="73"/>
      <c r="U150" s="73"/>
      <c r="V150" s="73"/>
      <c r="W150" s="73"/>
      <c r="X150" s="73"/>
      <c r="Y150" s="73"/>
      <c r="Z150" s="73"/>
    </row>
    <row r="151" spans="1:26" ht="15.75" customHeight="1">
      <c r="A151" s="73"/>
      <c r="B151" s="73"/>
      <c r="C151" s="73"/>
      <c r="D151" s="73"/>
      <c r="E151" s="970"/>
      <c r="F151" s="73"/>
      <c r="G151" s="591"/>
      <c r="H151" s="988"/>
      <c r="I151" s="73"/>
      <c r="J151" s="73"/>
      <c r="K151" s="74"/>
      <c r="L151" s="74"/>
      <c r="M151" s="989"/>
      <c r="N151" s="74"/>
      <c r="O151" s="74"/>
      <c r="P151" s="74"/>
      <c r="Q151" s="74"/>
      <c r="R151" s="74"/>
      <c r="S151" s="73"/>
      <c r="T151" s="73"/>
      <c r="U151" s="73"/>
      <c r="V151" s="73"/>
      <c r="W151" s="73"/>
      <c r="X151" s="73"/>
      <c r="Y151" s="73"/>
      <c r="Z151" s="73"/>
    </row>
    <row r="152" spans="1:26" ht="15.75" customHeight="1">
      <c r="A152" s="73"/>
      <c r="B152" s="73"/>
      <c r="C152" s="73"/>
      <c r="D152" s="73"/>
      <c r="E152" s="970"/>
      <c r="F152" s="73"/>
      <c r="G152" s="591"/>
      <c r="H152" s="988"/>
      <c r="I152" s="73"/>
      <c r="J152" s="73"/>
      <c r="K152" s="74"/>
      <c r="L152" s="74"/>
      <c r="M152" s="989"/>
      <c r="N152" s="74"/>
      <c r="O152" s="74"/>
      <c r="P152" s="74"/>
      <c r="Q152" s="74"/>
      <c r="R152" s="74"/>
      <c r="S152" s="73"/>
      <c r="T152" s="73"/>
      <c r="U152" s="73"/>
      <c r="V152" s="73"/>
      <c r="W152" s="73"/>
      <c r="X152" s="73"/>
      <c r="Y152" s="73"/>
      <c r="Z152" s="73"/>
    </row>
    <row r="153" spans="1:26" ht="15.75" customHeight="1">
      <c r="A153" s="73"/>
      <c r="B153" s="73"/>
      <c r="C153" s="73"/>
      <c r="D153" s="73"/>
      <c r="E153" s="970"/>
      <c r="F153" s="73"/>
      <c r="G153" s="591"/>
      <c r="H153" s="988"/>
      <c r="I153" s="73"/>
      <c r="J153" s="73"/>
      <c r="K153" s="74"/>
      <c r="L153" s="74"/>
      <c r="M153" s="989"/>
      <c r="N153" s="74"/>
      <c r="O153" s="74"/>
      <c r="P153" s="74"/>
      <c r="Q153" s="74"/>
      <c r="R153" s="74"/>
      <c r="S153" s="73"/>
      <c r="T153" s="73"/>
      <c r="U153" s="73"/>
      <c r="V153" s="73"/>
      <c r="W153" s="73"/>
      <c r="X153" s="73"/>
      <c r="Y153" s="73"/>
      <c r="Z153" s="73"/>
    </row>
    <row r="154" spans="1:26" ht="15.75" customHeight="1">
      <c r="A154" s="73"/>
      <c r="B154" s="73"/>
      <c r="C154" s="73"/>
      <c r="D154" s="73"/>
      <c r="E154" s="970"/>
      <c r="F154" s="73"/>
      <c r="G154" s="591"/>
      <c r="H154" s="988"/>
      <c r="I154" s="73"/>
      <c r="J154" s="73"/>
      <c r="K154" s="74"/>
      <c r="L154" s="74"/>
      <c r="M154" s="989"/>
      <c r="N154" s="74"/>
      <c r="O154" s="74"/>
      <c r="P154" s="74"/>
      <c r="Q154" s="74"/>
      <c r="R154" s="74"/>
      <c r="S154" s="73"/>
      <c r="T154" s="73"/>
      <c r="U154" s="73"/>
      <c r="V154" s="73"/>
      <c r="W154" s="73"/>
      <c r="X154" s="73"/>
      <c r="Y154" s="73"/>
      <c r="Z154" s="73"/>
    </row>
    <row r="155" spans="1:26" ht="15.75" customHeight="1">
      <c r="A155" s="73"/>
      <c r="B155" s="73"/>
      <c r="C155" s="73"/>
      <c r="D155" s="73"/>
      <c r="E155" s="970"/>
      <c r="F155" s="73"/>
      <c r="G155" s="591"/>
      <c r="H155" s="988"/>
      <c r="I155" s="73"/>
      <c r="J155" s="73"/>
      <c r="K155" s="74"/>
      <c r="L155" s="74"/>
      <c r="M155" s="989"/>
      <c r="N155" s="74"/>
      <c r="O155" s="74"/>
      <c r="P155" s="74"/>
      <c r="Q155" s="74"/>
      <c r="R155" s="74"/>
      <c r="S155" s="73"/>
      <c r="T155" s="73"/>
      <c r="U155" s="73"/>
      <c r="V155" s="73"/>
      <c r="W155" s="73"/>
      <c r="X155" s="73"/>
      <c r="Y155" s="73"/>
      <c r="Z155" s="73"/>
    </row>
    <row r="156" spans="1:26" ht="15.75" customHeight="1">
      <c r="A156" s="73"/>
      <c r="B156" s="73"/>
      <c r="C156" s="73"/>
      <c r="D156" s="73"/>
      <c r="E156" s="970"/>
      <c r="F156" s="73"/>
      <c r="G156" s="591"/>
      <c r="H156" s="988"/>
      <c r="I156" s="73"/>
      <c r="J156" s="73"/>
      <c r="K156" s="74"/>
      <c r="L156" s="74"/>
      <c r="M156" s="989"/>
      <c r="N156" s="74"/>
      <c r="O156" s="74"/>
      <c r="P156" s="74"/>
      <c r="Q156" s="74"/>
      <c r="R156" s="74"/>
      <c r="S156" s="73"/>
      <c r="T156" s="73"/>
      <c r="U156" s="73"/>
      <c r="V156" s="73"/>
      <c r="W156" s="73"/>
      <c r="X156" s="73"/>
      <c r="Y156" s="73"/>
      <c r="Z156" s="73"/>
    </row>
    <row r="157" spans="1:26" ht="15.75" customHeight="1">
      <c r="A157" s="73"/>
      <c r="B157" s="73"/>
      <c r="C157" s="73"/>
      <c r="D157" s="73"/>
      <c r="E157" s="970"/>
      <c r="F157" s="73"/>
      <c r="G157" s="591"/>
      <c r="H157" s="988"/>
      <c r="I157" s="73"/>
      <c r="J157" s="73"/>
      <c r="K157" s="74"/>
      <c r="L157" s="74"/>
      <c r="M157" s="989"/>
      <c r="N157" s="74"/>
      <c r="O157" s="74"/>
      <c r="P157" s="74"/>
      <c r="Q157" s="74"/>
      <c r="R157" s="74"/>
      <c r="S157" s="73"/>
      <c r="T157" s="73"/>
      <c r="U157" s="73"/>
      <c r="V157" s="73"/>
      <c r="W157" s="73"/>
      <c r="X157" s="73"/>
      <c r="Y157" s="73"/>
      <c r="Z157" s="73"/>
    </row>
    <row r="158" spans="1:26" ht="15.75" customHeight="1">
      <c r="A158" s="73"/>
      <c r="B158" s="73"/>
      <c r="C158" s="73"/>
      <c r="D158" s="73"/>
      <c r="E158" s="970"/>
      <c r="F158" s="73"/>
      <c r="G158" s="591"/>
      <c r="H158" s="988"/>
      <c r="I158" s="73"/>
      <c r="J158" s="73"/>
      <c r="K158" s="74"/>
      <c r="L158" s="74"/>
      <c r="M158" s="989"/>
      <c r="N158" s="74"/>
      <c r="O158" s="74"/>
      <c r="P158" s="74"/>
      <c r="Q158" s="74"/>
      <c r="R158" s="74"/>
      <c r="S158" s="73"/>
      <c r="T158" s="73"/>
      <c r="U158" s="73"/>
      <c r="V158" s="73"/>
      <c r="W158" s="73"/>
      <c r="X158" s="73"/>
      <c r="Y158" s="73"/>
      <c r="Z158" s="73"/>
    </row>
    <row r="159" spans="1:26" ht="15.75" customHeight="1">
      <c r="A159" s="73"/>
      <c r="B159" s="73"/>
      <c r="C159" s="73"/>
      <c r="D159" s="73"/>
      <c r="E159" s="970"/>
      <c r="F159" s="73"/>
      <c r="G159" s="591"/>
      <c r="H159" s="988"/>
      <c r="I159" s="73"/>
      <c r="J159" s="73"/>
      <c r="K159" s="74"/>
      <c r="L159" s="74"/>
      <c r="M159" s="989"/>
      <c r="N159" s="74"/>
      <c r="O159" s="74"/>
      <c r="P159" s="74"/>
      <c r="Q159" s="74"/>
      <c r="R159" s="74"/>
      <c r="S159" s="73"/>
      <c r="T159" s="73"/>
      <c r="U159" s="73"/>
      <c r="V159" s="73"/>
      <c r="W159" s="73"/>
      <c r="X159" s="73"/>
      <c r="Y159" s="73"/>
      <c r="Z159" s="73"/>
    </row>
    <row r="160" spans="1:26" ht="15.75" customHeight="1">
      <c r="A160" s="73"/>
      <c r="B160" s="73"/>
      <c r="C160" s="73"/>
      <c r="D160" s="73"/>
      <c r="E160" s="970"/>
      <c r="F160" s="73"/>
      <c r="G160" s="591"/>
      <c r="H160" s="988"/>
      <c r="I160" s="73"/>
      <c r="J160" s="73"/>
      <c r="K160" s="74"/>
      <c r="L160" s="74"/>
      <c r="M160" s="989"/>
      <c r="N160" s="74"/>
      <c r="O160" s="74"/>
      <c r="P160" s="74"/>
      <c r="Q160" s="74"/>
      <c r="R160" s="74"/>
      <c r="S160" s="73"/>
      <c r="T160" s="73"/>
      <c r="U160" s="73"/>
      <c r="V160" s="73"/>
      <c r="W160" s="73"/>
      <c r="X160" s="73"/>
      <c r="Y160" s="73"/>
      <c r="Z160" s="73"/>
    </row>
    <row r="161" spans="1:26" ht="15.75" customHeight="1">
      <c r="A161" s="73"/>
      <c r="B161" s="73"/>
      <c r="C161" s="73"/>
      <c r="D161" s="73"/>
      <c r="E161" s="970"/>
      <c r="F161" s="73"/>
      <c r="G161" s="591"/>
      <c r="H161" s="988"/>
      <c r="I161" s="73"/>
      <c r="J161" s="73"/>
      <c r="K161" s="74"/>
      <c r="L161" s="74"/>
      <c r="M161" s="989"/>
      <c r="N161" s="74"/>
      <c r="O161" s="74"/>
      <c r="P161" s="74"/>
      <c r="Q161" s="74"/>
      <c r="R161" s="74"/>
      <c r="S161" s="73"/>
      <c r="T161" s="73"/>
      <c r="U161" s="73"/>
      <c r="V161" s="73"/>
      <c r="W161" s="73"/>
      <c r="X161" s="73"/>
      <c r="Y161" s="73"/>
      <c r="Z161" s="73"/>
    </row>
    <row r="162" spans="1:26" ht="15.75" customHeight="1">
      <c r="A162" s="73"/>
      <c r="B162" s="73"/>
      <c r="C162" s="73"/>
      <c r="D162" s="73"/>
      <c r="E162" s="970"/>
      <c r="F162" s="73"/>
      <c r="G162" s="591"/>
      <c r="H162" s="988"/>
      <c r="I162" s="73"/>
      <c r="J162" s="73"/>
      <c r="K162" s="74"/>
      <c r="L162" s="74"/>
      <c r="M162" s="989"/>
      <c r="N162" s="74"/>
      <c r="O162" s="74"/>
      <c r="P162" s="74"/>
      <c r="Q162" s="74"/>
      <c r="R162" s="74"/>
      <c r="S162" s="73"/>
      <c r="T162" s="73"/>
      <c r="U162" s="73"/>
      <c r="V162" s="73"/>
      <c r="W162" s="73"/>
      <c r="X162" s="73"/>
      <c r="Y162" s="73"/>
      <c r="Z162" s="73"/>
    </row>
    <row r="163" spans="1:26" ht="15.75" customHeight="1">
      <c r="A163" s="73"/>
      <c r="B163" s="73"/>
      <c r="C163" s="73"/>
      <c r="D163" s="73"/>
      <c r="E163" s="970"/>
      <c r="F163" s="73"/>
      <c r="G163" s="591"/>
      <c r="H163" s="988"/>
      <c r="I163" s="73"/>
      <c r="J163" s="73"/>
      <c r="K163" s="74"/>
      <c r="L163" s="74"/>
      <c r="M163" s="989"/>
      <c r="N163" s="74"/>
      <c r="O163" s="74"/>
      <c r="P163" s="74"/>
      <c r="Q163" s="74"/>
      <c r="R163" s="74"/>
      <c r="S163" s="73"/>
      <c r="T163" s="73"/>
      <c r="U163" s="73"/>
      <c r="V163" s="73"/>
      <c r="W163" s="73"/>
      <c r="X163" s="73"/>
      <c r="Y163" s="73"/>
      <c r="Z163" s="73"/>
    </row>
    <row r="164" spans="1:26" ht="15.75" customHeight="1">
      <c r="A164" s="73"/>
      <c r="B164" s="73"/>
      <c r="C164" s="73"/>
      <c r="D164" s="73"/>
      <c r="E164" s="970"/>
      <c r="F164" s="73"/>
      <c r="G164" s="591"/>
      <c r="H164" s="988"/>
      <c r="I164" s="73"/>
      <c r="J164" s="73"/>
      <c r="K164" s="74"/>
      <c r="L164" s="74"/>
      <c r="M164" s="989"/>
      <c r="N164" s="74"/>
      <c r="O164" s="74"/>
      <c r="P164" s="74"/>
      <c r="Q164" s="74"/>
      <c r="R164" s="74"/>
      <c r="S164" s="73"/>
      <c r="T164" s="73"/>
      <c r="U164" s="73"/>
      <c r="V164" s="73"/>
      <c r="W164" s="73"/>
      <c r="X164" s="73"/>
      <c r="Y164" s="73"/>
      <c r="Z164" s="73"/>
    </row>
    <row r="165" spans="1:26" ht="15.75" customHeight="1">
      <c r="A165" s="73"/>
      <c r="B165" s="73"/>
      <c r="C165" s="73"/>
      <c r="D165" s="73"/>
      <c r="E165" s="970"/>
      <c r="F165" s="73"/>
      <c r="G165" s="591"/>
      <c r="H165" s="988"/>
      <c r="I165" s="73"/>
      <c r="J165" s="73"/>
      <c r="K165" s="74"/>
      <c r="L165" s="74"/>
      <c r="M165" s="989"/>
      <c r="N165" s="74"/>
      <c r="O165" s="74"/>
      <c r="P165" s="74"/>
      <c r="Q165" s="74"/>
      <c r="R165" s="74"/>
      <c r="S165" s="73"/>
      <c r="T165" s="73"/>
      <c r="U165" s="73"/>
      <c r="V165" s="73"/>
      <c r="W165" s="73"/>
      <c r="X165" s="73"/>
      <c r="Y165" s="73"/>
      <c r="Z165" s="73"/>
    </row>
    <row r="166" spans="1:26" ht="15.75" customHeight="1">
      <c r="A166" s="73"/>
      <c r="B166" s="73"/>
      <c r="C166" s="73"/>
      <c r="D166" s="73"/>
      <c r="E166" s="970"/>
      <c r="F166" s="73"/>
      <c r="G166" s="591"/>
      <c r="H166" s="988"/>
      <c r="I166" s="73"/>
      <c r="J166" s="73"/>
      <c r="K166" s="74"/>
      <c r="L166" s="74"/>
      <c r="M166" s="989"/>
      <c r="N166" s="74"/>
      <c r="O166" s="74"/>
      <c r="P166" s="74"/>
      <c r="Q166" s="74"/>
      <c r="R166" s="74"/>
      <c r="S166" s="73"/>
      <c r="T166" s="73"/>
      <c r="U166" s="73"/>
      <c r="V166" s="73"/>
      <c r="W166" s="73"/>
      <c r="X166" s="73"/>
      <c r="Y166" s="73"/>
      <c r="Z166" s="73"/>
    </row>
    <row r="167" spans="1:26" ht="15.75" customHeight="1">
      <c r="A167" s="73"/>
      <c r="B167" s="73"/>
      <c r="C167" s="73"/>
      <c r="D167" s="73"/>
      <c r="E167" s="970"/>
      <c r="F167" s="73"/>
      <c r="G167" s="591"/>
      <c r="H167" s="988"/>
      <c r="I167" s="73"/>
      <c r="J167" s="73"/>
      <c r="K167" s="74"/>
      <c r="L167" s="74"/>
      <c r="M167" s="989"/>
      <c r="N167" s="74"/>
      <c r="O167" s="74"/>
      <c r="P167" s="74"/>
      <c r="Q167" s="74"/>
      <c r="R167" s="74"/>
      <c r="S167" s="73"/>
      <c r="T167" s="73"/>
      <c r="U167" s="73"/>
      <c r="V167" s="73"/>
      <c r="W167" s="73"/>
      <c r="X167" s="73"/>
      <c r="Y167" s="73"/>
      <c r="Z167" s="73"/>
    </row>
    <row r="168" spans="1:26" ht="15.75" customHeight="1">
      <c r="A168" s="73"/>
      <c r="B168" s="73"/>
      <c r="C168" s="73"/>
      <c r="D168" s="73"/>
      <c r="E168" s="970"/>
      <c r="F168" s="73"/>
      <c r="G168" s="591"/>
      <c r="H168" s="988"/>
      <c r="I168" s="73"/>
      <c r="J168" s="73"/>
      <c r="K168" s="74"/>
      <c r="L168" s="74"/>
      <c r="M168" s="989"/>
      <c r="N168" s="74"/>
      <c r="O168" s="74"/>
      <c r="P168" s="74"/>
      <c r="Q168" s="74"/>
      <c r="R168" s="74"/>
      <c r="S168" s="73"/>
      <c r="T168" s="73"/>
      <c r="U168" s="73"/>
      <c r="V168" s="73"/>
      <c r="W168" s="73"/>
      <c r="X168" s="73"/>
      <c r="Y168" s="73"/>
      <c r="Z168" s="73"/>
    </row>
    <row r="169" spans="1:26" ht="15.75" customHeight="1">
      <c r="A169" s="73"/>
      <c r="B169" s="73"/>
      <c r="C169" s="73"/>
      <c r="D169" s="73"/>
      <c r="E169" s="970"/>
      <c r="F169" s="73"/>
      <c r="G169" s="591"/>
      <c r="H169" s="988"/>
      <c r="I169" s="73"/>
      <c r="J169" s="73"/>
      <c r="K169" s="74"/>
      <c r="L169" s="74"/>
      <c r="M169" s="989"/>
      <c r="N169" s="74"/>
      <c r="O169" s="74"/>
      <c r="P169" s="74"/>
      <c r="Q169" s="74"/>
      <c r="R169" s="74"/>
      <c r="S169" s="73"/>
      <c r="T169" s="73"/>
      <c r="U169" s="73"/>
      <c r="V169" s="73"/>
      <c r="W169" s="73"/>
      <c r="X169" s="73"/>
      <c r="Y169" s="73"/>
      <c r="Z169" s="73"/>
    </row>
    <row r="170" spans="1:26" ht="15.75" customHeight="1">
      <c r="A170" s="73"/>
      <c r="B170" s="73"/>
      <c r="C170" s="73"/>
      <c r="D170" s="73"/>
      <c r="E170" s="970"/>
      <c r="F170" s="73"/>
      <c r="G170" s="591"/>
      <c r="H170" s="988"/>
      <c r="I170" s="73"/>
      <c r="J170" s="73"/>
      <c r="K170" s="74"/>
      <c r="L170" s="74"/>
      <c r="M170" s="989"/>
      <c r="N170" s="74"/>
      <c r="O170" s="74"/>
      <c r="P170" s="74"/>
      <c r="Q170" s="74"/>
      <c r="R170" s="74"/>
      <c r="S170" s="73"/>
      <c r="T170" s="73"/>
      <c r="U170" s="73"/>
      <c r="V170" s="73"/>
      <c r="W170" s="73"/>
      <c r="X170" s="73"/>
      <c r="Y170" s="73"/>
      <c r="Z170" s="73"/>
    </row>
    <row r="171" spans="1:26" ht="15.75" customHeight="1">
      <c r="A171" s="73"/>
      <c r="B171" s="73"/>
      <c r="C171" s="73"/>
      <c r="D171" s="73"/>
      <c r="E171" s="970"/>
      <c r="F171" s="73"/>
      <c r="G171" s="591"/>
      <c r="H171" s="988"/>
      <c r="I171" s="73"/>
      <c r="J171" s="73"/>
      <c r="K171" s="74"/>
      <c r="L171" s="74"/>
      <c r="M171" s="989"/>
      <c r="N171" s="74"/>
      <c r="O171" s="74"/>
      <c r="P171" s="74"/>
      <c r="Q171" s="74"/>
      <c r="R171" s="74"/>
      <c r="S171" s="73"/>
      <c r="T171" s="73"/>
      <c r="U171" s="73"/>
      <c r="V171" s="73"/>
      <c r="W171" s="73"/>
      <c r="X171" s="73"/>
      <c r="Y171" s="73"/>
      <c r="Z171" s="73"/>
    </row>
    <row r="172" spans="1:26" ht="15.75" customHeight="1">
      <c r="A172" s="73"/>
      <c r="B172" s="73"/>
      <c r="C172" s="73"/>
      <c r="D172" s="73"/>
      <c r="E172" s="970"/>
      <c r="F172" s="73"/>
      <c r="G172" s="591"/>
      <c r="H172" s="988"/>
      <c r="I172" s="73"/>
      <c r="J172" s="73"/>
      <c r="K172" s="74"/>
      <c r="L172" s="74"/>
      <c r="M172" s="989"/>
      <c r="N172" s="74"/>
      <c r="O172" s="74"/>
      <c r="P172" s="74"/>
      <c r="Q172" s="74"/>
      <c r="R172" s="74"/>
      <c r="S172" s="73"/>
      <c r="T172" s="73"/>
      <c r="U172" s="73"/>
      <c r="V172" s="73"/>
      <c r="W172" s="73"/>
      <c r="X172" s="73"/>
      <c r="Y172" s="73"/>
      <c r="Z172" s="73"/>
    </row>
    <row r="173" spans="1:26" ht="15.75" customHeight="1">
      <c r="A173" s="73"/>
      <c r="B173" s="73"/>
      <c r="C173" s="73"/>
      <c r="D173" s="73"/>
      <c r="E173" s="970"/>
      <c r="F173" s="73"/>
      <c r="G173" s="591"/>
      <c r="H173" s="988"/>
      <c r="I173" s="73"/>
      <c r="J173" s="73"/>
      <c r="K173" s="74"/>
      <c r="L173" s="74"/>
      <c r="M173" s="989"/>
      <c r="N173" s="74"/>
      <c r="O173" s="74"/>
      <c r="P173" s="74"/>
      <c r="Q173" s="74"/>
      <c r="R173" s="74"/>
      <c r="S173" s="73"/>
      <c r="T173" s="73"/>
      <c r="U173" s="73"/>
      <c r="V173" s="73"/>
      <c r="W173" s="73"/>
      <c r="X173" s="73"/>
      <c r="Y173" s="73"/>
      <c r="Z173" s="73"/>
    </row>
    <row r="174" spans="1:26" ht="15.75" customHeight="1">
      <c r="A174" s="73"/>
      <c r="B174" s="73"/>
      <c r="C174" s="73"/>
      <c r="D174" s="73"/>
      <c r="E174" s="970"/>
      <c r="F174" s="73"/>
      <c r="G174" s="591"/>
      <c r="H174" s="988"/>
      <c r="I174" s="73"/>
      <c r="J174" s="73"/>
      <c r="K174" s="74"/>
      <c r="L174" s="74"/>
      <c r="M174" s="989"/>
      <c r="N174" s="74"/>
      <c r="O174" s="74"/>
      <c r="P174" s="74"/>
      <c r="Q174" s="74"/>
      <c r="R174" s="74"/>
      <c r="S174" s="73"/>
      <c r="T174" s="73"/>
      <c r="U174" s="73"/>
      <c r="V174" s="73"/>
      <c r="W174" s="73"/>
      <c r="X174" s="73"/>
      <c r="Y174" s="73"/>
      <c r="Z174" s="73"/>
    </row>
    <row r="175" spans="1:26" ht="15.75" customHeight="1">
      <c r="A175" s="73"/>
      <c r="B175" s="73"/>
      <c r="C175" s="73"/>
      <c r="D175" s="73"/>
      <c r="E175" s="970"/>
      <c r="F175" s="73"/>
      <c r="G175" s="591"/>
      <c r="H175" s="988"/>
      <c r="I175" s="73"/>
      <c r="J175" s="73"/>
      <c r="K175" s="74"/>
      <c r="L175" s="74"/>
      <c r="M175" s="989"/>
      <c r="N175" s="74"/>
      <c r="O175" s="74"/>
      <c r="P175" s="74"/>
      <c r="Q175" s="74"/>
      <c r="R175" s="74"/>
      <c r="S175" s="73"/>
      <c r="T175" s="73"/>
      <c r="U175" s="73"/>
      <c r="V175" s="73"/>
      <c r="W175" s="73"/>
      <c r="X175" s="73"/>
      <c r="Y175" s="73"/>
      <c r="Z175" s="73"/>
    </row>
    <row r="176" spans="1:26" ht="15.75" customHeight="1">
      <c r="A176" s="73"/>
      <c r="B176" s="73"/>
      <c r="C176" s="73"/>
      <c r="D176" s="73"/>
      <c r="E176" s="970"/>
      <c r="F176" s="73"/>
      <c r="G176" s="591"/>
      <c r="H176" s="988"/>
      <c r="I176" s="73"/>
      <c r="J176" s="73"/>
      <c r="K176" s="74"/>
      <c r="L176" s="74"/>
      <c r="M176" s="989"/>
      <c r="N176" s="74"/>
      <c r="O176" s="74"/>
      <c r="P176" s="74"/>
      <c r="Q176" s="74"/>
      <c r="R176" s="74"/>
      <c r="S176" s="73"/>
      <c r="T176" s="73"/>
      <c r="U176" s="73"/>
      <c r="V176" s="73"/>
      <c r="W176" s="73"/>
      <c r="X176" s="73"/>
      <c r="Y176" s="73"/>
      <c r="Z176" s="73"/>
    </row>
    <row r="177" spans="1:26" ht="15.75" customHeight="1">
      <c r="A177" s="73"/>
      <c r="B177" s="73"/>
      <c r="C177" s="73"/>
      <c r="D177" s="73"/>
      <c r="E177" s="970"/>
      <c r="F177" s="73"/>
      <c r="G177" s="591"/>
      <c r="H177" s="988"/>
      <c r="I177" s="73"/>
      <c r="J177" s="73"/>
      <c r="K177" s="74"/>
      <c r="L177" s="74"/>
      <c r="M177" s="989"/>
      <c r="N177" s="74"/>
      <c r="O177" s="74"/>
      <c r="P177" s="74"/>
      <c r="Q177" s="74"/>
      <c r="R177" s="74"/>
      <c r="S177" s="73"/>
      <c r="T177" s="73"/>
      <c r="U177" s="73"/>
      <c r="V177" s="73"/>
      <c r="W177" s="73"/>
      <c r="X177" s="73"/>
      <c r="Y177" s="73"/>
      <c r="Z177" s="73"/>
    </row>
    <row r="178" spans="1:26" ht="15.75" customHeight="1">
      <c r="A178" s="73"/>
      <c r="B178" s="73"/>
      <c r="C178" s="73"/>
      <c r="D178" s="73"/>
      <c r="E178" s="970"/>
      <c r="F178" s="73"/>
      <c r="G178" s="591"/>
      <c r="H178" s="988"/>
      <c r="I178" s="73"/>
      <c r="J178" s="73"/>
      <c r="K178" s="74"/>
      <c r="L178" s="74"/>
      <c r="M178" s="989"/>
      <c r="N178" s="74"/>
      <c r="O178" s="74"/>
      <c r="P178" s="74"/>
      <c r="Q178" s="74"/>
      <c r="R178" s="74"/>
      <c r="S178" s="73"/>
      <c r="T178" s="73"/>
      <c r="U178" s="73"/>
      <c r="V178" s="73"/>
      <c r="W178" s="73"/>
      <c r="X178" s="73"/>
      <c r="Y178" s="73"/>
      <c r="Z178" s="73"/>
    </row>
    <row r="179" spans="1:26" ht="15.75" customHeight="1">
      <c r="A179" s="73"/>
      <c r="B179" s="73"/>
      <c r="C179" s="73"/>
      <c r="D179" s="73"/>
      <c r="E179" s="970"/>
      <c r="F179" s="73"/>
      <c r="G179" s="591"/>
      <c r="H179" s="988"/>
      <c r="I179" s="73"/>
      <c r="J179" s="73"/>
      <c r="K179" s="74"/>
      <c r="L179" s="74"/>
      <c r="M179" s="989"/>
      <c r="N179" s="74"/>
      <c r="O179" s="74"/>
      <c r="P179" s="74"/>
      <c r="Q179" s="74"/>
      <c r="R179" s="74"/>
      <c r="S179" s="73"/>
      <c r="T179" s="73"/>
      <c r="U179" s="73"/>
      <c r="V179" s="73"/>
      <c r="W179" s="73"/>
      <c r="X179" s="73"/>
      <c r="Y179" s="73"/>
      <c r="Z179" s="73"/>
    </row>
    <row r="180" spans="1:26" ht="15.75" customHeight="1">
      <c r="A180" s="73"/>
      <c r="B180" s="73"/>
      <c r="C180" s="73"/>
      <c r="D180" s="73"/>
      <c r="E180" s="970"/>
      <c r="F180" s="73"/>
      <c r="G180" s="591"/>
      <c r="H180" s="988"/>
      <c r="I180" s="73"/>
      <c r="J180" s="73"/>
      <c r="K180" s="74"/>
      <c r="L180" s="74"/>
      <c r="M180" s="989"/>
      <c r="N180" s="74"/>
      <c r="O180" s="74"/>
      <c r="P180" s="74"/>
      <c r="Q180" s="74"/>
      <c r="R180" s="74"/>
      <c r="S180" s="73"/>
      <c r="T180" s="73"/>
      <c r="U180" s="73"/>
      <c r="V180" s="73"/>
      <c r="W180" s="73"/>
      <c r="X180" s="73"/>
      <c r="Y180" s="73"/>
      <c r="Z180" s="73"/>
    </row>
    <row r="181" spans="1:26" ht="15.75" customHeight="1">
      <c r="A181" s="73"/>
      <c r="B181" s="73"/>
      <c r="C181" s="73"/>
      <c r="D181" s="73"/>
      <c r="E181" s="970"/>
      <c r="F181" s="73"/>
      <c r="G181" s="591"/>
      <c r="H181" s="988"/>
      <c r="I181" s="73"/>
      <c r="J181" s="73"/>
      <c r="K181" s="74"/>
      <c r="L181" s="74"/>
      <c r="M181" s="989"/>
      <c r="N181" s="74"/>
      <c r="O181" s="74"/>
      <c r="P181" s="74"/>
      <c r="Q181" s="74"/>
      <c r="R181" s="74"/>
      <c r="S181" s="73"/>
      <c r="T181" s="73"/>
      <c r="U181" s="73"/>
      <c r="V181" s="73"/>
      <c r="W181" s="73"/>
      <c r="X181" s="73"/>
      <c r="Y181" s="73"/>
      <c r="Z181" s="73"/>
    </row>
    <row r="182" spans="1:26" ht="15.75" customHeight="1">
      <c r="A182" s="73"/>
      <c r="B182" s="73"/>
      <c r="C182" s="73"/>
      <c r="D182" s="73"/>
      <c r="E182" s="970"/>
      <c r="F182" s="73"/>
      <c r="G182" s="591"/>
      <c r="H182" s="988"/>
      <c r="I182" s="73"/>
      <c r="J182" s="73"/>
      <c r="K182" s="74"/>
      <c r="L182" s="74"/>
      <c r="M182" s="989"/>
      <c r="N182" s="74"/>
      <c r="O182" s="74"/>
      <c r="P182" s="74"/>
      <c r="Q182" s="74"/>
      <c r="R182" s="74"/>
      <c r="S182" s="73"/>
      <c r="T182" s="73"/>
      <c r="U182" s="73"/>
      <c r="V182" s="73"/>
      <c r="W182" s="73"/>
      <c r="X182" s="73"/>
      <c r="Y182" s="73"/>
      <c r="Z182" s="73"/>
    </row>
    <row r="183" spans="1:26" ht="15.75" customHeight="1">
      <c r="A183" s="73"/>
      <c r="B183" s="73"/>
      <c r="C183" s="73"/>
      <c r="D183" s="73"/>
      <c r="E183" s="970"/>
      <c r="F183" s="73"/>
      <c r="G183" s="591"/>
      <c r="H183" s="988"/>
      <c r="I183" s="73"/>
      <c r="J183" s="73"/>
      <c r="K183" s="74"/>
      <c r="L183" s="74"/>
      <c r="M183" s="989"/>
      <c r="N183" s="74"/>
      <c r="O183" s="74"/>
      <c r="P183" s="74"/>
      <c r="Q183" s="74"/>
      <c r="R183" s="74"/>
      <c r="S183" s="73"/>
      <c r="T183" s="73"/>
      <c r="U183" s="73"/>
      <c r="V183" s="73"/>
      <c r="W183" s="73"/>
      <c r="X183" s="73"/>
      <c r="Y183" s="73"/>
      <c r="Z183" s="73"/>
    </row>
    <row r="184" spans="1:26" ht="15.75" customHeight="1">
      <c r="A184" s="73"/>
      <c r="B184" s="73"/>
      <c r="C184" s="73"/>
      <c r="D184" s="73"/>
      <c r="E184" s="970"/>
      <c r="F184" s="73"/>
      <c r="G184" s="591"/>
      <c r="H184" s="988"/>
      <c r="I184" s="73"/>
      <c r="J184" s="73"/>
      <c r="K184" s="74"/>
      <c r="L184" s="74"/>
      <c r="M184" s="989"/>
      <c r="N184" s="74"/>
      <c r="O184" s="74"/>
      <c r="P184" s="74"/>
      <c r="Q184" s="74"/>
      <c r="R184" s="74"/>
      <c r="S184" s="73"/>
      <c r="T184" s="73"/>
      <c r="U184" s="73"/>
      <c r="V184" s="73"/>
      <c r="W184" s="73"/>
      <c r="X184" s="73"/>
      <c r="Y184" s="73"/>
      <c r="Z184" s="73"/>
    </row>
    <row r="185" spans="1:26" ht="15.75" customHeight="1">
      <c r="A185" s="73"/>
      <c r="B185" s="73"/>
      <c r="C185" s="73"/>
      <c r="D185" s="73"/>
      <c r="E185" s="970"/>
      <c r="F185" s="73"/>
      <c r="G185" s="591"/>
      <c r="H185" s="988"/>
      <c r="I185" s="73"/>
      <c r="J185" s="73"/>
      <c r="K185" s="74"/>
      <c r="L185" s="74"/>
      <c r="M185" s="989"/>
      <c r="N185" s="74"/>
      <c r="O185" s="74"/>
      <c r="P185" s="74"/>
      <c r="Q185" s="74"/>
      <c r="R185" s="74"/>
      <c r="S185" s="73"/>
      <c r="T185" s="73"/>
      <c r="U185" s="73"/>
      <c r="V185" s="73"/>
      <c r="W185" s="73"/>
      <c r="X185" s="73"/>
      <c r="Y185" s="73"/>
      <c r="Z185" s="73"/>
    </row>
    <row r="186" spans="1:26" ht="15.75" customHeight="1">
      <c r="A186" s="73"/>
      <c r="B186" s="73"/>
      <c r="C186" s="73"/>
      <c r="D186" s="73"/>
      <c r="E186" s="970"/>
      <c r="F186" s="73"/>
      <c r="G186" s="591"/>
      <c r="H186" s="988"/>
      <c r="I186" s="73"/>
      <c r="J186" s="73"/>
      <c r="K186" s="74"/>
      <c r="L186" s="74"/>
      <c r="M186" s="989"/>
      <c r="N186" s="74"/>
      <c r="O186" s="74"/>
      <c r="P186" s="74"/>
      <c r="Q186" s="74"/>
      <c r="R186" s="74"/>
      <c r="S186" s="73"/>
      <c r="T186" s="73"/>
      <c r="U186" s="73"/>
      <c r="V186" s="73"/>
      <c r="W186" s="73"/>
      <c r="X186" s="73"/>
      <c r="Y186" s="73"/>
      <c r="Z186" s="73"/>
    </row>
    <row r="187" spans="1:26" ht="15.75" customHeight="1">
      <c r="A187" s="73"/>
      <c r="B187" s="73"/>
      <c r="C187" s="73"/>
      <c r="D187" s="73"/>
      <c r="E187" s="970"/>
      <c r="F187" s="73"/>
      <c r="G187" s="591"/>
      <c r="H187" s="988"/>
      <c r="I187" s="73"/>
      <c r="J187" s="73"/>
      <c r="K187" s="74"/>
      <c r="L187" s="74"/>
      <c r="M187" s="989"/>
      <c r="N187" s="74"/>
      <c r="O187" s="74"/>
      <c r="P187" s="74"/>
      <c r="Q187" s="74"/>
      <c r="R187" s="74"/>
      <c r="S187" s="73"/>
      <c r="T187" s="73"/>
      <c r="U187" s="73"/>
      <c r="V187" s="73"/>
      <c r="W187" s="73"/>
      <c r="X187" s="73"/>
      <c r="Y187" s="73"/>
      <c r="Z187" s="73"/>
    </row>
    <row r="188" spans="1:26" ht="15.75" customHeight="1">
      <c r="A188" s="73"/>
      <c r="B188" s="73"/>
      <c r="C188" s="73"/>
      <c r="D188" s="73"/>
      <c r="E188" s="970"/>
      <c r="F188" s="73"/>
      <c r="G188" s="591"/>
      <c r="H188" s="988"/>
      <c r="I188" s="73"/>
      <c r="J188" s="73"/>
      <c r="K188" s="74"/>
      <c r="L188" s="74"/>
      <c r="M188" s="989"/>
      <c r="N188" s="74"/>
      <c r="O188" s="74"/>
      <c r="P188" s="74"/>
      <c r="Q188" s="74"/>
      <c r="R188" s="74"/>
      <c r="S188" s="73"/>
      <c r="T188" s="73"/>
      <c r="U188" s="73"/>
      <c r="V188" s="73"/>
      <c r="W188" s="73"/>
      <c r="X188" s="73"/>
      <c r="Y188" s="73"/>
      <c r="Z188" s="73"/>
    </row>
    <row r="189" spans="1:26" ht="15.75" customHeight="1">
      <c r="A189" s="73"/>
      <c r="B189" s="73"/>
      <c r="C189" s="73"/>
      <c r="D189" s="73"/>
      <c r="E189" s="970"/>
      <c r="F189" s="73"/>
      <c r="G189" s="591"/>
      <c r="H189" s="988"/>
      <c r="I189" s="73"/>
      <c r="J189" s="73"/>
      <c r="K189" s="74"/>
      <c r="L189" s="74"/>
      <c r="M189" s="989"/>
      <c r="N189" s="74"/>
      <c r="O189" s="74"/>
      <c r="P189" s="74"/>
      <c r="Q189" s="74"/>
      <c r="R189" s="74"/>
      <c r="S189" s="73"/>
      <c r="T189" s="73"/>
      <c r="U189" s="73"/>
      <c r="V189" s="73"/>
      <c r="W189" s="73"/>
      <c r="X189" s="73"/>
      <c r="Y189" s="73"/>
      <c r="Z189" s="73"/>
    </row>
    <row r="190" spans="1:26" ht="15.75" customHeight="1">
      <c r="A190" s="73"/>
      <c r="B190" s="73"/>
      <c r="C190" s="73"/>
      <c r="D190" s="73"/>
      <c r="E190" s="970"/>
      <c r="F190" s="73"/>
      <c r="G190" s="591"/>
      <c r="H190" s="988"/>
      <c r="I190" s="73"/>
      <c r="J190" s="73"/>
      <c r="K190" s="74"/>
      <c r="L190" s="74"/>
      <c r="M190" s="989"/>
      <c r="N190" s="74"/>
      <c r="O190" s="74"/>
      <c r="P190" s="74"/>
      <c r="Q190" s="74"/>
      <c r="R190" s="74"/>
      <c r="S190" s="73"/>
      <c r="T190" s="73"/>
      <c r="U190" s="73"/>
      <c r="V190" s="73"/>
      <c r="W190" s="73"/>
      <c r="X190" s="73"/>
      <c r="Y190" s="73"/>
      <c r="Z190" s="73"/>
    </row>
    <row r="191" spans="1:26" ht="15.75" customHeight="1">
      <c r="A191" s="73"/>
      <c r="B191" s="73"/>
      <c r="C191" s="73"/>
      <c r="D191" s="73"/>
      <c r="E191" s="970"/>
      <c r="F191" s="73"/>
      <c r="G191" s="591"/>
      <c r="H191" s="988"/>
      <c r="I191" s="73"/>
      <c r="J191" s="73"/>
      <c r="K191" s="74"/>
      <c r="L191" s="74"/>
      <c r="M191" s="989"/>
      <c r="N191" s="74"/>
      <c r="O191" s="74"/>
      <c r="P191" s="74"/>
      <c r="Q191" s="74"/>
      <c r="R191" s="74"/>
      <c r="S191" s="73"/>
      <c r="T191" s="73"/>
      <c r="U191" s="73"/>
      <c r="V191" s="73"/>
      <c r="W191" s="73"/>
      <c r="X191" s="73"/>
      <c r="Y191" s="73"/>
      <c r="Z191" s="73"/>
    </row>
    <row r="192" spans="1:26" ht="15.75" customHeight="1">
      <c r="A192" s="73"/>
      <c r="B192" s="73"/>
      <c r="C192" s="73"/>
      <c r="D192" s="73"/>
      <c r="E192" s="970"/>
      <c r="F192" s="73"/>
      <c r="G192" s="591"/>
      <c r="H192" s="988"/>
      <c r="I192" s="73"/>
      <c r="J192" s="73"/>
      <c r="K192" s="74"/>
      <c r="L192" s="74"/>
      <c r="M192" s="989"/>
      <c r="N192" s="74"/>
      <c r="O192" s="74"/>
      <c r="P192" s="74"/>
      <c r="Q192" s="74"/>
      <c r="R192" s="74"/>
      <c r="S192" s="73"/>
      <c r="T192" s="73"/>
      <c r="U192" s="73"/>
      <c r="V192" s="73"/>
      <c r="W192" s="73"/>
      <c r="X192" s="73"/>
      <c r="Y192" s="73"/>
      <c r="Z192" s="73"/>
    </row>
    <row r="193" spans="1:26" ht="15.75" customHeight="1">
      <c r="A193" s="73"/>
      <c r="B193" s="73"/>
      <c r="C193" s="73"/>
      <c r="D193" s="73"/>
      <c r="E193" s="970"/>
      <c r="F193" s="73"/>
      <c r="G193" s="591"/>
      <c r="H193" s="988"/>
      <c r="I193" s="73"/>
      <c r="J193" s="73"/>
      <c r="K193" s="74"/>
      <c r="L193" s="74"/>
      <c r="M193" s="989"/>
      <c r="N193" s="74"/>
      <c r="O193" s="74"/>
      <c r="P193" s="74"/>
      <c r="Q193" s="74"/>
      <c r="R193" s="74"/>
      <c r="S193" s="73"/>
      <c r="T193" s="73"/>
      <c r="U193" s="73"/>
      <c r="V193" s="73"/>
      <c r="W193" s="73"/>
      <c r="X193" s="73"/>
      <c r="Y193" s="73"/>
      <c r="Z193" s="73"/>
    </row>
    <row r="194" spans="1:26" ht="15.75" customHeight="1">
      <c r="A194" s="73"/>
      <c r="B194" s="73"/>
      <c r="C194" s="73"/>
      <c r="D194" s="73"/>
      <c r="E194" s="970"/>
      <c r="F194" s="73"/>
      <c r="G194" s="591"/>
      <c r="H194" s="988"/>
      <c r="I194" s="73"/>
      <c r="J194" s="73"/>
      <c r="K194" s="74"/>
      <c r="L194" s="74"/>
      <c r="M194" s="989"/>
      <c r="N194" s="74"/>
      <c r="O194" s="74"/>
      <c r="P194" s="74"/>
      <c r="Q194" s="74"/>
      <c r="R194" s="74"/>
      <c r="S194" s="73"/>
      <c r="T194" s="73"/>
      <c r="U194" s="73"/>
      <c r="V194" s="73"/>
      <c r="W194" s="73"/>
      <c r="X194" s="73"/>
      <c r="Y194" s="73"/>
      <c r="Z194" s="73"/>
    </row>
    <row r="195" spans="1:26" ht="15.75" customHeight="1">
      <c r="A195" s="73"/>
      <c r="B195" s="73"/>
      <c r="C195" s="73"/>
      <c r="D195" s="73"/>
      <c r="E195" s="970"/>
      <c r="F195" s="73"/>
      <c r="G195" s="591"/>
      <c r="H195" s="988"/>
      <c r="I195" s="73"/>
      <c r="J195" s="73"/>
      <c r="K195" s="74"/>
      <c r="L195" s="74"/>
      <c r="M195" s="989"/>
      <c r="N195" s="74"/>
      <c r="O195" s="74"/>
      <c r="P195" s="74"/>
      <c r="Q195" s="74"/>
      <c r="R195" s="74"/>
      <c r="S195" s="73"/>
      <c r="T195" s="73"/>
      <c r="U195" s="73"/>
      <c r="V195" s="73"/>
      <c r="W195" s="73"/>
      <c r="X195" s="73"/>
      <c r="Y195" s="73"/>
      <c r="Z195" s="73"/>
    </row>
    <row r="196" spans="1:26" ht="15.75" customHeight="1">
      <c r="A196" s="73"/>
      <c r="B196" s="73"/>
      <c r="C196" s="73"/>
      <c r="D196" s="73"/>
      <c r="E196" s="970"/>
      <c r="F196" s="73"/>
      <c r="G196" s="591"/>
      <c r="H196" s="988"/>
      <c r="I196" s="73"/>
      <c r="J196" s="73"/>
      <c r="K196" s="74"/>
      <c r="L196" s="74"/>
      <c r="M196" s="989"/>
      <c r="N196" s="74"/>
      <c r="O196" s="74"/>
      <c r="P196" s="74"/>
      <c r="Q196" s="74"/>
      <c r="R196" s="74"/>
      <c r="S196" s="73"/>
      <c r="T196" s="73"/>
      <c r="U196" s="73"/>
      <c r="V196" s="73"/>
      <c r="W196" s="73"/>
      <c r="X196" s="73"/>
      <c r="Y196" s="73"/>
      <c r="Z196" s="73"/>
    </row>
    <row r="197" spans="1:26" ht="15.75" customHeight="1">
      <c r="A197" s="73"/>
      <c r="B197" s="73"/>
      <c r="C197" s="73"/>
      <c r="D197" s="73"/>
      <c r="E197" s="970"/>
      <c r="F197" s="73"/>
      <c r="G197" s="591"/>
      <c r="H197" s="988"/>
      <c r="I197" s="73"/>
      <c r="J197" s="73"/>
      <c r="K197" s="74"/>
      <c r="L197" s="74"/>
      <c r="M197" s="989"/>
      <c r="N197" s="74"/>
      <c r="O197" s="74"/>
      <c r="P197" s="74"/>
      <c r="Q197" s="74"/>
      <c r="R197" s="74"/>
      <c r="S197" s="73"/>
      <c r="T197" s="73"/>
      <c r="U197" s="73"/>
      <c r="V197" s="73"/>
      <c r="W197" s="73"/>
      <c r="X197" s="73"/>
      <c r="Y197" s="73"/>
      <c r="Z197" s="73"/>
    </row>
    <row r="198" spans="1:26" ht="15.75" customHeight="1">
      <c r="A198" s="73"/>
      <c r="B198" s="73"/>
      <c r="C198" s="73"/>
      <c r="D198" s="73"/>
      <c r="E198" s="970"/>
      <c r="F198" s="73"/>
      <c r="G198" s="591"/>
      <c r="H198" s="988"/>
      <c r="I198" s="73"/>
      <c r="J198" s="73"/>
      <c r="K198" s="74"/>
      <c r="L198" s="74"/>
      <c r="M198" s="989"/>
      <c r="N198" s="74"/>
      <c r="O198" s="74"/>
      <c r="P198" s="74"/>
      <c r="Q198" s="74"/>
      <c r="R198" s="74"/>
      <c r="S198" s="73"/>
      <c r="T198" s="73"/>
      <c r="U198" s="73"/>
      <c r="V198" s="73"/>
      <c r="W198" s="73"/>
      <c r="X198" s="73"/>
      <c r="Y198" s="73"/>
      <c r="Z198" s="73"/>
    </row>
    <row r="199" spans="1:26" ht="15.75" customHeight="1">
      <c r="A199" s="73"/>
      <c r="B199" s="73"/>
      <c r="C199" s="73"/>
      <c r="D199" s="73"/>
      <c r="E199" s="970"/>
      <c r="F199" s="73"/>
      <c r="G199" s="591"/>
      <c r="H199" s="988"/>
      <c r="I199" s="73"/>
      <c r="J199" s="73"/>
      <c r="K199" s="74"/>
      <c r="L199" s="74"/>
      <c r="M199" s="989"/>
      <c r="N199" s="74"/>
      <c r="O199" s="74"/>
      <c r="P199" s="74"/>
      <c r="Q199" s="74"/>
      <c r="R199" s="74"/>
      <c r="S199" s="73"/>
      <c r="T199" s="73"/>
      <c r="U199" s="73"/>
      <c r="V199" s="73"/>
      <c r="W199" s="73"/>
      <c r="X199" s="73"/>
      <c r="Y199" s="73"/>
      <c r="Z199" s="73"/>
    </row>
    <row r="200" spans="1:26" ht="15.75" customHeight="1">
      <c r="A200" s="73"/>
      <c r="B200" s="73"/>
      <c r="C200" s="73"/>
      <c r="D200" s="73"/>
      <c r="E200" s="970"/>
      <c r="F200" s="73"/>
      <c r="G200" s="591"/>
      <c r="H200" s="988"/>
      <c r="I200" s="73"/>
      <c r="J200" s="73"/>
      <c r="K200" s="74"/>
      <c r="L200" s="74"/>
      <c r="M200" s="989"/>
      <c r="N200" s="74"/>
      <c r="O200" s="74"/>
      <c r="P200" s="74"/>
      <c r="Q200" s="74"/>
      <c r="R200" s="74"/>
      <c r="S200" s="73"/>
      <c r="T200" s="73"/>
      <c r="U200" s="73"/>
      <c r="V200" s="73"/>
      <c r="W200" s="73"/>
      <c r="X200" s="73"/>
      <c r="Y200" s="73"/>
      <c r="Z200" s="73"/>
    </row>
    <row r="201" spans="1:26" ht="15.75" customHeight="1">
      <c r="A201" s="73"/>
      <c r="B201" s="73"/>
      <c r="C201" s="73"/>
      <c r="D201" s="73"/>
      <c r="E201" s="970"/>
      <c r="F201" s="73"/>
      <c r="G201" s="591"/>
      <c r="H201" s="988"/>
      <c r="I201" s="73"/>
      <c r="J201" s="73"/>
      <c r="K201" s="74"/>
      <c r="L201" s="74"/>
      <c r="M201" s="989"/>
      <c r="N201" s="74"/>
      <c r="O201" s="74"/>
      <c r="P201" s="74"/>
      <c r="Q201" s="74"/>
      <c r="R201" s="74"/>
      <c r="S201" s="73"/>
      <c r="T201" s="73"/>
      <c r="U201" s="73"/>
      <c r="V201" s="73"/>
      <c r="W201" s="73"/>
      <c r="X201" s="73"/>
      <c r="Y201" s="73"/>
      <c r="Z201" s="73"/>
    </row>
    <row r="202" spans="1:26" ht="15.75" customHeight="1">
      <c r="A202" s="73"/>
      <c r="B202" s="73"/>
      <c r="C202" s="73"/>
      <c r="D202" s="73"/>
      <c r="E202" s="970"/>
      <c r="F202" s="73"/>
      <c r="G202" s="591"/>
      <c r="H202" s="988"/>
      <c r="I202" s="73"/>
      <c r="J202" s="73"/>
      <c r="K202" s="74"/>
      <c r="L202" s="74"/>
      <c r="M202" s="989"/>
      <c r="N202" s="74"/>
      <c r="O202" s="74"/>
      <c r="P202" s="74"/>
      <c r="Q202" s="74"/>
      <c r="R202" s="74"/>
      <c r="S202" s="73"/>
      <c r="T202" s="73"/>
      <c r="U202" s="73"/>
      <c r="V202" s="73"/>
      <c r="W202" s="73"/>
      <c r="X202" s="73"/>
      <c r="Y202" s="73"/>
      <c r="Z202" s="73"/>
    </row>
    <row r="203" spans="1:26" ht="15.75" customHeight="1">
      <c r="A203" s="73"/>
      <c r="B203" s="73"/>
      <c r="C203" s="73"/>
      <c r="D203" s="73"/>
      <c r="E203" s="970"/>
      <c r="F203" s="73"/>
      <c r="G203" s="591"/>
      <c r="H203" s="988"/>
      <c r="I203" s="73"/>
      <c r="J203" s="73"/>
      <c r="K203" s="74"/>
      <c r="L203" s="74"/>
      <c r="M203" s="989"/>
      <c r="N203" s="74"/>
      <c r="O203" s="74"/>
      <c r="P203" s="74"/>
      <c r="Q203" s="74"/>
      <c r="R203" s="74"/>
      <c r="S203" s="73"/>
      <c r="T203" s="73"/>
      <c r="U203" s="73"/>
      <c r="V203" s="73"/>
      <c r="W203" s="73"/>
      <c r="X203" s="73"/>
      <c r="Y203" s="73"/>
      <c r="Z203" s="73"/>
    </row>
    <row r="204" spans="1:26" ht="15.75" customHeight="1">
      <c r="A204" s="73"/>
      <c r="B204" s="73"/>
      <c r="C204" s="73"/>
      <c r="D204" s="73"/>
      <c r="E204" s="970"/>
      <c r="F204" s="73"/>
      <c r="G204" s="591"/>
      <c r="H204" s="988"/>
      <c r="I204" s="73"/>
      <c r="J204" s="73"/>
      <c r="K204" s="74"/>
      <c r="L204" s="74"/>
      <c r="M204" s="989"/>
      <c r="N204" s="74"/>
      <c r="O204" s="74"/>
      <c r="P204" s="74"/>
      <c r="Q204" s="74"/>
      <c r="R204" s="74"/>
      <c r="S204" s="73"/>
      <c r="T204" s="73"/>
      <c r="U204" s="73"/>
      <c r="V204" s="73"/>
      <c r="W204" s="73"/>
      <c r="X204" s="73"/>
      <c r="Y204" s="73"/>
      <c r="Z204" s="73"/>
    </row>
    <row r="205" spans="1:26" ht="15.75" customHeight="1">
      <c r="A205" s="73"/>
      <c r="B205" s="73"/>
      <c r="C205" s="73"/>
      <c r="D205" s="73"/>
      <c r="E205" s="970"/>
      <c r="F205" s="73"/>
      <c r="G205" s="591"/>
      <c r="H205" s="988"/>
      <c r="I205" s="73"/>
      <c r="J205" s="73"/>
      <c r="K205" s="74"/>
      <c r="L205" s="74"/>
      <c r="M205" s="989"/>
      <c r="N205" s="74"/>
      <c r="O205" s="74"/>
      <c r="P205" s="74"/>
      <c r="Q205" s="74"/>
      <c r="R205" s="74"/>
      <c r="S205" s="73"/>
      <c r="T205" s="73"/>
      <c r="U205" s="73"/>
      <c r="V205" s="73"/>
      <c r="W205" s="73"/>
      <c r="X205" s="73"/>
      <c r="Y205" s="73"/>
      <c r="Z205" s="73"/>
    </row>
    <row r="206" spans="1:26" ht="15.75" customHeight="1">
      <c r="A206" s="73"/>
      <c r="B206" s="73"/>
      <c r="C206" s="73"/>
      <c r="D206" s="73"/>
      <c r="E206" s="970"/>
      <c r="F206" s="73"/>
      <c r="G206" s="591"/>
      <c r="H206" s="988"/>
      <c r="I206" s="73"/>
      <c r="J206" s="73"/>
      <c r="K206" s="74"/>
      <c r="L206" s="74"/>
      <c r="M206" s="989"/>
      <c r="N206" s="74"/>
      <c r="O206" s="74"/>
      <c r="P206" s="74"/>
      <c r="Q206" s="74"/>
      <c r="R206" s="74"/>
      <c r="S206" s="73"/>
      <c r="T206" s="73"/>
      <c r="U206" s="73"/>
      <c r="V206" s="73"/>
      <c r="W206" s="73"/>
      <c r="X206" s="73"/>
      <c r="Y206" s="73"/>
      <c r="Z206" s="73"/>
    </row>
    <row r="207" spans="1:26" ht="15.75" customHeight="1">
      <c r="A207" s="73"/>
      <c r="B207" s="73"/>
      <c r="C207" s="73"/>
      <c r="D207" s="73"/>
      <c r="E207" s="970"/>
      <c r="F207" s="73"/>
      <c r="G207" s="591"/>
      <c r="H207" s="988"/>
      <c r="I207" s="73"/>
      <c r="J207" s="73"/>
      <c r="K207" s="74"/>
      <c r="L207" s="74"/>
      <c r="M207" s="989"/>
      <c r="N207" s="74"/>
      <c r="O207" s="74"/>
      <c r="P207" s="74"/>
      <c r="Q207" s="74"/>
      <c r="R207" s="74"/>
      <c r="S207" s="73"/>
      <c r="T207" s="73"/>
      <c r="U207" s="73"/>
      <c r="V207" s="73"/>
      <c r="W207" s="73"/>
      <c r="X207" s="73"/>
      <c r="Y207" s="73"/>
      <c r="Z207" s="73"/>
    </row>
    <row r="208" spans="1:26" ht="15.75" customHeight="1">
      <c r="A208" s="73"/>
      <c r="B208" s="73"/>
      <c r="C208" s="73"/>
      <c r="D208" s="73"/>
      <c r="E208" s="970"/>
      <c r="F208" s="73"/>
      <c r="G208" s="591"/>
      <c r="H208" s="988"/>
      <c r="I208" s="73"/>
      <c r="J208" s="73"/>
      <c r="K208" s="74"/>
      <c r="L208" s="74"/>
      <c r="M208" s="989"/>
      <c r="N208" s="74"/>
      <c r="O208" s="74"/>
      <c r="P208" s="74"/>
      <c r="Q208" s="74"/>
      <c r="R208" s="74"/>
      <c r="S208" s="73"/>
      <c r="T208" s="73"/>
      <c r="U208" s="73"/>
      <c r="V208" s="73"/>
      <c r="W208" s="73"/>
      <c r="X208" s="73"/>
      <c r="Y208" s="73"/>
      <c r="Z208" s="73"/>
    </row>
    <row r="209" spans="1:26" ht="15.75" customHeight="1">
      <c r="A209" s="73"/>
      <c r="B209" s="73"/>
      <c r="C209" s="73"/>
      <c r="D209" s="73"/>
      <c r="E209" s="970"/>
      <c r="F209" s="73"/>
      <c r="G209" s="591"/>
      <c r="H209" s="988"/>
      <c r="I209" s="73"/>
      <c r="J209" s="73"/>
      <c r="K209" s="74"/>
      <c r="L209" s="74"/>
      <c r="M209" s="989"/>
      <c r="N209" s="74"/>
      <c r="O209" s="74"/>
      <c r="P209" s="74"/>
      <c r="Q209" s="74"/>
      <c r="R209" s="74"/>
      <c r="S209" s="73"/>
      <c r="T209" s="73"/>
      <c r="U209" s="73"/>
      <c r="V209" s="73"/>
      <c r="W209" s="73"/>
      <c r="X209" s="73"/>
      <c r="Y209" s="73"/>
      <c r="Z209" s="73"/>
    </row>
    <row r="210" spans="1:26" ht="15.75" customHeight="1">
      <c r="A210" s="73"/>
      <c r="B210" s="73"/>
      <c r="C210" s="73"/>
      <c r="D210" s="73"/>
      <c r="E210" s="970"/>
      <c r="F210" s="73"/>
      <c r="G210" s="591"/>
      <c r="H210" s="988"/>
      <c r="I210" s="73"/>
      <c r="J210" s="73"/>
      <c r="K210" s="74"/>
      <c r="L210" s="74"/>
      <c r="M210" s="989"/>
      <c r="N210" s="74"/>
      <c r="O210" s="74"/>
      <c r="P210" s="74"/>
      <c r="Q210" s="74"/>
      <c r="R210" s="74"/>
      <c r="S210" s="73"/>
      <c r="T210" s="73"/>
      <c r="U210" s="73"/>
      <c r="V210" s="73"/>
      <c r="W210" s="73"/>
      <c r="X210" s="73"/>
      <c r="Y210" s="73"/>
      <c r="Z210" s="73"/>
    </row>
    <row r="211" spans="1:26" ht="15.75" customHeight="1">
      <c r="A211" s="73"/>
      <c r="B211" s="73"/>
      <c r="C211" s="73"/>
      <c r="D211" s="73"/>
      <c r="E211" s="970"/>
      <c r="F211" s="73"/>
      <c r="G211" s="591"/>
      <c r="H211" s="988"/>
      <c r="I211" s="73"/>
      <c r="J211" s="73"/>
      <c r="K211" s="74"/>
      <c r="L211" s="74"/>
      <c r="M211" s="989"/>
      <c r="N211" s="74"/>
      <c r="O211" s="74"/>
      <c r="P211" s="74"/>
      <c r="Q211" s="74"/>
      <c r="R211" s="74"/>
      <c r="S211" s="73"/>
      <c r="T211" s="73"/>
      <c r="U211" s="73"/>
      <c r="V211" s="73"/>
      <c r="W211" s="73"/>
      <c r="X211" s="73"/>
      <c r="Y211" s="73"/>
      <c r="Z211" s="73"/>
    </row>
    <row r="212" spans="1:26" ht="15.75" customHeight="1">
      <c r="A212" s="73"/>
      <c r="B212" s="73"/>
      <c r="C212" s="73"/>
      <c r="D212" s="73"/>
      <c r="E212" s="970"/>
      <c r="F212" s="73"/>
      <c r="G212" s="591"/>
      <c r="H212" s="988"/>
      <c r="I212" s="73"/>
      <c r="J212" s="73"/>
      <c r="K212" s="74"/>
      <c r="L212" s="74"/>
      <c r="M212" s="989"/>
      <c r="N212" s="74"/>
      <c r="O212" s="74"/>
      <c r="P212" s="74"/>
      <c r="Q212" s="74"/>
      <c r="R212" s="74"/>
      <c r="S212" s="73"/>
      <c r="T212" s="73"/>
      <c r="U212" s="73"/>
      <c r="V212" s="73"/>
      <c r="W212" s="73"/>
      <c r="X212" s="73"/>
      <c r="Y212" s="73"/>
      <c r="Z212" s="73"/>
    </row>
    <row r="213" spans="1:26" ht="15.75" customHeight="1">
      <c r="A213" s="73"/>
      <c r="B213" s="73"/>
      <c r="C213" s="73"/>
      <c r="D213" s="73"/>
      <c r="E213" s="970"/>
      <c r="F213" s="73"/>
      <c r="G213" s="591"/>
      <c r="H213" s="988"/>
      <c r="I213" s="73"/>
      <c r="J213" s="73"/>
      <c r="K213" s="74"/>
      <c r="L213" s="74"/>
      <c r="M213" s="989"/>
      <c r="N213" s="74"/>
      <c r="O213" s="74"/>
      <c r="P213" s="74"/>
      <c r="Q213" s="74"/>
      <c r="R213" s="74"/>
      <c r="S213" s="73"/>
      <c r="T213" s="73"/>
      <c r="U213" s="73"/>
      <c r="V213" s="73"/>
      <c r="W213" s="73"/>
      <c r="X213" s="73"/>
      <c r="Y213" s="73"/>
      <c r="Z213" s="73"/>
    </row>
    <row r="214" spans="1:26" ht="15.75" customHeight="1">
      <c r="A214" s="73"/>
      <c r="B214" s="73"/>
      <c r="C214" s="73"/>
      <c r="D214" s="73"/>
      <c r="E214" s="970"/>
      <c r="F214" s="73"/>
      <c r="G214" s="591"/>
      <c r="H214" s="988"/>
      <c r="I214" s="73"/>
      <c r="J214" s="73"/>
      <c r="K214" s="74"/>
      <c r="L214" s="74"/>
      <c r="M214" s="989"/>
      <c r="N214" s="74"/>
      <c r="O214" s="74"/>
      <c r="P214" s="74"/>
      <c r="Q214" s="74"/>
      <c r="R214" s="74"/>
      <c r="S214" s="73"/>
      <c r="T214" s="73"/>
      <c r="U214" s="73"/>
      <c r="V214" s="73"/>
      <c r="W214" s="73"/>
      <c r="X214" s="73"/>
      <c r="Y214" s="73"/>
      <c r="Z214" s="73"/>
    </row>
    <row r="215" spans="1:26" ht="15.75" customHeight="1">
      <c r="A215" s="73"/>
      <c r="B215" s="73"/>
      <c r="C215" s="73"/>
      <c r="D215" s="73"/>
      <c r="E215" s="970"/>
      <c r="F215" s="73"/>
      <c r="G215" s="591"/>
      <c r="H215" s="988"/>
      <c r="I215" s="73"/>
      <c r="J215" s="73"/>
      <c r="K215" s="74"/>
      <c r="L215" s="74"/>
      <c r="M215" s="989"/>
      <c r="N215" s="74"/>
      <c r="O215" s="74"/>
      <c r="P215" s="74"/>
      <c r="Q215" s="74"/>
      <c r="R215" s="74"/>
      <c r="S215" s="73"/>
      <c r="T215" s="73"/>
      <c r="U215" s="73"/>
      <c r="V215" s="73"/>
      <c r="W215" s="73"/>
      <c r="X215" s="73"/>
      <c r="Y215" s="73"/>
      <c r="Z215" s="73"/>
    </row>
    <row r="216" spans="1:26" ht="15.75" customHeight="1">
      <c r="A216" s="73"/>
      <c r="B216" s="73"/>
      <c r="C216" s="73"/>
      <c r="D216" s="73"/>
      <c r="E216" s="970"/>
      <c r="F216" s="73"/>
      <c r="G216" s="591"/>
      <c r="H216" s="988"/>
      <c r="I216" s="73"/>
      <c r="J216" s="73"/>
      <c r="K216" s="74"/>
      <c r="L216" s="74"/>
      <c r="M216" s="989"/>
      <c r="N216" s="74"/>
      <c r="O216" s="74"/>
      <c r="P216" s="74"/>
      <c r="Q216" s="74"/>
      <c r="R216" s="74"/>
      <c r="S216" s="73"/>
      <c r="T216" s="73"/>
      <c r="U216" s="73"/>
      <c r="V216" s="73"/>
      <c r="W216" s="73"/>
      <c r="X216" s="73"/>
      <c r="Y216" s="73"/>
      <c r="Z216" s="73"/>
    </row>
    <row r="217" spans="1:26" ht="15.75" customHeight="1">
      <c r="A217" s="73"/>
      <c r="B217" s="73"/>
      <c r="C217" s="73"/>
      <c r="D217" s="73"/>
      <c r="E217" s="970"/>
      <c r="F217" s="73"/>
      <c r="G217" s="591"/>
      <c r="H217" s="988"/>
      <c r="I217" s="73"/>
      <c r="J217" s="73"/>
      <c r="K217" s="74"/>
      <c r="L217" s="74"/>
      <c r="M217" s="989"/>
      <c r="N217" s="74"/>
      <c r="O217" s="74"/>
      <c r="P217" s="74"/>
      <c r="Q217" s="74"/>
      <c r="R217" s="74"/>
      <c r="S217" s="73"/>
      <c r="T217" s="73"/>
      <c r="U217" s="73"/>
      <c r="V217" s="73"/>
      <c r="W217" s="73"/>
      <c r="X217" s="73"/>
      <c r="Y217" s="73"/>
      <c r="Z217" s="73"/>
    </row>
    <row r="218" spans="1:26" ht="15.75" customHeight="1">
      <c r="A218" s="73"/>
      <c r="B218" s="73"/>
      <c r="C218" s="73"/>
      <c r="D218" s="73"/>
      <c r="E218" s="970"/>
      <c r="F218" s="73"/>
      <c r="G218" s="591"/>
      <c r="H218" s="988"/>
      <c r="I218" s="73"/>
      <c r="J218" s="73"/>
      <c r="K218" s="74"/>
      <c r="L218" s="74"/>
      <c r="M218" s="989"/>
      <c r="N218" s="74"/>
      <c r="O218" s="74"/>
      <c r="P218" s="74"/>
      <c r="Q218" s="74"/>
      <c r="R218" s="74"/>
      <c r="S218" s="73"/>
      <c r="T218" s="73"/>
      <c r="U218" s="73"/>
      <c r="V218" s="73"/>
      <c r="W218" s="73"/>
      <c r="X218" s="73"/>
      <c r="Y218" s="73"/>
      <c r="Z218" s="73"/>
    </row>
    <row r="219" spans="1:26" ht="15.75" customHeight="1">
      <c r="A219" s="73"/>
      <c r="B219" s="73"/>
      <c r="C219" s="73"/>
      <c r="D219" s="73"/>
      <c r="E219" s="970"/>
      <c r="F219" s="73"/>
      <c r="G219" s="591"/>
      <c r="H219" s="988"/>
      <c r="I219" s="73"/>
      <c r="J219" s="73"/>
      <c r="K219" s="74"/>
      <c r="L219" s="74"/>
      <c r="M219" s="989"/>
      <c r="N219" s="74"/>
      <c r="O219" s="74"/>
      <c r="P219" s="74"/>
      <c r="Q219" s="74"/>
      <c r="R219" s="74"/>
      <c r="S219" s="73"/>
      <c r="T219" s="73"/>
      <c r="U219" s="73"/>
      <c r="V219" s="73"/>
      <c r="W219" s="73"/>
      <c r="X219" s="73"/>
      <c r="Y219" s="73"/>
      <c r="Z219" s="73"/>
    </row>
    <row r="220" spans="1:26" ht="15.75" customHeight="1">
      <c r="A220" s="73"/>
      <c r="B220" s="73"/>
      <c r="C220" s="73"/>
      <c r="D220" s="73"/>
      <c r="E220" s="970"/>
      <c r="F220" s="73"/>
      <c r="G220" s="591"/>
      <c r="H220" s="988"/>
      <c r="I220" s="73"/>
      <c r="J220" s="73"/>
      <c r="K220" s="74"/>
      <c r="L220" s="74"/>
      <c r="M220" s="989"/>
      <c r="N220" s="74"/>
      <c r="O220" s="74"/>
      <c r="P220" s="74"/>
      <c r="Q220" s="74"/>
      <c r="R220" s="74"/>
      <c r="S220" s="73"/>
      <c r="T220" s="73"/>
      <c r="U220" s="73"/>
      <c r="V220" s="73"/>
      <c r="W220" s="73"/>
      <c r="X220" s="73"/>
      <c r="Y220" s="73"/>
      <c r="Z220" s="73"/>
    </row>
    <row r="221" spans="1:26" ht="15.75" customHeight="1">
      <c r="A221" s="73"/>
      <c r="B221" s="73"/>
      <c r="C221" s="73"/>
      <c r="D221" s="73"/>
      <c r="E221" s="970"/>
      <c r="F221" s="73"/>
      <c r="G221" s="591"/>
      <c r="H221" s="988"/>
      <c r="I221" s="73"/>
      <c r="J221" s="73"/>
      <c r="K221" s="74"/>
      <c r="L221" s="74"/>
      <c r="M221" s="989"/>
      <c r="N221" s="74"/>
      <c r="O221" s="74"/>
      <c r="P221" s="74"/>
      <c r="Q221" s="74"/>
      <c r="R221" s="74"/>
      <c r="S221" s="73"/>
      <c r="T221" s="73"/>
      <c r="U221" s="73"/>
      <c r="V221" s="73"/>
      <c r="W221" s="73"/>
      <c r="X221" s="73"/>
      <c r="Y221" s="73"/>
      <c r="Z221" s="73"/>
    </row>
    <row r="222" spans="1:26" ht="15.75" customHeight="1">
      <c r="A222" s="73"/>
      <c r="B222" s="73"/>
      <c r="C222" s="73"/>
      <c r="D222" s="73"/>
      <c r="E222" s="970"/>
      <c r="F222" s="73"/>
      <c r="G222" s="591"/>
      <c r="H222" s="988"/>
      <c r="I222" s="73"/>
      <c r="J222" s="73"/>
      <c r="K222" s="74"/>
      <c r="L222" s="74"/>
      <c r="M222" s="989"/>
      <c r="N222" s="74"/>
      <c r="O222" s="74"/>
      <c r="P222" s="74"/>
      <c r="Q222" s="74"/>
      <c r="R222" s="74"/>
      <c r="S222" s="73"/>
      <c r="T222" s="73"/>
      <c r="U222" s="73"/>
      <c r="V222" s="73"/>
      <c r="W222" s="73"/>
      <c r="X222" s="73"/>
      <c r="Y222" s="73"/>
      <c r="Z222" s="73"/>
    </row>
    <row r="223" spans="1:26" ht="15.75" customHeight="1">
      <c r="A223" s="73"/>
      <c r="B223" s="73"/>
      <c r="C223" s="73"/>
      <c r="D223" s="73"/>
      <c r="E223" s="970"/>
      <c r="F223" s="73"/>
      <c r="G223" s="591"/>
      <c r="H223" s="988"/>
      <c r="I223" s="73"/>
      <c r="J223" s="73"/>
      <c r="K223" s="74"/>
      <c r="L223" s="74"/>
      <c r="M223" s="989"/>
      <c r="N223" s="74"/>
      <c r="O223" s="74"/>
      <c r="P223" s="74"/>
      <c r="Q223" s="74"/>
      <c r="R223" s="74"/>
      <c r="S223" s="73"/>
      <c r="T223" s="73"/>
      <c r="U223" s="73"/>
      <c r="V223" s="73"/>
      <c r="W223" s="73"/>
      <c r="X223" s="73"/>
      <c r="Y223" s="73"/>
      <c r="Z223" s="73"/>
    </row>
    <row r="224" spans="1:26" ht="15.75" customHeight="1">
      <c r="A224" s="73"/>
      <c r="B224" s="73"/>
      <c r="C224" s="73"/>
      <c r="D224" s="73"/>
      <c r="E224" s="970"/>
      <c r="F224" s="73"/>
      <c r="G224" s="591"/>
      <c r="H224" s="988"/>
      <c r="I224" s="73"/>
      <c r="J224" s="73"/>
      <c r="K224" s="74"/>
      <c r="L224" s="74"/>
      <c r="M224" s="989"/>
      <c r="N224" s="74"/>
      <c r="O224" s="74"/>
      <c r="P224" s="74"/>
      <c r="Q224" s="74"/>
      <c r="R224" s="74"/>
      <c r="S224" s="73"/>
      <c r="T224" s="73"/>
      <c r="U224" s="73"/>
      <c r="V224" s="73"/>
      <c r="W224" s="73"/>
      <c r="X224" s="73"/>
      <c r="Y224" s="73"/>
      <c r="Z224" s="73"/>
    </row>
    <row r="225" spans="1:26" ht="15.75" customHeight="1">
      <c r="A225" s="73"/>
      <c r="B225" s="73"/>
      <c r="C225" s="73"/>
      <c r="D225" s="73"/>
      <c r="E225" s="970"/>
      <c r="F225" s="73"/>
      <c r="G225" s="591"/>
      <c r="H225" s="988"/>
      <c r="I225" s="73"/>
      <c r="J225" s="73"/>
      <c r="K225" s="74"/>
      <c r="L225" s="74"/>
      <c r="M225" s="989"/>
      <c r="N225" s="74"/>
      <c r="O225" s="74"/>
      <c r="P225" s="74"/>
      <c r="Q225" s="74"/>
      <c r="R225" s="74"/>
      <c r="S225" s="73"/>
      <c r="T225" s="73"/>
      <c r="U225" s="73"/>
      <c r="V225" s="73"/>
      <c r="W225" s="73"/>
      <c r="X225" s="73"/>
      <c r="Y225" s="73"/>
      <c r="Z225" s="73"/>
    </row>
    <row r="226" spans="1:26" ht="15.75" customHeight="1">
      <c r="A226" s="73"/>
      <c r="B226" s="73"/>
      <c r="C226" s="73"/>
      <c r="D226" s="73"/>
      <c r="E226" s="970"/>
      <c r="F226" s="73"/>
      <c r="G226" s="591"/>
      <c r="H226" s="988"/>
      <c r="I226" s="73"/>
      <c r="J226" s="73"/>
      <c r="K226" s="74"/>
      <c r="L226" s="74"/>
      <c r="M226" s="989"/>
      <c r="N226" s="74"/>
      <c r="O226" s="74"/>
      <c r="P226" s="74"/>
      <c r="Q226" s="74"/>
      <c r="R226" s="74"/>
      <c r="S226" s="73"/>
      <c r="T226" s="73"/>
      <c r="U226" s="73"/>
      <c r="V226" s="73"/>
      <c r="W226" s="73"/>
      <c r="X226" s="73"/>
      <c r="Y226" s="73"/>
      <c r="Z226" s="73"/>
    </row>
    <row r="227" spans="1:26" ht="15.75" customHeight="1">
      <c r="A227" s="73"/>
      <c r="B227" s="73"/>
      <c r="C227" s="73"/>
      <c r="D227" s="73"/>
      <c r="E227" s="970"/>
      <c r="F227" s="73"/>
      <c r="G227" s="591"/>
      <c r="H227" s="988"/>
      <c r="I227" s="73"/>
      <c r="J227" s="73"/>
      <c r="K227" s="74"/>
      <c r="L227" s="74"/>
      <c r="M227" s="989"/>
      <c r="N227" s="74"/>
      <c r="O227" s="74"/>
      <c r="P227" s="74"/>
      <c r="Q227" s="74"/>
      <c r="R227" s="74"/>
      <c r="S227" s="73"/>
      <c r="T227" s="73"/>
      <c r="U227" s="73"/>
      <c r="V227" s="73"/>
      <c r="W227" s="73"/>
      <c r="X227" s="73"/>
      <c r="Y227" s="73"/>
      <c r="Z227" s="73"/>
    </row>
    <row r="228" spans="1:26" ht="15.75" customHeight="1">
      <c r="A228" s="73"/>
      <c r="B228" s="73"/>
      <c r="C228" s="73"/>
      <c r="D228" s="73"/>
      <c r="E228" s="970"/>
      <c r="F228" s="73"/>
      <c r="G228" s="591"/>
      <c r="H228" s="988"/>
      <c r="I228" s="73"/>
      <c r="J228" s="73"/>
      <c r="K228" s="74"/>
      <c r="L228" s="74"/>
      <c r="M228" s="989"/>
      <c r="N228" s="74"/>
      <c r="O228" s="74"/>
      <c r="P228" s="74"/>
      <c r="Q228" s="74"/>
      <c r="R228" s="74"/>
      <c r="S228" s="73"/>
      <c r="T228" s="73"/>
      <c r="U228" s="73"/>
      <c r="V228" s="73"/>
      <c r="W228" s="73"/>
      <c r="X228" s="73"/>
      <c r="Y228" s="73"/>
      <c r="Z228" s="73"/>
    </row>
    <row r="229" spans="1:26" ht="15.75" customHeight="1">
      <c r="A229" s="73"/>
      <c r="B229" s="73"/>
      <c r="C229" s="73"/>
      <c r="D229" s="73"/>
      <c r="E229" s="970"/>
      <c r="F229" s="73"/>
      <c r="G229" s="591"/>
      <c r="H229" s="988"/>
      <c r="I229" s="73"/>
      <c r="J229" s="73"/>
      <c r="K229" s="74"/>
      <c r="L229" s="74"/>
      <c r="M229" s="989"/>
      <c r="N229" s="74"/>
      <c r="O229" s="74"/>
      <c r="P229" s="74"/>
      <c r="Q229" s="74"/>
      <c r="R229" s="74"/>
      <c r="S229" s="73"/>
      <c r="T229" s="73"/>
      <c r="U229" s="73"/>
      <c r="V229" s="73"/>
      <c r="W229" s="73"/>
      <c r="X229" s="73"/>
      <c r="Y229" s="73"/>
      <c r="Z229" s="73"/>
    </row>
    <row r="230" spans="1:26" ht="15.75" customHeight="1">
      <c r="A230" s="73"/>
      <c r="B230" s="73"/>
      <c r="C230" s="73"/>
      <c r="D230" s="73"/>
      <c r="E230" s="970"/>
      <c r="F230" s="73"/>
      <c r="G230" s="591"/>
      <c r="H230" s="988"/>
      <c r="I230" s="73"/>
      <c r="J230" s="73"/>
      <c r="K230" s="74"/>
      <c r="L230" s="74"/>
      <c r="M230" s="989"/>
      <c r="N230" s="74"/>
      <c r="O230" s="74"/>
      <c r="P230" s="74"/>
      <c r="Q230" s="74"/>
      <c r="R230" s="74"/>
      <c r="S230" s="73"/>
      <c r="T230" s="73"/>
      <c r="U230" s="73"/>
      <c r="V230" s="73"/>
      <c r="W230" s="73"/>
      <c r="X230" s="73"/>
      <c r="Y230" s="73"/>
      <c r="Z230" s="73"/>
    </row>
    <row r="231" spans="1:26" ht="15.75" customHeight="1">
      <c r="A231" s="73"/>
      <c r="B231" s="73"/>
      <c r="C231" s="73"/>
      <c r="D231" s="73"/>
      <c r="E231" s="970"/>
      <c r="F231" s="73"/>
      <c r="G231" s="591"/>
      <c r="H231" s="988"/>
      <c r="I231" s="73"/>
      <c r="J231" s="73"/>
      <c r="K231" s="74"/>
      <c r="L231" s="74"/>
      <c r="M231" s="989"/>
      <c r="N231" s="74"/>
      <c r="O231" s="74"/>
      <c r="P231" s="74"/>
      <c r="Q231" s="74"/>
      <c r="R231" s="74"/>
      <c r="S231" s="73"/>
      <c r="T231" s="73"/>
      <c r="U231" s="73"/>
      <c r="V231" s="73"/>
      <c r="W231" s="73"/>
      <c r="X231" s="73"/>
      <c r="Y231" s="73"/>
      <c r="Z231" s="73"/>
    </row>
    <row r="232" spans="1:26" ht="15.75" customHeight="1">
      <c r="A232" s="73"/>
      <c r="B232" s="73"/>
      <c r="C232" s="73"/>
      <c r="D232" s="73"/>
      <c r="E232" s="970"/>
      <c r="F232" s="73"/>
      <c r="G232" s="591"/>
      <c r="H232" s="988"/>
      <c r="I232" s="73"/>
      <c r="J232" s="73"/>
      <c r="K232" s="74"/>
      <c r="L232" s="74"/>
      <c r="M232" s="989"/>
      <c r="N232" s="74"/>
      <c r="O232" s="74"/>
      <c r="P232" s="74"/>
      <c r="Q232" s="74"/>
      <c r="R232" s="74"/>
      <c r="S232" s="73"/>
      <c r="T232" s="73"/>
      <c r="U232" s="73"/>
      <c r="V232" s="73"/>
      <c r="W232" s="73"/>
      <c r="X232" s="73"/>
      <c r="Y232" s="73"/>
      <c r="Z232" s="73"/>
    </row>
    <row r="233" spans="1:26" ht="15.75" customHeight="1">
      <c r="A233" s="73"/>
      <c r="B233" s="73"/>
      <c r="C233" s="73"/>
      <c r="D233" s="73"/>
      <c r="E233" s="970"/>
      <c r="F233" s="73"/>
      <c r="G233" s="591"/>
      <c r="H233" s="988"/>
      <c r="I233" s="73"/>
      <c r="J233" s="73"/>
      <c r="K233" s="74"/>
      <c r="L233" s="74"/>
      <c r="M233" s="989"/>
      <c r="N233" s="74"/>
      <c r="O233" s="74"/>
      <c r="P233" s="74"/>
      <c r="Q233" s="74"/>
      <c r="R233" s="74"/>
      <c r="S233" s="73"/>
      <c r="T233" s="73"/>
      <c r="U233" s="73"/>
      <c r="V233" s="73"/>
      <c r="W233" s="73"/>
      <c r="X233" s="73"/>
      <c r="Y233" s="73"/>
      <c r="Z233" s="73"/>
    </row>
    <row r="234" spans="1:26" ht="15.75" customHeight="1">
      <c r="A234" s="73"/>
      <c r="B234" s="73"/>
      <c r="C234" s="73"/>
      <c r="D234" s="73"/>
      <c r="E234" s="970"/>
      <c r="F234" s="73"/>
      <c r="G234" s="591"/>
      <c r="H234" s="988"/>
      <c r="I234" s="73"/>
      <c r="J234" s="73"/>
      <c r="K234" s="74"/>
      <c r="L234" s="74"/>
      <c r="M234" s="989"/>
      <c r="N234" s="74"/>
      <c r="O234" s="74"/>
      <c r="P234" s="74"/>
      <c r="Q234" s="74"/>
      <c r="R234" s="74"/>
      <c r="S234" s="73"/>
      <c r="T234" s="73"/>
      <c r="U234" s="73"/>
      <c r="V234" s="73"/>
      <c r="W234" s="73"/>
      <c r="X234" s="73"/>
      <c r="Y234" s="73"/>
      <c r="Z234" s="73"/>
    </row>
    <row r="235" spans="1:26" ht="15.75" customHeight="1">
      <c r="A235" s="73"/>
      <c r="B235" s="73"/>
      <c r="C235" s="73"/>
      <c r="D235" s="73"/>
      <c r="E235" s="970"/>
      <c r="F235" s="73"/>
      <c r="G235" s="591"/>
      <c r="H235" s="988"/>
      <c r="I235" s="73"/>
      <c r="J235" s="73"/>
      <c r="K235" s="74"/>
      <c r="L235" s="74"/>
      <c r="M235" s="989"/>
      <c r="N235" s="74"/>
      <c r="O235" s="74"/>
      <c r="P235" s="74"/>
      <c r="Q235" s="74"/>
      <c r="R235" s="74"/>
      <c r="S235" s="73"/>
      <c r="T235" s="73"/>
      <c r="U235" s="73"/>
      <c r="V235" s="73"/>
      <c r="W235" s="73"/>
      <c r="X235" s="73"/>
      <c r="Y235" s="73"/>
      <c r="Z235" s="73"/>
    </row>
    <row r="236" spans="1:26" ht="15.75" customHeight="1">
      <c r="A236" s="73"/>
      <c r="B236" s="73"/>
      <c r="C236" s="73"/>
      <c r="D236" s="73"/>
      <c r="E236" s="970"/>
      <c r="F236" s="73"/>
      <c r="G236" s="591"/>
      <c r="H236" s="988"/>
      <c r="I236" s="73"/>
      <c r="J236" s="73"/>
      <c r="K236" s="74"/>
      <c r="L236" s="74"/>
      <c r="M236" s="989"/>
      <c r="N236" s="74"/>
      <c r="O236" s="74"/>
      <c r="P236" s="74"/>
      <c r="Q236" s="74"/>
      <c r="R236" s="74"/>
      <c r="S236" s="73"/>
      <c r="T236" s="73"/>
      <c r="U236" s="73"/>
      <c r="V236" s="73"/>
      <c r="W236" s="73"/>
      <c r="X236" s="73"/>
      <c r="Y236" s="73"/>
      <c r="Z236" s="73"/>
    </row>
    <row r="237" spans="1:26" ht="15.75" customHeight="1">
      <c r="A237" s="73"/>
      <c r="B237" s="73"/>
      <c r="C237" s="73"/>
      <c r="D237" s="73"/>
      <c r="E237" s="970"/>
      <c r="F237" s="73"/>
      <c r="G237" s="591"/>
      <c r="H237" s="988"/>
      <c r="I237" s="73"/>
      <c r="J237" s="73"/>
      <c r="K237" s="74"/>
      <c r="L237" s="74"/>
      <c r="M237" s="989"/>
      <c r="N237" s="74"/>
      <c r="O237" s="74"/>
      <c r="P237" s="74"/>
      <c r="Q237" s="74"/>
      <c r="R237" s="74"/>
      <c r="S237" s="73"/>
      <c r="T237" s="73"/>
      <c r="U237" s="73"/>
      <c r="V237" s="73"/>
      <c r="W237" s="73"/>
      <c r="X237" s="73"/>
      <c r="Y237" s="73"/>
      <c r="Z237" s="73"/>
    </row>
    <row r="238" spans="1:26" ht="15.75" customHeight="1">
      <c r="A238" s="73"/>
      <c r="B238" s="73"/>
      <c r="C238" s="73"/>
      <c r="D238" s="73"/>
      <c r="E238" s="970"/>
      <c r="F238" s="73"/>
      <c r="G238" s="591"/>
      <c r="H238" s="988"/>
      <c r="I238" s="73"/>
      <c r="J238" s="73"/>
      <c r="K238" s="74"/>
      <c r="L238" s="74"/>
      <c r="M238" s="989"/>
      <c r="N238" s="74"/>
      <c r="O238" s="74"/>
      <c r="P238" s="74"/>
      <c r="Q238" s="74"/>
      <c r="R238" s="74"/>
      <c r="S238" s="73"/>
      <c r="T238" s="73"/>
      <c r="U238" s="73"/>
      <c r="V238" s="73"/>
      <c r="W238" s="73"/>
      <c r="X238" s="73"/>
      <c r="Y238" s="73"/>
      <c r="Z238" s="73"/>
    </row>
    <row r="239" spans="1:26" ht="15.75" customHeight="1">
      <c r="A239" s="73"/>
      <c r="B239" s="73"/>
      <c r="C239" s="73"/>
      <c r="D239" s="73"/>
      <c r="E239" s="970"/>
      <c r="F239" s="73"/>
      <c r="G239" s="591"/>
      <c r="H239" s="988"/>
      <c r="I239" s="73"/>
      <c r="J239" s="73"/>
      <c r="K239" s="74"/>
      <c r="L239" s="74"/>
      <c r="M239" s="989"/>
      <c r="N239" s="74"/>
      <c r="O239" s="74"/>
      <c r="P239" s="74"/>
      <c r="Q239" s="74"/>
      <c r="R239" s="74"/>
      <c r="S239" s="73"/>
      <c r="T239" s="73"/>
      <c r="U239" s="73"/>
      <c r="V239" s="73"/>
      <c r="W239" s="73"/>
      <c r="X239" s="73"/>
      <c r="Y239" s="73"/>
      <c r="Z239" s="73"/>
    </row>
    <row r="240" spans="1:26" ht="15.75" customHeight="1">
      <c r="A240" s="73"/>
      <c r="B240" s="73"/>
      <c r="C240" s="73"/>
      <c r="D240" s="73"/>
      <c r="E240" s="970"/>
      <c r="F240" s="73"/>
      <c r="G240" s="591"/>
      <c r="H240" s="988"/>
      <c r="I240" s="73"/>
      <c r="J240" s="73"/>
      <c r="K240" s="74"/>
      <c r="L240" s="74"/>
      <c r="M240" s="989"/>
      <c r="N240" s="74"/>
      <c r="O240" s="74"/>
      <c r="P240" s="74"/>
      <c r="Q240" s="74"/>
      <c r="R240" s="74"/>
      <c r="S240" s="73"/>
      <c r="T240" s="73"/>
      <c r="U240" s="73"/>
      <c r="V240" s="73"/>
      <c r="W240" s="73"/>
      <c r="X240" s="73"/>
      <c r="Y240" s="73"/>
      <c r="Z240" s="73"/>
    </row>
    <row r="241" spans="1:26" ht="15.75" customHeight="1">
      <c r="A241" s="73"/>
      <c r="B241" s="73"/>
      <c r="C241" s="73"/>
      <c r="D241" s="73"/>
      <c r="E241" s="970"/>
      <c r="F241" s="73"/>
      <c r="G241" s="591"/>
      <c r="H241" s="988"/>
      <c r="I241" s="73"/>
      <c r="J241" s="73"/>
      <c r="K241" s="74"/>
      <c r="L241" s="74"/>
      <c r="M241" s="989"/>
      <c r="N241" s="74"/>
      <c r="O241" s="74"/>
      <c r="P241" s="74"/>
      <c r="Q241" s="74"/>
      <c r="R241" s="74"/>
      <c r="S241" s="73"/>
      <c r="T241" s="73"/>
      <c r="U241" s="73"/>
      <c r="V241" s="73"/>
      <c r="W241" s="73"/>
      <c r="X241" s="73"/>
      <c r="Y241" s="73"/>
      <c r="Z241" s="73"/>
    </row>
    <row r="242" spans="1:26" ht="15.75" customHeight="1">
      <c r="A242" s="73"/>
      <c r="B242" s="73"/>
      <c r="C242" s="73"/>
      <c r="D242" s="73"/>
      <c r="E242" s="970"/>
      <c r="F242" s="73"/>
      <c r="G242" s="591"/>
      <c r="H242" s="988"/>
      <c r="I242" s="73"/>
      <c r="J242" s="73"/>
      <c r="K242" s="74"/>
      <c r="L242" s="74"/>
      <c r="M242" s="989"/>
      <c r="N242" s="74"/>
      <c r="O242" s="74"/>
      <c r="P242" s="74"/>
      <c r="Q242" s="74"/>
      <c r="R242" s="74"/>
      <c r="S242" s="73"/>
      <c r="T242" s="73"/>
      <c r="U242" s="73"/>
      <c r="V242" s="73"/>
      <c r="W242" s="73"/>
      <c r="X242" s="73"/>
      <c r="Y242" s="73"/>
      <c r="Z242" s="73"/>
    </row>
    <row r="243" spans="1:26" ht="15.75" customHeight="1">
      <c r="A243" s="73"/>
      <c r="B243" s="73"/>
      <c r="C243" s="73"/>
      <c r="D243" s="73"/>
      <c r="E243" s="970"/>
      <c r="F243" s="73"/>
      <c r="G243" s="591"/>
      <c r="H243" s="988"/>
      <c r="I243" s="73"/>
      <c r="J243" s="73"/>
      <c r="K243" s="74"/>
      <c r="L243" s="74"/>
      <c r="M243" s="989"/>
      <c r="N243" s="74"/>
      <c r="O243" s="74"/>
      <c r="P243" s="74"/>
      <c r="Q243" s="74"/>
      <c r="R243" s="74"/>
      <c r="S243" s="73"/>
      <c r="T243" s="73"/>
      <c r="U243" s="73"/>
      <c r="V243" s="73"/>
      <c r="W243" s="73"/>
      <c r="X243" s="73"/>
      <c r="Y243" s="73"/>
      <c r="Z243" s="73"/>
    </row>
    <row r="244" spans="1:26" ht="15.75" customHeight="1">
      <c r="A244" s="73"/>
      <c r="B244" s="73"/>
      <c r="C244" s="73"/>
      <c r="D244" s="73"/>
      <c r="E244" s="970"/>
      <c r="F244" s="73"/>
      <c r="G244" s="591"/>
      <c r="H244" s="988"/>
      <c r="I244" s="73"/>
      <c r="J244" s="73"/>
      <c r="K244" s="74"/>
      <c r="L244" s="74"/>
      <c r="M244" s="989"/>
      <c r="N244" s="74"/>
      <c r="O244" s="74"/>
      <c r="P244" s="74"/>
      <c r="Q244" s="74"/>
      <c r="R244" s="74"/>
      <c r="S244" s="73"/>
      <c r="T244" s="73"/>
      <c r="U244" s="73"/>
      <c r="V244" s="73"/>
      <c r="W244" s="73"/>
      <c r="X244" s="73"/>
      <c r="Y244" s="73"/>
      <c r="Z244" s="73"/>
    </row>
    <row r="245" spans="1:26" ht="15.75" customHeight="1">
      <c r="A245" s="73"/>
      <c r="B245" s="73"/>
      <c r="C245" s="73"/>
      <c r="D245" s="73"/>
      <c r="E245" s="970"/>
      <c r="F245" s="73"/>
      <c r="G245" s="591"/>
      <c r="H245" s="988"/>
      <c r="I245" s="73"/>
      <c r="J245" s="73"/>
      <c r="K245" s="74"/>
      <c r="L245" s="74"/>
      <c r="M245" s="989"/>
      <c r="N245" s="74"/>
      <c r="O245" s="74"/>
      <c r="P245" s="74"/>
      <c r="Q245" s="74"/>
      <c r="R245" s="74"/>
      <c r="S245" s="73"/>
      <c r="T245" s="73"/>
      <c r="U245" s="73"/>
      <c r="V245" s="73"/>
      <c r="W245" s="73"/>
      <c r="X245" s="73"/>
      <c r="Y245" s="73"/>
      <c r="Z245" s="73"/>
    </row>
    <row r="246" spans="1:26" ht="15.75" customHeight="1">
      <c r="A246" s="73"/>
      <c r="B246" s="73"/>
      <c r="C246" s="73"/>
      <c r="D246" s="73"/>
      <c r="E246" s="970"/>
      <c r="F246" s="73"/>
      <c r="G246" s="591"/>
      <c r="H246" s="988"/>
      <c r="I246" s="73"/>
      <c r="J246" s="73"/>
      <c r="K246" s="74"/>
      <c r="L246" s="74"/>
      <c r="M246" s="989"/>
      <c r="N246" s="74"/>
      <c r="O246" s="74"/>
      <c r="P246" s="74"/>
      <c r="Q246" s="74"/>
      <c r="R246" s="74"/>
      <c r="S246" s="73"/>
      <c r="T246" s="73"/>
      <c r="U246" s="73"/>
      <c r="V246" s="73"/>
      <c r="W246" s="73"/>
      <c r="X246" s="73"/>
      <c r="Y246" s="73"/>
      <c r="Z246" s="73"/>
    </row>
    <row r="247" spans="1:26" ht="15.75" customHeight="1">
      <c r="A247" s="73"/>
      <c r="B247" s="73"/>
      <c r="C247" s="73"/>
      <c r="D247" s="73"/>
      <c r="E247" s="970"/>
      <c r="F247" s="73"/>
      <c r="G247" s="591"/>
      <c r="H247" s="988"/>
      <c r="I247" s="73"/>
      <c r="J247" s="73"/>
      <c r="K247" s="74"/>
      <c r="L247" s="74"/>
      <c r="M247" s="989"/>
      <c r="N247" s="74"/>
      <c r="O247" s="74"/>
      <c r="P247" s="74"/>
      <c r="Q247" s="74"/>
      <c r="R247" s="74"/>
      <c r="S247" s="73"/>
      <c r="T247" s="73"/>
      <c r="U247" s="73"/>
      <c r="V247" s="73"/>
      <c r="W247" s="73"/>
      <c r="X247" s="73"/>
      <c r="Y247" s="73"/>
      <c r="Z247" s="73"/>
    </row>
    <row r="248" spans="1:26" ht="15.75" customHeight="1">
      <c r="A248" s="73"/>
      <c r="B248" s="73"/>
      <c r="C248" s="73"/>
      <c r="D248" s="73"/>
      <c r="E248" s="970"/>
      <c r="F248" s="73"/>
      <c r="G248" s="591"/>
      <c r="H248" s="988"/>
      <c r="I248" s="73"/>
      <c r="J248" s="73"/>
      <c r="K248" s="74"/>
      <c r="L248" s="74"/>
      <c r="M248" s="989"/>
      <c r="N248" s="74"/>
      <c r="O248" s="74"/>
      <c r="P248" s="74"/>
      <c r="Q248" s="74"/>
      <c r="R248" s="74"/>
      <c r="S248" s="73"/>
      <c r="T248" s="73"/>
      <c r="U248" s="73"/>
      <c r="V248" s="73"/>
      <c r="W248" s="73"/>
      <c r="X248" s="73"/>
      <c r="Y248" s="73"/>
      <c r="Z248" s="73"/>
    </row>
    <row r="249" spans="1:26" ht="15.75" customHeight="1">
      <c r="A249" s="73"/>
      <c r="B249" s="73"/>
      <c r="C249" s="73"/>
      <c r="D249" s="73"/>
      <c r="E249" s="970"/>
      <c r="F249" s="73"/>
      <c r="G249" s="591"/>
      <c r="H249" s="988"/>
      <c r="I249" s="73"/>
      <c r="J249" s="73"/>
      <c r="K249" s="74"/>
      <c r="L249" s="74"/>
      <c r="M249" s="989"/>
      <c r="N249" s="74"/>
      <c r="O249" s="74"/>
      <c r="P249" s="74"/>
      <c r="Q249" s="74"/>
      <c r="R249" s="74"/>
      <c r="S249" s="73"/>
      <c r="T249" s="73"/>
      <c r="U249" s="73"/>
      <c r="V249" s="73"/>
      <c r="W249" s="73"/>
      <c r="X249" s="73"/>
      <c r="Y249" s="73"/>
      <c r="Z249" s="73"/>
    </row>
    <row r="250" spans="1:26" ht="15.75" customHeight="1">
      <c r="A250" s="73"/>
      <c r="B250" s="73"/>
      <c r="C250" s="73"/>
      <c r="D250" s="73"/>
      <c r="E250" s="970"/>
      <c r="F250" s="73"/>
      <c r="G250" s="591"/>
      <c r="H250" s="988"/>
      <c r="I250" s="73"/>
      <c r="J250" s="73"/>
      <c r="K250" s="74"/>
      <c r="L250" s="74"/>
      <c r="M250" s="989"/>
      <c r="N250" s="74"/>
      <c r="O250" s="74"/>
      <c r="P250" s="74"/>
      <c r="Q250" s="74"/>
      <c r="R250" s="74"/>
      <c r="S250" s="73"/>
      <c r="T250" s="73"/>
      <c r="U250" s="73"/>
      <c r="V250" s="73"/>
      <c r="W250" s="73"/>
      <c r="X250" s="73"/>
      <c r="Y250" s="73"/>
      <c r="Z250" s="73"/>
    </row>
    <row r="251" spans="1:26" ht="15.75" customHeight="1">
      <c r="A251" s="73"/>
      <c r="B251" s="73"/>
      <c r="C251" s="73"/>
      <c r="D251" s="73"/>
      <c r="E251" s="970"/>
      <c r="F251" s="73"/>
      <c r="G251" s="591"/>
      <c r="H251" s="988"/>
      <c r="I251" s="73"/>
      <c r="J251" s="73"/>
      <c r="K251" s="74"/>
      <c r="L251" s="74"/>
      <c r="M251" s="989"/>
      <c r="N251" s="74"/>
      <c r="O251" s="74"/>
      <c r="P251" s="74"/>
      <c r="Q251" s="74"/>
      <c r="R251" s="74"/>
      <c r="S251" s="73"/>
      <c r="T251" s="73"/>
      <c r="U251" s="73"/>
      <c r="V251" s="73"/>
      <c r="W251" s="73"/>
      <c r="X251" s="73"/>
      <c r="Y251" s="73"/>
      <c r="Z251" s="73"/>
    </row>
    <row r="252" spans="1:26" ht="15.75" customHeight="1">
      <c r="A252" s="73"/>
      <c r="B252" s="73"/>
      <c r="C252" s="73"/>
      <c r="D252" s="73"/>
      <c r="E252" s="970"/>
      <c r="F252" s="73"/>
      <c r="G252" s="591"/>
      <c r="H252" s="988"/>
      <c r="I252" s="73"/>
      <c r="J252" s="73"/>
      <c r="K252" s="74"/>
      <c r="L252" s="74"/>
      <c r="M252" s="989"/>
      <c r="N252" s="74"/>
      <c r="O252" s="74"/>
      <c r="P252" s="74"/>
      <c r="Q252" s="74"/>
      <c r="R252" s="74"/>
      <c r="S252" s="73"/>
      <c r="T252" s="73"/>
      <c r="U252" s="73"/>
      <c r="V252" s="73"/>
      <c r="W252" s="73"/>
      <c r="X252" s="73"/>
      <c r="Y252" s="73"/>
      <c r="Z252" s="73"/>
    </row>
    <row r="253" spans="1:26" ht="15.75" customHeight="1">
      <c r="A253" s="73"/>
      <c r="B253" s="73"/>
      <c r="C253" s="73"/>
      <c r="D253" s="73"/>
      <c r="E253" s="970"/>
      <c r="F253" s="73"/>
      <c r="G253" s="591"/>
      <c r="H253" s="988"/>
      <c r="I253" s="73"/>
      <c r="J253" s="73"/>
      <c r="K253" s="74"/>
      <c r="L253" s="74"/>
      <c r="M253" s="989"/>
      <c r="N253" s="74"/>
      <c r="O253" s="74"/>
      <c r="P253" s="74"/>
      <c r="Q253" s="74"/>
      <c r="R253" s="74"/>
      <c r="S253" s="73"/>
      <c r="T253" s="73"/>
      <c r="U253" s="73"/>
      <c r="V253" s="73"/>
      <c r="W253" s="73"/>
      <c r="X253" s="73"/>
      <c r="Y253" s="73"/>
      <c r="Z253" s="73"/>
    </row>
    <row r="254" spans="1:26" ht="15.75" customHeight="1">
      <c r="A254" s="73"/>
      <c r="B254" s="73"/>
      <c r="C254" s="73"/>
      <c r="D254" s="73"/>
      <c r="E254" s="970"/>
      <c r="F254" s="73"/>
      <c r="G254" s="591"/>
      <c r="H254" s="988"/>
      <c r="I254" s="73"/>
      <c r="J254" s="73"/>
      <c r="K254" s="74"/>
      <c r="L254" s="74"/>
      <c r="M254" s="989"/>
      <c r="N254" s="74"/>
      <c r="O254" s="74"/>
      <c r="P254" s="74"/>
      <c r="Q254" s="74"/>
      <c r="R254" s="74"/>
      <c r="S254" s="73"/>
      <c r="T254" s="73"/>
      <c r="U254" s="73"/>
      <c r="V254" s="73"/>
      <c r="W254" s="73"/>
      <c r="X254" s="73"/>
      <c r="Y254" s="73"/>
      <c r="Z254" s="73"/>
    </row>
    <row r="255" spans="1:26" ht="15.75" customHeight="1">
      <c r="A255" s="73"/>
      <c r="B255" s="73"/>
      <c r="C255" s="73"/>
      <c r="D255" s="73"/>
      <c r="E255" s="970"/>
      <c r="F255" s="73"/>
      <c r="G255" s="591"/>
      <c r="H255" s="988"/>
      <c r="I255" s="73"/>
      <c r="J255" s="73"/>
      <c r="K255" s="74"/>
      <c r="L255" s="74"/>
      <c r="M255" s="989"/>
      <c r="N255" s="74"/>
      <c r="O255" s="74"/>
      <c r="P255" s="74"/>
      <c r="Q255" s="74"/>
      <c r="R255" s="74"/>
      <c r="S255" s="73"/>
      <c r="T255" s="73"/>
      <c r="U255" s="73"/>
      <c r="V255" s="73"/>
      <c r="W255" s="73"/>
      <c r="X255" s="73"/>
      <c r="Y255" s="73"/>
      <c r="Z255" s="73"/>
    </row>
    <row r="256" spans="1:26" ht="15.75" customHeight="1">
      <c r="A256" s="73"/>
      <c r="B256" s="73"/>
      <c r="C256" s="73"/>
      <c r="D256" s="73"/>
      <c r="E256" s="970"/>
      <c r="F256" s="73"/>
      <c r="G256" s="591"/>
      <c r="H256" s="988"/>
      <c r="I256" s="73"/>
      <c r="J256" s="73"/>
      <c r="K256" s="74"/>
      <c r="L256" s="74"/>
      <c r="M256" s="989"/>
      <c r="N256" s="74"/>
      <c r="O256" s="74"/>
      <c r="P256" s="74"/>
      <c r="Q256" s="74"/>
      <c r="R256" s="74"/>
      <c r="S256" s="73"/>
      <c r="T256" s="73"/>
      <c r="U256" s="73"/>
      <c r="V256" s="73"/>
      <c r="W256" s="73"/>
      <c r="X256" s="73"/>
      <c r="Y256" s="73"/>
      <c r="Z256" s="73"/>
    </row>
    <row r="257" spans="1:26" ht="15.75" customHeight="1">
      <c r="A257" s="73"/>
      <c r="B257" s="73"/>
      <c r="C257" s="73"/>
      <c r="D257" s="73"/>
      <c r="E257" s="970"/>
      <c r="F257" s="73"/>
      <c r="G257" s="591"/>
      <c r="H257" s="988"/>
      <c r="I257" s="73"/>
      <c r="J257" s="73"/>
      <c r="K257" s="74"/>
      <c r="L257" s="74"/>
      <c r="M257" s="989"/>
      <c r="N257" s="74"/>
      <c r="O257" s="74"/>
      <c r="P257" s="74"/>
      <c r="Q257" s="74"/>
      <c r="R257" s="74"/>
      <c r="S257" s="73"/>
      <c r="T257" s="73"/>
      <c r="U257" s="73"/>
      <c r="V257" s="73"/>
      <c r="W257" s="73"/>
      <c r="X257" s="73"/>
      <c r="Y257" s="73"/>
      <c r="Z257" s="73"/>
    </row>
    <row r="258" spans="1:26" ht="15.75" customHeight="1">
      <c r="A258" s="73"/>
      <c r="B258" s="73"/>
      <c r="C258" s="73"/>
      <c r="D258" s="73"/>
      <c r="E258" s="970"/>
      <c r="F258" s="73"/>
      <c r="G258" s="591"/>
      <c r="H258" s="988"/>
      <c r="I258" s="73"/>
      <c r="J258" s="73"/>
      <c r="K258" s="74"/>
      <c r="L258" s="74"/>
      <c r="M258" s="989"/>
      <c r="N258" s="74"/>
      <c r="O258" s="74"/>
      <c r="P258" s="74"/>
      <c r="Q258" s="74"/>
      <c r="R258" s="74"/>
      <c r="S258" s="73"/>
      <c r="T258" s="73"/>
      <c r="U258" s="73"/>
      <c r="V258" s="73"/>
      <c r="W258" s="73"/>
      <c r="X258" s="73"/>
      <c r="Y258" s="73"/>
      <c r="Z258" s="73"/>
    </row>
    <row r="259" spans="1:26" ht="15.75" customHeight="1">
      <c r="A259" s="73"/>
      <c r="B259" s="73"/>
      <c r="C259" s="73"/>
      <c r="D259" s="73"/>
      <c r="E259" s="970"/>
      <c r="F259" s="73"/>
      <c r="G259" s="591"/>
      <c r="H259" s="988"/>
      <c r="I259" s="73"/>
      <c r="J259" s="73"/>
      <c r="K259" s="74"/>
      <c r="L259" s="74"/>
      <c r="M259" s="989"/>
      <c r="N259" s="74"/>
      <c r="O259" s="74"/>
      <c r="P259" s="74"/>
      <c r="Q259" s="74"/>
      <c r="R259" s="74"/>
      <c r="S259" s="73"/>
      <c r="T259" s="73"/>
      <c r="U259" s="73"/>
      <c r="V259" s="73"/>
      <c r="W259" s="73"/>
      <c r="X259" s="73"/>
      <c r="Y259" s="73"/>
      <c r="Z259" s="73"/>
    </row>
    <row r="260" spans="1:26" ht="15.75" customHeight="1">
      <c r="A260" s="73"/>
      <c r="B260" s="73"/>
      <c r="C260" s="73"/>
      <c r="D260" s="73"/>
      <c r="E260" s="970"/>
      <c r="F260" s="73"/>
      <c r="G260" s="591"/>
      <c r="H260" s="988"/>
      <c r="I260" s="73"/>
      <c r="J260" s="73"/>
      <c r="K260" s="74"/>
      <c r="L260" s="74"/>
      <c r="M260" s="989"/>
      <c r="N260" s="74"/>
      <c r="O260" s="74"/>
      <c r="P260" s="74"/>
      <c r="Q260" s="74"/>
      <c r="R260" s="74"/>
      <c r="S260" s="73"/>
      <c r="T260" s="73"/>
      <c r="U260" s="73"/>
      <c r="V260" s="73"/>
      <c r="W260" s="73"/>
      <c r="X260" s="73"/>
      <c r="Y260" s="73"/>
      <c r="Z260" s="73"/>
    </row>
    <row r="261" spans="1:26" ht="15.75" customHeight="1">
      <c r="A261" s="73"/>
      <c r="B261" s="73"/>
      <c r="C261" s="73"/>
      <c r="D261" s="73"/>
      <c r="E261" s="970"/>
      <c r="F261" s="73"/>
      <c r="G261" s="591"/>
      <c r="H261" s="988"/>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3"/>
      <c r="D262" s="73"/>
      <c r="E262" s="970"/>
      <c r="F262" s="73"/>
      <c r="G262" s="591"/>
      <c r="H262" s="988"/>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3"/>
      <c r="D263" s="73"/>
      <c r="E263" s="970"/>
      <c r="F263" s="73"/>
      <c r="G263" s="591"/>
      <c r="H263" s="988"/>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3"/>
      <c r="D264" s="73"/>
      <c r="E264" s="970"/>
      <c r="F264" s="73"/>
      <c r="G264" s="591"/>
      <c r="H264" s="988"/>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3"/>
      <c r="D265" s="73"/>
      <c r="E265" s="970"/>
      <c r="F265" s="73"/>
      <c r="G265" s="591"/>
      <c r="H265" s="988"/>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3"/>
      <c r="D266" s="73"/>
      <c r="E266" s="970"/>
      <c r="F266" s="73"/>
      <c r="G266" s="591"/>
      <c r="H266" s="988"/>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3"/>
      <c r="D267" s="73"/>
      <c r="E267" s="970"/>
      <c r="F267" s="73"/>
      <c r="G267" s="591"/>
      <c r="H267" s="988"/>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3"/>
      <c r="D268" s="73"/>
      <c r="E268" s="970"/>
      <c r="F268" s="73"/>
      <c r="G268" s="591"/>
      <c r="H268" s="988"/>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3"/>
      <c r="D269" s="73"/>
      <c r="E269" s="970"/>
      <c r="F269" s="73"/>
      <c r="G269" s="591"/>
      <c r="H269" s="988"/>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3"/>
      <c r="D270" s="73"/>
      <c r="E270" s="970"/>
      <c r="F270" s="73"/>
      <c r="G270" s="591"/>
      <c r="H270" s="988"/>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3"/>
      <c r="D271" s="73"/>
      <c r="E271" s="970"/>
      <c r="F271" s="73"/>
      <c r="G271" s="591"/>
      <c r="H271" s="988"/>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3"/>
      <c r="D272" s="73"/>
      <c r="E272" s="970"/>
      <c r="F272" s="73"/>
      <c r="G272" s="591"/>
      <c r="H272" s="988"/>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3"/>
      <c r="D273" s="73"/>
      <c r="E273" s="970"/>
      <c r="F273" s="73"/>
      <c r="G273" s="591"/>
      <c r="H273" s="988"/>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3"/>
      <c r="D274" s="73"/>
      <c r="E274" s="970"/>
      <c r="F274" s="73"/>
      <c r="G274" s="591"/>
      <c r="H274" s="988"/>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3"/>
      <c r="D275" s="73"/>
      <c r="E275" s="970"/>
      <c r="F275" s="73"/>
      <c r="G275" s="591"/>
      <c r="H275" s="988"/>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3"/>
      <c r="D276" s="73"/>
      <c r="E276" s="970"/>
      <c r="F276" s="73"/>
      <c r="G276" s="591"/>
      <c r="H276" s="988"/>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3"/>
      <c r="D277" s="73"/>
      <c r="E277" s="970"/>
      <c r="F277" s="73"/>
      <c r="G277" s="591"/>
      <c r="H277" s="988"/>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3"/>
      <c r="D278" s="73"/>
      <c r="E278" s="970"/>
      <c r="F278" s="73"/>
      <c r="G278" s="591"/>
      <c r="H278" s="988"/>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3"/>
      <c r="D279" s="73"/>
      <c r="E279" s="970"/>
      <c r="F279" s="73"/>
      <c r="G279" s="591"/>
      <c r="H279" s="988"/>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3"/>
      <c r="D280" s="73"/>
      <c r="E280" s="970"/>
      <c r="F280" s="73"/>
      <c r="G280" s="591"/>
      <c r="H280" s="988"/>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3"/>
      <c r="D281" s="73"/>
      <c r="E281" s="970"/>
      <c r="F281" s="73"/>
      <c r="G281" s="591"/>
      <c r="H281" s="988"/>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3"/>
      <c r="D282" s="73"/>
      <c r="E282" s="970"/>
      <c r="F282" s="73"/>
      <c r="G282" s="591"/>
      <c r="H282" s="988"/>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3"/>
      <c r="D283" s="73"/>
      <c r="E283" s="970"/>
      <c r="F283" s="73"/>
      <c r="G283" s="591"/>
      <c r="H283" s="988"/>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3"/>
      <c r="D284" s="73"/>
      <c r="E284" s="970"/>
      <c r="F284" s="73"/>
      <c r="G284" s="591"/>
      <c r="H284" s="988"/>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3"/>
      <c r="D285" s="73"/>
      <c r="E285" s="970"/>
      <c r="F285" s="73"/>
      <c r="G285" s="591"/>
      <c r="H285" s="988"/>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3"/>
      <c r="D286" s="73"/>
      <c r="E286" s="970"/>
      <c r="F286" s="73"/>
      <c r="G286" s="591"/>
      <c r="H286" s="988"/>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3"/>
      <c r="D287" s="73"/>
      <c r="E287" s="970"/>
      <c r="F287" s="73"/>
      <c r="G287" s="591"/>
      <c r="H287" s="988"/>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3"/>
      <c r="D288" s="73"/>
      <c r="E288" s="970"/>
      <c r="F288" s="73"/>
      <c r="G288" s="591"/>
      <c r="H288" s="988"/>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3"/>
      <c r="D289" s="73"/>
      <c r="E289" s="970"/>
      <c r="F289" s="73"/>
      <c r="G289" s="591"/>
      <c r="H289" s="988"/>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3"/>
      <c r="D290" s="73"/>
      <c r="E290" s="970"/>
      <c r="F290" s="73"/>
      <c r="G290" s="591"/>
      <c r="H290" s="988"/>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3"/>
      <c r="D291" s="73"/>
      <c r="E291" s="970"/>
      <c r="F291" s="73"/>
      <c r="G291" s="591"/>
      <c r="H291" s="988"/>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3"/>
      <c r="D292" s="73"/>
      <c r="E292" s="970"/>
      <c r="F292" s="73"/>
      <c r="G292" s="591"/>
      <c r="H292" s="988"/>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3"/>
      <c r="D293" s="73"/>
      <c r="E293" s="970"/>
      <c r="F293" s="73"/>
      <c r="G293" s="591"/>
      <c r="H293" s="988"/>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3"/>
      <c r="D294" s="73"/>
      <c r="E294" s="970"/>
      <c r="F294" s="73"/>
      <c r="G294" s="591"/>
      <c r="H294" s="988"/>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3"/>
      <c r="D295" s="73"/>
      <c r="E295" s="970"/>
      <c r="F295" s="73"/>
      <c r="G295" s="591"/>
      <c r="H295" s="988"/>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3"/>
      <c r="D296" s="73"/>
      <c r="E296" s="970"/>
      <c r="F296" s="73"/>
      <c r="G296" s="591"/>
      <c r="H296" s="988"/>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3"/>
      <c r="D297" s="73"/>
      <c r="E297" s="970"/>
      <c r="F297" s="73"/>
      <c r="G297" s="591"/>
      <c r="H297" s="988"/>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3"/>
      <c r="D298" s="73"/>
      <c r="E298" s="970"/>
      <c r="F298" s="73"/>
      <c r="G298" s="591"/>
      <c r="H298" s="988"/>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3"/>
      <c r="D299" s="73"/>
      <c r="E299" s="970"/>
      <c r="F299" s="73"/>
      <c r="G299" s="591"/>
      <c r="H299" s="988"/>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3"/>
      <c r="D300" s="73"/>
      <c r="E300" s="970"/>
      <c r="F300" s="73"/>
      <c r="G300" s="591"/>
      <c r="H300" s="988"/>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3"/>
      <c r="D301" s="73"/>
      <c r="E301" s="970"/>
      <c r="F301" s="73"/>
      <c r="G301" s="591"/>
      <c r="H301" s="988"/>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3"/>
      <c r="D302" s="73"/>
      <c r="E302" s="970"/>
      <c r="F302" s="73"/>
      <c r="G302" s="591"/>
      <c r="H302" s="988"/>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3"/>
      <c r="D303" s="73"/>
      <c r="E303" s="970"/>
      <c r="F303" s="73"/>
      <c r="G303" s="591"/>
      <c r="H303" s="988"/>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3"/>
      <c r="D304" s="73"/>
      <c r="E304" s="970"/>
      <c r="F304" s="73"/>
      <c r="G304" s="591"/>
      <c r="H304" s="988"/>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3"/>
      <c r="D305" s="73"/>
      <c r="E305" s="970"/>
      <c r="F305" s="73"/>
      <c r="G305" s="591"/>
      <c r="H305" s="988"/>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3"/>
      <c r="D306" s="73"/>
      <c r="E306" s="970"/>
      <c r="F306" s="73"/>
      <c r="G306" s="591"/>
      <c r="H306" s="988"/>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3"/>
      <c r="D307" s="73"/>
      <c r="E307" s="970"/>
      <c r="F307" s="73"/>
      <c r="G307" s="591"/>
      <c r="H307" s="988"/>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3"/>
      <c r="D308" s="73"/>
      <c r="E308" s="970"/>
      <c r="F308" s="73"/>
      <c r="G308" s="591"/>
      <c r="H308" s="988"/>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3"/>
      <c r="D309" s="73"/>
      <c r="E309" s="970"/>
      <c r="F309" s="73"/>
      <c r="G309" s="591"/>
      <c r="H309" s="988"/>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3"/>
      <c r="D310" s="73"/>
      <c r="E310" s="970"/>
      <c r="F310" s="73"/>
      <c r="G310" s="591"/>
      <c r="H310" s="988"/>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3"/>
      <c r="D311" s="73"/>
      <c r="E311" s="970"/>
      <c r="F311" s="73"/>
      <c r="G311" s="591"/>
      <c r="H311" s="988"/>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3"/>
      <c r="D312" s="73"/>
      <c r="E312" s="970"/>
      <c r="F312" s="73"/>
      <c r="G312" s="591"/>
      <c r="H312" s="988"/>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3"/>
      <c r="D313" s="73"/>
      <c r="E313" s="970"/>
      <c r="F313" s="73"/>
      <c r="G313" s="591"/>
      <c r="H313" s="988"/>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3"/>
      <c r="D314" s="73"/>
      <c r="E314" s="970"/>
      <c r="F314" s="73"/>
      <c r="G314" s="591"/>
      <c r="H314" s="988"/>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3"/>
      <c r="D315" s="73"/>
      <c r="E315" s="970"/>
      <c r="F315" s="73"/>
      <c r="G315" s="591"/>
      <c r="H315" s="988"/>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3"/>
      <c r="D316" s="73"/>
      <c r="E316" s="970"/>
      <c r="F316" s="73"/>
      <c r="G316" s="591"/>
      <c r="H316" s="988"/>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3"/>
      <c r="D317" s="73"/>
      <c r="E317" s="970"/>
      <c r="F317" s="73"/>
      <c r="G317" s="591"/>
      <c r="H317" s="988"/>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3"/>
      <c r="D318" s="73"/>
      <c r="E318" s="970"/>
      <c r="F318" s="73"/>
      <c r="G318" s="591"/>
      <c r="H318" s="988"/>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3"/>
      <c r="D319" s="73"/>
      <c r="E319" s="970"/>
      <c r="F319" s="73"/>
      <c r="G319" s="591"/>
      <c r="H319" s="988"/>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3"/>
      <c r="D320" s="73"/>
      <c r="E320" s="970"/>
      <c r="F320" s="73"/>
      <c r="G320" s="591"/>
      <c r="H320" s="988"/>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3"/>
      <c r="D321" s="73"/>
      <c r="E321" s="970"/>
      <c r="F321" s="73"/>
      <c r="G321" s="591"/>
      <c r="H321" s="988"/>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3"/>
      <c r="D322" s="73"/>
      <c r="E322" s="970"/>
      <c r="F322" s="73"/>
      <c r="G322" s="591"/>
      <c r="H322" s="988"/>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3"/>
      <c r="D323" s="73"/>
      <c r="E323" s="970"/>
      <c r="F323" s="73"/>
      <c r="G323" s="591"/>
      <c r="H323" s="988"/>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3"/>
      <c r="D324" s="73"/>
      <c r="E324" s="970"/>
      <c r="F324" s="73"/>
      <c r="G324" s="591"/>
      <c r="H324" s="988"/>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3"/>
      <c r="D325" s="73"/>
      <c r="E325" s="970"/>
      <c r="F325" s="73"/>
      <c r="G325" s="591"/>
      <c r="H325" s="988"/>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3"/>
      <c r="D326" s="73"/>
      <c r="E326" s="970"/>
      <c r="F326" s="73"/>
      <c r="G326" s="591"/>
      <c r="H326" s="988"/>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3"/>
      <c r="D327" s="73"/>
      <c r="E327" s="970"/>
      <c r="F327" s="73"/>
      <c r="G327" s="591"/>
      <c r="H327" s="988"/>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3"/>
      <c r="D328" s="73"/>
      <c r="E328" s="970"/>
      <c r="F328" s="73"/>
      <c r="G328" s="591"/>
      <c r="H328" s="988"/>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3"/>
      <c r="D329" s="73"/>
      <c r="E329" s="970"/>
      <c r="F329" s="73"/>
      <c r="G329" s="591"/>
      <c r="H329" s="988"/>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3"/>
      <c r="D330" s="73"/>
      <c r="E330" s="970"/>
      <c r="F330" s="73"/>
      <c r="G330" s="591"/>
      <c r="H330" s="988"/>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3"/>
      <c r="D331" s="73"/>
      <c r="E331" s="970"/>
      <c r="F331" s="73"/>
      <c r="G331" s="591"/>
      <c r="H331" s="988"/>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3"/>
      <c r="D332" s="73"/>
      <c r="E332" s="970"/>
      <c r="F332" s="73"/>
      <c r="G332" s="591"/>
      <c r="H332" s="988"/>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3"/>
      <c r="D333" s="73"/>
      <c r="E333" s="970"/>
      <c r="F333" s="73"/>
      <c r="G333" s="591"/>
      <c r="H333" s="988"/>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3"/>
      <c r="D334" s="73"/>
      <c r="E334" s="970"/>
      <c r="F334" s="73"/>
      <c r="G334" s="591"/>
      <c r="H334" s="988"/>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3"/>
      <c r="D335" s="73"/>
      <c r="E335" s="970"/>
      <c r="F335" s="73"/>
      <c r="G335" s="591"/>
      <c r="H335" s="988"/>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3"/>
      <c r="D336" s="73"/>
      <c r="E336" s="970"/>
      <c r="F336" s="73"/>
      <c r="G336" s="591"/>
      <c r="H336" s="988"/>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3"/>
      <c r="D337" s="73"/>
      <c r="E337" s="970"/>
      <c r="F337" s="73"/>
      <c r="G337" s="591"/>
      <c r="H337" s="988"/>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3"/>
      <c r="D338" s="73"/>
      <c r="E338" s="970"/>
      <c r="F338" s="73"/>
      <c r="G338" s="591"/>
      <c r="H338" s="988"/>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3"/>
      <c r="D339" s="73"/>
      <c r="E339" s="970"/>
      <c r="F339" s="73"/>
      <c r="G339" s="591"/>
      <c r="H339" s="988"/>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3"/>
      <c r="D340" s="73"/>
      <c r="E340" s="970"/>
      <c r="F340" s="73"/>
      <c r="G340" s="591"/>
      <c r="H340" s="988"/>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3"/>
      <c r="D341" s="73"/>
      <c r="E341" s="970"/>
      <c r="F341" s="73"/>
      <c r="G341" s="591"/>
      <c r="H341" s="988"/>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3"/>
      <c r="D342" s="73"/>
      <c r="E342" s="970"/>
      <c r="F342" s="73"/>
      <c r="G342" s="591"/>
      <c r="H342" s="988"/>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3"/>
      <c r="D343" s="73"/>
      <c r="E343" s="970"/>
      <c r="F343" s="73"/>
      <c r="G343" s="591"/>
      <c r="H343" s="988"/>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3"/>
      <c r="D344" s="73"/>
      <c r="E344" s="970"/>
      <c r="F344" s="73"/>
      <c r="G344" s="591"/>
      <c r="H344" s="988"/>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3"/>
      <c r="D345" s="73"/>
      <c r="E345" s="970"/>
      <c r="F345" s="73"/>
      <c r="G345" s="591"/>
      <c r="H345" s="988"/>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3"/>
      <c r="D346" s="73"/>
      <c r="E346" s="970"/>
      <c r="F346" s="73"/>
      <c r="G346" s="591"/>
      <c r="H346" s="988"/>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3"/>
      <c r="D347" s="73"/>
      <c r="E347" s="970"/>
      <c r="F347" s="73"/>
      <c r="G347" s="591"/>
      <c r="H347" s="988"/>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3"/>
      <c r="D348" s="73"/>
      <c r="E348" s="970"/>
      <c r="F348" s="73"/>
      <c r="G348" s="591"/>
      <c r="H348" s="988"/>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3"/>
      <c r="D349" s="73"/>
      <c r="E349" s="970"/>
      <c r="F349" s="73"/>
      <c r="G349" s="591"/>
      <c r="H349" s="988"/>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3"/>
      <c r="D350" s="73"/>
      <c r="E350" s="970"/>
      <c r="F350" s="73"/>
      <c r="G350" s="591"/>
      <c r="H350" s="988"/>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3"/>
      <c r="D351" s="73"/>
      <c r="E351" s="970"/>
      <c r="F351" s="73"/>
      <c r="G351" s="591"/>
      <c r="H351" s="988"/>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3"/>
      <c r="D352" s="73"/>
      <c r="E352" s="970"/>
      <c r="F352" s="73"/>
      <c r="G352" s="591"/>
      <c r="H352" s="988"/>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3"/>
      <c r="D353" s="73"/>
      <c r="E353" s="970"/>
      <c r="F353" s="73"/>
      <c r="G353" s="591"/>
      <c r="H353" s="988"/>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3"/>
      <c r="D354" s="73"/>
      <c r="E354" s="970"/>
      <c r="F354" s="73"/>
      <c r="G354" s="591"/>
      <c r="H354" s="988"/>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3"/>
      <c r="D355" s="73"/>
      <c r="E355" s="970"/>
      <c r="F355" s="73"/>
      <c r="G355" s="591"/>
      <c r="H355" s="988"/>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3"/>
      <c r="D356" s="73"/>
      <c r="E356" s="970"/>
      <c r="F356" s="73"/>
      <c r="G356" s="591"/>
      <c r="H356" s="988"/>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3"/>
      <c r="D357" s="73"/>
      <c r="E357" s="970"/>
      <c r="F357" s="73"/>
      <c r="G357" s="591"/>
      <c r="H357" s="988"/>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3"/>
      <c r="D358" s="73"/>
      <c r="E358" s="970"/>
      <c r="F358" s="73"/>
      <c r="G358" s="591"/>
      <c r="H358" s="988"/>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3"/>
      <c r="D359" s="73"/>
      <c r="E359" s="970"/>
      <c r="F359" s="73"/>
      <c r="G359" s="591"/>
      <c r="H359" s="988"/>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3"/>
      <c r="D360" s="73"/>
      <c r="E360" s="970"/>
      <c r="F360" s="73"/>
      <c r="G360" s="591"/>
      <c r="H360" s="988"/>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3"/>
      <c r="D361" s="73"/>
      <c r="E361" s="970"/>
      <c r="F361" s="73"/>
      <c r="G361" s="591"/>
      <c r="H361" s="988"/>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3"/>
      <c r="D362" s="73"/>
      <c r="E362" s="970"/>
      <c r="F362" s="73"/>
      <c r="G362" s="591"/>
      <c r="H362" s="988"/>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3"/>
      <c r="D363" s="73"/>
      <c r="E363" s="970"/>
      <c r="F363" s="73"/>
      <c r="G363" s="591"/>
      <c r="H363" s="988"/>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3"/>
      <c r="D364" s="73"/>
      <c r="E364" s="970"/>
      <c r="F364" s="73"/>
      <c r="G364" s="591"/>
      <c r="H364" s="988"/>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3"/>
      <c r="D365" s="73"/>
      <c r="E365" s="970"/>
      <c r="F365" s="73"/>
      <c r="G365" s="591"/>
      <c r="H365" s="988"/>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3"/>
      <c r="D366" s="73"/>
      <c r="E366" s="970"/>
      <c r="F366" s="73"/>
      <c r="G366" s="591"/>
      <c r="H366" s="988"/>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3"/>
      <c r="D367" s="73"/>
      <c r="E367" s="970"/>
      <c r="F367" s="73"/>
      <c r="G367" s="591"/>
      <c r="H367" s="988"/>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3"/>
      <c r="D368" s="73"/>
      <c r="E368" s="970"/>
      <c r="F368" s="73"/>
      <c r="G368" s="591"/>
      <c r="H368" s="988"/>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3"/>
      <c r="D369" s="73"/>
      <c r="E369" s="970"/>
      <c r="F369" s="73"/>
      <c r="G369" s="591"/>
      <c r="H369" s="988"/>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3"/>
      <c r="D370" s="73"/>
      <c r="E370" s="970"/>
      <c r="F370" s="73"/>
      <c r="G370" s="591"/>
      <c r="H370" s="988"/>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3"/>
      <c r="D371" s="73"/>
      <c r="E371" s="970"/>
      <c r="F371" s="73"/>
      <c r="G371" s="591"/>
      <c r="H371" s="988"/>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3"/>
      <c r="D372" s="73"/>
      <c r="E372" s="970"/>
      <c r="F372" s="73"/>
      <c r="G372" s="591"/>
      <c r="H372" s="988"/>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3"/>
      <c r="D373" s="73"/>
      <c r="E373" s="970"/>
      <c r="F373" s="73"/>
      <c r="G373" s="591"/>
      <c r="H373" s="988"/>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3"/>
      <c r="D374" s="73"/>
      <c r="E374" s="970"/>
      <c r="F374" s="73"/>
      <c r="G374" s="591"/>
      <c r="H374" s="988"/>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3"/>
      <c r="D375" s="73"/>
      <c r="E375" s="970"/>
      <c r="F375" s="73"/>
      <c r="G375" s="591"/>
      <c r="H375" s="988"/>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3"/>
      <c r="D376" s="73"/>
      <c r="E376" s="970"/>
      <c r="F376" s="73"/>
      <c r="G376" s="591"/>
      <c r="H376" s="988"/>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3"/>
      <c r="D377" s="73"/>
      <c r="E377" s="970"/>
      <c r="F377" s="73"/>
      <c r="G377" s="591"/>
      <c r="H377" s="988"/>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3"/>
      <c r="D378" s="73"/>
      <c r="E378" s="970"/>
      <c r="F378" s="73"/>
      <c r="G378" s="591"/>
      <c r="H378" s="988"/>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3"/>
      <c r="D379" s="73"/>
      <c r="E379" s="970"/>
      <c r="F379" s="73"/>
      <c r="G379" s="591"/>
      <c r="H379" s="988"/>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3"/>
      <c r="D380" s="73"/>
      <c r="E380" s="970"/>
      <c r="F380" s="73"/>
      <c r="G380" s="591"/>
      <c r="H380" s="988"/>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3"/>
      <c r="D381" s="73"/>
      <c r="E381" s="970"/>
      <c r="F381" s="73"/>
      <c r="G381" s="591"/>
      <c r="H381" s="988"/>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3"/>
      <c r="D382" s="73"/>
      <c r="E382" s="970"/>
      <c r="F382" s="73"/>
      <c r="G382" s="591"/>
      <c r="H382" s="988"/>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3"/>
      <c r="D383" s="73"/>
      <c r="E383" s="970"/>
      <c r="F383" s="73"/>
      <c r="G383" s="591"/>
      <c r="H383" s="988"/>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3"/>
      <c r="D384" s="73"/>
      <c r="E384" s="970"/>
      <c r="F384" s="73"/>
      <c r="G384" s="591"/>
      <c r="H384" s="988"/>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3"/>
      <c r="D385" s="73"/>
      <c r="E385" s="970"/>
      <c r="F385" s="73"/>
      <c r="G385" s="591"/>
      <c r="H385" s="988"/>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3"/>
      <c r="D386" s="73"/>
      <c r="E386" s="970"/>
      <c r="F386" s="73"/>
      <c r="G386" s="591"/>
      <c r="H386" s="988"/>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3"/>
      <c r="D387" s="73"/>
      <c r="E387" s="970"/>
      <c r="F387" s="73"/>
      <c r="G387" s="591"/>
      <c r="H387" s="988"/>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3"/>
      <c r="D388" s="73"/>
      <c r="E388" s="970"/>
      <c r="F388" s="73"/>
      <c r="G388" s="591"/>
      <c r="H388" s="988"/>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3"/>
      <c r="D389" s="73"/>
      <c r="E389" s="970"/>
      <c r="F389" s="73"/>
      <c r="G389" s="591"/>
      <c r="H389" s="988"/>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3"/>
      <c r="D390" s="73"/>
      <c r="E390" s="970"/>
      <c r="F390" s="73"/>
      <c r="G390" s="591"/>
      <c r="H390" s="988"/>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3"/>
      <c r="D391" s="73"/>
      <c r="E391" s="970"/>
      <c r="F391" s="73"/>
      <c r="G391" s="591"/>
      <c r="H391" s="988"/>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3"/>
      <c r="D392" s="73"/>
      <c r="E392" s="970"/>
      <c r="F392" s="73"/>
      <c r="G392" s="591"/>
      <c r="H392" s="988"/>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3"/>
      <c r="D393" s="73"/>
      <c r="E393" s="970"/>
      <c r="F393" s="73"/>
      <c r="G393" s="591"/>
      <c r="H393" s="988"/>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3"/>
      <c r="D394" s="73"/>
      <c r="E394" s="970"/>
      <c r="F394" s="73"/>
      <c r="G394" s="591"/>
      <c r="H394" s="988"/>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3"/>
      <c r="D395" s="73"/>
      <c r="E395" s="970"/>
      <c r="F395" s="73"/>
      <c r="G395" s="591"/>
      <c r="H395" s="988"/>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3"/>
      <c r="D396" s="73"/>
      <c r="E396" s="970"/>
      <c r="F396" s="73"/>
      <c r="G396" s="591"/>
      <c r="H396" s="988"/>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3"/>
      <c r="D397" s="73"/>
      <c r="E397" s="970"/>
      <c r="F397" s="73"/>
      <c r="G397" s="591"/>
      <c r="H397" s="988"/>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3"/>
      <c r="D398" s="73"/>
      <c r="E398" s="970"/>
      <c r="F398" s="73"/>
      <c r="G398" s="591"/>
      <c r="H398" s="988"/>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3"/>
      <c r="D399" s="73"/>
      <c r="E399" s="970"/>
      <c r="F399" s="73"/>
      <c r="G399" s="591"/>
      <c r="H399" s="988"/>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3"/>
      <c r="D400" s="73"/>
      <c r="E400" s="970"/>
      <c r="F400" s="73"/>
      <c r="G400" s="591"/>
      <c r="H400" s="988"/>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3"/>
      <c r="D401" s="73"/>
      <c r="E401" s="970"/>
      <c r="F401" s="73"/>
      <c r="G401" s="591"/>
      <c r="H401" s="988"/>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3"/>
      <c r="D402" s="73"/>
      <c r="E402" s="970"/>
      <c r="F402" s="73"/>
      <c r="G402" s="591"/>
      <c r="H402" s="988"/>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3"/>
      <c r="D403" s="73"/>
      <c r="E403" s="970"/>
      <c r="F403" s="73"/>
      <c r="G403" s="591"/>
      <c r="H403" s="988"/>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3"/>
      <c r="D404" s="73"/>
      <c r="E404" s="970"/>
      <c r="F404" s="73"/>
      <c r="G404" s="591"/>
      <c r="H404" s="988"/>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3"/>
      <c r="D405" s="73"/>
      <c r="E405" s="970"/>
      <c r="F405" s="73"/>
      <c r="G405" s="591"/>
      <c r="H405" s="988"/>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3"/>
      <c r="D406" s="73"/>
      <c r="E406" s="970"/>
      <c r="F406" s="73"/>
      <c r="G406" s="591"/>
      <c r="H406" s="988"/>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3"/>
      <c r="D407" s="73"/>
      <c r="E407" s="970"/>
      <c r="F407" s="73"/>
      <c r="G407" s="591"/>
      <c r="H407" s="988"/>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3"/>
      <c r="D408" s="73"/>
      <c r="E408" s="970"/>
      <c r="F408" s="73"/>
      <c r="G408" s="591"/>
      <c r="H408" s="988"/>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3"/>
      <c r="D409" s="73"/>
      <c r="E409" s="970"/>
      <c r="F409" s="73"/>
      <c r="G409" s="591"/>
      <c r="H409" s="988"/>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3"/>
      <c r="D410" s="73"/>
      <c r="E410" s="970"/>
      <c r="F410" s="73"/>
      <c r="G410" s="591"/>
      <c r="H410" s="988"/>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3"/>
      <c r="D411" s="73"/>
      <c r="E411" s="970"/>
      <c r="F411" s="73"/>
      <c r="G411" s="591"/>
      <c r="H411" s="988"/>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3"/>
      <c r="D412" s="73"/>
      <c r="E412" s="970"/>
      <c r="F412" s="73"/>
      <c r="G412" s="591"/>
      <c r="H412" s="988"/>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3"/>
      <c r="D413" s="73"/>
      <c r="E413" s="970"/>
      <c r="F413" s="73"/>
      <c r="G413" s="591"/>
      <c r="H413" s="988"/>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3"/>
      <c r="D414" s="73"/>
      <c r="E414" s="970"/>
      <c r="F414" s="73"/>
      <c r="G414" s="591"/>
      <c r="H414" s="988"/>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3"/>
      <c r="D415" s="73"/>
      <c r="E415" s="970"/>
      <c r="F415" s="73"/>
      <c r="G415" s="591"/>
      <c r="H415" s="988"/>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3"/>
      <c r="D416" s="73"/>
      <c r="E416" s="970"/>
      <c r="F416" s="73"/>
      <c r="G416" s="591"/>
      <c r="H416" s="988"/>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3"/>
      <c r="D417" s="73"/>
      <c r="E417" s="970"/>
      <c r="F417" s="73"/>
      <c r="G417" s="591"/>
      <c r="H417" s="988"/>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3"/>
      <c r="D418" s="73"/>
      <c r="E418" s="970"/>
      <c r="F418" s="73"/>
      <c r="G418" s="591"/>
      <c r="H418" s="988"/>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3"/>
      <c r="D419" s="73"/>
      <c r="E419" s="970"/>
      <c r="F419" s="73"/>
      <c r="G419" s="591"/>
      <c r="H419" s="988"/>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3"/>
      <c r="D420" s="73"/>
      <c r="E420" s="970"/>
      <c r="F420" s="73"/>
      <c r="G420" s="591"/>
      <c r="H420" s="988"/>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3"/>
      <c r="D421" s="73"/>
      <c r="E421" s="970"/>
      <c r="F421" s="73"/>
      <c r="G421" s="591"/>
      <c r="H421" s="988"/>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3"/>
      <c r="D422" s="73"/>
      <c r="E422" s="970"/>
      <c r="F422" s="73"/>
      <c r="G422" s="591"/>
      <c r="H422" s="988"/>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3"/>
      <c r="D423" s="73"/>
      <c r="E423" s="970"/>
      <c r="F423" s="73"/>
      <c r="G423" s="591"/>
      <c r="H423" s="988"/>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3"/>
      <c r="D424" s="73"/>
      <c r="E424" s="970"/>
      <c r="F424" s="73"/>
      <c r="G424" s="591"/>
      <c r="H424" s="988"/>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3"/>
      <c r="D425" s="73"/>
      <c r="E425" s="970"/>
      <c r="F425" s="73"/>
      <c r="G425" s="591"/>
      <c r="H425" s="988"/>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3"/>
      <c r="D426" s="73"/>
      <c r="E426" s="970"/>
      <c r="F426" s="73"/>
      <c r="G426" s="591"/>
      <c r="H426" s="988"/>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3"/>
      <c r="D427" s="73"/>
      <c r="E427" s="970"/>
      <c r="F427" s="73"/>
      <c r="G427" s="591"/>
      <c r="H427" s="988"/>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3"/>
      <c r="D428" s="73"/>
      <c r="E428" s="970"/>
      <c r="F428" s="73"/>
      <c r="G428" s="591"/>
      <c r="H428" s="988"/>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3"/>
      <c r="D429" s="73"/>
      <c r="E429" s="970"/>
      <c r="F429" s="73"/>
      <c r="G429" s="591"/>
      <c r="H429" s="988"/>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3"/>
      <c r="D430" s="73"/>
      <c r="E430" s="970"/>
      <c r="F430" s="73"/>
      <c r="G430" s="591"/>
      <c r="H430" s="988"/>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3"/>
      <c r="D431" s="73"/>
      <c r="E431" s="970"/>
      <c r="F431" s="73"/>
      <c r="G431" s="591"/>
      <c r="H431" s="988"/>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3"/>
      <c r="D432" s="73"/>
      <c r="E432" s="970"/>
      <c r="F432" s="73"/>
      <c r="G432" s="591"/>
      <c r="H432" s="988"/>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3"/>
      <c r="D433" s="73"/>
      <c r="E433" s="970"/>
      <c r="F433" s="73"/>
      <c r="G433" s="591"/>
      <c r="H433" s="988"/>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3"/>
      <c r="D434" s="73"/>
      <c r="E434" s="970"/>
      <c r="F434" s="73"/>
      <c r="G434" s="591"/>
      <c r="H434" s="988"/>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3"/>
      <c r="D435" s="73"/>
      <c r="E435" s="970"/>
      <c r="F435" s="73"/>
      <c r="G435" s="591"/>
      <c r="H435" s="988"/>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3"/>
      <c r="D436" s="73"/>
      <c r="E436" s="970"/>
      <c r="F436" s="73"/>
      <c r="G436" s="591"/>
      <c r="H436" s="988"/>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3"/>
      <c r="D437" s="73"/>
      <c r="E437" s="970"/>
      <c r="F437" s="73"/>
      <c r="G437" s="591"/>
      <c r="H437" s="988"/>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3"/>
      <c r="D438" s="73"/>
      <c r="E438" s="970"/>
      <c r="F438" s="73"/>
      <c r="G438" s="591"/>
      <c r="H438" s="988"/>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3"/>
      <c r="D439" s="73"/>
      <c r="E439" s="970"/>
      <c r="F439" s="73"/>
      <c r="G439" s="591"/>
      <c r="H439" s="988"/>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3"/>
      <c r="D440" s="73"/>
      <c r="E440" s="970"/>
      <c r="F440" s="73"/>
      <c r="G440" s="591"/>
      <c r="H440" s="988"/>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3"/>
      <c r="D441" s="73"/>
      <c r="E441" s="970"/>
      <c r="F441" s="73"/>
      <c r="G441" s="591"/>
      <c r="H441" s="988"/>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3"/>
      <c r="D442" s="73"/>
      <c r="E442" s="970"/>
      <c r="F442" s="73"/>
      <c r="G442" s="591"/>
      <c r="H442" s="988"/>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3"/>
      <c r="D443" s="73"/>
      <c r="E443" s="970"/>
      <c r="F443" s="73"/>
      <c r="G443" s="591"/>
      <c r="H443" s="988"/>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3"/>
      <c r="D444" s="73"/>
      <c r="E444" s="970"/>
      <c r="F444" s="73"/>
      <c r="G444" s="591"/>
      <c r="H444" s="988"/>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3"/>
      <c r="D445" s="73"/>
      <c r="E445" s="970"/>
      <c r="F445" s="73"/>
      <c r="G445" s="591"/>
      <c r="H445" s="988"/>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3"/>
      <c r="D446" s="73"/>
      <c r="E446" s="970"/>
      <c r="F446" s="73"/>
      <c r="G446" s="591"/>
      <c r="H446" s="988"/>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3"/>
      <c r="D447" s="73"/>
      <c r="E447" s="970"/>
      <c r="F447" s="73"/>
      <c r="G447" s="591"/>
      <c r="H447" s="988"/>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3"/>
      <c r="D448" s="73"/>
      <c r="E448" s="970"/>
      <c r="F448" s="73"/>
      <c r="G448" s="591"/>
      <c r="H448" s="988"/>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3"/>
      <c r="D449" s="73"/>
      <c r="E449" s="970"/>
      <c r="F449" s="73"/>
      <c r="G449" s="591"/>
      <c r="H449" s="988"/>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3"/>
      <c r="D450" s="73"/>
      <c r="E450" s="970"/>
      <c r="F450" s="73"/>
      <c r="G450" s="591"/>
      <c r="H450" s="988"/>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3"/>
      <c r="D451" s="73"/>
      <c r="E451" s="970"/>
      <c r="F451" s="73"/>
      <c r="G451" s="591"/>
      <c r="H451" s="988"/>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3"/>
      <c r="D452" s="73"/>
      <c r="E452" s="970"/>
      <c r="F452" s="73"/>
      <c r="G452" s="591"/>
      <c r="H452" s="988"/>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3"/>
      <c r="D453" s="73"/>
      <c r="E453" s="970"/>
      <c r="F453" s="73"/>
      <c r="G453" s="591"/>
      <c r="H453" s="988"/>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3"/>
      <c r="D454" s="73"/>
      <c r="E454" s="970"/>
      <c r="F454" s="73"/>
      <c r="G454" s="591"/>
      <c r="H454" s="988"/>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3"/>
      <c r="D455" s="73"/>
      <c r="E455" s="970"/>
      <c r="F455" s="73"/>
      <c r="G455" s="591"/>
      <c r="H455" s="988"/>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3"/>
      <c r="D456" s="73"/>
      <c r="E456" s="970"/>
      <c r="F456" s="73"/>
      <c r="G456" s="591"/>
      <c r="H456" s="988"/>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3"/>
      <c r="D457" s="73"/>
      <c r="E457" s="970"/>
      <c r="F457" s="73"/>
      <c r="G457" s="591"/>
      <c r="H457" s="988"/>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3"/>
      <c r="D458" s="73"/>
      <c r="E458" s="970"/>
      <c r="F458" s="73"/>
      <c r="G458" s="591"/>
      <c r="H458" s="988"/>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3"/>
      <c r="D459" s="73"/>
      <c r="E459" s="970"/>
      <c r="F459" s="73"/>
      <c r="G459" s="591"/>
      <c r="H459" s="988"/>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3"/>
      <c r="D460" s="73"/>
      <c r="E460" s="970"/>
      <c r="F460" s="73"/>
      <c r="G460" s="591"/>
      <c r="H460" s="988"/>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3"/>
      <c r="D461" s="73"/>
      <c r="E461" s="970"/>
      <c r="F461" s="73"/>
      <c r="G461" s="591"/>
      <c r="H461" s="988"/>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3"/>
      <c r="D462" s="73"/>
      <c r="E462" s="970"/>
      <c r="F462" s="73"/>
      <c r="G462" s="591"/>
      <c r="H462" s="988"/>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3"/>
      <c r="D463" s="73"/>
      <c r="E463" s="970"/>
      <c r="F463" s="73"/>
      <c r="G463" s="591"/>
      <c r="H463" s="988"/>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3"/>
      <c r="D464" s="73"/>
      <c r="E464" s="970"/>
      <c r="F464" s="73"/>
      <c r="G464" s="591"/>
      <c r="H464" s="988"/>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3"/>
      <c r="D465" s="73"/>
      <c r="E465" s="970"/>
      <c r="F465" s="73"/>
      <c r="G465" s="591"/>
      <c r="H465" s="988"/>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3"/>
      <c r="D466" s="73"/>
      <c r="E466" s="970"/>
      <c r="F466" s="73"/>
      <c r="G466" s="591"/>
      <c r="H466" s="988"/>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3"/>
      <c r="D467" s="73"/>
      <c r="E467" s="970"/>
      <c r="F467" s="73"/>
      <c r="G467" s="591"/>
      <c r="H467" s="988"/>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3"/>
      <c r="D468" s="73"/>
      <c r="E468" s="970"/>
      <c r="F468" s="73"/>
      <c r="G468" s="591"/>
      <c r="H468" s="988"/>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3"/>
      <c r="D469" s="73"/>
      <c r="E469" s="970"/>
      <c r="F469" s="73"/>
      <c r="G469" s="591"/>
      <c r="H469" s="988"/>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3"/>
      <c r="D470" s="73"/>
      <c r="E470" s="970"/>
      <c r="F470" s="73"/>
      <c r="G470" s="591"/>
      <c r="H470" s="988"/>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3"/>
      <c r="D471" s="73"/>
      <c r="E471" s="970"/>
      <c r="F471" s="73"/>
      <c r="G471" s="591"/>
      <c r="H471" s="988"/>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3"/>
      <c r="D472" s="73"/>
      <c r="E472" s="970"/>
      <c r="F472" s="73"/>
      <c r="G472" s="591"/>
      <c r="H472" s="988"/>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3"/>
      <c r="D473" s="73"/>
      <c r="E473" s="970"/>
      <c r="F473" s="73"/>
      <c r="G473" s="591"/>
      <c r="H473" s="988"/>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3"/>
      <c r="D474" s="73"/>
      <c r="E474" s="970"/>
      <c r="F474" s="73"/>
      <c r="G474" s="591"/>
      <c r="H474" s="988"/>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3"/>
      <c r="D475" s="73"/>
      <c r="E475" s="970"/>
      <c r="F475" s="73"/>
      <c r="G475" s="591"/>
      <c r="H475" s="988"/>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3"/>
      <c r="D476" s="73"/>
      <c r="E476" s="970"/>
      <c r="F476" s="73"/>
      <c r="G476" s="591"/>
      <c r="H476" s="988"/>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3"/>
      <c r="D477" s="73"/>
      <c r="E477" s="970"/>
      <c r="F477" s="73"/>
      <c r="G477" s="591"/>
      <c r="H477" s="988"/>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3"/>
      <c r="D478" s="73"/>
      <c r="E478" s="970"/>
      <c r="F478" s="73"/>
      <c r="G478" s="591"/>
      <c r="H478" s="988"/>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3"/>
      <c r="D479" s="73"/>
      <c r="E479" s="970"/>
      <c r="F479" s="73"/>
      <c r="G479" s="591"/>
      <c r="H479" s="988"/>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3"/>
      <c r="D480" s="73"/>
      <c r="E480" s="970"/>
      <c r="F480" s="73"/>
      <c r="G480" s="591"/>
      <c r="H480" s="988"/>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3"/>
      <c r="D481" s="73"/>
      <c r="E481" s="970"/>
      <c r="F481" s="73"/>
      <c r="G481" s="591"/>
      <c r="H481" s="988"/>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3"/>
      <c r="D482" s="73"/>
      <c r="E482" s="970"/>
      <c r="F482" s="73"/>
      <c r="G482" s="591"/>
      <c r="H482" s="988"/>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3"/>
      <c r="D483" s="73"/>
      <c r="E483" s="970"/>
      <c r="F483" s="73"/>
      <c r="G483" s="591"/>
      <c r="H483" s="988"/>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3"/>
      <c r="D484" s="73"/>
      <c r="E484" s="970"/>
      <c r="F484" s="73"/>
      <c r="G484" s="591"/>
      <c r="H484" s="988"/>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3"/>
      <c r="D485" s="73"/>
      <c r="E485" s="970"/>
      <c r="F485" s="73"/>
      <c r="G485" s="591"/>
      <c r="H485" s="988"/>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3"/>
      <c r="D486" s="73"/>
      <c r="E486" s="970"/>
      <c r="F486" s="73"/>
      <c r="G486" s="591"/>
      <c r="H486" s="988"/>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3"/>
      <c r="D487" s="73"/>
      <c r="E487" s="970"/>
      <c r="F487" s="73"/>
      <c r="G487" s="591"/>
      <c r="H487" s="988"/>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3"/>
      <c r="D488" s="73"/>
      <c r="E488" s="970"/>
      <c r="F488" s="73"/>
      <c r="G488" s="591"/>
      <c r="H488" s="988"/>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3"/>
      <c r="D489" s="73"/>
      <c r="E489" s="970"/>
      <c r="F489" s="73"/>
      <c r="G489" s="591"/>
      <c r="H489" s="988"/>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3"/>
      <c r="D490" s="73"/>
      <c r="E490" s="970"/>
      <c r="F490" s="73"/>
      <c r="G490" s="591"/>
      <c r="H490" s="988"/>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3"/>
      <c r="D491" s="73"/>
      <c r="E491" s="970"/>
      <c r="F491" s="73"/>
      <c r="G491" s="591"/>
      <c r="H491" s="988"/>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3"/>
      <c r="D492" s="73"/>
      <c r="E492" s="970"/>
      <c r="F492" s="73"/>
      <c r="G492" s="591"/>
      <c r="H492" s="988"/>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3"/>
      <c r="D493" s="73"/>
      <c r="E493" s="970"/>
      <c r="F493" s="73"/>
      <c r="G493" s="591"/>
      <c r="H493" s="988"/>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3"/>
      <c r="D494" s="73"/>
      <c r="E494" s="970"/>
      <c r="F494" s="73"/>
      <c r="G494" s="591"/>
      <c r="H494" s="988"/>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3"/>
      <c r="D495" s="73"/>
      <c r="E495" s="970"/>
      <c r="F495" s="73"/>
      <c r="G495" s="591"/>
      <c r="H495" s="988"/>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3"/>
      <c r="D496" s="73"/>
      <c r="E496" s="970"/>
      <c r="F496" s="73"/>
      <c r="G496" s="591"/>
      <c r="H496" s="988"/>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3"/>
      <c r="D497" s="73"/>
      <c r="E497" s="970"/>
      <c r="F497" s="73"/>
      <c r="G497" s="591"/>
      <c r="H497" s="988"/>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3"/>
      <c r="D498" s="73"/>
      <c r="E498" s="970"/>
      <c r="F498" s="73"/>
      <c r="G498" s="591"/>
      <c r="H498" s="988"/>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3"/>
      <c r="D499" s="73"/>
      <c r="E499" s="970"/>
      <c r="F499" s="73"/>
      <c r="G499" s="591"/>
      <c r="H499" s="988"/>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3"/>
      <c r="D500" s="73"/>
      <c r="E500" s="970"/>
      <c r="F500" s="73"/>
      <c r="G500" s="591"/>
      <c r="H500" s="988"/>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3"/>
      <c r="D501" s="73"/>
      <c r="E501" s="970"/>
      <c r="F501" s="73"/>
      <c r="G501" s="591"/>
      <c r="H501" s="988"/>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3"/>
      <c r="D502" s="73"/>
      <c r="E502" s="970"/>
      <c r="F502" s="73"/>
      <c r="G502" s="591"/>
      <c r="H502" s="988"/>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3"/>
      <c r="D503" s="73"/>
      <c r="E503" s="970"/>
      <c r="F503" s="73"/>
      <c r="G503" s="591"/>
      <c r="H503" s="988"/>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3"/>
      <c r="D504" s="73"/>
      <c r="E504" s="970"/>
      <c r="F504" s="73"/>
      <c r="G504" s="591"/>
      <c r="H504" s="988"/>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3"/>
      <c r="D505" s="73"/>
      <c r="E505" s="970"/>
      <c r="F505" s="73"/>
      <c r="G505" s="591"/>
      <c r="H505" s="988"/>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3"/>
      <c r="D506" s="73"/>
      <c r="E506" s="970"/>
      <c r="F506" s="73"/>
      <c r="G506" s="591"/>
      <c r="H506" s="988"/>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3"/>
      <c r="D507" s="73"/>
      <c r="E507" s="970"/>
      <c r="F507" s="73"/>
      <c r="G507" s="591"/>
      <c r="H507" s="988"/>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3"/>
      <c r="D508" s="73"/>
      <c r="E508" s="970"/>
      <c r="F508" s="73"/>
      <c r="G508" s="591"/>
      <c r="H508" s="988"/>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3"/>
      <c r="D509" s="73"/>
      <c r="E509" s="970"/>
      <c r="F509" s="73"/>
      <c r="G509" s="591"/>
      <c r="H509" s="988"/>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3"/>
      <c r="D510" s="73"/>
      <c r="E510" s="970"/>
      <c r="F510" s="73"/>
      <c r="G510" s="591"/>
      <c r="H510" s="988"/>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3"/>
      <c r="D511" s="73"/>
      <c r="E511" s="970"/>
      <c r="F511" s="73"/>
      <c r="G511" s="591"/>
      <c r="H511" s="988"/>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3"/>
      <c r="D512" s="73"/>
      <c r="E512" s="970"/>
      <c r="F512" s="73"/>
      <c r="G512" s="591"/>
      <c r="H512" s="988"/>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3"/>
      <c r="D513" s="73"/>
      <c r="E513" s="970"/>
      <c r="F513" s="73"/>
      <c r="G513" s="591"/>
      <c r="H513" s="988"/>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3"/>
      <c r="D514" s="73"/>
      <c r="E514" s="970"/>
      <c r="F514" s="73"/>
      <c r="G514" s="591"/>
      <c r="H514" s="988"/>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3"/>
      <c r="D515" s="73"/>
      <c r="E515" s="970"/>
      <c r="F515" s="73"/>
      <c r="G515" s="591"/>
      <c r="H515" s="988"/>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3"/>
      <c r="D516" s="73"/>
      <c r="E516" s="970"/>
      <c r="F516" s="73"/>
      <c r="G516" s="591"/>
      <c r="H516" s="988"/>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3"/>
      <c r="D517" s="73"/>
      <c r="E517" s="970"/>
      <c r="F517" s="73"/>
      <c r="G517" s="591"/>
      <c r="H517" s="988"/>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3"/>
      <c r="D518" s="73"/>
      <c r="E518" s="970"/>
      <c r="F518" s="73"/>
      <c r="G518" s="591"/>
      <c r="H518" s="988"/>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3"/>
      <c r="D519" s="73"/>
      <c r="E519" s="970"/>
      <c r="F519" s="73"/>
      <c r="G519" s="591"/>
      <c r="H519" s="988"/>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3"/>
      <c r="D520" s="73"/>
      <c r="E520" s="970"/>
      <c r="F520" s="73"/>
      <c r="G520" s="591"/>
      <c r="H520" s="988"/>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3"/>
      <c r="D521" s="73"/>
      <c r="E521" s="970"/>
      <c r="F521" s="73"/>
      <c r="G521" s="591"/>
      <c r="H521" s="988"/>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3"/>
      <c r="D522" s="73"/>
      <c r="E522" s="970"/>
      <c r="F522" s="73"/>
      <c r="G522" s="591"/>
      <c r="H522" s="988"/>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3"/>
      <c r="D523" s="73"/>
      <c r="E523" s="970"/>
      <c r="F523" s="73"/>
      <c r="G523" s="591"/>
      <c r="H523" s="988"/>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3"/>
      <c r="D524" s="73"/>
      <c r="E524" s="970"/>
      <c r="F524" s="73"/>
      <c r="G524" s="591"/>
      <c r="H524" s="988"/>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3"/>
      <c r="D525" s="73"/>
      <c r="E525" s="970"/>
      <c r="F525" s="73"/>
      <c r="G525" s="591"/>
      <c r="H525" s="988"/>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3"/>
      <c r="D526" s="73"/>
      <c r="E526" s="970"/>
      <c r="F526" s="73"/>
      <c r="G526" s="591"/>
      <c r="H526" s="988"/>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3"/>
      <c r="D527" s="73"/>
      <c r="E527" s="970"/>
      <c r="F527" s="73"/>
      <c r="G527" s="591"/>
      <c r="H527" s="988"/>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3"/>
      <c r="D528" s="73"/>
      <c r="E528" s="970"/>
      <c r="F528" s="73"/>
      <c r="G528" s="591"/>
      <c r="H528" s="988"/>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3"/>
      <c r="D529" s="73"/>
      <c r="E529" s="970"/>
      <c r="F529" s="73"/>
      <c r="G529" s="591"/>
      <c r="H529" s="988"/>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3"/>
      <c r="D530" s="73"/>
      <c r="E530" s="970"/>
      <c r="F530" s="73"/>
      <c r="G530" s="591"/>
      <c r="H530" s="988"/>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3"/>
      <c r="D531" s="73"/>
      <c r="E531" s="970"/>
      <c r="F531" s="73"/>
      <c r="G531" s="591"/>
      <c r="H531" s="988"/>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3"/>
      <c r="D532" s="73"/>
      <c r="E532" s="970"/>
      <c r="F532" s="73"/>
      <c r="G532" s="591"/>
      <c r="H532" s="988"/>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3"/>
      <c r="D533" s="73"/>
      <c r="E533" s="970"/>
      <c r="F533" s="73"/>
      <c r="G533" s="591"/>
      <c r="H533" s="988"/>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3"/>
      <c r="D534" s="73"/>
      <c r="E534" s="970"/>
      <c r="F534" s="73"/>
      <c r="G534" s="591"/>
      <c r="H534" s="988"/>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3"/>
      <c r="D535" s="73"/>
      <c r="E535" s="970"/>
      <c r="F535" s="73"/>
      <c r="G535" s="591"/>
      <c r="H535" s="988"/>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3"/>
      <c r="D536" s="73"/>
      <c r="E536" s="970"/>
      <c r="F536" s="73"/>
      <c r="G536" s="591"/>
      <c r="H536" s="988"/>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3"/>
      <c r="D537" s="73"/>
      <c r="E537" s="970"/>
      <c r="F537" s="73"/>
      <c r="G537" s="591"/>
      <c r="H537" s="988"/>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3"/>
      <c r="D538" s="73"/>
      <c r="E538" s="970"/>
      <c r="F538" s="73"/>
      <c r="G538" s="591"/>
      <c r="H538" s="988"/>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3"/>
      <c r="D539" s="73"/>
      <c r="E539" s="970"/>
      <c r="F539" s="73"/>
      <c r="G539" s="591"/>
      <c r="H539" s="988"/>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3"/>
      <c r="D540" s="73"/>
      <c r="E540" s="970"/>
      <c r="F540" s="73"/>
      <c r="G540" s="591"/>
      <c r="H540" s="988"/>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3"/>
      <c r="D541" s="73"/>
      <c r="E541" s="970"/>
      <c r="F541" s="73"/>
      <c r="G541" s="591"/>
      <c r="H541" s="988"/>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3"/>
      <c r="D542" s="73"/>
      <c r="E542" s="970"/>
      <c r="F542" s="73"/>
      <c r="G542" s="591"/>
      <c r="H542" s="988"/>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3"/>
      <c r="D543" s="73"/>
      <c r="E543" s="970"/>
      <c r="F543" s="73"/>
      <c r="G543" s="591"/>
      <c r="H543" s="988"/>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3"/>
      <c r="D544" s="73"/>
      <c r="E544" s="970"/>
      <c r="F544" s="73"/>
      <c r="G544" s="591"/>
      <c r="H544" s="988"/>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3"/>
      <c r="D545" s="73"/>
      <c r="E545" s="970"/>
      <c r="F545" s="73"/>
      <c r="G545" s="591"/>
      <c r="H545" s="988"/>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3"/>
      <c r="D546" s="73"/>
      <c r="E546" s="970"/>
      <c r="F546" s="73"/>
      <c r="G546" s="591"/>
      <c r="H546" s="988"/>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3"/>
      <c r="D547" s="73"/>
      <c r="E547" s="970"/>
      <c r="F547" s="73"/>
      <c r="G547" s="591"/>
      <c r="H547" s="988"/>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3"/>
      <c r="D548" s="73"/>
      <c r="E548" s="970"/>
      <c r="F548" s="73"/>
      <c r="G548" s="591"/>
      <c r="H548" s="988"/>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3"/>
      <c r="D549" s="73"/>
      <c r="E549" s="970"/>
      <c r="F549" s="73"/>
      <c r="G549" s="591"/>
      <c r="H549" s="988"/>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3"/>
      <c r="D550" s="73"/>
      <c r="E550" s="970"/>
      <c r="F550" s="73"/>
      <c r="G550" s="591"/>
      <c r="H550" s="988"/>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3"/>
      <c r="D551" s="73"/>
      <c r="E551" s="970"/>
      <c r="F551" s="73"/>
      <c r="G551" s="591"/>
      <c r="H551" s="988"/>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3"/>
      <c r="D552" s="73"/>
      <c r="E552" s="970"/>
      <c r="F552" s="73"/>
      <c r="G552" s="591"/>
      <c r="H552" s="988"/>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3"/>
      <c r="D553" s="73"/>
      <c r="E553" s="970"/>
      <c r="F553" s="73"/>
      <c r="G553" s="591"/>
      <c r="H553" s="988"/>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3"/>
      <c r="D554" s="73"/>
      <c r="E554" s="970"/>
      <c r="F554" s="73"/>
      <c r="G554" s="591"/>
      <c r="H554" s="988"/>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3"/>
      <c r="D555" s="73"/>
      <c r="E555" s="970"/>
      <c r="F555" s="73"/>
      <c r="G555" s="591"/>
      <c r="H555" s="988"/>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3"/>
      <c r="D556" s="73"/>
      <c r="E556" s="970"/>
      <c r="F556" s="73"/>
      <c r="G556" s="591"/>
      <c r="H556" s="988"/>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3"/>
      <c r="D557" s="73"/>
      <c r="E557" s="970"/>
      <c r="F557" s="73"/>
      <c r="G557" s="591"/>
      <c r="H557" s="988"/>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3"/>
      <c r="D558" s="73"/>
      <c r="E558" s="970"/>
      <c r="F558" s="73"/>
      <c r="G558" s="591"/>
      <c r="H558" s="988"/>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3"/>
      <c r="D559" s="73"/>
      <c r="E559" s="970"/>
      <c r="F559" s="73"/>
      <c r="G559" s="591"/>
      <c r="H559" s="988"/>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3"/>
      <c r="D560" s="73"/>
      <c r="E560" s="970"/>
      <c r="F560" s="73"/>
      <c r="G560" s="591"/>
      <c r="H560" s="988"/>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3"/>
      <c r="D561" s="73"/>
      <c r="E561" s="970"/>
      <c r="F561" s="73"/>
      <c r="G561" s="591"/>
      <c r="H561" s="988"/>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3"/>
      <c r="D562" s="73"/>
      <c r="E562" s="970"/>
      <c r="F562" s="73"/>
      <c r="G562" s="591"/>
      <c r="H562" s="988"/>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3"/>
      <c r="D563" s="73"/>
      <c r="E563" s="970"/>
      <c r="F563" s="73"/>
      <c r="G563" s="591"/>
      <c r="H563" s="988"/>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3"/>
      <c r="D564" s="73"/>
      <c r="E564" s="970"/>
      <c r="F564" s="73"/>
      <c r="G564" s="591"/>
      <c r="H564" s="988"/>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3"/>
      <c r="D565" s="73"/>
      <c r="E565" s="970"/>
      <c r="F565" s="73"/>
      <c r="G565" s="591"/>
      <c r="H565" s="988"/>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3"/>
      <c r="D566" s="73"/>
      <c r="E566" s="970"/>
      <c r="F566" s="73"/>
      <c r="G566" s="591"/>
      <c r="H566" s="988"/>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3"/>
      <c r="D567" s="73"/>
      <c r="E567" s="970"/>
      <c r="F567" s="73"/>
      <c r="G567" s="591"/>
      <c r="H567" s="988"/>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3"/>
      <c r="D568" s="73"/>
      <c r="E568" s="970"/>
      <c r="F568" s="73"/>
      <c r="G568" s="591"/>
      <c r="H568" s="988"/>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3"/>
      <c r="D569" s="73"/>
      <c r="E569" s="970"/>
      <c r="F569" s="73"/>
      <c r="G569" s="591"/>
      <c r="H569" s="988"/>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3"/>
      <c r="D570" s="73"/>
      <c r="E570" s="970"/>
      <c r="F570" s="73"/>
      <c r="G570" s="591"/>
      <c r="H570" s="988"/>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3"/>
      <c r="D571" s="73"/>
      <c r="E571" s="970"/>
      <c r="F571" s="73"/>
      <c r="G571" s="591"/>
      <c r="H571" s="988"/>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3"/>
      <c r="D572" s="73"/>
      <c r="E572" s="970"/>
      <c r="F572" s="73"/>
      <c r="G572" s="591"/>
      <c r="H572" s="988"/>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3"/>
      <c r="D573" s="73"/>
      <c r="E573" s="970"/>
      <c r="F573" s="73"/>
      <c r="G573" s="591"/>
      <c r="H573" s="988"/>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3"/>
      <c r="D574" s="73"/>
      <c r="E574" s="970"/>
      <c r="F574" s="73"/>
      <c r="G574" s="591"/>
      <c r="H574" s="988"/>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3"/>
      <c r="D575" s="73"/>
      <c r="E575" s="970"/>
      <c r="F575" s="73"/>
      <c r="G575" s="591"/>
      <c r="H575" s="988"/>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3"/>
      <c r="D576" s="73"/>
      <c r="E576" s="970"/>
      <c r="F576" s="73"/>
      <c r="G576" s="591"/>
      <c r="H576" s="988"/>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3"/>
      <c r="D577" s="73"/>
      <c r="E577" s="970"/>
      <c r="F577" s="73"/>
      <c r="G577" s="591"/>
      <c r="H577" s="988"/>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3"/>
      <c r="D578" s="73"/>
      <c r="E578" s="970"/>
      <c r="F578" s="73"/>
      <c r="G578" s="591"/>
      <c r="H578" s="988"/>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3"/>
      <c r="D579" s="73"/>
      <c r="E579" s="970"/>
      <c r="F579" s="73"/>
      <c r="G579" s="591"/>
      <c r="H579" s="988"/>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3"/>
      <c r="D580" s="73"/>
      <c r="E580" s="970"/>
      <c r="F580" s="73"/>
      <c r="G580" s="591"/>
      <c r="H580" s="988"/>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3"/>
      <c r="D581" s="73"/>
      <c r="E581" s="970"/>
      <c r="F581" s="73"/>
      <c r="G581" s="591"/>
      <c r="H581" s="988"/>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3"/>
      <c r="D582" s="73"/>
      <c r="E582" s="970"/>
      <c r="F582" s="73"/>
      <c r="G582" s="591"/>
      <c r="H582" s="988"/>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3"/>
      <c r="D583" s="73"/>
      <c r="E583" s="970"/>
      <c r="F583" s="73"/>
      <c r="G583" s="591"/>
      <c r="H583" s="988"/>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3"/>
      <c r="D584" s="73"/>
      <c r="E584" s="970"/>
      <c r="F584" s="73"/>
      <c r="G584" s="591"/>
      <c r="H584" s="988"/>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3"/>
      <c r="D585" s="73"/>
      <c r="E585" s="970"/>
      <c r="F585" s="73"/>
      <c r="G585" s="591"/>
      <c r="H585" s="988"/>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3"/>
      <c r="D586" s="73"/>
      <c r="E586" s="970"/>
      <c r="F586" s="73"/>
      <c r="G586" s="591"/>
      <c r="H586" s="988"/>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3"/>
      <c r="D587" s="73"/>
      <c r="E587" s="970"/>
      <c r="F587" s="73"/>
      <c r="G587" s="591"/>
      <c r="H587" s="988"/>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3"/>
      <c r="D588" s="73"/>
      <c r="E588" s="970"/>
      <c r="F588" s="73"/>
      <c r="G588" s="591"/>
      <c r="H588" s="988"/>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3"/>
      <c r="D589" s="73"/>
      <c r="E589" s="970"/>
      <c r="F589" s="73"/>
      <c r="G589" s="591"/>
      <c r="H589" s="988"/>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3"/>
      <c r="D590" s="73"/>
      <c r="E590" s="970"/>
      <c r="F590" s="73"/>
      <c r="G590" s="591"/>
      <c r="H590" s="988"/>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3"/>
      <c r="D591" s="73"/>
      <c r="E591" s="970"/>
      <c r="F591" s="73"/>
      <c r="G591" s="591"/>
      <c r="H591" s="988"/>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3"/>
      <c r="D592" s="73"/>
      <c r="E592" s="970"/>
      <c r="F592" s="73"/>
      <c r="G592" s="591"/>
      <c r="H592" s="988"/>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3"/>
      <c r="D593" s="73"/>
      <c r="E593" s="970"/>
      <c r="F593" s="73"/>
      <c r="G593" s="591"/>
      <c r="H593" s="988"/>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3"/>
      <c r="D594" s="73"/>
      <c r="E594" s="970"/>
      <c r="F594" s="73"/>
      <c r="G594" s="591"/>
      <c r="H594" s="988"/>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3"/>
      <c r="D595" s="73"/>
      <c r="E595" s="970"/>
      <c r="F595" s="73"/>
      <c r="G595" s="591"/>
      <c r="H595" s="988"/>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3"/>
      <c r="D596" s="73"/>
      <c r="E596" s="970"/>
      <c r="F596" s="73"/>
      <c r="G596" s="591"/>
      <c r="H596" s="988"/>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3"/>
      <c r="D597" s="73"/>
      <c r="E597" s="970"/>
      <c r="F597" s="73"/>
      <c r="G597" s="591"/>
      <c r="H597" s="988"/>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3"/>
      <c r="D598" s="73"/>
      <c r="E598" s="970"/>
      <c r="F598" s="73"/>
      <c r="G598" s="591"/>
      <c r="H598" s="988"/>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3"/>
      <c r="D599" s="73"/>
      <c r="E599" s="970"/>
      <c r="F599" s="73"/>
      <c r="G599" s="591"/>
      <c r="H599" s="988"/>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3"/>
      <c r="D600" s="73"/>
      <c r="E600" s="970"/>
      <c r="F600" s="73"/>
      <c r="G600" s="591"/>
      <c r="H600" s="988"/>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3"/>
      <c r="D601" s="73"/>
      <c r="E601" s="970"/>
      <c r="F601" s="73"/>
      <c r="G601" s="591"/>
      <c r="H601" s="988"/>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3"/>
      <c r="D602" s="73"/>
      <c r="E602" s="970"/>
      <c r="F602" s="73"/>
      <c r="G602" s="591"/>
      <c r="H602" s="988"/>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3"/>
      <c r="D603" s="73"/>
      <c r="E603" s="970"/>
      <c r="F603" s="73"/>
      <c r="G603" s="591"/>
      <c r="H603" s="988"/>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3"/>
      <c r="D604" s="73"/>
      <c r="E604" s="970"/>
      <c r="F604" s="73"/>
      <c r="G604" s="591"/>
      <c r="H604" s="988"/>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3"/>
      <c r="D605" s="73"/>
      <c r="E605" s="970"/>
      <c r="F605" s="73"/>
      <c r="G605" s="591"/>
      <c r="H605" s="988"/>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3"/>
      <c r="D606" s="73"/>
      <c r="E606" s="970"/>
      <c r="F606" s="73"/>
      <c r="G606" s="591"/>
      <c r="H606" s="988"/>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3"/>
      <c r="D607" s="73"/>
      <c r="E607" s="970"/>
      <c r="F607" s="73"/>
      <c r="G607" s="591"/>
      <c r="H607" s="988"/>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3"/>
      <c r="D608" s="73"/>
      <c r="E608" s="970"/>
      <c r="F608" s="73"/>
      <c r="G608" s="591"/>
      <c r="H608" s="988"/>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3"/>
      <c r="D609" s="73"/>
      <c r="E609" s="970"/>
      <c r="F609" s="73"/>
      <c r="G609" s="591"/>
      <c r="H609" s="988"/>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3"/>
      <c r="D610" s="73"/>
      <c r="E610" s="970"/>
      <c r="F610" s="73"/>
      <c r="G610" s="591"/>
      <c r="H610" s="988"/>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3"/>
      <c r="D611" s="73"/>
      <c r="E611" s="970"/>
      <c r="F611" s="73"/>
      <c r="G611" s="591"/>
      <c r="H611" s="988"/>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3"/>
      <c r="D612" s="73"/>
      <c r="E612" s="970"/>
      <c r="F612" s="73"/>
      <c r="G612" s="591"/>
      <c r="H612" s="988"/>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3"/>
      <c r="D613" s="73"/>
      <c r="E613" s="970"/>
      <c r="F613" s="73"/>
      <c r="G613" s="591"/>
      <c r="H613" s="988"/>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3"/>
      <c r="D614" s="73"/>
      <c r="E614" s="970"/>
      <c r="F614" s="73"/>
      <c r="G614" s="591"/>
      <c r="H614" s="988"/>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3"/>
      <c r="D615" s="73"/>
      <c r="E615" s="970"/>
      <c r="F615" s="73"/>
      <c r="G615" s="591"/>
      <c r="H615" s="988"/>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3"/>
      <c r="D616" s="73"/>
      <c r="E616" s="970"/>
      <c r="F616" s="73"/>
      <c r="G616" s="591"/>
      <c r="H616" s="988"/>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3"/>
      <c r="D617" s="73"/>
      <c r="E617" s="970"/>
      <c r="F617" s="73"/>
      <c r="G617" s="591"/>
      <c r="H617" s="988"/>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3"/>
      <c r="D618" s="73"/>
      <c r="E618" s="970"/>
      <c r="F618" s="73"/>
      <c r="G618" s="591"/>
      <c r="H618" s="988"/>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3"/>
      <c r="D619" s="73"/>
      <c r="E619" s="970"/>
      <c r="F619" s="73"/>
      <c r="G619" s="591"/>
      <c r="H619" s="988"/>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3"/>
      <c r="D620" s="73"/>
      <c r="E620" s="970"/>
      <c r="F620" s="73"/>
      <c r="G620" s="591"/>
      <c r="H620" s="988"/>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3"/>
      <c r="D621" s="73"/>
      <c r="E621" s="970"/>
      <c r="F621" s="73"/>
      <c r="G621" s="591"/>
      <c r="H621" s="988"/>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3"/>
      <c r="D622" s="73"/>
      <c r="E622" s="970"/>
      <c r="F622" s="73"/>
      <c r="G622" s="591"/>
      <c r="H622" s="988"/>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3"/>
      <c r="D623" s="73"/>
      <c r="E623" s="970"/>
      <c r="F623" s="73"/>
      <c r="G623" s="591"/>
      <c r="H623" s="988"/>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3"/>
      <c r="D624" s="73"/>
      <c r="E624" s="970"/>
      <c r="F624" s="73"/>
      <c r="G624" s="591"/>
      <c r="H624" s="988"/>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3"/>
      <c r="D625" s="73"/>
      <c r="E625" s="970"/>
      <c r="F625" s="73"/>
      <c r="G625" s="591"/>
      <c r="H625" s="988"/>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3"/>
      <c r="D626" s="73"/>
      <c r="E626" s="970"/>
      <c r="F626" s="73"/>
      <c r="G626" s="591"/>
      <c r="H626" s="988"/>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3"/>
      <c r="D627" s="73"/>
      <c r="E627" s="970"/>
      <c r="F627" s="73"/>
      <c r="G627" s="591"/>
      <c r="H627" s="988"/>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3"/>
      <c r="D628" s="73"/>
      <c r="E628" s="970"/>
      <c r="F628" s="73"/>
      <c r="G628" s="591"/>
      <c r="H628" s="988"/>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3"/>
      <c r="D629" s="73"/>
      <c r="E629" s="970"/>
      <c r="F629" s="73"/>
      <c r="G629" s="591"/>
      <c r="H629" s="988"/>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3"/>
      <c r="D630" s="73"/>
      <c r="E630" s="970"/>
      <c r="F630" s="73"/>
      <c r="G630" s="591"/>
      <c r="H630" s="988"/>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3"/>
      <c r="D631" s="73"/>
      <c r="E631" s="970"/>
      <c r="F631" s="73"/>
      <c r="G631" s="591"/>
      <c r="H631" s="988"/>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3"/>
      <c r="D632" s="73"/>
      <c r="E632" s="970"/>
      <c r="F632" s="73"/>
      <c r="G632" s="591"/>
      <c r="H632" s="988"/>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3"/>
      <c r="D633" s="73"/>
      <c r="E633" s="970"/>
      <c r="F633" s="73"/>
      <c r="G633" s="591"/>
      <c r="H633" s="988"/>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3"/>
      <c r="D634" s="73"/>
      <c r="E634" s="970"/>
      <c r="F634" s="73"/>
      <c r="G634" s="591"/>
      <c r="H634" s="988"/>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3"/>
      <c r="D635" s="73"/>
      <c r="E635" s="970"/>
      <c r="F635" s="73"/>
      <c r="G635" s="591"/>
      <c r="H635" s="988"/>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3"/>
      <c r="D636" s="73"/>
      <c r="E636" s="970"/>
      <c r="F636" s="73"/>
      <c r="G636" s="591"/>
      <c r="H636" s="988"/>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3"/>
      <c r="D637" s="73"/>
      <c r="E637" s="970"/>
      <c r="F637" s="73"/>
      <c r="G637" s="591"/>
      <c r="H637" s="988"/>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3"/>
      <c r="D638" s="73"/>
      <c r="E638" s="970"/>
      <c r="F638" s="73"/>
      <c r="G638" s="591"/>
      <c r="H638" s="988"/>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3"/>
      <c r="D639" s="73"/>
      <c r="E639" s="970"/>
      <c r="F639" s="73"/>
      <c r="G639" s="591"/>
      <c r="H639" s="988"/>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3"/>
      <c r="D640" s="73"/>
      <c r="E640" s="970"/>
      <c r="F640" s="73"/>
      <c r="G640" s="591"/>
      <c r="H640" s="988"/>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3"/>
      <c r="D641" s="73"/>
      <c r="E641" s="970"/>
      <c r="F641" s="73"/>
      <c r="G641" s="591"/>
      <c r="H641" s="988"/>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3"/>
      <c r="D642" s="73"/>
      <c r="E642" s="970"/>
      <c r="F642" s="73"/>
      <c r="G642" s="591"/>
      <c r="H642" s="988"/>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3"/>
      <c r="D643" s="73"/>
      <c r="E643" s="970"/>
      <c r="F643" s="73"/>
      <c r="G643" s="591"/>
      <c r="H643" s="988"/>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3"/>
      <c r="D644" s="73"/>
      <c r="E644" s="970"/>
      <c r="F644" s="73"/>
      <c r="G644" s="591"/>
      <c r="H644" s="988"/>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3"/>
      <c r="D645" s="73"/>
      <c r="E645" s="970"/>
      <c r="F645" s="73"/>
      <c r="G645" s="591"/>
      <c r="H645" s="988"/>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3"/>
      <c r="D646" s="73"/>
      <c r="E646" s="970"/>
      <c r="F646" s="73"/>
      <c r="G646" s="591"/>
      <c r="H646" s="988"/>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3"/>
      <c r="D647" s="73"/>
      <c r="E647" s="970"/>
      <c r="F647" s="73"/>
      <c r="G647" s="591"/>
      <c r="H647" s="988"/>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3"/>
      <c r="D648" s="73"/>
      <c r="E648" s="970"/>
      <c r="F648" s="73"/>
      <c r="G648" s="591"/>
      <c r="H648" s="988"/>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3"/>
      <c r="D649" s="73"/>
      <c r="E649" s="970"/>
      <c r="F649" s="73"/>
      <c r="G649" s="591"/>
      <c r="H649" s="988"/>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3"/>
      <c r="D650" s="73"/>
      <c r="E650" s="970"/>
      <c r="F650" s="73"/>
      <c r="G650" s="591"/>
      <c r="H650" s="988"/>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3"/>
      <c r="D651" s="73"/>
      <c r="E651" s="970"/>
      <c r="F651" s="73"/>
      <c r="G651" s="591"/>
      <c r="H651" s="988"/>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3"/>
      <c r="D652" s="73"/>
      <c r="E652" s="970"/>
      <c r="F652" s="73"/>
      <c r="G652" s="591"/>
      <c r="H652" s="988"/>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3"/>
      <c r="D653" s="73"/>
      <c r="E653" s="970"/>
      <c r="F653" s="73"/>
      <c r="G653" s="591"/>
      <c r="H653" s="988"/>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3"/>
      <c r="D654" s="73"/>
      <c r="E654" s="970"/>
      <c r="F654" s="73"/>
      <c r="G654" s="591"/>
      <c r="H654" s="988"/>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3"/>
      <c r="D655" s="73"/>
      <c r="E655" s="970"/>
      <c r="F655" s="73"/>
      <c r="G655" s="591"/>
      <c r="H655" s="988"/>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3"/>
      <c r="D656" s="73"/>
      <c r="E656" s="970"/>
      <c r="F656" s="73"/>
      <c r="G656" s="591"/>
      <c r="H656" s="988"/>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3"/>
      <c r="D657" s="73"/>
      <c r="E657" s="970"/>
      <c r="F657" s="73"/>
      <c r="G657" s="591"/>
      <c r="H657" s="988"/>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3"/>
      <c r="D658" s="73"/>
      <c r="E658" s="970"/>
      <c r="F658" s="73"/>
      <c r="G658" s="591"/>
      <c r="H658" s="988"/>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3"/>
      <c r="D659" s="73"/>
      <c r="E659" s="970"/>
      <c r="F659" s="73"/>
      <c r="G659" s="591"/>
      <c r="H659" s="988"/>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3"/>
      <c r="D660" s="73"/>
      <c r="E660" s="970"/>
      <c r="F660" s="73"/>
      <c r="G660" s="591"/>
      <c r="H660" s="988"/>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3"/>
      <c r="D661" s="73"/>
      <c r="E661" s="970"/>
      <c r="F661" s="73"/>
      <c r="G661" s="591"/>
      <c r="H661" s="988"/>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3"/>
      <c r="D662" s="73"/>
      <c r="E662" s="970"/>
      <c r="F662" s="73"/>
      <c r="G662" s="591"/>
      <c r="H662" s="988"/>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3"/>
      <c r="D663" s="73"/>
      <c r="E663" s="970"/>
      <c r="F663" s="73"/>
      <c r="G663" s="591"/>
      <c r="H663" s="988"/>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3"/>
      <c r="D664" s="73"/>
      <c r="E664" s="970"/>
      <c r="F664" s="73"/>
      <c r="G664" s="591"/>
      <c r="H664" s="988"/>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3"/>
      <c r="D665" s="73"/>
      <c r="E665" s="970"/>
      <c r="F665" s="73"/>
      <c r="G665" s="591"/>
      <c r="H665" s="988"/>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3"/>
      <c r="D666" s="73"/>
      <c r="E666" s="970"/>
      <c r="F666" s="73"/>
      <c r="G666" s="591"/>
      <c r="H666" s="988"/>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3"/>
      <c r="D667" s="73"/>
      <c r="E667" s="970"/>
      <c r="F667" s="73"/>
      <c r="G667" s="591"/>
      <c r="H667" s="988"/>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3"/>
      <c r="D668" s="73"/>
      <c r="E668" s="970"/>
      <c r="F668" s="73"/>
      <c r="G668" s="591"/>
      <c r="H668" s="988"/>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3"/>
      <c r="D669" s="73"/>
      <c r="E669" s="970"/>
      <c r="F669" s="73"/>
      <c r="G669" s="591"/>
      <c r="H669" s="988"/>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3"/>
      <c r="D670" s="73"/>
      <c r="E670" s="970"/>
      <c r="F670" s="73"/>
      <c r="G670" s="591"/>
      <c r="H670" s="988"/>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3"/>
      <c r="D671" s="73"/>
      <c r="E671" s="970"/>
      <c r="F671" s="73"/>
      <c r="G671" s="591"/>
      <c r="H671" s="988"/>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3"/>
      <c r="D672" s="73"/>
      <c r="E672" s="970"/>
      <c r="F672" s="73"/>
      <c r="G672" s="591"/>
      <c r="H672" s="988"/>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3"/>
      <c r="D673" s="73"/>
      <c r="E673" s="970"/>
      <c r="F673" s="73"/>
      <c r="G673" s="591"/>
      <c r="H673" s="988"/>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3"/>
      <c r="D674" s="73"/>
      <c r="E674" s="970"/>
      <c r="F674" s="73"/>
      <c r="G674" s="591"/>
      <c r="H674" s="988"/>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3"/>
      <c r="D675" s="73"/>
      <c r="E675" s="970"/>
      <c r="F675" s="73"/>
      <c r="G675" s="591"/>
      <c r="H675" s="988"/>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3"/>
      <c r="D676" s="73"/>
      <c r="E676" s="970"/>
      <c r="F676" s="73"/>
      <c r="G676" s="591"/>
      <c r="H676" s="988"/>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3"/>
      <c r="D677" s="73"/>
      <c r="E677" s="970"/>
      <c r="F677" s="73"/>
      <c r="G677" s="591"/>
      <c r="H677" s="988"/>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3"/>
      <c r="D678" s="73"/>
      <c r="E678" s="970"/>
      <c r="F678" s="73"/>
      <c r="G678" s="591"/>
      <c r="H678" s="988"/>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3"/>
      <c r="D679" s="73"/>
      <c r="E679" s="970"/>
      <c r="F679" s="73"/>
      <c r="G679" s="591"/>
      <c r="H679" s="988"/>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3"/>
      <c r="D680" s="73"/>
      <c r="E680" s="970"/>
      <c r="F680" s="73"/>
      <c r="G680" s="591"/>
      <c r="H680" s="988"/>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3"/>
      <c r="D681" s="73"/>
      <c r="E681" s="970"/>
      <c r="F681" s="73"/>
      <c r="G681" s="591"/>
      <c r="H681" s="988"/>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3"/>
      <c r="D682" s="73"/>
      <c r="E682" s="970"/>
      <c r="F682" s="73"/>
      <c r="G682" s="591"/>
      <c r="H682" s="988"/>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3"/>
      <c r="D683" s="73"/>
      <c r="E683" s="970"/>
      <c r="F683" s="73"/>
      <c r="G683" s="591"/>
      <c r="H683" s="988"/>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3"/>
      <c r="D684" s="73"/>
      <c r="E684" s="970"/>
      <c r="F684" s="73"/>
      <c r="G684" s="591"/>
      <c r="H684" s="988"/>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3"/>
      <c r="D685" s="73"/>
      <c r="E685" s="970"/>
      <c r="F685" s="73"/>
      <c r="G685" s="591"/>
      <c r="H685" s="988"/>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3"/>
      <c r="D686" s="73"/>
      <c r="E686" s="970"/>
      <c r="F686" s="73"/>
      <c r="G686" s="591"/>
      <c r="H686" s="988"/>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3"/>
      <c r="D687" s="73"/>
      <c r="E687" s="970"/>
      <c r="F687" s="73"/>
      <c r="G687" s="591"/>
      <c r="H687" s="988"/>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3"/>
      <c r="D688" s="73"/>
      <c r="E688" s="970"/>
      <c r="F688" s="73"/>
      <c r="G688" s="591"/>
      <c r="H688" s="988"/>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3"/>
      <c r="D689" s="73"/>
      <c r="E689" s="970"/>
      <c r="F689" s="73"/>
      <c r="G689" s="591"/>
      <c r="H689" s="988"/>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3"/>
      <c r="D690" s="73"/>
      <c r="E690" s="970"/>
      <c r="F690" s="73"/>
      <c r="G690" s="591"/>
      <c r="H690" s="988"/>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3"/>
      <c r="D691" s="73"/>
      <c r="E691" s="970"/>
      <c r="F691" s="73"/>
      <c r="G691" s="591"/>
      <c r="H691" s="988"/>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3"/>
      <c r="D692" s="73"/>
      <c r="E692" s="970"/>
      <c r="F692" s="73"/>
      <c r="G692" s="591"/>
      <c r="H692" s="988"/>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3"/>
      <c r="D693" s="73"/>
      <c r="E693" s="970"/>
      <c r="F693" s="73"/>
      <c r="G693" s="591"/>
      <c r="H693" s="988"/>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3"/>
      <c r="D694" s="73"/>
      <c r="E694" s="970"/>
      <c r="F694" s="73"/>
      <c r="G694" s="591"/>
      <c r="H694" s="988"/>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3"/>
      <c r="D695" s="73"/>
      <c r="E695" s="970"/>
      <c r="F695" s="73"/>
      <c r="G695" s="591"/>
      <c r="H695" s="988"/>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3"/>
      <c r="D696" s="73"/>
      <c r="E696" s="970"/>
      <c r="F696" s="73"/>
      <c r="G696" s="591"/>
      <c r="H696" s="988"/>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3"/>
      <c r="D697" s="73"/>
      <c r="E697" s="970"/>
      <c r="F697" s="73"/>
      <c r="G697" s="591"/>
      <c r="H697" s="988"/>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3"/>
      <c r="D698" s="73"/>
      <c r="E698" s="970"/>
      <c r="F698" s="73"/>
      <c r="G698" s="591"/>
      <c r="H698" s="988"/>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3"/>
      <c r="D699" s="73"/>
      <c r="E699" s="970"/>
      <c r="F699" s="73"/>
      <c r="G699" s="591"/>
      <c r="H699" s="988"/>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3"/>
      <c r="D700" s="73"/>
      <c r="E700" s="970"/>
      <c r="F700" s="73"/>
      <c r="G700" s="591"/>
      <c r="H700" s="988"/>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3"/>
      <c r="D701" s="73"/>
      <c r="E701" s="970"/>
      <c r="F701" s="73"/>
      <c r="G701" s="591"/>
      <c r="H701" s="988"/>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3"/>
      <c r="D702" s="73"/>
      <c r="E702" s="970"/>
      <c r="F702" s="73"/>
      <c r="G702" s="591"/>
      <c r="H702" s="988"/>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3"/>
      <c r="D703" s="73"/>
      <c r="E703" s="970"/>
      <c r="F703" s="73"/>
      <c r="G703" s="591"/>
      <c r="H703" s="988"/>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3"/>
      <c r="D704" s="73"/>
      <c r="E704" s="970"/>
      <c r="F704" s="73"/>
      <c r="G704" s="591"/>
      <c r="H704" s="988"/>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3"/>
      <c r="D705" s="73"/>
      <c r="E705" s="970"/>
      <c r="F705" s="73"/>
      <c r="G705" s="591"/>
      <c r="H705" s="988"/>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3"/>
      <c r="D706" s="73"/>
      <c r="E706" s="970"/>
      <c r="F706" s="73"/>
      <c r="G706" s="591"/>
      <c r="H706" s="988"/>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3"/>
      <c r="D707" s="73"/>
      <c r="E707" s="970"/>
      <c r="F707" s="73"/>
      <c r="G707" s="591"/>
      <c r="H707" s="988"/>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3"/>
      <c r="D708" s="73"/>
      <c r="E708" s="970"/>
      <c r="F708" s="73"/>
      <c r="G708" s="591"/>
      <c r="H708" s="988"/>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3"/>
      <c r="D709" s="73"/>
      <c r="E709" s="970"/>
      <c r="F709" s="73"/>
      <c r="G709" s="591"/>
      <c r="H709" s="988"/>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3"/>
      <c r="D710" s="73"/>
      <c r="E710" s="970"/>
      <c r="F710" s="73"/>
      <c r="G710" s="591"/>
      <c r="H710" s="988"/>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3"/>
      <c r="D711" s="73"/>
      <c r="E711" s="970"/>
      <c r="F711" s="73"/>
      <c r="G711" s="591"/>
      <c r="H711" s="988"/>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3"/>
      <c r="D712" s="73"/>
      <c r="E712" s="970"/>
      <c r="F712" s="73"/>
      <c r="G712" s="591"/>
      <c r="H712" s="988"/>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3"/>
      <c r="D713" s="73"/>
      <c r="E713" s="970"/>
      <c r="F713" s="73"/>
      <c r="G713" s="591"/>
      <c r="H713" s="988"/>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3"/>
      <c r="D714" s="73"/>
      <c r="E714" s="970"/>
      <c r="F714" s="73"/>
      <c r="G714" s="591"/>
      <c r="H714" s="988"/>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3"/>
      <c r="D715" s="73"/>
      <c r="E715" s="970"/>
      <c r="F715" s="73"/>
      <c r="G715" s="591"/>
      <c r="H715" s="988"/>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3"/>
      <c r="D716" s="73"/>
      <c r="E716" s="970"/>
      <c r="F716" s="73"/>
      <c r="G716" s="591"/>
      <c r="H716" s="988"/>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3"/>
      <c r="D717" s="73"/>
      <c r="E717" s="970"/>
      <c r="F717" s="73"/>
      <c r="G717" s="591"/>
      <c r="H717" s="988"/>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3"/>
      <c r="D718" s="73"/>
      <c r="E718" s="970"/>
      <c r="F718" s="73"/>
      <c r="G718" s="591"/>
      <c r="H718" s="988"/>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3"/>
      <c r="D719" s="73"/>
      <c r="E719" s="970"/>
      <c r="F719" s="73"/>
      <c r="G719" s="591"/>
      <c r="H719" s="988"/>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3"/>
      <c r="D720" s="73"/>
      <c r="E720" s="970"/>
      <c r="F720" s="73"/>
      <c r="G720" s="591"/>
      <c r="H720" s="988"/>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3"/>
      <c r="D721" s="73"/>
      <c r="E721" s="970"/>
      <c r="F721" s="73"/>
      <c r="G721" s="591"/>
      <c r="H721" s="988"/>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3"/>
      <c r="D722" s="73"/>
      <c r="E722" s="970"/>
      <c r="F722" s="73"/>
      <c r="G722" s="591"/>
      <c r="H722" s="988"/>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3"/>
      <c r="D723" s="73"/>
      <c r="E723" s="970"/>
      <c r="F723" s="73"/>
      <c r="G723" s="591"/>
      <c r="H723" s="988"/>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3"/>
      <c r="D724" s="73"/>
      <c r="E724" s="970"/>
      <c r="F724" s="73"/>
      <c r="G724" s="591"/>
      <c r="H724" s="988"/>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3"/>
      <c r="D725" s="73"/>
      <c r="E725" s="970"/>
      <c r="F725" s="73"/>
      <c r="G725" s="591"/>
      <c r="H725" s="988"/>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3"/>
      <c r="D726" s="73"/>
      <c r="E726" s="970"/>
      <c r="F726" s="73"/>
      <c r="G726" s="591"/>
      <c r="H726" s="988"/>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3"/>
      <c r="D727" s="73"/>
      <c r="E727" s="970"/>
      <c r="F727" s="73"/>
      <c r="G727" s="591"/>
      <c r="H727" s="988"/>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3"/>
      <c r="D728" s="73"/>
      <c r="E728" s="970"/>
      <c r="F728" s="73"/>
      <c r="G728" s="591"/>
      <c r="H728" s="988"/>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3"/>
      <c r="D729" s="73"/>
      <c r="E729" s="970"/>
      <c r="F729" s="73"/>
      <c r="G729" s="591"/>
      <c r="H729" s="988"/>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3"/>
      <c r="D730" s="73"/>
      <c r="E730" s="970"/>
      <c r="F730" s="73"/>
      <c r="G730" s="591"/>
      <c r="H730" s="988"/>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3"/>
      <c r="D731" s="73"/>
      <c r="E731" s="970"/>
      <c r="F731" s="73"/>
      <c r="G731" s="591"/>
      <c r="H731" s="988"/>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3"/>
      <c r="D732" s="73"/>
      <c r="E732" s="970"/>
      <c r="F732" s="73"/>
      <c r="G732" s="591"/>
      <c r="H732" s="988"/>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3"/>
      <c r="D733" s="73"/>
      <c r="E733" s="970"/>
      <c r="F733" s="73"/>
      <c r="G733" s="591"/>
      <c r="H733" s="988"/>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3"/>
      <c r="D734" s="73"/>
      <c r="E734" s="970"/>
      <c r="F734" s="73"/>
      <c r="G734" s="591"/>
      <c r="H734" s="988"/>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3"/>
      <c r="D735" s="73"/>
      <c r="E735" s="970"/>
      <c r="F735" s="73"/>
      <c r="G735" s="591"/>
      <c r="H735" s="988"/>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3"/>
      <c r="D736" s="73"/>
      <c r="E736" s="970"/>
      <c r="F736" s="73"/>
      <c r="G736" s="591"/>
      <c r="H736" s="988"/>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3"/>
      <c r="D737" s="73"/>
      <c r="E737" s="970"/>
      <c r="F737" s="73"/>
      <c r="G737" s="591"/>
      <c r="H737" s="988"/>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3"/>
      <c r="D738" s="73"/>
      <c r="E738" s="970"/>
      <c r="F738" s="73"/>
      <c r="G738" s="591"/>
      <c r="H738" s="988"/>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3"/>
      <c r="D739" s="73"/>
      <c r="E739" s="970"/>
      <c r="F739" s="73"/>
      <c r="G739" s="591"/>
      <c r="H739" s="988"/>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3"/>
      <c r="D740" s="73"/>
      <c r="E740" s="970"/>
      <c r="F740" s="73"/>
      <c r="G740" s="591"/>
      <c r="H740" s="988"/>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3"/>
      <c r="D741" s="73"/>
      <c r="E741" s="970"/>
      <c r="F741" s="73"/>
      <c r="G741" s="591"/>
      <c r="H741" s="988"/>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3"/>
      <c r="D742" s="73"/>
      <c r="E742" s="970"/>
      <c r="F742" s="73"/>
      <c r="G742" s="591"/>
      <c r="H742" s="988"/>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3"/>
      <c r="D743" s="73"/>
      <c r="E743" s="970"/>
      <c r="F743" s="73"/>
      <c r="G743" s="591"/>
      <c r="H743" s="988"/>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3"/>
      <c r="D744" s="73"/>
      <c r="E744" s="970"/>
      <c r="F744" s="73"/>
      <c r="G744" s="591"/>
      <c r="H744" s="988"/>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3"/>
      <c r="D745" s="73"/>
      <c r="E745" s="970"/>
      <c r="F745" s="73"/>
      <c r="G745" s="591"/>
      <c r="H745" s="988"/>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3"/>
      <c r="D746" s="73"/>
      <c r="E746" s="970"/>
      <c r="F746" s="73"/>
      <c r="G746" s="591"/>
      <c r="H746" s="988"/>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3"/>
      <c r="D747" s="73"/>
      <c r="E747" s="970"/>
      <c r="F747" s="73"/>
      <c r="G747" s="591"/>
      <c r="H747" s="988"/>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3"/>
      <c r="D748" s="73"/>
      <c r="E748" s="970"/>
      <c r="F748" s="73"/>
      <c r="G748" s="591"/>
      <c r="H748" s="988"/>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3"/>
      <c r="D749" s="73"/>
      <c r="E749" s="970"/>
      <c r="F749" s="73"/>
      <c r="G749" s="591"/>
      <c r="H749" s="988"/>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3"/>
      <c r="D750" s="73"/>
      <c r="E750" s="970"/>
      <c r="F750" s="73"/>
      <c r="G750" s="591"/>
      <c r="H750" s="988"/>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3"/>
      <c r="D751" s="73"/>
      <c r="E751" s="970"/>
      <c r="F751" s="73"/>
      <c r="G751" s="591"/>
      <c r="H751" s="988"/>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3"/>
      <c r="D752" s="73"/>
      <c r="E752" s="970"/>
      <c r="F752" s="73"/>
      <c r="G752" s="591"/>
      <c r="H752" s="988"/>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3"/>
      <c r="D753" s="73"/>
      <c r="E753" s="970"/>
      <c r="F753" s="73"/>
      <c r="G753" s="591"/>
      <c r="H753" s="988"/>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3"/>
      <c r="D754" s="73"/>
      <c r="E754" s="970"/>
      <c r="F754" s="73"/>
      <c r="G754" s="591"/>
      <c r="H754" s="988"/>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3"/>
      <c r="D755" s="73"/>
      <c r="E755" s="970"/>
      <c r="F755" s="73"/>
      <c r="G755" s="591"/>
      <c r="H755" s="988"/>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3"/>
      <c r="D756" s="73"/>
      <c r="E756" s="970"/>
      <c r="F756" s="73"/>
      <c r="G756" s="591"/>
      <c r="H756" s="988"/>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3"/>
      <c r="D757" s="73"/>
      <c r="E757" s="970"/>
      <c r="F757" s="73"/>
      <c r="G757" s="591"/>
      <c r="H757" s="988"/>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3"/>
      <c r="D758" s="73"/>
      <c r="E758" s="970"/>
      <c r="F758" s="73"/>
      <c r="G758" s="591"/>
      <c r="H758" s="988"/>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3"/>
      <c r="D759" s="73"/>
      <c r="E759" s="970"/>
      <c r="F759" s="73"/>
      <c r="G759" s="591"/>
      <c r="H759" s="988"/>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3"/>
      <c r="D760" s="73"/>
      <c r="E760" s="970"/>
      <c r="F760" s="73"/>
      <c r="G760" s="591"/>
      <c r="H760" s="988"/>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3"/>
      <c r="D761" s="73"/>
      <c r="E761" s="970"/>
      <c r="F761" s="73"/>
      <c r="G761" s="591"/>
      <c r="H761" s="988"/>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3"/>
      <c r="D762" s="73"/>
      <c r="E762" s="970"/>
      <c r="F762" s="73"/>
      <c r="G762" s="591"/>
      <c r="H762" s="988"/>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3"/>
      <c r="D763" s="73"/>
      <c r="E763" s="970"/>
      <c r="F763" s="73"/>
      <c r="G763" s="591"/>
      <c r="H763" s="988"/>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3"/>
      <c r="D764" s="73"/>
      <c r="E764" s="970"/>
      <c r="F764" s="73"/>
      <c r="G764" s="591"/>
      <c r="H764" s="988"/>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3"/>
      <c r="D765" s="73"/>
      <c r="E765" s="970"/>
      <c r="F765" s="73"/>
      <c r="G765" s="591"/>
      <c r="H765" s="988"/>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3"/>
      <c r="D766" s="73"/>
      <c r="E766" s="970"/>
      <c r="F766" s="73"/>
      <c r="G766" s="591"/>
      <c r="H766" s="988"/>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3"/>
      <c r="D767" s="73"/>
      <c r="E767" s="970"/>
      <c r="F767" s="73"/>
      <c r="G767" s="591"/>
      <c r="H767" s="988"/>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3"/>
      <c r="D768" s="73"/>
      <c r="E768" s="970"/>
      <c r="F768" s="73"/>
      <c r="G768" s="591"/>
      <c r="H768" s="988"/>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3"/>
      <c r="D769" s="73"/>
      <c r="E769" s="970"/>
      <c r="F769" s="73"/>
      <c r="G769" s="591"/>
      <c r="H769" s="988"/>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3"/>
      <c r="D770" s="73"/>
      <c r="E770" s="970"/>
      <c r="F770" s="73"/>
      <c r="G770" s="591"/>
      <c r="H770" s="988"/>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3"/>
      <c r="D771" s="73"/>
      <c r="E771" s="970"/>
      <c r="F771" s="73"/>
      <c r="G771" s="591"/>
      <c r="H771" s="988"/>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3"/>
      <c r="D772" s="73"/>
      <c r="E772" s="970"/>
      <c r="F772" s="73"/>
      <c r="G772" s="591"/>
      <c r="H772" s="988"/>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3"/>
      <c r="D773" s="73"/>
      <c r="E773" s="970"/>
      <c r="F773" s="73"/>
      <c r="G773" s="591"/>
      <c r="H773" s="988"/>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3"/>
      <c r="D774" s="73"/>
      <c r="E774" s="970"/>
      <c r="F774" s="73"/>
      <c r="G774" s="591"/>
      <c r="H774" s="988"/>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3"/>
      <c r="D775" s="73"/>
      <c r="E775" s="970"/>
      <c r="F775" s="73"/>
      <c r="G775" s="591"/>
      <c r="H775" s="988"/>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3"/>
      <c r="D776" s="73"/>
      <c r="E776" s="970"/>
      <c r="F776" s="73"/>
      <c r="G776" s="591"/>
      <c r="H776" s="988"/>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3"/>
      <c r="D777" s="73"/>
      <c r="E777" s="970"/>
      <c r="F777" s="73"/>
      <c r="G777" s="591"/>
      <c r="H777" s="988"/>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3"/>
      <c r="D778" s="73"/>
      <c r="E778" s="970"/>
      <c r="F778" s="73"/>
      <c r="G778" s="591"/>
      <c r="H778" s="988"/>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3"/>
      <c r="D779" s="73"/>
      <c r="E779" s="970"/>
      <c r="F779" s="73"/>
      <c r="G779" s="591"/>
      <c r="H779" s="988"/>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3"/>
      <c r="D780" s="73"/>
      <c r="E780" s="970"/>
      <c r="F780" s="73"/>
      <c r="G780" s="591"/>
      <c r="H780" s="988"/>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3"/>
      <c r="D781" s="73"/>
      <c r="E781" s="970"/>
      <c r="F781" s="73"/>
      <c r="G781" s="591"/>
      <c r="H781" s="988"/>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3"/>
      <c r="D782" s="73"/>
      <c r="E782" s="970"/>
      <c r="F782" s="73"/>
      <c r="G782" s="591"/>
      <c r="H782" s="988"/>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3"/>
      <c r="D783" s="73"/>
      <c r="E783" s="970"/>
      <c r="F783" s="73"/>
      <c r="G783" s="591"/>
      <c r="H783" s="988"/>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3"/>
      <c r="D784" s="73"/>
      <c r="E784" s="970"/>
      <c r="F784" s="73"/>
      <c r="G784" s="591"/>
      <c r="H784" s="988"/>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3"/>
      <c r="D785" s="73"/>
      <c r="E785" s="970"/>
      <c r="F785" s="73"/>
      <c r="G785" s="591"/>
      <c r="H785" s="988"/>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3"/>
      <c r="D786" s="73"/>
      <c r="E786" s="970"/>
      <c r="F786" s="73"/>
      <c r="G786" s="591"/>
      <c r="H786" s="988"/>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3"/>
      <c r="D787" s="73"/>
      <c r="E787" s="970"/>
      <c r="F787" s="73"/>
      <c r="G787" s="591"/>
      <c r="H787" s="988"/>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3"/>
      <c r="D788" s="73"/>
      <c r="E788" s="970"/>
      <c r="F788" s="73"/>
      <c r="G788" s="591"/>
      <c r="H788" s="988"/>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3"/>
      <c r="D789" s="73"/>
      <c r="E789" s="970"/>
      <c r="F789" s="73"/>
      <c r="G789" s="591"/>
      <c r="H789" s="988"/>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3"/>
      <c r="D790" s="73"/>
      <c r="E790" s="970"/>
      <c r="F790" s="73"/>
      <c r="G790" s="591"/>
      <c r="H790" s="988"/>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3"/>
      <c r="D791" s="73"/>
      <c r="E791" s="970"/>
      <c r="F791" s="73"/>
      <c r="G791" s="591"/>
      <c r="H791" s="988"/>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3"/>
      <c r="D792" s="73"/>
      <c r="E792" s="970"/>
      <c r="F792" s="73"/>
      <c r="G792" s="591"/>
      <c r="H792" s="988"/>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3"/>
      <c r="D793" s="73"/>
      <c r="E793" s="970"/>
      <c r="F793" s="73"/>
      <c r="G793" s="591"/>
      <c r="H793" s="988"/>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3"/>
      <c r="D794" s="73"/>
      <c r="E794" s="970"/>
      <c r="F794" s="73"/>
      <c r="G794" s="591"/>
      <c r="H794" s="988"/>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3"/>
      <c r="D795" s="73"/>
      <c r="E795" s="970"/>
      <c r="F795" s="73"/>
      <c r="G795" s="591"/>
      <c r="H795" s="988"/>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3"/>
      <c r="D796" s="73"/>
      <c r="E796" s="970"/>
      <c r="F796" s="73"/>
      <c r="G796" s="591"/>
      <c r="H796" s="988"/>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3"/>
      <c r="D797" s="73"/>
      <c r="E797" s="970"/>
      <c r="F797" s="73"/>
      <c r="G797" s="591"/>
      <c r="H797" s="988"/>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3"/>
      <c r="D798" s="73"/>
      <c r="E798" s="970"/>
      <c r="F798" s="73"/>
      <c r="G798" s="591"/>
      <c r="H798" s="988"/>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3"/>
      <c r="D799" s="73"/>
      <c r="E799" s="970"/>
      <c r="F799" s="73"/>
      <c r="G799" s="591"/>
      <c r="H799" s="988"/>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3"/>
      <c r="D800" s="73"/>
      <c r="E800" s="970"/>
      <c r="F800" s="73"/>
      <c r="G800" s="591"/>
      <c r="H800" s="988"/>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3"/>
      <c r="D801" s="73"/>
      <c r="E801" s="970"/>
      <c r="F801" s="73"/>
      <c r="G801" s="591"/>
      <c r="H801" s="988"/>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3"/>
      <c r="D802" s="73"/>
      <c r="E802" s="970"/>
      <c r="F802" s="73"/>
      <c r="G802" s="591"/>
      <c r="H802" s="988"/>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3"/>
      <c r="D803" s="73"/>
      <c r="E803" s="970"/>
      <c r="F803" s="73"/>
      <c r="G803" s="591"/>
      <c r="H803" s="988"/>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3"/>
      <c r="D804" s="73"/>
      <c r="E804" s="970"/>
      <c r="F804" s="73"/>
      <c r="G804" s="591"/>
      <c r="H804" s="988"/>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3"/>
      <c r="D805" s="73"/>
      <c r="E805" s="970"/>
      <c r="F805" s="73"/>
      <c r="G805" s="591"/>
      <c r="H805" s="988"/>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3"/>
      <c r="D806" s="73"/>
      <c r="E806" s="970"/>
      <c r="F806" s="73"/>
      <c r="G806" s="591"/>
      <c r="H806" s="988"/>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3"/>
      <c r="D807" s="73"/>
      <c r="E807" s="970"/>
      <c r="F807" s="73"/>
      <c r="G807" s="591"/>
      <c r="H807" s="988"/>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3"/>
      <c r="D808" s="73"/>
      <c r="E808" s="970"/>
      <c r="F808" s="73"/>
      <c r="G808" s="591"/>
      <c r="H808" s="988"/>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3"/>
      <c r="D809" s="73"/>
      <c r="E809" s="970"/>
      <c r="F809" s="73"/>
      <c r="G809" s="591"/>
      <c r="H809" s="988"/>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3"/>
      <c r="D810" s="73"/>
      <c r="E810" s="970"/>
      <c r="F810" s="73"/>
      <c r="G810" s="591"/>
      <c r="H810" s="988"/>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3"/>
      <c r="D811" s="73"/>
      <c r="E811" s="970"/>
      <c r="F811" s="73"/>
      <c r="G811" s="591"/>
      <c r="H811" s="988"/>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3"/>
      <c r="D812" s="73"/>
      <c r="E812" s="970"/>
      <c r="F812" s="73"/>
      <c r="G812" s="591"/>
      <c r="H812" s="988"/>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3"/>
      <c r="D813" s="73"/>
      <c r="E813" s="970"/>
      <c r="F813" s="73"/>
      <c r="G813" s="591"/>
      <c r="H813" s="988"/>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3"/>
      <c r="D814" s="73"/>
      <c r="E814" s="970"/>
      <c r="F814" s="73"/>
      <c r="G814" s="591"/>
      <c r="H814" s="988"/>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3"/>
      <c r="D815" s="73"/>
      <c r="E815" s="970"/>
      <c r="F815" s="73"/>
      <c r="G815" s="591"/>
      <c r="H815" s="988"/>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3"/>
      <c r="D816" s="73"/>
      <c r="E816" s="970"/>
      <c r="F816" s="73"/>
      <c r="G816" s="591"/>
      <c r="H816" s="988"/>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3"/>
      <c r="D817" s="73"/>
      <c r="E817" s="970"/>
      <c r="F817" s="73"/>
      <c r="G817" s="591"/>
      <c r="H817" s="988"/>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3"/>
      <c r="D818" s="73"/>
      <c r="E818" s="970"/>
      <c r="F818" s="73"/>
      <c r="G818" s="591"/>
      <c r="H818" s="988"/>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3"/>
      <c r="D819" s="73"/>
      <c r="E819" s="970"/>
      <c r="F819" s="73"/>
      <c r="G819" s="591"/>
      <c r="H819" s="988"/>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3"/>
      <c r="D820" s="73"/>
      <c r="E820" s="970"/>
      <c r="F820" s="73"/>
      <c r="G820" s="591"/>
      <c r="H820" s="988"/>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3"/>
      <c r="D821" s="73"/>
      <c r="E821" s="970"/>
      <c r="F821" s="73"/>
      <c r="G821" s="591"/>
      <c r="H821" s="988"/>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3"/>
      <c r="D822" s="73"/>
      <c r="E822" s="970"/>
      <c r="F822" s="73"/>
      <c r="G822" s="591"/>
      <c r="H822" s="988"/>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3"/>
      <c r="D823" s="73"/>
      <c r="E823" s="970"/>
      <c r="F823" s="73"/>
      <c r="G823" s="591"/>
      <c r="H823" s="988"/>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3"/>
      <c r="D824" s="73"/>
      <c r="E824" s="970"/>
      <c r="F824" s="73"/>
      <c r="G824" s="591"/>
      <c r="H824" s="988"/>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3"/>
      <c r="D825" s="73"/>
      <c r="E825" s="970"/>
      <c r="F825" s="73"/>
      <c r="G825" s="591"/>
      <c r="H825" s="988"/>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3"/>
      <c r="D826" s="73"/>
      <c r="E826" s="970"/>
      <c r="F826" s="73"/>
      <c r="G826" s="591"/>
      <c r="H826" s="988"/>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3"/>
      <c r="D827" s="73"/>
      <c r="E827" s="970"/>
      <c r="F827" s="73"/>
      <c r="G827" s="591"/>
      <c r="H827" s="988"/>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3"/>
      <c r="D828" s="73"/>
      <c r="E828" s="970"/>
      <c r="F828" s="73"/>
      <c r="G828" s="591"/>
      <c r="H828" s="988"/>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3"/>
      <c r="D829" s="73"/>
      <c r="E829" s="970"/>
      <c r="F829" s="73"/>
      <c r="G829" s="591"/>
      <c r="H829" s="988"/>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3"/>
      <c r="D830" s="73"/>
      <c r="E830" s="970"/>
      <c r="F830" s="73"/>
      <c r="G830" s="591"/>
      <c r="H830" s="988"/>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3"/>
      <c r="D831" s="73"/>
      <c r="E831" s="970"/>
      <c r="F831" s="73"/>
      <c r="G831" s="591"/>
      <c r="H831" s="988"/>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3"/>
      <c r="D832" s="73"/>
      <c r="E832" s="970"/>
      <c r="F832" s="73"/>
      <c r="G832" s="591"/>
      <c r="H832" s="988"/>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3"/>
      <c r="D833" s="73"/>
      <c r="E833" s="970"/>
      <c r="F833" s="73"/>
      <c r="G833" s="591"/>
      <c r="H833" s="988"/>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3"/>
      <c r="D834" s="73"/>
      <c r="E834" s="970"/>
      <c r="F834" s="73"/>
      <c r="G834" s="591"/>
      <c r="H834" s="988"/>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3"/>
      <c r="D835" s="73"/>
      <c r="E835" s="970"/>
      <c r="F835" s="73"/>
      <c r="G835" s="591"/>
      <c r="H835" s="988"/>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3"/>
      <c r="D836" s="73"/>
      <c r="E836" s="970"/>
      <c r="F836" s="73"/>
      <c r="G836" s="591"/>
      <c r="H836" s="988"/>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3"/>
      <c r="D837" s="73"/>
      <c r="E837" s="970"/>
      <c r="F837" s="73"/>
      <c r="G837" s="591"/>
      <c r="H837" s="988"/>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3"/>
      <c r="D838" s="73"/>
      <c r="E838" s="970"/>
      <c r="F838" s="73"/>
      <c r="G838" s="591"/>
      <c r="H838" s="988"/>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3"/>
      <c r="D839" s="73"/>
      <c r="E839" s="970"/>
      <c r="F839" s="73"/>
      <c r="G839" s="591"/>
      <c r="H839" s="988"/>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3"/>
      <c r="D840" s="73"/>
      <c r="E840" s="970"/>
      <c r="F840" s="73"/>
      <c r="G840" s="591"/>
      <c r="H840" s="988"/>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3"/>
      <c r="D841" s="73"/>
      <c r="E841" s="970"/>
      <c r="F841" s="73"/>
      <c r="G841" s="591"/>
      <c r="H841" s="988"/>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3"/>
      <c r="D842" s="73"/>
      <c r="E842" s="970"/>
      <c r="F842" s="73"/>
      <c r="G842" s="591"/>
      <c r="H842" s="988"/>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3"/>
      <c r="D843" s="73"/>
      <c r="E843" s="970"/>
      <c r="F843" s="73"/>
      <c r="G843" s="591"/>
      <c r="H843" s="988"/>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3"/>
      <c r="D844" s="73"/>
      <c r="E844" s="970"/>
      <c r="F844" s="73"/>
      <c r="G844" s="591"/>
      <c r="H844" s="988"/>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3"/>
      <c r="D845" s="73"/>
      <c r="E845" s="970"/>
      <c r="F845" s="73"/>
      <c r="G845" s="591"/>
      <c r="H845" s="988"/>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3"/>
      <c r="D846" s="73"/>
      <c r="E846" s="970"/>
      <c r="F846" s="73"/>
      <c r="G846" s="591"/>
      <c r="H846" s="988"/>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3"/>
      <c r="D847" s="73"/>
      <c r="E847" s="970"/>
      <c r="F847" s="73"/>
      <c r="G847" s="591"/>
      <c r="H847" s="988"/>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3"/>
      <c r="D848" s="73"/>
      <c r="E848" s="970"/>
      <c r="F848" s="73"/>
      <c r="G848" s="591"/>
      <c r="H848" s="988"/>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3"/>
      <c r="D849" s="73"/>
      <c r="E849" s="970"/>
      <c r="F849" s="73"/>
      <c r="G849" s="591"/>
      <c r="H849" s="988"/>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3"/>
      <c r="D850" s="73"/>
      <c r="E850" s="970"/>
      <c r="F850" s="73"/>
      <c r="G850" s="591"/>
      <c r="H850" s="988"/>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3"/>
      <c r="D851" s="73"/>
      <c r="E851" s="970"/>
      <c r="F851" s="73"/>
      <c r="G851" s="591"/>
      <c r="H851" s="988"/>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3"/>
      <c r="D852" s="73"/>
      <c r="E852" s="970"/>
      <c r="F852" s="73"/>
      <c r="G852" s="591"/>
      <c r="H852" s="988"/>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3"/>
      <c r="D853" s="73"/>
      <c r="E853" s="970"/>
      <c r="F853" s="73"/>
      <c r="G853" s="591"/>
      <c r="H853" s="988"/>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3"/>
      <c r="D854" s="73"/>
      <c r="E854" s="970"/>
      <c r="F854" s="73"/>
      <c r="G854" s="591"/>
      <c r="H854" s="988"/>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3"/>
      <c r="D855" s="73"/>
      <c r="E855" s="970"/>
      <c r="F855" s="73"/>
      <c r="G855" s="591"/>
      <c r="H855" s="988"/>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3"/>
      <c r="D856" s="73"/>
      <c r="E856" s="970"/>
      <c r="F856" s="73"/>
      <c r="G856" s="591"/>
      <c r="H856" s="988"/>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3"/>
      <c r="D857" s="73"/>
      <c r="E857" s="970"/>
      <c r="F857" s="73"/>
      <c r="G857" s="591"/>
      <c r="H857" s="988"/>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3"/>
      <c r="D858" s="73"/>
      <c r="E858" s="970"/>
      <c r="F858" s="73"/>
      <c r="G858" s="591"/>
      <c r="H858" s="988"/>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3"/>
      <c r="D859" s="73"/>
      <c r="E859" s="970"/>
      <c r="F859" s="73"/>
      <c r="G859" s="591"/>
      <c r="H859" s="988"/>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3"/>
      <c r="D860" s="73"/>
      <c r="E860" s="970"/>
      <c r="F860" s="73"/>
      <c r="G860" s="591"/>
      <c r="H860" s="988"/>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3"/>
      <c r="D861" s="73"/>
      <c r="E861" s="970"/>
      <c r="F861" s="73"/>
      <c r="G861" s="591"/>
      <c r="H861" s="988"/>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3"/>
      <c r="D862" s="73"/>
      <c r="E862" s="970"/>
      <c r="F862" s="73"/>
      <c r="G862" s="591"/>
      <c r="H862" s="988"/>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3"/>
      <c r="D863" s="73"/>
      <c r="E863" s="970"/>
      <c r="F863" s="73"/>
      <c r="G863" s="591"/>
      <c r="H863" s="988"/>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3"/>
      <c r="D864" s="73"/>
      <c r="E864" s="970"/>
      <c r="F864" s="73"/>
      <c r="G864" s="591"/>
      <c r="H864" s="988"/>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3"/>
      <c r="D865" s="73"/>
      <c r="E865" s="970"/>
      <c r="F865" s="73"/>
      <c r="G865" s="591"/>
      <c r="H865" s="988"/>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3"/>
      <c r="D866" s="73"/>
      <c r="E866" s="970"/>
      <c r="F866" s="73"/>
      <c r="G866" s="591"/>
      <c r="H866" s="988"/>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3"/>
      <c r="D867" s="73"/>
      <c r="E867" s="970"/>
      <c r="F867" s="73"/>
      <c r="G867" s="591"/>
      <c r="H867" s="988"/>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3"/>
      <c r="D868" s="73"/>
      <c r="E868" s="970"/>
      <c r="F868" s="73"/>
      <c r="G868" s="591"/>
      <c r="H868" s="988"/>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3"/>
      <c r="D869" s="73"/>
      <c r="E869" s="970"/>
      <c r="F869" s="73"/>
      <c r="G869" s="591"/>
      <c r="H869" s="988"/>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3"/>
      <c r="D870" s="73"/>
      <c r="E870" s="970"/>
      <c r="F870" s="73"/>
      <c r="G870" s="591"/>
      <c r="H870" s="988"/>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3"/>
      <c r="D871" s="73"/>
      <c r="E871" s="970"/>
      <c r="F871" s="73"/>
      <c r="G871" s="591"/>
      <c r="H871" s="988"/>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3"/>
      <c r="D872" s="73"/>
      <c r="E872" s="970"/>
      <c r="F872" s="73"/>
      <c r="G872" s="591"/>
      <c r="H872" s="988"/>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3"/>
      <c r="D873" s="73"/>
      <c r="E873" s="970"/>
      <c r="F873" s="73"/>
      <c r="G873" s="591"/>
      <c r="H873" s="988"/>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3"/>
      <c r="D874" s="73"/>
      <c r="E874" s="970"/>
      <c r="F874" s="73"/>
      <c r="G874" s="591"/>
      <c r="H874" s="988"/>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3"/>
      <c r="D875" s="73"/>
      <c r="E875" s="970"/>
      <c r="F875" s="73"/>
      <c r="G875" s="591"/>
      <c r="H875" s="988"/>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3"/>
      <c r="D876" s="73"/>
      <c r="E876" s="970"/>
      <c r="F876" s="73"/>
      <c r="G876" s="591"/>
      <c r="H876" s="988"/>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3"/>
      <c r="D877" s="73"/>
      <c r="E877" s="970"/>
      <c r="F877" s="73"/>
      <c r="G877" s="591"/>
      <c r="H877" s="988"/>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3"/>
      <c r="D878" s="73"/>
      <c r="E878" s="970"/>
      <c r="F878" s="73"/>
      <c r="G878" s="591"/>
      <c r="H878" s="988"/>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3"/>
      <c r="D879" s="73"/>
      <c r="E879" s="970"/>
      <c r="F879" s="73"/>
      <c r="G879" s="591"/>
      <c r="H879" s="988"/>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3"/>
      <c r="D880" s="73"/>
      <c r="E880" s="970"/>
      <c r="F880" s="73"/>
      <c r="G880" s="591"/>
      <c r="H880" s="988"/>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3"/>
      <c r="D881" s="73"/>
      <c r="E881" s="970"/>
      <c r="F881" s="73"/>
      <c r="G881" s="591"/>
      <c r="H881" s="988"/>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3"/>
      <c r="D882" s="73"/>
      <c r="E882" s="970"/>
      <c r="F882" s="73"/>
      <c r="G882" s="591"/>
      <c r="H882" s="988"/>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3"/>
      <c r="D883" s="73"/>
      <c r="E883" s="970"/>
      <c r="F883" s="73"/>
      <c r="G883" s="591"/>
      <c r="H883" s="988"/>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3"/>
      <c r="D884" s="73"/>
      <c r="E884" s="970"/>
      <c r="F884" s="73"/>
      <c r="G884" s="591"/>
      <c r="H884" s="988"/>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3"/>
      <c r="D885" s="73"/>
      <c r="E885" s="970"/>
      <c r="F885" s="73"/>
      <c r="G885" s="591"/>
      <c r="H885" s="988"/>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3"/>
      <c r="D886" s="73"/>
      <c r="E886" s="970"/>
      <c r="F886" s="73"/>
      <c r="G886" s="591"/>
      <c r="H886" s="988"/>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3"/>
      <c r="D887" s="73"/>
      <c r="E887" s="970"/>
      <c r="F887" s="73"/>
      <c r="G887" s="591"/>
      <c r="H887" s="988"/>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3"/>
      <c r="D888" s="73"/>
      <c r="E888" s="970"/>
      <c r="F888" s="73"/>
      <c r="G888" s="591"/>
      <c r="H888" s="988"/>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3"/>
      <c r="D889" s="73"/>
      <c r="E889" s="970"/>
      <c r="F889" s="73"/>
      <c r="G889" s="591"/>
      <c r="H889" s="988"/>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3"/>
      <c r="D890" s="73"/>
      <c r="E890" s="970"/>
      <c r="F890" s="73"/>
      <c r="G890" s="591"/>
      <c r="H890" s="988"/>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3"/>
      <c r="D891" s="73"/>
      <c r="E891" s="970"/>
      <c r="F891" s="73"/>
      <c r="G891" s="591"/>
      <c r="H891" s="988"/>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3"/>
      <c r="D892" s="73"/>
      <c r="E892" s="970"/>
      <c r="F892" s="73"/>
      <c r="G892" s="591"/>
      <c r="H892" s="988"/>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3"/>
      <c r="D893" s="73"/>
      <c r="E893" s="970"/>
      <c r="F893" s="73"/>
      <c r="G893" s="591"/>
      <c r="H893" s="988"/>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3"/>
      <c r="D894" s="73"/>
      <c r="E894" s="970"/>
      <c r="F894" s="73"/>
      <c r="G894" s="591"/>
      <c r="H894" s="988"/>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3"/>
      <c r="D895" s="73"/>
      <c r="E895" s="970"/>
      <c r="F895" s="73"/>
      <c r="G895" s="591"/>
      <c r="H895" s="988"/>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3"/>
      <c r="D896" s="73"/>
      <c r="E896" s="970"/>
      <c r="F896" s="73"/>
      <c r="G896" s="591"/>
      <c r="H896" s="988"/>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3"/>
      <c r="D897" s="73"/>
      <c r="E897" s="970"/>
      <c r="F897" s="73"/>
      <c r="G897" s="591"/>
      <c r="H897" s="988"/>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3"/>
      <c r="D898" s="73"/>
      <c r="E898" s="970"/>
      <c r="F898" s="73"/>
      <c r="G898" s="591"/>
      <c r="H898" s="988"/>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3"/>
      <c r="D899" s="73"/>
      <c r="E899" s="970"/>
      <c r="F899" s="73"/>
      <c r="G899" s="591"/>
      <c r="H899" s="988"/>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3"/>
      <c r="D900" s="73"/>
      <c r="E900" s="970"/>
      <c r="F900" s="73"/>
      <c r="G900" s="591"/>
      <c r="H900" s="988"/>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3"/>
      <c r="D901" s="73"/>
      <c r="E901" s="970"/>
      <c r="F901" s="73"/>
      <c r="G901" s="591"/>
      <c r="H901" s="988"/>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3"/>
      <c r="D902" s="73"/>
      <c r="E902" s="970"/>
      <c r="F902" s="73"/>
      <c r="G902" s="591"/>
      <c r="H902" s="988"/>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3"/>
      <c r="D903" s="73"/>
      <c r="E903" s="970"/>
      <c r="F903" s="73"/>
      <c r="G903" s="591"/>
      <c r="H903" s="988"/>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3"/>
      <c r="D904" s="73"/>
      <c r="E904" s="970"/>
      <c r="F904" s="73"/>
      <c r="G904" s="591"/>
      <c r="H904" s="988"/>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3"/>
      <c r="D905" s="73"/>
      <c r="E905" s="970"/>
      <c r="F905" s="73"/>
      <c r="G905" s="591"/>
      <c r="H905" s="988"/>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3"/>
      <c r="D906" s="73"/>
      <c r="E906" s="970"/>
      <c r="F906" s="73"/>
      <c r="G906" s="591"/>
      <c r="H906" s="988"/>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3"/>
      <c r="D907" s="73"/>
      <c r="E907" s="970"/>
      <c r="F907" s="73"/>
      <c r="G907" s="591"/>
      <c r="H907" s="988"/>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3"/>
      <c r="D908" s="73"/>
      <c r="E908" s="970"/>
      <c r="F908" s="73"/>
      <c r="G908" s="591"/>
      <c r="H908" s="988"/>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3"/>
      <c r="D909" s="73"/>
      <c r="E909" s="970"/>
      <c r="F909" s="73"/>
      <c r="G909" s="591"/>
      <c r="H909" s="988"/>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3"/>
      <c r="D910" s="73"/>
      <c r="E910" s="970"/>
      <c r="F910" s="73"/>
      <c r="G910" s="591"/>
      <c r="H910" s="988"/>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3"/>
      <c r="D911" s="73"/>
      <c r="E911" s="970"/>
      <c r="F911" s="73"/>
      <c r="G911" s="591"/>
      <c r="H911" s="988"/>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3"/>
      <c r="D912" s="73"/>
      <c r="E912" s="970"/>
      <c r="F912" s="73"/>
      <c r="G912" s="591"/>
      <c r="H912" s="988"/>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3"/>
      <c r="D913" s="73"/>
      <c r="E913" s="970"/>
      <c r="F913" s="73"/>
      <c r="G913" s="591"/>
      <c r="H913" s="988"/>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3"/>
      <c r="D914" s="73"/>
      <c r="E914" s="970"/>
      <c r="F914" s="73"/>
      <c r="G914" s="591"/>
      <c r="H914" s="988"/>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3"/>
      <c r="D915" s="73"/>
      <c r="E915" s="970"/>
      <c r="F915" s="73"/>
      <c r="G915" s="591"/>
      <c r="H915" s="988"/>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3"/>
      <c r="D916" s="73"/>
      <c r="E916" s="970"/>
      <c r="F916" s="73"/>
      <c r="G916" s="591"/>
      <c r="H916" s="988"/>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3"/>
      <c r="D917" s="73"/>
      <c r="E917" s="970"/>
      <c r="F917" s="73"/>
      <c r="G917" s="591"/>
      <c r="H917" s="988"/>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3"/>
      <c r="D918" s="73"/>
      <c r="E918" s="970"/>
      <c r="F918" s="73"/>
      <c r="G918" s="591"/>
      <c r="H918" s="988"/>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3"/>
      <c r="D919" s="73"/>
      <c r="E919" s="970"/>
      <c r="F919" s="73"/>
      <c r="G919" s="591"/>
      <c r="H919" s="988"/>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3"/>
      <c r="D920" s="73"/>
      <c r="E920" s="970"/>
      <c r="F920" s="73"/>
      <c r="G920" s="591"/>
      <c r="H920" s="988"/>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3"/>
      <c r="D921" s="73"/>
      <c r="E921" s="970"/>
      <c r="F921" s="73"/>
      <c r="G921" s="591"/>
      <c r="H921" s="988"/>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3"/>
      <c r="D922" s="73"/>
      <c r="E922" s="970"/>
      <c r="F922" s="73"/>
      <c r="G922" s="591"/>
      <c r="H922" s="988"/>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3"/>
      <c r="D923" s="73"/>
      <c r="E923" s="970"/>
      <c r="F923" s="73"/>
      <c r="G923" s="591"/>
      <c r="H923" s="988"/>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3"/>
      <c r="D924" s="73"/>
      <c r="E924" s="970"/>
      <c r="F924" s="73"/>
      <c r="G924" s="591"/>
      <c r="H924" s="988"/>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3"/>
      <c r="D925" s="73"/>
      <c r="E925" s="970"/>
      <c r="F925" s="73"/>
      <c r="G925" s="591"/>
      <c r="H925" s="988"/>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3"/>
      <c r="D926" s="73"/>
      <c r="E926" s="970"/>
      <c r="F926" s="73"/>
      <c r="G926" s="591"/>
      <c r="H926" s="988"/>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3"/>
      <c r="D927" s="73"/>
      <c r="E927" s="970"/>
      <c r="F927" s="73"/>
      <c r="G927" s="591"/>
      <c r="H927" s="988"/>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3"/>
      <c r="D928" s="73"/>
      <c r="E928" s="970"/>
      <c r="F928" s="73"/>
      <c r="G928" s="591"/>
      <c r="H928" s="988"/>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3"/>
      <c r="D929" s="73"/>
      <c r="E929" s="970"/>
      <c r="F929" s="73"/>
      <c r="G929" s="591"/>
      <c r="H929" s="988"/>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3"/>
      <c r="D930" s="73"/>
      <c r="E930" s="970"/>
      <c r="F930" s="73"/>
      <c r="G930" s="591"/>
      <c r="H930" s="988"/>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3"/>
      <c r="D931" s="73"/>
      <c r="E931" s="970"/>
      <c r="F931" s="73"/>
      <c r="G931" s="591"/>
      <c r="H931" s="988"/>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3"/>
      <c r="D932" s="73"/>
      <c r="E932" s="970"/>
      <c r="F932" s="73"/>
      <c r="G932" s="591"/>
      <c r="H932" s="988"/>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3"/>
      <c r="D933" s="73"/>
      <c r="E933" s="970"/>
      <c r="F933" s="73"/>
      <c r="G933" s="591"/>
      <c r="H933" s="988"/>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3"/>
      <c r="D934" s="73"/>
      <c r="E934" s="970"/>
      <c r="F934" s="73"/>
      <c r="G934" s="591"/>
      <c r="H934" s="988"/>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3"/>
      <c r="D935" s="73"/>
      <c r="E935" s="970"/>
      <c r="F935" s="73"/>
      <c r="G935" s="591"/>
      <c r="H935" s="988"/>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3"/>
      <c r="D936" s="73"/>
      <c r="E936" s="970"/>
      <c r="F936" s="73"/>
      <c r="G936" s="591"/>
      <c r="H936" s="988"/>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3"/>
      <c r="D937" s="73"/>
      <c r="E937" s="970"/>
      <c r="F937" s="73"/>
      <c r="G937" s="591"/>
      <c r="H937" s="988"/>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3"/>
      <c r="D938" s="73"/>
      <c r="E938" s="970"/>
      <c r="F938" s="73"/>
      <c r="G938" s="591"/>
      <c r="H938" s="988"/>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3"/>
      <c r="D939" s="73"/>
      <c r="E939" s="970"/>
      <c r="F939" s="73"/>
      <c r="G939" s="591"/>
      <c r="H939" s="988"/>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3"/>
      <c r="D940" s="73"/>
      <c r="E940" s="970"/>
      <c r="F940" s="73"/>
      <c r="G940" s="591"/>
      <c r="H940" s="988"/>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3"/>
      <c r="D941" s="73"/>
      <c r="E941" s="970"/>
      <c r="F941" s="73"/>
      <c r="G941" s="591"/>
      <c r="H941" s="988"/>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3"/>
      <c r="D942" s="73"/>
      <c r="E942" s="970"/>
      <c r="F942" s="73"/>
      <c r="G942" s="591"/>
      <c r="H942" s="988"/>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3"/>
      <c r="D943" s="73"/>
      <c r="E943" s="970"/>
      <c r="F943" s="73"/>
      <c r="G943" s="591"/>
      <c r="H943" s="988"/>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3"/>
      <c r="D944" s="73"/>
      <c r="E944" s="970"/>
      <c r="F944" s="73"/>
      <c r="G944" s="591"/>
      <c r="H944" s="988"/>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3"/>
      <c r="D945" s="73"/>
      <c r="E945" s="970"/>
      <c r="F945" s="73"/>
      <c r="G945" s="591"/>
      <c r="H945" s="988"/>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3"/>
      <c r="D946" s="73"/>
      <c r="E946" s="970"/>
      <c r="F946" s="73"/>
      <c r="G946" s="591"/>
      <c r="H946" s="988"/>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3"/>
      <c r="D947" s="73"/>
      <c r="E947" s="970"/>
      <c r="F947" s="73"/>
      <c r="G947" s="591"/>
      <c r="H947" s="988"/>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3"/>
      <c r="D948" s="73"/>
      <c r="E948" s="970"/>
      <c r="F948" s="73"/>
      <c r="G948" s="591"/>
      <c r="H948" s="988"/>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3"/>
      <c r="D949" s="73"/>
      <c r="E949" s="970"/>
      <c r="F949" s="73"/>
      <c r="G949" s="591"/>
      <c r="H949" s="988"/>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3"/>
      <c r="D950" s="73"/>
      <c r="E950" s="970"/>
      <c r="F950" s="73"/>
      <c r="G950" s="591"/>
      <c r="H950" s="988"/>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3"/>
      <c r="D951" s="73"/>
      <c r="E951" s="970"/>
      <c r="F951" s="73"/>
      <c r="G951" s="591"/>
      <c r="H951" s="988"/>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3"/>
      <c r="D952" s="73"/>
      <c r="E952" s="970"/>
      <c r="F952" s="73"/>
      <c r="G952" s="591"/>
      <c r="H952" s="988"/>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3"/>
      <c r="D953" s="73"/>
      <c r="E953" s="970"/>
      <c r="F953" s="73"/>
      <c r="G953" s="591"/>
      <c r="H953" s="988"/>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3"/>
      <c r="D954" s="73"/>
      <c r="E954" s="970"/>
      <c r="F954" s="73"/>
      <c r="G954" s="591"/>
      <c r="H954" s="988"/>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3"/>
      <c r="D955" s="73"/>
      <c r="E955" s="970"/>
      <c r="F955" s="73"/>
      <c r="G955" s="591"/>
      <c r="H955" s="988"/>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3"/>
      <c r="D956" s="73"/>
      <c r="E956" s="970"/>
      <c r="F956" s="73"/>
      <c r="G956" s="591"/>
      <c r="H956" s="988"/>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3"/>
      <c r="D957" s="73"/>
      <c r="E957" s="970"/>
      <c r="F957" s="73"/>
      <c r="G957" s="591"/>
      <c r="H957" s="988"/>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3"/>
      <c r="D958" s="73"/>
      <c r="E958" s="970"/>
      <c r="F958" s="73"/>
      <c r="G958" s="591"/>
      <c r="H958" s="988"/>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3"/>
      <c r="D959" s="73"/>
      <c r="E959" s="970"/>
      <c r="F959" s="73"/>
      <c r="G959" s="591"/>
      <c r="H959" s="988"/>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3"/>
      <c r="D960" s="73"/>
      <c r="E960" s="970"/>
      <c r="F960" s="73"/>
      <c r="G960" s="591"/>
      <c r="H960" s="988"/>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3"/>
      <c r="D961" s="73"/>
      <c r="E961" s="970"/>
      <c r="F961" s="73"/>
      <c r="G961" s="591"/>
      <c r="H961" s="988"/>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3"/>
      <c r="D962" s="73"/>
      <c r="E962" s="970"/>
      <c r="F962" s="73"/>
      <c r="G962" s="591"/>
      <c r="H962" s="988"/>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3"/>
      <c r="D963" s="73"/>
      <c r="E963" s="970"/>
      <c r="F963" s="73"/>
      <c r="G963" s="591"/>
      <c r="H963" s="988"/>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3"/>
      <c r="D964" s="73"/>
      <c r="E964" s="970"/>
      <c r="F964" s="73"/>
      <c r="G964" s="591"/>
      <c r="H964" s="988"/>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3"/>
      <c r="D965" s="73"/>
      <c r="E965" s="970"/>
      <c r="F965" s="73"/>
      <c r="G965" s="591"/>
      <c r="H965" s="988"/>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3"/>
      <c r="D966" s="73"/>
      <c r="E966" s="970"/>
      <c r="F966" s="73"/>
      <c r="G966" s="591"/>
      <c r="H966" s="988"/>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3"/>
      <c r="D967" s="73"/>
      <c r="E967" s="970"/>
      <c r="F967" s="73"/>
      <c r="G967" s="591"/>
      <c r="H967" s="988"/>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3"/>
      <c r="D968" s="73"/>
      <c r="E968" s="970"/>
      <c r="F968" s="73"/>
      <c r="G968" s="591"/>
      <c r="H968" s="988"/>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3"/>
      <c r="D969" s="73"/>
      <c r="E969" s="970"/>
      <c r="F969" s="73"/>
      <c r="G969" s="591"/>
      <c r="H969" s="988"/>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3"/>
      <c r="D970" s="73"/>
      <c r="E970" s="970"/>
      <c r="F970" s="73"/>
      <c r="G970" s="591"/>
      <c r="H970" s="988"/>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3"/>
      <c r="D971" s="73"/>
      <c r="E971" s="970"/>
      <c r="F971" s="73"/>
      <c r="G971" s="591"/>
      <c r="H971" s="988"/>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3"/>
      <c r="D972" s="73"/>
      <c r="E972" s="970"/>
      <c r="F972" s="73"/>
      <c r="G972" s="591"/>
      <c r="H972" s="988"/>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3"/>
      <c r="D973" s="73"/>
      <c r="E973" s="970"/>
      <c r="F973" s="73"/>
      <c r="G973" s="591"/>
      <c r="H973" s="988"/>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3"/>
      <c r="D974" s="73"/>
      <c r="E974" s="970"/>
      <c r="F974" s="73"/>
      <c r="G974" s="591"/>
      <c r="H974" s="988"/>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3"/>
      <c r="D975" s="73"/>
      <c r="E975" s="970"/>
      <c r="F975" s="73"/>
      <c r="G975" s="591"/>
      <c r="H975" s="988"/>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3"/>
      <c r="D976" s="73"/>
      <c r="E976" s="970"/>
      <c r="F976" s="73"/>
      <c r="G976" s="591"/>
      <c r="H976" s="988"/>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3"/>
      <c r="D977" s="73"/>
      <c r="E977" s="970"/>
      <c r="F977" s="73"/>
      <c r="G977" s="591"/>
      <c r="H977" s="988"/>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3"/>
      <c r="D978" s="73"/>
      <c r="E978" s="970"/>
      <c r="F978" s="73"/>
      <c r="G978" s="591"/>
      <c r="H978" s="988"/>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3"/>
      <c r="D979" s="73"/>
      <c r="E979" s="970"/>
      <c r="F979" s="73"/>
      <c r="G979" s="591"/>
      <c r="H979" s="988"/>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3"/>
      <c r="D980" s="73"/>
      <c r="E980" s="970"/>
      <c r="F980" s="73"/>
      <c r="G980" s="591"/>
      <c r="H980" s="988"/>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3"/>
      <c r="D981" s="73"/>
      <c r="E981" s="970"/>
      <c r="F981" s="73"/>
      <c r="G981" s="591"/>
      <c r="H981" s="988"/>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3"/>
      <c r="D982" s="73"/>
      <c r="E982" s="970"/>
      <c r="F982" s="73"/>
      <c r="G982" s="591"/>
      <c r="H982" s="988"/>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3"/>
      <c r="D983" s="73"/>
      <c r="E983" s="970"/>
      <c r="F983" s="73"/>
      <c r="G983" s="591"/>
      <c r="H983" s="988"/>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3"/>
      <c r="D984" s="73"/>
      <c r="E984" s="970"/>
      <c r="F984" s="73"/>
      <c r="G984" s="591"/>
      <c r="H984" s="988"/>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3"/>
      <c r="D985" s="73"/>
      <c r="E985" s="970"/>
      <c r="F985" s="73"/>
      <c r="G985" s="591"/>
      <c r="H985" s="988"/>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3"/>
      <c r="D986" s="73"/>
      <c r="E986" s="970"/>
      <c r="F986" s="73"/>
      <c r="G986" s="591"/>
      <c r="H986" s="988"/>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3"/>
      <c r="D987" s="73"/>
      <c r="E987" s="970"/>
      <c r="F987" s="73"/>
      <c r="G987" s="591"/>
      <c r="H987" s="988"/>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3"/>
      <c r="D988" s="73"/>
      <c r="E988" s="970"/>
      <c r="F988" s="73"/>
      <c r="G988" s="591"/>
      <c r="H988" s="988"/>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3"/>
      <c r="D989" s="73"/>
      <c r="E989" s="970"/>
      <c r="F989" s="73"/>
      <c r="G989" s="591"/>
      <c r="H989" s="988"/>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3"/>
      <c r="D990" s="73"/>
      <c r="E990" s="970"/>
      <c r="F990" s="73"/>
      <c r="G990" s="591"/>
      <c r="H990" s="988"/>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3"/>
      <c r="D991" s="73"/>
      <c r="E991" s="970"/>
      <c r="F991" s="73"/>
      <c r="G991" s="591"/>
      <c r="H991" s="988"/>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3"/>
      <c r="D992" s="73"/>
      <c r="E992" s="970"/>
      <c r="F992" s="73"/>
      <c r="G992" s="591"/>
      <c r="H992" s="988"/>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3"/>
      <c r="D993" s="73"/>
      <c r="E993" s="970"/>
      <c r="F993" s="73"/>
      <c r="G993" s="591"/>
      <c r="H993" s="988"/>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3"/>
      <c r="D994" s="73"/>
      <c r="E994" s="970"/>
      <c r="F994" s="73"/>
      <c r="G994" s="591"/>
      <c r="H994" s="988"/>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3"/>
      <c r="D995" s="73"/>
      <c r="E995" s="970"/>
      <c r="F995" s="73"/>
      <c r="G995" s="591"/>
      <c r="H995" s="988"/>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3"/>
      <c r="D996" s="73"/>
      <c r="E996" s="970"/>
      <c r="F996" s="73"/>
      <c r="G996" s="591"/>
      <c r="H996" s="988"/>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3"/>
      <c r="D997" s="73"/>
      <c r="E997" s="970"/>
      <c r="F997" s="73"/>
      <c r="G997" s="591"/>
      <c r="H997" s="988"/>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3"/>
      <c r="D998" s="73"/>
      <c r="E998" s="970"/>
      <c r="F998" s="73"/>
      <c r="G998" s="591"/>
      <c r="H998" s="988"/>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3"/>
      <c r="D999" s="73"/>
      <c r="E999" s="970"/>
      <c r="F999" s="73"/>
      <c r="G999" s="591"/>
      <c r="H999" s="988"/>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3"/>
      <c r="D1000" s="73"/>
      <c r="E1000" s="970"/>
      <c r="F1000" s="73"/>
      <c r="G1000" s="591"/>
      <c r="H1000" s="988"/>
      <c r="I1000" s="73"/>
      <c r="J1000" s="73"/>
      <c r="K1000" s="74"/>
      <c r="L1000" s="74"/>
      <c r="M1000" s="989"/>
      <c r="N1000" s="74"/>
      <c r="O1000" s="74"/>
      <c r="P1000" s="74"/>
      <c r="Q1000" s="74"/>
      <c r="R1000" s="74"/>
      <c r="S1000" s="73"/>
      <c r="T1000" s="73"/>
      <c r="U1000" s="73"/>
      <c r="V1000" s="73"/>
      <c r="W1000" s="73"/>
      <c r="X1000" s="73"/>
      <c r="Y1000" s="73"/>
      <c r="Z1000" s="73"/>
    </row>
  </sheetData>
  <mergeCells count="8">
    <mergeCell ref="G5:K5"/>
    <mergeCell ref="P5:P7"/>
    <mergeCell ref="Q5:Q7"/>
    <mergeCell ref="B1:M1"/>
    <mergeCell ref="B2:C2"/>
    <mergeCell ref="F2:M2"/>
    <mergeCell ref="F3:N3"/>
    <mergeCell ref="F4:N4"/>
  </mergeCells>
  <conditionalFormatting sqref="H11:H15 H17:H20 H22:H25 H27:H29 H31:H34 H36:H41 H43:H46 H48:H50 H52:H55 H57:H59 H61:H63 H65:H67 H69:H70 H72:H73 H75:H76 H86">
    <cfRule type="cellIs" dxfId="309" priority="1" stopIfTrue="1" operator="equal">
      <formula>0</formula>
    </cfRule>
  </conditionalFormatting>
  <conditionalFormatting sqref="H11:H15 H17:H20 H22:H25 H27:H29 H31:H34 H36:H41 H43:H46 H48:H50 H52:H55 H57:H59 H61:H63 H65:H67 H69:H70 H72:H73 H75:H76 H86">
    <cfRule type="cellIs" dxfId="308" priority="2" stopIfTrue="1" operator="equal">
      <formula>0</formula>
    </cfRule>
  </conditionalFormatting>
  <hyperlinks>
    <hyperlink ref="C4" location="'Recap Sheet'!B1" display="Return to Recap Sheet" xr:uid="{00000000-0004-0000-0400-000000000000}"/>
  </hyperlinks>
  <pageMargins left="0.25" right="0.25" top="0.75" bottom="0.75" header="0" footer="0"/>
  <pageSetup paperSize="5" scale="64"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FFD965"/>
  </sheetPr>
  <dimension ref="A1:Z1000"/>
  <sheetViews>
    <sheetView workbookViewId="0">
      <pane ySplit="9" topLeftCell="A34" activePane="bottomLeft" state="frozen"/>
      <selection activeCell="H10" sqref="H10"/>
      <selection pane="bottomLeft" activeCell="H47" sqref="H47"/>
    </sheetView>
  </sheetViews>
  <sheetFormatPr defaultColWidth="14.44140625" defaultRowHeight="15" customHeight="1"/>
  <cols>
    <col min="1" max="1" width="6.109375" customWidth="1"/>
    <col min="2" max="2" width="53.33203125" customWidth="1"/>
    <col min="3" max="3" width="17.6640625" customWidth="1"/>
    <col min="4" max="4" width="9.6640625" customWidth="1"/>
    <col min="5" max="6" width="8.33203125" customWidth="1"/>
    <col min="7" max="7" width="7.33203125" customWidth="1"/>
    <col min="8" max="8" width="7" customWidth="1"/>
    <col min="9" max="12" width="8.33203125" customWidth="1"/>
    <col min="13" max="13" width="9.6640625" customWidth="1"/>
    <col min="14" max="14" width="8.33203125" customWidth="1"/>
    <col min="15" max="15" width="11.33203125" customWidth="1"/>
    <col min="16" max="16" width="9.44140625" customWidth="1"/>
    <col min="17" max="17" width="7.109375" customWidth="1"/>
    <col min="18" max="18" width="8.33203125" customWidth="1"/>
    <col min="19" max="19" width="9.109375" customWidth="1"/>
    <col min="20" max="21" width="8.6640625" customWidth="1"/>
    <col min="22" max="22" width="4.6640625" customWidth="1"/>
    <col min="23" max="24" width="7.5546875" customWidth="1"/>
    <col min="25" max="26" width="11.44140625" customWidth="1"/>
  </cols>
  <sheetData>
    <row r="1" spans="1:26" ht="12.7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2.7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4.25" customHeight="1">
      <c r="A3" s="1076"/>
      <c r="B3" s="1076" t="str">
        <f>'Recap Sheet'!A3</f>
        <v xml:space="preserve">School Food Authority or Agency Name: </v>
      </c>
      <c r="C3" s="73"/>
      <c r="D3" s="77"/>
      <c r="E3" s="73"/>
      <c r="F3" s="1076" t="str">
        <f>'Recap Sheet'!A4</f>
        <v xml:space="preserve">Bidder's Name: </v>
      </c>
      <c r="G3" s="1077"/>
      <c r="H3" s="592"/>
      <c r="I3" s="73"/>
      <c r="J3" s="1077"/>
      <c r="K3" s="1077"/>
      <c r="L3" s="74"/>
      <c r="M3" s="74"/>
      <c r="N3" s="74"/>
      <c r="O3" s="76"/>
      <c r="P3" s="76"/>
      <c r="Q3" s="76"/>
      <c r="R3" s="74"/>
      <c r="S3" s="73"/>
      <c r="T3" s="73"/>
      <c r="U3" s="73"/>
      <c r="V3" s="73"/>
      <c r="W3" s="73"/>
      <c r="X3" s="73"/>
      <c r="Y3" s="73"/>
      <c r="Z3" s="73"/>
    </row>
    <row r="4" spans="1:26" ht="18.75" customHeight="1">
      <c r="A4" s="79">
        <v>6001</v>
      </c>
      <c r="B4" s="594" t="str">
        <f>'Recap Sheet'!B3</f>
        <v>Lexington Richland School District Five</v>
      </c>
      <c r="C4" s="1078" t="s">
        <v>119</v>
      </c>
      <c r="D4" s="82"/>
      <c r="E4" s="596"/>
      <c r="F4" s="2904">
        <f>'Recap Sheet'!B4</f>
        <v>0</v>
      </c>
      <c r="G4" s="2891"/>
      <c r="H4" s="2891"/>
      <c r="I4" s="2891"/>
      <c r="J4" s="2891"/>
      <c r="K4" s="2891"/>
      <c r="L4" s="2891"/>
      <c r="M4" s="2891"/>
      <c r="N4" s="2897"/>
      <c r="O4" s="83"/>
      <c r="P4" s="83"/>
      <c r="Q4" s="83"/>
      <c r="R4" s="83"/>
      <c r="S4" s="86" t="s">
        <v>32</v>
      </c>
      <c r="T4" s="86"/>
      <c r="U4" s="86"/>
      <c r="V4" s="86"/>
      <c r="W4" s="86"/>
      <c r="X4" s="87"/>
      <c r="Y4" s="87"/>
      <c r="Z4" s="598"/>
    </row>
    <row r="5" spans="1:26" ht="15" customHeight="1">
      <c r="A5" s="79">
        <v>8000</v>
      </c>
      <c r="B5" s="599" t="s">
        <v>120</v>
      </c>
      <c r="C5" s="440" t="s">
        <v>354</v>
      </c>
      <c r="D5" s="90"/>
      <c r="E5" s="600"/>
      <c r="F5" s="92"/>
      <c r="G5" s="2901" t="s">
        <v>122</v>
      </c>
      <c r="H5" s="2899"/>
      <c r="I5" s="2899"/>
      <c r="J5" s="2899"/>
      <c r="K5" s="2899"/>
      <c r="L5" s="93">
        <f>'Recap Sheet'!B5</f>
        <v>0</v>
      </c>
      <c r="M5" s="94"/>
      <c r="N5" s="601"/>
      <c r="O5" s="96" t="s">
        <v>123</v>
      </c>
      <c r="P5" s="2884" t="s">
        <v>124</v>
      </c>
      <c r="Q5" s="2905" t="s">
        <v>125</v>
      </c>
      <c r="R5" s="74" t="s">
        <v>33</v>
      </c>
      <c r="S5" s="98" t="s">
        <v>355</v>
      </c>
      <c r="T5" s="99" t="s">
        <v>32</v>
      </c>
      <c r="U5" s="99" t="s">
        <v>128</v>
      </c>
      <c r="V5" s="100" t="s">
        <v>129</v>
      </c>
      <c r="W5" s="98" t="s">
        <v>149</v>
      </c>
      <c r="X5" s="99" t="s">
        <v>130</v>
      </c>
      <c r="Y5" s="99" t="s">
        <v>131</v>
      </c>
      <c r="Z5" s="598"/>
    </row>
    <row r="6" spans="1:26" ht="15" customHeight="1">
      <c r="A6" s="88" t="s">
        <v>24</v>
      </c>
      <c r="B6" s="263"/>
      <c r="C6" s="440" t="s">
        <v>749</v>
      </c>
      <c r="D6" s="103" t="s">
        <v>133</v>
      </c>
      <c r="E6" s="603" t="s">
        <v>134</v>
      </c>
      <c r="F6" s="1079" t="s">
        <v>29</v>
      </c>
      <c r="G6" s="99" t="s">
        <v>135</v>
      </c>
      <c r="H6" s="99" t="s">
        <v>136</v>
      </c>
      <c r="I6" s="99" t="s">
        <v>137</v>
      </c>
      <c r="J6" s="99" t="s">
        <v>138</v>
      </c>
      <c r="K6" s="99" t="s">
        <v>139</v>
      </c>
      <c r="L6" s="99" t="s">
        <v>140</v>
      </c>
      <c r="M6" s="605" t="s">
        <v>141</v>
      </c>
      <c r="N6" s="606" t="s">
        <v>142</v>
      </c>
      <c r="O6" s="109" t="s">
        <v>143</v>
      </c>
      <c r="P6" s="2885"/>
      <c r="Q6" s="2906"/>
      <c r="R6" s="607" t="s">
        <v>360</v>
      </c>
      <c r="S6" s="98" t="s">
        <v>361</v>
      </c>
      <c r="T6" s="99" t="s">
        <v>750</v>
      </c>
      <c r="U6" s="99" t="s">
        <v>147</v>
      </c>
      <c r="V6" s="99" t="s">
        <v>148</v>
      </c>
      <c r="W6" s="99" t="s">
        <v>34</v>
      </c>
      <c r="X6" s="99" t="s">
        <v>150</v>
      </c>
      <c r="Y6" s="99" t="s">
        <v>151</v>
      </c>
      <c r="Z6" s="73"/>
    </row>
    <row r="7" spans="1:26" ht="15" customHeight="1">
      <c r="A7" s="1080" t="s">
        <v>153</v>
      </c>
      <c r="B7" s="609"/>
      <c r="C7" s="610" t="s">
        <v>751</v>
      </c>
      <c r="D7" s="113" t="s">
        <v>154</v>
      </c>
      <c r="E7" s="114" t="s">
        <v>154</v>
      </c>
      <c r="F7" s="115" t="s">
        <v>39</v>
      </c>
      <c r="G7" s="110" t="s">
        <v>155</v>
      </c>
      <c r="H7" s="110" t="s">
        <v>156</v>
      </c>
      <c r="I7" s="110" t="s">
        <v>40</v>
      </c>
      <c r="J7" s="110" t="s">
        <v>139</v>
      </c>
      <c r="K7" s="110" t="s">
        <v>47</v>
      </c>
      <c r="L7" s="110" t="s">
        <v>157</v>
      </c>
      <c r="M7" s="110" t="s">
        <v>47</v>
      </c>
      <c r="N7" s="116" t="s">
        <v>139</v>
      </c>
      <c r="O7" s="117" t="s">
        <v>154</v>
      </c>
      <c r="P7" s="2886"/>
      <c r="Q7" s="2907"/>
      <c r="R7" s="1081" t="s">
        <v>48</v>
      </c>
      <c r="S7" s="118" t="s">
        <v>146</v>
      </c>
      <c r="T7" s="110" t="s">
        <v>41</v>
      </c>
      <c r="U7" s="110" t="s">
        <v>159</v>
      </c>
      <c r="V7" s="110" t="s">
        <v>160</v>
      </c>
      <c r="W7" s="119" t="s">
        <v>47</v>
      </c>
      <c r="X7" s="119" t="s">
        <v>158</v>
      </c>
      <c r="Y7" s="119" t="s">
        <v>364</v>
      </c>
      <c r="Z7" s="73"/>
    </row>
    <row r="8" spans="1:26" ht="12.75" customHeight="1">
      <c r="A8" s="130"/>
      <c r="B8" s="130" t="s">
        <v>859</v>
      </c>
      <c r="C8" s="1082"/>
      <c r="D8" s="123"/>
      <c r="E8" s="1082"/>
      <c r="F8" s="1083"/>
      <c r="G8" s="1084"/>
      <c r="H8" s="1082"/>
      <c r="I8" s="1082"/>
      <c r="J8" s="1082"/>
      <c r="K8" s="1085"/>
      <c r="L8" s="1085"/>
      <c r="M8" s="1086"/>
      <c r="N8" s="1087"/>
      <c r="O8" s="1088" t="s">
        <v>860</v>
      </c>
      <c r="P8" s="127"/>
      <c r="Q8" s="1088">
        <v>110601</v>
      </c>
      <c r="R8" s="1089"/>
      <c r="S8" s="1089" t="s">
        <v>165</v>
      </c>
      <c r="T8" s="124"/>
      <c r="U8" s="623">
        <v>1.7779</v>
      </c>
      <c r="V8" s="124"/>
      <c r="W8" s="124"/>
      <c r="X8" s="135"/>
      <c r="Y8" s="135"/>
      <c r="Z8" s="73"/>
    </row>
    <row r="9" spans="1:26" ht="12.75" customHeight="1">
      <c r="A9" s="141"/>
      <c r="B9" s="141"/>
      <c r="C9" s="1090"/>
      <c r="D9" s="137"/>
      <c r="E9" s="1090"/>
      <c r="F9" s="1091"/>
      <c r="G9" s="1092"/>
      <c r="H9" s="1090"/>
      <c r="I9" s="1090"/>
      <c r="J9" s="1090"/>
      <c r="K9" s="1093"/>
      <c r="L9" s="1093"/>
      <c r="M9" s="1094"/>
      <c r="N9" s="1095"/>
      <c r="O9" s="1096"/>
      <c r="P9" s="138"/>
      <c r="Q9" s="1097"/>
      <c r="R9" s="1098"/>
      <c r="S9" s="635"/>
      <c r="T9" s="635"/>
      <c r="U9" s="635"/>
      <c r="V9" s="145"/>
      <c r="W9" s="145"/>
      <c r="X9" s="135"/>
      <c r="Y9" s="145"/>
      <c r="Z9" s="73"/>
    </row>
    <row r="10" spans="1:26" ht="15" customHeight="1">
      <c r="A10" s="146">
        <v>6001</v>
      </c>
      <c r="B10" s="147" t="s">
        <v>861</v>
      </c>
      <c r="C10" s="155" t="s">
        <v>862</v>
      </c>
      <c r="D10" s="149">
        <v>418302</v>
      </c>
      <c r="E10" s="408"/>
      <c r="F10" s="151" t="s">
        <v>863</v>
      </c>
      <c r="G10" s="152">
        <v>44</v>
      </c>
      <c r="H10" s="1099">
        <v>50</v>
      </c>
      <c r="I10" s="154">
        <f t="shared" ref="I10:I11" si="0">ROUND($H$10*$G$10/G10,2)</f>
        <v>50</v>
      </c>
      <c r="J10" s="155" t="s">
        <v>170</v>
      </c>
      <c r="K10" s="156"/>
      <c r="L10" s="157">
        <f>IF(OR(ISBLANK(K10),K10=0,H10=0,ISBLANK(H10)),,ROUND(K10+$L$5,2))</f>
        <v>0</v>
      </c>
      <c r="M10" s="555">
        <f t="shared" ref="M10:M11" si="1">ROUND(I10*L10,2)</f>
        <v>0</v>
      </c>
      <c r="N10" s="159">
        <f t="shared" ref="N10:N11" si="2">ROUND(L10/G10,4)</f>
        <v>0</v>
      </c>
      <c r="O10" s="239">
        <v>418302</v>
      </c>
      <c r="P10" s="157" t="s">
        <v>864</v>
      </c>
      <c r="Q10" s="262">
        <v>44</v>
      </c>
      <c r="R10" s="177"/>
      <c r="S10" s="155">
        <v>6.99</v>
      </c>
      <c r="T10" s="163">
        <f t="shared" ref="T10:T11" si="3">ROUND($U$8*S10,2)</f>
        <v>12.43</v>
      </c>
      <c r="U10" s="163">
        <f t="shared" ref="U10:U11" si="4">IF(ISBLANK(O10),,R10+T10)</f>
        <v>12.43</v>
      </c>
      <c r="V10" s="1100" t="s">
        <v>375</v>
      </c>
      <c r="W10" s="165" t="b">
        <f t="shared" ref="W10:W11" si="5">IF(ISNUMBER(K10),IF(V10="Y",(K10-T10)))</f>
        <v>0</v>
      </c>
      <c r="X10" s="646">
        <f>W10/G10</f>
        <v>0</v>
      </c>
      <c r="Y10" s="1008" t="b">
        <f t="shared" ref="Y10:Y11" si="6">IF(V10="N",IF(ISNUMBER(R10),(R10+T10)/Q10))</f>
        <v>0</v>
      </c>
      <c r="Z10" s="73"/>
    </row>
    <row r="11" spans="1:26" ht="15" customHeight="1">
      <c r="A11" s="735"/>
      <c r="B11" s="661" t="s">
        <v>865</v>
      </c>
      <c r="C11" s="228" t="s">
        <v>866</v>
      </c>
      <c r="D11" s="149" t="s">
        <v>867</v>
      </c>
      <c r="E11" s="408"/>
      <c r="F11" s="355" t="s">
        <v>868</v>
      </c>
      <c r="G11" s="168">
        <v>80</v>
      </c>
      <c r="H11" s="1059"/>
      <c r="I11" s="154">
        <f t="shared" si="0"/>
        <v>27.5</v>
      </c>
      <c r="J11" s="155" t="s">
        <v>170</v>
      </c>
      <c r="K11" s="156">
        <v>50.73</v>
      </c>
      <c r="L11" s="171">
        <f>IF(OR(ISBLANK(K11),K11=0,H10=0,ISBLANK(H10)),,ROUND(K11+$L$5,2))</f>
        <v>50.73</v>
      </c>
      <c r="M11" s="555">
        <f t="shared" si="1"/>
        <v>1395.08</v>
      </c>
      <c r="N11" s="159">
        <f t="shared" si="2"/>
        <v>0.6341</v>
      </c>
      <c r="O11" s="174" t="s">
        <v>867</v>
      </c>
      <c r="P11" s="175" t="s">
        <v>869</v>
      </c>
      <c r="Q11" s="176">
        <v>80</v>
      </c>
      <c r="R11" s="177">
        <v>27.9</v>
      </c>
      <c r="S11" s="155">
        <v>12.84</v>
      </c>
      <c r="T11" s="163">
        <f t="shared" si="3"/>
        <v>22.83</v>
      </c>
      <c r="U11" s="733">
        <f t="shared" si="4"/>
        <v>50.73</v>
      </c>
      <c r="V11" s="1007" t="s">
        <v>375</v>
      </c>
      <c r="W11" s="165">
        <f t="shared" si="5"/>
        <v>27.9</v>
      </c>
      <c r="X11" s="646">
        <f>W11/G11</f>
        <v>0.34875</v>
      </c>
      <c r="Y11" s="230" t="b">
        <f t="shared" si="6"/>
        <v>0</v>
      </c>
      <c r="Z11" s="73"/>
    </row>
    <row r="12" spans="1:26" ht="15" customHeight="1">
      <c r="A12" s="155"/>
      <c r="B12" s="155" t="s">
        <v>870</v>
      </c>
      <c r="C12" s="166" t="s">
        <v>20</v>
      </c>
      <c r="D12" s="149"/>
      <c r="E12" s="650"/>
      <c r="F12" s="151" t="s">
        <v>20</v>
      </c>
      <c r="G12" s="152" t="s">
        <v>20</v>
      </c>
      <c r="H12" s="1059"/>
      <c r="I12" s="154" t="s">
        <v>20</v>
      </c>
      <c r="J12" s="166" t="s">
        <v>20</v>
      </c>
      <c r="K12" s="235"/>
      <c r="L12" s="171" t="s">
        <v>20</v>
      </c>
      <c r="M12" s="555" t="s">
        <v>20</v>
      </c>
      <c r="N12" s="159" t="s">
        <v>20</v>
      </c>
      <c r="O12" s="651"/>
      <c r="P12" s="191"/>
      <c r="Q12" s="1101"/>
      <c r="R12" s="157"/>
      <c r="S12" s="650" t="s">
        <v>20</v>
      </c>
      <c r="T12" s="264" t="s">
        <v>20</v>
      </c>
      <c r="U12" s="264"/>
      <c r="V12" s="264"/>
      <c r="W12" s="165" t="s">
        <v>20</v>
      </c>
      <c r="X12" s="646" t="s">
        <v>20</v>
      </c>
      <c r="Y12" s="165" t="s">
        <v>20</v>
      </c>
      <c r="Z12" s="73"/>
    </row>
    <row r="13" spans="1:26" ht="15" customHeight="1">
      <c r="A13" s="155"/>
      <c r="B13" s="166" t="s">
        <v>871</v>
      </c>
      <c r="C13" s="155" t="s">
        <v>20</v>
      </c>
      <c r="D13" s="1019"/>
      <c r="E13" s="650"/>
      <c r="F13" s="571" t="s">
        <v>20</v>
      </c>
      <c r="G13" s="152" t="s">
        <v>20</v>
      </c>
      <c r="H13" s="1059"/>
      <c r="I13" s="154" t="s">
        <v>20</v>
      </c>
      <c r="J13" s="155" t="s">
        <v>20</v>
      </c>
      <c r="K13" s="235"/>
      <c r="L13" s="171" t="s">
        <v>20</v>
      </c>
      <c r="M13" s="555" t="s">
        <v>20</v>
      </c>
      <c r="N13" s="159" t="s">
        <v>20</v>
      </c>
      <c r="O13" s="653"/>
      <c r="P13" s="453"/>
      <c r="Q13" s="1102"/>
      <c r="R13" s="266"/>
      <c r="S13" s="1020" t="s">
        <v>20</v>
      </c>
      <c r="T13" s="264" t="s">
        <v>20</v>
      </c>
      <c r="U13" s="264"/>
      <c r="V13" s="264"/>
      <c r="W13" s="165" t="s">
        <v>20</v>
      </c>
      <c r="X13" s="646" t="s">
        <v>20</v>
      </c>
      <c r="Y13" s="165" t="s">
        <v>20</v>
      </c>
      <c r="Z13" s="73"/>
    </row>
    <row r="14" spans="1:26" ht="15" customHeight="1">
      <c r="A14" s="1103"/>
      <c r="B14" s="199" t="s">
        <v>872</v>
      </c>
      <c r="C14" s="270"/>
      <c r="D14" s="241"/>
      <c r="E14" s="562"/>
      <c r="F14" s="574"/>
      <c r="G14" s="243"/>
      <c r="H14" s="985"/>
      <c r="I14" s="270"/>
      <c r="J14" s="198"/>
      <c r="K14" s="443"/>
      <c r="L14" s="246"/>
      <c r="M14" s="348"/>
      <c r="N14" s="492"/>
      <c r="O14" s="411"/>
      <c r="P14" s="674"/>
      <c r="Q14" s="673"/>
      <c r="R14" s="271"/>
      <c r="S14" s="272"/>
      <c r="T14" s="272"/>
      <c r="U14" s="272"/>
      <c r="V14" s="272"/>
      <c r="W14" s="272"/>
      <c r="X14" s="1104"/>
      <c r="Y14" s="272" t="s">
        <v>20</v>
      </c>
      <c r="Z14" s="73"/>
    </row>
    <row r="15" spans="1:26" ht="15" customHeight="1">
      <c r="A15" s="371">
        <v>6002</v>
      </c>
      <c r="B15" s="147" t="s">
        <v>873</v>
      </c>
      <c r="C15" s="356" t="s">
        <v>874</v>
      </c>
      <c r="D15" s="214" t="s">
        <v>875</v>
      </c>
      <c r="E15" s="408"/>
      <c r="F15" s="151" t="s">
        <v>876</v>
      </c>
      <c r="G15" s="152">
        <v>46</v>
      </c>
      <c r="H15" s="1099">
        <v>50</v>
      </c>
      <c r="I15" s="154">
        <f>ROUND(H15*G15/G15,2)</f>
        <v>50</v>
      </c>
      <c r="J15" s="155" t="s">
        <v>170</v>
      </c>
      <c r="K15" s="156">
        <v>33.76</v>
      </c>
      <c r="L15" s="157">
        <f>IF(OR(ISBLANK(K15),K15=0,H15=0,ISBLANK(H15)),,ROUND(K15+$L$5,2))</f>
        <v>33.76</v>
      </c>
      <c r="M15" s="555">
        <f t="shared" ref="M15:M16" si="7">ROUND(I15*L15,2)</f>
        <v>1688</v>
      </c>
      <c r="N15" s="159">
        <f t="shared" ref="N15:N16" si="8">ROUND(L15/G15,4)</f>
        <v>0.7339</v>
      </c>
      <c r="O15" s="656" t="s">
        <v>875</v>
      </c>
      <c r="P15" s="222" t="s">
        <v>877</v>
      </c>
      <c r="Q15" s="1105">
        <v>46</v>
      </c>
      <c r="R15" s="177">
        <v>20.6</v>
      </c>
      <c r="S15" s="155">
        <v>7.4</v>
      </c>
      <c r="T15" s="264">
        <f t="shared" ref="T15:T16" si="9">ROUND($U$8*S15,2)</f>
        <v>13.16</v>
      </c>
      <c r="U15" s="264">
        <f t="shared" ref="U15:U16" si="10">IF(ISBLANK(O15),,R15+T15)</f>
        <v>33.760000000000005</v>
      </c>
      <c r="V15" s="1007" t="s">
        <v>375</v>
      </c>
      <c r="W15" s="165">
        <f t="shared" ref="W15:W16" si="11">IF(ISNUMBER(K15),IF(V15="Y",(K15-T15)))</f>
        <v>20.599999999999998</v>
      </c>
      <c r="X15" s="646">
        <f>W15/G15</f>
        <v>0.44782608695652171</v>
      </c>
      <c r="Y15" s="165" t="b">
        <f t="shared" ref="Y15:Y16" si="12">IF(V15="N",IF(ISNUMBER(R15),(R15+T15)/Q15))</f>
        <v>0</v>
      </c>
      <c r="Z15" s="73"/>
    </row>
    <row r="16" spans="1:26" ht="15" customHeight="1">
      <c r="A16" s="166"/>
      <c r="B16" s="166" t="s">
        <v>865</v>
      </c>
      <c r="C16" s="166" t="s">
        <v>862</v>
      </c>
      <c r="D16" s="290">
        <v>422072</v>
      </c>
      <c r="E16" s="223"/>
      <c r="F16" s="355" t="s">
        <v>878</v>
      </c>
      <c r="G16" s="168">
        <v>44</v>
      </c>
      <c r="H16" s="1059"/>
      <c r="I16" s="154">
        <f>ROUND(H15*G15/G16,2)</f>
        <v>52.27</v>
      </c>
      <c r="J16" s="155" t="s">
        <v>170</v>
      </c>
      <c r="K16" s="156"/>
      <c r="L16" s="171">
        <f>IF(OR(ISBLANK(K16),K16=0,H15=0,ISBLANK(H15)),,ROUND(K16+$L$5,2))</f>
        <v>0</v>
      </c>
      <c r="M16" s="555">
        <f t="shared" si="7"/>
        <v>0</v>
      </c>
      <c r="N16" s="159">
        <f t="shared" si="8"/>
        <v>0</v>
      </c>
      <c r="O16" s="231">
        <v>422072</v>
      </c>
      <c r="P16" s="229" t="s">
        <v>879</v>
      </c>
      <c r="Q16" s="233">
        <v>44</v>
      </c>
      <c r="R16" s="177"/>
      <c r="S16" s="155">
        <v>6.99</v>
      </c>
      <c r="T16" s="264">
        <f t="shared" si="9"/>
        <v>12.43</v>
      </c>
      <c r="U16" s="264">
        <f t="shared" si="10"/>
        <v>12.43</v>
      </c>
      <c r="V16" s="1106" t="s">
        <v>375</v>
      </c>
      <c r="W16" s="165" t="b">
        <f t="shared" si="11"/>
        <v>0</v>
      </c>
      <c r="X16" s="646">
        <f>W16/G16</f>
        <v>0</v>
      </c>
      <c r="Y16" s="165" t="b">
        <f t="shared" si="12"/>
        <v>0</v>
      </c>
      <c r="Z16" s="73"/>
    </row>
    <row r="17" spans="1:26" ht="15" customHeight="1">
      <c r="A17" s="228"/>
      <c r="B17" s="166" t="s">
        <v>870</v>
      </c>
      <c r="C17" s="327"/>
      <c r="D17" s="229"/>
      <c r="E17" s="327"/>
      <c r="F17" s="1107"/>
      <c r="G17" s="297"/>
      <c r="H17" s="1059"/>
      <c r="I17" s="295"/>
      <c r="J17" s="166"/>
      <c r="K17" s="488"/>
      <c r="L17" s="299"/>
      <c r="M17" s="490"/>
      <c r="N17" s="681"/>
      <c r="O17" s="231"/>
      <c r="P17" s="214"/>
      <c r="Q17" s="703"/>
      <c r="R17" s="462"/>
      <c r="S17" s="1108"/>
      <c r="T17" s="463"/>
      <c r="U17" s="840"/>
      <c r="V17" s="482"/>
      <c r="W17" s="422"/>
      <c r="X17" s="1109"/>
      <c r="Y17" s="165"/>
      <c r="Z17" s="73"/>
    </row>
    <row r="18" spans="1:26" ht="15" customHeight="1">
      <c r="A18" s="356"/>
      <c r="B18" s="155" t="s">
        <v>880</v>
      </c>
      <c r="C18" s="327"/>
      <c r="D18" s="214"/>
      <c r="E18" s="327"/>
      <c r="F18" s="1107"/>
      <c r="G18" s="297"/>
      <c r="H18" s="1059"/>
      <c r="I18" s="295"/>
      <c r="J18" s="166"/>
      <c r="K18" s="488"/>
      <c r="L18" s="299"/>
      <c r="M18" s="490"/>
      <c r="N18" s="681"/>
      <c r="O18" s="676"/>
      <c r="P18" s="230"/>
      <c r="Q18" s="232"/>
      <c r="R18" s="266"/>
      <c r="S18" s="1020"/>
      <c r="T18" s="472"/>
      <c r="U18" s="1110"/>
      <c r="V18" s="1016"/>
      <c r="W18" s="944"/>
      <c r="X18" s="1111"/>
      <c r="Y18" s="165"/>
      <c r="Z18" s="73"/>
    </row>
    <row r="19" spans="1:26" ht="15" customHeight="1">
      <c r="A19" s="268"/>
      <c r="B19" s="268" t="s">
        <v>881</v>
      </c>
      <c r="C19" s="242"/>
      <c r="D19" s="241"/>
      <c r="E19" s="242"/>
      <c r="F19" s="1112"/>
      <c r="G19" s="305"/>
      <c r="H19" s="985"/>
      <c r="I19" s="575"/>
      <c r="J19" s="198"/>
      <c r="K19" s="271"/>
      <c r="L19" s="246"/>
      <c r="M19" s="348"/>
      <c r="N19" s="492"/>
      <c r="O19" s="198"/>
      <c r="P19" s="444"/>
      <c r="Q19" s="673"/>
      <c r="R19" s="271"/>
      <c r="S19" s="272"/>
      <c r="T19" s="272"/>
      <c r="U19" s="272"/>
      <c r="V19" s="272"/>
      <c r="W19" s="272"/>
      <c r="X19" s="1104"/>
      <c r="Y19" s="523" t="s">
        <v>20</v>
      </c>
      <c r="Z19" s="73"/>
    </row>
    <row r="20" spans="1:26" ht="15" customHeight="1">
      <c r="A20" s="371">
        <v>6003</v>
      </c>
      <c r="B20" s="1113" t="s">
        <v>882</v>
      </c>
      <c r="C20" s="356" t="s">
        <v>883</v>
      </c>
      <c r="D20" s="214" t="s">
        <v>884</v>
      </c>
      <c r="E20" s="408"/>
      <c r="F20" s="151" t="s">
        <v>848</v>
      </c>
      <c r="G20" s="152">
        <v>40</v>
      </c>
      <c r="H20" s="1114">
        <v>50</v>
      </c>
      <c r="I20" s="154">
        <f>ROUND(H20*G20/G20,2)</f>
        <v>50</v>
      </c>
      <c r="J20" s="155" t="s">
        <v>170</v>
      </c>
      <c r="K20" s="156">
        <v>33.799999999999997</v>
      </c>
      <c r="L20" s="157">
        <f>IF(OR(ISBLANK(K20),K20=0,H20=0,ISBLANK(H20)),,ROUND(K20+$L$5,2))</f>
        <v>33.799999999999997</v>
      </c>
      <c r="M20" s="555">
        <f>ROUND(I20*L20,2)</f>
        <v>1690</v>
      </c>
      <c r="N20" s="159">
        <f>ROUND(L20/G20,4)</f>
        <v>0.84499999999999997</v>
      </c>
      <c r="O20" s="214"/>
      <c r="P20" s="655"/>
      <c r="Q20" s="262"/>
      <c r="R20" s="157"/>
      <c r="S20" s="155" t="s">
        <v>20</v>
      </c>
      <c r="T20" s="264"/>
      <c r="U20" s="264"/>
      <c r="V20" s="264"/>
      <c r="W20" s="165"/>
      <c r="X20" s="646" t="s">
        <v>20</v>
      </c>
      <c r="Y20" s="165"/>
      <c r="Z20" s="73"/>
    </row>
    <row r="21" spans="1:26" ht="15" customHeight="1">
      <c r="A21" s="166"/>
      <c r="B21" s="166" t="s">
        <v>885</v>
      </c>
      <c r="C21" s="234"/>
      <c r="D21" s="229"/>
      <c r="E21" s="234"/>
      <c r="F21" s="355"/>
      <c r="G21" s="168"/>
      <c r="H21" s="1059"/>
      <c r="I21" s="498"/>
      <c r="J21" s="155"/>
      <c r="K21" s="230"/>
      <c r="L21" s="171"/>
      <c r="M21" s="326"/>
      <c r="N21" s="173"/>
      <c r="O21" s="214"/>
      <c r="P21" s="655"/>
      <c r="Q21" s="262"/>
      <c r="R21" s="157"/>
      <c r="S21" s="650" t="s">
        <v>20</v>
      </c>
      <c r="T21" s="237" t="s">
        <v>20</v>
      </c>
      <c r="U21" s="237"/>
      <c r="V21" s="237"/>
      <c r="W21" s="235" t="s">
        <v>20</v>
      </c>
      <c r="X21" s="1115" t="s">
        <v>20</v>
      </c>
      <c r="Y21" s="165" t="s">
        <v>20</v>
      </c>
      <c r="Z21" s="73"/>
    </row>
    <row r="22" spans="1:26" ht="15" customHeight="1">
      <c r="A22" s="228"/>
      <c r="B22" s="166" t="s">
        <v>886</v>
      </c>
      <c r="C22" s="327"/>
      <c r="D22" s="229"/>
      <c r="E22" s="327"/>
      <c r="F22" s="1107"/>
      <c r="G22" s="297"/>
      <c r="H22" s="1059"/>
      <c r="I22" s="295"/>
      <c r="J22" s="166"/>
      <c r="K22" s="488"/>
      <c r="L22" s="299"/>
      <c r="M22" s="490"/>
      <c r="N22" s="681"/>
      <c r="O22" s="229"/>
      <c r="P22" s="655"/>
      <c r="Q22" s="232"/>
      <c r="R22" s="462"/>
      <c r="S22" s="1108"/>
      <c r="T22" s="463"/>
      <c r="U22" s="1116"/>
      <c r="V22" s="482"/>
      <c r="W22" s="422"/>
      <c r="X22" s="1115"/>
      <c r="Y22" s="165"/>
      <c r="Z22" s="73"/>
    </row>
    <row r="23" spans="1:26" ht="15" customHeight="1">
      <c r="A23" s="199"/>
      <c r="B23" s="268" t="s">
        <v>887</v>
      </c>
      <c r="C23" s="242"/>
      <c r="D23" s="241"/>
      <c r="E23" s="242"/>
      <c r="F23" s="1112"/>
      <c r="G23" s="305"/>
      <c r="H23" s="1059"/>
      <c r="I23" s="575"/>
      <c r="J23" s="198"/>
      <c r="K23" s="271"/>
      <c r="L23" s="246"/>
      <c r="M23" s="348"/>
      <c r="N23" s="492"/>
      <c r="O23" s="270"/>
      <c r="P23" s="444"/>
      <c r="Q23" s="1117"/>
      <c r="R23" s="444"/>
      <c r="S23" s="198" t="s">
        <v>20</v>
      </c>
      <c r="T23" s="1118" t="s">
        <v>20</v>
      </c>
      <c r="U23" s="1119"/>
      <c r="V23" s="1119"/>
      <c r="W23" s="566" t="s">
        <v>20</v>
      </c>
      <c r="X23" s="1120" t="s">
        <v>255</v>
      </c>
      <c r="Y23" s="566" t="s">
        <v>20</v>
      </c>
      <c r="Z23" s="73"/>
    </row>
    <row r="24" spans="1:26" ht="15" customHeight="1">
      <c r="A24" s="146">
        <v>6004</v>
      </c>
      <c r="B24" s="1113" t="s">
        <v>888</v>
      </c>
      <c r="C24" s="155" t="s">
        <v>889</v>
      </c>
      <c r="D24" s="214" t="s">
        <v>890</v>
      </c>
      <c r="E24" s="408"/>
      <c r="F24" s="151" t="s">
        <v>891</v>
      </c>
      <c r="G24" s="152">
        <v>40</v>
      </c>
      <c r="H24" s="1114">
        <v>100</v>
      </c>
      <c r="I24" s="154">
        <f>ROUND(H24*G24/G24,2)</f>
        <v>100</v>
      </c>
      <c r="J24" s="155" t="s">
        <v>170</v>
      </c>
      <c r="K24" s="156">
        <v>28.8</v>
      </c>
      <c r="L24" s="157">
        <f>IF(OR(ISBLANK(K24),K24=0,H24=0,ISBLANK(H24)),,ROUND(K24+$L$5,2))</f>
        <v>28.8</v>
      </c>
      <c r="M24" s="555">
        <f t="shared" ref="M24:M26" si="13">ROUND(I24*L24,2)</f>
        <v>2880</v>
      </c>
      <c r="N24" s="159">
        <f>ROUND(L24/G24,4)</f>
        <v>0.72</v>
      </c>
      <c r="O24" s="214"/>
      <c r="P24" s="655"/>
      <c r="Q24" s="262"/>
      <c r="R24" s="160"/>
      <c r="S24" s="155" t="s">
        <v>20</v>
      </c>
      <c r="T24" s="264"/>
      <c r="U24" s="264"/>
      <c r="V24" s="264"/>
      <c r="W24" s="165"/>
      <c r="X24" s="646" t="s">
        <v>20</v>
      </c>
      <c r="Y24" s="165"/>
      <c r="Z24" s="73"/>
    </row>
    <row r="25" spans="1:26" ht="15" customHeight="1">
      <c r="A25" s="228"/>
      <c r="B25" s="166" t="s">
        <v>892</v>
      </c>
      <c r="C25" s="228" t="s">
        <v>862</v>
      </c>
      <c r="D25" s="214">
        <v>427203</v>
      </c>
      <c r="E25" s="408"/>
      <c r="F25" s="355" t="s">
        <v>891</v>
      </c>
      <c r="G25" s="168">
        <v>40</v>
      </c>
      <c r="H25" s="1059"/>
      <c r="I25" s="154">
        <f>ROUND(H24*G24/G25,2)</f>
        <v>100</v>
      </c>
      <c r="J25" s="166" t="s">
        <v>170</v>
      </c>
      <c r="K25" s="2787">
        <v>30.06</v>
      </c>
      <c r="L25" s="287"/>
      <c r="M25" s="568">
        <f t="shared" si="13"/>
        <v>0</v>
      </c>
      <c r="N25" s="873">
        <f>ROUND(L25/G25,4)</f>
        <v>0</v>
      </c>
      <c r="O25" s="676">
        <v>427203</v>
      </c>
      <c r="P25" s="300" t="s">
        <v>893</v>
      </c>
      <c r="Q25" s="1121">
        <v>40</v>
      </c>
      <c r="R25" s="177"/>
      <c r="S25" s="155">
        <v>6.42</v>
      </c>
      <c r="T25" s="1122">
        <f>ROUND($U$8*S25,2)</f>
        <v>11.41</v>
      </c>
      <c r="U25" s="1122">
        <f>IF(ISBLANK(O25),,R25+T25)</f>
        <v>11.41</v>
      </c>
      <c r="V25" s="1123" t="s">
        <v>375</v>
      </c>
      <c r="W25" s="165">
        <f>IF(ISNUMBER(K25),IF(V25="Y",(K25-T25)))</f>
        <v>18.649999999999999</v>
      </c>
      <c r="X25" s="646">
        <f>W25/G25</f>
        <v>0.46624999999999994</v>
      </c>
      <c r="Y25" s="165" t="b">
        <f>IF(V25="N",IF(ISNUMBER(R25),(R25+T25)/Q25))</f>
        <v>0</v>
      </c>
      <c r="Z25" s="73"/>
    </row>
    <row r="26" spans="1:26" ht="15" customHeight="1">
      <c r="A26" s="228"/>
      <c r="B26" s="166" t="s">
        <v>894</v>
      </c>
      <c r="C26" s="773" t="s">
        <v>895</v>
      </c>
      <c r="D26" s="229">
        <v>25152</v>
      </c>
      <c r="E26" s="408"/>
      <c r="F26" s="355" t="s">
        <v>891</v>
      </c>
      <c r="G26" s="168">
        <v>40</v>
      </c>
      <c r="H26" s="1124"/>
      <c r="I26" s="1035">
        <f>ROUND($H$24*$G$24/G26,2)</f>
        <v>100</v>
      </c>
      <c r="J26" s="166" t="s">
        <v>170</v>
      </c>
      <c r="K26" s="170"/>
      <c r="L26" s="287">
        <f>IF(OR(ISBLANK(K26),K26=0,H24=0,ISBLANK(H24)),,ROUND(K26+$L$5,2))</f>
        <v>0</v>
      </c>
      <c r="M26" s="568">
        <f t="shared" si="13"/>
        <v>0</v>
      </c>
      <c r="N26" s="873">
        <f>ROUND(L26/G26,4)</f>
        <v>0</v>
      </c>
      <c r="O26" s="154"/>
      <c r="P26" s="249"/>
      <c r="Q26" s="233"/>
      <c r="R26" s="160"/>
      <c r="S26" s="155" t="s">
        <v>20</v>
      </c>
      <c r="T26" s="163"/>
      <c r="U26" s="163"/>
      <c r="V26" s="163"/>
      <c r="W26" s="165"/>
      <c r="X26" s="646"/>
      <c r="Y26" s="165"/>
      <c r="Z26" s="73"/>
    </row>
    <row r="27" spans="1:26" ht="15" customHeight="1">
      <c r="A27" s="295"/>
      <c r="B27" s="295" t="s">
        <v>896</v>
      </c>
      <c r="C27" s="228"/>
      <c r="D27" s="290"/>
      <c r="E27" s="867"/>
      <c r="F27" s="1107"/>
      <c r="G27" s="297"/>
      <c r="H27" s="1059"/>
      <c r="I27" s="1125"/>
      <c r="J27" s="166"/>
      <c r="K27" s="298"/>
      <c r="L27" s="171"/>
      <c r="M27" s="326"/>
      <c r="N27" s="173"/>
      <c r="O27" s="214"/>
      <c r="P27" s="655"/>
      <c r="Q27" s="262"/>
      <c r="R27" s="230"/>
      <c r="S27" s="300"/>
      <c r="T27" s="300"/>
      <c r="U27" s="300"/>
      <c r="V27" s="300"/>
      <c r="W27" s="300"/>
      <c r="X27" s="547"/>
      <c r="Y27" s="300" t="s">
        <v>20</v>
      </c>
      <c r="Z27" s="73"/>
    </row>
    <row r="28" spans="1:26" ht="15" customHeight="1">
      <c r="A28" s="824"/>
      <c r="B28" s="824" t="s">
        <v>897</v>
      </c>
      <c r="C28" s="270"/>
      <c r="D28" s="241"/>
      <c r="E28" s="270"/>
      <c r="F28" s="1112"/>
      <c r="G28" s="305"/>
      <c r="H28" s="985"/>
      <c r="I28" s="364"/>
      <c r="J28" s="198"/>
      <c r="K28" s="566"/>
      <c r="L28" s="444"/>
      <c r="M28" s="738"/>
      <c r="N28" s="446"/>
      <c r="O28" s="364"/>
      <c r="P28" s="523"/>
      <c r="Q28" s="118"/>
      <c r="R28" s="566"/>
      <c r="S28" s="523"/>
      <c r="T28" s="523"/>
      <c r="U28" s="523"/>
      <c r="V28" s="272"/>
      <c r="W28" s="523"/>
      <c r="X28" s="1126"/>
      <c r="Y28" s="271" t="s">
        <v>20</v>
      </c>
      <c r="Z28" s="73"/>
    </row>
    <row r="29" spans="1:26" ht="15" customHeight="1">
      <c r="A29" s="146">
        <v>6005</v>
      </c>
      <c r="B29" s="147" t="s">
        <v>898</v>
      </c>
      <c r="C29" s="155" t="s">
        <v>866</v>
      </c>
      <c r="D29" s="214">
        <v>38118</v>
      </c>
      <c r="E29" s="408"/>
      <c r="F29" s="151" t="s">
        <v>899</v>
      </c>
      <c r="G29" s="152">
        <v>80</v>
      </c>
      <c r="H29" s="1114"/>
      <c r="I29" s="154">
        <f>ROUND(H29*G29/G29,2)</f>
        <v>0</v>
      </c>
      <c r="J29" s="155" t="s">
        <v>170</v>
      </c>
      <c r="K29" s="156">
        <v>59.31</v>
      </c>
      <c r="L29" s="157">
        <f>IF(OR(ISBLANK(K29),K29=0,H29=0,ISBLANK(H29)),,ROUND(K29+$L$5,2))</f>
        <v>0</v>
      </c>
      <c r="M29" s="555">
        <f>ROUND(I29*L29,2)</f>
        <v>0</v>
      </c>
      <c r="N29" s="159">
        <f>ROUND(L29/G29,4)</f>
        <v>0</v>
      </c>
      <c r="O29" s="498">
        <v>38118</v>
      </c>
      <c r="P29" s="300" t="s">
        <v>900</v>
      </c>
      <c r="Q29" s="1121">
        <v>80</v>
      </c>
      <c r="R29" s="177">
        <v>36.200000000000003</v>
      </c>
      <c r="S29" s="155">
        <v>13</v>
      </c>
      <c r="T29" s="264">
        <f>ROUND($U$8*S29,2)</f>
        <v>23.11</v>
      </c>
      <c r="U29" s="264">
        <f>IF(ISBLANK(O29),,R29+T29)</f>
        <v>59.31</v>
      </c>
      <c r="V29" s="1106" t="s">
        <v>375</v>
      </c>
      <c r="W29" s="165">
        <f>IF(ISNUMBER(K29),IF(V29="Y",(K29-T29)))</f>
        <v>36.200000000000003</v>
      </c>
      <c r="X29" s="646">
        <f>W29/G29</f>
        <v>0.45250000000000001</v>
      </c>
      <c r="Y29" s="165" t="b">
        <f>IF(V29="N",IF(ISNUMBER(R29),(R29+T29)/Q29))</f>
        <v>0</v>
      </c>
      <c r="Z29" s="73"/>
    </row>
    <row r="30" spans="1:26" ht="15" customHeight="1">
      <c r="A30" s="166"/>
      <c r="B30" s="166" t="s">
        <v>901</v>
      </c>
      <c r="C30" s="166" t="s">
        <v>20</v>
      </c>
      <c r="D30" s="372"/>
      <c r="E30" s="650"/>
      <c r="F30" s="355" t="s">
        <v>20</v>
      </c>
      <c r="G30" s="168" t="s">
        <v>20</v>
      </c>
      <c r="H30" s="1059"/>
      <c r="I30" s="1035" t="s">
        <v>20</v>
      </c>
      <c r="J30" s="155" t="s">
        <v>20</v>
      </c>
      <c r="K30" s="298"/>
      <c r="L30" s="171" t="s">
        <v>20</v>
      </c>
      <c r="M30" s="326" t="s">
        <v>20</v>
      </c>
      <c r="N30" s="173" t="s">
        <v>20</v>
      </c>
      <c r="O30" s="676"/>
      <c r="P30" s="230"/>
      <c r="Q30" s="232"/>
      <c r="R30" s="157"/>
      <c r="S30" s="650"/>
      <c r="T30" s="264"/>
      <c r="U30" s="264"/>
      <c r="V30" s="264"/>
      <c r="W30" s="165"/>
      <c r="X30" s="646"/>
      <c r="Y30" s="165"/>
      <c r="Z30" s="73"/>
    </row>
    <row r="31" spans="1:26" ht="15" customHeight="1">
      <c r="A31" s="228"/>
      <c r="B31" s="166" t="s">
        <v>902</v>
      </c>
      <c r="C31" s="228" t="s">
        <v>20</v>
      </c>
      <c r="D31" s="229"/>
      <c r="E31" s="650"/>
      <c r="F31" s="355" t="s">
        <v>20</v>
      </c>
      <c r="G31" s="168" t="s">
        <v>20</v>
      </c>
      <c r="H31" s="1059"/>
      <c r="I31" s="1035" t="s">
        <v>20</v>
      </c>
      <c r="J31" s="166" t="s">
        <v>20</v>
      </c>
      <c r="K31" s="298"/>
      <c r="L31" s="171" t="s">
        <v>20</v>
      </c>
      <c r="M31" s="326" t="s">
        <v>20</v>
      </c>
      <c r="N31" s="173" t="s">
        <v>20</v>
      </c>
      <c r="O31" s="655"/>
      <c r="P31" s="229"/>
      <c r="Q31" s="232"/>
      <c r="R31" s="157"/>
      <c r="S31" s="650"/>
      <c r="T31" s="264"/>
      <c r="U31" s="264"/>
      <c r="V31" s="264"/>
      <c r="W31" s="165"/>
      <c r="X31" s="646"/>
      <c r="Y31" s="165"/>
      <c r="Z31" s="73"/>
    </row>
    <row r="32" spans="1:26" ht="15" customHeight="1">
      <c r="A32" s="295"/>
      <c r="B32" s="295" t="s">
        <v>903</v>
      </c>
      <c r="C32" s="228"/>
      <c r="D32" s="290"/>
      <c r="E32" s="867"/>
      <c r="F32" s="1107"/>
      <c r="G32" s="297"/>
      <c r="H32" s="1059"/>
      <c r="I32" s="1127"/>
      <c r="J32" s="166"/>
      <c r="K32" s="776"/>
      <c r="L32" s="299"/>
      <c r="M32" s="490"/>
      <c r="N32" s="681"/>
      <c r="O32" s="322"/>
      <c r="P32" s="322"/>
      <c r="Q32" s="325"/>
      <c r="R32" s="157"/>
      <c r="S32" s="650"/>
      <c r="T32" s="264"/>
      <c r="U32" s="264"/>
      <c r="V32" s="264"/>
      <c r="W32" s="165"/>
      <c r="X32" s="646"/>
      <c r="Y32" s="165"/>
      <c r="Z32" s="73"/>
    </row>
    <row r="33" spans="1:26" ht="15" customHeight="1">
      <c r="A33" s="575"/>
      <c r="B33" s="824" t="s">
        <v>872</v>
      </c>
      <c r="C33" s="270"/>
      <c r="D33" s="1128"/>
      <c r="E33" s="270"/>
      <c r="F33" s="1112"/>
      <c r="G33" s="305"/>
      <c r="H33" s="985"/>
      <c r="I33" s="575"/>
      <c r="J33" s="198"/>
      <c r="K33" s="271"/>
      <c r="L33" s="246"/>
      <c r="M33" s="348"/>
      <c r="N33" s="492"/>
      <c r="O33" s="341"/>
      <c r="P33" s="341"/>
      <c r="Q33" s="345"/>
      <c r="R33" s="271"/>
      <c r="S33" s="272"/>
      <c r="T33" s="272"/>
      <c r="U33" s="272"/>
      <c r="V33" s="272"/>
      <c r="W33" s="272"/>
      <c r="X33" s="1104"/>
      <c r="Y33" s="272" t="s">
        <v>20</v>
      </c>
      <c r="Z33" s="73"/>
    </row>
    <row r="34" spans="1:26" ht="15" customHeight="1">
      <c r="A34" s="146">
        <v>6006</v>
      </c>
      <c r="B34" s="147" t="s">
        <v>904</v>
      </c>
      <c r="C34" s="155" t="s">
        <v>862</v>
      </c>
      <c r="D34" s="214">
        <v>422071</v>
      </c>
      <c r="E34" s="408"/>
      <c r="F34" s="151" t="s">
        <v>891</v>
      </c>
      <c r="G34" s="152">
        <v>40</v>
      </c>
      <c r="H34" s="1114">
        <v>50</v>
      </c>
      <c r="I34" s="154">
        <f>ROUND(H34*G34/G34,2)</f>
        <v>50</v>
      </c>
      <c r="J34" s="155" t="s">
        <v>170</v>
      </c>
      <c r="K34" s="156">
        <v>37.450000000000003</v>
      </c>
      <c r="L34" s="157">
        <f>IF(OR(ISBLANK(K34),K34=0,H34=0,ISBLANK(H34)),,ROUND(K34+$L$5,2))</f>
        <v>37.450000000000003</v>
      </c>
      <c r="M34" s="555">
        <f>ROUND(I34*L34,2)</f>
        <v>1872.5</v>
      </c>
      <c r="N34" s="159">
        <f>ROUND(L34/G34,4)</f>
        <v>0.93630000000000002</v>
      </c>
      <c r="O34" s="457">
        <v>422071</v>
      </c>
      <c r="P34" s="457" t="s">
        <v>891</v>
      </c>
      <c r="Q34" s="381">
        <v>40</v>
      </c>
      <c r="R34" s="177"/>
      <c r="S34" s="155">
        <v>6.37</v>
      </c>
      <c r="T34" s="264">
        <f>ROUND($U$8*S34,2)</f>
        <v>11.33</v>
      </c>
      <c r="U34" s="264">
        <f>IF(ISBLANK(O34),,R34+T34)</f>
        <v>11.33</v>
      </c>
      <c r="V34" s="1106" t="s">
        <v>375</v>
      </c>
      <c r="W34" s="165">
        <f>IF(ISNUMBER(K34),IF(V34="Y",(K34-T34)))</f>
        <v>26.120000000000005</v>
      </c>
      <c r="X34" s="646">
        <f>W34/G34</f>
        <v>0.65300000000000014</v>
      </c>
      <c r="Y34" s="165" t="b">
        <f>IF(V34="N",IF(ISNUMBER(R34),(R34+T34)/Q34))</f>
        <v>0</v>
      </c>
      <c r="Z34" s="73"/>
    </row>
    <row r="35" spans="1:26" ht="15" customHeight="1">
      <c r="A35" s="166"/>
      <c r="B35" s="166" t="s">
        <v>901</v>
      </c>
      <c r="C35" s="166" t="s">
        <v>20</v>
      </c>
      <c r="D35" s="214"/>
      <c r="E35" s="650"/>
      <c r="F35" s="355" t="s">
        <v>20</v>
      </c>
      <c r="G35" s="168" t="s">
        <v>20</v>
      </c>
      <c r="H35" s="1059"/>
      <c r="I35" s="1035" t="s">
        <v>20</v>
      </c>
      <c r="J35" s="155" t="s">
        <v>20</v>
      </c>
      <c r="K35" s="298"/>
      <c r="L35" s="171" t="s">
        <v>20</v>
      </c>
      <c r="M35" s="326" t="s">
        <v>20</v>
      </c>
      <c r="N35" s="173" t="s">
        <v>20</v>
      </c>
      <c r="O35" s="1129"/>
      <c r="P35" s="317"/>
      <c r="Q35" s="1130"/>
      <c r="R35" s="230"/>
      <c r="S35" s="230"/>
      <c r="T35" s="300"/>
      <c r="U35" s="300"/>
      <c r="V35" s="300"/>
      <c r="W35" s="300"/>
      <c r="X35" s="547"/>
      <c r="Y35" s="249" t="s">
        <v>20</v>
      </c>
      <c r="Z35" s="73"/>
    </row>
    <row r="36" spans="1:26" ht="15" customHeight="1">
      <c r="A36" s="228"/>
      <c r="B36" s="166" t="s">
        <v>902</v>
      </c>
      <c r="C36" s="228" t="s">
        <v>20</v>
      </c>
      <c r="D36" s="214"/>
      <c r="E36" s="650"/>
      <c r="F36" s="355" t="s">
        <v>20</v>
      </c>
      <c r="G36" s="168" t="s">
        <v>20</v>
      </c>
      <c r="H36" s="1059"/>
      <c r="I36" s="1035" t="s">
        <v>20</v>
      </c>
      <c r="J36" s="166" t="s">
        <v>20</v>
      </c>
      <c r="K36" s="298"/>
      <c r="L36" s="171" t="s">
        <v>20</v>
      </c>
      <c r="M36" s="326" t="s">
        <v>20</v>
      </c>
      <c r="N36" s="173" t="s">
        <v>20</v>
      </c>
      <c r="O36" s="648"/>
      <c r="P36" s="648"/>
      <c r="Q36" s="648"/>
      <c r="R36" s="166"/>
      <c r="S36" s="230"/>
      <c r="T36" s="300"/>
      <c r="U36" s="300"/>
      <c r="V36" s="300"/>
      <c r="W36" s="300"/>
      <c r="X36" s="547"/>
      <c r="Y36" s="300" t="s">
        <v>20</v>
      </c>
      <c r="Z36" s="73"/>
    </row>
    <row r="37" spans="1:26" ht="15" customHeight="1">
      <c r="A37" s="295"/>
      <c r="B37" s="295" t="s">
        <v>903</v>
      </c>
      <c r="C37" s="228"/>
      <c r="D37" s="214"/>
      <c r="E37" s="867"/>
      <c r="F37" s="1107"/>
      <c r="G37" s="297"/>
      <c r="H37" s="1059"/>
      <c r="I37" s="1127"/>
      <c r="J37" s="166"/>
      <c r="K37" s="776"/>
      <c r="L37" s="299"/>
      <c r="M37" s="490"/>
      <c r="N37" s="173"/>
      <c r="O37" s="239"/>
      <c r="P37" s="157"/>
      <c r="Q37" s="262"/>
      <c r="R37" s="230"/>
      <c r="S37" s="165"/>
      <c r="T37" s="249"/>
      <c r="U37" s="249"/>
      <c r="V37" s="249"/>
      <c r="W37" s="249"/>
      <c r="X37" s="1131"/>
      <c r="Y37" s="249" t="s">
        <v>20</v>
      </c>
      <c r="Z37" s="73"/>
    </row>
    <row r="38" spans="1:26" ht="15" customHeight="1">
      <c r="A38" s="575"/>
      <c r="B38" s="824" t="s">
        <v>905</v>
      </c>
      <c r="C38" s="270"/>
      <c r="D38" s="241"/>
      <c r="E38" s="270"/>
      <c r="F38" s="1112"/>
      <c r="G38" s="305"/>
      <c r="H38" s="985"/>
      <c r="I38" s="575"/>
      <c r="J38" s="198"/>
      <c r="K38" s="271"/>
      <c r="L38" s="246"/>
      <c r="M38" s="348"/>
      <c r="N38" s="446"/>
      <c r="O38" s="584"/>
      <c r="P38" s="444"/>
      <c r="Q38" s="673"/>
      <c r="R38" s="271"/>
      <c r="S38" s="566"/>
      <c r="T38" s="523"/>
      <c r="U38" s="523"/>
      <c r="V38" s="523"/>
      <c r="W38" s="523"/>
      <c r="X38" s="1126"/>
      <c r="Y38" s="271" t="s">
        <v>20</v>
      </c>
      <c r="Z38" s="73"/>
    </row>
    <row r="39" spans="1:26" ht="15" customHeight="1">
      <c r="A39" s="146">
        <v>6007</v>
      </c>
      <c r="B39" s="147" t="s">
        <v>906</v>
      </c>
      <c r="C39" s="155" t="s">
        <v>907</v>
      </c>
      <c r="D39" s="214">
        <v>26242</v>
      </c>
      <c r="E39" s="408"/>
      <c r="F39" s="151" t="s">
        <v>215</v>
      </c>
      <c r="G39" s="152">
        <v>53</v>
      </c>
      <c r="H39" s="1114"/>
      <c r="I39" s="154">
        <f>ROUND(H39*G39/G39,2)</f>
        <v>0</v>
      </c>
      <c r="J39" s="155" t="s">
        <v>170</v>
      </c>
      <c r="K39" s="156">
        <v>33.200000000000003</v>
      </c>
      <c r="L39" s="157">
        <f>IF(OR(ISBLANK(K39),K39=0,H39=0,ISBLANK(H39)),,ROUND(K39+$L$5,2))</f>
        <v>0</v>
      </c>
      <c r="M39" s="555">
        <f>ROUND(I39*L39,2)</f>
        <v>0</v>
      </c>
      <c r="N39" s="159">
        <f>ROUND(L39/G39,4)</f>
        <v>0</v>
      </c>
      <c r="O39" s="239"/>
      <c r="P39" s="157"/>
      <c r="Q39" s="262"/>
      <c r="R39" s="157"/>
      <c r="S39" s="155" t="s">
        <v>20</v>
      </c>
      <c r="T39" s="264"/>
      <c r="U39" s="264"/>
      <c r="V39" s="264"/>
      <c r="W39" s="165"/>
      <c r="X39" s="646"/>
      <c r="Y39" s="165"/>
      <c r="Z39" s="73"/>
    </row>
    <row r="40" spans="1:26" ht="15" customHeight="1">
      <c r="A40" s="166"/>
      <c r="B40" s="166" t="s">
        <v>908</v>
      </c>
      <c r="C40" s="166"/>
      <c r="D40" s="229"/>
      <c r="E40" s="155"/>
      <c r="F40" s="355"/>
      <c r="G40" s="168"/>
      <c r="H40" s="1059"/>
      <c r="I40" s="1035"/>
      <c r="J40" s="155"/>
      <c r="K40" s="230"/>
      <c r="L40" s="171"/>
      <c r="M40" s="326"/>
      <c r="N40" s="173"/>
      <c r="O40" s="239"/>
      <c r="P40" s="157"/>
      <c r="Q40" s="262"/>
      <c r="R40" s="157"/>
      <c r="S40" s="155" t="s">
        <v>20</v>
      </c>
      <c r="T40" s="264"/>
      <c r="U40" s="264"/>
      <c r="V40" s="264"/>
      <c r="W40" s="165"/>
      <c r="X40" s="646"/>
      <c r="Y40" s="165"/>
      <c r="Z40" s="73"/>
    </row>
    <row r="41" spans="1:26" ht="15" customHeight="1">
      <c r="A41" s="228"/>
      <c r="B41" s="166" t="s">
        <v>909</v>
      </c>
      <c r="C41" s="228" t="s">
        <v>20</v>
      </c>
      <c r="D41" s="554"/>
      <c r="E41" s="650"/>
      <c r="F41" s="355" t="s">
        <v>20</v>
      </c>
      <c r="G41" s="168" t="s">
        <v>20</v>
      </c>
      <c r="H41" s="1059"/>
      <c r="I41" s="1035" t="s">
        <v>20</v>
      </c>
      <c r="J41" s="166" t="s">
        <v>20</v>
      </c>
      <c r="K41" s="298"/>
      <c r="L41" s="171" t="s">
        <v>20</v>
      </c>
      <c r="M41" s="326" t="s">
        <v>20</v>
      </c>
      <c r="N41" s="173" t="s">
        <v>20</v>
      </c>
      <c r="O41" s="452"/>
      <c r="P41" s="452"/>
      <c r="Q41" s="1132"/>
      <c r="R41" s="300"/>
      <c r="S41" s="300"/>
      <c r="T41" s="300"/>
      <c r="U41" s="300"/>
      <c r="V41" s="300"/>
      <c r="W41" s="300"/>
      <c r="X41" s="1063"/>
      <c r="Y41" s="300" t="s">
        <v>20</v>
      </c>
      <c r="Z41" s="73"/>
    </row>
    <row r="42" spans="1:26" ht="15" customHeight="1">
      <c r="A42" s="295"/>
      <c r="B42" s="166" t="s">
        <v>910</v>
      </c>
      <c r="C42" s="228"/>
      <c r="D42" s="1133"/>
      <c r="E42" s="867"/>
      <c r="F42" s="1107"/>
      <c r="G42" s="297"/>
      <c r="H42" s="1059"/>
      <c r="I42" s="1127"/>
      <c r="J42" s="166"/>
      <c r="K42" s="776"/>
      <c r="L42" s="299"/>
      <c r="M42" s="490"/>
      <c r="N42" s="173" t="s">
        <v>20</v>
      </c>
      <c r="O42" s="321"/>
      <c r="P42" s="321"/>
      <c r="Q42" s="1132"/>
      <c r="R42" s="300"/>
      <c r="S42" s="300"/>
      <c r="T42" s="300"/>
      <c r="U42" s="300"/>
      <c r="V42" s="300"/>
      <c r="W42" s="300"/>
      <c r="X42" s="547"/>
      <c r="Y42" s="300" t="s">
        <v>20</v>
      </c>
      <c r="Z42" s="73"/>
    </row>
    <row r="43" spans="1:26" ht="15" customHeight="1">
      <c r="A43" s="575"/>
      <c r="B43" s="1050" t="s">
        <v>911</v>
      </c>
      <c r="C43" s="270"/>
      <c r="D43" s="559"/>
      <c r="E43" s="270"/>
      <c r="F43" s="1112"/>
      <c r="G43" s="305"/>
      <c r="H43" s="985"/>
      <c r="I43" s="575"/>
      <c r="J43" s="198"/>
      <c r="K43" s="271"/>
      <c r="L43" s="246"/>
      <c r="M43" s="348"/>
      <c r="N43" s="492"/>
      <c r="O43" s="584"/>
      <c r="P43" s="444"/>
      <c r="Q43" s="673"/>
      <c r="R43" s="566"/>
      <c r="S43" s="272"/>
      <c r="T43" s="523"/>
      <c r="U43" s="523"/>
      <c r="V43" s="523"/>
      <c r="W43" s="523"/>
      <c r="X43" s="1126"/>
      <c r="Y43" s="271" t="s">
        <v>20</v>
      </c>
      <c r="Z43" s="73"/>
    </row>
    <row r="44" spans="1:26" ht="15" customHeight="1">
      <c r="A44" s="504">
        <v>6008</v>
      </c>
      <c r="B44" s="884" t="s">
        <v>912</v>
      </c>
      <c r="C44" s="569" t="s">
        <v>913</v>
      </c>
      <c r="D44" s="372">
        <v>514540</v>
      </c>
      <c r="E44" s="408"/>
      <c r="F44" s="151" t="s">
        <v>914</v>
      </c>
      <c r="G44" s="152">
        <v>129</v>
      </c>
      <c r="H44" s="1099">
        <v>25</v>
      </c>
      <c r="I44" s="154">
        <f>ROUND(H44*G44/G44,2)</f>
        <v>25</v>
      </c>
      <c r="J44" s="155" t="s">
        <v>170</v>
      </c>
      <c r="K44" s="156">
        <v>57</v>
      </c>
      <c r="L44" s="157">
        <f>IF(OR(ISBLANK(K44),K44=0,H44=0,ISBLANK(H44)),,ROUND(K44+$L$5,2))</f>
        <v>57</v>
      </c>
      <c r="M44" s="555">
        <f>ROUND(I44*L44,2)</f>
        <v>1425</v>
      </c>
      <c r="N44" s="159">
        <f>ROUND(L44/G44,4)</f>
        <v>0.44190000000000002</v>
      </c>
      <c r="O44" s="503"/>
      <c r="P44" s="266"/>
      <c r="Q44" s="1134"/>
      <c r="R44" s="266"/>
      <c r="S44" s="356" t="s">
        <v>20</v>
      </c>
      <c r="T44" s="1135"/>
      <c r="U44" s="1135"/>
      <c r="V44" s="1135"/>
      <c r="W44" s="304"/>
      <c r="X44" s="1136" t="s">
        <v>20</v>
      </c>
      <c r="Y44" s="304" t="s">
        <v>20</v>
      </c>
      <c r="Z44" s="73"/>
    </row>
    <row r="45" spans="1:26" ht="15" customHeight="1">
      <c r="A45" s="166"/>
      <c r="B45" s="166" t="s">
        <v>915</v>
      </c>
      <c r="C45" s="1026"/>
      <c r="D45" s="166"/>
      <c r="E45" s="1026"/>
      <c r="F45" s="355"/>
      <c r="G45" s="168"/>
      <c r="H45" s="1137"/>
      <c r="I45" s="166"/>
      <c r="J45" s="166"/>
      <c r="K45" s="230"/>
      <c r="L45" s="230"/>
      <c r="M45" s="555"/>
      <c r="N45" s="173" t="s">
        <v>20</v>
      </c>
      <c r="O45" s="166"/>
      <c r="P45" s="230"/>
      <c r="Q45" s="232"/>
      <c r="R45" s="230"/>
      <c r="S45" s="230"/>
      <c r="T45" s="230"/>
      <c r="U45" s="230"/>
      <c r="V45" s="230"/>
      <c r="W45" s="230"/>
      <c r="X45" s="1063"/>
      <c r="Y45" s="230" t="s">
        <v>20</v>
      </c>
      <c r="Z45" s="73"/>
    </row>
    <row r="46" spans="1:26" ht="15" customHeight="1">
      <c r="A46" s="972"/>
      <c r="B46" s="972" t="s">
        <v>916</v>
      </c>
      <c r="C46" s="971"/>
      <c r="D46" s="971"/>
      <c r="E46" s="971"/>
      <c r="F46" s="1138"/>
      <c r="G46" s="974"/>
      <c r="H46" s="975"/>
      <c r="I46" s="976"/>
      <c r="J46" s="977"/>
      <c r="K46" s="978"/>
      <c r="L46" s="978"/>
      <c r="M46" s="979"/>
      <c r="N46" s="1139" t="s">
        <v>20</v>
      </c>
      <c r="O46" s="981"/>
      <c r="P46" s="981"/>
      <c r="Q46" s="981"/>
      <c r="R46" s="981"/>
      <c r="S46" s="981"/>
      <c r="T46" s="981"/>
      <c r="U46" s="981"/>
      <c r="V46" s="981"/>
      <c r="W46" s="981"/>
      <c r="X46" s="1140"/>
      <c r="Y46" s="981"/>
      <c r="Z46" s="73"/>
    </row>
    <row r="47" spans="1:26" ht="15" customHeight="1">
      <c r="A47" s="198"/>
      <c r="B47" s="198"/>
      <c r="C47" s="198"/>
      <c r="D47" s="198"/>
      <c r="E47" s="198"/>
      <c r="F47" s="1141"/>
      <c r="G47" s="243"/>
      <c r="H47" s="985"/>
      <c r="I47" s="364"/>
      <c r="J47" s="444" t="s">
        <v>352</v>
      </c>
      <c r="K47" s="529"/>
      <c r="L47" s="529"/>
      <c r="M47" s="738">
        <f>SUMIF(M10:M46,"&gt;0")</f>
        <v>10950.58</v>
      </c>
      <c r="N47" s="444"/>
      <c r="O47" s="1142"/>
      <c r="P47" s="1142"/>
      <c r="Q47" s="1142"/>
      <c r="R47" s="1142"/>
      <c r="S47" s="1142"/>
      <c r="T47" s="1142"/>
      <c r="U47" s="1142"/>
      <c r="V47" s="1142"/>
      <c r="W47" s="1142"/>
      <c r="X47" s="1142"/>
      <c r="Y47" s="1142"/>
      <c r="Z47" s="73"/>
    </row>
    <row r="48" spans="1:26" ht="12.75" customHeight="1">
      <c r="A48" s="73"/>
      <c r="B48" s="73"/>
      <c r="C48" s="73"/>
      <c r="D48" s="73"/>
      <c r="E48" s="73"/>
      <c r="F48" s="590"/>
      <c r="G48" s="591"/>
      <c r="H48" s="988"/>
      <c r="I48" s="73"/>
      <c r="J48" s="73"/>
      <c r="K48" s="74"/>
      <c r="L48" s="74"/>
      <c r="M48" s="989"/>
      <c r="N48" s="74"/>
      <c r="O48" s="1143"/>
      <c r="P48" s="1143"/>
      <c r="Q48" s="1143"/>
      <c r="R48" s="74"/>
      <c r="S48" s="73"/>
      <c r="T48" s="73"/>
      <c r="U48" s="73"/>
      <c r="V48" s="73"/>
      <c r="W48" s="73"/>
      <c r="X48" s="73"/>
      <c r="Y48" s="73"/>
      <c r="Z48" s="73"/>
    </row>
    <row r="49" spans="1:26" ht="12.75" customHeight="1">
      <c r="A49" s="73"/>
      <c r="B49" s="73"/>
      <c r="C49" s="73"/>
      <c r="D49" s="73"/>
      <c r="E49" s="73"/>
      <c r="F49" s="590"/>
      <c r="G49" s="591"/>
      <c r="H49" s="988"/>
      <c r="I49" s="73"/>
      <c r="J49" s="73"/>
      <c r="K49" s="74"/>
      <c r="L49" s="74"/>
      <c r="M49" s="989"/>
      <c r="N49" s="74"/>
      <c r="O49" s="74"/>
      <c r="P49" s="74"/>
      <c r="Q49" s="74"/>
      <c r="R49" s="74"/>
      <c r="S49" s="73"/>
      <c r="T49" s="73"/>
      <c r="U49" s="73"/>
      <c r="V49" s="73"/>
      <c r="W49" s="73"/>
      <c r="X49" s="73"/>
      <c r="Y49" s="73"/>
      <c r="Z49" s="73"/>
    </row>
    <row r="50" spans="1:26" ht="12.75" customHeight="1">
      <c r="A50" s="73"/>
      <c r="B50" s="73"/>
      <c r="C50" s="73"/>
      <c r="D50" s="73"/>
      <c r="E50" s="73"/>
      <c r="F50" s="590"/>
      <c r="G50" s="591"/>
      <c r="H50" s="988"/>
      <c r="I50" s="73"/>
      <c r="J50" s="73"/>
      <c r="K50" s="74"/>
      <c r="L50" s="74"/>
      <c r="M50" s="989"/>
      <c r="N50" s="74"/>
      <c r="O50" s="74"/>
      <c r="P50" s="74"/>
      <c r="Q50" s="74"/>
      <c r="R50" s="74"/>
      <c r="S50" s="73"/>
      <c r="T50" s="73"/>
      <c r="U50" s="73"/>
      <c r="V50" s="73"/>
      <c r="W50" s="73"/>
      <c r="X50" s="73"/>
      <c r="Y50" s="73"/>
      <c r="Z50" s="73"/>
    </row>
    <row r="51" spans="1:26" ht="12.75" customHeight="1">
      <c r="A51" s="73"/>
      <c r="B51" s="73"/>
      <c r="C51" s="73"/>
      <c r="D51" s="73"/>
      <c r="E51" s="73"/>
      <c r="F51" s="590"/>
      <c r="G51" s="591"/>
      <c r="H51" s="988"/>
      <c r="I51" s="73"/>
      <c r="J51" s="73"/>
      <c r="K51" s="74"/>
      <c r="L51" s="74"/>
      <c r="M51" s="989"/>
      <c r="N51" s="74"/>
      <c r="O51" s="74"/>
      <c r="P51" s="74"/>
      <c r="Q51" s="74"/>
      <c r="R51" s="74"/>
      <c r="S51" s="73"/>
      <c r="T51" s="73"/>
      <c r="U51" s="73"/>
      <c r="V51" s="73"/>
      <c r="W51" s="73"/>
      <c r="X51" s="73"/>
      <c r="Y51" s="73"/>
      <c r="Z51" s="73"/>
    </row>
    <row r="52" spans="1:26" ht="12.75" customHeight="1">
      <c r="A52" s="73"/>
      <c r="B52" s="73"/>
      <c r="C52" s="73"/>
      <c r="D52" s="73"/>
      <c r="E52" s="73"/>
      <c r="F52" s="590"/>
      <c r="G52" s="591"/>
      <c r="H52" s="988"/>
      <c r="I52" s="73"/>
      <c r="J52" s="73"/>
      <c r="K52" s="74"/>
      <c r="L52" s="74"/>
      <c r="M52" s="989"/>
      <c r="N52" s="74"/>
      <c r="O52" s="74"/>
      <c r="P52" s="74"/>
      <c r="Q52" s="74"/>
      <c r="R52" s="74"/>
      <c r="S52" s="73"/>
      <c r="T52" s="73"/>
      <c r="U52" s="73"/>
      <c r="V52" s="73"/>
      <c r="W52" s="73"/>
      <c r="X52" s="73"/>
      <c r="Y52" s="73"/>
      <c r="Z52" s="73"/>
    </row>
    <row r="53" spans="1:26" ht="12.75" customHeight="1">
      <c r="A53" s="73"/>
      <c r="B53" s="73"/>
      <c r="C53" s="73"/>
      <c r="D53" s="73"/>
      <c r="E53" s="73"/>
      <c r="F53" s="590"/>
      <c r="G53" s="591"/>
      <c r="H53" s="988"/>
      <c r="I53" s="73"/>
      <c r="J53" s="73"/>
      <c r="K53" s="74"/>
      <c r="L53" s="74"/>
      <c r="M53" s="989"/>
      <c r="N53" s="74"/>
      <c r="O53" s="74"/>
      <c r="P53" s="74"/>
      <c r="Q53" s="74"/>
      <c r="R53" s="74"/>
      <c r="S53" s="73"/>
      <c r="T53" s="73"/>
      <c r="U53" s="73"/>
      <c r="V53" s="73"/>
      <c r="W53" s="73"/>
      <c r="X53" s="73"/>
      <c r="Y53" s="73"/>
      <c r="Z53" s="73"/>
    </row>
    <row r="54" spans="1:26" ht="12.75" customHeight="1">
      <c r="A54" s="73"/>
      <c r="B54" s="73"/>
      <c r="C54" s="73"/>
      <c r="D54" s="73"/>
      <c r="E54" s="73"/>
      <c r="F54" s="590"/>
      <c r="G54" s="591"/>
      <c r="H54" s="988"/>
      <c r="I54" s="73"/>
      <c r="J54" s="73"/>
      <c r="K54" s="74"/>
      <c r="L54" s="74"/>
      <c r="M54" s="989"/>
      <c r="N54" s="74"/>
      <c r="O54" s="74"/>
      <c r="P54" s="74"/>
      <c r="Q54" s="74"/>
      <c r="R54" s="74"/>
      <c r="S54" s="73"/>
      <c r="T54" s="73"/>
      <c r="U54" s="73"/>
      <c r="V54" s="73"/>
      <c r="W54" s="73"/>
      <c r="X54" s="73"/>
      <c r="Y54" s="73"/>
      <c r="Z54" s="73"/>
    </row>
    <row r="55" spans="1:26" ht="12.75" customHeight="1">
      <c r="A55" s="73"/>
      <c r="B55" s="73"/>
      <c r="C55" s="73"/>
      <c r="D55" s="73"/>
      <c r="E55" s="73"/>
      <c r="F55" s="590"/>
      <c r="G55" s="591"/>
      <c r="H55" s="988"/>
      <c r="I55" s="73"/>
      <c r="J55" s="73"/>
      <c r="K55" s="74"/>
      <c r="L55" s="74"/>
      <c r="M55" s="989"/>
      <c r="N55" s="74"/>
      <c r="O55" s="74"/>
      <c r="P55" s="74"/>
      <c r="Q55" s="74"/>
      <c r="R55" s="74"/>
      <c r="S55" s="73"/>
      <c r="T55" s="73"/>
      <c r="U55" s="73"/>
      <c r="V55" s="73"/>
      <c r="W55" s="73"/>
      <c r="X55" s="73"/>
      <c r="Y55" s="73"/>
      <c r="Z55" s="73"/>
    </row>
    <row r="56" spans="1:26" ht="12.75" customHeight="1">
      <c r="A56" s="73"/>
      <c r="B56" s="73"/>
      <c r="C56" s="73"/>
      <c r="D56" s="73"/>
      <c r="E56" s="73"/>
      <c r="F56" s="590"/>
      <c r="G56" s="591"/>
      <c r="H56" s="988"/>
      <c r="I56" s="73"/>
      <c r="J56" s="73"/>
      <c r="K56" s="74"/>
      <c r="L56" s="74"/>
      <c r="M56" s="989"/>
      <c r="N56" s="74"/>
      <c r="O56" s="74"/>
      <c r="P56" s="74"/>
      <c r="Q56" s="74"/>
      <c r="R56" s="74"/>
      <c r="S56" s="73"/>
      <c r="T56" s="73"/>
      <c r="U56" s="73"/>
      <c r="V56" s="73"/>
      <c r="W56" s="73"/>
      <c r="X56" s="73"/>
      <c r="Y56" s="73"/>
      <c r="Z56" s="73"/>
    </row>
    <row r="57" spans="1:26" ht="12.75" customHeight="1">
      <c r="A57" s="73"/>
      <c r="B57" s="73"/>
      <c r="C57" s="73"/>
      <c r="D57" s="73"/>
      <c r="E57" s="73"/>
      <c r="F57" s="590"/>
      <c r="G57" s="591"/>
      <c r="H57" s="988"/>
      <c r="I57" s="73"/>
      <c r="J57" s="73"/>
      <c r="K57" s="74"/>
      <c r="L57" s="74"/>
      <c r="M57" s="989"/>
      <c r="N57" s="74"/>
      <c r="O57" s="74"/>
      <c r="P57" s="74"/>
      <c r="Q57" s="74"/>
      <c r="R57" s="74"/>
      <c r="S57" s="73"/>
      <c r="T57" s="73"/>
      <c r="U57" s="73"/>
      <c r="V57" s="73"/>
      <c r="W57" s="73"/>
      <c r="X57" s="73"/>
      <c r="Y57" s="73"/>
      <c r="Z57" s="73"/>
    </row>
    <row r="58" spans="1:26" ht="12.75" customHeight="1">
      <c r="A58" s="73"/>
      <c r="B58" s="73"/>
      <c r="C58" s="73"/>
      <c r="D58" s="73"/>
      <c r="E58" s="73"/>
      <c r="F58" s="590"/>
      <c r="G58" s="591"/>
      <c r="H58" s="988"/>
      <c r="I58" s="73"/>
      <c r="J58" s="73"/>
      <c r="K58" s="74"/>
      <c r="L58" s="74"/>
      <c r="M58" s="989"/>
      <c r="N58" s="74"/>
      <c r="O58" s="74"/>
      <c r="P58" s="74"/>
      <c r="Q58" s="74"/>
      <c r="R58" s="74"/>
      <c r="S58" s="73"/>
      <c r="T58" s="73"/>
      <c r="U58" s="73"/>
      <c r="V58" s="73"/>
      <c r="W58" s="73"/>
      <c r="X58" s="73"/>
      <c r="Y58" s="73"/>
      <c r="Z58" s="73"/>
    </row>
    <row r="59" spans="1:26" ht="12.75" customHeight="1">
      <c r="A59" s="73"/>
      <c r="B59" s="73"/>
      <c r="C59" s="73"/>
      <c r="D59" s="73"/>
      <c r="E59" s="73"/>
      <c r="F59" s="590"/>
      <c r="G59" s="591"/>
      <c r="H59" s="988"/>
      <c r="I59" s="73"/>
      <c r="J59" s="73"/>
      <c r="K59" s="74"/>
      <c r="L59" s="74"/>
      <c r="M59" s="989"/>
      <c r="N59" s="74"/>
      <c r="O59" s="74"/>
      <c r="P59" s="74"/>
      <c r="Q59" s="74"/>
      <c r="R59" s="74"/>
      <c r="S59" s="73"/>
      <c r="T59" s="73"/>
      <c r="U59" s="73"/>
      <c r="V59" s="73"/>
      <c r="W59" s="73"/>
      <c r="X59" s="73"/>
      <c r="Y59" s="73"/>
      <c r="Z59" s="73"/>
    </row>
    <row r="60" spans="1:26" ht="12.75" customHeight="1">
      <c r="A60" s="73"/>
      <c r="B60" s="73"/>
      <c r="C60" s="73"/>
      <c r="D60" s="73"/>
      <c r="E60" s="73"/>
      <c r="F60" s="590"/>
      <c r="G60" s="591"/>
      <c r="H60" s="988"/>
      <c r="I60" s="73"/>
      <c r="J60" s="73"/>
      <c r="K60" s="74"/>
      <c r="L60" s="74"/>
      <c r="M60" s="989"/>
      <c r="N60" s="74"/>
      <c r="O60" s="74"/>
      <c r="P60" s="74"/>
      <c r="Q60" s="74"/>
      <c r="R60" s="74"/>
      <c r="S60" s="73"/>
      <c r="T60" s="73"/>
      <c r="U60" s="73"/>
      <c r="V60" s="73"/>
      <c r="W60" s="73"/>
      <c r="X60" s="73"/>
      <c r="Y60" s="73"/>
      <c r="Z60" s="73"/>
    </row>
    <row r="61" spans="1:26" ht="12.75" customHeight="1">
      <c r="A61" s="73"/>
      <c r="B61" s="73"/>
      <c r="C61" s="73"/>
      <c r="D61" s="73"/>
      <c r="E61" s="73"/>
      <c r="F61" s="590"/>
      <c r="G61" s="591"/>
      <c r="H61" s="988"/>
      <c r="I61" s="73"/>
      <c r="J61" s="73"/>
      <c r="K61" s="74"/>
      <c r="L61" s="74"/>
      <c r="M61" s="989"/>
      <c r="N61" s="74"/>
      <c r="O61" s="74"/>
      <c r="P61" s="74"/>
      <c r="Q61" s="74"/>
      <c r="R61" s="74"/>
      <c r="S61" s="73"/>
      <c r="T61" s="73"/>
      <c r="U61" s="73"/>
      <c r="V61" s="73"/>
      <c r="W61" s="73"/>
      <c r="X61" s="73"/>
      <c r="Y61" s="73"/>
      <c r="Z61" s="73"/>
    </row>
    <row r="62" spans="1:26" ht="12.75" customHeight="1">
      <c r="A62" s="73"/>
      <c r="B62" s="73"/>
      <c r="C62" s="73"/>
      <c r="D62" s="73"/>
      <c r="E62" s="73"/>
      <c r="F62" s="590"/>
      <c r="G62" s="591"/>
      <c r="H62" s="988"/>
      <c r="I62" s="73"/>
      <c r="J62" s="73"/>
      <c r="K62" s="74"/>
      <c r="L62" s="74"/>
      <c r="M62" s="989"/>
      <c r="N62" s="74"/>
      <c r="O62" s="74"/>
      <c r="P62" s="74"/>
      <c r="Q62" s="74"/>
      <c r="R62" s="74"/>
      <c r="S62" s="73"/>
      <c r="T62" s="73"/>
      <c r="U62" s="73"/>
      <c r="V62" s="73"/>
      <c r="W62" s="73"/>
      <c r="X62" s="73"/>
      <c r="Y62" s="73"/>
      <c r="Z62" s="73"/>
    </row>
    <row r="63" spans="1:26" ht="12.75" customHeight="1">
      <c r="A63" s="73"/>
      <c r="B63" s="73"/>
      <c r="C63" s="73"/>
      <c r="D63" s="73"/>
      <c r="E63" s="73"/>
      <c r="F63" s="590"/>
      <c r="G63" s="591"/>
      <c r="H63" s="988"/>
      <c r="I63" s="73"/>
      <c r="J63" s="73"/>
      <c r="K63" s="74"/>
      <c r="L63" s="74"/>
      <c r="M63" s="989"/>
      <c r="N63" s="74"/>
      <c r="O63" s="74"/>
      <c r="P63" s="74"/>
      <c r="Q63" s="74"/>
      <c r="R63" s="74"/>
      <c r="S63" s="73"/>
      <c r="T63" s="73"/>
      <c r="U63" s="73"/>
      <c r="V63" s="73"/>
      <c r="W63" s="73"/>
      <c r="X63" s="73"/>
      <c r="Y63" s="73"/>
      <c r="Z63" s="73"/>
    </row>
    <row r="64" spans="1:26" ht="12.75" customHeight="1">
      <c r="A64" s="73"/>
      <c r="B64" s="73"/>
      <c r="C64" s="73"/>
      <c r="D64" s="73"/>
      <c r="E64" s="73"/>
      <c r="F64" s="590"/>
      <c r="G64" s="591"/>
      <c r="H64" s="988"/>
      <c r="I64" s="73"/>
      <c r="J64" s="73"/>
      <c r="K64" s="74"/>
      <c r="L64" s="74"/>
      <c r="M64" s="989"/>
      <c r="N64" s="74"/>
      <c r="O64" s="74"/>
      <c r="P64" s="74"/>
      <c r="Q64" s="74"/>
      <c r="R64" s="74"/>
      <c r="S64" s="73"/>
      <c r="T64" s="73"/>
      <c r="U64" s="73"/>
      <c r="V64" s="73"/>
      <c r="W64" s="73"/>
      <c r="X64" s="73"/>
      <c r="Y64" s="73"/>
      <c r="Z64" s="73"/>
    </row>
    <row r="65" spans="1:26" ht="12.75" customHeight="1">
      <c r="A65" s="73"/>
      <c r="B65" s="73"/>
      <c r="C65" s="73"/>
      <c r="D65" s="73"/>
      <c r="E65" s="73"/>
      <c r="F65" s="590"/>
      <c r="G65" s="591"/>
      <c r="H65" s="988"/>
      <c r="I65" s="73"/>
      <c r="J65" s="73"/>
      <c r="K65" s="74"/>
      <c r="L65" s="74"/>
      <c r="M65" s="989"/>
      <c r="N65" s="74"/>
      <c r="O65" s="74"/>
      <c r="P65" s="74"/>
      <c r="Q65" s="74"/>
      <c r="R65" s="74"/>
      <c r="S65" s="73"/>
      <c r="T65" s="73"/>
      <c r="U65" s="73"/>
      <c r="V65" s="73"/>
      <c r="W65" s="73"/>
      <c r="X65" s="73"/>
      <c r="Y65" s="73"/>
      <c r="Z65" s="73"/>
    </row>
    <row r="66" spans="1:26" ht="12.75" customHeight="1">
      <c r="A66" s="73"/>
      <c r="B66" s="73"/>
      <c r="C66" s="73"/>
      <c r="D66" s="73"/>
      <c r="E66" s="73"/>
      <c r="F66" s="590"/>
      <c r="G66" s="591"/>
      <c r="H66" s="988"/>
      <c r="I66" s="73"/>
      <c r="J66" s="73"/>
      <c r="K66" s="74"/>
      <c r="L66" s="74"/>
      <c r="M66" s="989"/>
      <c r="N66" s="74"/>
      <c r="O66" s="74"/>
      <c r="P66" s="74"/>
      <c r="Q66" s="74"/>
      <c r="R66" s="74"/>
      <c r="S66" s="73"/>
      <c r="T66" s="73"/>
      <c r="U66" s="73"/>
      <c r="V66" s="73"/>
      <c r="W66" s="73"/>
      <c r="X66" s="73"/>
      <c r="Y66" s="73"/>
      <c r="Z66" s="73"/>
    </row>
    <row r="67" spans="1:26" ht="12.75" customHeight="1">
      <c r="A67" s="73"/>
      <c r="B67" s="73"/>
      <c r="C67" s="73"/>
      <c r="D67" s="73"/>
      <c r="E67" s="73"/>
      <c r="F67" s="590"/>
      <c r="G67" s="591"/>
      <c r="H67" s="988"/>
      <c r="I67" s="73"/>
      <c r="J67" s="73"/>
      <c r="K67" s="74"/>
      <c r="L67" s="74"/>
      <c r="M67" s="989"/>
      <c r="N67" s="74"/>
      <c r="O67" s="74"/>
      <c r="P67" s="74"/>
      <c r="Q67" s="74"/>
      <c r="R67" s="74"/>
      <c r="S67" s="73"/>
      <c r="T67" s="73"/>
      <c r="U67" s="73"/>
      <c r="V67" s="73"/>
      <c r="W67" s="73"/>
      <c r="X67" s="73"/>
      <c r="Y67" s="73"/>
      <c r="Z67" s="73"/>
    </row>
    <row r="68" spans="1:26" ht="12.75" customHeight="1">
      <c r="A68" s="73"/>
      <c r="B68" s="73"/>
      <c r="C68" s="73"/>
      <c r="D68" s="73"/>
      <c r="E68" s="73"/>
      <c r="F68" s="590"/>
      <c r="G68" s="591"/>
      <c r="H68" s="988"/>
      <c r="I68" s="73"/>
      <c r="J68" s="73"/>
      <c r="K68" s="74"/>
      <c r="L68" s="74"/>
      <c r="M68" s="989"/>
      <c r="N68" s="74"/>
      <c r="O68" s="74"/>
      <c r="P68" s="74"/>
      <c r="Q68" s="74"/>
      <c r="R68" s="74"/>
      <c r="S68" s="73"/>
      <c r="T68" s="73"/>
      <c r="U68" s="73"/>
      <c r="V68" s="73"/>
      <c r="W68" s="73"/>
      <c r="X68" s="73"/>
      <c r="Y68" s="73"/>
      <c r="Z68" s="73"/>
    </row>
    <row r="69" spans="1:26" ht="12.75" customHeight="1">
      <c r="A69" s="73"/>
      <c r="B69" s="73"/>
      <c r="C69" s="73"/>
      <c r="D69" s="73"/>
      <c r="E69" s="73"/>
      <c r="F69" s="590"/>
      <c r="G69" s="591"/>
      <c r="H69" s="988"/>
      <c r="I69" s="73"/>
      <c r="J69" s="73"/>
      <c r="K69" s="74"/>
      <c r="L69" s="74"/>
      <c r="M69" s="989"/>
      <c r="N69" s="74"/>
      <c r="O69" s="74"/>
      <c r="P69" s="74"/>
      <c r="Q69" s="74"/>
      <c r="R69" s="74"/>
      <c r="S69" s="73"/>
      <c r="T69" s="73"/>
      <c r="U69" s="73"/>
      <c r="V69" s="73"/>
      <c r="W69" s="73"/>
      <c r="X69" s="73"/>
      <c r="Y69" s="73"/>
      <c r="Z69" s="73"/>
    </row>
    <row r="70" spans="1:26" ht="12.75" customHeight="1">
      <c r="A70" s="73"/>
      <c r="B70" s="73"/>
      <c r="C70" s="73"/>
      <c r="D70" s="73"/>
      <c r="E70" s="73"/>
      <c r="F70" s="590"/>
      <c r="G70" s="591"/>
      <c r="H70" s="988"/>
      <c r="I70" s="73"/>
      <c r="J70" s="73"/>
      <c r="K70" s="74"/>
      <c r="L70" s="74"/>
      <c r="M70" s="989"/>
      <c r="N70" s="74"/>
      <c r="O70" s="74"/>
      <c r="P70" s="74"/>
      <c r="Q70" s="74"/>
      <c r="R70" s="74"/>
      <c r="S70" s="73"/>
      <c r="T70" s="73"/>
      <c r="U70" s="73"/>
      <c r="V70" s="73"/>
      <c r="W70" s="73"/>
      <c r="X70" s="73"/>
      <c r="Y70" s="73"/>
      <c r="Z70" s="73"/>
    </row>
    <row r="71" spans="1:26" ht="12.75" customHeight="1">
      <c r="A71" s="73"/>
      <c r="B71" s="73"/>
      <c r="C71" s="73"/>
      <c r="D71" s="73"/>
      <c r="E71" s="73"/>
      <c r="F71" s="590"/>
      <c r="G71" s="591"/>
      <c r="H71" s="988"/>
      <c r="I71" s="73"/>
      <c r="J71" s="73"/>
      <c r="K71" s="74"/>
      <c r="L71" s="74"/>
      <c r="M71" s="989"/>
      <c r="N71" s="74"/>
      <c r="O71" s="74"/>
      <c r="P71" s="74"/>
      <c r="Q71" s="74"/>
      <c r="R71" s="74"/>
      <c r="S71" s="73"/>
      <c r="T71" s="73"/>
      <c r="U71" s="73"/>
      <c r="V71" s="73"/>
      <c r="W71" s="73"/>
      <c r="X71" s="73"/>
      <c r="Y71" s="73"/>
      <c r="Z71" s="73"/>
    </row>
    <row r="72" spans="1:26" ht="12.75" customHeight="1">
      <c r="A72" s="73"/>
      <c r="B72" s="73"/>
      <c r="C72" s="73"/>
      <c r="D72" s="73"/>
      <c r="E72" s="73"/>
      <c r="F72" s="590"/>
      <c r="G72" s="591"/>
      <c r="H72" s="988"/>
      <c r="I72" s="73"/>
      <c r="J72" s="73"/>
      <c r="K72" s="74"/>
      <c r="L72" s="74"/>
      <c r="M72" s="989"/>
      <c r="N72" s="74"/>
      <c r="O72" s="74"/>
      <c r="P72" s="74"/>
      <c r="Q72" s="74"/>
      <c r="R72" s="74"/>
      <c r="S72" s="73"/>
      <c r="T72" s="73"/>
      <c r="U72" s="73"/>
      <c r="V72" s="73"/>
      <c r="W72" s="73"/>
      <c r="X72" s="73"/>
      <c r="Y72" s="73"/>
      <c r="Z72" s="73"/>
    </row>
    <row r="73" spans="1:26" ht="12.75" customHeight="1">
      <c r="A73" s="73"/>
      <c r="B73" s="73"/>
      <c r="C73" s="73"/>
      <c r="D73" s="73"/>
      <c r="E73" s="73"/>
      <c r="F73" s="590"/>
      <c r="G73" s="591"/>
      <c r="H73" s="988"/>
      <c r="I73" s="73"/>
      <c r="J73" s="73"/>
      <c r="K73" s="74"/>
      <c r="L73" s="74"/>
      <c r="M73" s="989"/>
      <c r="N73" s="74"/>
      <c r="O73" s="74"/>
      <c r="P73" s="74"/>
      <c r="Q73" s="74"/>
      <c r="R73" s="74"/>
      <c r="S73" s="73"/>
      <c r="T73" s="73"/>
      <c r="U73" s="73"/>
      <c r="V73" s="73"/>
      <c r="W73" s="73"/>
      <c r="X73" s="73"/>
      <c r="Y73" s="73"/>
      <c r="Z73" s="73"/>
    </row>
    <row r="74" spans="1:26" ht="12.75" customHeight="1">
      <c r="A74" s="73"/>
      <c r="B74" s="73"/>
      <c r="C74" s="73"/>
      <c r="D74" s="73"/>
      <c r="E74" s="73"/>
      <c r="F74" s="590"/>
      <c r="G74" s="591"/>
      <c r="H74" s="988"/>
      <c r="I74" s="73"/>
      <c r="J74" s="73"/>
      <c r="K74" s="74"/>
      <c r="L74" s="74"/>
      <c r="M74" s="989"/>
      <c r="N74" s="74"/>
      <c r="O74" s="74"/>
      <c r="P74" s="74"/>
      <c r="Q74" s="74"/>
      <c r="R74" s="74"/>
      <c r="S74" s="73"/>
      <c r="T74" s="73"/>
      <c r="U74" s="73"/>
      <c r="V74" s="73"/>
      <c r="W74" s="73"/>
      <c r="X74" s="73"/>
      <c r="Y74" s="73"/>
      <c r="Z74" s="73"/>
    </row>
    <row r="75" spans="1:26" ht="12.75" customHeight="1">
      <c r="A75" s="73"/>
      <c r="B75" s="73"/>
      <c r="C75" s="73"/>
      <c r="D75" s="73"/>
      <c r="E75" s="73"/>
      <c r="F75" s="590"/>
      <c r="G75" s="591"/>
      <c r="H75" s="988"/>
      <c r="I75" s="73"/>
      <c r="J75" s="73"/>
      <c r="K75" s="74"/>
      <c r="L75" s="74"/>
      <c r="M75" s="989"/>
      <c r="N75" s="74"/>
      <c r="O75" s="74"/>
      <c r="P75" s="74"/>
      <c r="Q75" s="74"/>
      <c r="R75" s="74"/>
      <c r="S75" s="73"/>
      <c r="T75" s="73"/>
      <c r="U75" s="73"/>
      <c r="V75" s="73"/>
      <c r="W75" s="73"/>
      <c r="X75" s="73"/>
      <c r="Y75" s="73"/>
      <c r="Z75" s="73"/>
    </row>
    <row r="76" spans="1:26" ht="12.75" customHeight="1">
      <c r="A76" s="73"/>
      <c r="B76" s="73"/>
      <c r="C76" s="73"/>
      <c r="D76" s="73"/>
      <c r="E76" s="73"/>
      <c r="F76" s="590"/>
      <c r="G76" s="591"/>
      <c r="H76" s="988"/>
      <c r="I76" s="73"/>
      <c r="J76" s="73"/>
      <c r="K76" s="74"/>
      <c r="L76" s="74"/>
      <c r="M76" s="989"/>
      <c r="N76" s="74"/>
      <c r="O76" s="74"/>
      <c r="P76" s="74"/>
      <c r="Q76" s="74"/>
      <c r="R76" s="74"/>
      <c r="S76" s="73"/>
      <c r="T76" s="73"/>
      <c r="U76" s="73"/>
      <c r="V76" s="73"/>
      <c r="W76" s="73"/>
      <c r="X76" s="73"/>
      <c r="Y76" s="73"/>
      <c r="Z76" s="73"/>
    </row>
    <row r="77" spans="1:26" ht="12.75" customHeight="1">
      <c r="A77" s="73"/>
      <c r="B77" s="73"/>
      <c r="C77" s="73"/>
      <c r="D77" s="73"/>
      <c r="E77" s="73"/>
      <c r="F77" s="590"/>
      <c r="G77" s="591"/>
      <c r="H77" s="988"/>
      <c r="I77" s="73"/>
      <c r="J77" s="73"/>
      <c r="K77" s="74"/>
      <c r="L77" s="74"/>
      <c r="M77" s="989"/>
      <c r="N77" s="74"/>
      <c r="O77" s="74"/>
      <c r="P77" s="74"/>
      <c r="Q77" s="74"/>
      <c r="R77" s="74"/>
      <c r="S77" s="73"/>
      <c r="T77" s="73"/>
      <c r="U77" s="73"/>
      <c r="V77" s="73"/>
      <c r="W77" s="73"/>
      <c r="X77" s="73"/>
      <c r="Y77" s="73"/>
      <c r="Z77" s="73"/>
    </row>
    <row r="78" spans="1:26" ht="12.75" customHeight="1">
      <c r="A78" s="73"/>
      <c r="B78" s="73"/>
      <c r="C78" s="73"/>
      <c r="D78" s="73"/>
      <c r="E78" s="73"/>
      <c r="F78" s="590"/>
      <c r="G78" s="591"/>
      <c r="H78" s="988"/>
      <c r="I78" s="73"/>
      <c r="J78" s="73"/>
      <c r="K78" s="74"/>
      <c r="L78" s="74"/>
      <c r="M78" s="989"/>
      <c r="N78" s="74"/>
      <c r="O78" s="74"/>
      <c r="P78" s="74"/>
      <c r="Q78" s="74"/>
      <c r="R78" s="74"/>
      <c r="S78" s="73"/>
      <c r="T78" s="73"/>
      <c r="U78" s="73"/>
      <c r="V78" s="73"/>
      <c r="W78" s="73"/>
      <c r="X78" s="73"/>
      <c r="Y78" s="73"/>
      <c r="Z78" s="73"/>
    </row>
    <row r="79" spans="1:26" ht="12.75" customHeight="1">
      <c r="A79" s="73"/>
      <c r="B79" s="73"/>
      <c r="C79" s="73"/>
      <c r="D79" s="73"/>
      <c r="E79" s="73"/>
      <c r="F79" s="590"/>
      <c r="G79" s="591"/>
      <c r="H79" s="988"/>
      <c r="I79" s="73"/>
      <c r="J79" s="73"/>
      <c r="K79" s="74"/>
      <c r="L79" s="74"/>
      <c r="M79" s="989"/>
      <c r="N79" s="74"/>
      <c r="O79" s="74"/>
      <c r="P79" s="74"/>
      <c r="Q79" s="74"/>
      <c r="R79" s="74"/>
      <c r="S79" s="73"/>
      <c r="T79" s="73"/>
      <c r="U79" s="73"/>
      <c r="V79" s="73"/>
      <c r="W79" s="73"/>
      <c r="X79" s="73"/>
      <c r="Y79" s="73"/>
      <c r="Z79" s="73"/>
    </row>
    <row r="80" spans="1:26" ht="12.75" customHeight="1">
      <c r="A80" s="73"/>
      <c r="B80" s="73"/>
      <c r="C80" s="73"/>
      <c r="D80" s="73"/>
      <c r="E80" s="73"/>
      <c r="F80" s="590"/>
      <c r="G80" s="591"/>
      <c r="H80" s="988"/>
      <c r="I80" s="73"/>
      <c r="J80" s="73"/>
      <c r="K80" s="74"/>
      <c r="L80" s="74"/>
      <c r="M80" s="989"/>
      <c r="N80" s="74"/>
      <c r="O80" s="74"/>
      <c r="P80" s="74"/>
      <c r="Q80" s="74"/>
      <c r="R80" s="74"/>
      <c r="S80" s="73"/>
      <c r="T80" s="73"/>
      <c r="U80" s="73"/>
      <c r="V80" s="73"/>
      <c r="W80" s="73"/>
      <c r="X80" s="73"/>
      <c r="Y80" s="73"/>
      <c r="Z80" s="73"/>
    </row>
    <row r="81" spans="1:26" ht="12.75" customHeight="1">
      <c r="A81" s="73"/>
      <c r="B81" s="73"/>
      <c r="C81" s="73"/>
      <c r="D81" s="73"/>
      <c r="E81" s="73"/>
      <c r="F81" s="590"/>
      <c r="G81" s="591"/>
      <c r="H81" s="988"/>
      <c r="I81" s="73"/>
      <c r="J81" s="73"/>
      <c r="K81" s="74"/>
      <c r="L81" s="74"/>
      <c r="M81" s="989"/>
      <c r="N81" s="74"/>
      <c r="O81" s="74"/>
      <c r="P81" s="74"/>
      <c r="Q81" s="74"/>
      <c r="R81" s="74"/>
      <c r="S81" s="73"/>
      <c r="T81" s="73"/>
      <c r="U81" s="73"/>
      <c r="V81" s="73"/>
      <c r="W81" s="73"/>
      <c r="X81" s="73"/>
      <c r="Y81" s="73"/>
      <c r="Z81" s="73"/>
    </row>
    <row r="82" spans="1:26" ht="12.75" customHeight="1">
      <c r="A82" s="73"/>
      <c r="B82" s="73"/>
      <c r="C82" s="73"/>
      <c r="D82" s="73"/>
      <c r="E82" s="73"/>
      <c r="F82" s="590"/>
      <c r="G82" s="591"/>
      <c r="H82" s="988"/>
      <c r="I82" s="73"/>
      <c r="J82" s="73"/>
      <c r="K82" s="74"/>
      <c r="L82" s="74"/>
      <c r="M82" s="989"/>
      <c r="N82" s="74"/>
      <c r="O82" s="74"/>
      <c r="P82" s="74"/>
      <c r="Q82" s="74"/>
      <c r="R82" s="74"/>
      <c r="S82" s="73"/>
      <c r="T82" s="73"/>
      <c r="U82" s="73"/>
      <c r="V82" s="73"/>
      <c r="W82" s="73"/>
      <c r="X82" s="73"/>
      <c r="Y82" s="73"/>
      <c r="Z82" s="73"/>
    </row>
    <row r="83" spans="1:26" ht="12.75" customHeight="1">
      <c r="A83" s="73"/>
      <c r="B83" s="73"/>
      <c r="C83" s="73"/>
      <c r="D83" s="73"/>
      <c r="E83" s="73"/>
      <c r="F83" s="590"/>
      <c r="G83" s="591"/>
      <c r="H83" s="988"/>
      <c r="I83" s="73"/>
      <c r="J83" s="73"/>
      <c r="K83" s="74"/>
      <c r="L83" s="74"/>
      <c r="M83" s="989"/>
      <c r="N83" s="74"/>
      <c r="O83" s="74"/>
      <c r="P83" s="74"/>
      <c r="Q83" s="74"/>
      <c r="R83" s="74"/>
      <c r="S83" s="73"/>
      <c r="T83" s="73"/>
      <c r="U83" s="73"/>
      <c r="V83" s="73"/>
      <c r="W83" s="73"/>
      <c r="X83" s="73"/>
      <c r="Y83" s="73"/>
      <c r="Z83" s="73"/>
    </row>
    <row r="84" spans="1:26" ht="12.75" customHeight="1">
      <c r="A84" s="73"/>
      <c r="B84" s="73"/>
      <c r="C84" s="73"/>
      <c r="D84" s="73"/>
      <c r="E84" s="73"/>
      <c r="F84" s="590"/>
      <c r="G84" s="591"/>
      <c r="H84" s="988"/>
      <c r="I84" s="73"/>
      <c r="J84" s="73"/>
      <c r="K84" s="74"/>
      <c r="L84" s="74"/>
      <c r="M84" s="989"/>
      <c r="N84" s="74"/>
      <c r="O84" s="74"/>
      <c r="P84" s="74"/>
      <c r="Q84" s="74"/>
      <c r="R84" s="74"/>
      <c r="S84" s="73"/>
      <c r="T84" s="73"/>
      <c r="U84" s="73"/>
      <c r="V84" s="73"/>
      <c r="W84" s="73"/>
      <c r="X84" s="73"/>
      <c r="Y84" s="73"/>
      <c r="Z84" s="73"/>
    </row>
    <row r="85" spans="1:26" ht="12.75" customHeight="1">
      <c r="A85" s="73"/>
      <c r="B85" s="73"/>
      <c r="C85" s="73"/>
      <c r="D85" s="73"/>
      <c r="E85" s="73"/>
      <c r="F85" s="590"/>
      <c r="G85" s="591"/>
      <c r="H85" s="988"/>
      <c r="I85" s="73"/>
      <c r="J85" s="73"/>
      <c r="K85" s="74"/>
      <c r="L85" s="74"/>
      <c r="M85" s="989"/>
      <c r="N85" s="74"/>
      <c r="O85" s="74"/>
      <c r="P85" s="74"/>
      <c r="Q85" s="74"/>
      <c r="R85" s="74"/>
      <c r="S85" s="73"/>
      <c r="T85" s="73"/>
      <c r="U85" s="73"/>
      <c r="V85" s="73"/>
      <c r="W85" s="73"/>
      <c r="X85" s="73"/>
      <c r="Y85" s="73"/>
      <c r="Z85" s="73"/>
    </row>
    <row r="86" spans="1:26" ht="12.75" customHeight="1">
      <c r="A86" s="73"/>
      <c r="B86" s="73"/>
      <c r="C86" s="73"/>
      <c r="D86" s="73"/>
      <c r="E86" s="73"/>
      <c r="F86" s="590"/>
      <c r="G86" s="591"/>
      <c r="H86" s="988"/>
      <c r="I86" s="73"/>
      <c r="J86" s="73"/>
      <c r="K86" s="74"/>
      <c r="L86" s="74"/>
      <c r="M86" s="989"/>
      <c r="N86" s="74"/>
      <c r="O86" s="74"/>
      <c r="P86" s="74"/>
      <c r="Q86" s="74"/>
      <c r="R86" s="74"/>
      <c r="S86" s="73"/>
      <c r="T86" s="73"/>
      <c r="U86" s="73"/>
      <c r="V86" s="73"/>
      <c r="W86" s="73"/>
      <c r="X86" s="73"/>
      <c r="Y86" s="73"/>
      <c r="Z86" s="73"/>
    </row>
    <row r="87" spans="1:26" ht="12.75" customHeight="1">
      <c r="A87" s="73"/>
      <c r="B87" s="73"/>
      <c r="C87" s="73"/>
      <c r="D87" s="73"/>
      <c r="E87" s="73"/>
      <c r="F87" s="590"/>
      <c r="G87" s="591"/>
      <c r="H87" s="988"/>
      <c r="I87" s="73"/>
      <c r="J87" s="73"/>
      <c r="K87" s="74"/>
      <c r="L87" s="74"/>
      <c r="M87" s="989"/>
      <c r="N87" s="74"/>
      <c r="O87" s="74"/>
      <c r="P87" s="74"/>
      <c r="Q87" s="74"/>
      <c r="R87" s="74"/>
      <c r="S87" s="73"/>
      <c r="T87" s="73"/>
      <c r="U87" s="73"/>
      <c r="V87" s="73"/>
      <c r="W87" s="73"/>
      <c r="X87" s="73"/>
      <c r="Y87" s="73"/>
      <c r="Z87" s="73"/>
    </row>
    <row r="88" spans="1:26" ht="12.75" customHeight="1">
      <c r="A88" s="73"/>
      <c r="B88" s="73"/>
      <c r="C88" s="73"/>
      <c r="D88" s="73"/>
      <c r="E88" s="73"/>
      <c r="F88" s="590"/>
      <c r="G88" s="591"/>
      <c r="H88" s="988"/>
      <c r="I88" s="73"/>
      <c r="J88" s="73"/>
      <c r="K88" s="74"/>
      <c r="L88" s="74"/>
      <c r="M88" s="989"/>
      <c r="N88" s="74"/>
      <c r="O88" s="74"/>
      <c r="P88" s="74"/>
      <c r="Q88" s="74"/>
      <c r="R88" s="74"/>
      <c r="S88" s="73"/>
      <c r="T88" s="73"/>
      <c r="U88" s="73"/>
      <c r="V88" s="73"/>
      <c r="W88" s="73"/>
      <c r="X88" s="73"/>
      <c r="Y88" s="73"/>
      <c r="Z88" s="73"/>
    </row>
    <row r="89" spans="1:26" ht="12.75" customHeight="1">
      <c r="A89" s="73"/>
      <c r="B89" s="73"/>
      <c r="C89" s="73"/>
      <c r="D89" s="73"/>
      <c r="E89" s="73"/>
      <c r="F89" s="590"/>
      <c r="G89" s="591"/>
      <c r="H89" s="988"/>
      <c r="I89" s="73"/>
      <c r="J89" s="73"/>
      <c r="K89" s="74"/>
      <c r="L89" s="74"/>
      <c r="M89" s="989"/>
      <c r="N89" s="74"/>
      <c r="O89" s="74"/>
      <c r="P89" s="74"/>
      <c r="Q89" s="74"/>
      <c r="R89" s="74"/>
      <c r="S89" s="73"/>
      <c r="T89" s="73"/>
      <c r="U89" s="73"/>
      <c r="V89" s="73"/>
      <c r="W89" s="73"/>
      <c r="X89" s="73"/>
      <c r="Y89" s="73"/>
      <c r="Z89" s="73"/>
    </row>
    <row r="90" spans="1:26" ht="12.75" customHeight="1">
      <c r="A90" s="73"/>
      <c r="B90" s="73"/>
      <c r="C90" s="73"/>
      <c r="D90" s="73"/>
      <c r="E90" s="73"/>
      <c r="F90" s="590"/>
      <c r="G90" s="591"/>
      <c r="H90" s="988"/>
      <c r="I90" s="73"/>
      <c r="J90" s="73"/>
      <c r="K90" s="74"/>
      <c r="L90" s="74"/>
      <c r="M90" s="989"/>
      <c r="N90" s="74"/>
      <c r="O90" s="74"/>
      <c r="P90" s="74"/>
      <c r="Q90" s="74"/>
      <c r="R90" s="74"/>
      <c r="S90" s="73"/>
      <c r="T90" s="73"/>
      <c r="U90" s="73"/>
      <c r="V90" s="73"/>
      <c r="W90" s="73"/>
      <c r="X90" s="73"/>
      <c r="Y90" s="73"/>
      <c r="Z90" s="73"/>
    </row>
    <row r="91" spans="1:26" ht="12.75" customHeight="1">
      <c r="A91" s="73"/>
      <c r="B91" s="73"/>
      <c r="C91" s="73"/>
      <c r="D91" s="73"/>
      <c r="E91" s="73"/>
      <c r="F91" s="590"/>
      <c r="G91" s="591"/>
      <c r="H91" s="988"/>
      <c r="I91" s="73"/>
      <c r="J91" s="73"/>
      <c r="K91" s="74"/>
      <c r="L91" s="74"/>
      <c r="M91" s="989"/>
      <c r="N91" s="74"/>
      <c r="O91" s="74"/>
      <c r="P91" s="74"/>
      <c r="Q91" s="74"/>
      <c r="R91" s="74"/>
      <c r="S91" s="73"/>
      <c r="T91" s="73"/>
      <c r="U91" s="73"/>
      <c r="V91" s="73"/>
      <c r="W91" s="73"/>
      <c r="X91" s="73"/>
      <c r="Y91" s="73"/>
      <c r="Z91" s="73"/>
    </row>
    <row r="92" spans="1:26" ht="12.75" customHeight="1">
      <c r="A92" s="73"/>
      <c r="B92" s="73"/>
      <c r="C92" s="73"/>
      <c r="D92" s="73"/>
      <c r="E92" s="73"/>
      <c r="F92" s="590"/>
      <c r="G92" s="591"/>
      <c r="H92" s="988"/>
      <c r="I92" s="73"/>
      <c r="J92" s="73"/>
      <c r="K92" s="74"/>
      <c r="L92" s="74"/>
      <c r="M92" s="989"/>
      <c r="N92" s="74"/>
      <c r="O92" s="74"/>
      <c r="P92" s="74"/>
      <c r="Q92" s="74"/>
      <c r="R92" s="74"/>
      <c r="S92" s="73"/>
      <c r="T92" s="73"/>
      <c r="U92" s="73"/>
      <c r="V92" s="73"/>
      <c r="W92" s="73"/>
      <c r="X92" s="73"/>
      <c r="Y92" s="73"/>
      <c r="Z92" s="73"/>
    </row>
    <row r="93" spans="1:26" ht="12.75" customHeight="1">
      <c r="A93" s="73"/>
      <c r="B93" s="73"/>
      <c r="C93" s="73"/>
      <c r="D93" s="73"/>
      <c r="E93" s="73"/>
      <c r="F93" s="590"/>
      <c r="G93" s="591"/>
      <c r="H93" s="988"/>
      <c r="I93" s="73"/>
      <c r="J93" s="73"/>
      <c r="K93" s="74"/>
      <c r="L93" s="74"/>
      <c r="M93" s="989"/>
      <c r="N93" s="74"/>
      <c r="O93" s="74"/>
      <c r="P93" s="74"/>
      <c r="Q93" s="74"/>
      <c r="R93" s="74"/>
      <c r="S93" s="73"/>
      <c r="T93" s="73"/>
      <c r="U93" s="73"/>
      <c r="V93" s="73"/>
      <c r="W93" s="73"/>
      <c r="X93" s="73"/>
      <c r="Y93" s="73"/>
      <c r="Z93" s="73"/>
    </row>
    <row r="94" spans="1:26" ht="12.75" customHeight="1">
      <c r="A94" s="73"/>
      <c r="B94" s="73"/>
      <c r="C94" s="73"/>
      <c r="D94" s="73"/>
      <c r="E94" s="73"/>
      <c r="F94" s="590"/>
      <c r="G94" s="591"/>
      <c r="H94" s="988"/>
      <c r="I94" s="73"/>
      <c r="J94" s="73"/>
      <c r="K94" s="74"/>
      <c r="L94" s="74"/>
      <c r="M94" s="989"/>
      <c r="N94" s="74"/>
      <c r="O94" s="74"/>
      <c r="P94" s="74"/>
      <c r="Q94" s="74"/>
      <c r="R94" s="74"/>
      <c r="S94" s="73"/>
      <c r="T94" s="73"/>
      <c r="U94" s="73"/>
      <c r="V94" s="73"/>
      <c r="W94" s="73"/>
      <c r="X94" s="73"/>
      <c r="Y94" s="73"/>
      <c r="Z94" s="73"/>
    </row>
    <row r="95" spans="1:26" ht="12.75" customHeight="1">
      <c r="A95" s="73"/>
      <c r="B95" s="73"/>
      <c r="C95" s="73"/>
      <c r="D95" s="73"/>
      <c r="E95" s="73"/>
      <c r="F95" s="590"/>
      <c r="G95" s="591"/>
      <c r="H95" s="988"/>
      <c r="I95" s="73"/>
      <c r="J95" s="73"/>
      <c r="K95" s="74"/>
      <c r="L95" s="74"/>
      <c r="M95" s="989"/>
      <c r="N95" s="74"/>
      <c r="O95" s="74"/>
      <c r="P95" s="74"/>
      <c r="Q95" s="74"/>
      <c r="R95" s="74"/>
      <c r="S95" s="73"/>
      <c r="T95" s="73"/>
      <c r="U95" s="73"/>
      <c r="V95" s="73"/>
      <c r="W95" s="73"/>
      <c r="X95" s="73"/>
      <c r="Y95" s="73"/>
      <c r="Z95" s="73"/>
    </row>
    <row r="96" spans="1:26" ht="12.75" customHeight="1">
      <c r="A96" s="73"/>
      <c r="B96" s="73"/>
      <c r="C96" s="73"/>
      <c r="D96" s="73"/>
      <c r="E96" s="73"/>
      <c r="F96" s="590"/>
      <c r="G96" s="591"/>
      <c r="H96" s="988"/>
      <c r="I96" s="73"/>
      <c r="J96" s="73"/>
      <c r="K96" s="74"/>
      <c r="L96" s="74"/>
      <c r="M96" s="989"/>
      <c r="N96" s="74"/>
      <c r="O96" s="74"/>
      <c r="P96" s="74"/>
      <c r="Q96" s="74"/>
      <c r="R96" s="74"/>
      <c r="S96" s="73"/>
      <c r="T96" s="73"/>
      <c r="U96" s="73"/>
      <c r="V96" s="73"/>
      <c r="W96" s="73"/>
      <c r="X96" s="73"/>
      <c r="Y96" s="73"/>
      <c r="Z96" s="73"/>
    </row>
    <row r="97" spans="1:26" ht="12.75" customHeight="1">
      <c r="A97" s="73"/>
      <c r="B97" s="73"/>
      <c r="C97" s="73"/>
      <c r="D97" s="73"/>
      <c r="E97" s="73"/>
      <c r="F97" s="590"/>
      <c r="G97" s="591"/>
      <c r="H97" s="988"/>
      <c r="I97" s="73"/>
      <c r="J97" s="73"/>
      <c r="K97" s="74"/>
      <c r="L97" s="74"/>
      <c r="M97" s="989"/>
      <c r="N97" s="74"/>
      <c r="O97" s="74"/>
      <c r="P97" s="74"/>
      <c r="Q97" s="74"/>
      <c r="R97" s="74"/>
      <c r="S97" s="73"/>
      <c r="T97" s="73"/>
      <c r="U97" s="73"/>
      <c r="V97" s="73"/>
      <c r="W97" s="73"/>
      <c r="X97" s="73"/>
      <c r="Y97" s="73"/>
      <c r="Z97" s="73"/>
    </row>
    <row r="98" spans="1:26" ht="12.75" customHeight="1">
      <c r="A98" s="73"/>
      <c r="B98" s="73"/>
      <c r="C98" s="73"/>
      <c r="D98" s="73"/>
      <c r="E98" s="73"/>
      <c r="F98" s="590"/>
      <c r="G98" s="591"/>
      <c r="H98" s="988"/>
      <c r="I98" s="73"/>
      <c r="J98" s="73"/>
      <c r="K98" s="74"/>
      <c r="L98" s="74"/>
      <c r="M98" s="989"/>
      <c r="N98" s="74"/>
      <c r="O98" s="74"/>
      <c r="P98" s="74"/>
      <c r="Q98" s="74"/>
      <c r="R98" s="74"/>
      <c r="S98" s="73"/>
      <c r="T98" s="73"/>
      <c r="U98" s="73"/>
      <c r="V98" s="73"/>
      <c r="W98" s="73"/>
      <c r="X98" s="73"/>
      <c r="Y98" s="73"/>
      <c r="Z98" s="73"/>
    </row>
    <row r="99" spans="1:26" ht="12.75" customHeight="1">
      <c r="A99" s="73"/>
      <c r="B99" s="73"/>
      <c r="C99" s="73"/>
      <c r="D99" s="73"/>
      <c r="E99" s="73"/>
      <c r="F99" s="590"/>
      <c r="G99" s="591"/>
      <c r="H99" s="988"/>
      <c r="I99" s="73"/>
      <c r="J99" s="73"/>
      <c r="K99" s="74"/>
      <c r="L99" s="74"/>
      <c r="M99" s="989"/>
      <c r="N99" s="74"/>
      <c r="O99" s="74"/>
      <c r="P99" s="74"/>
      <c r="Q99" s="74"/>
      <c r="R99" s="74"/>
      <c r="S99" s="73"/>
      <c r="T99" s="73"/>
      <c r="U99" s="73"/>
      <c r="V99" s="73"/>
      <c r="W99" s="73"/>
      <c r="X99" s="73"/>
      <c r="Y99" s="73"/>
      <c r="Z99" s="73"/>
    </row>
    <row r="100" spans="1:26" ht="12.75" customHeight="1">
      <c r="A100" s="73"/>
      <c r="B100" s="73"/>
      <c r="C100" s="73"/>
      <c r="D100" s="73"/>
      <c r="E100" s="73"/>
      <c r="F100" s="590"/>
      <c r="G100" s="591"/>
      <c r="H100" s="988"/>
      <c r="I100" s="73"/>
      <c r="J100" s="73"/>
      <c r="K100" s="74"/>
      <c r="L100" s="74"/>
      <c r="M100" s="989"/>
      <c r="N100" s="74"/>
      <c r="O100" s="74"/>
      <c r="P100" s="74"/>
      <c r="Q100" s="74"/>
      <c r="R100" s="74"/>
      <c r="S100" s="73"/>
      <c r="T100" s="73"/>
      <c r="U100" s="73"/>
      <c r="V100" s="73"/>
      <c r="W100" s="73"/>
      <c r="X100" s="73"/>
      <c r="Y100" s="73"/>
      <c r="Z100" s="73"/>
    </row>
    <row r="101" spans="1:26" ht="12.75" customHeight="1">
      <c r="A101" s="73"/>
      <c r="B101" s="73"/>
      <c r="C101" s="73"/>
      <c r="D101" s="73"/>
      <c r="E101" s="73"/>
      <c r="F101" s="590"/>
      <c r="G101" s="591"/>
      <c r="H101" s="988"/>
      <c r="I101" s="73"/>
      <c r="J101" s="73"/>
      <c r="K101" s="74"/>
      <c r="L101" s="74"/>
      <c r="M101" s="989"/>
      <c r="N101" s="74"/>
      <c r="O101" s="74"/>
      <c r="P101" s="74"/>
      <c r="Q101" s="74"/>
      <c r="R101" s="74"/>
      <c r="S101" s="73"/>
      <c r="T101" s="73"/>
      <c r="U101" s="73"/>
      <c r="V101" s="73"/>
      <c r="W101" s="73"/>
      <c r="X101" s="73"/>
      <c r="Y101" s="73"/>
      <c r="Z101" s="73"/>
    </row>
    <row r="102" spans="1:26" ht="12.75" customHeight="1">
      <c r="A102" s="73"/>
      <c r="B102" s="73"/>
      <c r="C102" s="73"/>
      <c r="D102" s="73"/>
      <c r="E102" s="73"/>
      <c r="F102" s="590"/>
      <c r="G102" s="591"/>
      <c r="H102" s="988"/>
      <c r="I102" s="73"/>
      <c r="J102" s="73"/>
      <c r="K102" s="74"/>
      <c r="L102" s="74"/>
      <c r="M102" s="989"/>
      <c r="N102" s="74"/>
      <c r="O102" s="74"/>
      <c r="P102" s="74"/>
      <c r="Q102" s="74"/>
      <c r="R102" s="74"/>
      <c r="S102" s="73"/>
      <c r="T102" s="73"/>
      <c r="U102" s="73"/>
      <c r="V102" s="73"/>
      <c r="W102" s="73"/>
      <c r="X102" s="73"/>
      <c r="Y102" s="73"/>
      <c r="Z102" s="73"/>
    </row>
    <row r="103" spans="1:26" ht="12.75" customHeight="1">
      <c r="A103" s="73"/>
      <c r="B103" s="73"/>
      <c r="C103" s="73"/>
      <c r="D103" s="73"/>
      <c r="E103" s="73"/>
      <c r="F103" s="590"/>
      <c r="G103" s="591"/>
      <c r="H103" s="988"/>
      <c r="I103" s="73"/>
      <c r="J103" s="73"/>
      <c r="K103" s="74"/>
      <c r="L103" s="74"/>
      <c r="M103" s="989"/>
      <c r="N103" s="74"/>
      <c r="O103" s="74"/>
      <c r="P103" s="74"/>
      <c r="Q103" s="74"/>
      <c r="R103" s="74"/>
      <c r="S103" s="73"/>
      <c r="T103" s="73"/>
      <c r="U103" s="73"/>
      <c r="V103" s="73"/>
      <c r="W103" s="73"/>
      <c r="X103" s="73"/>
      <c r="Y103" s="73"/>
      <c r="Z103" s="73"/>
    </row>
    <row r="104" spans="1:26" ht="12.75" customHeight="1">
      <c r="A104" s="73"/>
      <c r="B104" s="73"/>
      <c r="C104" s="73"/>
      <c r="D104" s="73"/>
      <c r="E104" s="73"/>
      <c r="F104" s="590"/>
      <c r="G104" s="591"/>
      <c r="H104" s="988"/>
      <c r="I104" s="73"/>
      <c r="J104" s="73"/>
      <c r="K104" s="74"/>
      <c r="L104" s="74"/>
      <c r="M104" s="989"/>
      <c r="N104" s="74"/>
      <c r="O104" s="74"/>
      <c r="P104" s="74"/>
      <c r="Q104" s="74"/>
      <c r="R104" s="74"/>
      <c r="S104" s="73"/>
      <c r="T104" s="73"/>
      <c r="U104" s="73"/>
      <c r="V104" s="73"/>
      <c r="W104" s="73"/>
      <c r="X104" s="73"/>
      <c r="Y104" s="73"/>
      <c r="Z104" s="73"/>
    </row>
    <row r="105" spans="1:26" ht="12.75" customHeight="1">
      <c r="A105" s="73"/>
      <c r="B105" s="73"/>
      <c r="C105" s="73"/>
      <c r="D105" s="73"/>
      <c r="E105" s="73"/>
      <c r="F105" s="590"/>
      <c r="G105" s="591"/>
      <c r="H105" s="988"/>
      <c r="I105" s="73"/>
      <c r="J105" s="73"/>
      <c r="K105" s="74"/>
      <c r="L105" s="74"/>
      <c r="M105" s="989"/>
      <c r="N105" s="74"/>
      <c r="O105" s="74"/>
      <c r="P105" s="74"/>
      <c r="Q105" s="74"/>
      <c r="R105" s="74"/>
      <c r="S105" s="73"/>
      <c r="T105" s="73"/>
      <c r="U105" s="73"/>
      <c r="V105" s="73"/>
      <c r="W105" s="73"/>
      <c r="X105" s="73"/>
      <c r="Y105" s="73"/>
      <c r="Z105" s="73"/>
    </row>
    <row r="106" spans="1:26" ht="12.75" customHeight="1">
      <c r="A106" s="73"/>
      <c r="B106" s="73"/>
      <c r="C106" s="73"/>
      <c r="D106" s="73"/>
      <c r="E106" s="73"/>
      <c r="F106" s="590"/>
      <c r="G106" s="591"/>
      <c r="H106" s="988"/>
      <c r="I106" s="73"/>
      <c r="J106" s="73"/>
      <c r="K106" s="74"/>
      <c r="L106" s="74"/>
      <c r="M106" s="989"/>
      <c r="N106" s="74"/>
      <c r="O106" s="74"/>
      <c r="P106" s="74"/>
      <c r="Q106" s="74"/>
      <c r="R106" s="74"/>
      <c r="S106" s="73"/>
      <c r="T106" s="73"/>
      <c r="U106" s="73"/>
      <c r="V106" s="73"/>
      <c r="W106" s="73"/>
      <c r="X106" s="73"/>
      <c r="Y106" s="73"/>
      <c r="Z106" s="73"/>
    </row>
    <row r="107" spans="1:26" ht="12.75" customHeight="1">
      <c r="A107" s="73"/>
      <c r="B107" s="73"/>
      <c r="C107" s="73"/>
      <c r="D107" s="73"/>
      <c r="E107" s="73"/>
      <c r="F107" s="590"/>
      <c r="G107" s="591"/>
      <c r="H107" s="988"/>
      <c r="I107" s="73"/>
      <c r="J107" s="73"/>
      <c r="K107" s="74"/>
      <c r="L107" s="74"/>
      <c r="M107" s="989"/>
      <c r="N107" s="74"/>
      <c r="O107" s="74"/>
      <c r="P107" s="74"/>
      <c r="Q107" s="74"/>
      <c r="R107" s="74"/>
      <c r="S107" s="73"/>
      <c r="T107" s="73"/>
      <c r="U107" s="73"/>
      <c r="V107" s="73"/>
      <c r="W107" s="73"/>
      <c r="X107" s="73"/>
      <c r="Y107" s="73"/>
      <c r="Z107" s="73"/>
    </row>
    <row r="108" spans="1:26" ht="12.75" customHeight="1">
      <c r="A108" s="73"/>
      <c r="B108" s="73"/>
      <c r="C108" s="73"/>
      <c r="D108" s="73"/>
      <c r="E108" s="73"/>
      <c r="F108" s="590"/>
      <c r="G108" s="591"/>
      <c r="H108" s="988"/>
      <c r="I108" s="73"/>
      <c r="J108" s="73"/>
      <c r="K108" s="74"/>
      <c r="L108" s="74"/>
      <c r="M108" s="989"/>
      <c r="N108" s="74"/>
      <c r="O108" s="74"/>
      <c r="P108" s="74"/>
      <c r="Q108" s="74"/>
      <c r="R108" s="74"/>
      <c r="S108" s="73"/>
      <c r="T108" s="73"/>
      <c r="U108" s="73"/>
      <c r="V108" s="73"/>
      <c r="W108" s="73"/>
      <c r="X108" s="73"/>
      <c r="Y108" s="73"/>
      <c r="Z108" s="73"/>
    </row>
    <row r="109" spans="1:26" ht="12.75" customHeight="1">
      <c r="A109" s="73"/>
      <c r="B109" s="73"/>
      <c r="C109" s="73"/>
      <c r="D109" s="73"/>
      <c r="E109" s="73"/>
      <c r="F109" s="590"/>
      <c r="G109" s="591"/>
      <c r="H109" s="988"/>
      <c r="I109" s="73"/>
      <c r="J109" s="73"/>
      <c r="K109" s="74"/>
      <c r="L109" s="74"/>
      <c r="M109" s="989"/>
      <c r="N109" s="74"/>
      <c r="O109" s="74"/>
      <c r="P109" s="74"/>
      <c r="Q109" s="74"/>
      <c r="R109" s="74"/>
      <c r="S109" s="73"/>
      <c r="T109" s="73"/>
      <c r="U109" s="73"/>
      <c r="V109" s="73"/>
      <c r="W109" s="73"/>
      <c r="X109" s="73"/>
      <c r="Y109" s="73"/>
      <c r="Z109" s="73"/>
    </row>
    <row r="110" spans="1:26" ht="12.75" customHeight="1">
      <c r="A110" s="73"/>
      <c r="B110" s="73"/>
      <c r="C110" s="73"/>
      <c r="D110" s="73"/>
      <c r="E110" s="73"/>
      <c r="F110" s="590"/>
      <c r="G110" s="591"/>
      <c r="H110" s="988"/>
      <c r="I110" s="73"/>
      <c r="J110" s="73"/>
      <c r="K110" s="74"/>
      <c r="L110" s="74"/>
      <c r="M110" s="989"/>
      <c r="N110" s="74"/>
      <c r="O110" s="74"/>
      <c r="P110" s="74"/>
      <c r="Q110" s="74"/>
      <c r="R110" s="74"/>
      <c r="S110" s="73"/>
      <c r="T110" s="73"/>
      <c r="U110" s="73"/>
      <c r="V110" s="73"/>
      <c r="W110" s="73"/>
      <c r="X110" s="73"/>
      <c r="Y110" s="73"/>
      <c r="Z110" s="73"/>
    </row>
    <row r="111" spans="1:26" ht="12.75" customHeight="1">
      <c r="A111" s="73"/>
      <c r="B111" s="73"/>
      <c r="C111" s="73"/>
      <c r="D111" s="73"/>
      <c r="E111" s="73"/>
      <c r="F111" s="590"/>
      <c r="G111" s="591"/>
      <c r="H111" s="988"/>
      <c r="I111" s="73"/>
      <c r="J111" s="73"/>
      <c r="K111" s="74"/>
      <c r="L111" s="74"/>
      <c r="M111" s="989"/>
      <c r="N111" s="74"/>
      <c r="O111" s="74"/>
      <c r="P111" s="74"/>
      <c r="Q111" s="74"/>
      <c r="R111" s="74"/>
      <c r="S111" s="73"/>
      <c r="T111" s="73"/>
      <c r="U111" s="73"/>
      <c r="V111" s="73"/>
      <c r="W111" s="73"/>
      <c r="X111" s="73"/>
      <c r="Y111" s="73"/>
      <c r="Z111" s="73"/>
    </row>
    <row r="112" spans="1:26" ht="12.75" customHeight="1">
      <c r="A112" s="73"/>
      <c r="B112" s="73"/>
      <c r="C112" s="73"/>
      <c r="D112" s="73"/>
      <c r="E112" s="73"/>
      <c r="F112" s="590"/>
      <c r="G112" s="591"/>
      <c r="H112" s="988"/>
      <c r="I112" s="73"/>
      <c r="J112" s="73"/>
      <c r="K112" s="74"/>
      <c r="L112" s="74"/>
      <c r="M112" s="989"/>
      <c r="N112" s="74"/>
      <c r="O112" s="74"/>
      <c r="P112" s="74"/>
      <c r="Q112" s="74"/>
      <c r="R112" s="74"/>
      <c r="S112" s="73"/>
      <c r="T112" s="73"/>
      <c r="U112" s="73"/>
      <c r="V112" s="73"/>
      <c r="W112" s="73"/>
      <c r="X112" s="73"/>
      <c r="Y112" s="73"/>
      <c r="Z112" s="73"/>
    </row>
    <row r="113" spans="1:26" ht="12.75" customHeight="1">
      <c r="A113" s="73"/>
      <c r="B113" s="73"/>
      <c r="C113" s="73"/>
      <c r="D113" s="73"/>
      <c r="E113" s="73"/>
      <c r="F113" s="590"/>
      <c r="G113" s="591"/>
      <c r="H113" s="988"/>
      <c r="I113" s="73"/>
      <c r="J113" s="73"/>
      <c r="K113" s="74"/>
      <c r="L113" s="74"/>
      <c r="M113" s="989"/>
      <c r="N113" s="74"/>
      <c r="O113" s="74"/>
      <c r="P113" s="74"/>
      <c r="Q113" s="74"/>
      <c r="R113" s="74"/>
      <c r="S113" s="73"/>
      <c r="T113" s="73"/>
      <c r="U113" s="73"/>
      <c r="V113" s="73"/>
      <c r="W113" s="73"/>
      <c r="X113" s="73"/>
      <c r="Y113" s="73"/>
      <c r="Z113" s="73"/>
    </row>
    <row r="114" spans="1:26" ht="12.75" customHeight="1">
      <c r="A114" s="73"/>
      <c r="B114" s="73"/>
      <c r="C114" s="73"/>
      <c r="D114" s="73"/>
      <c r="E114" s="73"/>
      <c r="F114" s="590"/>
      <c r="G114" s="591"/>
      <c r="H114" s="988"/>
      <c r="I114" s="73"/>
      <c r="J114" s="73"/>
      <c r="K114" s="74"/>
      <c r="L114" s="74"/>
      <c r="M114" s="989"/>
      <c r="N114" s="74"/>
      <c r="O114" s="74"/>
      <c r="P114" s="74"/>
      <c r="Q114" s="74"/>
      <c r="R114" s="74"/>
      <c r="S114" s="73"/>
      <c r="T114" s="73"/>
      <c r="U114" s="73"/>
      <c r="V114" s="73"/>
      <c r="W114" s="73"/>
      <c r="X114" s="73"/>
      <c r="Y114" s="73"/>
      <c r="Z114" s="73"/>
    </row>
    <row r="115" spans="1:26" ht="12.75" customHeight="1">
      <c r="A115" s="73"/>
      <c r="B115" s="73"/>
      <c r="C115" s="73"/>
      <c r="D115" s="73"/>
      <c r="E115" s="73"/>
      <c r="F115" s="590"/>
      <c r="G115" s="591"/>
      <c r="H115" s="988"/>
      <c r="I115" s="73"/>
      <c r="J115" s="73"/>
      <c r="K115" s="74"/>
      <c r="L115" s="74"/>
      <c r="M115" s="989"/>
      <c r="N115" s="74"/>
      <c r="O115" s="74"/>
      <c r="P115" s="74"/>
      <c r="Q115" s="74"/>
      <c r="R115" s="74"/>
      <c r="S115" s="73"/>
      <c r="T115" s="73"/>
      <c r="U115" s="73"/>
      <c r="V115" s="73"/>
      <c r="W115" s="73"/>
      <c r="X115" s="73"/>
      <c r="Y115" s="73"/>
      <c r="Z115" s="73"/>
    </row>
    <row r="116" spans="1:26" ht="12.75" customHeight="1">
      <c r="A116" s="73"/>
      <c r="B116" s="73"/>
      <c r="C116" s="73"/>
      <c r="D116" s="73"/>
      <c r="E116" s="73"/>
      <c r="F116" s="590"/>
      <c r="G116" s="591"/>
      <c r="H116" s="988"/>
      <c r="I116" s="73"/>
      <c r="J116" s="73"/>
      <c r="K116" s="74"/>
      <c r="L116" s="74"/>
      <c r="M116" s="989"/>
      <c r="N116" s="74"/>
      <c r="O116" s="74"/>
      <c r="P116" s="74"/>
      <c r="Q116" s="74"/>
      <c r="R116" s="74"/>
      <c r="S116" s="73"/>
      <c r="T116" s="73"/>
      <c r="U116" s="73"/>
      <c r="V116" s="73"/>
      <c r="W116" s="73"/>
      <c r="X116" s="73"/>
      <c r="Y116" s="73"/>
      <c r="Z116" s="73"/>
    </row>
    <row r="117" spans="1:26" ht="12.75" customHeight="1">
      <c r="A117" s="73"/>
      <c r="B117" s="73"/>
      <c r="C117" s="73"/>
      <c r="D117" s="73"/>
      <c r="E117" s="73"/>
      <c r="F117" s="590"/>
      <c r="G117" s="591"/>
      <c r="H117" s="988"/>
      <c r="I117" s="73"/>
      <c r="J117" s="73"/>
      <c r="K117" s="74"/>
      <c r="L117" s="74"/>
      <c r="M117" s="989"/>
      <c r="N117" s="74"/>
      <c r="O117" s="74"/>
      <c r="P117" s="74"/>
      <c r="Q117" s="74"/>
      <c r="R117" s="74"/>
      <c r="S117" s="73"/>
      <c r="T117" s="73"/>
      <c r="U117" s="73"/>
      <c r="V117" s="73"/>
      <c r="W117" s="73"/>
      <c r="X117" s="73"/>
      <c r="Y117" s="73"/>
      <c r="Z117" s="73"/>
    </row>
    <row r="118" spans="1:26" ht="12.75" customHeight="1">
      <c r="A118" s="73"/>
      <c r="B118" s="73"/>
      <c r="C118" s="73"/>
      <c r="D118" s="73"/>
      <c r="E118" s="73"/>
      <c r="F118" s="590"/>
      <c r="G118" s="591"/>
      <c r="H118" s="988"/>
      <c r="I118" s="73"/>
      <c r="J118" s="73"/>
      <c r="K118" s="74"/>
      <c r="L118" s="74"/>
      <c r="M118" s="989"/>
      <c r="N118" s="74"/>
      <c r="O118" s="74"/>
      <c r="P118" s="74"/>
      <c r="Q118" s="74"/>
      <c r="R118" s="74"/>
      <c r="S118" s="73"/>
      <c r="T118" s="73"/>
      <c r="U118" s="73"/>
      <c r="V118" s="73"/>
      <c r="W118" s="73"/>
      <c r="X118" s="73"/>
      <c r="Y118" s="73"/>
      <c r="Z118" s="73"/>
    </row>
    <row r="119" spans="1:26" ht="12.75" customHeight="1">
      <c r="A119" s="73"/>
      <c r="B119" s="73"/>
      <c r="C119" s="73"/>
      <c r="D119" s="73"/>
      <c r="E119" s="73"/>
      <c r="F119" s="590"/>
      <c r="G119" s="591"/>
      <c r="H119" s="988"/>
      <c r="I119" s="73"/>
      <c r="J119" s="73"/>
      <c r="K119" s="74"/>
      <c r="L119" s="74"/>
      <c r="M119" s="989"/>
      <c r="N119" s="74"/>
      <c r="O119" s="74"/>
      <c r="P119" s="74"/>
      <c r="Q119" s="74"/>
      <c r="R119" s="74"/>
      <c r="S119" s="73"/>
      <c r="T119" s="73"/>
      <c r="U119" s="73"/>
      <c r="V119" s="73"/>
      <c r="W119" s="73"/>
      <c r="X119" s="73"/>
      <c r="Y119" s="73"/>
      <c r="Z119" s="73"/>
    </row>
    <row r="120" spans="1:26" ht="12.75" customHeight="1">
      <c r="A120" s="73"/>
      <c r="B120" s="73"/>
      <c r="C120" s="73"/>
      <c r="D120" s="73"/>
      <c r="E120" s="73"/>
      <c r="F120" s="590"/>
      <c r="G120" s="591"/>
      <c r="H120" s="988"/>
      <c r="I120" s="73"/>
      <c r="J120" s="73"/>
      <c r="K120" s="74"/>
      <c r="L120" s="74"/>
      <c r="M120" s="989"/>
      <c r="N120" s="74"/>
      <c r="O120" s="74"/>
      <c r="P120" s="74"/>
      <c r="Q120" s="74"/>
      <c r="R120" s="74"/>
      <c r="S120" s="73"/>
      <c r="T120" s="73"/>
      <c r="U120" s="73"/>
      <c r="V120" s="73"/>
      <c r="W120" s="73"/>
      <c r="X120" s="73"/>
      <c r="Y120" s="73"/>
      <c r="Z120" s="73"/>
    </row>
    <row r="121" spans="1:26" ht="12.75" customHeight="1">
      <c r="A121" s="73"/>
      <c r="B121" s="73"/>
      <c r="C121" s="73"/>
      <c r="D121" s="73"/>
      <c r="E121" s="73"/>
      <c r="F121" s="590"/>
      <c r="G121" s="591"/>
      <c r="H121" s="988"/>
      <c r="I121" s="73"/>
      <c r="J121" s="73"/>
      <c r="K121" s="74"/>
      <c r="L121" s="74"/>
      <c r="M121" s="989"/>
      <c r="N121" s="74"/>
      <c r="O121" s="74"/>
      <c r="P121" s="74"/>
      <c r="Q121" s="74"/>
      <c r="R121" s="74"/>
      <c r="S121" s="73"/>
      <c r="T121" s="73"/>
      <c r="U121" s="73"/>
      <c r="V121" s="73"/>
      <c r="W121" s="73"/>
      <c r="X121" s="73"/>
      <c r="Y121" s="73"/>
      <c r="Z121" s="73"/>
    </row>
    <row r="122" spans="1:26" ht="12.75" customHeight="1">
      <c r="A122" s="73"/>
      <c r="B122" s="73"/>
      <c r="C122" s="73"/>
      <c r="D122" s="73"/>
      <c r="E122" s="73"/>
      <c r="F122" s="590"/>
      <c r="G122" s="591"/>
      <c r="H122" s="988"/>
      <c r="I122" s="73"/>
      <c r="J122" s="73"/>
      <c r="K122" s="74"/>
      <c r="L122" s="74"/>
      <c r="M122" s="989"/>
      <c r="N122" s="74"/>
      <c r="O122" s="74"/>
      <c r="P122" s="74"/>
      <c r="Q122" s="74"/>
      <c r="R122" s="74"/>
      <c r="S122" s="73"/>
      <c r="T122" s="73"/>
      <c r="U122" s="73"/>
      <c r="V122" s="73"/>
      <c r="W122" s="73"/>
      <c r="X122" s="73"/>
      <c r="Y122" s="73"/>
      <c r="Z122" s="73"/>
    </row>
    <row r="123" spans="1:26" ht="12.75" customHeight="1">
      <c r="A123" s="73"/>
      <c r="B123" s="73"/>
      <c r="C123" s="73"/>
      <c r="D123" s="73"/>
      <c r="E123" s="73"/>
      <c r="F123" s="590"/>
      <c r="G123" s="591"/>
      <c r="H123" s="988"/>
      <c r="I123" s="73"/>
      <c r="J123" s="73"/>
      <c r="K123" s="74"/>
      <c r="L123" s="74"/>
      <c r="M123" s="989"/>
      <c r="N123" s="74"/>
      <c r="O123" s="74"/>
      <c r="P123" s="74"/>
      <c r="Q123" s="74"/>
      <c r="R123" s="74"/>
      <c r="S123" s="73"/>
      <c r="T123" s="73"/>
      <c r="U123" s="73"/>
      <c r="V123" s="73"/>
      <c r="W123" s="73"/>
      <c r="X123" s="73"/>
      <c r="Y123" s="73"/>
      <c r="Z123" s="73"/>
    </row>
    <row r="124" spans="1:26" ht="12.75" customHeight="1">
      <c r="A124" s="73"/>
      <c r="B124" s="73"/>
      <c r="C124" s="73"/>
      <c r="D124" s="73"/>
      <c r="E124" s="73"/>
      <c r="F124" s="590"/>
      <c r="G124" s="591"/>
      <c r="H124" s="988"/>
      <c r="I124" s="73"/>
      <c r="J124" s="73"/>
      <c r="K124" s="74"/>
      <c r="L124" s="74"/>
      <c r="M124" s="989"/>
      <c r="N124" s="74"/>
      <c r="O124" s="74"/>
      <c r="P124" s="74"/>
      <c r="Q124" s="74"/>
      <c r="R124" s="74"/>
      <c r="S124" s="73"/>
      <c r="T124" s="73"/>
      <c r="U124" s="73"/>
      <c r="V124" s="73"/>
      <c r="W124" s="73"/>
      <c r="X124" s="73"/>
      <c r="Y124" s="73"/>
      <c r="Z124" s="73"/>
    </row>
    <row r="125" spans="1:26" ht="12.75" customHeight="1">
      <c r="A125" s="73"/>
      <c r="B125" s="73"/>
      <c r="C125" s="73"/>
      <c r="D125" s="73"/>
      <c r="E125" s="73"/>
      <c r="F125" s="590"/>
      <c r="G125" s="591"/>
      <c r="H125" s="988"/>
      <c r="I125" s="73"/>
      <c r="J125" s="73"/>
      <c r="K125" s="74"/>
      <c r="L125" s="74"/>
      <c r="M125" s="989"/>
      <c r="N125" s="74"/>
      <c r="O125" s="74"/>
      <c r="P125" s="74"/>
      <c r="Q125" s="74"/>
      <c r="R125" s="74"/>
      <c r="S125" s="73"/>
      <c r="T125" s="73"/>
      <c r="U125" s="73"/>
      <c r="V125" s="73"/>
      <c r="W125" s="73"/>
      <c r="X125" s="73"/>
      <c r="Y125" s="73"/>
      <c r="Z125" s="73"/>
    </row>
    <row r="126" spans="1:26" ht="12.75" customHeight="1">
      <c r="A126" s="73"/>
      <c r="B126" s="73"/>
      <c r="C126" s="73"/>
      <c r="D126" s="73"/>
      <c r="E126" s="73"/>
      <c r="F126" s="590"/>
      <c r="G126" s="591"/>
      <c r="H126" s="988"/>
      <c r="I126" s="73"/>
      <c r="J126" s="73"/>
      <c r="K126" s="74"/>
      <c r="L126" s="74"/>
      <c r="M126" s="989"/>
      <c r="N126" s="74"/>
      <c r="O126" s="74"/>
      <c r="P126" s="74"/>
      <c r="Q126" s="74"/>
      <c r="R126" s="74"/>
      <c r="S126" s="73"/>
      <c r="T126" s="73"/>
      <c r="U126" s="73"/>
      <c r="V126" s="73"/>
      <c r="W126" s="73"/>
      <c r="X126" s="73"/>
      <c r="Y126" s="73"/>
      <c r="Z126" s="73"/>
    </row>
    <row r="127" spans="1:26" ht="12.75" customHeight="1">
      <c r="A127" s="73"/>
      <c r="B127" s="73"/>
      <c r="C127" s="73"/>
      <c r="D127" s="73"/>
      <c r="E127" s="73"/>
      <c r="F127" s="590"/>
      <c r="G127" s="591"/>
      <c r="H127" s="988"/>
      <c r="I127" s="73"/>
      <c r="J127" s="73"/>
      <c r="K127" s="74"/>
      <c r="L127" s="74"/>
      <c r="M127" s="989"/>
      <c r="N127" s="74"/>
      <c r="O127" s="74"/>
      <c r="P127" s="74"/>
      <c r="Q127" s="74"/>
      <c r="R127" s="74"/>
      <c r="S127" s="73"/>
      <c r="T127" s="73"/>
      <c r="U127" s="73"/>
      <c r="V127" s="73"/>
      <c r="W127" s="73"/>
      <c r="X127" s="73"/>
      <c r="Y127" s="73"/>
      <c r="Z127" s="73"/>
    </row>
    <row r="128" spans="1:26" ht="12.75" customHeight="1">
      <c r="A128" s="73"/>
      <c r="B128" s="73"/>
      <c r="C128" s="73"/>
      <c r="D128" s="73"/>
      <c r="E128" s="73"/>
      <c r="F128" s="590"/>
      <c r="G128" s="591"/>
      <c r="H128" s="988"/>
      <c r="I128" s="73"/>
      <c r="J128" s="73"/>
      <c r="K128" s="74"/>
      <c r="L128" s="74"/>
      <c r="M128" s="989"/>
      <c r="N128" s="74"/>
      <c r="O128" s="74"/>
      <c r="P128" s="74"/>
      <c r="Q128" s="74"/>
      <c r="R128" s="74"/>
      <c r="S128" s="73"/>
      <c r="T128" s="73"/>
      <c r="U128" s="73"/>
      <c r="V128" s="73"/>
      <c r="W128" s="73"/>
      <c r="X128" s="73"/>
      <c r="Y128" s="73"/>
      <c r="Z128" s="73"/>
    </row>
    <row r="129" spans="1:26" ht="12.75" customHeight="1">
      <c r="A129" s="73"/>
      <c r="B129" s="73"/>
      <c r="C129" s="73"/>
      <c r="D129" s="73"/>
      <c r="E129" s="73"/>
      <c r="F129" s="590"/>
      <c r="G129" s="591"/>
      <c r="H129" s="988"/>
      <c r="I129" s="73"/>
      <c r="J129" s="73"/>
      <c r="K129" s="74"/>
      <c r="L129" s="74"/>
      <c r="M129" s="989"/>
      <c r="N129" s="74"/>
      <c r="O129" s="74"/>
      <c r="P129" s="74"/>
      <c r="Q129" s="74"/>
      <c r="R129" s="74"/>
      <c r="S129" s="73"/>
      <c r="T129" s="73"/>
      <c r="U129" s="73"/>
      <c r="V129" s="73"/>
      <c r="W129" s="73"/>
      <c r="X129" s="73"/>
      <c r="Y129" s="73"/>
      <c r="Z129" s="73"/>
    </row>
    <row r="130" spans="1:26" ht="12.75" customHeight="1">
      <c r="A130" s="73"/>
      <c r="B130" s="73"/>
      <c r="C130" s="73"/>
      <c r="D130" s="73"/>
      <c r="E130" s="73"/>
      <c r="F130" s="590"/>
      <c r="G130" s="591"/>
      <c r="H130" s="988"/>
      <c r="I130" s="73"/>
      <c r="J130" s="73"/>
      <c r="K130" s="74"/>
      <c r="L130" s="74"/>
      <c r="M130" s="989"/>
      <c r="N130" s="74"/>
      <c r="O130" s="74"/>
      <c r="P130" s="74"/>
      <c r="Q130" s="74"/>
      <c r="R130" s="74"/>
      <c r="S130" s="73"/>
      <c r="T130" s="73"/>
      <c r="U130" s="73"/>
      <c r="V130" s="73"/>
      <c r="W130" s="73"/>
      <c r="X130" s="73"/>
      <c r="Y130" s="73"/>
      <c r="Z130" s="73"/>
    </row>
    <row r="131" spans="1:26" ht="12.75" customHeight="1">
      <c r="A131" s="73"/>
      <c r="B131" s="73"/>
      <c r="C131" s="73"/>
      <c r="D131" s="73"/>
      <c r="E131" s="73"/>
      <c r="F131" s="590"/>
      <c r="G131" s="591"/>
      <c r="H131" s="988"/>
      <c r="I131" s="73"/>
      <c r="J131" s="73"/>
      <c r="K131" s="74"/>
      <c r="L131" s="74"/>
      <c r="M131" s="989"/>
      <c r="N131" s="74"/>
      <c r="O131" s="74"/>
      <c r="P131" s="74"/>
      <c r="Q131" s="74"/>
      <c r="R131" s="74"/>
      <c r="S131" s="73"/>
      <c r="T131" s="73"/>
      <c r="U131" s="73"/>
      <c r="V131" s="73"/>
      <c r="W131" s="73"/>
      <c r="X131" s="73"/>
      <c r="Y131" s="73"/>
      <c r="Z131" s="73"/>
    </row>
    <row r="132" spans="1:26" ht="12.75" customHeight="1">
      <c r="A132" s="73"/>
      <c r="B132" s="73"/>
      <c r="C132" s="73"/>
      <c r="D132" s="73"/>
      <c r="E132" s="73"/>
      <c r="F132" s="590"/>
      <c r="G132" s="591"/>
      <c r="H132" s="988"/>
      <c r="I132" s="73"/>
      <c r="J132" s="73"/>
      <c r="K132" s="74"/>
      <c r="L132" s="74"/>
      <c r="M132" s="989"/>
      <c r="N132" s="74"/>
      <c r="O132" s="74"/>
      <c r="P132" s="74"/>
      <c r="Q132" s="74"/>
      <c r="R132" s="74"/>
      <c r="S132" s="73"/>
      <c r="T132" s="73"/>
      <c r="U132" s="73"/>
      <c r="V132" s="73"/>
      <c r="W132" s="73"/>
      <c r="X132" s="73"/>
      <c r="Y132" s="73"/>
      <c r="Z132" s="73"/>
    </row>
    <row r="133" spans="1:26" ht="12.75" customHeight="1">
      <c r="A133" s="73"/>
      <c r="B133" s="73"/>
      <c r="C133" s="73"/>
      <c r="D133" s="73"/>
      <c r="E133" s="73"/>
      <c r="F133" s="590"/>
      <c r="G133" s="591"/>
      <c r="H133" s="988"/>
      <c r="I133" s="73"/>
      <c r="J133" s="73"/>
      <c r="K133" s="74"/>
      <c r="L133" s="74"/>
      <c r="M133" s="989"/>
      <c r="N133" s="74"/>
      <c r="O133" s="74"/>
      <c r="P133" s="74"/>
      <c r="Q133" s="74"/>
      <c r="R133" s="74"/>
      <c r="S133" s="73"/>
      <c r="T133" s="73"/>
      <c r="U133" s="73"/>
      <c r="V133" s="73"/>
      <c r="W133" s="73"/>
      <c r="X133" s="73"/>
      <c r="Y133" s="73"/>
      <c r="Z133" s="73"/>
    </row>
    <row r="134" spans="1:26" ht="12.75" customHeight="1">
      <c r="A134" s="73"/>
      <c r="B134" s="73"/>
      <c r="C134" s="73"/>
      <c r="D134" s="73"/>
      <c r="E134" s="73"/>
      <c r="F134" s="590"/>
      <c r="G134" s="591"/>
      <c r="H134" s="988"/>
      <c r="I134" s="73"/>
      <c r="J134" s="73"/>
      <c r="K134" s="74"/>
      <c r="L134" s="74"/>
      <c r="M134" s="989"/>
      <c r="N134" s="74"/>
      <c r="O134" s="74"/>
      <c r="P134" s="74"/>
      <c r="Q134" s="74"/>
      <c r="R134" s="74"/>
      <c r="S134" s="73"/>
      <c r="T134" s="73"/>
      <c r="U134" s="73"/>
      <c r="V134" s="73"/>
      <c r="W134" s="73"/>
      <c r="X134" s="73"/>
      <c r="Y134" s="73"/>
      <c r="Z134" s="73"/>
    </row>
    <row r="135" spans="1:26" ht="12.75" customHeight="1">
      <c r="A135" s="73"/>
      <c r="B135" s="73"/>
      <c r="C135" s="73"/>
      <c r="D135" s="73"/>
      <c r="E135" s="73"/>
      <c r="F135" s="590"/>
      <c r="G135" s="591"/>
      <c r="H135" s="988"/>
      <c r="I135" s="73"/>
      <c r="J135" s="73"/>
      <c r="K135" s="74"/>
      <c r="L135" s="74"/>
      <c r="M135" s="989"/>
      <c r="N135" s="74"/>
      <c r="O135" s="74"/>
      <c r="P135" s="74"/>
      <c r="Q135" s="74"/>
      <c r="R135" s="74"/>
      <c r="S135" s="73"/>
      <c r="T135" s="73"/>
      <c r="U135" s="73"/>
      <c r="V135" s="73"/>
      <c r="W135" s="73"/>
      <c r="X135" s="73"/>
      <c r="Y135" s="73"/>
      <c r="Z135" s="73"/>
    </row>
    <row r="136" spans="1:26" ht="12.75" customHeight="1">
      <c r="A136" s="73"/>
      <c r="B136" s="73"/>
      <c r="C136" s="73"/>
      <c r="D136" s="73"/>
      <c r="E136" s="73"/>
      <c r="F136" s="590"/>
      <c r="G136" s="591"/>
      <c r="H136" s="988"/>
      <c r="I136" s="73"/>
      <c r="J136" s="73"/>
      <c r="K136" s="74"/>
      <c r="L136" s="74"/>
      <c r="M136" s="989"/>
      <c r="N136" s="74"/>
      <c r="O136" s="74"/>
      <c r="P136" s="74"/>
      <c r="Q136" s="74"/>
      <c r="R136" s="74"/>
      <c r="S136" s="73"/>
      <c r="T136" s="73"/>
      <c r="U136" s="73"/>
      <c r="V136" s="73"/>
      <c r="W136" s="73"/>
      <c r="X136" s="73"/>
      <c r="Y136" s="73"/>
      <c r="Z136" s="73"/>
    </row>
    <row r="137" spans="1:26" ht="12.75" customHeight="1">
      <c r="A137" s="73"/>
      <c r="B137" s="73"/>
      <c r="C137" s="73"/>
      <c r="D137" s="73"/>
      <c r="E137" s="73"/>
      <c r="F137" s="590"/>
      <c r="G137" s="591"/>
      <c r="H137" s="988"/>
      <c r="I137" s="73"/>
      <c r="J137" s="73"/>
      <c r="K137" s="74"/>
      <c r="L137" s="74"/>
      <c r="M137" s="989"/>
      <c r="N137" s="74"/>
      <c r="O137" s="74"/>
      <c r="P137" s="74"/>
      <c r="Q137" s="74"/>
      <c r="R137" s="74"/>
      <c r="S137" s="73"/>
      <c r="T137" s="73"/>
      <c r="U137" s="73"/>
      <c r="V137" s="73"/>
      <c r="W137" s="73"/>
      <c r="X137" s="73"/>
      <c r="Y137" s="73"/>
      <c r="Z137" s="73"/>
    </row>
    <row r="138" spans="1:26" ht="12.75" customHeight="1">
      <c r="A138" s="73"/>
      <c r="B138" s="73"/>
      <c r="C138" s="73"/>
      <c r="D138" s="73"/>
      <c r="E138" s="73"/>
      <c r="F138" s="590"/>
      <c r="G138" s="591"/>
      <c r="H138" s="988"/>
      <c r="I138" s="73"/>
      <c r="J138" s="73"/>
      <c r="K138" s="74"/>
      <c r="L138" s="74"/>
      <c r="M138" s="989"/>
      <c r="N138" s="74"/>
      <c r="O138" s="74"/>
      <c r="P138" s="74"/>
      <c r="Q138" s="74"/>
      <c r="R138" s="74"/>
      <c r="S138" s="73"/>
      <c r="T138" s="73"/>
      <c r="U138" s="73"/>
      <c r="V138" s="73"/>
      <c r="W138" s="73"/>
      <c r="X138" s="73"/>
      <c r="Y138" s="73"/>
      <c r="Z138" s="73"/>
    </row>
    <row r="139" spans="1:26" ht="12.75" customHeight="1">
      <c r="A139" s="73"/>
      <c r="B139" s="73"/>
      <c r="C139" s="73"/>
      <c r="D139" s="73"/>
      <c r="E139" s="73"/>
      <c r="F139" s="590"/>
      <c r="G139" s="591"/>
      <c r="H139" s="988"/>
      <c r="I139" s="73"/>
      <c r="J139" s="73"/>
      <c r="K139" s="74"/>
      <c r="L139" s="74"/>
      <c r="M139" s="989"/>
      <c r="N139" s="74"/>
      <c r="O139" s="74"/>
      <c r="P139" s="74"/>
      <c r="Q139" s="74"/>
      <c r="R139" s="74"/>
      <c r="S139" s="73"/>
      <c r="T139" s="73"/>
      <c r="U139" s="73"/>
      <c r="V139" s="73"/>
      <c r="W139" s="73"/>
      <c r="X139" s="73"/>
      <c r="Y139" s="73"/>
      <c r="Z139" s="73"/>
    </row>
    <row r="140" spans="1:26" ht="12.75" customHeight="1">
      <c r="A140" s="73"/>
      <c r="B140" s="73"/>
      <c r="C140" s="73"/>
      <c r="D140" s="73"/>
      <c r="E140" s="73"/>
      <c r="F140" s="590"/>
      <c r="G140" s="591"/>
      <c r="H140" s="988"/>
      <c r="I140" s="73"/>
      <c r="J140" s="73"/>
      <c r="K140" s="74"/>
      <c r="L140" s="74"/>
      <c r="M140" s="989"/>
      <c r="N140" s="74"/>
      <c r="O140" s="74"/>
      <c r="P140" s="74"/>
      <c r="Q140" s="74"/>
      <c r="R140" s="74"/>
      <c r="S140" s="73"/>
      <c r="T140" s="73"/>
      <c r="U140" s="73"/>
      <c r="V140" s="73"/>
      <c r="W140" s="73"/>
      <c r="X140" s="73"/>
      <c r="Y140" s="73"/>
      <c r="Z140" s="73"/>
    </row>
    <row r="141" spans="1:26" ht="12.75" customHeight="1">
      <c r="A141" s="73"/>
      <c r="B141" s="73"/>
      <c r="C141" s="73"/>
      <c r="D141" s="73"/>
      <c r="E141" s="73"/>
      <c r="F141" s="590"/>
      <c r="G141" s="591"/>
      <c r="H141" s="988"/>
      <c r="I141" s="73"/>
      <c r="J141" s="73"/>
      <c r="K141" s="74"/>
      <c r="L141" s="74"/>
      <c r="M141" s="989"/>
      <c r="N141" s="74"/>
      <c r="O141" s="74"/>
      <c r="P141" s="74"/>
      <c r="Q141" s="74"/>
      <c r="R141" s="74"/>
      <c r="S141" s="73"/>
      <c r="T141" s="73"/>
      <c r="U141" s="73"/>
      <c r="V141" s="73"/>
      <c r="W141" s="73"/>
      <c r="X141" s="73"/>
      <c r="Y141" s="73"/>
      <c r="Z141" s="73"/>
    </row>
    <row r="142" spans="1:26" ht="12.75" customHeight="1">
      <c r="A142" s="73"/>
      <c r="B142" s="73"/>
      <c r="C142" s="73"/>
      <c r="D142" s="73"/>
      <c r="E142" s="73"/>
      <c r="F142" s="590"/>
      <c r="G142" s="591"/>
      <c r="H142" s="988"/>
      <c r="I142" s="73"/>
      <c r="J142" s="73"/>
      <c r="K142" s="74"/>
      <c r="L142" s="74"/>
      <c r="M142" s="989"/>
      <c r="N142" s="74"/>
      <c r="O142" s="74"/>
      <c r="P142" s="74"/>
      <c r="Q142" s="74"/>
      <c r="R142" s="74"/>
      <c r="S142" s="73"/>
      <c r="T142" s="73"/>
      <c r="U142" s="73"/>
      <c r="V142" s="73"/>
      <c r="W142" s="73"/>
      <c r="X142" s="73"/>
      <c r="Y142" s="73"/>
      <c r="Z142" s="73"/>
    </row>
    <row r="143" spans="1:26" ht="12.75" customHeight="1">
      <c r="A143" s="73"/>
      <c r="B143" s="73"/>
      <c r="C143" s="73"/>
      <c r="D143" s="73"/>
      <c r="E143" s="73"/>
      <c r="F143" s="590"/>
      <c r="G143" s="591"/>
      <c r="H143" s="988"/>
      <c r="I143" s="73"/>
      <c r="J143" s="73"/>
      <c r="K143" s="74"/>
      <c r="L143" s="74"/>
      <c r="M143" s="989"/>
      <c r="N143" s="74"/>
      <c r="O143" s="74"/>
      <c r="P143" s="74"/>
      <c r="Q143" s="74"/>
      <c r="R143" s="74"/>
      <c r="S143" s="73"/>
      <c r="T143" s="73"/>
      <c r="U143" s="73"/>
      <c r="V143" s="73"/>
      <c r="W143" s="73"/>
      <c r="X143" s="73"/>
      <c r="Y143" s="73"/>
      <c r="Z143" s="73"/>
    </row>
    <row r="144" spans="1:26" ht="12.75" customHeight="1">
      <c r="A144" s="73"/>
      <c r="B144" s="73"/>
      <c r="C144" s="73"/>
      <c r="D144" s="73"/>
      <c r="E144" s="73"/>
      <c r="F144" s="590"/>
      <c r="G144" s="591"/>
      <c r="H144" s="988"/>
      <c r="I144" s="73"/>
      <c r="J144" s="73"/>
      <c r="K144" s="74"/>
      <c r="L144" s="74"/>
      <c r="M144" s="989"/>
      <c r="N144" s="74"/>
      <c r="O144" s="74"/>
      <c r="P144" s="74"/>
      <c r="Q144" s="74"/>
      <c r="R144" s="74"/>
      <c r="S144" s="73"/>
      <c r="T144" s="73"/>
      <c r="U144" s="73"/>
      <c r="V144" s="73"/>
      <c r="W144" s="73"/>
      <c r="X144" s="73"/>
      <c r="Y144" s="73"/>
      <c r="Z144" s="73"/>
    </row>
    <row r="145" spans="1:26" ht="12.75" customHeight="1">
      <c r="A145" s="73"/>
      <c r="B145" s="73"/>
      <c r="C145" s="73"/>
      <c r="D145" s="73"/>
      <c r="E145" s="73"/>
      <c r="F145" s="590"/>
      <c r="G145" s="591"/>
      <c r="H145" s="988"/>
      <c r="I145" s="73"/>
      <c r="J145" s="73"/>
      <c r="K145" s="74"/>
      <c r="L145" s="74"/>
      <c r="M145" s="989"/>
      <c r="N145" s="74"/>
      <c r="O145" s="74"/>
      <c r="P145" s="74"/>
      <c r="Q145" s="74"/>
      <c r="R145" s="74"/>
      <c r="S145" s="73"/>
      <c r="T145" s="73"/>
      <c r="U145" s="73"/>
      <c r="V145" s="73"/>
      <c r="W145" s="73"/>
      <c r="X145" s="73"/>
      <c r="Y145" s="73"/>
      <c r="Z145" s="73"/>
    </row>
    <row r="146" spans="1:26" ht="12.75" customHeight="1">
      <c r="A146" s="73"/>
      <c r="B146" s="73"/>
      <c r="C146" s="73"/>
      <c r="D146" s="73"/>
      <c r="E146" s="73"/>
      <c r="F146" s="590"/>
      <c r="G146" s="591"/>
      <c r="H146" s="988"/>
      <c r="I146" s="73"/>
      <c r="J146" s="73"/>
      <c r="K146" s="74"/>
      <c r="L146" s="74"/>
      <c r="M146" s="989"/>
      <c r="N146" s="74"/>
      <c r="O146" s="74"/>
      <c r="P146" s="74"/>
      <c r="Q146" s="74"/>
      <c r="R146" s="74"/>
      <c r="S146" s="73"/>
      <c r="T146" s="73"/>
      <c r="U146" s="73"/>
      <c r="V146" s="73"/>
      <c r="W146" s="73"/>
      <c r="X146" s="73"/>
      <c r="Y146" s="73"/>
      <c r="Z146" s="73"/>
    </row>
    <row r="147" spans="1:26" ht="12.75" customHeight="1">
      <c r="A147" s="73"/>
      <c r="B147" s="73"/>
      <c r="C147" s="73"/>
      <c r="D147" s="73"/>
      <c r="E147" s="73"/>
      <c r="F147" s="590"/>
      <c r="G147" s="591"/>
      <c r="H147" s="988"/>
      <c r="I147" s="73"/>
      <c r="J147" s="73"/>
      <c r="K147" s="74"/>
      <c r="L147" s="74"/>
      <c r="M147" s="989"/>
      <c r="N147" s="74"/>
      <c r="O147" s="74"/>
      <c r="P147" s="74"/>
      <c r="Q147" s="74"/>
      <c r="R147" s="74"/>
      <c r="S147" s="73"/>
      <c r="T147" s="73"/>
      <c r="U147" s="73"/>
      <c r="V147" s="73"/>
      <c r="W147" s="73"/>
      <c r="X147" s="73"/>
      <c r="Y147" s="73"/>
      <c r="Z147" s="73"/>
    </row>
    <row r="148" spans="1:26" ht="12.75" customHeight="1">
      <c r="A148" s="73"/>
      <c r="B148" s="73"/>
      <c r="C148" s="73"/>
      <c r="D148" s="73"/>
      <c r="E148" s="73"/>
      <c r="F148" s="590"/>
      <c r="G148" s="591"/>
      <c r="H148" s="988"/>
      <c r="I148" s="73"/>
      <c r="J148" s="73"/>
      <c r="K148" s="74"/>
      <c r="L148" s="74"/>
      <c r="M148" s="989"/>
      <c r="N148" s="74"/>
      <c r="O148" s="74"/>
      <c r="P148" s="74"/>
      <c r="Q148" s="74"/>
      <c r="R148" s="74"/>
      <c r="S148" s="73"/>
      <c r="T148" s="73"/>
      <c r="U148" s="73"/>
      <c r="V148" s="73"/>
      <c r="W148" s="73"/>
      <c r="X148" s="73"/>
      <c r="Y148" s="73"/>
      <c r="Z148" s="73"/>
    </row>
    <row r="149" spans="1:26" ht="12.75" customHeight="1">
      <c r="A149" s="73"/>
      <c r="B149" s="73"/>
      <c r="C149" s="73"/>
      <c r="D149" s="73"/>
      <c r="E149" s="73"/>
      <c r="F149" s="590"/>
      <c r="G149" s="591"/>
      <c r="H149" s="988"/>
      <c r="I149" s="73"/>
      <c r="J149" s="73"/>
      <c r="K149" s="74"/>
      <c r="L149" s="74"/>
      <c r="M149" s="989"/>
      <c r="N149" s="74"/>
      <c r="O149" s="74"/>
      <c r="P149" s="74"/>
      <c r="Q149" s="74"/>
      <c r="R149" s="74"/>
      <c r="S149" s="73"/>
      <c r="T149" s="73"/>
      <c r="U149" s="73"/>
      <c r="V149" s="73"/>
      <c r="W149" s="73"/>
      <c r="X149" s="73"/>
      <c r="Y149" s="73"/>
      <c r="Z149" s="73"/>
    </row>
    <row r="150" spans="1:26" ht="12.75" customHeight="1">
      <c r="A150" s="73"/>
      <c r="B150" s="73"/>
      <c r="C150" s="73"/>
      <c r="D150" s="73"/>
      <c r="E150" s="73"/>
      <c r="F150" s="590"/>
      <c r="G150" s="591"/>
      <c r="H150" s="988"/>
      <c r="I150" s="73"/>
      <c r="J150" s="73"/>
      <c r="K150" s="74"/>
      <c r="L150" s="74"/>
      <c r="M150" s="989"/>
      <c r="N150" s="74"/>
      <c r="O150" s="74"/>
      <c r="P150" s="74"/>
      <c r="Q150" s="74"/>
      <c r="R150" s="74"/>
      <c r="S150" s="73"/>
      <c r="T150" s="73"/>
      <c r="U150" s="73"/>
      <c r="V150" s="73"/>
      <c r="W150" s="73"/>
      <c r="X150" s="73"/>
      <c r="Y150" s="73"/>
      <c r="Z150" s="73"/>
    </row>
    <row r="151" spans="1:26" ht="12.75" customHeight="1">
      <c r="A151" s="73"/>
      <c r="B151" s="73"/>
      <c r="C151" s="73"/>
      <c r="D151" s="73"/>
      <c r="E151" s="73"/>
      <c r="F151" s="590"/>
      <c r="G151" s="591"/>
      <c r="H151" s="988"/>
      <c r="I151" s="73"/>
      <c r="J151" s="73"/>
      <c r="K151" s="74"/>
      <c r="L151" s="74"/>
      <c r="M151" s="989"/>
      <c r="N151" s="74"/>
      <c r="O151" s="74"/>
      <c r="P151" s="74"/>
      <c r="Q151" s="74"/>
      <c r="R151" s="74"/>
      <c r="S151" s="73"/>
      <c r="T151" s="73"/>
      <c r="U151" s="73"/>
      <c r="V151" s="73"/>
      <c r="W151" s="73"/>
      <c r="X151" s="73"/>
      <c r="Y151" s="73"/>
      <c r="Z151" s="73"/>
    </row>
    <row r="152" spans="1:26" ht="12.75" customHeight="1">
      <c r="A152" s="73"/>
      <c r="B152" s="73"/>
      <c r="C152" s="73"/>
      <c r="D152" s="73"/>
      <c r="E152" s="73"/>
      <c r="F152" s="590"/>
      <c r="G152" s="591"/>
      <c r="H152" s="988"/>
      <c r="I152" s="73"/>
      <c r="J152" s="73"/>
      <c r="K152" s="74"/>
      <c r="L152" s="74"/>
      <c r="M152" s="989"/>
      <c r="N152" s="74"/>
      <c r="O152" s="74"/>
      <c r="P152" s="74"/>
      <c r="Q152" s="74"/>
      <c r="R152" s="74"/>
      <c r="S152" s="73"/>
      <c r="T152" s="73"/>
      <c r="U152" s="73"/>
      <c r="V152" s="73"/>
      <c r="W152" s="73"/>
      <c r="X152" s="73"/>
      <c r="Y152" s="73"/>
      <c r="Z152" s="73"/>
    </row>
    <row r="153" spans="1:26" ht="12.75" customHeight="1">
      <c r="A153" s="73"/>
      <c r="B153" s="73"/>
      <c r="C153" s="73"/>
      <c r="D153" s="73"/>
      <c r="E153" s="73"/>
      <c r="F153" s="590"/>
      <c r="G153" s="591"/>
      <c r="H153" s="988"/>
      <c r="I153" s="73"/>
      <c r="J153" s="73"/>
      <c r="K153" s="74"/>
      <c r="L153" s="74"/>
      <c r="M153" s="989"/>
      <c r="N153" s="74"/>
      <c r="O153" s="74"/>
      <c r="P153" s="74"/>
      <c r="Q153" s="74"/>
      <c r="R153" s="74"/>
      <c r="S153" s="73"/>
      <c r="T153" s="73"/>
      <c r="U153" s="73"/>
      <c r="V153" s="73"/>
      <c r="W153" s="73"/>
      <c r="X153" s="73"/>
      <c r="Y153" s="73"/>
      <c r="Z153" s="73"/>
    </row>
    <row r="154" spans="1:26" ht="12.75" customHeight="1">
      <c r="A154" s="73"/>
      <c r="B154" s="73"/>
      <c r="C154" s="73"/>
      <c r="D154" s="73"/>
      <c r="E154" s="73"/>
      <c r="F154" s="590"/>
      <c r="G154" s="591"/>
      <c r="H154" s="988"/>
      <c r="I154" s="73"/>
      <c r="J154" s="73"/>
      <c r="K154" s="74"/>
      <c r="L154" s="74"/>
      <c r="M154" s="989"/>
      <c r="N154" s="74"/>
      <c r="O154" s="74"/>
      <c r="P154" s="74"/>
      <c r="Q154" s="74"/>
      <c r="R154" s="74"/>
      <c r="S154" s="73"/>
      <c r="T154" s="73"/>
      <c r="U154" s="73"/>
      <c r="V154" s="73"/>
      <c r="W154" s="73"/>
      <c r="X154" s="73"/>
      <c r="Y154" s="73"/>
      <c r="Z154" s="73"/>
    </row>
    <row r="155" spans="1:26" ht="12.75" customHeight="1">
      <c r="A155" s="73"/>
      <c r="B155" s="73"/>
      <c r="C155" s="73"/>
      <c r="D155" s="73"/>
      <c r="E155" s="73"/>
      <c r="F155" s="590"/>
      <c r="G155" s="591"/>
      <c r="H155" s="988"/>
      <c r="I155" s="73"/>
      <c r="J155" s="73"/>
      <c r="K155" s="74"/>
      <c r="L155" s="74"/>
      <c r="M155" s="989"/>
      <c r="N155" s="74"/>
      <c r="O155" s="74"/>
      <c r="P155" s="74"/>
      <c r="Q155" s="74"/>
      <c r="R155" s="74"/>
      <c r="S155" s="73"/>
      <c r="T155" s="73"/>
      <c r="U155" s="73"/>
      <c r="V155" s="73"/>
      <c r="W155" s="73"/>
      <c r="X155" s="73"/>
      <c r="Y155" s="73"/>
      <c r="Z155" s="73"/>
    </row>
    <row r="156" spans="1:26" ht="12.75" customHeight="1">
      <c r="A156" s="73"/>
      <c r="B156" s="73"/>
      <c r="C156" s="73"/>
      <c r="D156" s="73"/>
      <c r="E156" s="73"/>
      <c r="F156" s="590"/>
      <c r="G156" s="591"/>
      <c r="H156" s="988"/>
      <c r="I156" s="73"/>
      <c r="J156" s="73"/>
      <c r="K156" s="74"/>
      <c r="L156" s="74"/>
      <c r="M156" s="989"/>
      <c r="N156" s="74"/>
      <c r="O156" s="74"/>
      <c r="P156" s="74"/>
      <c r="Q156" s="74"/>
      <c r="R156" s="74"/>
      <c r="S156" s="73"/>
      <c r="T156" s="73"/>
      <c r="U156" s="73"/>
      <c r="V156" s="73"/>
      <c r="W156" s="73"/>
      <c r="X156" s="73"/>
      <c r="Y156" s="73"/>
      <c r="Z156" s="73"/>
    </row>
    <row r="157" spans="1:26" ht="12.75" customHeight="1">
      <c r="A157" s="73"/>
      <c r="B157" s="73"/>
      <c r="C157" s="73"/>
      <c r="D157" s="73"/>
      <c r="E157" s="73"/>
      <c r="F157" s="590"/>
      <c r="G157" s="591"/>
      <c r="H157" s="988"/>
      <c r="I157" s="73"/>
      <c r="J157" s="73"/>
      <c r="K157" s="74"/>
      <c r="L157" s="74"/>
      <c r="M157" s="989"/>
      <c r="N157" s="74"/>
      <c r="O157" s="74"/>
      <c r="P157" s="74"/>
      <c r="Q157" s="74"/>
      <c r="R157" s="74"/>
      <c r="S157" s="73"/>
      <c r="T157" s="73"/>
      <c r="U157" s="73"/>
      <c r="V157" s="73"/>
      <c r="W157" s="73"/>
      <c r="X157" s="73"/>
      <c r="Y157" s="73"/>
      <c r="Z157" s="73"/>
    </row>
    <row r="158" spans="1:26" ht="12.75" customHeight="1">
      <c r="A158" s="73"/>
      <c r="B158" s="73"/>
      <c r="C158" s="73"/>
      <c r="D158" s="73"/>
      <c r="E158" s="73"/>
      <c r="F158" s="590"/>
      <c r="G158" s="591"/>
      <c r="H158" s="988"/>
      <c r="I158" s="73"/>
      <c r="J158" s="73"/>
      <c r="K158" s="74"/>
      <c r="L158" s="74"/>
      <c r="M158" s="989"/>
      <c r="N158" s="74"/>
      <c r="O158" s="74"/>
      <c r="P158" s="74"/>
      <c r="Q158" s="74"/>
      <c r="R158" s="74"/>
      <c r="S158" s="73"/>
      <c r="T158" s="73"/>
      <c r="U158" s="73"/>
      <c r="V158" s="73"/>
      <c r="W158" s="73"/>
      <c r="X158" s="73"/>
      <c r="Y158" s="73"/>
      <c r="Z158" s="73"/>
    </row>
    <row r="159" spans="1:26" ht="12.75" customHeight="1">
      <c r="A159" s="73"/>
      <c r="B159" s="73"/>
      <c r="C159" s="73"/>
      <c r="D159" s="73"/>
      <c r="E159" s="73"/>
      <c r="F159" s="590"/>
      <c r="G159" s="591"/>
      <c r="H159" s="988"/>
      <c r="I159" s="73"/>
      <c r="J159" s="73"/>
      <c r="K159" s="74"/>
      <c r="L159" s="74"/>
      <c r="M159" s="989"/>
      <c r="N159" s="74"/>
      <c r="O159" s="74"/>
      <c r="P159" s="74"/>
      <c r="Q159" s="74"/>
      <c r="R159" s="74"/>
      <c r="S159" s="73"/>
      <c r="T159" s="73"/>
      <c r="U159" s="73"/>
      <c r="V159" s="73"/>
      <c r="W159" s="73"/>
      <c r="X159" s="73"/>
      <c r="Y159" s="73"/>
      <c r="Z159" s="73"/>
    </row>
    <row r="160" spans="1:26" ht="12.75" customHeight="1">
      <c r="A160" s="73"/>
      <c r="B160" s="73"/>
      <c r="C160" s="73"/>
      <c r="D160" s="73"/>
      <c r="E160" s="73"/>
      <c r="F160" s="590"/>
      <c r="G160" s="591"/>
      <c r="H160" s="988"/>
      <c r="I160" s="73"/>
      <c r="J160" s="73"/>
      <c r="K160" s="74"/>
      <c r="L160" s="74"/>
      <c r="M160" s="989"/>
      <c r="N160" s="74"/>
      <c r="O160" s="74"/>
      <c r="P160" s="74"/>
      <c r="Q160" s="74"/>
      <c r="R160" s="74"/>
      <c r="S160" s="73"/>
      <c r="T160" s="73"/>
      <c r="U160" s="73"/>
      <c r="V160" s="73"/>
      <c r="W160" s="73"/>
      <c r="X160" s="73"/>
      <c r="Y160" s="73"/>
      <c r="Z160" s="73"/>
    </row>
    <row r="161" spans="1:26" ht="12.75" customHeight="1">
      <c r="A161" s="73"/>
      <c r="B161" s="73"/>
      <c r="C161" s="73"/>
      <c r="D161" s="73"/>
      <c r="E161" s="73"/>
      <c r="F161" s="590"/>
      <c r="G161" s="591"/>
      <c r="H161" s="988"/>
      <c r="I161" s="73"/>
      <c r="J161" s="73"/>
      <c r="K161" s="74"/>
      <c r="L161" s="74"/>
      <c r="M161" s="989"/>
      <c r="N161" s="74"/>
      <c r="O161" s="74"/>
      <c r="P161" s="74"/>
      <c r="Q161" s="74"/>
      <c r="R161" s="74"/>
      <c r="S161" s="73"/>
      <c r="T161" s="73"/>
      <c r="U161" s="73"/>
      <c r="V161" s="73"/>
      <c r="W161" s="73"/>
      <c r="X161" s="73"/>
      <c r="Y161" s="73"/>
      <c r="Z161" s="73"/>
    </row>
    <row r="162" spans="1:26" ht="12.75" customHeight="1">
      <c r="A162" s="73"/>
      <c r="B162" s="73"/>
      <c r="C162" s="73"/>
      <c r="D162" s="73"/>
      <c r="E162" s="73"/>
      <c r="F162" s="590"/>
      <c r="G162" s="591"/>
      <c r="H162" s="988"/>
      <c r="I162" s="73"/>
      <c r="J162" s="73"/>
      <c r="K162" s="74"/>
      <c r="L162" s="74"/>
      <c r="M162" s="989"/>
      <c r="N162" s="74"/>
      <c r="O162" s="74"/>
      <c r="P162" s="74"/>
      <c r="Q162" s="74"/>
      <c r="R162" s="74"/>
      <c r="S162" s="73"/>
      <c r="T162" s="73"/>
      <c r="U162" s="73"/>
      <c r="V162" s="73"/>
      <c r="W162" s="73"/>
      <c r="X162" s="73"/>
      <c r="Y162" s="73"/>
      <c r="Z162" s="73"/>
    </row>
    <row r="163" spans="1:26" ht="12.75" customHeight="1">
      <c r="A163" s="73"/>
      <c r="B163" s="73"/>
      <c r="C163" s="73"/>
      <c r="D163" s="73"/>
      <c r="E163" s="73"/>
      <c r="F163" s="590"/>
      <c r="G163" s="591"/>
      <c r="H163" s="988"/>
      <c r="I163" s="73"/>
      <c r="J163" s="73"/>
      <c r="K163" s="74"/>
      <c r="L163" s="74"/>
      <c r="M163" s="989"/>
      <c r="N163" s="74"/>
      <c r="O163" s="74"/>
      <c r="P163" s="74"/>
      <c r="Q163" s="74"/>
      <c r="R163" s="74"/>
      <c r="S163" s="73"/>
      <c r="T163" s="73"/>
      <c r="U163" s="73"/>
      <c r="V163" s="73"/>
      <c r="W163" s="73"/>
      <c r="X163" s="73"/>
      <c r="Y163" s="73"/>
      <c r="Z163" s="73"/>
    </row>
    <row r="164" spans="1:26" ht="12.75" customHeight="1">
      <c r="A164" s="73"/>
      <c r="B164" s="73"/>
      <c r="C164" s="73"/>
      <c r="D164" s="73"/>
      <c r="E164" s="73"/>
      <c r="F164" s="590"/>
      <c r="G164" s="591"/>
      <c r="H164" s="988"/>
      <c r="I164" s="73"/>
      <c r="J164" s="73"/>
      <c r="K164" s="74"/>
      <c r="L164" s="74"/>
      <c r="M164" s="989"/>
      <c r="N164" s="74"/>
      <c r="O164" s="74"/>
      <c r="P164" s="74"/>
      <c r="Q164" s="74"/>
      <c r="R164" s="74"/>
      <c r="S164" s="73"/>
      <c r="T164" s="73"/>
      <c r="U164" s="73"/>
      <c r="V164" s="73"/>
      <c r="W164" s="73"/>
      <c r="X164" s="73"/>
      <c r="Y164" s="73"/>
      <c r="Z164" s="73"/>
    </row>
    <row r="165" spans="1:26" ht="12.75" customHeight="1">
      <c r="A165" s="73"/>
      <c r="B165" s="73"/>
      <c r="C165" s="73"/>
      <c r="D165" s="73"/>
      <c r="E165" s="73"/>
      <c r="F165" s="590"/>
      <c r="G165" s="591"/>
      <c r="H165" s="988"/>
      <c r="I165" s="73"/>
      <c r="J165" s="73"/>
      <c r="K165" s="74"/>
      <c r="L165" s="74"/>
      <c r="M165" s="989"/>
      <c r="N165" s="74"/>
      <c r="O165" s="74"/>
      <c r="P165" s="74"/>
      <c r="Q165" s="74"/>
      <c r="R165" s="74"/>
      <c r="S165" s="73"/>
      <c r="T165" s="73"/>
      <c r="U165" s="73"/>
      <c r="V165" s="73"/>
      <c r="W165" s="73"/>
      <c r="X165" s="73"/>
      <c r="Y165" s="73"/>
      <c r="Z165" s="73"/>
    </row>
    <row r="166" spans="1:26" ht="12.75" customHeight="1">
      <c r="A166" s="73"/>
      <c r="B166" s="73"/>
      <c r="C166" s="73"/>
      <c r="D166" s="73"/>
      <c r="E166" s="73"/>
      <c r="F166" s="590"/>
      <c r="G166" s="591"/>
      <c r="H166" s="988"/>
      <c r="I166" s="73"/>
      <c r="J166" s="73"/>
      <c r="K166" s="74"/>
      <c r="L166" s="74"/>
      <c r="M166" s="989"/>
      <c r="N166" s="74"/>
      <c r="O166" s="74"/>
      <c r="P166" s="74"/>
      <c r="Q166" s="74"/>
      <c r="R166" s="74"/>
      <c r="S166" s="73"/>
      <c r="T166" s="73"/>
      <c r="U166" s="73"/>
      <c r="V166" s="73"/>
      <c r="W166" s="73"/>
      <c r="X166" s="73"/>
      <c r="Y166" s="73"/>
      <c r="Z166" s="73"/>
    </row>
    <row r="167" spans="1:26" ht="12.75" customHeight="1">
      <c r="A167" s="73"/>
      <c r="B167" s="73"/>
      <c r="C167" s="73"/>
      <c r="D167" s="73"/>
      <c r="E167" s="73"/>
      <c r="F167" s="590"/>
      <c r="G167" s="591"/>
      <c r="H167" s="988"/>
      <c r="I167" s="73"/>
      <c r="J167" s="73"/>
      <c r="K167" s="74"/>
      <c r="L167" s="74"/>
      <c r="M167" s="989"/>
      <c r="N167" s="74"/>
      <c r="O167" s="74"/>
      <c r="P167" s="74"/>
      <c r="Q167" s="74"/>
      <c r="R167" s="74"/>
      <c r="S167" s="73"/>
      <c r="T167" s="73"/>
      <c r="U167" s="73"/>
      <c r="V167" s="73"/>
      <c r="W167" s="73"/>
      <c r="X167" s="73"/>
      <c r="Y167" s="73"/>
      <c r="Z167" s="73"/>
    </row>
    <row r="168" spans="1:26" ht="12.75" customHeight="1">
      <c r="A168" s="73"/>
      <c r="B168" s="73"/>
      <c r="C168" s="73"/>
      <c r="D168" s="73"/>
      <c r="E168" s="73"/>
      <c r="F168" s="590"/>
      <c r="G168" s="591"/>
      <c r="H168" s="988"/>
      <c r="I168" s="73"/>
      <c r="J168" s="73"/>
      <c r="K168" s="74"/>
      <c r="L168" s="74"/>
      <c r="M168" s="989"/>
      <c r="N168" s="74"/>
      <c r="O168" s="74"/>
      <c r="P168" s="74"/>
      <c r="Q168" s="74"/>
      <c r="R168" s="74"/>
      <c r="S168" s="73"/>
      <c r="T168" s="73"/>
      <c r="U168" s="73"/>
      <c r="V168" s="73"/>
      <c r="W168" s="73"/>
      <c r="X168" s="73"/>
      <c r="Y168" s="73"/>
      <c r="Z168" s="73"/>
    </row>
    <row r="169" spans="1:26" ht="12.75" customHeight="1">
      <c r="A169" s="73"/>
      <c r="B169" s="73"/>
      <c r="C169" s="73"/>
      <c r="D169" s="73"/>
      <c r="E169" s="73"/>
      <c r="F169" s="590"/>
      <c r="G169" s="591"/>
      <c r="H169" s="988"/>
      <c r="I169" s="73"/>
      <c r="J169" s="73"/>
      <c r="K169" s="74"/>
      <c r="L169" s="74"/>
      <c r="M169" s="989"/>
      <c r="N169" s="74"/>
      <c r="O169" s="74"/>
      <c r="P169" s="74"/>
      <c r="Q169" s="74"/>
      <c r="R169" s="74"/>
      <c r="S169" s="73"/>
      <c r="T169" s="73"/>
      <c r="U169" s="73"/>
      <c r="V169" s="73"/>
      <c r="W169" s="73"/>
      <c r="X169" s="73"/>
      <c r="Y169" s="73"/>
      <c r="Z169" s="73"/>
    </row>
    <row r="170" spans="1:26" ht="12.75" customHeight="1">
      <c r="A170" s="73"/>
      <c r="B170" s="73"/>
      <c r="C170" s="73"/>
      <c r="D170" s="73"/>
      <c r="E170" s="73"/>
      <c r="F170" s="590"/>
      <c r="G170" s="591"/>
      <c r="H170" s="988"/>
      <c r="I170" s="73"/>
      <c r="J170" s="73"/>
      <c r="K170" s="74"/>
      <c r="L170" s="74"/>
      <c r="M170" s="989"/>
      <c r="N170" s="74"/>
      <c r="O170" s="74"/>
      <c r="P170" s="74"/>
      <c r="Q170" s="74"/>
      <c r="R170" s="74"/>
      <c r="S170" s="73"/>
      <c r="T170" s="73"/>
      <c r="U170" s="73"/>
      <c r="V170" s="73"/>
      <c r="W170" s="73"/>
      <c r="X170" s="73"/>
      <c r="Y170" s="73"/>
      <c r="Z170" s="73"/>
    </row>
    <row r="171" spans="1:26" ht="12.75" customHeight="1">
      <c r="A171" s="73"/>
      <c r="B171" s="73"/>
      <c r="C171" s="73"/>
      <c r="D171" s="73"/>
      <c r="E171" s="73"/>
      <c r="F171" s="590"/>
      <c r="G171" s="591"/>
      <c r="H171" s="988"/>
      <c r="I171" s="73"/>
      <c r="J171" s="73"/>
      <c r="K171" s="74"/>
      <c r="L171" s="74"/>
      <c r="M171" s="989"/>
      <c r="N171" s="74"/>
      <c r="O171" s="74"/>
      <c r="P171" s="74"/>
      <c r="Q171" s="74"/>
      <c r="R171" s="74"/>
      <c r="S171" s="73"/>
      <c r="T171" s="73"/>
      <c r="U171" s="73"/>
      <c r="V171" s="73"/>
      <c r="W171" s="73"/>
      <c r="X171" s="73"/>
      <c r="Y171" s="73"/>
      <c r="Z171" s="73"/>
    </row>
    <row r="172" spans="1:26" ht="12.75" customHeight="1">
      <c r="A172" s="73"/>
      <c r="B172" s="73"/>
      <c r="C172" s="73"/>
      <c r="D172" s="73"/>
      <c r="E172" s="73"/>
      <c r="F172" s="590"/>
      <c r="G172" s="591"/>
      <c r="H172" s="988"/>
      <c r="I172" s="73"/>
      <c r="J172" s="73"/>
      <c r="K172" s="74"/>
      <c r="L172" s="74"/>
      <c r="M172" s="989"/>
      <c r="N172" s="74"/>
      <c r="O172" s="74"/>
      <c r="P172" s="74"/>
      <c r="Q172" s="74"/>
      <c r="R172" s="74"/>
      <c r="S172" s="73"/>
      <c r="T172" s="73"/>
      <c r="U172" s="73"/>
      <c r="V172" s="73"/>
      <c r="W172" s="73"/>
      <c r="X172" s="73"/>
      <c r="Y172" s="73"/>
      <c r="Z172" s="73"/>
    </row>
    <row r="173" spans="1:26" ht="12.75" customHeight="1">
      <c r="A173" s="73"/>
      <c r="B173" s="73"/>
      <c r="C173" s="73"/>
      <c r="D173" s="73"/>
      <c r="E173" s="73"/>
      <c r="F173" s="590"/>
      <c r="G173" s="591"/>
      <c r="H173" s="988"/>
      <c r="I173" s="73"/>
      <c r="J173" s="73"/>
      <c r="K173" s="74"/>
      <c r="L173" s="74"/>
      <c r="M173" s="989"/>
      <c r="N173" s="74"/>
      <c r="O173" s="74"/>
      <c r="P173" s="74"/>
      <c r="Q173" s="74"/>
      <c r="R173" s="74"/>
      <c r="S173" s="73"/>
      <c r="T173" s="73"/>
      <c r="U173" s="73"/>
      <c r="V173" s="73"/>
      <c r="W173" s="73"/>
      <c r="X173" s="73"/>
      <c r="Y173" s="73"/>
      <c r="Z173" s="73"/>
    </row>
    <row r="174" spans="1:26" ht="12.75" customHeight="1">
      <c r="A174" s="73"/>
      <c r="B174" s="73"/>
      <c r="C174" s="73"/>
      <c r="D174" s="73"/>
      <c r="E174" s="73"/>
      <c r="F174" s="590"/>
      <c r="G174" s="591"/>
      <c r="H174" s="988"/>
      <c r="I174" s="73"/>
      <c r="J174" s="73"/>
      <c r="K174" s="74"/>
      <c r="L174" s="74"/>
      <c r="M174" s="989"/>
      <c r="N174" s="74"/>
      <c r="O174" s="74"/>
      <c r="P174" s="74"/>
      <c r="Q174" s="74"/>
      <c r="R174" s="74"/>
      <c r="S174" s="73"/>
      <c r="T174" s="73"/>
      <c r="U174" s="73"/>
      <c r="V174" s="73"/>
      <c r="W174" s="73"/>
      <c r="X174" s="73"/>
      <c r="Y174" s="73"/>
      <c r="Z174" s="73"/>
    </row>
    <row r="175" spans="1:26" ht="12.75" customHeight="1">
      <c r="A175" s="73"/>
      <c r="B175" s="73"/>
      <c r="C175" s="73"/>
      <c r="D175" s="73"/>
      <c r="E175" s="73"/>
      <c r="F175" s="590"/>
      <c r="G175" s="591"/>
      <c r="H175" s="988"/>
      <c r="I175" s="73"/>
      <c r="J175" s="73"/>
      <c r="K175" s="74"/>
      <c r="L175" s="74"/>
      <c r="M175" s="989"/>
      <c r="N175" s="74"/>
      <c r="O175" s="74"/>
      <c r="P175" s="74"/>
      <c r="Q175" s="74"/>
      <c r="R175" s="74"/>
      <c r="S175" s="73"/>
      <c r="T175" s="73"/>
      <c r="U175" s="73"/>
      <c r="V175" s="73"/>
      <c r="W175" s="73"/>
      <c r="X175" s="73"/>
      <c r="Y175" s="73"/>
      <c r="Z175" s="73"/>
    </row>
    <row r="176" spans="1:26" ht="12.75" customHeight="1">
      <c r="A176" s="73"/>
      <c r="B176" s="73"/>
      <c r="C176" s="73"/>
      <c r="D176" s="73"/>
      <c r="E176" s="73"/>
      <c r="F176" s="590"/>
      <c r="G176" s="591"/>
      <c r="H176" s="988"/>
      <c r="I176" s="73"/>
      <c r="J176" s="73"/>
      <c r="K176" s="74"/>
      <c r="L176" s="74"/>
      <c r="M176" s="989"/>
      <c r="N176" s="74"/>
      <c r="O176" s="74"/>
      <c r="P176" s="74"/>
      <c r="Q176" s="74"/>
      <c r="R176" s="74"/>
      <c r="S176" s="73"/>
      <c r="T176" s="73"/>
      <c r="U176" s="73"/>
      <c r="V176" s="73"/>
      <c r="W176" s="73"/>
      <c r="X176" s="73"/>
      <c r="Y176" s="73"/>
      <c r="Z176" s="73"/>
    </row>
    <row r="177" spans="1:26" ht="12.75" customHeight="1">
      <c r="A177" s="73"/>
      <c r="B177" s="73"/>
      <c r="C177" s="73"/>
      <c r="D177" s="73"/>
      <c r="E177" s="73"/>
      <c r="F177" s="590"/>
      <c r="G177" s="591"/>
      <c r="H177" s="988"/>
      <c r="I177" s="73"/>
      <c r="J177" s="73"/>
      <c r="K177" s="74"/>
      <c r="L177" s="74"/>
      <c r="M177" s="989"/>
      <c r="N177" s="74"/>
      <c r="O177" s="74"/>
      <c r="P177" s="74"/>
      <c r="Q177" s="74"/>
      <c r="R177" s="74"/>
      <c r="S177" s="73"/>
      <c r="T177" s="73"/>
      <c r="U177" s="73"/>
      <c r="V177" s="73"/>
      <c r="W177" s="73"/>
      <c r="X177" s="73"/>
      <c r="Y177" s="73"/>
      <c r="Z177" s="73"/>
    </row>
    <row r="178" spans="1:26" ht="12.75" customHeight="1">
      <c r="A178" s="73"/>
      <c r="B178" s="73"/>
      <c r="C178" s="73"/>
      <c r="D178" s="73"/>
      <c r="E178" s="73"/>
      <c r="F178" s="590"/>
      <c r="G178" s="591"/>
      <c r="H178" s="988"/>
      <c r="I178" s="73"/>
      <c r="J178" s="73"/>
      <c r="K178" s="74"/>
      <c r="L178" s="74"/>
      <c r="M178" s="989"/>
      <c r="N178" s="74"/>
      <c r="O178" s="74"/>
      <c r="P178" s="74"/>
      <c r="Q178" s="74"/>
      <c r="R178" s="74"/>
      <c r="S178" s="73"/>
      <c r="T178" s="73"/>
      <c r="U178" s="73"/>
      <c r="V178" s="73"/>
      <c r="W178" s="73"/>
      <c r="X178" s="73"/>
      <c r="Y178" s="73"/>
      <c r="Z178" s="73"/>
    </row>
    <row r="179" spans="1:26" ht="12.75" customHeight="1">
      <c r="A179" s="73"/>
      <c r="B179" s="73"/>
      <c r="C179" s="73"/>
      <c r="D179" s="73"/>
      <c r="E179" s="73"/>
      <c r="F179" s="590"/>
      <c r="G179" s="591"/>
      <c r="H179" s="988"/>
      <c r="I179" s="73"/>
      <c r="J179" s="73"/>
      <c r="K179" s="74"/>
      <c r="L179" s="74"/>
      <c r="M179" s="989"/>
      <c r="N179" s="74"/>
      <c r="O179" s="74"/>
      <c r="P179" s="74"/>
      <c r="Q179" s="74"/>
      <c r="R179" s="74"/>
      <c r="S179" s="73"/>
      <c r="T179" s="73"/>
      <c r="U179" s="73"/>
      <c r="V179" s="73"/>
      <c r="W179" s="73"/>
      <c r="X179" s="73"/>
      <c r="Y179" s="73"/>
      <c r="Z179" s="73"/>
    </row>
    <row r="180" spans="1:26" ht="12.75" customHeight="1">
      <c r="A180" s="73"/>
      <c r="B180" s="73"/>
      <c r="C180" s="73"/>
      <c r="D180" s="73"/>
      <c r="E180" s="73"/>
      <c r="F180" s="590"/>
      <c r="G180" s="591"/>
      <c r="H180" s="988"/>
      <c r="I180" s="73"/>
      <c r="J180" s="73"/>
      <c r="K180" s="74"/>
      <c r="L180" s="74"/>
      <c r="M180" s="989"/>
      <c r="N180" s="74"/>
      <c r="O180" s="74"/>
      <c r="P180" s="74"/>
      <c r="Q180" s="74"/>
      <c r="R180" s="74"/>
      <c r="S180" s="73"/>
      <c r="T180" s="73"/>
      <c r="U180" s="73"/>
      <c r="V180" s="73"/>
      <c r="W180" s="73"/>
      <c r="X180" s="73"/>
      <c r="Y180" s="73"/>
      <c r="Z180" s="73"/>
    </row>
    <row r="181" spans="1:26" ht="12.75" customHeight="1">
      <c r="A181" s="73"/>
      <c r="B181" s="73"/>
      <c r="C181" s="73"/>
      <c r="D181" s="73"/>
      <c r="E181" s="73"/>
      <c r="F181" s="590"/>
      <c r="G181" s="591"/>
      <c r="H181" s="988"/>
      <c r="I181" s="73"/>
      <c r="J181" s="73"/>
      <c r="K181" s="74"/>
      <c r="L181" s="74"/>
      <c r="M181" s="989"/>
      <c r="N181" s="74"/>
      <c r="O181" s="74"/>
      <c r="P181" s="74"/>
      <c r="Q181" s="74"/>
      <c r="R181" s="74"/>
      <c r="S181" s="73"/>
      <c r="T181" s="73"/>
      <c r="U181" s="73"/>
      <c r="V181" s="73"/>
      <c r="W181" s="73"/>
      <c r="X181" s="73"/>
      <c r="Y181" s="73"/>
      <c r="Z181" s="73"/>
    </row>
    <row r="182" spans="1:26" ht="12.75" customHeight="1">
      <c r="A182" s="73"/>
      <c r="B182" s="73"/>
      <c r="C182" s="73"/>
      <c r="D182" s="73"/>
      <c r="E182" s="73"/>
      <c r="F182" s="590"/>
      <c r="G182" s="591"/>
      <c r="H182" s="988"/>
      <c r="I182" s="73"/>
      <c r="J182" s="73"/>
      <c r="K182" s="74"/>
      <c r="L182" s="74"/>
      <c r="M182" s="989"/>
      <c r="N182" s="74"/>
      <c r="O182" s="74"/>
      <c r="P182" s="74"/>
      <c r="Q182" s="74"/>
      <c r="R182" s="74"/>
      <c r="S182" s="73"/>
      <c r="T182" s="73"/>
      <c r="U182" s="73"/>
      <c r="V182" s="73"/>
      <c r="W182" s="73"/>
      <c r="X182" s="73"/>
      <c r="Y182" s="73"/>
      <c r="Z182" s="73"/>
    </row>
    <row r="183" spans="1:26" ht="12.75" customHeight="1">
      <c r="A183" s="73"/>
      <c r="B183" s="73"/>
      <c r="C183" s="73"/>
      <c r="D183" s="73"/>
      <c r="E183" s="73"/>
      <c r="F183" s="590"/>
      <c r="G183" s="591"/>
      <c r="H183" s="988"/>
      <c r="I183" s="73"/>
      <c r="J183" s="73"/>
      <c r="K183" s="74"/>
      <c r="L183" s="74"/>
      <c r="M183" s="989"/>
      <c r="N183" s="74"/>
      <c r="O183" s="74"/>
      <c r="P183" s="74"/>
      <c r="Q183" s="74"/>
      <c r="R183" s="74"/>
      <c r="S183" s="73"/>
      <c r="T183" s="73"/>
      <c r="U183" s="73"/>
      <c r="V183" s="73"/>
      <c r="W183" s="73"/>
      <c r="X183" s="73"/>
      <c r="Y183" s="73"/>
      <c r="Z183" s="73"/>
    </row>
    <row r="184" spans="1:26" ht="12.75" customHeight="1">
      <c r="A184" s="73"/>
      <c r="B184" s="73"/>
      <c r="C184" s="73"/>
      <c r="D184" s="73"/>
      <c r="E184" s="73"/>
      <c r="F184" s="590"/>
      <c r="G184" s="591"/>
      <c r="H184" s="988"/>
      <c r="I184" s="73"/>
      <c r="J184" s="73"/>
      <c r="K184" s="74"/>
      <c r="L184" s="74"/>
      <c r="M184" s="989"/>
      <c r="N184" s="74"/>
      <c r="O184" s="74"/>
      <c r="P184" s="74"/>
      <c r="Q184" s="74"/>
      <c r="R184" s="74"/>
      <c r="S184" s="73"/>
      <c r="T184" s="73"/>
      <c r="U184" s="73"/>
      <c r="V184" s="73"/>
      <c r="W184" s="73"/>
      <c r="X184" s="73"/>
      <c r="Y184" s="73"/>
      <c r="Z184" s="73"/>
    </row>
    <row r="185" spans="1:26" ht="12.75" customHeight="1">
      <c r="A185" s="73"/>
      <c r="B185" s="73"/>
      <c r="C185" s="73"/>
      <c r="D185" s="73"/>
      <c r="E185" s="73"/>
      <c r="F185" s="590"/>
      <c r="G185" s="591"/>
      <c r="H185" s="988"/>
      <c r="I185" s="73"/>
      <c r="J185" s="73"/>
      <c r="K185" s="74"/>
      <c r="L185" s="74"/>
      <c r="M185" s="989"/>
      <c r="N185" s="74"/>
      <c r="O185" s="74"/>
      <c r="P185" s="74"/>
      <c r="Q185" s="74"/>
      <c r="R185" s="74"/>
      <c r="S185" s="73"/>
      <c r="T185" s="73"/>
      <c r="U185" s="73"/>
      <c r="V185" s="73"/>
      <c r="W185" s="73"/>
      <c r="X185" s="73"/>
      <c r="Y185" s="73"/>
      <c r="Z185" s="73"/>
    </row>
    <row r="186" spans="1:26" ht="12.75" customHeight="1">
      <c r="A186" s="73"/>
      <c r="B186" s="73"/>
      <c r="C186" s="73"/>
      <c r="D186" s="73"/>
      <c r="E186" s="73"/>
      <c r="F186" s="590"/>
      <c r="G186" s="591"/>
      <c r="H186" s="988"/>
      <c r="I186" s="73"/>
      <c r="J186" s="73"/>
      <c r="K186" s="74"/>
      <c r="L186" s="74"/>
      <c r="M186" s="989"/>
      <c r="N186" s="74"/>
      <c r="O186" s="74"/>
      <c r="P186" s="74"/>
      <c r="Q186" s="74"/>
      <c r="R186" s="74"/>
      <c r="S186" s="73"/>
      <c r="T186" s="73"/>
      <c r="U186" s="73"/>
      <c r="V186" s="73"/>
      <c r="W186" s="73"/>
      <c r="X186" s="73"/>
      <c r="Y186" s="73"/>
      <c r="Z186" s="73"/>
    </row>
    <row r="187" spans="1:26" ht="12.75" customHeight="1">
      <c r="A187" s="73"/>
      <c r="B187" s="73"/>
      <c r="C187" s="73"/>
      <c r="D187" s="73"/>
      <c r="E187" s="73"/>
      <c r="F187" s="590"/>
      <c r="G187" s="591"/>
      <c r="H187" s="988"/>
      <c r="I187" s="73"/>
      <c r="J187" s="73"/>
      <c r="K187" s="74"/>
      <c r="L187" s="74"/>
      <c r="M187" s="989"/>
      <c r="N187" s="74"/>
      <c r="O187" s="74"/>
      <c r="P187" s="74"/>
      <c r="Q187" s="74"/>
      <c r="R187" s="74"/>
      <c r="S187" s="73"/>
      <c r="T187" s="73"/>
      <c r="U187" s="73"/>
      <c r="V187" s="73"/>
      <c r="W187" s="73"/>
      <c r="X187" s="73"/>
      <c r="Y187" s="73"/>
      <c r="Z187" s="73"/>
    </row>
    <row r="188" spans="1:26" ht="12.75" customHeight="1">
      <c r="A188" s="73"/>
      <c r="B188" s="73"/>
      <c r="C188" s="73"/>
      <c r="D188" s="73"/>
      <c r="E188" s="73"/>
      <c r="F188" s="590"/>
      <c r="G188" s="591"/>
      <c r="H188" s="988"/>
      <c r="I188" s="73"/>
      <c r="J188" s="73"/>
      <c r="K188" s="74"/>
      <c r="L188" s="74"/>
      <c r="M188" s="989"/>
      <c r="N188" s="74"/>
      <c r="O188" s="74"/>
      <c r="P188" s="74"/>
      <c r="Q188" s="74"/>
      <c r="R188" s="74"/>
      <c r="S188" s="73"/>
      <c r="T188" s="73"/>
      <c r="U188" s="73"/>
      <c r="V188" s="73"/>
      <c r="W188" s="73"/>
      <c r="X188" s="73"/>
      <c r="Y188" s="73"/>
      <c r="Z188" s="73"/>
    </row>
    <row r="189" spans="1:26" ht="12.75" customHeight="1">
      <c r="A189" s="73"/>
      <c r="B189" s="73"/>
      <c r="C189" s="73"/>
      <c r="D189" s="73"/>
      <c r="E189" s="73"/>
      <c r="F189" s="590"/>
      <c r="G189" s="591"/>
      <c r="H189" s="988"/>
      <c r="I189" s="73"/>
      <c r="J189" s="73"/>
      <c r="K189" s="74"/>
      <c r="L189" s="74"/>
      <c r="M189" s="989"/>
      <c r="N189" s="74"/>
      <c r="O189" s="74"/>
      <c r="P189" s="74"/>
      <c r="Q189" s="74"/>
      <c r="R189" s="74"/>
      <c r="S189" s="73"/>
      <c r="T189" s="73"/>
      <c r="U189" s="73"/>
      <c r="V189" s="73"/>
      <c r="W189" s="73"/>
      <c r="X189" s="73"/>
      <c r="Y189" s="73"/>
      <c r="Z189" s="73"/>
    </row>
    <row r="190" spans="1:26" ht="12.75" customHeight="1">
      <c r="A190" s="73"/>
      <c r="B190" s="73"/>
      <c r="C190" s="73"/>
      <c r="D190" s="73"/>
      <c r="E190" s="73"/>
      <c r="F190" s="590"/>
      <c r="G190" s="591"/>
      <c r="H190" s="988"/>
      <c r="I190" s="73"/>
      <c r="J190" s="73"/>
      <c r="K190" s="74"/>
      <c r="L190" s="74"/>
      <c r="M190" s="989"/>
      <c r="N190" s="74"/>
      <c r="O190" s="74"/>
      <c r="P190" s="74"/>
      <c r="Q190" s="74"/>
      <c r="R190" s="74"/>
      <c r="S190" s="73"/>
      <c r="T190" s="73"/>
      <c r="U190" s="73"/>
      <c r="V190" s="73"/>
      <c r="W190" s="73"/>
      <c r="X190" s="73"/>
      <c r="Y190" s="73"/>
      <c r="Z190" s="73"/>
    </row>
    <row r="191" spans="1:26" ht="12.75" customHeight="1">
      <c r="A191" s="73"/>
      <c r="B191" s="73"/>
      <c r="C191" s="73"/>
      <c r="D191" s="73"/>
      <c r="E191" s="73"/>
      <c r="F191" s="590"/>
      <c r="G191" s="591"/>
      <c r="H191" s="988"/>
      <c r="I191" s="73"/>
      <c r="J191" s="73"/>
      <c r="K191" s="74"/>
      <c r="L191" s="74"/>
      <c r="M191" s="989"/>
      <c r="N191" s="74"/>
      <c r="O191" s="74"/>
      <c r="P191" s="74"/>
      <c r="Q191" s="74"/>
      <c r="R191" s="74"/>
      <c r="S191" s="73"/>
      <c r="T191" s="73"/>
      <c r="U191" s="73"/>
      <c r="V191" s="73"/>
      <c r="W191" s="73"/>
      <c r="X191" s="73"/>
      <c r="Y191" s="73"/>
      <c r="Z191" s="73"/>
    </row>
    <row r="192" spans="1:26" ht="12.75" customHeight="1">
      <c r="A192" s="73"/>
      <c r="B192" s="73"/>
      <c r="C192" s="73"/>
      <c r="D192" s="73"/>
      <c r="E192" s="73"/>
      <c r="F192" s="590"/>
      <c r="G192" s="591"/>
      <c r="H192" s="988"/>
      <c r="I192" s="73"/>
      <c r="J192" s="73"/>
      <c r="K192" s="74"/>
      <c r="L192" s="74"/>
      <c r="M192" s="989"/>
      <c r="N192" s="74"/>
      <c r="O192" s="74"/>
      <c r="P192" s="74"/>
      <c r="Q192" s="74"/>
      <c r="R192" s="74"/>
      <c r="S192" s="73"/>
      <c r="T192" s="73"/>
      <c r="U192" s="73"/>
      <c r="V192" s="73"/>
      <c r="W192" s="73"/>
      <c r="X192" s="73"/>
      <c r="Y192" s="73"/>
      <c r="Z192" s="73"/>
    </row>
    <row r="193" spans="1:26" ht="12.75" customHeight="1">
      <c r="A193" s="73"/>
      <c r="B193" s="73"/>
      <c r="C193" s="73"/>
      <c r="D193" s="73"/>
      <c r="E193" s="73"/>
      <c r="F193" s="590"/>
      <c r="G193" s="591"/>
      <c r="H193" s="988"/>
      <c r="I193" s="73"/>
      <c r="J193" s="73"/>
      <c r="K193" s="74"/>
      <c r="L193" s="74"/>
      <c r="M193" s="989"/>
      <c r="N193" s="74"/>
      <c r="O193" s="74"/>
      <c r="P193" s="74"/>
      <c r="Q193" s="74"/>
      <c r="R193" s="74"/>
      <c r="S193" s="73"/>
      <c r="T193" s="73"/>
      <c r="U193" s="73"/>
      <c r="V193" s="73"/>
      <c r="W193" s="73"/>
      <c r="X193" s="73"/>
      <c r="Y193" s="73"/>
      <c r="Z193" s="73"/>
    </row>
    <row r="194" spans="1:26" ht="12.75" customHeight="1">
      <c r="A194" s="73"/>
      <c r="B194" s="73"/>
      <c r="C194" s="73"/>
      <c r="D194" s="73"/>
      <c r="E194" s="73"/>
      <c r="F194" s="590"/>
      <c r="G194" s="591"/>
      <c r="H194" s="988"/>
      <c r="I194" s="73"/>
      <c r="J194" s="73"/>
      <c r="K194" s="74"/>
      <c r="L194" s="74"/>
      <c r="M194" s="989"/>
      <c r="N194" s="74"/>
      <c r="O194" s="74"/>
      <c r="P194" s="74"/>
      <c r="Q194" s="74"/>
      <c r="R194" s="74"/>
      <c r="S194" s="73"/>
      <c r="T194" s="73"/>
      <c r="U194" s="73"/>
      <c r="V194" s="73"/>
      <c r="W194" s="73"/>
      <c r="X194" s="73"/>
      <c r="Y194" s="73"/>
      <c r="Z194" s="73"/>
    </row>
    <row r="195" spans="1:26" ht="12.75" customHeight="1">
      <c r="A195" s="73"/>
      <c r="B195" s="73"/>
      <c r="C195" s="73"/>
      <c r="D195" s="73"/>
      <c r="E195" s="73"/>
      <c r="F195" s="590"/>
      <c r="G195" s="591"/>
      <c r="H195" s="988"/>
      <c r="I195" s="73"/>
      <c r="J195" s="73"/>
      <c r="K195" s="74"/>
      <c r="L195" s="74"/>
      <c r="M195" s="989"/>
      <c r="N195" s="74"/>
      <c r="O195" s="74"/>
      <c r="P195" s="74"/>
      <c r="Q195" s="74"/>
      <c r="R195" s="74"/>
      <c r="S195" s="73"/>
      <c r="T195" s="73"/>
      <c r="U195" s="73"/>
      <c r="V195" s="73"/>
      <c r="W195" s="73"/>
      <c r="X195" s="73"/>
      <c r="Y195" s="73"/>
      <c r="Z195" s="73"/>
    </row>
    <row r="196" spans="1:26" ht="12.75" customHeight="1">
      <c r="A196" s="73"/>
      <c r="B196" s="73"/>
      <c r="C196" s="73"/>
      <c r="D196" s="73"/>
      <c r="E196" s="73"/>
      <c r="F196" s="590"/>
      <c r="G196" s="591"/>
      <c r="H196" s="988"/>
      <c r="I196" s="73"/>
      <c r="J196" s="73"/>
      <c r="K196" s="74"/>
      <c r="L196" s="74"/>
      <c r="M196" s="989"/>
      <c r="N196" s="74"/>
      <c r="O196" s="74"/>
      <c r="P196" s="74"/>
      <c r="Q196" s="74"/>
      <c r="R196" s="74"/>
      <c r="S196" s="73"/>
      <c r="T196" s="73"/>
      <c r="U196" s="73"/>
      <c r="V196" s="73"/>
      <c r="W196" s="73"/>
      <c r="X196" s="73"/>
      <c r="Y196" s="73"/>
      <c r="Z196" s="73"/>
    </row>
    <row r="197" spans="1:26" ht="12.75" customHeight="1">
      <c r="A197" s="73"/>
      <c r="B197" s="73"/>
      <c r="C197" s="73"/>
      <c r="D197" s="73"/>
      <c r="E197" s="73"/>
      <c r="F197" s="590"/>
      <c r="G197" s="591"/>
      <c r="H197" s="988"/>
      <c r="I197" s="73"/>
      <c r="J197" s="73"/>
      <c r="K197" s="74"/>
      <c r="L197" s="74"/>
      <c r="M197" s="989"/>
      <c r="N197" s="74"/>
      <c r="O197" s="74"/>
      <c r="P197" s="74"/>
      <c r="Q197" s="74"/>
      <c r="R197" s="74"/>
      <c r="S197" s="73"/>
      <c r="T197" s="73"/>
      <c r="U197" s="73"/>
      <c r="V197" s="73"/>
      <c r="W197" s="73"/>
      <c r="X197" s="73"/>
      <c r="Y197" s="73"/>
      <c r="Z197" s="73"/>
    </row>
    <row r="198" spans="1:26" ht="12.75" customHeight="1">
      <c r="A198" s="73"/>
      <c r="B198" s="73"/>
      <c r="C198" s="73"/>
      <c r="D198" s="73"/>
      <c r="E198" s="73"/>
      <c r="F198" s="590"/>
      <c r="G198" s="591"/>
      <c r="H198" s="988"/>
      <c r="I198" s="73"/>
      <c r="J198" s="73"/>
      <c r="K198" s="74"/>
      <c r="L198" s="74"/>
      <c r="M198" s="989"/>
      <c r="N198" s="74"/>
      <c r="O198" s="74"/>
      <c r="P198" s="74"/>
      <c r="Q198" s="74"/>
      <c r="R198" s="74"/>
      <c r="S198" s="73"/>
      <c r="T198" s="73"/>
      <c r="U198" s="73"/>
      <c r="V198" s="73"/>
      <c r="W198" s="73"/>
      <c r="X198" s="73"/>
      <c r="Y198" s="73"/>
      <c r="Z198" s="73"/>
    </row>
    <row r="199" spans="1:26" ht="12.75" customHeight="1">
      <c r="A199" s="73"/>
      <c r="B199" s="73"/>
      <c r="C199" s="73"/>
      <c r="D199" s="73"/>
      <c r="E199" s="73"/>
      <c r="F199" s="590"/>
      <c r="G199" s="591"/>
      <c r="H199" s="988"/>
      <c r="I199" s="73"/>
      <c r="J199" s="73"/>
      <c r="K199" s="74"/>
      <c r="L199" s="74"/>
      <c r="M199" s="989"/>
      <c r="N199" s="74"/>
      <c r="O199" s="74"/>
      <c r="P199" s="74"/>
      <c r="Q199" s="74"/>
      <c r="R199" s="74"/>
      <c r="S199" s="73"/>
      <c r="T199" s="73"/>
      <c r="U199" s="73"/>
      <c r="V199" s="73"/>
      <c r="W199" s="73"/>
      <c r="X199" s="73"/>
      <c r="Y199" s="73"/>
      <c r="Z199" s="73"/>
    </row>
    <row r="200" spans="1:26" ht="12.75" customHeight="1">
      <c r="A200" s="73"/>
      <c r="B200" s="73"/>
      <c r="C200" s="73"/>
      <c r="D200" s="73"/>
      <c r="E200" s="73"/>
      <c r="F200" s="590"/>
      <c r="G200" s="591"/>
      <c r="H200" s="988"/>
      <c r="I200" s="73"/>
      <c r="J200" s="73"/>
      <c r="K200" s="74"/>
      <c r="L200" s="74"/>
      <c r="M200" s="989"/>
      <c r="N200" s="74"/>
      <c r="O200" s="74"/>
      <c r="P200" s="74"/>
      <c r="Q200" s="74"/>
      <c r="R200" s="74"/>
      <c r="S200" s="73"/>
      <c r="T200" s="73"/>
      <c r="U200" s="73"/>
      <c r="V200" s="73"/>
      <c r="W200" s="73"/>
      <c r="X200" s="73"/>
      <c r="Y200" s="73"/>
      <c r="Z200" s="73"/>
    </row>
    <row r="201" spans="1:26" ht="12.75" customHeight="1">
      <c r="A201" s="73"/>
      <c r="B201" s="73"/>
      <c r="C201" s="73"/>
      <c r="D201" s="73"/>
      <c r="E201" s="73"/>
      <c r="F201" s="590"/>
      <c r="G201" s="591"/>
      <c r="H201" s="988"/>
      <c r="I201" s="73"/>
      <c r="J201" s="73"/>
      <c r="K201" s="74"/>
      <c r="L201" s="74"/>
      <c r="M201" s="989"/>
      <c r="N201" s="74"/>
      <c r="O201" s="74"/>
      <c r="P201" s="74"/>
      <c r="Q201" s="74"/>
      <c r="R201" s="74"/>
      <c r="S201" s="73"/>
      <c r="T201" s="73"/>
      <c r="U201" s="73"/>
      <c r="V201" s="73"/>
      <c r="W201" s="73"/>
      <c r="X201" s="73"/>
      <c r="Y201" s="73"/>
      <c r="Z201" s="73"/>
    </row>
    <row r="202" spans="1:26" ht="12.75" customHeight="1">
      <c r="A202" s="73"/>
      <c r="B202" s="73"/>
      <c r="C202" s="73"/>
      <c r="D202" s="73"/>
      <c r="E202" s="73"/>
      <c r="F202" s="590"/>
      <c r="G202" s="591"/>
      <c r="H202" s="988"/>
      <c r="I202" s="73"/>
      <c r="J202" s="73"/>
      <c r="K202" s="74"/>
      <c r="L202" s="74"/>
      <c r="M202" s="989"/>
      <c r="N202" s="74"/>
      <c r="O202" s="74"/>
      <c r="P202" s="74"/>
      <c r="Q202" s="74"/>
      <c r="R202" s="74"/>
      <c r="S202" s="73"/>
      <c r="T202" s="73"/>
      <c r="U202" s="73"/>
      <c r="V202" s="73"/>
      <c r="W202" s="73"/>
      <c r="X202" s="73"/>
      <c r="Y202" s="73"/>
      <c r="Z202" s="73"/>
    </row>
    <row r="203" spans="1:26" ht="12.75" customHeight="1">
      <c r="A203" s="73"/>
      <c r="B203" s="73"/>
      <c r="C203" s="73"/>
      <c r="D203" s="73"/>
      <c r="E203" s="73"/>
      <c r="F203" s="590"/>
      <c r="G203" s="591"/>
      <c r="H203" s="988"/>
      <c r="I203" s="73"/>
      <c r="J203" s="73"/>
      <c r="K203" s="74"/>
      <c r="L203" s="74"/>
      <c r="M203" s="989"/>
      <c r="N203" s="74"/>
      <c r="O203" s="74"/>
      <c r="P203" s="74"/>
      <c r="Q203" s="74"/>
      <c r="R203" s="74"/>
      <c r="S203" s="73"/>
      <c r="T203" s="73"/>
      <c r="U203" s="73"/>
      <c r="V203" s="73"/>
      <c r="W203" s="73"/>
      <c r="X203" s="73"/>
      <c r="Y203" s="73"/>
      <c r="Z203" s="73"/>
    </row>
    <row r="204" spans="1:26" ht="12.75" customHeight="1">
      <c r="A204" s="73"/>
      <c r="B204" s="73"/>
      <c r="C204" s="73"/>
      <c r="D204" s="73"/>
      <c r="E204" s="73"/>
      <c r="F204" s="590"/>
      <c r="G204" s="591"/>
      <c r="H204" s="988"/>
      <c r="I204" s="73"/>
      <c r="J204" s="73"/>
      <c r="K204" s="74"/>
      <c r="L204" s="74"/>
      <c r="M204" s="989"/>
      <c r="N204" s="74"/>
      <c r="O204" s="74"/>
      <c r="P204" s="74"/>
      <c r="Q204" s="74"/>
      <c r="R204" s="74"/>
      <c r="S204" s="73"/>
      <c r="T204" s="73"/>
      <c r="U204" s="73"/>
      <c r="V204" s="73"/>
      <c r="W204" s="73"/>
      <c r="X204" s="73"/>
      <c r="Y204" s="73"/>
      <c r="Z204" s="73"/>
    </row>
    <row r="205" spans="1:26" ht="12.75" customHeight="1">
      <c r="A205" s="73"/>
      <c r="B205" s="73"/>
      <c r="C205" s="73"/>
      <c r="D205" s="73"/>
      <c r="E205" s="73"/>
      <c r="F205" s="590"/>
      <c r="G205" s="591"/>
      <c r="H205" s="988"/>
      <c r="I205" s="73"/>
      <c r="J205" s="73"/>
      <c r="K205" s="74"/>
      <c r="L205" s="74"/>
      <c r="M205" s="989"/>
      <c r="N205" s="74"/>
      <c r="O205" s="74"/>
      <c r="P205" s="74"/>
      <c r="Q205" s="74"/>
      <c r="R205" s="74"/>
      <c r="S205" s="73"/>
      <c r="T205" s="73"/>
      <c r="U205" s="73"/>
      <c r="V205" s="73"/>
      <c r="W205" s="73"/>
      <c r="X205" s="73"/>
      <c r="Y205" s="73"/>
      <c r="Z205" s="73"/>
    </row>
    <row r="206" spans="1:26" ht="12.75" customHeight="1">
      <c r="A206" s="73"/>
      <c r="B206" s="73"/>
      <c r="C206" s="73"/>
      <c r="D206" s="73"/>
      <c r="E206" s="73"/>
      <c r="F206" s="590"/>
      <c r="G206" s="591"/>
      <c r="H206" s="988"/>
      <c r="I206" s="73"/>
      <c r="J206" s="73"/>
      <c r="K206" s="74"/>
      <c r="L206" s="74"/>
      <c r="M206" s="989"/>
      <c r="N206" s="74"/>
      <c r="O206" s="74"/>
      <c r="P206" s="74"/>
      <c r="Q206" s="74"/>
      <c r="R206" s="74"/>
      <c r="S206" s="73"/>
      <c r="T206" s="73"/>
      <c r="U206" s="73"/>
      <c r="V206" s="73"/>
      <c r="W206" s="73"/>
      <c r="X206" s="73"/>
      <c r="Y206" s="73"/>
      <c r="Z206" s="73"/>
    </row>
    <row r="207" spans="1:26" ht="12.75" customHeight="1">
      <c r="A207" s="73"/>
      <c r="B207" s="73"/>
      <c r="C207" s="73"/>
      <c r="D207" s="73"/>
      <c r="E207" s="73"/>
      <c r="F207" s="590"/>
      <c r="G207" s="591"/>
      <c r="H207" s="988"/>
      <c r="I207" s="73"/>
      <c r="J207" s="73"/>
      <c r="K207" s="74"/>
      <c r="L207" s="74"/>
      <c r="M207" s="989"/>
      <c r="N207" s="74"/>
      <c r="O207" s="74"/>
      <c r="P207" s="74"/>
      <c r="Q207" s="74"/>
      <c r="R207" s="74"/>
      <c r="S207" s="73"/>
      <c r="T207" s="73"/>
      <c r="U207" s="73"/>
      <c r="V207" s="73"/>
      <c r="W207" s="73"/>
      <c r="X207" s="73"/>
      <c r="Y207" s="73"/>
      <c r="Z207" s="73"/>
    </row>
    <row r="208" spans="1:26" ht="12.75" customHeight="1">
      <c r="A208" s="73"/>
      <c r="B208" s="73"/>
      <c r="C208" s="73"/>
      <c r="D208" s="73"/>
      <c r="E208" s="73"/>
      <c r="F208" s="590"/>
      <c r="G208" s="591"/>
      <c r="H208" s="988"/>
      <c r="I208" s="73"/>
      <c r="J208" s="73"/>
      <c r="K208" s="74"/>
      <c r="L208" s="74"/>
      <c r="M208" s="989"/>
      <c r="N208" s="74"/>
      <c r="O208" s="74"/>
      <c r="P208" s="74"/>
      <c r="Q208" s="74"/>
      <c r="R208" s="74"/>
      <c r="S208" s="73"/>
      <c r="T208" s="73"/>
      <c r="U208" s="73"/>
      <c r="V208" s="73"/>
      <c r="W208" s="73"/>
      <c r="X208" s="73"/>
      <c r="Y208" s="73"/>
      <c r="Z208" s="73"/>
    </row>
    <row r="209" spans="1:26" ht="12.75" customHeight="1">
      <c r="A209" s="73"/>
      <c r="B209" s="73"/>
      <c r="C209" s="73"/>
      <c r="D209" s="73"/>
      <c r="E209" s="73"/>
      <c r="F209" s="590"/>
      <c r="G209" s="591"/>
      <c r="H209" s="988"/>
      <c r="I209" s="73"/>
      <c r="J209" s="73"/>
      <c r="K209" s="74"/>
      <c r="L209" s="74"/>
      <c r="M209" s="989"/>
      <c r="N209" s="74"/>
      <c r="O209" s="74"/>
      <c r="P209" s="74"/>
      <c r="Q209" s="74"/>
      <c r="R209" s="74"/>
      <c r="S209" s="73"/>
      <c r="T209" s="73"/>
      <c r="U209" s="73"/>
      <c r="V209" s="73"/>
      <c r="W209" s="73"/>
      <c r="X209" s="73"/>
      <c r="Y209" s="73"/>
      <c r="Z209" s="73"/>
    </row>
    <row r="210" spans="1:26" ht="12.75" customHeight="1">
      <c r="A210" s="73"/>
      <c r="B210" s="73"/>
      <c r="C210" s="73"/>
      <c r="D210" s="73"/>
      <c r="E210" s="73"/>
      <c r="F210" s="590"/>
      <c r="G210" s="591"/>
      <c r="H210" s="988"/>
      <c r="I210" s="73"/>
      <c r="J210" s="73"/>
      <c r="K210" s="74"/>
      <c r="L210" s="74"/>
      <c r="M210" s="989"/>
      <c r="N210" s="74"/>
      <c r="O210" s="74"/>
      <c r="P210" s="74"/>
      <c r="Q210" s="74"/>
      <c r="R210" s="74"/>
      <c r="S210" s="73"/>
      <c r="T210" s="73"/>
      <c r="U210" s="73"/>
      <c r="V210" s="73"/>
      <c r="W210" s="73"/>
      <c r="X210" s="73"/>
      <c r="Y210" s="73"/>
      <c r="Z210" s="73"/>
    </row>
    <row r="211" spans="1:26" ht="12.75" customHeight="1">
      <c r="A211" s="73"/>
      <c r="B211" s="73"/>
      <c r="C211" s="73"/>
      <c r="D211" s="73"/>
      <c r="E211" s="73"/>
      <c r="F211" s="590"/>
      <c r="G211" s="591"/>
      <c r="H211" s="988"/>
      <c r="I211" s="73"/>
      <c r="J211" s="73"/>
      <c r="K211" s="74"/>
      <c r="L211" s="74"/>
      <c r="M211" s="989"/>
      <c r="N211" s="74"/>
      <c r="O211" s="74"/>
      <c r="P211" s="74"/>
      <c r="Q211" s="74"/>
      <c r="R211" s="74"/>
      <c r="S211" s="73"/>
      <c r="T211" s="73"/>
      <c r="U211" s="73"/>
      <c r="V211" s="73"/>
      <c r="W211" s="73"/>
      <c r="X211" s="73"/>
      <c r="Y211" s="73"/>
      <c r="Z211" s="73"/>
    </row>
    <row r="212" spans="1:26" ht="12.75" customHeight="1">
      <c r="A212" s="73"/>
      <c r="B212" s="73"/>
      <c r="C212" s="73"/>
      <c r="D212" s="73"/>
      <c r="E212" s="73"/>
      <c r="F212" s="590"/>
      <c r="G212" s="591"/>
      <c r="H212" s="988"/>
      <c r="I212" s="73"/>
      <c r="J212" s="73"/>
      <c r="K212" s="74"/>
      <c r="L212" s="74"/>
      <c r="M212" s="989"/>
      <c r="N212" s="74"/>
      <c r="O212" s="74"/>
      <c r="P212" s="74"/>
      <c r="Q212" s="74"/>
      <c r="R212" s="74"/>
      <c r="S212" s="73"/>
      <c r="T212" s="73"/>
      <c r="U212" s="73"/>
      <c r="V212" s="73"/>
      <c r="W212" s="73"/>
      <c r="X212" s="73"/>
      <c r="Y212" s="73"/>
      <c r="Z212" s="73"/>
    </row>
    <row r="213" spans="1:26" ht="12.75" customHeight="1">
      <c r="A213" s="73"/>
      <c r="B213" s="73"/>
      <c r="C213" s="73"/>
      <c r="D213" s="73"/>
      <c r="E213" s="73"/>
      <c r="F213" s="590"/>
      <c r="G213" s="591"/>
      <c r="H213" s="988"/>
      <c r="I213" s="73"/>
      <c r="J213" s="73"/>
      <c r="K213" s="74"/>
      <c r="L213" s="74"/>
      <c r="M213" s="989"/>
      <c r="N213" s="74"/>
      <c r="O213" s="74"/>
      <c r="P213" s="74"/>
      <c r="Q213" s="74"/>
      <c r="R213" s="74"/>
      <c r="S213" s="73"/>
      <c r="T213" s="73"/>
      <c r="U213" s="73"/>
      <c r="V213" s="73"/>
      <c r="W213" s="73"/>
      <c r="X213" s="73"/>
      <c r="Y213" s="73"/>
      <c r="Z213" s="73"/>
    </row>
    <row r="214" spans="1:26" ht="12.75" customHeight="1">
      <c r="A214" s="73"/>
      <c r="B214" s="73"/>
      <c r="C214" s="73"/>
      <c r="D214" s="73"/>
      <c r="E214" s="73"/>
      <c r="F214" s="590"/>
      <c r="G214" s="591"/>
      <c r="H214" s="988"/>
      <c r="I214" s="73"/>
      <c r="J214" s="73"/>
      <c r="K214" s="74"/>
      <c r="L214" s="74"/>
      <c r="M214" s="989"/>
      <c r="N214" s="74"/>
      <c r="O214" s="74"/>
      <c r="P214" s="74"/>
      <c r="Q214" s="74"/>
      <c r="R214" s="74"/>
      <c r="S214" s="73"/>
      <c r="T214" s="73"/>
      <c r="U214" s="73"/>
      <c r="V214" s="73"/>
      <c r="W214" s="73"/>
      <c r="X214" s="73"/>
      <c r="Y214" s="73"/>
      <c r="Z214" s="73"/>
    </row>
    <row r="215" spans="1:26" ht="12.75" customHeight="1">
      <c r="A215" s="73"/>
      <c r="B215" s="73"/>
      <c r="C215" s="73"/>
      <c r="D215" s="73"/>
      <c r="E215" s="73"/>
      <c r="F215" s="590"/>
      <c r="G215" s="591"/>
      <c r="H215" s="988"/>
      <c r="I215" s="73"/>
      <c r="J215" s="73"/>
      <c r="K215" s="74"/>
      <c r="L215" s="74"/>
      <c r="M215" s="989"/>
      <c r="N215" s="74"/>
      <c r="O215" s="74"/>
      <c r="P215" s="74"/>
      <c r="Q215" s="74"/>
      <c r="R215" s="74"/>
      <c r="S215" s="73"/>
      <c r="T215" s="73"/>
      <c r="U215" s="73"/>
      <c r="V215" s="73"/>
      <c r="W215" s="73"/>
      <c r="X215" s="73"/>
      <c r="Y215" s="73"/>
      <c r="Z215" s="73"/>
    </row>
    <row r="216" spans="1:26" ht="12.75" customHeight="1">
      <c r="A216" s="73"/>
      <c r="B216" s="73"/>
      <c r="C216" s="73"/>
      <c r="D216" s="73"/>
      <c r="E216" s="73"/>
      <c r="F216" s="590"/>
      <c r="G216" s="591"/>
      <c r="H216" s="988"/>
      <c r="I216" s="73"/>
      <c r="J216" s="73"/>
      <c r="K216" s="74"/>
      <c r="L216" s="74"/>
      <c r="M216" s="989"/>
      <c r="N216" s="74"/>
      <c r="O216" s="74"/>
      <c r="P216" s="74"/>
      <c r="Q216" s="74"/>
      <c r="R216" s="74"/>
      <c r="S216" s="73"/>
      <c r="T216" s="73"/>
      <c r="U216" s="73"/>
      <c r="V216" s="73"/>
      <c r="W216" s="73"/>
      <c r="X216" s="73"/>
      <c r="Y216" s="73"/>
      <c r="Z216" s="73"/>
    </row>
    <row r="217" spans="1:26" ht="12.75" customHeight="1">
      <c r="A217" s="73"/>
      <c r="B217" s="73"/>
      <c r="C217" s="73"/>
      <c r="D217" s="73"/>
      <c r="E217" s="73"/>
      <c r="F217" s="590"/>
      <c r="G217" s="591"/>
      <c r="H217" s="988"/>
      <c r="I217" s="73"/>
      <c r="J217" s="73"/>
      <c r="K217" s="74"/>
      <c r="L217" s="74"/>
      <c r="M217" s="989"/>
      <c r="N217" s="74"/>
      <c r="O217" s="74"/>
      <c r="P217" s="74"/>
      <c r="Q217" s="74"/>
      <c r="R217" s="74"/>
      <c r="S217" s="73"/>
      <c r="T217" s="73"/>
      <c r="U217" s="73"/>
      <c r="V217" s="73"/>
      <c r="W217" s="73"/>
      <c r="X217" s="73"/>
      <c r="Y217" s="73"/>
      <c r="Z217" s="73"/>
    </row>
    <row r="218" spans="1:26" ht="12.75" customHeight="1">
      <c r="A218" s="73"/>
      <c r="B218" s="73"/>
      <c r="C218" s="73"/>
      <c r="D218" s="73"/>
      <c r="E218" s="73"/>
      <c r="F218" s="590"/>
      <c r="G218" s="591"/>
      <c r="H218" s="988"/>
      <c r="I218" s="73"/>
      <c r="J218" s="73"/>
      <c r="K218" s="74"/>
      <c r="L218" s="74"/>
      <c r="M218" s="989"/>
      <c r="N218" s="74"/>
      <c r="O218" s="74"/>
      <c r="P218" s="74"/>
      <c r="Q218" s="74"/>
      <c r="R218" s="74"/>
      <c r="S218" s="73"/>
      <c r="T218" s="73"/>
      <c r="U218" s="73"/>
      <c r="V218" s="73"/>
      <c r="W218" s="73"/>
      <c r="X218" s="73"/>
      <c r="Y218" s="73"/>
      <c r="Z218" s="73"/>
    </row>
    <row r="219" spans="1:26" ht="12.75" customHeight="1">
      <c r="A219" s="73"/>
      <c r="B219" s="73"/>
      <c r="C219" s="73"/>
      <c r="D219" s="73"/>
      <c r="E219" s="73"/>
      <c r="F219" s="590"/>
      <c r="G219" s="591"/>
      <c r="H219" s="988"/>
      <c r="I219" s="73"/>
      <c r="J219" s="73"/>
      <c r="K219" s="74"/>
      <c r="L219" s="74"/>
      <c r="M219" s="989"/>
      <c r="N219" s="74"/>
      <c r="O219" s="74"/>
      <c r="P219" s="74"/>
      <c r="Q219" s="74"/>
      <c r="R219" s="74"/>
      <c r="S219" s="73"/>
      <c r="T219" s="73"/>
      <c r="U219" s="73"/>
      <c r="V219" s="73"/>
      <c r="W219" s="73"/>
      <c r="X219" s="73"/>
      <c r="Y219" s="73"/>
      <c r="Z219" s="73"/>
    </row>
    <row r="220" spans="1:26" ht="12.75" customHeight="1">
      <c r="A220" s="73"/>
      <c r="B220" s="73"/>
      <c r="C220" s="73"/>
      <c r="D220" s="73"/>
      <c r="E220" s="73"/>
      <c r="F220" s="590"/>
      <c r="G220" s="591"/>
      <c r="H220" s="988"/>
      <c r="I220" s="73"/>
      <c r="J220" s="73"/>
      <c r="K220" s="74"/>
      <c r="L220" s="74"/>
      <c r="M220" s="989"/>
      <c r="N220" s="74"/>
      <c r="O220" s="74"/>
      <c r="P220" s="74"/>
      <c r="Q220" s="74"/>
      <c r="R220" s="74"/>
      <c r="S220" s="73"/>
      <c r="T220" s="73"/>
      <c r="U220" s="73"/>
      <c r="V220" s="73"/>
      <c r="W220" s="73"/>
      <c r="X220" s="73"/>
      <c r="Y220" s="73"/>
      <c r="Z220" s="73"/>
    </row>
    <row r="221" spans="1:26" ht="12.75" customHeight="1">
      <c r="A221" s="73"/>
      <c r="B221" s="73"/>
      <c r="C221" s="73"/>
      <c r="D221" s="73"/>
      <c r="E221" s="73"/>
      <c r="F221" s="590"/>
      <c r="G221" s="591"/>
      <c r="H221" s="988"/>
      <c r="I221" s="73"/>
      <c r="J221" s="73"/>
      <c r="K221" s="74"/>
      <c r="L221" s="74"/>
      <c r="M221" s="989"/>
      <c r="N221" s="74"/>
      <c r="O221" s="74"/>
      <c r="P221" s="74"/>
      <c r="Q221" s="74"/>
      <c r="R221" s="74"/>
      <c r="S221" s="73"/>
      <c r="T221" s="73"/>
      <c r="U221" s="73"/>
      <c r="V221" s="73"/>
      <c r="W221" s="73"/>
      <c r="X221" s="73"/>
      <c r="Y221" s="73"/>
      <c r="Z221" s="73"/>
    </row>
    <row r="222" spans="1:26" ht="12.75" customHeight="1">
      <c r="A222" s="73"/>
      <c r="B222" s="73"/>
      <c r="C222" s="73"/>
      <c r="D222" s="73"/>
      <c r="E222" s="73"/>
      <c r="F222" s="590"/>
      <c r="G222" s="591"/>
      <c r="H222" s="988"/>
      <c r="I222" s="73"/>
      <c r="J222" s="73"/>
      <c r="K222" s="74"/>
      <c r="L222" s="74"/>
      <c r="M222" s="989"/>
      <c r="N222" s="74"/>
      <c r="O222" s="74"/>
      <c r="P222" s="74"/>
      <c r="Q222" s="74"/>
      <c r="R222" s="74"/>
      <c r="S222" s="73"/>
      <c r="T222" s="73"/>
      <c r="U222" s="73"/>
      <c r="V222" s="73"/>
      <c r="W222" s="73"/>
      <c r="X222" s="73"/>
      <c r="Y222" s="73"/>
      <c r="Z222" s="73"/>
    </row>
    <row r="223" spans="1:26" ht="12.75" customHeight="1">
      <c r="A223" s="73"/>
      <c r="B223" s="73"/>
      <c r="C223" s="73"/>
      <c r="D223" s="73"/>
      <c r="E223" s="73"/>
      <c r="F223" s="590"/>
      <c r="G223" s="591"/>
      <c r="H223" s="988"/>
      <c r="I223" s="73"/>
      <c r="J223" s="73"/>
      <c r="K223" s="74"/>
      <c r="L223" s="74"/>
      <c r="M223" s="989"/>
      <c r="N223" s="74"/>
      <c r="O223" s="74"/>
      <c r="P223" s="74"/>
      <c r="Q223" s="74"/>
      <c r="R223" s="74"/>
      <c r="S223" s="73"/>
      <c r="T223" s="73"/>
      <c r="U223" s="73"/>
      <c r="V223" s="73"/>
      <c r="W223" s="73"/>
      <c r="X223" s="73"/>
      <c r="Y223" s="73"/>
      <c r="Z223" s="73"/>
    </row>
    <row r="224" spans="1:26" ht="12.75" customHeight="1">
      <c r="A224" s="73"/>
      <c r="B224" s="73"/>
      <c r="C224" s="73"/>
      <c r="D224" s="73"/>
      <c r="E224" s="73"/>
      <c r="F224" s="590"/>
      <c r="G224" s="591"/>
      <c r="H224" s="988"/>
      <c r="I224" s="73"/>
      <c r="J224" s="73"/>
      <c r="K224" s="74"/>
      <c r="L224" s="74"/>
      <c r="M224" s="989"/>
      <c r="N224" s="74"/>
      <c r="O224" s="74"/>
      <c r="P224" s="74"/>
      <c r="Q224" s="74"/>
      <c r="R224" s="74"/>
      <c r="S224" s="73"/>
      <c r="T224" s="73"/>
      <c r="U224" s="73"/>
      <c r="V224" s="73"/>
      <c r="W224" s="73"/>
      <c r="X224" s="73"/>
      <c r="Y224" s="73"/>
      <c r="Z224" s="73"/>
    </row>
    <row r="225" spans="1:26" ht="12.75" customHeight="1">
      <c r="A225" s="73"/>
      <c r="B225" s="73"/>
      <c r="C225" s="73"/>
      <c r="D225" s="73"/>
      <c r="E225" s="73"/>
      <c r="F225" s="590"/>
      <c r="G225" s="591"/>
      <c r="H225" s="988"/>
      <c r="I225" s="73"/>
      <c r="J225" s="73"/>
      <c r="K225" s="74"/>
      <c r="L225" s="74"/>
      <c r="M225" s="989"/>
      <c r="N225" s="74"/>
      <c r="O225" s="74"/>
      <c r="P225" s="74"/>
      <c r="Q225" s="74"/>
      <c r="R225" s="74"/>
      <c r="S225" s="73"/>
      <c r="T225" s="73"/>
      <c r="U225" s="73"/>
      <c r="V225" s="73"/>
      <c r="W225" s="73"/>
      <c r="X225" s="73"/>
      <c r="Y225" s="73"/>
      <c r="Z225" s="73"/>
    </row>
    <row r="226" spans="1:26" ht="12.75" customHeight="1">
      <c r="A226" s="73"/>
      <c r="B226" s="73"/>
      <c r="C226" s="73"/>
      <c r="D226" s="73"/>
      <c r="E226" s="73"/>
      <c r="F226" s="590"/>
      <c r="G226" s="591"/>
      <c r="H226" s="988"/>
      <c r="I226" s="73"/>
      <c r="J226" s="73"/>
      <c r="K226" s="74"/>
      <c r="L226" s="74"/>
      <c r="M226" s="989"/>
      <c r="N226" s="74"/>
      <c r="O226" s="74"/>
      <c r="P226" s="74"/>
      <c r="Q226" s="74"/>
      <c r="R226" s="74"/>
      <c r="S226" s="73"/>
      <c r="T226" s="73"/>
      <c r="U226" s="73"/>
      <c r="V226" s="73"/>
      <c r="W226" s="73"/>
      <c r="X226" s="73"/>
      <c r="Y226" s="73"/>
      <c r="Z226" s="73"/>
    </row>
    <row r="227" spans="1:26" ht="12.75" customHeight="1">
      <c r="A227" s="73"/>
      <c r="B227" s="73"/>
      <c r="C227" s="73"/>
      <c r="D227" s="73"/>
      <c r="E227" s="73"/>
      <c r="F227" s="590"/>
      <c r="G227" s="591"/>
      <c r="H227" s="988"/>
      <c r="I227" s="73"/>
      <c r="J227" s="73"/>
      <c r="K227" s="74"/>
      <c r="L227" s="74"/>
      <c r="M227" s="989"/>
      <c r="N227" s="74"/>
      <c r="O227" s="74"/>
      <c r="P227" s="74"/>
      <c r="Q227" s="74"/>
      <c r="R227" s="74"/>
      <c r="S227" s="73"/>
      <c r="T227" s="73"/>
      <c r="U227" s="73"/>
      <c r="V227" s="73"/>
      <c r="W227" s="73"/>
      <c r="X227" s="73"/>
      <c r="Y227" s="73"/>
      <c r="Z227" s="73"/>
    </row>
    <row r="228" spans="1:26" ht="12.75" customHeight="1">
      <c r="A228" s="73"/>
      <c r="B228" s="73"/>
      <c r="C228" s="73"/>
      <c r="D228" s="73"/>
      <c r="E228" s="73"/>
      <c r="F228" s="590"/>
      <c r="G228" s="591"/>
      <c r="H228" s="988"/>
      <c r="I228" s="73"/>
      <c r="J228" s="73"/>
      <c r="K228" s="74"/>
      <c r="L228" s="74"/>
      <c r="M228" s="989"/>
      <c r="N228" s="74"/>
      <c r="O228" s="74"/>
      <c r="P228" s="74"/>
      <c r="Q228" s="74"/>
      <c r="R228" s="74"/>
      <c r="S228" s="73"/>
      <c r="T228" s="73"/>
      <c r="U228" s="73"/>
      <c r="V228" s="73"/>
      <c r="W228" s="73"/>
      <c r="X228" s="73"/>
      <c r="Y228" s="73"/>
      <c r="Z228" s="73"/>
    </row>
    <row r="229" spans="1:26" ht="12.75" customHeight="1">
      <c r="A229" s="73"/>
      <c r="B229" s="73"/>
      <c r="C229" s="73"/>
      <c r="D229" s="73"/>
      <c r="E229" s="73"/>
      <c r="F229" s="590"/>
      <c r="G229" s="591"/>
      <c r="H229" s="988"/>
      <c r="I229" s="73"/>
      <c r="J229" s="73"/>
      <c r="K229" s="74"/>
      <c r="L229" s="74"/>
      <c r="M229" s="989"/>
      <c r="N229" s="74"/>
      <c r="O229" s="74"/>
      <c r="P229" s="74"/>
      <c r="Q229" s="74"/>
      <c r="R229" s="74"/>
      <c r="S229" s="73"/>
      <c r="T229" s="73"/>
      <c r="U229" s="73"/>
      <c r="V229" s="73"/>
      <c r="W229" s="73"/>
      <c r="X229" s="73"/>
      <c r="Y229" s="73"/>
      <c r="Z229" s="73"/>
    </row>
    <row r="230" spans="1:26" ht="12.75" customHeight="1">
      <c r="A230" s="73"/>
      <c r="B230" s="73"/>
      <c r="C230" s="73"/>
      <c r="D230" s="73"/>
      <c r="E230" s="73"/>
      <c r="F230" s="590"/>
      <c r="G230" s="591"/>
      <c r="H230" s="988"/>
      <c r="I230" s="73"/>
      <c r="J230" s="73"/>
      <c r="K230" s="74"/>
      <c r="L230" s="74"/>
      <c r="M230" s="989"/>
      <c r="N230" s="74"/>
      <c r="O230" s="74"/>
      <c r="P230" s="74"/>
      <c r="Q230" s="74"/>
      <c r="R230" s="74"/>
      <c r="S230" s="73"/>
      <c r="T230" s="73"/>
      <c r="U230" s="73"/>
      <c r="V230" s="73"/>
      <c r="W230" s="73"/>
      <c r="X230" s="73"/>
      <c r="Y230" s="73"/>
      <c r="Z230" s="73"/>
    </row>
    <row r="231" spans="1:26" ht="12.75" customHeight="1">
      <c r="A231" s="73"/>
      <c r="B231" s="73"/>
      <c r="C231" s="73"/>
      <c r="D231" s="73"/>
      <c r="E231" s="73"/>
      <c r="F231" s="590"/>
      <c r="G231" s="591"/>
      <c r="H231" s="988"/>
      <c r="I231" s="73"/>
      <c r="J231" s="73"/>
      <c r="K231" s="74"/>
      <c r="L231" s="74"/>
      <c r="M231" s="989"/>
      <c r="N231" s="74"/>
      <c r="O231" s="74"/>
      <c r="P231" s="74"/>
      <c r="Q231" s="74"/>
      <c r="R231" s="74"/>
      <c r="S231" s="73"/>
      <c r="T231" s="73"/>
      <c r="U231" s="73"/>
      <c r="V231" s="73"/>
      <c r="W231" s="73"/>
      <c r="X231" s="73"/>
      <c r="Y231" s="73"/>
      <c r="Z231" s="73"/>
    </row>
    <row r="232" spans="1:26" ht="12.75" customHeight="1">
      <c r="A232" s="73"/>
      <c r="B232" s="73"/>
      <c r="C232" s="73"/>
      <c r="D232" s="73"/>
      <c r="E232" s="73"/>
      <c r="F232" s="590"/>
      <c r="G232" s="591"/>
      <c r="H232" s="988"/>
      <c r="I232" s="73"/>
      <c r="J232" s="73"/>
      <c r="K232" s="74"/>
      <c r="L232" s="74"/>
      <c r="M232" s="989"/>
      <c r="N232" s="74"/>
      <c r="O232" s="74"/>
      <c r="P232" s="74"/>
      <c r="Q232" s="74"/>
      <c r="R232" s="74"/>
      <c r="S232" s="73"/>
      <c r="T232" s="73"/>
      <c r="U232" s="73"/>
      <c r="V232" s="73"/>
      <c r="W232" s="73"/>
      <c r="X232" s="73"/>
      <c r="Y232" s="73"/>
      <c r="Z232" s="73"/>
    </row>
    <row r="233" spans="1:26" ht="12.75" customHeight="1">
      <c r="A233" s="73"/>
      <c r="B233" s="73"/>
      <c r="C233" s="73"/>
      <c r="D233" s="73"/>
      <c r="E233" s="73"/>
      <c r="F233" s="590"/>
      <c r="G233" s="591"/>
      <c r="H233" s="988"/>
      <c r="I233" s="73"/>
      <c r="J233" s="73"/>
      <c r="K233" s="74"/>
      <c r="L233" s="74"/>
      <c r="M233" s="989"/>
      <c r="N233" s="74"/>
      <c r="O233" s="74"/>
      <c r="P233" s="74"/>
      <c r="Q233" s="74"/>
      <c r="R233" s="74"/>
      <c r="S233" s="73"/>
      <c r="T233" s="73"/>
      <c r="U233" s="73"/>
      <c r="V233" s="73"/>
      <c r="W233" s="73"/>
      <c r="X233" s="73"/>
      <c r="Y233" s="73"/>
      <c r="Z233" s="73"/>
    </row>
    <row r="234" spans="1:26" ht="12.75" customHeight="1">
      <c r="A234" s="73"/>
      <c r="B234" s="73"/>
      <c r="C234" s="73"/>
      <c r="D234" s="73"/>
      <c r="E234" s="73"/>
      <c r="F234" s="590"/>
      <c r="G234" s="591"/>
      <c r="H234" s="988"/>
      <c r="I234" s="73"/>
      <c r="J234" s="73"/>
      <c r="K234" s="74"/>
      <c r="L234" s="74"/>
      <c r="M234" s="989"/>
      <c r="N234" s="74"/>
      <c r="O234" s="74"/>
      <c r="P234" s="74"/>
      <c r="Q234" s="74"/>
      <c r="R234" s="74"/>
      <c r="S234" s="73"/>
      <c r="T234" s="73"/>
      <c r="U234" s="73"/>
      <c r="V234" s="73"/>
      <c r="W234" s="73"/>
      <c r="X234" s="73"/>
      <c r="Y234" s="73"/>
      <c r="Z234" s="73"/>
    </row>
    <row r="235" spans="1:26" ht="12.75" customHeight="1">
      <c r="A235" s="73"/>
      <c r="B235" s="73"/>
      <c r="C235" s="73"/>
      <c r="D235" s="73"/>
      <c r="E235" s="73"/>
      <c r="F235" s="590"/>
      <c r="G235" s="591"/>
      <c r="H235" s="988"/>
      <c r="I235" s="73"/>
      <c r="J235" s="73"/>
      <c r="K235" s="74"/>
      <c r="L235" s="74"/>
      <c r="M235" s="989"/>
      <c r="N235" s="74"/>
      <c r="O235" s="74"/>
      <c r="P235" s="74"/>
      <c r="Q235" s="74"/>
      <c r="R235" s="74"/>
      <c r="S235" s="73"/>
      <c r="T235" s="73"/>
      <c r="U235" s="73"/>
      <c r="V235" s="73"/>
      <c r="W235" s="73"/>
      <c r="X235" s="73"/>
      <c r="Y235" s="73"/>
      <c r="Z235" s="73"/>
    </row>
    <row r="236" spans="1:26" ht="12.75" customHeight="1">
      <c r="A236" s="73"/>
      <c r="B236" s="73"/>
      <c r="C236" s="73"/>
      <c r="D236" s="73"/>
      <c r="E236" s="73"/>
      <c r="F236" s="590"/>
      <c r="G236" s="591"/>
      <c r="H236" s="988"/>
      <c r="I236" s="73"/>
      <c r="J236" s="73"/>
      <c r="K236" s="74"/>
      <c r="L236" s="74"/>
      <c r="M236" s="989"/>
      <c r="N236" s="74"/>
      <c r="O236" s="74"/>
      <c r="P236" s="74"/>
      <c r="Q236" s="74"/>
      <c r="R236" s="74"/>
      <c r="S236" s="73"/>
      <c r="T236" s="73"/>
      <c r="U236" s="73"/>
      <c r="V236" s="73"/>
      <c r="W236" s="73"/>
      <c r="X236" s="73"/>
      <c r="Y236" s="73"/>
      <c r="Z236" s="73"/>
    </row>
    <row r="237" spans="1:26" ht="12.75" customHeight="1">
      <c r="A237" s="73"/>
      <c r="B237" s="73"/>
      <c r="C237" s="73"/>
      <c r="D237" s="73"/>
      <c r="E237" s="73"/>
      <c r="F237" s="590"/>
      <c r="G237" s="591"/>
      <c r="H237" s="988"/>
      <c r="I237" s="73"/>
      <c r="J237" s="73"/>
      <c r="K237" s="74"/>
      <c r="L237" s="74"/>
      <c r="M237" s="989"/>
      <c r="N237" s="74"/>
      <c r="O237" s="74"/>
      <c r="P237" s="74"/>
      <c r="Q237" s="74"/>
      <c r="R237" s="74"/>
      <c r="S237" s="73"/>
      <c r="T237" s="73"/>
      <c r="U237" s="73"/>
      <c r="V237" s="73"/>
      <c r="W237" s="73"/>
      <c r="X237" s="73"/>
      <c r="Y237" s="73"/>
      <c r="Z237" s="73"/>
    </row>
    <row r="238" spans="1:26" ht="12.75" customHeight="1">
      <c r="A238" s="73"/>
      <c r="B238" s="73"/>
      <c r="C238" s="73"/>
      <c r="D238" s="73"/>
      <c r="E238" s="73"/>
      <c r="F238" s="590"/>
      <c r="G238" s="591"/>
      <c r="H238" s="988"/>
      <c r="I238" s="73"/>
      <c r="J238" s="73"/>
      <c r="K238" s="74"/>
      <c r="L238" s="74"/>
      <c r="M238" s="989"/>
      <c r="N238" s="74"/>
      <c r="O238" s="74"/>
      <c r="P238" s="74"/>
      <c r="Q238" s="74"/>
      <c r="R238" s="74"/>
      <c r="S238" s="73"/>
      <c r="T238" s="73"/>
      <c r="U238" s="73"/>
      <c r="V238" s="73"/>
      <c r="W238" s="73"/>
      <c r="X238" s="73"/>
      <c r="Y238" s="73"/>
      <c r="Z238" s="73"/>
    </row>
    <row r="239" spans="1:26" ht="12.75" customHeight="1">
      <c r="A239" s="73"/>
      <c r="B239" s="73"/>
      <c r="C239" s="73"/>
      <c r="D239" s="73"/>
      <c r="E239" s="73"/>
      <c r="F239" s="590"/>
      <c r="G239" s="591"/>
      <c r="H239" s="988"/>
      <c r="I239" s="73"/>
      <c r="J239" s="73"/>
      <c r="K239" s="74"/>
      <c r="L239" s="74"/>
      <c r="M239" s="989"/>
      <c r="N239" s="74"/>
      <c r="O239" s="74"/>
      <c r="P239" s="74"/>
      <c r="Q239" s="74"/>
      <c r="R239" s="74"/>
      <c r="S239" s="73"/>
      <c r="T239" s="73"/>
      <c r="U239" s="73"/>
      <c r="V239" s="73"/>
      <c r="W239" s="73"/>
      <c r="X239" s="73"/>
      <c r="Y239" s="73"/>
      <c r="Z239" s="73"/>
    </row>
    <row r="240" spans="1:26" ht="12.75" customHeight="1">
      <c r="A240" s="73"/>
      <c r="B240" s="73"/>
      <c r="C240" s="73"/>
      <c r="D240" s="73"/>
      <c r="E240" s="73"/>
      <c r="F240" s="590"/>
      <c r="G240" s="591"/>
      <c r="H240" s="988"/>
      <c r="I240" s="73"/>
      <c r="J240" s="73"/>
      <c r="K240" s="74"/>
      <c r="L240" s="74"/>
      <c r="M240" s="989"/>
      <c r="N240" s="74"/>
      <c r="O240" s="74"/>
      <c r="P240" s="74"/>
      <c r="Q240" s="74"/>
      <c r="R240" s="74"/>
      <c r="S240" s="73"/>
      <c r="T240" s="73"/>
      <c r="U240" s="73"/>
      <c r="V240" s="73"/>
      <c r="W240" s="73"/>
      <c r="X240" s="73"/>
      <c r="Y240" s="73"/>
      <c r="Z240" s="73"/>
    </row>
    <row r="241" spans="1:26" ht="12.75" customHeight="1">
      <c r="A241" s="73"/>
      <c r="B241" s="73"/>
      <c r="C241" s="73"/>
      <c r="D241" s="73"/>
      <c r="E241" s="73"/>
      <c r="F241" s="590"/>
      <c r="G241" s="591"/>
      <c r="H241" s="988"/>
      <c r="I241" s="73"/>
      <c r="J241" s="73"/>
      <c r="K241" s="74"/>
      <c r="L241" s="74"/>
      <c r="M241" s="989"/>
      <c r="N241" s="74"/>
      <c r="O241" s="74"/>
      <c r="P241" s="74"/>
      <c r="Q241" s="74"/>
      <c r="R241" s="74"/>
      <c r="S241" s="73"/>
      <c r="T241" s="73"/>
      <c r="U241" s="73"/>
      <c r="V241" s="73"/>
      <c r="W241" s="73"/>
      <c r="X241" s="73"/>
      <c r="Y241" s="73"/>
      <c r="Z241" s="73"/>
    </row>
    <row r="242" spans="1:26" ht="12.75" customHeight="1">
      <c r="A242" s="73"/>
      <c r="B242" s="73"/>
      <c r="C242" s="73"/>
      <c r="D242" s="73"/>
      <c r="E242" s="73"/>
      <c r="F242" s="590"/>
      <c r="G242" s="591"/>
      <c r="H242" s="988"/>
      <c r="I242" s="73"/>
      <c r="J242" s="73"/>
      <c r="K242" s="74"/>
      <c r="L242" s="74"/>
      <c r="M242" s="989"/>
      <c r="N242" s="74"/>
      <c r="O242" s="74"/>
      <c r="P242" s="74"/>
      <c r="Q242" s="74"/>
      <c r="R242" s="74"/>
      <c r="S242" s="73"/>
      <c r="T242" s="73"/>
      <c r="U242" s="73"/>
      <c r="V242" s="73"/>
      <c r="W242" s="73"/>
      <c r="X242" s="73"/>
      <c r="Y242" s="73"/>
      <c r="Z242" s="73"/>
    </row>
    <row r="243" spans="1:26" ht="12.75" customHeight="1">
      <c r="A243" s="73"/>
      <c r="B243" s="73"/>
      <c r="C243" s="73"/>
      <c r="D243" s="73"/>
      <c r="E243" s="73"/>
      <c r="F243" s="590"/>
      <c r="G243" s="591"/>
      <c r="H243" s="988"/>
      <c r="I243" s="73"/>
      <c r="J243" s="73"/>
      <c r="K243" s="74"/>
      <c r="L243" s="74"/>
      <c r="M243" s="989"/>
      <c r="N243" s="74"/>
      <c r="O243" s="74"/>
      <c r="P243" s="74"/>
      <c r="Q243" s="74"/>
      <c r="R243" s="74"/>
      <c r="S243" s="73"/>
      <c r="T243" s="73"/>
      <c r="U243" s="73"/>
      <c r="V243" s="73"/>
      <c r="W243" s="73"/>
      <c r="X243" s="73"/>
      <c r="Y243" s="73"/>
      <c r="Z243" s="73"/>
    </row>
    <row r="244" spans="1:26" ht="12.75" customHeight="1">
      <c r="A244" s="73"/>
      <c r="B244" s="73"/>
      <c r="C244" s="73"/>
      <c r="D244" s="73"/>
      <c r="E244" s="73"/>
      <c r="F244" s="590"/>
      <c r="G244" s="591"/>
      <c r="H244" s="988"/>
      <c r="I244" s="73"/>
      <c r="J244" s="73"/>
      <c r="K244" s="74"/>
      <c r="L244" s="74"/>
      <c r="M244" s="989"/>
      <c r="N244" s="74"/>
      <c r="O244" s="74"/>
      <c r="P244" s="74"/>
      <c r="Q244" s="74"/>
      <c r="R244" s="74"/>
      <c r="S244" s="73"/>
      <c r="T244" s="73"/>
      <c r="U244" s="73"/>
      <c r="V244" s="73"/>
      <c r="W244" s="73"/>
      <c r="X244" s="73"/>
      <c r="Y244" s="73"/>
      <c r="Z244" s="73"/>
    </row>
    <row r="245" spans="1:26" ht="12.75" customHeight="1">
      <c r="A245" s="73"/>
      <c r="B245" s="73"/>
      <c r="C245" s="73"/>
      <c r="D245" s="73"/>
      <c r="E245" s="73"/>
      <c r="F245" s="590"/>
      <c r="G245" s="591"/>
      <c r="H245" s="988"/>
      <c r="I245" s="73"/>
      <c r="J245" s="73"/>
      <c r="K245" s="74"/>
      <c r="L245" s="74"/>
      <c r="M245" s="989"/>
      <c r="N245" s="74"/>
      <c r="O245" s="74"/>
      <c r="P245" s="74"/>
      <c r="Q245" s="74"/>
      <c r="R245" s="74"/>
      <c r="S245" s="73"/>
      <c r="T245" s="73"/>
      <c r="U245" s="73"/>
      <c r="V245" s="73"/>
      <c r="W245" s="73"/>
      <c r="X245" s="73"/>
      <c r="Y245" s="73"/>
      <c r="Z245" s="73"/>
    </row>
    <row r="246" spans="1:26" ht="12.75" customHeight="1">
      <c r="A246" s="73"/>
      <c r="B246" s="73"/>
      <c r="C246" s="73"/>
      <c r="D246" s="73"/>
      <c r="E246" s="73"/>
      <c r="F246" s="590"/>
      <c r="G246" s="591"/>
      <c r="H246" s="988"/>
      <c r="I246" s="73"/>
      <c r="J246" s="73"/>
      <c r="K246" s="74"/>
      <c r="L246" s="74"/>
      <c r="M246" s="989"/>
      <c r="N246" s="74"/>
      <c r="O246" s="74"/>
      <c r="P246" s="74"/>
      <c r="Q246" s="74"/>
      <c r="R246" s="74"/>
      <c r="S246" s="73"/>
      <c r="T246" s="73"/>
      <c r="U246" s="73"/>
      <c r="V246" s="73"/>
      <c r="W246" s="73"/>
      <c r="X246" s="73"/>
      <c r="Y246" s="73"/>
      <c r="Z246" s="73"/>
    </row>
    <row r="247" spans="1:26" ht="12.75" customHeight="1">
      <c r="A247" s="73"/>
      <c r="B247" s="73"/>
      <c r="C247" s="73"/>
      <c r="D247" s="73"/>
      <c r="E247" s="73"/>
      <c r="F247" s="590"/>
      <c r="G247" s="591"/>
      <c r="H247" s="988"/>
      <c r="I247" s="73"/>
      <c r="J247" s="73"/>
      <c r="K247" s="74"/>
      <c r="L247" s="74"/>
      <c r="M247" s="989"/>
      <c r="N247" s="74"/>
      <c r="O247" s="74"/>
      <c r="P247" s="74"/>
      <c r="Q247" s="74"/>
      <c r="R247" s="74"/>
      <c r="S247" s="73"/>
      <c r="T247" s="73"/>
      <c r="U247" s="73"/>
      <c r="V247" s="73"/>
      <c r="W247" s="73"/>
      <c r="X247" s="73"/>
      <c r="Y247" s="73"/>
      <c r="Z247" s="73"/>
    </row>
    <row r="248" spans="1:26" ht="12.75" customHeight="1">
      <c r="A248" s="73"/>
      <c r="B248" s="73"/>
      <c r="C248" s="73"/>
      <c r="D248" s="73"/>
      <c r="E248" s="73"/>
      <c r="F248" s="590"/>
      <c r="G248" s="591"/>
      <c r="H248" s="988"/>
      <c r="I248" s="73"/>
      <c r="J248" s="73"/>
      <c r="K248" s="74"/>
      <c r="L248" s="74"/>
      <c r="M248" s="989"/>
      <c r="N248" s="74"/>
      <c r="O248" s="74"/>
      <c r="P248" s="74"/>
      <c r="Q248" s="74"/>
      <c r="R248" s="74"/>
      <c r="S248" s="73"/>
      <c r="T248" s="73"/>
      <c r="U248" s="73"/>
      <c r="V248" s="73"/>
      <c r="W248" s="73"/>
      <c r="X248" s="73"/>
      <c r="Y248" s="73"/>
      <c r="Z248" s="73"/>
    </row>
    <row r="249" spans="1:26" ht="12.75" customHeight="1">
      <c r="A249" s="73"/>
      <c r="B249" s="73"/>
      <c r="C249" s="73"/>
      <c r="D249" s="73"/>
      <c r="E249" s="73"/>
      <c r="F249" s="590"/>
      <c r="G249" s="591"/>
      <c r="H249" s="988"/>
      <c r="I249" s="73"/>
      <c r="J249" s="73"/>
      <c r="K249" s="74"/>
      <c r="L249" s="74"/>
      <c r="M249" s="989"/>
      <c r="N249" s="74"/>
      <c r="O249" s="74"/>
      <c r="P249" s="74"/>
      <c r="Q249" s="74"/>
      <c r="R249" s="74"/>
      <c r="S249" s="73"/>
      <c r="T249" s="73"/>
      <c r="U249" s="73"/>
      <c r="V249" s="73"/>
      <c r="W249" s="73"/>
      <c r="X249" s="73"/>
      <c r="Y249" s="73"/>
      <c r="Z249" s="73"/>
    </row>
    <row r="250" spans="1:26" ht="12.75" customHeight="1">
      <c r="A250" s="73"/>
      <c r="B250" s="73"/>
      <c r="C250" s="73"/>
      <c r="D250" s="73"/>
      <c r="E250" s="73"/>
      <c r="F250" s="590"/>
      <c r="G250" s="591"/>
      <c r="H250" s="988"/>
      <c r="I250" s="73"/>
      <c r="J250" s="73"/>
      <c r="K250" s="74"/>
      <c r="L250" s="74"/>
      <c r="M250" s="989"/>
      <c r="N250" s="74"/>
      <c r="O250" s="74"/>
      <c r="P250" s="74"/>
      <c r="Q250" s="74"/>
      <c r="R250" s="74"/>
      <c r="S250" s="73"/>
      <c r="T250" s="73"/>
      <c r="U250" s="73"/>
      <c r="V250" s="73"/>
      <c r="W250" s="73"/>
      <c r="X250" s="73"/>
      <c r="Y250" s="73"/>
      <c r="Z250" s="73"/>
    </row>
    <row r="251" spans="1:26" ht="12.75" customHeight="1">
      <c r="A251" s="73"/>
      <c r="B251" s="73"/>
      <c r="C251" s="73"/>
      <c r="D251" s="73"/>
      <c r="E251" s="73"/>
      <c r="F251" s="590"/>
      <c r="G251" s="591"/>
      <c r="H251" s="988"/>
      <c r="I251" s="73"/>
      <c r="J251" s="73"/>
      <c r="K251" s="74"/>
      <c r="L251" s="74"/>
      <c r="M251" s="989"/>
      <c r="N251" s="74"/>
      <c r="O251" s="74"/>
      <c r="P251" s="74"/>
      <c r="Q251" s="74"/>
      <c r="R251" s="74"/>
      <c r="S251" s="73"/>
      <c r="T251" s="73"/>
      <c r="U251" s="73"/>
      <c r="V251" s="73"/>
      <c r="W251" s="73"/>
      <c r="X251" s="73"/>
      <c r="Y251" s="73"/>
      <c r="Z251" s="73"/>
    </row>
    <row r="252" spans="1:26" ht="12.75" customHeight="1">
      <c r="A252" s="73"/>
      <c r="B252" s="73"/>
      <c r="C252" s="73"/>
      <c r="D252" s="73"/>
      <c r="E252" s="73"/>
      <c r="F252" s="590"/>
      <c r="G252" s="591"/>
      <c r="H252" s="988"/>
      <c r="I252" s="73"/>
      <c r="J252" s="73"/>
      <c r="K252" s="74"/>
      <c r="L252" s="74"/>
      <c r="M252" s="989"/>
      <c r="N252" s="74"/>
      <c r="O252" s="74"/>
      <c r="P252" s="74"/>
      <c r="Q252" s="74"/>
      <c r="R252" s="74"/>
      <c r="S252" s="73"/>
      <c r="T252" s="73"/>
      <c r="U252" s="73"/>
      <c r="V252" s="73"/>
      <c r="W252" s="73"/>
      <c r="X252" s="73"/>
      <c r="Y252" s="73"/>
      <c r="Z252" s="73"/>
    </row>
    <row r="253" spans="1:26" ht="12.75" customHeight="1">
      <c r="A253" s="73"/>
      <c r="B253" s="73"/>
      <c r="C253" s="73"/>
      <c r="D253" s="73"/>
      <c r="E253" s="73"/>
      <c r="F253" s="590"/>
      <c r="G253" s="591"/>
      <c r="H253" s="988"/>
      <c r="I253" s="73"/>
      <c r="J253" s="73"/>
      <c r="K253" s="74"/>
      <c r="L253" s="74"/>
      <c r="M253" s="989"/>
      <c r="N253" s="74"/>
      <c r="O253" s="74"/>
      <c r="P253" s="74"/>
      <c r="Q253" s="74"/>
      <c r="R253" s="74"/>
      <c r="S253" s="73"/>
      <c r="T253" s="73"/>
      <c r="U253" s="73"/>
      <c r="V253" s="73"/>
      <c r="W253" s="73"/>
      <c r="X253" s="73"/>
      <c r="Y253" s="73"/>
      <c r="Z253" s="73"/>
    </row>
    <row r="254" spans="1:26" ht="12.75" customHeight="1">
      <c r="A254" s="73"/>
      <c r="B254" s="73"/>
      <c r="C254" s="73"/>
      <c r="D254" s="73"/>
      <c r="E254" s="73"/>
      <c r="F254" s="590"/>
      <c r="G254" s="591"/>
      <c r="H254" s="988"/>
      <c r="I254" s="73"/>
      <c r="J254" s="73"/>
      <c r="K254" s="74"/>
      <c r="L254" s="74"/>
      <c r="M254" s="989"/>
      <c r="N254" s="74"/>
      <c r="O254" s="74"/>
      <c r="P254" s="74"/>
      <c r="Q254" s="74"/>
      <c r="R254" s="74"/>
      <c r="S254" s="73"/>
      <c r="T254" s="73"/>
      <c r="U254" s="73"/>
      <c r="V254" s="73"/>
      <c r="W254" s="73"/>
      <c r="X254" s="73"/>
      <c r="Y254" s="73"/>
      <c r="Z254" s="73"/>
    </row>
    <row r="255" spans="1:26" ht="12.75" customHeight="1">
      <c r="A255" s="73"/>
      <c r="B255" s="73"/>
      <c r="C255" s="73"/>
      <c r="D255" s="73"/>
      <c r="E255" s="73"/>
      <c r="F255" s="590"/>
      <c r="G255" s="591"/>
      <c r="H255" s="988"/>
      <c r="I255" s="73"/>
      <c r="J255" s="73"/>
      <c r="K255" s="74"/>
      <c r="L255" s="74"/>
      <c r="M255" s="989"/>
      <c r="N255" s="74"/>
      <c r="O255" s="74"/>
      <c r="P255" s="74"/>
      <c r="Q255" s="74"/>
      <c r="R255" s="74"/>
      <c r="S255" s="73"/>
      <c r="T255" s="73"/>
      <c r="U255" s="73"/>
      <c r="V255" s="73"/>
      <c r="W255" s="73"/>
      <c r="X255" s="73"/>
      <c r="Y255" s="73"/>
      <c r="Z255" s="73"/>
    </row>
    <row r="256" spans="1:26" ht="12.75" customHeight="1">
      <c r="A256" s="73"/>
      <c r="B256" s="73"/>
      <c r="C256" s="73"/>
      <c r="D256" s="73"/>
      <c r="E256" s="73"/>
      <c r="F256" s="590"/>
      <c r="G256" s="591"/>
      <c r="H256" s="988"/>
      <c r="I256" s="73"/>
      <c r="J256" s="73"/>
      <c r="K256" s="74"/>
      <c r="L256" s="74"/>
      <c r="M256" s="989"/>
      <c r="N256" s="74"/>
      <c r="O256" s="74"/>
      <c r="P256" s="74"/>
      <c r="Q256" s="74"/>
      <c r="R256" s="74"/>
      <c r="S256" s="73"/>
      <c r="T256" s="73"/>
      <c r="U256" s="73"/>
      <c r="V256" s="73"/>
      <c r="W256" s="73"/>
      <c r="X256" s="73"/>
      <c r="Y256" s="73"/>
      <c r="Z256" s="73"/>
    </row>
    <row r="257" spans="1:26" ht="12.75" customHeight="1">
      <c r="A257" s="73"/>
      <c r="B257" s="73"/>
      <c r="C257" s="73"/>
      <c r="D257" s="73"/>
      <c r="E257" s="73"/>
      <c r="F257" s="590"/>
      <c r="G257" s="591"/>
      <c r="H257" s="988"/>
      <c r="I257" s="73"/>
      <c r="J257" s="73"/>
      <c r="K257" s="74"/>
      <c r="L257" s="74"/>
      <c r="M257" s="989"/>
      <c r="N257" s="74"/>
      <c r="O257" s="74"/>
      <c r="P257" s="74"/>
      <c r="Q257" s="74"/>
      <c r="R257" s="74"/>
      <c r="S257" s="73"/>
      <c r="T257" s="73"/>
      <c r="U257" s="73"/>
      <c r="V257" s="73"/>
      <c r="W257" s="73"/>
      <c r="X257" s="73"/>
      <c r="Y257" s="73"/>
      <c r="Z257" s="73"/>
    </row>
    <row r="258" spans="1:26" ht="12.75" customHeight="1">
      <c r="A258" s="73"/>
      <c r="B258" s="73"/>
      <c r="C258" s="73"/>
      <c r="D258" s="73"/>
      <c r="E258" s="73"/>
      <c r="F258" s="590"/>
      <c r="G258" s="591"/>
      <c r="H258" s="988"/>
      <c r="I258" s="73"/>
      <c r="J258" s="73"/>
      <c r="K258" s="74"/>
      <c r="L258" s="74"/>
      <c r="M258" s="989"/>
      <c r="N258" s="74"/>
      <c r="O258" s="74"/>
      <c r="P258" s="74"/>
      <c r="Q258" s="74"/>
      <c r="R258" s="74"/>
      <c r="S258" s="73"/>
      <c r="T258" s="73"/>
      <c r="U258" s="73"/>
      <c r="V258" s="73"/>
      <c r="W258" s="73"/>
      <c r="X258" s="73"/>
      <c r="Y258" s="73"/>
      <c r="Z258" s="73"/>
    </row>
    <row r="259" spans="1:26" ht="12.75" customHeight="1">
      <c r="A259" s="73"/>
      <c r="B259" s="73"/>
      <c r="C259" s="73"/>
      <c r="D259" s="73"/>
      <c r="E259" s="73"/>
      <c r="F259" s="590"/>
      <c r="G259" s="591"/>
      <c r="H259" s="988"/>
      <c r="I259" s="73"/>
      <c r="J259" s="73"/>
      <c r="K259" s="74"/>
      <c r="L259" s="74"/>
      <c r="M259" s="989"/>
      <c r="N259" s="74"/>
      <c r="O259" s="74"/>
      <c r="P259" s="74"/>
      <c r="Q259" s="74"/>
      <c r="R259" s="74"/>
      <c r="S259" s="73"/>
      <c r="T259" s="73"/>
      <c r="U259" s="73"/>
      <c r="V259" s="73"/>
      <c r="W259" s="73"/>
      <c r="X259" s="73"/>
      <c r="Y259" s="73"/>
      <c r="Z259" s="73"/>
    </row>
    <row r="260" spans="1:26" ht="12.75" customHeight="1">
      <c r="A260" s="73"/>
      <c r="B260" s="73"/>
      <c r="C260" s="73"/>
      <c r="D260" s="73"/>
      <c r="E260" s="73"/>
      <c r="F260" s="590"/>
      <c r="G260" s="591"/>
      <c r="H260" s="988"/>
      <c r="I260" s="73"/>
      <c r="J260" s="73"/>
      <c r="K260" s="74"/>
      <c r="L260" s="74"/>
      <c r="M260" s="989"/>
      <c r="N260" s="74"/>
      <c r="O260" s="74"/>
      <c r="P260" s="74"/>
      <c r="Q260" s="74"/>
      <c r="R260" s="74"/>
      <c r="S260" s="73"/>
      <c r="T260" s="73"/>
      <c r="U260" s="73"/>
      <c r="V260" s="73"/>
      <c r="W260" s="73"/>
      <c r="X260" s="73"/>
      <c r="Y260" s="73"/>
      <c r="Z260" s="73"/>
    </row>
    <row r="261" spans="1:26" ht="12.75" customHeight="1">
      <c r="A261" s="73"/>
      <c r="B261" s="73"/>
      <c r="C261" s="73"/>
      <c r="D261" s="73"/>
      <c r="E261" s="73"/>
      <c r="F261" s="590"/>
      <c r="G261" s="591"/>
      <c r="H261" s="988"/>
      <c r="I261" s="73"/>
      <c r="J261" s="73"/>
      <c r="K261" s="74"/>
      <c r="L261" s="74"/>
      <c r="M261" s="989"/>
      <c r="N261" s="74"/>
      <c r="O261" s="74"/>
      <c r="P261" s="74"/>
      <c r="Q261" s="74"/>
      <c r="R261" s="74"/>
      <c r="S261" s="73"/>
      <c r="T261" s="73"/>
      <c r="U261" s="73"/>
      <c r="V261" s="73"/>
      <c r="W261" s="73"/>
      <c r="X261" s="73"/>
      <c r="Y261" s="73"/>
      <c r="Z261" s="73"/>
    </row>
    <row r="262" spans="1:26" ht="12.75" customHeight="1">
      <c r="A262" s="73"/>
      <c r="B262" s="73"/>
      <c r="C262" s="73"/>
      <c r="D262" s="73"/>
      <c r="E262" s="73"/>
      <c r="F262" s="590"/>
      <c r="G262" s="591"/>
      <c r="H262" s="988"/>
      <c r="I262" s="73"/>
      <c r="J262" s="73"/>
      <c r="K262" s="74"/>
      <c r="L262" s="74"/>
      <c r="M262" s="989"/>
      <c r="N262" s="74"/>
      <c r="O262" s="74"/>
      <c r="P262" s="74"/>
      <c r="Q262" s="74"/>
      <c r="R262" s="74"/>
      <c r="S262" s="73"/>
      <c r="T262" s="73"/>
      <c r="U262" s="73"/>
      <c r="V262" s="73"/>
      <c r="W262" s="73"/>
      <c r="X262" s="73"/>
      <c r="Y262" s="73"/>
      <c r="Z262" s="73"/>
    </row>
    <row r="263" spans="1:26" ht="12.75" customHeight="1">
      <c r="A263" s="73"/>
      <c r="B263" s="73"/>
      <c r="C263" s="73"/>
      <c r="D263" s="73"/>
      <c r="E263" s="73"/>
      <c r="F263" s="590"/>
      <c r="G263" s="591"/>
      <c r="H263" s="988"/>
      <c r="I263" s="73"/>
      <c r="J263" s="73"/>
      <c r="K263" s="74"/>
      <c r="L263" s="74"/>
      <c r="M263" s="989"/>
      <c r="N263" s="74"/>
      <c r="O263" s="74"/>
      <c r="P263" s="74"/>
      <c r="Q263" s="74"/>
      <c r="R263" s="74"/>
      <c r="S263" s="73"/>
      <c r="T263" s="73"/>
      <c r="U263" s="73"/>
      <c r="V263" s="73"/>
      <c r="W263" s="73"/>
      <c r="X263" s="73"/>
      <c r="Y263" s="73"/>
      <c r="Z263" s="73"/>
    </row>
    <row r="264" spans="1:26" ht="12.75" customHeight="1">
      <c r="A264" s="73"/>
      <c r="B264" s="73"/>
      <c r="C264" s="73"/>
      <c r="D264" s="73"/>
      <c r="E264" s="73"/>
      <c r="F264" s="590"/>
      <c r="G264" s="591"/>
      <c r="H264" s="988"/>
      <c r="I264" s="73"/>
      <c r="J264" s="73"/>
      <c r="K264" s="74"/>
      <c r="L264" s="74"/>
      <c r="M264" s="989"/>
      <c r="N264" s="74"/>
      <c r="O264" s="74"/>
      <c r="P264" s="74"/>
      <c r="Q264" s="74"/>
      <c r="R264" s="74"/>
      <c r="S264" s="73"/>
      <c r="T264" s="73"/>
      <c r="U264" s="73"/>
      <c r="V264" s="73"/>
      <c r="W264" s="73"/>
      <c r="X264" s="73"/>
      <c r="Y264" s="73"/>
      <c r="Z264" s="73"/>
    </row>
    <row r="265" spans="1:26" ht="12.75" customHeight="1">
      <c r="A265" s="73"/>
      <c r="B265" s="73"/>
      <c r="C265" s="73"/>
      <c r="D265" s="73"/>
      <c r="E265" s="73"/>
      <c r="F265" s="590"/>
      <c r="G265" s="591"/>
      <c r="H265" s="988"/>
      <c r="I265" s="73"/>
      <c r="J265" s="73"/>
      <c r="K265" s="74"/>
      <c r="L265" s="74"/>
      <c r="M265" s="989"/>
      <c r="N265" s="74"/>
      <c r="O265" s="74"/>
      <c r="P265" s="74"/>
      <c r="Q265" s="74"/>
      <c r="R265" s="74"/>
      <c r="S265" s="73"/>
      <c r="T265" s="73"/>
      <c r="U265" s="73"/>
      <c r="V265" s="73"/>
      <c r="W265" s="73"/>
      <c r="X265" s="73"/>
      <c r="Y265" s="73"/>
      <c r="Z265" s="73"/>
    </row>
    <row r="266" spans="1:26" ht="12.75" customHeight="1">
      <c r="A266" s="73"/>
      <c r="B266" s="73"/>
      <c r="C266" s="73"/>
      <c r="D266" s="73"/>
      <c r="E266" s="73"/>
      <c r="F266" s="590"/>
      <c r="G266" s="591"/>
      <c r="H266" s="988"/>
      <c r="I266" s="73"/>
      <c r="J266" s="73"/>
      <c r="K266" s="74"/>
      <c r="L266" s="74"/>
      <c r="M266" s="989"/>
      <c r="N266" s="74"/>
      <c r="O266" s="74"/>
      <c r="P266" s="74"/>
      <c r="Q266" s="74"/>
      <c r="R266" s="74"/>
      <c r="S266" s="73"/>
      <c r="T266" s="73"/>
      <c r="U266" s="73"/>
      <c r="V266" s="73"/>
      <c r="W266" s="73"/>
      <c r="X266" s="73"/>
      <c r="Y266" s="73"/>
      <c r="Z266" s="73"/>
    </row>
    <row r="267" spans="1:26" ht="12.75" customHeight="1">
      <c r="A267" s="73"/>
      <c r="B267" s="73"/>
      <c r="C267" s="73"/>
      <c r="D267" s="73"/>
      <c r="E267" s="73"/>
      <c r="F267" s="590"/>
      <c r="G267" s="591"/>
      <c r="H267" s="988"/>
      <c r="I267" s="73"/>
      <c r="J267" s="73"/>
      <c r="K267" s="74"/>
      <c r="L267" s="74"/>
      <c r="M267" s="989"/>
      <c r="N267" s="74"/>
      <c r="O267" s="74"/>
      <c r="P267" s="74"/>
      <c r="Q267" s="74"/>
      <c r="R267" s="74"/>
      <c r="S267" s="73"/>
      <c r="T267" s="73"/>
      <c r="U267" s="73"/>
      <c r="V267" s="73"/>
      <c r="W267" s="73"/>
      <c r="X267" s="73"/>
      <c r="Y267" s="73"/>
      <c r="Z267" s="73"/>
    </row>
    <row r="268" spans="1:26" ht="12.75" customHeight="1">
      <c r="A268" s="73"/>
      <c r="B268" s="73"/>
      <c r="C268" s="73"/>
      <c r="D268" s="73"/>
      <c r="E268" s="73"/>
      <c r="F268" s="590"/>
      <c r="G268" s="591"/>
      <c r="H268" s="988"/>
      <c r="I268" s="73"/>
      <c r="J268" s="73"/>
      <c r="K268" s="74"/>
      <c r="L268" s="74"/>
      <c r="M268" s="989"/>
      <c r="N268" s="74"/>
      <c r="O268" s="74"/>
      <c r="P268" s="74"/>
      <c r="Q268" s="74"/>
      <c r="R268" s="74"/>
      <c r="S268" s="73"/>
      <c r="T268" s="73"/>
      <c r="U268" s="73"/>
      <c r="V268" s="73"/>
      <c r="W268" s="73"/>
      <c r="X268" s="73"/>
      <c r="Y268" s="73"/>
      <c r="Z268" s="73"/>
    </row>
    <row r="269" spans="1:26" ht="12.75" customHeight="1">
      <c r="A269" s="73"/>
      <c r="B269" s="73"/>
      <c r="C269" s="73"/>
      <c r="D269" s="73"/>
      <c r="E269" s="73"/>
      <c r="F269" s="590"/>
      <c r="G269" s="591"/>
      <c r="H269" s="988"/>
      <c r="I269" s="73"/>
      <c r="J269" s="73"/>
      <c r="K269" s="74"/>
      <c r="L269" s="74"/>
      <c r="M269" s="989"/>
      <c r="N269" s="74"/>
      <c r="O269" s="74"/>
      <c r="P269" s="74"/>
      <c r="Q269" s="74"/>
      <c r="R269" s="74"/>
      <c r="S269" s="73"/>
      <c r="T269" s="73"/>
      <c r="U269" s="73"/>
      <c r="V269" s="73"/>
      <c r="W269" s="73"/>
      <c r="X269" s="73"/>
      <c r="Y269" s="73"/>
      <c r="Z269" s="73"/>
    </row>
    <row r="270" spans="1:26" ht="12.75" customHeight="1">
      <c r="A270" s="73"/>
      <c r="B270" s="73"/>
      <c r="C270" s="73"/>
      <c r="D270" s="73"/>
      <c r="E270" s="73"/>
      <c r="F270" s="590"/>
      <c r="G270" s="591"/>
      <c r="H270" s="988"/>
      <c r="I270" s="73"/>
      <c r="J270" s="73"/>
      <c r="K270" s="74"/>
      <c r="L270" s="74"/>
      <c r="M270" s="989"/>
      <c r="N270" s="74"/>
      <c r="O270" s="74"/>
      <c r="P270" s="74"/>
      <c r="Q270" s="74"/>
      <c r="R270" s="74"/>
      <c r="S270" s="73"/>
      <c r="T270" s="73"/>
      <c r="U270" s="73"/>
      <c r="V270" s="73"/>
      <c r="W270" s="73"/>
      <c r="X270" s="73"/>
      <c r="Y270" s="73"/>
      <c r="Z270" s="73"/>
    </row>
    <row r="271" spans="1:26" ht="12.75" customHeight="1">
      <c r="A271" s="73"/>
      <c r="B271" s="73"/>
      <c r="C271" s="73"/>
      <c r="D271" s="73"/>
      <c r="E271" s="73"/>
      <c r="F271" s="590"/>
      <c r="G271" s="591"/>
      <c r="H271" s="988"/>
      <c r="I271" s="73"/>
      <c r="J271" s="73"/>
      <c r="K271" s="74"/>
      <c r="L271" s="74"/>
      <c r="M271" s="989"/>
      <c r="N271" s="74"/>
      <c r="O271" s="74"/>
      <c r="P271" s="74"/>
      <c r="Q271" s="74"/>
      <c r="R271" s="74"/>
      <c r="S271" s="73"/>
      <c r="T271" s="73"/>
      <c r="U271" s="73"/>
      <c r="V271" s="73"/>
      <c r="W271" s="73"/>
      <c r="X271" s="73"/>
      <c r="Y271" s="73"/>
      <c r="Z271" s="73"/>
    </row>
    <row r="272" spans="1:26" ht="12.75" customHeight="1">
      <c r="A272" s="73"/>
      <c r="B272" s="73"/>
      <c r="C272" s="73"/>
      <c r="D272" s="73"/>
      <c r="E272" s="73"/>
      <c r="F272" s="590"/>
      <c r="G272" s="591"/>
      <c r="H272" s="988"/>
      <c r="I272" s="73"/>
      <c r="J272" s="73"/>
      <c r="K272" s="74"/>
      <c r="L272" s="74"/>
      <c r="M272" s="989"/>
      <c r="N272" s="74"/>
      <c r="O272" s="74"/>
      <c r="P272" s="74"/>
      <c r="Q272" s="74"/>
      <c r="R272" s="74"/>
      <c r="S272" s="73"/>
      <c r="T272" s="73"/>
      <c r="U272" s="73"/>
      <c r="V272" s="73"/>
      <c r="W272" s="73"/>
      <c r="X272" s="73"/>
      <c r="Y272" s="73"/>
      <c r="Z272" s="73"/>
    </row>
    <row r="273" spans="1:26" ht="12.75" customHeight="1">
      <c r="A273" s="73"/>
      <c r="B273" s="73"/>
      <c r="C273" s="73"/>
      <c r="D273" s="73"/>
      <c r="E273" s="73"/>
      <c r="F273" s="590"/>
      <c r="G273" s="591"/>
      <c r="H273" s="988"/>
      <c r="I273" s="73"/>
      <c r="J273" s="73"/>
      <c r="K273" s="74"/>
      <c r="L273" s="74"/>
      <c r="M273" s="989"/>
      <c r="N273" s="74"/>
      <c r="O273" s="74"/>
      <c r="P273" s="74"/>
      <c r="Q273" s="74"/>
      <c r="R273" s="74"/>
      <c r="S273" s="73"/>
      <c r="T273" s="73"/>
      <c r="U273" s="73"/>
      <c r="V273" s="73"/>
      <c r="W273" s="73"/>
      <c r="X273" s="73"/>
      <c r="Y273" s="73"/>
      <c r="Z273" s="73"/>
    </row>
    <row r="274" spans="1:26" ht="12.75" customHeight="1">
      <c r="A274" s="73"/>
      <c r="B274" s="73"/>
      <c r="C274" s="73"/>
      <c r="D274" s="73"/>
      <c r="E274" s="73"/>
      <c r="F274" s="590"/>
      <c r="G274" s="591"/>
      <c r="H274" s="988"/>
      <c r="I274" s="73"/>
      <c r="J274" s="73"/>
      <c r="K274" s="74"/>
      <c r="L274" s="74"/>
      <c r="M274" s="989"/>
      <c r="N274" s="74"/>
      <c r="O274" s="74"/>
      <c r="P274" s="74"/>
      <c r="Q274" s="74"/>
      <c r="R274" s="74"/>
      <c r="S274" s="73"/>
      <c r="T274" s="73"/>
      <c r="U274" s="73"/>
      <c r="V274" s="73"/>
      <c r="W274" s="73"/>
      <c r="X274" s="73"/>
      <c r="Y274" s="73"/>
      <c r="Z274" s="73"/>
    </row>
    <row r="275" spans="1:26" ht="12.75" customHeight="1">
      <c r="A275" s="73"/>
      <c r="B275" s="73"/>
      <c r="C275" s="73"/>
      <c r="D275" s="73"/>
      <c r="E275" s="73"/>
      <c r="F275" s="590"/>
      <c r="G275" s="591"/>
      <c r="H275" s="988"/>
      <c r="I275" s="73"/>
      <c r="J275" s="73"/>
      <c r="K275" s="74"/>
      <c r="L275" s="74"/>
      <c r="M275" s="989"/>
      <c r="N275" s="74"/>
      <c r="O275" s="74"/>
      <c r="P275" s="74"/>
      <c r="Q275" s="74"/>
      <c r="R275" s="74"/>
      <c r="S275" s="73"/>
      <c r="T275" s="73"/>
      <c r="U275" s="73"/>
      <c r="V275" s="73"/>
      <c r="W275" s="73"/>
      <c r="X275" s="73"/>
      <c r="Y275" s="73"/>
      <c r="Z275" s="73"/>
    </row>
    <row r="276" spans="1:26" ht="12.75" customHeight="1">
      <c r="A276" s="73"/>
      <c r="B276" s="73"/>
      <c r="C276" s="73"/>
      <c r="D276" s="73"/>
      <c r="E276" s="73"/>
      <c r="F276" s="590"/>
      <c r="G276" s="591"/>
      <c r="H276" s="988"/>
      <c r="I276" s="73"/>
      <c r="J276" s="73"/>
      <c r="K276" s="74"/>
      <c r="L276" s="74"/>
      <c r="M276" s="989"/>
      <c r="N276" s="74"/>
      <c r="O276" s="74"/>
      <c r="P276" s="74"/>
      <c r="Q276" s="74"/>
      <c r="R276" s="74"/>
      <c r="S276" s="73"/>
      <c r="T276" s="73"/>
      <c r="U276" s="73"/>
      <c r="V276" s="73"/>
      <c r="W276" s="73"/>
      <c r="X276" s="73"/>
      <c r="Y276" s="73"/>
      <c r="Z276" s="73"/>
    </row>
    <row r="277" spans="1:26" ht="12.75" customHeight="1">
      <c r="A277" s="73"/>
      <c r="B277" s="73"/>
      <c r="C277" s="73"/>
      <c r="D277" s="73"/>
      <c r="E277" s="73"/>
      <c r="F277" s="590"/>
      <c r="G277" s="591"/>
      <c r="H277" s="988"/>
      <c r="I277" s="73"/>
      <c r="J277" s="73"/>
      <c r="K277" s="74"/>
      <c r="L277" s="74"/>
      <c r="M277" s="989"/>
      <c r="N277" s="74"/>
      <c r="O277" s="74"/>
      <c r="P277" s="74"/>
      <c r="Q277" s="74"/>
      <c r="R277" s="74"/>
      <c r="S277" s="73"/>
      <c r="T277" s="73"/>
      <c r="U277" s="73"/>
      <c r="V277" s="73"/>
      <c r="W277" s="73"/>
      <c r="X277" s="73"/>
      <c r="Y277" s="73"/>
      <c r="Z277" s="73"/>
    </row>
    <row r="278" spans="1:26" ht="12.75" customHeight="1">
      <c r="A278" s="73"/>
      <c r="B278" s="73"/>
      <c r="C278" s="73"/>
      <c r="D278" s="73"/>
      <c r="E278" s="73"/>
      <c r="F278" s="590"/>
      <c r="G278" s="591"/>
      <c r="H278" s="988"/>
      <c r="I278" s="73"/>
      <c r="J278" s="73"/>
      <c r="K278" s="74"/>
      <c r="L278" s="74"/>
      <c r="M278" s="989"/>
      <c r="N278" s="74"/>
      <c r="O278" s="74"/>
      <c r="P278" s="74"/>
      <c r="Q278" s="74"/>
      <c r="R278" s="74"/>
      <c r="S278" s="73"/>
      <c r="T278" s="73"/>
      <c r="U278" s="73"/>
      <c r="V278" s="73"/>
      <c r="W278" s="73"/>
      <c r="X278" s="73"/>
      <c r="Y278" s="73"/>
      <c r="Z278" s="73"/>
    </row>
    <row r="279" spans="1:26" ht="12.75" customHeight="1">
      <c r="A279" s="73"/>
      <c r="B279" s="73"/>
      <c r="C279" s="73"/>
      <c r="D279" s="73"/>
      <c r="E279" s="73"/>
      <c r="F279" s="590"/>
      <c r="G279" s="591"/>
      <c r="H279" s="988"/>
      <c r="I279" s="73"/>
      <c r="J279" s="73"/>
      <c r="K279" s="74"/>
      <c r="L279" s="74"/>
      <c r="M279" s="989"/>
      <c r="N279" s="74"/>
      <c r="O279" s="74"/>
      <c r="P279" s="74"/>
      <c r="Q279" s="74"/>
      <c r="R279" s="74"/>
      <c r="S279" s="73"/>
      <c r="T279" s="73"/>
      <c r="U279" s="73"/>
      <c r="V279" s="73"/>
      <c r="W279" s="73"/>
      <c r="X279" s="73"/>
      <c r="Y279" s="73"/>
      <c r="Z279" s="73"/>
    </row>
    <row r="280" spans="1:26" ht="12.75" customHeight="1">
      <c r="A280" s="73"/>
      <c r="B280" s="73"/>
      <c r="C280" s="73"/>
      <c r="D280" s="73"/>
      <c r="E280" s="73"/>
      <c r="F280" s="590"/>
      <c r="G280" s="591"/>
      <c r="H280" s="988"/>
      <c r="I280" s="73"/>
      <c r="J280" s="73"/>
      <c r="K280" s="74"/>
      <c r="L280" s="74"/>
      <c r="M280" s="989"/>
      <c r="N280" s="74"/>
      <c r="O280" s="74"/>
      <c r="P280" s="74"/>
      <c r="Q280" s="74"/>
      <c r="R280" s="74"/>
      <c r="S280" s="73"/>
      <c r="T280" s="73"/>
      <c r="U280" s="73"/>
      <c r="V280" s="73"/>
      <c r="W280" s="73"/>
      <c r="X280" s="73"/>
      <c r="Y280" s="73"/>
      <c r="Z280" s="73"/>
    </row>
    <row r="281" spans="1:26" ht="12.75" customHeight="1">
      <c r="A281" s="73"/>
      <c r="B281" s="73"/>
      <c r="C281" s="73"/>
      <c r="D281" s="73"/>
      <c r="E281" s="73"/>
      <c r="F281" s="590"/>
      <c r="G281" s="591"/>
      <c r="H281" s="988"/>
      <c r="I281" s="73"/>
      <c r="J281" s="73"/>
      <c r="K281" s="74"/>
      <c r="L281" s="74"/>
      <c r="M281" s="989"/>
      <c r="N281" s="74"/>
      <c r="O281" s="74"/>
      <c r="P281" s="74"/>
      <c r="Q281" s="74"/>
      <c r="R281" s="74"/>
      <c r="S281" s="73"/>
      <c r="T281" s="73"/>
      <c r="U281" s="73"/>
      <c r="V281" s="73"/>
      <c r="W281" s="73"/>
      <c r="X281" s="73"/>
      <c r="Y281" s="73"/>
      <c r="Z281" s="73"/>
    </row>
    <row r="282" spans="1:26" ht="12.75" customHeight="1">
      <c r="A282" s="73"/>
      <c r="B282" s="73"/>
      <c r="C282" s="73"/>
      <c r="D282" s="73"/>
      <c r="E282" s="73"/>
      <c r="F282" s="590"/>
      <c r="G282" s="591"/>
      <c r="H282" s="988"/>
      <c r="I282" s="73"/>
      <c r="J282" s="73"/>
      <c r="K282" s="74"/>
      <c r="L282" s="74"/>
      <c r="M282" s="989"/>
      <c r="N282" s="74"/>
      <c r="O282" s="74"/>
      <c r="P282" s="74"/>
      <c r="Q282" s="74"/>
      <c r="R282" s="74"/>
      <c r="S282" s="73"/>
      <c r="T282" s="73"/>
      <c r="U282" s="73"/>
      <c r="V282" s="73"/>
      <c r="W282" s="73"/>
      <c r="X282" s="73"/>
      <c r="Y282" s="73"/>
      <c r="Z282" s="73"/>
    </row>
    <row r="283" spans="1:26" ht="12.75" customHeight="1">
      <c r="A283" s="73"/>
      <c r="B283" s="73"/>
      <c r="C283" s="73"/>
      <c r="D283" s="73"/>
      <c r="E283" s="73"/>
      <c r="F283" s="590"/>
      <c r="G283" s="591"/>
      <c r="H283" s="988"/>
      <c r="I283" s="73"/>
      <c r="J283" s="73"/>
      <c r="K283" s="74"/>
      <c r="L283" s="74"/>
      <c r="M283" s="989"/>
      <c r="N283" s="74"/>
      <c r="O283" s="74"/>
      <c r="P283" s="74"/>
      <c r="Q283" s="74"/>
      <c r="R283" s="74"/>
      <c r="S283" s="73"/>
      <c r="T283" s="73"/>
      <c r="U283" s="73"/>
      <c r="V283" s="73"/>
      <c r="W283" s="73"/>
      <c r="X283" s="73"/>
      <c r="Y283" s="73"/>
      <c r="Z283" s="73"/>
    </row>
    <row r="284" spans="1:26" ht="12.75" customHeight="1">
      <c r="A284" s="73"/>
      <c r="B284" s="73"/>
      <c r="C284" s="73"/>
      <c r="D284" s="73"/>
      <c r="E284" s="73"/>
      <c r="F284" s="590"/>
      <c r="G284" s="591"/>
      <c r="H284" s="988"/>
      <c r="I284" s="73"/>
      <c r="J284" s="73"/>
      <c r="K284" s="74"/>
      <c r="L284" s="74"/>
      <c r="M284" s="989"/>
      <c r="N284" s="74"/>
      <c r="O284" s="74"/>
      <c r="P284" s="74"/>
      <c r="Q284" s="74"/>
      <c r="R284" s="74"/>
      <c r="S284" s="73"/>
      <c r="T284" s="73"/>
      <c r="U284" s="73"/>
      <c r="V284" s="73"/>
      <c r="W284" s="73"/>
      <c r="X284" s="73"/>
      <c r="Y284" s="73"/>
      <c r="Z284" s="73"/>
    </row>
    <row r="285" spans="1:26" ht="12.75" customHeight="1">
      <c r="A285" s="73"/>
      <c r="B285" s="73"/>
      <c r="C285" s="73"/>
      <c r="D285" s="73"/>
      <c r="E285" s="73"/>
      <c r="F285" s="590"/>
      <c r="G285" s="591"/>
      <c r="H285" s="988"/>
      <c r="I285" s="73"/>
      <c r="J285" s="73"/>
      <c r="K285" s="74"/>
      <c r="L285" s="74"/>
      <c r="M285" s="989"/>
      <c r="N285" s="74"/>
      <c r="O285" s="74"/>
      <c r="P285" s="74"/>
      <c r="Q285" s="74"/>
      <c r="R285" s="74"/>
      <c r="S285" s="73"/>
      <c r="T285" s="73"/>
      <c r="U285" s="73"/>
      <c r="V285" s="73"/>
      <c r="W285" s="73"/>
      <c r="X285" s="73"/>
      <c r="Y285" s="73"/>
      <c r="Z285" s="73"/>
    </row>
    <row r="286" spans="1:26" ht="12.75" customHeight="1">
      <c r="A286" s="73"/>
      <c r="B286" s="73"/>
      <c r="C286" s="73"/>
      <c r="D286" s="73"/>
      <c r="E286" s="73"/>
      <c r="F286" s="590"/>
      <c r="G286" s="591"/>
      <c r="H286" s="988"/>
      <c r="I286" s="73"/>
      <c r="J286" s="73"/>
      <c r="K286" s="74"/>
      <c r="L286" s="74"/>
      <c r="M286" s="989"/>
      <c r="N286" s="74"/>
      <c r="O286" s="74"/>
      <c r="P286" s="74"/>
      <c r="Q286" s="74"/>
      <c r="R286" s="74"/>
      <c r="S286" s="73"/>
      <c r="T286" s="73"/>
      <c r="U286" s="73"/>
      <c r="V286" s="73"/>
      <c r="W286" s="73"/>
      <c r="X286" s="73"/>
      <c r="Y286" s="73"/>
      <c r="Z286" s="73"/>
    </row>
    <row r="287" spans="1:26" ht="12.75" customHeight="1">
      <c r="A287" s="73"/>
      <c r="B287" s="73"/>
      <c r="C287" s="73"/>
      <c r="D287" s="73"/>
      <c r="E287" s="73"/>
      <c r="F287" s="590"/>
      <c r="G287" s="591"/>
      <c r="H287" s="988"/>
      <c r="I287" s="73"/>
      <c r="J287" s="73"/>
      <c r="K287" s="74"/>
      <c r="L287" s="74"/>
      <c r="M287" s="989"/>
      <c r="N287" s="74"/>
      <c r="O287" s="74"/>
      <c r="P287" s="74"/>
      <c r="Q287" s="74"/>
      <c r="R287" s="74"/>
      <c r="S287" s="73"/>
      <c r="T287" s="73"/>
      <c r="U287" s="73"/>
      <c r="V287" s="73"/>
      <c r="W287" s="73"/>
      <c r="X287" s="73"/>
      <c r="Y287" s="73"/>
      <c r="Z287" s="73"/>
    </row>
    <row r="288" spans="1:26" ht="12.75" customHeight="1">
      <c r="A288" s="73"/>
      <c r="B288" s="73"/>
      <c r="C288" s="73"/>
      <c r="D288" s="73"/>
      <c r="E288" s="73"/>
      <c r="F288" s="590"/>
      <c r="G288" s="591"/>
      <c r="H288" s="988"/>
      <c r="I288" s="73"/>
      <c r="J288" s="73"/>
      <c r="K288" s="74"/>
      <c r="L288" s="74"/>
      <c r="M288" s="989"/>
      <c r="N288" s="74"/>
      <c r="O288" s="74"/>
      <c r="P288" s="74"/>
      <c r="Q288" s="74"/>
      <c r="R288" s="74"/>
      <c r="S288" s="73"/>
      <c r="T288" s="73"/>
      <c r="U288" s="73"/>
      <c r="V288" s="73"/>
      <c r="W288" s="73"/>
      <c r="X288" s="73"/>
      <c r="Y288" s="73"/>
      <c r="Z288" s="73"/>
    </row>
    <row r="289" spans="1:26" ht="12.75" customHeight="1">
      <c r="A289" s="73"/>
      <c r="B289" s="73"/>
      <c r="C289" s="73"/>
      <c r="D289" s="73"/>
      <c r="E289" s="73"/>
      <c r="F289" s="590"/>
      <c r="G289" s="591"/>
      <c r="H289" s="988"/>
      <c r="I289" s="73"/>
      <c r="J289" s="73"/>
      <c r="K289" s="74"/>
      <c r="L289" s="74"/>
      <c r="M289" s="989"/>
      <c r="N289" s="74"/>
      <c r="O289" s="74"/>
      <c r="P289" s="74"/>
      <c r="Q289" s="74"/>
      <c r="R289" s="74"/>
      <c r="S289" s="73"/>
      <c r="T289" s="73"/>
      <c r="U289" s="73"/>
      <c r="V289" s="73"/>
      <c r="W289" s="73"/>
      <c r="X289" s="73"/>
      <c r="Y289" s="73"/>
      <c r="Z289" s="73"/>
    </row>
    <row r="290" spans="1:26" ht="12.75" customHeight="1">
      <c r="A290" s="73"/>
      <c r="B290" s="73"/>
      <c r="C290" s="73"/>
      <c r="D290" s="73"/>
      <c r="E290" s="73"/>
      <c r="F290" s="590"/>
      <c r="G290" s="591"/>
      <c r="H290" s="988"/>
      <c r="I290" s="73"/>
      <c r="J290" s="73"/>
      <c r="K290" s="74"/>
      <c r="L290" s="74"/>
      <c r="M290" s="989"/>
      <c r="N290" s="74"/>
      <c r="O290" s="74"/>
      <c r="P290" s="74"/>
      <c r="Q290" s="74"/>
      <c r="R290" s="74"/>
      <c r="S290" s="73"/>
      <c r="T290" s="73"/>
      <c r="U290" s="73"/>
      <c r="V290" s="73"/>
      <c r="W290" s="73"/>
      <c r="X290" s="73"/>
      <c r="Y290" s="73"/>
      <c r="Z290" s="73"/>
    </row>
    <row r="291" spans="1:26" ht="12.75" customHeight="1">
      <c r="A291" s="73"/>
      <c r="B291" s="73"/>
      <c r="C291" s="73"/>
      <c r="D291" s="73"/>
      <c r="E291" s="73"/>
      <c r="F291" s="590"/>
      <c r="G291" s="591"/>
      <c r="H291" s="988"/>
      <c r="I291" s="73"/>
      <c r="J291" s="73"/>
      <c r="K291" s="74"/>
      <c r="L291" s="74"/>
      <c r="M291" s="989"/>
      <c r="N291" s="74"/>
      <c r="O291" s="74"/>
      <c r="P291" s="74"/>
      <c r="Q291" s="74"/>
      <c r="R291" s="74"/>
      <c r="S291" s="73"/>
      <c r="T291" s="73"/>
      <c r="U291" s="73"/>
      <c r="V291" s="73"/>
      <c r="W291" s="73"/>
      <c r="X291" s="73"/>
      <c r="Y291" s="73"/>
      <c r="Z291" s="73"/>
    </row>
    <row r="292" spans="1:26" ht="12.75" customHeight="1">
      <c r="A292" s="73"/>
      <c r="B292" s="73"/>
      <c r="C292" s="73"/>
      <c r="D292" s="73"/>
      <c r="E292" s="73"/>
      <c r="F292" s="590"/>
      <c r="G292" s="591"/>
      <c r="H292" s="988"/>
      <c r="I292" s="73"/>
      <c r="J292" s="73"/>
      <c r="K292" s="74"/>
      <c r="L292" s="74"/>
      <c r="M292" s="989"/>
      <c r="N292" s="74"/>
      <c r="O292" s="74"/>
      <c r="P292" s="74"/>
      <c r="Q292" s="74"/>
      <c r="R292" s="74"/>
      <c r="S292" s="73"/>
      <c r="T292" s="73"/>
      <c r="U292" s="73"/>
      <c r="V292" s="73"/>
      <c r="W292" s="73"/>
      <c r="X292" s="73"/>
      <c r="Y292" s="73"/>
      <c r="Z292" s="73"/>
    </row>
    <row r="293" spans="1:26" ht="12.75" customHeight="1">
      <c r="A293" s="73"/>
      <c r="B293" s="73"/>
      <c r="C293" s="73"/>
      <c r="D293" s="73"/>
      <c r="E293" s="73"/>
      <c r="F293" s="590"/>
      <c r="G293" s="591"/>
      <c r="H293" s="988"/>
      <c r="I293" s="73"/>
      <c r="J293" s="73"/>
      <c r="K293" s="74"/>
      <c r="L293" s="74"/>
      <c r="M293" s="989"/>
      <c r="N293" s="74"/>
      <c r="O293" s="74"/>
      <c r="P293" s="74"/>
      <c r="Q293" s="74"/>
      <c r="R293" s="74"/>
      <c r="S293" s="73"/>
      <c r="T293" s="73"/>
      <c r="U293" s="73"/>
      <c r="V293" s="73"/>
      <c r="W293" s="73"/>
      <c r="X293" s="73"/>
      <c r="Y293" s="73"/>
      <c r="Z293" s="73"/>
    </row>
    <row r="294" spans="1:26" ht="12.75" customHeight="1">
      <c r="A294" s="73"/>
      <c r="B294" s="73"/>
      <c r="C294" s="73"/>
      <c r="D294" s="73"/>
      <c r="E294" s="73"/>
      <c r="F294" s="590"/>
      <c r="G294" s="591"/>
      <c r="H294" s="988"/>
      <c r="I294" s="73"/>
      <c r="J294" s="73"/>
      <c r="K294" s="74"/>
      <c r="L294" s="74"/>
      <c r="M294" s="989"/>
      <c r="N294" s="74"/>
      <c r="O294" s="74"/>
      <c r="P294" s="74"/>
      <c r="Q294" s="74"/>
      <c r="R294" s="74"/>
      <c r="S294" s="73"/>
      <c r="T294" s="73"/>
      <c r="U294" s="73"/>
      <c r="V294" s="73"/>
      <c r="W294" s="73"/>
      <c r="X294" s="73"/>
      <c r="Y294" s="73"/>
      <c r="Z294" s="73"/>
    </row>
    <row r="295" spans="1:26" ht="12.75" customHeight="1">
      <c r="A295" s="73"/>
      <c r="B295" s="73"/>
      <c r="C295" s="73"/>
      <c r="D295" s="73"/>
      <c r="E295" s="73"/>
      <c r="F295" s="590"/>
      <c r="G295" s="591"/>
      <c r="H295" s="988"/>
      <c r="I295" s="73"/>
      <c r="J295" s="73"/>
      <c r="K295" s="74"/>
      <c r="L295" s="74"/>
      <c r="M295" s="989"/>
      <c r="N295" s="74"/>
      <c r="O295" s="74"/>
      <c r="P295" s="74"/>
      <c r="Q295" s="74"/>
      <c r="R295" s="74"/>
      <c r="S295" s="73"/>
      <c r="T295" s="73"/>
      <c r="U295" s="73"/>
      <c r="V295" s="73"/>
      <c r="W295" s="73"/>
      <c r="X295" s="73"/>
      <c r="Y295" s="73"/>
      <c r="Z295" s="73"/>
    </row>
    <row r="296" spans="1:26" ht="12.75" customHeight="1">
      <c r="A296" s="73"/>
      <c r="B296" s="73"/>
      <c r="C296" s="73"/>
      <c r="D296" s="73"/>
      <c r="E296" s="73"/>
      <c r="F296" s="590"/>
      <c r="G296" s="591"/>
      <c r="H296" s="988"/>
      <c r="I296" s="73"/>
      <c r="J296" s="73"/>
      <c r="K296" s="74"/>
      <c r="L296" s="74"/>
      <c r="M296" s="989"/>
      <c r="N296" s="74"/>
      <c r="O296" s="74"/>
      <c r="P296" s="74"/>
      <c r="Q296" s="74"/>
      <c r="R296" s="74"/>
      <c r="S296" s="73"/>
      <c r="T296" s="73"/>
      <c r="U296" s="73"/>
      <c r="V296" s="73"/>
      <c r="W296" s="73"/>
      <c r="X296" s="73"/>
      <c r="Y296" s="73"/>
      <c r="Z296" s="73"/>
    </row>
    <row r="297" spans="1:26" ht="12.75" customHeight="1">
      <c r="A297" s="73"/>
      <c r="B297" s="73"/>
      <c r="C297" s="73"/>
      <c r="D297" s="73"/>
      <c r="E297" s="73"/>
      <c r="F297" s="590"/>
      <c r="G297" s="591"/>
      <c r="H297" s="988"/>
      <c r="I297" s="73"/>
      <c r="J297" s="73"/>
      <c r="K297" s="74"/>
      <c r="L297" s="74"/>
      <c r="M297" s="989"/>
      <c r="N297" s="74"/>
      <c r="O297" s="74"/>
      <c r="P297" s="74"/>
      <c r="Q297" s="74"/>
      <c r="R297" s="74"/>
      <c r="S297" s="73"/>
      <c r="T297" s="73"/>
      <c r="U297" s="73"/>
      <c r="V297" s="73"/>
      <c r="W297" s="73"/>
      <c r="X297" s="73"/>
      <c r="Y297" s="73"/>
      <c r="Z297" s="73"/>
    </row>
    <row r="298" spans="1:26" ht="12.75" customHeight="1">
      <c r="A298" s="73"/>
      <c r="B298" s="73"/>
      <c r="C298" s="73"/>
      <c r="D298" s="73"/>
      <c r="E298" s="73"/>
      <c r="F298" s="590"/>
      <c r="G298" s="591"/>
      <c r="H298" s="988"/>
      <c r="I298" s="73"/>
      <c r="J298" s="73"/>
      <c r="K298" s="74"/>
      <c r="L298" s="74"/>
      <c r="M298" s="989"/>
      <c r="N298" s="74"/>
      <c r="O298" s="74"/>
      <c r="P298" s="74"/>
      <c r="Q298" s="74"/>
      <c r="R298" s="74"/>
      <c r="S298" s="73"/>
      <c r="T298" s="73"/>
      <c r="U298" s="73"/>
      <c r="V298" s="73"/>
      <c r="W298" s="73"/>
      <c r="X298" s="73"/>
      <c r="Y298" s="73"/>
      <c r="Z298" s="73"/>
    </row>
    <row r="299" spans="1:26" ht="12.75" customHeight="1">
      <c r="A299" s="73"/>
      <c r="B299" s="73"/>
      <c r="C299" s="73"/>
      <c r="D299" s="73"/>
      <c r="E299" s="73"/>
      <c r="F299" s="590"/>
      <c r="G299" s="591"/>
      <c r="H299" s="988"/>
      <c r="I299" s="73"/>
      <c r="J299" s="73"/>
      <c r="K299" s="74"/>
      <c r="L299" s="74"/>
      <c r="M299" s="989"/>
      <c r="N299" s="74"/>
      <c r="O299" s="74"/>
      <c r="P299" s="74"/>
      <c r="Q299" s="74"/>
      <c r="R299" s="74"/>
      <c r="S299" s="73"/>
      <c r="T299" s="73"/>
      <c r="U299" s="73"/>
      <c r="V299" s="73"/>
      <c r="W299" s="73"/>
      <c r="X299" s="73"/>
      <c r="Y299" s="73"/>
      <c r="Z299" s="73"/>
    </row>
    <row r="300" spans="1:26" ht="12.75" customHeight="1">
      <c r="A300" s="73"/>
      <c r="B300" s="73"/>
      <c r="C300" s="73"/>
      <c r="D300" s="73"/>
      <c r="E300" s="73"/>
      <c r="F300" s="590"/>
      <c r="G300" s="591"/>
      <c r="H300" s="988"/>
      <c r="I300" s="73"/>
      <c r="J300" s="73"/>
      <c r="K300" s="74"/>
      <c r="L300" s="74"/>
      <c r="M300" s="989"/>
      <c r="N300" s="74"/>
      <c r="O300" s="74"/>
      <c r="P300" s="74"/>
      <c r="Q300" s="74"/>
      <c r="R300" s="74"/>
      <c r="S300" s="73"/>
      <c r="T300" s="73"/>
      <c r="U300" s="73"/>
      <c r="V300" s="73"/>
      <c r="W300" s="73"/>
      <c r="X300" s="73"/>
      <c r="Y300" s="73"/>
      <c r="Z300" s="73"/>
    </row>
    <row r="301" spans="1:26" ht="12.75" customHeight="1">
      <c r="A301" s="73"/>
      <c r="B301" s="73"/>
      <c r="C301" s="73"/>
      <c r="D301" s="73"/>
      <c r="E301" s="73"/>
      <c r="F301" s="590"/>
      <c r="G301" s="591"/>
      <c r="H301" s="988"/>
      <c r="I301" s="73"/>
      <c r="J301" s="73"/>
      <c r="K301" s="74"/>
      <c r="L301" s="74"/>
      <c r="M301" s="989"/>
      <c r="N301" s="74"/>
      <c r="O301" s="74"/>
      <c r="P301" s="74"/>
      <c r="Q301" s="74"/>
      <c r="R301" s="74"/>
      <c r="S301" s="73"/>
      <c r="T301" s="73"/>
      <c r="U301" s="73"/>
      <c r="V301" s="73"/>
      <c r="W301" s="73"/>
      <c r="X301" s="73"/>
      <c r="Y301" s="73"/>
      <c r="Z301" s="73"/>
    </row>
    <row r="302" spans="1:26" ht="12.75" customHeight="1">
      <c r="A302" s="73"/>
      <c r="B302" s="73"/>
      <c r="C302" s="73"/>
      <c r="D302" s="73"/>
      <c r="E302" s="73"/>
      <c r="F302" s="590"/>
      <c r="G302" s="591"/>
      <c r="H302" s="988"/>
      <c r="I302" s="73"/>
      <c r="J302" s="73"/>
      <c r="K302" s="74"/>
      <c r="L302" s="74"/>
      <c r="M302" s="989"/>
      <c r="N302" s="74"/>
      <c r="O302" s="74"/>
      <c r="P302" s="74"/>
      <c r="Q302" s="74"/>
      <c r="R302" s="74"/>
      <c r="S302" s="73"/>
      <c r="T302" s="73"/>
      <c r="U302" s="73"/>
      <c r="V302" s="73"/>
      <c r="W302" s="73"/>
      <c r="X302" s="73"/>
      <c r="Y302" s="73"/>
      <c r="Z302" s="73"/>
    </row>
    <row r="303" spans="1:26" ht="12.75" customHeight="1">
      <c r="A303" s="73"/>
      <c r="B303" s="73"/>
      <c r="C303" s="73"/>
      <c r="D303" s="73"/>
      <c r="E303" s="73"/>
      <c r="F303" s="590"/>
      <c r="G303" s="591"/>
      <c r="H303" s="988"/>
      <c r="I303" s="73"/>
      <c r="J303" s="73"/>
      <c r="K303" s="74"/>
      <c r="L303" s="74"/>
      <c r="M303" s="989"/>
      <c r="N303" s="74"/>
      <c r="O303" s="74"/>
      <c r="P303" s="74"/>
      <c r="Q303" s="74"/>
      <c r="R303" s="74"/>
      <c r="S303" s="73"/>
      <c r="T303" s="73"/>
      <c r="U303" s="73"/>
      <c r="V303" s="73"/>
      <c r="W303" s="73"/>
      <c r="X303" s="73"/>
      <c r="Y303" s="73"/>
      <c r="Z303" s="73"/>
    </row>
    <row r="304" spans="1:26" ht="12.75" customHeight="1">
      <c r="A304" s="73"/>
      <c r="B304" s="73"/>
      <c r="C304" s="73"/>
      <c r="D304" s="73"/>
      <c r="E304" s="73"/>
      <c r="F304" s="590"/>
      <c r="G304" s="591"/>
      <c r="H304" s="988"/>
      <c r="I304" s="73"/>
      <c r="J304" s="73"/>
      <c r="K304" s="74"/>
      <c r="L304" s="74"/>
      <c r="M304" s="989"/>
      <c r="N304" s="74"/>
      <c r="O304" s="74"/>
      <c r="P304" s="74"/>
      <c r="Q304" s="74"/>
      <c r="R304" s="74"/>
      <c r="S304" s="73"/>
      <c r="T304" s="73"/>
      <c r="U304" s="73"/>
      <c r="V304" s="73"/>
      <c r="W304" s="73"/>
      <c r="X304" s="73"/>
      <c r="Y304" s="73"/>
      <c r="Z304" s="73"/>
    </row>
    <row r="305" spans="1:26" ht="12.75" customHeight="1">
      <c r="A305" s="73"/>
      <c r="B305" s="73"/>
      <c r="C305" s="73"/>
      <c r="D305" s="73"/>
      <c r="E305" s="73"/>
      <c r="F305" s="590"/>
      <c r="G305" s="591"/>
      <c r="H305" s="988"/>
      <c r="I305" s="73"/>
      <c r="J305" s="73"/>
      <c r="K305" s="74"/>
      <c r="L305" s="74"/>
      <c r="M305" s="989"/>
      <c r="N305" s="74"/>
      <c r="O305" s="74"/>
      <c r="P305" s="74"/>
      <c r="Q305" s="74"/>
      <c r="R305" s="74"/>
      <c r="S305" s="73"/>
      <c r="T305" s="73"/>
      <c r="U305" s="73"/>
      <c r="V305" s="73"/>
      <c r="W305" s="73"/>
      <c r="X305" s="73"/>
      <c r="Y305" s="73"/>
      <c r="Z305" s="73"/>
    </row>
    <row r="306" spans="1:26" ht="12.75" customHeight="1">
      <c r="A306" s="73"/>
      <c r="B306" s="73"/>
      <c r="C306" s="73"/>
      <c r="D306" s="73"/>
      <c r="E306" s="73"/>
      <c r="F306" s="590"/>
      <c r="G306" s="591"/>
      <c r="H306" s="988"/>
      <c r="I306" s="73"/>
      <c r="J306" s="73"/>
      <c r="K306" s="74"/>
      <c r="L306" s="74"/>
      <c r="M306" s="989"/>
      <c r="N306" s="74"/>
      <c r="O306" s="74"/>
      <c r="P306" s="74"/>
      <c r="Q306" s="74"/>
      <c r="R306" s="74"/>
      <c r="S306" s="73"/>
      <c r="T306" s="73"/>
      <c r="U306" s="73"/>
      <c r="V306" s="73"/>
      <c r="W306" s="73"/>
      <c r="X306" s="73"/>
      <c r="Y306" s="73"/>
      <c r="Z306" s="73"/>
    </row>
    <row r="307" spans="1:26" ht="12.75" customHeight="1">
      <c r="A307" s="73"/>
      <c r="B307" s="73"/>
      <c r="C307" s="73"/>
      <c r="D307" s="73"/>
      <c r="E307" s="73"/>
      <c r="F307" s="590"/>
      <c r="G307" s="591"/>
      <c r="H307" s="988"/>
      <c r="I307" s="73"/>
      <c r="J307" s="73"/>
      <c r="K307" s="74"/>
      <c r="L307" s="74"/>
      <c r="M307" s="989"/>
      <c r="N307" s="74"/>
      <c r="O307" s="74"/>
      <c r="P307" s="74"/>
      <c r="Q307" s="74"/>
      <c r="R307" s="74"/>
      <c r="S307" s="73"/>
      <c r="T307" s="73"/>
      <c r="U307" s="73"/>
      <c r="V307" s="73"/>
      <c r="W307" s="73"/>
      <c r="X307" s="73"/>
      <c r="Y307" s="73"/>
      <c r="Z307" s="73"/>
    </row>
    <row r="308" spans="1:26" ht="12.75" customHeight="1">
      <c r="A308" s="73"/>
      <c r="B308" s="73"/>
      <c r="C308" s="73"/>
      <c r="D308" s="73"/>
      <c r="E308" s="73"/>
      <c r="F308" s="590"/>
      <c r="G308" s="591"/>
      <c r="H308" s="988"/>
      <c r="I308" s="73"/>
      <c r="J308" s="73"/>
      <c r="K308" s="74"/>
      <c r="L308" s="74"/>
      <c r="M308" s="989"/>
      <c r="N308" s="74"/>
      <c r="O308" s="74"/>
      <c r="P308" s="74"/>
      <c r="Q308" s="74"/>
      <c r="R308" s="74"/>
      <c r="S308" s="73"/>
      <c r="T308" s="73"/>
      <c r="U308" s="73"/>
      <c r="V308" s="73"/>
      <c r="W308" s="73"/>
      <c r="X308" s="73"/>
      <c r="Y308" s="73"/>
      <c r="Z308" s="73"/>
    </row>
    <row r="309" spans="1:26" ht="12.75" customHeight="1">
      <c r="A309" s="73"/>
      <c r="B309" s="73"/>
      <c r="C309" s="73"/>
      <c r="D309" s="73"/>
      <c r="E309" s="73"/>
      <c r="F309" s="590"/>
      <c r="G309" s="591"/>
      <c r="H309" s="988"/>
      <c r="I309" s="73"/>
      <c r="J309" s="73"/>
      <c r="K309" s="74"/>
      <c r="L309" s="74"/>
      <c r="M309" s="989"/>
      <c r="N309" s="74"/>
      <c r="O309" s="74"/>
      <c r="P309" s="74"/>
      <c r="Q309" s="74"/>
      <c r="R309" s="74"/>
      <c r="S309" s="73"/>
      <c r="T309" s="73"/>
      <c r="U309" s="73"/>
      <c r="V309" s="73"/>
      <c r="W309" s="73"/>
      <c r="X309" s="73"/>
      <c r="Y309" s="73"/>
      <c r="Z309" s="73"/>
    </row>
    <row r="310" spans="1:26" ht="12.75" customHeight="1">
      <c r="A310" s="73"/>
      <c r="B310" s="73"/>
      <c r="C310" s="73"/>
      <c r="D310" s="73"/>
      <c r="E310" s="73"/>
      <c r="F310" s="590"/>
      <c r="G310" s="591"/>
      <c r="H310" s="988"/>
      <c r="I310" s="73"/>
      <c r="J310" s="73"/>
      <c r="K310" s="74"/>
      <c r="L310" s="74"/>
      <c r="M310" s="989"/>
      <c r="N310" s="74"/>
      <c r="O310" s="74"/>
      <c r="P310" s="74"/>
      <c r="Q310" s="74"/>
      <c r="R310" s="74"/>
      <c r="S310" s="73"/>
      <c r="T310" s="73"/>
      <c r="U310" s="73"/>
      <c r="V310" s="73"/>
      <c r="W310" s="73"/>
      <c r="X310" s="73"/>
      <c r="Y310" s="73"/>
      <c r="Z310" s="73"/>
    </row>
    <row r="311" spans="1:26" ht="12.75" customHeight="1">
      <c r="A311" s="73"/>
      <c r="B311" s="73"/>
      <c r="C311" s="73"/>
      <c r="D311" s="73"/>
      <c r="E311" s="73"/>
      <c r="F311" s="590"/>
      <c r="G311" s="591"/>
      <c r="H311" s="988"/>
      <c r="I311" s="73"/>
      <c r="J311" s="73"/>
      <c r="K311" s="74"/>
      <c r="L311" s="74"/>
      <c r="M311" s="989"/>
      <c r="N311" s="74"/>
      <c r="O311" s="74"/>
      <c r="P311" s="74"/>
      <c r="Q311" s="74"/>
      <c r="R311" s="74"/>
      <c r="S311" s="73"/>
      <c r="T311" s="73"/>
      <c r="U311" s="73"/>
      <c r="V311" s="73"/>
      <c r="W311" s="73"/>
      <c r="X311" s="73"/>
      <c r="Y311" s="73"/>
      <c r="Z311" s="73"/>
    </row>
    <row r="312" spans="1:26" ht="12.75" customHeight="1">
      <c r="A312" s="73"/>
      <c r="B312" s="73"/>
      <c r="C312" s="73"/>
      <c r="D312" s="73"/>
      <c r="E312" s="73"/>
      <c r="F312" s="590"/>
      <c r="G312" s="591"/>
      <c r="H312" s="988"/>
      <c r="I312" s="73"/>
      <c r="J312" s="73"/>
      <c r="K312" s="74"/>
      <c r="L312" s="74"/>
      <c r="M312" s="989"/>
      <c r="N312" s="74"/>
      <c r="O312" s="74"/>
      <c r="P312" s="74"/>
      <c r="Q312" s="74"/>
      <c r="R312" s="74"/>
      <c r="S312" s="73"/>
      <c r="T312" s="73"/>
      <c r="U312" s="73"/>
      <c r="V312" s="73"/>
      <c r="W312" s="73"/>
      <c r="X312" s="73"/>
      <c r="Y312" s="73"/>
      <c r="Z312" s="73"/>
    </row>
    <row r="313" spans="1:26" ht="12.75" customHeight="1">
      <c r="A313" s="73"/>
      <c r="B313" s="73"/>
      <c r="C313" s="73"/>
      <c r="D313" s="73"/>
      <c r="E313" s="73"/>
      <c r="F313" s="590"/>
      <c r="G313" s="591"/>
      <c r="H313" s="988"/>
      <c r="I313" s="73"/>
      <c r="J313" s="73"/>
      <c r="K313" s="74"/>
      <c r="L313" s="74"/>
      <c r="M313" s="989"/>
      <c r="N313" s="74"/>
      <c r="O313" s="74"/>
      <c r="P313" s="74"/>
      <c r="Q313" s="74"/>
      <c r="R313" s="74"/>
      <c r="S313" s="73"/>
      <c r="T313" s="73"/>
      <c r="U313" s="73"/>
      <c r="V313" s="73"/>
      <c r="W313" s="73"/>
      <c r="X313" s="73"/>
      <c r="Y313" s="73"/>
      <c r="Z313" s="73"/>
    </row>
    <row r="314" spans="1:26" ht="12.75" customHeight="1">
      <c r="A314" s="73"/>
      <c r="B314" s="73"/>
      <c r="C314" s="73"/>
      <c r="D314" s="73"/>
      <c r="E314" s="73"/>
      <c r="F314" s="590"/>
      <c r="G314" s="591"/>
      <c r="H314" s="988"/>
      <c r="I314" s="73"/>
      <c r="J314" s="73"/>
      <c r="K314" s="74"/>
      <c r="L314" s="74"/>
      <c r="M314" s="989"/>
      <c r="N314" s="74"/>
      <c r="O314" s="74"/>
      <c r="P314" s="74"/>
      <c r="Q314" s="74"/>
      <c r="R314" s="74"/>
      <c r="S314" s="73"/>
      <c r="T314" s="73"/>
      <c r="U314" s="73"/>
      <c r="V314" s="73"/>
      <c r="W314" s="73"/>
      <c r="X314" s="73"/>
      <c r="Y314" s="73"/>
      <c r="Z314" s="73"/>
    </row>
    <row r="315" spans="1:26" ht="12.75" customHeight="1">
      <c r="A315" s="73"/>
      <c r="B315" s="73"/>
      <c r="C315" s="73"/>
      <c r="D315" s="73"/>
      <c r="E315" s="73"/>
      <c r="F315" s="590"/>
      <c r="G315" s="591"/>
      <c r="H315" s="988"/>
      <c r="I315" s="73"/>
      <c r="J315" s="73"/>
      <c r="K315" s="74"/>
      <c r="L315" s="74"/>
      <c r="M315" s="989"/>
      <c r="N315" s="74"/>
      <c r="O315" s="74"/>
      <c r="P315" s="74"/>
      <c r="Q315" s="74"/>
      <c r="R315" s="74"/>
      <c r="S315" s="73"/>
      <c r="T315" s="73"/>
      <c r="U315" s="73"/>
      <c r="V315" s="73"/>
      <c r="W315" s="73"/>
      <c r="X315" s="73"/>
      <c r="Y315" s="73"/>
      <c r="Z315" s="73"/>
    </row>
    <row r="316" spans="1:26" ht="12.75" customHeight="1">
      <c r="A316" s="73"/>
      <c r="B316" s="73"/>
      <c r="C316" s="73"/>
      <c r="D316" s="73"/>
      <c r="E316" s="73"/>
      <c r="F316" s="590"/>
      <c r="G316" s="591"/>
      <c r="H316" s="988"/>
      <c r="I316" s="73"/>
      <c r="J316" s="73"/>
      <c r="K316" s="74"/>
      <c r="L316" s="74"/>
      <c r="M316" s="989"/>
      <c r="N316" s="74"/>
      <c r="O316" s="74"/>
      <c r="P316" s="74"/>
      <c r="Q316" s="74"/>
      <c r="R316" s="74"/>
      <c r="S316" s="73"/>
      <c r="T316" s="73"/>
      <c r="U316" s="73"/>
      <c r="V316" s="73"/>
      <c r="W316" s="73"/>
      <c r="X316" s="73"/>
      <c r="Y316" s="73"/>
      <c r="Z316" s="73"/>
    </row>
    <row r="317" spans="1:26" ht="12.75" customHeight="1">
      <c r="A317" s="73"/>
      <c r="B317" s="73"/>
      <c r="C317" s="73"/>
      <c r="D317" s="73"/>
      <c r="E317" s="73"/>
      <c r="F317" s="590"/>
      <c r="G317" s="591"/>
      <c r="H317" s="988"/>
      <c r="I317" s="73"/>
      <c r="J317" s="73"/>
      <c r="K317" s="74"/>
      <c r="L317" s="74"/>
      <c r="M317" s="989"/>
      <c r="N317" s="74"/>
      <c r="O317" s="74"/>
      <c r="P317" s="74"/>
      <c r="Q317" s="74"/>
      <c r="R317" s="74"/>
      <c r="S317" s="73"/>
      <c r="T317" s="73"/>
      <c r="U317" s="73"/>
      <c r="V317" s="73"/>
      <c r="W317" s="73"/>
      <c r="X317" s="73"/>
      <c r="Y317" s="73"/>
      <c r="Z317" s="73"/>
    </row>
    <row r="318" spans="1:26" ht="12.75" customHeight="1">
      <c r="A318" s="73"/>
      <c r="B318" s="73"/>
      <c r="C318" s="73"/>
      <c r="D318" s="73"/>
      <c r="E318" s="73"/>
      <c r="F318" s="590"/>
      <c r="G318" s="591"/>
      <c r="H318" s="988"/>
      <c r="I318" s="73"/>
      <c r="J318" s="73"/>
      <c r="K318" s="74"/>
      <c r="L318" s="74"/>
      <c r="M318" s="989"/>
      <c r="N318" s="74"/>
      <c r="O318" s="74"/>
      <c r="P318" s="74"/>
      <c r="Q318" s="74"/>
      <c r="R318" s="74"/>
      <c r="S318" s="73"/>
      <c r="T318" s="73"/>
      <c r="U318" s="73"/>
      <c r="V318" s="73"/>
      <c r="W318" s="73"/>
      <c r="X318" s="73"/>
      <c r="Y318" s="73"/>
      <c r="Z318" s="73"/>
    </row>
    <row r="319" spans="1:26" ht="12.75" customHeight="1">
      <c r="A319" s="73"/>
      <c r="B319" s="73"/>
      <c r="C319" s="73"/>
      <c r="D319" s="73"/>
      <c r="E319" s="73"/>
      <c r="F319" s="590"/>
      <c r="G319" s="591"/>
      <c r="H319" s="988"/>
      <c r="I319" s="73"/>
      <c r="J319" s="73"/>
      <c r="K319" s="74"/>
      <c r="L319" s="74"/>
      <c r="M319" s="989"/>
      <c r="N319" s="74"/>
      <c r="O319" s="74"/>
      <c r="P319" s="74"/>
      <c r="Q319" s="74"/>
      <c r="R319" s="74"/>
      <c r="S319" s="73"/>
      <c r="T319" s="73"/>
      <c r="U319" s="73"/>
      <c r="V319" s="73"/>
      <c r="W319" s="73"/>
      <c r="X319" s="73"/>
      <c r="Y319" s="73"/>
      <c r="Z319" s="73"/>
    </row>
    <row r="320" spans="1:26" ht="12.75" customHeight="1">
      <c r="A320" s="73"/>
      <c r="B320" s="73"/>
      <c r="C320" s="73"/>
      <c r="D320" s="73"/>
      <c r="E320" s="73"/>
      <c r="F320" s="590"/>
      <c r="G320" s="591"/>
      <c r="H320" s="988"/>
      <c r="I320" s="73"/>
      <c r="J320" s="73"/>
      <c r="K320" s="74"/>
      <c r="L320" s="74"/>
      <c r="M320" s="989"/>
      <c r="N320" s="74"/>
      <c r="O320" s="74"/>
      <c r="P320" s="74"/>
      <c r="Q320" s="74"/>
      <c r="R320" s="74"/>
      <c r="S320" s="73"/>
      <c r="T320" s="73"/>
      <c r="U320" s="73"/>
      <c r="V320" s="73"/>
      <c r="W320" s="73"/>
      <c r="X320" s="73"/>
      <c r="Y320" s="73"/>
      <c r="Z320" s="73"/>
    </row>
    <row r="321" spans="1:26" ht="12.75" customHeight="1">
      <c r="A321" s="73"/>
      <c r="B321" s="73"/>
      <c r="C321" s="73"/>
      <c r="D321" s="73"/>
      <c r="E321" s="73"/>
      <c r="F321" s="590"/>
      <c r="G321" s="591"/>
      <c r="H321" s="988"/>
      <c r="I321" s="73"/>
      <c r="J321" s="73"/>
      <c r="K321" s="74"/>
      <c r="L321" s="74"/>
      <c r="M321" s="989"/>
      <c r="N321" s="74"/>
      <c r="O321" s="74"/>
      <c r="P321" s="74"/>
      <c r="Q321" s="74"/>
      <c r="R321" s="74"/>
      <c r="S321" s="73"/>
      <c r="T321" s="73"/>
      <c r="U321" s="73"/>
      <c r="V321" s="73"/>
      <c r="W321" s="73"/>
      <c r="X321" s="73"/>
      <c r="Y321" s="73"/>
      <c r="Z321" s="73"/>
    </row>
    <row r="322" spans="1:26" ht="12.75" customHeight="1">
      <c r="A322" s="73"/>
      <c r="B322" s="73"/>
      <c r="C322" s="73"/>
      <c r="D322" s="73"/>
      <c r="E322" s="73"/>
      <c r="F322" s="590"/>
      <c r="G322" s="591"/>
      <c r="H322" s="988"/>
      <c r="I322" s="73"/>
      <c r="J322" s="73"/>
      <c r="K322" s="74"/>
      <c r="L322" s="74"/>
      <c r="M322" s="989"/>
      <c r="N322" s="74"/>
      <c r="O322" s="74"/>
      <c r="P322" s="74"/>
      <c r="Q322" s="74"/>
      <c r="R322" s="74"/>
      <c r="S322" s="73"/>
      <c r="T322" s="73"/>
      <c r="U322" s="73"/>
      <c r="V322" s="73"/>
      <c r="W322" s="73"/>
      <c r="X322" s="73"/>
      <c r="Y322" s="73"/>
      <c r="Z322" s="73"/>
    </row>
    <row r="323" spans="1:26" ht="12.75" customHeight="1">
      <c r="A323" s="73"/>
      <c r="B323" s="73"/>
      <c r="C323" s="73"/>
      <c r="D323" s="73"/>
      <c r="E323" s="73"/>
      <c r="F323" s="590"/>
      <c r="G323" s="591"/>
      <c r="H323" s="988"/>
      <c r="I323" s="73"/>
      <c r="J323" s="73"/>
      <c r="K323" s="74"/>
      <c r="L323" s="74"/>
      <c r="M323" s="989"/>
      <c r="N323" s="74"/>
      <c r="O323" s="74"/>
      <c r="P323" s="74"/>
      <c r="Q323" s="74"/>
      <c r="R323" s="74"/>
      <c r="S323" s="73"/>
      <c r="T323" s="73"/>
      <c r="U323" s="73"/>
      <c r="V323" s="73"/>
      <c r="W323" s="73"/>
      <c r="X323" s="73"/>
      <c r="Y323" s="73"/>
      <c r="Z323" s="73"/>
    </row>
    <row r="324" spans="1:26" ht="12.75" customHeight="1">
      <c r="A324" s="73"/>
      <c r="B324" s="73"/>
      <c r="C324" s="73"/>
      <c r="D324" s="73"/>
      <c r="E324" s="73"/>
      <c r="F324" s="590"/>
      <c r="G324" s="591"/>
      <c r="H324" s="988"/>
      <c r="I324" s="73"/>
      <c r="J324" s="73"/>
      <c r="K324" s="74"/>
      <c r="L324" s="74"/>
      <c r="M324" s="989"/>
      <c r="N324" s="74"/>
      <c r="O324" s="74"/>
      <c r="P324" s="74"/>
      <c r="Q324" s="74"/>
      <c r="R324" s="74"/>
      <c r="S324" s="73"/>
      <c r="T324" s="73"/>
      <c r="U324" s="73"/>
      <c r="V324" s="73"/>
      <c r="W324" s="73"/>
      <c r="X324" s="73"/>
      <c r="Y324" s="73"/>
      <c r="Z324" s="73"/>
    </row>
    <row r="325" spans="1:26" ht="12.75" customHeight="1">
      <c r="A325" s="73"/>
      <c r="B325" s="73"/>
      <c r="C325" s="73"/>
      <c r="D325" s="73"/>
      <c r="E325" s="73"/>
      <c r="F325" s="590"/>
      <c r="G325" s="591"/>
      <c r="H325" s="988"/>
      <c r="I325" s="73"/>
      <c r="J325" s="73"/>
      <c r="K325" s="74"/>
      <c r="L325" s="74"/>
      <c r="M325" s="989"/>
      <c r="N325" s="74"/>
      <c r="O325" s="74"/>
      <c r="P325" s="74"/>
      <c r="Q325" s="74"/>
      <c r="R325" s="74"/>
      <c r="S325" s="73"/>
      <c r="T325" s="73"/>
      <c r="U325" s="73"/>
      <c r="V325" s="73"/>
      <c r="W325" s="73"/>
      <c r="X325" s="73"/>
      <c r="Y325" s="73"/>
      <c r="Z325" s="73"/>
    </row>
    <row r="326" spans="1:26" ht="12.75" customHeight="1">
      <c r="A326" s="73"/>
      <c r="B326" s="73"/>
      <c r="C326" s="73"/>
      <c r="D326" s="73"/>
      <c r="E326" s="73"/>
      <c r="F326" s="590"/>
      <c r="G326" s="591"/>
      <c r="H326" s="988"/>
      <c r="I326" s="73"/>
      <c r="J326" s="73"/>
      <c r="K326" s="74"/>
      <c r="L326" s="74"/>
      <c r="M326" s="989"/>
      <c r="N326" s="74"/>
      <c r="O326" s="74"/>
      <c r="P326" s="74"/>
      <c r="Q326" s="74"/>
      <c r="R326" s="74"/>
      <c r="S326" s="73"/>
      <c r="T326" s="73"/>
      <c r="U326" s="73"/>
      <c r="V326" s="73"/>
      <c r="W326" s="73"/>
      <c r="X326" s="73"/>
      <c r="Y326" s="73"/>
      <c r="Z326" s="73"/>
    </row>
    <row r="327" spans="1:26" ht="12.75" customHeight="1">
      <c r="A327" s="73"/>
      <c r="B327" s="73"/>
      <c r="C327" s="73"/>
      <c r="D327" s="73"/>
      <c r="E327" s="73"/>
      <c r="F327" s="590"/>
      <c r="G327" s="591"/>
      <c r="H327" s="988"/>
      <c r="I327" s="73"/>
      <c r="J327" s="73"/>
      <c r="K327" s="74"/>
      <c r="L327" s="74"/>
      <c r="M327" s="989"/>
      <c r="N327" s="74"/>
      <c r="O327" s="74"/>
      <c r="P327" s="74"/>
      <c r="Q327" s="74"/>
      <c r="R327" s="74"/>
      <c r="S327" s="73"/>
      <c r="T327" s="73"/>
      <c r="U327" s="73"/>
      <c r="V327" s="73"/>
      <c r="W327" s="73"/>
      <c r="X327" s="73"/>
      <c r="Y327" s="73"/>
      <c r="Z327" s="73"/>
    </row>
    <row r="328" spans="1:26" ht="12.75" customHeight="1">
      <c r="A328" s="73"/>
      <c r="B328" s="73"/>
      <c r="C328" s="73"/>
      <c r="D328" s="73"/>
      <c r="E328" s="73"/>
      <c r="F328" s="590"/>
      <c r="G328" s="591"/>
      <c r="H328" s="988"/>
      <c r="I328" s="73"/>
      <c r="J328" s="73"/>
      <c r="K328" s="74"/>
      <c r="L328" s="74"/>
      <c r="M328" s="989"/>
      <c r="N328" s="74"/>
      <c r="O328" s="74"/>
      <c r="P328" s="74"/>
      <c r="Q328" s="74"/>
      <c r="R328" s="74"/>
      <c r="S328" s="73"/>
      <c r="T328" s="73"/>
      <c r="U328" s="73"/>
      <c r="V328" s="73"/>
      <c r="W328" s="73"/>
      <c r="X328" s="73"/>
      <c r="Y328" s="73"/>
      <c r="Z328" s="73"/>
    </row>
    <row r="329" spans="1:26" ht="12.75" customHeight="1">
      <c r="A329" s="73"/>
      <c r="B329" s="73"/>
      <c r="C329" s="73"/>
      <c r="D329" s="73"/>
      <c r="E329" s="73"/>
      <c r="F329" s="590"/>
      <c r="G329" s="591"/>
      <c r="H329" s="988"/>
      <c r="I329" s="73"/>
      <c r="J329" s="73"/>
      <c r="K329" s="74"/>
      <c r="L329" s="74"/>
      <c r="M329" s="989"/>
      <c r="N329" s="74"/>
      <c r="O329" s="74"/>
      <c r="P329" s="74"/>
      <c r="Q329" s="74"/>
      <c r="R329" s="74"/>
      <c r="S329" s="73"/>
      <c r="T329" s="73"/>
      <c r="U329" s="73"/>
      <c r="V329" s="73"/>
      <c r="W329" s="73"/>
      <c r="X329" s="73"/>
      <c r="Y329" s="73"/>
      <c r="Z329" s="73"/>
    </row>
    <row r="330" spans="1:26" ht="12.75" customHeight="1">
      <c r="A330" s="73"/>
      <c r="B330" s="73"/>
      <c r="C330" s="73"/>
      <c r="D330" s="73"/>
      <c r="E330" s="73"/>
      <c r="F330" s="590"/>
      <c r="G330" s="591"/>
      <c r="H330" s="988"/>
      <c r="I330" s="73"/>
      <c r="J330" s="73"/>
      <c r="K330" s="74"/>
      <c r="L330" s="74"/>
      <c r="M330" s="989"/>
      <c r="N330" s="74"/>
      <c r="O330" s="74"/>
      <c r="P330" s="74"/>
      <c r="Q330" s="74"/>
      <c r="R330" s="74"/>
      <c r="S330" s="73"/>
      <c r="T330" s="73"/>
      <c r="U330" s="73"/>
      <c r="V330" s="73"/>
      <c r="W330" s="73"/>
      <c r="X330" s="73"/>
      <c r="Y330" s="73"/>
      <c r="Z330" s="73"/>
    </row>
    <row r="331" spans="1:26" ht="12.75" customHeight="1">
      <c r="A331" s="73"/>
      <c r="B331" s="73"/>
      <c r="C331" s="73"/>
      <c r="D331" s="73"/>
      <c r="E331" s="73"/>
      <c r="F331" s="590"/>
      <c r="G331" s="591"/>
      <c r="H331" s="988"/>
      <c r="I331" s="73"/>
      <c r="J331" s="73"/>
      <c r="K331" s="74"/>
      <c r="L331" s="74"/>
      <c r="M331" s="989"/>
      <c r="N331" s="74"/>
      <c r="O331" s="74"/>
      <c r="P331" s="74"/>
      <c r="Q331" s="74"/>
      <c r="R331" s="74"/>
      <c r="S331" s="73"/>
      <c r="T331" s="73"/>
      <c r="U331" s="73"/>
      <c r="V331" s="73"/>
      <c r="W331" s="73"/>
      <c r="X331" s="73"/>
      <c r="Y331" s="73"/>
      <c r="Z331" s="73"/>
    </row>
    <row r="332" spans="1:26" ht="12.75" customHeight="1">
      <c r="A332" s="73"/>
      <c r="B332" s="73"/>
      <c r="C332" s="73"/>
      <c r="D332" s="73"/>
      <c r="E332" s="73"/>
      <c r="F332" s="590"/>
      <c r="G332" s="591"/>
      <c r="H332" s="988"/>
      <c r="I332" s="73"/>
      <c r="J332" s="73"/>
      <c r="K332" s="74"/>
      <c r="L332" s="74"/>
      <c r="M332" s="989"/>
      <c r="N332" s="74"/>
      <c r="O332" s="74"/>
      <c r="P332" s="74"/>
      <c r="Q332" s="74"/>
      <c r="R332" s="74"/>
      <c r="S332" s="73"/>
      <c r="T332" s="73"/>
      <c r="U332" s="73"/>
      <c r="V332" s="73"/>
      <c r="W332" s="73"/>
      <c r="X332" s="73"/>
      <c r="Y332" s="73"/>
      <c r="Z332" s="73"/>
    </row>
    <row r="333" spans="1:26" ht="12.75" customHeight="1">
      <c r="A333" s="73"/>
      <c r="B333" s="73"/>
      <c r="C333" s="73"/>
      <c r="D333" s="73"/>
      <c r="E333" s="73"/>
      <c r="F333" s="590"/>
      <c r="G333" s="591"/>
      <c r="H333" s="988"/>
      <c r="I333" s="73"/>
      <c r="J333" s="73"/>
      <c r="K333" s="74"/>
      <c r="L333" s="74"/>
      <c r="M333" s="989"/>
      <c r="N333" s="74"/>
      <c r="O333" s="74"/>
      <c r="P333" s="74"/>
      <c r="Q333" s="74"/>
      <c r="R333" s="74"/>
      <c r="S333" s="73"/>
      <c r="T333" s="73"/>
      <c r="U333" s="73"/>
      <c r="V333" s="73"/>
      <c r="W333" s="73"/>
      <c r="X333" s="73"/>
      <c r="Y333" s="73"/>
      <c r="Z333" s="73"/>
    </row>
    <row r="334" spans="1:26" ht="12.75" customHeight="1">
      <c r="A334" s="73"/>
      <c r="B334" s="73"/>
      <c r="C334" s="73"/>
      <c r="D334" s="73"/>
      <c r="E334" s="73"/>
      <c r="F334" s="590"/>
      <c r="G334" s="591"/>
      <c r="H334" s="988"/>
      <c r="I334" s="73"/>
      <c r="J334" s="73"/>
      <c r="K334" s="74"/>
      <c r="L334" s="74"/>
      <c r="M334" s="989"/>
      <c r="N334" s="74"/>
      <c r="O334" s="74"/>
      <c r="P334" s="74"/>
      <c r="Q334" s="74"/>
      <c r="R334" s="74"/>
      <c r="S334" s="73"/>
      <c r="T334" s="73"/>
      <c r="U334" s="73"/>
      <c r="V334" s="73"/>
      <c r="W334" s="73"/>
      <c r="X334" s="73"/>
      <c r="Y334" s="73"/>
      <c r="Z334" s="73"/>
    </row>
    <row r="335" spans="1:26" ht="12.75" customHeight="1">
      <c r="A335" s="73"/>
      <c r="B335" s="73"/>
      <c r="C335" s="73"/>
      <c r="D335" s="73"/>
      <c r="E335" s="73"/>
      <c r="F335" s="590"/>
      <c r="G335" s="591"/>
      <c r="H335" s="988"/>
      <c r="I335" s="73"/>
      <c r="J335" s="73"/>
      <c r="K335" s="74"/>
      <c r="L335" s="74"/>
      <c r="M335" s="989"/>
      <c r="N335" s="74"/>
      <c r="O335" s="74"/>
      <c r="P335" s="74"/>
      <c r="Q335" s="74"/>
      <c r="R335" s="74"/>
      <c r="S335" s="73"/>
      <c r="T335" s="73"/>
      <c r="U335" s="73"/>
      <c r="V335" s="73"/>
      <c r="W335" s="73"/>
      <c r="X335" s="73"/>
      <c r="Y335" s="73"/>
      <c r="Z335" s="73"/>
    </row>
    <row r="336" spans="1:26" ht="12.75" customHeight="1">
      <c r="A336" s="73"/>
      <c r="B336" s="73"/>
      <c r="C336" s="73"/>
      <c r="D336" s="73"/>
      <c r="E336" s="73"/>
      <c r="F336" s="590"/>
      <c r="G336" s="591"/>
      <c r="H336" s="988"/>
      <c r="I336" s="73"/>
      <c r="J336" s="73"/>
      <c r="K336" s="74"/>
      <c r="L336" s="74"/>
      <c r="M336" s="989"/>
      <c r="N336" s="74"/>
      <c r="O336" s="74"/>
      <c r="P336" s="74"/>
      <c r="Q336" s="74"/>
      <c r="R336" s="74"/>
      <c r="S336" s="73"/>
      <c r="T336" s="73"/>
      <c r="U336" s="73"/>
      <c r="V336" s="73"/>
      <c r="W336" s="73"/>
      <c r="X336" s="73"/>
      <c r="Y336" s="73"/>
      <c r="Z336" s="73"/>
    </row>
    <row r="337" spans="1:26" ht="12.75" customHeight="1">
      <c r="A337" s="73"/>
      <c r="B337" s="73"/>
      <c r="C337" s="73"/>
      <c r="D337" s="73"/>
      <c r="E337" s="73"/>
      <c r="F337" s="590"/>
      <c r="G337" s="591"/>
      <c r="H337" s="988"/>
      <c r="I337" s="73"/>
      <c r="J337" s="73"/>
      <c r="K337" s="74"/>
      <c r="L337" s="74"/>
      <c r="M337" s="989"/>
      <c r="N337" s="74"/>
      <c r="O337" s="74"/>
      <c r="P337" s="74"/>
      <c r="Q337" s="74"/>
      <c r="R337" s="74"/>
      <c r="S337" s="73"/>
      <c r="T337" s="73"/>
      <c r="U337" s="73"/>
      <c r="V337" s="73"/>
      <c r="W337" s="73"/>
      <c r="X337" s="73"/>
      <c r="Y337" s="73"/>
      <c r="Z337" s="73"/>
    </row>
    <row r="338" spans="1:26" ht="12.75" customHeight="1">
      <c r="A338" s="73"/>
      <c r="B338" s="73"/>
      <c r="C338" s="73"/>
      <c r="D338" s="73"/>
      <c r="E338" s="73"/>
      <c r="F338" s="590"/>
      <c r="G338" s="591"/>
      <c r="H338" s="988"/>
      <c r="I338" s="73"/>
      <c r="J338" s="73"/>
      <c r="K338" s="74"/>
      <c r="L338" s="74"/>
      <c r="M338" s="989"/>
      <c r="N338" s="74"/>
      <c r="O338" s="74"/>
      <c r="P338" s="74"/>
      <c r="Q338" s="74"/>
      <c r="R338" s="74"/>
      <c r="S338" s="73"/>
      <c r="T338" s="73"/>
      <c r="U338" s="73"/>
      <c r="V338" s="73"/>
      <c r="W338" s="73"/>
      <c r="X338" s="73"/>
      <c r="Y338" s="73"/>
      <c r="Z338" s="73"/>
    </row>
    <row r="339" spans="1:26" ht="12.75" customHeight="1">
      <c r="A339" s="73"/>
      <c r="B339" s="73"/>
      <c r="C339" s="73"/>
      <c r="D339" s="73"/>
      <c r="E339" s="73"/>
      <c r="F339" s="590"/>
      <c r="G339" s="591"/>
      <c r="H339" s="988"/>
      <c r="I339" s="73"/>
      <c r="J339" s="73"/>
      <c r="K339" s="74"/>
      <c r="L339" s="74"/>
      <c r="M339" s="989"/>
      <c r="N339" s="74"/>
      <c r="O339" s="74"/>
      <c r="P339" s="74"/>
      <c r="Q339" s="74"/>
      <c r="R339" s="74"/>
      <c r="S339" s="73"/>
      <c r="T339" s="73"/>
      <c r="U339" s="73"/>
      <c r="V339" s="73"/>
      <c r="W339" s="73"/>
      <c r="X339" s="73"/>
      <c r="Y339" s="73"/>
      <c r="Z339" s="73"/>
    </row>
    <row r="340" spans="1:26" ht="12.75" customHeight="1">
      <c r="A340" s="73"/>
      <c r="B340" s="73"/>
      <c r="C340" s="73"/>
      <c r="D340" s="73"/>
      <c r="E340" s="73"/>
      <c r="F340" s="590"/>
      <c r="G340" s="591"/>
      <c r="H340" s="988"/>
      <c r="I340" s="73"/>
      <c r="J340" s="73"/>
      <c r="K340" s="74"/>
      <c r="L340" s="74"/>
      <c r="M340" s="989"/>
      <c r="N340" s="74"/>
      <c r="O340" s="74"/>
      <c r="P340" s="74"/>
      <c r="Q340" s="74"/>
      <c r="R340" s="74"/>
      <c r="S340" s="73"/>
      <c r="T340" s="73"/>
      <c r="U340" s="73"/>
      <c r="V340" s="73"/>
      <c r="W340" s="73"/>
      <c r="X340" s="73"/>
      <c r="Y340" s="73"/>
      <c r="Z340" s="73"/>
    </row>
    <row r="341" spans="1:26" ht="12.75" customHeight="1">
      <c r="A341" s="73"/>
      <c r="B341" s="73"/>
      <c r="C341" s="73"/>
      <c r="D341" s="73"/>
      <c r="E341" s="73"/>
      <c r="F341" s="590"/>
      <c r="G341" s="591"/>
      <c r="H341" s="988"/>
      <c r="I341" s="73"/>
      <c r="J341" s="73"/>
      <c r="K341" s="74"/>
      <c r="L341" s="74"/>
      <c r="M341" s="989"/>
      <c r="N341" s="74"/>
      <c r="O341" s="74"/>
      <c r="P341" s="74"/>
      <c r="Q341" s="74"/>
      <c r="R341" s="74"/>
      <c r="S341" s="73"/>
      <c r="T341" s="73"/>
      <c r="U341" s="73"/>
      <c r="V341" s="73"/>
      <c r="W341" s="73"/>
      <c r="X341" s="73"/>
      <c r="Y341" s="73"/>
      <c r="Z341" s="73"/>
    </row>
    <row r="342" spans="1:26" ht="12.75" customHeight="1">
      <c r="A342" s="73"/>
      <c r="B342" s="73"/>
      <c r="C342" s="73"/>
      <c r="D342" s="73"/>
      <c r="E342" s="73"/>
      <c r="F342" s="590"/>
      <c r="G342" s="591"/>
      <c r="H342" s="988"/>
      <c r="I342" s="73"/>
      <c r="J342" s="73"/>
      <c r="K342" s="74"/>
      <c r="L342" s="74"/>
      <c r="M342" s="989"/>
      <c r="N342" s="74"/>
      <c r="O342" s="74"/>
      <c r="P342" s="74"/>
      <c r="Q342" s="74"/>
      <c r="R342" s="74"/>
      <c r="S342" s="73"/>
      <c r="T342" s="73"/>
      <c r="U342" s="73"/>
      <c r="V342" s="73"/>
      <c r="W342" s="73"/>
      <c r="X342" s="73"/>
      <c r="Y342" s="73"/>
      <c r="Z342" s="73"/>
    </row>
    <row r="343" spans="1:26" ht="12.75" customHeight="1">
      <c r="A343" s="73"/>
      <c r="B343" s="73"/>
      <c r="C343" s="73"/>
      <c r="D343" s="73"/>
      <c r="E343" s="73"/>
      <c r="F343" s="590"/>
      <c r="G343" s="591"/>
      <c r="H343" s="988"/>
      <c r="I343" s="73"/>
      <c r="J343" s="73"/>
      <c r="K343" s="74"/>
      <c r="L343" s="74"/>
      <c r="M343" s="989"/>
      <c r="N343" s="74"/>
      <c r="O343" s="74"/>
      <c r="P343" s="74"/>
      <c r="Q343" s="74"/>
      <c r="R343" s="74"/>
      <c r="S343" s="73"/>
      <c r="T343" s="73"/>
      <c r="U343" s="73"/>
      <c r="V343" s="73"/>
      <c r="W343" s="73"/>
      <c r="X343" s="73"/>
      <c r="Y343" s="73"/>
      <c r="Z343" s="73"/>
    </row>
    <row r="344" spans="1:26" ht="12.75" customHeight="1">
      <c r="A344" s="73"/>
      <c r="B344" s="73"/>
      <c r="C344" s="73"/>
      <c r="D344" s="73"/>
      <c r="E344" s="73"/>
      <c r="F344" s="590"/>
      <c r="G344" s="591"/>
      <c r="H344" s="988"/>
      <c r="I344" s="73"/>
      <c r="J344" s="73"/>
      <c r="K344" s="74"/>
      <c r="L344" s="74"/>
      <c r="M344" s="989"/>
      <c r="N344" s="74"/>
      <c r="O344" s="74"/>
      <c r="P344" s="74"/>
      <c r="Q344" s="74"/>
      <c r="R344" s="74"/>
      <c r="S344" s="73"/>
      <c r="T344" s="73"/>
      <c r="U344" s="73"/>
      <c r="V344" s="73"/>
      <c r="W344" s="73"/>
      <c r="X344" s="73"/>
      <c r="Y344" s="73"/>
      <c r="Z344" s="73"/>
    </row>
    <row r="345" spans="1:26" ht="12.75" customHeight="1">
      <c r="A345" s="73"/>
      <c r="B345" s="73"/>
      <c r="C345" s="73"/>
      <c r="D345" s="73"/>
      <c r="E345" s="73"/>
      <c r="F345" s="590"/>
      <c r="G345" s="591"/>
      <c r="H345" s="988"/>
      <c r="I345" s="73"/>
      <c r="J345" s="73"/>
      <c r="K345" s="74"/>
      <c r="L345" s="74"/>
      <c r="M345" s="989"/>
      <c r="N345" s="74"/>
      <c r="O345" s="74"/>
      <c r="P345" s="74"/>
      <c r="Q345" s="74"/>
      <c r="R345" s="74"/>
      <c r="S345" s="73"/>
      <c r="T345" s="73"/>
      <c r="U345" s="73"/>
      <c r="V345" s="73"/>
      <c r="W345" s="73"/>
      <c r="X345" s="73"/>
      <c r="Y345" s="73"/>
      <c r="Z345" s="73"/>
    </row>
    <row r="346" spans="1:26" ht="12.75" customHeight="1">
      <c r="A346" s="73"/>
      <c r="B346" s="73"/>
      <c r="C346" s="73"/>
      <c r="D346" s="73"/>
      <c r="E346" s="73"/>
      <c r="F346" s="590"/>
      <c r="G346" s="591"/>
      <c r="H346" s="988"/>
      <c r="I346" s="73"/>
      <c r="J346" s="73"/>
      <c r="K346" s="74"/>
      <c r="L346" s="74"/>
      <c r="M346" s="989"/>
      <c r="N346" s="74"/>
      <c r="O346" s="74"/>
      <c r="P346" s="74"/>
      <c r="Q346" s="74"/>
      <c r="R346" s="74"/>
      <c r="S346" s="73"/>
      <c r="T346" s="73"/>
      <c r="U346" s="73"/>
      <c r="V346" s="73"/>
      <c r="W346" s="73"/>
      <c r="X346" s="73"/>
      <c r="Y346" s="73"/>
      <c r="Z346" s="73"/>
    </row>
    <row r="347" spans="1:26" ht="12.75" customHeight="1">
      <c r="A347" s="73"/>
      <c r="B347" s="73"/>
      <c r="C347" s="73"/>
      <c r="D347" s="73"/>
      <c r="E347" s="73"/>
      <c r="F347" s="590"/>
      <c r="G347" s="591"/>
      <c r="H347" s="988"/>
      <c r="I347" s="73"/>
      <c r="J347" s="73"/>
      <c r="K347" s="74"/>
      <c r="L347" s="74"/>
      <c r="M347" s="989"/>
      <c r="N347" s="74"/>
      <c r="O347" s="74"/>
      <c r="P347" s="74"/>
      <c r="Q347" s="74"/>
      <c r="R347" s="74"/>
      <c r="S347" s="73"/>
      <c r="T347" s="73"/>
      <c r="U347" s="73"/>
      <c r="V347" s="73"/>
      <c r="W347" s="73"/>
      <c r="X347" s="73"/>
      <c r="Y347" s="73"/>
      <c r="Z347" s="73"/>
    </row>
    <row r="348" spans="1:26" ht="12.75" customHeight="1">
      <c r="A348" s="73"/>
      <c r="B348" s="73"/>
      <c r="C348" s="73"/>
      <c r="D348" s="73"/>
      <c r="E348" s="73"/>
      <c r="F348" s="590"/>
      <c r="G348" s="591"/>
      <c r="H348" s="988"/>
      <c r="I348" s="73"/>
      <c r="J348" s="73"/>
      <c r="K348" s="74"/>
      <c r="L348" s="74"/>
      <c r="M348" s="989"/>
      <c r="N348" s="74"/>
      <c r="O348" s="74"/>
      <c r="P348" s="74"/>
      <c r="Q348" s="74"/>
      <c r="R348" s="74"/>
      <c r="S348" s="73"/>
      <c r="T348" s="73"/>
      <c r="U348" s="73"/>
      <c r="V348" s="73"/>
      <c r="W348" s="73"/>
      <c r="X348" s="73"/>
      <c r="Y348" s="73"/>
      <c r="Z348" s="73"/>
    </row>
    <row r="349" spans="1:26" ht="12.75" customHeight="1">
      <c r="A349" s="73"/>
      <c r="B349" s="73"/>
      <c r="C349" s="73"/>
      <c r="D349" s="73"/>
      <c r="E349" s="73"/>
      <c r="F349" s="590"/>
      <c r="G349" s="591"/>
      <c r="H349" s="988"/>
      <c r="I349" s="73"/>
      <c r="J349" s="73"/>
      <c r="K349" s="74"/>
      <c r="L349" s="74"/>
      <c r="M349" s="989"/>
      <c r="N349" s="74"/>
      <c r="O349" s="74"/>
      <c r="P349" s="74"/>
      <c r="Q349" s="74"/>
      <c r="R349" s="74"/>
      <c r="S349" s="73"/>
      <c r="T349" s="73"/>
      <c r="U349" s="73"/>
      <c r="V349" s="73"/>
      <c r="W349" s="73"/>
      <c r="X349" s="73"/>
      <c r="Y349" s="73"/>
      <c r="Z349" s="73"/>
    </row>
    <row r="350" spans="1:26" ht="12.75" customHeight="1">
      <c r="A350" s="73"/>
      <c r="B350" s="73"/>
      <c r="C350" s="73"/>
      <c r="D350" s="73"/>
      <c r="E350" s="73"/>
      <c r="F350" s="590"/>
      <c r="G350" s="591"/>
      <c r="H350" s="988"/>
      <c r="I350" s="73"/>
      <c r="J350" s="73"/>
      <c r="K350" s="74"/>
      <c r="L350" s="74"/>
      <c r="M350" s="989"/>
      <c r="N350" s="74"/>
      <c r="O350" s="74"/>
      <c r="P350" s="74"/>
      <c r="Q350" s="74"/>
      <c r="R350" s="74"/>
      <c r="S350" s="73"/>
      <c r="T350" s="73"/>
      <c r="U350" s="73"/>
      <c r="V350" s="73"/>
      <c r="W350" s="73"/>
      <c r="X350" s="73"/>
      <c r="Y350" s="73"/>
      <c r="Z350" s="73"/>
    </row>
    <row r="351" spans="1:26" ht="12.75" customHeight="1">
      <c r="A351" s="73"/>
      <c r="B351" s="73"/>
      <c r="C351" s="73"/>
      <c r="D351" s="73"/>
      <c r="E351" s="73"/>
      <c r="F351" s="590"/>
      <c r="G351" s="591"/>
      <c r="H351" s="988"/>
      <c r="I351" s="73"/>
      <c r="J351" s="73"/>
      <c r="K351" s="74"/>
      <c r="L351" s="74"/>
      <c r="M351" s="989"/>
      <c r="N351" s="74"/>
      <c r="O351" s="74"/>
      <c r="P351" s="74"/>
      <c r="Q351" s="74"/>
      <c r="R351" s="74"/>
      <c r="S351" s="73"/>
      <c r="T351" s="73"/>
      <c r="U351" s="73"/>
      <c r="V351" s="73"/>
      <c r="W351" s="73"/>
      <c r="X351" s="73"/>
      <c r="Y351" s="73"/>
      <c r="Z351" s="73"/>
    </row>
    <row r="352" spans="1:26" ht="12.75" customHeight="1">
      <c r="A352" s="73"/>
      <c r="B352" s="73"/>
      <c r="C352" s="73"/>
      <c r="D352" s="73"/>
      <c r="E352" s="73"/>
      <c r="F352" s="590"/>
      <c r="G352" s="591"/>
      <c r="H352" s="988"/>
      <c r="I352" s="73"/>
      <c r="J352" s="73"/>
      <c r="K352" s="74"/>
      <c r="L352" s="74"/>
      <c r="M352" s="989"/>
      <c r="N352" s="74"/>
      <c r="O352" s="74"/>
      <c r="P352" s="74"/>
      <c r="Q352" s="74"/>
      <c r="R352" s="74"/>
      <c r="S352" s="73"/>
      <c r="T352" s="73"/>
      <c r="U352" s="73"/>
      <c r="V352" s="73"/>
      <c r="W352" s="73"/>
      <c r="X352" s="73"/>
      <c r="Y352" s="73"/>
      <c r="Z352" s="73"/>
    </row>
    <row r="353" spans="1:26" ht="12.75" customHeight="1">
      <c r="A353" s="73"/>
      <c r="B353" s="73"/>
      <c r="C353" s="73"/>
      <c r="D353" s="73"/>
      <c r="E353" s="73"/>
      <c r="F353" s="590"/>
      <c r="G353" s="591"/>
      <c r="H353" s="988"/>
      <c r="I353" s="73"/>
      <c r="J353" s="73"/>
      <c r="K353" s="74"/>
      <c r="L353" s="74"/>
      <c r="M353" s="989"/>
      <c r="N353" s="74"/>
      <c r="O353" s="74"/>
      <c r="P353" s="74"/>
      <c r="Q353" s="74"/>
      <c r="R353" s="74"/>
      <c r="S353" s="73"/>
      <c r="T353" s="73"/>
      <c r="U353" s="73"/>
      <c r="V353" s="73"/>
      <c r="W353" s="73"/>
      <c r="X353" s="73"/>
      <c r="Y353" s="73"/>
      <c r="Z353" s="73"/>
    </row>
    <row r="354" spans="1:26" ht="12.75" customHeight="1">
      <c r="A354" s="73"/>
      <c r="B354" s="73"/>
      <c r="C354" s="73"/>
      <c r="D354" s="73"/>
      <c r="E354" s="73"/>
      <c r="F354" s="590"/>
      <c r="G354" s="591"/>
      <c r="H354" s="988"/>
      <c r="I354" s="73"/>
      <c r="J354" s="73"/>
      <c r="K354" s="74"/>
      <c r="L354" s="74"/>
      <c r="M354" s="989"/>
      <c r="N354" s="74"/>
      <c r="O354" s="74"/>
      <c r="P354" s="74"/>
      <c r="Q354" s="74"/>
      <c r="R354" s="74"/>
      <c r="S354" s="73"/>
      <c r="T354" s="73"/>
      <c r="U354" s="73"/>
      <c r="V354" s="73"/>
      <c r="W354" s="73"/>
      <c r="X354" s="73"/>
      <c r="Y354" s="73"/>
      <c r="Z354" s="73"/>
    </row>
    <row r="355" spans="1:26" ht="12.75" customHeight="1">
      <c r="A355" s="73"/>
      <c r="B355" s="73"/>
      <c r="C355" s="73"/>
      <c r="D355" s="73"/>
      <c r="E355" s="73"/>
      <c r="F355" s="590"/>
      <c r="G355" s="591"/>
      <c r="H355" s="988"/>
      <c r="I355" s="73"/>
      <c r="J355" s="73"/>
      <c r="K355" s="74"/>
      <c r="L355" s="74"/>
      <c r="M355" s="989"/>
      <c r="N355" s="74"/>
      <c r="O355" s="74"/>
      <c r="P355" s="74"/>
      <c r="Q355" s="74"/>
      <c r="R355" s="74"/>
      <c r="S355" s="73"/>
      <c r="T355" s="73"/>
      <c r="U355" s="73"/>
      <c r="V355" s="73"/>
      <c r="W355" s="73"/>
      <c r="X355" s="73"/>
      <c r="Y355" s="73"/>
      <c r="Z355" s="73"/>
    </row>
    <row r="356" spans="1:26" ht="12.75" customHeight="1">
      <c r="A356" s="73"/>
      <c r="B356" s="73"/>
      <c r="C356" s="73"/>
      <c r="D356" s="73"/>
      <c r="E356" s="73"/>
      <c r="F356" s="590"/>
      <c r="G356" s="591"/>
      <c r="H356" s="988"/>
      <c r="I356" s="73"/>
      <c r="J356" s="73"/>
      <c r="K356" s="74"/>
      <c r="L356" s="74"/>
      <c r="M356" s="989"/>
      <c r="N356" s="74"/>
      <c r="O356" s="74"/>
      <c r="P356" s="74"/>
      <c r="Q356" s="74"/>
      <c r="R356" s="74"/>
      <c r="S356" s="73"/>
      <c r="T356" s="73"/>
      <c r="U356" s="73"/>
      <c r="V356" s="73"/>
      <c r="W356" s="73"/>
      <c r="X356" s="73"/>
      <c r="Y356" s="73"/>
      <c r="Z356" s="73"/>
    </row>
    <row r="357" spans="1:26" ht="12.75" customHeight="1">
      <c r="A357" s="73"/>
      <c r="B357" s="73"/>
      <c r="C357" s="73"/>
      <c r="D357" s="73"/>
      <c r="E357" s="73"/>
      <c r="F357" s="590"/>
      <c r="G357" s="591"/>
      <c r="H357" s="988"/>
      <c r="I357" s="73"/>
      <c r="J357" s="73"/>
      <c r="K357" s="74"/>
      <c r="L357" s="74"/>
      <c r="M357" s="989"/>
      <c r="N357" s="74"/>
      <c r="O357" s="74"/>
      <c r="P357" s="74"/>
      <c r="Q357" s="74"/>
      <c r="R357" s="74"/>
      <c r="S357" s="73"/>
      <c r="T357" s="73"/>
      <c r="U357" s="73"/>
      <c r="V357" s="73"/>
      <c r="W357" s="73"/>
      <c r="X357" s="73"/>
      <c r="Y357" s="73"/>
      <c r="Z357" s="73"/>
    </row>
    <row r="358" spans="1:26" ht="12.75" customHeight="1">
      <c r="A358" s="73"/>
      <c r="B358" s="73"/>
      <c r="C358" s="73"/>
      <c r="D358" s="73"/>
      <c r="E358" s="73"/>
      <c r="F358" s="590"/>
      <c r="G358" s="591"/>
      <c r="H358" s="988"/>
      <c r="I358" s="73"/>
      <c r="J358" s="73"/>
      <c r="K358" s="74"/>
      <c r="L358" s="74"/>
      <c r="M358" s="989"/>
      <c r="N358" s="74"/>
      <c r="O358" s="74"/>
      <c r="P358" s="74"/>
      <c r="Q358" s="74"/>
      <c r="R358" s="74"/>
      <c r="S358" s="73"/>
      <c r="T358" s="73"/>
      <c r="U358" s="73"/>
      <c r="V358" s="73"/>
      <c r="W358" s="73"/>
      <c r="X358" s="73"/>
      <c r="Y358" s="73"/>
      <c r="Z358" s="73"/>
    </row>
    <row r="359" spans="1:26" ht="12.75" customHeight="1">
      <c r="A359" s="73"/>
      <c r="B359" s="73"/>
      <c r="C359" s="73"/>
      <c r="D359" s="73"/>
      <c r="E359" s="73"/>
      <c r="F359" s="590"/>
      <c r="G359" s="591"/>
      <c r="H359" s="988"/>
      <c r="I359" s="73"/>
      <c r="J359" s="73"/>
      <c r="K359" s="74"/>
      <c r="L359" s="74"/>
      <c r="M359" s="989"/>
      <c r="N359" s="74"/>
      <c r="O359" s="74"/>
      <c r="P359" s="74"/>
      <c r="Q359" s="74"/>
      <c r="R359" s="74"/>
      <c r="S359" s="73"/>
      <c r="T359" s="73"/>
      <c r="U359" s="73"/>
      <c r="V359" s="73"/>
      <c r="W359" s="73"/>
      <c r="X359" s="73"/>
      <c r="Y359" s="73"/>
      <c r="Z359" s="73"/>
    </row>
    <row r="360" spans="1:26" ht="12.75" customHeight="1">
      <c r="A360" s="73"/>
      <c r="B360" s="73"/>
      <c r="C360" s="73"/>
      <c r="D360" s="73"/>
      <c r="E360" s="73"/>
      <c r="F360" s="590"/>
      <c r="G360" s="591"/>
      <c r="H360" s="988"/>
      <c r="I360" s="73"/>
      <c r="J360" s="73"/>
      <c r="K360" s="74"/>
      <c r="L360" s="74"/>
      <c r="M360" s="989"/>
      <c r="N360" s="74"/>
      <c r="O360" s="74"/>
      <c r="P360" s="74"/>
      <c r="Q360" s="74"/>
      <c r="R360" s="74"/>
      <c r="S360" s="73"/>
      <c r="T360" s="73"/>
      <c r="U360" s="73"/>
      <c r="V360" s="73"/>
      <c r="W360" s="73"/>
      <c r="X360" s="73"/>
      <c r="Y360" s="73"/>
      <c r="Z360" s="73"/>
    </row>
    <row r="361" spans="1:26" ht="12.75" customHeight="1">
      <c r="A361" s="73"/>
      <c r="B361" s="73"/>
      <c r="C361" s="73"/>
      <c r="D361" s="73"/>
      <c r="E361" s="73"/>
      <c r="F361" s="590"/>
      <c r="G361" s="591"/>
      <c r="H361" s="988"/>
      <c r="I361" s="73"/>
      <c r="J361" s="73"/>
      <c r="K361" s="74"/>
      <c r="L361" s="74"/>
      <c r="M361" s="989"/>
      <c r="N361" s="74"/>
      <c r="O361" s="74"/>
      <c r="P361" s="74"/>
      <c r="Q361" s="74"/>
      <c r="R361" s="74"/>
      <c r="S361" s="73"/>
      <c r="T361" s="73"/>
      <c r="U361" s="73"/>
      <c r="V361" s="73"/>
      <c r="W361" s="73"/>
      <c r="X361" s="73"/>
      <c r="Y361" s="73"/>
      <c r="Z361" s="73"/>
    </row>
    <row r="362" spans="1:26" ht="12.75" customHeight="1">
      <c r="A362" s="73"/>
      <c r="B362" s="73"/>
      <c r="C362" s="73"/>
      <c r="D362" s="73"/>
      <c r="E362" s="73"/>
      <c r="F362" s="590"/>
      <c r="G362" s="591"/>
      <c r="H362" s="988"/>
      <c r="I362" s="73"/>
      <c r="J362" s="73"/>
      <c r="K362" s="74"/>
      <c r="L362" s="74"/>
      <c r="M362" s="989"/>
      <c r="N362" s="74"/>
      <c r="O362" s="74"/>
      <c r="P362" s="74"/>
      <c r="Q362" s="74"/>
      <c r="R362" s="74"/>
      <c r="S362" s="73"/>
      <c r="T362" s="73"/>
      <c r="U362" s="73"/>
      <c r="V362" s="73"/>
      <c r="W362" s="73"/>
      <c r="X362" s="73"/>
      <c r="Y362" s="73"/>
      <c r="Z362" s="73"/>
    </row>
    <row r="363" spans="1:26" ht="12.75" customHeight="1">
      <c r="A363" s="73"/>
      <c r="B363" s="73"/>
      <c r="C363" s="73"/>
      <c r="D363" s="73"/>
      <c r="E363" s="73"/>
      <c r="F363" s="590"/>
      <c r="G363" s="591"/>
      <c r="H363" s="988"/>
      <c r="I363" s="73"/>
      <c r="J363" s="73"/>
      <c r="K363" s="74"/>
      <c r="L363" s="74"/>
      <c r="M363" s="989"/>
      <c r="N363" s="74"/>
      <c r="O363" s="74"/>
      <c r="P363" s="74"/>
      <c r="Q363" s="74"/>
      <c r="R363" s="74"/>
      <c r="S363" s="73"/>
      <c r="T363" s="73"/>
      <c r="U363" s="73"/>
      <c r="V363" s="73"/>
      <c r="W363" s="73"/>
      <c r="X363" s="73"/>
      <c r="Y363" s="73"/>
      <c r="Z363" s="73"/>
    </row>
    <row r="364" spans="1:26" ht="12.75" customHeight="1">
      <c r="A364" s="73"/>
      <c r="B364" s="73"/>
      <c r="C364" s="73"/>
      <c r="D364" s="73"/>
      <c r="E364" s="73"/>
      <c r="F364" s="590"/>
      <c r="G364" s="591"/>
      <c r="H364" s="988"/>
      <c r="I364" s="73"/>
      <c r="J364" s="73"/>
      <c r="K364" s="74"/>
      <c r="L364" s="74"/>
      <c r="M364" s="989"/>
      <c r="N364" s="74"/>
      <c r="O364" s="74"/>
      <c r="P364" s="74"/>
      <c r="Q364" s="74"/>
      <c r="R364" s="74"/>
      <c r="S364" s="73"/>
      <c r="T364" s="73"/>
      <c r="U364" s="73"/>
      <c r="V364" s="73"/>
      <c r="W364" s="73"/>
      <c r="X364" s="73"/>
      <c r="Y364" s="73"/>
      <c r="Z364" s="73"/>
    </row>
    <row r="365" spans="1:26" ht="12.75" customHeight="1">
      <c r="A365" s="73"/>
      <c r="B365" s="73"/>
      <c r="C365" s="73"/>
      <c r="D365" s="73"/>
      <c r="E365" s="73"/>
      <c r="F365" s="590"/>
      <c r="G365" s="591"/>
      <c r="H365" s="988"/>
      <c r="I365" s="73"/>
      <c r="J365" s="73"/>
      <c r="K365" s="74"/>
      <c r="L365" s="74"/>
      <c r="M365" s="989"/>
      <c r="N365" s="74"/>
      <c r="O365" s="74"/>
      <c r="P365" s="74"/>
      <c r="Q365" s="74"/>
      <c r="R365" s="74"/>
      <c r="S365" s="73"/>
      <c r="T365" s="73"/>
      <c r="U365" s="73"/>
      <c r="V365" s="73"/>
      <c r="W365" s="73"/>
      <c r="X365" s="73"/>
      <c r="Y365" s="73"/>
      <c r="Z365" s="73"/>
    </row>
    <row r="366" spans="1:26" ht="12.75" customHeight="1">
      <c r="A366" s="73"/>
      <c r="B366" s="73"/>
      <c r="C366" s="73"/>
      <c r="D366" s="73"/>
      <c r="E366" s="73"/>
      <c r="F366" s="590"/>
      <c r="G366" s="591"/>
      <c r="H366" s="988"/>
      <c r="I366" s="73"/>
      <c r="J366" s="73"/>
      <c r="K366" s="74"/>
      <c r="L366" s="74"/>
      <c r="M366" s="989"/>
      <c r="N366" s="74"/>
      <c r="O366" s="74"/>
      <c r="P366" s="74"/>
      <c r="Q366" s="74"/>
      <c r="R366" s="74"/>
      <c r="S366" s="73"/>
      <c r="T366" s="73"/>
      <c r="U366" s="73"/>
      <c r="V366" s="73"/>
      <c r="W366" s="73"/>
      <c r="X366" s="73"/>
      <c r="Y366" s="73"/>
      <c r="Z366" s="73"/>
    </row>
    <row r="367" spans="1:26" ht="12.75" customHeight="1">
      <c r="A367" s="73"/>
      <c r="B367" s="73"/>
      <c r="C367" s="73"/>
      <c r="D367" s="73"/>
      <c r="E367" s="73"/>
      <c r="F367" s="590"/>
      <c r="G367" s="591"/>
      <c r="H367" s="988"/>
      <c r="I367" s="73"/>
      <c r="J367" s="73"/>
      <c r="K367" s="74"/>
      <c r="L367" s="74"/>
      <c r="M367" s="989"/>
      <c r="N367" s="74"/>
      <c r="O367" s="74"/>
      <c r="P367" s="74"/>
      <c r="Q367" s="74"/>
      <c r="R367" s="74"/>
      <c r="S367" s="73"/>
      <c r="T367" s="73"/>
      <c r="U367" s="73"/>
      <c r="V367" s="73"/>
      <c r="W367" s="73"/>
      <c r="X367" s="73"/>
      <c r="Y367" s="73"/>
      <c r="Z367" s="73"/>
    </row>
    <row r="368" spans="1:26" ht="12.75" customHeight="1">
      <c r="A368" s="73"/>
      <c r="B368" s="73"/>
      <c r="C368" s="73"/>
      <c r="D368" s="73"/>
      <c r="E368" s="73"/>
      <c r="F368" s="590"/>
      <c r="G368" s="591"/>
      <c r="H368" s="988"/>
      <c r="I368" s="73"/>
      <c r="J368" s="73"/>
      <c r="K368" s="74"/>
      <c r="L368" s="74"/>
      <c r="M368" s="989"/>
      <c r="N368" s="74"/>
      <c r="O368" s="74"/>
      <c r="P368" s="74"/>
      <c r="Q368" s="74"/>
      <c r="R368" s="74"/>
      <c r="S368" s="73"/>
      <c r="T368" s="73"/>
      <c r="U368" s="73"/>
      <c r="V368" s="73"/>
      <c r="W368" s="73"/>
      <c r="X368" s="73"/>
      <c r="Y368" s="73"/>
      <c r="Z368" s="73"/>
    </row>
    <row r="369" spans="1:26" ht="12.75" customHeight="1">
      <c r="A369" s="73"/>
      <c r="B369" s="73"/>
      <c r="C369" s="73"/>
      <c r="D369" s="73"/>
      <c r="E369" s="73"/>
      <c r="F369" s="590"/>
      <c r="G369" s="591"/>
      <c r="H369" s="988"/>
      <c r="I369" s="73"/>
      <c r="J369" s="73"/>
      <c r="K369" s="74"/>
      <c r="L369" s="74"/>
      <c r="M369" s="989"/>
      <c r="N369" s="74"/>
      <c r="O369" s="74"/>
      <c r="P369" s="74"/>
      <c r="Q369" s="74"/>
      <c r="R369" s="74"/>
      <c r="S369" s="73"/>
      <c r="T369" s="73"/>
      <c r="U369" s="73"/>
      <c r="V369" s="73"/>
      <c r="W369" s="73"/>
      <c r="X369" s="73"/>
      <c r="Y369" s="73"/>
      <c r="Z369" s="73"/>
    </row>
    <row r="370" spans="1:26" ht="12.75" customHeight="1">
      <c r="A370" s="73"/>
      <c r="B370" s="73"/>
      <c r="C370" s="73"/>
      <c r="D370" s="73"/>
      <c r="E370" s="73"/>
      <c r="F370" s="590"/>
      <c r="G370" s="591"/>
      <c r="H370" s="988"/>
      <c r="I370" s="73"/>
      <c r="J370" s="73"/>
      <c r="K370" s="74"/>
      <c r="L370" s="74"/>
      <c r="M370" s="989"/>
      <c r="N370" s="74"/>
      <c r="O370" s="74"/>
      <c r="P370" s="74"/>
      <c r="Q370" s="74"/>
      <c r="R370" s="74"/>
      <c r="S370" s="73"/>
      <c r="T370" s="73"/>
      <c r="U370" s="73"/>
      <c r="V370" s="73"/>
      <c r="W370" s="73"/>
      <c r="X370" s="73"/>
      <c r="Y370" s="73"/>
      <c r="Z370" s="73"/>
    </row>
    <row r="371" spans="1:26" ht="12.75" customHeight="1">
      <c r="A371" s="73"/>
      <c r="B371" s="73"/>
      <c r="C371" s="73"/>
      <c r="D371" s="73"/>
      <c r="E371" s="73"/>
      <c r="F371" s="590"/>
      <c r="G371" s="591"/>
      <c r="H371" s="988"/>
      <c r="I371" s="73"/>
      <c r="J371" s="73"/>
      <c r="K371" s="74"/>
      <c r="L371" s="74"/>
      <c r="M371" s="989"/>
      <c r="N371" s="74"/>
      <c r="O371" s="74"/>
      <c r="P371" s="74"/>
      <c r="Q371" s="74"/>
      <c r="R371" s="74"/>
      <c r="S371" s="73"/>
      <c r="T371" s="73"/>
      <c r="U371" s="73"/>
      <c r="V371" s="73"/>
      <c r="W371" s="73"/>
      <c r="X371" s="73"/>
      <c r="Y371" s="73"/>
      <c r="Z371" s="73"/>
    </row>
    <row r="372" spans="1:26" ht="12.75" customHeight="1">
      <c r="A372" s="73"/>
      <c r="B372" s="73"/>
      <c r="C372" s="73"/>
      <c r="D372" s="73"/>
      <c r="E372" s="73"/>
      <c r="F372" s="590"/>
      <c r="G372" s="591"/>
      <c r="H372" s="988"/>
      <c r="I372" s="73"/>
      <c r="J372" s="73"/>
      <c r="K372" s="74"/>
      <c r="L372" s="74"/>
      <c r="M372" s="989"/>
      <c r="N372" s="74"/>
      <c r="O372" s="74"/>
      <c r="P372" s="74"/>
      <c r="Q372" s="74"/>
      <c r="R372" s="74"/>
      <c r="S372" s="73"/>
      <c r="T372" s="73"/>
      <c r="U372" s="73"/>
      <c r="V372" s="73"/>
      <c r="W372" s="73"/>
      <c r="X372" s="73"/>
      <c r="Y372" s="73"/>
      <c r="Z372" s="73"/>
    </row>
    <row r="373" spans="1:26" ht="12.75" customHeight="1">
      <c r="A373" s="73"/>
      <c r="B373" s="73"/>
      <c r="C373" s="73"/>
      <c r="D373" s="73"/>
      <c r="E373" s="73"/>
      <c r="F373" s="590"/>
      <c r="G373" s="591"/>
      <c r="H373" s="988"/>
      <c r="I373" s="73"/>
      <c r="J373" s="73"/>
      <c r="K373" s="74"/>
      <c r="L373" s="74"/>
      <c r="M373" s="989"/>
      <c r="N373" s="74"/>
      <c r="O373" s="74"/>
      <c r="P373" s="74"/>
      <c r="Q373" s="74"/>
      <c r="R373" s="74"/>
      <c r="S373" s="73"/>
      <c r="T373" s="73"/>
      <c r="U373" s="73"/>
      <c r="V373" s="73"/>
      <c r="W373" s="73"/>
      <c r="X373" s="73"/>
      <c r="Y373" s="73"/>
      <c r="Z373" s="73"/>
    </row>
    <row r="374" spans="1:26" ht="12.75" customHeight="1">
      <c r="A374" s="73"/>
      <c r="B374" s="73"/>
      <c r="C374" s="73"/>
      <c r="D374" s="73"/>
      <c r="E374" s="73"/>
      <c r="F374" s="590"/>
      <c r="G374" s="591"/>
      <c r="H374" s="988"/>
      <c r="I374" s="73"/>
      <c r="J374" s="73"/>
      <c r="K374" s="74"/>
      <c r="L374" s="74"/>
      <c r="M374" s="989"/>
      <c r="N374" s="74"/>
      <c r="O374" s="74"/>
      <c r="P374" s="74"/>
      <c r="Q374" s="74"/>
      <c r="R374" s="74"/>
      <c r="S374" s="73"/>
      <c r="T374" s="73"/>
      <c r="U374" s="73"/>
      <c r="V374" s="73"/>
      <c r="W374" s="73"/>
      <c r="X374" s="73"/>
      <c r="Y374" s="73"/>
      <c r="Z374" s="73"/>
    </row>
    <row r="375" spans="1:26" ht="12.75" customHeight="1">
      <c r="A375" s="73"/>
      <c r="B375" s="73"/>
      <c r="C375" s="73"/>
      <c r="D375" s="73"/>
      <c r="E375" s="73"/>
      <c r="F375" s="590"/>
      <c r="G375" s="591"/>
      <c r="H375" s="988"/>
      <c r="I375" s="73"/>
      <c r="J375" s="73"/>
      <c r="K375" s="74"/>
      <c r="L375" s="74"/>
      <c r="M375" s="989"/>
      <c r="N375" s="74"/>
      <c r="O375" s="74"/>
      <c r="P375" s="74"/>
      <c r="Q375" s="74"/>
      <c r="R375" s="74"/>
      <c r="S375" s="73"/>
      <c r="T375" s="73"/>
      <c r="U375" s="73"/>
      <c r="V375" s="73"/>
      <c r="W375" s="73"/>
      <c r="X375" s="73"/>
      <c r="Y375" s="73"/>
      <c r="Z375" s="73"/>
    </row>
    <row r="376" spans="1:26" ht="12.75" customHeight="1">
      <c r="A376" s="73"/>
      <c r="B376" s="73"/>
      <c r="C376" s="73"/>
      <c r="D376" s="73"/>
      <c r="E376" s="73"/>
      <c r="F376" s="590"/>
      <c r="G376" s="591"/>
      <c r="H376" s="988"/>
      <c r="I376" s="73"/>
      <c r="J376" s="73"/>
      <c r="K376" s="74"/>
      <c r="L376" s="74"/>
      <c r="M376" s="989"/>
      <c r="N376" s="74"/>
      <c r="O376" s="74"/>
      <c r="P376" s="74"/>
      <c r="Q376" s="74"/>
      <c r="R376" s="74"/>
      <c r="S376" s="73"/>
      <c r="T376" s="73"/>
      <c r="U376" s="73"/>
      <c r="V376" s="73"/>
      <c r="W376" s="73"/>
      <c r="X376" s="73"/>
      <c r="Y376" s="73"/>
      <c r="Z376" s="73"/>
    </row>
    <row r="377" spans="1:26" ht="12.75" customHeight="1">
      <c r="A377" s="73"/>
      <c r="B377" s="73"/>
      <c r="C377" s="73"/>
      <c r="D377" s="73"/>
      <c r="E377" s="73"/>
      <c r="F377" s="590"/>
      <c r="G377" s="591"/>
      <c r="H377" s="988"/>
      <c r="I377" s="73"/>
      <c r="J377" s="73"/>
      <c r="K377" s="74"/>
      <c r="L377" s="74"/>
      <c r="M377" s="989"/>
      <c r="N377" s="74"/>
      <c r="O377" s="74"/>
      <c r="P377" s="74"/>
      <c r="Q377" s="74"/>
      <c r="R377" s="74"/>
      <c r="S377" s="73"/>
      <c r="T377" s="73"/>
      <c r="U377" s="73"/>
      <c r="V377" s="73"/>
      <c r="W377" s="73"/>
      <c r="X377" s="73"/>
      <c r="Y377" s="73"/>
      <c r="Z377" s="73"/>
    </row>
    <row r="378" spans="1:26" ht="12.75" customHeight="1">
      <c r="A378" s="73"/>
      <c r="B378" s="73"/>
      <c r="C378" s="73"/>
      <c r="D378" s="73"/>
      <c r="E378" s="73"/>
      <c r="F378" s="590"/>
      <c r="G378" s="591"/>
      <c r="H378" s="988"/>
      <c r="I378" s="73"/>
      <c r="J378" s="73"/>
      <c r="K378" s="74"/>
      <c r="L378" s="74"/>
      <c r="M378" s="989"/>
      <c r="N378" s="74"/>
      <c r="O378" s="74"/>
      <c r="P378" s="74"/>
      <c r="Q378" s="74"/>
      <c r="R378" s="74"/>
      <c r="S378" s="73"/>
      <c r="T378" s="73"/>
      <c r="U378" s="73"/>
      <c r="V378" s="73"/>
      <c r="W378" s="73"/>
      <c r="X378" s="73"/>
      <c r="Y378" s="73"/>
      <c r="Z378" s="73"/>
    </row>
    <row r="379" spans="1:26" ht="12.75" customHeight="1">
      <c r="A379" s="73"/>
      <c r="B379" s="73"/>
      <c r="C379" s="73"/>
      <c r="D379" s="73"/>
      <c r="E379" s="73"/>
      <c r="F379" s="590"/>
      <c r="G379" s="591"/>
      <c r="H379" s="988"/>
      <c r="I379" s="73"/>
      <c r="J379" s="73"/>
      <c r="K379" s="74"/>
      <c r="L379" s="74"/>
      <c r="M379" s="989"/>
      <c r="N379" s="74"/>
      <c r="O379" s="74"/>
      <c r="P379" s="74"/>
      <c r="Q379" s="74"/>
      <c r="R379" s="74"/>
      <c r="S379" s="73"/>
      <c r="T379" s="73"/>
      <c r="U379" s="73"/>
      <c r="V379" s="73"/>
      <c r="W379" s="73"/>
      <c r="X379" s="73"/>
      <c r="Y379" s="73"/>
      <c r="Z379" s="73"/>
    </row>
    <row r="380" spans="1:26" ht="12.75" customHeight="1">
      <c r="A380" s="73"/>
      <c r="B380" s="73"/>
      <c r="C380" s="73"/>
      <c r="D380" s="73"/>
      <c r="E380" s="73"/>
      <c r="F380" s="590"/>
      <c r="G380" s="591"/>
      <c r="H380" s="988"/>
      <c r="I380" s="73"/>
      <c r="J380" s="73"/>
      <c r="K380" s="74"/>
      <c r="L380" s="74"/>
      <c r="M380" s="989"/>
      <c r="N380" s="74"/>
      <c r="O380" s="74"/>
      <c r="P380" s="74"/>
      <c r="Q380" s="74"/>
      <c r="R380" s="74"/>
      <c r="S380" s="73"/>
      <c r="T380" s="73"/>
      <c r="U380" s="73"/>
      <c r="V380" s="73"/>
      <c r="W380" s="73"/>
      <c r="X380" s="73"/>
      <c r="Y380" s="73"/>
      <c r="Z380" s="73"/>
    </row>
    <row r="381" spans="1:26" ht="12.75" customHeight="1">
      <c r="A381" s="73"/>
      <c r="B381" s="73"/>
      <c r="C381" s="73"/>
      <c r="D381" s="73"/>
      <c r="E381" s="73"/>
      <c r="F381" s="590"/>
      <c r="G381" s="591"/>
      <c r="H381" s="988"/>
      <c r="I381" s="73"/>
      <c r="J381" s="73"/>
      <c r="K381" s="74"/>
      <c r="L381" s="74"/>
      <c r="M381" s="989"/>
      <c r="N381" s="74"/>
      <c r="O381" s="74"/>
      <c r="P381" s="74"/>
      <c r="Q381" s="74"/>
      <c r="R381" s="74"/>
      <c r="S381" s="73"/>
      <c r="T381" s="73"/>
      <c r="U381" s="73"/>
      <c r="V381" s="73"/>
      <c r="W381" s="73"/>
      <c r="X381" s="73"/>
      <c r="Y381" s="73"/>
      <c r="Z381" s="73"/>
    </row>
    <row r="382" spans="1:26" ht="12.75" customHeight="1">
      <c r="A382" s="73"/>
      <c r="B382" s="73"/>
      <c r="C382" s="73"/>
      <c r="D382" s="73"/>
      <c r="E382" s="73"/>
      <c r="F382" s="590"/>
      <c r="G382" s="591"/>
      <c r="H382" s="988"/>
      <c r="I382" s="73"/>
      <c r="J382" s="73"/>
      <c r="K382" s="74"/>
      <c r="L382" s="74"/>
      <c r="M382" s="989"/>
      <c r="N382" s="74"/>
      <c r="O382" s="74"/>
      <c r="P382" s="74"/>
      <c r="Q382" s="74"/>
      <c r="R382" s="74"/>
      <c r="S382" s="73"/>
      <c r="T382" s="73"/>
      <c r="U382" s="73"/>
      <c r="V382" s="73"/>
      <c r="W382" s="73"/>
      <c r="X382" s="73"/>
      <c r="Y382" s="73"/>
      <c r="Z382" s="73"/>
    </row>
    <row r="383" spans="1:26" ht="12.75" customHeight="1">
      <c r="A383" s="73"/>
      <c r="B383" s="73"/>
      <c r="C383" s="73"/>
      <c r="D383" s="73"/>
      <c r="E383" s="73"/>
      <c r="F383" s="590"/>
      <c r="G383" s="591"/>
      <c r="H383" s="988"/>
      <c r="I383" s="73"/>
      <c r="J383" s="73"/>
      <c r="K383" s="74"/>
      <c r="L383" s="74"/>
      <c r="M383" s="989"/>
      <c r="N383" s="74"/>
      <c r="O383" s="74"/>
      <c r="P383" s="74"/>
      <c r="Q383" s="74"/>
      <c r="R383" s="74"/>
      <c r="S383" s="73"/>
      <c r="T383" s="73"/>
      <c r="U383" s="73"/>
      <c r="V383" s="73"/>
      <c r="W383" s="73"/>
      <c r="X383" s="73"/>
      <c r="Y383" s="73"/>
      <c r="Z383" s="73"/>
    </row>
    <row r="384" spans="1:26" ht="12.75" customHeight="1">
      <c r="A384" s="73"/>
      <c r="B384" s="73"/>
      <c r="C384" s="73"/>
      <c r="D384" s="73"/>
      <c r="E384" s="73"/>
      <c r="F384" s="590"/>
      <c r="G384" s="591"/>
      <c r="H384" s="988"/>
      <c r="I384" s="73"/>
      <c r="J384" s="73"/>
      <c r="K384" s="74"/>
      <c r="L384" s="74"/>
      <c r="M384" s="989"/>
      <c r="N384" s="74"/>
      <c r="O384" s="74"/>
      <c r="P384" s="74"/>
      <c r="Q384" s="74"/>
      <c r="R384" s="74"/>
      <c r="S384" s="73"/>
      <c r="T384" s="73"/>
      <c r="U384" s="73"/>
      <c r="V384" s="73"/>
      <c r="W384" s="73"/>
      <c r="X384" s="73"/>
      <c r="Y384" s="73"/>
      <c r="Z384" s="73"/>
    </row>
    <row r="385" spans="1:26" ht="12.75" customHeight="1">
      <c r="A385" s="73"/>
      <c r="B385" s="73"/>
      <c r="C385" s="73"/>
      <c r="D385" s="73"/>
      <c r="E385" s="73"/>
      <c r="F385" s="590"/>
      <c r="G385" s="591"/>
      <c r="H385" s="988"/>
      <c r="I385" s="73"/>
      <c r="J385" s="73"/>
      <c r="K385" s="74"/>
      <c r="L385" s="74"/>
      <c r="M385" s="989"/>
      <c r="N385" s="74"/>
      <c r="O385" s="74"/>
      <c r="P385" s="74"/>
      <c r="Q385" s="74"/>
      <c r="R385" s="74"/>
      <c r="S385" s="73"/>
      <c r="T385" s="73"/>
      <c r="U385" s="73"/>
      <c r="V385" s="73"/>
      <c r="W385" s="73"/>
      <c r="X385" s="73"/>
      <c r="Y385" s="73"/>
      <c r="Z385" s="73"/>
    </row>
    <row r="386" spans="1:26" ht="12.75" customHeight="1">
      <c r="A386" s="73"/>
      <c r="B386" s="73"/>
      <c r="C386" s="73"/>
      <c r="D386" s="73"/>
      <c r="E386" s="73"/>
      <c r="F386" s="590"/>
      <c r="G386" s="591"/>
      <c r="H386" s="988"/>
      <c r="I386" s="73"/>
      <c r="J386" s="73"/>
      <c r="K386" s="74"/>
      <c r="L386" s="74"/>
      <c r="M386" s="989"/>
      <c r="N386" s="74"/>
      <c r="O386" s="74"/>
      <c r="P386" s="74"/>
      <c r="Q386" s="74"/>
      <c r="R386" s="74"/>
      <c r="S386" s="73"/>
      <c r="T386" s="73"/>
      <c r="U386" s="73"/>
      <c r="V386" s="73"/>
      <c r="W386" s="73"/>
      <c r="X386" s="73"/>
      <c r="Y386" s="73"/>
      <c r="Z386" s="73"/>
    </row>
    <row r="387" spans="1:26" ht="12.75" customHeight="1">
      <c r="A387" s="73"/>
      <c r="B387" s="73"/>
      <c r="C387" s="73"/>
      <c r="D387" s="73"/>
      <c r="E387" s="73"/>
      <c r="F387" s="590"/>
      <c r="G387" s="591"/>
      <c r="H387" s="988"/>
      <c r="I387" s="73"/>
      <c r="J387" s="73"/>
      <c r="K387" s="74"/>
      <c r="L387" s="74"/>
      <c r="M387" s="989"/>
      <c r="N387" s="74"/>
      <c r="O387" s="74"/>
      <c r="P387" s="74"/>
      <c r="Q387" s="74"/>
      <c r="R387" s="74"/>
      <c r="S387" s="73"/>
      <c r="T387" s="73"/>
      <c r="U387" s="73"/>
      <c r="V387" s="73"/>
      <c r="W387" s="73"/>
      <c r="X387" s="73"/>
      <c r="Y387" s="73"/>
      <c r="Z387" s="73"/>
    </row>
    <row r="388" spans="1:26" ht="12.75" customHeight="1">
      <c r="A388" s="73"/>
      <c r="B388" s="73"/>
      <c r="C388" s="73"/>
      <c r="D388" s="73"/>
      <c r="E388" s="73"/>
      <c r="F388" s="590"/>
      <c r="G388" s="591"/>
      <c r="H388" s="988"/>
      <c r="I388" s="73"/>
      <c r="J388" s="73"/>
      <c r="K388" s="74"/>
      <c r="L388" s="74"/>
      <c r="M388" s="989"/>
      <c r="N388" s="74"/>
      <c r="O388" s="74"/>
      <c r="P388" s="74"/>
      <c r="Q388" s="74"/>
      <c r="R388" s="74"/>
      <c r="S388" s="73"/>
      <c r="T388" s="73"/>
      <c r="U388" s="73"/>
      <c r="V388" s="73"/>
      <c r="W388" s="73"/>
      <c r="X388" s="73"/>
      <c r="Y388" s="73"/>
      <c r="Z388" s="73"/>
    </row>
    <row r="389" spans="1:26" ht="12.75" customHeight="1">
      <c r="A389" s="73"/>
      <c r="B389" s="73"/>
      <c r="C389" s="73"/>
      <c r="D389" s="73"/>
      <c r="E389" s="73"/>
      <c r="F389" s="590"/>
      <c r="G389" s="591"/>
      <c r="H389" s="988"/>
      <c r="I389" s="73"/>
      <c r="J389" s="73"/>
      <c r="K389" s="74"/>
      <c r="L389" s="74"/>
      <c r="M389" s="989"/>
      <c r="N389" s="74"/>
      <c r="O389" s="74"/>
      <c r="P389" s="74"/>
      <c r="Q389" s="74"/>
      <c r="R389" s="74"/>
      <c r="S389" s="73"/>
      <c r="T389" s="73"/>
      <c r="U389" s="73"/>
      <c r="V389" s="73"/>
      <c r="W389" s="73"/>
      <c r="X389" s="73"/>
      <c r="Y389" s="73"/>
      <c r="Z389" s="73"/>
    </row>
    <row r="390" spans="1:26" ht="12.75" customHeight="1">
      <c r="A390" s="73"/>
      <c r="B390" s="73"/>
      <c r="C390" s="73"/>
      <c r="D390" s="73"/>
      <c r="E390" s="73"/>
      <c r="F390" s="590"/>
      <c r="G390" s="591"/>
      <c r="H390" s="988"/>
      <c r="I390" s="73"/>
      <c r="J390" s="73"/>
      <c r="K390" s="74"/>
      <c r="L390" s="74"/>
      <c r="M390" s="989"/>
      <c r="N390" s="74"/>
      <c r="O390" s="74"/>
      <c r="P390" s="74"/>
      <c r="Q390" s="74"/>
      <c r="R390" s="74"/>
      <c r="S390" s="73"/>
      <c r="T390" s="73"/>
      <c r="U390" s="73"/>
      <c r="V390" s="73"/>
      <c r="W390" s="73"/>
      <c r="X390" s="73"/>
      <c r="Y390" s="73"/>
      <c r="Z390" s="73"/>
    </row>
    <row r="391" spans="1:26" ht="12.75" customHeight="1">
      <c r="A391" s="73"/>
      <c r="B391" s="73"/>
      <c r="C391" s="73"/>
      <c r="D391" s="73"/>
      <c r="E391" s="73"/>
      <c r="F391" s="590"/>
      <c r="G391" s="591"/>
      <c r="H391" s="988"/>
      <c r="I391" s="73"/>
      <c r="J391" s="73"/>
      <c r="K391" s="74"/>
      <c r="L391" s="74"/>
      <c r="M391" s="989"/>
      <c r="N391" s="74"/>
      <c r="O391" s="74"/>
      <c r="P391" s="74"/>
      <c r="Q391" s="74"/>
      <c r="R391" s="74"/>
      <c r="S391" s="73"/>
      <c r="T391" s="73"/>
      <c r="U391" s="73"/>
      <c r="V391" s="73"/>
      <c r="W391" s="73"/>
      <c r="X391" s="73"/>
      <c r="Y391" s="73"/>
      <c r="Z391" s="73"/>
    </row>
    <row r="392" spans="1:26" ht="12.75" customHeight="1">
      <c r="A392" s="73"/>
      <c r="B392" s="73"/>
      <c r="C392" s="73"/>
      <c r="D392" s="73"/>
      <c r="E392" s="73"/>
      <c r="F392" s="590"/>
      <c r="G392" s="591"/>
      <c r="H392" s="988"/>
      <c r="I392" s="73"/>
      <c r="J392" s="73"/>
      <c r="K392" s="74"/>
      <c r="L392" s="74"/>
      <c r="M392" s="989"/>
      <c r="N392" s="74"/>
      <c r="O392" s="74"/>
      <c r="P392" s="74"/>
      <c r="Q392" s="74"/>
      <c r="R392" s="74"/>
      <c r="S392" s="73"/>
      <c r="T392" s="73"/>
      <c r="U392" s="73"/>
      <c r="V392" s="73"/>
      <c r="W392" s="73"/>
      <c r="X392" s="73"/>
      <c r="Y392" s="73"/>
      <c r="Z392" s="73"/>
    </row>
    <row r="393" spans="1:26" ht="12.75" customHeight="1">
      <c r="A393" s="73"/>
      <c r="B393" s="73"/>
      <c r="C393" s="73"/>
      <c r="D393" s="73"/>
      <c r="E393" s="73"/>
      <c r="F393" s="590"/>
      <c r="G393" s="591"/>
      <c r="H393" s="988"/>
      <c r="I393" s="73"/>
      <c r="J393" s="73"/>
      <c r="K393" s="74"/>
      <c r="L393" s="74"/>
      <c r="M393" s="989"/>
      <c r="N393" s="74"/>
      <c r="O393" s="74"/>
      <c r="P393" s="74"/>
      <c r="Q393" s="74"/>
      <c r="R393" s="74"/>
      <c r="S393" s="73"/>
      <c r="T393" s="73"/>
      <c r="U393" s="73"/>
      <c r="V393" s="73"/>
      <c r="W393" s="73"/>
      <c r="X393" s="73"/>
      <c r="Y393" s="73"/>
      <c r="Z393" s="73"/>
    </row>
    <row r="394" spans="1:26" ht="12.75" customHeight="1">
      <c r="A394" s="73"/>
      <c r="B394" s="73"/>
      <c r="C394" s="73"/>
      <c r="D394" s="73"/>
      <c r="E394" s="73"/>
      <c r="F394" s="590"/>
      <c r="G394" s="591"/>
      <c r="H394" s="988"/>
      <c r="I394" s="73"/>
      <c r="J394" s="73"/>
      <c r="K394" s="74"/>
      <c r="L394" s="74"/>
      <c r="M394" s="989"/>
      <c r="N394" s="74"/>
      <c r="O394" s="74"/>
      <c r="P394" s="74"/>
      <c r="Q394" s="74"/>
      <c r="R394" s="74"/>
      <c r="S394" s="73"/>
      <c r="T394" s="73"/>
      <c r="U394" s="73"/>
      <c r="V394" s="73"/>
      <c r="W394" s="73"/>
      <c r="X394" s="73"/>
      <c r="Y394" s="73"/>
      <c r="Z394" s="73"/>
    </row>
    <row r="395" spans="1:26" ht="12.75" customHeight="1">
      <c r="A395" s="73"/>
      <c r="B395" s="73"/>
      <c r="C395" s="73"/>
      <c r="D395" s="73"/>
      <c r="E395" s="73"/>
      <c r="F395" s="590"/>
      <c r="G395" s="591"/>
      <c r="H395" s="988"/>
      <c r="I395" s="73"/>
      <c r="J395" s="73"/>
      <c r="K395" s="74"/>
      <c r="L395" s="74"/>
      <c r="M395" s="989"/>
      <c r="N395" s="74"/>
      <c r="O395" s="74"/>
      <c r="P395" s="74"/>
      <c r="Q395" s="74"/>
      <c r="R395" s="74"/>
      <c r="S395" s="73"/>
      <c r="T395" s="73"/>
      <c r="U395" s="73"/>
      <c r="V395" s="73"/>
      <c r="W395" s="73"/>
      <c r="X395" s="73"/>
      <c r="Y395" s="73"/>
      <c r="Z395" s="73"/>
    </row>
    <row r="396" spans="1:26" ht="12.75" customHeight="1">
      <c r="A396" s="73"/>
      <c r="B396" s="73"/>
      <c r="C396" s="73"/>
      <c r="D396" s="73"/>
      <c r="E396" s="73"/>
      <c r="F396" s="590"/>
      <c r="G396" s="591"/>
      <c r="H396" s="988"/>
      <c r="I396" s="73"/>
      <c r="J396" s="73"/>
      <c r="K396" s="74"/>
      <c r="L396" s="74"/>
      <c r="M396" s="989"/>
      <c r="N396" s="74"/>
      <c r="O396" s="74"/>
      <c r="P396" s="74"/>
      <c r="Q396" s="74"/>
      <c r="R396" s="74"/>
      <c r="S396" s="73"/>
      <c r="T396" s="73"/>
      <c r="U396" s="73"/>
      <c r="V396" s="73"/>
      <c r="W396" s="73"/>
      <c r="X396" s="73"/>
      <c r="Y396" s="73"/>
      <c r="Z396" s="73"/>
    </row>
    <row r="397" spans="1:26" ht="12.75" customHeight="1">
      <c r="A397" s="73"/>
      <c r="B397" s="73"/>
      <c r="C397" s="73"/>
      <c r="D397" s="73"/>
      <c r="E397" s="73"/>
      <c r="F397" s="590"/>
      <c r="G397" s="591"/>
      <c r="H397" s="988"/>
      <c r="I397" s="73"/>
      <c r="J397" s="73"/>
      <c r="K397" s="74"/>
      <c r="L397" s="74"/>
      <c r="M397" s="989"/>
      <c r="N397" s="74"/>
      <c r="O397" s="74"/>
      <c r="P397" s="74"/>
      <c r="Q397" s="74"/>
      <c r="R397" s="74"/>
      <c r="S397" s="73"/>
      <c r="T397" s="73"/>
      <c r="U397" s="73"/>
      <c r="V397" s="73"/>
      <c r="W397" s="73"/>
      <c r="X397" s="73"/>
      <c r="Y397" s="73"/>
      <c r="Z397" s="73"/>
    </row>
    <row r="398" spans="1:26" ht="12.75" customHeight="1">
      <c r="A398" s="73"/>
      <c r="B398" s="73"/>
      <c r="C398" s="73"/>
      <c r="D398" s="73"/>
      <c r="E398" s="73"/>
      <c r="F398" s="590"/>
      <c r="G398" s="591"/>
      <c r="H398" s="988"/>
      <c r="I398" s="73"/>
      <c r="J398" s="73"/>
      <c r="K398" s="74"/>
      <c r="L398" s="74"/>
      <c r="M398" s="989"/>
      <c r="N398" s="74"/>
      <c r="O398" s="74"/>
      <c r="P398" s="74"/>
      <c r="Q398" s="74"/>
      <c r="R398" s="74"/>
      <c r="S398" s="73"/>
      <c r="T398" s="73"/>
      <c r="U398" s="73"/>
      <c r="V398" s="73"/>
      <c r="W398" s="73"/>
      <c r="X398" s="73"/>
      <c r="Y398" s="73"/>
      <c r="Z398" s="73"/>
    </row>
    <row r="399" spans="1:26" ht="12.75" customHeight="1">
      <c r="A399" s="73"/>
      <c r="B399" s="73"/>
      <c r="C399" s="73"/>
      <c r="D399" s="73"/>
      <c r="E399" s="73"/>
      <c r="F399" s="590"/>
      <c r="G399" s="591"/>
      <c r="H399" s="988"/>
      <c r="I399" s="73"/>
      <c r="J399" s="73"/>
      <c r="K399" s="74"/>
      <c r="L399" s="74"/>
      <c r="M399" s="989"/>
      <c r="N399" s="74"/>
      <c r="O399" s="74"/>
      <c r="P399" s="74"/>
      <c r="Q399" s="74"/>
      <c r="R399" s="74"/>
      <c r="S399" s="73"/>
      <c r="T399" s="73"/>
      <c r="U399" s="73"/>
      <c r="V399" s="73"/>
      <c r="W399" s="73"/>
      <c r="X399" s="73"/>
      <c r="Y399" s="73"/>
      <c r="Z399" s="73"/>
    </row>
    <row r="400" spans="1:26" ht="12.75" customHeight="1">
      <c r="A400" s="73"/>
      <c r="B400" s="73"/>
      <c r="C400" s="73"/>
      <c r="D400" s="73"/>
      <c r="E400" s="73"/>
      <c r="F400" s="590"/>
      <c r="G400" s="591"/>
      <c r="H400" s="988"/>
      <c r="I400" s="73"/>
      <c r="J400" s="73"/>
      <c r="K400" s="74"/>
      <c r="L400" s="74"/>
      <c r="M400" s="989"/>
      <c r="N400" s="74"/>
      <c r="O400" s="74"/>
      <c r="P400" s="74"/>
      <c r="Q400" s="74"/>
      <c r="R400" s="74"/>
      <c r="S400" s="73"/>
      <c r="T400" s="73"/>
      <c r="U400" s="73"/>
      <c r="V400" s="73"/>
      <c r="W400" s="73"/>
      <c r="X400" s="73"/>
      <c r="Y400" s="73"/>
      <c r="Z400" s="73"/>
    </row>
    <row r="401" spans="1:26" ht="12.75" customHeight="1">
      <c r="A401" s="73"/>
      <c r="B401" s="73"/>
      <c r="C401" s="73"/>
      <c r="D401" s="73"/>
      <c r="E401" s="73"/>
      <c r="F401" s="590"/>
      <c r="G401" s="591"/>
      <c r="H401" s="988"/>
      <c r="I401" s="73"/>
      <c r="J401" s="73"/>
      <c r="K401" s="74"/>
      <c r="L401" s="74"/>
      <c r="M401" s="989"/>
      <c r="N401" s="74"/>
      <c r="O401" s="74"/>
      <c r="P401" s="74"/>
      <c r="Q401" s="74"/>
      <c r="R401" s="74"/>
      <c r="S401" s="73"/>
      <c r="T401" s="73"/>
      <c r="U401" s="73"/>
      <c r="V401" s="73"/>
      <c r="W401" s="73"/>
      <c r="X401" s="73"/>
      <c r="Y401" s="73"/>
      <c r="Z401" s="73"/>
    </row>
    <row r="402" spans="1:26" ht="12.75" customHeight="1">
      <c r="A402" s="73"/>
      <c r="B402" s="73"/>
      <c r="C402" s="73"/>
      <c r="D402" s="73"/>
      <c r="E402" s="73"/>
      <c r="F402" s="590"/>
      <c r="G402" s="591"/>
      <c r="H402" s="988"/>
      <c r="I402" s="73"/>
      <c r="J402" s="73"/>
      <c r="K402" s="74"/>
      <c r="L402" s="74"/>
      <c r="M402" s="989"/>
      <c r="N402" s="74"/>
      <c r="O402" s="74"/>
      <c r="P402" s="74"/>
      <c r="Q402" s="74"/>
      <c r="R402" s="74"/>
      <c r="S402" s="73"/>
      <c r="T402" s="73"/>
      <c r="U402" s="73"/>
      <c r="V402" s="73"/>
      <c r="W402" s="73"/>
      <c r="X402" s="73"/>
      <c r="Y402" s="73"/>
      <c r="Z402" s="73"/>
    </row>
    <row r="403" spans="1:26" ht="12.75" customHeight="1">
      <c r="A403" s="73"/>
      <c r="B403" s="73"/>
      <c r="C403" s="73"/>
      <c r="D403" s="73"/>
      <c r="E403" s="73"/>
      <c r="F403" s="590"/>
      <c r="G403" s="591"/>
      <c r="H403" s="988"/>
      <c r="I403" s="73"/>
      <c r="J403" s="73"/>
      <c r="K403" s="74"/>
      <c r="L403" s="74"/>
      <c r="M403" s="989"/>
      <c r="N403" s="74"/>
      <c r="O403" s="74"/>
      <c r="P403" s="74"/>
      <c r="Q403" s="74"/>
      <c r="R403" s="74"/>
      <c r="S403" s="73"/>
      <c r="T403" s="73"/>
      <c r="U403" s="73"/>
      <c r="V403" s="73"/>
      <c r="W403" s="73"/>
      <c r="X403" s="73"/>
      <c r="Y403" s="73"/>
      <c r="Z403" s="73"/>
    </row>
    <row r="404" spans="1:26" ht="12.75" customHeight="1">
      <c r="A404" s="73"/>
      <c r="B404" s="73"/>
      <c r="C404" s="73"/>
      <c r="D404" s="73"/>
      <c r="E404" s="73"/>
      <c r="F404" s="590"/>
      <c r="G404" s="591"/>
      <c r="H404" s="988"/>
      <c r="I404" s="73"/>
      <c r="J404" s="73"/>
      <c r="K404" s="74"/>
      <c r="L404" s="74"/>
      <c r="M404" s="989"/>
      <c r="N404" s="74"/>
      <c r="O404" s="74"/>
      <c r="P404" s="74"/>
      <c r="Q404" s="74"/>
      <c r="R404" s="74"/>
      <c r="S404" s="73"/>
      <c r="T404" s="73"/>
      <c r="U404" s="73"/>
      <c r="V404" s="73"/>
      <c r="W404" s="73"/>
      <c r="X404" s="73"/>
      <c r="Y404" s="73"/>
      <c r="Z404" s="73"/>
    </row>
    <row r="405" spans="1:26" ht="12.75" customHeight="1">
      <c r="A405" s="73"/>
      <c r="B405" s="73"/>
      <c r="C405" s="73"/>
      <c r="D405" s="73"/>
      <c r="E405" s="73"/>
      <c r="F405" s="590"/>
      <c r="G405" s="591"/>
      <c r="H405" s="988"/>
      <c r="I405" s="73"/>
      <c r="J405" s="73"/>
      <c r="K405" s="74"/>
      <c r="L405" s="74"/>
      <c r="M405" s="989"/>
      <c r="N405" s="74"/>
      <c r="O405" s="74"/>
      <c r="P405" s="74"/>
      <c r="Q405" s="74"/>
      <c r="R405" s="74"/>
      <c r="S405" s="73"/>
      <c r="T405" s="73"/>
      <c r="U405" s="73"/>
      <c r="V405" s="73"/>
      <c r="W405" s="73"/>
      <c r="X405" s="73"/>
      <c r="Y405" s="73"/>
      <c r="Z405" s="73"/>
    </row>
    <row r="406" spans="1:26" ht="12.75" customHeight="1">
      <c r="A406" s="73"/>
      <c r="B406" s="73"/>
      <c r="C406" s="73"/>
      <c r="D406" s="73"/>
      <c r="E406" s="73"/>
      <c r="F406" s="590"/>
      <c r="G406" s="591"/>
      <c r="H406" s="988"/>
      <c r="I406" s="73"/>
      <c r="J406" s="73"/>
      <c r="K406" s="74"/>
      <c r="L406" s="74"/>
      <c r="M406" s="989"/>
      <c r="N406" s="74"/>
      <c r="O406" s="74"/>
      <c r="P406" s="74"/>
      <c r="Q406" s="74"/>
      <c r="R406" s="74"/>
      <c r="S406" s="73"/>
      <c r="T406" s="73"/>
      <c r="U406" s="73"/>
      <c r="V406" s="73"/>
      <c r="W406" s="73"/>
      <c r="X406" s="73"/>
      <c r="Y406" s="73"/>
      <c r="Z406" s="73"/>
    </row>
    <row r="407" spans="1:26" ht="12.75" customHeight="1">
      <c r="A407" s="73"/>
      <c r="B407" s="73"/>
      <c r="C407" s="73"/>
      <c r="D407" s="73"/>
      <c r="E407" s="73"/>
      <c r="F407" s="590"/>
      <c r="G407" s="591"/>
      <c r="H407" s="988"/>
      <c r="I407" s="73"/>
      <c r="J407" s="73"/>
      <c r="K407" s="74"/>
      <c r="L407" s="74"/>
      <c r="M407" s="989"/>
      <c r="N407" s="74"/>
      <c r="O407" s="74"/>
      <c r="P407" s="74"/>
      <c r="Q407" s="74"/>
      <c r="R407" s="74"/>
      <c r="S407" s="73"/>
      <c r="T407" s="73"/>
      <c r="U407" s="73"/>
      <c r="V407" s="73"/>
      <c r="W407" s="73"/>
      <c r="X407" s="73"/>
      <c r="Y407" s="73"/>
      <c r="Z407" s="73"/>
    </row>
    <row r="408" spans="1:26" ht="12.75" customHeight="1">
      <c r="A408" s="73"/>
      <c r="B408" s="73"/>
      <c r="C408" s="73"/>
      <c r="D408" s="73"/>
      <c r="E408" s="73"/>
      <c r="F408" s="590"/>
      <c r="G408" s="591"/>
      <c r="H408" s="988"/>
      <c r="I408" s="73"/>
      <c r="J408" s="73"/>
      <c r="K408" s="74"/>
      <c r="L408" s="74"/>
      <c r="M408" s="989"/>
      <c r="N408" s="74"/>
      <c r="O408" s="74"/>
      <c r="P408" s="74"/>
      <c r="Q408" s="74"/>
      <c r="R408" s="74"/>
      <c r="S408" s="73"/>
      <c r="T408" s="73"/>
      <c r="U408" s="73"/>
      <c r="V408" s="73"/>
      <c r="W408" s="73"/>
      <c r="X408" s="73"/>
      <c r="Y408" s="73"/>
      <c r="Z408" s="73"/>
    </row>
    <row r="409" spans="1:26" ht="12.75" customHeight="1">
      <c r="A409" s="73"/>
      <c r="B409" s="73"/>
      <c r="C409" s="73"/>
      <c r="D409" s="73"/>
      <c r="E409" s="73"/>
      <c r="F409" s="590"/>
      <c r="G409" s="591"/>
      <c r="H409" s="988"/>
      <c r="I409" s="73"/>
      <c r="J409" s="73"/>
      <c r="K409" s="74"/>
      <c r="L409" s="74"/>
      <c r="M409" s="989"/>
      <c r="N409" s="74"/>
      <c r="O409" s="74"/>
      <c r="P409" s="74"/>
      <c r="Q409" s="74"/>
      <c r="R409" s="74"/>
      <c r="S409" s="73"/>
      <c r="T409" s="73"/>
      <c r="U409" s="73"/>
      <c r="V409" s="73"/>
      <c r="W409" s="73"/>
      <c r="X409" s="73"/>
      <c r="Y409" s="73"/>
      <c r="Z409" s="73"/>
    </row>
    <row r="410" spans="1:26" ht="12.75" customHeight="1">
      <c r="A410" s="73"/>
      <c r="B410" s="73"/>
      <c r="C410" s="73"/>
      <c r="D410" s="73"/>
      <c r="E410" s="73"/>
      <c r="F410" s="590"/>
      <c r="G410" s="591"/>
      <c r="H410" s="988"/>
      <c r="I410" s="73"/>
      <c r="J410" s="73"/>
      <c r="K410" s="74"/>
      <c r="L410" s="74"/>
      <c r="M410" s="989"/>
      <c r="N410" s="74"/>
      <c r="O410" s="74"/>
      <c r="P410" s="74"/>
      <c r="Q410" s="74"/>
      <c r="R410" s="74"/>
      <c r="S410" s="73"/>
      <c r="T410" s="73"/>
      <c r="U410" s="73"/>
      <c r="V410" s="73"/>
      <c r="W410" s="73"/>
      <c r="X410" s="73"/>
      <c r="Y410" s="73"/>
      <c r="Z410" s="73"/>
    </row>
    <row r="411" spans="1:26" ht="12.75" customHeight="1">
      <c r="A411" s="73"/>
      <c r="B411" s="73"/>
      <c r="C411" s="73"/>
      <c r="D411" s="73"/>
      <c r="E411" s="73"/>
      <c r="F411" s="590"/>
      <c r="G411" s="591"/>
      <c r="H411" s="988"/>
      <c r="I411" s="73"/>
      <c r="J411" s="73"/>
      <c r="K411" s="74"/>
      <c r="L411" s="74"/>
      <c r="M411" s="989"/>
      <c r="N411" s="74"/>
      <c r="O411" s="74"/>
      <c r="P411" s="74"/>
      <c r="Q411" s="74"/>
      <c r="R411" s="74"/>
      <c r="S411" s="73"/>
      <c r="T411" s="73"/>
      <c r="U411" s="73"/>
      <c r="V411" s="73"/>
      <c r="W411" s="73"/>
      <c r="X411" s="73"/>
      <c r="Y411" s="73"/>
      <c r="Z411" s="73"/>
    </row>
    <row r="412" spans="1:26" ht="12.75" customHeight="1">
      <c r="A412" s="73"/>
      <c r="B412" s="73"/>
      <c r="C412" s="73"/>
      <c r="D412" s="73"/>
      <c r="E412" s="73"/>
      <c r="F412" s="590"/>
      <c r="G412" s="591"/>
      <c r="H412" s="988"/>
      <c r="I412" s="73"/>
      <c r="J412" s="73"/>
      <c r="K412" s="74"/>
      <c r="L412" s="74"/>
      <c r="M412" s="989"/>
      <c r="N412" s="74"/>
      <c r="O412" s="74"/>
      <c r="P412" s="74"/>
      <c r="Q412" s="74"/>
      <c r="R412" s="74"/>
      <c r="S412" s="73"/>
      <c r="T412" s="73"/>
      <c r="U412" s="73"/>
      <c r="V412" s="73"/>
      <c r="W412" s="73"/>
      <c r="X412" s="73"/>
      <c r="Y412" s="73"/>
      <c r="Z412" s="73"/>
    </row>
    <row r="413" spans="1:26" ht="12.75" customHeight="1">
      <c r="A413" s="73"/>
      <c r="B413" s="73"/>
      <c r="C413" s="73"/>
      <c r="D413" s="73"/>
      <c r="E413" s="73"/>
      <c r="F413" s="590"/>
      <c r="G413" s="591"/>
      <c r="H413" s="988"/>
      <c r="I413" s="73"/>
      <c r="J413" s="73"/>
      <c r="K413" s="74"/>
      <c r="L413" s="74"/>
      <c r="M413" s="989"/>
      <c r="N413" s="74"/>
      <c r="O413" s="74"/>
      <c r="P413" s="74"/>
      <c r="Q413" s="74"/>
      <c r="R413" s="74"/>
      <c r="S413" s="73"/>
      <c r="T413" s="73"/>
      <c r="U413" s="73"/>
      <c r="V413" s="73"/>
      <c r="W413" s="73"/>
      <c r="X413" s="73"/>
      <c r="Y413" s="73"/>
      <c r="Z413" s="73"/>
    </row>
    <row r="414" spans="1:26" ht="12.75" customHeight="1">
      <c r="A414" s="73"/>
      <c r="B414" s="73"/>
      <c r="C414" s="73"/>
      <c r="D414" s="73"/>
      <c r="E414" s="73"/>
      <c r="F414" s="590"/>
      <c r="G414" s="591"/>
      <c r="H414" s="988"/>
      <c r="I414" s="73"/>
      <c r="J414" s="73"/>
      <c r="K414" s="74"/>
      <c r="L414" s="74"/>
      <c r="M414" s="989"/>
      <c r="N414" s="74"/>
      <c r="O414" s="74"/>
      <c r="P414" s="74"/>
      <c r="Q414" s="74"/>
      <c r="R414" s="74"/>
      <c r="S414" s="73"/>
      <c r="T414" s="73"/>
      <c r="U414" s="73"/>
      <c r="V414" s="73"/>
      <c r="W414" s="73"/>
      <c r="X414" s="73"/>
      <c r="Y414" s="73"/>
      <c r="Z414" s="73"/>
    </row>
    <row r="415" spans="1:26" ht="12.75" customHeight="1">
      <c r="A415" s="73"/>
      <c r="B415" s="73"/>
      <c r="C415" s="73"/>
      <c r="D415" s="73"/>
      <c r="E415" s="73"/>
      <c r="F415" s="590"/>
      <c r="G415" s="591"/>
      <c r="H415" s="988"/>
      <c r="I415" s="73"/>
      <c r="J415" s="73"/>
      <c r="K415" s="74"/>
      <c r="L415" s="74"/>
      <c r="M415" s="989"/>
      <c r="N415" s="74"/>
      <c r="O415" s="74"/>
      <c r="P415" s="74"/>
      <c r="Q415" s="74"/>
      <c r="R415" s="74"/>
      <c r="S415" s="73"/>
      <c r="T415" s="73"/>
      <c r="U415" s="73"/>
      <c r="V415" s="73"/>
      <c r="W415" s="73"/>
      <c r="X415" s="73"/>
      <c r="Y415" s="73"/>
      <c r="Z415" s="73"/>
    </row>
    <row r="416" spans="1:26" ht="12.75" customHeight="1">
      <c r="A416" s="73"/>
      <c r="B416" s="73"/>
      <c r="C416" s="73"/>
      <c r="D416" s="73"/>
      <c r="E416" s="73"/>
      <c r="F416" s="590"/>
      <c r="G416" s="591"/>
      <c r="H416" s="988"/>
      <c r="I416" s="73"/>
      <c r="J416" s="73"/>
      <c r="K416" s="74"/>
      <c r="L416" s="74"/>
      <c r="M416" s="989"/>
      <c r="N416" s="74"/>
      <c r="O416" s="74"/>
      <c r="P416" s="74"/>
      <c r="Q416" s="74"/>
      <c r="R416" s="74"/>
      <c r="S416" s="73"/>
      <c r="T416" s="73"/>
      <c r="U416" s="73"/>
      <c r="V416" s="73"/>
      <c r="W416" s="73"/>
      <c r="X416" s="73"/>
      <c r="Y416" s="73"/>
      <c r="Z416" s="73"/>
    </row>
    <row r="417" spans="1:26" ht="12.75" customHeight="1">
      <c r="A417" s="73"/>
      <c r="B417" s="73"/>
      <c r="C417" s="73"/>
      <c r="D417" s="73"/>
      <c r="E417" s="73"/>
      <c r="F417" s="590"/>
      <c r="G417" s="591"/>
      <c r="H417" s="988"/>
      <c r="I417" s="73"/>
      <c r="J417" s="73"/>
      <c r="K417" s="74"/>
      <c r="L417" s="74"/>
      <c r="M417" s="989"/>
      <c r="N417" s="74"/>
      <c r="O417" s="74"/>
      <c r="P417" s="74"/>
      <c r="Q417" s="74"/>
      <c r="R417" s="74"/>
      <c r="S417" s="73"/>
      <c r="T417" s="73"/>
      <c r="U417" s="73"/>
      <c r="V417" s="73"/>
      <c r="W417" s="73"/>
      <c r="X417" s="73"/>
      <c r="Y417" s="73"/>
      <c r="Z417" s="73"/>
    </row>
    <row r="418" spans="1:26" ht="12.75" customHeight="1">
      <c r="A418" s="73"/>
      <c r="B418" s="73"/>
      <c r="C418" s="73"/>
      <c r="D418" s="73"/>
      <c r="E418" s="73"/>
      <c r="F418" s="590"/>
      <c r="G418" s="591"/>
      <c r="H418" s="988"/>
      <c r="I418" s="73"/>
      <c r="J418" s="73"/>
      <c r="K418" s="74"/>
      <c r="L418" s="74"/>
      <c r="M418" s="989"/>
      <c r="N418" s="74"/>
      <c r="O418" s="74"/>
      <c r="P418" s="74"/>
      <c r="Q418" s="74"/>
      <c r="R418" s="74"/>
      <c r="S418" s="73"/>
      <c r="T418" s="73"/>
      <c r="U418" s="73"/>
      <c r="V418" s="73"/>
      <c r="W418" s="73"/>
      <c r="X418" s="73"/>
      <c r="Y418" s="73"/>
      <c r="Z418" s="73"/>
    </row>
    <row r="419" spans="1:26" ht="12.75" customHeight="1">
      <c r="A419" s="73"/>
      <c r="B419" s="73"/>
      <c r="C419" s="73"/>
      <c r="D419" s="73"/>
      <c r="E419" s="73"/>
      <c r="F419" s="590"/>
      <c r="G419" s="591"/>
      <c r="H419" s="988"/>
      <c r="I419" s="73"/>
      <c r="J419" s="73"/>
      <c r="K419" s="74"/>
      <c r="L419" s="74"/>
      <c r="M419" s="989"/>
      <c r="N419" s="74"/>
      <c r="O419" s="74"/>
      <c r="P419" s="74"/>
      <c r="Q419" s="74"/>
      <c r="R419" s="74"/>
      <c r="S419" s="73"/>
      <c r="T419" s="73"/>
      <c r="U419" s="73"/>
      <c r="V419" s="73"/>
      <c r="W419" s="73"/>
      <c r="X419" s="73"/>
      <c r="Y419" s="73"/>
      <c r="Z419" s="73"/>
    </row>
    <row r="420" spans="1:26" ht="12.75" customHeight="1">
      <c r="A420" s="73"/>
      <c r="B420" s="73"/>
      <c r="C420" s="73"/>
      <c r="D420" s="73"/>
      <c r="E420" s="73"/>
      <c r="F420" s="590"/>
      <c r="G420" s="591"/>
      <c r="H420" s="988"/>
      <c r="I420" s="73"/>
      <c r="J420" s="73"/>
      <c r="K420" s="74"/>
      <c r="L420" s="74"/>
      <c r="M420" s="989"/>
      <c r="N420" s="74"/>
      <c r="O420" s="74"/>
      <c r="P420" s="74"/>
      <c r="Q420" s="74"/>
      <c r="R420" s="74"/>
      <c r="S420" s="73"/>
      <c r="T420" s="73"/>
      <c r="U420" s="73"/>
      <c r="V420" s="73"/>
      <c r="W420" s="73"/>
      <c r="X420" s="73"/>
      <c r="Y420" s="73"/>
      <c r="Z420" s="73"/>
    </row>
    <row r="421" spans="1:26" ht="12.75" customHeight="1">
      <c r="A421" s="73"/>
      <c r="B421" s="73"/>
      <c r="C421" s="73"/>
      <c r="D421" s="73"/>
      <c r="E421" s="73"/>
      <c r="F421" s="590"/>
      <c r="G421" s="591"/>
      <c r="H421" s="988"/>
      <c r="I421" s="73"/>
      <c r="J421" s="73"/>
      <c r="K421" s="74"/>
      <c r="L421" s="74"/>
      <c r="M421" s="989"/>
      <c r="N421" s="74"/>
      <c r="O421" s="74"/>
      <c r="P421" s="74"/>
      <c r="Q421" s="74"/>
      <c r="R421" s="74"/>
      <c r="S421" s="73"/>
      <c r="T421" s="73"/>
      <c r="U421" s="73"/>
      <c r="V421" s="73"/>
      <c r="W421" s="73"/>
      <c r="X421" s="73"/>
      <c r="Y421" s="73"/>
      <c r="Z421" s="73"/>
    </row>
    <row r="422" spans="1:26" ht="12.75" customHeight="1">
      <c r="A422" s="73"/>
      <c r="B422" s="73"/>
      <c r="C422" s="73"/>
      <c r="D422" s="73"/>
      <c r="E422" s="73"/>
      <c r="F422" s="590"/>
      <c r="G422" s="591"/>
      <c r="H422" s="988"/>
      <c r="I422" s="73"/>
      <c r="J422" s="73"/>
      <c r="K422" s="74"/>
      <c r="L422" s="74"/>
      <c r="M422" s="989"/>
      <c r="N422" s="74"/>
      <c r="O422" s="74"/>
      <c r="P422" s="74"/>
      <c r="Q422" s="74"/>
      <c r="R422" s="74"/>
      <c r="S422" s="73"/>
      <c r="T422" s="73"/>
      <c r="U422" s="73"/>
      <c r="V422" s="73"/>
      <c r="W422" s="73"/>
      <c r="X422" s="73"/>
      <c r="Y422" s="73"/>
      <c r="Z422" s="73"/>
    </row>
    <row r="423" spans="1:26" ht="12.75" customHeight="1">
      <c r="A423" s="73"/>
      <c r="B423" s="73"/>
      <c r="C423" s="73"/>
      <c r="D423" s="73"/>
      <c r="E423" s="73"/>
      <c r="F423" s="590"/>
      <c r="G423" s="591"/>
      <c r="H423" s="988"/>
      <c r="I423" s="73"/>
      <c r="J423" s="73"/>
      <c r="K423" s="74"/>
      <c r="L423" s="74"/>
      <c r="M423" s="989"/>
      <c r="N423" s="74"/>
      <c r="O423" s="74"/>
      <c r="P423" s="74"/>
      <c r="Q423" s="74"/>
      <c r="R423" s="74"/>
      <c r="S423" s="73"/>
      <c r="T423" s="73"/>
      <c r="U423" s="73"/>
      <c r="V423" s="73"/>
      <c r="W423" s="73"/>
      <c r="X423" s="73"/>
      <c r="Y423" s="73"/>
      <c r="Z423" s="73"/>
    </row>
    <row r="424" spans="1:26" ht="12.75" customHeight="1">
      <c r="A424" s="73"/>
      <c r="B424" s="73"/>
      <c r="C424" s="73"/>
      <c r="D424" s="73"/>
      <c r="E424" s="73"/>
      <c r="F424" s="590"/>
      <c r="G424" s="591"/>
      <c r="H424" s="988"/>
      <c r="I424" s="73"/>
      <c r="J424" s="73"/>
      <c r="K424" s="74"/>
      <c r="L424" s="74"/>
      <c r="M424" s="989"/>
      <c r="N424" s="74"/>
      <c r="O424" s="74"/>
      <c r="P424" s="74"/>
      <c r="Q424" s="74"/>
      <c r="R424" s="74"/>
      <c r="S424" s="73"/>
      <c r="T424" s="73"/>
      <c r="U424" s="73"/>
      <c r="V424" s="73"/>
      <c r="W424" s="73"/>
      <c r="X424" s="73"/>
      <c r="Y424" s="73"/>
      <c r="Z424" s="73"/>
    </row>
    <row r="425" spans="1:26" ht="12.75" customHeight="1">
      <c r="A425" s="73"/>
      <c r="B425" s="73"/>
      <c r="C425" s="73"/>
      <c r="D425" s="73"/>
      <c r="E425" s="73"/>
      <c r="F425" s="590"/>
      <c r="G425" s="591"/>
      <c r="H425" s="988"/>
      <c r="I425" s="73"/>
      <c r="J425" s="73"/>
      <c r="K425" s="74"/>
      <c r="L425" s="74"/>
      <c r="M425" s="989"/>
      <c r="N425" s="74"/>
      <c r="O425" s="74"/>
      <c r="P425" s="74"/>
      <c r="Q425" s="74"/>
      <c r="R425" s="74"/>
      <c r="S425" s="73"/>
      <c r="T425" s="73"/>
      <c r="U425" s="73"/>
      <c r="V425" s="73"/>
      <c r="W425" s="73"/>
      <c r="X425" s="73"/>
      <c r="Y425" s="73"/>
      <c r="Z425" s="73"/>
    </row>
    <row r="426" spans="1:26" ht="12.75" customHeight="1">
      <c r="A426" s="73"/>
      <c r="B426" s="73"/>
      <c r="C426" s="73"/>
      <c r="D426" s="73"/>
      <c r="E426" s="73"/>
      <c r="F426" s="590"/>
      <c r="G426" s="591"/>
      <c r="H426" s="988"/>
      <c r="I426" s="73"/>
      <c r="J426" s="73"/>
      <c r="K426" s="74"/>
      <c r="L426" s="74"/>
      <c r="M426" s="989"/>
      <c r="N426" s="74"/>
      <c r="O426" s="74"/>
      <c r="P426" s="74"/>
      <c r="Q426" s="74"/>
      <c r="R426" s="74"/>
      <c r="S426" s="73"/>
      <c r="T426" s="73"/>
      <c r="U426" s="73"/>
      <c r="V426" s="73"/>
      <c r="W426" s="73"/>
      <c r="X426" s="73"/>
      <c r="Y426" s="73"/>
      <c r="Z426" s="73"/>
    </row>
    <row r="427" spans="1:26" ht="12.75" customHeight="1">
      <c r="A427" s="73"/>
      <c r="B427" s="73"/>
      <c r="C427" s="73"/>
      <c r="D427" s="73"/>
      <c r="E427" s="73"/>
      <c r="F427" s="590"/>
      <c r="G427" s="591"/>
      <c r="H427" s="988"/>
      <c r="I427" s="73"/>
      <c r="J427" s="73"/>
      <c r="K427" s="74"/>
      <c r="L427" s="74"/>
      <c r="M427" s="989"/>
      <c r="N427" s="74"/>
      <c r="O427" s="74"/>
      <c r="P427" s="74"/>
      <c r="Q427" s="74"/>
      <c r="R427" s="74"/>
      <c r="S427" s="73"/>
      <c r="T427" s="73"/>
      <c r="U427" s="73"/>
      <c r="V427" s="73"/>
      <c r="W427" s="73"/>
      <c r="X427" s="73"/>
      <c r="Y427" s="73"/>
      <c r="Z427" s="73"/>
    </row>
    <row r="428" spans="1:26" ht="12.75" customHeight="1">
      <c r="A428" s="73"/>
      <c r="B428" s="73"/>
      <c r="C428" s="73"/>
      <c r="D428" s="73"/>
      <c r="E428" s="73"/>
      <c r="F428" s="590"/>
      <c r="G428" s="591"/>
      <c r="H428" s="988"/>
      <c r="I428" s="73"/>
      <c r="J428" s="73"/>
      <c r="K428" s="74"/>
      <c r="L428" s="74"/>
      <c r="M428" s="989"/>
      <c r="N428" s="74"/>
      <c r="O428" s="74"/>
      <c r="P428" s="74"/>
      <c r="Q428" s="74"/>
      <c r="R428" s="74"/>
      <c r="S428" s="73"/>
      <c r="T428" s="73"/>
      <c r="U428" s="73"/>
      <c r="V428" s="73"/>
      <c r="W428" s="73"/>
      <c r="X428" s="73"/>
      <c r="Y428" s="73"/>
      <c r="Z428" s="73"/>
    </row>
    <row r="429" spans="1:26" ht="12.75" customHeight="1">
      <c r="A429" s="73"/>
      <c r="B429" s="73"/>
      <c r="C429" s="73"/>
      <c r="D429" s="73"/>
      <c r="E429" s="73"/>
      <c r="F429" s="590"/>
      <c r="G429" s="591"/>
      <c r="H429" s="988"/>
      <c r="I429" s="73"/>
      <c r="J429" s="73"/>
      <c r="K429" s="74"/>
      <c r="L429" s="74"/>
      <c r="M429" s="989"/>
      <c r="N429" s="74"/>
      <c r="O429" s="74"/>
      <c r="P429" s="74"/>
      <c r="Q429" s="74"/>
      <c r="R429" s="74"/>
      <c r="S429" s="73"/>
      <c r="T429" s="73"/>
      <c r="U429" s="73"/>
      <c r="V429" s="73"/>
      <c r="W429" s="73"/>
      <c r="X429" s="73"/>
      <c r="Y429" s="73"/>
      <c r="Z429" s="73"/>
    </row>
    <row r="430" spans="1:26" ht="12.75" customHeight="1">
      <c r="A430" s="73"/>
      <c r="B430" s="73"/>
      <c r="C430" s="73"/>
      <c r="D430" s="73"/>
      <c r="E430" s="73"/>
      <c r="F430" s="590"/>
      <c r="G430" s="591"/>
      <c r="H430" s="988"/>
      <c r="I430" s="73"/>
      <c r="J430" s="73"/>
      <c r="K430" s="74"/>
      <c r="L430" s="74"/>
      <c r="M430" s="989"/>
      <c r="N430" s="74"/>
      <c r="O430" s="74"/>
      <c r="P430" s="74"/>
      <c r="Q430" s="74"/>
      <c r="R430" s="74"/>
      <c r="S430" s="73"/>
      <c r="T430" s="73"/>
      <c r="U430" s="73"/>
      <c r="V430" s="73"/>
      <c r="W430" s="73"/>
      <c r="X430" s="73"/>
      <c r="Y430" s="73"/>
      <c r="Z430" s="73"/>
    </row>
    <row r="431" spans="1:26" ht="12.75" customHeight="1">
      <c r="A431" s="73"/>
      <c r="B431" s="73"/>
      <c r="C431" s="73"/>
      <c r="D431" s="73"/>
      <c r="E431" s="73"/>
      <c r="F431" s="590"/>
      <c r="G431" s="591"/>
      <c r="H431" s="988"/>
      <c r="I431" s="73"/>
      <c r="J431" s="73"/>
      <c r="K431" s="74"/>
      <c r="L431" s="74"/>
      <c r="M431" s="989"/>
      <c r="N431" s="74"/>
      <c r="O431" s="74"/>
      <c r="P431" s="74"/>
      <c r="Q431" s="74"/>
      <c r="R431" s="74"/>
      <c r="S431" s="73"/>
      <c r="T431" s="73"/>
      <c r="U431" s="73"/>
      <c r="V431" s="73"/>
      <c r="W431" s="73"/>
      <c r="X431" s="73"/>
      <c r="Y431" s="73"/>
      <c r="Z431" s="73"/>
    </row>
    <row r="432" spans="1:26" ht="12.75" customHeight="1">
      <c r="A432" s="73"/>
      <c r="B432" s="73"/>
      <c r="C432" s="73"/>
      <c r="D432" s="73"/>
      <c r="E432" s="73"/>
      <c r="F432" s="590"/>
      <c r="G432" s="591"/>
      <c r="H432" s="988"/>
      <c r="I432" s="73"/>
      <c r="J432" s="73"/>
      <c r="K432" s="74"/>
      <c r="L432" s="74"/>
      <c r="M432" s="989"/>
      <c r="N432" s="74"/>
      <c r="O432" s="74"/>
      <c r="P432" s="74"/>
      <c r="Q432" s="74"/>
      <c r="R432" s="74"/>
      <c r="S432" s="73"/>
      <c r="T432" s="73"/>
      <c r="U432" s="73"/>
      <c r="V432" s="73"/>
      <c r="W432" s="73"/>
      <c r="X432" s="73"/>
      <c r="Y432" s="73"/>
      <c r="Z432" s="73"/>
    </row>
    <row r="433" spans="1:26" ht="12.75" customHeight="1">
      <c r="A433" s="73"/>
      <c r="B433" s="73"/>
      <c r="C433" s="73"/>
      <c r="D433" s="73"/>
      <c r="E433" s="73"/>
      <c r="F433" s="590"/>
      <c r="G433" s="591"/>
      <c r="H433" s="988"/>
      <c r="I433" s="73"/>
      <c r="J433" s="73"/>
      <c r="K433" s="74"/>
      <c r="L433" s="74"/>
      <c r="M433" s="989"/>
      <c r="N433" s="74"/>
      <c r="O433" s="74"/>
      <c r="P433" s="74"/>
      <c r="Q433" s="74"/>
      <c r="R433" s="74"/>
      <c r="S433" s="73"/>
      <c r="T433" s="73"/>
      <c r="U433" s="73"/>
      <c r="V433" s="73"/>
      <c r="W433" s="73"/>
      <c r="X433" s="73"/>
      <c r="Y433" s="73"/>
      <c r="Z433" s="73"/>
    </row>
    <row r="434" spans="1:26" ht="12.75" customHeight="1">
      <c r="A434" s="73"/>
      <c r="B434" s="73"/>
      <c r="C434" s="73"/>
      <c r="D434" s="73"/>
      <c r="E434" s="73"/>
      <c r="F434" s="590"/>
      <c r="G434" s="591"/>
      <c r="H434" s="988"/>
      <c r="I434" s="73"/>
      <c r="J434" s="73"/>
      <c r="K434" s="74"/>
      <c r="L434" s="74"/>
      <c r="M434" s="989"/>
      <c r="N434" s="74"/>
      <c r="O434" s="74"/>
      <c r="P434" s="74"/>
      <c r="Q434" s="74"/>
      <c r="R434" s="74"/>
      <c r="S434" s="73"/>
      <c r="T434" s="73"/>
      <c r="U434" s="73"/>
      <c r="V434" s="73"/>
      <c r="W434" s="73"/>
      <c r="X434" s="73"/>
      <c r="Y434" s="73"/>
      <c r="Z434" s="73"/>
    </row>
    <row r="435" spans="1:26" ht="12.75" customHeight="1">
      <c r="A435" s="73"/>
      <c r="B435" s="73"/>
      <c r="C435" s="73"/>
      <c r="D435" s="73"/>
      <c r="E435" s="73"/>
      <c r="F435" s="590"/>
      <c r="G435" s="591"/>
      <c r="H435" s="988"/>
      <c r="I435" s="73"/>
      <c r="J435" s="73"/>
      <c r="K435" s="74"/>
      <c r="L435" s="74"/>
      <c r="M435" s="989"/>
      <c r="N435" s="74"/>
      <c r="O435" s="74"/>
      <c r="P435" s="74"/>
      <c r="Q435" s="74"/>
      <c r="R435" s="74"/>
      <c r="S435" s="73"/>
      <c r="T435" s="73"/>
      <c r="U435" s="73"/>
      <c r="V435" s="73"/>
      <c r="W435" s="73"/>
      <c r="X435" s="73"/>
      <c r="Y435" s="73"/>
      <c r="Z435" s="73"/>
    </row>
    <row r="436" spans="1:26" ht="12.75" customHeight="1">
      <c r="A436" s="73"/>
      <c r="B436" s="73"/>
      <c r="C436" s="73"/>
      <c r="D436" s="73"/>
      <c r="E436" s="73"/>
      <c r="F436" s="590"/>
      <c r="G436" s="591"/>
      <c r="H436" s="988"/>
      <c r="I436" s="73"/>
      <c r="J436" s="73"/>
      <c r="K436" s="74"/>
      <c r="L436" s="74"/>
      <c r="M436" s="989"/>
      <c r="N436" s="74"/>
      <c r="O436" s="74"/>
      <c r="P436" s="74"/>
      <c r="Q436" s="74"/>
      <c r="R436" s="74"/>
      <c r="S436" s="73"/>
      <c r="T436" s="73"/>
      <c r="U436" s="73"/>
      <c r="V436" s="73"/>
      <c r="W436" s="73"/>
      <c r="X436" s="73"/>
      <c r="Y436" s="73"/>
      <c r="Z436" s="73"/>
    </row>
    <row r="437" spans="1:26" ht="12.75" customHeight="1">
      <c r="A437" s="73"/>
      <c r="B437" s="73"/>
      <c r="C437" s="73"/>
      <c r="D437" s="73"/>
      <c r="E437" s="73"/>
      <c r="F437" s="590"/>
      <c r="G437" s="591"/>
      <c r="H437" s="988"/>
      <c r="I437" s="73"/>
      <c r="J437" s="73"/>
      <c r="K437" s="74"/>
      <c r="L437" s="74"/>
      <c r="M437" s="989"/>
      <c r="N437" s="74"/>
      <c r="O437" s="74"/>
      <c r="P437" s="74"/>
      <c r="Q437" s="74"/>
      <c r="R437" s="74"/>
      <c r="S437" s="73"/>
      <c r="T437" s="73"/>
      <c r="U437" s="73"/>
      <c r="V437" s="73"/>
      <c r="W437" s="73"/>
      <c r="X437" s="73"/>
      <c r="Y437" s="73"/>
      <c r="Z437" s="73"/>
    </row>
    <row r="438" spans="1:26" ht="12.75" customHeight="1">
      <c r="A438" s="73"/>
      <c r="B438" s="73"/>
      <c r="C438" s="73"/>
      <c r="D438" s="73"/>
      <c r="E438" s="73"/>
      <c r="F438" s="590"/>
      <c r="G438" s="591"/>
      <c r="H438" s="988"/>
      <c r="I438" s="73"/>
      <c r="J438" s="73"/>
      <c r="K438" s="74"/>
      <c r="L438" s="74"/>
      <c r="M438" s="989"/>
      <c r="N438" s="74"/>
      <c r="O438" s="74"/>
      <c r="P438" s="74"/>
      <c r="Q438" s="74"/>
      <c r="R438" s="74"/>
      <c r="S438" s="73"/>
      <c r="T438" s="73"/>
      <c r="U438" s="73"/>
      <c r="V438" s="73"/>
      <c r="W438" s="73"/>
      <c r="X438" s="73"/>
      <c r="Y438" s="73"/>
      <c r="Z438" s="73"/>
    </row>
    <row r="439" spans="1:26" ht="12.75" customHeight="1">
      <c r="A439" s="73"/>
      <c r="B439" s="73"/>
      <c r="C439" s="73"/>
      <c r="D439" s="73"/>
      <c r="E439" s="73"/>
      <c r="F439" s="590"/>
      <c r="G439" s="591"/>
      <c r="H439" s="988"/>
      <c r="I439" s="73"/>
      <c r="J439" s="73"/>
      <c r="K439" s="74"/>
      <c r="L439" s="74"/>
      <c r="M439" s="989"/>
      <c r="N439" s="74"/>
      <c r="O439" s="74"/>
      <c r="P439" s="74"/>
      <c r="Q439" s="74"/>
      <c r="R439" s="74"/>
      <c r="S439" s="73"/>
      <c r="T439" s="73"/>
      <c r="U439" s="73"/>
      <c r="V439" s="73"/>
      <c r="W439" s="73"/>
      <c r="X439" s="73"/>
      <c r="Y439" s="73"/>
      <c r="Z439" s="73"/>
    </row>
    <row r="440" spans="1:26" ht="12.75" customHeight="1">
      <c r="A440" s="73"/>
      <c r="B440" s="73"/>
      <c r="C440" s="73"/>
      <c r="D440" s="73"/>
      <c r="E440" s="73"/>
      <c r="F440" s="590"/>
      <c r="G440" s="591"/>
      <c r="H440" s="988"/>
      <c r="I440" s="73"/>
      <c r="J440" s="73"/>
      <c r="K440" s="74"/>
      <c r="L440" s="74"/>
      <c r="M440" s="989"/>
      <c r="N440" s="74"/>
      <c r="O440" s="74"/>
      <c r="P440" s="74"/>
      <c r="Q440" s="74"/>
      <c r="R440" s="74"/>
      <c r="S440" s="73"/>
      <c r="T440" s="73"/>
      <c r="U440" s="73"/>
      <c r="V440" s="73"/>
      <c r="W440" s="73"/>
      <c r="X440" s="73"/>
      <c r="Y440" s="73"/>
      <c r="Z440" s="73"/>
    </row>
    <row r="441" spans="1:26" ht="12.75" customHeight="1">
      <c r="A441" s="73"/>
      <c r="B441" s="73"/>
      <c r="C441" s="73"/>
      <c r="D441" s="73"/>
      <c r="E441" s="73"/>
      <c r="F441" s="590"/>
      <c r="G441" s="591"/>
      <c r="H441" s="988"/>
      <c r="I441" s="73"/>
      <c r="J441" s="73"/>
      <c r="K441" s="74"/>
      <c r="L441" s="74"/>
      <c r="M441" s="989"/>
      <c r="N441" s="74"/>
      <c r="O441" s="74"/>
      <c r="P441" s="74"/>
      <c r="Q441" s="74"/>
      <c r="R441" s="74"/>
      <c r="S441" s="73"/>
      <c r="T441" s="73"/>
      <c r="U441" s="73"/>
      <c r="V441" s="73"/>
      <c r="W441" s="73"/>
      <c r="X441" s="73"/>
      <c r="Y441" s="73"/>
      <c r="Z441" s="73"/>
    </row>
    <row r="442" spans="1:26" ht="12.75" customHeight="1">
      <c r="A442" s="73"/>
      <c r="B442" s="73"/>
      <c r="C442" s="73"/>
      <c r="D442" s="73"/>
      <c r="E442" s="73"/>
      <c r="F442" s="590"/>
      <c r="G442" s="591"/>
      <c r="H442" s="988"/>
      <c r="I442" s="73"/>
      <c r="J442" s="73"/>
      <c r="K442" s="74"/>
      <c r="L442" s="74"/>
      <c r="M442" s="989"/>
      <c r="N442" s="74"/>
      <c r="O442" s="74"/>
      <c r="P442" s="74"/>
      <c r="Q442" s="74"/>
      <c r="R442" s="74"/>
      <c r="S442" s="73"/>
      <c r="T442" s="73"/>
      <c r="U442" s="73"/>
      <c r="V442" s="73"/>
      <c r="W442" s="73"/>
      <c r="X442" s="73"/>
      <c r="Y442" s="73"/>
      <c r="Z442" s="73"/>
    </row>
    <row r="443" spans="1:26" ht="12.75" customHeight="1">
      <c r="A443" s="73"/>
      <c r="B443" s="73"/>
      <c r="C443" s="73"/>
      <c r="D443" s="73"/>
      <c r="E443" s="73"/>
      <c r="F443" s="590"/>
      <c r="G443" s="591"/>
      <c r="H443" s="988"/>
      <c r="I443" s="73"/>
      <c r="J443" s="73"/>
      <c r="K443" s="74"/>
      <c r="L443" s="74"/>
      <c r="M443" s="989"/>
      <c r="N443" s="74"/>
      <c r="O443" s="74"/>
      <c r="P443" s="74"/>
      <c r="Q443" s="74"/>
      <c r="R443" s="74"/>
      <c r="S443" s="73"/>
      <c r="T443" s="73"/>
      <c r="U443" s="73"/>
      <c r="V443" s="73"/>
      <c r="W443" s="73"/>
      <c r="X443" s="73"/>
      <c r="Y443" s="73"/>
      <c r="Z443" s="73"/>
    </row>
    <row r="444" spans="1:26" ht="12.75" customHeight="1">
      <c r="A444" s="73"/>
      <c r="B444" s="73"/>
      <c r="C444" s="73"/>
      <c r="D444" s="73"/>
      <c r="E444" s="73"/>
      <c r="F444" s="590"/>
      <c r="G444" s="591"/>
      <c r="H444" s="988"/>
      <c r="I444" s="73"/>
      <c r="J444" s="73"/>
      <c r="K444" s="74"/>
      <c r="L444" s="74"/>
      <c r="M444" s="989"/>
      <c r="N444" s="74"/>
      <c r="O444" s="74"/>
      <c r="P444" s="74"/>
      <c r="Q444" s="74"/>
      <c r="R444" s="74"/>
      <c r="S444" s="73"/>
      <c r="T444" s="73"/>
      <c r="U444" s="73"/>
      <c r="V444" s="73"/>
      <c r="W444" s="73"/>
      <c r="X444" s="73"/>
      <c r="Y444" s="73"/>
      <c r="Z444" s="73"/>
    </row>
    <row r="445" spans="1:26" ht="12.75" customHeight="1">
      <c r="A445" s="73"/>
      <c r="B445" s="73"/>
      <c r="C445" s="73"/>
      <c r="D445" s="73"/>
      <c r="E445" s="73"/>
      <c r="F445" s="590"/>
      <c r="G445" s="591"/>
      <c r="H445" s="988"/>
      <c r="I445" s="73"/>
      <c r="J445" s="73"/>
      <c r="K445" s="74"/>
      <c r="L445" s="74"/>
      <c r="M445" s="989"/>
      <c r="N445" s="74"/>
      <c r="O445" s="74"/>
      <c r="P445" s="74"/>
      <c r="Q445" s="74"/>
      <c r="R445" s="74"/>
      <c r="S445" s="73"/>
      <c r="T445" s="73"/>
      <c r="U445" s="73"/>
      <c r="V445" s="73"/>
      <c r="W445" s="73"/>
      <c r="X445" s="73"/>
      <c r="Y445" s="73"/>
      <c r="Z445" s="73"/>
    </row>
    <row r="446" spans="1:26" ht="12.75" customHeight="1">
      <c r="A446" s="73"/>
      <c r="B446" s="73"/>
      <c r="C446" s="73"/>
      <c r="D446" s="73"/>
      <c r="E446" s="73"/>
      <c r="F446" s="590"/>
      <c r="G446" s="591"/>
      <c r="H446" s="988"/>
      <c r="I446" s="73"/>
      <c r="J446" s="73"/>
      <c r="K446" s="74"/>
      <c r="L446" s="74"/>
      <c r="M446" s="989"/>
      <c r="N446" s="74"/>
      <c r="O446" s="74"/>
      <c r="P446" s="74"/>
      <c r="Q446" s="74"/>
      <c r="R446" s="74"/>
      <c r="S446" s="73"/>
      <c r="T446" s="73"/>
      <c r="U446" s="73"/>
      <c r="V446" s="73"/>
      <c r="W446" s="73"/>
      <c r="X446" s="73"/>
      <c r="Y446" s="73"/>
      <c r="Z446" s="73"/>
    </row>
    <row r="447" spans="1:26" ht="12.75" customHeight="1">
      <c r="A447" s="73"/>
      <c r="B447" s="73"/>
      <c r="C447" s="73"/>
      <c r="D447" s="73"/>
      <c r="E447" s="73"/>
      <c r="F447" s="590"/>
      <c r="G447" s="591"/>
      <c r="H447" s="988"/>
      <c r="I447" s="73"/>
      <c r="J447" s="73"/>
      <c r="K447" s="74"/>
      <c r="L447" s="74"/>
      <c r="M447" s="989"/>
      <c r="N447" s="74"/>
      <c r="O447" s="74"/>
      <c r="P447" s="74"/>
      <c r="Q447" s="74"/>
      <c r="R447" s="74"/>
      <c r="S447" s="73"/>
      <c r="T447" s="73"/>
      <c r="U447" s="73"/>
      <c r="V447" s="73"/>
      <c r="W447" s="73"/>
      <c r="X447" s="73"/>
      <c r="Y447" s="73"/>
      <c r="Z447" s="73"/>
    </row>
    <row r="448" spans="1:26" ht="12.75" customHeight="1">
      <c r="A448" s="73"/>
      <c r="B448" s="73"/>
      <c r="C448" s="73"/>
      <c r="D448" s="73"/>
      <c r="E448" s="73"/>
      <c r="F448" s="590"/>
      <c r="G448" s="591"/>
      <c r="H448" s="988"/>
      <c r="I448" s="73"/>
      <c r="J448" s="73"/>
      <c r="K448" s="74"/>
      <c r="L448" s="74"/>
      <c r="M448" s="989"/>
      <c r="N448" s="74"/>
      <c r="O448" s="74"/>
      <c r="P448" s="74"/>
      <c r="Q448" s="74"/>
      <c r="R448" s="74"/>
      <c r="S448" s="73"/>
      <c r="T448" s="73"/>
      <c r="U448" s="73"/>
      <c r="V448" s="73"/>
      <c r="W448" s="73"/>
      <c r="X448" s="73"/>
      <c r="Y448" s="73"/>
      <c r="Z448" s="73"/>
    </row>
    <row r="449" spans="1:26" ht="12.75" customHeight="1">
      <c r="A449" s="73"/>
      <c r="B449" s="73"/>
      <c r="C449" s="73"/>
      <c r="D449" s="73"/>
      <c r="E449" s="73"/>
      <c r="F449" s="590"/>
      <c r="G449" s="591"/>
      <c r="H449" s="988"/>
      <c r="I449" s="73"/>
      <c r="J449" s="73"/>
      <c r="K449" s="74"/>
      <c r="L449" s="74"/>
      <c r="M449" s="989"/>
      <c r="N449" s="74"/>
      <c r="O449" s="74"/>
      <c r="P449" s="74"/>
      <c r="Q449" s="74"/>
      <c r="R449" s="74"/>
      <c r="S449" s="73"/>
      <c r="T449" s="73"/>
      <c r="U449" s="73"/>
      <c r="V449" s="73"/>
      <c r="W449" s="73"/>
      <c r="X449" s="73"/>
      <c r="Y449" s="73"/>
      <c r="Z449" s="73"/>
    </row>
    <row r="450" spans="1:26" ht="12.75" customHeight="1">
      <c r="A450" s="73"/>
      <c r="B450" s="73"/>
      <c r="C450" s="73"/>
      <c r="D450" s="73"/>
      <c r="E450" s="73"/>
      <c r="F450" s="590"/>
      <c r="G450" s="591"/>
      <c r="H450" s="988"/>
      <c r="I450" s="73"/>
      <c r="J450" s="73"/>
      <c r="K450" s="74"/>
      <c r="L450" s="74"/>
      <c r="M450" s="989"/>
      <c r="N450" s="74"/>
      <c r="O450" s="74"/>
      <c r="P450" s="74"/>
      <c r="Q450" s="74"/>
      <c r="R450" s="74"/>
      <c r="S450" s="73"/>
      <c r="T450" s="73"/>
      <c r="U450" s="73"/>
      <c r="V450" s="73"/>
      <c r="W450" s="73"/>
      <c r="X450" s="73"/>
      <c r="Y450" s="73"/>
      <c r="Z450" s="73"/>
    </row>
    <row r="451" spans="1:26" ht="12.75" customHeight="1">
      <c r="A451" s="73"/>
      <c r="B451" s="73"/>
      <c r="C451" s="73"/>
      <c r="D451" s="73"/>
      <c r="E451" s="73"/>
      <c r="F451" s="590"/>
      <c r="G451" s="591"/>
      <c r="H451" s="988"/>
      <c r="I451" s="73"/>
      <c r="J451" s="73"/>
      <c r="K451" s="74"/>
      <c r="L451" s="74"/>
      <c r="M451" s="989"/>
      <c r="N451" s="74"/>
      <c r="O451" s="74"/>
      <c r="P451" s="74"/>
      <c r="Q451" s="74"/>
      <c r="R451" s="74"/>
      <c r="S451" s="73"/>
      <c r="T451" s="73"/>
      <c r="U451" s="73"/>
      <c r="V451" s="73"/>
      <c r="W451" s="73"/>
      <c r="X451" s="73"/>
      <c r="Y451" s="73"/>
      <c r="Z451" s="73"/>
    </row>
    <row r="452" spans="1:26" ht="12.75" customHeight="1">
      <c r="A452" s="73"/>
      <c r="B452" s="73"/>
      <c r="C452" s="73"/>
      <c r="D452" s="73"/>
      <c r="E452" s="73"/>
      <c r="F452" s="590"/>
      <c r="G452" s="591"/>
      <c r="H452" s="988"/>
      <c r="I452" s="73"/>
      <c r="J452" s="73"/>
      <c r="K452" s="74"/>
      <c r="L452" s="74"/>
      <c r="M452" s="989"/>
      <c r="N452" s="74"/>
      <c r="O452" s="74"/>
      <c r="P452" s="74"/>
      <c r="Q452" s="74"/>
      <c r="R452" s="74"/>
      <c r="S452" s="73"/>
      <c r="T452" s="73"/>
      <c r="U452" s="73"/>
      <c r="V452" s="73"/>
      <c r="W452" s="73"/>
      <c r="X452" s="73"/>
      <c r="Y452" s="73"/>
      <c r="Z452" s="73"/>
    </row>
    <row r="453" spans="1:26" ht="12.75" customHeight="1">
      <c r="A453" s="73"/>
      <c r="B453" s="73"/>
      <c r="C453" s="73"/>
      <c r="D453" s="73"/>
      <c r="E453" s="73"/>
      <c r="F453" s="590"/>
      <c r="G453" s="591"/>
      <c r="H453" s="988"/>
      <c r="I453" s="73"/>
      <c r="J453" s="73"/>
      <c r="K453" s="74"/>
      <c r="L453" s="74"/>
      <c r="M453" s="989"/>
      <c r="N453" s="74"/>
      <c r="O453" s="74"/>
      <c r="P453" s="74"/>
      <c r="Q453" s="74"/>
      <c r="R453" s="74"/>
      <c r="S453" s="73"/>
      <c r="T453" s="73"/>
      <c r="U453" s="73"/>
      <c r="V453" s="73"/>
      <c r="W453" s="73"/>
      <c r="X453" s="73"/>
      <c r="Y453" s="73"/>
      <c r="Z453" s="73"/>
    </row>
    <row r="454" spans="1:26" ht="12.75" customHeight="1">
      <c r="A454" s="73"/>
      <c r="B454" s="73"/>
      <c r="C454" s="73"/>
      <c r="D454" s="73"/>
      <c r="E454" s="73"/>
      <c r="F454" s="590"/>
      <c r="G454" s="591"/>
      <c r="H454" s="988"/>
      <c r="I454" s="73"/>
      <c r="J454" s="73"/>
      <c r="K454" s="74"/>
      <c r="L454" s="74"/>
      <c r="M454" s="989"/>
      <c r="N454" s="74"/>
      <c r="O454" s="74"/>
      <c r="P454" s="74"/>
      <c r="Q454" s="74"/>
      <c r="R454" s="74"/>
      <c r="S454" s="73"/>
      <c r="T454" s="73"/>
      <c r="U454" s="73"/>
      <c r="V454" s="73"/>
      <c r="W454" s="73"/>
      <c r="X454" s="73"/>
      <c r="Y454" s="73"/>
      <c r="Z454" s="73"/>
    </row>
    <row r="455" spans="1:26" ht="12.75" customHeight="1">
      <c r="A455" s="73"/>
      <c r="B455" s="73"/>
      <c r="C455" s="73"/>
      <c r="D455" s="73"/>
      <c r="E455" s="73"/>
      <c r="F455" s="590"/>
      <c r="G455" s="591"/>
      <c r="H455" s="988"/>
      <c r="I455" s="73"/>
      <c r="J455" s="73"/>
      <c r="K455" s="74"/>
      <c r="L455" s="74"/>
      <c r="M455" s="989"/>
      <c r="N455" s="74"/>
      <c r="O455" s="74"/>
      <c r="P455" s="74"/>
      <c r="Q455" s="74"/>
      <c r="R455" s="74"/>
      <c r="S455" s="73"/>
      <c r="T455" s="73"/>
      <c r="U455" s="73"/>
      <c r="V455" s="73"/>
      <c r="W455" s="73"/>
      <c r="X455" s="73"/>
      <c r="Y455" s="73"/>
      <c r="Z455" s="73"/>
    </row>
    <row r="456" spans="1:26" ht="12.75" customHeight="1">
      <c r="A456" s="73"/>
      <c r="B456" s="73"/>
      <c r="C456" s="73"/>
      <c r="D456" s="73"/>
      <c r="E456" s="73"/>
      <c r="F456" s="590"/>
      <c r="G456" s="591"/>
      <c r="H456" s="988"/>
      <c r="I456" s="73"/>
      <c r="J456" s="73"/>
      <c r="K456" s="74"/>
      <c r="L456" s="74"/>
      <c r="M456" s="989"/>
      <c r="N456" s="74"/>
      <c r="O456" s="74"/>
      <c r="P456" s="74"/>
      <c r="Q456" s="74"/>
      <c r="R456" s="74"/>
      <c r="S456" s="73"/>
      <c r="T456" s="73"/>
      <c r="U456" s="73"/>
      <c r="V456" s="73"/>
      <c r="W456" s="73"/>
      <c r="X456" s="73"/>
      <c r="Y456" s="73"/>
      <c r="Z456" s="73"/>
    </row>
    <row r="457" spans="1:26" ht="12.75" customHeight="1">
      <c r="A457" s="73"/>
      <c r="B457" s="73"/>
      <c r="C457" s="73"/>
      <c r="D457" s="73"/>
      <c r="E457" s="73"/>
      <c r="F457" s="590"/>
      <c r="G457" s="591"/>
      <c r="H457" s="988"/>
      <c r="I457" s="73"/>
      <c r="J457" s="73"/>
      <c r="K457" s="74"/>
      <c r="L457" s="74"/>
      <c r="M457" s="989"/>
      <c r="N457" s="74"/>
      <c r="O457" s="74"/>
      <c r="P457" s="74"/>
      <c r="Q457" s="74"/>
      <c r="R457" s="74"/>
      <c r="S457" s="73"/>
      <c r="T457" s="73"/>
      <c r="U457" s="73"/>
      <c r="V457" s="73"/>
      <c r="W457" s="73"/>
      <c r="X457" s="73"/>
      <c r="Y457" s="73"/>
      <c r="Z457" s="73"/>
    </row>
    <row r="458" spans="1:26" ht="12.75" customHeight="1">
      <c r="A458" s="73"/>
      <c r="B458" s="73"/>
      <c r="C458" s="73"/>
      <c r="D458" s="73"/>
      <c r="E458" s="73"/>
      <c r="F458" s="590"/>
      <c r="G458" s="591"/>
      <c r="H458" s="988"/>
      <c r="I458" s="73"/>
      <c r="J458" s="73"/>
      <c r="K458" s="74"/>
      <c r="L458" s="74"/>
      <c r="M458" s="989"/>
      <c r="N458" s="74"/>
      <c r="O458" s="74"/>
      <c r="P458" s="74"/>
      <c r="Q458" s="74"/>
      <c r="R458" s="74"/>
      <c r="S458" s="73"/>
      <c r="T458" s="73"/>
      <c r="U458" s="73"/>
      <c r="V458" s="73"/>
      <c r="W458" s="73"/>
      <c r="X458" s="73"/>
      <c r="Y458" s="73"/>
      <c r="Z458" s="73"/>
    </row>
    <row r="459" spans="1:26" ht="12.75" customHeight="1">
      <c r="A459" s="73"/>
      <c r="B459" s="73"/>
      <c r="C459" s="73"/>
      <c r="D459" s="73"/>
      <c r="E459" s="73"/>
      <c r="F459" s="590"/>
      <c r="G459" s="591"/>
      <c r="H459" s="988"/>
      <c r="I459" s="73"/>
      <c r="J459" s="73"/>
      <c r="K459" s="74"/>
      <c r="L459" s="74"/>
      <c r="M459" s="989"/>
      <c r="N459" s="74"/>
      <c r="O459" s="74"/>
      <c r="P459" s="74"/>
      <c r="Q459" s="74"/>
      <c r="R459" s="74"/>
      <c r="S459" s="73"/>
      <c r="T459" s="73"/>
      <c r="U459" s="73"/>
      <c r="V459" s="73"/>
      <c r="W459" s="73"/>
      <c r="X459" s="73"/>
      <c r="Y459" s="73"/>
      <c r="Z459" s="73"/>
    </row>
    <row r="460" spans="1:26" ht="12.75" customHeight="1">
      <c r="A460" s="73"/>
      <c r="B460" s="73"/>
      <c r="C460" s="73"/>
      <c r="D460" s="73"/>
      <c r="E460" s="73"/>
      <c r="F460" s="590"/>
      <c r="G460" s="591"/>
      <c r="H460" s="988"/>
      <c r="I460" s="73"/>
      <c r="J460" s="73"/>
      <c r="K460" s="74"/>
      <c r="L460" s="74"/>
      <c r="M460" s="989"/>
      <c r="N460" s="74"/>
      <c r="O460" s="74"/>
      <c r="P460" s="74"/>
      <c r="Q460" s="74"/>
      <c r="R460" s="74"/>
      <c r="S460" s="73"/>
      <c r="T460" s="73"/>
      <c r="U460" s="73"/>
      <c r="V460" s="73"/>
      <c r="W460" s="73"/>
      <c r="X460" s="73"/>
      <c r="Y460" s="73"/>
      <c r="Z460" s="73"/>
    </row>
    <row r="461" spans="1:26" ht="12.75" customHeight="1">
      <c r="A461" s="73"/>
      <c r="B461" s="73"/>
      <c r="C461" s="73"/>
      <c r="D461" s="73"/>
      <c r="E461" s="73"/>
      <c r="F461" s="590"/>
      <c r="G461" s="591"/>
      <c r="H461" s="988"/>
      <c r="I461" s="73"/>
      <c r="J461" s="73"/>
      <c r="K461" s="74"/>
      <c r="L461" s="74"/>
      <c r="M461" s="989"/>
      <c r="N461" s="74"/>
      <c r="O461" s="74"/>
      <c r="P461" s="74"/>
      <c r="Q461" s="74"/>
      <c r="R461" s="74"/>
      <c r="S461" s="73"/>
      <c r="T461" s="73"/>
      <c r="U461" s="73"/>
      <c r="V461" s="73"/>
      <c r="W461" s="73"/>
      <c r="X461" s="73"/>
      <c r="Y461" s="73"/>
      <c r="Z461" s="73"/>
    </row>
    <row r="462" spans="1:26" ht="12.75" customHeight="1">
      <c r="A462" s="73"/>
      <c r="B462" s="73"/>
      <c r="C462" s="73"/>
      <c r="D462" s="73"/>
      <c r="E462" s="73"/>
      <c r="F462" s="590"/>
      <c r="G462" s="591"/>
      <c r="H462" s="988"/>
      <c r="I462" s="73"/>
      <c r="J462" s="73"/>
      <c r="K462" s="74"/>
      <c r="L462" s="74"/>
      <c r="M462" s="989"/>
      <c r="N462" s="74"/>
      <c r="O462" s="74"/>
      <c r="P462" s="74"/>
      <c r="Q462" s="74"/>
      <c r="R462" s="74"/>
      <c r="S462" s="73"/>
      <c r="T462" s="73"/>
      <c r="U462" s="73"/>
      <c r="V462" s="73"/>
      <c r="W462" s="73"/>
      <c r="X462" s="73"/>
      <c r="Y462" s="73"/>
      <c r="Z462" s="73"/>
    </row>
    <row r="463" spans="1:26" ht="12.75" customHeight="1">
      <c r="A463" s="73"/>
      <c r="B463" s="73"/>
      <c r="C463" s="73"/>
      <c r="D463" s="73"/>
      <c r="E463" s="73"/>
      <c r="F463" s="590"/>
      <c r="G463" s="591"/>
      <c r="H463" s="988"/>
      <c r="I463" s="73"/>
      <c r="J463" s="73"/>
      <c r="K463" s="74"/>
      <c r="L463" s="74"/>
      <c r="M463" s="989"/>
      <c r="N463" s="74"/>
      <c r="O463" s="74"/>
      <c r="P463" s="74"/>
      <c r="Q463" s="74"/>
      <c r="R463" s="74"/>
      <c r="S463" s="73"/>
      <c r="T463" s="73"/>
      <c r="U463" s="73"/>
      <c r="V463" s="73"/>
      <c r="W463" s="73"/>
      <c r="X463" s="73"/>
      <c r="Y463" s="73"/>
      <c r="Z463" s="73"/>
    </row>
    <row r="464" spans="1:26" ht="12.75" customHeight="1">
      <c r="A464" s="73"/>
      <c r="B464" s="73"/>
      <c r="C464" s="73"/>
      <c r="D464" s="73"/>
      <c r="E464" s="73"/>
      <c r="F464" s="590"/>
      <c r="G464" s="591"/>
      <c r="H464" s="988"/>
      <c r="I464" s="73"/>
      <c r="J464" s="73"/>
      <c r="K464" s="74"/>
      <c r="L464" s="74"/>
      <c r="M464" s="989"/>
      <c r="N464" s="74"/>
      <c r="O464" s="74"/>
      <c r="P464" s="74"/>
      <c r="Q464" s="74"/>
      <c r="R464" s="74"/>
      <c r="S464" s="73"/>
      <c r="T464" s="73"/>
      <c r="U464" s="73"/>
      <c r="V464" s="73"/>
      <c r="W464" s="73"/>
      <c r="X464" s="73"/>
      <c r="Y464" s="73"/>
      <c r="Z464" s="73"/>
    </row>
    <row r="465" spans="1:26" ht="12.75" customHeight="1">
      <c r="A465" s="73"/>
      <c r="B465" s="73"/>
      <c r="C465" s="73"/>
      <c r="D465" s="73"/>
      <c r="E465" s="73"/>
      <c r="F465" s="590"/>
      <c r="G465" s="591"/>
      <c r="H465" s="988"/>
      <c r="I465" s="73"/>
      <c r="J465" s="73"/>
      <c r="K465" s="74"/>
      <c r="L465" s="74"/>
      <c r="M465" s="989"/>
      <c r="N465" s="74"/>
      <c r="O465" s="74"/>
      <c r="P465" s="74"/>
      <c r="Q465" s="74"/>
      <c r="R465" s="74"/>
      <c r="S465" s="73"/>
      <c r="T465" s="73"/>
      <c r="U465" s="73"/>
      <c r="V465" s="73"/>
      <c r="W465" s="73"/>
      <c r="X465" s="73"/>
      <c r="Y465" s="73"/>
      <c r="Z465" s="73"/>
    </row>
    <row r="466" spans="1:26" ht="12.75" customHeight="1">
      <c r="A466" s="73"/>
      <c r="B466" s="73"/>
      <c r="C466" s="73"/>
      <c r="D466" s="73"/>
      <c r="E466" s="73"/>
      <c r="F466" s="590"/>
      <c r="G466" s="591"/>
      <c r="H466" s="988"/>
      <c r="I466" s="73"/>
      <c r="J466" s="73"/>
      <c r="K466" s="74"/>
      <c r="L466" s="74"/>
      <c r="M466" s="989"/>
      <c r="N466" s="74"/>
      <c r="O466" s="74"/>
      <c r="P466" s="74"/>
      <c r="Q466" s="74"/>
      <c r="R466" s="74"/>
      <c r="S466" s="73"/>
      <c r="T466" s="73"/>
      <c r="U466" s="73"/>
      <c r="V466" s="73"/>
      <c r="W466" s="73"/>
      <c r="X466" s="73"/>
      <c r="Y466" s="73"/>
      <c r="Z466" s="73"/>
    </row>
    <row r="467" spans="1:26" ht="12.75" customHeight="1">
      <c r="A467" s="73"/>
      <c r="B467" s="73"/>
      <c r="C467" s="73"/>
      <c r="D467" s="73"/>
      <c r="E467" s="73"/>
      <c r="F467" s="590"/>
      <c r="G467" s="591"/>
      <c r="H467" s="988"/>
      <c r="I467" s="73"/>
      <c r="J467" s="73"/>
      <c r="K467" s="74"/>
      <c r="L467" s="74"/>
      <c r="M467" s="989"/>
      <c r="N467" s="74"/>
      <c r="O467" s="74"/>
      <c r="P467" s="74"/>
      <c r="Q467" s="74"/>
      <c r="R467" s="74"/>
      <c r="S467" s="73"/>
      <c r="T467" s="73"/>
      <c r="U467" s="73"/>
      <c r="V467" s="73"/>
      <c r="W467" s="73"/>
      <c r="X467" s="73"/>
      <c r="Y467" s="73"/>
      <c r="Z467" s="73"/>
    </row>
    <row r="468" spans="1:26" ht="12.75" customHeight="1">
      <c r="A468" s="73"/>
      <c r="B468" s="73"/>
      <c r="C468" s="73"/>
      <c r="D468" s="73"/>
      <c r="E468" s="73"/>
      <c r="F468" s="590"/>
      <c r="G468" s="591"/>
      <c r="H468" s="988"/>
      <c r="I468" s="73"/>
      <c r="J468" s="73"/>
      <c r="K468" s="74"/>
      <c r="L468" s="74"/>
      <c r="M468" s="989"/>
      <c r="N468" s="74"/>
      <c r="O468" s="74"/>
      <c r="P468" s="74"/>
      <c r="Q468" s="74"/>
      <c r="R468" s="74"/>
      <c r="S468" s="73"/>
      <c r="T468" s="73"/>
      <c r="U468" s="73"/>
      <c r="V468" s="73"/>
      <c r="W468" s="73"/>
      <c r="X468" s="73"/>
      <c r="Y468" s="73"/>
      <c r="Z468" s="73"/>
    </row>
    <row r="469" spans="1:26" ht="12.75" customHeight="1">
      <c r="A469" s="73"/>
      <c r="B469" s="73"/>
      <c r="C469" s="73"/>
      <c r="D469" s="73"/>
      <c r="E469" s="73"/>
      <c r="F469" s="590"/>
      <c r="G469" s="591"/>
      <c r="H469" s="988"/>
      <c r="I469" s="73"/>
      <c r="J469" s="73"/>
      <c r="K469" s="74"/>
      <c r="L469" s="74"/>
      <c r="M469" s="989"/>
      <c r="N469" s="74"/>
      <c r="O469" s="74"/>
      <c r="P469" s="74"/>
      <c r="Q469" s="74"/>
      <c r="R469" s="74"/>
      <c r="S469" s="73"/>
      <c r="T469" s="73"/>
      <c r="U469" s="73"/>
      <c r="V469" s="73"/>
      <c r="W469" s="73"/>
      <c r="X469" s="73"/>
      <c r="Y469" s="73"/>
      <c r="Z469" s="73"/>
    </row>
    <row r="470" spans="1:26" ht="12.75" customHeight="1">
      <c r="A470" s="73"/>
      <c r="B470" s="73"/>
      <c r="C470" s="73"/>
      <c r="D470" s="73"/>
      <c r="E470" s="73"/>
      <c r="F470" s="590"/>
      <c r="G470" s="591"/>
      <c r="H470" s="988"/>
      <c r="I470" s="73"/>
      <c r="J470" s="73"/>
      <c r="K470" s="74"/>
      <c r="L470" s="74"/>
      <c r="M470" s="989"/>
      <c r="N470" s="74"/>
      <c r="O470" s="74"/>
      <c r="P470" s="74"/>
      <c r="Q470" s="74"/>
      <c r="R470" s="74"/>
      <c r="S470" s="73"/>
      <c r="T470" s="73"/>
      <c r="U470" s="73"/>
      <c r="V470" s="73"/>
      <c r="W470" s="73"/>
      <c r="X470" s="73"/>
      <c r="Y470" s="73"/>
      <c r="Z470" s="73"/>
    </row>
    <row r="471" spans="1:26" ht="12.75" customHeight="1">
      <c r="A471" s="73"/>
      <c r="B471" s="73"/>
      <c r="C471" s="73"/>
      <c r="D471" s="73"/>
      <c r="E471" s="73"/>
      <c r="F471" s="590"/>
      <c r="G471" s="591"/>
      <c r="H471" s="988"/>
      <c r="I471" s="73"/>
      <c r="J471" s="73"/>
      <c r="K471" s="74"/>
      <c r="L471" s="74"/>
      <c r="M471" s="989"/>
      <c r="N471" s="74"/>
      <c r="O471" s="74"/>
      <c r="P471" s="74"/>
      <c r="Q471" s="74"/>
      <c r="R471" s="74"/>
      <c r="S471" s="73"/>
      <c r="T471" s="73"/>
      <c r="U471" s="73"/>
      <c r="V471" s="73"/>
      <c r="W471" s="73"/>
      <c r="X471" s="73"/>
      <c r="Y471" s="73"/>
      <c r="Z471" s="73"/>
    </row>
    <row r="472" spans="1:26" ht="12.75" customHeight="1">
      <c r="A472" s="73"/>
      <c r="B472" s="73"/>
      <c r="C472" s="73"/>
      <c r="D472" s="73"/>
      <c r="E472" s="73"/>
      <c r="F472" s="590"/>
      <c r="G472" s="591"/>
      <c r="H472" s="988"/>
      <c r="I472" s="73"/>
      <c r="J472" s="73"/>
      <c r="K472" s="74"/>
      <c r="L472" s="74"/>
      <c r="M472" s="989"/>
      <c r="N472" s="74"/>
      <c r="O472" s="74"/>
      <c r="P472" s="74"/>
      <c r="Q472" s="74"/>
      <c r="R472" s="74"/>
      <c r="S472" s="73"/>
      <c r="T472" s="73"/>
      <c r="U472" s="73"/>
      <c r="V472" s="73"/>
      <c r="W472" s="73"/>
      <c r="X472" s="73"/>
      <c r="Y472" s="73"/>
      <c r="Z472" s="73"/>
    </row>
    <row r="473" spans="1:26" ht="12.75" customHeight="1">
      <c r="A473" s="73"/>
      <c r="B473" s="73"/>
      <c r="C473" s="73"/>
      <c r="D473" s="73"/>
      <c r="E473" s="73"/>
      <c r="F473" s="590"/>
      <c r="G473" s="591"/>
      <c r="H473" s="988"/>
      <c r="I473" s="73"/>
      <c r="J473" s="73"/>
      <c r="K473" s="74"/>
      <c r="L473" s="74"/>
      <c r="M473" s="989"/>
      <c r="N473" s="74"/>
      <c r="O473" s="74"/>
      <c r="P473" s="74"/>
      <c r="Q473" s="74"/>
      <c r="R473" s="74"/>
      <c r="S473" s="73"/>
      <c r="T473" s="73"/>
      <c r="U473" s="73"/>
      <c r="V473" s="73"/>
      <c r="W473" s="73"/>
      <c r="X473" s="73"/>
      <c r="Y473" s="73"/>
      <c r="Z473" s="73"/>
    </row>
    <row r="474" spans="1:26" ht="12.75" customHeight="1">
      <c r="A474" s="73"/>
      <c r="B474" s="73"/>
      <c r="C474" s="73"/>
      <c r="D474" s="73"/>
      <c r="E474" s="73"/>
      <c r="F474" s="590"/>
      <c r="G474" s="591"/>
      <c r="H474" s="988"/>
      <c r="I474" s="73"/>
      <c r="J474" s="73"/>
      <c r="K474" s="74"/>
      <c r="L474" s="74"/>
      <c r="M474" s="989"/>
      <c r="N474" s="74"/>
      <c r="O474" s="74"/>
      <c r="P474" s="74"/>
      <c r="Q474" s="74"/>
      <c r="R474" s="74"/>
      <c r="S474" s="73"/>
      <c r="T474" s="73"/>
      <c r="U474" s="73"/>
      <c r="V474" s="73"/>
      <c r="W474" s="73"/>
      <c r="X474" s="73"/>
      <c r="Y474" s="73"/>
      <c r="Z474" s="73"/>
    </row>
    <row r="475" spans="1:26" ht="12.75" customHeight="1">
      <c r="A475" s="73"/>
      <c r="B475" s="73"/>
      <c r="C475" s="73"/>
      <c r="D475" s="73"/>
      <c r="E475" s="73"/>
      <c r="F475" s="590"/>
      <c r="G475" s="591"/>
      <c r="H475" s="988"/>
      <c r="I475" s="73"/>
      <c r="J475" s="73"/>
      <c r="K475" s="74"/>
      <c r="L475" s="74"/>
      <c r="M475" s="989"/>
      <c r="N475" s="74"/>
      <c r="O475" s="74"/>
      <c r="P475" s="74"/>
      <c r="Q475" s="74"/>
      <c r="R475" s="74"/>
      <c r="S475" s="73"/>
      <c r="T475" s="73"/>
      <c r="U475" s="73"/>
      <c r="V475" s="73"/>
      <c r="W475" s="73"/>
      <c r="X475" s="73"/>
      <c r="Y475" s="73"/>
      <c r="Z475" s="73"/>
    </row>
    <row r="476" spans="1:26" ht="12.75" customHeight="1">
      <c r="A476" s="73"/>
      <c r="B476" s="73"/>
      <c r="C476" s="73"/>
      <c r="D476" s="73"/>
      <c r="E476" s="73"/>
      <c r="F476" s="590"/>
      <c r="G476" s="591"/>
      <c r="H476" s="988"/>
      <c r="I476" s="73"/>
      <c r="J476" s="73"/>
      <c r="K476" s="74"/>
      <c r="L476" s="74"/>
      <c r="M476" s="989"/>
      <c r="N476" s="74"/>
      <c r="O476" s="74"/>
      <c r="P476" s="74"/>
      <c r="Q476" s="74"/>
      <c r="R476" s="74"/>
      <c r="S476" s="73"/>
      <c r="T476" s="73"/>
      <c r="U476" s="73"/>
      <c r="V476" s="73"/>
      <c r="W476" s="73"/>
      <c r="X476" s="73"/>
      <c r="Y476" s="73"/>
      <c r="Z476" s="73"/>
    </row>
    <row r="477" spans="1:26" ht="12.75" customHeight="1">
      <c r="A477" s="73"/>
      <c r="B477" s="73"/>
      <c r="C477" s="73"/>
      <c r="D477" s="73"/>
      <c r="E477" s="73"/>
      <c r="F477" s="590"/>
      <c r="G477" s="591"/>
      <c r="H477" s="988"/>
      <c r="I477" s="73"/>
      <c r="J477" s="73"/>
      <c r="K477" s="74"/>
      <c r="L477" s="74"/>
      <c r="M477" s="989"/>
      <c r="N477" s="74"/>
      <c r="O477" s="74"/>
      <c r="P477" s="74"/>
      <c r="Q477" s="74"/>
      <c r="R477" s="74"/>
      <c r="S477" s="73"/>
      <c r="T477" s="73"/>
      <c r="U477" s="73"/>
      <c r="V477" s="73"/>
      <c r="W477" s="73"/>
      <c r="X477" s="73"/>
      <c r="Y477" s="73"/>
      <c r="Z477" s="73"/>
    </row>
    <row r="478" spans="1:26" ht="12.75" customHeight="1">
      <c r="A478" s="73"/>
      <c r="B478" s="73"/>
      <c r="C478" s="73"/>
      <c r="D478" s="73"/>
      <c r="E478" s="73"/>
      <c r="F478" s="590"/>
      <c r="G478" s="591"/>
      <c r="H478" s="988"/>
      <c r="I478" s="73"/>
      <c r="J478" s="73"/>
      <c r="K478" s="74"/>
      <c r="L478" s="74"/>
      <c r="M478" s="989"/>
      <c r="N478" s="74"/>
      <c r="O478" s="74"/>
      <c r="P478" s="74"/>
      <c r="Q478" s="74"/>
      <c r="R478" s="74"/>
      <c r="S478" s="73"/>
      <c r="T478" s="73"/>
      <c r="U478" s="73"/>
      <c r="V478" s="73"/>
      <c r="W478" s="73"/>
      <c r="X478" s="73"/>
      <c r="Y478" s="73"/>
      <c r="Z478" s="73"/>
    </row>
    <row r="479" spans="1:26" ht="12.75" customHeight="1">
      <c r="A479" s="73"/>
      <c r="B479" s="73"/>
      <c r="C479" s="73"/>
      <c r="D479" s="73"/>
      <c r="E479" s="73"/>
      <c r="F479" s="590"/>
      <c r="G479" s="591"/>
      <c r="H479" s="988"/>
      <c r="I479" s="73"/>
      <c r="J479" s="73"/>
      <c r="K479" s="74"/>
      <c r="L479" s="74"/>
      <c r="M479" s="989"/>
      <c r="N479" s="74"/>
      <c r="O479" s="74"/>
      <c r="P479" s="74"/>
      <c r="Q479" s="74"/>
      <c r="R479" s="74"/>
      <c r="S479" s="73"/>
      <c r="T479" s="73"/>
      <c r="U479" s="73"/>
      <c r="V479" s="73"/>
      <c r="W479" s="73"/>
      <c r="X479" s="73"/>
      <c r="Y479" s="73"/>
      <c r="Z479" s="73"/>
    </row>
    <row r="480" spans="1:26" ht="12.75" customHeight="1">
      <c r="A480" s="73"/>
      <c r="B480" s="73"/>
      <c r="C480" s="73"/>
      <c r="D480" s="73"/>
      <c r="E480" s="73"/>
      <c r="F480" s="590"/>
      <c r="G480" s="591"/>
      <c r="H480" s="988"/>
      <c r="I480" s="73"/>
      <c r="J480" s="73"/>
      <c r="K480" s="74"/>
      <c r="L480" s="74"/>
      <c r="M480" s="989"/>
      <c r="N480" s="74"/>
      <c r="O480" s="74"/>
      <c r="P480" s="74"/>
      <c r="Q480" s="74"/>
      <c r="R480" s="74"/>
      <c r="S480" s="73"/>
      <c r="T480" s="73"/>
      <c r="U480" s="73"/>
      <c r="V480" s="73"/>
      <c r="W480" s="73"/>
      <c r="X480" s="73"/>
      <c r="Y480" s="73"/>
      <c r="Z480" s="73"/>
    </row>
    <row r="481" spans="1:26" ht="12.75" customHeight="1">
      <c r="A481" s="73"/>
      <c r="B481" s="73"/>
      <c r="C481" s="73"/>
      <c r="D481" s="73"/>
      <c r="E481" s="73"/>
      <c r="F481" s="590"/>
      <c r="G481" s="591"/>
      <c r="H481" s="988"/>
      <c r="I481" s="73"/>
      <c r="J481" s="73"/>
      <c r="K481" s="74"/>
      <c r="L481" s="74"/>
      <c r="M481" s="989"/>
      <c r="N481" s="74"/>
      <c r="O481" s="74"/>
      <c r="P481" s="74"/>
      <c r="Q481" s="74"/>
      <c r="R481" s="74"/>
      <c r="S481" s="73"/>
      <c r="T481" s="73"/>
      <c r="U481" s="73"/>
      <c r="V481" s="73"/>
      <c r="W481" s="73"/>
      <c r="X481" s="73"/>
      <c r="Y481" s="73"/>
      <c r="Z481" s="73"/>
    </row>
    <row r="482" spans="1:26" ht="12.75" customHeight="1">
      <c r="A482" s="73"/>
      <c r="B482" s="73"/>
      <c r="C482" s="73"/>
      <c r="D482" s="73"/>
      <c r="E482" s="73"/>
      <c r="F482" s="590"/>
      <c r="G482" s="591"/>
      <c r="H482" s="988"/>
      <c r="I482" s="73"/>
      <c r="J482" s="73"/>
      <c r="K482" s="74"/>
      <c r="L482" s="74"/>
      <c r="M482" s="989"/>
      <c r="N482" s="74"/>
      <c r="O482" s="74"/>
      <c r="P482" s="74"/>
      <c r="Q482" s="74"/>
      <c r="R482" s="74"/>
      <c r="S482" s="73"/>
      <c r="T482" s="73"/>
      <c r="U482" s="73"/>
      <c r="V482" s="73"/>
      <c r="W482" s="73"/>
      <c r="X482" s="73"/>
      <c r="Y482" s="73"/>
      <c r="Z482" s="73"/>
    </row>
    <row r="483" spans="1:26" ht="12.75" customHeight="1">
      <c r="A483" s="73"/>
      <c r="B483" s="73"/>
      <c r="C483" s="73"/>
      <c r="D483" s="73"/>
      <c r="E483" s="73"/>
      <c r="F483" s="590"/>
      <c r="G483" s="591"/>
      <c r="H483" s="988"/>
      <c r="I483" s="73"/>
      <c r="J483" s="73"/>
      <c r="K483" s="74"/>
      <c r="L483" s="74"/>
      <c r="M483" s="989"/>
      <c r="N483" s="74"/>
      <c r="O483" s="74"/>
      <c r="P483" s="74"/>
      <c r="Q483" s="74"/>
      <c r="R483" s="74"/>
      <c r="S483" s="73"/>
      <c r="T483" s="73"/>
      <c r="U483" s="73"/>
      <c r="V483" s="73"/>
      <c r="W483" s="73"/>
      <c r="X483" s="73"/>
      <c r="Y483" s="73"/>
      <c r="Z483" s="73"/>
    </row>
    <row r="484" spans="1:26" ht="12.75" customHeight="1">
      <c r="A484" s="73"/>
      <c r="B484" s="73"/>
      <c r="C484" s="73"/>
      <c r="D484" s="73"/>
      <c r="E484" s="73"/>
      <c r="F484" s="590"/>
      <c r="G484" s="591"/>
      <c r="H484" s="988"/>
      <c r="I484" s="73"/>
      <c r="J484" s="73"/>
      <c r="K484" s="74"/>
      <c r="L484" s="74"/>
      <c r="M484" s="989"/>
      <c r="N484" s="74"/>
      <c r="O484" s="74"/>
      <c r="P484" s="74"/>
      <c r="Q484" s="74"/>
      <c r="R484" s="74"/>
      <c r="S484" s="73"/>
      <c r="T484" s="73"/>
      <c r="U484" s="73"/>
      <c r="V484" s="73"/>
      <c r="W484" s="73"/>
      <c r="X484" s="73"/>
      <c r="Y484" s="73"/>
      <c r="Z484" s="73"/>
    </row>
    <row r="485" spans="1:26" ht="12.75" customHeight="1">
      <c r="A485" s="73"/>
      <c r="B485" s="73"/>
      <c r="C485" s="73"/>
      <c r="D485" s="73"/>
      <c r="E485" s="73"/>
      <c r="F485" s="590"/>
      <c r="G485" s="591"/>
      <c r="H485" s="988"/>
      <c r="I485" s="73"/>
      <c r="J485" s="73"/>
      <c r="K485" s="74"/>
      <c r="L485" s="74"/>
      <c r="M485" s="989"/>
      <c r="N485" s="74"/>
      <c r="O485" s="74"/>
      <c r="P485" s="74"/>
      <c r="Q485" s="74"/>
      <c r="R485" s="74"/>
      <c r="S485" s="73"/>
      <c r="T485" s="73"/>
      <c r="U485" s="73"/>
      <c r="V485" s="73"/>
      <c r="W485" s="73"/>
      <c r="X485" s="73"/>
      <c r="Y485" s="73"/>
      <c r="Z485" s="73"/>
    </row>
    <row r="486" spans="1:26" ht="12.75" customHeight="1">
      <c r="A486" s="73"/>
      <c r="B486" s="73"/>
      <c r="C486" s="73"/>
      <c r="D486" s="73"/>
      <c r="E486" s="73"/>
      <c r="F486" s="590"/>
      <c r="G486" s="591"/>
      <c r="H486" s="988"/>
      <c r="I486" s="73"/>
      <c r="J486" s="73"/>
      <c r="K486" s="74"/>
      <c r="L486" s="74"/>
      <c r="M486" s="989"/>
      <c r="N486" s="74"/>
      <c r="O486" s="74"/>
      <c r="P486" s="74"/>
      <c r="Q486" s="74"/>
      <c r="R486" s="74"/>
      <c r="S486" s="73"/>
      <c r="T486" s="73"/>
      <c r="U486" s="73"/>
      <c r="V486" s="73"/>
      <c r="W486" s="73"/>
      <c r="X486" s="73"/>
      <c r="Y486" s="73"/>
      <c r="Z486" s="73"/>
    </row>
    <row r="487" spans="1:26" ht="12.75" customHeight="1">
      <c r="A487" s="73"/>
      <c r="B487" s="73"/>
      <c r="C487" s="73"/>
      <c r="D487" s="73"/>
      <c r="E487" s="73"/>
      <c r="F487" s="590"/>
      <c r="G487" s="591"/>
      <c r="H487" s="988"/>
      <c r="I487" s="73"/>
      <c r="J487" s="73"/>
      <c r="K487" s="74"/>
      <c r="L487" s="74"/>
      <c r="M487" s="989"/>
      <c r="N487" s="74"/>
      <c r="O487" s="74"/>
      <c r="P487" s="74"/>
      <c r="Q487" s="74"/>
      <c r="R487" s="74"/>
      <c r="S487" s="73"/>
      <c r="T487" s="73"/>
      <c r="U487" s="73"/>
      <c r="V487" s="73"/>
      <c r="W487" s="73"/>
      <c r="X487" s="73"/>
      <c r="Y487" s="73"/>
      <c r="Z487" s="73"/>
    </row>
    <row r="488" spans="1:26" ht="12.75" customHeight="1">
      <c r="A488" s="73"/>
      <c r="B488" s="73"/>
      <c r="C488" s="73"/>
      <c r="D488" s="73"/>
      <c r="E488" s="73"/>
      <c r="F488" s="590"/>
      <c r="G488" s="591"/>
      <c r="H488" s="988"/>
      <c r="I488" s="73"/>
      <c r="J488" s="73"/>
      <c r="K488" s="74"/>
      <c r="L488" s="74"/>
      <c r="M488" s="989"/>
      <c r="N488" s="74"/>
      <c r="O488" s="74"/>
      <c r="P488" s="74"/>
      <c r="Q488" s="74"/>
      <c r="R488" s="74"/>
      <c r="S488" s="73"/>
      <c r="T488" s="73"/>
      <c r="U488" s="73"/>
      <c r="V488" s="73"/>
      <c r="W488" s="73"/>
      <c r="X488" s="73"/>
      <c r="Y488" s="73"/>
      <c r="Z488" s="73"/>
    </row>
    <row r="489" spans="1:26" ht="12.75" customHeight="1">
      <c r="A489" s="73"/>
      <c r="B489" s="73"/>
      <c r="C489" s="73"/>
      <c r="D489" s="73"/>
      <c r="E489" s="73"/>
      <c r="F489" s="590"/>
      <c r="G489" s="591"/>
      <c r="H489" s="988"/>
      <c r="I489" s="73"/>
      <c r="J489" s="73"/>
      <c r="K489" s="74"/>
      <c r="L489" s="74"/>
      <c r="M489" s="989"/>
      <c r="N489" s="74"/>
      <c r="O489" s="74"/>
      <c r="P489" s="74"/>
      <c r="Q489" s="74"/>
      <c r="R489" s="74"/>
      <c r="S489" s="73"/>
      <c r="T489" s="73"/>
      <c r="U489" s="73"/>
      <c r="V489" s="73"/>
      <c r="W489" s="73"/>
      <c r="X489" s="73"/>
      <c r="Y489" s="73"/>
      <c r="Z489" s="73"/>
    </row>
    <row r="490" spans="1:26" ht="12.75" customHeight="1">
      <c r="A490" s="73"/>
      <c r="B490" s="73"/>
      <c r="C490" s="73"/>
      <c r="D490" s="73"/>
      <c r="E490" s="73"/>
      <c r="F490" s="590"/>
      <c r="G490" s="591"/>
      <c r="H490" s="988"/>
      <c r="I490" s="73"/>
      <c r="J490" s="73"/>
      <c r="K490" s="74"/>
      <c r="L490" s="74"/>
      <c r="M490" s="989"/>
      <c r="N490" s="74"/>
      <c r="O490" s="74"/>
      <c r="P490" s="74"/>
      <c r="Q490" s="74"/>
      <c r="R490" s="74"/>
      <c r="S490" s="73"/>
      <c r="T490" s="73"/>
      <c r="U490" s="73"/>
      <c r="V490" s="73"/>
      <c r="W490" s="73"/>
      <c r="X490" s="73"/>
      <c r="Y490" s="73"/>
      <c r="Z490" s="73"/>
    </row>
    <row r="491" spans="1:26" ht="12.75" customHeight="1">
      <c r="A491" s="73"/>
      <c r="B491" s="73"/>
      <c r="C491" s="73"/>
      <c r="D491" s="73"/>
      <c r="E491" s="73"/>
      <c r="F491" s="590"/>
      <c r="G491" s="591"/>
      <c r="H491" s="988"/>
      <c r="I491" s="73"/>
      <c r="J491" s="73"/>
      <c r="K491" s="74"/>
      <c r="L491" s="74"/>
      <c r="M491" s="989"/>
      <c r="N491" s="74"/>
      <c r="O491" s="74"/>
      <c r="P491" s="74"/>
      <c r="Q491" s="74"/>
      <c r="R491" s="74"/>
      <c r="S491" s="73"/>
      <c r="T491" s="73"/>
      <c r="U491" s="73"/>
      <c r="V491" s="73"/>
      <c r="W491" s="73"/>
      <c r="X491" s="73"/>
      <c r="Y491" s="73"/>
      <c r="Z491" s="73"/>
    </row>
    <row r="492" spans="1:26" ht="12.75" customHeight="1">
      <c r="A492" s="73"/>
      <c r="B492" s="73"/>
      <c r="C492" s="73"/>
      <c r="D492" s="73"/>
      <c r="E492" s="73"/>
      <c r="F492" s="590"/>
      <c r="G492" s="591"/>
      <c r="H492" s="988"/>
      <c r="I492" s="73"/>
      <c r="J492" s="73"/>
      <c r="K492" s="74"/>
      <c r="L492" s="74"/>
      <c r="M492" s="989"/>
      <c r="N492" s="74"/>
      <c r="O492" s="74"/>
      <c r="P492" s="74"/>
      <c r="Q492" s="74"/>
      <c r="R492" s="74"/>
      <c r="S492" s="73"/>
      <c r="T492" s="73"/>
      <c r="U492" s="73"/>
      <c r="V492" s="73"/>
      <c r="W492" s="73"/>
      <c r="X492" s="73"/>
      <c r="Y492" s="73"/>
      <c r="Z492" s="73"/>
    </row>
    <row r="493" spans="1:26" ht="12.75" customHeight="1">
      <c r="A493" s="73"/>
      <c r="B493" s="73"/>
      <c r="C493" s="73"/>
      <c r="D493" s="73"/>
      <c r="E493" s="73"/>
      <c r="F493" s="590"/>
      <c r="G493" s="591"/>
      <c r="H493" s="988"/>
      <c r="I493" s="73"/>
      <c r="J493" s="73"/>
      <c r="K493" s="74"/>
      <c r="L493" s="74"/>
      <c r="M493" s="989"/>
      <c r="N493" s="74"/>
      <c r="O493" s="74"/>
      <c r="P493" s="74"/>
      <c r="Q493" s="74"/>
      <c r="R493" s="74"/>
      <c r="S493" s="73"/>
      <c r="T493" s="73"/>
      <c r="U493" s="73"/>
      <c r="V493" s="73"/>
      <c r="W493" s="73"/>
      <c r="X493" s="73"/>
      <c r="Y493" s="73"/>
      <c r="Z493" s="73"/>
    </row>
    <row r="494" spans="1:26" ht="12.75" customHeight="1">
      <c r="A494" s="73"/>
      <c r="B494" s="73"/>
      <c r="C494" s="73"/>
      <c r="D494" s="73"/>
      <c r="E494" s="73"/>
      <c r="F494" s="590"/>
      <c r="G494" s="591"/>
      <c r="H494" s="988"/>
      <c r="I494" s="73"/>
      <c r="J494" s="73"/>
      <c r="K494" s="74"/>
      <c r="L494" s="74"/>
      <c r="M494" s="989"/>
      <c r="N494" s="74"/>
      <c r="O494" s="74"/>
      <c r="P494" s="74"/>
      <c r="Q494" s="74"/>
      <c r="R494" s="74"/>
      <c r="S494" s="73"/>
      <c r="T494" s="73"/>
      <c r="U494" s="73"/>
      <c r="V494" s="73"/>
      <c r="W494" s="73"/>
      <c r="X494" s="73"/>
      <c r="Y494" s="73"/>
      <c r="Z494" s="73"/>
    </row>
    <row r="495" spans="1:26" ht="12.75" customHeight="1">
      <c r="A495" s="73"/>
      <c r="B495" s="73"/>
      <c r="C495" s="73"/>
      <c r="D495" s="73"/>
      <c r="E495" s="73"/>
      <c r="F495" s="590"/>
      <c r="G495" s="591"/>
      <c r="H495" s="988"/>
      <c r="I495" s="73"/>
      <c r="J495" s="73"/>
      <c r="K495" s="74"/>
      <c r="L495" s="74"/>
      <c r="M495" s="989"/>
      <c r="N495" s="74"/>
      <c r="O495" s="74"/>
      <c r="P495" s="74"/>
      <c r="Q495" s="74"/>
      <c r="R495" s="74"/>
      <c r="S495" s="73"/>
      <c r="T495" s="73"/>
      <c r="U495" s="73"/>
      <c r="V495" s="73"/>
      <c r="W495" s="73"/>
      <c r="X495" s="73"/>
      <c r="Y495" s="73"/>
      <c r="Z495" s="73"/>
    </row>
    <row r="496" spans="1:26" ht="12.75" customHeight="1">
      <c r="A496" s="73"/>
      <c r="B496" s="73"/>
      <c r="C496" s="73"/>
      <c r="D496" s="73"/>
      <c r="E496" s="73"/>
      <c r="F496" s="590"/>
      <c r="G496" s="591"/>
      <c r="H496" s="988"/>
      <c r="I496" s="73"/>
      <c r="J496" s="73"/>
      <c r="K496" s="74"/>
      <c r="L496" s="74"/>
      <c r="M496" s="989"/>
      <c r="N496" s="74"/>
      <c r="O496" s="74"/>
      <c r="P496" s="74"/>
      <c r="Q496" s="74"/>
      <c r="R496" s="74"/>
      <c r="S496" s="73"/>
      <c r="T496" s="73"/>
      <c r="U496" s="73"/>
      <c r="V496" s="73"/>
      <c r="W496" s="73"/>
      <c r="X496" s="73"/>
      <c r="Y496" s="73"/>
      <c r="Z496" s="73"/>
    </row>
    <row r="497" spans="1:26" ht="12.75" customHeight="1">
      <c r="A497" s="73"/>
      <c r="B497" s="73"/>
      <c r="C497" s="73"/>
      <c r="D497" s="73"/>
      <c r="E497" s="73"/>
      <c r="F497" s="590"/>
      <c r="G497" s="591"/>
      <c r="H497" s="988"/>
      <c r="I497" s="73"/>
      <c r="J497" s="73"/>
      <c r="K497" s="74"/>
      <c r="L497" s="74"/>
      <c r="M497" s="989"/>
      <c r="N497" s="74"/>
      <c r="O497" s="74"/>
      <c r="P497" s="74"/>
      <c r="Q497" s="74"/>
      <c r="R497" s="74"/>
      <c r="S497" s="73"/>
      <c r="T497" s="73"/>
      <c r="U497" s="73"/>
      <c r="V497" s="73"/>
      <c r="W497" s="73"/>
      <c r="X497" s="73"/>
      <c r="Y497" s="73"/>
      <c r="Z497" s="73"/>
    </row>
    <row r="498" spans="1:26" ht="12.75" customHeight="1">
      <c r="A498" s="73"/>
      <c r="B498" s="73"/>
      <c r="C498" s="73"/>
      <c r="D498" s="73"/>
      <c r="E498" s="73"/>
      <c r="F498" s="590"/>
      <c r="G498" s="591"/>
      <c r="H498" s="988"/>
      <c r="I498" s="73"/>
      <c r="J498" s="73"/>
      <c r="K498" s="74"/>
      <c r="L498" s="74"/>
      <c r="M498" s="989"/>
      <c r="N498" s="74"/>
      <c r="O498" s="74"/>
      <c r="P498" s="74"/>
      <c r="Q498" s="74"/>
      <c r="R498" s="74"/>
      <c r="S498" s="73"/>
      <c r="T498" s="73"/>
      <c r="U498" s="73"/>
      <c r="V498" s="73"/>
      <c r="W498" s="73"/>
      <c r="X498" s="73"/>
      <c r="Y498" s="73"/>
      <c r="Z498" s="73"/>
    </row>
    <row r="499" spans="1:26" ht="12.75" customHeight="1">
      <c r="A499" s="73"/>
      <c r="B499" s="73"/>
      <c r="C499" s="73"/>
      <c r="D499" s="73"/>
      <c r="E499" s="73"/>
      <c r="F499" s="590"/>
      <c r="G499" s="591"/>
      <c r="H499" s="988"/>
      <c r="I499" s="73"/>
      <c r="J499" s="73"/>
      <c r="K499" s="74"/>
      <c r="L499" s="74"/>
      <c r="M499" s="989"/>
      <c r="N499" s="74"/>
      <c r="O499" s="74"/>
      <c r="P499" s="74"/>
      <c r="Q499" s="74"/>
      <c r="R499" s="74"/>
      <c r="S499" s="73"/>
      <c r="T499" s="73"/>
      <c r="U499" s="73"/>
      <c r="V499" s="73"/>
      <c r="W499" s="73"/>
      <c r="X499" s="73"/>
      <c r="Y499" s="73"/>
      <c r="Z499" s="73"/>
    </row>
    <row r="500" spans="1:26" ht="12.75" customHeight="1">
      <c r="A500" s="73"/>
      <c r="B500" s="73"/>
      <c r="C500" s="73"/>
      <c r="D500" s="73"/>
      <c r="E500" s="73"/>
      <c r="F500" s="590"/>
      <c r="G500" s="591"/>
      <c r="H500" s="988"/>
      <c r="I500" s="73"/>
      <c r="J500" s="73"/>
      <c r="K500" s="74"/>
      <c r="L500" s="74"/>
      <c r="M500" s="989"/>
      <c r="N500" s="74"/>
      <c r="O500" s="74"/>
      <c r="P500" s="74"/>
      <c r="Q500" s="74"/>
      <c r="R500" s="74"/>
      <c r="S500" s="73"/>
      <c r="T500" s="73"/>
      <c r="U500" s="73"/>
      <c r="V500" s="73"/>
      <c r="W500" s="73"/>
      <c r="X500" s="73"/>
      <c r="Y500" s="73"/>
      <c r="Z500" s="73"/>
    </row>
    <row r="501" spans="1:26" ht="12.75" customHeight="1">
      <c r="A501" s="73"/>
      <c r="B501" s="73"/>
      <c r="C501" s="73"/>
      <c r="D501" s="73"/>
      <c r="E501" s="73"/>
      <c r="F501" s="590"/>
      <c r="G501" s="591"/>
      <c r="H501" s="988"/>
      <c r="I501" s="73"/>
      <c r="J501" s="73"/>
      <c r="K501" s="74"/>
      <c r="L501" s="74"/>
      <c r="M501" s="989"/>
      <c r="N501" s="74"/>
      <c r="O501" s="74"/>
      <c r="P501" s="74"/>
      <c r="Q501" s="74"/>
      <c r="R501" s="74"/>
      <c r="S501" s="73"/>
      <c r="T501" s="73"/>
      <c r="U501" s="73"/>
      <c r="V501" s="73"/>
      <c r="W501" s="73"/>
      <c r="X501" s="73"/>
      <c r="Y501" s="73"/>
      <c r="Z501" s="73"/>
    </row>
    <row r="502" spans="1:26" ht="12.75" customHeight="1">
      <c r="A502" s="73"/>
      <c r="B502" s="73"/>
      <c r="C502" s="73"/>
      <c r="D502" s="73"/>
      <c r="E502" s="73"/>
      <c r="F502" s="590"/>
      <c r="G502" s="591"/>
      <c r="H502" s="988"/>
      <c r="I502" s="73"/>
      <c r="J502" s="73"/>
      <c r="K502" s="74"/>
      <c r="L502" s="74"/>
      <c r="M502" s="989"/>
      <c r="N502" s="74"/>
      <c r="O502" s="74"/>
      <c r="P502" s="74"/>
      <c r="Q502" s="74"/>
      <c r="R502" s="74"/>
      <c r="S502" s="73"/>
      <c r="T502" s="73"/>
      <c r="U502" s="73"/>
      <c r="V502" s="73"/>
      <c r="W502" s="73"/>
      <c r="X502" s="73"/>
      <c r="Y502" s="73"/>
      <c r="Z502" s="73"/>
    </row>
    <row r="503" spans="1:26" ht="12.75" customHeight="1">
      <c r="A503" s="73"/>
      <c r="B503" s="73"/>
      <c r="C503" s="73"/>
      <c r="D503" s="73"/>
      <c r="E503" s="73"/>
      <c r="F503" s="590"/>
      <c r="G503" s="591"/>
      <c r="H503" s="988"/>
      <c r="I503" s="73"/>
      <c r="J503" s="73"/>
      <c r="K503" s="74"/>
      <c r="L503" s="74"/>
      <c r="M503" s="989"/>
      <c r="N503" s="74"/>
      <c r="O503" s="74"/>
      <c r="P503" s="74"/>
      <c r="Q503" s="74"/>
      <c r="R503" s="74"/>
      <c r="S503" s="73"/>
      <c r="T503" s="73"/>
      <c r="U503" s="73"/>
      <c r="V503" s="73"/>
      <c r="W503" s="73"/>
      <c r="X503" s="73"/>
      <c r="Y503" s="73"/>
      <c r="Z503" s="73"/>
    </row>
    <row r="504" spans="1:26" ht="12.75" customHeight="1">
      <c r="A504" s="73"/>
      <c r="B504" s="73"/>
      <c r="C504" s="73"/>
      <c r="D504" s="73"/>
      <c r="E504" s="73"/>
      <c r="F504" s="590"/>
      <c r="G504" s="591"/>
      <c r="H504" s="988"/>
      <c r="I504" s="73"/>
      <c r="J504" s="73"/>
      <c r="K504" s="74"/>
      <c r="L504" s="74"/>
      <c r="M504" s="989"/>
      <c r="N504" s="74"/>
      <c r="O504" s="74"/>
      <c r="P504" s="74"/>
      <c r="Q504" s="74"/>
      <c r="R504" s="74"/>
      <c r="S504" s="73"/>
      <c r="T504" s="73"/>
      <c r="U504" s="73"/>
      <c r="V504" s="73"/>
      <c r="W504" s="73"/>
      <c r="X504" s="73"/>
      <c r="Y504" s="73"/>
      <c r="Z504" s="73"/>
    </row>
    <row r="505" spans="1:26" ht="12.75" customHeight="1">
      <c r="A505" s="73"/>
      <c r="B505" s="73"/>
      <c r="C505" s="73"/>
      <c r="D505" s="73"/>
      <c r="E505" s="73"/>
      <c r="F505" s="590"/>
      <c r="G505" s="591"/>
      <c r="H505" s="988"/>
      <c r="I505" s="73"/>
      <c r="J505" s="73"/>
      <c r="K505" s="74"/>
      <c r="L505" s="74"/>
      <c r="M505" s="989"/>
      <c r="N505" s="74"/>
      <c r="O505" s="74"/>
      <c r="P505" s="74"/>
      <c r="Q505" s="74"/>
      <c r="R505" s="74"/>
      <c r="S505" s="73"/>
      <c r="T505" s="73"/>
      <c r="U505" s="73"/>
      <c r="V505" s="73"/>
      <c r="W505" s="73"/>
      <c r="X505" s="73"/>
      <c r="Y505" s="73"/>
      <c r="Z505" s="73"/>
    </row>
    <row r="506" spans="1:26" ht="12.75" customHeight="1">
      <c r="A506" s="73"/>
      <c r="B506" s="73"/>
      <c r="C506" s="73"/>
      <c r="D506" s="73"/>
      <c r="E506" s="73"/>
      <c r="F506" s="590"/>
      <c r="G506" s="591"/>
      <c r="H506" s="988"/>
      <c r="I506" s="73"/>
      <c r="J506" s="73"/>
      <c r="K506" s="74"/>
      <c r="L506" s="74"/>
      <c r="M506" s="989"/>
      <c r="N506" s="74"/>
      <c r="O506" s="74"/>
      <c r="P506" s="74"/>
      <c r="Q506" s="74"/>
      <c r="R506" s="74"/>
      <c r="S506" s="73"/>
      <c r="T506" s="73"/>
      <c r="U506" s="73"/>
      <c r="V506" s="73"/>
      <c r="W506" s="73"/>
      <c r="X506" s="73"/>
      <c r="Y506" s="73"/>
      <c r="Z506" s="73"/>
    </row>
    <row r="507" spans="1:26" ht="12.75" customHeight="1">
      <c r="A507" s="73"/>
      <c r="B507" s="73"/>
      <c r="C507" s="73"/>
      <c r="D507" s="73"/>
      <c r="E507" s="73"/>
      <c r="F507" s="590"/>
      <c r="G507" s="591"/>
      <c r="H507" s="988"/>
      <c r="I507" s="73"/>
      <c r="J507" s="73"/>
      <c r="K507" s="74"/>
      <c r="L507" s="74"/>
      <c r="M507" s="989"/>
      <c r="N507" s="74"/>
      <c r="O507" s="74"/>
      <c r="P507" s="74"/>
      <c r="Q507" s="74"/>
      <c r="R507" s="74"/>
      <c r="S507" s="73"/>
      <c r="T507" s="73"/>
      <c r="U507" s="73"/>
      <c r="V507" s="73"/>
      <c r="W507" s="73"/>
      <c r="X507" s="73"/>
      <c r="Y507" s="73"/>
      <c r="Z507" s="73"/>
    </row>
    <row r="508" spans="1:26" ht="12.75" customHeight="1">
      <c r="A508" s="73"/>
      <c r="B508" s="73"/>
      <c r="C508" s="73"/>
      <c r="D508" s="73"/>
      <c r="E508" s="73"/>
      <c r="F508" s="590"/>
      <c r="G508" s="591"/>
      <c r="H508" s="988"/>
      <c r="I508" s="73"/>
      <c r="J508" s="73"/>
      <c r="K508" s="74"/>
      <c r="L508" s="74"/>
      <c r="M508" s="989"/>
      <c r="N508" s="74"/>
      <c r="O508" s="74"/>
      <c r="P508" s="74"/>
      <c r="Q508" s="74"/>
      <c r="R508" s="74"/>
      <c r="S508" s="73"/>
      <c r="T508" s="73"/>
      <c r="U508" s="73"/>
      <c r="V508" s="73"/>
      <c r="W508" s="73"/>
      <c r="X508" s="73"/>
      <c r="Y508" s="73"/>
      <c r="Z508" s="73"/>
    </row>
    <row r="509" spans="1:26" ht="12.75" customHeight="1">
      <c r="A509" s="73"/>
      <c r="B509" s="73"/>
      <c r="C509" s="73"/>
      <c r="D509" s="73"/>
      <c r="E509" s="73"/>
      <c r="F509" s="590"/>
      <c r="G509" s="591"/>
      <c r="H509" s="988"/>
      <c r="I509" s="73"/>
      <c r="J509" s="73"/>
      <c r="K509" s="74"/>
      <c r="L509" s="74"/>
      <c r="M509" s="989"/>
      <c r="N509" s="74"/>
      <c r="O509" s="74"/>
      <c r="P509" s="74"/>
      <c r="Q509" s="74"/>
      <c r="R509" s="74"/>
      <c r="S509" s="73"/>
      <c r="T509" s="73"/>
      <c r="U509" s="73"/>
      <c r="V509" s="73"/>
      <c r="W509" s="73"/>
      <c r="X509" s="73"/>
      <c r="Y509" s="73"/>
      <c r="Z509" s="73"/>
    </row>
    <row r="510" spans="1:26" ht="12.75" customHeight="1">
      <c r="A510" s="73"/>
      <c r="B510" s="73"/>
      <c r="C510" s="73"/>
      <c r="D510" s="73"/>
      <c r="E510" s="73"/>
      <c r="F510" s="590"/>
      <c r="G510" s="591"/>
      <c r="H510" s="988"/>
      <c r="I510" s="73"/>
      <c r="J510" s="73"/>
      <c r="K510" s="74"/>
      <c r="L510" s="74"/>
      <c r="M510" s="989"/>
      <c r="N510" s="74"/>
      <c r="O510" s="74"/>
      <c r="P510" s="74"/>
      <c r="Q510" s="74"/>
      <c r="R510" s="74"/>
      <c r="S510" s="73"/>
      <c r="T510" s="73"/>
      <c r="U510" s="73"/>
      <c r="V510" s="73"/>
      <c r="W510" s="73"/>
      <c r="X510" s="73"/>
      <c r="Y510" s="73"/>
      <c r="Z510" s="73"/>
    </row>
    <row r="511" spans="1:26" ht="12.75" customHeight="1">
      <c r="A511" s="73"/>
      <c r="B511" s="73"/>
      <c r="C511" s="73"/>
      <c r="D511" s="73"/>
      <c r="E511" s="73"/>
      <c r="F511" s="590"/>
      <c r="G511" s="591"/>
      <c r="H511" s="988"/>
      <c r="I511" s="73"/>
      <c r="J511" s="73"/>
      <c r="K511" s="74"/>
      <c r="L511" s="74"/>
      <c r="M511" s="989"/>
      <c r="N511" s="74"/>
      <c r="O511" s="74"/>
      <c r="P511" s="74"/>
      <c r="Q511" s="74"/>
      <c r="R511" s="74"/>
      <c r="S511" s="73"/>
      <c r="T511" s="73"/>
      <c r="U511" s="73"/>
      <c r="V511" s="73"/>
      <c r="W511" s="73"/>
      <c r="X511" s="73"/>
      <c r="Y511" s="73"/>
      <c r="Z511" s="73"/>
    </row>
    <row r="512" spans="1:26" ht="12.75" customHeight="1">
      <c r="A512" s="73"/>
      <c r="B512" s="73"/>
      <c r="C512" s="73"/>
      <c r="D512" s="73"/>
      <c r="E512" s="73"/>
      <c r="F512" s="590"/>
      <c r="G512" s="591"/>
      <c r="H512" s="988"/>
      <c r="I512" s="73"/>
      <c r="J512" s="73"/>
      <c r="K512" s="74"/>
      <c r="L512" s="74"/>
      <c r="M512" s="989"/>
      <c r="N512" s="74"/>
      <c r="O512" s="74"/>
      <c r="P512" s="74"/>
      <c r="Q512" s="74"/>
      <c r="R512" s="74"/>
      <c r="S512" s="73"/>
      <c r="T512" s="73"/>
      <c r="U512" s="73"/>
      <c r="V512" s="73"/>
      <c r="W512" s="73"/>
      <c r="X512" s="73"/>
      <c r="Y512" s="73"/>
      <c r="Z512" s="73"/>
    </row>
    <row r="513" spans="1:26" ht="12.75" customHeight="1">
      <c r="A513" s="73"/>
      <c r="B513" s="73"/>
      <c r="C513" s="73"/>
      <c r="D513" s="73"/>
      <c r="E513" s="73"/>
      <c r="F513" s="590"/>
      <c r="G513" s="591"/>
      <c r="H513" s="988"/>
      <c r="I513" s="73"/>
      <c r="J513" s="73"/>
      <c r="K513" s="74"/>
      <c r="L513" s="74"/>
      <c r="M513" s="989"/>
      <c r="N513" s="74"/>
      <c r="O513" s="74"/>
      <c r="P513" s="74"/>
      <c r="Q513" s="74"/>
      <c r="R513" s="74"/>
      <c r="S513" s="73"/>
      <c r="T513" s="73"/>
      <c r="U513" s="73"/>
      <c r="V513" s="73"/>
      <c r="W513" s="73"/>
      <c r="X513" s="73"/>
      <c r="Y513" s="73"/>
      <c r="Z513" s="73"/>
    </row>
    <row r="514" spans="1:26" ht="12.75" customHeight="1">
      <c r="A514" s="73"/>
      <c r="B514" s="73"/>
      <c r="C514" s="73"/>
      <c r="D514" s="73"/>
      <c r="E514" s="73"/>
      <c r="F514" s="590"/>
      <c r="G514" s="591"/>
      <c r="H514" s="988"/>
      <c r="I514" s="73"/>
      <c r="J514" s="73"/>
      <c r="K514" s="74"/>
      <c r="L514" s="74"/>
      <c r="M514" s="989"/>
      <c r="N514" s="74"/>
      <c r="O514" s="74"/>
      <c r="P514" s="74"/>
      <c r="Q514" s="74"/>
      <c r="R514" s="74"/>
      <c r="S514" s="73"/>
      <c r="T514" s="73"/>
      <c r="U514" s="73"/>
      <c r="V514" s="73"/>
      <c r="W514" s="73"/>
      <c r="X514" s="73"/>
      <c r="Y514" s="73"/>
      <c r="Z514" s="73"/>
    </row>
    <row r="515" spans="1:26" ht="12.75" customHeight="1">
      <c r="A515" s="73"/>
      <c r="B515" s="73"/>
      <c r="C515" s="73"/>
      <c r="D515" s="73"/>
      <c r="E515" s="73"/>
      <c r="F515" s="590"/>
      <c r="G515" s="591"/>
      <c r="H515" s="988"/>
      <c r="I515" s="73"/>
      <c r="J515" s="73"/>
      <c r="K515" s="74"/>
      <c r="L515" s="74"/>
      <c r="M515" s="989"/>
      <c r="N515" s="74"/>
      <c r="O515" s="74"/>
      <c r="P515" s="74"/>
      <c r="Q515" s="74"/>
      <c r="R515" s="74"/>
      <c r="S515" s="73"/>
      <c r="T515" s="73"/>
      <c r="U515" s="73"/>
      <c r="V515" s="73"/>
      <c r="W515" s="73"/>
      <c r="X515" s="73"/>
      <c r="Y515" s="73"/>
      <c r="Z515" s="73"/>
    </row>
    <row r="516" spans="1:26" ht="12.75" customHeight="1">
      <c r="A516" s="73"/>
      <c r="B516" s="73"/>
      <c r="C516" s="73"/>
      <c r="D516" s="73"/>
      <c r="E516" s="73"/>
      <c r="F516" s="590"/>
      <c r="G516" s="591"/>
      <c r="H516" s="988"/>
      <c r="I516" s="73"/>
      <c r="J516" s="73"/>
      <c r="K516" s="74"/>
      <c r="L516" s="74"/>
      <c r="M516" s="989"/>
      <c r="N516" s="74"/>
      <c r="O516" s="74"/>
      <c r="P516" s="74"/>
      <c r="Q516" s="74"/>
      <c r="R516" s="74"/>
      <c r="S516" s="73"/>
      <c r="T516" s="73"/>
      <c r="U516" s="73"/>
      <c r="V516" s="73"/>
      <c r="W516" s="73"/>
      <c r="X516" s="73"/>
      <c r="Y516" s="73"/>
      <c r="Z516" s="73"/>
    </row>
    <row r="517" spans="1:26" ht="12.75" customHeight="1">
      <c r="A517" s="73"/>
      <c r="B517" s="73"/>
      <c r="C517" s="73"/>
      <c r="D517" s="73"/>
      <c r="E517" s="73"/>
      <c r="F517" s="590"/>
      <c r="G517" s="591"/>
      <c r="H517" s="988"/>
      <c r="I517" s="73"/>
      <c r="J517" s="73"/>
      <c r="K517" s="74"/>
      <c r="L517" s="74"/>
      <c r="M517" s="989"/>
      <c r="N517" s="74"/>
      <c r="O517" s="74"/>
      <c r="P517" s="74"/>
      <c r="Q517" s="74"/>
      <c r="R517" s="74"/>
      <c r="S517" s="73"/>
      <c r="T517" s="73"/>
      <c r="U517" s="73"/>
      <c r="V517" s="73"/>
      <c r="W517" s="73"/>
      <c r="X517" s="73"/>
      <c r="Y517" s="73"/>
      <c r="Z517" s="73"/>
    </row>
    <row r="518" spans="1:26" ht="12.75" customHeight="1">
      <c r="A518" s="73"/>
      <c r="B518" s="73"/>
      <c r="C518" s="73"/>
      <c r="D518" s="73"/>
      <c r="E518" s="73"/>
      <c r="F518" s="590"/>
      <c r="G518" s="591"/>
      <c r="H518" s="988"/>
      <c r="I518" s="73"/>
      <c r="J518" s="73"/>
      <c r="K518" s="74"/>
      <c r="L518" s="74"/>
      <c r="M518" s="989"/>
      <c r="N518" s="74"/>
      <c r="O518" s="74"/>
      <c r="P518" s="74"/>
      <c r="Q518" s="74"/>
      <c r="R518" s="74"/>
      <c r="S518" s="73"/>
      <c r="T518" s="73"/>
      <c r="U518" s="73"/>
      <c r="V518" s="73"/>
      <c r="W518" s="73"/>
      <c r="X518" s="73"/>
      <c r="Y518" s="73"/>
      <c r="Z518" s="73"/>
    </row>
    <row r="519" spans="1:26" ht="12.75" customHeight="1">
      <c r="A519" s="73"/>
      <c r="B519" s="73"/>
      <c r="C519" s="73"/>
      <c r="D519" s="73"/>
      <c r="E519" s="73"/>
      <c r="F519" s="590"/>
      <c r="G519" s="591"/>
      <c r="H519" s="988"/>
      <c r="I519" s="73"/>
      <c r="J519" s="73"/>
      <c r="K519" s="74"/>
      <c r="L519" s="74"/>
      <c r="M519" s="989"/>
      <c r="N519" s="74"/>
      <c r="O519" s="74"/>
      <c r="P519" s="74"/>
      <c r="Q519" s="74"/>
      <c r="R519" s="74"/>
      <c r="S519" s="73"/>
      <c r="T519" s="73"/>
      <c r="U519" s="73"/>
      <c r="V519" s="73"/>
      <c r="W519" s="73"/>
      <c r="X519" s="73"/>
      <c r="Y519" s="73"/>
      <c r="Z519" s="73"/>
    </row>
    <row r="520" spans="1:26" ht="12.75" customHeight="1">
      <c r="A520" s="73"/>
      <c r="B520" s="73"/>
      <c r="C520" s="73"/>
      <c r="D520" s="73"/>
      <c r="E520" s="73"/>
      <c r="F520" s="590"/>
      <c r="G520" s="591"/>
      <c r="H520" s="988"/>
      <c r="I520" s="73"/>
      <c r="J520" s="73"/>
      <c r="K520" s="74"/>
      <c r="L520" s="74"/>
      <c r="M520" s="989"/>
      <c r="N520" s="74"/>
      <c r="O520" s="74"/>
      <c r="P520" s="74"/>
      <c r="Q520" s="74"/>
      <c r="R520" s="74"/>
      <c r="S520" s="73"/>
      <c r="T520" s="73"/>
      <c r="U520" s="73"/>
      <c r="V520" s="73"/>
      <c r="W520" s="73"/>
      <c r="X520" s="73"/>
      <c r="Y520" s="73"/>
      <c r="Z520" s="73"/>
    </row>
    <row r="521" spans="1:26" ht="12.75" customHeight="1">
      <c r="A521" s="73"/>
      <c r="B521" s="73"/>
      <c r="C521" s="73"/>
      <c r="D521" s="73"/>
      <c r="E521" s="73"/>
      <c r="F521" s="590"/>
      <c r="G521" s="591"/>
      <c r="H521" s="988"/>
      <c r="I521" s="73"/>
      <c r="J521" s="73"/>
      <c r="K521" s="74"/>
      <c r="L521" s="74"/>
      <c r="M521" s="989"/>
      <c r="N521" s="74"/>
      <c r="O521" s="74"/>
      <c r="P521" s="74"/>
      <c r="Q521" s="74"/>
      <c r="R521" s="74"/>
      <c r="S521" s="73"/>
      <c r="T521" s="73"/>
      <c r="U521" s="73"/>
      <c r="V521" s="73"/>
      <c r="W521" s="73"/>
      <c r="X521" s="73"/>
      <c r="Y521" s="73"/>
      <c r="Z521" s="73"/>
    </row>
    <row r="522" spans="1:26" ht="12.75" customHeight="1">
      <c r="A522" s="73"/>
      <c r="B522" s="73"/>
      <c r="C522" s="73"/>
      <c r="D522" s="73"/>
      <c r="E522" s="73"/>
      <c r="F522" s="590"/>
      <c r="G522" s="591"/>
      <c r="H522" s="988"/>
      <c r="I522" s="73"/>
      <c r="J522" s="73"/>
      <c r="K522" s="74"/>
      <c r="L522" s="74"/>
      <c r="M522" s="989"/>
      <c r="N522" s="74"/>
      <c r="O522" s="74"/>
      <c r="P522" s="74"/>
      <c r="Q522" s="74"/>
      <c r="R522" s="74"/>
      <c r="S522" s="73"/>
      <c r="T522" s="73"/>
      <c r="U522" s="73"/>
      <c r="V522" s="73"/>
      <c r="W522" s="73"/>
      <c r="X522" s="73"/>
      <c r="Y522" s="73"/>
      <c r="Z522" s="73"/>
    </row>
    <row r="523" spans="1:26" ht="12.75" customHeight="1">
      <c r="A523" s="73"/>
      <c r="B523" s="73"/>
      <c r="C523" s="73"/>
      <c r="D523" s="73"/>
      <c r="E523" s="73"/>
      <c r="F523" s="590"/>
      <c r="G523" s="591"/>
      <c r="H523" s="988"/>
      <c r="I523" s="73"/>
      <c r="J523" s="73"/>
      <c r="K523" s="74"/>
      <c r="L523" s="74"/>
      <c r="M523" s="989"/>
      <c r="N523" s="74"/>
      <c r="O523" s="74"/>
      <c r="P523" s="74"/>
      <c r="Q523" s="74"/>
      <c r="R523" s="74"/>
      <c r="S523" s="73"/>
      <c r="T523" s="73"/>
      <c r="U523" s="73"/>
      <c r="V523" s="73"/>
      <c r="W523" s="73"/>
      <c r="X523" s="73"/>
      <c r="Y523" s="73"/>
      <c r="Z523" s="73"/>
    </row>
    <row r="524" spans="1:26" ht="12.75" customHeight="1">
      <c r="A524" s="73"/>
      <c r="B524" s="73"/>
      <c r="C524" s="73"/>
      <c r="D524" s="73"/>
      <c r="E524" s="73"/>
      <c r="F524" s="590"/>
      <c r="G524" s="591"/>
      <c r="H524" s="988"/>
      <c r="I524" s="73"/>
      <c r="J524" s="73"/>
      <c r="K524" s="74"/>
      <c r="L524" s="74"/>
      <c r="M524" s="989"/>
      <c r="N524" s="74"/>
      <c r="O524" s="74"/>
      <c r="P524" s="74"/>
      <c r="Q524" s="74"/>
      <c r="R524" s="74"/>
      <c r="S524" s="73"/>
      <c r="T524" s="73"/>
      <c r="U524" s="73"/>
      <c r="V524" s="73"/>
      <c r="W524" s="73"/>
      <c r="X524" s="73"/>
      <c r="Y524" s="73"/>
      <c r="Z524" s="73"/>
    </row>
    <row r="525" spans="1:26" ht="12.75" customHeight="1">
      <c r="A525" s="73"/>
      <c r="B525" s="73"/>
      <c r="C525" s="73"/>
      <c r="D525" s="73"/>
      <c r="E525" s="73"/>
      <c r="F525" s="590"/>
      <c r="G525" s="591"/>
      <c r="H525" s="988"/>
      <c r="I525" s="73"/>
      <c r="J525" s="73"/>
      <c r="K525" s="74"/>
      <c r="L525" s="74"/>
      <c r="M525" s="989"/>
      <c r="N525" s="74"/>
      <c r="O525" s="74"/>
      <c r="P525" s="74"/>
      <c r="Q525" s="74"/>
      <c r="R525" s="74"/>
      <c r="S525" s="73"/>
      <c r="T525" s="73"/>
      <c r="U525" s="73"/>
      <c r="V525" s="73"/>
      <c r="W525" s="73"/>
      <c r="X525" s="73"/>
      <c r="Y525" s="73"/>
      <c r="Z525" s="73"/>
    </row>
    <row r="526" spans="1:26" ht="12.75" customHeight="1">
      <c r="A526" s="73"/>
      <c r="B526" s="73"/>
      <c r="C526" s="73"/>
      <c r="D526" s="73"/>
      <c r="E526" s="73"/>
      <c r="F526" s="590"/>
      <c r="G526" s="591"/>
      <c r="H526" s="988"/>
      <c r="I526" s="73"/>
      <c r="J526" s="73"/>
      <c r="K526" s="74"/>
      <c r="L526" s="74"/>
      <c r="M526" s="989"/>
      <c r="N526" s="74"/>
      <c r="O526" s="74"/>
      <c r="P526" s="74"/>
      <c r="Q526" s="74"/>
      <c r="R526" s="74"/>
      <c r="S526" s="73"/>
      <c r="T526" s="73"/>
      <c r="U526" s="73"/>
      <c r="V526" s="73"/>
      <c r="W526" s="73"/>
      <c r="X526" s="73"/>
      <c r="Y526" s="73"/>
      <c r="Z526" s="73"/>
    </row>
    <row r="527" spans="1:26" ht="12.75" customHeight="1">
      <c r="A527" s="73"/>
      <c r="B527" s="73"/>
      <c r="C527" s="73"/>
      <c r="D527" s="73"/>
      <c r="E527" s="73"/>
      <c r="F527" s="590"/>
      <c r="G527" s="591"/>
      <c r="H527" s="988"/>
      <c r="I527" s="73"/>
      <c r="J527" s="73"/>
      <c r="K527" s="74"/>
      <c r="L527" s="74"/>
      <c r="M527" s="989"/>
      <c r="N527" s="74"/>
      <c r="O527" s="74"/>
      <c r="P527" s="74"/>
      <c r="Q527" s="74"/>
      <c r="R527" s="74"/>
      <c r="S527" s="73"/>
      <c r="T527" s="73"/>
      <c r="U527" s="73"/>
      <c r="V527" s="73"/>
      <c r="W527" s="73"/>
      <c r="X527" s="73"/>
      <c r="Y527" s="73"/>
      <c r="Z527" s="73"/>
    </row>
    <row r="528" spans="1:26" ht="12.75" customHeight="1">
      <c r="A528" s="73"/>
      <c r="B528" s="73"/>
      <c r="C528" s="73"/>
      <c r="D528" s="73"/>
      <c r="E528" s="73"/>
      <c r="F528" s="590"/>
      <c r="G528" s="591"/>
      <c r="H528" s="988"/>
      <c r="I528" s="73"/>
      <c r="J528" s="73"/>
      <c r="K528" s="74"/>
      <c r="L528" s="74"/>
      <c r="M528" s="989"/>
      <c r="N528" s="74"/>
      <c r="O528" s="74"/>
      <c r="P528" s="74"/>
      <c r="Q528" s="74"/>
      <c r="R528" s="74"/>
      <c r="S528" s="73"/>
      <c r="T528" s="73"/>
      <c r="U528" s="73"/>
      <c r="V528" s="73"/>
      <c r="W528" s="73"/>
      <c r="X528" s="73"/>
      <c r="Y528" s="73"/>
      <c r="Z528" s="73"/>
    </row>
    <row r="529" spans="1:26" ht="12.75" customHeight="1">
      <c r="A529" s="73"/>
      <c r="B529" s="73"/>
      <c r="C529" s="73"/>
      <c r="D529" s="73"/>
      <c r="E529" s="73"/>
      <c r="F529" s="590"/>
      <c r="G529" s="591"/>
      <c r="H529" s="988"/>
      <c r="I529" s="73"/>
      <c r="J529" s="73"/>
      <c r="K529" s="74"/>
      <c r="L529" s="74"/>
      <c r="M529" s="989"/>
      <c r="N529" s="74"/>
      <c r="O529" s="74"/>
      <c r="P529" s="74"/>
      <c r="Q529" s="74"/>
      <c r="R529" s="74"/>
      <c r="S529" s="73"/>
      <c r="T529" s="73"/>
      <c r="U529" s="73"/>
      <c r="V529" s="73"/>
      <c r="W529" s="73"/>
      <c r="X529" s="73"/>
      <c r="Y529" s="73"/>
      <c r="Z529" s="73"/>
    </row>
    <row r="530" spans="1:26" ht="12.75" customHeight="1">
      <c r="A530" s="73"/>
      <c r="B530" s="73"/>
      <c r="C530" s="73"/>
      <c r="D530" s="73"/>
      <c r="E530" s="73"/>
      <c r="F530" s="590"/>
      <c r="G530" s="591"/>
      <c r="H530" s="988"/>
      <c r="I530" s="73"/>
      <c r="J530" s="73"/>
      <c r="K530" s="74"/>
      <c r="L530" s="74"/>
      <c r="M530" s="989"/>
      <c r="N530" s="74"/>
      <c r="O530" s="74"/>
      <c r="P530" s="74"/>
      <c r="Q530" s="74"/>
      <c r="R530" s="74"/>
      <c r="S530" s="73"/>
      <c r="T530" s="73"/>
      <c r="U530" s="73"/>
      <c r="V530" s="73"/>
      <c r="W530" s="73"/>
      <c r="X530" s="73"/>
      <c r="Y530" s="73"/>
      <c r="Z530" s="73"/>
    </row>
    <row r="531" spans="1:26" ht="12.75" customHeight="1">
      <c r="A531" s="73"/>
      <c r="B531" s="73"/>
      <c r="C531" s="73"/>
      <c r="D531" s="73"/>
      <c r="E531" s="73"/>
      <c r="F531" s="590"/>
      <c r="G531" s="591"/>
      <c r="H531" s="988"/>
      <c r="I531" s="73"/>
      <c r="J531" s="73"/>
      <c r="K531" s="74"/>
      <c r="L531" s="74"/>
      <c r="M531" s="989"/>
      <c r="N531" s="74"/>
      <c r="O531" s="74"/>
      <c r="P531" s="74"/>
      <c r="Q531" s="74"/>
      <c r="R531" s="74"/>
      <c r="S531" s="73"/>
      <c r="T531" s="73"/>
      <c r="U531" s="73"/>
      <c r="V531" s="73"/>
      <c r="W531" s="73"/>
      <c r="X531" s="73"/>
      <c r="Y531" s="73"/>
      <c r="Z531" s="73"/>
    </row>
    <row r="532" spans="1:26" ht="12.75" customHeight="1">
      <c r="A532" s="73"/>
      <c r="B532" s="73"/>
      <c r="C532" s="73"/>
      <c r="D532" s="73"/>
      <c r="E532" s="73"/>
      <c r="F532" s="590"/>
      <c r="G532" s="591"/>
      <c r="H532" s="988"/>
      <c r="I532" s="73"/>
      <c r="J532" s="73"/>
      <c r="K532" s="74"/>
      <c r="L532" s="74"/>
      <c r="M532" s="989"/>
      <c r="N532" s="74"/>
      <c r="O532" s="74"/>
      <c r="P532" s="74"/>
      <c r="Q532" s="74"/>
      <c r="R532" s="74"/>
      <c r="S532" s="73"/>
      <c r="T532" s="73"/>
      <c r="U532" s="73"/>
      <c r="V532" s="73"/>
      <c r="W532" s="73"/>
      <c r="X532" s="73"/>
      <c r="Y532" s="73"/>
      <c r="Z532" s="73"/>
    </row>
    <row r="533" spans="1:26" ht="12.75" customHeight="1">
      <c r="A533" s="73"/>
      <c r="B533" s="73"/>
      <c r="C533" s="73"/>
      <c r="D533" s="73"/>
      <c r="E533" s="73"/>
      <c r="F533" s="590"/>
      <c r="G533" s="591"/>
      <c r="H533" s="988"/>
      <c r="I533" s="73"/>
      <c r="J533" s="73"/>
      <c r="K533" s="74"/>
      <c r="L533" s="74"/>
      <c r="M533" s="989"/>
      <c r="N533" s="74"/>
      <c r="O533" s="74"/>
      <c r="P533" s="74"/>
      <c r="Q533" s="74"/>
      <c r="R533" s="74"/>
      <c r="S533" s="73"/>
      <c r="T533" s="73"/>
      <c r="U533" s="73"/>
      <c r="V533" s="73"/>
      <c r="W533" s="73"/>
      <c r="X533" s="73"/>
      <c r="Y533" s="73"/>
      <c r="Z533" s="73"/>
    </row>
    <row r="534" spans="1:26" ht="12.75" customHeight="1">
      <c r="A534" s="73"/>
      <c r="B534" s="73"/>
      <c r="C534" s="73"/>
      <c r="D534" s="73"/>
      <c r="E534" s="73"/>
      <c r="F534" s="590"/>
      <c r="G534" s="591"/>
      <c r="H534" s="988"/>
      <c r="I534" s="73"/>
      <c r="J534" s="73"/>
      <c r="K534" s="74"/>
      <c r="L534" s="74"/>
      <c r="M534" s="989"/>
      <c r="N534" s="74"/>
      <c r="O534" s="74"/>
      <c r="P534" s="74"/>
      <c r="Q534" s="74"/>
      <c r="R534" s="74"/>
      <c r="S534" s="73"/>
      <c r="T534" s="73"/>
      <c r="U534" s="73"/>
      <c r="V534" s="73"/>
      <c r="W534" s="73"/>
      <c r="X534" s="73"/>
      <c r="Y534" s="73"/>
      <c r="Z534" s="73"/>
    </row>
    <row r="535" spans="1:26" ht="12.75" customHeight="1">
      <c r="A535" s="73"/>
      <c r="B535" s="73"/>
      <c r="C535" s="73"/>
      <c r="D535" s="73"/>
      <c r="E535" s="73"/>
      <c r="F535" s="590"/>
      <c r="G535" s="591"/>
      <c r="H535" s="988"/>
      <c r="I535" s="73"/>
      <c r="J535" s="73"/>
      <c r="K535" s="74"/>
      <c r="L535" s="74"/>
      <c r="M535" s="989"/>
      <c r="N535" s="74"/>
      <c r="O535" s="74"/>
      <c r="P535" s="74"/>
      <c r="Q535" s="74"/>
      <c r="R535" s="74"/>
      <c r="S535" s="73"/>
      <c r="T535" s="73"/>
      <c r="U535" s="73"/>
      <c r="V535" s="73"/>
      <c r="W535" s="73"/>
      <c r="X535" s="73"/>
      <c r="Y535" s="73"/>
      <c r="Z535" s="73"/>
    </row>
    <row r="536" spans="1:26" ht="12.75" customHeight="1">
      <c r="A536" s="73"/>
      <c r="B536" s="73"/>
      <c r="C536" s="73"/>
      <c r="D536" s="73"/>
      <c r="E536" s="73"/>
      <c r="F536" s="590"/>
      <c r="G536" s="591"/>
      <c r="H536" s="988"/>
      <c r="I536" s="73"/>
      <c r="J536" s="73"/>
      <c r="K536" s="74"/>
      <c r="L536" s="74"/>
      <c r="M536" s="989"/>
      <c r="N536" s="74"/>
      <c r="O536" s="74"/>
      <c r="P536" s="74"/>
      <c r="Q536" s="74"/>
      <c r="R536" s="74"/>
      <c r="S536" s="73"/>
      <c r="T536" s="73"/>
      <c r="U536" s="73"/>
      <c r="V536" s="73"/>
      <c r="W536" s="73"/>
      <c r="X536" s="73"/>
      <c r="Y536" s="73"/>
      <c r="Z536" s="73"/>
    </row>
    <row r="537" spans="1:26" ht="12.75" customHeight="1">
      <c r="A537" s="73"/>
      <c r="B537" s="73"/>
      <c r="C537" s="73"/>
      <c r="D537" s="73"/>
      <c r="E537" s="73"/>
      <c r="F537" s="590"/>
      <c r="G537" s="591"/>
      <c r="H537" s="988"/>
      <c r="I537" s="73"/>
      <c r="J537" s="73"/>
      <c r="K537" s="74"/>
      <c r="L537" s="74"/>
      <c r="M537" s="989"/>
      <c r="N537" s="74"/>
      <c r="O537" s="74"/>
      <c r="P537" s="74"/>
      <c r="Q537" s="74"/>
      <c r="R537" s="74"/>
      <c r="S537" s="73"/>
      <c r="T537" s="73"/>
      <c r="U537" s="73"/>
      <c r="V537" s="73"/>
      <c r="W537" s="73"/>
      <c r="X537" s="73"/>
      <c r="Y537" s="73"/>
      <c r="Z537" s="73"/>
    </row>
    <row r="538" spans="1:26" ht="12.75" customHeight="1">
      <c r="A538" s="73"/>
      <c r="B538" s="73"/>
      <c r="C538" s="73"/>
      <c r="D538" s="73"/>
      <c r="E538" s="73"/>
      <c r="F538" s="590"/>
      <c r="G538" s="591"/>
      <c r="H538" s="988"/>
      <c r="I538" s="73"/>
      <c r="J538" s="73"/>
      <c r="K538" s="74"/>
      <c r="L538" s="74"/>
      <c r="M538" s="989"/>
      <c r="N538" s="74"/>
      <c r="O538" s="74"/>
      <c r="P538" s="74"/>
      <c r="Q538" s="74"/>
      <c r="R538" s="74"/>
      <c r="S538" s="73"/>
      <c r="T538" s="73"/>
      <c r="U538" s="73"/>
      <c r="V538" s="73"/>
      <c r="W538" s="73"/>
      <c r="X538" s="73"/>
      <c r="Y538" s="73"/>
      <c r="Z538" s="73"/>
    </row>
    <row r="539" spans="1:26" ht="12.75" customHeight="1">
      <c r="A539" s="73"/>
      <c r="B539" s="73"/>
      <c r="C539" s="73"/>
      <c r="D539" s="73"/>
      <c r="E539" s="73"/>
      <c r="F539" s="590"/>
      <c r="G539" s="591"/>
      <c r="H539" s="988"/>
      <c r="I539" s="73"/>
      <c r="J539" s="73"/>
      <c r="K539" s="74"/>
      <c r="L539" s="74"/>
      <c r="M539" s="989"/>
      <c r="N539" s="74"/>
      <c r="O539" s="74"/>
      <c r="P539" s="74"/>
      <c r="Q539" s="74"/>
      <c r="R539" s="74"/>
      <c r="S539" s="73"/>
      <c r="T539" s="73"/>
      <c r="U539" s="73"/>
      <c r="V539" s="73"/>
      <c r="W539" s="73"/>
      <c r="X539" s="73"/>
      <c r="Y539" s="73"/>
      <c r="Z539" s="73"/>
    </row>
    <row r="540" spans="1:26" ht="12.75" customHeight="1">
      <c r="A540" s="73"/>
      <c r="B540" s="73"/>
      <c r="C540" s="73"/>
      <c r="D540" s="73"/>
      <c r="E540" s="73"/>
      <c r="F540" s="590"/>
      <c r="G540" s="591"/>
      <c r="H540" s="988"/>
      <c r="I540" s="73"/>
      <c r="J540" s="73"/>
      <c r="K540" s="74"/>
      <c r="L540" s="74"/>
      <c r="M540" s="989"/>
      <c r="N540" s="74"/>
      <c r="O540" s="74"/>
      <c r="P540" s="74"/>
      <c r="Q540" s="74"/>
      <c r="R540" s="74"/>
      <c r="S540" s="73"/>
      <c r="T540" s="73"/>
      <c r="U540" s="73"/>
      <c r="V540" s="73"/>
      <c r="W540" s="73"/>
      <c r="X540" s="73"/>
      <c r="Y540" s="73"/>
      <c r="Z540" s="73"/>
    </row>
    <row r="541" spans="1:26" ht="12.75" customHeight="1">
      <c r="A541" s="73"/>
      <c r="B541" s="73"/>
      <c r="C541" s="73"/>
      <c r="D541" s="73"/>
      <c r="E541" s="73"/>
      <c r="F541" s="590"/>
      <c r="G541" s="591"/>
      <c r="H541" s="988"/>
      <c r="I541" s="73"/>
      <c r="J541" s="73"/>
      <c r="K541" s="74"/>
      <c r="L541" s="74"/>
      <c r="M541" s="989"/>
      <c r="N541" s="74"/>
      <c r="O541" s="74"/>
      <c r="P541" s="74"/>
      <c r="Q541" s="74"/>
      <c r="R541" s="74"/>
      <c r="S541" s="73"/>
      <c r="T541" s="73"/>
      <c r="U541" s="73"/>
      <c r="V541" s="73"/>
      <c r="W541" s="73"/>
      <c r="X541" s="73"/>
      <c r="Y541" s="73"/>
      <c r="Z541" s="73"/>
    </row>
    <row r="542" spans="1:26" ht="12.75" customHeight="1">
      <c r="A542" s="73"/>
      <c r="B542" s="73"/>
      <c r="C542" s="73"/>
      <c r="D542" s="73"/>
      <c r="E542" s="73"/>
      <c r="F542" s="590"/>
      <c r="G542" s="591"/>
      <c r="H542" s="988"/>
      <c r="I542" s="73"/>
      <c r="J542" s="73"/>
      <c r="K542" s="74"/>
      <c r="L542" s="74"/>
      <c r="M542" s="989"/>
      <c r="N542" s="74"/>
      <c r="O542" s="74"/>
      <c r="P542" s="74"/>
      <c r="Q542" s="74"/>
      <c r="R542" s="74"/>
      <c r="S542" s="73"/>
      <c r="T542" s="73"/>
      <c r="U542" s="73"/>
      <c r="V542" s="73"/>
      <c r="W542" s="73"/>
      <c r="X542" s="73"/>
      <c r="Y542" s="73"/>
      <c r="Z542" s="73"/>
    </row>
    <row r="543" spans="1:26" ht="12.75" customHeight="1">
      <c r="A543" s="73"/>
      <c r="B543" s="73"/>
      <c r="C543" s="73"/>
      <c r="D543" s="73"/>
      <c r="E543" s="73"/>
      <c r="F543" s="590"/>
      <c r="G543" s="591"/>
      <c r="H543" s="988"/>
      <c r="I543" s="73"/>
      <c r="J543" s="73"/>
      <c r="K543" s="74"/>
      <c r="L543" s="74"/>
      <c r="M543" s="989"/>
      <c r="N543" s="74"/>
      <c r="O543" s="74"/>
      <c r="P543" s="74"/>
      <c r="Q543" s="74"/>
      <c r="R543" s="74"/>
      <c r="S543" s="73"/>
      <c r="T543" s="73"/>
      <c r="U543" s="73"/>
      <c r="V543" s="73"/>
      <c r="W543" s="73"/>
      <c r="X543" s="73"/>
      <c r="Y543" s="73"/>
      <c r="Z543" s="73"/>
    </row>
    <row r="544" spans="1:26" ht="12.75" customHeight="1">
      <c r="A544" s="73"/>
      <c r="B544" s="73"/>
      <c r="C544" s="73"/>
      <c r="D544" s="73"/>
      <c r="E544" s="73"/>
      <c r="F544" s="590"/>
      <c r="G544" s="591"/>
      <c r="H544" s="988"/>
      <c r="I544" s="73"/>
      <c r="J544" s="73"/>
      <c r="K544" s="74"/>
      <c r="L544" s="74"/>
      <c r="M544" s="989"/>
      <c r="N544" s="74"/>
      <c r="O544" s="74"/>
      <c r="P544" s="74"/>
      <c r="Q544" s="74"/>
      <c r="R544" s="74"/>
      <c r="S544" s="73"/>
      <c r="T544" s="73"/>
      <c r="U544" s="73"/>
      <c r="V544" s="73"/>
      <c r="W544" s="73"/>
      <c r="X544" s="73"/>
      <c r="Y544" s="73"/>
      <c r="Z544" s="73"/>
    </row>
    <row r="545" spans="1:26" ht="12.75" customHeight="1">
      <c r="A545" s="73"/>
      <c r="B545" s="73"/>
      <c r="C545" s="73"/>
      <c r="D545" s="73"/>
      <c r="E545" s="73"/>
      <c r="F545" s="590"/>
      <c r="G545" s="591"/>
      <c r="H545" s="988"/>
      <c r="I545" s="73"/>
      <c r="J545" s="73"/>
      <c r="K545" s="74"/>
      <c r="L545" s="74"/>
      <c r="M545" s="989"/>
      <c r="N545" s="74"/>
      <c r="O545" s="74"/>
      <c r="P545" s="74"/>
      <c r="Q545" s="74"/>
      <c r="R545" s="74"/>
      <c r="S545" s="73"/>
      <c r="T545" s="73"/>
      <c r="U545" s="73"/>
      <c r="V545" s="73"/>
      <c r="W545" s="73"/>
      <c r="X545" s="73"/>
      <c r="Y545" s="73"/>
      <c r="Z545" s="73"/>
    </row>
    <row r="546" spans="1:26" ht="12.75" customHeight="1">
      <c r="A546" s="73"/>
      <c r="B546" s="73"/>
      <c r="C546" s="73"/>
      <c r="D546" s="73"/>
      <c r="E546" s="73"/>
      <c r="F546" s="590"/>
      <c r="G546" s="591"/>
      <c r="H546" s="988"/>
      <c r="I546" s="73"/>
      <c r="J546" s="73"/>
      <c r="K546" s="74"/>
      <c r="L546" s="74"/>
      <c r="M546" s="989"/>
      <c r="N546" s="74"/>
      <c r="O546" s="74"/>
      <c r="P546" s="74"/>
      <c r="Q546" s="74"/>
      <c r="R546" s="74"/>
      <c r="S546" s="73"/>
      <c r="T546" s="73"/>
      <c r="U546" s="73"/>
      <c r="V546" s="73"/>
      <c r="W546" s="73"/>
      <c r="X546" s="73"/>
      <c r="Y546" s="73"/>
      <c r="Z546" s="73"/>
    </row>
    <row r="547" spans="1:26" ht="12.75" customHeight="1">
      <c r="A547" s="73"/>
      <c r="B547" s="73"/>
      <c r="C547" s="73"/>
      <c r="D547" s="73"/>
      <c r="E547" s="73"/>
      <c r="F547" s="590"/>
      <c r="G547" s="591"/>
      <c r="H547" s="988"/>
      <c r="I547" s="73"/>
      <c r="J547" s="73"/>
      <c r="K547" s="74"/>
      <c r="L547" s="74"/>
      <c r="M547" s="989"/>
      <c r="N547" s="74"/>
      <c r="O547" s="74"/>
      <c r="P547" s="74"/>
      <c r="Q547" s="74"/>
      <c r="R547" s="74"/>
      <c r="S547" s="73"/>
      <c r="T547" s="73"/>
      <c r="U547" s="73"/>
      <c r="V547" s="73"/>
      <c r="W547" s="73"/>
      <c r="X547" s="73"/>
      <c r="Y547" s="73"/>
      <c r="Z547" s="73"/>
    </row>
    <row r="548" spans="1:26" ht="12.75" customHeight="1">
      <c r="A548" s="73"/>
      <c r="B548" s="73"/>
      <c r="C548" s="73"/>
      <c r="D548" s="73"/>
      <c r="E548" s="73"/>
      <c r="F548" s="590"/>
      <c r="G548" s="591"/>
      <c r="H548" s="988"/>
      <c r="I548" s="73"/>
      <c r="J548" s="73"/>
      <c r="K548" s="74"/>
      <c r="L548" s="74"/>
      <c r="M548" s="989"/>
      <c r="N548" s="74"/>
      <c r="O548" s="74"/>
      <c r="P548" s="74"/>
      <c r="Q548" s="74"/>
      <c r="R548" s="74"/>
      <c r="S548" s="73"/>
      <c r="T548" s="73"/>
      <c r="U548" s="73"/>
      <c r="V548" s="73"/>
      <c r="W548" s="73"/>
      <c r="X548" s="73"/>
      <c r="Y548" s="73"/>
      <c r="Z548" s="73"/>
    </row>
    <row r="549" spans="1:26" ht="12.75" customHeight="1">
      <c r="A549" s="73"/>
      <c r="B549" s="73"/>
      <c r="C549" s="73"/>
      <c r="D549" s="73"/>
      <c r="E549" s="73"/>
      <c r="F549" s="590"/>
      <c r="G549" s="591"/>
      <c r="H549" s="988"/>
      <c r="I549" s="73"/>
      <c r="J549" s="73"/>
      <c r="K549" s="74"/>
      <c r="L549" s="74"/>
      <c r="M549" s="989"/>
      <c r="N549" s="74"/>
      <c r="O549" s="74"/>
      <c r="P549" s="74"/>
      <c r="Q549" s="74"/>
      <c r="R549" s="74"/>
      <c r="S549" s="73"/>
      <c r="T549" s="73"/>
      <c r="U549" s="73"/>
      <c r="V549" s="73"/>
      <c r="W549" s="73"/>
      <c r="X549" s="73"/>
      <c r="Y549" s="73"/>
      <c r="Z549" s="73"/>
    </row>
    <row r="550" spans="1:26" ht="12.75" customHeight="1">
      <c r="A550" s="73"/>
      <c r="B550" s="73"/>
      <c r="C550" s="73"/>
      <c r="D550" s="73"/>
      <c r="E550" s="73"/>
      <c r="F550" s="590"/>
      <c r="G550" s="591"/>
      <c r="H550" s="988"/>
      <c r="I550" s="73"/>
      <c r="J550" s="73"/>
      <c r="K550" s="74"/>
      <c r="L550" s="74"/>
      <c r="M550" s="989"/>
      <c r="N550" s="74"/>
      <c r="O550" s="74"/>
      <c r="P550" s="74"/>
      <c r="Q550" s="74"/>
      <c r="R550" s="74"/>
      <c r="S550" s="73"/>
      <c r="T550" s="73"/>
      <c r="U550" s="73"/>
      <c r="V550" s="73"/>
      <c r="W550" s="73"/>
      <c r="X550" s="73"/>
      <c r="Y550" s="73"/>
      <c r="Z550" s="73"/>
    </row>
    <row r="551" spans="1:26" ht="12.75" customHeight="1">
      <c r="A551" s="73"/>
      <c r="B551" s="73"/>
      <c r="C551" s="73"/>
      <c r="D551" s="73"/>
      <c r="E551" s="73"/>
      <c r="F551" s="590"/>
      <c r="G551" s="591"/>
      <c r="H551" s="988"/>
      <c r="I551" s="73"/>
      <c r="J551" s="73"/>
      <c r="K551" s="74"/>
      <c r="L551" s="74"/>
      <c r="M551" s="989"/>
      <c r="N551" s="74"/>
      <c r="O551" s="74"/>
      <c r="P551" s="74"/>
      <c r="Q551" s="74"/>
      <c r="R551" s="74"/>
      <c r="S551" s="73"/>
      <c r="T551" s="73"/>
      <c r="U551" s="73"/>
      <c r="V551" s="73"/>
      <c r="W551" s="73"/>
      <c r="X551" s="73"/>
      <c r="Y551" s="73"/>
      <c r="Z551" s="73"/>
    </row>
    <row r="552" spans="1:26" ht="12.75" customHeight="1">
      <c r="A552" s="73"/>
      <c r="B552" s="73"/>
      <c r="C552" s="73"/>
      <c r="D552" s="73"/>
      <c r="E552" s="73"/>
      <c r="F552" s="590"/>
      <c r="G552" s="591"/>
      <c r="H552" s="988"/>
      <c r="I552" s="73"/>
      <c r="J552" s="73"/>
      <c r="K552" s="74"/>
      <c r="L552" s="74"/>
      <c r="M552" s="989"/>
      <c r="N552" s="74"/>
      <c r="O552" s="74"/>
      <c r="P552" s="74"/>
      <c r="Q552" s="74"/>
      <c r="R552" s="74"/>
      <c r="S552" s="73"/>
      <c r="T552" s="73"/>
      <c r="U552" s="73"/>
      <c r="V552" s="73"/>
      <c r="W552" s="73"/>
      <c r="X552" s="73"/>
      <c r="Y552" s="73"/>
      <c r="Z552" s="73"/>
    </row>
    <row r="553" spans="1:26" ht="12.75" customHeight="1">
      <c r="A553" s="73"/>
      <c r="B553" s="73"/>
      <c r="C553" s="73"/>
      <c r="D553" s="73"/>
      <c r="E553" s="73"/>
      <c r="F553" s="590"/>
      <c r="G553" s="591"/>
      <c r="H553" s="988"/>
      <c r="I553" s="73"/>
      <c r="J553" s="73"/>
      <c r="K553" s="74"/>
      <c r="L553" s="74"/>
      <c r="M553" s="989"/>
      <c r="N553" s="74"/>
      <c r="O553" s="74"/>
      <c r="P553" s="74"/>
      <c r="Q553" s="74"/>
      <c r="R553" s="74"/>
      <c r="S553" s="73"/>
      <c r="T553" s="73"/>
      <c r="U553" s="73"/>
      <c r="V553" s="73"/>
      <c r="W553" s="73"/>
      <c r="X553" s="73"/>
      <c r="Y553" s="73"/>
      <c r="Z553" s="73"/>
    </row>
    <row r="554" spans="1:26" ht="12.75" customHeight="1">
      <c r="A554" s="73"/>
      <c r="B554" s="73"/>
      <c r="C554" s="73"/>
      <c r="D554" s="73"/>
      <c r="E554" s="73"/>
      <c r="F554" s="590"/>
      <c r="G554" s="591"/>
      <c r="H554" s="988"/>
      <c r="I554" s="73"/>
      <c r="J554" s="73"/>
      <c r="K554" s="74"/>
      <c r="L554" s="74"/>
      <c r="M554" s="989"/>
      <c r="N554" s="74"/>
      <c r="O554" s="74"/>
      <c r="P554" s="74"/>
      <c r="Q554" s="74"/>
      <c r="R554" s="74"/>
      <c r="S554" s="73"/>
      <c r="T554" s="73"/>
      <c r="U554" s="73"/>
      <c r="V554" s="73"/>
      <c r="W554" s="73"/>
      <c r="X554" s="73"/>
      <c r="Y554" s="73"/>
      <c r="Z554" s="73"/>
    </row>
    <row r="555" spans="1:26" ht="12.75" customHeight="1">
      <c r="A555" s="73"/>
      <c r="B555" s="73"/>
      <c r="C555" s="73"/>
      <c r="D555" s="73"/>
      <c r="E555" s="73"/>
      <c r="F555" s="590"/>
      <c r="G555" s="591"/>
      <c r="H555" s="988"/>
      <c r="I555" s="73"/>
      <c r="J555" s="73"/>
      <c r="K555" s="74"/>
      <c r="L555" s="74"/>
      <c r="M555" s="989"/>
      <c r="N555" s="74"/>
      <c r="O555" s="74"/>
      <c r="P555" s="74"/>
      <c r="Q555" s="74"/>
      <c r="R555" s="74"/>
      <c r="S555" s="73"/>
      <c r="T555" s="73"/>
      <c r="U555" s="73"/>
      <c r="V555" s="73"/>
      <c r="W555" s="73"/>
      <c r="X555" s="73"/>
      <c r="Y555" s="73"/>
      <c r="Z555" s="73"/>
    </row>
    <row r="556" spans="1:26" ht="12.75" customHeight="1">
      <c r="A556" s="73"/>
      <c r="B556" s="73"/>
      <c r="C556" s="73"/>
      <c r="D556" s="73"/>
      <c r="E556" s="73"/>
      <c r="F556" s="590"/>
      <c r="G556" s="591"/>
      <c r="H556" s="988"/>
      <c r="I556" s="73"/>
      <c r="J556" s="73"/>
      <c r="K556" s="74"/>
      <c r="L556" s="74"/>
      <c r="M556" s="989"/>
      <c r="N556" s="74"/>
      <c r="O556" s="74"/>
      <c r="P556" s="74"/>
      <c r="Q556" s="74"/>
      <c r="R556" s="74"/>
      <c r="S556" s="73"/>
      <c r="T556" s="73"/>
      <c r="U556" s="73"/>
      <c r="V556" s="73"/>
      <c r="W556" s="73"/>
      <c r="X556" s="73"/>
      <c r="Y556" s="73"/>
      <c r="Z556" s="73"/>
    </row>
    <row r="557" spans="1:26" ht="12.75" customHeight="1">
      <c r="A557" s="73"/>
      <c r="B557" s="73"/>
      <c r="C557" s="73"/>
      <c r="D557" s="73"/>
      <c r="E557" s="73"/>
      <c r="F557" s="590"/>
      <c r="G557" s="591"/>
      <c r="H557" s="988"/>
      <c r="I557" s="73"/>
      <c r="J557" s="73"/>
      <c r="K557" s="74"/>
      <c r="L557" s="74"/>
      <c r="M557" s="989"/>
      <c r="N557" s="74"/>
      <c r="O557" s="74"/>
      <c r="P557" s="74"/>
      <c r="Q557" s="74"/>
      <c r="R557" s="74"/>
      <c r="S557" s="73"/>
      <c r="T557" s="73"/>
      <c r="U557" s="73"/>
      <c r="V557" s="73"/>
      <c r="W557" s="73"/>
      <c r="X557" s="73"/>
      <c r="Y557" s="73"/>
      <c r="Z557" s="73"/>
    </row>
    <row r="558" spans="1:26" ht="12.75" customHeight="1">
      <c r="A558" s="73"/>
      <c r="B558" s="73"/>
      <c r="C558" s="73"/>
      <c r="D558" s="73"/>
      <c r="E558" s="73"/>
      <c r="F558" s="590"/>
      <c r="G558" s="591"/>
      <c r="H558" s="988"/>
      <c r="I558" s="73"/>
      <c r="J558" s="73"/>
      <c r="K558" s="74"/>
      <c r="L558" s="74"/>
      <c r="M558" s="989"/>
      <c r="N558" s="74"/>
      <c r="O558" s="74"/>
      <c r="P558" s="74"/>
      <c r="Q558" s="74"/>
      <c r="R558" s="74"/>
      <c r="S558" s="73"/>
      <c r="T558" s="73"/>
      <c r="U558" s="73"/>
      <c r="V558" s="73"/>
      <c r="W558" s="73"/>
      <c r="X558" s="73"/>
      <c r="Y558" s="73"/>
      <c r="Z558" s="73"/>
    </row>
    <row r="559" spans="1:26" ht="12.75" customHeight="1">
      <c r="A559" s="73"/>
      <c r="B559" s="73"/>
      <c r="C559" s="73"/>
      <c r="D559" s="73"/>
      <c r="E559" s="73"/>
      <c r="F559" s="590"/>
      <c r="G559" s="591"/>
      <c r="H559" s="988"/>
      <c r="I559" s="73"/>
      <c r="J559" s="73"/>
      <c r="K559" s="74"/>
      <c r="L559" s="74"/>
      <c r="M559" s="989"/>
      <c r="N559" s="74"/>
      <c r="O559" s="74"/>
      <c r="P559" s="74"/>
      <c r="Q559" s="74"/>
      <c r="R559" s="74"/>
      <c r="S559" s="73"/>
      <c r="T559" s="73"/>
      <c r="U559" s="73"/>
      <c r="V559" s="73"/>
      <c r="W559" s="73"/>
      <c r="X559" s="73"/>
      <c r="Y559" s="73"/>
      <c r="Z559" s="73"/>
    </row>
    <row r="560" spans="1:26" ht="12.75" customHeight="1">
      <c r="A560" s="73"/>
      <c r="B560" s="73"/>
      <c r="C560" s="73"/>
      <c r="D560" s="73"/>
      <c r="E560" s="73"/>
      <c r="F560" s="590"/>
      <c r="G560" s="591"/>
      <c r="H560" s="988"/>
      <c r="I560" s="73"/>
      <c r="J560" s="73"/>
      <c r="K560" s="74"/>
      <c r="L560" s="74"/>
      <c r="M560" s="989"/>
      <c r="N560" s="74"/>
      <c r="O560" s="74"/>
      <c r="P560" s="74"/>
      <c r="Q560" s="74"/>
      <c r="R560" s="74"/>
      <c r="S560" s="73"/>
      <c r="T560" s="73"/>
      <c r="U560" s="73"/>
      <c r="V560" s="73"/>
      <c r="W560" s="73"/>
      <c r="X560" s="73"/>
      <c r="Y560" s="73"/>
      <c r="Z560" s="73"/>
    </row>
    <row r="561" spans="1:26" ht="12.75" customHeight="1">
      <c r="A561" s="73"/>
      <c r="B561" s="73"/>
      <c r="C561" s="73"/>
      <c r="D561" s="73"/>
      <c r="E561" s="73"/>
      <c r="F561" s="590"/>
      <c r="G561" s="591"/>
      <c r="H561" s="988"/>
      <c r="I561" s="73"/>
      <c r="J561" s="73"/>
      <c r="K561" s="74"/>
      <c r="L561" s="74"/>
      <c r="M561" s="989"/>
      <c r="N561" s="74"/>
      <c r="O561" s="74"/>
      <c r="P561" s="74"/>
      <c r="Q561" s="74"/>
      <c r="R561" s="74"/>
      <c r="S561" s="73"/>
      <c r="T561" s="73"/>
      <c r="U561" s="73"/>
      <c r="V561" s="73"/>
      <c r="W561" s="73"/>
      <c r="X561" s="73"/>
      <c r="Y561" s="73"/>
      <c r="Z561" s="73"/>
    </row>
    <row r="562" spans="1:26" ht="12.75" customHeight="1">
      <c r="A562" s="73"/>
      <c r="B562" s="73"/>
      <c r="C562" s="73"/>
      <c r="D562" s="73"/>
      <c r="E562" s="73"/>
      <c r="F562" s="590"/>
      <c r="G562" s="591"/>
      <c r="H562" s="988"/>
      <c r="I562" s="73"/>
      <c r="J562" s="73"/>
      <c r="K562" s="74"/>
      <c r="L562" s="74"/>
      <c r="M562" s="989"/>
      <c r="N562" s="74"/>
      <c r="O562" s="74"/>
      <c r="P562" s="74"/>
      <c r="Q562" s="74"/>
      <c r="R562" s="74"/>
      <c r="S562" s="73"/>
      <c r="T562" s="73"/>
      <c r="U562" s="73"/>
      <c r="V562" s="73"/>
      <c r="W562" s="73"/>
      <c r="X562" s="73"/>
      <c r="Y562" s="73"/>
      <c r="Z562" s="73"/>
    </row>
    <row r="563" spans="1:26" ht="12.75" customHeight="1">
      <c r="A563" s="73"/>
      <c r="B563" s="73"/>
      <c r="C563" s="73"/>
      <c r="D563" s="73"/>
      <c r="E563" s="73"/>
      <c r="F563" s="590"/>
      <c r="G563" s="591"/>
      <c r="H563" s="988"/>
      <c r="I563" s="73"/>
      <c r="J563" s="73"/>
      <c r="K563" s="74"/>
      <c r="L563" s="74"/>
      <c r="M563" s="989"/>
      <c r="N563" s="74"/>
      <c r="O563" s="74"/>
      <c r="P563" s="74"/>
      <c r="Q563" s="74"/>
      <c r="R563" s="74"/>
      <c r="S563" s="73"/>
      <c r="T563" s="73"/>
      <c r="U563" s="73"/>
      <c r="V563" s="73"/>
      <c r="W563" s="73"/>
      <c r="X563" s="73"/>
      <c r="Y563" s="73"/>
      <c r="Z563" s="73"/>
    </row>
    <row r="564" spans="1:26" ht="12.75" customHeight="1">
      <c r="A564" s="73"/>
      <c r="B564" s="73"/>
      <c r="C564" s="73"/>
      <c r="D564" s="73"/>
      <c r="E564" s="73"/>
      <c r="F564" s="590"/>
      <c r="G564" s="591"/>
      <c r="H564" s="988"/>
      <c r="I564" s="73"/>
      <c r="J564" s="73"/>
      <c r="K564" s="74"/>
      <c r="L564" s="74"/>
      <c r="M564" s="989"/>
      <c r="N564" s="74"/>
      <c r="O564" s="74"/>
      <c r="P564" s="74"/>
      <c r="Q564" s="74"/>
      <c r="R564" s="74"/>
      <c r="S564" s="73"/>
      <c r="T564" s="73"/>
      <c r="U564" s="73"/>
      <c r="V564" s="73"/>
      <c r="W564" s="73"/>
      <c r="X564" s="73"/>
      <c r="Y564" s="73"/>
      <c r="Z564" s="73"/>
    </row>
    <row r="565" spans="1:26" ht="12.75" customHeight="1">
      <c r="A565" s="73"/>
      <c r="B565" s="73"/>
      <c r="C565" s="73"/>
      <c r="D565" s="73"/>
      <c r="E565" s="73"/>
      <c r="F565" s="590"/>
      <c r="G565" s="591"/>
      <c r="H565" s="988"/>
      <c r="I565" s="73"/>
      <c r="J565" s="73"/>
      <c r="K565" s="74"/>
      <c r="L565" s="74"/>
      <c r="M565" s="989"/>
      <c r="N565" s="74"/>
      <c r="O565" s="74"/>
      <c r="P565" s="74"/>
      <c r="Q565" s="74"/>
      <c r="R565" s="74"/>
      <c r="S565" s="73"/>
      <c r="T565" s="73"/>
      <c r="U565" s="73"/>
      <c r="V565" s="73"/>
      <c r="W565" s="73"/>
      <c r="X565" s="73"/>
      <c r="Y565" s="73"/>
      <c r="Z565" s="73"/>
    </row>
    <row r="566" spans="1:26" ht="12.75" customHeight="1">
      <c r="A566" s="73"/>
      <c r="B566" s="73"/>
      <c r="C566" s="73"/>
      <c r="D566" s="73"/>
      <c r="E566" s="73"/>
      <c r="F566" s="590"/>
      <c r="G566" s="591"/>
      <c r="H566" s="988"/>
      <c r="I566" s="73"/>
      <c r="J566" s="73"/>
      <c r="K566" s="74"/>
      <c r="L566" s="74"/>
      <c r="M566" s="989"/>
      <c r="N566" s="74"/>
      <c r="O566" s="74"/>
      <c r="P566" s="74"/>
      <c r="Q566" s="74"/>
      <c r="R566" s="74"/>
      <c r="S566" s="73"/>
      <c r="T566" s="73"/>
      <c r="U566" s="73"/>
      <c r="V566" s="73"/>
      <c r="W566" s="73"/>
      <c r="X566" s="73"/>
      <c r="Y566" s="73"/>
      <c r="Z566" s="73"/>
    </row>
    <row r="567" spans="1:26" ht="12.75" customHeight="1">
      <c r="A567" s="73"/>
      <c r="B567" s="73"/>
      <c r="C567" s="73"/>
      <c r="D567" s="73"/>
      <c r="E567" s="73"/>
      <c r="F567" s="590"/>
      <c r="G567" s="591"/>
      <c r="H567" s="988"/>
      <c r="I567" s="73"/>
      <c r="J567" s="73"/>
      <c r="K567" s="74"/>
      <c r="L567" s="74"/>
      <c r="M567" s="989"/>
      <c r="N567" s="74"/>
      <c r="O567" s="74"/>
      <c r="P567" s="74"/>
      <c r="Q567" s="74"/>
      <c r="R567" s="74"/>
      <c r="S567" s="73"/>
      <c r="T567" s="73"/>
      <c r="U567" s="73"/>
      <c r="V567" s="73"/>
      <c r="W567" s="73"/>
      <c r="X567" s="73"/>
      <c r="Y567" s="73"/>
      <c r="Z567" s="73"/>
    </row>
    <row r="568" spans="1:26" ht="12.75" customHeight="1">
      <c r="A568" s="73"/>
      <c r="B568" s="73"/>
      <c r="C568" s="73"/>
      <c r="D568" s="73"/>
      <c r="E568" s="73"/>
      <c r="F568" s="590"/>
      <c r="G568" s="591"/>
      <c r="H568" s="988"/>
      <c r="I568" s="73"/>
      <c r="J568" s="73"/>
      <c r="K568" s="74"/>
      <c r="L568" s="74"/>
      <c r="M568" s="989"/>
      <c r="N568" s="74"/>
      <c r="O568" s="74"/>
      <c r="P568" s="74"/>
      <c r="Q568" s="74"/>
      <c r="R568" s="74"/>
      <c r="S568" s="73"/>
      <c r="T568" s="73"/>
      <c r="U568" s="73"/>
      <c r="V568" s="73"/>
      <c r="W568" s="73"/>
      <c r="X568" s="73"/>
      <c r="Y568" s="73"/>
      <c r="Z568" s="73"/>
    </row>
    <row r="569" spans="1:26" ht="12.75" customHeight="1">
      <c r="A569" s="73"/>
      <c r="B569" s="73"/>
      <c r="C569" s="73"/>
      <c r="D569" s="73"/>
      <c r="E569" s="73"/>
      <c r="F569" s="590"/>
      <c r="G569" s="591"/>
      <c r="H569" s="988"/>
      <c r="I569" s="73"/>
      <c r="J569" s="73"/>
      <c r="K569" s="74"/>
      <c r="L569" s="74"/>
      <c r="M569" s="989"/>
      <c r="N569" s="74"/>
      <c r="O569" s="74"/>
      <c r="P569" s="74"/>
      <c r="Q569" s="74"/>
      <c r="R569" s="74"/>
      <c r="S569" s="73"/>
      <c r="T569" s="73"/>
      <c r="U569" s="73"/>
      <c r="V569" s="73"/>
      <c r="W569" s="73"/>
      <c r="X569" s="73"/>
      <c r="Y569" s="73"/>
      <c r="Z569" s="73"/>
    </row>
    <row r="570" spans="1:26" ht="12.75" customHeight="1">
      <c r="A570" s="73"/>
      <c r="B570" s="73"/>
      <c r="C570" s="73"/>
      <c r="D570" s="73"/>
      <c r="E570" s="73"/>
      <c r="F570" s="590"/>
      <c r="G570" s="591"/>
      <c r="H570" s="988"/>
      <c r="I570" s="73"/>
      <c r="J570" s="73"/>
      <c r="K570" s="74"/>
      <c r="L570" s="74"/>
      <c r="M570" s="989"/>
      <c r="N570" s="74"/>
      <c r="O570" s="74"/>
      <c r="P570" s="74"/>
      <c r="Q570" s="74"/>
      <c r="R570" s="74"/>
      <c r="S570" s="73"/>
      <c r="T570" s="73"/>
      <c r="U570" s="73"/>
      <c r="V570" s="73"/>
      <c r="W570" s="73"/>
      <c r="X570" s="73"/>
      <c r="Y570" s="73"/>
      <c r="Z570" s="73"/>
    </row>
    <row r="571" spans="1:26" ht="12.75" customHeight="1">
      <c r="A571" s="73"/>
      <c r="B571" s="73"/>
      <c r="C571" s="73"/>
      <c r="D571" s="73"/>
      <c r="E571" s="73"/>
      <c r="F571" s="590"/>
      <c r="G571" s="591"/>
      <c r="H571" s="988"/>
      <c r="I571" s="73"/>
      <c r="J571" s="73"/>
      <c r="K571" s="74"/>
      <c r="L571" s="74"/>
      <c r="M571" s="989"/>
      <c r="N571" s="74"/>
      <c r="O571" s="74"/>
      <c r="P571" s="74"/>
      <c r="Q571" s="74"/>
      <c r="R571" s="74"/>
      <c r="S571" s="73"/>
      <c r="T571" s="73"/>
      <c r="U571" s="73"/>
      <c r="V571" s="73"/>
      <c r="W571" s="73"/>
      <c r="X571" s="73"/>
      <c r="Y571" s="73"/>
      <c r="Z571" s="73"/>
    </row>
    <row r="572" spans="1:26" ht="12.75" customHeight="1">
      <c r="A572" s="73"/>
      <c r="B572" s="73"/>
      <c r="C572" s="73"/>
      <c r="D572" s="73"/>
      <c r="E572" s="73"/>
      <c r="F572" s="590"/>
      <c r="G572" s="591"/>
      <c r="H572" s="988"/>
      <c r="I572" s="73"/>
      <c r="J572" s="73"/>
      <c r="K572" s="74"/>
      <c r="L572" s="74"/>
      <c r="M572" s="989"/>
      <c r="N572" s="74"/>
      <c r="O572" s="74"/>
      <c r="P572" s="74"/>
      <c r="Q572" s="74"/>
      <c r="R572" s="74"/>
      <c r="S572" s="73"/>
      <c r="T572" s="73"/>
      <c r="U572" s="73"/>
      <c r="V572" s="73"/>
      <c r="W572" s="73"/>
      <c r="X572" s="73"/>
      <c r="Y572" s="73"/>
      <c r="Z572" s="73"/>
    </row>
    <row r="573" spans="1:26" ht="12.75" customHeight="1">
      <c r="A573" s="73"/>
      <c r="B573" s="73"/>
      <c r="C573" s="73"/>
      <c r="D573" s="73"/>
      <c r="E573" s="73"/>
      <c r="F573" s="590"/>
      <c r="G573" s="591"/>
      <c r="H573" s="988"/>
      <c r="I573" s="73"/>
      <c r="J573" s="73"/>
      <c r="K573" s="74"/>
      <c r="L573" s="74"/>
      <c r="M573" s="989"/>
      <c r="N573" s="74"/>
      <c r="O573" s="74"/>
      <c r="P573" s="74"/>
      <c r="Q573" s="74"/>
      <c r="R573" s="74"/>
      <c r="S573" s="73"/>
      <c r="T573" s="73"/>
      <c r="U573" s="73"/>
      <c r="V573" s="73"/>
      <c r="W573" s="73"/>
      <c r="X573" s="73"/>
      <c r="Y573" s="73"/>
      <c r="Z573" s="73"/>
    </row>
    <row r="574" spans="1:26" ht="12.75" customHeight="1">
      <c r="A574" s="73"/>
      <c r="B574" s="73"/>
      <c r="C574" s="73"/>
      <c r="D574" s="73"/>
      <c r="E574" s="73"/>
      <c r="F574" s="590"/>
      <c r="G574" s="591"/>
      <c r="H574" s="988"/>
      <c r="I574" s="73"/>
      <c r="J574" s="73"/>
      <c r="K574" s="74"/>
      <c r="L574" s="74"/>
      <c r="M574" s="989"/>
      <c r="N574" s="74"/>
      <c r="O574" s="74"/>
      <c r="P574" s="74"/>
      <c r="Q574" s="74"/>
      <c r="R574" s="74"/>
      <c r="S574" s="73"/>
      <c r="T574" s="73"/>
      <c r="U574" s="73"/>
      <c r="V574" s="73"/>
      <c r="W574" s="73"/>
      <c r="X574" s="73"/>
      <c r="Y574" s="73"/>
      <c r="Z574" s="73"/>
    </row>
    <row r="575" spans="1:26" ht="12.75" customHeight="1">
      <c r="A575" s="73"/>
      <c r="B575" s="73"/>
      <c r="C575" s="73"/>
      <c r="D575" s="73"/>
      <c r="E575" s="73"/>
      <c r="F575" s="590"/>
      <c r="G575" s="591"/>
      <c r="H575" s="988"/>
      <c r="I575" s="73"/>
      <c r="J575" s="73"/>
      <c r="K575" s="74"/>
      <c r="L575" s="74"/>
      <c r="M575" s="989"/>
      <c r="N575" s="74"/>
      <c r="O575" s="74"/>
      <c r="P575" s="74"/>
      <c r="Q575" s="74"/>
      <c r="R575" s="74"/>
      <c r="S575" s="73"/>
      <c r="T575" s="73"/>
      <c r="U575" s="73"/>
      <c r="V575" s="73"/>
      <c r="W575" s="73"/>
      <c r="X575" s="73"/>
      <c r="Y575" s="73"/>
      <c r="Z575" s="73"/>
    </row>
    <row r="576" spans="1:26" ht="12.75" customHeight="1">
      <c r="A576" s="73"/>
      <c r="B576" s="73"/>
      <c r="C576" s="73"/>
      <c r="D576" s="73"/>
      <c r="E576" s="73"/>
      <c r="F576" s="590"/>
      <c r="G576" s="591"/>
      <c r="H576" s="988"/>
      <c r="I576" s="73"/>
      <c r="J576" s="73"/>
      <c r="K576" s="74"/>
      <c r="L576" s="74"/>
      <c r="M576" s="989"/>
      <c r="N576" s="74"/>
      <c r="O576" s="74"/>
      <c r="P576" s="74"/>
      <c r="Q576" s="74"/>
      <c r="R576" s="74"/>
      <c r="S576" s="73"/>
      <c r="T576" s="73"/>
      <c r="U576" s="73"/>
      <c r="V576" s="73"/>
      <c r="W576" s="73"/>
      <c r="X576" s="73"/>
      <c r="Y576" s="73"/>
      <c r="Z576" s="73"/>
    </row>
    <row r="577" spans="1:26" ht="12.75" customHeight="1">
      <c r="A577" s="73"/>
      <c r="B577" s="73"/>
      <c r="C577" s="73"/>
      <c r="D577" s="73"/>
      <c r="E577" s="73"/>
      <c r="F577" s="590"/>
      <c r="G577" s="591"/>
      <c r="H577" s="988"/>
      <c r="I577" s="73"/>
      <c r="J577" s="73"/>
      <c r="K577" s="74"/>
      <c r="L577" s="74"/>
      <c r="M577" s="989"/>
      <c r="N577" s="74"/>
      <c r="O577" s="74"/>
      <c r="P577" s="74"/>
      <c r="Q577" s="74"/>
      <c r="R577" s="74"/>
      <c r="S577" s="73"/>
      <c r="T577" s="73"/>
      <c r="U577" s="73"/>
      <c r="V577" s="73"/>
      <c r="W577" s="73"/>
      <c r="X577" s="73"/>
      <c r="Y577" s="73"/>
      <c r="Z577" s="73"/>
    </row>
    <row r="578" spans="1:26" ht="12.75" customHeight="1">
      <c r="A578" s="73"/>
      <c r="B578" s="73"/>
      <c r="C578" s="73"/>
      <c r="D578" s="73"/>
      <c r="E578" s="73"/>
      <c r="F578" s="590"/>
      <c r="G578" s="591"/>
      <c r="H578" s="988"/>
      <c r="I578" s="73"/>
      <c r="J578" s="73"/>
      <c r="K578" s="74"/>
      <c r="L578" s="74"/>
      <c r="M578" s="989"/>
      <c r="N578" s="74"/>
      <c r="O578" s="74"/>
      <c r="P578" s="74"/>
      <c r="Q578" s="74"/>
      <c r="R578" s="74"/>
      <c r="S578" s="73"/>
      <c r="T578" s="73"/>
      <c r="U578" s="73"/>
      <c r="V578" s="73"/>
      <c r="W578" s="73"/>
      <c r="X578" s="73"/>
      <c r="Y578" s="73"/>
      <c r="Z578" s="73"/>
    </row>
    <row r="579" spans="1:26" ht="12.75" customHeight="1">
      <c r="A579" s="73"/>
      <c r="B579" s="73"/>
      <c r="C579" s="73"/>
      <c r="D579" s="73"/>
      <c r="E579" s="73"/>
      <c r="F579" s="590"/>
      <c r="G579" s="591"/>
      <c r="H579" s="988"/>
      <c r="I579" s="73"/>
      <c r="J579" s="73"/>
      <c r="K579" s="74"/>
      <c r="L579" s="74"/>
      <c r="M579" s="989"/>
      <c r="N579" s="74"/>
      <c r="O579" s="74"/>
      <c r="P579" s="74"/>
      <c r="Q579" s="74"/>
      <c r="R579" s="74"/>
      <c r="S579" s="73"/>
      <c r="T579" s="73"/>
      <c r="U579" s="73"/>
      <c r="V579" s="73"/>
      <c r="W579" s="73"/>
      <c r="X579" s="73"/>
      <c r="Y579" s="73"/>
      <c r="Z579" s="73"/>
    </row>
    <row r="580" spans="1:26" ht="12.75" customHeight="1">
      <c r="A580" s="73"/>
      <c r="B580" s="73"/>
      <c r="C580" s="73"/>
      <c r="D580" s="73"/>
      <c r="E580" s="73"/>
      <c r="F580" s="590"/>
      <c r="G580" s="591"/>
      <c r="H580" s="988"/>
      <c r="I580" s="73"/>
      <c r="J580" s="73"/>
      <c r="K580" s="74"/>
      <c r="L580" s="74"/>
      <c r="M580" s="989"/>
      <c r="N580" s="74"/>
      <c r="O580" s="74"/>
      <c r="P580" s="74"/>
      <c r="Q580" s="74"/>
      <c r="R580" s="74"/>
      <c r="S580" s="73"/>
      <c r="T580" s="73"/>
      <c r="U580" s="73"/>
      <c r="V580" s="73"/>
      <c r="W580" s="73"/>
      <c r="X580" s="73"/>
      <c r="Y580" s="73"/>
      <c r="Z580" s="73"/>
    </row>
    <row r="581" spans="1:26" ht="12.75" customHeight="1">
      <c r="A581" s="73"/>
      <c r="B581" s="73"/>
      <c r="C581" s="73"/>
      <c r="D581" s="73"/>
      <c r="E581" s="73"/>
      <c r="F581" s="590"/>
      <c r="G581" s="591"/>
      <c r="H581" s="988"/>
      <c r="I581" s="73"/>
      <c r="J581" s="73"/>
      <c r="K581" s="74"/>
      <c r="L581" s="74"/>
      <c r="M581" s="989"/>
      <c r="N581" s="74"/>
      <c r="O581" s="74"/>
      <c r="P581" s="74"/>
      <c r="Q581" s="74"/>
      <c r="R581" s="74"/>
      <c r="S581" s="73"/>
      <c r="T581" s="73"/>
      <c r="U581" s="73"/>
      <c r="V581" s="73"/>
      <c r="W581" s="73"/>
      <c r="X581" s="73"/>
      <c r="Y581" s="73"/>
      <c r="Z581" s="73"/>
    </row>
    <row r="582" spans="1:26" ht="12.75" customHeight="1">
      <c r="A582" s="73"/>
      <c r="B582" s="73"/>
      <c r="C582" s="73"/>
      <c r="D582" s="73"/>
      <c r="E582" s="73"/>
      <c r="F582" s="590"/>
      <c r="G582" s="591"/>
      <c r="H582" s="988"/>
      <c r="I582" s="73"/>
      <c r="J582" s="73"/>
      <c r="K582" s="74"/>
      <c r="L582" s="74"/>
      <c r="M582" s="989"/>
      <c r="N582" s="74"/>
      <c r="O582" s="74"/>
      <c r="P582" s="74"/>
      <c r="Q582" s="74"/>
      <c r="R582" s="74"/>
      <c r="S582" s="73"/>
      <c r="T582" s="73"/>
      <c r="U582" s="73"/>
      <c r="V582" s="73"/>
      <c r="W582" s="73"/>
      <c r="X582" s="73"/>
      <c r="Y582" s="73"/>
      <c r="Z582" s="73"/>
    </row>
    <row r="583" spans="1:26" ht="12.75" customHeight="1">
      <c r="A583" s="73"/>
      <c r="B583" s="73"/>
      <c r="C583" s="73"/>
      <c r="D583" s="73"/>
      <c r="E583" s="73"/>
      <c r="F583" s="590"/>
      <c r="G583" s="591"/>
      <c r="H583" s="988"/>
      <c r="I583" s="73"/>
      <c r="J583" s="73"/>
      <c r="K583" s="74"/>
      <c r="L583" s="74"/>
      <c r="M583" s="989"/>
      <c r="N583" s="74"/>
      <c r="O583" s="74"/>
      <c r="P583" s="74"/>
      <c r="Q583" s="74"/>
      <c r="R583" s="74"/>
      <c r="S583" s="73"/>
      <c r="T583" s="73"/>
      <c r="U583" s="73"/>
      <c r="V583" s="73"/>
      <c r="W583" s="73"/>
      <c r="X583" s="73"/>
      <c r="Y583" s="73"/>
      <c r="Z583" s="73"/>
    </row>
    <row r="584" spans="1:26" ht="12.75" customHeight="1">
      <c r="A584" s="73"/>
      <c r="B584" s="73"/>
      <c r="C584" s="73"/>
      <c r="D584" s="73"/>
      <c r="E584" s="73"/>
      <c r="F584" s="590"/>
      <c r="G584" s="591"/>
      <c r="H584" s="988"/>
      <c r="I584" s="73"/>
      <c r="J584" s="73"/>
      <c r="K584" s="74"/>
      <c r="L584" s="74"/>
      <c r="M584" s="989"/>
      <c r="N584" s="74"/>
      <c r="O584" s="74"/>
      <c r="P584" s="74"/>
      <c r="Q584" s="74"/>
      <c r="R584" s="74"/>
      <c r="S584" s="73"/>
      <c r="T584" s="73"/>
      <c r="U584" s="73"/>
      <c r="V584" s="73"/>
      <c r="W584" s="73"/>
      <c r="X584" s="73"/>
      <c r="Y584" s="73"/>
      <c r="Z584" s="73"/>
    </row>
    <row r="585" spans="1:26" ht="12.75" customHeight="1">
      <c r="A585" s="73"/>
      <c r="B585" s="73"/>
      <c r="C585" s="73"/>
      <c r="D585" s="73"/>
      <c r="E585" s="73"/>
      <c r="F585" s="590"/>
      <c r="G585" s="591"/>
      <c r="H585" s="988"/>
      <c r="I585" s="73"/>
      <c r="J585" s="73"/>
      <c r="K585" s="74"/>
      <c r="L585" s="74"/>
      <c r="M585" s="989"/>
      <c r="N585" s="74"/>
      <c r="O585" s="74"/>
      <c r="P585" s="74"/>
      <c r="Q585" s="74"/>
      <c r="R585" s="74"/>
      <c r="S585" s="73"/>
      <c r="T585" s="73"/>
      <c r="U585" s="73"/>
      <c r="V585" s="73"/>
      <c r="W585" s="73"/>
      <c r="X585" s="73"/>
      <c r="Y585" s="73"/>
      <c r="Z585" s="73"/>
    </row>
    <row r="586" spans="1:26" ht="12.75" customHeight="1">
      <c r="A586" s="73"/>
      <c r="B586" s="73"/>
      <c r="C586" s="73"/>
      <c r="D586" s="73"/>
      <c r="E586" s="73"/>
      <c r="F586" s="590"/>
      <c r="G586" s="591"/>
      <c r="H586" s="988"/>
      <c r="I586" s="73"/>
      <c r="J586" s="73"/>
      <c r="K586" s="74"/>
      <c r="L586" s="74"/>
      <c r="M586" s="989"/>
      <c r="N586" s="74"/>
      <c r="O586" s="74"/>
      <c r="P586" s="74"/>
      <c r="Q586" s="74"/>
      <c r="R586" s="74"/>
      <c r="S586" s="73"/>
      <c r="T586" s="73"/>
      <c r="U586" s="73"/>
      <c r="V586" s="73"/>
      <c r="W586" s="73"/>
      <c r="X586" s="73"/>
      <c r="Y586" s="73"/>
      <c r="Z586" s="73"/>
    </row>
    <row r="587" spans="1:26" ht="12.75" customHeight="1">
      <c r="A587" s="73"/>
      <c r="B587" s="73"/>
      <c r="C587" s="73"/>
      <c r="D587" s="73"/>
      <c r="E587" s="73"/>
      <c r="F587" s="590"/>
      <c r="G587" s="591"/>
      <c r="H587" s="988"/>
      <c r="I587" s="73"/>
      <c r="J587" s="73"/>
      <c r="K587" s="74"/>
      <c r="L587" s="74"/>
      <c r="M587" s="989"/>
      <c r="N587" s="74"/>
      <c r="O587" s="74"/>
      <c r="P587" s="74"/>
      <c r="Q587" s="74"/>
      <c r="R587" s="74"/>
      <c r="S587" s="73"/>
      <c r="T587" s="73"/>
      <c r="U587" s="73"/>
      <c r="V587" s="73"/>
      <c r="W587" s="73"/>
      <c r="X587" s="73"/>
      <c r="Y587" s="73"/>
      <c r="Z587" s="73"/>
    </row>
    <row r="588" spans="1:26" ht="12.75" customHeight="1">
      <c r="A588" s="73"/>
      <c r="B588" s="73"/>
      <c r="C588" s="73"/>
      <c r="D588" s="73"/>
      <c r="E588" s="73"/>
      <c r="F588" s="590"/>
      <c r="G588" s="591"/>
      <c r="H588" s="988"/>
      <c r="I588" s="73"/>
      <c r="J588" s="73"/>
      <c r="K588" s="74"/>
      <c r="L588" s="74"/>
      <c r="M588" s="989"/>
      <c r="N588" s="74"/>
      <c r="O588" s="74"/>
      <c r="P588" s="74"/>
      <c r="Q588" s="74"/>
      <c r="R588" s="74"/>
      <c r="S588" s="73"/>
      <c r="T588" s="73"/>
      <c r="U588" s="73"/>
      <c r="V588" s="73"/>
      <c r="W588" s="73"/>
      <c r="X588" s="73"/>
      <c r="Y588" s="73"/>
      <c r="Z588" s="73"/>
    </row>
    <row r="589" spans="1:26" ht="12.75" customHeight="1">
      <c r="A589" s="73"/>
      <c r="B589" s="73"/>
      <c r="C589" s="73"/>
      <c r="D589" s="73"/>
      <c r="E589" s="73"/>
      <c r="F589" s="590"/>
      <c r="G589" s="591"/>
      <c r="H589" s="988"/>
      <c r="I589" s="73"/>
      <c r="J589" s="73"/>
      <c r="K589" s="74"/>
      <c r="L589" s="74"/>
      <c r="M589" s="989"/>
      <c r="N589" s="74"/>
      <c r="O589" s="74"/>
      <c r="P589" s="74"/>
      <c r="Q589" s="74"/>
      <c r="R589" s="74"/>
      <c r="S589" s="73"/>
      <c r="T589" s="73"/>
      <c r="U589" s="73"/>
      <c r="V589" s="73"/>
      <c r="W589" s="73"/>
      <c r="X589" s="73"/>
      <c r="Y589" s="73"/>
      <c r="Z589" s="73"/>
    </row>
    <row r="590" spans="1:26" ht="12.75" customHeight="1">
      <c r="A590" s="73"/>
      <c r="B590" s="73"/>
      <c r="C590" s="73"/>
      <c r="D590" s="73"/>
      <c r="E590" s="73"/>
      <c r="F590" s="590"/>
      <c r="G590" s="591"/>
      <c r="H590" s="988"/>
      <c r="I590" s="73"/>
      <c r="J590" s="73"/>
      <c r="K590" s="74"/>
      <c r="L590" s="74"/>
      <c r="M590" s="989"/>
      <c r="N590" s="74"/>
      <c r="O590" s="74"/>
      <c r="P590" s="74"/>
      <c r="Q590" s="74"/>
      <c r="R590" s="74"/>
      <c r="S590" s="73"/>
      <c r="T590" s="73"/>
      <c r="U590" s="73"/>
      <c r="V590" s="73"/>
      <c r="W590" s="73"/>
      <c r="X590" s="73"/>
      <c r="Y590" s="73"/>
      <c r="Z590" s="73"/>
    </row>
    <row r="591" spans="1:26" ht="12.75" customHeight="1">
      <c r="A591" s="73"/>
      <c r="B591" s="73"/>
      <c r="C591" s="73"/>
      <c r="D591" s="73"/>
      <c r="E591" s="73"/>
      <c r="F591" s="590"/>
      <c r="G591" s="591"/>
      <c r="H591" s="988"/>
      <c r="I591" s="73"/>
      <c r="J591" s="73"/>
      <c r="K591" s="74"/>
      <c r="L591" s="74"/>
      <c r="M591" s="989"/>
      <c r="N591" s="74"/>
      <c r="O591" s="74"/>
      <c r="P591" s="74"/>
      <c r="Q591" s="74"/>
      <c r="R591" s="74"/>
      <c r="S591" s="73"/>
      <c r="T591" s="73"/>
      <c r="U591" s="73"/>
      <c r="V591" s="73"/>
      <c r="W591" s="73"/>
      <c r="X591" s="73"/>
      <c r="Y591" s="73"/>
      <c r="Z591" s="73"/>
    </row>
    <row r="592" spans="1:26" ht="12.75" customHeight="1">
      <c r="A592" s="73"/>
      <c r="B592" s="73"/>
      <c r="C592" s="73"/>
      <c r="D592" s="73"/>
      <c r="E592" s="73"/>
      <c r="F592" s="590"/>
      <c r="G592" s="591"/>
      <c r="H592" s="988"/>
      <c r="I592" s="73"/>
      <c r="J592" s="73"/>
      <c r="K592" s="74"/>
      <c r="L592" s="74"/>
      <c r="M592" s="989"/>
      <c r="N592" s="74"/>
      <c r="O592" s="74"/>
      <c r="P592" s="74"/>
      <c r="Q592" s="74"/>
      <c r="R592" s="74"/>
      <c r="S592" s="73"/>
      <c r="T592" s="73"/>
      <c r="U592" s="73"/>
      <c r="V592" s="73"/>
      <c r="W592" s="73"/>
      <c r="X592" s="73"/>
      <c r="Y592" s="73"/>
      <c r="Z592" s="73"/>
    </row>
    <row r="593" spans="1:26" ht="12.75" customHeight="1">
      <c r="A593" s="73"/>
      <c r="B593" s="73"/>
      <c r="C593" s="73"/>
      <c r="D593" s="73"/>
      <c r="E593" s="73"/>
      <c r="F593" s="590"/>
      <c r="G593" s="591"/>
      <c r="H593" s="988"/>
      <c r="I593" s="73"/>
      <c r="J593" s="73"/>
      <c r="K593" s="74"/>
      <c r="L593" s="74"/>
      <c r="M593" s="989"/>
      <c r="N593" s="74"/>
      <c r="O593" s="74"/>
      <c r="P593" s="74"/>
      <c r="Q593" s="74"/>
      <c r="R593" s="74"/>
      <c r="S593" s="73"/>
      <c r="T593" s="73"/>
      <c r="U593" s="73"/>
      <c r="V593" s="73"/>
      <c r="W593" s="73"/>
      <c r="X593" s="73"/>
      <c r="Y593" s="73"/>
      <c r="Z593" s="73"/>
    </row>
    <row r="594" spans="1:26" ht="12.75" customHeight="1">
      <c r="A594" s="73"/>
      <c r="B594" s="73"/>
      <c r="C594" s="73"/>
      <c r="D594" s="73"/>
      <c r="E594" s="73"/>
      <c r="F594" s="590"/>
      <c r="G594" s="591"/>
      <c r="H594" s="988"/>
      <c r="I594" s="73"/>
      <c r="J594" s="73"/>
      <c r="K594" s="74"/>
      <c r="L594" s="74"/>
      <c r="M594" s="989"/>
      <c r="N594" s="74"/>
      <c r="O594" s="74"/>
      <c r="P594" s="74"/>
      <c r="Q594" s="74"/>
      <c r="R594" s="74"/>
      <c r="S594" s="73"/>
      <c r="T594" s="73"/>
      <c r="U594" s="73"/>
      <c r="V594" s="73"/>
      <c r="W594" s="73"/>
      <c r="X594" s="73"/>
      <c r="Y594" s="73"/>
      <c r="Z594" s="73"/>
    </row>
    <row r="595" spans="1:26" ht="12.75" customHeight="1">
      <c r="A595" s="73"/>
      <c r="B595" s="73"/>
      <c r="C595" s="73"/>
      <c r="D595" s="73"/>
      <c r="E595" s="73"/>
      <c r="F595" s="590"/>
      <c r="G595" s="591"/>
      <c r="H595" s="988"/>
      <c r="I595" s="73"/>
      <c r="J595" s="73"/>
      <c r="K595" s="74"/>
      <c r="L595" s="74"/>
      <c r="M595" s="989"/>
      <c r="N595" s="74"/>
      <c r="O595" s="74"/>
      <c r="P595" s="74"/>
      <c r="Q595" s="74"/>
      <c r="R595" s="74"/>
      <c r="S595" s="73"/>
      <c r="T595" s="73"/>
      <c r="U595" s="73"/>
      <c r="V595" s="73"/>
      <c r="W595" s="73"/>
      <c r="X595" s="73"/>
      <c r="Y595" s="73"/>
      <c r="Z595" s="73"/>
    </row>
    <row r="596" spans="1:26" ht="12.75" customHeight="1">
      <c r="A596" s="73"/>
      <c r="B596" s="73"/>
      <c r="C596" s="73"/>
      <c r="D596" s="73"/>
      <c r="E596" s="73"/>
      <c r="F596" s="590"/>
      <c r="G596" s="591"/>
      <c r="H596" s="988"/>
      <c r="I596" s="73"/>
      <c r="J596" s="73"/>
      <c r="K596" s="74"/>
      <c r="L596" s="74"/>
      <c r="M596" s="989"/>
      <c r="N596" s="74"/>
      <c r="O596" s="74"/>
      <c r="P596" s="74"/>
      <c r="Q596" s="74"/>
      <c r="R596" s="74"/>
      <c r="S596" s="73"/>
      <c r="T596" s="73"/>
      <c r="U596" s="73"/>
      <c r="V596" s="73"/>
      <c r="W596" s="73"/>
      <c r="X596" s="73"/>
      <c r="Y596" s="73"/>
      <c r="Z596" s="73"/>
    </row>
    <row r="597" spans="1:26" ht="12.75" customHeight="1">
      <c r="A597" s="73"/>
      <c r="B597" s="73"/>
      <c r="C597" s="73"/>
      <c r="D597" s="73"/>
      <c r="E597" s="73"/>
      <c r="F597" s="590"/>
      <c r="G597" s="591"/>
      <c r="H597" s="988"/>
      <c r="I597" s="73"/>
      <c r="J597" s="73"/>
      <c r="K597" s="74"/>
      <c r="L597" s="74"/>
      <c r="M597" s="989"/>
      <c r="N597" s="74"/>
      <c r="O597" s="74"/>
      <c r="P597" s="74"/>
      <c r="Q597" s="74"/>
      <c r="R597" s="74"/>
      <c r="S597" s="73"/>
      <c r="T597" s="73"/>
      <c r="U597" s="73"/>
      <c r="V597" s="73"/>
      <c r="W597" s="73"/>
      <c r="X597" s="73"/>
      <c r="Y597" s="73"/>
      <c r="Z597" s="73"/>
    </row>
    <row r="598" spans="1:26" ht="12.75" customHeight="1">
      <c r="A598" s="73"/>
      <c r="B598" s="73"/>
      <c r="C598" s="73"/>
      <c r="D598" s="73"/>
      <c r="E598" s="73"/>
      <c r="F598" s="590"/>
      <c r="G598" s="591"/>
      <c r="H598" s="988"/>
      <c r="I598" s="73"/>
      <c r="J598" s="73"/>
      <c r="K598" s="74"/>
      <c r="L598" s="74"/>
      <c r="M598" s="989"/>
      <c r="N598" s="74"/>
      <c r="O598" s="74"/>
      <c r="P598" s="74"/>
      <c r="Q598" s="74"/>
      <c r="R598" s="74"/>
      <c r="S598" s="73"/>
      <c r="T598" s="73"/>
      <c r="U598" s="73"/>
      <c r="V598" s="73"/>
      <c r="W598" s="73"/>
      <c r="X598" s="73"/>
      <c r="Y598" s="73"/>
      <c r="Z598" s="73"/>
    </row>
    <row r="599" spans="1:26" ht="12.75" customHeight="1">
      <c r="A599" s="73"/>
      <c r="B599" s="73"/>
      <c r="C599" s="73"/>
      <c r="D599" s="73"/>
      <c r="E599" s="73"/>
      <c r="F599" s="590"/>
      <c r="G599" s="591"/>
      <c r="H599" s="988"/>
      <c r="I599" s="73"/>
      <c r="J599" s="73"/>
      <c r="K599" s="74"/>
      <c r="L599" s="74"/>
      <c r="M599" s="989"/>
      <c r="N599" s="74"/>
      <c r="O599" s="74"/>
      <c r="P599" s="74"/>
      <c r="Q599" s="74"/>
      <c r="R599" s="74"/>
      <c r="S599" s="73"/>
      <c r="T599" s="73"/>
      <c r="U599" s="73"/>
      <c r="V599" s="73"/>
      <c r="W599" s="73"/>
      <c r="X599" s="73"/>
      <c r="Y599" s="73"/>
      <c r="Z599" s="73"/>
    </row>
    <row r="600" spans="1:26" ht="12.75" customHeight="1">
      <c r="A600" s="73"/>
      <c r="B600" s="73"/>
      <c r="C600" s="73"/>
      <c r="D600" s="73"/>
      <c r="E600" s="73"/>
      <c r="F600" s="590"/>
      <c r="G600" s="591"/>
      <c r="H600" s="988"/>
      <c r="I600" s="73"/>
      <c r="J600" s="73"/>
      <c r="K600" s="74"/>
      <c r="L600" s="74"/>
      <c r="M600" s="989"/>
      <c r="N600" s="74"/>
      <c r="O600" s="74"/>
      <c r="P600" s="74"/>
      <c r="Q600" s="74"/>
      <c r="R600" s="74"/>
      <c r="S600" s="73"/>
      <c r="T600" s="73"/>
      <c r="U600" s="73"/>
      <c r="V600" s="73"/>
      <c r="W600" s="73"/>
      <c r="X600" s="73"/>
      <c r="Y600" s="73"/>
      <c r="Z600" s="73"/>
    </row>
    <row r="601" spans="1:26" ht="12.75" customHeight="1">
      <c r="A601" s="73"/>
      <c r="B601" s="73"/>
      <c r="C601" s="73"/>
      <c r="D601" s="73"/>
      <c r="E601" s="73"/>
      <c r="F601" s="590"/>
      <c r="G601" s="591"/>
      <c r="H601" s="988"/>
      <c r="I601" s="73"/>
      <c r="J601" s="73"/>
      <c r="K601" s="74"/>
      <c r="L601" s="74"/>
      <c r="M601" s="989"/>
      <c r="N601" s="74"/>
      <c r="O601" s="74"/>
      <c r="P601" s="74"/>
      <c r="Q601" s="74"/>
      <c r="R601" s="74"/>
      <c r="S601" s="73"/>
      <c r="T601" s="73"/>
      <c r="U601" s="73"/>
      <c r="V601" s="73"/>
      <c r="W601" s="73"/>
      <c r="X601" s="73"/>
      <c r="Y601" s="73"/>
      <c r="Z601" s="73"/>
    </row>
    <row r="602" spans="1:26" ht="12.75" customHeight="1">
      <c r="A602" s="73"/>
      <c r="B602" s="73"/>
      <c r="C602" s="73"/>
      <c r="D602" s="73"/>
      <c r="E602" s="73"/>
      <c r="F602" s="590"/>
      <c r="G602" s="591"/>
      <c r="H602" s="988"/>
      <c r="I602" s="73"/>
      <c r="J602" s="73"/>
      <c r="K602" s="74"/>
      <c r="L602" s="74"/>
      <c r="M602" s="989"/>
      <c r="N602" s="74"/>
      <c r="O602" s="74"/>
      <c r="P602" s="74"/>
      <c r="Q602" s="74"/>
      <c r="R602" s="74"/>
      <c r="S602" s="73"/>
      <c r="T602" s="73"/>
      <c r="U602" s="73"/>
      <c r="V602" s="73"/>
      <c r="W602" s="73"/>
      <c r="X602" s="73"/>
      <c r="Y602" s="73"/>
      <c r="Z602" s="73"/>
    </row>
    <row r="603" spans="1:26" ht="12.75" customHeight="1">
      <c r="A603" s="73"/>
      <c r="B603" s="73"/>
      <c r="C603" s="73"/>
      <c r="D603" s="73"/>
      <c r="E603" s="73"/>
      <c r="F603" s="590"/>
      <c r="G603" s="591"/>
      <c r="H603" s="988"/>
      <c r="I603" s="73"/>
      <c r="J603" s="73"/>
      <c r="K603" s="74"/>
      <c r="L603" s="74"/>
      <c r="M603" s="989"/>
      <c r="N603" s="74"/>
      <c r="O603" s="74"/>
      <c r="P603" s="74"/>
      <c r="Q603" s="74"/>
      <c r="R603" s="74"/>
      <c r="S603" s="73"/>
      <c r="T603" s="73"/>
      <c r="U603" s="73"/>
      <c r="V603" s="73"/>
      <c r="W603" s="73"/>
      <c r="X603" s="73"/>
      <c r="Y603" s="73"/>
      <c r="Z603" s="73"/>
    </row>
    <row r="604" spans="1:26" ht="12.75" customHeight="1">
      <c r="A604" s="73"/>
      <c r="B604" s="73"/>
      <c r="C604" s="73"/>
      <c r="D604" s="73"/>
      <c r="E604" s="73"/>
      <c r="F604" s="590"/>
      <c r="G604" s="591"/>
      <c r="H604" s="988"/>
      <c r="I604" s="73"/>
      <c r="J604" s="73"/>
      <c r="K604" s="74"/>
      <c r="L604" s="74"/>
      <c r="M604" s="989"/>
      <c r="N604" s="74"/>
      <c r="O604" s="74"/>
      <c r="P604" s="74"/>
      <c r="Q604" s="74"/>
      <c r="R604" s="74"/>
      <c r="S604" s="73"/>
      <c r="T604" s="73"/>
      <c r="U604" s="73"/>
      <c r="V604" s="73"/>
      <c r="W604" s="73"/>
      <c r="X604" s="73"/>
      <c r="Y604" s="73"/>
      <c r="Z604" s="73"/>
    </row>
    <row r="605" spans="1:26" ht="12.75" customHeight="1">
      <c r="A605" s="73"/>
      <c r="B605" s="73"/>
      <c r="C605" s="73"/>
      <c r="D605" s="73"/>
      <c r="E605" s="73"/>
      <c r="F605" s="590"/>
      <c r="G605" s="591"/>
      <c r="H605" s="988"/>
      <c r="I605" s="73"/>
      <c r="J605" s="73"/>
      <c r="K605" s="74"/>
      <c r="L605" s="74"/>
      <c r="M605" s="989"/>
      <c r="N605" s="74"/>
      <c r="O605" s="74"/>
      <c r="P605" s="74"/>
      <c r="Q605" s="74"/>
      <c r="R605" s="74"/>
      <c r="S605" s="73"/>
      <c r="T605" s="73"/>
      <c r="U605" s="73"/>
      <c r="V605" s="73"/>
      <c r="W605" s="73"/>
      <c r="X605" s="73"/>
      <c r="Y605" s="73"/>
      <c r="Z605" s="73"/>
    </row>
    <row r="606" spans="1:26" ht="12.75" customHeight="1">
      <c r="A606" s="73"/>
      <c r="B606" s="73"/>
      <c r="C606" s="73"/>
      <c r="D606" s="73"/>
      <c r="E606" s="73"/>
      <c r="F606" s="590"/>
      <c r="G606" s="591"/>
      <c r="H606" s="988"/>
      <c r="I606" s="73"/>
      <c r="J606" s="73"/>
      <c r="K606" s="74"/>
      <c r="L606" s="74"/>
      <c r="M606" s="989"/>
      <c r="N606" s="74"/>
      <c r="O606" s="74"/>
      <c r="P606" s="74"/>
      <c r="Q606" s="74"/>
      <c r="R606" s="74"/>
      <c r="S606" s="73"/>
      <c r="T606" s="73"/>
      <c r="U606" s="73"/>
      <c r="V606" s="73"/>
      <c r="W606" s="73"/>
      <c r="X606" s="73"/>
      <c r="Y606" s="73"/>
      <c r="Z606" s="73"/>
    </row>
    <row r="607" spans="1:26" ht="12.75" customHeight="1">
      <c r="A607" s="73"/>
      <c r="B607" s="73"/>
      <c r="C607" s="73"/>
      <c r="D607" s="73"/>
      <c r="E607" s="73"/>
      <c r="F607" s="590"/>
      <c r="G607" s="591"/>
      <c r="H607" s="988"/>
      <c r="I607" s="73"/>
      <c r="J607" s="73"/>
      <c r="K607" s="74"/>
      <c r="L607" s="74"/>
      <c r="M607" s="989"/>
      <c r="N607" s="74"/>
      <c r="O607" s="74"/>
      <c r="P607" s="74"/>
      <c r="Q607" s="74"/>
      <c r="R607" s="74"/>
      <c r="S607" s="73"/>
      <c r="T607" s="73"/>
      <c r="U607" s="73"/>
      <c r="V607" s="73"/>
      <c r="W607" s="73"/>
      <c r="X607" s="73"/>
      <c r="Y607" s="73"/>
      <c r="Z607" s="73"/>
    </row>
    <row r="608" spans="1:26" ht="12.75" customHeight="1">
      <c r="A608" s="73"/>
      <c r="B608" s="73"/>
      <c r="C608" s="73"/>
      <c r="D608" s="73"/>
      <c r="E608" s="73"/>
      <c r="F608" s="590"/>
      <c r="G608" s="591"/>
      <c r="H608" s="988"/>
      <c r="I608" s="73"/>
      <c r="J608" s="73"/>
      <c r="K608" s="74"/>
      <c r="L608" s="74"/>
      <c r="M608" s="989"/>
      <c r="N608" s="74"/>
      <c r="O608" s="74"/>
      <c r="P608" s="74"/>
      <c r="Q608" s="74"/>
      <c r="R608" s="74"/>
      <c r="S608" s="73"/>
      <c r="T608" s="73"/>
      <c r="U608" s="73"/>
      <c r="V608" s="73"/>
      <c r="W608" s="73"/>
      <c r="X608" s="73"/>
      <c r="Y608" s="73"/>
      <c r="Z608" s="73"/>
    </row>
    <row r="609" spans="1:26" ht="12.75" customHeight="1">
      <c r="A609" s="73"/>
      <c r="B609" s="73"/>
      <c r="C609" s="73"/>
      <c r="D609" s="73"/>
      <c r="E609" s="73"/>
      <c r="F609" s="590"/>
      <c r="G609" s="591"/>
      <c r="H609" s="988"/>
      <c r="I609" s="73"/>
      <c r="J609" s="73"/>
      <c r="K609" s="74"/>
      <c r="L609" s="74"/>
      <c r="M609" s="989"/>
      <c r="N609" s="74"/>
      <c r="O609" s="74"/>
      <c r="P609" s="74"/>
      <c r="Q609" s="74"/>
      <c r="R609" s="74"/>
      <c r="S609" s="73"/>
      <c r="T609" s="73"/>
      <c r="U609" s="73"/>
      <c r="V609" s="73"/>
      <c r="W609" s="73"/>
      <c r="X609" s="73"/>
      <c r="Y609" s="73"/>
      <c r="Z609" s="73"/>
    </row>
    <row r="610" spans="1:26" ht="12.75" customHeight="1">
      <c r="A610" s="73"/>
      <c r="B610" s="73"/>
      <c r="C610" s="73"/>
      <c r="D610" s="73"/>
      <c r="E610" s="73"/>
      <c r="F610" s="590"/>
      <c r="G610" s="591"/>
      <c r="H610" s="988"/>
      <c r="I610" s="73"/>
      <c r="J610" s="73"/>
      <c r="K610" s="74"/>
      <c r="L610" s="74"/>
      <c r="M610" s="989"/>
      <c r="N610" s="74"/>
      <c r="O610" s="74"/>
      <c r="P610" s="74"/>
      <c r="Q610" s="74"/>
      <c r="R610" s="74"/>
      <c r="S610" s="73"/>
      <c r="T610" s="73"/>
      <c r="U610" s="73"/>
      <c r="V610" s="73"/>
      <c r="W610" s="73"/>
      <c r="X610" s="73"/>
      <c r="Y610" s="73"/>
      <c r="Z610" s="73"/>
    </row>
    <row r="611" spans="1:26" ht="12.75" customHeight="1">
      <c r="A611" s="73"/>
      <c r="B611" s="73"/>
      <c r="C611" s="73"/>
      <c r="D611" s="73"/>
      <c r="E611" s="73"/>
      <c r="F611" s="590"/>
      <c r="G611" s="591"/>
      <c r="H611" s="988"/>
      <c r="I611" s="73"/>
      <c r="J611" s="73"/>
      <c r="K611" s="74"/>
      <c r="L611" s="74"/>
      <c r="M611" s="989"/>
      <c r="N611" s="74"/>
      <c r="O611" s="74"/>
      <c r="P611" s="74"/>
      <c r="Q611" s="74"/>
      <c r="R611" s="74"/>
      <c r="S611" s="73"/>
      <c r="T611" s="73"/>
      <c r="U611" s="73"/>
      <c r="V611" s="73"/>
      <c r="W611" s="73"/>
      <c r="X611" s="73"/>
      <c r="Y611" s="73"/>
      <c r="Z611" s="73"/>
    </row>
    <row r="612" spans="1:26" ht="12.75" customHeight="1">
      <c r="A612" s="73"/>
      <c r="B612" s="73"/>
      <c r="C612" s="73"/>
      <c r="D612" s="73"/>
      <c r="E612" s="73"/>
      <c r="F612" s="590"/>
      <c r="G612" s="591"/>
      <c r="H612" s="988"/>
      <c r="I612" s="73"/>
      <c r="J612" s="73"/>
      <c r="K612" s="74"/>
      <c r="L612" s="74"/>
      <c r="M612" s="989"/>
      <c r="N612" s="74"/>
      <c r="O612" s="74"/>
      <c r="P612" s="74"/>
      <c r="Q612" s="74"/>
      <c r="R612" s="74"/>
      <c r="S612" s="73"/>
      <c r="T612" s="73"/>
      <c r="U612" s="73"/>
      <c r="V612" s="73"/>
      <c r="W612" s="73"/>
      <c r="X612" s="73"/>
      <c r="Y612" s="73"/>
      <c r="Z612" s="73"/>
    </row>
    <row r="613" spans="1:26" ht="12.75" customHeight="1">
      <c r="A613" s="73"/>
      <c r="B613" s="73"/>
      <c r="C613" s="73"/>
      <c r="D613" s="73"/>
      <c r="E613" s="73"/>
      <c r="F613" s="590"/>
      <c r="G613" s="591"/>
      <c r="H613" s="988"/>
      <c r="I613" s="73"/>
      <c r="J613" s="73"/>
      <c r="K613" s="74"/>
      <c r="L613" s="74"/>
      <c r="M613" s="989"/>
      <c r="N613" s="74"/>
      <c r="O613" s="74"/>
      <c r="P613" s="74"/>
      <c r="Q613" s="74"/>
      <c r="R613" s="74"/>
      <c r="S613" s="73"/>
      <c r="T613" s="73"/>
      <c r="U613" s="73"/>
      <c r="V613" s="73"/>
      <c r="W613" s="73"/>
      <c r="X613" s="73"/>
      <c r="Y613" s="73"/>
      <c r="Z613" s="73"/>
    </row>
    <row r="614" spans="1:26" ht="12.75" customHeight="1">
      <c r="A614" s="73"/>
      <c r="B614" s="73"/>
      <c r="C614" s="73"/>
      <c r="D614" s="73"/>
      <c r="E614" s="73"/>
      <c r="F614" s="590"/>
      <c r="G614" s="591"/>
      <c r="H614" s="988"/>
      <c r="I614" s="73"/>
      <c r="J614" s="73"/>
      <c r="K614" s="74"/>
      <c r="L614" s="74"/>
      <c r="M614" s="989"/>
      <c r="N614" s="74"/>
      <c r="O614" s="74"/>
      <c r="P614" s="74"/>
      <c r="Q614" s="74"/>
      <c r="R614" s="74"/>
      <c r="S614" s="73"/>
      <c r="T614" s="73"/>
      <c r="U614" s="73"/>
      <c r="V614" s="73"/>
      <c r="W614" s="73"/>
      <c r="X614" s="73"/>
      <c r="Y614" s="73"/>
      <c r="Z614" s="73"/>
    </row>
    <row r="615" spans="1:26" ht="12.75" customHeight="1">
      <c r="A615" s="73"/>
      <c r="B615" s="73"/>
      <c r="C615" s="73"/>
      <c r="D615" s="73"/>
      <c r="E615" s="73"/>
      <c r="F615" s="590"/>
      <c r="G615" s="591"/>
      <c r="H615" s="988"/>
      <c r="I615" s="73"/>
      <c r="J615" s="73"/>
      <c r="K615" s="74"/>
      <c r="L615" s="74"/>
      <c r="M615" s="989"/>
      <c r="N615" s="74"/>
      <c r="O615" s="74"/>
      <c r="P615" s="74"/>
      <c r="Q615" s="74"/>
      <c r="R615" s="74"/>
      <c r="S615" s="73"/>
      <c r="T615" s="73"/>
      <c r="U615" s="73"/>
      <c r="V615" s="73"/>
      <c r="W615" s="73"/>
      <c r="X615" s="73"/>
      <c r="Y615" s="73"/>
      <c r="Z615" s="73"/>
    </row>
    <row r="616" spans="1:26" ht="12.75" customHeight="1">
      <c r="A616" s="73"/>
      <c r="B616" s="73"/>
      <c r="C616" s="73"/>
      <c r="D616" s="73"/>
      <c r="E616" s="73"/>
      <c r="F616" s="590"/>
      <c r="G616" s="591"/>
      <c r="H616" s="988"/>
      <c r="I616" s="73"/>
      <c r="J616" s="73"/>
      <c r="K616" s="74"/>
      <c r="L616" s="74"/>
      <c r="M616" s="989"/>
      <c r="N616" s="74"/>
      <c r="O616" s="74"/>
      <c r="P616" s="74"/>
      <c r="Q616" s="74"/>
      <c r="R616" s="74"/>
      <c r="S616" s="73"/>
      <c r="T616" s="73"/>
      <c r="U616" s="73"/>
      <c r="V616" s="73"/>
      <c r="W616" s="73"/>
      <c r="X616" s="73"/>
      <c r="Y616" s="73"/>
      <c r="Z616" s="73"/>
    </row>
    <row r="617" spans="1:26" ht="12.75" customHeight="1">
      <c r="A617" s="73"/>
      <c r="B617" s="73"/>
      <c r="C617" s="73"/>
      <c r="D617" s="73"/>
      <c r="E617" s="73"/>
      <c r="F617" s="590"/>
      <c r="G617" s="591"/>
      <c r="H617" s="988"/>
      <c r="I617" s="73"/>
      <c r="J617" s="73"/>
      <c r="K617" s="74"/>
      <c r="L617" s="74"/>
      <c r="M617" s="989"/>
      <c r="N617" s="74"/>
      <c r="O617" s="74"/>
      <c r="P617" s="74"/>
      <c r="Q617" s="74"/>
      <c r="R617" s="74"/>
      <c r="S617" s="73"/>
      <c r="T617" s="73"/>
      <c r="U617" s="73"/>
      <c r="V617" s="73"/>
      <c r="W617" s="73"/>
      <c r="X617" s="73"/>
      <c r="Y617" s="73"/>
      <c r="Z617" s="73"/>
    </row>
    <row r="618" spans="1:26" ht="12.75" customHeight="1">
      <c r="A618" s="73"/>
      <c r="B618" s="73"/>
      <c r="C618" s="73"/>
      <c r="D618" s="73"/>
      <c r="E618" s="73"/>
      <c r="F618" s="590"/>
      <c r="G618" s="591"/>
      <c r="H618" s="988"/>
      <c r="I618" s="73"/>
      <c r="J618" s="73"/>
      <c r="K618" s="74"/>
      <c r="L618" s="74"/>
      <c r="M618" s="989"/>
      <c r="N618" s="74"/>
      <c r="O618" s="74"/>
      <c r="P618" s="74"/>
      <c r="Q618" s="74"/>
      <c r="R618" s="74"/>
      <c r="S618" s="73"/>
      <c r="T618" s="73"/>
      <c r="U618" s="73"/>
      <c r="V618" s="73"/>
      <c r="W618" s="73"/>
      <c r="X618" s="73"/>
      <c r="Y618" s="73"/>
      <c r="Z618" s="73"/>
    </row>
    <row r="619" spans="1:26" ht="12.75" customHeight="1">
      <c r="A619" s="73"/>
      <c r="B619" s="73"/>
      <c r="C619" s="73"/>
      <c r="D619" s="73"/>
      <c r="E619" s="73"/>
      <c r="F619" s="590"/>
      <c r="G619" s="591"/>
      <c r="H619" s="988"/>
      <c r="I619" s="73"/>
      <c r="J619" s="73"/>
      <c r="K619" s="74"/>
      <c r="L619" s="74"/>
      <c r="M619" s="989"/>
      <c r="N619" s="74"/>
      <c r="O619" s="74"/>
      <c r="P619" s="74"/>
      <c r="Q619" s="74"/>
      <c r="R619" s="74"/>
      <c r="S619" s="73"/>
      <c r="T619" s="73"/>
      <c r="U619" s="73"/>
      <c r="V619" s="73"/>
      <c r="W619" s="73"/>
      <c r="X619" s="73"/>
      <c r="Y619" s="73"/>
      <c r="Z619" s="73"/>
    </row>
    <row r="620" spans="1:26" ht="12.75" customHeight="1">
      <c r="A620" s="73"/>
      <c r="B620" s="73"/>
      <c r="C620" s="73"/>
      <c r="D620" s="73"/>
      <c r="E620" s="73"/>
      <c r="F620" s="590"/>
      <c r="G620" s="591"/>
      <c r="H620" s="988"/>
      <c r="I620" s="73"/>
      <c r="J620" s="73"/>
      <c r="K620" s="74"/>
      <c r="L620" s="74"/>
      <c r="M620" s="989"/>
      <c r="N620" s="74"/>
      <c r="O620" s="74"/>
      <c r="P620" s="74"/>
      <c r="Q620" s="74"/>
      <c r="R620" s="74"/>
      <c r="S620" s="73"/>
      <c r="T620" s="73"/>
      <c r="U620" s="73"/>
      <c r="V620" s="73"/>
      <c r="W620" s="73"/>
      <c r="X620" s="73"/>
      <c r="Y620" s="73"/>
      <c r="Z620" s="73"/>
    </row>
    <row r="621" spans="1:26" ht="12.75" customHeight="1">
      <c r="A621" s="73"/>
      <c r="B621" s="73"/>
      <c r="C621" s="73"/>
      <c r="D621" s="73"/>
      <c r="E621" s="73"/>
      <c r="F621" s="590"/>
      <c r="G621" s="591"/>
      <c r="H621" s="988"/>
      <c r="I621" s="73"/>
      <c r="J621" s="73"/>
      <c r="K621" s="74"/>
      <c r="L621" s="74"/>
      <c r="M621" s="989"/>
      <c r="N621" s="74"/>
      <c r="O621" s="74"/>
      <c r="P621" s="74"/>
      <c r="Q621" s="74"/>
      <c r="R621" s="74"/>
      <c r="S621" s="73"/>
      <c r="T621" s="73"/>
      <c r="U621" s="73"/>
      <c r="V621" s="73"/>
      <c r="W621" s="73"/>
      <c r="X621" s="73"/>
      <c r="Y621" s="73"/>
      <c r="Z621" s="73"/>
    </row>
    <row r="622" spans="1:26" ht="12.75" customHeight="1">
      <c r="A622" s="73"/>
      <c r="B622" s="73"/>
      <c r="C622" s="73"/>
      <c r="D622" s="73"/>
      <c r="E622" s="73"/>
      <c r="F622" s="590"/>
      <c r="G622" s="591"/>
      <c r="H622" s="988"/>
      <c r="I622" s="73"/>
      <c r="J622" s="73"/>
      <c r="K622" s="74"/>
      <c r="L622" s="74"/>
      <c r="M622" s="989"/>
      <c r="N622" s="74"/>
      <c r="O622" s="74"/>
      <c r="P622" s="74"/>
      <c r="Q622" s="74"/>
      <c r="R622" s="74"/>
      <c r="S622" s="73"/>
      <c r="T622" s="73"/>
      <c r="U622" s="73"/>
      <c r="V622" s="73"/>
      <c r="W622" s="73"/>
      <c r="X622" s="73"/>
      <c r="Y622" s="73"/>
      <c r="Z622" s="73"/>
    </row>
    <row r="623" spans="1:26" ht="12.75" customHeight="1">
      <c r="A623" s="73"/>
      <c r="B623" s="73"/>
      <c r="C623" s="73"/>
      <c r="D623" s="73"/>
      <c r="E623" s="73"/>
      <c r="F623" s="590"/>
      <c r="G623" s="591"/>
      <c r="H623" s="988"/>
      <c r="I623" s="73"/>
      <c r="J623" s="73"/>
      <c r="K623" s="74"/>
      <c r="L623" s="74"/>
      <c r="M623" s="989"/>
      <c r="N623" s="74"/>
      <c r="O623" s="74"/>
      <c r="P623" s="74"/>
      <c r="Q623" s="74"/>
      <c r="R623" s="74"/>
      <c r="S623" s="73"/>
      <c r="T623" s="73"/>
      <c r="U623" s="73"/>
      <c r="V623" s="73"/>
      <c r="W623" s="73"/>
      <c r="X623" s="73"/>
      <c r="Y623" s="73"/>
      <c r="Z623" s="73"/>
    </row>
    <row r="624" spans="1:26" ht="12.75" customHeight="1">
      <c r="A624" s="73"/>
      <c r="B624" s="73"/>
      <c r="C624" s="73"/>
      <c r="D624" s="73"/>
      <c r="E624" s="73"/>
      <c r="F624" s="590"/>
      <c r="G624" s="591"/>
      <c r="H624" s="988"/>
      <c r="I624" s="73"/>
      <c r="J624" s="73"/>
      <c r="K624" s="74"/>
      <c r="L624" s="74"/>
      <c r="M624" s="989"/>
      <c r="N624" s="74"/>
      <c r="O624" s="74"/>
      <c r="P624" s="74"/>
      <c r="Q624" s="74"/>
      <c r="R624" s="74"/>
      <c r="S624" s="73"/>
      <c r="T624" s="73"/>
      <c r="U624" s="73"/>
      <c r="V624" s="73"/>
      <c r="W624" s="73"/>
      <c r="X624" s="73"/>
      <c r="Y624" s="73"/>
      <c r="Z624" s="73"/>
    </row>
    <row r="625" spans="1:26" ht="12.75" customHeight="1">
      <c r="A625" s="73"/>
      <c r="B625" s="73"/>
      <c r="C625" s="73"/>
      <c r="D625" s="73"/>
      <c r="E625" s="73"/>
      <c r="F625" s="590"/>
      <c r="G625" s="591"/>
      <c r="H625" s="988"/>
      <c r="I625" s="73"/>
      <c r="J625" s="73"/>
      <c r="K625" s="74"/>
      <c r="L625" s="74"/>
      <c r="M625" s="989"/>
      <c r="N625" s="74"/>
      <c r="O625" s="74"/>
      <c r="P625" s="74"/>
      <c r="Q625" s="74"/>
      <c r="R625" s="74"/>
      <c r="S625" s="73"/>
      <c r="T625" s="73"/>
      <c r="U625" s="73"/>
      <c r="V625" s="73"/>
      <c r="W625" s="73"/>
      <c r="X625" s="73"/>
      <c r="Y625" s="73"/>
      <c r="Z625" s="73"/>
    </row>
    <row r="626" spans="1:26" ht="12.75" customHeight="1">
      <c r="A626" s="73"/>
      <c r="B626" s="73"/>
      <c r="C626" s="73"/>
      <c r="D626" s="73"/>
      <c r="E626" s="73"/>
      <c r="F626" s="590"/>
      <c r="G626" s="591"/>
      <c r="H626" s="988"/>
      <c r="I626" s="73"/>
      <c r="J626" s="73"/>
      <c r="K626" s="74"/>
      <c r="L626" s="74"/>
      <c r="M626" s="989"/>
      <c r="N626" s="74"/>
      <c r="O626" s="74"/>
      <c r="P626" s="74"/>
      <c r="Q626" s="74"/>
      <c r="R626" s="74"/>
      <c r="S626" s="73"/>
      <c r="T626" s="73"/>
      <c r="U626" s="73"/>
      <c r="V626" s="73"/>
      <c r="W626" s="73"/>
      <c r="X626" s="73"/>
      <c r="Y626" s="73"/>
      <c r="Z626" s="73"/>
    </row>
    <row r="627" spans="1:26" ht="12.75" customHeight="1">
      <c r="A627" s="73"/>
      <c r="B627" s="73"/>
      <c r="C627" s="73"/>
      <c r="D627" s="73"/>
      <c r="E627" s="73"/>
      <c r="F627" s="590"/>
      <c r="G627" s="591"/>
      <c r="H627" s="988"/>
      <c r="I627" s="73"/>
      <c r="J627" s="73"/>
      <c r="K627" s="74"/>
      <c r="L627" s="74"/>
      <c r="M627" s="989"/>
      <c r="N627" s="74"/>
      <c r="O627" s="74"/>
      <c r="P627" s="74"/>
      <c r="Q627" s="74"/>
      <c r="R627" s="74"/>
      <c r="S627" s="73"/>
      <c r="T627" s="73"/>
      <c r="U627" s="73"/>
      <c r="V627" s="73"/>
      <c r="W627" s="73"/>
      <c r="X627" s="73"/>
      <c r="Y627" s="73"/>
      <c r="Z627" s="73"/>
    </row>
    <row r="628" spans="1:26" ht="12.75" customHeight="1">
      <c r="A628" s="73"/>
      <c r="B628" s="73"/>
      <c r="C628" s="73"/>
      <c r="D628" s="73"/>
      <c r="E628" s="73"/>
      <c r="F628" s="590"/>
      <c r="G628" s="591"/>
      <c r="H628" s="988"/>
      <c r="I628" s="73"/>
      <c r="J628" s="73"/>
      <c r="K628" s="74"/>
      <c r="L628" s="74"/>
      <c r="M628" s="989"/>
      <c r="N628" s="74"/>
      <c r="O628" s="74"/>
      <c r="P628" s="74"/>
      <c r="Q628" s="74"/>
      <c r="R628" s="74"/>
      <c r="S628" s="73"/>
      <c r="T628" s="73"/>
      <c r="U628" s="73"/>
      <c r="V628" s="73"/>
      <c r="W628" s="73"/>
      <c r="X628" s="73"/>
      <c r="Y628" s="73"/>
      <c r="Z628" s="73"/>
    </row>
    <row r="629" spans="1:26" ht="12.75" customHeight="1">
      <c r="A629" s="73"/>
      <c r="B629" s="73"/>
      <c r="C629" s="73"/>
      <c r="D629" s="73"/>
      <c r="E629" s="73"/>
      <c r="F629" s="590"/>
      <c r="G629" s="591"/>
      <c r="H629" s="988"/>
      <c r="I629" s="73"/>
      <c r="J629" s="73"/>
      <c r="K629" s="74"/>
      <c r="L629" s="74"/>
      <c r="M629" s="989"/>
      <c r="N629" s="74"/>
      <c r="O629" s="74"/>
      <c r="P629" s="74"/>
      <c r="Q629" s="74"/>
      <c r="R629" s="74"/>
      <c r="S629" s="73"/>
      <c r="T629" s="73"/>
      <c r="U629" s="73"/>
      <c r="V629" s="73"/>
      <c r="W629" s="73"/>
      <c r="X629" s="73"/>
      <c r="Y629" s="73"/>
      <c r="Z629" s="73"/>
    </row>
    <row r="630" spans="1:26" ht="12.75" customHeight="1">
      <c r="A630" s="73"/>
      <c r="B630" s="73"/>
      <c r="C630" s="73"/>
      <c r="D630" s="73"/>
      <c r="E630" s="73"/>
      <c r="F630" s="590"/>
      <c r="G630" s="591"/>
      <c r="H630" s="988"/>
      <c r="I630" s="73"/>
      <c r="J630" s="73"/>
      <c r="K630" s="74"/>
      <c r="L630" s="74"/>
      <c r="M630" s="989"/>
      <c r="N630" s="74"/>
      <c r="O630" s="74"/>
      <c r="P630" s="74"/>
      <c r="Q630" s="74"/>
      <c r="R630" s="74"/>
      <c r="S630" s="73"/>
      <c r="T630" s="73"/>
      <c r="U630" s="73"/>
      <c r="V630" s="73"/>
      <c r="W630" s="73"/>
      <c r="X630" s="73"/>
      <c r="Y630" s="73"/>
      <c r="Z630" s="73"/>
    </row>
    <row r="631" spans="1:26" ht="12.75" customHeight="1">
      <c r="A631" s="73"/>
      <c r="B631" s="73"/>
      <c r="C631" s="73"/>
      <c r="D631" s="73"/>
      <c r="E631" s="73"/>
      <c r="F631" s="590"/>
      <c r="G631" s="591"/>
      <c r="H631" s="988"/>
      <c r="I631" s="73"/>
      <c r="J631" s="73"/>
      <c r="K631" s="74"/>
      <c r="L631" s="74"/>
      <c r="M631" s="989"/>
      <c r="N631" s="74"/>
      <c r="O631" s="74"/>
      <c r="P631" s="74"/>
      <c r="Q631" s="74"/>
      <c r="R631" s="74"/>
      <c r="S631" s="73"/>
      <c r="T631" s="73"/>
      <c r="U631" s="73"/>
      <c r="V631" s="73"/>
      <c r="W631" s="73"/>
      <c r="X631" s="73"/>
      <c r="Y631" s="73"/>
      <c r="Z631" s="73"/>
    </row>
    <row r="632" spans="1:26" ht="12.75" customHeight="1">
      <c r="A632" s="73"/>
      <c r="B632" s="73"/>
      <c r="C632" s="73"/>
      <c r="D632" s="73"/>
      <c r="E632" s="73"/>
      <c r="F632" s="590"/>
      <c r="G632" s="591"/>
      <c r="H632" s="988"/>
      <c r="I632" s="73"/>
      <c r="J632" s="73"/>
      <c r="K632" s="74"/>
      <c r="L632" s="74"/>
      <c r="M632" s="989"/>
      <c r="N632" s="74"/>
      <c r="O632" s="74"/>
      <c r="P632" s="74"/>
      <c r="Q632" s="74"/>
      <c r="R632" s="74"/>
      <c r="S632" s="73"/>
      <c r="T632" s="73"/>
      <c r="U632" s="73"/>
      <c r="V632" s="73"/>
      <c r="W632" s="73"/>
      <c r="X632" s="73"/>
      <c r="Y632" s="73"/>
      <c r="Z632" s="73"/>
    </row>
    <row r="633" spans="1:26" ht="12.75" customHeight="1">
      <c r="A633" s="73"/>
      <c r="B633" s="73"/>
      <c r="C633" s="73"/>
      <c r="D633" s="73"/>
      <c r="E633" s="73"/>
      <c r="F633" s="590"/>
      <c r="G633" s="591"/>
      <c r="H633" s="988"/>
      <c r="I633" s="73"/>
      <c r="J633" s="73"/>
      <c r="K633" s="74"/>
      <c r="L633" s="74"/>
      <c r="M633" s="989"/>
      <c r="N633" s="74"/>
      <c r="O633" s="74"/>
      <c r="P633" s="74"/>
      <c r="Q633" s="74"/>
      <c r="R633" s="74"/>
      <c r="S633" s="73"/>
      <c r="T633" s="73"/>
      <c r="U633" s="73"/>
      <c r="V633" s="73"/>
      <c r="W633" s="73"/>
      <c r="X633" s="73"/>
      <c r="Y633" s="73"/>
      <c r="Z633" s="73"/>
    </row>
    <row r="634" spans="1:26" ht="12.75" customHeight="1">
      <c r="A634" s="73"/>
      <c r="B634" s="73"/>
      <c r="C634" s="73"/>
      <c r="D634" s="73"/>
      <c r="E634" s="73"/>
      <c r="F634" s="590"/>
      <c r="G634" s="591"/>
      <c r="H634" s="988"/>
      <c r="I634" s="73"/>
      <c r="J634" s="73"/>
      <c r="K634" s="74"/>
      <c r="L634" s="74"/>
      <c r="M634" s="989"/>
      <c r="N634" s="74"/>
      <c r="O634" s="74"/>
      <c r="P634" s="74"/>
      <c r="Q634" s="74"/>
      <c r="R634" s="74"/>
      <c r="S634" s="73"/>
      <c r="T634" s="73"/>
      <c r="U634" s="73"/>
      <c r="V634" s="73"/>
      <c r="W634" s="73"/>
      <c r="X634" s="73"/>
      <c r="Y634" s="73"/>
      <c r="Z634" s="73"/>
    </row>
    <row r="635" spans="1:26" ht="12.75" customHeight="1">
      <c r="A635" s="73"/>
      <c r="B635" s="73"/>
      <c r="C635" s="73"/>
      <c r="D635" s="73"/>
      <c r="E635" s="73"/>
      <c r="F635" s="590"/>
      <c r="G635" s="591"/>
      <c r="H635" s="988"/>
      <c r="I635" s="73"/>
      <c r="J635" s="73"/>
      <c r="K635" s="74"/>
      <c r="L635" s="74"/>
      <c r="M635" s="989"/>
      <c r="N635" s="74"/>
      <c r="O635" s="74"/>
      <c r="P635" s="74"/>
      <c r="Q635" s="74"/>
      <c r="R635" s="74"/>
      <c r="S635" s="73"/>
      <c r="T635" s="73"/>
      <c r="U635" s="73"/>
      <c r="V635" s="73"/>
      <c r="W635" s="73"/>
      <c r="X635" s="73"/>
      <c r="Y635" s="73"/>
      <c r="Z635" s="73"/>
    </row>
    <row r="636" spans="1:26" ht="12.75" customHeight="1">
      <c r="A636" s="73"/>
      <c r="B636" s="73"/>
      <c r="C636" s="73"/>
      <c r="D636" s="73"/>
      <c r="E636" s="73"/>
      <c r="F636" s="590"/>
      <c r="G636" s="591"/>
      <c r="H636" s="988"/>
      <c r="I636" s="73"/>
      <c r="J636" s="73"/>
      <c r="K636" s="74"/>
      <c r="L636" s="74"/>
      <c r="M636" s="989"/>
      <c r="N636" s="74"/>
      <c r="O636" s="74"/>
      <c r="P636" s="74"/>
      <c r="Q636" s="74"/>
      <c r="R636" s="74"/>
      <c r="S636" s="73"/>
      <c r="T636" s="73"/>
      <c r="U636" s="73"/>
      <c r="V636" s="73"/>
      <c r="W636" s="73"/>
      <c r="X636" s="73"/>
      <c r="Y636" s="73"/>
      <c r="Z636" s="73"/>
    </row>
    <row r="637" spans="1:26" ht="12.75" customHeight="1">
      <c r="A637" s="73"/>
      <c r="B637" s="73"/>
      <c r="C637" s="73"/>
      <c r="D637" s="73"/>
      <c r="E637" s="73"/>
      <c r="F637" s="590"/>
      <c r="G637" s="591"/>
      <c r="H637" s="988"/>
      <c r="I637" s="73"/>
      <c r="J637" s="73"/>
      <c r="K637" s="74"/>
      <c r="L637" s="74"/>
      <c r="M637" s="989"/>
      <c r="N637" s="74"/>
      <c r="O637" s="74"/>
      <c r="P637" s="74"/>
      <c r="Q637" s="74"/>
      <c r="R637" s="74"/>
      <c r="S637" s="73"/>
      <c r="T637" s="73"/>
      <c r="U637" s="73"/>
      <c r="V637" s="73"/>
      <c r="W637" s="73"/>
      <c r="X637" s="73"/>
      <c r="Y637" s="73"/>
      <c r="Z637" s="73"/>
    </row>
    <row r="638" spans="1:26" ht="12.75" customHeight="1">
      <c r="A638" s="73"/>
      <c r="B638" s="73"/>
      <c r="C638" s="73"/>
      <c r="D638" s="73"/>
      <c r="E638" s="73"/>
      <c r="F638" s="590"/>
      <c r="G638" s="591"/>
      <c r="H638" s="988"/>
      <c r="I638" s="73"/>
      <c r="J638" s="73"/>
      <c r="K638" s="74"/>
      <c r="L638" s="74"/>
      <c r="M638" s="989"/>
      <c r="N638" s="74"/>
      <c r="O638" s="74"/>
      <c r="P638" s="74"/>
      <c r="Q638" s="74"/>
      <c r="R638" s="74"/>
      <c r="S638" s="73"/>
      <c r="T638" s="73"/>
      <c r="U638" s="73"/>
      <c r="V638" s="73"/>
      <c r="W638" s="73"/>
      <c r="X638" s="73"/>
      <c r="Y638" s="73"/>
      <c r="Z638" s="73"/>
    </row>
    <row r="639" spans="1:26" ht="12.75" customHeight="1">
      <c r="A639" s="73"/>
      <c r="B639" s="73"/>
      <c r="C639" s="73"/>
      <c r="D639" s="73"/>
      <c r="E639" s="73"/>
      <c r="F639" s="590"/>
      <c r="G639" s="591"/>
      <c r="H639" s="988"/>
      <c r="I639" s="73"/>
      <c r="J639" s="73"/>
      <c r="K639" s="74"/>
      <c r="L639" s="74"/>
      <c r="M639" s="989"/>
      <c r="N639" s="74"/>
      <c r="O639" s="74"/>
      <c r="P639" s="74"/>
      <c r="Q639" s="74"/>
      <c r="R639" s="74"/>
      <c r="S639" s="73"/>
      <c r="T639" s="73"/>
      <c r="U639" s="73"/>
      <c r="V639" s="73"/>
      <c r="W639" s="73"/>
      <c r="X639" s="73"/>
      <c r="Y639" s="73"/>
      <c r="Z639" s="73"/>
    </row>
    <row r="640" spans="1:26" ht="12.75" customHeight="1">
      <c r="A640" s="73"/>
      <c r="B640" s="73"/>
      <c r="C640" s="73"/>
      <c r="D640" s="73"/>
      <c r="E640" s="73"/>
      <c r="F640" s="590"/>
      <c r="G640" s="591"/>
      <c r="H640" s="988"/>
      <c r="I640" s="73"/>
      <c r="J640" s="73"/>
      <c r="K640" s="74"/>
      <c r="L640" s="74"/>
      <c r="M640" s="989"/>
      <c r="N640" s="74"/>
      <c r="O640" s="74"/>
      <c r="P640" s="74"/>
      <c r="Q640" s="74"/>
      <c r="R640" s="74"/>
      <c r="S640" s="73"/>
      <c r="T640" s="73"/>
      <c r="U640" s="73"/>
      <c r="V640" s="73"/>
      <c r="W640" s="73"/>
      <c r="X640" s="73"/>
      <c r="Y640" s="73"/>
      <c r="Z640" s="73"/>
    </row>
    <row r="641" spans="1:26" ht="12.75" customHeight="1">
      <c r="A641" s="73"/>
      <c r="B641" s="73"/>
      <c r="C641" s="73"/>
      <c r="D641" s="73"/>
      <c r="E641" s="73"/>
      <c r="F641" s="590"/>
      <c r="G641" s="591"/>
      <c r="H641" s="988"/>
      <c r="I641" s="73"/>
      <c r="J641" s="73"/>
      <c r="K641" s="74"/>
      <c r="L641" s="74"/>
      <c r="M641" s="989"/>
      <c r="N641" s="74"/>
      <c r="O641" s="74"/>
      <c r="P641" s="74"/>
      <c r="Q641" s="74"/>
      <c r="R641" s="74"/>
      <c r="S641" s="73"/>
      <c r="T641" s="73"/>
      <c r="U641" s="73"/>
      <c r="V641" s="73"/>
      <c r="W641" s="73"/>
      <c r="X641" s="73"/>
      <c r="Y641" s="73"/>
      <c r="Z641" s="73"/>
    </row>
    <row r="642" spans="1:26" ht="12.75" customHeight="1">
      <c r="A642" s="73"/>
      <c r="B642" s="73"/>
      <c r="C642" s="73"/>
      <c r="D642" s="73"/>
      <c r="E642" s="73"/>
      <c r="F642" s="590"/>
      <c r="G642" s="591"/>
      <c r="H642" s="988"/>
      <c r="I642" s="73"/>
      <c r="J642" s="73"/>
      <c r="K642" s="74"/>
      <c r="L642" s="74"/>
      <c r="M642" s="989"/>
      <c r="N642" s="74"/>
      <c r="O642" s="74"/>
      <c r="P642" s="74"/>
      <c r="Q642" s="74"/>
      <c r="R642" s="74"/>
      <c r="S642" s="73"/>
      <c r="T642" s="73"/>
      <c r="U642" s="73"/>
      <c r="V642" s="73"/>
      <c r="W642" s="73"/>
      <c r="X642" s="73"/>
      <c r="Y642" s="73"/>
      <c r="Z642" s="73"/>
    </row>
    <row r="643" spans="1:26" ht="12.75" customHeight="1">
      <c r="A643" s="73"/>
      <c r="B643" s="73"/>
      <c r="C643" s="73"/>
      <c r="D643" s="73"/>
      <c r="E643" s="73"/>
      <c r="F643" s="590"/>
      <c r="G643" s="591"/>
      <c r="H643" s="988"/>
      <c r="I643" s="73"/>
      <c r="J643" s="73"/>
      <c r="K643" s="74"/>
      <c r="L643" s="74"/>
      <c r="M643" s="989"/>
      <c r="N643" s="74"/>
      <c r="O643" s="74"/>
      <c r="P643" s="74"/>
      <c r="Q643" s="74"/>
      <c r="R643" s="74"/>
      <c r="S643" s="73"/>
      <c r="T643" s="73"/>
      <c r="U643" s="73"/>
      <c r="V643" s="73"/>
      <c r="W643" s="73"/>
      <c r="X643" s="73"/>
      <c r="Y643" s="73"/>
      <c r="Z643" s="73"/>
    </row>
    <row r="644" spans="1:26" ht="12.75" customHeight="1">
      <c r="A644" s="73"/>
      <c r="B644" s="73"/>
      <c r="C644" s="73"/>
      <c r="D644" s="73"/>
      <c r="E644" s="73"/>
      <c r="F644" s="590"/>
      <c r="G644" s="591"/>
      <c r="H644" s="988"/>
      <c r="I644" s="73"/>
      <c r="J644" s="73"/>
      <c r="K644" s="74"/>
      <c r="L644" s="74"/>
      <c r="M644" s="989"/>
      <c r="N644" s="74"/>
      <c r="O644" s="74"/>
      <c r="P644" s="74"/>
      <c r="Q644" s="74"/>
      <c r="R644" s="74"/>
      <c r="S644" s="73"/>
      <c r="T644" s="73"/>
      <c r="U644" s="73"/>
      <c r="V644" s="73"/>
      <c r="W644" s="73"/>
      <c r="X644" s="73"/>
      <c r="Y644" s="73"/>
      <c r="Z644" s="73"/>
    </row>
    <row r="645" spans="1:26" ht="12.75" customHeight="1">
      <c r="A645" s="73"/>
      <c r="B645" s="73"/>
      <c r="C645" s="73"/>
      <c r="D645" s="73"/>
      <c r="E645" s="73"/>
      <c r="F645" s="590"/>
      <c r="G645" s="591"/>
      <c r="H645" s="988"/>
      <c r="I645" s="73"/>
      <c r="J645" s="73"/>
      <c r="K645" s="74"/>
      <c r="L645" s="74"/>
      <c r="M645" s="989"/>
      <c r="N645" s="74"/>
      <c r="O645" s="74"/>
      <c r="P645" s="74"/>
      <c r="Q645" s="74"/>
      <c r="R645" s="74"/>
      <c r="S645" s="73"/>
      <c r="T645" s="73"/>
      <c r="U645" s="73"/>
      <c r="V645" s="73"/>
      <c r="W645" s="73"/>
      <c r="X645" s="73"/>
      <c r="Y645" s="73"/>
      <c r="Z645" s="73"/>
    </row>
    <row r="646" spans="1:26" ht="12.75" customHeight="1">
      <c r="A646" s="73"/>
      <c r="B646" s="73"/>
      <c r="C646" s="73"/>
      <c r="D646" s="73"/>
      <c r="E646" s="73"/>
      <c r="F646" s="590"/>
      <c r="G646" s="591"/>
      <c r="H646" s="988"/>
      <c r="I646" s="73"/>
      <c r="J646" s="73"/>
      <c r="K646" s="74"/>
      <c r="L646" s="74"/>
      <c r="M646" s="989"/>
      <c r="N646" s="74"/>
      <c r="O646" s="74"/>
      <c r="P646" s="74"/>
      <c r="Q646" s="74"/>
      <c r="R646" s="74"/>
      <c r="S646" s="73"/>
      <c r="T646" s="73"/>
      <c r="U646" s="73"/>
      <c r="V646" s="73"/>
      <c r="W646" s="73"/>
      <c r="X646" s="73"/>
      <c r="Y646" s="73"/>
      <c r="Z646" s="73"/>
    </row>
    <row r="647" spans="1:26" ht="12.75" customHeight="1">
      <c r="A647" s="73"/>
      <c r="B647" s="73"/>
      <c r="C647" s="73"/>
      <c r="D647" s="73"/>
      <c r="E647" s="73"/>
      <c r="F647" s="590"/>
      <c r="G647" s="591"/>
      <c r="H647" s="988"/>
      <c r="I647" s="73"/>
      <c r="J647" s="73"/>
      <c r="K647" s="74"/>
      <c r="L647" s="74"/>
      <c r="M647" s="989"/>
      <c r="N647" s="74"/>
      <c r="O647" s="74"/>
      <c r="P647" s="74"/>
      <c r="Q647" s="74"/>
      <c r="R647" s="74"/>
      <c r="S647" s="73"/>
      <c r="T647" s="73"/>
      <c r="U647" s="73"/>
      <c r="V647" s="73"/>
      <c r="W647" s="73"/>
      <c r="X647" s="73"/>
      <c r="Y647" s="73"/>
      <c r="Z647" s="73"/>
    </row>
    <row r="648" spans="1:26" ht="12.75" customHeight="1">
      <c r="A648" s="73"/>
      <c r="B648" s="73"/>
      <c r="C648" s="73"/>
      <c r="D648" s="73"/>
      <c r="E648" s="73"/>
      <c r="F648" s="590"/>
      <c r="G648" s="591"/>
      <c r="H648" s="988"/>
      <c r="I648" s="73"/>
      <c r="J648" s="73"/>
      <c r="K648" s="74"/>
      <c r="L648" s="74"/>
      <c r="M648" s="989"/>
      <c r="N648" s="74"/>
      <c r="O648" s="74"/>
      <c r="P648" s="74"/>
      <c r="Q648" s="74"/>
      <c r="R648" s="74"/>
      <c r="S648" s="73"/>
      <c r="T648" s="73"/>
      <c r="U648" s="73"/>
      <c r="V648" s="73"/>
      <c r="W648" s="73"/>
      <c r="X648" s="73"/>
      <c r="Y648" s="73"/>
      <c r="Z648" s="73"/>
    </row>
    <row r="649" spans="1:26" ht="12.75" customHeight="1">
      <c r="A649" s="73"/>
      <c r="B649" s="73"/>
      <c r="C649" s="73"/>
      <c r="D649" s="73"/>
      <c r="E649" s="73"/>
      <c r="F649" s="590"/>
      <c r="G649" s="591"/>
      <c r="H649" s="988"/>
      <c r="I649" s="73"/>
      <c r="J649" s="73"/>
      <c r="K649" s="74"/>
      <c r="L649" s="74"/>
      <c r="M649" s="989"/>
      <c r="N649" s="74"/>
      <c r="O649" s="74"/>
      <c r="P649" s="74"/>
      <c r="Q649" s="74"/>
      <c r="R649" s="74"/>
      <c r="S649" s="73"/>
      <c r="T649" s="73"/>
      <c r="U649" s="73"/>
      <c r="V649" s="73"/>
      <c r="W649" s="73"/>
      <c r="X649" s="73"/>
      <c r="Y649" s="73"/>
      <c r="Z649" s="73"/>
    </row>
    <row r="650" spans="1:26" ht="12.75" customHeight="1">
      <c r="A650" s="73"/>
      <c r="B650" s="73"/>
      <c r="C650" s="73"/>
      <c r="D650" s="73"/>
      <c r="E650" s="73"/>
      <c r="F650" s="590"/>
      <c r="G650" s="591"/>
      <c r="H650" s="988"/>
      <c r="I650" s="73"/>
      <c r="J650" s="73"/>
      <c r="K650" s="74"/>
      <c r="L650" s="74"/>
      <c r="M650" s="989"/>
      <c r="N650" s="74"/>
      <c r="O650" s="74"/>
      <c r="P650" s="74"/>
      <c r="Q650" s="74"/>
      <c r="R650" s="74"/>
      <c r="S650" s="73"/>
      <c r="T650" s="73"/>
      <c r="U650" s="73"/>
      <c r="V650" s="73"/>
      <c r="W650" s="73"/>
      <c r="X650" s="73"/>
      <c r="Y650" s="73"/>
      <c r="Z650" s="73"/>
    </row>
    <row r="651" spans="1:26" ht="12.75" customHeight="1">
      <c r="A651" s="73"/>
      <c r="B651" s="73"/>
      <c r="C651" s="73"/>
      <c r="D651" s="73"/>
      <c r="E651" s="73"/>
      <c r="F651" s="590"/>
      <c r="G651" s="591"/>
      <c r="H651" s="988"/>
      <c r="I651" s="73"/>
      <c r="J651" s="73"/>
      <c r="K651" s="74"/>
      <c r="L651" s="74"/>
      <c r="M651" s="989"/>
      <c r="N651" s="74"/>
      <c r="O651" s="74"/>
      <c r="P651" s="74"/>
      <c r="Q651" s="74"/>
      <c r="R651" s="74"/>
      <c r="S651" s="73"/>
      <c r="T651" s="73"/>
      <c r="U651" s="73"/>
      <c r="V651" s="73"/>
      <c r="W651" s="73"/>
      <c r="X651" s="73"/>
      <c r="Y651" s="73"/>
      <c r="Z651" s="73"/>
    </row>
    <row r="652" spans="1:26" ht="12.75" customHeight="1">
      <c r="A652" s="73"/>
      <c r="B652" s="73"/>
      <c r="C652" s="73"/>
      <c r="D652" s="73"/>
      <c r="E652" s="73"/>
      <c r="F652" s="590"/>
      <c r="G652" s="591"/>
      <c r="H652" s="988"/>
      <c r="I652" s="73"/>
      <c r="J652" s="73"/>
      <c r="K652" s="74"/>
      <c r="L652" s="74"/>
      <c r="M652" s="989"/>
      <c r="N652" s="74"/>
      <c r="O652" s="74"/>
      <c r="P652" s="74"/>
      <c r="Q652" s="74"/>
      <c r="R652" s="74"/>
      <c r="S652" s="73"/>
      <c r="T652" s="73"/>
      <c r="U652" s="73"/>
      <c r="V652" s="73"/>
      <c r="W652" s="73"/>
      <c r="X652" s="73"/>
      <c r="Y652" s="73"/>
      <c r="Z652" s="73"/>
    </row>
    <row r="653" spans="1:26" ht="12.75" customHeight="1">
      <c r="A653" s="73"/>
      <c r="B653" s="73"/>
      <c r="C653" s="73"/>
      <c r="D653" s="73"/>
      <c r="E653" s="73"/>
      <c r="F653" s="590"/>
      <c r="G653" s="591"/>
      <c r="H653" s="988"/>
      <c r="I653" s="73"/>
      <c r="J653" s="73"/>
      <c r="K653" s="74"/>
      <c r="L653" s="74"/>
      <c r="M653" s="989"/>
      <c r="N653" s="74"/>
      <c r="O653" s="74"/>
      <c r="P653" s="74"/>
      <c r="Q653" s="74"/>
      <c r="R653" s="74"/>
      <c r="S653" s="73"/>
      <c r="T653" s="73"/>
      <c r="U653" s="73"/>
      <c r="V653" s="73"/>
      <c r="W653" s="73"/>
      <c r="X653" s="73"/>
      <c r="Y653" s="73"/>
      <c r="Z653" s="73"/>
    </row>
    <row r="654" spans="1:26" ht="12.75" customHeight="1">
      <c r="A654" s="73"/>
      <c r="B654" s="73"/>
      <c r="C654" s="73"/>
      <c r="D654" s="73"/>
      <c r="E654" s="73"/>
      <c r="F654" s="590"/>
      <c r="G654" s="591"/>
      <c r="H654" s="988"/>
      <c r="I654" s="73"/>
      <c r="J654" s="73"/>
      <c r="K654" s="74"/>
      <c r="L654" s="74"/>
      <c r="M654" s="989"/>
      <c r="N654" s="74"/>
      <c r="O654" s="74"/>
      <c r="P654" s="74"/>
      <c r="Q654" s="74"/>
      <c r="R654" s="74"/>
      <c r="S654" s="73"/>
      <c r="T654" s="73"/>
      <c r="U654" s="73"/>
      <c r="V654" s="73"/>
      <c r="W654" s="73"/>
      <c r="X654" s="73"/>
      <c r="Y654" s="73"/>
      <c r="Z654" s="73"/>
    </row>
    <row r="655" spans="1:26" ht="12.75" customHeight="1">
      <c r="A655" s="73"/>
      <c r="B655" s="73"/>
      <c r="C655" s="73"/>
      <c r="D655" s="73"/>
      <c r="E655" s="73"/>
      <c r="F655" s="590"/>
      <c r="G655" s="591"/>
      <c r="H655" s="988"/>
      <c r="I655" s="73"/>
      <c r="J655" s="73"/>
      <c r="K655" s="74"/>
      <c r="L655" s="74"/>
      <c r="M655" s="989"/>
      <c r="N655" s="74"/>
      <c r="O655" s="74"/>
      <c r="P655" s="74"/>
      <c r="Q655" s="74"/>
      <c r="R655" s="74"/>
      <c r="S655" s="73"/>
      <c r="T655" s="73"/>
      <c r="U655" s="73"/>
      <c r="V655" s="73"/>
      <c r="W655" s="73"/>
      <c r="X655" s="73"/>
      <c r="Y655" s="73"/>
      <c r="Z655" s="73"/>
    </row>
    <row r="656" spans="1:26" ht="12.75" customHeight="1">
      <c r="A656" s="73"/>
      <c r="B656" s="73"/>
      <c r="C656" s="73"/>
      <c r="D656" s="73"/>
      <c r="E656" s="73"/>
      <c r="F656" s="590"/>
      <c r="G656" s="591"/>
      <c r="H656" s="988"/>
      <c r="I656" s="73"/>
      <c r="J656" s="73"/>
      <c r="K656" s="74"/>
      <c r="L656" s="74"/>
      <c r="M656" s="989"/>
      <c r="N656" s="74"/>
      <c r="O656" s="74"/>
      <c r="P656" s="74"/>
      <c r="Q656" s="74"/>
      <c r="R656" s="74"/>
      <c r="S656" s="73"/>
      <c r="T656" s="73"/>
      <c r="U656" s="73"/>
      <c r="V656" s="73"/>
      <c r="W656" s="73"/>
      <c r="X656" s="73"/>
      <c r="Y656" s="73"/>
      <c r="Z656" s="73"/>
    </row>
    <row r="657" spans="1:26" ht="12.75" customHeight="1">
      <c r="A657" s="73"/>
      <c r="B657" s="73"/>
      <c r="C657" s="73"/>
      <c r="D657" s="73"/>
      <c r="E657" s="73"/>
      <c r="F657" s="590"/>
      <c r="G657" s="591"/>
      <c r="H657" s="988"/>
      <c r="I657" s="73"/>
      <c r="J657" s="73"/>
      <c r="K657" s="74"/>
      <c r="L657" s="74"/>
      <c r="M657" s="989"/>
      <c r="N657" s="74"/>
      <c r="O657" s="74"/>
      <c r="P657" s="74"/>
      <c r="Q657" s="74"/>
      <c r="R657" s="74"/>
      <c r="S657" s="73"/>
      <c r="T657" s="73"/>
      <c r="U657" s="73"/>
      <c r="V657" s="73"/>
      <c r="W657" s="73"/>
      <c r="X657" s="73"/>
      <c r="Y657" s="73"/>
      <c r="Z657" s="73"/>
    </row>
    <row r="658" spans="1:26" ht="12.75" customHeight="1">
      <c r="A658" s="73"/>
      <c r="B658" s="73"/>
      <c r="C658" s="73"/>
      <c r="D658" s="73"/>
      <c r="E658" s="73"/>
      <c r="F658" s="590"/>
      <c r="G658" s="591"/>
      <c r="H658" s="988"/>
      <c r="I658" s="73"/>
      <c r="J658" s="73"/>
      <c r="K658" s="74"/>
      <c r="L658" s="74"/>
      <c r="M658" s="989"/>
      <c r="N658" s="74"/>
      <c r="O658" s="74"/>
      <c r="P658" s="74"/>
      <c r="Q658" s="74"/>
      <c r="R658" s="74"/>
      <c r="S658" s="73"/>
      <c r="T658" s="73"/>
      <c r="U658" s="73"/>
      <c r="V658" s="73"/>
      <c r="W658" s="73"/>
      <c r="X658" s="73"/>
      <c r="Y658" s="73"/>
      <c r="Z658" s="73"/>
    </row>
    <row r="659" spans="1:26" ht="12.75" customHeight="1">
      <c r="A659" s="73"/>
      <c r="B659" s="73"/>
      <c r="C659" s="73"/>
      <c r="D659" s="73"/>
      <c r="E659" s="73"/>
      <c r="F659" s="590"/>
      <c r="G659" s="591"/>
      <c r="H659" s="988"/>
      <c r="I659" s="73"/>
      <c r="J659" s="73"/>
      <c r="K659" s="74"/>
      <c r="L659" s="74"/>
      <c r="M659" s="989"/>
      <c r="N659" s="74"/>
      <c r="O659" s="74"/>
      <c r="P659" s="74"/>
      <c r="Q659" s="74"/>
      <c r="R659" s="74"/>
      <c r="S659" s="73"/>
      <c r="T659" s="73"/>
      <c r="U659" s="73"/>
      <c r="V659" s="73"/>
      <c r="W659" s="73"/>
      <c r="X659" s="73"/>
      <c r="Y659" s="73"/>
      <c r="Z659" s="73"/>
    </row>
    <row r="660" spans="1:26" ht="12.75" customHeight="1">
      <c r="A660" s="73"/>
      <c r="B660" s="73"/>
      <c r="C660" s="73"/>
      <c r="D660" s="73"/>
      <c r="E660" s="73"/>
      <c r="F660" s="590"/>
      <c r="G660" s="591"/>
      <c r="H660" s="988"/>
      <c r="I660" s="73"/>
      <c r="J660" s="73"/>
      <c r="K660" s="74"/>
      <c r="L660" s="74"/>
      <c r="M660" s="989"/>
      <c r="N660" s="74"/>
      <c r="O660" s="74"/>
      <c r="P660" s="74"/>
      <c r="Q660" s="74"/>
      <c r="R660" s="74"/>
      <c r="S660" s="73"/>
      <c r="T660" s="73"/>
      <c r="U660" s="73"/>
      <c r="V660" s="73"/>
      <c r="W660" s="73"/>
      <c r="X660" s="73"/>
      <c r="Y660" s="73"/>
      <c r="Z660" s="73"/>
    </row>
    <row r="661" spans="1:26" ht="12.75" customHeight="1">
      <c r="A661" s="73"/>
      <c r="B661" s="73"/>
      <c r="C661" s="73"/>
      <c r="D661" s="73"/>
      <c r="E661" s="73"/>
      <c r="F661" s="590"/>
      <c r="G661" s="591"/>
      <c r="H661" s="988"/>
      <c r="I661" s="73"/>
      <c r="J661" s="73"/>
      <c r="K661" s="74"/>
      <c r="L661" s="74"/>
      <c r="M661" s="989"/>
      <c r="N661" s="74"/>
      <c r="O661" s="74"/>
      <c r="P661" s="74"/>
      <c r="Q661" s="74"/>
      <c r="R661" s="74"/>
      <c r="S661" s="73"/>
      <c r="T661" s="73"/>
      <c r="U661" s="73"/>
      <c r="V661" s="73"/>
      <c r="W661" s="73"/>
      <c r="X661" s="73"/>
      <c r="Y661" s="73"/>
      <c r="Z661" s="73"/>
    </row>
    <row r="662" spans="1:26" ht="12.75" customHeight="1">
      <c r="A662" s="73"/>
      <c r="B662" s="73"/>
      <c r="C662" s="73"/>
      <c r="D662" s="73"/>
      <c r="E662" s="73"/>
      <c r="F662" s="590"/>
      <c r="G662" s="591"/>
      <c r="H662" s="988"/>
      <c r="I662" s="73"/>
      <c r="J662" s="73"/>
      <c r="K662" s="74"/>
      <c r="L662" s="74"/>
      <c r="M662" s="989"/>
      <c r="N662" s="74"/>
      <c r="O662" s="74"/>
      <c r="P662" s="74"/>
      <c r="Q662" s="74"/>
      <c r="R662" s="74"/>
      <c r="S662" s="73"/>
      <c r="T662" s="73"/>
      <c r="U662" s="73"/>
      <c r="V662" s="73"/>
      <c r="W662" s="73"/>
      <c r="X662" s="73"/>
      <c r="Y662" s="73"/>
      <c r="Z662" s="73"/>
    </row>
    <row r="663" spans="1:26" ht="12.75" customHeight="1">
      <c r="A663" s="73"/>
      <c r="B663" s="73"/>
      <c r="C663" s="73"/>
      <c r="D663" s="73"/>
      <c r="E663" s="73"/>
      <c r="F663" s="590"/>
      <c r="G663" s="591"/>
      <c r="H663" s="988"/>
      <c r="I663" s="73"/>
      <c r="J663" s="73"/>
      <c r="K663" s="74"/>
      <c r="L663" s="74"/>
      <c r="M663" s="989"/>
      <c r="N663" s="74"/>
      <c r="O663" s="74"/>
      <c r="P663" s="74"/>
      <c r="Q663" s="74"/>
      <c r="R663" s="74"/>
      <c r="S663" s="73"/>
      <c r="T663" s="73"/>
      <c r="U663" s="73"/>
      <c r="V663" s="73"/>
      <c r="W663" s="73"/>
      <c r="X663" s="73"/>
      <c r="Y663" s="73"/>
      <c r="Z663" s="73"/>
    </row>
    <row r="664" spans="1:26" ht="12.75" customHeight="1">
      <c r="A664" s="73"/>
      <c r="B664" s="73"/>
      <c r="C664" s="73"/>
      <c r="D664" s="73"/>
      <c r="E664" s="73"/>
      <c r="F664" s="590"/>
      <c r="G664" s="591"/>
      <c r="H664" s="988"/>
      <c r="I664" s="73"/>
      <c r="J664" s="73"/>
      <c r="K664" s="74"/>
      <c r="L664" s="74"/>
      <c r="M664" s="989"/>
      <c r="N664" s="74"/>
      <c r="O664" s="74"/>
      <c r="P664" s="74"/>
      <c r="Q664" s="74"/>
      <c r="R664" s="74"/>
      <c r="S664" s="73"/>
      <c r="T664" s="73"/>
      <c r="U664" s="73"/>
      <c r="V664" s="73"/>
      <c r="W664" s="73"/>
      <c r="X664" s="73"/>
      <c r="Y664" s="73"/>
      <c r="Z664" s="73"/>
    </row>
    <row r="665" spans="1:26" ht="12.75" customHeight="1">
      <c r="A665" s="73"/>
      <c r="B665" s="73"/>
      <c r="C665" s="73"/>
      <c r="D665" s="73"/>
      <c r="E665" s="73"/>
      <c r="F665" s="590"/>
      <c r="G665" s="591"/>
      <c r="H665" s="988"/>
      <c r="I665" s="73"/>
      <c r="J665" s="73"/>
      <c r="K665" s="74"/>
      <c r="L665" s="74"/>
      <c r="M665" s="989"/>
      <c r="N665" s="74"/>
      <c r="O665" s="74"/>
      <c r="P665" s="74"/>
      <c r="Q665" s="74"/>
      <c r="R665" s="74"/>
      <c r="S665" s="73"/>
      <c r="T665" s="73"/>
      <c r="U665" s="73"/>
      <c r="V665" s="73"/>
      <c r="W665" s="73"/>
      <c r="X665" s="73"/>
      <c r="Y665" s="73"/>
      <c r="Z665" s="73"/>
    </row>
    <row r="666" spans="1:26" ht="12.75" customHeight="1">
      <c r="A666" s="73"/>
      <c r="B666" s="73"/>
      <c r="C666" s="73"/>
      <c r="D666" s="73"/>
      <c r="E666" s="73"/>
      <c r="F666" s="590"/>
      <c r="G666" s="591"/>
      <c r="H666" s="988"/>
      <c r="I666" s="73"/>
      <c r="J666" s="73"/>
      <c r="K666" s="74"/>
      <c r="L666" s="74"/>
      <c r="M666" s="989"/>
      <c r="N666" s="74"/>
      <c r="O666" s="74"/>
      <c r="P666" s="74"/>
      <c r="Q666" s="74"/>
      <c r="R666" s="74"/>
      <c r="S666" s="73"/>
      <c r="T666" s="73"/>
      <c r="U666" s="73"/>
      <c r="V666" s="73"/>
      <c r="W666" s="73"/>
      <c r="X666" s="73"/>
      <c r="Y666" s="73"/>
      <c r="Z666" s="73"/>
    </row>
    <row r="667" spans="1:26" ht="12.75" customHeight="1">
      <c r="A667" s="73"/>
      <c r="B667" s="73"/>
      <c r="C667" s="73"/>
      <c r="D667" s="73"/>
      <c r="E667" s="73"/>
      <c r="F667" s="590"/>
      <c r="G667" s="591"/>
      <c r="H667" s="988"/>
      <c r="I667" s="73"/>
      <c r="J667" s="73"/>
      <c r="K667" s="74"/>
      <c r="L667" s="74"/>
      <c r="M667" s="989"/>
      <c r="N667" s="74"/>
      <c r="O667" s="74"/>
      <c r="P667" s="74"/>
      <c r="Q667" s="74"/>
      <c r="R667" s="74"/>
      <c r="S667" s="73"/>
      <c r="T667" s="73"/>
      <c r="U667" s="73"/>
      <c r="V667" s="73"/>
      <c r="W667" s="73"/>
      <c r="X667" s="73"/>
      <c r="Y667" s="73"/>
      <c r="Z667" s="73"/>
    </row>
    <row r="668" spans="1:26" ht="12.75" customHeight="1">
      <c r="A668" s="73"/>
      <c r="B668" s="73"/>
      <c r="C668" s="73"/>
      <c r="D668" s="73"/>
      <c r="E668" s="73"/>
      <c r="F668" s="590"/>
      <c r="G668" s="591"/>
      <c r="H668" s="988"/>
      <c r="I668" s="73"/>
      <c r="J668" s="73"/>
      <c r="K668" s="74"/>
      <c r="L668" s="74"/>
      <c r="M668" s="989"/>
      <c r="N668" s="74"/>
      <c r="O668" s="74"/>
      <c r="P668" s="74"/>
      <c r="Q668" s="74"/>
      <c r="R668" s="74"/>
      <c r="S668" s="73"/>
      <c r="T668" s="73"/>
      <c r="U668" s="73"/>
      <c r="V668" s="73"/>
      <c r="W668" s="73"/>
      <c r="X668" s="73"/>
      <c r="Y668" s="73"/>
      <c r="Z668" s="73"/>
    </row>
    <row r="669" spans="1:26" ht="12.75" customHeight="1">
      <c r="A669" s="73"/>
      <c r="B669" s="73"/>
      <c r="C669" s="73"/>
      <c r="D669" s="73"/>
      <c r="E669" s="73"/>
      <c r="F669" s="590"/>
      <c r="G669" s="591"/>
      <c r="H669" s="988"/>
      <c r="I669" s="73"/>
      <c r="J669" s="73"/>
      <c r="K669" s="74"/>
      <c r="L669" s="74"/>
      <c r="M669" s="989"/>
      <c r="N669" s="74"/>
      <c r="O669" s="74"/>
      <c r="P669" s="74"/>
      <c r="Q669" s="74"/>
      <c r="R669" s="74"/>
      <c r="S669" s="73"/>
      <c r="T669" s="73"/>
      <c r="U669" s="73"/>
      <c r="V669" s="73"/>
      <c r="W669" s="73"/>
      <c r="X669" s="73"/>
      <c r="Y669" s="73"/>
      <c r="Z669" s="73"/>
    </row>
    <row r="670" spans="1:26" ht="12.75" customHeight="1">
      <c r="A670" s="73"/>
      <c r="B670" s="73"/>
      <c r="C670" s="73"/>
      <c r="D670" s="73"/>
      <c r="E670" s="73"/>
      <c r="F670" s="590"/>
      <c r="G670" s="591"/>
      <c r="H670" s="988"/>
      <c r="I670" s="73"/>
      <c r="J670" s="73"/>
      <c r="K670" s="74"/>
      <c r="L670" s="74"/>
      <c r="M670" s="989"/>
      <c r="N670" s="74"/>
      <c r="O670" s="74"/>
      <c r="P670" s="74"/>
      <c r="Q670" s="74"/>
      <c r="R670" s="74"/>
      <c r="S670" s="73"/>
      <c r="T670" s="73"/>
      <c r="U670" s="73"/>
      <c r="V670" s="73"/>
      <c r="W670" s="73"/>
      <c r="X670" s="73"/>
      <c r="Y670" s="73"/>
      <c r="Z670" s="73"/>
    </row>
    <row r="671" spans="1:26" ht="12.75" customHeight="1">
      <c r="A671" s="73"/>
      <c r="B671" s="73"/>
      <c r="C671" s="73"/>
      <c r="D671" s="73"/>
      <c r="E671" s="73"/>
      <c r="F671" s="590"/>
      <c r="G671" s="591"/>
      <c r="H671" s="988"/>
      <c r="I671" s="73"/>
      <c r="J671" s="73"/>
      <c r="K671" s="74"/>
      <c r="L671" s="74"/>
      <c r="M671" s="989"/>
      <c r="N671" s="74"/>
      <c r="O671" s="74"/>
      <c r="P671" s="74"/>
      <c r="Q671" s="74"/>
      <c r="R671" s="74"/>
      <c r="S671" s="73"/>
      <c r="T671" s="73"/>
      <c r="U671" s="73"/>
      <c r="V671" s="73"/>
      <c r="W671" s="73"/>
      <c r="X671" s="73"/>
      <c r="Y671" s="73"/>
      <c r="Z671" s="73"/>
    </row>
    <row r="672" spans="1:26" ht="12.75" customHeight="1">
      <c r="A672" s="73"/>
      <c r="B672" s="73"/>
      <c r="C672" s="73"/>
      <c r="D672" s="73"/>
      <c r="E672" s="73"/>
      <c r="F672" s="590"/>
      <c r="G672" s="591"/>
      <c r="H672" s="988"/>
      <c r="I672" s="73"/>
      <c r="J672" s="73"/>
      <c r="K672" s="74"/>
      <c r="L672" s="74"/>
      <c r="M672" s="989"/>
      <c r="N672" s="74"/>
      <c r="O672" s="74"/>
      <c r="P672" s="74"/>
      <c r="Q672" s="74"/>
      <c r="R672" s="74"/>
      <c r="S672" s="73"/>
      <c r="T672" s="73"/>
      <c r="U672" s="73"/>
      <c r="V672" s="73"/>
      <c r="W672" s="73"/>
      <c r="X672" s="73"/>
      <c r="Y672" s="73"/>
      <c r="Z672" s="73"/>
    </row>
    <row r="673" spans="1:26" ht="12.75" customHeight="1">
      <c r="A673" s="73"/>
      <c r="B673" s="73"/>
      <c r="C673" s="73"/>
      <c r="D673" s="73"/>
      <c r="E673" s="73"/>
      <c r="F673" s="590"/>
      <c r="G673" s="591"/>
      <c r="H673" s="988"/>
      <c r="I673" s="73"/>
      <c r="J673" s="73"/>
      <c r="K673" s="74"/>
      <c r="L673" s="74"/>
      <c r="M673" s="989"/>
      <c r="N673" s="74"/>
      <c r="O673" s="74"/>
      <c r="P673" s="74"/>
      <c r="Q673" s="74"/>
      <c r="R673" s="74"/>
      <c r="S673" s="73"/>
      <c r="T673" s="73"/>
      <c r="U673" s="73"/>
      <c r="V673" s="73"/>
      <c r="W673" s="73"/>
      <c r="X673" s="73"/>
      <c r="Y673" s="73"/>
      <c r="Z673" s="73"/>
    </row>
    <row r="674" spans="1:26" ht="12.75" customHeight="1">
      <c r="A674" s="73"/>
      <c r="B674" s="73"/>
      <c r="C674" s="73"/>
      <c r="D674" s="73"/>
      <c r="E674" s="73"/>
      <c r="F674" s="590"/>
      <c r="G674" s="591"/>
      <c r="H674" s="988"/>
      <c r="I674" s="73"/>
      <c r="J674" s="73"/>
      <c r="K674" s="74"/>
      <c r="L674" s="74"/>
      <c r="M674" s="989"/>
      <c r="N674" s="74"/>
      <c r="O674" s="74"/>
      <c r="P674" s="74"/>
      <c r="Q674" s="74"/>
      <c r="R674" s="74"/>
      <c r="S674" s="73"/>
      <c r="T674" s="73"/>
      <c r="U674" s="73"/>
      <c r="V674" s="73"/>
      <c r="W674" s="73"/>
      <c r="X674" s="73"/>
      <c r="Y674" s="73"/>
      <c r="Z674" s="73"/>
    </row>
    <row r="675" spans="1:26" ht="12.75" customHeight="1">
      <c r="A675" s="73"/>
      <c r="B675" s="73"/>
      <c r="C675" s="73"/>
      <c r="D675" s="73"/>
      <c r="E675" s="73"/>
      <c r="F675" s="590"/>
      <c r="G675" s="591"/>
      <c r="H675" s="988"/>
      <c r="I675" s="73"/>
      <c r="J675" s="73"/>
      <c r="K675" s="74"/>
      <c r="L675" s="74"/>
      <c r="M675" s="989"/>
      <c r="N675" s="74"/>
      <c r="O675" s="74"/>
      <c r="P675" s="74"/>
      <c r="Q675" s="74"/>
      <c r="R675" s="74"/>
      <c r="S675" s="73"/>
      <c r="T675" s="73"/>
      <c r="U675" s="73"/>
      <c r="V675" s="73"/>
      <c r="W675" s="73"/>
      <c r="X675" s="73"/>
      <c r="Y675" s="73"/>
      <c r="Z675" s="73"/>
    </row>
    <row r="676" spans="1:26" ht="12.75" customHeight="1">
      <c r="A676" s="73"/>
      <c r="B676" s="73"/>
      <c r="C676" s="73"/>
      <c r="D676" s="73"/>
      <c r="E676" s="73"/>
      <c r="F676" s="590"/>
      <c r="G676" s="591"/>
      <c r="H676" s="988"/>
      <c r="I676" s="73"/>
      <c r="J676" s="73"/>
      <c r="K676" s="74"/>
      <c r="L676" s="74"/>
      <c r="M676" s="989"/>
      <c r="N676" s="74"/>
      <c r="O676" s="74"/>
      <c r="P676" s="74"/>
      <c r="Q676" s="74"/>
      <c r="R676" s="74"/>
      <c r="S676" s="73"/>
      <c r="T676" s="73"/>
      <c r="U676" s="73"/>
      <c r="V676" s="73"/>
      <c r="W676" s="73"/>
      <c r="X676" s="73"/>
      <c r="Y676" s="73"/>
      <c r="Z676" s="73"/>
    </row>
    <row r="677" spans="1:26" ht="12.75" customHeight="1">
      <c r="A677" s="73"/>
      <c r="B677" s="73"/>
      <c r="C677" s="73"/>
      <c r="D677" s="73"/>
      <c r="E677" s="73"/>
      <c r="F677" s="590"/>
      <c r="G677" s="591"/>
      <c r="H677" s="988"/>
      <c r="I677" s="73"/>
      <c r="J677" s="73"/>
      <c r="K677" s="74"/>
      <c r="L677" s="74"/>
      <c r="M677" s="989"/>
      <c r="N677" s="74"/>
      <c r="O677" s="74"/>
      <c r="P677" s="74"/>
      <c r="Q677" s="74"/>
      <c r="R677" s="74"/>
      <c r="S677" s="73"/>
      <c r="T677" s="73"/>
      <c r="U677" s="73"/>
      <c r="V677" s="73"/>
      <c r="W677" s="73"/>
      <c r="X677" s="73"/>
      <c r="Y677" s="73"/>
      <c r="Z677" s="73"/>
    </row>
    <row r="678" spans="1:26" ht="12.75" customHeight="1">
      <c r="A678" s="73"/>
      <c r="B678" s="73"/>
      <c r="C678" s="73"/>
      <c r="D678" s="73"/>
      <c r="E678" s="73"/>
      <c r="F678" s="590"/>
      <c r="G678" s="591"/>
      <c r="H678" s="988"/>
      <c r="I678" s="73"/>
      <c r="J678" s="73"/>
      <c r="K678" s="74"/>
      <c r="L678" s="74"/>
      <c r="M678" s="989"/>
      <c r="N678" s="74"/>
      <c r="O678" s="74"/>
      <c r="P678" s="74"/>
      <c r="Q678" s="74"/>
      <c r="R678" s="74"/>
      <c r="S678" s="73"/>
      <c r="T678" s="73"/>
      <c r="U678" s="73"/>
      <c r="V678" s="73"/>
      <c r="W678" s="73"/>
      <c r="X678" s="73"/>
      <c r="Y678" s="73"/>
      <c r="Z678" s="73"/>
    </row>
    <row r="679" spans="1:26" ht="12.75" customHeight="1">
      <c r="A679" s="73"/>
      <c r="B679" s="73"/>
      <c r="C679" s="73"/>
      <c r="D679" s="73"/>
      <c r="E679" s="73"/>
      <c r="F679" s="590"/>
      <c r="G679" s="591"/>
      <c r="H679" s="988"/>
      <c r="I679" s="73"/>
      <c r="J679" s="73"/>
      <c r="K679" s="74"/>
      <c r="L679" s="74"/>
      <c r="M679" s="989"/>
      <c r="N679" s="74"/>
      <c r="O679" s="74"/>
      <c r="P679" s="74"/>
      <c r="Q679" s="74"/>
      <c r="R679" s="74"/>
      <c r="S679" s="73"/>
      <c r="T679" s="73"/>
      <c r="U679" s="73"/>
      <c r="V679" s="73"/>
      <c r="W679" s="73"/>
      <c r="X679" s="73"/>
      <c r="Y679" s="73"/>
      <c r="Z679" s="73"/>
    </row>
    <row r="680" spans="1:26" ht="12.75" customHeight="1">
      <c r="A680" s="73"/>
      <c r="B680" s="73"/>
      <c r="C680" s="73"/>
      <c r="D680" s="73"/>
      <c r="E680" s="73"/>
      <c r="F680" s="590"/>
      <c r="G680" s="591"/>
      <c r="H680" s="988"/>
      <c r="I680" s="73"/>
      <c r="J680" s="73"/>
      <c r="K680" s="74"/>
      <c r="L680" s="74"/>
      <c r="M680" s="989"/>
      <c r="N680" s="74"/>
      <c r="O680" s="74"/>
      <c r="P680" s="74"/>
      <c r="Q680" s="74"/>
      <c r="R680" s="74"/>
      <c r="S680" s="73"/>
      <c r="T680" s="73"/>
      <c r="U680" s="73"/>
      <c r="V680" s="73"/>
      <c r="W680" s="73"/>
      <c r="X680" s="73"/>
      <c r="Y680" s="73"/>
      <c r="Z680" s="73"/>
    </row>
    <row r="681" spans="1:26" ht="12.75" customHeight="1">
      <c r="A681" s="73"/>
      <c r="B681" s="73"/>
      <c r="C681" s="73"/>
      <c r="D681" s="73"/>
      <c r="E681" s="73"/>
      <c r="F681" s="590"/>
      <c r="G681" s="591"/>
      <c r="H681" s="988"/>
      <c r="I681" s="73"/>
      <c r="J681" s="73"/>
      <c r="K681" s="74"/>
      <c r="L681" s="74"/>
      <c r="M681" s="989"/>
      <c r="N681" s="74"/>
      <c r="O681" s="74"/>
      <c r="P681" s="74"/>
      <c r="Q681" s="74"/>
      <c r="R681" s="74"/>
      <c r="S681" s="73"/>
      <c r="T681" s="73"/>
      <c r="U681" s="73"/>
      <c r="V681" s="73"/>
      <c r="W681" s="73"/>
      <c r="X681" s="73"/>
      <c r="Y681" s="73"/>
      <c r="Z681" s="73"/>
    </row>
    <row r="682" spans="1:26" ht="12.75" customHeight="1">
      <c r="A682" s="73"/>
      <c r="B682" s="73"/>
      <c r="C682" s="73"/>
      <c r="D682" s="73"/>
      <c r="E682" s="73"/>
      <c r="F682" s="590"/>
      <c r="G682" s="591"/>
      <c r="H682" s="988"/>
      <c r="I682" s="73"/>
      <c r="J682" s="73"/>
      <c r="K682" s="74"/>
      <c r="L682" s="74"/>
      <c r="M682" s="989"/>
      <c r="N682" s="74"/>
      <c r="O682" s="74"/>
      <c r="P682" s="74"/>
      <c r="Q682" s="74"/>
      <c r="R682" s="74"/>
      <c r="S682" s="73"/>
      <c r="T682" s="73"/>
      <c r="U682" s="73"/>
      <c r="V682" s="73"/>
      <c r="W682" s="73"/>
      <c r="X682" s="73"/>
      <c r="Y682" s="73"/>
      <c r="Z682" s="73"/>
    </row>
    <row r="683" spans="1:26" ht="12.75" customHeight="1">
      <c r="A683" s="73"/>
      <c r="B683" s="73"/>
      <c r="C683" s="73"/>
      <c r="D683" s="73"/>
      <c r="E683" s="73"/>
      <c r="F683" s="590"/>
      <c r="G683" s="591"/>
      <c r="H683" s="988"/>
      <c r="I683" s="73"/>
      <c r="J683" s="73"/>
      <c r="K683" s="74"/>
      <c r="L683" s="74"/>
      <c r="M683" s="989"/>
      <c r="N683" s="74"/>
      <c r="O683" s="74"/>
      <c r="P683" s="74"/>
      <c r="Q683" s="74"/>
      <c r="R683" s="74"/>
      <c r="S683" s="73"/>
      <c r="T683" s="73"/>
      <c r="U683" s="73"/>
      <c r="V683" s="73"/>
      <c r="W683" s="73"/>
      <c r="X683" s="73"/>
      <c r="Y683" s="73"/>
      <c r="Z683" s="73"/>
    </row>
    <row r="684" spans="1:26" ht="12.75" customHeight="1">
      <c r="A684" s="73"/>
      <c r="B684" s="73"/>
      <c r="C684" s="73"/>
      <c r="D684" s="73"/>
      <c r="E684" s="73"/>
      <c r="F684" s="590"/>
      <c r="G684" s="591"/>
      <c r="H684" s="988"/>
      <c r="I684" s="73"/>
      <c r="J684" s="73"/>
      <c r="K684" s="74"/>
      <c r="L684" s="74"/>
      <c r="M684" s="989"/>
      <c r="N684" s="74"/>
      <c r="O684" s="74"/>
      <c r="P684" s="74"/>
      <c r="Q684" s="74"/>
      <c r="R684" s="74"/>
      <c r="S684" s="73"/>
      <c r="T684" s="73"/>
      <c r="U684" s="73"/>
      <c r="V684" s="73"/>
      <c r="W684" s="73"/>
      <c r="X684" s="73"/>
      <c r="Y684" s="73"/>
      <c r="Z684" s="73"/>
    </row>
    <row r="685" spans="1:26" ht="12.75" customHeight="1">
      <c r="A685" s="73"/>
      <c r="B685" s="73"/>
      <c r="C685" s="73"/>
      <c r="D685" s="73"/>
      <c r="E685" s="73"/>
      <c r="F685" s="590"/>
      <c r="G685" s="591"/>
      <c r="H685" s="988"/>
      <c r="I685" s="73"/>
      <c r="J685" s="73"/>
      <c r="K685" s="74"/>
      <c r="L685" s="74"/>
      <c r="M685" s="989"/>
      <c r="N685" s="74"/>
      <c r="O685" s="74"/>
      <c r="P685" s="74"/>
      <c r="Q685" s="74"/>
      <c r="R685" s="74"/>
      <c r="S685" s="73"/>
      <c r="T685" s="73"/>
      <c r="U685" s="73"/>
      <c r="V685" s="73"/>
      <c r="W685" s="73"/>
      <c r="X685" s="73"/>
      <c r="Y685" s="73"/>
      <c r="Z685" s="73"/>
    </row>
    <row r="686" spans="1:26" ht="12.75" customHeight="1">
      <c r="A686" s="73"/>
      <c r="B686" s="73"/>
      <c r="C686" s="73"/>
      <c r="D686" s="73"/>
      <c r="E686" s="73"/>
      <c r="F686" s="590"/>
      <c r="G686" s="591"/>
      <c r="H686" s="988"/>
      <c r="I686" s="73"/>
      <c r="J686" s="73"/>
      <c r="K686" s="74"/>
      <c r="L686" s="74"/>
      <c r="M686" s="989"/>
      <c r="N686" s="74"/>
      <c r="O686" s="74"/>
      <c r="P686" s="74"/>
      <c r="Q686" s="74"/>
      <c r="R686" s="74"/>
      <c r="S686" s="73"/>
      <c r="T686" s="73"/>
      <c r="U686" s="73"/>
      <c r="V686" s="73"/>
      <c r="W686" s="73"/>
      <c r="X686" s="73"/>
      <c r="Y686" s="73"/>
      <c r="Z686" s="73"/>
    </row>
    <row r="687" spans="1:26" ht="12.75" customHeight="1">
      <c r="A687" s="73"/>
      <c r="B687" s="73"/>
      <c r="C687" s="73"/>
      <c r="D687" s="73"/>
      <c r="E687" s="73"/>
      <c r="F687" s="590"/>
      <c r="G687" s="591"/>
      <c r="H687" s="988"/>
      <c r="I687" s="73"/>
      <c r="J687" s="73"/>
      <c r="K687" s="74"/>
      <c r="L687" s="74"/>
      <c r="M687" s="989"/>
      <c r="N687" s="74"/>
      <c r="O687" s="74"/>
      <c r="P687" s="74"/>
      <c r="Q687" s="74"/>
      <c r="R687" s="74"/>
      <c r="S687" s="73"/>
      <c r="T687" s="73"/>
      <c r="U687" s="73"/>
      <c r="V687" s="73"/>
      <c r="W687" s="73"/>
      <c r="X687" s="73"/>
      <c r="Y687" s="73"/>
      <c r="Z687" s="73"/>
    </row>
    <row r="688" spans="1:26" ht="12.75" customHeight="1">
      <c r="A688" s="73"/>
      <c r="B688" s="73"/>
      <c r="C688" s="73"/>
      <c r="D688" s="73"/>
      <c r="E688" s="73"/>
      <c r="F688" s="590"/>
      <c r="G688" s="591"/>
      <c r="H688" s="988"/>
      <c r="I688" s="73"/>
      <c r="J688" s="73"/>
      <c r="K688" s="74"/>
      <c r="L688" s="74"/>
      <c r="M688" s="989"/>
      <c r="N688" s="74"/>
      <c r="O688" s="74"/>
      <c r="P688" s="74"/>
      <c r="Q688" s="74"/>
      <c r="R688" s="74"/>
      <c r="S688" s="73"/>
      <c r="T688" s="73"/>
      <c r="U688" s="73"/>
      <c r="V688" s="73"/>
      <c r="W688" s="73"/>
      <c r="X688" s="73"/>
      <c r="Y688" s="73"/>
      <c r="Z688" s="73"/>
    </row>
    <row r="689" spans="1:26" ht="12.75" customHeight="1">
      <c r="A689" s="73"/>
      <c r="B689" s="73"/>
      <c r="C689" s="73"/>
      <c r="D689" s="73"/>
      <c r="E689" s="73"/>
      <c r="F689" s="590"/>
      <c r="G689" s="591"/>
      <c r="H689" s="988"/>
      <c r="I689" s="73"/>
      <c r="J689" s="73"/>
      <c r="K689" s="74"/>
      <c r="L689" s="74"/>
      <c r="M689" s="989"/>
      <c r="N689" s="74"/>
      <c r="O689" s="74"/>
      <c r="P689" s="74"/>
      <c r="Q689" s="74"/>
      <c r="R689" s="74"/>
      <c r="S689" s="73"/>
      <c r="T689" s="73"/>
      <c r="U689" s="73"/>
      <c r="V689" s="73"/>
      <c r="W689" s="73"/>
      <c r="X689" s="73"/>
      <c r="Y689" s="73"/>
      <c r="Z689" s="73"/>
    </row>
    <row r="690" spans="1:26" ht="12.75" customHeight="1">
      <c r="A690" s="73"/>
      <c r="B690" s="73"/>
      <c r="C690" s="73"/>
      <c r="D690" s="73"/>
      <c r="E690" s="73"/>
      <c r="F690" s="590"/>
      <c r="G690" s="591"/>
      <c r="H690" s="988"/>
      <c r="I690" s="73"/>
      <c r="J690" s="73"/>
      <c r="K690" s="74"/>
      <c r="L690" s="74"/>
      <c r="M690" s="989"/>
      <c r="N690" s="74"/>
      <c r="O690" s="74"/>
      <c r="P690" s="74"/>
      <c r="Q690" s="74"/>
      <c r="R690" s="74"/>
      <c r="S690" s="73"/>
      <c r="T690" s="73"/>
      <c r="U690" s="73"/>
      <c r="V690" s="73"/>
      <c r="W690" s="73"/>
      <c r="X690" s="73"/>
      <c r="Y690" s="73"/>
      <c r="Z690" s="73"/>
    </row>
    <row r="691" spans="1:26" ht="12.75" customHeight="1">
      <c r="A691" s="73"/>
      <c r="B691" s="73"/>
      <c r="C691" s="73"/>
      <c r="D691" s="73"/>
      <c r="E691" s="73"/>
      <c r="F691" s="590"/>
      <c r="G691" s="591"/>
      <c r="H691" s="988"/>
      <c r="I691" s="73"/>
      <c r="J691" s="73"/>
      <c r="K691" s="74"/>
      <c r="L691" s="74"/>
      <c r="M691" s="989"/>
      <c r="N691" s="74"/>
      <c r="O691" s="74"/>
      <c r="P691" s="74"/>
      <c r="Q691" s="74"/>
      <c r="R691" s="74"/>
      <c r="S691" s="73"/>
      <c r="T691" s="73"/>
      <c r="U691" s="73"/>
      <c r="V691" s="73"/>
      <c r="W691" s="73"/>
      <c r="X691" s="73"/>
      <c r="Y691" s="73"/>
      <c r="Z691" s="73"/>
    </row>
    <row r="692" spans="1:26" ht="12.75" customHeight="1">
      <c r="A692" s="73"/>
      <c r="B692" s="73"/>
      <c r="C692" s="73"/>
      <c r="D692" s="73"/>
      <c r="E692" s="73"/>
      <c r="F692" s="590"/>
      <c r="G692" s="591"/>
      <c r="H692" s="988"/>
      <c r="I692" s="73"/>
      <c r="J692" s="73"/>
      <c r="K692" s="74"/>
      <c r="L692" s="74"/>
      <c r="M692" s="989"/>
      <c r="N692" s="74"/>
      <c r="O692" s="74"/>
      <c r="P692" s="74"/>
      <c r="Q692" s="74"/>
      <c r="R692" s="74"/>
      <c r="S692" s="73"/>
      <c r="T692" s="73"/>
      <c r="U692" s="73"/>
      <c r="V692" s="73"/>
      <c r="W692" s="73"/>
      <c r="X692" s="73"/>
      <c r="Y692" s="73"/>
      <c r="Z692" s="73"/>
    </row>
    <row r="693" spans="1:26" ht="12.75" customHeight="1">
      <c r="A693" s="73"/>
      <c r="B693" s="73"/>
      <c r="C693" s="73"/>
      <c r="D693" s="73"/>
      <c r="E693" s="73"/>
      <c r="F693" s="590"/>
      <c r="G693" s="591"/>
      <c r="H693" s="988"/>
      <c r="I693" s="73"/>
      <c r="J693" s="73"/>
      <c r="K693" s="74"/>
      <c r="L693" s="74"/>
      <c r="M693" s="989"/>
      <c r="N693" s="74"/>
      <c r="O693" s="74"/>
      <c r="P693" s="74"/>
      <c r="Q693" s="74"/>
      <c r="R693" s="74"/>
      <c r="S693" s="73"/>
      <c r="T693" s="73"/>
      <c r="U693" s="73"/>
      <c r="V693" s="73"/>
      <c r="W693" s="73"/>
      <c r="X693" s="73"/>
      <c r="Y693" s="73"/>
      <c r="Z693" s="73"/>
    </row>
    <row r="694" spans="1:26" ht="12.75" customHeight="1">
      <c r="A694" s="73"/>
      <c r="B694" s="73"/>
      <c r="C694" s="73"/>
      <c r="D694" s="73"/>
      <c r="E694" s="73"/>
      <c r="F694" s="590"/>
      <c r="G694" s="591"/>
      <c r="H694" s="988"/>
      <c r="I694" s="73"/>
      <c r="J694" s="73"/>
      <c r="K694" s="74"/>
      <c r="L694" s="74"/>
      <c r="M694" s="989"/>
      <c r="N694" s="74"/>
      <c r="O694" s="74"/>
      <c r="P694" s="74"/>
      <c r="Q694" s="74"/>
      <c r="R694" s="74"/>
      <c r="S694" s="73"/>
      <c r="T694" s="73"/>
      <c r="U694" s="73"/>
      <c r="V694" s="73"/>
      <c r="W694" s="73"/>
      <c r="X694" s="73"/>
      <c r="Y694" s="73"/>
      <c r="Z694" s="73"/>
    </row>
    <row r="695" spans="1:26" ht="12.75" customHeight="1">
      <c r="A695" s="73"/>
      <c r="B695" s="73"/>
      <c r="C695" s="73"/>
      <c r="D695" s="73"/>
      <c r="E695" s="73"/>
      <c r="F695" s="590"/>
      <c r="G695" s="591"/>
      <c r="H695" s="988"/>
      <c r="I695" s="73"/>
      <c r="J695" s="73"/>
      <c r="K695" s="74"/>
      <c r="L695" s="74"/>
      <c r="M695" s="989"/>
      <c r="N695" s="74"/>
      <c r="O695" s="74"/>
      <c r="P695" s="74"/>
      <c r="Q695" s="74"/>
      <c r="R695" s="74"/>
      <c r="S695" s="73"/>
      <c r="T695" s="73"/>
      <c r="U695" s="73"/>
      <c r="V695" s="73"/>
      <c r="W695" s="73"/>
      <c r="X695" s="73"/>
      <c r="Y695" s="73"/>
      <c r="Z695" s="73"/>
    </row>
    <row r="696" spans="1:26" ht="12.75" customHeight="1">
      <c r="A696" s="73"/>
      <c r="B696" s="73"/>
      <c r="C696" s="73"/>
      <c r="D696" s="73"/>
      <c r="E696" s="73"/>
      <c r="F696" s="590"/>
      <c r="G696" s="591"/>
      <c r="H696" s="988"/>
      <c r="I696" s="73"/>
      <c r="J696" s="73"/>
      <c r="K696" s="74"/>
      <c r="L696" s="74"/>
      <c r="M696" s="989"/>
      <c r="N696" s="74"/>
      <c r="O696" s="74"/>
      <c r="P696" s="74"/>
      <c r="Q696" s="74"/>
      <c r="R696" s="74"/>
      <c r="S696" s="73"/>
      <c r="T696" s="73"/>
      <c r="U696" s="73"/>
      <c r="V696" s="73"/>
      <c r="W696" s="73"/>
      <c r="X696" s="73"/>
      <c r="Y696" s="73"/>
      <c r="Z696" s="73"/>
    </row>
    <row r="697" spans="1:26" ht="12.75" customHeight="1">
      <c r="A697" s="73"/>
      <c r="B697" s="73"/>
      <c r="C697" s="73"/>
      <c r="D697" s="73"/>
      <c r="E697" s="73"/>
      <c r="F697" s="590"/>
      <c r="G697" s="591"/>
      <c r="H697" s="988"/>
      <c r="I697" s="73"/>
      <c r="J697" s="73"/>
      <c r="K697" s="74"/>
      <c r="L697" s="74"/>
      <c r="M697" s="989"/>
      <c r="N697" s="74"/>
      <c r="O697" s="74"/>
      <c r="P697" s="74"/>
      <c r="Q697" s="74"/>
      <c r="R697" s="74"/>
      <c r="S697" s="73"/>
      <c r="T697" s="73"/>
      <c r="U697" s="73"/>
      <c r="V697" s="73"/>
      <c r="W697" s="73"/>
      <c r="X697" s="73"/>
      <c r="Y697" s="73"/>
      <c r="Z697" s="73"/>
    </row>
    <row r="698" spans="1:26" ht="12.75" customHeight="1">
      <c r="A698" s="73"/>
      <c r="B698" s="73"/>
      <c r="C698" s="73"/>
      <c r="D698" s="73"/>
      <c r="E698" s="73"/>
      <c r="F698" s="590"/>
      <c r="G698" s="591"/>
      <c r="H698" s="988"/>
      <c r="I698" s="73"/>
      <c r="J698" s="73"/>
      <c r="K698" s="74"/>
      <c r="L698" s="74"/>
      <c r="M698" s="989"/>
      <c r="N698" s="74"/>
      <c r="O698" s="74"/>
      <c r="P698" s="74"/>
      <c r="Q698" s="74"/>
      <c r="R698" s="74"/>
      <c r="S698" s="73"/>
      <c r="T698" s="73"/>
      <c r="U698" s="73"/>
      <c r="V698" s="73"/>
      <c r="W698" s="73"/>
      <c r="X698" s="73"/>
      <c r="Y698" s="73"/>
      <c r="Z698" s="73"/>
    </row>
    <row r="699" spans="1:26" ht="12.75" customHeight="1">
      <c r="A699" s="73"/>
      <c r="B699" s="73"/>
      <c r="C699" s="73"/>
      <c r="D699" s="73"/>
      <c r="E699" s="73"/>
      <c r="F699" s="590"/>
      <c r="G699" s="591"/>
      <c r="H699" s="988"/>
      <c r="I699" s="73"/>
      <c r="J699" s="73"/>
      <c r="K699" s="74"/>
      <c r="L699" s="74"/>
      <c r="M699" s="989"/>
      <c r="N699" s="74"/>
      <c r="O699" s="74"/>
      <c r="P699" s="74"/>
      <c r="Q699" s="74"/>
      <c r="R699" s="74"/>
      <c r="S699" s="73"/>
      <c r="T699" s="73"/>
      <c r="U699" s="73"/>
      <c r="V699" s="73"/>
      <c r="W699" s="73"/>
      <c r="X699" s="73"/>
      <c r="Y699" s="73"/>
      <c r="Z699" s="73"/>
    </row>
    <row r="700" spans="1:26" ht="12.75" customHeight="1">
      <c r="A700" s="73"/>
      <c r="B700" s="73"/>
      <c r="C700" s="73"/>
      <c r="D700" s="73"/>
      <c r="E700" s="73"/>
      <c r="F700" s="590"/>
      <c r="G700" s="591"/>
      <c r="H700" s="988"/>
      <c r="I700" s="73"/>
      <c r="J700" s="73"/>
      <c r="K700" s="74"/>
      <c r="L700" s="74"/>
      <c r="M700" s="989"/>
      <c r="N700" s="74"/>
      <c r="O700" s="74"/>
      <c r="P700" s="74"/>
      <c r="Q700" s="74"/>
      <c r="R700" s="74"/>
      <c r="S700" s="73"/>
      <c r="T700" s="73"/>
      <c r="U700" s="73"/>
      <c r="V700" s="73"/>
      <c r="W700" s="73"/>
      <c r="X700" s="73"/>
      <c r="Y700" s="73"/>
      <c r="Z700" s="73"/>
    </row>
    <row r="701" spans="1:26" ht="12.75" customHeight="1">
      <c r="A701" s="73"/>
      <c r="B701" s="73"/>
      <c r="C701" s="73"/>
      <c r="D701" s="73"/>
      <c r="E701" s="73"/>
      <c r="F701" s="590"/>
      <c r="G701" s="591"/>
      <c r="H701" s="988"/>
      <c r="I701" s="73"/>
      <c r="J701" s="73"/>
      <c r="K701" s="74"/>
      <c r="L701" s="74"/>
      <c r="M701" s="989"/>
      <c r="N701" s="74"/>
      <c r="O701" s="74"/>
      <c r="P701" s="74"/>
      <c r="Q701" s="74"/>
      <c r="R701" s="74"/>
      <c r="S701" s="73"/>
      <c r="T701" s="73"/>
      <c r="U701" s="73"/>
      <c r="V701" s="73"/>
      <c r="W701" s="73"/>
      <c r="X701" s="73"/>
      <c r="Y701" s="73"/>
      <c r="Z701" s="73"/>
    </row>
    <row r="702" spans="1:26" ht="12.75" customHeight="1">
      <c r="A702" s="73"/>
      <c r="B702" s="73"/>
      <c r="C702" s="73"/>
      <c r="D702" s="73"/>
      <c r="E702" s="73"/>
      <c r="F702" s="590"/>
      <c r="G702" s="591"/>
      <c r="H702" s="988"/>
      <c r="I702" s="73"/>
      <c r="J702" s="73"/>
      <c r="K702" s="74"/>
      <c r="L702" s="74"/>
      <c r="M702" s="989"/>
      <c r="N702" s="74"/>
      <c r="O702" s="74"/>
      <c r="P702" s="74"/>
      <c r="Q702" s="74"/>
      <c r="R702" s="74"/>
      <c r="S702" s="73"/>
      <c r="T702" s="73"/>
      <c r="U702" s="73"/>
      <c r="V702" s="73"/>
      <c r="W702" s="73"/>
      <c r="X702" s="73"/>
      <c r="Y702" s="73"/>
      <c r="Z702" s="73"/>
    </row>
    <row r="703" spans="1:26" ht="12.75" customHeight="1">
      <c r="A703" s="73"/>
      <c r="B703" s="73"/>
      <c r="C703" s="73"/>
      <c r="D703" s="73"/>
      <c r="E703" s="73"/>
      <c r="F703" s="590"/>
      <c r="G703" s="591"/>
      <c r="H703" s="988"/>
      <c r="I703" s="73"/>
      <c r="J703" s="73"/>
      <c r="K703" s="74"/>
      <c r="L703" s="74"/>
      <c r="M703" s="989"/>
      <c r="N703" s="74"/>
      <c r="O703" s="74"/>
      <c r="P703" s="74"/>
      <c r="Q703" s="74"/>
      <c r="R703" s="74"/>
      <c r="S703" s="73"/>
      <c r="T703" s="73"/>
      <c r="U703" s="73"/>
      <c r="V703" s="73"/>
      <c r="W703" s="73"/>
      <c r="X703" s="73"/>
      <c r="Y703" s="73"/>
      <c r="Z703" s="73"/>
    </row>
    <row r="704" spans="1:26" ht="12.75" customHeight="1">
      <c r="A704" s="73"/>
      <c r="B704" s="73"/>
      <c r="C704" s="73"/>
      <c r="D704" s="73"/>
      <c r="E704" s="73"/>
      <c r="F704" s="590"/>
      <c r="G704" s="591"/>
      <c r="H704" s="988"/>
      <c r="I704" s="73"/>
      <c r="J704" s="73"/>
      <c r="K704" s="74"/>
      <c r="L704" s="74"/>
      <c r="M704" s="989"/>
      <c r="N704" s="74"/>
      <c r="O704" s="74"/>
      <c r="P704" s="74"/>
      <c r="Q704" s="74"/>
      <c r="R704" s="74"/>
      <c r="S704" s="73"/>
      <c r="T704" s="73"/>
      <c r="U704" s="73"/>
      <c r="V704" s="73"/>
      <c r="W704" s="73"/>
      <c r="X704" s="73"/>
      <c r="Y704" s="73"/>
      <c r="Z704" s="73"/>
    </row>
    <row r="705" spans="1:26" ht="12.75" customHeight="1">
      <c r="A705" s="73"/>
      <c r="B705" s="73"/>
      <c r="C705" s="73"/>
      <c r="D705" s="73"/>
      <c r="E705" s="73"/>
      <c r="F705" s="590"/>
      <c r="G705" s="591"/>
      <c r="H705" s="988"/>
      <c r="I705" s="73"/>
      <c r="J705" s="73"/>
      <c r="K705" s="74"/>
      <c r="L705" s="74"/>
      <c r="M705" s="989"/>
      <c r="N705" s="74"/>
      <c r="O705" s="74"/>
      <c r="P705" s="74"/>
      <c r="Q705" s="74"/>
      <c r="R705" s="74"/>
      <c r="S705" s="73"/>
      <c r="T705" s="73"/>
      <c r="U705" s="73"/>
      <c r="V705" s="73"/>
      <c r="W705" s="73"/>
      <c r="X705" s="73"/>
      <c r="Y705" s="73"/>
      <c r="Z705" s="73"/>
    </row>
    <row r="706" spans="1:26" ht="12.75" customHeight="1">
      <c r="A706" s="73"/>
      <c r="B706" s="73"/>
      <c r="C706" s="73"/>
      <c r="D706" s="73"/>
      <c r="E706" s="73"/>
      <c r="F706" s="590"/>
      <c r="G706" s="591"/>
      <c r="H706" s="988"/>
      <c r="I706" s="73"/>
      <c r="J706" s="73"/>
      <c r="K706" s="74"/>
      <c r="L706" s="74"/>
      <c r="M706" s="989"/>
      <c r="N706" s="74"/>
      <c r="O706" s="74"/>
      <c r="P706" s="74"/>
      <c r="Q706" s="74"/>
      <c r="R706" s="74"/>
      <c r="S706" s="73"/>
      <c r="T706" s="73"/>
      <c r="U706" s="73"/>
      <c r="V706" s="73"/>
      <c r="W706" s="73"/>
      <c r="X706" s="73"/>
      <c r="Y706" s="73"/>
      <c r="Z706" s="73"/>
    </row>
    <row r="707" spans="1:26" ht="12.75" customHeight="1">
      <c r="A707" s="73"/>
      <c r="B707" s="73"/>
      <c r="C707" s="73"/>
      <c r="D707" s="73"/>
      <c r="E707" s="73"/>
      <c r="F707" s="590"/>
      <c r="G707" s="591"/>
      <c r="H707" s="988"/>
      <c r="I707" s="73"/>
      <c r="J707" s="73"/>
      <c r="K707" s="74"/>
      <c r="L707" s="74"/>
      <c r="M707" s="989"/>
      <c r="N707" s="74"/>
      <c r="O707" s="74"/>
      <c r="P707" s="74"/>
      <c r="Q707" s="74"/>
      <c r="R707" s="74"/>
      <c r="S707" s="73"/>
      <c r="T707" s="73"/>
      <c r="U707" s="73"/>
      <c r="V707" s="73"/>
      <c r="W707" s="73"/>
      <c r="X707" s="73"/>
      <c r="Y707" s="73"/>
      <c r="Z707" s="73"/>
    </row>
    <row r="708" spans="1:26" ht="12.75" customHeight="1">
      <c r="A708" s="73"/>
      <c r="B708" s="73"/>
      <c r="C708" s="73"/>
      <c r="D708" s="73"/>
      <c r="E708" s="73"/>
      <c r="F708" s="590"/>
      <c r="G708" s="591"/>
      <c r="H708" s="988"/>
      <c r="I708" s="73"/>
      <c r="J708" s="73"/>
      <c r="K708" s="74"/>
      <c r="L708" s="74"/>
      <c r="M708" s="989"/>
      <c r="N708" s="74"/>
      <c r="O708" s="74"/>
      <c r="P708" s="74"/>
      <c r="Q708" s="74"/>
      <c r="R708" s="74"/>
      <c r="S708" s="73"/>
      <c r="T708" s="73"/>
      <c r="U708" s="73"/>
      <c r="V708" s="73"/>
      <c r="W708" s="73"/>
      <c r="X708" s="73"/>
      <c r="Y708" s="73"/>
      <c r="Z708" s="73"/>
    </row>
    <row r="709" spans="1:26" ht="12.75" customHeight="1">
      <c r="A709" s="73"/>
      <c r="B709" s="73"/>
      <c r="C709" s="73"/>
      <c r="D709" s="73"/>
      <c r="E709" s="73"/>
      <c r="F709" s="590"/>
      <c r="G709" s="591"/>
      <c r="H709" s="988"/>
      <c r="I709" s="73"/>
      <c r="J709" s="73"/>
      <c r="K709" s="74"/>
      <c r="L709" s="74"/>
      <c r="M709" s="989"/>
      <c r="N709" s="74"/>
      <c r="O709" s="74"/>
      <c r="P709" s="74"/>
      <c r="Q709" s="74"/>
      <c r="R709" s="74"/>
      <c r="S709" s="73"/>
      <c r="T709" s="73"/>
      <c r="U709" s="73"/>
      <c r="V709" s="73"/>
      <c r="W709" s="73"/>
      <c r="X709" s="73"/>
      <c r="Y709" s="73"/>
      <c r="Z709" s="73"/>
    </row>
    <row r="710" spans="1:26" ht="12.75" customHeight="1">
      <c r="A710" s="73"/>
      <c r="B710" s="73"/>
      <c r="C710" s="73"/>
      <c r="D710" s="73"/>
      <c r="E710" s="73"/>
      <c r="F710" s="590"/>
      <c r="G710" s="591"/>
      <c r="H710" s="988"/>
      <c r="I710" s="73"/>
      <c r="J710" s="73"/>
      <c r="K710" s="74"/>
      <c r="L710" s="74"/>
      <c r="M710" s="989"/>
      <c r="N710" s="74"/>
      <c r="O710" s="74"/>
      <c r="P710" s="74"/>
      <c r="Q710" s="74"/>
      <c r="R710" s="74"/>
      <c r="S710" s="73"/>
      <c r="T710" s="73"/>
      <c r="U710" s="73"/>
      <c r="V710" s="73"/>
      <c r="W710" s="73"/>
      <c r="X710" s="73"/>
      <c r="Y710" s="73"/>
      <c r="Z710" s="73"/>
    </row>
    <row r="711" spans="1:26" ht="12.75" customHeight="1">
      <c r="A711" s="73"/>
      <c r="B711" s="73"/>
      <c r="C711" s="73"/>
      <c r="D711" s="73"/>
      <c r="E711" s="73"/>
      <c r="F711" s="590"/>
      <c r="G711" s="591"/>
      <c r="H711" s="988"/>
      <c r="I711" s="73"/>
      <c r="J711" s="73"/>
      <c r="K711" s="74"/>
      <c r="L711" s="74"/>
      <c r="M711" s="989"/>
      <c r="N711" s="74"/>
      <c r="O711" s="74"/>
      <c r="P711" s="74"/>
      <c r="Q711" s="74"/>
      <c r="R711" s="74"/>
      <c r="S711" s="73"/>
      <c r="T711" s="73"/>
      <c r="U711" s="73"/>
      <c r="V711" s="73"/>
      <c r="W711" s="73"/>
      <c r="X711" s="73"/>
      <c r="Y711" s="73"/>
      <c r="Z711" s="73"/>
    </row>
    <row r="712" spans="1:26" ht="12.75" customHeight="1">
      <c r="A712" s="73"/>
      <c r="B712" s="73"/>
      <c r="C712" s="73"/>
      <c r="D712" s="73"/>
      <c r="E712" s="73"/>
      <c r="F712" s="590"/>
      <c r="G712" s="591"/>
      <c r="H712" s="988"/>
      <c r="I712" s="73"/>
      <c r="J712" s="73"/>
      <c r="K712" s="74"/>
      <c r="L712" s="74"/>
      <c r="M712" s="989"/>
      <c r="N712" s="74"/>
      <c r="O712" s="74"/>
      <c r="P712" s="74"/>
      <c r="Q712" s="74"/>
      <c r="R712" s="74"/>
      <c r="S712" s="73"/>
      <c r="T712" s="73"/>
      <c r="U712" s="73"/>
      <c r="V712" s="73"/>
      <c r="W712" s="73"/>
      <c r="X712" s="73"/>
      <c r="Y712" s="73"/>
      <c r="Z712" s="73"/>
    </row>
    <row r="713" spans="1:26" ht="12.75" customHeight="1">
      <c r="A713" s="73"/>
      <c r="B713" s="73"/>
      <c r="C713" s="73"/>
      <c r="D713" s="73"/>
      <c r="E713" s="73"/>
      <c r="F713" s="590"/>
      <c r="G713" s="591"/>
      <c r="H713" s="988"/>
      <c r="I713" s="73"/>
      <c r="J713" s="73"/>
      <c r="K713" s="74"/>
      <c r="L713" s="74"/>
      <c r="M713" s="989"/>
      <c r="N713" s="74"/>
      <c r="O713" s="74"/>
      <c r="P713" s="74"/>
      <c r="Q713" s="74"/>
      <c r="R713" s="74"/>
      <c r="S713" s="73"/>
      <c r="T713" s="73"/>
      <c r="U713" s="73"/>
      <c r="V713" s="73"/>
      <c r="W713" s="73"/>
      <c r="X713" s="73"/>
      <c r="Y713" s="73"/>
      <c r="Z713" s="73"/>
    </row>
    <row r="714" spans="1:26" ht="12.75" customHeight="1">
      <c r="A714" s="73"/>
      <c r="B714" s="73"/>
      <c r="C714" s="73"/>
      <c r="D714" s="73"/>
      <c r="E714" s="73"/>
      <c r="F714" s="590"/>
      <c r="G714" s="591"/>
      <c r="H714" s="988"/>
      <c r="I714" s="73"/>
      <c r="J714" s="73"/>
      <c r="K714" s="74"/>
      <c r="L714" s="74"/>
      <c r="M714" s="989"/>
      <c r="N714" s="74"/>
      <c r="O714" s="74"/>
      <c r="P714" s="74"/>
      <c r="Q714" s="74"/>
      <c r="R714" s="74"/>
      <c r="S714" s="73"/>
      <c r="T714" s="73"/>
      <c r="U714" s="73"/>
      <c r="V714" s="73"/>
      <c r="W714" s="73"/>
      <c r="X714" s="73"/>
      <c r="Y714" s="73"/>
      <c r="Z714" s="73"/>
    </row>
    <row r="715" spans="1:26" ht="12.75" customHeight="1">
      <c r="A715" s="73"/>
      <c r="B715" s="73"/>
      <c r="C715" s="73"/>
      <c r="D715" s="73"/>
      <c r="E715" s="73"/>
      <c r="F715" s="590"/>
      <c r="G715" s="591"/>
      <c r="H715" s="988"/>
      <c r="I715" s="73"/>
      <c r="J715" s="73"/>
      <c r="K715" s="74"/>
      <c r="L715" s="74"/>
      <c r="M715" s="989"/>
      <c r="N715" s="74"/>
      <c r="O715" s="74"/>
      <c r="P715" s="74"/>
      <c r="Q715" s="74"/>
      <c r="R715" s="74"/>
      <c r="S715" s="73"/>
      <c r="T715" s="73"/>
      <c r="U715" s="73"/>
      <c r="V715" s="73"/>
      <c r="W715" s="73"/>
      <c r="X715" s="73"/>
      <c r="Y715" s="73"/>
      <c r="Z715" s="73"/>
    </row>
    <row r="716" spans="1:26" ht="12.75" customHeight="1">
      <c r="A716" s="73"/>
      <c r="B716" s="73"/>
      <c r="C716" s="73"/>
      <c r="D716" s="73"/>
      <c r="E716" s="73"/>
      <c r="F716" s="590"/>
      <c r="G716" s="591"/>
      <c r="H716" s="988"/>
      <c r="I716" s="73"/>
      <c r="J716" s="73"/>
      <c r="K716" s="74"/>
      <c r="L716" s="74"/>
      <c r="M716" s="989"/>
      <c r="N716" s="74"/>
      <c r="O716" s="74"/>
      <c r="P716" s="74"/>
      <c r="Q716" s="74"/>
      <c r="R716" s="74"/>
      <c r="S716" s="73"/>
      <c r="T716" s="73"/>
      <c r="U716" s="73"/>
      <c r="V716" s="73"/>
      <c r="W716" s="73"/>
      <c r="X716" s="73"/>
      <c r="Y716" s="73"/>
      <c r="Z716" s="73"/>
    </row>
    <row r="717" spans="1:26" ht="12.75" customHeight="1">
      <c r="A717" s="73"/>
      <c r="B717" s="73"/>
      <c r="C717" s="73"/>
      <c r="D717" s="73"/>
      <c r="E717" s="73"/>
      <c r="F717" s="590"/>
      <c r="G717" s="591"/>
      <c r="H717" s="988"/>
      <c r="I717" s="73"/>
      <c r="J717" s="73"/>
      <c r="K717" s="74"/>
      <c r="L717" s="74"/>
      <c r="M717" s="989"/>
      <c r="N717" s="74"/>
      <c r="O717" s="74"/>
      <c r="P717" s="74"/>
      <c r="Q717" s="74"/>
      <c r="R717" s="74"/>
      <c r="S717" s="73"/>
      <c r="T717" s="73"/>
      <c r="U717" s="73"/>
      <c r="V717" s="73"/>
      <c r="W717" s="73"/>
      <c r="X717" s="73"/>
      <c r="Y717" s="73"/>
      <c r="Z717" s="73"/>
    </row>
    <row r="718" spans="1:26" ht="12.75" customHeight="1">
      <c r="A718" s="73"/>
      <c r="B718" s="73"/>
      <c r="C718" s="73"/>
      <c r="D718" s="73"/>
      <c r="E718" s="73"/>
      <c r="F718" s="590"/>
      <c r="G718" s="591"/>
      <c r="H718" s="988"/>
      <c r="I718" s="73"/>
      <c r="J718" s="73"/>
      <c r="K718" s="74"/>
      <c r="L718" s="74"/>
      <c r="M718" s="989"/>
      <c r="N718" s="74"/>
      <c r="O718" s="74"/>
      <c r="P718" s="74"/>
      <c r="Q718" s="74"/>
      <c r="R718" s="74"/>
      <c r="S718" s="73"/>
      <c r="T718" s="73"/>
      <c r="U718" s="73"/>
      <c r="V718" s="73"/>
      <c r="W718" s="73"/>
      <c r="X718" s="73"/>
      <c r="Y718" s="73"/>
      <c r="Z718" s="73"/>
    </row>
    <row r="719" spans="1:26" ht="12.75" customHeight="1">
      <c r="A719" s="73"/>
      <c r="B719" s="73"/>
      <c r="C719" s="73"/>
      <c r="D719" s="73"/>
      <c r="E719" s="73"/>
      <c r="F719" s="590"/>
      <c r="G719" s="591"/>
      <c r="H719" s="988"/>
      <c r="I719" s="73"/>
      <c r="J719" s="73"/>
      <c r="K719" s="74"/>
      <c r="L719" s="74"/>
      <c r="M719" s="989"/>
      <c r="N719" s="74"/>
      <c r="O719" s="74"/>
      <c r="P719" s="74"/>
      <c r="Q719" s="74"/>
      <c r="R719" s="74"/>
      <c r="S719" s="73"/>
      <c r="T719" s="73"/>
      <c r="U719" s="73"/>
      <c r="V719" s="73"/>
      <c r="W719" s="73"/>
      <c r="X719" s="73"/>
      <c r="Y719" s="73"/>
      <c r="Z719" s="73"/>
    </row>
    <row r="720" spans="1:26" ht="12.75" customHeight="1">
      <c r="A720" s="73"/>
      <c r="B720" s="73"/>
      <c r="C720" s="73"/>
      <c r="D720" s="73"/>
      <c r="E720" s="73"/>
      <c r="F720" s="590"/>
      <c r="G720" s="591"/>
      <c r="H720" s="988"/>
      <c r="I720" s="73"/>
      <c r="J720" s="73"/>
      <c r="K720" s="74"/>
      <c r="L720" s="74"/>
      <c r="M720" s="989"/>
      <c r="N720" s="74"/>
      <c r="O720" s="74"/>
      <c r="P720" s="74"/>
      <c r="Q720" s="74"/>
      <c r="R720" s="74"/>
      <c r="S720" s="73"/>
      <c r="T720" s="73"/>
      <c r="U720" s="73"/>
      <c r="V720" s="73"/>
      <c r="W720" s="73"/>
      <c r="X720" s="73"/>
      <c r="Y720" s="73"/>
      <c r="Z720" s="73"/>
    </row>
    <row r="721" spans="1:26" ht="12.75" customHeight="1">
      <c r="A721" s="73"/>
      <c r="B721" s="73"/>
      <c r="C721" s="73"/>
      <c r="D721" s="73"/>
      <c r="E721" s="73"/>
      <c r="F721" s="590"/>
      <c r="G721" s="591"/>
      <c r="H721" s="988"/>
      <c r="I721" s="73"/>
      <c r="J721" s="73"/>
      <c r="K721" s="74"/>
      <c r="L721" s="74"/>
      <c r="M721" s="989"/>
      <c r="N721" s="74"/>
      <c r="O721" s="74"/>
      <c r="P721" s="74"/>
      <c r="Q721" s="74"/>
      <c r="R721" s="74"/>
      <c r="S721" s="73"/>
      <c r="T721" s="73"/>
      <c r="U721" s="73"/>
      <c r="V721" s="73"/>
      <c r="W721" s="73"/>
      <c r="X721" s="73"/>
      <c r="Y721" s="73"/>
      <c r="Z721" s="73"/>
    </row>
    <row r="722" spans="1:26" ht="12.75" customHeight="1">
      <c r="A722" s="73"/>
      <c r="B722" s="73"/>
      <c r="C722" s="73"/>
      <c r="D722" s="73"/>
      <c r="E722" s="73"/>
      <c r="F722" s="590"/>
      <c r="G722" s="591"/>
      <c r="H722" s="988"/>
      <c r="I722" s="73"/>
      <c r="J722" s="73"/>
      <c r="K722" s="74"/>
      <c r="L722" s="74"/>
      <c r="M722" s="989"/>
      <c r="N722" s="74"/>
      <c r="O722" s="74"/>
      <c r="P722" s="74"/>
      <c r="Q722" s="74"/>
      <c r="R722" s="74"/>
      <c r="S722" s="73"/>
      <c r="T722" s="73"/>
      <c r="U722" s="73"/>
      <c r="V722" s="73"/>
      <c r="W722" s="73"/>
      <c r="X722" s="73"/>
      <c r="Y722" s="73"/>
      <c r="Z722" s="73"/>
    </row>
    <row r="723" spans="1:26" ht="12.75" customHeight="1">
      <c r="A723" s="73"/>
      <c r="B723" s="73"/>
      <c r="C723" s="73"/>
      <c r="D723" s="73"/>
      <c r="E723" s="73"/>
      <c r="F723" s="590"/>
      <c r="G723" s="591"/>
      <c r="H723" s="988"/>
      <c r="I723" s="73"/>
      <c r="J723" s="73"/>
      <c r="K723" s="74"/>
      <c r="L723" s="74"/>
      <c r="M723" s="989"/>
      <c r="N723" s="74"/>
      <c r="O723" s="74"/>
      <c r="P723" s="74"/>
      <c r="Q723" s="74"/>
      <c r="R723" s="74"/>
      <c r="S723" s="73"/>
      <c r="T723" s="73"/>
      <c r="U723" s="73"/>
      <c r="V723" s="73"/>
      <c r="W723" s="73"/>
      <c r="X723" s="73"/>
      <c r="Y723" s="73"/>
      <c r="Z723" s="73"/>
    </row>
    <row r="724" spans="1:26" ht="12.75" customHeight="1">
      <c r="A724" s="73"/>
      <c r="B724" s="73"/>
      <c r="C724" s="73"/>
      <c r="D724" s="73"/>
      <c r="E724" s="73"/>
      <c r="F724" s="590"/>
      <c r="G724" s="591"/>
      <c r="H724" s="988"/>
      <c r="I724" s="73"/>
      <c r="J724" s="73"/>
      <c r="K724" s="74"/>
      <c r="L724" s="74"/>
      <c r="M724" s="989"/>
      <c r="N724" s="74"/>
      <c r="O724" s="74"/>
      <c r="P724" s="74"/>
      <c r="Q724" s="74"/>
      <c r="R724" s="74"/>
      <c r="S724" s="73"/>
      <c r="T724" s="73"/>
      <c r="U724" s="73"/>
      <c r="V724" s="73"/>
      <c r="W724" s="73"/>
      <c r="X724" s="73"/>
      <c r="Y724" s="73"/>
      <c r="Z724" s="73"/>
    </row>
    <row r="725" spans="1:26" ht="12.75" customHeight="1">
      <c r="A725" s="73"/>
      <c r="B725" s="73"/>
      <c r="C725" s="73"/>
      <c r="D725" s="73"/>
      <c r="E725" s="73"/>
      <c r="F725" s="590"/>
      <c r="G725" s="591"/>
      <c r="H725" s="988"/>
      <c r="I725" s="73"/>
      <c r="J725" s="73"/>
      <c r="K725" s="74"/>
      <c r="L725" s="74"/>
      <c r="M725" s="989"/>
      <c r="N725" s="74"/>
      <c r="O725" s="74"/>
      <c r="P725" s="74"/>
      <c r="Q725" s="74"/>
      <c r="R725" s="74"/>
      <c r="S725" s="73"/>
      <c r="T725" s="73"/>
      <c r="U725" s="73"/>
      <c r="V725" s="73"/>
      <c r="W725" s="73"/>
      <c r="X725" s="73"/>
      <c r="Y725" s="73"/>
      <c r="Z725" s="73"/>
    </row>
    <row r="726" spans="1:26" ht="12.75" customHeight="1">
      <c r="A726" s="73"/>
      <c r="B726" s="73"/>
      <c r="C726" s="73"/>
      <c r="D726" s="73"/>
      <c r="E726" s="73"/>
      <c r="F726" s="590"/>
      <c r="G726" s="591"/>
      <c r="H726" s="988"/>
      <c r="I726" s="73"/>
      <c r="J726" s="73"/>
      <c r="K726" s="74"/>
      <c r="L726" s="74"/>
      <c r="M726" s="989"/>
      <c r="N726" s="74"/>
      <c r="O726" s="74"/>
      <c r="P726" s="74"/>
      <c r="Q726" s="74"/>
      <c r="R726" s="74"/>
      <c r="S726" s="73"/>
      <c r="T726" s="73"/>
      <c r="U726" s="73"/>
      <c r="V726" s="73"/>
      <c r="W726" s="73"/>
      <c r="X726" s="73"/>
      <c r="Y726" s="73"/>
      <c r="Z726" s="73"/>
    </row>
    <row r="727" spans="1:26" ht="12.75" customHeight="1">
      <c r="A727" s="73"/>
      <c r="B727" s="73"/>
      <c r="C727" s="73"/>
      <c r="D727" s="73"/>
      <c r="E727" s="73"/>
      <c r="F727" s="590"/>
      <c r="G727" s="591"/>
      <c r="H727" s="988"/>
      <c r="I727" s="73"/>
      <c r="J727" s="73"/>
      <c r="K727" s="74"/>
      <c r="L727" s="74"/>
      <c r="M727" s="989"/>
      <c r="N727" s="74"/>
      <c r="O727" s="74"/>
      <c r="P727" s="74"/>
      <c r="Q727" s="74"/>
      <c r="R727" s="74"/>
      <c r="S727" s="73"/>
      <c r="T727" s="73"/>
      <c r="U727" s="73"/>
      <c r="V727" s="73"/>
      <c r="W727" s="73"/>
      <c r="X727" s="73"/>
      <c r="Y727" s="73"/>
      <c r="Z727" s="73"/>
    </row>
    <row r="728" spans="1:26" ht="12.75" customHeight="1">
      <c r="A728" s="73"/>
      <c r="B728" s="73"/>
      <c r="C728" s="73"/>
      <c r="D728" s="73"/>
      <c r="E728" s="73"/>
      <c r="F728" s="590"/>
      <c r="G728" s="591"/>
      <c r="H728" s="988"/>
      <c r="I728" s="73"/>
      <c r="J728" s="73"/>
      <c r="K728" s="74"/>
      <c r="L728" s="74"/>
      <c r="M728" s="989"/>
      <c r="N728" s="74"/>
      <c r="O728" s="74"/>
      <c r="P728" s="74"/>
      <c r="Q728" s="74"/>
      <c r="R728" s="74"/>
      <c r="S728" s="73"/>
      <c r="T728" s="73"/>
      <c r="U728" s="73"/>
      <c r="V728" s="73"/>
      <c r="W728" s="73"/>
      <c r="X728" s="73"/>
      <c r="Y728" s="73"/>
      <c r="Z728" s="73"/>
    </row>
    <row r="729" spans="1:26" ht="12.75" customHeight="1">
      <c r="A729" s="73"/>
      <c r="B729" s="73"/>
      <c r="C729" s="73"/>
      <c r="D729" s="73"/>
      <c r="E729" s="73"/>
      <c r="F729" s="590"/>
      <c r="G729" s="591"/>
      <c r="H729" s="988"/>
      <c r="I729" s="73"/>
      <c r="J729" s="73"/>
      <c r="K729" s="74"/>
      <c r="L729" s="74"/>
      <c r="M729" s="989"/>
      <c r="N729" s="74"/>
      <c r="O729" s="74"/>
      <c r="P729" s="74"/>
      <c r="Q729" s="74"/>
      <c r="R729" s="74"/>
      <c r="S729" s="73"/>
      <c r="T729" s="73"/>
      <c r="U729" s="73"/>
      <c r="V729" s="73"/>
      <c r="W729" s="73"/>
      <c r="X729" s="73"/>
      <c r="Y729" s="73"/>
      <c r="Z729" s="73"/>
    </row>
    <row r="730" spans="1:26" ht="12.75" customHeight="1">
      <c r="A730" s="73"/>
      <c r="B730" s="73"/>
      <c r="C730" s="73"/>
      <c r="D730" s="73"/>
      <c r="E730" s="73"/>
      <c r="F730" s="590"/>
      <c r="G730" s="591"/>
      <c r="H730" s="988"/>
      <c r="I730" s="73"/>
      <c r="J730" s="73"/>
      <c r="K730" s="74"/>
      <c r="L730" s="74"/>
      <c r="M730" s="989"/>
      <c r="N730" s="74"/>
      <c r="O730" s="74"/>
      <c r="P730" s="74"/>
      <c r="Q730" s="74"/>
      <c r="R730" s="74"/>
      <c r="S730" s="73"/>
      <c r="T730" s="73"/>
      <c r="U730" s="73"/>
      <c r="V730" s="73"/>
      <c r="W730" s="73"/>
      <c r="X730" s="73"/>
      <c r="Y730" s="73"/>
      <c r="Z730" s="73"/>
    </row>
    <row r="731" spans="1:26" ht="12.75" customHeight="1">
      <c r="A731" s="73"/>
      <c r="B731" s="73"/>
      <c r="C731" s="73"/>
      <c r="D731" s="73"/>
      <c r="E731" s="73"/>
      <c r="F731" s="590"/>
      <c r="G731" s="591"/>
      <c r="H731" s="988"/>
      <c r="I731" s="73"/>
      <c r="J731" s="73"/>
      <c r="K731" s="74"/>
      <c r="L731" s="74"/>
      <c r="M731" s="989"/>
      <c r="N731" s="74"/>
      <c r="O731" s="74"/>
      <c r="P731" s="74"/>
      <c r="Q731" s="74"/>
      <c r="R731" s="74"/>
      <c r="S731" s="73"/>
      <c r="T731" s="73"/>
      <c r="U731" s="73"/>
      <c r="V731" s="73"/>
      <c r="W731" s="73"/>
      <c r="X731" s="73"/>
      <c r="Y731" s="73"/>
      <c r="Z731" s="73"/>
    </row>
    <row r="732" spans="1:26" ht="12.75" customHeight="1">
      <c r="A732" s="73"/>
      <c r="B732" s="73"/>
      <c r="C732" s="73"/>
      <c r="D732" s="73"/>
      <c r="E732" s="73"/>
      <c r="F732" s="590"/>
      <c r="G732" s="591"/>
      <c r="H732" s="988"/>
      <c r="I732" s="73"/>
      <c r="J732" s="73"/>
      <c r="K732" s="74"/>
      <c r="L732" s="74"/>
      <c r="M732" s="989"/>
      <c r="N732" s="74"/>
      <c r="O732" s="74"/>
      <c r="P732" s="74"/>
      <c r="Q732" s="74"/>
      <c r="R732" s="74"/>
      <c r="S732" s="73"/>
      <c r="T732" s="73"/>
      <c r="U732" s="73"/>
      <c r="V732" s="73"/>
      <c r="W732" s="73"/>
      <c r="X732" s="73"/>
      <c r="Y732" s="73"/>
      <c r="Z732" s="73"/>
    </row>
    <row r="733" spans="1:26" ht="12.75" customHeight="1">
      <c r="A733" s="73"/>
      <c r="B733" s="73"/>
      <c r="C733" s="73"/>
      <c r="D733" s="73"/>
      <c r="E733" s="73"/>
      <c r="F733" s="590"/>
      <c r="G733" s="591"/>
      <c r="H733" s="988"/>
      <c r="I733" s="73"/>
      <c r="J733" s="73"/>
      <c r="K733" s="74"/>
      <c r="L733" s="74"/>
      <c r="M733" s="989"/>
      <c r="N733" s="74"/>
      <c r="O733" s="74"/>
      <c r="P733" s="74"/>
      <c r="Q733" s="74"/>
      <c r="R733" s="74"/>
      <c r="S733" s="73"/>
      <c r="T733" s="73"/>
      <c r="U733" s="73"/>
      <c r="V733" s="73"/>
      <c r="W733" s="73"/>
      <c r="X733" s="73"/>
      <c r="Y733" s="73"/>
      <c r="Z733" s="73"/>
    </row>
    <row r="734" spans="1:26" ht="12.75" customHeight="1">
      <c r="A734" s="73"/>
      <c r="B734" s="73"/>
      <c r="C734" s="73"/>
      <c r="D734" s="73"/>
      <c r="E734" s="73"/>
      <c r="F734" s="590"/>
      <c r="G734" s="591"/>
      <c r="H734" s="988"/>
      <c r="I734" s="73"/>
      <c r="J734" s="73"/>
      <c r="K734" s="74"/>
      <c r="L734" s="74"/>
      <c r="M734" s="989"/>
      <c r="N734" s="74"/>
      <c r="O734" s="74"/>
      <c r="P734" s="74"/>
      <c r="Q734" s="74"/>
      <c r="R734" s="74"/>
      <c r="S734" s="73"/>
      <c r="T734" s="73"/>
      <c r="U734" s="73"/>
      <c r="V734" s="73"/>
      <c r="W734" s="73"/>
      <c r="X734" s="73"/>
      <c r="Y734" s="73"/>
      <c r="Z734" s="73"/>
    </row>
    <row r="735" spans="1:26" ht="12.75" customHeight="1">
      <c r="A735" s="73"/>
      <c r="B735" s="73"/>
      <c r="C735" s="73"/>
      <c r="D735" s="73"/>
      <c r="E735" s="73"/>
      <c r="F735" s="590"/>
      <c r="G735" s="591"/>
      <c r="H735" s="988"/>
      <c r="I735" s="73"/>
      <c r="J735" s="73"/>
      <c r="K735" s="74"/>
      <c r="L735" s="74"/>
      <c r="M735" s="989"/>
      <c r="N735" s="74"/>
      <c r="O735" s="74"/>
      <c r="P735" s="74"/>
      <c r="Q735" s="74"/>
      <c r="R735" s="74"/>
      <c r="S735" s="73"/>
      <c r="T735" s="73"/>
      <c r="U735" s="73"/>
      <c r="V735" s="73"/>
      <c r="W735" s="73"/>
      <c r="X735" s="73"/>
      <c r="Y735" s="73"/>
      <c r="Z735" s="73"/>
    </row>
    <row r="736" spans="1:26" ht="12.75" customHeight="1">
      <c r="A736" s="73"/>
      <c r="B736" s="73"/>
      <c r="C736" s="73"/>
      <c r="D736" s="73"/>
      <c r="E736" s="73"/>
      <c r="F736" s="590"/>
      <c r="G736" s="591"/>
      <c r="H736" s="988"/>
      <c r="I736" s="73"/>
      <c r="J736" s="73"/>
      <c r="K736" s="74"/>
      <c r="L736" s="74"/>
      <c r="M736" s="989"/>
      <c r="N736" s="74"/>
      <c r="O736" s="74"/>
      <c r="P736" s="74"/>
      <c r="Q736" s="74"/>
      <c r="R736" s="74"/>
      <c r="S736" s="73"/>
      <c r="T736" s="73"/>
      <c r="U736" s="73"/>
      <c r="V736" s="73"/>
      <c r="W736" s="73"/>
      <c r="X736" s="73"/>
      <c r="Y736" s="73"/>
      <c r="Z736" s="73"/>
    </row>
    <row r="737" spans="1:26" ht="12.75" customHeight="1">
      <c r="A737" s="73"/>
      <c r="B737" s="73"/>
      <c r="C737" s="73"/>
      <c r="D737" s="73"/>
      <c r="E737" s="73"/>
      <c r="F737" s="590"/>
      <c r="G737" s="591"/>
      <c r="H737" s="988"/>
      <c r="I737" s="73"/>
      <c r="J737" s="73"/>
      <c r="K737" s="74"/>
      <c r="L737" s="74"/>
      <c r="M737" s="989"/>
      <c r="N737" s="74"/>
      <c r="O737" s="74"/>
      <c r="P737" s="74"/>
      <c r="Q737" s="74"/>
      <c r="R737" s="74"/>
      <c r="S737" s="73"/>
      <c r="T737" s="73"/>
      <c r="U737" s="73"/>
      <c r="V737" s="73"/>
      <c r="W737" s="73"/>
      <c r="X737" s="73"/>
      <c r="Y737" s="73"/>
      <c r="Z737" s="73"/>
    </row>
    <row r="738" spans="1:26" ht="12.75" customHeight="1">
      <c r="A738" s="73"/>
      <c r="B738" s="73"/>
      <c r="C738" s="73"/>
      <c r="D738" s="73"/>
      <c r="E738" s="73"/>
      <c r="F738" s="590"/>
      <c r="G738" s="591"/>
      <c r="H738" s="988"/>
      <c r="I738" s="73"/>
      <c r="J738" s="73"/>
      <c r="K738" s="74"/>
      <c r="L738" s="74"/>
      <c r="M738" s="989"/>
      <c r="N738" s="74"/>
      <c r="O738" s="74"/>
      <c r="P738" s="74"/>
      <c r="Q738" s="74"/>
      <c r="R738" s="74"/>
      <c r="S738" s="73"/>
      <c r="T738" s="73"/>
      <c r="U738" s="73"/>
      <c r="V738" s="73"/>
      <c r="W738" s="73"/>
      <c r="X738" s="73"/>
      <c r="Y738" s="73"/>
      <c r="Z738" s="73"/>
    </row>
    <row r="739" spans="1:26" ht="12.75" customHeight="1">
      <c r="A739" s="73"/>
      <c r="B739" s="73"/>
      <c r="C739" s="73"/>
      <c r="D739" s="73"/>
      <c r="E739" s="73"/>
      <c r="F739" s="590"/>
      <c r="G739" s="591"/>
      <c r="H739" s="988"/>
      <c r="I739" s="73"/>
      <c r="J739" s="73"/>
      <c r="K739" s="74"/>
      <c r="L739" s="74"/>
      <c r="M739" s="989"/>
      <c r="N739" s="74"/>
      <c r="O739" s="74"/>
      <c r="P739" s="74"/>
      <c r="Q739" s="74"/>
      <c r="R739" s="74"/>
      <c r="S739" s="73"/>
      <c r="T739" s="73"/>
      <c r="U739" s="73"/>
      <c r="V739" s="73"/>
      <c r="W739" s="73"/>
      <c r="X739" s="73"/>
      <c r="Y739" s="73"/>
      <c r="Z739" s="73"/>
    </row>
    <row r="740" spans="1:26" ht="12.75" customHeight="1">
      <c r="A740" s="73"/>
      <c r="B740" s="73"/>
      <c r="C740" s="73"/>
      <c r="D740" s="73"/>
      <c r="E740" s="73"/>
      <c r="F740" s="590"/>
      <c r="G740" s="591"/>
      <c r="H740" s="988"/>
      <c r="I740" s="73"/>
      <c r="J740" s="73"/>
      <c r="K740" s="74"/>
      <c r="L740" s="74"/>
      <c r="M740" s="989"/>
      <c r="N740" s="74"/>
      <c r="O740" s="74"/>
      <c r="P740" s="74"/>
      <c r="Q740" s="74"/>
      <c r="R740" s="74"/>
      <c r="S740" s="73"/>
      <c r="T740" s="73"/>
      <c r="U740" s="73"/>
      <c r="V740" s="73"/>
      <c r="W740" s="73"/>
      <c r="X740" s="73"/>
      <c r="Y740" s="73"/>
      <c r="Z740" s="73"/>
    </row>
    <row r="741" spans="1:26" ht="12.75" customHeight="1">
      <c r="A741" s="73"/>
      <c r="B741" s="73"/>
      <c r="C741" s="73"/>
      <c r="D741" s="73"/>
      <c r="E741" s="73"/>
      <c r="F741" s="590"/>
      <c r="G741" s="591"/>
      <c r="H741" s="988"/>
      <c r="I741" s="73"/>
      <c r="J741" s="73"/>
      <c r="K741" s="74"/>
      <c r="L741" s="74"/>
      <c r="M741" s="989"/>
      <c r="N741" s="74"/>
      <c r="O741" s="74"/>
      <c r="P741" s="74"/>
      <c r="Q741" s="74"/>
      <c r="R741" s="74"/>
      <c r="S741" s="73"/>
      <c r="T741" s="73"/>
      <c r="U741" s="73"/>
      <c r="V741" s="73"/>
      <c r="W741" s="73"/>
      <c r="X741" s="73"/>
      <c r="Y741" s="73"/>
      <c r="Z741" s="73"/>
    </row>
    <row r="742" spans="1:26" ht="12.75" customHeight="1">
      <c r="A742" s="73"/>
      <c r="B742" s="73"/>
      <c r="C742" s="73"/>
      <c r="D742" s="73"/>
      <c r="E742" s="73"/>
      <c r="F742" s="590"/>
      <c r="G742" s="591"/>
      <c r="H742" s="988"/>
      <c r="I742" s="73"/>
      <c r="J742" s="73"/>
      <c r="K742" s="74"/>
      <c r="L742" s="74"/>
      <c r="M742" s="989"/>
      <c r="N742" s="74"/>
      <c r="O742" s="74"/>
      <c r="P742" s="74"/>
      <c r="Q742" s="74"/>
      <c r="R742" s="74"/>
      <c r="S742" s="73"/>
      <c r="T742" s="73"/>
      <c r="U742" s="73"/>
      <c r="V742" s="73"/>
      <c r="W742" s="73"/>
      <c r="X742" s="73"/>
      <c r="Y742" s="73"/>
      <c r="Z742" s="73"/>
    </row>
    <row r="743" spans="1:26" ht="12.75" customHeight="1">
      <c r="A743" s="73"/>
      <c r="B743" s="73"/>
      <c r="C743" s="73"/>
      <c r="D743" s="73"/>
      <c r="E743" s="73"/>
      <c r="F743" s="590"/>
      <c r="G743" s="591"/>
      <c r="H743" s="988"/>
      <c r="I743" s="73"/>
      <c r="J743" s="73"/>
      <c r="K743" s="74"/>
      <c r="L743" s="74"/>
      <c r="M743" s="989"/>
      <c r="N743" s="74"/>
      <c r="O743" s="74"/>
      <c r="P743" s="74"/>
      <c r="Q743" s="74"/>
      <c r="R743" s="74"/>
      <c r="S743" s="73"/>
      <c r="T743" s="73"/>
      <c r="U743" s="73"/>
      <c r="V743" s="73"/>
      <c r="W743" s="73"/>
      <c r="X743" s="73"/>
      <c r="Y743" s="73"/>
      <c r="Z743" s="73"/>
    </row>
    <row r="744" spans="1:26" ht="12.75" customHeight="1">
      <c r="A744" s="73"/>
      <c r="B744" s="73"/>
      <c r="C744" s="73"/>
      <c r="D744" s="73"/>
      <c r="E744" s="73"/>
      <c r="F744" s="590"/>
      <c r="G744" s="591"/>
      <c r="H744" s="988"/>
      <c r="I744" s="73"/>
      <c r="J744" s="73"/>
      <c r="K744" s="74"/>
      <c r="L744" s="74"/>
      <c r="M744" s="989"/>
      <c r="N744" s="74"/>
      <c r="O744" s="74"/>
      <c r="P744" s="74"/>
      <c r="Q744" s="74"/>
      <c r="R744" s="74"/>
      <c r="S744" s="73"/>
      <c r="T744" s="73"/>
      <c r="U744" s="73"/>
      <c r="V744" s="73"/>
      <c r="W744" s="73"/>
      <c r="X744" s="73"/>
      <c r="Y744" s="73"/>
      <c r="Z744" s="73"/>
    </row>
    <row r="745" spans="1:26" ht="12.75" customHeight="1">
      <c r="A745" s="73"/>
      <c r="B745" s="73"/>
      <c r="C745" s="73"/>
      <c r="D745" s="73"/>
      <c r="E745" s="73"/>
      <c r="F745" s="590"/>
      <c r="G745" s="591"/>
      <c r="H745" s="988"/>
      <c r="I745" s="73"/>
      <c r="J745" s="73"/>
      <c r="K745" s="74"/>
      <c r="L745" s="74"/>
      <c r="M745" s="989"/>
      <c r="N745" s="74"/>
      <c r="O745" s="74"/>
      <c r="P745" s="74"/>
      <c r="Q745" s="74"/>
      <c r="R745" s="74"/>
      <c r="S745" s="73"/>
      <c r="T745" s="73"/>
      <c r="U745" s="73"/>
      <c r="V745" s="73"/>
      <c r="W745" s="73"/>
      <c r="X745" s="73"/>
      <c r="Y745" s="73"/>
      <c r="Z745" s="73"/>
    </row>
    <row r="746" spans="1:26" ht="12.75" customHeight="1">
      <c r="A746" s="73"/>
      <c r="B746" s="73"/>
      <c r="C746" s="73"/>
      <c r="D746" s="73"/>
      <c r="E746" s="73"/>
      <c r="F746" s="590"/>
      <c r="G746" s="591"/>
      <c r="H746" s="988"/>
      <c r="I746" s="73"/>
      <c r="J746" s="73"/>
      <c r="K746" s="74"/>
      <c r="L746" s="74"/>
      <c r="M746" s="989"/>
      <c r="N746" s="74"/>
      <c r="O746" s="74"/>
      <c r="P746" s="74"/>
      <c r="Q746" s="74"/>
      <c r="R746" s="74"/>
      <c r="S746" s="73"/>
      <c r="T746" s="73"/>
      <c r="U746" s="73"/>
      <c r="V746" s="73"/>
      <c r="W746" s="73"/>
      <c r="X746" s="73"/>
      <c r="Y746" s="73"/>
      <c r="Z746" s="73"/>
    </row>
    <row r="747" spans="1:26" ht="12.75" customHeight="1">
      <c r="A747" s="73"/>
      <c r="B747" s="73"/>
      <c r="C747" s="73"/>
      <c r="D747" s="73"/>
      <c r="E747" s="73"/>
      <c r="F747" s="590"/>
      <c r="G747" s="591"/>
      <c r="H747" s="988"/>
      <c r="I747" s="73"/>
      <c r="J747" s="73"/>
      <c r="K747" s="74"/>
      <c r="L747" s="74"/>
      <c r="M747" s="989"/>
      <c r="N747" s="74"/>
      <c r="O747" s="74"/>
      <c r="P747" s="74"/>
      <c r="Q747" s="74"/>
      <c r="R747" s="74"/>
      <c r="S747" s="73"/>
      <c r="T747" s="73"/>
      <c r="U747" s="73"/>
      <c r="V747" s="73"/>
      <c r="W747" s="73"/>
      <c r="X747" s="73"/>
      <c r="Y747" s="73"/>
      <c r="Z747" s="73"/>
    </row>
    <row r="748" spans="1:26" ht="12.75" customHeight="1">
      <c r="A748" s="73"/>
      <c r="B748" s="73"/>
      <c r="C748" s="73"/>
      <c r="D748" s="73"/>
      <c r="E748" s="73"/>
      <c r="F748" s="590"/>
      <c r="G748" s="591"/>
      <c r="H748" s="988"/>
      <c r="I748" s="73"/>
      <c r="J748" s="73"/>
      <c r="K748" s="74"/>
      <c r="L748" s="74"/>
      <c r="M748" s="989"/>
      <c r="N748" s="74"/>
      <c r="O748" s="74"/>
      <c r="P748" s="74"/>
      <c r="Q748" s="74"/>
      <c r="R748" s="74"/>
      <c r="S748" s="73"/>
      <c r="T748" s="73"/>
      <c r="U748" s="73"/>
      <c r="V748" s="73"/>
      <c r="W748" s="73"/>
      <c r="X748" s="73"/>
      <c r="Y748" s="73"/>
      <c r="Z748" s="73"/>
    </row>
    <row r="749" spans="1:26" ht="12.75" customHeight="1">
      <c r="A749" s="73"/>
      <c r="B749" s="73"/>
      <c r="C749" s="73"/>
      <c r="D749" s="73"/>
      <c r="E749" s="73"/>
      <c r="F749" s="590"/>
      <c r="G749" s="591"/>
      <c r="H749" s="988"/>
      <c r="I749" s="73"/>
      <c r="J749" s="73"/>
      <c r="K749" s="74"/>
      <c r="L749" s="74"/>
      <c r="M749" s="989"/>
      <c r="N749" s="74"/>
      <c r="O749" s="74"/>
      <c r="P749" s="74"/>
      <c r="Q749" s="74"/>
      <c r="R749" s="74"/>
      <c r="S749" s="73"/>
      <c r="T749" s="73"/>
      <c r="U749" s="73"/>
      <c r="V749" s="73"/>
      <c r="W749" s="73"/>
      <c r="X749" s="73"/>
      <c r="Y749" s="73"/>
      <c r="Z749" s="73"/>
    </row>
    <row r="750" spans="1:26" ht="12.75" customHeight="1">
      <c r="A750" s="73"/>
      <c r="B750" s="73"/>
      <c r="C750" s="73"/>
      <c r="D750" s="73"/>
      <c r="E750" s="73"/>
      <c r="F750" s="590"/>
      <c r="G750" s="591"/>
      <c r="H750" s="988"/>
      <c r="I750" s="73"/>
      <c r="J750" s="73"/>
      <c r="K750" s="74"/>
      <c r="L750" s="74"/>
      <c r="M750" s="989"/>
      <c r="N750" s="74"/>
      <c r="O750" s="74"/>
      <c r="P750" s="74"/>
      <c r="Q750" s="74"/>
      <c r="R750" s="74"/>
      <c r="S750" s="73"/>
      <c r="T750" s="73"/>
      <c r="U750" s="73"/>
      <c r="V750" s="73"/>
      <c r="W750" s="73"/>
      <c r="X750" s="73"/>
      <c r="Y750" s="73"/>
      <c r="Z750" s="73"/>
    </row>
    <row r="751" spans="1:26" ht="12.75" customHeight="1">
      <c r="A751" s="73"/>
      <c r="B751" s="73"/>
      <c r="C751" s="73"/>
      <c r="D751" s="73"/>
      <c r="E751" s="73"/>
      <c r="F751" s="590"/>
      <c r="G751" s="591"/>
      <c r="H751" s="988"/>
      <c r="I751" s="73"/>
      <c r="J751" s="73"/>
      <c r="K751" s="74"/>
      <c r="L751" s="74"/>
      <c r="M751" s="989"/>
      <c r="N751" s="74"/>
      <c r="O751" s="74"/>
      <c r="P751" s="74"/>
      <c r="Q751" s="74"/>
      <c r="R751" s="74"/>
      <c r="S751" s="73"/>
      <c r="T751" s="73"/>
      <c r="U751" s="73"/>
      <c r="V751" s="73"/>
      <c r="W751" s="73"/>
      <c r="X751" s="73"/>
      <c r="Y751" s="73"/>
      <c r="Z751" s="73"/>
    </row>
    <row r="752" spans="1:26" ht="12.75" customHeight="1">
      <c r="A752" s="73"/>
      <c r="B752" s="73"/>
      <c r="C752" s="73"/>
      <c r="D752" s="73"/>
      <c r="E752" s="73"/>
      <c r="F752" s="590"/>
      <c r="G752" s="591"/>
      <c r="H752" s="988"/>
      <c r="I752" s="73"/>
      <c r="J752" s="73"/>
      <c r="K752" s="74"/>
      <c r="L752" s="74"/>
      <c r="M752" s="989"/>
      <c r="N752" s="74"/>
      <c r="O752" s="74"/>
      <c r="P752" s="74"/>
      <c r="Q752" s="74"/>
      <c r="R752" s="74"/>
      <c r="S752" s="73"/>
      <c r="T752" s="73"/>
      <c r="U752" s="73"/>
      <c r="V752" s="73"/>
      <c r="W752" s="73"/>
      <c r="X752" s="73"/>
      <c r="Y752" s="73"/>
      <c r="Z752" s="73"/>
    </row>
    <row r="753" spans="1:26" ht="12.75" customHeight="1">
      <c r="A753" s="73"/>
      <c r="B753" s="73"/>
      <c r="C753" s="73"/>
      <c r="D753" s="73"/>
      <c r="E753" s="73"/>
      <c r="F753" s="590"/>
      <c r="G753" s="591"/>
      <c r="H753" s="988"/>
      <c r="I753" s="73"/>
      <c r="J753" s="73"/>
      <c r="K753" s="74"/>
      <c r="L753" s="74"/>
      <c r="M753" s="989"/>
      <c r="N753" s="74"/>
      <c r="O753" s="74"/>
      <c r="P753" s="74"/>
      <c r="Q753" s="74"/>
      <c r="R753" s="74"/>
      <c r="S753" s="73"/>
      <c r="T753" s="73"/>
      <c r="U753" s="73"/>
      <c r="V753" s="73"/>
      <c r="W753" s="73"/>
      <c r="X753" s="73"/>
      <c r="Y753" s="73"/>
      <c r="Z753" s="73"/>
    </row>
    <row r="754" spans="1:26" ht="12.75" customHeight="1">
      <c r="A754" s="73"/>
      <c r="B754" s="73"/>
      <c r="C754" s="73"/>
      <c r="D754" s="73"/>
      <c r="E754" s="73"/>
      <c r="F754" s="590"/>
      <c r="G754" s="591"/>
      <c r="H754" s="988"/>
      <c r="I754" s="73"/>
      <c r="J754" s="73"/>
      <c r="K754" s="74"/>
      <c r="L754" s="74"/>
      <c r="M754" s="989"/>
      <c r="N754" s="74"/>
      <c r="O754" s="74"/>
      <c r="P754" s="74"/>
      <c r="Q754" s="74"/>
      <c r="R754" s="74"/>
      <c r="S754" s="73"/>
      <c r="T754" s="73"/>
      <c r="U754" s="73"/>
      <c r="V754" s="73"/>
      <c r="W754" s="73"/>
      <c r="X754" s="73"/>
      <c r="Y754" s="73"/>
      <c r="Z754" s="73"/>
    </row>
    <row r="755" spans="1:26" ht="12.75" customHeight="1">
      <c r="A755" s="73"/>
      <c r="B755" s="73"/>
      <c r="C755" s="73"/>
      <c r="D755" s="73"/>
      <c r="E755" s="73"/>
      <c r="F755" s="590"/>
      <c r="G755" s="591"/>
      <c r="H755" s="988"/>
      <c r="I755" s="73"/>
      <c r="J755" s="73"/>
      <c r="K755" s="74"/>
      <c r="L755" s="74"/>
      <c r="M755" s="989"/>
      <c r="N755" s="74"/>
      <c r="O755" s="74"/>
      <c r="P755" s="74"/>
      <c r="Q755" s="74"/>
      <c r="R755" s="74"/>
      <c r="S755" s="73"/>
      <c r="T755" s="73"/>
      <c r="U755" s="73"/>
      <c r="V755" s="73"/>
      <c r="W755" s="73"/>
      <c r="X755" s="73"/>
      <c r="Y755" s="73"/>
      <c r="Z755" s="73"/>
    </row>
    <row r="756" spans="1:26" ht="12.75" customHeight="1">
      <c r="A756" s="73"/>
      <c r="B756" s="73"/>
      <c r="C756" s="73"/>
      <c r="D756" s="73"/>
      <c r="E756" s="73"/>
      <c r="F756" s="590"/>
      <c r="G756" s="591"/>
      <c r="H756" s="988"/>
      <c r="I756" s="73"/>
      <c r="J756" s="73"/>
      <c r="K756" s="74"/>
      <c r="L756" s="74"/>
      <c r="M756" s="989"/>
      <c r="N756" s="74"/>
      <c r="O756" s="74"/>
      <c r="P756" s="74"/>
      <c r="Q756" s="74"/>
      <c r="R756" s="74"/>
      <c r="S756" s="73"/>
      <c r="T756" s="73"/>
      <c r="U756" s="73"/>
      <c r="V756" s="73"/>
      <c r="W756" s="73"/>
      <c r="X756" s="73"/>
      <c r="Y756" s="73"/>
      <c r="Z756" s="73"/>
    </row>
    <row r="757" spans="1:26" ht="12.75" customHeight="1">
      <c r="A757" s="73"/>
      <c r="B757" s="73"/>
      <c r="C757" s="73"/>
      <c r="D757" s="73"/>
      <c r="E757" s="73"/>
      <c r="F757" s="590"/>
      <c r="G757" s="591"/>
      <c r="H757" s="988"/>
      <c r="I757" s="73"/>
      <c r="J757" s="73"/>
      <c r="K757" s="74"/>
      <c r="L757" s="74"/>
      <c r="M757" s="989"/>
      <c r="N757" s="74"/>
      <c r="O757" s="74"/>
      <c r="P757" s="74"/>
      <c r="Q757" s="74"/>
      <c r="R757" s="74"/>
      <c r="S757" s="73"/>
      <c r="T757" s="73"/>
      <c r="U757" s="73"/>
      <c r="V757" s="73"/>
      <c r="W757" s="73"/>
      <c r="X757" s="73"/>
      <c r="Y757" s="73"/>
      <c r="Z757" s="73"/>
    </row>
    <row r="758" spans="1:26" ht="12.75" customHeight="1">
      <c r="A758" s="73"/>
      <c r="B758" s="73"/>
      <c r="C758" s="73"/>
      <c r="D758" s="73"/>
      <c r="E758" s="73"/>
      <c r="F758" s="590"/>
      <c r="G758" s="591"/>
      <c r="H758" s="988"/>
      <c r="I758" s="73"/>
      <c r="J758" s="73"/>
      <c r="K758" s="74"/>
      <c r="L758" s="74"/>
      <c r="M758" s="989"/>
      <c r="N758" s="74"/>
      <c r="O758" s="74"/>
      <c r="P758" s="74"/>
      <c r="Q758" s="74"/>
      <c r="R758" s="74"/>
      <c r="S758" s="73"/>
      <c r="T758" s="73"/>
      <c r="U758" s="73"/>
      <c r="V758" s="73"/>
      <c r="W758" s="73"/>
      <c r="X758" s="73"/>
      <c r="Y758" s="73"/>
      <c r="Z758" s="73"/>
    </row>
    <row r="759" spans="1:26" ht="12.75" customHeight="1">
      <c r="A759" s="73"/>
      <c r="B759" s="73"/>
      <c r="C759" s="73"/>
      <c r="D759" s="73"/>
      <c r="E759" s="73"/>
      <c r="F759" s="590"/>
      <c r="G759" s="591"/>
      <c r="H759" s="988"/>
      <c r="I759" s="73"/>
      <c r="J759" s="73"/>
      <c r="K759" s="74"/>
      <c r="L759" s="74"/>
      <c r="M759" s="989"/>
      <c r="N759" s="74"/>
      <c r="O759" s="74"/>
      <c r="P759" s="74"/>
      <c r="Q759" s="74"/>
      <c r="R759" s="74"/>
      <c r="S759" s="73"/>
      <c r="T759" s="73"/>
      <c r="U759" s="73"/>
      <c r="V759" s="73"/>
      <c r="W759" s="73"/>
      <c r="X759" s="73"/>
      <c r="Y759" s="73"/>
      <c r="Z759" s="73"/>
    </row>
    <row r="760" spans="1:26" ht="12.75" customHeight="1">
      <c r="A760" s="73"/>
      <c r="B760" s="73"/>
      <c r="C760" s="73"/>
      <c r="D760" s="73"/>
      <c r="E760" s="73"/>
      <c r="F760" s="590"/>
      <c r="G760" s="591"/>
      <c r="H760" s="988"/>
      <c r="I760" s="73"/>
      <c r="J760" s="73"/>
      <c r="K760" s="74"/>
      <c r="L760" s="74"/>
      <c r="M760" s="989"/>
      <c r="N760" s="74"/>
      <c r="O760" s="74"/>
      <c r="P760" s="74"/>
      <c r="Q760" s="74"/>
      <c r="R760" s="74"/>
      <c r="S760" s="73"/>
      <c r="T760" s="73"/>
      <c r="U760" s="73"/>
      <c r="V760" s="73"/>
      <c r="W760" s="73"/>
      <c r="X760" s="73"/>
      <c r="Y760" s="73"/>
      <c r="Z760" s="73"/>
    </row>
    <row r="761" spans="1:26" ht="12.75" customHeight="1">
      <c r="A761" s="73"/>
      <c r="B761" s="73"/>
      <c r="C761" s="73"/>
      <c r="D761" s="73"/>
      <c r="E761" s="73"/>
      <c r="F761" s="590"/>
      <c r="G761" s="591"/>
      <c r="H761" s="988"/>
      <c r="I761" s="73"/>
      <c r="J761" s="73"/>
      <c r="K761" s="74"/>
      <c r="L761" s="74"/>
      <c r="M761" s="989"/>
      <c r="N761" s="74"/>
      <c r="O761" s="74"/>
      <c r="P761" s="74"/>
      <c r="Q761" s="74"/>
      <c r="R761" s="74"/>
      <c r="S761" s="73"/>
      <c r="T761" s="73"/>
      <c r="U761" s="73"/>
      <c r="V761" s="73"/>
      <c r="W761" s="73"/>
      <c r="X761" s="73"/>
      <c r="Y761" s="73"/>
      <c r="Z761" s="73"/>
    </row>
    <row r="762" spans="1:26" ht="12.75" customHeight="1">
      <c r="A762" s="73"/>
      <c r="B762" s="73"/>
      <c r="C762" s="73"/>
      <c r="D762" s="73"/>
      <c r="E762" s="73"/>
      <c r="F762" s="590"/>
      <c r="G762" s="591"/>
      <c r="H762" s="988"/>
      <c r="I762" s="73"/>
      <c r="J762" s="73"/>
      <c r="K762" s="74"/>
      <c r="L762" s="74"/>
      <c r="M762" s="989"/>
      <c r="N762" s="74"/>
      <c r="O762" s="74"/>
      <c r="P762" s="74"/>
      <c r="Q762" s="74"/>
      <c r="R762" s="74"/>
      <c r="S762" s="73"/>
      <c r="T762" s="73"/>
      <c r="U762" s="73"/>
      <c r="V762" s="73"/>
      <c r="W762" s="73"/>
      <c r="X762" s="73"/>
      <c r="Y762" s="73"/>
      <c r="Z762" s="73"/>
    </row>
    <row r="763" spans="1:26" ht="12.75" customHeight="1">
      <c r="A763" s="73"/>
      <c r="B763" s="73"/>
      <c r="C763" s="73"/>
      <c r="D763" s="73"/>
      <c r="E763" s="73"/>
      <c r="F763" s="590"/>
      <c r="G763" s="591"/>
      <c r="H763" s="988"/>
      <c r="I763" s="73"/>
      <c r="J763" s="73"/>
      <c r="K763" s="74"/>
      <c r="L763" s="74"/>
      <c r="M763" s="989"/>
      <c r="N763" s="74"/>
      <c r="O763" s="74"/>
      <c r="P763" s="74"/>
      <c r="Q763" s="74"/>
      <c r="R763" s="74"/>
      <c r="S763" s="73"/>
      <c r="T763" s="73"/>
      <c r="U763" s="73"/>
      <c r="V763" s="73"/>
      <c r="W763" s="73"/>
      <c r="X763" s="73"/>
      <c r="Y763" s="73"/>
      <c r="Z763" s="73"/>
    </row>
    <row r="764" spans="1:26" ht="12.75" customHeight="1">
      <c r="A764" s="73"/>
      <c r="B764" s="73"/>
      <c r="C764" s="73"/>
      <c r="D764" s="73"/>
      <c r="E764" s="73"/>
      <c r="F764" s="590"/>
      <c r="G764" s="591"/>
      <c r="H764" s="988"/>
      <c r="I764" s="73"/>
      <c r="J764" s="73"/>
      <c r="K764" s="74"/>
      <c r="L764" s="74"/>
      <c r="M764" s="989"/>
      <c r="N764" s="74"/>
      <c r="O764" s="74"/>
      <c r="P764" s="74"/>
      <c r="Q764" s="74"/>
      <c r="R764" s="74"/>
      <c r="S764" s="73"/>
      <c r="T764" s="73"/>
      <c r="U764" s="73"/>
      <c r="V764" s="73"/>
      <c r="W764" s="73"/>
      <c r="X764" s="73"/>
      <c r="Y764" s="73"/>
      <c r="Z764" s="73"/>
    </row>
    <row r="765" spans="1:26" ht="12.75" customHeight="1">
      <c r="A765" s="73"/>
      <c r="B765" s="73"/>
      <c r="C765" s="73"/>
      <c r="D765" s="73"/>
      <c r="E765" s="73"/>
      <c r="F765" s="590"/>
      <c r="G765" s="591"/>
      <c r="H765" s="988"/>
      <c r="I765" s="73"/>
      <c r="J765" s="73"/>
      <c r="K765" s="74"/>
      <c r="L765" s="74"/>
      <c r="M765" s="989"/>
      <c r="N765" s="74"/>
      <c r="O765" s="74"/>
      <c r="P765" s="74"/>
      <c r="Q765" s="74"/>
      <c r="R765" s="74"/>
      <c r="S765" s="73"/>
      <c r="T765" s="73"/>
      <c r="U765" s="73"/>
      <c r="V765" s="73"/>
      <c r="W765" s="73"/>
      <c r="X765" s="73"/>
      <c r="Y765" s="73"/>
      <c r="Z765" s="73"/>
    </row>
    <row r="766" spans="1:26" ht="12.75" customHeight="1">
      <c r="A766" s="73"/>
      <c r="B766" s="73"/>
      <c r="C766" s="73"/>
      <c r="D766" s="73"/>
      <c r="E766" s="73"/>
      <c r="F766" s="590"/>
      <c r="G766" s="591"/>
      <c r="H766" s="988"/>
      <c r="I766" s="73"/>
      <c r="J766" s="73"/>
      <c r="K766" s="74"/>
      <c r="L766" s="74"/>
      <c r="M766" s="989"/>
      <c r="N766" s="74"/>
      <c r="O766" s="74"/>
      <c r="P766" s="74"/>
      <c r="Q766" s="74"/>
      <c r="R766" s="74"/>
      <c r="S766" s="73"/>
      <c r="T766" s="73"/>
      <c r="U766" s="73"/>
      <c r="V766" s="73"/>
      <c r="W766" s="73"/>
      <c r="X766" s="73"/>
      <c r="Y766" s="73"/>
      <c r="Z766" s="73"/>
    </row>
    <row r="767" spans="1:26" ht="12.75" customHeight="1">
      <c r="A767" s="73"/>
      <c r="B767" s="73"/>
      <c r="C767" s="73"/>
      <c r="D767" s="73"/>
      <c r="E767" s="73"/>
      <c r="F767" s="590"/>
      <c r="G767" s="591"/>
      <c r="H767" s="988"/>
      <c r="I767" s="73"/>
      <c r="J767" s="73"/>
      <c r="K767" s="74"/>
      <c r="L767" s="74"/>
      <c r="M767" s="989"/>
      <c r="N767" s="74"/>
      <c r="O767" s="74"/>
      <c r="P767" s="74"/>
      <c r="Q767" s="74"/>
      <c r="R767" s="74"/>
      <c r="S767" s="73"/>
      <c r="T767" s="73"/>
      <c r="U767" s="73"/>
      <c r="V767" s="73"/>
      <c r="W767" s="73"/>
      <c r="X767" s="73"/>
      <c r="Y767" s="73"/>
      <c r="Z767" s="73"/>
    </row>
    <row r="768" spans="1:26" ht="12.75" customHeight="1">
      <c r="A768" s="73"/>
      <c r="B768" s="73"/>
      <c r="C768" s="73"/>
      <c r="D768" s="73"/>
      <c r="E768" s="73"/>
      <c r="F768" s="590"/>
      <c r="G768" s="591"/>
      <c r="H768" s="988"/>
      <c r="I768" s="73"/>
      <c r="J768" s="73"/>
      <c r="K768" s="74"/>
      <c r="L768" s="74"/>
      <c r="M768" s="989"/>
      <c r="N768" s="74"/>
      <c r="O768" s="74"/>
      <c r="P768" s="74"/>
      <c r="Q768" s="74"/>
      <c r="R768" s="74"/>
      <c r="S768" s="73"/>
      <c r="T768" s="73"/>
      <c r="U768" s="73"/>
      <c r="V768" s="73"/>
      <c r="W768" s="73"/>
      <c r="X768" s="73"/>
      <c r="Y768" s="73"/>
      <c r="Z768" s="73"/>
    </row>
    <row r="769" spans="1:26" ht="12.75" customHeight="1">
      <c r="A769" s="73"/>
      <c r="B769" s="73"/>
      <c r="C769" s="73"/>
      <c r="D769" s="73"/>
      <c r="E769" s="73"/>
      <c r="F769" s="590"/>
      <c r="G769" s="591"/>
      <c r="H769" s="988"/>
      <c r="I769" s="73"/>
      <c r="J769" s="73"/>
      <c r="K769" s="74"/>
      <c r="L769" s="74"/>
      <c r="M769" s="989"/>
      <c r="N769" s="74"/>
      <c r="O769" s="74"/>
      <c r="P769" s="74"/>
      <c r="Q769" s="74"/>
      <c r="R769" s="74"/>
      <c r="S769" s="73"/>
      <c r="T769" s="73"/>
      <c r="U769" s="73"/>
      <c r="V769" s="73"/>
      <c r="W769" s="73"/>
      <c r="X769" s="73"/>
      <c r="Y769" s="73"/>
      <c r="Z769" s="73"/>
    </row>
    <row r="770" spans="1:26" ht="12.75" customHeight="1">
      <c r="A770" s="73"/>
      <c r="B770" s="73"/>
      <c r="C770" s="73"/>
      <c r="D770" s="73"/>
      <c r="E770" s="73"/>
      <c r="F770" s="590"/>
      <c r="G770" s="591"/>
      <c r="H770" s="988"/>
      <c r="I770" s="73"/>
      <c r="J770" s="73"/>
      <c r="K770" s="74"/>
      <c r="L770" s="74"/>
      <c r="M770" s="989"/>
      <c r="N770" s="74"/>
      <c r="O770" s="74"/>
      <c r="P770" s="74"/>
      <c r="Q770" s="74"/>
      <c r="R770" s="74"/>
      <c r="S770" s="73"/>
      <c r="T770" s="73"/>
      <c r="U770" s="73"/>
      <c r="V770" s="73"/>
      <c r="W770" s="73"/>
      <c r="X770" s="73"/>
      <c r="Y770" s="73"/>
      <c r="Z770" s="73"/>
    </row>
    <row r="771" spans="1:26" ht="12.75" customHeight="1">
      <c r="A771" s="73"/>
      <c r="B771" s="73"/>
      <c r="C771" s="73"/>
      <c r="D771" s="73"/>
      <c r="E771" s="73"/>
      <c r="F771" s="590"/>
      <c r="G771" s="591"/>
      <c r="H771" s="988"/>
      <c r="I771" s="73"/>
      <c r="J771" s="73"/>
      <c r="K771" s="74"/>
      <c r="L771" s="74"/>
      <c r="M771" s="989"/>
      <c r="N771" s="74"/>
      <c r="O771" s="74"/>
      <c r="P771" s="74"/>
      <c r="Q771" s="74"/>
      <c r="R771" s="74"/>
      <c r="S771" s="73"/>
      <c r="T771" s="73"/>
      <c r="U771" s="73"/>
      <c r="V771" s="73"/>
      <c r="W771" s="73"/>
      <c r="X771" s="73"/>
      <c r="Y771" s="73"/>
      <c r="Z771" s="73"/>
    </row>
    <row r="772" spans="1:26" ht="12.75" customHeight="1">
      <c r="A772" s="73"/>
      <c r="B772" s="73"/>
      <c r="C772" s="73"/>
      <c r="D772" s="73"/>
      <c r="E772" s="73"/>
      <c r="F772" s="590"/>
      <c r="G772" s="591"/>
      <c r="H772" s="988"/>
      <c r="I772" s="73"/>
      <c r="J772" s="73"/>
      <c r="K772" s="74"/>
      <c r="L772" s="74"/>
      <c r="M772" s="989"/>
      <c r="N772" s="74"/>
      <c r="O772" s="74"/>
      <c r="P772" s="74"/>
      <c r="Q772" s="74"/>
      <c r="R772" s="74"/>
      <c r="S772" s="73"/>
      <c r="T772" s="73"/>
      <c r="U772" s="73"/>
      <c r="V772" s="73"/>
      <c r="W772" s="73"/>
      <c r="X772" s="73"/>
      <c r="Y772" s="73"/>
      <c r="Z772" s="73"/>
    </row>
    <row r="773" spans="1:26" ht="12.75" customHeight="1">
      <c r="A773" s="73"/>
      <c r="B773" s="73"/>
      <c r="C773" s="73"/>
      <c r="D773" s="73"/>
      <c r="E773" s="73"/>
      <c r="F773" s="590"/>
      <c r="G773" s="591"/>
      <c r="H773" s="988"/>
      <c r="I773" s="73"/>
      <c r="J773" s="73"/>
      <c r="K773" s="74"/>
      <c r="L773" s="74"/>
      <c r="M773" s="989"/>
      <c r="N773" s="74"/>
      <c r="O773" s="74"/>
      <c r="P773" s="74"/>
      <c r="Q773" s="74"/>
      <c r="R773" s="74"/>
      <c r="S773" s="73"/>
      <c r="T773" s="73"/>
      <c r="U773" s="73"/>
      <c r="V773" s="73"/>
      <c r="W773" s="73"/>
      <c r="X773" s="73"/>
      <c r="Y773" s="73"/>
      <c r="Z773" s="73"/>
    </row>
    <row r="774" spans="1:26" ht="12.75" customHeight="1">
      <c r="A774" s="73"/>
      <c r="B774" s="73"/>
      <c r="C774" s="73"/>
      <c r="D774" s="73"/>
      <c r="E774" s="73"/>
      <c r="F774" s="590"/>
      <c r="G774" s="591"/>
      <c r="H774" s="988"/>
      <c r="I774" s="73"/>
      <c r="J774" s="73"/>
      <c r="K774" s="74"/>
      <c r="L774" s="74"/>
      <c r="M774" s="989"/>
      <c r="N774" s="74"/>
      <c r="O774" s="74"/>
      <c r="P774" s="74"/>
      <c r="Q774" s="74"/>
      <c r="R774" s="74"/>
      <c r="S774" s="73"/>
      <c r="T774" s="73"/>
      <c r="U774" s="73"/>
      <c r="V774" s="73"/>
      <c r="W774" s="73"/>
      <c r="X774" s="73"/>
      <c r="Y774" s="73"/>
      <c r="Z774" s="73"/>
    </row>
    <row r="775" spans="1:26" ht="12.75" customHeight="1">
      <c r="A775" s="73"/>
      <c r="B775" s="73"/>
      <c r="C775" s="73"/>
      <c r="D775" s="73"/>
      <c r="E775" s="73"/>
      <c r="F775" s="590"/>
      <c r="G775" s="591"/>
      <c r="H775" s="988"/>
      <c r="I775" s="73"/>
      <c r="J775" s="73"/>
      <c r="K775" s="74"/>
      <c r="L775" s="74"/>
      <c r="M775" s="989"/>
      <c r="N775" s="74"/>
      <c r="O775" s="74"/>
      <c r="P775" s="74"/>
      <c r="Q775" s="74"/>
      <c r="R775" s="74"/>
      <c r="S775" s="73"/>
      <c r="T775" s="73"/>
      <c r="U775" s="73"/>
      <c r="V775" s="73"/>
      <c r="W775" s="73"/>
      <c r="X775" s="73"/>
      <c r="Y775" s="73"/>
      <c r="Z775" s="73"/>
    </row>
    <row r="776" spans="1:26" ht="12.75" customHeight="1">
      <c r="A776" s="73"/>
      <c r="B776" s="73"/>
      <c r="C776" s="73"/>
      <c r="D776" s="73"/>
      <c r="E776" s="73"/>
      <c r="F776" s="590"/>
      <c r="G776" s="591"/>
      <c r="H776" s="988"/>
      <c r="I776" s="73"/>
      <c r="J776" s="73"/>
      <c r="K776" s="74"/>
      <c r="L776" s="74"/>
      <c r="M776" s="989"/>
      <c r="N776" s="74"/>
      <c r="O776" s="74"/>
      <c r="P776" s="74"/>
      <c r="Q776" s="74"/>
      <c r="R776" s="74"/>
      <c r="S776" s="73"/>
      <c r="T776" s="73"/>
      <c r="U776" s="73"/>
      <c r="V776" s="73"/>
      <c r="W776" s="73"/>
      <c r="X776" s="73"/>
      <c r="Y776" s="73"/>
      <c r="Z776" s="73"/>
    </row>
    <row r="777" spans="1:26" ht="12.75" customHeight="1">
      <c r="A777" s="73"/>
      <c r="B777" s="73"/>
      <c r="C777" s="73"/>
      <c r="D777" s="73"/>
      <c r="E777" s="73"/>
      <c r="F777" s="590"/>
      <c r="G777" s="591"/>
      <c r="H777" s="988"/>
      <c r="I777" s="73"/>
      <c r="J777" s="73"/>
      <c r="K777" s="74"/>
      <c r="L777" s="74"/>
      <c r="M777" s="989"/>
      <c r="N777" s="74"/>
      <c r="O777" s="74"/>
      <c r="P777" s="74"/>
      <c r="Q777" s="74"/>
      <c r="R777" s="74"/>
      <c r="S777" s="73"/>
      <c r="T777" s="73"/>
      <c r="U777" s="73"/>
      <c r="V777" s="73"/>
      <c r="W777" s="73"/>
      <c r="X777" s="73"/>
      <c r="Y777" s="73"/>
      <c r="Z777" s="73"/>
    </row>
    <row r="778" spans="1:26" ht="12.75" customHeight="1">
      <c r="A778" s="73"/>
      <c r="B778" s="73"/>
      <c r="C778" s="73"/>
      <c r="D778" s="73"/>
      <c r="E778" s="73"/>
      <c r="F778" s="590"/>
      <c r="G778" s="591"/>
      <c r="H778" s="988"/>
      <c r="I778" s="73"/>
      <c r="J778" s="73"/>
      <c r="K778" s="74"/>
      <c r="L778" s="74"/>
      <c r="M778" s="989"/>
      <c r="N778" s="74"/>
      <c r="O778" s="74"/>
      <c r="P778" s="74"/>
      <c r="Q778" s="74"/>
      <c r="R778" s="74"/>
      <c r="S778" s="73"/>
      <c r="T778" s="73"/>
      <c r="U778" s="73"/>
      <c r="V778" s="73"/>
      <c r="W778" s="73"/>
      <c r="X778" s="73"/>
      <c r="Y778" s="73"/>
      <c r="Z778" s="73"/>
    </row>
    <row r="779" spans="1:26" ht="12.75" customHeight="1">
      <c r="A779" s="73"/>
      <c r="B779" s="73"/>
      <c r="C779" s="73"/>
      <c r="D779" s="73"/>
      <c r="E779" s="73"/>
      <c r="F779" s="590"/>
      <c r="G779" s="591"/>
      <c r="H779" s="988"/>
      <c r="I779" s="73"/>
      <c r="J779" s="73"/>
      <c r="K779" s="74"/>
      <c r="L779" s="74"/>
      <c r="M779" s="989"/>
      <c r="N779" s="74"/>
      <c r="O779" s="74"/>
      <c r="P779" s="74"/>
      <c r="Q779" s="74"/>
      <c r="R779" s="74"/>
      <c r="S779" s="73"/>
      <c r="T779" s="73"/>
      <c r="U779" s="73"/>
      <c r="V779" s="73"/>
      <c r="W779" s="73"/>
      <c r="X779" s="73"/>
      <c r="Y779" s="73"/>
      <c r="Z779" s="73"/>
    </row>
    <row r="780" spans="1:26" ht="12.75" customHeight="1">
      <c r="A780" s="73"/>
      <c r="B780" s="73"/>
      <c r="C780" s="73"/>
      <c r="D780" s="73"/>
      <c r="E780" s="73"/>
      <c r="F780" s="590"/>
      <c r="G780" s="591"/>
      <c r="H780" s="988"/>
      <c r="I780" s="73"/>
      <c r="J780" s="73"/>
      <c r="K780" s="74"/>
      <c r="L780" s="74"/>
      <c r="M780" s="989"/>
      <c r="N780" s="74"/>
      <c r="O780" s="74"/>
      <c r="P780" s="74"/>
      <c r="Q780" s="74"/>
      <c r="R780" s="74"/>
      <c r="S780" s="73"/>
      <c r="T780" s="73"/>
      <c r="U780" s="73"/>
      <c r="V780" s="73"/>
      <c r="W780" s="73"/>
      <c r="X780" s="73"/>
      <c r="Y780" s="73"/>
      <c r="Z780" s="73"/>
    </row>
    <row r="781" spans="1:26" ht="12.75" customHeight="1">
      <c r="A781" s="73"/>
      <c r="B781" s="73"/>
      <c r="C781" s="73"/>
      <c r="D781" s="73"/>
      <c r="E781" s="73"/>
      <c r="F781" s="590"/>
      <c r="G781" s="591"/>
      <c r="H781" s="988"/>
      <c r="I781" s="73"/>
      <c r="J781" s="73"/>
      <c r="K781" s="74"/>
      <c r="L781" s="74"/>
      <c r="M781" s="989"/>
      <c r="N781" s="74"/>
      <c r="O781" s="74"/>
      <c r="P781" s="74"/>
      <c r="Q781" s="74"/>
      <c r="R781" s="74"/>
      <c r="S781" s="73"/>
      <c r="T781" s="73"/>
      <c r="U781" s="73"/>
      <c r="V781" s="73"/>
      <c r="W781" s="73"/>
      <c r="X781" s="73"/>
      <c r="Y781" s="73"/>
      <c r="Z781" s="73"/>
    </row>
    <row r="782" spans="1:26" ht="12.75" customHeight="1">
      <c r="A782" s="73"/>
      <c r="B782" s="73"/>
      <c r="C782" s="73"/>
      <c r="D782" s="73"/>
      <c r="E782" s="73"/>
      <c r="F782" s="590"/>
      <c r="G782" s="591"/>
      <c r="H782" s="988"/>
      <c r="I782" s="73"/>
      <c r="J782" s="73"/>
      <c r="K782" s="74"/>
      <c r="L782" s="74"/>
      <c r="M782" s="989"/>
      <c r="N782" s="74"/>
      <c r="O782" s="74"/>
      <c r="P782" s="74"/>
      <c r="Q782" s="74"/>
      <c r="R782" s="74"/>
      <c r="S782" s="73"/>
      <c r="T782" s="73"/>
      <c r="U782" s="73"/>
      <c r="V782" s="73"/>
      <c r="W782" s="73"/>
      <c r="X782" s="73"/>
      <c r="Y782" s="73"/>
      <c r="Z782" s="73"/>
    </row>
    <row r="783" spans="1:26" ht="12.75" customHeight="1">
      <c r="A783" s="73"/>
      <c r="B783" s="73"/>
      <c r="C783" s="73"/>
      <c r="D783" s="73"/>
      <c r="E783" s="73"/>
      <c r="F783" s="590"/>
      <c r="G783" s="591"/>
      <c r="H783" s="988"/>
      <c r="I783" s="73"/>
      <c r="J783" s="73"/>
      <c r="K783" s="74"/>
      <c r="L783" s="74"/>
      <c r="M783" s="989"/>
      <c r="N783" s="74"/>
      <c r="O783" s="74"/>
      <c r="P783" s="74"/>
      <c r="Q783" s="74"/>
      <c r="R783" s="74"/>
      <c r="S783" s="73"/>
      <c r="T783" s="73"/>
      <c r="U783" s="73"/>
      <c r="V783" s="73"/>
      <c r="W783" s="73"/>
      <c r="X783" s="73"/>
      <c r="Y783" s="73"/>
      <c r="Z783" s="73"/>
    </row>
    <row r="784" spans="1:26" ht="12.75" customHeight="1">
      <c r="A784" s="73"/>
      <c r="B784" s="73"/>
      <c r="C784" s="73"/>
      <c r="D784" s="73"/>
      <c r="E784" s="73"/>
      <c r="F784" s="590"/>
      <c r="G784" s="591"/>
      <c r="H784" s="988"/>
      <c r="I784" s="73"/>
      <c r="J784" s="73"/>
      <c r="K784" s="74"/>
      <c r="L784" s="74"/>
      <c r="M784" s="989"/>
      <c r="N784" s="74"/>
      <c r="O784" s="74"/>
      <c r="P784" s="74"/>
      <c r="Q784" s="74"/>
      <c r="R784" s="74"/>
      <c r="S784" s="73"/>
      <c r="T784" s="73"/>
      <c r="U784" s="73"/>
      <c r="V784" s="73"/>
      <c r="W784" s="73"/>
      <c r="X784" s="73"/>
      <c r="Y784" s="73"/>
      <c r="Z784" s="73"/>
    </row>
    <row r="785" spans="1:26" ht="12.75" customHeight="1">
      <c r="A785" s="73"/>
      <c r="B785" s="73"/>
      <c r="C785" s="73"/>
      <c r="D785" s="73"/>
      <c r="E785" s="73"/>
      <c r="F785" s="590"/>
      <c r="G785" s="591"/>
      <c r="H785" s="988"/>
      <c r="I785" s="73"/>
      <c r="J785" s="73"/>
      <c r="K785" s="74"/>
      <c r="L785" s="74"/>
      <c r="M785" s="989"/>
      <c r="N785" s="74"/>
      <c r="O785" s="74"/>
      <c r="P785" s="74"/>
      <c r="Q785" s="74"/>
      <c r="R785" s="74"/>
      <c r="S785" s="73"/>
      <c r="T785" s="73"/>
      <c r="U785" s="73"/>
      <c r="V785" s="73"/>
      <c r="W785" s="73"/>
      <c r="X785" s="73"/>
      <c r="Y785" s="73"/>
      <c r="Z785" s="73"/>
    </row>
    <row r="786" spans="1:26" ht="12.75" customHeight="1">
      <c r="A786" s="73"/>
      <c r="B786" s="73"/>
      <c r="C786" s="73"/>
      <c r="D786" s="73"/>
      <c r="E786" s="73"/>
      <c r="F786" s="590"/>
      <c r="G786" s="591"/>
      <c r="H786" s="988"/>
      <c r="I786" s="73"/>
      <c r="J786" s="73"/>
      <c r="K786" s="74"/>
      <c r="L786" s="74"/>
      <c r="M786" s="989"/>
      <c r="N786" s="74"/>
      <c r="O786" s="74"/>
      <c r="P786" s="74"/>
      <c r="Q786" s="74"/>
      <c r="R786" s="74"/>
      <c r="S786" s="73"/>
      <c r="T786" s="73"/>
      <c r="U786" s="73"/>
      <c r="V786" s="73"/>
      <c r="W786" s="73"/>
      <c r="X786" s="73"/>
      <c r="Y786" s="73"/>
      <c r="Z786" s="73"/>
    </row>
    <row r="787" spans="1:26" ht="12.75" customHeight="1">
      <c r="A787" s="73"/>
      <c r="B787" s="73"/>
      <c r="C787" s="73"/>
      <c r="D787" s="73"/>
      <c r="E787" s="73"/>
      <c r="F787" s="590"/>
      <c r="G787" s="591"/>
      <c r="H787" s="988"/>
      <c r="I787" s="73"/>
      <c r="J787" s="73"/>
      <c r="K787" s="74"/>
      <c r="L787" s="74"/>
      <c r="M787" s="989"/>
      <c r="N787" s="74"/>
      <c r="O787" s="74"/>
      <c r="P787" s="74"/>
      <c r="Q787" s="74"/>
      <c r="R787" s="74"/>
      <c r="S787" s="73"/>
      <c r="T787" s="73"/>
      <c r="U787" s="73"/>
      <c r="V787" s="73"/>
      <c r="W787" s="73"/>
      <c r="X787" s="73"/>
      <c r="Y787" s="73"/>
      <c r="Z787" s="73"/>
    </row>
    <row r="788" spans="1:26" ht="12.75" customHeight="1">
      <c r="A788" s="73"/>
      <c r="B788" s="73"/>
      <c r="C788" s="73"/>
      <c r="D788" s="73"/>
      <c r="E788" s="73"/>
      <c r="F788" s="590"/>
      <c r="G788" s="591"/>
      <c r="H788" s="988"/>
      <c r="I788" s="73"/>
      <c r="J788" s="73"/>
      <c r="K788" s="74"/>
      <c r="L788" s="74"/>
      <c r="M788" s="989"/>
      <c r="N788" s="74"/>
      <c r="O788" s="74"/>
      <c r="P788" s="74"/>
      <c r="Q788" s="74"/>
      <c r="R788" s="74"/>
      <c r="S788" s="73"/>
      <c r="T788" s="73"/>
      <c r="U788" s="73"/>
      <c r="V788" s="73"/>
      <c r="W788" s="73"/>
      <c r="X788" s="73"/>
      <c r="Y788" s="73"/>
      <c r="Z788" s="73"/>
    </row>
    <row r="789" spans="1:26" ht="12.75" customHeight="1">
      <c r="A789" s="73"/>
      <c r="B789" s="73"/>
      <c r="C789" s="73"/>
      <c r="D789" s="73"/>
      <c r="E789" s="73"/>
      <c r="F789" s="590"/>
      <c r="G789" s="591"/>
      <c r="H789" s="988"/>
      <c r="I789" s="73"/>
      <c r="J789" s="73"/>
      <c r="K789" s="74"/>
      <c r="L789" s="74"/>
      <c r="M789" s="989"/>
      <c r="N789" s="74"/>
      <c r="O789" s="74"/>
      <c r="P789" s="74"/>
      <c r="Q789" s="74"/>
      <c r="R789" s="74"/>
      <c r="S789" s="73"/>
      <c r="T789" s="73"/>
      <c r="U789" s="73"/>
      <c r="V789" s="73"/>
      <c r="W789" s="73"/>
      <c r="X789" s="73"/>
      <c r="Y789" s="73"/>
      <c r="Z789" s="73"/>
    </row>
    <row r="790" spans="1:26" ht="12.75" customHeight="1">
      <c r="A790" s="73"/>
      <c r="B790" s="73"/>
      <c r="C790" s="73"/>
      <c r="D790" s="73"/>
      <c r="E790" s="73"/>
      <c r="F790" s="590"/>
      <c r="G790" s="591"/>
      <c r="H790" s="988"/>
      <c r="I790" s="73"/>
      <c r="J790" s="73"/>
      <c r="K790" s="74"/>
      <c r="L790" s="74"/>
      <c r="M790" s="989"/>
      <c r="N790" s="74"/>
      <c r="O790" s="74"/>
      <c r="P790" s="74"/>
      <c r="Q790" s="74"/>
      <c r="R790" s="74"/>
      <c r="S790" s="73"/>
      <c r="T790" s="73"/>
      <c r="U790" s="73"/>
      <c r="V790" s="73"/>
      <c r="W790" s="73"/>
      <c r="X790" s="73"/>
      <c r="Y790" s="73"/>
      <c r="Z790" s="73"/>
    </row>
    <row r="791" spans="1:26" ht="12.75" customHeight="1">
      <c r="A791" s="73"/>
      <c r="B791" s="73"/>
      <c r="C791" s="73"/>
      <c r="D791" s="73"/>
      <c r="E791" s="73"/>
      <c r="F791" s="590"/>
      <c r="G791" s="591"/>
      <c r="H791" s="988"/>
      <c r="I791" s="73"/>
      <c r="J791" s="73"/>
      <c r="K791" s="74"/>
      <c r="L791" s="74"/>
      <c r="M791" s="989"/>
      <c r="N791" s="74"/>
      <c r="O791" s="74"/>
      <c r="P791" s="74"/>
      <c r="Q791" s="74"/>
      <c r="R791" s="74"/>
      <c r="S791" s="73"/>
      <c r="T791" s="73"/>
      <c r="U791" s="73"/>
      <c r="V791" s="73"/>
      <c r="W791" s="73"/>
      <c r="X791" s="73"/>
      <c r="Y791" s="73"/>
      <c r="Z791" s="73"/>
    </row>
    <row r="792" spans="1:26" ht="12.75" customHeight="1">
      <c r="A792" s="73"/>
      <c r="B792" s="73"/>
      <c r="C792" s="73"/>
      <c r="D792" s="73"/>
      <c r="E792" s="73"/>
      <c r="F792" s="590"/>
      <c r="G792" s="591"/>
      <c r="H792" s="988"/>
      <c r="I792" s="73"/>
      <c r="J792" s="73"/>
      <c r="K792" s="74"/>
      <c r="L792" s="74"/>
      <c r="M792" s="989"/>
      <c r="N792" s="74"/>
      <c r="O792" s="74"/>
      <c r="P792" s="74"/>
      <c r="Q792" s="74"/>
      <c r="R792" s="74"/>
      <c r="S792" s="73"/>
      <c r="T792" s="73"/>
      <c r="U792" s="73"/>
      <c r="V792" s="73"/>
      <c r="W792" s="73"/>
      <c r="X792" s="73"/>
      <c r="Y792" s="73"/>
      <c r="Z792" s="73"/>
    </row>
    <row r="793" spans="1:26" ht="12.75" customHeight="1">
      <c r="A793" s="73"/>
      <c r="B793" s="73"/>
      <c r="C793" s="73"/>
      <c r="D793" s="73"/>
      <c r="E793" s="73"/>
      <c r="F793" s="590"/>
      <c r="G793" s="591"/>
      <c r="H793" s="988"/>
      <c r="I793" s="73"/>
      <c r="J793" s="73"/>
      <c r="K793" s="74"/>
      <c r="L793" s="74"/>
      <c r="M793" s="989"/>
      <c r="N793" s="74"/>
      <c r="O793" s="74"/>
      <c r="P793" s="74"/>
      <c r="Q793" s="74"/>
      <c r="R793" s="74"/>
      <c r="S793" s="73"/>
      <c r="T793" s="73"/>
      <c r="U793" s="73"/>
      <c r="V793" s="73"/>
      <c r="W793" s="73"/>
      <c r="X793" s="73"/>
      <c r="Y793" s="73"/>
      <c r="Z793" s="73"/>
    </row>
    <row r="794" spans="1:26" ht="12.75" customHeight="1">
      <c r="A794" s="73"/>
      <c r="B794" s="73"/>
      <c r="C794" s="73"/>
      <c r="D794" s="73"/>
      <c r="E794" s="73"/>
      <c r="F794" s="590"/>
      <c r="G794" s="591"/>
      <c r="H794" s="988"/>
      <c r="I794" s="73"/>
      <c r="J794" s="73"/>
      <c r="K794" s="74"/>
      <c r="L794" s="74"/>
      <c r="M794" s="989"/>
      <c r="N794" s="74"/>
      <c r="O794" s="74"/>
      <c r="P794" s="74"/>
      <c r="Q794" s="74"/>
      <c r="R794" s="74"/>
      <c r="S794" s="73"/>
      <c r="T794" s="73"/>
      <c r="U794" s="73"/>
      <c r="V794" s="73"/>
      <c r="W794" s="73"/>
      <c r="X794" s="73"/>
      <c r="Y794" s="73"/>
      <c r="Z794" s="73"/>
    </row>
    <row r="795" spans="1:26" ht="12.75" customHeight="1">
      <c r="A795" s="73"/>
      <c r="B795" s="73"/>
      <c r="C795" s="73"/>
      <c r="D795" s="73"/>
      <c r="E795" s="73"/>
      <c r="F795" s="590"/>
      <c r="G795" s="591"/>
      <c r="H795" s="988"/>
      <c r="I795" s="73"/>
      <c r="J795" s="73"/>
      <c r="K795" s="74"/>
      <c r="L795" s="74"/>
      <c r="M795" s="989"/>
      <c r="N795" s="74"/>
      <c r="O795" s="74"/>
      <c r="P795" s="74"/>
      <c r="Q795" s="74"/>
      <c r="R795" s="74"/>
      <c r="S795" s="73"/>
      <c r="T795" s="73"/>
      <c r="U795" s="73"/>
      <c r="V795" s="73"/>
      <c r="W795" s="73"/>
      <c r="X795" s="73"/>
      <c r="Y795" s="73"/>
      <c r="Z795" s="73"/>
    </row>
    <row r="796" spans="1:26" ht="12.75" customHeight="1">
      <c r="A796" s="73"/>
      <c r="B796" s="73"/>
      <c r="C796" s="73"/>
      <c r="D796" s="73"/>
      <c r="E796" s="73"/>
      <c r="F796" s="590"/>
      <c r="G796" s="591"/>
      <c r="H796" s="988"/>
      <c r="I796" s="73"/>
      <c r="J796" s="73"/>
      <c r="K796" s="74"/>
      <c r="L796" s="74"/>
      <c r="M796" s="989"/>
      <c r="N796" s="74"/>
      <c r="O796" s="74"/>
      <c r="P796" s="74"/>
      <c r="Q796" s="74"/>
      <c r="R796" s="74"/>
      <c r="S796" s="73"/>
      <c r="T796" s="73"/>
      <c r="U796" s="73"/>
      <c r="V796" s="73"/>
      <c r="W796" s="73"/>
      <c r="X796" s="73"/>
      <c r="Y796" s="73"/>
      <c r="Z796" s="73"/>
    </row>
    <row r="797" spans="1:26" ht="12.75" customHeight="1">
      <c r="A797" s="73"/>
      <c r="B797" s="73"/>
      <c r="C797" s="73"/>
      <c r="D797" s="73"/>
      <c r="E797" s="73"/>
      <c r="F797" s="590"/>
      <c r="G797" s="591"/>
      <c r="H797" s="988"/>
      <c r="I797" s="73"/>
      <c r="J797" s="73"/>
      <c r="K797" s="74"/>
      <c r="L797" s="74"/>
      <c r="M797" s="989"/>
      <c r="N797" s="74"/>
      <c r="O797" s="74"/>
      <c r="P797" s="74"/>
      <c r="Q797" s="74"/>
      <c r="R797" s="74"/>
      <c r="S797" s="73"/>
      <c r="T797" s="73"/>
      <c r="U797" s="73"/>
      <c r="V797" s="73"/>
      <c r="W797" s="73"/>
      <c r="X797" s="73"/>
      <c r="Y797" s="73"/>
      <c r="Z797" s="73"/>
    </row>
    <row r="798" spans="1:26" ht="12.75" customHeight="1">
      <c r="A798" s="73"/>
      <c r="B798" s="73"/>
      <c r="C798" s="73"/>
      <c r="D798" s="73"/>
      <c r="E798" s="73"/>
      <c r="F798" s="590"/>
      <c r="G798" s="591"/>
      <c r="H798" s="988"/>
      <c r="I798" s="73"/>
      <c r="J798" s="73"/>
      <c r="K798" s="74"/>
      <c r="L798" s="74"/>
      <c r="M798" s="989"/>
      <c r="N798" s="74"/>
      <c r="O798" s="74"/>
      <c r="P798" s="74"/>
      <c r="Q798" s="74"/>
      <c r="R798" s="74"/>
      <c r="S798" s="73"/>
      <c r="T798" s="73"/>
      <c r="U798" s="73"/>
      <c r="V798" s="73"/>
      <c r="W798" s="73"/>
      <c r="X798" s="73"/>
      <c r="Y798" s="73"/>
      <c r="Z798" s="73"/>
    </row>
    <row r="799" spans="1:26" ht="12.75" customHeight="1">
      <c r="A799" s="73"/>
      <c r="B799" s="73"/>
      <c r="C799" s="73"/>
      <c r="D799" s="73"/>
      <c r="E799" s="73"/>
      <c r="F799" s="590"/>
      <c r="G799" s="591"/>
      <c r="H799" s="988"/>
      <c r="I799" s="73"/>
      <c r="J799" s="73"/>
      <c r="K799" s="74"/>
      <c r="L799" s="74"/>
      <c r="M799" s="989"/>
      <c r="N799" s="74"/>
      <c r="O799" s="74"/>
      <c r="P799" s="74"/>
      <c r="Q799" s="74"/>
      <c r="R799" s="74"/>
      <c r="S799" s="73"/>
      <c r="T799" s="73"/>
      <c r="U799" s="73"/>
      <c r="V799" s="73"/>
      <c r="W799" s="73"/>
      <c r="X799" s="73"/>
      <c r="Y799" s="73"/>
      <c r="Z799" s="73"/>
    </row>
    <row r="800" spans="1:26" ht="12.75" customHeight="1">
      <c r="A800" s="73"/>
      <c r="B800" s="73"/>
      <c r="C800" s="73"/>
      <c r="D800" s="73"/>
      <c r="E800" s="73"/>
      <c r="F800" s="590"/>
      <c r="G800" s="591"/>
      <c r="H800" s="988"/>
      <c r="I800" s="73"/>
      <c r="J800" s="73"/>
      <c r="K800" s="74"/>
      <c r="L800" s="74"/>
      <c r="M800" s="989"/>
      <c r="N800" s="74"/>
      <c r="O800" s="74"/>
      <c r="P800" s="74"/>
      <c r="Q800" s="74"/>
      <c r="R800" s="74"/>
      <c r="S800" s="73"/>
      <c r="T800" s="73"/>
      <c r="U800" s="73"/>
      <c r="V800" s="73"/>
      <c r="W800" s="73"/>
      <c r="X800" s="73"/>
      <c r="Y800" s="73"/>
      <c r="Z800" s="73"/>
    </row>
    <row r="801" spans="1:26" ht="12.75" customHeight="1">
      <c r="A801" s="73"/>
      <c r="B801" s="73"/>
      <c r="C801" s="73"/>
      <c r="D801" s="73"/>
      <c r="E801" s="73"/>
      <c r="F801" s="590"/>
      <c r="G801" s="591"/>
      <c r="H801" s="988"/>
      <c r="I801" s="73"/>
      <c r="J801" s="73"/>
      <c r="K801" s="74"/>
      <c r="L801" s="74"/>
      <c r="M801" s="989"/>
      <c r="N801" s="74"/>
      <c r="O801" s="74"/>
      <c r="P801" s="74"/>
      <c r="Q801" s="74"/>
      <c r="R801" s="74"/>
      <c r="S801" s="73"/>
      <c r="T801" s="73"/>
      <c r="U801" s="73"/>
      <c r="V801" s="73"/>
      <c r="W801" s="73"/>
      <c r="X801" s="73"/>
      <c r="Y801" s="73"/>
      <c r="Z801" s="73"/>
    </row>
    <row r="802" spans="1:26" ht="12.75" customHeight="1">
      <c r="A802" s="73"/>
      <c r="B802" s="73"/>
      <c r="C802" s="73"/>
      <c r="D802" s="73"/>
      <c r="E802" s="73"/>
      <c r="F802" s="590"/>
      <c r="G802" s="591"/>
      <c r="H802" s="988"/>
      <c r="I802" s="73"/>
      <c r="J802" s="73"/>
      <c r="K802" s="74"/>
      <c r="L802" s="74"/>
      <c r="M802" s="989"/>
      <c r="N802" s="74"/>
      <c r="O802" s="74"/>
      <c r="P802" s="74"/>
      <c r="Q802" s="74"/>
      <c r="R802" s="74"/>
      <c r="S802" s="73"/>
      <c r="T802" s="73"/>
      <c r="U802" s="73"/>
      <c r="V802" s="73"/>
      <c r="W802" s="73"/>
      <c r="X802" s="73"/>
      <c r="Y802" s="73"/>
      <c r="Z802" s="73"/>
    </row>
    <row r="803" spans="1:26" ht="12.75" customHeight="1">
      <c r="A803" s="73"/>
      <c r="B803" s="73"/>
      <c r="C803" s="73"/>
      <c r="D803" s="73"/>
      <c r="E803" s="73"/>
      <c r="F803" s="590"/>
      <c r="G803" s="591"/>
      <c r="H803" s="988"/>
      <c r="I803" s="73"/>
      <c r="J803" s="73"/>
      <c r="K803" s="74"/>
      <c r="L803" s="74"/>
      <c r="M803" s="989"/>
      <c r="N803" s="74"/>
      <c r="O803" s="74"/>
      <c r="P803" s="74"/>
      <c r="Q803" s="74"/>
      <c r="R803" s="74"/>
      <c r="S803" s="73"/>
      <c r="T803" s="73"/>
      <c r="U803" s="73"/>
      <c r="V803" s="73"/>
      <c r="W803" s="73"/>
      <c r="X803" s="73"/>
      <c r="Y803" s="73"/>
      <c r="Z803" s="73"/>
    </row>
    <row r="804" spans="1:26" ht="12.75" customHeight="1">
      <c r="A804" s="73"/>
      <c r="B804" s="73"/>
      <c r="C804" s="73"/>
      <c r="D804" s="73"/>
      <c r="E804" s="73"/>
      <c r="F804" s="590"/>
      <c r="G804" s="591"/>
      <c r="H804" s="988"/>
      <c r="I804" s="73"/>
      <c r="J804" s="73"/>
      <c r="K804" s="74"/>
      <c r="L804" s="74"/>
      <c r="M804" s="989"/>
      <c r="N804" s="74"/>
      <c r="O804" s="74"/>
      <c r="P804" s="74"/>
      <c r="Q804" s="74"/>
      <c r="R804" s="74"/>
      <c r="S804" s="73"/>
      <c r="T804" s="73"/>
      <c r="U804" s="73"/>
      <c r="V804" s="73"/>
      <c r="W804" s="73"/>
      <c r="X804" s="73"/>
      <c r="Y804" s="73"/>
      <c r="Z804" s="73"/>
    </row>
    <row r="805" spans="1:26" ht="12.75" customHeight="1">
      <c r="A805" s="73"/>
      <c r="B805" s="73"/>
      <c r="C805" s="73"/>
      <c r="D805" s="73"/>
      <c r="E805" s="73"/>
      <c r="F805" s="590"/>
      <c r="G805" s="591"/>
      <c r="H805" s="988"/>
      <c r="I805" s="73"/>
      <c r="J805" s="73"/>
      <c r="K805" s="74"/>
      <c r="L805" s="74"/>
      <c r="M805" s="989"/>
      <c r="N805" s="74"/>
      <c r="O805" s="74"/>
      <c r="P805" s="74"/>
      <c r="Q805" s="74"/>
      <c r="R805" s="74"/>
      <c r="S805" s="73"/>
      <c r="T805" s="73"/>
      <c r="U805" s="73"/>
      <c r="V805" s="73"/>
      <c r="W805" s="73"/>
      <c r="X805" s="73"/>
      <c r="Y805" s="73"/>
      <c r="Z805" s="73"/>
    </row>
    <row r="806" spans="1:26" ht="12.75" customHeight="1">
      <c r="A806" s="73"/>
      <c r="B806" s="73"/>
      <c r="C806" s="73"/>
      <c r="D806" s="73"/>
      <c r="E806" s="73"/>
      <c r="F806" s="590"/>
      <c r="G806" s="591"/>
      <c r="H806" s="988"/>
      <c r="I806" s="73"/>
      <c r="J806" s="73"/>
      <c r="K806" s="74"/>
      <c r="L806" s="74"/>
      <c r="M806" s="989"/>
      <c r="N806" s="74"/>
      <c r="O806" s="74"/>
      <c r="P806" s="74"/>
      <c r="Q806" s="74"/>
      <c r="R806" s="74"/>
      <c r="S806" s="73"/>
      <c r="T806" s="73"/>
      <c r="U806" s="73"/>
      <c r="V806" s="73"/>
      <c r="W806" s="73"/>
      <c r="X806" s="73"/>
      <c r="Y806" s="73"/>
      <c r="Z806" s="73"/>
    </row>
    <row r="807" spans="1:26" ht="12.75" customHeight="1">
      <c r="A807" s="73"/>
      <c r="B807" s="73"/>
      <c r="C807" s="73"/>
      <c r="D807" s="73"/>
      <c r="E807" s="73"/>
      <c r="F807" s="590"/>
      <c r="G807" s="591"/>
      <c r="H807" s="988"/>
      <c r="I807" s="73"/>
      <c r="J807" s="73"/>
      <c r="K807" s="74"/>
      <c r="L807" s="74"/>
      <c r="M807" s="989"/>
      <c r="N807" s="74"/>
      <c r="O807" s="74"/>
      <c r="P807" s="74"/>
      <c r="Q807" s="74"/>
      <c r="R807" s="74"/>
      <c r="S807" s="73"/>
      <c r="T807" s="73"/>
      <c r="U807" s="73"/>
      <c r="V807" s="73"/>
      <c r="W807" s="73"/>
      <c r="X807" s="73"/>
      <c r="Y807" s="73"/>
      <c r="Z807" s="73"/>
    </row>
    <row r="808" spans="1:26" ht="12.75" customHeight="1">
      <c r="A808" s="73"/>
      <c r="B808" s="73"/>
      <c r="C808" s="73"/>
      <c r="D808" s="73"/>
      <c r="E808" s="73"/>
      <c r="F808" s="590"/>
      <c r="G808" s="591"/>
      <c r="H808" s="988"/>
      <c r="I808" s="73"/>
      <c r="J808" s="73"/>
      <c r="K808" s="74"/>
      <c r="L808" s="74"/>
      <c r="M808" s="989"/>
      <c r="N808" s="74"/>
      <c r="O808" s="74"/>
      <c r="P808" s="74"/>
      <c r="Q808" s="74"/>
      <c r="R808" s="74"/>
      <c r="S808" s="73"/>
      <c r="T808" s="73"/>
      <c r="U808" s="73"/>
      <c r="V808" s="73"/>
      <c r="W808" s="73"/>
      <c r="X808" s="73"/>
      <c r="Y808" s="73"/>
      <c r="Z808" s="73"/>
    </row>
    <row r="809" spans="1:26" ht="12.75" customHeight="1">
      <c r="A809" s="73"/>
      <c r="B809" s="73"/>
      <c r="C809" s="73"/>
      <c r="D809" s="73"/>
      <c r="E809" s="73"/>
      <c r="F809" s="590"/>
      <c r="G809" s="591"/>
      <c r="H809" s="988"/>
      <c r="I809" s="73"/>
      <c r="J809" s="73"/>
      <c r="K809" s="74"/>
      <c r="L809" s="74"/>
      <c r="M809" s="989"/>
      <c r="N809" s="74"/>
      <c r="O809" s="74"/>
      <c r="P809" s="74"/>
      <c r="Q809" s="74"/>
      <c r="R809" s="74"/>
      <c r="S809" s="73"/>
      <c r="T809" s="73"/>
      <c r="U809" s="73"/>
      <c r="V809" s="73"/>
      <c r="W809" s="73"/>
      <c r="X809" s="73"/>
      <c r="Y809" s="73"/>
      <c r="Z809" s="73"/>
    </row>
    <row r="810" spans="1:26" ht="12.75" customHeight="1">
      <c r="A810" s="73"/>
      <c r="B810" s="73"/>
      <c r="C810" s="73"/>
      <c r="D810" s="73"/>
      <c r="E810" s="73"/>
      <c r="F810" s="590"/>
      <c r="G810" s="591"/>
      <c r="H810" s="988"/>
      <c r="I810" s="73"/>
      <c r="J810" s="73"/>
      <c r="K810" s="74"/>
      <c r="L810" s="74"/>
      <c r="M810" s="989"/>
      <c r="N810" s="74"/>
      <c r="O810" s="74"/>
      <c r="P810" s="74"/>
      <c r="Q810" s="74"/>
      <c r="R810" s="74"/>
      <c r="S810" s="73"/>
      <c r="T810" s="73"/>
      <c r="U810" s="73"/>
      <c r="V810" s="73"/>
      <c r="W810" s="73"/>
      <c r="X810" s="73"/>
      <c r="Y810" s="73"/>
      <c r="Z810" s="73"/>
    </row>
    <row r="811" spans="1:26" ht="12.75" customHeight="1">
      <c r="A811" s="73"/>
      <c r="B811" s="73"/>
      <c r="C811" s="73"/>
      <c r="D811" s="73"/>
      <c r="E811" s="73"/>
      <c r="F811" s="590"/>
      <c r="G811" s="591"/>
      <c r="H811" s="988"/>
      <c r="I811" s="73"/>
      <c r="J811" s="73"/>
      <c r="K811" s="74"/>
      <c r="L811" s="74"/>
      <c r="M811" s="989"/>
      <c r="N811" s="74"/>
      <c r="O811" s="74"/>
      <c r="P811" s="74"/>
      <c r="Q811" s="74"/>
      <c r="R811" s="74"/>
      <c r="S811" s="73"/>
      <c r="T811" s="73"/>
      <c r="U811" s="73"/>
      <c r="V811" s="73"/>
      <c r="W811" s="73"/>
      <c r="X811" s="73"/>
      <c r="Y811" s="73"/>
      <c r="Z811" s="73"/>
    </row>
    <row r="812" spans="1:26" ht="12.75" customHeight="1">
      <c r="A812" s="73"/>
      <c r="B812" s="73"/>
      <c r="C812" s="73"/>
      <c r="D812" s="73"/>
      <c r="E812" s="73"/>
      <c r="F812" s="590"/>
      <c r="G812" s="591"/>
      <c r="H812" s="988"/>
      <c r="I812" s="73"/>
      <c r="J812" s="73"/>
      <c r="K812" s="74"/>
      <c r="L812" s="74"/>
      <c r="M812" s="989"/>
      <c r="N812" s="74"/>
      <c r="O812" s="74"/>
      <c r="P812" s="74"/>
      <c r="Q812" s="74"/>
      <c r="R812" s="74"/>
      <c r="S812" s="73"/>
      <c r="T812" s="73"/>
      <c r="U812" s="73"/>
      <c r="V812" s="73"/>
      <c r="W812" s="73"/>
      <c r="X812" s="73"/>
      <c r="Y812" s="73"/>
      <c r="Z812" s="73"/>
    </row>
    <row r="813" spans="1:26" ht="12.75" customHeight="1">
      <c r="A813" s="73"/>
      <c r="B813" s="73"/>
      <c r="C813" s="73"/>
      <c r="D813" s="73"/>
      <c r="E813" s="73"/>
      <c r="F813" s="590"/>
      <c r="G813" s="591"/>
      <c r="H813" s="988"/>
      <c r="I813" s="73"/>
      <c r="J813" s="73"/>
      <c r="K813" s="74"/>
      <c r="L813" s="74"/>
      <c r="M813" s="989"/>
      <c r="N813" s="74"/>
      <c r="O813" s="74"/>
      <c r="P813" s="74"/>
      <c r="Q813" s="74"/>
      <c r="R813" s="74"/>
      <c r="S813" s="73"/>
      <c r="T813" s="73"/>
      <c r="U813" s="73"/>
      <c r="V813" s="73"/>
      <c r="W813" s="73"/>
      <c r="X813" s="73"/>
      <c r="Y813" s="73"/>
      <c r="Z813" s="73"/>
    </row>
    <row r="814" spans="1:26" ht="12.75" customHeight="1">
      <c r="A814" s="73"/>
      <c r="B814" s="73"/>
      <c r="C814" s="73"/>
      <c r="D814" s="73"/>
      <c r="E814" s="73"/>
      <c r="F814" s="590"/>
      <c r="G814" s="591"/>
      <c r="H814" s="988"/>
      <c r="I814" s="73"/>
      <c r="J814" s="73"/>
      <c r="K814" s="74"/>
      <c r="L814" s="74"/>
      <c r="M814" s="989"/>
      <c r="N814" s="74"/>
      <c r="O814" s="74"/>
      <c r="P814" s="74"/>
      <c r="Q814" s="74"/>
      <c r="R814" s="74"/>
      <c r="S814" s="73"/>
      <c r="T814" s="73"/>
      <c r="U814" s="73"/>
      <c r="V814" s="73"/>
      <c r="W814" s="73"/>
      <c r="X814" s="73"/>
      <c r="Y814" s="73"/>
      <c r="Z814" s="73"/>
    </row>
    <row r="815" spans="1:26" ht="12.75" customHeight="1">
      <c r="A815" s="73"/>
      <c r="B815" s="73"/>
      <c r="C815" s="73"/>
      <c r="D815" s="73"/>
      <c r="E815" s="73"/>
      <c r="F815" s="590"/>
      <c r="G815" s="591"/>
      <c r="H815" s="988"/>
      <c r="I815" s="73"/>
      <c r="J815" s="73"/>
      <c r="K815" s="74"/>
      <c r="L815" s="74"/>
      <c r="M815" s="989"/>
      <c r="N815" s="74"/>
      <c r="O815" s="74"/>
      <c r="P815" s="74"/>
      <c r="Q815" s="74"/>
      <c r="R815" s="74"/>
      <c r="S815" s="73"/>
      <c r="T815" s="73"/>
      <c r="U815" s="73"/>
      <c r="V815" s="73"/>
      <c r="W815" s="73"/>
      <c r="X815" s="73"/>
      <c r="Y815" s="73"/>
      <c r="Z815" s="73"/>
    </row>
    <row r="816" spans="1:26" ht="12.75" customHeight="1">
      <c r="A816" s="73"/>
      <c r="B816" s="73"/>
      <c r="C816" s="73"/>
      <c r="D816" s="73"/>
      <c r="E816" s="73"/>
      <c r="F816" s="590"/>
      <c r="G816" s="591"/>
      <c r="H816" s="988"/>
      <c r="I816" s="73"/>
      <c r="J816" s="73"/>
      <c r="K816" s="74"/>
      <c r="L816" s="74"/>
      <c r="M816" s="989"/>
      <c r="N816" s="74"/>
      <c r="O816" s="74"/>
      <c r="P816" s="74"/>
      <c r="Q816" s="74"/>
      <c r="R816" s="74"/>
      <c r="S816" s="73"/>
      <c r="T816" s="73"/>
      <c r="U816" s="73"/>
      <c r="V816" s="73"/>
      <c r="W816" s="73"/>
      <c r="X816" s="73"/>
      <c r="Y816" s="73"/>
      <c r="Z816" s="73"/>
    </row>
    <row r="817" spans="1:26" ht="12.75" customHeight="1">
      <c r="A817" s="73"/>
      <c r="B817" s="73"/>
      <c r="C817" s="73"/>
      <c r="D817" s="73"/>
      <c r="E817" s="73"/>
      <c r="F817" s="590"/>
      <c r="G817" s="591"/>
      <c r="H817" s="988"/>
      <c r="I817" s="73"/>
      <c r="J817" s="73"/>
      <c r="K817" s="74"/>
      <c r="L817" s="74"/>
      <c r="M817" s="989"/>
      <c r="N817" s="74"/>
      <c r="O817" s="74"/>
      <c r="P817" s="74"/>
      <c r="Q817" s="74"/>
      <c r="R817" s="74"/>
      <c r="S817" s="73"/>
      <c r="T817" s="73"/>
      <c r="U817" s="73"/>
      <c r="V817" s="73"/>
      <c r="W817" s="73"/>
      <c r="X817" s="73"/>
      <c r="Y817" s="73"/>
      <c r="Z817" s="73"/>
    </row>
    <row r="818" spans="1:26" ht="12.75" customHeight="1">
      <c r="A818" s="73"/>
      <c r="B818" s="73"/>
      <c r="C818" s="73"/>
      <c r="D818" s="73"/>
      <c r="E818" s="73"/>
      <c r="F818" s="590"/>
      <c r="G818" s="591"/>
      <c r="H818" s="988"/>
      <c r="I818" s="73"/>
      <c r="J818" s="73"/>
      <c r="K818" s="74"/>
      <c r="L818" s="74"/>
      <c r="M818" s="989"/>
      <c r="N818" s="74"/>
      <c r="O818" s="74"/>
      <c r="P818" s="74"/>
      <c r="Q818" s="74"/>
      <c r="R818" s="74"/>
      <c r="S818" s="73"/>
      <c r="T818" s="73"/>
      <c r="U818" s="73"/>
      <c r="V818" s="73"/>
      <c r="W818" s="73"/>
      <c r="X818" s="73"/>
      <c r="Y818" s="73"/>
      <c r="Z818" s="73"/>
    </row>
    <row r="819" spans="1:26" ht="12.75" customHeight="1">
      <c r="A819" s="73"/>
      <c r="B819" s="73"/>
      <c r="C819" s="73"/>
      <c r="D819" s="73"/>
      <c r="E819" s="73"/>
      <c r="F819" s="590"/>
      <c r="G819" s="591"/>
      <c r="H819" s="988"/>
      <c r="I819" s="73"/>
      <c r="J819" s="73"/>
      <c r="K819" s="74"/>
      <c r="L819" s="74"/>
      <c r="M819" s="989"/>
      <c r="N819" s="74"/>
      <c r="O819" s="74"/>
      <c r="P819" s="74"/>
      <c r="Q819" s="74"/>
      <c r="R819" s="74"/>
      <c r="S819" s="73"/>
      <c r="T819" s="73"/>
      <c r="U819" s="73"/>
      <c r="V819" s="73"/>
      <c r="W819" s="73"/>
      <c r="X819" s="73"/>
      <c r="Y819" s="73"/>
      <c r="Z819" s="73"/>
    </row>
    <row r="820" spans="1:26" ht="12.75" customHeight="1">
      <c r="A820" s="73"/>
      <c r="B820" s="73"/>
      <c r="C820" s="73"/>
      <c r="D820" s="73"/>
      <c r="E820" s="73"/>
      <c r="F820" s="590"/>
      <c r="G820" s="591"/>
      <c r="H820" s="988"/>
      <c r="I820" s="73"/>
      <c r="J820" s="73"/>
      <c r="K820" s="74"/>
      <c r="L820" s="74"/>
      <c r="M820" s="989"/>
      <c r="N820" s="74"/>
      <c r="O820" s="74"/>
      <c r="P820" s="74"/>
      <c r="Q820" s="74"/>
      <c r="R820" s="74"/>
      <c r="S820" s="73"/>
      <c r="T820" s="73"/>
      <c r="U820" s="73"/>
      <c r="V820" s="73"/>
      <c r="W820" s="73"/>
      <c r="X820" s="73"/>
      <c r="Y820" s="73"/>
      <c r="Z820" s="73"/>
    </row>
    <row r="821" spans="1:26" ht="12.75" customHeight="1">
      <c r="A821" s="73"/>
      <c r="B821" s="73"/>
      <c r="C821" s="73"/>
      <c r="D821" s="73"/>
      <c r="E821" s="73"/>
      <c r="F821" s="590"/>
      <c r="G821" s="591"/>
      <c r="H821" s="988"/>
      <c r="I821" s="73"/>
      <c r="J821" s="73"/>
      <c r="K821" s="74"/>
      <c r="L821" s="74"/>
      <c r="M821" s="989"/>
      <c r="N821" s="74"/>
      <c r="O821" s="74"/>
      <c r="P821" s="74"/>
      <c r="Q821" s="74"/>
      <c r="R821" s="74"/>
      <c r="S821" s="73"/>
      <c r="T821" s="73"/>
      <c r="U821" s="73"/>
      <c r="V821" s="73"/>
      <c r="W821" s="73"/>
      <c r="X821" s="73"/>
      <c r="Y821" s="73"/>
      <c r="Z821" s="73"/>
    </row>
    <row r="822" spans="1:26" ht="12.75" customHeight="1">
      <c r="A822" s="73"/>
      <c r="B822" s="73"/>
      <c r="C822" s="73"/>
      <c r="D822" s="73"/>
      <c r="E822" s="73"/>
      <c r="F822" s="590"/>
      <c r="G822" s="591"/>
      <c r="H822" s="988"/>
      <c r="I822" s="73"/>
      <c r="J822" s="73"/>
      <c r="K822" s="74"/>
      <c r="L822" s="74"/>
      <c r="M822" s="989"/>
      <c r="N822" s="74"/>
      <c r="O822" s="74"/>
      <c r="P822" s="74"/>
      <c r="Q822" s="74"/>
      <c r="R822" s="74"/>
      <c r="S822" s="73"/>
      <c r="T822" s="73"/>
      <c r="U822" s="73"/>
      <c r="V822" s="73"/>
      <c r="W822" s="73"/>
      <c r="X822" s="73"/>
      <c r="Y822" s="73"/>
      <c r="Z822" s="73"/>
    </row>
    <row r="823" spans="1:26" ht="12.75" customHeight="1">
      <c r="A823" s="73"/>
      <c r="B823" s="73"/>
      <c r="C823" s="73"/>
      <c r="D823" s="73"/>
      <c r="E823" s="73"/>
      <c r="F823" s="590"/>
      <c r="G823" s="591"/>
      <c r="H823" s="988"/>
      <c r="I823" s="73"/>
      <c r="J823" s="73"/>
      <c r="K823" s="74"/>
      <c r="L823" s="74"/>
      <c r="M823" s="989"/>
      <c r="N823" s="74"/>
      <c r="O823" s="74"/>
      <c r="P823" s="74"/>
      <c r="Q823" s="74"/>
      <c r="R823" s="74"/>
      <c r="S823" s="73"/>
      <c r="T823" s="73"/>
      <c r="U823" s="73"/>
      <c r="V823" s="73"/>
      <c r="W823" s="73"/>
      <c r="X823" s="73"/>
      <c r="Y823" s="73"/>
      <c r="Z823" s="73"/>
    </row>
    <row r="824" spans="1:26" ht="12.75" customHeight="1">
      <c r="A824" s="73"/>
      <c r="B824" s="73"/>
      <c r="C824" s="73"/>
      <c r="D824" s="73"/>
      <c r="E824" s="73"/>
      <c r="F824" s="590"/>
      <c r="G824" s="591"/>
      <c r="H824" s="988"/>
      <c r="I824" s="73"/>
      <c r="J824" s="73"/>
      <c r="K824" s="74"/>
      <c r="L824" s="74"/>
      <c r="M824" s="989"/>
      <c r="N824" s="74"/>
      <c r="O824" s="74"/>
      <c r="P824" s="74"/>
      <c r="Q824" s="74"/>
      <c r="R824" s="74"/>
      <c r="S824" s="73"/>
      <c r="T824" s="73"/>
      <c r="U824" s="73"/>
      <c r="V824" s="73"/>
      <c r="W824" s="73"/>
      <c r="X824" s="73"/>
      <c r="Y824" s="73"/>
      <c r="Z824" s="73"/>
    </row>
    <row r="825" spans="1:26" ht="12.75" customHeight="1">
      <c r="A825" s="73"/>
      <c r="B825" s="73"/>
      <c r="C825" s="73"/>
      <c r="D825" s="73"/>
      <c r="E825" s="73"/>
      <c r="F825" s="590"/>
      <c r="G825" s="591"/>
      <c r="H825" s="988"/>
      <c r="I825" s="73"/>
      <c r="J825" s="73"/>
      <c r="K825" s="74"/>
      <c r="L825" s="74"/>
      <c r="M825" s="989"/>
      <c r="N825" s="74"/>
      <c r="O825" s="74"/>
      <c r="P825" s="74"/>
      <c r="Q825" s="74"/>
      <c r="R825" s="74"/>
      <c r="S825" s="73"/>
      <c r="T825" s="73"/>
      <c r="U825" s="73"/>
      <c r="V825" s="73"/>
      <c r="W825" s="73"/>
      <c r="X825" s="73"/>
      <c r="Y825" s="73"/>
      <c r="Z825" s="73"/>
    </row>
    <row r="826" spans="1:26" ht="12.75" customHeight="1">
      <c r="A826" s="73"/>
      <c r="B826" s="73"/>
      <c r="C826" s="73"/>
      <c r="D826" s="73"/>
      <c r="E826" s="73"/>
      <c r="F826" s="590"/>
      <c r="G826" s="591"/>
      <c r="H826" s="988"/>
      <c r="I826" s="73"/>
      <c r="J826" s="73"/>
      <c r="K826" s="74"/>
      <c r="L826" s="74"/>
      <c r="M826" s="989"/>
      <c r="N826" s="74"/>
      <c r="O826" s="74"/>
      <c r="P826" s="74"/>
      <c r="Q826" s="74"/>
      <c r="R826" s="74"/>
      <c r="S826" s="73"/>
      <c r="T826" s="73"/>
      <c r="U826" s="73"/>
      <c r="V826" s="73"/>
      <c r="W826" s="73"/>
      <c r="X826" s="73"/>
      <c r="Y826" s="73"/>
      <c r="Z826" s="73"/>
    </row>
    <row r="827" spans="1:26" ht="12.75" customHeight="1">
      <c r="A827" s="73"/>
      <c r="B827" s="73"/>
      <c r="C827" s="73"/>
      <c r="D827" s="73"/>
      <c r="E827" s="73"/>
      <c r="F827" s="590"/>
      <c r="G827" s="591"/>
      <c r="H827" s="988"/>
      <c r="I827" s="73"/>
      <c r="J827" s="73"/>
      <c r="K827" s="74"/>
      <c r="L827" s="74"/>
      <c r="M827" s="989"/>
      <c r="N827" s="74"/>
      <c r="O827" s="74"/>
      <c r="P827" s="74"/>
      <c r="Q827" s="74"/>
      <c r="R827" s="74"/>
      <c r="S827" s="73"/>
      <c r="T827" s="73"/>
      <c r="U827" s="73"/>
      <c r="V827" s="73"/>
      <c r="W827" s="73"/>
      <c r="X827" s="73"/>
      <c r="Y827" s="73"/>
      <c r="Z827" s="73"/>
    </row>
    <row r="828" spans="1:26" ht="12.75" customHeight="1">
      <c r="A828" s="73"/>
      <c r="B828" s="73"/>
      <c r="C828" s="73"/>
      <c r="D828" s="73"/>
      <c r="E828" s="73"/>
      <c r="F828" s="590"/>
      <c r="G828" s="591"/>
      <c r="H828" s="988"/>
      <c r="I828" s="73"/>
      <c r="J828" s="73"/>
      <c r="K828" s="74"/>
      <c r="L828" s="74"/>
      <c r="M828" s="989"/>
      <c r="N828" s="74"/>
      <c r="O828" s="74"/>
      <c r="P828" s="74"/>
      <c r="Q828" s="74"/>
      <c r="R828" s="74"/>
      <c r="S828" s="73"/>
      <c r="T828" s="73"/>
      <c r="U828" s="73"/>
      <c r="V828" s="73"/>
      <c r="W828" s="73"/>
      <c r="X828" s="73"/>
      <c r="Y828" s="73"/>
      <c r="Z828" s="73"/>
    </row>
    <row r="829" spans="1:26" ht="12.75" customHeight="1">
      <c r="A829" s="73"/>
      <c r="B829" s="73"/>
      <c r="C829" s="73"/>
      <c r="D829" s="73"/>
      <c r="E829" s="73"/>
      <c r="F829" s="590"/>
      <c r="G829" s="591"/>
      <c r="H829" s="988"/>
      <c r="I829" s="73"/>
      <c r="J829" s="73"/>
      <c r="K829" s="74"/>
      <c r="L829" s="74"/>
      <c r="M829" s="989"/>
      <c r="N829" s="74"/>
      <c r="O829" s="74"/>
      <c r="P829" s="74"/>
      <c r="Q829" s="74"/>
      <c r="R829" s="74"/>
      <c r="S829" s="73"/>
      <c r="T829" s="73"/>
      <c r="U829" s="73"/>
      <c r="V829" s="73"/>
      <c r="W829" s="73"/>
      <c r="X829" s="73"/>
      <c r="Y829" s="73"/>
      <c r="Z829" s="73"/>
    </row>
    <row r="830" spans="1:26" ht="12.75" customHeight="1">
      <c r="A830" s="73"/>
      <c r="B830" s="73"/>
      <c r="C830" s="73"/>
      <c r="D830" s="73"/>
      <c r="E830" s="73"/>
      <c r="F830" s="590"/>
      <c r="G830" s="591"/>
      <c r="H830" s="988"/>
      <c r="I830" s="73"/>
      <c r="J830" s="73"/>
      <c r="K830" s="74"/>
      <c r="L830" s="74"/>
      <c r="M830" s="989"/>
      <c r="N830" s="74"/>
      <c r="O830" s="74"/>
      <c r="P830" s="74"/>
      <c r="Q830" s="74"/>
      <c r="R830" s="74"/>
      <c r="S830" s="73"/>
      <c r="T830" s="73"/>
      <c r="U830" s="73"/>
      <c r="V830" s="73"/>
      <c r="W830" s="73"/>
      <c r="X830" s="73"/>
      <c r="Y830" s="73"/>
      <c r="Z830" s="73"/>
    </row>
    <row r="831" spans="1:26" ht="12.75" customHeight="1">
      <c r="A831" s="73"/>
      <c r="B831" s="73"/>
      <c r="C831" s="73"/>
      <c r="D831" s="73"/>
      <c r="E831" s="73"/>
      <c r="F831" s="590"/>
      <c r="G831" s="591"/>
      <c r="H831" s="988"/>
      <c r="I831" s="73"/>
      <c r="J831" s="73"/>
      <c r="K831" s="74"/>
      <c r="L831" s="74"/>
      <c r="M831" s="989"/>
      <c r="N831" s="74"/>
      <c r="O831" s="74"/>
      <c r="P831" s="74"/>
      <c r="Q831" s="74"/>
      <c r="R831" s="74"/>
      <c r="S831" s="73"/>
      <c r="T831" s="73"/>
      <c r="U831" s="73"/>
      <c r="V831" s="73"/>
      <c r="W831" s="73"/>
      <c r="X831" s="73"/>
      <c r="Y831" s="73"/>
      <c r="Z831" s="73"/>
    </row>
    <row r="832" spans="1:26" ht="12.75" customHeight="1">
      <c r="A832" s="73"/>
      <c r="B832" s="73"/>
      <c r="C832" s="73"/>
      <c r="D832" s="73"/>
      <c r="E832" s="73"/>
      <c r="F832" s="590"/>
      <c r="G832" s="591"/>
      <c r="H832" s="988"/>
      <c r="I832" s="73"/>
      <c r="J832" s="73"/>
      <c r="K832" s="74"/>
      <c r="L832" s="74"/>
      <c r="M832" s="989"/>
      <c r="N832" s="74"/>
      <c r="O832" s="74"/>
      <c r="P832" s="74"/>
      <c r="Q832" s="74"/>
      <c r="R832" s="74"/>
      <c r="S832" s="73"/>
      <c r="T832" s="73"/>
      <c r="U832" s="73"/>
      <c r="V832" s="73"/>
      <c r="W832" s="73"/>
      <c r="X832" s="73"/>
      <c r="Y832" s="73"/>
      <c r="Z832" s="73"/>
    </row>
    <row r="833" spans="1:26" ht="12.75" customHeight="1">
      <c r="A833" s="73"/>
      <c r="B833" s="73"/>
      <c r="C833" s="73"/>
      <c r="D833" s="73"/>
      <c r="E833" s="73"/>
      <c r="F833" s="590"/>
      <c r="G833" s="591"/>
      <c r="H833" s="988"/>
      <c r="I833" s="73"/>
      <c r="J833" s="73"/>
      <c r="K833" s="74"/>
      <c r="L833" s="74"/>
      <c r="M833" s="989"/>
      <c r="N833" s="74"/>
      <c r="O833" s="74"/>
      <c r="P833" s="74"/>
      <c r="Q833" s="74"/>
      <c r="R833" s="74"/>
      <c r="S833" s="73"/>
      <c r="T833" s="73"/>
      <c r="U833" s="73"/>
      <c r="V833" s="73"/>
      <c r="W833" s="73"/>
      <c r="X833" s="73"/>
      <c r="Y833" s="73"/>
      <c r="Z833" s="73"/>
    </row>
    <row r="834" spans="1:26" ht="12.75" customHeight="1">
      <c r="A834" s="73"/>
      <c r="B834" s="73"/>
      <c r="C834" s="73"/>
      <c r="D834" s="73"/>
      <c r="E834" s="73"/>
      <c r="F834" s="590"/>
      <c r="G834" s="591"/>
      <c r="H834" s="988"/>
      <c r="I834" s="73"/>
      <c r="J834" s="73"/>
      <c r="K834" s="74"/>
      <c r="L834" s="74"/>
      <c r="M834" s="989"/>
      <c r="N834" s="74"/>
      <c r="O834" s="74"/>
      <c r="P834" s="74"/>
      <c r="Q834" s="74"/>
      <c r="R834" s="74"/>
      <c r="S834" s="73"/>
      <c r="T834" s="73"/>
      <c r="U834" s="73"/>
      <c r="V834" s="73"/>
      <c r="W834" s="73"/>
      <c r="X834" s="73"/>
      <c r="Y834" s="73"/>
      <c r="Z834" s="73"/>
    </row>
    <row r="835" spans="1:26" ht="12.75" customHeight="1">
      <c r="A835" s="73"/>
      <c r="B835" s="73"/>
      <c r="C835" s="73"/>
      <c r="D835" s="73"/>
      <c r="E835" s="73"/>
      <c r="F835" s="590"/>
      <c r="G835" s="591"/>
      <c r="H835" s="988"/>
      <c r="I835" s="73"/>
      <c r="J835" s="73"/>
      <c r="K835" s="74"/>
      <c r="L835" s="74"/>
      <c r="M835" s="989"/>
      <c r="N835" s="74"/>
      <c r="O835" s="74"/>
      <c r="P835" s="74"/>
      <c r="Q835" s="74"/>
      <c r="R835" s="74"/>
      <c r="S835" s="73"/>
      <c r="T835" s="73"/>
      <c r="U835" s="73"/>
      <c r="V835" s="73"/>
      <c r="W835" s="73"/>
      <c r="X835" s="73"/>
      <c r="Y835" s="73"/>
      <c r="Z835" s="73"/>
    </row>
    <row r="836" spans="1:26" ht="12.75" customHeight="1">
      <c r="A836" s="73"/>
      <c r="B836" s="73"/>
      <c r="C836" s="73"/>
      <c r="D836" s="73"/>
      <c r="E836" s="73"/>
      <c r="F836" s="590"/>
      <c r="G836" s="591"/>
      <c r="H836" s="988"/>
      <c r="I836" s="73"/>
      <c r="J836" s="73"/>
      <c r="K836" s="74"/>
      <c r="L836" s="74"/>
      <c r="M836" s="989"/>
      <c r="N836" s="74"/>
      <c r="O836" s="74"/>
      <c r="P836" s="74"/>
      <c r="Q836" s="74"/>
      <c r="R836" s="74"/>
      <c r="S836" s="73"/>
      <c r="T836" s="73"/>
      <c r="U836" s="73"/>
      <c r="V836" s="73"/>
      <c r="W836" s="73"/>
      <c r="X836" s="73"/>
      <c r="Y836" s="73"/>
      <c r="Z836" s="73"/>
    </row>
    <row r="837" spans="1:26" ht="12.75" customHeight="1">
      <c r="A837" s="73"/>
      <c r="B837" s="73"/>
      <c r="C837" s="73"/>
      <c r="D837" s="73"/>
      <c r="E837" s="73"/>
      <c r="F837" s="590"/>
      <c r="G837" s="591"/>
      <c r="H837" s="988"/>
      <c r="I837" s="73"/>
      <c r="J837" s="73"/>
      <c r="K837" s="74"/>
      <c r="L837" s="74"/>
      <c r="M837" s="989"/>
      <c r="N837" s="74"/>
      <c r="O837" s="74"/>
      <c r="P837" s="74"/>
      <c r="Q837" s="74"/>
      <c r="R837" s="74"/>
      <c r="S837" s="73"/>
      <c r="T837" s="73"/>
      <c r="U837" s="73"/>
      <c r="V837" s="73"/>
      <c r="W837" s="73"/>
      <c r="X837" s="73"/>
      <c r="Y837" s="73"/>
      <c r="Z837" s="73"/>
    </row>
    <row r="838" spans="1:26" ht="12.75" customHeight="1">
      <c r="A838" s="73"/>
      <c r="B838" s="73"/>
      <c r="C838" s="73"/>
      <c r="D838" s="73"/>
      <c r="E838" s="73"/>
      <c r="F838" s="590"/>
      <c r="G838" s="591"/>
      <c r="H838" s="988"/>
      <c r="I838" s="73"/>
      <c r="J838" s="73"/>
      <c r="K838" s="74"/>
      <c r="L838" s="74"/>
      <c r="M838" s="989"/>
      <c r="N838" s="74"/>
      <c r="O838" s="74"/>
      <c r="P838" s="74"/>
      <c r="Q838" s="74"/>
      <c r="R838" s="74"/>
      <c r="S838" s="73"/>
      <c r="T838" s="73"/>
      <c r="U838" s="73"/>
      <c r="V838" s="73"/>
      <c r="W838" s="73"/>
      <c r="X838" s="73"/>
      <c r="Y838" s="73"/>
      <c r="Z838" s="73"/>
    </row>
    <row r="839" spans="1:26" ht="12.75" customHeight="1">
      <c r="A839" s="73"/>
      <c r="B839" s="73"/>
      <c r="C839" s="73"/>
      <c r="D839" s="73"/>
      <c r="E839" s="73"/>
      <c r="F839" s="590"/>
      <c r="G839" s="591"/>
      <c r="H839" s="988"/>
      <c r="I839" s="73"/>
      <c r="J839" s="73"/>
      <c r="K839" s="74"/>
      <c r="L839" s="74"/>
      <c r="M839" s="989"/>
      <c r="N839" s="74"/>
      <c r="O839" s="74"/>
      <c r="P839" s="74"/>
      <c r="Q839" s="74"/>
      <c r="R839" s="74"/>
      <c r="S839" s="73"/>
      <c r="T839" s="73"/>
      <c r="U839" s="73"/>
      <c r="V839" s="73"/>
      <c r="W839" s="73"/>
      <c r="X839" s="73"/>
      <c r="Y839" s="73"/>
      <c r="Z839" s="73"/>
    </row>
    <row r="840" spans="1:26" ht="12.75" customHeight="1">
      <c r="A840" s="73"/>
      <c r="B840" s="73"/>
      <c r="C840" s="73"/>
      <c r="D840" s="73"/>
      <c r="E840" s="73"/>
      <c r="F840" s="590"/>
      <c r="G840" s="591"/>
      <c r="H840" s="988"/>
      <c r="I840" s="73"/>
      <c r="J840" s="73"/>
      <c r="K840" s="74"/>
      <c r="L840" s="74"/>
      <c r="M840" s="989"/>
      <c r="N840" s="74"/>
      <c r="O840" s="74"/>
      <c r="P840" s="74"/>
      <c r="Q840" s="74"/>
      <c r="R840" s="74"/>
      <c r="S840" s="73"/>
      <c r="T840" s="73"/>
      <c r="U840" s="73"/>
      <c r="V840" s="73"/>
      <c r="W840" s="73"/>
      <c r="X840" s="73"/>
      <c r="Y840" s="73"/>
      <c r="Z840" s="73"/>
    </row>
    <row r="841" spans="1:26" ht="12.75" customHeight="1">
      <c r="A841" s="73"/>
      <c r="B841" s="73"/>
      <c r="C841" s="73"/>
      <c r="D841" s="73"/>
      <c r="E841" s="73"/>
      <c r="F841" s="590"/>
      <c r="G841" s="591"/>
      <c r="H841" s="988"/>
      <c r="I841" s="73"/>
      <c r="J841" s="73"/>
      <c r="K841" s="74"/>
      <c r="L841" s="74"/>
      <c r="M841" s="989"/>
      <c r="N841" s="74"/>
      <c r="O841" s="74"/>
      <c r="P841" s="74"/>
      <c r="Q841" s="74"/>
      <c r="R841" s="74"/>
      <c r="S841" s="73"/>
      <c r="T841" s="73"/>
      <c r="U841" s="73"/>
      <c r="V841" s="73"/>
      <c r="W841" s="73"/>
      <c r="X841" s="73"/>
      <c r="Y841" s="73"/>
      <c r="Z841" s="73"/>
    </row>
    <row r="842" spans="1:26" ht="12.75" customHeight="1">
      <c r="A842" s="73"/>
      <c r="B842" s="73"/>
      <c r="C842" s="73"/>
      <c r="D842" s="73"/>
      <c r="E842" s="73"/>
      <c r="F842" s="590"/>
      <c r="G842" s="591"/>
      <c r="H842" s="988"/>
      <c r="I842" s="73"/>
      <c r="J842" s="73"/>
      <c r="K842" s="74"/>
      <c r="L842" s="74"/>
      <c r="M842" s="989"/>
      <c r="N842" s="74"/>
      <c r="O842" s="74"/>
      <c r="P842" s="74"/>
      <c r="Q842" s="74"/>
      <c r="R842" s="74"/>
      <c r="S842" s="73"/>
      <c r="T842" s="73"/>
      <c r="U842" s="73"/>
      <c r="V842" s="73"/>
      <c r="W842" s="73"/>
      <c r="X842" s="73"/>
      <c r="Y842" s="73"/>
      <c r="Z842" s="73"/>
    </row>
    <row r="843" spans="1:26" ht="12.75" customHeight="1">
      <c r="A843" s="73"/>
      <c r="B843" s="73"/>
      <c r="C843" s="73"/>
      <c r="D843" s="73"/>
      <c r="E843" s="73"/>
      <c r="F843" s="590"/>
      <c r="G843" s="591"/>
      <c r="H843" s="988"/>
      <c r="I843" s="73"/>
      <c r="J843" s="73"/>
      <c r="K843" s="74"/>
      <c r="L843" s="74"/>
      <c r="M843" s="989"/>
      <c r="N843" s="74"/>
      <c r="O843" s="74"/>
      <c r="P843" s="74"/>
      <c r="Q843" s="74"/>
      <c r="R843" s="74"/>
      <c r="S843" s="73"/>
      <c r="T843" s="73"/>
      <c r="U843" s="73"/>
      <c r="V843" s="73"/>
      <c r="W843" s="73"/>
      <c r="X843" s="73"/>
      <c r="Y843" s="73"/>
      <c r="Z843" s="73"/>
    </row>
    <row r="844" spans="1:26" ht="12.75" customHeight="1">
      <c r="A844" s="73"/>
      <c r="B844" s="73"/>
      <c r="C844" s="73"/>
      <c r="D844" s="73"/>
      <c r="E844" s="73"/>
      <c r="F844" s="590"/>
      <c r="G844" s="591"/>
      <c r="H844" s="988"/>
      <c r="I844" s="73"/>
      <c r="J844" s="73"/>
      <c r="K844" s="74"/>
      <c r="L844" s="74"/>
      <c r="M844" s="989"/>
      <c r="N844" s="74"/>
      <c r="O844" s="74"/>
      <c r="P844" s="74"/>
      <c r="Q844" s="74"/>
      <c r="R844" s="74"/>
      <c r="S844" s="73"/>
      <c r="T844" s="73"/>
      <c r="U844" s="73"/>
      <c r="V844" s="73"/>
      <c r="W844" s="73"/>
      <c r="X844" s="73"/>
      <c r="Y844" s="73"/>
      <c r="Z844" s="73"/>
    </row>
    <row r="845" spans="1:26" ht="12.75" customHeight="1">
      <c r="A845" s="73"/>
      <c r="B845" s="73"/>
      <c r="C845" s="73"/>
      <c r="D845" s="73"/>
      <c r="E845" s="73"/>
      <c r="F845" s="590"/>
      <c r="G845" s="591"/>
      <c r="H845" s="988"/>
      <c r="I845" s="73"/>
      <c r="J845" s="73"/>
      <c r="K845" s="74"/>
      <c r="L845" s="74"/>
      <c r="M845" s="989"/>
      <c r="N845" s="74"/>
      <c r="O845" s="74"/>
      <c r="P845" s="74"/>
      <c r="Q845" s="74"/>
      <c r="R845" s="74"/>
      <c r="S845" s="73"/>
      <c r="T845" s="73"/>
      <c r="U845" s="73"/>
      <c r="V845" s="73"/>
      <c r="W845" s="73"/>
      <c r="X845" s="73"/>
      <c r="Y845" s="73"/>
      <c r="Z845" s="73"/>
    </row>
    <row r="846" spans="1:26" ht="12.75" customHeight="1">
      <c r="A846" s="73"/>
      <c r="B846" s="73"/>
      <c r="C846" s="73"/>
      <c r="D846" s="73"/>
      <c r="E846" s="73"/>
      <c r="F846" s="590"/>
      <c r="G846" s="591"/>
      <c r="H846" s="988"/>
      <c r="I846" s="73"/>
      <c r="J846" s="73"/>
      <c r="K846" s="74"/>
      <c r="L846" s="74"/>
      <c r="M846" s="989"/>
      <c r="N846" s="74"/>
      <c r="O846" s="74"/>
      <c r="P846" s="74"/>
      <c r="Q846" s="74"/>
      <c r="R846" s="74"/>
      <c r="S846" s="73"/>
      <c r="T846" s="73"/>
      <c r="U846" s="73"/>
      <c r="V846" s="73"/>
      <c r="W846" s="73"/>
      <c r="X846" s="73"/>
      <c r="Y846" s="73"/>
      <c r="Z846" s="73"/>
    </row>
    <row r="847" spans="1:26" ht="12.75" customHeight="1">
      <c r="A847" s="73"/>
      <c r="B847" s="73"/>
      <c r="C847" s="73"/>
      <c r="D847" s="73"/>
      <c r="E847" s="73"/>
      <c r="F847" s="590"/>
      <c r="G847" s="591"/>
      <c r="H847" s="988"/>
      <c r="I847" s="73"/>
      <c r="J847" s="73"/>
      <c r="K847" s="74"/>
      <c r="L847" s="74"/>
      <c r="M847" s="989"/>
      <c r="N847" s="74"/>
      <c r="O847" s="74"/>
      <c r="P847" s="74"/>
      <c r="Q847" s="74"/>
      <c r="R847" s="74"/>
      <c r="S847" s="73"/>
      <c r="T847" s="73"/>
      <c r="U847" s="73"/>
      <c r="V847" s="73"/>
      <c r="W847" s="73"/>
      <c r="X847" s="73"/>
      <c r="Y847" s="73"/>
      <c r="Z847" s="73"/>
    </row>
    <row r="848" spans="1:26" ht="12.75" customHeight="1">
      <c r="A848" s="73"/>
      <c r="B848" s="73"/>
      <c r="C848" s="73"/>
      <c r="D848" s="73"/>
      <c r="E848" s="73"/>
      <c r="F848" s="590"/>
      <c r="G848" s="591"/>
      <c r="H848" s="988"/>
      <c r="I848" s="73"/>
      <c r="J848" s="73"/>
      <c r="K848" s="74"/>
      <c r="L848" s="74"/>
      <c r="M848" s="989"/>
      <c r="N848" s="74"/>
      <c r="O848" s="74"/>
      <c r="P848" s="74"/>
      <c r="Q848" s="74"/>
      <c r="R848" s="74"/>
      <c r="S848" s="73"/>
      <c r="T848" s="73"/>
      <c r="U848" s="73"/>
      <c r="V848" s="73"/>
      <c r="W848" s="73"/>
      <c r="X848" s="73"/>
      <c r="Y848" s="73"/>
      <c r="Z848" s="73"/>
    </row>
    <row r="849" spans="1:26" ht="12.75" customHeight="1">
      <c r="A849" s="73"/>
      <c r="B849" s="73"/>
      <c r="C849" s="73"/>
      <c r="D849" s="73"/>
      <c r="E849" s="73"/>
      <c r="F849" s="590"/>
      <c r="G849" s="591"/>
      <c r="H849" s="988"/>
      <c r="I849" s="73"/>
      <c r="J849" s="73"/>
      <c r="K849" s="74"/>
      <c r="L849" s="74"/>
      <c r="M849" s="989"/>
      <c r="N849" s="74"/>
      <c r="O849" s="74"/>
      <c r="P849" s="74"/>
      <c r="Q849" s="74"/>
      <c r="R849" s="74"/>
      <c r="S849" s="73"/>
      <c r="T849" s="73"/>
      <c r="U849" s="73"/>
      <c r="V849" s="73"/>
      <c r="W849" s="73"/>
      <c r="X849" s="73"/>
      <c r="Y849" s="73"/>
      <c r="Z849" s="73"/>
    </row>
    <row r="850" spans="1:26" ht="12.75" customHeight="1">
      <c r="A850" s="73"/>
      <c r="B850" s="73"/>
      <c r="C850" s="73"/>
      <c r="D850" s="73"/>
      <c r="E850" s="73"/>
      <c r="F850" s="590"/>
      <c r="G850" s="591"/>
      <c r="H850" s="988"/>
      <c r="I850" s="73"/>
      <c r="J850" s="73"/>
      <c r="K850" s="74"/>
      <c r="L850" s="74"/>
      <c r="M850" s="989"/>
      <c r="N850" s="74"/>
      <c r="O850" s="74"/>
      <c r="P850" s="74"/>
      <c r="Q850" s="74"/>
      <c r="R850" s="74"/>
      <c r="S850" s="73"/>
      <c r="T850" s="73"/>
      <c r="U850" s="73"/>
      <c r="V850" s="73"/>
      <c r="W850" s="73"/>
      <c r="X850" s="73"/>
      <c r="Y850" s="73"/>
      <c r="Z850" s="73"/>
    </row>
    <row r="851" spans="1:26" ht="12.75" customHeight="1">
      <c r="A851" s="73"/>
      <c r="B851" s="73"/>
      <c r="C851" s="73"/>
      <c r="D851" s="73"/>
      <c r="E851" s="73"/>
      <c r="F851" s="590"/>
      <c r="G851" s="591"/>
      <c r="H851" s="988"/>
      <c r="I851" s="73"/>
      <c r="J851" s="73"/>
      <c r="K851" s="74"/>
      <c r="L851" s="74"/>
      <c r="M851" s="989"/>
      <c r="N851" s="74"/>
      <c r="O851" s="74"/>
      <c r="P851" s="74"/>
      <c r="Q851" s="74"/>
      <c r="R851" s="74"/>
      <c r="S851" s="73"/>
      <c r="T851" s="73"/>
      <c r="U851" s="73"/>
      <c r="V851" s="73"/>
      <c r="W851" s="73"/>
      <c r="X851" s="73"/>
      <c r="Y851" s="73"/>
      <c r="Z851" s="73"/>
    </row>
    <row r="852" spans="1:26" ht="12.75" customHeight="1">
      <c r="A852" s="73"/>
      <c r="B852" s="73"/>
      <c r="C852" s="73"/>
      <c r="D852" s="73"/>
      <c r="E852" s="73"/>
      <c r="F852" s="590"/>
      <c r="G852" s="591"/>
      <c r="H852" s="988"/>
      <c r="I852" s="73"/>
      <c r="J852" s="73"/>
      <c r="K852" s="74"/>
      <c r="L852" s="74"/>
      <c r="M852" s="989"/>
      <c r="N852" s="74"/>
      <c r="O852" s="74"/>
      <c r="P852" s="74"/>
      <c r="Q852" s="74"/>
      <c r="R852" s="74"/>
      <c r="S852" s="73"/>
      <c r="T852" s="73"/>
      <c r="U852" s="73"/>
      <c r="V852" s="73"/>
      <c r="W852" s="73"/>
      <c r="X852" s="73"/>
      <c r="Y852" s="73"/>
      <c r="Z852" s="73"/>
    </row>
    <row r="853" spans="1:26" ht="12.75" customHeight="1">
      <c r="A853" s="73"/>
      <c r="B853" s="73"/>
      <c r="C853" s="73"/>
      <c r="D853" s="73"/>
      <c r="E853" s="73"/>
      <c r="F853" s="590"/>
      <c r="G853" s="591"/>
      <c r="H853" s="988"/>
      <c r="I853" s="73"/>
      <c r="J853" s="73"/>
      <c r="K853" s="74"/>
      <c r="L853" s="74"/>
      <c r="M853" s="989"/>
      <c r="N853" s="74"/>
      <c r="O853" s="74"/>
      <c r="P853" s="74"/>
      <c r="Q853" s="74"/>
      <c r="R853" s="74"/>
      <c r="S853" s="73"/>
      <c r="T853" s="73"/>
      <c r="U853" s="73"/>
      <c r="V853" s="73"/>
      <c r="W853" s="73"/>
      <c r="X853" s="73"/>
      <c r="Y853" s="73"/>
      <c r="Z853" s="73"/>
    </row>
    <row r="854" spans="1:26" ht="12.75" customHeight="1">
      <c r="A854" s="73"/>
      <c r="B854" s="73"/>
      <c r="C854" s="73"/>
      <c r="D854" s="73"/>
      <c r="E854" s="73"/>
      <c r="F854" s="590"/>
      <c r="G854" s="591"/>
      <c r="H854" s="988"/>
      <c r="I854" s="73"/>
      <c r="J854" s="73"/>
      <c r="K854" s="74"/>
      <c r="L854" s="74"/>
      <c r="M854" s="989"/>
      <c r="N854" s="74"/>
      <c r="O854" s="74"/>
      <c r="P854" s="74"/>
      <c r="Q854" s="74"/>
      <c r="R854" s="74"/>
      <c r="S854" s="73"/>
      <c r="T854" s="73"/>
      <c r="U854" s="73"/>
      <c r="V854" s="73"/>
      <c r="W854" s="73"/>
      <c r="X854" s="73"/>
      <c r="Y854" s="73"/>
      <c r="Z854" s="73"/>
    </row>
    <row r="855" spans="1:26" ht="12.75" customHeight="1">
      <c r="A855" s="73"/>
      <c r="B855" s="73"/>
      <c r="C855" s="73"/>
      <c r="D855" s="73"/>
      <c r="E855" s="73"/>
      <c r="F855" s="590"/>
      <c r="G855" s="591"/>
      <c r="H855" s="988"/>
      <c r="I855" s="73"/>
      <c r="J855" s="73"/>
      <c r="K855" s="74"/>
      <c r="L855" s="74"/>
      <c r="M855" s="989"/>
      <c r="N855" s="74"/>
      <c r="O855" s="74"/>
      <c r="P855" s="74"/>
      <c r="Q855" s="74"/>
      <c r="R855" s="74"/>
      <c r="S855" s="73"/>
      <c r="T855" s="73"/>
      <c r="U855" s="73"/>
      <c r="V855" s="73"/>
      <c r="W855" s="73"/>
      <c r="X855" s="73"/>
      <c r="Y855" s="73"/>
      <c r="Z855" s="73"/>
    </row>
    <row r="856" spans="1:26" ht="12.75" customHeight="1">
      <c r="A856" s="73"/>
      <c r="B856" s="73"/>
      <c r="C856" s="73"/>
      <c r="D856" s="73"/>
      <c r="E856" s="73"/>
      <c r="F856" s="590"/>
      <c r="G856" s="591"/>
      <c r="H856" s="988"/>
      <c r="I856" s="73"/>
      <c r="J856" s="73"/>
      <c r="K856" s="74"/>
      <c r="L856" s="74"/>
      <c r="M856" s="989"/>
      <c r="N856" s="74"/>
      <c r="O856" s="74"/>
      <c r="P856" s="74"/>
      <c r="Q856" s="74"/>
      <c r="R856" s="74"/>
      <c r="S856" s="73"/>
      <c r="T856" s="73"/>
      <c r="U856" s="73"/>
      <c r="V856" s="73"/>
      <c r="W856" s="73"/>
      <c r="X856" s="73"/>
      <c r="Y856" s="73"/>
      <c r="Z856" s="73"/>
    </row>
    <row r="857" spans="1:26" ht="12.75" customHeight="1">
      <c r="A857" s="73"/>
      <c r="B857" s="73"/>
      <c r="C857" s="73"/>
      <c r="D857" s="73"/>
      <c r="E857" s="73"/>
      <c r="F857" s="590"/>
      <c r="G857" s="591"/>
      <c r="H857" s="988"/>
      <c r="I857" s="73"/>
      <c r="J857" s="73"/>
      <c r="K857" s="74"/>
      <c r="L857" s="74"/>
      <c r="M857" s="989"/>
      <c r="N857" s="74"/>
      <c r="O857" s="74"/>
      <c r="P857" s="74"/>
      <c r="Q857" s="74"/>
      <c r="R857" s="74"/>
      <c r="S857" s="73"/>
      <c r="T857" s="73"/>
      <c r="U857" s="73"/>
      <c r="V857" s="73"/>
      <c r="W857" s="73"/>
      <c r="X857" s="73"/>
      <c r="Y857" s="73"/>
      <c r="Z857" s="73"/>
    </row>
    <row r="858" spans="1:26" ht="12.75" customHeight="1">
      <c r="A858" s="73"/>
      <c r="B858" s="73"/>
      <c r="C858" s="73"/>
      <c r="D858" s="73"/>
      <c r="E858" s="73"/>
      <c r="F858" s="590"/>
      <c r="G858" s="591"/>
      <c r="H858" s="988"/>
      <c r="I858" s="73"/>
      <c r="J858" s="73"/>
      <c r="K858" s="74"/>
      <c r="L858" s="74"/>
      <c r="M858" s="989"/>
      <c r="N858" s="74"/>
      <c r="O858" s="74"/>
      <c r="P858" s="74"/>
      <c r="Q858" s="74"/>
      <c r="R858" s="74"/>
      <c r="S858" s="73"/>
      <c r="T858" s="73"/>
      <c r="U858" s="73"/>
      <c r="V858" s="73"/>
      <c r="W858" s="73"/>
      <c r="X858" s="73"/>
      <c r="Y858" s="73"/>
      <c r="Z858" s="73"/>
    </row>
    <row r="859" spans="1:26" ht="12.75" customHeight="1">
      <c r="A859" s="73"/>
      <c r="B859" s="73"/>
      <c r="C859" s="73"/>
      <c r="D859" s="73"/>
      <c r="E859" s="73"/>
      <c r="F859" s="590"/>
      <c r="G859" s="591"/>
      <c r="H859" s="988"/>
      <c r="I859" s="73"/>
      <c r="J859" s="73"/>
      <c r="K859" s="74"/>
      <c r="L859" s="74"/>
      <c r="M859" s="989"/>
      <c r="N859" s="74"/>
      <c r="O859" s="74"/>
      <c r="P859" s="74"/>
      <c r="Q859" s="74"/>
      <c r="R859" s="74"/>
      <c r="S859" s="73"/>
      <c r="T859" s="73"/>
      <c r="U859" s="73"/>
      <c r="V859" s="73"/>
      <c r="W859" s="73"/>
      <c r="X859" s="73"/>
      <c r="Y859" s="73"/>
      <c r="Z859" s="73"/>
    </row>
    <row r="860" spans="1:26" ht="12.75" customHeight="1">
      <c r="A860" s="73"/>
      <c r="B860" s="73"/>
      <c r="C860" s="73"/>
      <c r="D860" s="73"/>
      <c r="E860" s="73"/>
      <c r="F860" s="590"/>
      <c r="G860" s="591"/>
      <c r="H860" s="988"/>
      <c r="I860" s="73"/>
      <c r="J860" s="73"/>
      <c r="K860" s="74"/>
      <c r="L860" s="74"/>
      <c r="M860" s="989"/>
      <c r="N860" s="74"/>
      <c r="O860" s="74"/>
      <c r="P860" s="74"/>
      <c r="Q860" s="74"/>
      <c r="R860" s="74"/>
      <c r="S860" s="73"/>
      <c r="T860" s="73"/>
      <c r="U860" s="73"/>
      <c r="V860" s="73"/>
      <c r="W860" s="73"/>
      <c r="X860" s="73"/>
      <c r="Y860" s="73"/>
      <c r="Z860" s="73"/>
    </row>
    <row r="861" spans="1:26" ht="12.75" customHeight="1">
      <c r="A861" s="73"/>
      <c r="B861" s="73"/>
      <c r="C861" s="73"/>
      <c r="D861" s="73"/>
      <c r="E861" s="73"/>
      <c r="F861" s="590"/>
      <c r="G861" s="591"/>
      <c r="H861" s="988"/>
      <c r="I861" s="73"/>
      <c r="J861" s="73"/>
      <c r="K861" s="74"/>
      <c r="L861" s="74"/>
      <c r="M861" s="989"/>
      <c r="N861" s="74"/>
      <c r="O861" s="74"/>
      <c r="P861" s="74"/>
      <c r="Q861" s="74"/>
      <c r="R861" s="74"/>
      <c r="S861" s="73"/>
      <c r="T861" s="73"/>
      <c r="U861" s="73"/>
      <c r="V861" s="73"/>
      <c r="W861" s="73"/>
      <c r="X861" s="73"/>
      <c r="Y861" s="73"/>
      <c r="Z861" s="73"/>
    </row>
    <row r="862" spans="1:26" ht="12.75" customHeight="1">
      <c r="A862" s="73"/>
      <c r="B862" s="73"/>
      <c r="C862" s="73"/>
      <c r="D862" s="73"/>
      <c r="E862" s="73"/>
      <c r="F862" s="590"/>
      <c r="G862" s="591"/>
      <c r="H862" s="988"/>
      <c r="I862" s="73"/>
      <c r="J862" s="73"/>
      <c r="K862" s="74"/>
      <c r="L862" s="74"/>
      <c r="M862" s="989"/>
      <c r="N862" s="74"/>
      <c r="O862" s="74"/>
      <c r="P862" s="74"/>
      <c r="Q862" s="74"/>
      <c r="R862" s="74"/>
      <c r="S862" s="73"/>
      <c r="T862" s="73"/>
      <c r="U862" s="73"/>
      <c r="V862" s="73"/>
      <c r="W862" s="73"/>
      <c r="X862" s="73"/>
      <c r="Y862" s="73"/>
      <c r="Z862" s="73"/>
    </row>
    <row r="863" spans="1:26" ht="12.75" customHeight="1">
      <c r="A863" s="73"/>
      <c r="B863" s="73"/>
      <c r="C863" s="73"/>
      <c r="D863" s="73"/>
      <c r="E863" s="73"/>
      <c r="F863" s="590"/>
      <c r="G863" s="591"/>
      <c r="H863" s="988"/>
      <c r="I863" s="73"/>
      <c r="J863" s="73"/>
      <c r="K863" s="74"/>
      <c r="L863" s="74"/>
      <c r="M863" s="989"/>
      <c r="N863" s="74"/>
      <c r="O863" s="74"/>
      <c r="P863" s="74"/>
      <c r="Q863" s="74"/>
      <c r="R863" s="74"/>
      <c r="S863" s="73"/>
      <c r="T863" s="73"/>
      <c r="U863" s="73"/>
      <c r="V863" s="73"/>
      <c r="W863" s="73"/>
      <c r="X863" s="73"/>
      <c r="Y863" s="73"/>
      <c r="Z863" s="73"/>
    </row>
    <row r="864" spans="1:26" ht="12.75" customHeight="1">
      <c r="A864" s="73"/>
      <c r="B864" s="73"/>
      <c r="C864" s="73"/>
      <c r="D864" s="73"/>
      <c r="E864" s="73"/>
      <c r="F864" s="590"/>
      <c r="G864" s="591"/>
      <c r="H864" s="988"/>
      <c r="I864" s="73"/>
      <c r="J864" s="73"/>
      <c r="K864" s="74"/>
      <c r="L864" s="74"/>
      <c r="M864" s="989"/>
      <c r="N864" s="74"/>
      <c r="O864" s="74"/>
      <c r="P864" s="74"/>
      <c r="Q864" s="74"/>
      <c r="R864" s="74"/>
      <c r="S864" s="73"/>
      <c r="T864" s="73"/>
      <c r="U864" s="73"/>
      <c r="V864" s="73"/>
      <c r="W864" s="73"/>
      <c r="X864" s="73"/>
      <c r="Y864" s="73"/>
      <c r="Z864" s="73"/>
    </row>
    <row r="865" spans="1:26" ht="12.75" customHeight="1">
      <c r="A865" s="73"/>
      <c r="B865" s="73"/>
      <c r="C865" s="73"/>
      <c r="D865" s="73"/>
      <c r="E865" s="73"/>
      <c r="F865" s="590"/>
      <c r="G865" s="591"/>
      <c r="H865" s="988"/>
      <c r="I865" s="73"/>
      <c r="J865" s="73"/>
      <c r="K865" s="74"/>
      <c r="L865" s="74"/>
      <c r="M865" s="989"/>
      <c r="N865" s="74"/>
      <c r="O865" s="74"/>
      <c r="P865" s="74"/>
      <c r="Q865" s="74"/>
      <c r="R865" s="74"/>
      <c r="S865" s="73"/>
      <c r="T865" s="73"/>
      <c r="U865" s="73"/>
      <c r="V865" s="73"/>
      <c r="W865" s="73"/>
      <c r="X865" s="73"/>
      <c r="Y865" s="73"/>
      <c r="Z865" s="73"/>
    </row>
    <row r="866" spans="1:26" ht="12.75" customHeight="1">
      <c r="A866" s="73"/>
      <c r="B866" s="73"/>
      <c r="C866" s="73"/>
      <c r="D866" s="73"/>
      <c r="E866" s="73"/>
      <c r="F866" s="590"/>
      <c r="G866" s="591"/>
      <c r="H866" s="988"/>
      <c r="I866" s="73"/>
      <c r="J866" s="73"/>
      <c r="K866" s="74"/>
      <c r="L866" s="74"/>
      <c r="M866" s="989"/>
      <c r="N866" s="74"/>
      <c r="O866" s="74"/>
      <c r="P866" s="74"/>
      <c r="Q866" s="74"/>
      <c r="R866" s="74"/>
      <c r="S866" s="73"/>
      <c r="T866" s="73"/>
      <c r="U866" s="73"/>
      <c r="V866" s="73"/>
      <c r="W866" s="73"/>
      <c r="X866" s="73"/>
      <c r="Y866" s="73"/>
      <c r="Z866" s="73"/>
    </row>
    <row r="867" spans="1:26" ht="12.75" customHeight="1">
      <c r="A867" s="73"/>
      <c r="B867" s="73"/>
      <c r="C867" s="73"/>
      <c r="D867" s="73"/>
      <c r="E867" s="73"/>
      <c r="F867" s="590"/>
      <c r="G867" s="591"/>
      <c r="H867" s="988"/>
      <c r="I867" s="73"/>
      <c r="J867" s="73"/>
      <c r="K867" s="74"/>
      <c r="L867" s="74"/>
      <c r="M867" s="989"/>
      <c r="N867" s="74"/>
      <c r="O867" s="74"/>
      <c r="P867" s="74"/>
      <c r="Q867" s="74"/>
      <c r="R867" s="74"/>
      <c r="S867" s="73"/>
      <c r="T867" s="73"/>
      <c r="U867" s="73"/>
      <c r="V867" s="73"/>
      <c r="W867" s="73"/>
      <c r="X867" s="73"/>
      <c r="Y867" s="73"/>
      <c r="Z867" s="73"/>
    </row>
    <row r="868" spans="1:26" ht="12.75" customHeight="1">
      <c r="A868" s="73"/>
      <c r="B868" s="73"/>
      <c r="C868" s="73"/>
      <c r="D868" s="73"/>
      <c r="E868" s="73"/>
      <c r="F868" s="590"/>
      <c r="G868" s="591"/>
      <c r="H868" s="988"/>
      <c r="I868" s="73"/>
      <c r="J868" s="73"/>
      <c r="K868" s="74"/>
      <c r="L868" s="74"/>
      <c r="M868" s="989"/>
      <c r="N868" s="74"/>
      <c r="O868" s="74"/>
      <c r="P868" s="74"/>
      <c r="Q868" s="74"/>
      <c r="R868" s="74"/>
      <c r="S868" s="73"/>
      <c r="T868" s="73"/>
      <c r="U868" s="73"/>
      <c r="V868" s="73"/>
      <c r="W868" s="73"/>
      <c r="X868" s="73"/>
      <c r="Y868" s="73"/>
      <c r="Z868" s="73"/>
    </row>
    <row r="869" spans="1:26" ht="12.75" customHeight="1">
      <c r="A869" s="73"/>
      <c r="B869" s="73"/>
      <c r="C869" s="73"/>
      <c r="D869" s="73"/>
      <c r="E869" s="73"/>
      <c r="F869" s="590"/>
      <c r="G869" s="591"/>
      <c r="H869" s="988"/>
      <c r="I869" s="73"/>
      <c r="J869" s="73"/>
      <c r="K869" s="74"/>
      <c r="L869" s="74"/>
      <c r="M869" s="989"/>
      <c r="N869" s="74"/>
      <c r="O869" s="74"/>
      <c r="P869" s="74"/>
      <c r="Q869" s="74"/>
      <c r="R869" s="74"/>
      <c r="S869" s="73"/>
      <c r="T869" s="73"/>
      <c r="U869" s="73"/>
      <c r="V869" s="73"/>
      <c r="W869" s="73"/>
      <c r="X869" s="73"/>
      <c r="Y869" s="73"/>
      <c r="Z869" s="73"/>
    </row>
    <row r="870" spans="1:26" ht="12.75" customHeight="1">
      <c r="A870" s="73"/>
      <c r="B870" s="73"/>
      <c r="C870" s="73"/>
      <c r="D870" s="73"/>
      <c r="E870" s="73"/>
      <c r="F870" s="590"/>
      <c r="G870" s="591"/>
      <c r="H870" s="988"/>
      <c r="I870" s="73"/>
      <c r="J870" s="73"/>
      <c r="K870" s="74"/>
      <c r="L870" s="74"/>
      <c r="M870" s="989"/>
      <c r="N870" s="74"/>
      <c r="O870" s="74"/>
      <c r="P870" s="74"/>
      <c r="Q870" s="74"/>
      <c r="R870" s="74"/>
      <c r="S870" s="73"/>
      <c r="T870" s="73"/>
      <c r="U870" s="73"/>
      <c r="V870" s="73"/>
      <c r="W870" s="73"/>
      <c r="X870" s="73"/>
      <c r="Y870" s="73"/>
      <c r="Z870" s="73"/>
    </row>
    <row r="871" spans="1:26" ht="12.75" customHeight="1">
      <c r="A871" s="73"/>
      <c r="B871" s="73"/>
      <c r="C871" s="73"/>
      <c r="D871" s="73"/>
      <c r="E871" s="73"/>
      <c r="F871" s="590"/>
      <c r="G871" s="591"/>
      <c r="H871" s="988"/>
      <c r="I871" s="73"/>
      <c r="J871" s="73"/>
      <c r="K871" s="74"/>
      <c r="L871" s="74"/>
      <c r="M871" s="989"/>
      <c r="N871" s="74"/>
      <c r="O871" s="74"/>
      <c r="P871" s="74"/>
      <c r="Q871" s="74"/>
      <c r="R871" s="74"/>
      <c r="S871" s="73"/>
      <c r="T871" s="73"/>
      <c r="U871" s="73"/>
      <c r="V871" s="73"/>
      <c r="W871" s="73"/>
      <c r="X871" s="73"/>
      <c r="Y871" s="73"/>
      <c r="Z871" s="73"/>
    </row>
    <row r="872" spans="1:26" ht="12.75" customHeight="1">
      <c r="A872" s="73"/>
      <c r="B872" s="73"/>
      <c r="C872" s="73"/>
      <c r="D872" s="73"/>
      <c r="E872" s="73"/>
      <c r="F872" s="590"/>
      <c r="G872" s="591"/>
      <c r="H872" s="988"/>
      <c r="I872" s="73"/>
      <c r="J872" s="73"/>
      <c r="K872" s="74"/>
      <c r="L872" s="74"/>
      <c r="M872" s="989"/>
      <c r="N872" s="74"/>
      <c r="O872" s="74"/>
      <c r="P872" s="74"/>
      <c r="Q872" s="74"/>
      <c r="R872" s="74"/>
      <c r="S872" s="73"/>
      <c r="T872" s="73"/>
      <c r="U872" s="73"/>
      <c r="V872" s="73"/>
      <c r="W872" s="73"/>
      <c r="X872" s="73"/>
      <c r="Y872" s="73"/>
      <c r="Z872" s="73"/>
    </row>
    <row r="873" spans="1:26" ht="12.75" customHeight="1">
      <c r="A873" s="73"/>
      <c r="B873" s="73"/>
      <c r="C873" s="73"/>
      <c r="D873" s="73"/>
      <c r="E873" s="73"/>
      <c r="F873" s="590"/>
      <c r="G873" s="591"/>
      <c r="H873" s="988"/>
      <c r="I873" s="73"/>
      <c r="J873" s="73"/>
      <c r="K873" s="74"/>
      <c r="L873" s="74"/>
      <c r="M873" s="989"/>
      <c r="N873" s="74"/>
      <c r="O873" s="74"/>
      <c r="P873" s="74"/>
      <c r="Q873" s="74"/>
      <c r="R873" s="74"/>
      <c r="S873" s="73"/>
      <c r="T873" s="73"/>
      <c r="U873" s="73"/>
      <c r="V873" s="73"/>
      <c r="W873" s="73"/>
      <c r="X873" s="73"/>
      <c r="Y873" s="73"/>
      <c r="Z873" s="73"/>
    </row>
    <row r="874" spans="1:26" ht="12.75" customHeight="1">
      <c r="A874" s="73"/>
      <c r="B874" s="73"/>
      <c r="C874" s="73"/>
      <c r="D874" s="73"/>
      <c r="E874" s="73"/>
      <c r="F874" s="590"/>
      <c r="G874" s="591"/>
      <c r="H874" s="988"/>
      <c r="I874" s="73"/>
      <c r="J874" s="73"/>
      <c r="K874" s="74"/>
      <c r="L874" s="74"/>
      <c r="M874" s="989"/>
      <c r="N874" s="74"/>
      <c r="O874" s="74"/>
      <c r="P874" s="74"/>
      <c r="Q874" s="74"/>
      <c r="R874" s="74"/>
      <c r="S874" s="73"/>
      <c r="T874" s="73"/>
      <c r="U874" s="73"/>
      <c r="V874" s="73"/>
      <c r="W874" s="73"/>
      <c r="X874" s="73"/>
      <c r="Y874" s="73"/>
      <c r="Z874" s="73"/>
    </row>
    <row r="875" spans="1:26" ht="12.75" customHeight="1">
      <c r="A875" s="73"/>
      <c r="B875" s="73"/>
      <c r="C875" s="73"/>
      <c r="D875" s="73"/>
      <c r="E875" s="73"/>
      <c r="F875" s="590"/>
      <c r="G875" s="591"/>
      <c r="H875" s="988"/>
      <c r="I875" s="73"/>
      <c r="J875" s="73"/>
      <c r="K875" s="74"/>
      <c r="L875" s="74"/>
      <c r="M875" s="989"/>
      <c r="N875" s="74"/>
      <c r="O875" s="74"/>
      <c r="P875" s="74"/>
      <c r="Q875" s="74"/>
      <c r="R875" s="74"/>
      <c r="S875" s="73"/>
      <c r="T875" s="73"/>
      <c r="U875" s="73"/>
      <c r="V875" s="73"/>
      <c r="W875" s="73"/>
      <c r="X875" s="73"/>
      <c r="Y875" s="73"/>
      <c r="Z875" s="73"/>
    </row>
    <row r="876" spans="1:26" ht="12.75" customHeight="1">
      <c r="A876" s="73"/>
      <c r="B876" s="73"/>
      <c r="C876" s="73"/>
      <c r="D876" s="73"/>
      <c r="E876" s="73"/>
      <c r="F876" s="590"/>
      <c r="G876" s="591"/>
      <c r="H876" s="988"/>
      <c r="I876" s="73"/>
      <c r="J876" s="73"/>
      <c r="K876" s="74"/>
      <c r="L876" s="74"/>
      <c r="M876" s="989"/>
      <c r="N876" s="74"/>
      <c r="O876" s="74"/>
      <c r="P876" s="74"/>
      <c r="Q876" s="74"/>
      <c r="R876" s="74"/>
      <c r="S876" s="73"/>
      <c r="T876" s="73"/>
      <c r="U876" s="73"/>
      <c r="V876" s="73"/>
      <c r="W876" s="73"/>
      <c r="X876" s="73"/>
      <c r="Y876" s="73"/>
      <c r="Z876" s="73"/>
    </row>
    <row r="877" spans="1:26" ht="12.75" customHeight="1">
      <c r="A877" s="73"/>
      <c r="B877" s="73"/>
      <c r="C877" s="73"/>
      <c r="D877" s="73"/>
      <c r="E877" s="73"/>
      <c r="F877" s="590"/>
      <c r="G877" s="591"/>
      <c r="H877" s="988"/>
      <c r="I877" s="73"/>
      <c r="J877" s="73"/>
      <c r="K877" s="74"/>
      <c r="L877" s="74"/>
      <c r="M877" s="989"/>
      <c r="N877" s="74"/>
      <c r="O877" s="74"/>
      <c r="P877" s="74"/>
      <c r="Q877" s="74"/>
      <c r="R877" s="74"/>
      <c r="S877" s="73"/>
      <c r="T877" s="73"/>
      <c r="U877" s="73"/>
      <c r="V877" s="73"/>
      <c r="W877" s="73"/>
      <c r="X877" s="73"/>
      <c r="Y877" s="73"/>
      <c r="Z877" s="73"/>
    </row>
    <row r="878" spans="1:26" ht="12.75" customHeight="1">
      <c r="A878" s="73"/>
      <c r="B878" s="73"/>
      <c r="C878" s="73"/>
      <c r="D878" s="73"/>
      <c r="E878" s="73"/>
      <c r="F878" s="590"/>
      <c r="G878" s="591"/>
      <c r="H878" s="988"/>
      <c r="I878" s="73"/>
      <c r="J878" s="73"/>
      <c r="K878" s="74"/>
      <c r="L878" s="74"/>
      <c r="M878" s="989"/>
      <c r="N878" s="74"/>
      <c r="O878" s="74"/>
      <c r="P878" s="74"/>
      <c r="Q878" s="74"/>
      <c r="R878" s="74"/>
      <c r="S878" s="73"/>
      <c r="T878" s="73"/>
      <c r="U878" s="73"/>
      <c r="V878" s="73"/>
      <c r="W878" s="73"/>
      <c r="X878" s="73"/>
      <c r="Y878" s="73"/>
      <c r="Z878" s="73"/>
    </row>
    <row r="879" spans="1:26" ht="12.75" customHeight="1">
      <c r="A879" s="73"/>
      <c r="B879" s="73"/>
      <c r="C879" s="73"/>
      <c r="D879" s="73"/>
      <c r="E879" s="73"/>
      <c r="F879" s="590"/>
      <c r="G879" s="591"/>
      <c r="H879" s="988"/>
      <c r="I879" s="73"/>
      <c r="J879" s="73"/>
      <c r="K879" s="74"/>
      <c r="L879" s="74"/>
      <c r="M879" s="989"/>
      <c r="N879" s="74"/>
      <c r="O879" s="74"/>
      <c r="P879" s="74"/>
      <c r="Q879" s="74"/>
      <c r="R879" s="74"/>
      <c r="S879" s="73"/>
      <c r="T879" s="73"/>
      <c r="U879" s="73"/>
      <c r="V879" s="73"/>
      <c r="W879" s="73"/>
      <c r="X879" s="73"/>
      <c r="Y879" s="73"/>
      <c r="Z879" s="73"/>
    </row>
    <row r="880" spans="1:26" ht="12.75" customHeight="1">
      <c r="A880" s="73"/>
      <c r="B880" s="73"/>
      <c r="C880" s="73"/>
      <c r="D880" s="73"/>
      <c r="E880" s="73"/>
      <c r="F880" s="590"/>
      <c r="G880" s="591"/>
      <c r="H880" s="988"/>
      <c r="I880" s="73"/>
      <c r="J880" s="73"/>
      <c r="K880" s="74"/>
      <c r="L880" s="74"/>
      <c r="M880" s="989"/>
      <c r="N880" s="74"/>
      <c r="O880" s="74"/>
      <c r="P880" s="74"/>
      <c r="Q880" s="74"/>
      <c r="R880" s="74"/>
      <c r="S880" s="73"/>
      <c r="T880" s="73"/>
      <c r="U880" s="73"/>
      <c r="V880" s="73"/>
      <c r="W880" s="73"/>
      <c r="X880" s="73"/>
      <c r="Y880" s="73"/>
      <c r="Z880" s="73"/>
    </row>
    <row r="881" spans="1:26" ht="12.75" customHeight="1">
      <c r="A881" s="73"/>
      <c r="B881" s="73"/>
      <c r="C881" s="73"/>
      <c r="D881" s="73"/>
      <c r="E881" s="73"/>
      <c r="F881" s="590"/>
      <c r="G881" s="591"/>
      <c r="H881" s="988"/>
      <c r="I881" s="73"/>
      <c r="J881" s="73"/>
      <c r="K881" s="74"/>
      <c r="L881" s="74"/>
      <c r="M881" s="989"/>
      <c r="N881" s="74"/>
      <c r="O881" s="74"/>
      <c r="P881" s="74"/>
      <c r="Q881" s="74"/>
      <c r="R881" s="74"/>
      <c r="S881" s="73"/>
      <c r="T881" s="73"/>
      <c r="U881" s="73"/>
      <c r="V881" s="73"/>
      <c r="W881" s="73"/>
      <c r="X881" s="73"/>
      <c r="Y881" s="73"/>
      <c r="Z881" s="73"/>
    </row>
    <row r="882" spans="1:26" ht="12.75" customHeight="1">
      <c r="A882" s="73"/>
      <c r="B882" s="73"/>
      <c r="C882" s="73"/>
      <c r="D882" s="73"/>
      <c r="E882" s="73"/>
      <c r="F882" s="590"/>
      <c r="G882" s="591"/>
      <c r="H882" s="988"/>
      <c r="I882" s="73"/>
      <c r="J882" s="73"/>
      <c r="K882" s="74"/>
      <c r="L882" s="74"/>
      <c r="M882" s="989"/>
      <c r="N882" s="74"/>
      <c r="O882" s="74"/>
      <c r="P882" s="74"/>
      <c r="Q882" s="74"/>
      <c r="R882" s="74"/>
      <c r="S882" s="73"/>
      <c r="T882" s="73"/>
      <c r="U882" s="73"/>
      <c r="V882" s="73"/>
      <c r="W882" s="73"/>
      <c r="X882" s="73"/>
      <c r="Y882" s="73"/>
      <c r="Z882" s="73"/>
    </row>
    <row r="883" spans="1:26" ht="12.75" customHeight="1">
      <c r="A883" s="73"/>
      <c r="B883" s="73"/>
      <c r="C883" s="73"/>
      <c r="D883" s="73"/>
      <c r="E883" s="73"/>
      <c r="F883" s="590"/>
      <c r="G883" s="591"/>
      <c r="H883" s="988"/>
      <c r="I883" s="73"/>
      <c r="J883" s="73"/>
      <c r="K883" s="74"/>
      <c r="L883" s="74"/>
      <c r="M883" s="989"/>
      <c r="N883" s="74"/>
      <c r="O883" s="74"/>
      <c r="P883" s="74"/>
      <c r="Q883" s="74"/>
      <c r="R883" s="74"/>
      <c r="S883" s="73"/>
      <c r="T883" s="73"/>
      <c r="U883" s="73"/>
      <c r="V883" s="73"/>
      <c r="W883" s="73"/>
      <c r="X883" s="73"/>
      <c r="Y883" s="73"/>
      <c r="Z883" s="73"/>
    </row>
    <row r="884" spans="1:26" ht="12.75" customHeight="1">
      <c r="A884" s="73"/>
      <c r="B884" s="73"/>
      <c r="C884" s="73"/>
      <c r="D884" s="73"/>
      <c r="E884" s="73"/>
      <c r="F884" s="590"/>
      <c r="G884" s="591"/>
      <c r="H884" s="988"/>
      <c r="I884" s="73"/>
      <c r="J884" s="73"/>
      <c r="K884" s="74"/>
      <c r="L884" s="74"/>
      <c r="M884" s="989"/>
      <c r="N884" s="74"/>
      <c r="O884" s="74"/>
      <c r="P884" s="74"/>
      <c r="Q884" s="74"/>
      <c r="R884" s="74"/>
      <c r="S884" s="73"/>
      <c r="T884" s="73"/>
      <c r="U884" s="73"/>
      <c r="V884" s="73"/>
      <c r="W884" s="73"/>
      <c r="X884" s="73"/>
      <c r="Y884" s="73"/>
      <c r="Z884" s="73"/>
    </row>
    <row r="885" spans="1:26" ht="12.75" customHeight="1">
      <c r="A885" s="73"/>
      <c r="B885" s="73"/>
      <c r="C885" s="73"/>
      <c r="D885" s="73"/>
      <c r="E885" s="73"/>
      <c r="F885" s="590"/>
      <c r="G885" s="591"/>
      <c r="H885" s="988"/>
      <c r="I885" s="73"/>
      <c r="J885" s="73"/>
      <c r="K885" s="74"/>
      <c r="L885" s="74"/>
      <c r="M885" s="989"/>
      <c r="N885" s="74"/>
      <c r="O885" s="74"/>
      <c r="P885" s="74"/>
      <c r="Q885" s="74"/>
      <c r="R885" s="74"/>
      <c r="S885" s="73"/>
      <c r="T885" s="73"/>
      <c r="U885" s="73"/>
      <c r="V885" s="73"/>
      <c r="W885" s="73"/>
      <c r="X885" s="73"/>
      <c r="Y885" s="73"/>
      <c r="Z885" s="73"/>
    </row>
    <row r="886" spans="1:26" ht="12.75" customHeight="1">
      <c r="A886" s="73"/>
      <c r="B886" s="73"/>
      <c r="C886" s="73"/>
      <c r="D886" s="73"/>
      <c r="E886" s="73"/>
      <c r="F886" s="590"/>
      <c r="G886" s="591"/>
      <c r="H886" s="988"/>
      <c r="I886" s="73"/>
      <c r="J886" s="73"/>
      <c r="K886" s="74"/>
      <c r="L886" s="74"/>
      <c r="M886" s="989"/>
      <c r="N886" s="74"/>
      <c r="O886" s="74"/>
      <c r="P886" s="74"/>
      <c r="Q886" s="74"/>
      <c r="R886" s="74"/>
      <c r="S886" s="73"/>
      <c r="T886" s="73"/>
      <c r="U886" s="73"/>
      <c r="V886" s="73"/>
      <c r="W886" s="73"/>
      <c r="X886" s="73"/>
      <c r="Y886" s="73"/>
      <c r="Z886" s="73"/>
    </row>
    <row r="887" spans="1:26" ht="12.75" customHeight="1">
      <c r="A887" s="73"/>
      <c r="B887" s="73"/>
      <c r="C887" s="73"/>
      <c r="D887" s="73"/>
      <c r="E887" s="73"/>
      <c r="F887" s="590"/>
      <c r="G887" s="591"/>
      <c r="H887" s="988"/>
      <c r="I887" s="73"/>
      <c r="J887" s="73"/>
      <c r="K887" s="74"/>
      <c r="L887" s="74"/>
      <c r="M887" s="989"/>
      <c r="N887" s="74"/>
      <c r="O887" s="74"/>
      <c r="P887" s="74"/>
      <c r="Q887" s="74"/>
      <c r="R887" s="74"/>
      <c r="S887" s="73"/>
      <c r="T887" s="73"/>
      <c r="U887" s="73"/>
      <c r="V887" s="73"/>
      <c r="W887" s="73"/>
      <c r="X887" s="73"/>
      <c r="Y887" s="73"/>
      <c r="Z887" s="73"/>
    </row>
    <row r="888" spans="1:26" ht="12.75" customHeight="1">
      <c r="A888" s="73"/>
      <c r="B888" s="73"/>
      <c r="C888" s="73"/>
      <c r="D888" s="73"/>
      <c r="E888" s="73"/>
      <c r="F888" s="590"/>
      <c r="G888" s="591"/>
      <c r="H888" s="988"/>
      <c r="I888" s="73"/>
      <c r="J888" s="73"/>
      <c r="K888" s="74"/>
      <c r="L888" s="74"/>
      <c r="M888" s="989"/>
      <c r="N888" s="74"/>
      <c r="O888" s="74"/>
      <c r="P888" s="74"/>
      <c r="Q888" s="74"/>
      <c r="R888" s="74"/>
      <c r="S888" s="73"/>
      <c r="T888" s="73"/>
      <c r="U888" s="73"/>
      <c r="V888" s="73"/>
      <c r="W888" s="73"/>
      <c r="X888" s="73"/>
      <c r="Y888" s="73"/>
      <c r="Z888" s="73"/>
    </row>
    <row r="889" spans="1:26" ht="12.75" customHeight="1">
      <c r="A889" s="73"/>
      <c r="B889" s="73"/>
      <c r="C889" s="73"/>
      <c r="D889" s="73"/>
      <c r="E889" s="73"/>
      <c r="F889" s="590"/>
      <c r="G889" s="591"/>
      <c r="H889" s="988"/>
      <c r="I889" s="73"/>
      <c r="J889" s="73"/>
      <c r="K889" s="74"/>
      <c r="L889" s="74"/>
      <c r="M889" s="989"/>
      <c r="N889" s="74"/>
      <c r="O889" s="74"/>
      <c r="P889" s="74"/>
      <c r="Q889" s="74"/>
      <c r="R889" s="74"/>
      <c r="S889" s="73"/>
      <c r="T889" s="73"/>
      <c r="U889" s="73"/>
      <c r="V889" s="73"/>
      <c r="W889" s="73"/>
      <c r="X889" s="73"/>
      <c r="Y889" s="73"/>
      <c r="Z889" s="73"/>
    </row>
    <row r="890" spans="1:26" ht="12.75" customHeight="1">
      <c r="A890" s="73"/>
      <c r="B890" s="73"/>
      <c r="C890" s="73"/>
      <c r="D890" s="73"/>
      <c r="E890" s="73"/>
      <c r="F890" s="590"/>
      <c r="G890" s="591"/>
      <c r="H890" s="988"/>
      <c r="I890" s="73"/>
      <c r="J890" s="73"/>
      <c r="K890" s="74"/>
      <c r="L890" s="74"/>
      <c r="M890" s="989"/>
      <c r="N890" s="74"/>
      <c r="O890" s="74"/>
      <c r="P890" s="74"/>
      <c r="Q890" s="74"/>
      <c r="R890" s="74"/>
      <c r="S890" s="73"/>
      <c r="T890" s="73"/>
      <c r="U890" s="73"/>
      <c r="V890" s="73"/>
      <c r="W890" s="73"/>
      <c r="X890" s="73"/>
      <c r="Y890" s="73"/>
      <c r="Z890" s="73"/>
    </row>
    <row r="891" spans="1:26" ht="12.75" customHeight="1">
      <c r="A891" s="73"/>
      <c r="B891" s="73"/>
      <c r="C891" s="73"/>
      <c r="D891" s="73"/>
      <c r="E891" s="73"/>
      <c r="F891" s="590"/>
      <c r="G891" s="591"/>
      <c r="H891" s="988"/>
      <c r="I891" s="73"/>
      <c r="J891" s="73"/>
      <c r="K891" s="74"/>
      <c r="L891" s="74"/>
      <c r="M891" s="989"/>
      <c r="N891" s="74"/>
      <c r="O891" s="74"/>
      <c r="P891" s="74"/>
      <c r="Q891" s="74"/>
      <c r="R891" s="74"/>
      <c r="S891" s="73"/>
      <c r="T891" s="73"/>
      <c r="U891" s="73"/>
      <c r="V891" s="73"/>
      <c r="W891" s="73"/>
      <c r="X891" s="73"/>
      <c r="Y891" s="73"/>
      <c r="Z891" s="73"/>
    </row>
    <row r="892" spans="1:26" ht="12.75" customHeight="1">
      <c r="A892" s="73"/>
      <c r="B892" s="73"/>
      <c r="C892" s="73"/>
      <c r="D892" s="73"/>
      <c r="E892" s="73"/>
      <c r="F892" s="590"/>
      <c r="G892" s="591"/>
      <c r="H892" s="988"/>
      <c r="I892" s="73"/>
      <c r="J892" s="73"/>
      <c r="K892" s="74"/>
      <c r="L892" s="74"/>
      <c r="M892" s="989"/>
      <c r="N892" s="74"/>
      <c r="O892" s="74"/>
      <c r="P892" s="74"/>
      <c r="Q892" s="74"/>
      <c r="R892" s="74"/>
      <c r="S892" s="73"/>
      <c r="T892" s="73"/>
      <c r="U892" s="73"/>
      <c r="V892" s="73"/>
      <c r="W892" s="73"/>
      <c r="X892" s="73"/>
      <c r="Y892" s="73"/>
      <c r="Z892" s="73"/>
    </row>
    <row r="893" spans="1:26" ht="12.75" customHeight="1">
      <c r="A893" s="73"/>
      <c r="B893" s="73"/>
      <c r="C893" s="73"/>
      <c r="D893" s="73"/>
      <c r="E893" s="73"/>
      <c r="F893" s="590"/>
      <c r="G893" s="591"/>
      <c r="H893" s="988"/>
      <c r="I893" s="73"/>
      <c r="J893" s="73"/>
      <c r="K893" s="74"/>
      <c r="L893" s="74"/>
      <c r="M893" s="989"/>
      <c r="N893" s="74"/>
      <c r="O893" s="74"/>
      <c r="P893" s="74"/>
      <c r="Q893" s="74"/>
      <c r="R893" s="74"/>
      <c r="S893" s="73"/>
      <c r="T893" s="73"/>
      <c r="U893" s="73"/>
      <c r="V893" s="73"/>
      <c r="W893" s="73"/>
      <c r="X893" s="73"/>
      <c r="Y893" s="73"/>
      <c r="Z893" s="73"/>
    </row>
    <row r="894" spans="1:26" ht="12.75" customHeight="1">
      <c r="A894" s="73"/>
      <c r="B894" s="73"/>
      <c r="C894" s="73"/>
      <c r="D894" s="73"/>
      <c r="E894" s="73"/>
      <c r="F894" s="590"/>
      <c r="G894" s="591"/>
      <c r="H894" s="988"/>
      <c r="I894" s="73"/>
      <c r="J894" s="73"/>
      <c r="K894" s="74"/>
      <c r="L894" s="74"/>
      <c r="M894" s="989"/>
      <c r="N894" s="74"/>
      <c r="O894" s="74"/>
      <c r="P894" s="74"/>
      <c r="Q894" s="74"/>
      <c r="R894" s="74"/>
      <c r="S894" s="73"/>
      <c r="T894" s="73"/>
      <c r="U894" s="73"/>
      <c r="V894" s="73"/>
      <c r="W894" s="73"/>
      <c r="X894" s="73"/>
      <c r="Y894" s="73"/>
      <c r="Z894" s="73"/>
    </row>
    <row r="895" spans="1:26" ht="12.75" customHeight="1">
      <c r="A895" s="73"/>
      <c r="B895" s="73"/>
      <c r="C895" s="73"/>
      <c r="D895" s="73"/>
      <c r="E895" s="73"/>
      <c r="F895" s="590"/>
      <c r="G895" s="591"/>
      <c r="H895" s="988"/>
      <c r="I895" s="73"/>
      <c r="J895" s="73"/>
      <c r="K895" s="74"/>
      <c r="L895" s="74"/>
      <c r="M895" s="989"/>
      <c r="N895" s="74"/>
      <c r="O895" s="74"/>
      <c r="P895" s="74"/>
      <c r="Q895" s="74"/>
      <c r="R895" s="74"/>
      <c r="S895" s="73"/>
      <c r="T895" s="73"/>
      <c r="U895" s="73"/>
      <c r="V895" s="73"/>
      <c r="W895" s="73"/>
      <c r="X895" s="73"/>
      <c r="Y895" s="73"/>
      <c r="Z895" s="73"/>
    </row>
    <row r="896" spans="1:26" ht="12.75" customHeight="1">
      <c r="A896" s="73"/>
      <c r="B896" s="73"/>
      <c r="C896" s="73"/>
      <c r="D896" s="73"/>
      <c r="E896" s="73"/>
      <c r="F896" s="590"/>
      <c r="G896" s="591"/>
      <c r="H896" s="988"/>
      <c r="I896" s="73"/>
      <c r="J896" s="73"/>
      <c r="K896" s="74"/>
      <c r="L896" s="74"/>
      <c r="M896" s="989"/>
      <c r="N896" s="74"/>
      <c r="O896" s="74"/>
      <c r="P896" s="74"/>
      <c r="Q896" s="74"/>
      <c r="R896" s="74"/>
      <c r="S896" s="73"/>
      <c r="T896" s="73"/>
      <c r="U896" s="73"/>
      <c r="V896" s="73"/>
      <c r="W896" s="73"/>
      <c r="X896" s="73"/>
      <c r="Y896" s="73"/>
      <c r="Z896" s="73"/>
    </row>
    <row r="897" spans="1:26" ht="12.75" customHeight="1">
      <c r="A897" s="73"/>
      <c r="B897" s="73"/>
      <c r="C897" s="73"/>
      <c r="D897" s="73"/>
      <c r="E897" s="73"/>
      <c r="F897" s="590"/>
      <c r="G897" s="591"/>
      <c r="H897" s="988"/>
      <c r="I897" s="73"/>
      <c r="J897" s="73"/>
      <c r="K897" s="74"/>
      <c r="L897" s="74"/>
      <c r="M897" s="989"/>
      <c r="N897" s="74"/>
      <c r="O897" s="74"/>
      <c r="P897" s="74"/>
      <c r="Q897" s="74"/>
      <c r="R897" s="74"/>
      <c r="S897" s="73"/>
      <c r="T897" s="73"/>
      <c r="U897" s="73"/>
      <c r="V897" s="73"/>
      <c r="W897" s="73"/>
      <c r="X897" s="73"/>
      <c r="Y897" s="73"/>
      <c r="Z897" s="73"/>
    </row>
    <row r="898" spans="1:26" ht="12.75" customHeight="1">
      <c r="A898" s="73"/>
      <c r="B898" s="73"/>
      <c r="C898" s="73"/>
      <c r="D898" s="73"/>
      <c r="E898" s="73"/>
      <c r="F898" s="590"/>
      <c r="G898" s="591"/>
      <c r="H898" s="988"/>
      <c r="I898" s="73"/>
      <c r="J898" s="73"/>
      <c r="K898" s="74"/>
      <c r="L898" s="74"/>
      <c r="M898" s="989"/>
      <c r="N898" s="74"/>
      <c r="O898" s="74"/>
      <c r="P898" s="74"/>
      <c r="Q898" s="74"/>
      <c r="R898" s="74"/>
      <c r="S898" s="73"/>
      <c r="T898" s="73"/>
      <c r="U898" s="73"/>
      <c r="V898" s="73"/>
      <c r="W898" s="73"/>
      <c r="X898" s="73"/>
      <c r="Y898" s="73"/>
      <c r="Z898" s="73"/>
    </row>
    <row r="899" spans="1:26" ht="12.75" customHeight="1">
      <c r="A899" s="73"/>
      <c r="B899" s="73"/>
      <c r="C899" s="73"/>
      <c r="D899" s="73"/>
      <c r="E899" s="73"/>
      <c r="F899" s="590"/>
      <c r="G899" s="591"/>
      <c r="H899" s="988"/>
      <c r="I899" s="73"/>
      <c r="J899" s="73"/>
      <c r="K899" s="74"/>
      <c r="L899" s="74"/>
      <c r="M899" s="989"/>
      <c r="N899" s="74"/>
      <c r="O899" s="74"/>
      <c r="P899" s="74"/>
      <c r="Q899" s="74"/>
      <c r="R899" s="74"/>
      <c r="S899" s="73"/>
      <c r="T899" s="73"/>
      <c r="U899" s="73"/>
      <c r="V899" s="73"/>
      <c r="W899" s="73"/>
      <c r="X899" s="73"/>
      <c r="Y899" s="73"/>
      <c r="Z899" s="73"/>
    </row>
    <row r="900" spans="1:26" ht="12.75" customHeight="1">
      <c r="A900" s="73"/>
      <c r="B900" s="73"/>
      <c r="C900" s="73"/>
      <c r="D900" s="73"/>
      <c r="E900" s="73"/>
      <c r="F900" s="590"/>
      <c r="G900" s="591"/>
      <c r="H900" s="988"/>
      <c r="I900" s="73"/>
      <c r="J900" s="73"/>
      <c r="K900" s="74"/>
      <c r="L900" s="74"/>
      <c r="M900" s="989"/>
      <c r="N900" s="74"/>
      <c r="O900" s="74"/>
      <c r="P900" s="74"/>
      <c r="Q900" s="74"/>
      <c r="R900" s="74"/>
      <c r="S900" s="73"/>
      <c r="T900" s="73"/>
      <c r="U900" s="73"/>
      <c r="V900" s="73"/>
      <c r="W900" s="73"/>
      <c r="X900" s="73"/>
      <c r="Y900" s="73"/>
      <c r="Z900" s="73"/>
    </row>
    <row r="901" spans="1:26" ht="12.75" customHeight="1">
      <c r="A901" s="73"/>
      <c r="B901" s="73"/>
      <c r="C901" s="73"/>
      <c r="D901" s="73"/>
      <c r="E901" s="73"/>
      <c r="F901" s="590"/>
      <c r="G901" s="591"/>
      <c r="H901" s="988"/>
      <c r="I901" s="73"/>
      <c r="J901" s="73"/>
      <c r="K901" s="74"/>
      <c r="L901" s="74"/>
      <c r="M901" s="989"/>
      <c r="N901" s="74"/>
      <c r="O901" s="74"/>
      <c r="P901" s="74"/>
      <c r="Q901" s="74"/>
      <c r="R901" s="74"/>
      <c r="S901" s="73"/>
      <c r="T901" s="73"/>
      <c r="U901" s="73"/>
      <c r="V901" s="73"/>
      <c r="W901" s="73"/>
      <c r="X901" s="73"/>
      <c r="Y901" s="73"/>
      <c r="Z901" s="73"/>
    </row>
    <row r="902" spans="1:26" ht="12.75" customHeight="1">
      <c r="A902" s="73"/>
      <c r="B902" s="73"/>
      <c r="C902" s="73"/>
      <c r="D902" s="73"/>
      <c r="E902" s="73"/>
      <c r="F902" s="590"/>
      <c r="G902" s="591"/>
      <c r="H902" s="988"/>
      <c r="I902" s="73"/>
      <c r="J902" s="73"/>
      <c r="K902" s="74"/>
      <c r="L902" s="74"/>
      <c r="M902" s="989"/>
      <c r="N902" s="74"/>
      <c r="O902" s="74"/>
      <c r="P902" s="74"/>
      <c r="Q902" s="74"/>
      <c r="R902" s="74"/>
      <c r="S902" s="73"/>
      <c r="T902" s="73"/>
      <c r="U902" s="73"/>
      <c r="V902" s="73"/>
      <c r="W902" s="73"/>
      <c r="X902" s="73"/>
      <c r="Y902" s="73"/>
      <c r="Z902" s="73"/>
    </row>
    <row r="903" spans="1:26" ht="12.75" customHeight="1">
      <c r="A903" s="73"/>
      <c r="B903" s="73"/>
      <c r="C903" s="73"/>
      <c r="D903" s="73"/>
      <c r="E903" s="73"/>
      <c r="F903" s="590"/>
      <c r="G903" s="591"/>
      <c r="H903" s="988"/>
      <c r="I903" s="73"/>
      <c r="J903" s="73"/>
      <c r="K903" s="74"/>
      <c r="L903" s="74"/>
      <c r="M903" s="989"/>
      <c r="N903" s="74"/>
      <c r="O903" s="74"/>
      <c r="P903" s="74"/>
      <c r="Q903" s="74"/>
      <c r="R903" s="74"/>
      <c r="S903" s="73"/>
      <c r="T903" s="73"/>
      <c r="U903" s="73"/>
      <c r="V903" s="73"/>
      <c r="W903" s="73"/>
      <c r="X903" s="73"/>
      <c r="Y903" s="73"/>
      <c r="Z903" s="73"/>
    </row>
    <row r="904" spans="1:26" ht="12.75" customHeight="1">
      <c r="A904" s="73"/>
      <c r="B904" s="73"/>
      <c r="C904" s="73"/>
      <c r="D904" s="73"/>
      <c r="E904" s="73"/>
      <c r="F904" s="590"/>
      <c r="G904" s="591"/>
      <c r="H904" s="988"/>
      <c r="I904" s="73"/>
      <c r="J904" s="73"/>
      <c r="K904" s="74"/>
      <c r="L904" s="74"/>
      <c r="M904" s="989"/>
      <c r="N904" s="74"/>
      <c r="O904" s="74"/>
      <c r="P904" s="74"/>
      <c r="Q904" s="74"/>
      <c r="R904" s="74"/>
      <c r="S904" s="73"/>
      <c r="T904" s="73"/>
      <c r="U904" s="73"/>
      <c r="V904" s="73"/>
      <c r="W904" s="73"/>
      <c r="X904" s="73"/>
      <c r="Y904" s="73"/>
      <c r="Z904" s="73"/>
    </row>
    <row r="905" spans="1:26" ht="12.75" customHeight="1">
      <c r="A905" s="73"/>
      <c r="B905" s="73"/>
      <c r="C905" s="73"/>
      <c r="D905" s="73"/>
      <c r="E905" s="73"/>
      <c r="F905" s="590"/>
      <c r="G905" s="591"/>
      <c r="H905" s="988"/>
      <c r="I905" s="73"/>
      <c r="J905" s="73"/>
      <c r="K905" s="74"/>
      <c r="L905" s="74"/>
      <c r="M905" s="989"/>
      <c r="N905" s="74"/>
      <c r="O905" s="74"/>
      <c r="P905" s="74"/>
      <c r="Q905" s="74"/>
      <c r="R905" s="74"/>
      <c r="S905" s="73"/>
      <c r="T905" s="73"/>
      <c r="U905" s="73"/>
      <c r="V905" s="73"/>
      <c r="W905" s="73"/>
      <c r="X905" s="73"/>
      <c r="Y905" s="73"/>
      <c r="Z905" s="73"/>
    </row>
    <row r="906" spans="1:26" ht="12.75" customHeight="1">
      <c r="A906" s="73"/>
      <c r="B906" s="73"/>
      <c r="C906" s="73"/>
      <c r="D906" s="73"/>
      <c r="E906" s="73"/>
      <c r="F906" s="590"/>
      <c r="G906" s="591"/>
      <c r="H906" s="988"/>
      <c r="I906" s="73"/>
      <c r="J906" s="73"/>
      <c r="K906" s="74"/>
      <c r="L906" s="74"/>
      <c r="M906" s="989"/>
      <c r="N906" s="74"/>
      <c r="O906" s="74"/>
      <c r="P906" s="74"/>
      <c r="Q906" s="74"/>
      <c r="R906" s="74"/>
      <c r="S906" s="73"/>
      <c r="T906" s="73"/>
      <c r="U906" s="73"/>
      <c r="V906" s="73"/>
      <c r="W906" s="73"/>
      <c r="X906" s="73"/>
      <c r="Y906" s="73"/>
      <c r="Z906" s="73"/>
    </row>
    <row r="907" spans="1:26" ht="12.75" customHeight="1">
      <c r="A907" s="73"/>
      <c r="B907" s="73"/>
      <c r="C907" s="73"/>
      <c r="D907" s="73"/>
      <c r="E907" s="73"/>
      <c r="F907" s="590"/>
      <c r="G907" s="591"/>
      <c r="H907" s="988"/>
      <c r="I907" s="73"/>
      <c r="J907" s="73"/>
      <c r="K907" s="74"/>
      <c r="L907" s="74"/>
      <c r="M907" s="989"/>
      <c r="N907" s="74"/>
      <c r="O907" s="74"/>
      <c r="P907" s="74"/>
      <c r="Q907" s="74"/>
      <c r="R907" s="74"/>
      <c r="S907" s="73"/>
      <c r="T907" s="73"/>
      <c r="U907" s="73"/>
      <c r="V907" s="73"/>
      <c r="W907" s="73"/>
      <c r="X907" s="73"/>
      <c r="Y907" s="73"/>
      <c r="Z907" s="73"/>
    </row>
    <row r="908" spans="1:26" ht="12.75" customHeight="1">
      <c r="A908" s="73"/>
      <c r="B908" s="73"/>
      <c r="C908" s="73"/>
      <c r="D908" s="73"/>
      <c r="E908" s="73"/>
      <c r="F908" s="590"/>
      <c r="G908" s="591"/>
      <c r="H908" s="988"/>
      <c r="I908" s="73"/>
      <c r="J908" s="73"/>
      <c r="K908" s="74"/>
      <c r="L908" s="74"/>
      <c r="M908" s="989"/>
      <c r="N908" s="74"/>
      <c r="O908" s="74"/>
      <c r="P908" s="74"/>
      <c r="Q908" s="74"/>
      <c r="R908" s="74"/>
      <c r="S908" s="73"/>
      <c r="T908" s="73"/>
      <c r="U908" s="73"/>
      <c r="V908" s="73"/>
      <c r="W908" s="73"/>
      <c r="X908" s="73"/>
      <c r="Y908" s="73"/>
      <c r="Z908" s="73"/>
    </row>
    <row r="909" spans="1:26" ht="12.75" customHeight="1">
      <c r="A909" s="73"/>
      <c r="B909" s="73"/>
      <c r="C909" s="73"/>
      <c r="D909" s="73"/>
      <c r="E909" s="73"/>
      <c r="F909" s="590"/>
      <c r="G909" s="591"/>
      <c r="H909" s="988"/>
      <c r="I909" s="73"/>
      <c r="J909" s="73"/>
      <c r="K909" s="74"/>
      <c r="L909" s="74"/>
      <c r="M909" s="989"/>
      <c r="N909" s="74"/>
      <c r="O909" s="74"/>
      <c r="P909" s="74"/>
      <c r="Q909" s="74"/>
      <c r="R909" s="74"/>
      <c r="S909" s="73"/>
      <c r="T909" s="73"/>
      <c r="U909" s="73"/>
      <c r="V909" s="73"/>
      <c r="W909" s="73"/>
      <c r="X909" s="73"/>
      <c r="Y909" s="73"/>
      <c r="Z909" s="73"/>
    </row>
    <row r="910" spans="1:26" ht="12.75" customHeight="1">
      <c r="A910" s="73"/>
      <c r="B910" s="73"/>
      <c r="C910" s="73"/>
      <c r="D910" s="73"/>
      <c r="E910" s="73"/>
      <c r="F910" s="590"/>
      <c r="G910" s="591"/>
      <c r="H910" s="988"/>
      <c r="I910" s="73"/>
      <c r="J910" s="73"/>
      <c r="K910" s="74"/>
      <c r="L910" s="74"/>
      <c r="M910" s="989"/>
      <c r="N910" s="74"/>
      <c r="O910" s="74"/>
      <c r="P910" s="74"/>
      <c r="Q910" s="74"/>
      <c r="R910" s="74"/>
      <c r="S910" s="73"/>
      <c r="T910" s="73"/>
      <c r="U910" s="73"/>
      <c r="V910" s="73"/>
      <c r="W910" s="73"/>
      <c r="X910" s="73"/>
      <c r="Y910" s="73"/>
      <c r="Z910" s="73"/>
    </row>
    <row r="911" spans="1:26" ht="12.75" customHeight="1">
      <c r="A911" s="73"/>
      <c r="B911" s="73"/>
      <c r="C911" s="73"/>
      <c r="D911" s="73"/>
      <c r="E911" s="73"/>
      <c r="F911" s="590"/>
      <c r="G911" s="591"/>
      <c r="H911" s="988"/>
      <c r="I911" s="73"/>
      <c r="J911" s="73"/>
      <c r="K911" s="74"/>
      <c r="L911" s="74"/>
      <c r="M911" s="989"/>
      <c r="N911" s="74"/>
      <c r="O911" s="74"/>
      <c r="P911" s="74"/>
      <c r="Q911" s="74"/>
      <c r="R911" s="74"/>
      <c r="S911" s="73"/>
      <c r="T911" s="73"/>
      <c r="U911" s="73"/>
      <c r="V911" s="73"/>
      <c r="W911" s="73"/>
      <c r="X911" s="73"/>
      <c r="Y911" s="73"/>
      <c r="Z911" s="73"/>
    </row>
    <row r="912" spans="1:26" ht="12.75" customHeight="1">
      <c r="A912" s="73"/>
      <c r="B912" s="73"/>
      <c r="C912" s="73"/>
      <c r="D912" s="73"/>
      <c r="E912" s="73"/>
      <c r="F912" s="590"/>
      <c r="G912" s="591"/>
      <c r="H912" s="988"/>
      <c r="I912" s="73"/>
      <c r="J912" s="73"/>
      <c r="K912" s="74"/>
      <c r="L912" s="74"/>
      <c r="M912" s="989"/>
      <c r="N912" s="74"/>
      <c r="O912" s="74"/>
      <c r="P912" s="74"/>
      <c r="Q912" s="74"/>
      <c r="R912" s="74"/>
      <c r="S912" s="73"/>
      <c r="T912" s="73"/>
      <c r="U912" s="73"/>
      <c r="V912" s="73"/>
      <c r="W912" s="73"/>
      <c r="X912" s="73"/>
      <c r="Y912" s="73"/>
      <c r="Z912" s="73"/>
    </row>
    <row r="913" spans="1:26" ht="12.75" customHeight="1">
      <c r="A913" s="73"/>
      <c r="B913" s="73"/>
      <c r="C913" s="73"/>
      <c r="D913" s="73"/>
      <c r="E913" s="73"/>
      <c r="F913" s="590"/>
      <c r="G913" s="591"/>
      <c r="H913" s="988"/>
      <c r="I913" s="73"/>
      <c r="J913" s="73"/>
      <c r="K913" s="74"/>
      <c r="L913" s="74"/>
      <c r="M913" s="989"/>
      <c r="N913" s="74"/>
      <c r="O913" s="74"/>
      <c r="P913" s="74"/>
      <c r="Q913" s="74"/>
      <c r="R913" s="74"/>
      <c r="S913" s="73"/>
      <c r="T913" s="73"/>
      <c r="U913" s="73"/>
      <c r="V913" s="73"/>
      <c r="W913" s="73"/>
      <c r="X913" s="73"/>
      <c r="Y913" s="73"/>
      <c r="Z913" s="73"/>
    </row>
    <row r="914" spans="1:26" ht="12.75" customHeight="1">
      <c r="A914" s="73"/>
      <c r="B914" s="73"/>
      <c r="C914" s="73"/>
      <c r="D914" s="73"/>
      <c r="E914" s="73"/>
      <c r="F914" s="590"/>
      <c r="G914" s="591"/>
      <c r="H914" s="988"/>
      <c r="I914" s="73"/>
      <c r="J914" s="73"/>
      <c r="K914" s="74"/>
      <c r="L914" s="74"/>
      <c r="M914" s="989"/>
      <c r="N914" s="74"/>
      <c r="O914" s="74"/>
      <c r="P914" s="74"/>
      <c r="Q914" s="74"/>
      <c r="R914" s="74"/>
      <c r="S914" s="73"/>
      <c r="T914" s="73"/>
      <c r="U914" s="73"/>
      <c r="V914" s="73"/>
      <c r="W914" s="73"/>
      <c r="X914" s="73"/>
      <c r="Y914" s="73"/>
      <c r="Z914" s="73"/>
    </row>
    <row r="915" spans="1:26" ht="12.75" customHeight="1">
      <c r="A915" s="73"/>
      <c r="B915" s="73"/>
      <c r="C915" s="73"/>
      <c r="D915" s="73"/>
      <c r="E915" s="73"/>
      <c r="F915" s="590"/>
      <c r="G915" s="591"/>
      <c r="H915" s="988"/>
      <c r="I915" s="73"/>
      <c r="J915" s="73"/>
      <c r="K915" s="74"/>
      <c r="L915" s="74"/>
      <c r="M915" s="989"/>
      <c r="N915" s="74"/>
      <c r="O915" s="74"/>
      <c r="P915" s="74"/>
      <c r="Q915" s="74"/>
      <c r="R915" s="74"/>
      <c r="S915" s="73"/>
      <c r="T915" s="73"/>
      <c r="U915" s="73"/>
      <c r="V915" s="73"/>
      <c r="W915" s="73"/>
      <c r="X915" s="73"/>
      <c r="Y915" s="73"/>
      <c r="Z915" s="73"/>
    </row>
    <row r="916" spans="1:26" ht="12.75" customHeight="1">
      <c r="A916" s="73"/>
      <c r="B916" s="73"/>
      <c r="C916" s="73"/>
      <c r="D916" s="73"/>
      <c r="E916" s="73"/>
      <c r="F916" s="590"/>
      <c r="G916" s="591"/>
      <c r="H916" s="988"/>
      <c r="I916" s="73"/>
      <c r="J916" s="73"/>
      <c r="K916" s="74"/>
      <c r="L916" s="74"/>
      <c r="M916" s="989"/>
      <c r="N916" s="74"/>
      <c r="O916" s="74"/>
      <c r="P916" s="74"/>
      <c r="Q916" s="74"/>
      <c r="R916" s="74"/>
      <c r="S916" s="73"/>
      <c r="T916" s="73"/>
      <c r="U916" s="73"/>
      <c r="V916" s="73"/>
      <c r="W916" s="73"/>
      <c r="X916" s="73"/>
      <c r="Y916" s="73"/>
      <c r="Z916" s="73"/>
    </row>
    <row r="917" spans="1:26" ht="12.75" customHeight="1">
      <c r="A917" s="73"/>
      <c r="B917" s="73"/>
      <c r="C917" s="73"/>
      <c r="D917" s="73"/>
      <c r="E917" s="73"/>
      <c r="F917" s="590"/>
      <c r="G917" s="591"/>
      <c r="H917" s="988"/>
      <c r="I917" s="73"/>
      <c r="J917" s="73"/>
      <c r="K917" s="74"/>
      <c r="L917" s="74"/>
      <c r="M917" s="989"/>
      <c r="N917" s="74"/>
      <c r="O917" s="74"/>
      <c r="P917" s="74"/>
      <c r="Q917" s="74"/>
      <c r="R917" s="74"/>
      <c r="S917" s="73"/>
      <c r="T917" s="73"/>
      <c r="U917" s="73"/>
      <c r="V917" s="73"/>
      <c r="W917" s="73"/>
      <c r="X917" s="73"/>
      <c r="Y917" s="73"/>
      <c r="Z917" s="73"/>
    </row>
    <row r="918" spans="1:26" ht="12.75" customHeight="1">
      <c r="A918" s="73"/>
      <c r="B918" s="73"/>
      <c r="C918" s="73"/>
      <c r="D918" s="73"/>
      <c r="E918" s="73"/>
      <c r="F918" s="590"/>
      <c r="G918" s="591"/>
      <c r="H918" s="988"/>
      <c r="I918" s="73"/>
      <c r="J918" s="73"/>
      <c r="K918" s="74"/>
      <c r="L918" s="74"/>
      <c r="M918" s="989"/>
      <c r="N918" s="74"/>
      <c r="O918" s="74"/>
      <c r="P918" s="74"/>
      <c r="Q918" s="74"/>
      <c r="R918" s="74"/>
      <c r="S918" s="73"/>
      <c r="T918" s="73"/>
      <c r="U918" s="73"/>
      <c r="V918" s="73"/>
      <c r="W918" s="73"/>
      <c r="X918" s="73"/>
      <c r="Y918" s="73"/>
      <c r="Z918" s="73"/>
    </row>
    <row r="919" spans="1:26" ht="12.75" customHeight="1">
      <c r="A919" s="73"/>
      <c r="B919" s="73"/>
      <c r="C919" s="73"/>
      <c r="D919" s="73"/>
      <c r="E919" s="73"/>
      <c r="F919" s="590"/>
      <c r="G919" s="591"/>
      <c r="H919" s="988"/>
      <c r="I919" s="73"/>
      <c r="J919" s="73"/>
      <c r="K919" s="74"/>
      <c r="L919" s="74"/>
      <c r="M919" s="989"/>
      <c r="N919" s="74"/>
      <c r="O919" s="74"/>
      <c r="P919" s="74"/>
      <c r="Q919" s="74"/>
      <c r="R919" s="74"/>
      <c r="S919" s="73"/>
      <c r="T919" s="73"/>
      <c r="U919" s="73"/>
      <c r="V919" s="73"/>
      <c r="W919" s="73"/>
      <c r="X919" s="73"/>
      <c r="Y919" s="73"/>
      <c r="Z919" s="73"/>
    </row>
    <row r="920" spans="1:26" ht="12.75" customHeight="1">
      <c r="A920" s="73"/>
      <c r="B920" s="73"/>
      <c r="C920" s="73"/>
      <c r="D920" s="73"/>
      <c r="E920" s="73"/>
      <c r="F920" s="590"/>
      <c r="G920" s="591"/>
      <c r="H920" s="988"/>
      <c r="I920" s="73"/>
      <c r="J920" s="73"/>
      <c r="K920" s="74"/>
      <c r="L920" s="74"/>
      <c r="M920" s="989"/>
      <c r="N920" s="74"/>
      <c r="O920" s="74"/>
      <c r="P920" s="74"/>
      <c r="Q920" s="74"/>
      <c r="R920" s="74"/>
      <c r="S920" s="73"/>
      <c r="T920" s="73"/>
      <c r="U920" s="73"/>
      <c r="V920" s="73"/>
      <c r="W920" s="73"/>
      <c r="X920" s="73"/>
      <c r="Y920" s="73"/>
      <c r="Z920" s="73"/>
    </row>
    <row r="921" spans="1:26" ht="12.75" customHeight="1">
      <c r="A921" s="73"/>
      <c r="B921" s="73"/>
      <c r="C921" s="73"/>
      <c r="D921" s="73"/>
      <c r="E921" s="73"/>
      <c r="F921" s="590"/>
      <c r="G921" s="591"/>
      <c r="H921" s="988"/>
      <c r="I921" s="73"/>
      <c r="J921" s="73"/>
      <c r="K921" s="74"/>
      <c r="L921" s="74"/>
      <c r="M921" s="989"/>
      <c r="N921" s="74"/>
      <c r="O921" s="74"/>
      <c r="P921" s="74"/>
      <c r="Q921" s="74"/>
      <c r="R921" s="74"/>
      <c r="S921" s="73"/>
      <c r="T921" s="73"/>
      <c r="U921" s="73"/>
      <c r="V921" s="73"/>
      <c r="W921" s="73"/>
      <c r="X921" s="73"/>
      <c r="Y921" s="73"/>
      <c r="Z921" s="73"/>
    </row>
    <row r="922" spans="1:26" ht="12.75" customHeight="1">
      <c r="A922" s="73"/>
      <c r="B922" s="73"/>
      <c r="C922" s="73"/>
      <c r="D922" s="73"/>
      <c r="E922" s="73"/>
      <c r="F922" s="590"/>
      <c r="G922" s="591"/>
      <c r="H922" s="988"/>
      <c r="I922" s="73"/>
      <c r="J922" s="73"/>
      <c r="K922" s="74"/>
      <c r="L922" s="74"/>
      <c r="M922" s="989"/>
      <c r="N922" s="74"/>
      <c r="O922" s="74"/>
      <c r="P922" s="74"/>
      <c r="Q922" s="74"/>
      <c r="R922" s="74"/>
      <c r="S922" s="73"/>
      <c r="T922" s="73"/>
      <c r="U922" s="73"/>
      <c r="V922" s="73"/>
      <c r="W922" s="73"/>
      <c r="X922" s="73"/>
      <c r="Y922" s="73"/>
      <c r="Z922" s="73"/>
    </row>
    <row r="923" spans="1:26" ht="12.75" customHeight="1">
      <c r="A923" s="73"/>
      <c r="B923" s="73"/>
      <c r="C923" s="73"/>
      <c r="D923" s="73"/>
      <c r="E923" s="73"/>
      <c r="F923" s="590"/>
      <c r="G923" s="591"/>
      <c r="H923" s="988"/>
      <c r="I923" s="73"/>
      <c r="J923" s="73"/>
      <c r="K923" s="74"/>
      <c r="L923" s="74"/>
      <c r="M923" s="989"/>
      <c r="N923" s="74"/>
      <c r="O923" s="74"/>
      <c r="P923" s="74"/>
      <c r="Q923" s="74"/>
      <c r="R923" s="74"/>
      <c r="S923" s="73"/>
      <c r="T923" s="73"/>
      <c r="U923" s="73"/>
      <c r="V923" s="73"/>
      <c r="W923" s="73"/>
      <c r="X923" s="73"/>
      <c r="Y923" s="73"/>
      <c r="Z923" s="73"/>
    </row>
    <row r="924" spans="1:26" ht="12.75" customHeight="1">
      <c r="A924" s="73"/>
      <c r="B924" s="73"/>
      <c r="C924" s="73"/>
      <c r="D924" s="73"/>
      <c r="E924" s="73"/>
      <c r="F924" s="590"/>
      <c r="G924" s="591"/>
      <c r="H924" s="988"/>
      <c r="I924" s="73"/>
      <c r="J924" s="73"/>
      <c r="K924" s="74"/>
      <c r="L924" s="74"/>
      <c r="M924" s="989"/>
      <c r="N924" s="74"/>
      <c r="O924" s="74"/>
      <c r="P924" s="74"/>
      <c r="Q924" s="74"/>
      <c r="R924" s="74"/>
      <c r="S924" s="73"/>
      <c r="T924" s="73"/>
      <c r="U924" s="73"/>
      <c r="V924" s="73"/>
      <c r="W924" s="73"/>
      <c r="X924" s="73"/>
      <c r="Y924" s="73"/>
      <c r="Z924" s="73"/>
    </row>
    <row r="925" spans="1:26" ht="12.75" customHeight="1">
      <c r="A925" s="73"/>
      <c r="B925" s="73"/>
      <c r="C925" s="73"/>
      <c r="D925" s="73"/>
      <c r="E925" s="73"/>
      <c r="F925" s="590"/>
      <c r="G925" s="591"/>
      <c r="H925" s="988"/>
      <c r="I925" s="73"/>
      <c r="J925" s="73"/>
      <c r="K925" s="74"/>
      <c r="L925" s="74"/>
      <c r="M925" s="989"/>
      <c r="N925" s="74"/>
      <c r="O925" s="74"/>
      <c r="P925" s="74"/>
      <c r="Q925" s="74"/>
      <c r="R925" s="74"/>
      <c r="S925" s="73"/>
      <c r="T925" s="73"/>
      <c r="U925" s="73"/>
      <c r="V925" s="73"/>
      <c r="W925" s="73"/>
      <c r="X925" s="73"/>
      <c r="Y925" s="73"/>
      <c r="Z925" s="73"/>
    </row>
    <row r="926" spans="1:26" ht="12.75" customHeight="1">
      <c r="A926" s="73"/>
      <c r="B926" s="73"/>
      <c r="C926" s="73"/>
      <c r="D926" s="73"/>
      <c r="E926" s="73"/>
      <c r="F926" s="590"/>
      <c r="G926" s="591"/>
      <c r="H926" s="988"/>
      <c r="I926" s="73"/>
      <c r="J926" s="73"/>
      <c r="K926" s="74"/>
      <c r="L926" s="74"/>
      <c r="M926" s="989"/>
      <c r="N926" s="74"/>
      <c r="O926" s="74"/>
      <c r="P926" s="74"/>
      <c r="Q926" s="74"/>
      <c r="R926" s="74"/>
      <c r="S926" s="73"/>
      <c r="T926" s="73"/>
      <c r="U926" s="73"/>
      <c r="V926" s="73"/>
      <c r="W926" s="73"/>
      <c r="X926" s="73"/>
      <c r="Y926" s="73"/>
      <c r="Z926" s="73"/>
    </row>
    <row r="927" spans="1:26" ht="12.75" customHeight="1">
      <c r="A927" s="73"/>
      <c r="B927" s="73"/>
      <c r="C927" s="73"/>
      <c r="D927" s="73"/>
      <c r="E927" s="73"/>
      <c r="F927" s="590"/>
      <c r="G927" s="591"/>
      <c r="H927" s="988"/>
      <c r="I927" s="73"/>
      <c r="J927" s="73"/>
      <c r="K927" s="74"/>
      <c r="L927" s="74"/>
      <c r="M927" s="989"/>
      <c r="N927" s="74"/>
      <c r="O927" s="74"/>
      <c r="P927" s="74"/>
      <c r="Q927" s="74"/>
      <c r="R927" s="74"/>
      <c r="S927" s="73"/>
      <c r="T927" s="73"/>
      <c r="U927" s="73"/>
      <c r="V927" s="73"/>
      <c r="W927" s="73"/>
      <c r="X927" s="73"/>
      <c r="Y927" s="73"/>
      <c r="Z927" s="73"/>
    </row>
    <row r="928" spans="1:26" ht="12.75" customHeight="1">
      <c r="A928" s="73"/>
      <c r="B928" s="73"/>
      <c r="C928" s="73"/>
      <c r="D928" s="73"/>
      <c r="E928" s="73"/>
      <c r="F928" s="590"/>
      <c r="G928" s="591"/>
      <c r="H928" s="988"/>
      <c r="I928" s="73"/>
      <c r="J928" s="73"/>
      <c r="K928" s="74"/>
      <c r="L928" s="74"/>
      <c r="M928" s="989"/>
      <c r="N928" s="74"/>
      <c r="O928" s="74"/>
      <c r="P928" s="74"/>
      <c r="Q928" s="74"/>
      <c r="R928" s="74"/>
      <c r="S928" s="73"/>
      <c r="T928" s="73"/>
      <c r="U928" s="73"/>
      <c r="V928" s="73"/>
      <c r="W928" s="73"/>
      <c r="X928" s="73"/>
      <c r="Y928" s="73"/>
      <c r="Z928" s="73"/>
    </row>
    <row r="929" spans="1:26" ht="12.75" customHeight="1">
      <c r="A929" s="73"/>
      <c r="B929" s="73"/>
      <c r="C929" s="73"/>
      <c r="D929" s="73"/>
      <c r="E929" s="73"/>
      <c r="F929" s="590"/>
      <c r="G929" s="591"/>
      <c r="H929" s="988"/>
      <c r="I929" s="73"/>
      <c r="J929" s="73"/>
      <c r="K929" s="74"/>
      <c r="L929" s="74"/>
      <c r="M929" s="989"/>
      <c r="N929" s="74"/>
      <c r="O929" s="74"/>
      <c r="P929" s="74"/>
      <c r="Q929" s="74"/>
      <c r="R929" s="74"/>
      <c r="S929" s="73"/>
      <c r="T929" s="73"/>
      <c r="U929" s="73"/>
      <c r="V929" s="73"/>
      <c r="W929" s="73"/>
      <c r="X929" s="73"/>
      <c r="Y929" s="73"/>
      <c r="Z929" s="73"/>
    </row>
    <row r="930" spans="1:26" ht="12.75" customHeight="1">
      <c r="A930" s="73"/>
      <c r="B930" s="73"/>
      <c r="C930" s="73"/>
      <c r="D930" s="73"/>
      <c r="E930" s="73"/>
      <c r="F930" s="590"/>
      <c r="G930" s="591"/>
      <c r="H930" s="988"/>
      <c r="I930" s="73"/>
      <c r="J930" s="73"/>
      <c r="K930" s="74"/>
      <c r="L930" s="74"/>
      <c r="M930" s="989"/>
      <c r="N930" s="74"/>
      <c r="O930" s="74"/>
      <c r="P930" s="74"/>
      <c r="Q930" s="74"/>
      <c r="R930" s="74"/>
      <c r="S930" s="73"/>
      <c r="T930" s="73"/>
      <c r="U930" s="73"/>
      <c r="V930" s="73"/>
      <c r="W930" s="73"/>
      <c r="X930" s="73"/>
      <c r="Y930" s="73"/>
      <c r="Z930" s="73"/>
    </row>
    <row r="931" spans="1:26" ht="12.75" customHeight="1">
      <c r="A931" s="73"/>
      <c r="B931" s="73"/>
      <c r="C931" s="73"/>
      <c r="D931" s="73"/>
      <c r="E931" s="73"/>
      <c r="F931" s="590"/>
      <c r="G931" s="591"/>
      <c r="H931" s="988"/>
      <c r="I931" s="73"/>
      <c r="J931" s="73"/>
      <c r="K931" s="74"/>
      <c r="L931" s="74"/>
      <c r="M931" s="989"/>
      <c r="N931" s="74"/>
      <c r="O931" s="74"/>
      <c r="P931" s="74"/>
      <c r="Q931" s="74"/>
      <c r="R931" s="74"/>
      <c r="S931" s="73"/>
      <c r="T931" s="73"/>
      <c r="U931" s="73"/>
      <c r="V931" s="73"/>
      <c r="W931" s="73"/>
      <c r="X931" s="73"/>
      <c r="Y931" s="73"/>
      <c r="Z931" s="73"/>
    </row>
    <row r="932" spans="1:26" ht="12.75" customHeight="1">
      <c r="A932" s="73"/>
      <c r="B932" s="73"/>
      <c r="C932" s="73"/>
      <c r="D932" s="73"/>
      <c r="E932" s="73"/>
      <c r="F932" s="590"/>
      <c r="G932" s="591"/>
      <c r="H932" s="988"/>
      <c r="I932" s="73"/>
      <c r="J932" s="73"/>
      <c r="K932" s="74"/>
      <c r="L932" s="74"/>
      <c r="M932" s="989"/>
      <c r="N932" s="74"/>
      <c r="O932" s="74"/>
      <c r="P932" s="74"/>
      <c r="Q932" s="74"/>
      <c r="R932" s="74"/>
      <c r="S932" s="73"/>
      <c r="T932" s="73"/>
      <c r="U932" s="73"/>
      <c r="V932" s="73"/>
      <c r="W932" s="73"/>
      <c r="X932" s="73"/>
      <c r="Y932" s="73"/>
      <c r="Z932" s="73"/>
    </row>
    <row r="933" spans="1:26" ht="12.75" customHeight="1">
      <c r="A933" s="73"/>
      <c r="B933" s="73"/>
      <c r="C933" s="73"/>
      <c r="D933" s="73"/>
      <c r="E933" s="73"/>
      <c r="F933" s="590"/>
      <c r="G933" s="591"/>
      <c r="H933" s="988"/>
      <c r="I933" s="73"/>
      <c r="J933" s="73"/>
      <c r="K933" s="74"/>
      <c r="L933" s="74"/>
      <c r="M933" s="989"/>
      <c r="N933" s="74"/>
      <c r="O933" s="74"/>
      <c r="P933" s="74"/>
      <c r="Q933" s="74"/>
      <c r="R933" s="74"/>
      <c r="S933" s="73"/>
      <c r="T933" s="73"/>
      <c r="U933" s="73"/>
      <c r="V933" s="73"/>
      <c r="W933" s="73"/>
      <c r="X933" s="73"/>
      <c r="Y933" s="73"/>
      <c r="Z933" s="73"/>
    </row>
    <row r="934" spans="1:26" ht="12.75" customHeight="1">
      <c r="A934" s="73"/>
      <c r="B934" s="73"/>
      <c r="C934" s="73"/>
      <c r="D934" s="73"/>
      <c r="E934" s="73"/>
      <c r="F934" s="590"/>
      <c r="G934" s="591"/>
      <c r="H934" s="988"/>
      <c r="I934" s="73"/>
      <c r="J934" s="73"/>
      <c r="K934" s="74"/>
      <c r="L934" s="74"/>
      <c r="M934" s="989"/>
      <c r="N934" s="74"/>
      <c r="O934" s="74"/>
      <c r="P934" s="74"/>
      <c r="Q934" s="74"/>
      <c r="R934" s="74"/>
      <c r="S934" s="73"/>
      <c r="T934" s="73"/>
      <c r="U934" s="73"/>
      <c r="V934" s="73"/>
      <c r="W934" s="73"/>
      <c r="X934" s="73"/>
      <c r="Y934" s="73"/>
      <c r="Z934" s="73"/>
    </row>
    <row r="935" spans="1:26" ht="12.75" customHeight="1">
      <c r="A935" s="73"/>
      <c r="B935" s="73"/>
      <c r="C935" s="73"/>
      <c r="D935" s="73"/>
      <c r="E935" s="73"/>
      <c r="F935" s="590"/>
      <c r="G935" s="591"/>
      <c r="H935" s="988"/>
      <c r="I935" s="73"/>
      <c r="J935" s="73"/>
      <c r="K935" s="74"/>
      <c r="L935" s="74"/>
      <c r="M935" s="989"/>
      <c r="N935" s="74"/>
      <c r="O935" s="74"/>
      <c r="P935" s="74"/>
      <c r="Q935" s="74"/>
      <c r="R935" s="74"/>
      <c r="S935" s="73"/>
      <c r="T935" s="73"/>
      <c r="U935" s="73"/>
      <c r="V935" s="73"/>
      <c r="W935" s="73"/>
      <c r="X935" s="73"/>
      <c r="Y935" s="73"/>
      <c r="Z935" s="73"/>
    </row>
    <row r="936" spans="1:26" ht="12.75" customHeight="1">
      <c r="A936" s="73"/>
      <c r="B936" s="73"/>
      <c r="C936" s="73"/>
      <c r="D936" s="73"/>
      <c r="E936" s="73"/>
      <c r="F936" s="590"/>
      <c r="G936" s="591"/>
      <c r="H936" s="988"/>
      <c r="I936" s="73"/>
      <c r="J936" s="73"/>
      <c r="K936" s="74"/>
      <c r="L936" s="74"/>
      <c r="M936" s="989"/>
      <c r="N936" s="74"/>
      <c r="O936" s="74"/>
      <c r="P936" s="74"/>
      <c r="Q936" s="74"/>
      <c r="R936" s="74"/>
      <c r="S936" s="73"/>
      <c r="T936" s="73"/>
      <c r="U936" s="73"/>
      <c r="V936" s="73"/>
      <c r="W936" s="73"/>
      <c r="X936" s="73"/>
      <c r="Y936" s="73"/>
      <c r="Z936" s="73"/>
    </row>
    <row r="937" spans="1:26" ht="12.75" customHeight="1">
      <c r="A937" s="73"/>
      <c r="B937" s="73"/>
      <c r="C937" s="73"/>
      <c r="D937" s="73"/>
      <c r="E937" s="73"/>
      <c r="F937" s="590"/>
      <c r="G937" s="591"/>
      <c r="H937" s="988"/>
      <c r="I937" s="73"/>
      <c r="J937" s="73"/>
      <c r="K937" s="74"/>
      <c r="L937" s="74"/>
      <c r="M937" s="989"/>
      <c r="N937" s="74"/>
      <c r="O937" s="74"/>
      <c r="P937" s="74"/>
      <c r="Q937" s="74"/>
      <c r="R937" s="74"/>
      <c r="S937" s="73"/>
      <c r="T937" s="73"/>
      <c r="U937" s="73"/>
      <c r="V937" s="73"/>
      <c r="W937" s="73"/>
      <c r="X937" s="73"/>
      <c r="Y937" s="73"/>
      <c r="Z937" s="73"/>
    </row>
    <row r="938" spans="1:26" ht="12.75" customHeight="1">
      <c r="A938" s="73"/>
      <c r="B938" s="73"/>
      <c r="C938" s="73"/>
      <c r="D938" s="73"/>
      <c r="E938" s="73"/>
      <c r="F938" s="590"/>
      <c r="G938" s="591"/>
      <c r="H938" s="988"/>
      <c r="I938" s="73"/>
      <c r="J938" s="73"/>
      <c r="K938" s="74"/>
      <c r="L938" s="74"/>
      <c r="M938" s="989"/>
      <c r="N938" s="74"/>
      <c r="O938" s="74"/>
      <c r="P938" s="74"/>
      <c r="Q938" s="74"/>
      <c r="R938" s="74"/>
      <c r="S938" s="73"/>
      <c r="T938" s="73"/>
      <c r="U938" s="73"/>
      <c r="V938" s="73"/>
      <c r="W938" s="73"/>
      <c r="X938" s="73"/>
      <c r="Y938" s="73"/>
      <c r="Z938" s="73"/>
    </row>
    <row r="939" spans="1:26" ht="12.75" customHeight="1">
      <c r="A939" s="73"/>
      <c r="B939" s="73"/>
      <c r="C939" s="73"/>
      <c r="D939" s="73"/>
      <c r="E939" s="73"/>
      <c r="F939" s="590"/>
      <c r="G939" s="591"/>
      <c r="H939" s="988"/>
      <c r="I939" s="73"/>
      <c r="J939" s="73"/>
      <c r="K939" s="74"/>
      <c r="L939" s="74"/>
      <c r="M939" s="989"/>
      <c r="N939" s="74"/>
      <c r="O939" s="74"/>
      <c r="P939" s="74"/>
      <c r="Q939" s="74"/>
      <c r="R939" s="74"/>
      <c r="S939" s="73"/>
      <c r="T939" s="73"/>
      <c r="U939" s="73"/>
      <c r="V939" s="73"/>
      <c r="W939" s="73"/>
      <c r="X939" s="73"/>
      <c r="Y939" s="73"/>
      <c r="Z939" s="73"/>
    </row>
    <row r="940" spans="1:26" ht="12.75" customHeight="1">
      <c r="A940" s="73"/>
      <c r="B940" s="73"/>
      <c r="C940" s="73"/>
      <c r="D940" s="73"/>
      <c r="E940" s="73"/>
      <c r="F940" s="590"/>
      <c r="G940" s="591"/>
      <c r="H940" s="988"/>
      <c r="I940" s="73"/>
      <c r="J940" s="73"/>
      <c r="K940" s="74"/>
      <c r="L940" s="74"/>
      <c r="M940" s="989"/>
      <c r="N940" s="74"/>
      <c r="O940" s="74"/>
      <c r="P940" s="74"/>
      <c r="Q940" s="74"/>
      <c r="R940" s="74"/>
      <c r="S940" s="73"/>
      <c r="T940" s="73"/>
      <c r="U940" s="73"/>
      <c r="V940" s="73"/>
      <c r="W940" s="73"/>
      <c r="X940" s="73"/>
      <c r="Y940" s="73"/>
      <c r="Z940" s="73"/>
    </row>
    <row r="941" spans="1:26" ht="12.75" customHeight="1">
      <c r="A941" s="73"/>
      <c r="B941" s="73"/>
      <c r="C941" s="73"/>
      <c r="D941" s="73"/>
      <c r="E941" s="73"/>
      <c r="F941" s="590"/>
      <c r="G941" s="591"/>
      <c r="H941" s="988"/>
      <c r="I941" s="73"/>
      <c r="J941" s="73"/>
      <c r="K941" s="74"/>
      <c r="L941" s="74"/>
      <c r="M941" s="989"/>
      <c r="N941" s="74"/>
      <c r="O941" s="74"/>
      <c r="P941" s="74"/>
      <c r="Q941" s="74"/>
      <c r="R941" s="74"/>
      <c r="S941" s="73"/>
      <c r="T941" s="73"/>
      <c r="U941" s="73"/>
      <c r="V941" s="73"/>
      <c r="W941" s="73"/>
      <c r="X941" s="73"/>
      <c r="Y941" s="73"/>
      <c r="Z941" s="73"/>
    </row>
    <row r="942" spans="1:26" ht="12.75" customHeight="1">
      <c r="A942" s="73"/>
      <c r="B942" s="73"/>
      <c r="C942" s="73"/>
      <c r="D942" s="73"/>
      <c r="E942" s="73"/>
      <c r="F942" s="590"/>
      <c r="G942" s="591"/>
      <c r="H942" s="988"/>
      <c r="I942" s="73"/>
      <c r="J942" s="73"/>
      <c r="K942" s="74"/>
      <c r="L942" s="74"/>
      <c r="M942" s="989"/>
      <c r="N942" s="74"/>
      <c r="O942" s="74"/>
      <c r="P942" s="74"/>
      <c r="Q942" s="74"/>
      <c r="R942" s="74"/>
      <c r="S942" s="73"/>
      <c r="T942" s="73"/>
      <c r="U942" s="73"/>
      <c r="V942" s="73"/>
      <c r="W942" s="73"/>
      <c r="X942" s="73"/>
      <c r="Y942" s="73"/>
      <c r="Z942" s="73"/>
    </row>
    <row r="943" spans="1:26" ht="12.75" customHeight="1">
      <c r="A943" s="73"/>
      <c r="B943" s="73"/>
      <c r="C943" s="73"/>
      <c r="D943" s="73"/>
      <c r="E943" s="73"/>
      <c r="F943" s="590"/>
      <c r="G943" s="591"/>
      <c r="H943" s="988"/>
      <c r="I943" s="73"/>
      <c r="J943" s="73"/>
      <c r="K943" s="74"/>
      <c r="L943" s="74"/>
      <c r="M943" s="989"/>
      <c r="N943" s="74"/>
      <c r="O943" s="74"/>
      <c r="P943" s="74"/>
      <c r="Q943" s="74"/>
      <c r="R943" s="74"/>
      <c r="S943" s="73"/>
      <c r="T943" s="73"/>
      <c r="U943" s="73"/>
      <c r="V943" s="73"/>
      <c r="W943" s="73"/>
      <c r="X943" s="73"/>
      <c r="Y943" s="73"/>
      <c r="Z943" s="73"/>
    </row>
    <row r="944" spans="1:26" ht="12.75" customHeight="1">
      <c r="A944" s="73"/>
      <c r="B944" s="73"/>
      <c r="C944" s="73"/>
      <c r="D944" s="73"/>
      <c r="E944" s="73"/>
      <c r="F944" s="590"/>
      <c r="G944" s="591"/>
      <c r="H944" s="988"/>
      <c r="I944" s="73"/>
      <c r="J944" s="73"/>
      <c r="K944" s="74"/>
      <c r="L944" s="74"/>
      <c r="M944" s="989"/>
      <c r="N944" s="74"/>
      <c r="O944" s="74"/>
      <c r="P944" s="74"/>
      <c r="Q944" s="74"/>
      <c r="R944" s="74"/>
      <c r="S944" s="73"/>
      <c r="T944" s="73"/>
      <c r="U944" s="73"/>
      <c r="V944" s="73"/>
      <c r="W944" s="73"/>
      <c r="X944" s="73"/>
      <c r="Y944" s="73"/>
      <c r="Z944" s="73"/>
    </row>
    <row r="945" spans="1:26" ht="12.75" customHeight="1">
      <c r="A945" s="73"/>
      <c r="B945" s="73"/>
      <c r="C945" s="73"/>
      <c r="D945" s="73"/>
      <c r="E945" s="73"/>
      <c r="F945" s="590"/>
      <c r="G945" s="591"/>
      <c r="H945" s="988"/>
      <c r="I945" s="73"/>
      <c r="J945" s="73"/>
      <c r="K945" s="74"/>
      <c r="L945" s="74"/>
      <c r="M945" s="989"/>
      <c r="N945" s="74"/>
      <c r="O945" s="74"/>
      <c r="P945" s="74"/>
      <c r="Q945" s="74"/>
      <c r="R945" s="74"/>
      <c r="S945" s="73"/>
      <c r="T945" s="73"/>
      <c r="U945" s="73"/>
      <c r="V945" s="73"/>
      <c r="W945" s="73"/>
      <c r="X945" s="73"/>
      <c r="Y945" s="73"/>
      <c r="Z945" s="73"/>
    </row>
    <row r="946" spans="1:26" ht="12.75" customHeight="1">
      <c r="A946" s="73"/>
      <c r="B946" s="73"/>
      <c r="C946" s="73"/>
      <c r="D946" s="73"/>
      <c r="E946" s="73"/>
      <c r="F946" s="590"/>
      <c r="G946" s="591"/>
      <c r="H946" s="988"/>
      <c r="I946" s="73"/>
      <c r="J946" s="73"/>
      <c r="K946" s="74"/>
      <c r="L946" s="74"/>
      <c r="M946" s="989"/>
      <c r="N946" s="74"/>
      <c r="O946" s="74"/>
      <c r="P946" s="74"/>
      <c r="Q946" s="74"/>
      <c r="R946" s="74"/>
      <c r="S946" s="73"/>
      <c r="T946" s="73"/>
      <c r="U946" s="73"/>
      <c r="V946" s="73"/>
      <c r="W946" s="73"/>
      <c r="X946" s="73"/>
      <c r="Y946" s="73"/>
      <c r="Z946" s="73"/>
    </row>
    <row r="947" spans="1:26" ht="12.75" customHeight="1">
      <c r="A947" s="73"/>
      <c r="B947" s="73"/>
      <c r="C947" s="73"/>
      <c r="D947" s="73"/>
      <c r="E947" s="73"/>
      <c r="F947" s="590"/>
      <c r="G947" s="591"/>
      <c r="H947" s="988"/>
      <c r="I947" s="73"/>
      <c r="J947" s="73"/>
      <c r="K947" s="74"/>
      <c r="L947" s="74"/>
      <c r="M947" s="989"/>
      <c r="N947" s="74"/>
      <c r="O947" s="74"/>
      <c r="P947" s="74"/>
      <c r="Q947" s="74"/>
      <c r="R947" s="74"/>
      <c r="S947" s="73"/>
      <c r="T947" s="73"/>
      <c r="U947" s="73"/>
      <c r="V947" s="73"/>
      <c r="W947" s="73"/>
      <c r="X947" s="73"/>
      <c r="Y947" s="73"/>
      <c r="Z947" s="73"/>
    </row>
    <row r="948" spans="1:26" ht="12.75" customHeight="1">
      <c r="A948" s="73"/>
      <c r="B948" s="73"/>
      <c r="C948" s="73"/>
      <c r="D948" s="73"/>
      <c r="E948" s="73"/>
      <c r="F948" s="590"/>
      <c r="G948" s="591"/>
      <c r="H948" s="988"/>
      <c r="I948" s="73"/>
      <c r="J948" s="73"/>
      <c r="K948" s="74"/>
      <c r="L948" s="74"/>
      <c r="M948" s="989"/>
      <c r="N948" s="74"/>
      <c r="O948" s="74"/>
      <c r="P948" s="74"/>
      <c r="Q948" s="74"/>
      <c r="R948" s="74"/>
      <c r="S948" s="73"/>
      <c r="T948" s="73"/>
      <c r="U948" s="73"/>
      <c r="V948" s="73"/>
      <c r="W948" s="73"/>
      <c r="X948" s="73"/>
      <c r="Y948" s="73"/>
      <c r="Z948" s="73"/>
    </row>
    <row r="949" spans="1:26" ht="12.75" customHeight="1">
      <c r="A949" s="73"/>
      <c r="B949" s="73"/>
      <c r="C949" s="73"/>
      <c r="D949" s="73"/>
      <c r="E949" s="73"/>
      <c r="F949" s="590"/>
      <c r="G949" s="591"/>
      <c r="H949" s="988"/>
      <c r="I949" s="73"/>
      <c r="J949" s="73"/>
      <c r="K949" s="74"/>
      <c r="L949" s="74"/>
      <c r="M949" s="989"/>
      <c r="N949" s="74"/>
      <c r="O949" s="74"/>
      <c r="P949" s="74"/>
      <c r="Q949" s="74"/>
      <c r="R949" s="74"/>
      <c r="S949" s="73"/>
      <c r="T949" s="73"/>
      <c r="U949" s="73"/>
      <c r="V949" s="73"/>
      <c r="W949" s="73"/>
      <c r="X949" s="73"/>
      <c r="Y949" s="73"/>
      <c r="Z949" s="73"/>
    </row>
    <row r="950" spans="1:26" ht="12.75" customHeight="1">
      <c r="A950" s="73"/>
      <c r="B950" s="73"/>
      <c r="C950" s="73"/>
      <c r="D950" s="73"/>
      <c r="E950" s="73"/>
      <c r="F950" s="590"/>
      <c r="G950" s="591"/>
      <c r="H950" s="988"/>
      <c r="I950" s="73"/>
      <c r="J950" s="73"/>
      <c r="K950" s="74"/>
      <c r="L950" s="74"/>
      <c r="M950" s="989"/>
      <c r="N950" s="74"/>
      <c r="O950" s="74"/>
      <c r="P950" s="74"/>
      <c r="Q950" s="74"/>
      <c r="R950" s="74"/>
      <c r="S950" s="73"/>
      <c r="T950" s="73"/>
      <c r="U950" s="73"/>
      <c r="V950" s="73"/>
      <c r="W950" s="73"/>
      <c r="X950" s="73"/>
      <c r="Y950" s="73"/>
      <c r="Z950" s="73"/>
    </row>
    <row r="951" spans="1:26" ht="12.75" customHeight="1">
      <c r="A951" s="73"/>
      <c r="B951" s="73"/>
      <c r="C951" s="73"/>
      <c r="D951" s="73"/>
      <c r="E951" s="73"/>
      <c r="F951" s="590"/>
      <c r="G951" s="591"/>
      <c r="H951" s="988"/>
      <c r="I951" s="73"/>
      <c r="J951" s="73"/>
      <c r="K951" s="74"/>
      <c r="L951" s="74"/>
      <c r="M951" s="989"/>
      <c r="N951" s="74"/>
      <c r="O951" s="74"/>
      <c r="P951" s="74"/>
      <c r="Q951" s="74"/>
      <c r="R951" s="74"/>
      <c r="S951" s="73"/>
      <c r="T951" s="73"/>
      <c r="U951" s="73"/>
      <c r="V951" s="73"/>
      <c r="W951" s="73"/>
      <c r="X951" s="73"/>
      <c r="Y951" s="73"/>
      <c r="Z951" s="73"/>
    </row>
    <row r="952" spans="1:26" ht="12.75" customHeight="1">
      <c r="A952" s="73"/>
      <c r="B952" s="73"/>
      <c r="C952" s="73"/>
      <c r="D952" s="73"/>
      <c r="E952" s="73"/>
      <c r="F952" s="590"/>
      <c r="G952" s="591"/>
      <c r="H952" s="988"/>
      <c r="I952" s="73"/>
      <c r="J952" s="73"/>
      <c r="K952" s="74"/>
      <c r="L952" s="74"/>
      <c r="M952" s="989"/>
      <c r="N952" s="74"/>
      <c r="O952" s="74"/>
      <c r="P952" s="74"/>
      <c r="Q952" s="74"/>
      <c r="R952" s="74"/>
      <c r="S952" s="73"/>
      <c r="T952" s="73"/>
      <c r="U952" s="73"/>
      <c r="V952" s="73"/>
      <c r="W952" s="73"/>
      <c r="X952" s="73"/>
      <c r="Y952" s="73"/>
      <c r="Z952" s="73"/>
    </row>
    <row r="953" spans="1:26" ht="12.75" customHeight="1">
      <c r="A953" s="73"/>
      <c r="B953" s="73"/>
      <c r="C953" s="73"/>
      <c r="D953" s="73"/>
      <c r="E953" s="73"/>
      <c r="F953" s="590"/>
      <c r="G953" s="591"/>
      <c r="H953" s="988"/>
      <c r="I953" s="73"/>
      <c r="J953" s="73"/>
      <c r="K953" s="74"/>
      <c r="L953" s="74"/>
      <c r="M953" s="989"/>
      <c r="N953" s="74"/>
      <c r="O953" s="74"/>
      <c r="P953" s="74"/>
      <c r="Q953" s="74"/>
      <c r="R953" s="74"/>
      <c r="S953" s="73"/>
      <c r="T953" s="73"/>
      <c r="U953" s="73"/>
      <c r="V953" s="73"/>
      <c r="W953" s="73"/>
      <c r="X953" s="73"/>
      <c r="Y953" s="73"/>
      <c r="Z953" s="73"/>
    </row>
    <row r="954" spans="1:26" ht="12.75" customHeight="1">
      <c r="A954" s="73"/>
      <c r="B954" s="73"/>
      <c r="C954" s="73"/>
      <c r="D954" s="73"/>
      <c r="E954" s="73"/>
      <c r="F954" s="590"/>
      <c r="G954" s="591"/>
      <c r="H954" s="988"/>
      <c r="I954" s="73"/>
      <c r="J954" s="73"/>
      <c r="K954" s="74"/>
      <c r="L954" s="74"/>
      <c r="M954" s="989"/>
      <c r="N954" s="74"/>
      <c r="O954" s="74"/>
      <c r="P954" s="74"/>
      <c r="Q954" s="74"/>
      <c r="R954" s="74"/>
      <c r="S954" s="73"/>
      <c r="T954" s="73"/>
      <c r="U954" s="73"/>
      <c r="V954" s="73"/>
      <c r="W954" s="73"/>
      <c r="X954" s="73"/>
      <c r="Y954" s="73"/>
      <c r="Z954" s="73"/>
    </row>
    <row r="955" spans="1:26" ht="12.75" customHeight="1">
      <c r="A955" s="73"/>
      <c r="B955" s="73"/>
      <c r="C955" s="73"/>
      <c r="D955" s="73"/>
      <c r="E955" s="73"/>
      <c r="F955" s="590"/>
      <c r="G955" s="591"/>
      <c r="H955" s="988"/>
      <c r="I955" s="73"/>
      <c r="J955" s="73"/>
      <c r="K955" s="74"/>
      <c r="L955" s="74"/>
      <c r="M955" s="989"/>
      <c r="N955" s="74"/>
      <c r="O955" s="74"/>
      <c r="P955" s="74"/>
      <c r="Q955" s="74"/>
      <c r="R955" s="74"/>
      <c r="S955" s="73"/>
      <c r="T955" s="73"/>
      <c r="U955" s="73"/>
      <c r="V955" s="73"/>
      <c r="W955" s="73"/>
      <c r="X955" s="73"/>
      <c r="Y955" s="73"/>
      <c r="Z955" s="73"/>
    </row>
    <row r="956" spans="1:26" ht="12.75" customHeight="1">
      <c r="A956" s="73"/>
      <c r="B956" s="73"/>
      <c r="C956" s="73"/>
      <c r="D956" s="73"/>
      <c r="E956" s="73"/>
      <c r="F956" s="590"/>
      <c r="G956" s="591"/>
      <c r="H956" s="988"/>
      <c r="I956" s="73"/>
      <c r="J956" s="73"/>
      <c r="K956" s="74"/>
      <c r="L956" s="74"/>
      <c r="M956" s="989"/>
      <c r="N956" s="74"/>
      <c r="O956" s="74"/>
      <c r="P956" s="74"/>
      <c r="Q956" s="74"/>
      <c r="R956" s="74"/>
      <c r="S956" s="73"/>
      <c r="T956" s="73"/>
      <c r="U956" s="73"/>
      <c r="V956" s="73"/>
      <c r="W956" s="73"/>
      <c r="X956" s="73"/>
      <c r="Y956" s="73"/>
      <c r="Z956" s="73"/>
    </row>
    <row r="957" spans="1:26" ht="12.75" customHeight="1">
      <c r="A957" s="73"/>
      <c r="B957" s="73"/>
      <c r="C957" s="73"/>
      <c r="D957" s="73"/>
      <c r="E957" s="73"/>
      <c r="F957" s="590"/>
      <c r="G957" s="591"/>
      <c r="H957" s="988"/>
      <c r="I957" s="73"/>
      <c r="J957" s="73"/>
      <c r="K957" s="74"/>
      <c r="L957" s="74"/>
      <c r="M957" s="989"/>
      <c r="N957" s="74"/>
      <c r="O957" s="74"/>
      <c r="P957" s="74"/>
      <c r="Q957" s="74"/>
      <c r="R957" s="74"/>
      <c r="S957" s="73"/>
      <c r="T957" s="73"/>
      <c r="U957" s="73"/>
      <c r="V957" s="73"/>
      <c r="W957" s="73"/>
      <c r="X957" s="73"/>
      <c r="Y957" s="73"/>
      <c r="Z957" s="73"/>
    </row>
    <row r="958" spans="1:26" ht="12.75" customHeight="1">
      <c r="A958" s="73"/>
      <c r="B958" s="73"/>
      <c r="C958" s="73"/>
      <c r="D958" s="73"/>
      <c r="E958" s="73"/>
      <c r="F958" s="590"/>
      <c r="G958" s="591"/>
      <c r="H958" s="988"/>
      <c r="I958" s="73"/>
      <c r="J958" s="73"/>
      <c r="K958" s="74"/>
      <c r="L958" s="74"/>
      <c r="M958" s="989"/>
      <c r="N958" s="74"/>
      <c r="O958" s="74"/>
      <c r="P958" s="74"/>
      <c r="Q958" s="74"/>
      <c r="R958" s="74"/>
      <c r="S958" s="73"/>
      <c r="T958" s="73"/>
      <c r="U958" s="73"/>
      <c r="V958" s="73"/>
      <c r="W958" s="73"/>
      <c r="X958" s="73"/>
      <c r="Y958" s="73"/>
      <c r="Z958" s="73"/>
    </row>
    <row r="959" spans="1:26" ht="12.75" customHeight="1">
      <c r="A959" s="73"/>
      <c r="B959" s="73"/>
      <c r="C959" s="73"/>
      <c r="D959" s="73"/>
      <c r="E959" s="73"/>
      <c r="F959" s="590"/>
      <c r="G959" s="591"/>
      <c r="H959" s="988"/>
      <c r="I959" s="73"/>
      <c r="J959" s="73"/>
      <c r="K959" s="74"/>
      <c r="L959" s="74"/>
      <c r="M959" s="989"/>
      <c r="N959" s="74"/>
      <c r="O959" s="74"/>
      <c r="P959" s="74"/>
      <c r="Q959" s="74"/>
      <c r="R959" s="74"/>
      <c r="S959" s="73"/>
      <c r="T959" s="73"/>
      <c r="U959" s="73"/>
      <c r="V959" s="73"/>
      <c r="W959" s="73"/>
      <c r="X959" s="73"/>
      <c r="Y959" s="73"/>
      <c r="Z959" s="73"/>
    </row>
    <row r="960" spans="1:26" ht="12.75" customHeight="1">
      <c r="A960" s="73"/>
      <c r="B960" s="73"/>
      <c r="C960" s="73"/>
      <c r="D960" s="73"/>
      <c r="E960" s="73"/>
      <c r="F960" s="590"/>
      <c r="G960" s="591"/>
      <c r="H960" s="988"/>
      <c r="I960" s="73"/>
      <c r="J960" s="73"/>
      <c r="K960" s="74"/>
      <c r="L960" s="74"/>
      <c r="M960" s="989"/>
      <c r="N960" s="74"/>
      <c r="O960" s="74"/>
      <c r="P960" s="74"/>
      <c r="Q960" s="74"/>
      <c r="R960" s="74"/>
      <c r="S960" s="73"/>
      <c r="T960" s="73"/>
      <c r="U960" s="73"/>
      <c r="V960" s="73"/>
      <c r="W960" s="73"/>
      <c r="X960" s="73"/>
      <c r="Y960" s="73"/>
      <c r="Z960" s="73"/>
    </row>
    <row r="961" spans="1:26" ht="12.75" customHeight="1">
      <c r="A961" s="73"/>
      <c r="B961" s="73"/>
      <c r="C961" s="73"/>
      <c r="D961" s="73"/>
      <c r="E961" s="73"/>
      <c r="F961" s="590"/>
      <c r="G961" s="591"/>
      <c r="H961" s="988"/>
      <c r="I961" s="73"/>
      <c r="J961" s="73"/>
      <c r="K961" s="74"/>
      <c r="L961" s="74"/>
      <c r="M961" s="989"/>
      <c r="N961" s="74"/>
      <c r="O961" s="74"/>
      <c r="P961" s="74"/>
      <c r="Q961" s="74"/>
      <c r="R961" s="74"/>
      <c r="S961" s="73"/>
      <c r="T961" s="73"/>
      <c r="U961" s="73"/>
      <c r="V961" s="73"/>
      <c r="W961" s="73"/>
      <c r="X961" s="73"/>
      <c r="Y961" s="73"/>
      <c r="Z961" s="73"/>
    </row>
    <row r="962" spans="1:26" ht="12.75" customHeight="1">
      <c r="A962" s="73"/>
      <c r="B962" s="73"/>
      <c r="C962" s="73"/>
      <c r="D962" s="73"/>
      <c r="E962" s="73"/>
      <c r="F962" s="590"/>
      <c r="G962" s="591"/>
      <c r="H962" s="988"/>
      <c r="I962" s="73"/>
      <c r="J962" s="73"/>
      <c r="K962" s="74"/>
      <c r="L962" s="74"/>
      <c r="M962" s="989"/>
      <c r="N962" s="74"/>
      <c r="O962" s="74"/>
      <c r="P962" s="74"/>
      <c r="Q962" s="74"/>
      <c r="R962" s="74"/>
      <c r="S962" s="73"/>
      <c r="T962" s="73"/>
      <c r="U962" s="73"/>
      <c r="V962" s="73"/>
      <c r="W962" s="73"/>
      <c r="X962" s="73"/>
      <c r="Y962" s="73"/>
      <c r="Z962" s="73"/>
    </row>
    <row r="963" spans="1:26" ht="12.75" customHeight="1">
      <c r="A963" s="73"/>
      <c r="B963" s="73"/>
      <c r="C963" s="73"/>
      <c r="D963" s="73"/>
      <c r="E963" s="73"/>
      <c r="F963" s="590"/>
      <c r="G963" s="591"/>
      <c r="H963" s="988"/>
      <c r="I963" s="73"/>
      <c r="J963" s="73"/>
      <c r="K963" s="74"/>
      <c r="L963" s="74"/>
      <c r="M963" s="989"/>
      <c r="N963" s="74"/>
      <c r="O963" s="74"/>
      <c r="P963" s="74"/>
      <c r="Q963" s="74"/>
      <c r="R963" s="74"/>
      <c r="S963" s="73"/>
      <c r="T963" s="73"/>
      <c r="U963" s="73"/>
      <c r="V963" s="73"/>
      <c r="W963" s="73"/>
      <c r="X963" s="73"/>
      <c r="Y963" s="73"/>
      <c r="Z963" s="73"/>
    </row>
    <row r="964" spans="1:26" ht="12.75" customHeight="1">
      <c r="A964" s="73"/>
      <c r="B964" s="73"/>
      <c r="C964" s="73"/>
      <c r="D964" s="73"/>
      <c r="E964" s="73"/>
      <c r="F964" s="590"/>
      <c r="G964" s="591"/>
      <c r="H964" s="988"/>
      <c r="I964" s="73"/>
      <c r="J964" s="73"/>
      <c r="K964" s="74"/>
      <c r="L964" s="74"/>
      <c r="M964" s="989"/>
      <c r="N964" s="74"/>
      <c r="O964" s="74"/>
      <c r="P964" s="74"/>
      <c r="Q964" s="74"/>
      <c r="R964" s="74"/>
      <c r="S964" s="73"/>
      <c r="T964" s="73"/>
      <c r="U964" s="73"/>
      <c r="V964" s="73"/>
      <c r="W964" s="73"/>
      <c r="X964" s="73"/>
      <c r="Y964" s="73"/>
      <c r="Z964" s="73"/>
    </row>
    <row r="965" spans="1:26" ht="12.75" customHeight="1">
      <c r="A965" s="73"/>
      <c r="B965" s="73"/>
      <c r="C965" s="73"/>
      <c r="D965" s="73"/>
      <c r="E965" s="73"/>
      <c r="F965" s="590"/>
      <c r="G965" s="591"/>
      <c r="H965" s="988"/>
      <c r="I965" s="73"/>
      <c r="J965" s="73"/>
      <c r="K965" s="74"/>
      <c r="L965" s="74"/>
      <c r="M965" s="989"/>
      <c r="N965" s="74"/>
      <c r="O965" s="74"/>
      <c r="P965" s="74"/>
      <c r="Q965" s="74"/>
      <c r="R965" s="74"/>
      <c r="S965" s="73"/>
      <c r="T965" s="73"/>
      <c r="U965" s="73"/>
      <c r="V965" s="73"/>
      <c r="W965" s="73"/>
      <c r="X965" s="73"/>
      <c r="Y965" s="73"/>
      <c r="Z965" s="73"/>
    </row>
    <row r="966" spans="1:26" ht="12.75" customHeight="1">
      <c r="A966" s="73"/>
      <c r="B966" s="73"/>
      <c r="C966" s="73"/>
      <c r="D966" s="73"/>
      <c r="E966" s="73"/>
      <c r="F966" s="590"/>
      <c r="G966" s="591"/>
      <c r="H966" s="988"/>
      <c r="I966" s="73"/>
      <c r="J966" s="73"/>
      <c r="K966" s="74"/>
      <c r="L966" s="74"/>
      <c r="M966" s="989"/>
      <c r="N966" s="74"/>
      <c r="O966" s="74"/>
      <c r="P966" s="74"/>
      <c r="Q966" s="74"/>
      <c r="R966" s="74"/>
      <c r="S966" s="73"/>
      <c r="T966" s="73"/>
      <c r="U966" s="73"/>
      <c r="V966" s="73"/>
      <c r="W966" s="73"/>
      <c r="X966" s="73"/>
      <c r="Y966" s="73"/>
      <c r="Z966" s="73"/>
    </row>
    <row r="967" spans="1:26" ht="12.75" customHeight="1">
      <c r="A967" s="73"/>
      <c r="B967" s="73"/>
      <c r="C967" s="73"/>
      <c r="D967" s="73"/>
      <c r="E967" s="73"/>
      <c r="F967" s="590"/>
      <c r="G967" s="591"/>
      <c r="H967" s="988"/>
      <c r="I967" s="73"/>
      <c r="J967" s="73"/>
      <c r="K967" s="74"/>
      <c r="L967" s="74"/>
      <c r="M967" s="989"/>
      <c r="N967" s="74"/>
      <c r="O967" s="74"/>
      <c r="P967" s="74"/>
      <c r="Q967" s="74"/>
      <c r="R967" s="74"/>
      <c r="S967" s="73"/>
      <c r="T967" s="73"/>
      <c r="U967" s="73"/>
      <c r="V967" s="73"/>
      <c r="W967" s="73"/>
      <c r="X967" s="73"/>
      <c r="Y967" s="73"/>
      <c r="Z967" s="73"/>
    </row>
    <row r="968" spans="1:26" ht="12.75" customHeight="1">
      <c r="A968" s="73"/>
      <c r="B968" s="73"/>
      <c r="C968" s="73"/>
      <c r="D968" s="73"/>
      <c r="E968" s="73"/>
      <c r="F968" s="590"/>
      <c r="G968" s="591"/>
      <c r="H968" s="988"/>
      <c r="I968" s="73"/>
      <c r="J968" s="73"/>
      <c r="K968" s="74"/>
      <c r="L968" s="74"/>
      <c r="M968" s="989"/>
      <c r="N968" s="74"/>
      <c r="O968" s="74"/>
      <c r="P968" s="74"/>
      <c r="Q968" s="74"/>
      <c r="R968" s="74"/>
      <c r="S968" s="73"/>
      <c r="T968" s="73"/>
      <c r="U968" s="73"/>
      <c r="V968" s="73"/>
      <c r="W968" s="73"/>
      <c r="X968" s="73"/>
      <c r="Y968" s="73"/>
      <c r="Z968" s="73"/>
    </row>
    <row r="969" spans="1:26" ht="12.75" customHeight="1">
      <c r="A969" s="73"/>
      <c r="B969" s="73"/>
      <c r="C969" s="73"/>
      <c r="D969" s="73"/>
      <c r="E969" s="73"/>
      <c r="F969" s="590"/>
      <c r="G969" s="591"/>
      <c r="H969" s="988"/>
      <c r="I969" s="73"/>
      <c r="J969" s="73"/>
      <c r="K969" s="74"/>
      <c r="L969" s="74"/>
      <c r="M969" s="989"/>
      <c r="N969" s="74"/>
      <c r="O969" s="74"/>
      <c r="P969" s="74"/>
      <c r="Q969" s="74"/>
      <c r="R969" s="74"/>
      <c r="S969" s="73"/>
      <c r="T969" s="73"/>
      <c r="U969" s="73"/>
      <c r="V969" s="73"/>
      <c r="W969" s="73"/>
      <c r="X969" s="73"/>
      <c r="Y969" s="73"/>
      <c r="Z969" s="73"/>
    </row>
    <row r="970" spans="1:26" ht="12.75" customHeight="1">
      <c r="A970" s="73"/>
      <c r="B970" s="73"/>
      <c r="C970" s="73"/>
      <c r="D970" s="73"/>
      <c r="E970" s="73"/>
      <c r="F970" s="590"/>
      <c r="G970" s="591"/>
      <c r="H970" s="988"/>
      <c r="I970" s="73"/>
      <c r="J970" s="73"/>
      <c r="K970" s="74"/>
      <c r="L970" s="74"/>
      <c r="M970" s="989"/>
      <c r="N970" s="74"/>
      <c r="O970" s="74"/>
      <c r="P970" s="74"/>
      <c r="Q970" s="74"/>
      <c r="R970" s="74"/>
      <c r="S970" s="73"/>
      <c r="T970" s="73"/>
      <c r="U970" s="73"/>
      <c r="V970" s="73"/>
      <c r="W970" s="73"/>
      <c r="X970" s="73"/>
      <c r="Y970" s="73"/>
      <c r="Z970" s="73"/>
    </row>
    <row r="971" spans="1:26" ht="12.75" customHeight="1">
      <c r="A971" s="73"/>
      <c r="B971" s="73"/>
      <c r="C971" s="73"/>
      <c r="D971" s="73"/>
      <c r="E971" s="73"/>
      <c r="F971" s="590"/>
      <c r="G971" s="591"/>
      <c r="H971" s="988"/>
      <c r="I971" s="73"/>
      <c r="J971" s="73"/>
      <c r="K971" s="74"/>
      <c r="L971" s="74"/>
      <c r="M971" s="989"/>
      <c r="N971" s="74"/>
      <c r="O971" s="74"/>
      <c r="P971" s="74"/>
      <c r="Q971" s="74"/>
      <c r="R971" s="74"/>
      <c r="S971" s="73"/>
      <c r="T971" s="73"/>
      <c r="U971" s="73"/>
      <c r="V971" s="73"/>
      <c r="W971" s="73"/>
      <c r="X971" s="73"/>
      <c r="Y971" s="73"/>
      <c r="Z971" s="73"/>
    </row>
    <row r="972" spans="1:26" ht="12.75" customHeight="1">
      <c r="A972" s="73"/>
      <c r="B972" s="73"/>
      <c r="C972" s="73"/>
      <c r="D972" s="73"/>
      <c r="E972" s="73"/>
      <c r="F972" s="590"/>
      <c r="G972" s="591"/>
      <c r="H972" s="988"/>
      <c r="I972" s="73"/>
      <c r="J972" s="73"/>
      <c r="K972" s="74"/>
      <c r="L972" s="74"/>
      <c r="M972" s="989"/>
      <c r="N972" s="74"/>
      <c r="O972" s="74"/>
      <c r="P972" s="74"/>
      <c r="Q972" s="74"/>
      <c r="R972" s="74"/>
      <c r="S972" s="73"/>
      <c r="T972" s="73"/>
      <c r="U972" s="73"/>
      <c r="V972" s="73"/>
      <c r="W972" s="73"/>
      <c r="X972" s="73"/>
      <c r="Y972" s="73"/>
      <c r="Z972" s="73"/>
    </row>
    <row r="973" spans="1:26" ht="12.75" customHeight="1">
      <c r="A973" s="73"/>
      <c r="B973" s="73"/>
      <c r="C973" s="73"/>
      <c r="D973" s="73"/>
      <c r="E973" s="73"/>
      <c r="F973" s="590"/>
      <c r="G973" s="591"/>
      <c r="H973" s="988"/>
      <c r="I973" s="73"/>
      <c r="J973" s="73"/>
      <c r="K973" s="74"/>
      <c r="L973" s="74"/>
      <c r="M973" s="989"/>
      <c r="N973" s="74"/>
      <c r="O973" s="74"/>
      <c r="P973" s="74"/>
      <c r="Q973" s="74"/>
      <c r="R973" s="74"/>
      <c r="S973" s="73"/>
      <c r="T973" s="73"/>
      <c r="U973" s="73"/>
      <c r="V973" s="73"/>
      <c r="W973" s="73"/>
      <c r="X973" s="73"/>
      <c r="Y973" s="73"/>
      <c r="Z973" s="73"/>
    </row>
    <row r="974" spans="1:26" ht="12.75" customHeight="1">
      <c r="A974" s="73"/>
      <c r="B974" s="73"/>
      <c r="C974" s="73"/>
      <c r="D974" s="73"/>
      <c r="E974" s="73"/>
      <c r="F974" s="590"/>
      <c r="G974" s="591"/>
      <c r="H974" s="988"/>
      <c r="I974" s="73"/>
      <c r="J974" s="73"/>
      <c r="K974" s="74"/>
      <c r="L974" s="74"/>
      <c r="M974" s="989"/>
      <c r="N974" s="74"/>
      <c r="O974" s="74"/>
      <c r="P974" s="74"/>
      <c r="Q974" s="74"/>
      <c r="R974" s="74"/>
      <c r="S974" s="73"/>
      <c r="T974" s="73"/>
      <c r="U974" s="73"/>
      <c r="V974" s="73"/>
      <c r="W974" s="73"/>
      <c r="X974" s="73"/>
      <c r="Y974" s="73"/>
      <c r="Z974" s="73"/>
    </row>
    <row r="975" spans="1:26" ht="12.75" customHeight="1">
      <c r="A975" s="73"/>
      <c r="B975" s="73"/>
      <c r="C975" s="73"/>
      <c r="D975" s="73"/>
      <c r="E975" s="73"/>
      <c r="F975" s="590"/>
      <c r="G975" s="591"/>
      <c r="H975" s="988"/>
      <c r="I975" s="73"/>
      <c r="J975" s="73"/>
      <c r="K975" s="74"/>
      <c r="L975" s="74"/>
      <c r="M975" s="989"/>
      <c r="N975" s="74"/>
      <c r="O975" s="74"/>
      <c r="P975" s="74"/>
      <c r="Q975" s="74"/>
      <c r="R975" s="74"/>
      <c r="S975" s="73"/>
      <c r="T975" s="73"/>
      <c r="U975" s="73"/>
      <c r="V975" s="73"/>
      <c r="W975" s="73"/>
      <c r="X975" s="73"/>
      <c r="Y975" s="73"/>
      <c r="Z975" s="73"/>
    </row>
    <row r="976" spans="1:26" ht="12.75" customHeight="1">
      <c r="A976" s="73"/>
      <c r="B976" s="73"/>
      <c r="C976" s="73"/>
      <c r="D976" s="73"/>
      <c r="E976" s="73"/>
      <c r="F976" s="590"/>
      <c r="G976" s="591"/>
      <c r="H976" s="988"/>
      <c r="I976" s="73"/>
      <c r="J976" s="73"/>
      <c r="K976" s="74"/>
      <c r="L976" s="74"/>
      <c r="M976" s="989"/>
      <c r="N976" s="74"/>
      <c r="O976" s="74"/>
      <c r="P976" s="74"/>
      <c r="Q976" s="74"/>
      <c r="R976" s="74"/>
      <c r="S976" s="73"/>
      <c r="T976" s="73"/>
      <c r="U976" s="73"/>
      <c r="V976" s="73"/>
      <c r="W976" s="73"/>
      <c r="X976" s="73"/>
      <c r="Y976" s="73"/>
      <c r="Z976" s="73"/>
    </row>
    <row r="977" spans="1:26" ht="12.75" customHeight="1">
      <c r="A977" s="73"/>
      <c r="B977" s="73"/>
      <c r="C977" s="73"/>
      <c r="D977" s="73"/>
      <c r="E977" s="73"/>
      <c r="F977" s="590"/>
      <c r="G977" s="591"/>
      <c r="H977" s="988"/>
      <c r="I977" s="73"/>
      <c r="J977" s="73"/>
      <c r="K977" s="74"/>
      <c r="L977" s="74"/>
      <c r="M977" s="989"/>
      <c r="N977" s="74"/>
      <c r="O977" s="74"/>
      <c r="P977" s="74"/>
      <c r="Q977" s="74"/>
      <c r="R977" s="74"/>
      <c r="S977" s="73"/>
      <c r="T977" s="73"/>
      <c r="U977" s="73"/>
      <c r="V977" s="73"/>
      <c r="W977" s="73"/>
      <c r="X977" s="73"/>
      <c r="Y977" s="73"/>
      <c r="Z977" s="73"/>
    </row>
    <row r="978" spans="1:26" ht="12.75" customHeight="1">
      <c r="A978" s="73"/>
      <c r="B978" s="73"/>
      <c r="C978" s="73"/>
      <c r="D978" s="73"/>
      <c r="E978" s="73"/>
      <c r="F978" s="590"/>
      <c r="G978" s="591"/>
      <c r="H978" s="988"/>
      <c r="I978" s="73"/>
      <c r="J978" s="73"/>
      <c r="K978" s="74"/>
      <c r="L978" s="74"/>
      <c r="M978" s="989"/>
      <c r="N978" s="74"/>
      <c r="O978" s="74"/>
      <c r="P978" s="74"/>
      <c r="Q978" s="74"/>
      <c r="R978" s="74"/>
      <c r="S978" s="73"/>
      <c r="T978" s="73"/>
      <c r="U978" s="73"/>
      <c r="V978" s="73"/>
      <c r="W978" s="73"/>
      <c r="X978" s="73"/>
      <c r="Y978" s="73"/>
      <c r="Z978" s="73"/>
    </row>
    <row r="979" spans="1:26" ht="12.75" customHeight="1">
      <c r="A979" s="73"/>
      <c r="B979" s="73"/>
      <c r="C979" s="73"/>
      <c r="D979" s="73"/>
      <c r="E979" s="73"/>
      <c r="F979" s="590"/>
      <c r="G979" s="591"/>
      <c r="H979" s="988"/>
      <c r="I979" s="73"/>
      <c r="J979" s="73"/>
      <c r="K979" s="74"/>
      <c r="L979" s="74"/>
      <c r="M979" s="989"/>
      <c r="N979" s="74"/>
      <c r="O979" s="74"/>
      <c r="P979" s="74"/>
      <c r="Q979" s="74"/>
      <c r="R979" s="74"/>
      <c r="S979" s="73"/>
      <c r="T979" s="73"/>
      <c r="U979" s="73"/>
      <c r="V979" s="73"/>
      <c r="W979" s="73"/>
      <c r="X979" s="73"/>
      <c r="Y979" s="73"/>
      <c r="Z979" s="73"/>
    </row>
    <row r="980" spans="1:26" ht="12.75" customHeight="1">
      <c r="A980" s="73"/>
      <c r="B980" s="73"/>
      <c r="C980" s="73"/>
      <c r="D980" s="73"/>
      <c r="E980" s="73"/>
      <c r="F980" s="590"/>
      <c r="G980" s="591"/>
      <c r="H980" s="988"/>
      <c r="I980" s="73"/>
      <c r="J980" s="73"/>
      <c r="K980" s="74"/>
      <c r="L980" s="74"/>
      <c r="M980" s="989"/>
      <c r="N980" s="74"/>
      <c r="O980" s="74"/>
      <c r="P980" s="74"/>
      <c r="Q980" s="74"/>
      <c r="R980" s="74"/>
      <c r="S980" s="73"/>
      <c r="T980" s="73"/>
      <c r="U980" s="73"/>
      <c r="V980" s="73"/>
      <c r="W980" s="73"/>
      <c r="X980" s="73"/>
      <c r="Y980" s="73"/>
      <c r="Z980" s="73"/>
    </row>
    <row r="981" spans="1:26" ht="12.75" customHeight="1">
      <c r="A981" s="73"/>
      <c r="B981" s="73"/>
      <c r="C981" s="73"/>
      <c r="D981" s="73"/>
      <c r="E981" s="73"/>
      <c r="F981" s="590"/>
      <c r="G981" s="591"/>
      <c r="H981" s="988"/>
      <c r="I981" s="73"/>
      <c r="J981" s="73"/>
      <c r="K981" s="74"/>
      <c r="L981" s="74"/>
      <c r="M981" s="989"/>
      <c r="N981" s="74"/>
      <c r="O981" s="74"/>
      <c r="P981" s="74"/>
      <c r="Q981" s="74"/>
      <c r="R981" s="74"/>
      <c r="S981" s="73"/>
      <c r="T981" s="73"/>
      <c r="U981" s="73"/>
      <c r="V981" s="73"/>
      <c r="W981" s="73"/>
      <c r="X981" s="73"/>
      <c r="Y981" s="73"/>
      <c r="Z981" s="73"/>
    </row>
    <row r="982" spans="1:26" ht="12.75" customHeight="1">
      <c r="A982" s="73"/>
      <c r="B982" s="73"/>
      <c r="C982" s="73"/>
      <c r="D982" s="73"/>
      <c r="E982" s="73"/>
      <c r="F982" s="590"/>
      <c r="G982" s="591"/>
      <c r="H982" s="988"/>
      <c r="I982" s="73"/>
      <c r="J982" s="73"/>
      <c r="K982" s="74"/>
      <c r="L982" s="74"/>
      <c r="M982" s="989"/>
      <c r="N982" s="74"/>
      <c r="O982" s="74"/>
      <c r="P982" s="74"/>
      <c r="Q982" s="74"/>
      <c r="R982" s="74"/>
      <c r="S982" s="73"/>
      <c r="T982" s="73"/>
      <c r="U982" s="73"/>
      <c r="V982" s="73"/>
      <c r="W982" s="73"/>
      <c r="X982" s="73"/>
      <c r="Y982" s="73"/>
      <c r="Z982" s="73"/>
    </row>
    <row r="983" spans="1:26" ht="12.75" customHeight="1">
      <c r="A983" s="73"/>
      <c r="B983" s="73"/>
      <c r="C983" s="73"/>
      <c r="D983" s="73"/>
      <c r="E983" s="73"/>
      <c r="F983" s="590"/>
      <c r="G983" s="591"/>
      <c r="H983" s="988"/>
      <c r="I983" s="73"/>
      <c r="J983" s="73"/>
      <c r="K983" s="74"/>
      <c r="L983" s="74"/>
      <c r="M983" s="989"/>
      <c r="N983" s="74"/>
      <c r="O983" s="74"/>
      <c r="P983" s="74"/>
      <c r="Q983" s="74"/>
      <c r="R983" s="74"/>
      <c r="S983" s="73"/>
      <c r="T983" s="73"/>
      <c r="U983" s="73"/>
      <c r="V983" s="73"/>
      <c r="W983" s="73"/>
      <c r="X983" s="73"/>
      <c r="Y983" s="73"/>
      <c r="Z983" s="73"/>
    </row>
    <row r="984" spans="1:26" ht="12.75" customHeight="1">
      <c r="A984" s="73"/>
      <c r="B984" s="73"/>
      <c r="C984" s="73"/>
      <c r="D984" s="73"/>
      <c r="E984" s="73"/>
      <c r="F984" s="590"/>
      <c r="G984" s="591"/>
      <c r="H984" s="988"/>
      <c r="I984" s="73"/>
      <c r="J984" s="73"/>
      <c r="K984" s="74"/>
      <c r="L984" s="74"/>
      <c r="M984" s="989"/>
      <c r="N984" s="74"/>
      <c r="O984" s="74"/>
      <c r="P984" s="74"/>
      <c r="Q984" s="74"/>
      <c r="R984" s="74"/>
      <c r="S984" s="73"/>
      <c r="T984" s="73"/>
      <c r="U984" s="73"/>
      <c r="V984" s="73"/>
      <c r="W984" s="73"/>
      <c r="X984" s="73"/>
      <c r="Y984" s="73"/>
      <c r="Z984" s="73"/>
    </row>
    <row r="985" spans="1:26" ht="12.75" customHeight="1">
      <c r="A985" s="73"/>
      <c r="B985" s="73"/>
      <c r="C985" s="73"/>
      <c r="D985" s="73"/>
      <c r="E985" s="73"/>
      <c r="F985" s="590"/>
      <c r="G985" s="591"/>
      <c r="H985" s="988"/>
      <c r="I985" s="73"/>
      <c r="J985" s="73"/>
      <c r="K985" s="74"/>
      <c r="L985" s="74"/>
      <c r="M985" s="989"/>
      <c r="N985" s="74"/>
      <c r="O985" s="74"/>
      <c r="P985" s="74"/>
      <c r="Q985" s="74"/>
      <c r="R985" s="74"/>
      <c r="S985" s="73"/>
      <c r="T985" s="73"/>
      <c r="U985" s="73"/>
      <c r="V985" s="73"/>
      <c r="W985" s="73"/>
      <c r="X985" s="73"/>
      <c r="Y985" s="73"/>
      <c r="Z985" s="73"/>
    </row>
    <row r="986" spans="1:26" ht="12.75" customHeight="1">
      <c r="A986" s="73"/>
      <c r="B986" s="73"/>
      <c r="C986" s="73"/>
      <c r="D986" s="73"/>
      <c r="E986" s="73"/>
      <c r="F986" s="590"/>
      <c r="G986" s="591"/>
      <c r="H986" s="988"/>
      <c r="I986" s="73"/>
      <c r="J986" s="73"/>
      <c r="K986" s="74"/>
      <c r="L986" s="74"/>
      <c r="M986" s="989"/>
      <c r="N986" s="74"/>
      <c r="O986" s="74"/>
      <c r="P986" s="74"/>
      <c r="Q986" s="74"/>
      <c r="R986" s="74"/>
      <c r="S986" s="73"/>
      <c r="T986" s="73"/>
      <c r="U986" s="73"/>
      <c r="V986" s="73"/>
      <c r="W986" s="73"/>
      <c r="X986" s="73"/>
      <c r="Y986" s="73"/>
      <c r="Z986" s="73"/>
    </row>
    <row r="987" spans="1:26" ht="12.75" customHeight="1">
      <c r="A987" s="73"/>
      <c r="B987" s="73"/>
      <c r="C987" s="73"/>
      <c r="D987" s="73"/>
      <c r="E987" s="73"/>
      <c r="F987" s="590"/>
      <c r="G987" s="591"/>
      <c r="H987" s="988"/>
      <c r="I987" s="73"/>
      <c r="J987" s="73"/>
      <c r="K987" s="74"/>
      <c r="L987" s="74"/>
      <c r="M987" s="989"/>
      <c r="N987" s="74"/>
      <c r="O987" s="74"/>
      <c r="P987" s="74"/>
      <c r="Q987" s="74"/>
      <c r="R987" s="74"/>
      <c r="S987" s="73"/>
      <c r="T987" s="73"/>
      <c r="U987" s="73"/>
      <c r="V987" s="73"/>
      <c r="W987" s="73"/>
      <c r="X987" s="73"/>
      <c r="Y987" s="73"/>
      <c r="Z987" s="73"/>
    </row>
    <row r="988" spans="1:26" ht="12.75" customHeight="1">
      <c r="A988" s="73"/>
      <c r="B988" s="73"/>
      <c r="C988" s="73"/>
      <c r="D988" s="73"/>
      <c r="E988" s="73"/>
      <c r="F988" s="590"/>
      <c r="G988" s="591"/>
      <c r="H988" s="988"/>
      <c r="I988" s="73"/>
      <c r="J988" s="73"/>
      <c r="K988" s="74"/>
      <c r="L988" s="74"/>
      <c r="M988" s="989"/>
      <c r="N988" s="74"/>
      <c r="O988" s="74"/>
      <c r="P988" s="74"/>
      <c r="Q988" s="74"/>
      <c r="R988" s="74"/>
      <c r="S988" s="73"/>
      <c r="T988" s="73"/>
      <c r="U988" s="73"/>
      <c r="V988" s="73"/>
      <c r="W988" s="73"/>
      <c r="X988" s="73"/>
      <c r="Y988" s="73"/>
      <c r="Z988" s="73"/>
    </row>
    <row r="989" spans="1:26" ht="12.75" customHeight="1">
      <c r="A989" s="73"/>
      <c r="B989" s="73"/>
      <c r="C989" s="73"/>
      <c r="D989" s="73"/>
      <c r="E989" s="73"/>
      <c r="F989" s="590"/>
      <c r="G989" s="591"/>
      <c r="H989" s="988"/>
      <c r="I989" s="73"/>
      <c r="J989" s="73"/>
      <c r="K989" s="74"/>
      <c r="L989" s="74"/>
      <c r="M989" s="989"/>
      <c r="N989" s="74"/>
      <c r="O989" s="74"/>
      <c r="P989" s="74"/>
      <c r="Q989" s="74"/>
      <c r="R989" s="74"/>
      <c r="S989" s="73"/>
      <c r="T989" s="73"/>
      <c r="U989" s="73"/>
      <c r="V989" s="73"/>
      <c r="W989" s="73"/>
      <c r="X989" s="73"/>
      <c r="Y989" s="73"/>
      <c r="Z989" s="73"/>
    </row>
    <row r="990" spans="1:26" ht="12.75" customHeight="1">
      <c r="A990" s="73"/>
      <c r="B990" s="73"/>
      <c r="C990" s="73"/>
      <c r="D990" s="73"/>
      <c r="E990" s="73"/>
      <c r="F990" s="590"/>
      <c r="G990" s="591"/>
      <c r="H990" s="988"/>
      <c r="I990" s="73"/>
      <c r="J990" s="73"/>
      <c r="K990" s="74"/>
      <c r="L990" s="74"/>
      <c r="M990" s="989"/>
      <c r="N990" s="74"/>
      <c r="O990" s="74"/>
      <c r="P990" s="74"/>
      <c r="Q990" s="74"/>
      <c r="R990" s="74"/>
      <c r="S990" s="73"/>
      <c r="T990" s="73"/>
      <c r="U990" s="73"/>
      <c r="V990" s="73"/>
      <c r="W990" s="73"/>
      <c r="X990" s="73"/>
      <c r="Y990" s="73"/>
      <c r="Z990" s="73"/>
    </row>
    <row r="991" spans="1:26" ht="12.75" customHeight="1">
      <c r="A991" s="73"/>
      <c r="B991" s="73"/>
      <c r="C991" s="73"/>
      <c r="D991" s="73"/>
      <c r="E991" s="73"/>
      <c r="F991" s="590"/>
      <c r="G991" s="591"/>
      <c r="H991" s="988"/>
      <c r="I991" s="73"/>
      <c r="J991" s="73"/>
      <c r="K991" s="74"/>
      <c r="L991" s="74"/>
      <c r="M991" s="989"/>
      <c r="N991" s="74"/>
      <c r="O991" s="74"/>
      <c r="P991" s="74"/>
      <c r="Q991" s="74"/>
      <c r="R991" s="74"/>
      <c r="S991" s="73"/>
      <c r="T991" s="73"/>
      <c r="U991" s="73"/>
      <c r="V991" s="73"/>
      <c r="W991" s="73"/>
      <c r="X991" s="73"/>
      <c r="Y991" s="73"/>
      <c r="Z991" s="73"/>
    </row>
    <row r="992" spans="1:26" ht="12.75" customHeight="1">
      <c r="A992" s="73"/>
      <c r="B992" s="73"/>
      <c r="C992" s="73"/>
      <c r="D992" s="73"/>
      <c r="E992" s="73"/>
      <c r="F992" s="590"/>
      <c r="G992" s="591"/>
      <c r="H992" s="988"/>
      <c r="I992" s="73"/>
      <c r="J992" s="73"/>
      <c r="K992" s="74"/>
      <c r="L992" s="74"/>
      <c r="M992" s="989"/>
      <c r="N992" s="74"/>
      <c r="O992" s="74"/>
      <c r="P992" s="74"/>
      <c r="Q992" s="74"/>
      <c r="R992" s="74"/>
      <c r="S992" s="73"/>
      <c r="T992" s="73"/>
      <c r="U992" s="73"/>
      <c r="V992" s="73"/>
      <c r="W992" s="73"/>
      <c r="X992" s="73"/>
      <c r="Y992" s="73"/>
      <c r="Z992" s="73"/>
    </row>
    <row r="993" spans="1:26" ht="12.75" customHeight="1">
      <c r="A993" s="73"/>
      <c r="B993" s="73"/>
      <c r="C993" s="73"/>
      <c r="D993" s="73"/>
      <c r="E993" s="73"/>
      <c r="F993" s="590"/>
      <c r="G993" s="591"/>
      <c r="H993" s="988"/>
      <c r="I993" s="73"/>
      <c r="J993" s="73"/>
      <c r="K993" s="74"/>
      <c r="L993" s="74"/>
      <c r="M993" s="989"/>
      <c r="N993" s="74"/>
      <c r="O993" s="74"/>
      <c r="P993" s="74"/>
      <c r="Q993" s="74"/>
      <c r="R993" s="74"/>
      <c r="S993" s="73"/>
      <c r="T993" s="73"/>
      <c r="U993" s="73"/>
      <c r="V993" s="73"/>
      <c r="W993" s="73"/>
      <c r="X993" s="73"/>
      <c r="Y993" s="73"/>
      <c r="Z993" s="73"/>
    </row>
    <row r="994" spans="1:26" ht="12.75" customHeight="1">
      <c r="A994" s="73"/>
      <c r="B994" s="73"/>
      <c r="C994" s="73"/>
      <c r="D994" s="73"/>
      <c r="E994" s="73"/>
      <c r="F994" s="590"/>
      <c r="G994" s="591"/>
      <c r="H994" s="988"/>
      <c r="I994" s="73"/>
      <c r="J994" s="73"/>
      <c r="K994" s="74"/>
      <c r="L994" s="74"/>
      <c r="M994" s="989"/>
      <c r="N994" s="74"/>
      <c r="O994" s="74"/>
      <c r="P994" s="74"/>
      <c r="Q994" s="74"/>
      <c r="R994" s="74"/>
      <c r="S994" s="73"/>
      <c r="T994" s="73"/>
      <c r="U994" s="73"/>
      <c r="V994" s="73"/>
      <c r="W994" s="73"/>
      <c r="X994" s="73"/>
      <c r="Y994" s="73"/>
      <c r="Z994" s="73"/>
    </row>
    <row r="995" spans="1:26" ht="12.75" customHeight="1">
      <c r="A995" s="73"/>
      <c r="B995" s="73"/>
      <c r="C995" s="73"/>
      <c r="D995" s="73"/>
      <c r="E995" s="73"/>
      <c r="F995" s="590"/>
      <c r="G995" s="591"/>
      <c r="H995" s="988"/>
      <c r="I995" s="73"/>
      <c r="J995" s="73"/>
      <c r="K995" s="74"/>
      <c r="L995" s="74"/>
      <c r="M995" s="989"/>
      <c r="N995" s="74"/>
      <c r="O995" s="74"/>
      <c r="P995" s="74"/>
      <c r="Q995" s="74"/>
      <c r="R995" s="74"/>
      <c r="S995" s="73"/>
      <c r="T995" s="73"/>
      <c r="U995" s="73"/>
      <c r="V995" s="73"/>
      <c r="W995" s="73"/>
      <c r="X995" s="73"/>
      <c r="Y995" s="73"/>
      <c r="Z995" s="73"/>
    </row>
    <row r="996" spans="1:26" ht="12.75" customHeight="1">
      <c r="A996" s="73"/>
      <c r="B996" s="73"/>
      <c r="C996" s="73"/>
      <c r="D996" s="73"/>
      <c r="E996" s="73"/>
      <c r="F996" s="590"/>
      <c r="G996" s="591"/>
      <c r="H996" s="988"/>
      <c r="I996" s="73"/>
      <c r="J996" s="73"/>
      <c r="K996" s="74"/>
      <c r="L996" s="74"/>
      <c r="M996" s="989"/>
      <c r="N996" s="74"/>
      <c r="O996" s="74"/>
      <c r="P996" s="74"/>
      <c r="Q996" s="74"/>
      <c r="R996" s="74"/>
      <c r="S996" s="73"/>
      <c r="T996" s="73"/>
      <c r="U996" s="73"/>
      <c r="V996" s="73"/>
      <c r="W996" s="73"/>
      <c r="X996" s="73"/>
      <c r="Y996" s="73"/>
      <c r="Z996" s="73"/>
    </row>
    <row r="997" spans="1:26" ht="12.75" customHeight="1">
      <c r="A997" s="73"/>
      <c r="B997" s="73"/>
      <c r="C997" s="73"/>
      <c r="D997" s="73"/>
      <c r="E997" s="73"/>
      <c r="F997" s="590"/>
      <c r="G997" s="591"/>
      <c r="H997" s="988"/>
      <c r="I997" s="73"/>
      <c r="J997" s="73"/>
      <c r="K997" s="74"/>
      <c r="L997" s="74"/>
      <c r="M997" s="989"/>
      <c r="N997" s="74"/>
      <c r="O997" s="74"/>
      <c r="P997" s="74"/>
      <c r="Q997" s="74"/>
      <c r="R997" s="74"/>
      <c r="S997" s="73"/>
      <c r="T997" s="73"/>
      <c r="U997" s="73"/>
      <c r="V997" s="73"/>
      <c r="W997" s="73"/>
      <c r="X997" s="73"/>
      <c r="Y997" s="73"/>
      <c r="Z997" s="73"/>
    </row>
    <row r="998" spans="1:26" ht="12.75" customHeight="1">
      <c r="A998" s="73"/>
      <c r="B998" s="73"/>
      <c r="C998" s="73"/>
      <c r="D998" s="73"/>
      <c r="E998" s="73"/>
      <c r="F998" s="590"/>
      <c r="G998" s="591"/>
      <c r="H998" s="988"/>
      <c r="I998" s="73"/>
      <c r="J998" s="73"/>
      <c r="K998" s="74"/>
      <c r="L998" s="74"/>
      <c r="M998" s="989"/>
      <c r="N998" s="74"/>
      <c r="O998" s="74"/>
      <c r="P998" s="74"/>
      <c r="Q998" s="74"/>
      <c r="R998" s="74"/>
      <c r="S998" s="73"/>
      <c r="T998" s="73"/>
      <c r="U998" s="73"/>
      <c r="V998" s="73"/>
      <c r="W998" s="73"/>
      <c r="X998" s="73"/>
      <c r="Y998" s="73"/>
      <c r="Z998" s="73"/>
    </row>
    <row r="999" spans="1:26" ht="12.75" customHeight="1">
      <c r="A999" s="73"/>
      <c r="B999" s="73"/>
      <c r="C999" s="73"/>
      <c r="D999" s="73"/>
      <c r="E999" s="73"/>
      <c r="F999" s="590"/>
      <c r="G999" s="591"/>
      <c r="H999" s="988"/>
      <c r="I999" s="73"/>
      <c r="J999" s="73"/>
      <c r="K999" s="74"/>
      <c r="L999" s="74"/>
      <c r="M999" s="989"/>
      <c r="N999" s="74"/>
      <c r="O999" s="74"/>
      <c r="P999" s="74"/>
      <c r="Q999" s="74"/>
      <c r="R999" s="74"/>
      <c r="S999" s="73"/>
      <c r="T999" s="73"/>
      <c r="U999" s="73"/>
      <c r="V999" s="73"/>
      <c r="W999" s="73"/>
      <c r="X999" s="73"/>
      <c r="Y999" s="73"/>
      <c r="Z999" s="73"/>
    </row>
    <row r="1000" spans="1:26" ht="12.75" customHeight="1">
      <c r="A1000" s="73"/>
      <c r="B1000" s="73"/>
      <c r="C1000" s="73"/>
      <c r="D1000" s="73"/>
      <c r="E1000" s="73"/>
      <c r="F1000" s="590"/>
      <c r="G1000" s="591"/>
      <c r="H1000" s="988"/>
      <c r="I1000" s="73"/>
      <c r="J1000" s="73"/>
      <c r="K1000" s="74"/>
      <c r="L1000" s="74"/>
      <c r="M1000" s="989"/>
      <c r="N1000" s="74"/>
      <c r="O1000" s="74"/>
      <c r="P1000" s="74"/>
      <c r="Q1000" s="74"/>
      <c r="R1000" s="74"/>
      <c r="S1000" s="73"/>
      <c r="T1000" s="73"/>
      <c r="U1000" s="73"/>
      <c r="V1000" s="73"/>
      <c r="W1000" s="73"/>
      <c r="X1000" s="73"/>
      <c r="Y1000" s="73"/>
      <c r="Z1000" s="73"/>
    </row>
  </sheetData>
  <mergeCells count="7">
    <mergeCell ref="P5:P7"/>
    <mergeCell ref="Q5:Q7"/>
    <mergeCell ref="B1:M1"/>
    <mergeCell ref="B2:C2"/>
    <mergeCell ref="F2:M2"/>
    <mergeCell ref="F4:N4"/>
    <mergeCell ref="G5:K5"/>
  </mergeCells>
  <conditionalFormatting sqref="H11:H14 H16:H19 H21:H23 H25:H28 H30:H33 H35:H38 H40:H43 H45:H47">
    <cfRule type="cellIs" dxfId="307" priority="1" stopIfTrue="1" operator="equal">
      <formula>0</formula>
    </cfRule>
  </conditionalFormatting>
  <conditionalFormatting sqref="H11:H14 H16:H19 H21:H23 H25:H28 H30:H33 H35:H38 H40:H43 H45:H47">
    <cfRule type="cellIs" dxfId="306" priority="2" stopIfTrue="1" operator="equal">
      <formula>0</formula>
    </cfRule>
  </conditionalFormatting>
  <hyperlinks>
    <hyperlink ref="C4" location="'Recap Sheet'!B1" display="Return to Recap Sheet" xr:uid="{00000000-0004-0000-0500-000000000000}"/>
  </hyperlinks>
  <pageMargins left="0.25" right="0.25" top="0.75" bottom="0.75" header="0" footer="0"/>
  <pageSetup paperSize="5" scale="64"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rgb="FFC55A11"/>
  </sheetPr>
  <dimension ref="A1:AB1000"/>
  <sheetViews>
    <sheetView topLeftCell="B1" workbookViewId="0">
      <pane ySplit="9" topLeftCell="A31" activePane="bottomLeft" state="frozen"/>
      <selection activeCell="H10" sqref="H10"/>
      <selection pane="bottomLeft" activeCell="C43" sqref="C43"/>
    </sheetView>
  </sheetViews>
  <sheetFormatPr defaultColWidth="14.44140625" defaultRowHeight="15" customHeight="1"/>
  <cols>
    <col min="1" max="1" width="7.33203125" customWidth="1"/>
    <col min="2" max="2" width="50.33203125" customWidth="1"/>
    <col min="3" max="3" width="17.44140625" customWidth="1"/>
    <col min="4" max="4" width="10.6640625" customWidth="1"/>
    <col min="5" max="5" width="9" customWidth="1"/>
    <col min="6" max="6" width="8.88671875" customWidth="1"/>
    <col min="7" max="7" width="6.44140625" customWidth="1"/>
    <col min="8" max="8" width="7.88671875" customWidth="1"/>
    <col min="9" max="9" width="7.5546875" customWidth="1"/>
    <col min="10" max="10" width="6" customWidth="1"/>
    <col min="11" max="11" width="7.5546875" customWidth="1"/>
    <col min="12" max="14" width="9" customWidth="1"/>
    <col min="15" max="15" width="11.33203125" customWidth="1"/>
    <col min="16" max="16" width="9.44140625" customWidth="1"/>
    <col min="17" max="17" width="7.5546875" customWidth="1"/>
    <col min="18" max="18" width="8.109375" customWidth="1"/>
    <col min="19" max="19" width="9" customWidth="1"/>
    <col min="20" max="20" width="8.88671875" customWidth="1"/>
    <col min="21" max="21" width="10" customWidth="1"/>
    <col min="22" max="22" width="4.88671875" customWidth="1"/>
    <col min="23" max="24" width="7.88671875" customWidth="1"/>
    <col min="25" max="26" width="12.33203125" customWidth="1"/>
    <col min="27" max="28" width="11.44140625" customWidth="1"/>
  </cols>
  <sheetData>
    <row r="1" spans="1:28"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1144"/>
      <c r="W1" s="73"/>
      <c r="X1" s="73"/>
      <c r="Y1" s="73"/>
      <c r="Z1" s="73"/>
      <c r="AA1" s="73"/>
      <c r="AB1" s="73"/>
    </row>
    <row r="2" spans="1:28" ht="15" customHeight="1">
      <c r="A2" s="73"/>
      <c r="B2" s="2908" t="str">
        <f>'Recap Sheet'!A2</f>
        <v>Solicitation #B00002526</v>
      </c>
      <c r="C2" s="2909"/>
      <c r="D2" s="1145"/>
      <c r="E2" s="1145"/>
      <c r="F2" s="2908" t="str">
        <f>'Recap Sheet'!B2</f>
        <v>Bid Period: August 1, 2025 - July 31, 2026</v>
      </c>
      <c r="G2" s="2909"/>
      <c r="H2" s="2909"/>
      <c r="I2" s="2909"/>
      <c r="J2" s="2909"/>
      <c r="K2" s="2909"/>
      <c r="L2" s="2909"/>
      <c r="M2" s="2909"/>
      <c r="N2" s="779"/>
      <c r="O2" s="779"/>
      <c r="P2" s="779"/>
      <c r="Q2" s="779"/>
      <c r="R2" s="779"/>
      <c r="S2" s="810"/>
      <c r="T2" s="810"/>
      <c r="U2" s="810"/>
      <c r="V2" s="1146"/>
      <c r="W2" s="810"/>
      <c r="X2" s="810"/>
      <c r="Y2" s="810"/>
      <c r="Z2" s="810"/>
      <c r="AA2" s="73"/>
      <c r="AB2" s="73"/>
    </row>
    <row r="3" spans="1:28" ht="18" customHeight="1">
      <c r="A3" s="1147"/>
      <c r="B3" s="1148" t="str">
        <f>'Recap Sheet'!A3</f>
        <v xml:space="preserve">School Food Authority or Agency Name: </v>
      </c>
      <c r="C3" s="851"/>
      <c r="D3" s="77"/>
      <c r="E3" s="851"/>
      <c r="F3" s="2910"/>
      <c r="G3" s="2903"/>
      <c r="H3" s="2903"/>
      <c r="I3" s="2903"/>
      <c r="J3" s="2903"/>
      <c r="K3" s="2903"/>
      <c r="L3" s="2903"/>
      <c r="M3" s="2903"/>
      <c r="N3" s="2903"/>
      <c r="O3" s="76"/>
      <c r="P3" s="76"/>
      <c r="Q3" s="76"/>
      <c r="R3" s="1148"/>
      <c r="S3" s="851"/>
      <c r="T3" s="851"/>
      <c r="U3" s="851"/>
      <c r="V3" s="1150"/>
      <c r="W3" s="851"/>
      <c r="X3" s="851"/>
      <c r="Y3" s="1151"/>
      <c r="Z3" s="1151"/>
      <c r="AA3" s="73"/>
      <c r="AB3" s="73"/>
    </row>
    <row r="4" spans="1:28" ht="18.75" customHeight="1">
      <c r="A4" s="79">
        <v>8001</v>
      </c>
      <c r="B4" s="1152" t="str">
        <f>'Recap Sheet'!B3</f>
        <v>Lexington Richland School District Five</v>
      </c>
      <c r="C4" s="1153" t="s">
        <v>119</v>
      </c>
      <c r="D4" s="82"/>
      <c r="E4" s="1154"/>
      <c r="F4" s="2911">
        <f>'Recap Sheet'!B4</f>
        <v>0</v>
      </c>
      <c r="G4" s="2891"/>
      <c r="H4" s="2891"/>
      <c r="I4" s="2891"/>
      <c r="J4" s="2891"/>
      <c r="K4" s="2891"/>
      <c r="L4" s="2891"/>
      <c r="M4" s="2891"/>
      <c r="N4" s="2897"/>
      <c r="O4" s="83"/>
      <c r="P4" s="83"/>
      <c r="Q4" s="83"/>
      <c r="R4" s="1155"/>
      <c r="S4" s="86" t="s">
        <v>32</v>
      </c>
      <c r="T4" s="1156"/>
      <c r="U4" s="1156"/>
      <c r="V4" s="1156"/>
      <c r="W4" s="1156"/>
      <c r="X4" s="1157"/>
      <c r="Y4" s="1157"/>
      <c r="Z4" s="1157"/>
      <c r="AA4" s="598"/>
      <c r="AB4" s="598"/>
    </row>
    <row r="5" spans="1:28" ht="15" customHeight="1">
      <c r="A5" s="79">
        <v>10000</v>
      </c>
      <c r="B5" s="1158" t="s">
        <v>120</v>
      </c>
      <c r="C5" s="232" t="s">
        <v>354</v>
      </c>
      <c r="D5" s="90"/>
      <c r="E5" s="1159"/>
      <c r="F5" s="1160"/>
      <c r="G5" s="2912" t="s">
        <v>122</v>
      </c>
      <c r="H5" s="2899"/>
      <c r="I5" s="2899"/>
      <c r="J5" s="2899"/>
      <c r="K5" s="2899"/>
      <c r="L5" s="1161">
        <f>'Recap Sheet'!B5</f>
        <v>0</v>
      </c>
      <c r="M5" s="1162"/>
      <c r="N5" s="545"/>
      <c r="O5" s="96" t="s">
        <v>123</v>
      </c>
      <c r="P5" s="2884" t="s">
        <v>124</v>
      </c>
      <c r="Q5" s="2905" t="s">
        <v>125</v>
      </c>
      <c r="R5" s="1163" t="s">
        <v>917</v>
      </c>
      <c r="S5" s="98" t="s">
        <v>355</v>
      </c>
      <c r="T5" s="99" t="s">
        <v>32</v>
      </c>
      <c r="U5" s="99" t="s">
        <v>128</v>
      </c>
      <c r="V5" s="100" t="s">
        <v>129</v>
      </c>
      <c r="W5" s="98"/>
      <c r="X5" s="99" t="s">
        <v>34</v>
      </c>
      <c r="Y5" s="99" t="s">
        <v>131</v>
      </c>
      <c r="Z5" s="99" t="s">
        <v>131</v>
      </c>
      <c r="AA5" s="598"/>
      <c r="AB5" s="598"/>
    </row>
    <row r="6" spans="1:28" ht="15" customHeight="1">
      <c r="A6" s="88" t="s">
        <v>24</v>
      </c>
      <c r="B6" s="166"/>
      <c r="C6" s="440" t="s">
        <v>749</v>
      </c>
      <c r="D6" s="103" t="s">
        <v>133</v>
      </c>
      <c r="E6" s="1164" t="s">
        <v>134</v>
      </c>
      <c r="F6" s="99" t="s">
        <v>29</v>
      </c>
      <c r="G6" s="99" t="s">
        <v>135</v>
      </c>
      <c r="H6" s="99" t="s">
        <v>136</v>
      </c>
      <c r="I6" s="99" t="s">
        <v>137</v>
      </c>
      <c r="J6" s="99" t="s">
        <v>138</v>
      </c>
      <c r="K6" s="99" t="s">
        <v>139</v>
      </c>
      <c r="L6" s="99" t="s">
        <v>140</v>
      </c>
      <c r="M6" s="605" t="s">
        <v>141</v>
      </c>
      <c r="N6" s="606" t="s">
        <v>142</v>
      </c>
      <c r="O6" s="109" t="s">
        <v>143</v>
      </c>
      <c r="P6" s="2885"/>
      <c r="Q6" s="2906"/>
      <c r="R6" s="607" t="s">
        <v>360</v>
      </c>
      <c r="S6" s="98" t="s">
        <v>361</v>
      </c>
      <c r="T6" s="99" t="s">
        <v>750</v>
      </c>
      <c r="U6" s="99" t="s">
        <v>147</v>
      </c>
      <c r="V6" s="99" t="s">
        <v>148</v>
      </c>
      <c r="W6" s="99" t="s">
        <v>34</v>
      </c>
      <c r="X6" s="99" t="s">
        <v>918</v>
      </c>
      <c r="Y6" s="99" t="s">
        <v>151</v>
      </c>
      <c r="Z6" s="99" t="s">
        <v>151</v>
      </c>
      <c r="AA6" s="73"/>
      <c r="AB6" s="73"/>
    </row>
    <row r="7" spans="1:28" ht="15" customHeight="1">
      <c r="A7" s="1080" t="s">
        <v>153</v>
      </c>
      <c r="B7" s="1165"/>
      <c r="C7" s="610" t="s">
        <v>751</v>
      </c>
      <c r="D7" s="113" t="s">
        <v>154</v>
      </c>
      <c r="E7" s="673" t="s">
        <v>154</v>
      </c>
      <c r="F7" s="110" t="s">
        <v>39</v>
      </c>
      <c r="G7" s="110" t="s">
        <v>155</v>
      </c>
      <c r="H7" s="110" t="s">
        <v>156</v>
      </c>
      <c r="I7" s="110" t="s">
        <v>40</v>
      </c>
      <c r="J7" s="110" t="s">
        <v>139</v>
      </c>
      <c r="K7" s="110" t="s">
        <v>47</v>
      </c>
      <c r="L7" s="110" t="s">
        <v>157</v>
      </c>
      <c r="M7" s="110" t="s">
        <v>47</v>
      </c>
      <c r="N7" s="116" t="s">
        <v>139</v>
      </c>
      <c r="O7" s="117" t="s">
        <v>154</v>
      </c>
      <c r="P7" s="2886"/>
      <c r="Q7" s="2907"/>
      <c r="R7" s="1081" t="s">
        <v>48</v>
      </c>
      <c r="S7" s="118" t="s">
        <v>146</v>
      </c>
      <c r="T7" s="110" t="s">
        <v>41</v>
      </c>
      <c r="U7" s="110" t="s">
        <v>159</v>
      </c>
      <c r="V7" s="110" t="s">
        <v>160</v>
      </c>
      <c r="W7" s="119" t="s">
        <v>47</v>
      </c>
      <c r="X7" s="119" t="s">
        <v>158</v>
      </c>
      <c r="Y7" s="119" t="s">
        <v>161</v>
      </c>
      <c r="Z7" s="119" t="s">
        <v>161</v>
      </c>
      <c r="AA7" s="73"/>
      <c r="AB7" s="73"/>
    </row>
    <row r="8" spans="1:28" ht="15" customHeight="1">
      <c r="A8" s="1166"/>
      <c r="B8" s="1166" t="s">
        <v>919</v>
      </c>
      <c r="C8" s="1167"/>
      <c r="D8" s="123"/>
      <c r="E8" s="1167"/>
      <c r="F8" s="725"/>
      <c r="G8" s="1168"/>
      <c r="H8" s="1167"/>
      <c r="I8" s="1167"/>
      <c r="J8" s="1167"/>
      <c r="K8" s="891"/>
      <c r="L8" s="891"/>
      <c r="M8" s="1169"/>
      <c r="N8" s="1170"/>
      <c r="O8" s="716" t="s">
        <v>920</v>
      </c>
      <c r="P8" s="725"/>
      <c r="Q8" s="716">
        <v>100193</v>
      </c>
      <c r="R8" s="998"/>
      <c r="S8" s="998" t="s">
        <v>165</v>
      </c>
      <c r="T8" s="725"/>
      <c r="U8" s="1171">
        <v>1.4123000000000001</v>
      </c>
      <c r="V8" s="1172"/>
      <c r="W8" s="725"/>
      <c r="X8" s="1173"/>
      <c r="Y8" s="1174"/>
      <c r="Z8" s="1174"/>
      <c r="AA8" s="73"/>
      <c r="AB8" s="73"/>
    </row>
    <row r="9" spans="1:28" ht="15" customHeight="1">
      <c r="A9" s="1175"/>
      <c r="B9" s="1175"/>
      <c r="C9" s="1176"/>
      <c r="D9" s="137"/>
      <c r="E9" s="1176"/>
      <c r="F9" s="862"/>
      <c r="G9" s="1177"/>
      <c r="H9" s="1176"/>
      <c r="I9" s="1176"/>
      <c r="J9" s="1176"/>
      <c r="K9" s="1178"/>
      <c r="L9" s="1178"/>
      <c r="M9" s="1179"/>
      <c r="N9" s="1180"/>
      <c r="O9" s="1181"/>
      <c r="P9" s="862"/>
      <c r="Q9" s="854"/>
      <c r="R9" s="1182"/>
      <c r="S9" s="1175"/>
      <c r="T9" s="1183"/>
      <c r="U9" s="1184"/>
      <c r="V9" s="1185"/>
      <c r="W9" s="862"/>
      <c r="X9" s="1173"/>
      <c r="Y9" s="1174"/>
      <c r="Z9" s="1174"/>
      <c r="AA9" s="73"/>
      <c r="AB9" s="73"/>
    </row>
    <row r="10" spans="1:28" ht="15" customHeight="1">
      <c r="A10" s="146">
        <v>8001</v>
      </c>
      <c r="B10" s="147" t="s">
        <v>921</v>
      </c>
      <c r="C10" s="356" t="s">
        <v>759</v>
      </c>
      <c r="D10" s="155">
        <v>13012</v>
      </c>
      <c r="E10" s="408"/>
      <c r="F10" s="1186" t="s">
        <v>169</v>
      </c>
      <c r="G10" s="895">
        <v>96</v>
      </c>
      <c r="H10" s="1099">
        <v>50</v>
      </c>
      <c r="I10" s="154">
        <f t="shared" ref="I10:I11" si="0">ROUND($H$10*$G$10/G10,2)</f>
        <v>50</v>
      </c>
      <c r="J10" s="155" t="s">
        <v>170</v>
      </c>
      <c r="K10" s="156">
        <v>73.8</v>
      </c>
      <c r="L10" s="157">
        <f>IF(OR(ISBLANK(K10),K10=0,H10=0,ISBLANK(H10)),,ROUND(K10+$L$5,2))</f>
        <v>73.8</v>
      </c>
      <c r="M10" s="555">
        <f t="shared" ref="M10:M11" si="1">ROUND(I10*L10,2)</f>
        <v>3690</v>
      </c>
      <c r="N10" s="159">
        <f t="shared" ref="N10:N11" si="2">ROUND(L10/G10,4)</f>
        <v>0.76880000000000004</v>
      </c>
      <c r="O10" s="239"/>
      <c r="P10" s="157"/>
      <c r="Q10" s="239"/>
      <c r="R10" s="157"/>
      <c r="S10" s="155"/>
      <c r="T10" s="1187"/>
      <c r="U10" s="1188"/>
      <c r="V10" s="1189"/>
      <c r="W10" s="165"/>
      <c r="X10" s="646"/>
      <c r="Y10" s="159"/>
      <c r="Z10" s="159"/>
      <c r="AA10" s="73"/>
      <c r="AB10" s="73"/>
    </row>
    <row r="11" spans="1:28" ht="15" customHeight="1">
      <c r="A11" s="356"/>
      <c r="B11" s="166" t="s">
        <v>922</v>
      </c>
      <c r="C11" s="166" t="s">
        <v>923</v>
      </c>
      <c r="D11" s="155">
        <v>7046</v>
      </c>
      <c r="E11" s="691"/>
      <c r="F11" s="166" t="s">
        <v>169</v>
      </c>
      <c r="G11" s="168">
        <v>103</v>
      </c>
      <c r="H11" s="1190"/>
      <c r="I11" s="166">
        <f t="shared" si="0"/>
        <v>46.6</v>
      </c>
      <c r="J11" s="166" t="s">
        <v>170</v>
      </c>
      <c r="K11" s="156"/>
      <c r="L11" s="171">
        <f>IF(OR(ISBLANK(K11),K11=0,H10=0,ISBLANK(H10)),,ROUND(K11+$L$5,2))</f>
        <v>0</v>
      </c>
      <c r="M11" s="555">
        <f t="shared" si="1"/>
        <v>0</v>
      </c>
      <c r="N11" s="159">
        <f t="shared" si="2"/>
        <v>0</v>
      </c>
      <c r="O11" s="174"/>
      <c r="P11" s="648"/>
      <c r="Q11" s="176"/>
      <c r="R11" s="772"/>
      <c r="S11" s="155"/>
      <c r="T11" s="1191"/>
      <c r="U11" s="1188"/>
      <c r="V11" s="1189"/>
      <c r="W11" s="165"/>
      <c r="X11" s="646"/>
      <c r="Y11" s="159"/>
      <c r="Z11" s="159"/>
      <c r="AA11" s="73"/>
      <c r="AB11" s="73"/>
    </row>
    <row r="12" spans="1:28" ht="15" customHeight="1">
      <c r="A12" s="851"/>
      <c r="B12" s="228" t="s">
        <v>924</v>
      </c>
      <c r="C12" s="263"/>
      <c r="D12" s="358"/>
      <c r="E12" s="263"/>
      <c r="F12" s="1192"/>
      <c r="G12" s="1193"/>
      <c r="H12" s="1194"/>
      <c r="I12" s="166"/>
      <c r="J12" s="166" t="s">
        <v>170</v>
      </c>
      <c r="K12" s="298"/>
      <c r="L12" s="298"/>
      <c r="M12" s="568"/>
      <c r="N12" s="873"/>
      <c r="O12" s="651"/>
      <c r="P12" s="191"/>
      <c r="Q12" s="651"/>
      <c r="R12" s="772"/>
      <c r="S12" s="155"/>
      <c r="T12" s="1191"/>
      <c r="U12" s="1188"/>
      <c r="V12" s="1189"/>
      <c r="W12" s="165"/>
      <c r="X12" s="646"/>
      <c r="Y12" s="159"/>
      <c r="Z12" s="159"/>
      <c r="AA12" s="73"/>
      <c r="AB12" s="73"/>
    </row>
    <row r="13" spans="1:28" ht="15" customHeight="1">
      <c r="A13" s="851"/>
      <c r="B13" s="268" t="s">
        <v>179</v>
      </c>
      <c r="C13" s="198" t="s">
        <v>20</v>
      </c>
      <c r="D13" s="198"/>
      <c r="E13" s="650"/>
      <c r="F13" s="905" t="s">
        <v>20</v>
      </c>
      <c r="G13" s="1195" t="s">
        <v>20</v>
      </c>
      <c r="H13" s="1196"/>
      <c r="I13" s="905" t="s">
        <v>20</v>
      </c>
      <c r="J13" s="905" t="s">
        <v>20</v>
      </c>
      <c r="K13" s="443"/>
      <c r="L13" s="443" t="s">
        <v>20</v>
      </c>
      <c r="M13" s="1197" t="s">
        <v>20</v>
      </c>
      <c r="N13" s="1198" t="s">
        <v>20</v>
      </c>
      <c r="O13" s="207"/>
      <c r="P13" s="207"/>
      <c r="Q13" s="207"/>
      <c r="R13" s="444"/>
      <c r="S13" s="566" t="s">
        <v>20</v>
      </c>
      <c r="T13" s="1199" t="s">
        <v>20</v>
      </c>
      <c r="U13" s="738"/>
      <c r="V13" s="1200"/>
      <c r="W13" s="271"/>
      <c r="X13" s="1104"/>
      <c r="Y13" s="492"/>
      <c r="Z13" s="492"/>
      <c r="AA13" s="73"/>
      <c r="AB13" s="73"/>
    </row>
    <row r="14" spans="1:28" ht="15" customHeight="1">
      <c r="A14" s="253">
        <v>8002</v>
      </c>
      <c r="B14" s="254" t="s">
        <v>925</v>
      </c>
      <c r="C14" s="255" t="s">
        <v>759</v>
      </c>
      <c r="D14" s="155">
        <v>12013</v>
      </c>
      <c r="E14" s="408"/>
      <c r="F14" s="151" t="s">
        <v>318</v>
      </c>
      <c r="G14" s="152">
        <v>40</v>
      </c>
      <c r="H14" s="1114">
        <v>50</v>
      </c>
      <c r="I14" s="154">
        <f>ROUND($H$14*$G$14/G14,2)</f>
        <v>50</v>
      </c>
      <c r="J14" s="356" t="s">
        <v>170</v>
      </c>
      <c r="K14" s="1201">
        <v>41.5</v>
      </c>
      <c r="L14" s="157">
        <f>IF(OR(ISBLANK(K14),K14=0,H14=0,ISBLANK(H14)),,ROUND(K14+$L$5,2))</f>
        <v>41.5</v>
      </c>
      <c r="M14" s="555">
        <f>ROUND(I14*L14,2)</f>
        <v>2075</v>
      </c>
      <c r="N14" s="159">
        <f>ROUND(L14/G14,4)</f>
        <v>1.0375000000000001</v>
      </c>
      <c r="O14" s="214">
        <v>12307</v>
      </c>
      <c r="P14" s="655" t="s">
        <v>455</v>
      </c>
      <c r="Q14" s="239">
        <v>80</v>
      </c>
      <c r="R14" s="177">
        <v>33</v>
      </c>
      <c r="S14" s="155">
        <v>22.8</v>
      </c>
      <c r="T14" s="1191">
        <f>ROUND($U$8*S14,2)</f>
        <v>32.200000000000003</v>
      </c>
      <c r="U14" s="1202">
        <f>IF(ISBLANK(O14),,R14+T14)</f>
        <v>65.2</v>
      </c>
      <c r="V14" s="1203" t="s">
        <v>177</v>
      </c>
      <c r="W14" s="165" t="b">
        <f>IF(ISNUMBER(K14),IF(V14="Y",(K14-T14)))</f>
        <v>0</v>
      </c>
      <c r="X14" s="646">
        <f>W14/G14</f>
        <v>0</v>
      </c>
      <c r="Y14" s="159">
        <f>IF(V14="N",IF(ISNUMBER(R14),(R14)/Q14))</f>
        <v>0.41249999999999998</v>
      </c>
      <c r="Z14" s="159">
        <f>IF(V14="N",IF(ISNUMBER(R14),U14/Q14))</f>
        <v>0.81500000000000006</v>
      </c>
      <c r="AA14" s="73"/>
      <c r="AB14" s="73"/>
    </row>
    <row r="15" spans="1:28" ht="15" customHeight="1">
      <c r="A15" s="701"/>
      <c r="B15" s="154" t="s">
        <v>926</v>
      </c>
      <c r="C15" s="867"/>
      <c r="D15" s="155"/>
      <c r="E15" s="408"/>
      <c r="F15" s="151"/>
      <c r="G15" s="152"/>
      <c r="H15" s="1124"/>
      <c r="I15" s="839" t="s">
        <v>20</v>
      </c>
      <c r="J15" s="769" t="s">
        <v>20</v>
      </c>
      <c r="K15" s="298"/>
      <c r="L15" s="287" t="s">
        <v>20</v>
      </c>
      <c r="M15" s="885" t="s">
        <v>20</v>
      </c>
      <c r="N15" s="423" t="s">
        <v>20</v>
      </c>
      <c r="O15" s="656"/>
      <c r="P15" s="222"/>
      <c r="Q15" s="656"/>
      <c r="R15" s="157"/>
      <c r="S15" s="155"/>
      <c r="T15" s="1191"/>
      <c r="U15" s="1188"/>
      <c r="V15" s="1189"/>
      <c r="W15" s="165"/>
      <c r="X15" s="646"/>
      <c r="Y15" s="159"/>
      <c r="Z15" s="159"/>
      <c r="AA15" s="73"/>
      <c r="AB15" s="73" t="s">
        <v>615</v>
      </c>
    </row>
    <row r="16" spans="1:28" ht="15" customHeight="1">
      <c r="A16" s="851"/>
      <c r="B16" s="228" t="s">
        <v>927</v>
      </c>
      <c r="C16" s="773" t="s">
        <v>20</v>
      </c>
      <c r="D16" s="155"/>
      <c r="E16" s="650" t="s">
        <v>20</v>
      </c>
      <c r="F16" s="1204" t="s">
        <v>20</v>
      </c>
      <c r="G16" s="775" t="s">
        <v>255</v>
      </c>
      <c r="H16" s="1124"/>
      <c r="I16" s="839" t="s">
        <v>20</v>
      </c>
      <c r="J16" s="773" t="s">
        <v>20</v>
      </c>
      <c r="K16" s="776"/>
      <c r="L16" s="893" t="s">
        <v>20</v>
      </c>
      <c r="M16" s="885" t="s">
        <v>20</v>
      </c>
      <c r="N16" s="423" t="s">
        <v>20</v>
      </c>
      <c r="O16" s="231"/>
      <c r="P16" s="554"/>
      <c r="Q16" s="1011"/>
      <c r="R16" s="157"/>
      <c r="S16" s="155" t="s">
        <v>20</v>
      </c>
      <c r="T16" s="1191" t="s">
        <v>20</v>
      </c>
      <c r="U16" s="1188"/>
      <c r="V16" s="1189"/>
      <c r="W16" s="165" t="s">
        <v>20</v>
      </c>
      <c r="X16" s="646" t="s">
        <v>20</v>
      </c>
      <c r="Y16" s="159" t="s">
        <v>20</v>
      </c>
      <c r="Z16" s="159" t="s">
        <v>20</v>
      </c>
      <c r="AA16" s="73"/>
      <c r="AB16" s="73"/>
    </row>
    <row r="17" spans="1:28" ht="15" customHeight="1">
      <c r="A17" s="515"/>
      <c r="B17" s="199" t="s">
        <v>257</v>
      </c>
      <c r="C17" s="1030" t="s">
        <v>20</v>
      </c>
      <c r="D17" s="270"/>
      <c r="E17" s="650"/>
      <c r="F17" s="1205" t="s">
        <v>20</v>
      </c>
      <c r="G17" s="782" t="s">
        <v>20</v>
      </c>
      <c r="H17" s="1124"/>
      <c r="I17" s="562" t="s">
        <v>20</v>
      </c>
      <c r="J17" s="562" t="s">
        <v>20</v>
      </c>
      <c r="K17" s="307"/>
      <c r="L17" s="246" t="s">
        <v>20</v>
      </c>
      <c r="M17" s="348" t="s">
        <v>20</v>
      </c>
      <c r="N17" s="492" t="s">
        <v>20</v>
      </c>
      <c r="O17" s="663"/>
      <c r="P17" s="664"/>
      <c r="Q17" s="1206"/>
      <c r="R17" s="444"/>
      <c r="S17" s="566" t="s">
        <v>20</v>
      </c>
      <c r="T17" s="1199" t="s">
        <v>20</v>
      </c>
      <c r="U17" s="738"/>
      <c r="V17" s="1200"/>
      <c r="W17" s="271" t="s">
        <v>20</v>
      </c>
      <c r="X17" s="1104" t="s">
        <v>20</v>
      </c>
      <c r="Y17" s="248" t="s">
        <v>20</v>
      </c>
      <c r="Z17" s="248" t="s">
        <v>20</v>
      </c>
      <c r="AA17" s="73"/>
      <c r="AB17" s="73"/>
    </row>
    <row r="18" spans="1:28" ht="15" customHeight="1">
      <c r="A18" s="1207">
        <v>8003</v>
      </c>
      <c r="B18" s="896" t="s">
        <v>928</v>
      </c>
      <c r="C18" s="255" t="s">
        <v>759</v>
      </c>
      <c r="D18" s="155">
        <v>12105</v>
      </c>
      <c r="E18" s="408"/>
      <c r="F18" s="151" t="s">
        <v>318</v>
      </c>
      <c r="G18" s="152">
        <v>64</v>
      </c>
      <c r="H18" s="1114">
        <v>50</v>
      </c>
      <c r="I18" s="154">
        <f>ROUND($H$18*$G$18/G18,2)</f>
        <v>50</v>
      </c>
      <c r="J18" s="356" t="s">
        <v>170</v>
      </c>
      <c r="K18" s="1201">
        <v>52.7</v>
      </c>
      <c r="L18" s="157">
        <f>IF(OR(ISBLANK(K18),K18=0,H18=0,ISBLANK(H18)),,ROUND(K18+$L$5,2))</f>
        <v>52.7</v>
      </c>
      <c r="M18" s="555">
        <f>ROUND(I18*L18,2)</f>
        <v>2635</v>
      </c>
      <c r="N18" s="159">
        <f>ROUND(L18/G18,4)</f>
        <v>0.82340000000000002</v>
      </c>
      <c r="O18" s="528">
        <v>12302</v>
      </c>
      <c r="P18" s="249" t="s">
        <v>929</v>
      </c>
      <c r="Q18" s="540">
        <v>256</v>
      </c>
      <c r="R18" s="177">
        <v>78.400000000000006</v>
      </c>
      <c r="S18" s="155">
        <v>64</v>
      </c>
      <c r="T18" s="1191">
        <f>ROUND($U$8*S18,2)</f>
        <v>90.39</v>
      </c>
      <c r="U18" s="1202">
        <f>IF(ISBLANK(O18),,R18+T18)</f>
        <v>168.79000000000002</v>
      </c>
      <c r="V18" s="1203" t="s">
        <v>177</v>
      </c>
      <c r="W18" s="165" t="b">
        <f>IF(ISNUMBER(K18),IF(V18="Y",(K18-T18)))</f>
        <v>0</v>
      </c>
      <c r="X18" s="646">
        <f>W18/G18</f>
        <v>0</v>
      </c>
      <c r="Y18" s="159">
        <f>IF(V18="N",IF(ISNUMBER(R18),(R18)/Q18))</f>
        <v>0.30625000000000002</v>
      </c>
      <c r="Z18" s="159">
        <f>IF(V18="N",IF(ISNUMBER(R18),U18/Q18))</f>
        <v>0.65933593750000008</v>
      </c>
      <c r="AA18" s="73"/>
      <c r="AB18" s="73"/>
    </row>
    <row r="19" spans="1:28" ht="15" customHeight="1">
      <c r="A19" s="851"/>
      <c r="B19" s="356" t="s">
        <v>930</v>
      </c>
      <c r="C19" s="867"/>
      <c r="D19" s="155"/>
      <c r="E19" s="408"/>
      <c r="F19" s="151"/>
      <c r="G19" s="152"/>
      <c r="H19" s="1124"/>
      <c r="I19" s="839" t="s">
        <v>20</v>
      </c>
      <c r="J19" s="769" t="s">
        <v>20</v>
      </c>
      <c r="K19" s="298"/>
      <c r="L19" s="287" t="s">
        <v>20</v>
      </c>
      <c r="M19" s="885" t="s">
        <v>20</v>
      </c>
      <c r="N19" s="423" t="s">
        <v>20</v>
      </c>
      <c r="O19" s="356"/>
      <c r="P19" s="266"/>
      <c r="Q19" s="503"/>
      <c r="R19" s="157"/>
      <c r="S19" s="155"/>
      <c r="T19" s="1191"/>
      <c r="U19" s="1188"/>
      <c r="V19" s="1189"/>
      <c r="W19" s="165"/>
      <c r="X19" s="646"/>
      <c r="Y19" s="159"/>
      <c r="Z19" s="159"/>
      <c r="AA19" s="73"/>
      <c r="AB19" s="73"/>
    </row>
    <row r="20" spans="1:28" ht="15" customHeight="1">
      <c r="A20" s="851"/>
      <c r="B20" s="155" t="s">
        <v>931</v>
      </c>
      <c r="C20" s="773" t="s">
        <v>20</v>
      </c>
      <c r="D20" s="155"/>
      <c r="E20" s="650" t="s">
        <v>20</v>
      </c>
      <c r="F20" s="1204" t="s">
        <v>20</v>
      </c>
      <c r="G20" s="775" t="s">
        <v>255</v>
      </c>
      <c r="H20" s="1124"/>
      <c r="I20" s="839" t="s">
        <v>20</v>
      </c>
      <c r="J20" s="773" t="s">
        <v>20</v>
      </c>
      <c r="K20" s="776"/>
      <c r="L20" s="893" t="s">
        <v>20</v>
      </c>
      <c r="M20" s="885" t="s">
        <v>20</v>
      </c>
      <c r="N20" s="423" t="s">
        <v>20</v>
      </c>
      <c r="O20" s="214"/>
      <c r="P20" s="655"/>
      <c r="Q20" s="655"/>
      <c r="R20" s="157"/>
      <c r="S20" s="155" t="s">
        <v>20</v>
      </c>
      <c r="T20" s="1191" t="s">
        <v>20</v>
      </c>
      <c r="U20" s="1188"/>
      <c r="V20" s="1189"/>
      <c r="W20" s="165" t="s">
        <v>20</v>
      </c>
      <c r="X20" s="646" t="s">
        <v>20</v>
      </c>
      <c r="Y20" s="159" t="s">
        <v>20</v>
      </c>
      <c r="Z20" s="159" t="s">
        <v>20</v>
      </c>
      <c r="AA20" s="73"/>
      <c r="AB20" s="73"/>
    </row>
    <row r="21" spans="1:28" ht="15" customHeight="1">
      <c r="A21" s="575"/>
      <c r="B21" s="199" t="s">
        <v>257</v>
      </c>
      <c r="C21" s="575"/>
      <c r="D21" s="270"/>
      <c r="E21" s="575"/>
      <c r="F21" s="1112"/>
      <c r="G21" s="305"/>
      <c r="H21" s="1059"/>
      <c r="I21" s="1029"/>
      <c r="J21" s="270"/>
      <c r="K21" s="271"/>
      <c r="L21" s="246"/>
      <c r="M21" s="348"/>
      <c r="N21" s="492"/>
      <c r="O21" s="743"/>
      <c r="P21" s="674"/>
      <c r="Q21" s="674"/>
      <c r="R21" s="444"/>
      <c r="S21" s="566" t="s">
        <v>20</v>
      </c>
      <c r="T21" s="1199" t="s">
        <v>20</v>
      </c>
      <c r="U21" s="738"/>
      <c r="V21" s="1200"/>
      <c r="W21" s="271" t="s">
        <v>20</v>
      </c>
      <c r="X21" s="1104" t="s">
        <v>20</v>
      </c>
      <c r="Y21" s="248" t="s">
        <v>20</v>
      </c>
      <c r="Z21" s="248" t="s">
        <v>20</v>
      </c>
      <c r="AA21" s="73"/>
      <c r="AB21" s="73"/>
    </row>
    <row r="22" spans="1:28" ht="15" customHeight="1">
      <c r="A22" s="253">
        <v>8004</v>
      </c>
      <c r="B22" s="254" t="s">
        <v>932</v>
      </c>
      <c r="C22" s="255" t="s">
        <v>226</v>
      </c>
      <c r="D22" s="155">
        <v>10000019256</v>
      </c>
      <c r="E22" s="408"/>
      <c r="F22" s="449" t="s">
        <v>933</v>
      </c>
      <c r="G22" s="311">
        <v>85</v>
      </c>
      <c r="H22" s="1114"/>
      <c r="I22" s="154">
        <f>ROUND(H22*G22/G22,2)</f>
        <v>0</v>
      </c>
      <c r="J22" s="356" t="s">
        <v>170</v>
      </c>
      <c r="K22" s="2816">
        <v>89.5</v>
      </c>
      <c r="L22" s="157">
        <f>IF(OR(ISBLANK(K22),K22=0,H22=0,ISBLANK(H22)),,ROUND(K22+$L$5,2))</f>
        <v>0</v>
      </c>
      <c r="M22" s="555">
        <f t="shared" ref="M22:M23" si="3">ROUND(I22*L22,2)</f>
        <v>0</v>
      </c>
      <c r="N22" s="159">
        <f>ROUND(L22/G22,4)</f>
        <v>0</v>
      </c>
      <c r="O22" s="155">
        <v>10000016904</v>
      </c>
      <c r="P22" s="262" t="s">
        <v>933</v>
      </c>
      <c r="Q22" s="239">
        <v>85</v>
      </c>
      <c r="R22" s="177">
        <v>41.2</v>
      </c>
      <c r="S22" s="155">
        <v>17.37</v>
      </c>
      <c r="T22" s="1208">
        <f t="shared" ref="T22:T23" si="4">ROUND($U$8*S22,2)</f>
        <v>24.53</v>
      </c>
      <c r="U22" s="1202">
        <f t="shared" ref="U22:U23" si="5">IF(ISBLANK(O22),,R22+T22)</f>
        <v>65.73</v>
      </c>
      <c r="V22" s="1209" t="s">
        <v>177</v>
      </c>
      <c r="W22" s="165" t="b">
        <f t="shared" ref="W22:W23" si="6">IF(ISNUMBER(K22),IF(V22="Y",(K22-T22)))</f>
        <v>0</v>
      </c>
      <c r="X22" s="646">
        <f t="shared" ref="X22:X23" si="7">W22/G22</f>
        <v>0</v>
      </c>
      <c r="Y22" s="159">
        <f t="shared" ref="Y22:Y23" si="8">IF(V22="N",IF(ISNUMBER(R22),(R22)/Q22))</f>
        <v>0.48470588235294121</v>
      </c>
      <c r="Z22" s="159">
        <f t="shared" ref="Z22:Z23" si="9">IF(V22="N",IF(ISNUMBER(R22),U22/Q22))</f>
        <v>0.77329411764705891</v>
      </c>
      <c r="AA22" s="73"/>
      <c r="AB22" s="73"/>
    </row>
    <row r="23" spans="1:28" ht="15" customHeight="1">
      <c r="A23" s="166"/>
      <c r="B23" s="166" t="s">
        <v>934</v>
      </c>
      <c r="C23" s="166" t="s">
        <v>297</v>
      </c>
      <c r="D23" s="1210" t="s">
        <v>935</v>
      </c>
      <c r="E23" s="408"/>
      <c r="F23" s="355" t="s">
        <v>936</v>
      </c>
      <c r="G23" s="168">
        <v>138</v>
      </c>
      <c r="H23" s="1059"/>
      <c r="I23" s="154">
        <f>ROUND(H22*G22/G23,2)</f>
        <v>0</v>
      </c>
      <c r="J23" s="166" t="s">
        <v>170</v>
      </c>
      <c r="K23" s="156">
        <v>106.76</v>
      </c>
      <c r="L23" s="171">
        <f>IF(OR(ISBLANK(K23),K23=0,H22=0,ISBLANK(H22)),,ROUND(K23+$L$5,2))</f>
        <v>0</v>
      </c>
      <c r="M23" s="555">
        <f t="shared" si="3"/>
        <v>0</v>
      </c>
      <c r="N23" s="159">
        <f>ROUND(L23/G23,4)</f>
        <v>0</v>
      </c>
      <c r="O23" s="166" t="s">
        <v>937</v>
      </c>
      <c r="P23" s="157" t="s">
        <v>938</v>
      </c>
      <c r="Q23" s="239">
        <v>138</v>
      </c>
      <c r="R23" s="177"/>
      <c r="S23" s="155">
        <v>19.100000000000001</v>
      </c>
      <c r="T23" s="1191">
        <f t="shared" si="4"/>
        <v>26.97</v>
      </c>
      <c r="U23" s="1188">
        <f t="shared" si="5"/>
        <v>26.97</v>
      </c>
      <c r="V23" s="1203" t="s">
        <v>177</v>
      </c>
      <c r="W23" s="165" t="b">
        <f t="shared" si="6"/>
        <v>0</v>
      </c>
      <c r="X23" s="646">
        <f t="shared" si="7"/>
        <v>0</v>
      </c>
      <c r="Y23" s="159" t="b">
        <f t="shared" si="8"/>
        <v>0</v>
      </c>
      <c r="Z23" s="159" t="b">
        <f t="shared" si="9"/>
        <v>0</v>
      </c>
      <c r="AA23" s="73"/>
      <c r="AB23" s="73"/>
    </row>
    <row r="24" spans="1:28" ht="15" customHeight="1">
      <c r="A24" s="166"/>
      <c r="B24" s="166" t="s">
        <v>939</v>
      </c>
      <c r="C24" s="166"/>
      <c r="D24" s="155"/>
      <c r="E24" s="650"/>
      <c r="F24" s="1211"/>
      <c r="G24" s="784"/>
      <c r="H24" s="1124"/>
      <c r="I24" s="1212"/>
      <c r="J24" s="1108"/>
      <c r="K24" s="235"/>
      <c r="L24" s="165"/>
      <c r="M24" s="698"/>
      <c r="N24" s="159"/>
      <c r="O24" s="214"/>
      <c r="P24" s="655"/>
      <c r="Q24" s="229"/>
      <c r="R24" s="300"/>
      <c r="S24" s="540"/>
      <c r="T24" s="1213"/>
      <c r="U24" s="1188"/>
      <c r="V24" s="917"/>
      <c r="W24" s="230"/>
      <c r="X24" s="1063"/>
      <c r="Y24" s="281"/>
      <c r="Z24" s="281"/>
      <c r="AA24" s="73"/>
      <c r="AB24" s="73"/>
    </row>
    <row r="25" spans="1:28" ht="15" customHeight="1">
      <c r="A25" s="166"/>
      <c r="B25" s="166" t="s">
        <v>940</v>
      </c>
      <c r="C25" s="166"/>
      <c r="D25" s="155"/>
      <c r="E25" s="650"/>
      <c r="F25" s="1211"/>
      <c r="G25" s="784"/>
      <c r="H25" s="1124"/>
      <c r="I25" s="1214"/>
      <c r="J25" s="1108"/>
      <c r="K25" s="235"/>
      <c r="L25" s="165"/>
      <c r="M25" s="698"/>
      <c r="N25" s="159"/>
      <c r="O25" s="498"/>
      <c r="P25" s="300"/>
      <c r="Q25" s="498"/>
      <c r="R25" s="249"/>
      <c r="S25" s="540"/>
      <c r="T25" s="239"/>
      <c r="U25" s="155"/>
      <c r="V25" s="236"/>
      <c r="W25" s="155"/>
      <c r="X25" s="646"/>
      <c r="Y25" s="281"/>
      <c r="Z25" s="281"/>
      <c r="AA25" s="73"/>
      <c r="AB25" s="73"/>
    </row>
    <row r="26" spans="1:28" ht="15" customHeight="1">
      <c r="A26" s="198"/>
      <c r="B26" s="268" t="s">
        <v>941</v>
      </c>
      <c r="C26" s="198"/>
      <c r="D26" s="270"/>
      <c r="E26" s="198"/>
      <c r="F26" s="1141"/>
      <c r="G26" s="243"/>
      <c r="H26" s="985"/>
      <c r="I26" s="364"/>
      <c r="J26" s="584"/>
      <c r="K26" s="566"/>
      <c r="L26" s="566"/>
      <c r="M26" s="738"/>
      <c r="N26" s="446"/>
      <c r="O26" s="1215"/>
      <c r="P26" s="523"/>
      <c r="Q26" s="364"/>
      <c r="R26" s="523"/>
      <c r="S26" s="529"/>
      <c r="T26" s="584"/>
      <c r="U26" s="198"/>
      <c r="V26" s="118"/>
      <c r="W26" s="198"/>
      <c r="X26" s="1120"/>
      <c r="Y26" s="751"/>
      <c r="Z26" s="751"/>
      <c r="AA26" s="73"/>
      <c r="AB26" s="73"/>
    </row>
    <row r="27" spans="1:28" ht="15" customHeight="1">
      <c r="A27" s="146">
        <v>8005</v>
      </c>
      <c r="B27" s="147" t="s">
        <v>942</v>
      </c>
      <c r="C27" s="155" t="s">
        <v>226</v>
      </c>
      <c r="D27" s="155">
        <v>10000044531</v>
      </c>
      <c r="E27" s="408"/>
      <c r="F27" s="151" t="s">
        <v>943</v>
      </c>
      <c r="G27" s="152">
        <v>100</v>
      </c>
      <c r="H27" s="1114"/>
      <c r="I27" s="154">
        <f>ROUND(H27*G27/G27,2)</f>
        <v>0</v>
      </c>
      <c r="J27" s="155" t="s">
        <v>170</v>
      </c>
      <c r="K27" s="156"/>
      <c r="L27" s="157">
        <f>IF(OR(ISBLANK(K27),K27=0,H27=0,ISBLANK(H27)),,ROUND(K27+$L$5,2))</f>
        <v>0</v>
      </c>
      <c r="M27" s="670">
        <f>ROUND(L27*I27,2)</f>
        <v>0</v>
      </c>
      <c r="N27" s="159">
        <f t="shared" ref="N27:N29" si="10">ROUND(L27/G27,4)</f>
        <v>0</v>
      </c>
      <c r="O27" s="214"/>
      <c r="P27" s="655"/>
      <c r="Q27" s="655"/>
      <c r="R27" s="157"/>
      <c r="S27" s="155"/>
      <c r="T27" s="1187"/>
      <c r="U27" s="1202"/>
      <c r="V27" s="1189"/>
      <c r="W27" s="165"/>
      <c r="X27" s="646"/>
      <c r="Y27" s="159"/>
      <c r="Z27" s="159"/>
      <c r="AA27" s="73"/>
      <c r="AB27" s="73"/>
    </row>
    <row r="28" spans="1:28" ht="15" customHeight="1">
      <c r="A28" s="166"/>
      <c r="B28" s="166" t="s">
        <v>944</v>
      </c>
      <c r="C28" s="73" t="s">
        <v>249</v>
      </c>
      <c r="D28" s="155" t="s">
        <v>945</v>
      </c>
      <c r="E28" s="691"/>
      <c r="F28" s="355" t="s">
        <v>946</v>
      </c>
      <c r="G28" s="1216">
        <v>208</v>
      </c>
      <c r="H28" s="988"/>
      <c r="I28" s="263">
        <f>ROUND(H27*G27/G28,2)</f>
        <v>0</v>
      </c>
      <c r="J28" s="263" t="s">
        <v>170</v>
      </c>
      <c r="K28" s="156"/>
      <c r="L28" s="171">
        <f>IF(OR(ISBLANK(K28),K28=0,H27=0,ISBLANK(H27)),,ROUND(K28+$L$5,2))</f>
        <v>0</v>
      </c>
      <c r="M28" s="555">
        <f>ROUND(I28*L28,2)</f>
        <v>0</v>
      </c>
      <c r="N28" s="159">
        <f t="shared" si="10"/>
        <v>0</v>
      </c>
      <c r="O28" s="154" t="s">
        <v>947</v>
      </c>
      <c r="P28" s="249" t="s">
        <v>948</v>
      </c>
      <c r="Q28" s="154">
        <v>208</v>
      </c>
      <c r="R28" s="1217"/>
      <c r="S28" s="777">
        <v>29.12</v>
      </c>
      <c r="T28" s="777">
        <f t="shared" ref="T28:T29" si="11">ROUND($U$8*S28,2)</f>
        <v>41.13</v>
      </c>
      <c r="U28" s="778">
        <f t="shared" ref="U28:U29" si="12">IF(ISBLANK(O28),,R28+T28)</f>
        <v>41.13</v>
      </c>
      <c r="V28" s="1218" t="s">
        <v>177</v>
      </c>
      <c r="W28" s="148" t="b">
        <f t="shared" ref="W28:W29" si="13">IF(ISNUMBER(K28),IF(V28="Y",(K28-T28)))</f>
        <v>0</v>
      </c>
      <c r="X28" s="1219">
        <f t="shared" ref="X28:X29" si="14">W28/G28</f>
        <v>0</v>
      </c>
      <c r="Y28" s="1220" t="b">
        <f t="shared" ref="Y28:Y29" si="15">IF(V28="N",IF(ISNUMBER(R28),(R28)/Q28))</f>
        <v>0</v>
      </c>
      <c r="Z28" s="1220" t="b">
        <f t="shared" ref="Z28:Z29" si="16">IF(V28="N",IF(ISNUMBER(R28),U28/Q28))</f>
        <v>0</v>
      </c>
      <c r="AA28" s="73"/>
      <c r="AB28" s="73"/>
    </row>
    <row r="29" spans="1:28" ht="15" customHeight="1">
      <c r="A29" s="155"/>
      <c r="B29" s="155" t="s">
        <v>949</v>
      </c>
      <c r="C29" s="166" t="s">
        <v>181</v>
      </c>
      <c r="D29" s="155" t="s">
        <v>950</v>
      </c>
      <c r="E29" s="408"/>
      <c r="F29" s="151" t="s">
        <v>951</v>
      </c>
      <c r="G29" s="1216">
        <v>216</v>
      </c>
      <c r="H29" s="988"/>
      <c r="I29" s="263">
        <f>ROUND(H27*G27/G29,2)</f>
        <v>0</v>
      </c>
      <c r="J29" s="263" t="s">
        <v>170</v>
      </c>
      <c r="K29" s="170">
        <v>111.49</v>
      </c>
      <c r="L29" s="261">
        <f>IF(OR(ISBLANK(K29),K29=0,H27=0,ISBLANK(H27)),,ROUND(K29+$L$5,2))</f>
        <v>0</v>
      </c>
      <c r="M29" s="1221">
        <f>ROUND(L29*I29,2)</f>
        <v>0</v>
      </c>
      <c r="N29" s="423">
        <f t="shared" si="10"/>
        <v>0</v>
      </c>
      <c r="O29" s="498" t="s">
        <v>952</v>
      </c>
      <c r="P29" s="300" t="s">
        <v>953</v>
      </c>
      <c r="Q29" s="498">
        <v>216</v>
      </c>
      <c r="R29" s="1217">
        <v>60.15</v>
      </c>
      <c r="S29" s="777">
        <v>36.19</v>
      </c>
      <c r="T29" s="777">
        <f t="shared" si="11"/>
        <v>51.11</v>
      </c>
      <c r="U29" s="778">
        <f t="shared" si="12"/>
        <v>111.25999999999999</v>
      </c>
      <c r="V29" s="1218" t="s">
        <v>177</v>
      </c>
      <c r="W29" s="148" t="b">
        <f t="shared" si="13"/>
        <v>0</v>
      </c>
      <c r="X29" s="1219">
        <f t="shared" si="14"/>
        <v>0</v>
      </c>
      <c r="Y29" s="1222">
        <f t="shared" si="15"/>
        <v>0.27847222222222223</v>
      </c>
      <c r="Z29" s="1222">
        <f t="shared" si="16"/>
        <v>0.51509259259259255</v>
      </c>
      <c r="AA29" s="73"/>
      <c r="AB29" s="73"/>
    </row>
    <row r="30" spans="1:28" ht="15" customHeight="1">
      <c r="A30" s="155"/>
      <c r="B30" s="155" t="s">
        <v>954</v>
      </c>
      <c r="C30" s="73"/>
      <c r="D30" s="155"/>
      <c r="E30" s="358"/>
      <c r="F30" s="1192"/>
      <c r="G30" s="1193"/>
      <c r="H30" s="988"/>
      <c r="I30" s="263"/>
      <c r="J30" s="263"/>
      <c r="K30" s="261"/>
      <c r="L30" s="261"/>
      <c r="M30" s="1221"/>
      <c r="N30" s="873"/>
      <c r="O30" s="498"/>
      <c r="P30" s="300"/>
      <c r="Q30" s="498"/>
      <c r="R30" s="778"/>
      <c r="S30" s="777"/>
      <c r="T30" s="777"/>
      <c r="U30" s="777"/>
      <c r="V30" s="882"/>
      <c r="W30" s="148"/>
      <c r="X30" s="1219"/>
      <c r="Y30" s="1222"/>
      <c r="Z30" s="1222"/>
      <c r="AA30" s="73"/>
      <c r="AB30" s="73"/>
    </row>
    <row r="31" spans="1:28" ht="15" customHeight="1">
      <c r="A31" s="155"/>
      <c r="B31" s="702" t="s">
        <v>955</v>
      </c>
      <c r="C31" s="166"/>
      <c r="D31" s="155"/>
      <c r="E31" s="166"/>
      <c r="F31" s="355"/>
      <c r="G31" s="168"/>
      <c r="H31" s="1059"/>
      <c r="I31" s="154"/>
      <c r="J31" s="155"/>
      <c r="K31" s="235"/>
      <c r="L31" s="422"/>
      <c r="M31" s="885"/>
      <c r="N31" s="873"/>
      <c r="O31" s="214"/>
      <c r="P31" s="655"/>
      <c r="Q31" s="655"/>
      <c r="R31" s="157"/>
      <c r="S31" s="155"/>
      <c r="T31" s="1191"/>
      <c r="U31" s="1188"/>
      <c r="V31" s="1189"/>
      <c r="W31" s="165"/>
      <c r="X31" s="646"/>
      <c r="Y31" s="159"/>
      <c r="Z31" s="159"/>
      <c r="AA31" s="73"/>
      <c r="AB31" s="73"/>
    </row>
    <row r="32" spans="1:28" ht="15" customHeight="1">
      <c r="A32" s="155"/>
      <c r="B32" s="263"/>
      <c r="C32" s="155"/>
      <c r="D32" s="155"/>
      <c r="E32" s="155"/>
      <c r="F32" s="151"/>
      <c r="G32" s="152"/>
      <c r="H32" s="1059"/>
      <c r="I32" s="154"/>
      <c r="J32" s="239"/>
      <c r="K32" s="235"/>
      <c r="L32" s="422"/>
      <c r="M32" s="885"/>
      <c r="N32" s="423"/>
      <c r="O32" s="322"/>
      <c r="P32" s="322"/>
      <c r="Q32" s="317"/>
      <c r="R32" s="462"/>
      <c r="S32" s="155"/>
      <c r="T32" s="1191"/>
      <c r="U32" s="1188"/>
      <c r="V32" s="1189"/>
      <c r="W32" s="165"/>
      <c r="X32" s="646"/>
      <c r="Y32" s="159"/>
      <c r="Z32" s="159"/>
      <c r="AA32" s="73"/>
      <c r="AB32" s="73"/>
    </row>
    <row r="33" spans="1:28" ht="15" customHeight="1">
      <c r="A33" s="198"/>
      <c r="B33" s="113"/>
      <c r="C33" s="198"/>
      <c r="D33" s="270"/>
      <c r="E33" s="198"/>
      <c r="F33" s="1141"/>
      <c r="G33" s="243"/>
      <c r="H33" s="985"/>
      <c r="I33" s="364"/>
      <c r="J33" s="584"/>
      <c r="K33" s="566"/>
      <c r="L33" s="566"/>
      <c r="M33" s="738"/>
      <c r="N33" s="446"/>
      <c r="O33" s="1032"/>
      <c r="P33" s="341"/>
      <c r="Q33" s="245"/>
      <c r="R33" s="523"/>
      <c r="S33" s="529"/>
      <c r="T33" s="584"/>
      <c r="U33" s="198"/>
      <c r="V33" s="118"/>
      <c r="W33" s="198"/>
      <c r="X33" s="1120"/>
      <c r="Y33" s="751"/>
      <c r="Z33" s="751"/>
      <c r="AA33" s="73"/>
      <c r="AB33" s="73"/>
    </row>
    <row r="34" spans="1:28" ht="15" customHeight="1">
      <c r="A34" s="1207">
        <v>8006</v>
      </c>
      <c r="B34" s="1047" t="s">
        <v>956</v>
      </c>
      <c r="C34" s="356" t="s">
        <v>957</v>
      </c>
      <c r="D34" s="1223">
        <v>90070247190454</v>
      </c>
      <c r="E34" s="408"/>
      <c r="F34" s="449" t="s">
        <v>958</v>
      </c>
      <c r="G34" s="531">
        <v>20</v>
      </c>
      <c r="H34" s="1114">
        <v>50</v>
      </c>
      <c r="I34" s="154">
        <f>ROUND(H34*G34/G34,2)</f>
        <v>50</v>
      </c>
      <c r="J34" s="166" t="s">
        <v>170</v>
      </c>
      <c r="K34" s="156">
        <v>2.9</v>
      </c>
      <c r="L34" s="422">
        <f>IF(OR(ISBLANK(K34),K34=0,H34=0,ISBLANK(H34)),,ROUND(K34+$L$5,2))</f>
        <v>2.9</v>
      </c>
      <c r="M34" s="885">
        <f>ROUND(L34*I34,2)</f>
        <v>145</v>
      </c>
      <c r="N34" s="423">
        <f>ROUND(L34/G34,4)</f>
        <v>0.14499999999999999</v>
      </c>
      <c r="O34" s="1224"/>
      <c r="P34" s="1224"/>
      <c r="Q34" s="1224"/>
      <c r="R34" s="157"/>
      <c r="S34" s="155"/>
      <c r="T34" s="1187"/>
      <c r="U34" s="1202"/>
      <c r="V34" s="437"/>
      <c r="W34" s="165"/>
      <c r="X34" s="646"/>
      <c r="Y34" s="159"/>
      <c r="Z34" s="159"/>
      <c r="AA34" s="73"/>
      <c r="AB34" s="73"/>
    </row>
    <row r="35" spans="1:28" ht="15" customHeight="1">
      <c r="A35" s="498"/>
      <c r="B35" s="166" t="s">
        <v>959</v>
      </c>
      <c r="C35" s="1225"/>
      <c r="D35" s="1226"/>
      <c r="E35" s="1226"/>
      <c r="F35" s="1227"/>
      <c r="G35" s="1228"/>
      <c r="H35" s="1059"/>
      <c r="I35" s="154" t="s">
        <v>960</v>
      </c>
      <c r="J35" s="166"/>
      <c r="K35" s="165"/>
      <c r="L35" s="157"/>
      <c r="M35" s="555"/>
      <c r="N35" s="159"/>
      <c r="O35" s="1229"/>
      <c r="P35" s="320"/>
      <c r="Q35" s="1229"/>
      <c r="R35" s="157"/>
      <c r="S35" s="155" t="s">
        <v>20</v>
      </c>
      <c r="T35" s="1230"/>
      <c r="U35" s="1188"/>
      <c r="V35" s="1189"/>
      <c r="W35" s="165"/>
      <c r="X35" s="646"/>
      <c r="Y35" s="159"/>
      <c r="Z35" s="159"/>
      <c r="AA35" s="73"/>
      <c r="AB35" s="73"/>
    </row>
    <row r="36" spans="1:28" ht="15" customHeight="1">
      <c r="A36" s="295"/>
      <c r="B36" s="228"/>
      <c r="C36" s="295"/>
      <c r="D36" s="1223"/>
      <c r="E36" s="155"/>
      <c r="F36" s="355"/>
      <c r="G36" s="168"/>
      <c r="H36" s="1231"/>
      <c r="I36" s="154"/>
      <c r="J36" s="155"/>
      <c r="K36" s="165"/>
      <c r="L36" s="171"/>
      <c r="M36" s="555"/>
      <c r="N36" s="159"/>
      <c r="O36" s="353"/>
      <c r="P36" s="175"/>
      <c r="Q36" s="176"/>
      <c r="R36" s="157"/>
      <c r="S36" s="155" t="s">
        <v>20</v>
      </c>
      <c r="T36" s="1187"/>
      <c r="U36" s="1188"/>
      <c r="V36" s="437"/>
      <c r="W36" s="165"/>
      <c r="X36" s="646"/>
      <c r="Y36" s="159"/>
      <c r="Z36" s="159"/>
      <c r="AA36" s="73"/>
      <c r="AB36" s="73"/>
    </row>
    <row r="37" spans="1:28" ht="15" customHeight="1">
      <c r="A37" s="295"/>
      <c r="B37" s="228"/>
      <c r="C37" s="295" t="s">
        <v>961</v>
      </c>
      <c r="D37" s="155">
        <v>2328</v>
      </c>
      <c r="E37" s="408"/>
      <c r="F37" s="1186" t="s">
        <v>962</v>
      </c>
      <c r="G37" s="895">
        <v>18</v>
      </c>
      <c r="H37" s="1124"/>
      <c r="I37" s="154">
        <f>ROUND(H34*G34/G37,2)</f>
        <v>55.56</v>
      </c>
      <c r="J37" s="155" t="s">
        <v>170</v>
      </c>
      <c r="K37" s="156"/>
      <c r="L37" s="171">
        <f>IF(OR(ISBLANK(K37),K37=0,H34=0,ISBLANK(H34)),,ROUND(K37+$L$5,2))</f>
        <v>0</v>
      </c>
      <c r="M37" s="555">
        <f>ROUND(I37*L37,2)</f>
        <v>0</v>
      </c>
      <c r="N37" s="159">
        <f>ROUND(L37/G37,4)</f>
        <v>0</v>
      </c>
      <c r="O37" s="239"/>
      <c r="P37" s="157"/>
      <c r="Q37" s="239"/>
      <c r="R37" s="157"/>
      <c r="S37" s="165" t="s">
        <v>20</v>
      </c>
      <c r="T37" s="1232"/>
      <c r="U37" s="555"/>
      <c r="V37" s="1233"/>
      <c r="W37" s="230"/>
      <c r="X37" s="547"/>
      <c r="Y37" s="281"/>
      <c r="Z37" s="281"/>
      <c r="AA37" s="73"/>
      <c r="AB37" s="73"/>
    </row>
    <row r="38" spans="1:28" ht="15" customHeight="1">
      <c r="A38" s="575"/>
      <c r="B38" s="199" t="s">
        <v>646</v>
      </c>
      <c r="C38" s="575"/>
      <c r="D38" s="270"/>
      <c r="E38" s="575"/>
      <c r="F38" s="1112"/>
      <c r="G38" s="305"/>
      <c r="H38" s="985"/>
      <c r="I38" s="1029"/>
      <c r="J38" s="270"/>
      <c r="K38" s="271"/>
      <c r="L38" s="246"/>
      <c r="M38" s="348"/>
      <c r="N38" s="492"/>
      <c r="O38" s="1234"/>
      <c r="P38" s="444"/>
      <c r="Q38" s="584"/>
      <c r="R38" s="444"/>
      <c r="S38" s="566" t="s">
        <v>20</v>
      </c>
      <c r="T38" s="1199" t="s">
        <v>20</v>
      </c>
      <c r="U38" s="738"/>
      <c r="V38" s="1200"/>
      <c r="W38" s="566" t="s">
        <v>20</v>
      </c>
      <c r="X38" s="1126" t="s">
        <v>20</v>
      </c>
      <c r="Y38" s="751" t="s">
        <v>20</v>
      </c>
      <c r="Z38" s="751" t="s">
        <v>20</v>
      </c>
      <c r="AA38" s="73"/>
      <c r="AB38" s="73"/>
    </row>
    <row r="39" spans="1:28" ht="15" customHeight="1">
      <c r="A39" s="146">
        <v>8007</v>
      </c>
      <c r="B39" s="147" t="s">
        <v>963</v>
      </c>
      <c r="C39" s="155" t="s">
        <v>964</v>
      </c>
      <c r="D39" s="155">
        <v>23258</v>
      </c>
      <c r="E39" s="408"/>
      <c r="F39" s="151"/>
      <c r="G39" s="152"/>
      <c r="H39" s="1099">
        <v>50</v>
      </c>
      <c r="I39" s="154" t="e">
        <f>ROUND(H39*G39/G39,2)</f>
        <v>#DIV/0!</v>
      </c>
      <c r="J39" s="155" t="s">
        <v>170</v>
      </c>
      <c r="K39" s="156"/>
      <c r="L39" s="157">
        <f>IF(OR(ISBLANK(K39),K39=0,H39=0,ISBLANK(H39)),,ROUND(K39+$L$5,2))</f>
        <v>0</v>
      </c>
      <c r="M39" s="555" t="e">
        <f>ROUND(I39*L39,2)</f>
        <v>#DIV/0!</v>
      </c>
      <c r="N39" s="159" t="e">
        <f t="shared" ref="N39:N41" si="17">ROUND(L39/G39,4)</f>
        <v>#DIV/0!</v>
      </c>
      <c r="O39" s="239"/>
      <c r="P39" s="157"/>
      <c r="Q39" s="239"/>
      <c r="R39" s="772"/>
      <c r="S39" s="155" t="s">
        <v>20</v>
      </c>
      <c r="T39" s="1235"/>
      <c r="U39" s="1236"/>
      <c r="V39" s="1189"/>
      <c r="W39" s="165"/>
      <c r="X39" s="646"/>
      <c r="Y39" s="159"/>
      <c r="Z39" s="159"/>
      <c r="AA39" s="73"/>
      <c r="AB39" s="73"/>
    </row>
    <row r="40" spans="1:28" ht="15" customHeight="1">
      <c r="A40" s="198"/>
      <c r="B40" s="270" t="s">
        <v>965</v>
      </c>
      <c r="C40" s="198" t="s">
        <v>966</v>
      </c>
      <c r="D40" s="198">
        <v>21057</v>
      </c>
      <c r="E40" s="1237"/>
      <c r="F40" s="1141" t="s">
        <v>967</v>
      </c>
      <c r="G40" s="243">
        <v>120</v>
      </c>
      <c r="H40" s="1053"/>
      <c r="I40" s="1238">
        <f>ROUND($H$39*$G$39/G40,2)</f>
        <v>0</v>
      </c>
      <c r="J40" s="270" t="s">
        <v>170</v>
      </c>
      <c r="K40" s="1239">
        <v>50.25</v>
      </c>
      <c r="L40" s="246">
        <f>IF(OR(ISBLANK(K40),H39=0,ISBLANK(H39)),,ROUND(K40+$L$5,2))</f>
        <v>50.25</v>
      </c>
      <c r="M40" s="348">
        <f>ROUND(L40*I40,2)</f>
        <v>0</v>
      </c>
      <c r="N40" s="492">
        <f t="shared" si="17"/>
        <v>0.41880000000000001</v>
      </c>
      <c r="O40" s="743"/>
      <c r="P40" s="411"/>
      <c r="Q40" s="411"/>
      <c r="R40" s="1240"/>
      <c r="S40" s="198" t="s">
        <v>20</v>
      </c>
      <c r="T40" s="1118"/>
      <c r="U40" s="1241"/>
      <c r="V40" s="1242"/>
      <c r="W40" s="566"/>
      <c r="X40" s="1120"/>
      <c r="Y40" s="446"/>
      <c r="Z40" s="446"/>
      <c r="AA40" s="73"/>
      <c r="AB40" s="73"/>
    </row>
    <row r="41" spans="1:28" ht="15" customHeight="1">
      <c r="A41" s="146">
        <v>8008</v>
      </c>
      <c r="B41" s="147" t="s">
        <v>968</v>
      </c>
      <c r="C41" s="155" t="s">
        <v>969</v>
      </c>
      <c r="D41" s="155">
        <v>31006</v>
      </c>
      <c r="E41" s="408"/>
      <c r="F41" s="151" t="s">
        <v>970</v>
      </c>
      <c r="G41" s="152">
        <v>183</v>
      </c>
      <c r="H41" s="1099">
        <v>50</v>
      </c>
      <c r="I41" s="154">
        <f>ROUND(H41*G41/G41,2)</f>
        <v>50</v>
      </c>
      <c r="J41" s="155" t="s">
        <v>170</v>
      </c>
      <c r="K41" s="156">
        <v>88.27</v>
      </c>
      <c r="L41" s="157">
        <f>IF(OR(ISBLANK(K41),K41=0,H41=0,ISBLANK(H41)),,ROUND(K41+$L$5,2))</f>
        <v>88.27</v>
      </c>
      <c r="M41" s="555">
        <f>ROUND(I41*L41,2)</f>
        <v>4413.5</v>
      </c>
      <c r="N41" s="159">
        <f t="shared" si="17"/>
        <v>0.48230000000000001</v>
      </c>
      <c r="O41" s="1243"/>
      <c r="P41" s="1243"/>
      <c r="Q41" s="1243"/>
      <c r="R41" s="1244"/>
      <c r="S41" s="257"/>
      <c r="T41" s="1245"/>
      <c r="U41" s="1245"/>
      <c r="V41" s="804"/>
      <c r="W41" s="512"/>
      <c r="X41" s="1246"/>
      <c r="Y41" s="1246"/>
      <c r="Z41" s="281"/>
      <c r="AA41" s="73"/>
      <c r="AB41" s="73"/>
    </row>
    <row r="42" spans="1:28" ht="15" customHeight="1">
      <c r="A42" s="166"/>
      <c r="B42" s="166" t="s">
        <v>971</v>
      </c>
      <c r="C42" s="166"/>
      <c r="D42" s="166"/>
      <c r="E42" s="166"/>
      <c r="F42" s="355"/>
      <c r="G42" s="704"/>
      <c r="H42" s="1059"/>
      <c r="I42" s="1125"/>
      <c r="J42" s="166"/>
      <c r="K42" s="230"/>
      <c r="L42" s="230"/>
      <c r="M42" s="326"/>
      <c r="N42" s="1063"/>
      <c r="O42" s="229"/>
      <c r="P42" s="229"/>
      <c r="Q42" s="229"/>
      <c r="R42" s="1247"/>
      <c r="S42" s="166"/>
      <c r="T42" s="1248"/>
      <c r="U42" s="1248"/>
      <c r="V42" s="1249"/>
      <c r="W42" s="230"/>
      <c r="X42" s="1063"/>
      <c r="Y42" s="1063"/>
      <c r="Z42" s="281"/>
      <c r="AA42" s="73"/>
      <c r="AB42" s="73"/>
    </row>
    <row r="43" spans="1:28" ht="15" customHeight="1">
      <c r="A43" s="166"/>
      <c r="B43" s="166" t="s">
        <v>972</v>
      </c>
      <c r="C43" s="166"/>
      <c r="D43" s="166"/>
      <c r="E43" s="166"/>
      <c r="F43" s="355"/>
      <c r="G43" s="704"/>
      <c r="H43" s="1059"/>
      <c r="I43" s="1125"/>
      <c r="J43" s="166"/>
      <c r="K43" s="230"/>
      <c r="L43" s="230"/>
      <c r="M43" s="326"/>
      <c r="N43" s="1063"/>
      <c r="O43" s="229"/>
      <c r="P43" s="229"/>
      <c r="Q43" s="229"/>
      <c r="R43" s="1247"/>
      <c r="S43" s="166"/>
      <c r="T43" s="1248"/>
      <c r="U43" s="1248"/>
      <c r="V43" s="1249"/>
      <c r="W43" s="230"/>
      <c r="X43" s="1063"/>
      <c r="Y43" s="1063"/>
      <c r="Z43" s="281"/>
      <c r="AA43" s="73"/>
      <c r="AB43" s="73"/>
    </row>
    <row r="44" spans="1:28" ht="15" customHeight="1">
      <c r="A44" s="295"/>
      <c r="B44" s="295"/>
      <c r="C44" s="295"/>
      <c r="D44" s="295"/>
      <c r="E44" s="295"/>
      <c r="F44" s="1250"/>
      <c r="G44" s="1251"/>
      <c r="H44" s="985"/>
      <c r="I44" s="1029"/>
      <c r="J44" s="575"/>
      <c r="K44" s="272"/>
      <c r="L44" s="272"/>
      <c r="M44" s="1252"/>
      <c r="N44" s="1104"/>
      <c r="O44" s="1253"/>
      <c r="P44" s="1253"/>
      <c r="Q44" s="1253"/>
      <c r="R44" s="1254"/>
      <c r="S44" s="575"/>
      <c r="T44" s="1255"/>
      <c r="U44" s="1255"/>
      <c r="V44" s="1256"/>
      <c r="W44" s="272"/>
      <c r="X44" s="1104"/>
      <c r="Y44" s="1104"/>
      <c r="Z44" s="751"/>
      <c r="AA44" s="73"/>
      <c r="AB44" s="73"/>
    </row>
    <row r="45" spans="1:28" ht="15.75" customHeight="1" thickBot="1">
      <c r="A45" s="549"/>
      <c r="B45" s="2890" t="s">
        <v>342</v>
      </c>
      <c r="C45" s="2891"/>
      <c r="D45" s="2891"/>
      <c r="E45" s="2891"/>
      <c r="F45" s="2891"/>
      <c r="G45" s="2892"/>
      <c r="H45" s="550"/>
      <c r="I45" s="550"/>
      <c r="J45" s="550"/>
      <c r="K45" s="550"/>
      <c r="L45" s="550"/>
      <c r="M45" s="551"/>
      <c r="N45" s="552"/>
      <c r="O45" s="550"/>
      <c r="P45" s="550"/>
      <c r="Q45" s="550"/>
      <c r="R45" s="550"/>
      <c r="S45" s="550"/>
      <c r="T45" s="550"/>
      <c r="U45" s="550"/>
      <c r="V45" s="550"/>
      <c r="W45" s="550"/>
      <c r="X45" s="550"/>
      <c r="Y45" s="553"/>
      <c r="Z45" s="553"/>
      <c r="AA45" s="73"/>
      <c r="AB45" s="73"/>
    </row>
    <row r="46" spans="1:28" ht="15" customHeight="1" thickBot="1">
      <c r="A46" s="1207">
        <v>8009</v>
      </c>
      <c r="B46" s="1047" t="s">
        <v>973</v>
      </c>
      <c r="C46" s="255" t="s">
        <v>344</v>
      </c>
      <c r="D46" s="155"/>
      <c r="E46" s="154"/>
      <c r="F46" s="151" t="s">
        <v>974</v>
      </c>
      <c r="G46" s="152">
        <v>12</v>
      </c>
      <c r="H46" s="1099">
        <v>50</v>
      </c>
      <c r="I46" s="154">
        <f>ROUND($H$46*$G$46/G46,2)</f>
        <v>50</v>
      </c>
      <c r="J46" s="155" t="s">
        <v>170</v>
      </c>
      <c r="K46" s="165"/>
      <c r="L46" s="157"/>
      <c r="M46" s="555"/>
      <c r="N46" s="159"/>
      <c r="O46" s="239"/>
      <c r="P46" s="157"/>
      <c r="Q46" s="239"/>
      <c r="R46" s="157"/>
      <c r="S46" s="155"/>
      <c r="T46" s="157"/>
      <c r="U46" s="165"/>
      <c r="V46" s="282"/>
      <c r="W46" s="165"/>
      <c r="X46" s="1258"/>
      <c r="Y46" s="1259"/>
      <c r="Z46" s="1259"/>
      <c r="AA46" s="73"/>
      <c r="AB46" s="73"/>
    </row>
    <row r="47" spans="1:28" ht="15" customHeight="1">
      <c r="A47" s="166"/>
      <c r="B47" s="166" t="s">
        <v>975</v>
      </c>
      <c r="C47" s="1260" t="s">
        <v>347</v>
      </c>
      <c r="D47" s="691"/>
      <c r="E47" s="691"/>
      <c r="F47" s="691"/>
      <c r="G47" s="691"/>
      <c r="H47" s="1231"/>
      <c r="I47" s="498" t="e">
        <f>ROUND(H46*G46/G47,2)</f>
        <v>#DIV/0!</v>
      </c>
      <c r="J47" s="166" t="s">
        <v>170</v>
      </c>
      <c r="K47" s="156"/>
      <c r="L47" s="299">
        <f>IF(OR(ISBLANK(K47),K47=0,H46=0,ISBLANK(H46)),,ROUND(K47+$L$5,2))</f>
        <v>0</v>
      </c>
      <c r="M47" s="157" t="e">
        <f>ROUND(I47*L47,2)</f>
        <v>#DIV/0!</v>
      </c>
      <c r="N47" s="159" t="e">
        <f>ROUND(L47/G47,4)</f>
        <v>#DIV/0!</v>
      </c>
      <c r="O47" s="239"/>
      <c r="P47" s="157"/>
      <c r="Q47" s="239"/>
      <c r="R47" s="157"/>
      <c r="S47" s="166"/>
      <c r="T47" s="171"/>
      <c r="U47" s="230"/>
      <c r="V47" s="301"/>
      <c r="W47" s="230"/>
      <c r="X47" s="1261"/>
      <c r="Y47" s="1262"/>
      <c r="Z47" s="1262"/>
      <c r="AA47" s="73"/>
      <c r="AB47" s="73"/>
    </row>
    <row r="48" spans="1:28" ht="15" customHeight="1">
      <c r="A48" s="575"/>
      <c r="B48" s="199" t="s">
        <v>976</v>
      </c>
      <c r="C48" s="575"/>
      <c r="D48" s="242"/>
      <c r="E48" s="575"/>
      <c r="F48" s="1112"/>
      <c r="G48" s="305"/>
      <c r="H48" s="1059"/>
      <c r="I48" s="1029"/>
      <c r="J48" s="270"/>
      <c r="K48" s="271"/>
      <c r="L48" s="246"/>
      <c r="M48" s="348"/>
      <c r="N48" s="492"/>
      <c r="O48" s="368"/>
      <c r="P48" s="370"/>
      <c r="Q48" s="370"/>
      <c r="R48" s="444"/>
      <c r="S48" s="566" t="s">
        <v>20</v>
      </c>
      <c r="T48" s="1199" t="s">
        <v>20</v>
      </c>
      <c r="U48" s="738"/>
      <c r="V48" s="1200"/>
      <c r="W48" s="566" t="s">
        <v>20</v>
      </c>
      <c r="X48" s="1126" t="s">
        <v>20</v>
      </c>
      <c r="Y48" s="751" t="s">
        <v>20</v>
      </c>
      <c r="Z48" s="751" t="s">
        <v>20</v>
      </c>
      <c r="AA48" s="73"/>
      <c r="AB48" s="73"/>
    </row>
    <row r="49" spans="1:28" ht="15" customHeight="1">
      <c r="A49" s="198"/>
      <c r="B49" s="198"/>
      <c r="C49" s="198"/>
      <c r="D49" s="198"/>
      <c r="E49" s="198"/>
      <c r="F49" s="1141"/>
      <c r="G49" s="243"/>
      <c r="H49" s="985"/>
      <c r="I49" s="364"/>
      <c r="J49" s="444" t="s">
        <v>352</v>
      </c>
      <c r="K49" s="529"/>
      <c r="L49" s="529"/>
      <c r="M49" s="738">
        <f>SUMIF(M10:M48,"&gt;0")</f>
        <v>12958.5</v>
      </c>
      <c r="N49" s="987"/>
      <c r="O49" s="663"/>
      <c r="P49" s="677"/>
      <c r="Q49" s="677"/>
      <c r="R49" s="665"/>
      <c r="S49" s="529"/>
      <c r="T49" s="529"/>
      <c r="U49" s="529"/>
      <c r="V49" s="801"/>
      <c r="W49" s="529"/>
      <c r="X49" s="529"/>
      <c r="Y49" s="1263"/>
      <c r="Z49" s="1263"/>
      <c r="AA49" s="73"/>
      <c r="AB49" s="73"/>
    </row>
    <row r="50" spans="1:28" ht="15" customHeight="1">
      <c r="A50" s="73"/>
      <c r="B50" s="73"/>
      <c r="C50" s="73"/>
      <c r="D50" s="73"/>
      <c r="E50" s="73"/>
      <c r="F50" s="590"/>
      <c r="G50" s="591"/>
      <c r="H50" s="988"/>
      <c r="I50" s="73"/>
      <c r="J50" s="73"/>
      <c r="K50" s="74"/>
      <c r="L50" s="74"/>
      <c r="M50" s="989"/>
      <c r="N50" s="74"/>
      <c r="O50" s="266"/>
      <c r="P50" s="266"/>
      <c r="Q50" s="266"/>
      <c r="R50" s="74"/>
      <c r="S50" s="73"/>
      <c r="T50" s="73"/>
      <c r="U50" s="73"/>
      <c r="V50" s="1144"/>
      <c r="W50" s="73"/>
      <c r="X50" s="73"/>
      <c r="Y50" s="73"/>
      <c r="Z50" s="73"/>
      <c r="AA50" s="73"/>
      <c r="AB50" s="73"/>
    </row>
    <row r="51" spans="1:28" ht="15.75" customHeight="1">
      <c r="A51" s="73"/>
      <c r="B51" s="73"/>
      <c r="C51" s="73"/>
      <c r="D51" s="73"/>
      <c r="E51" s="73"/>
      <c r="F51" s="590"/>
      <c r="G51" s="591"/>
      <c r="H51" s="988"/>
      <c r="I51" s="73"/>
      <c r="J51" s="73"/>
      <c r="K51" s="74"/>
      <c r="L51" s="74"/>
      <c r="M51" s="989"/>
      <c r="N51" s="74"/>
      <c r="O51" s="74"/>
      <c r="P51" s="74"/>
      <c r="Q51" s="74"/>
      <c r="R51" s="74"/>
      <c r="S51" s="73"/>
      <c r="T51" s="73"/>
      <c r="U51" s="73"/>
      <c r="V51" s="1144"/>
      <c r="W51" s="73"/>
      <c r="X51" s="73"/>
      <c r="Y51" s="73"/>
      <c r="Z51" s="73"/>
      <c r="AA51" s="73"/>
      <c r="AB51" s="73"/>
    </row>
    <row r="52" spans="1:28" ht="15.75" customHeight="1">
      <c r="A52" s="73"/>
      <c r="B52" s="73"/>
      <c r="C52" s="73"/>
      <c r="D52" s="73"/>
      <c r="E52" s="73"/>
      <c r="F52" s="590"/>
      <c r="G52" s="591"/>
      <c r="H52" s="988"/>
      <c r="I52" s="73"/>
      <c r="J52" s="73"/>
      <c r="K52" s="74"/>
      <c r="L52" s="74"/>
      <c r="M52" s="989"/>
      <c r="N52" s="74"/>
      <c r="O52" s="74"/>
      <c r="P52" s="74"/>
      <c r="Q52" s="74"/>
      <c r="R52" s="74"/>
      <c r="S52" s="73"/>
      <c r="T52" s="73"/>
      <c r="U52" s="73"/>
      <c r="V52" s="1144"/>
      <c r="W52" s="73"/>
      <c r="X52" s="73"/>
      <c r="Y52" s="73"/>
      <c r="Z52" s="73"/>
      <c r="AA52" s="73"/>
      <c r="AB52" s="73"/>
    </row>
    <row r="53" spans="1:28" ht="15.75" customHeight="1">
      <c r="A53" s="73"/>
      <c r="B53" s="73"/>
      <c r="C53" s="73"/>
      <c r="D53" s="73"/>
      <c r="E53" s="73"/>
      <c r="F53" s="590"/>
      <c r="G53" s="591"/>
      <c r="H53" s="988"/>
      <c r="I53" s="73"/>
      <c r="J53" s="73"/>
      <c r="K53" s="74"/>
      <c r="L53" s="74"/>
      <c r="M53" s="989"/>
      <c r="N53" s="74"/>
      <c r="O53" s="74"/>
      <c r="P53" s="74"/>
      <c r="Q53" s="74"/>
      <c r="R53" s="74"/>
      <c r="S53" s="73"/>
      <c r="T53" s="73"/>
      <c r="U53" s="73"/>
      <c r="V53" s="1144"/>
      <c r="W53" s="73"/>
      <c r="X53" s="73"/>
      <c r="Y53" s="73"/>
      <c r="Z53" s="73"/>
      <c r="AA53" s="73"/>
      <c r="AB53" s="73"/>
    </row>
    <row r="54" spans="1:28" ht="15.75" customHeight="1">
      <c r="A54" s="73"/>
      <c r="B54" s="73"/>
      <c r="C54" s="73"/>
      <c r="D54" s="73"/>
      <c r="E54" s="73"/>
      <c r="F54" s="590"/>
      <c r="G54" s="591"/>
      <c r="H54" s="988"/>
      <c r="I54" s="73"/>
      <c r="J54" s="73"/>
      <c r="K54" s="74"/>
      <c r="L54" s="74"/>
      <c r="M54" s="989"/>
      <c r="N54" s="74"/>
      <c r="O54" s="74"/>
      <c r="P54" s="74"/>
      <c r="Q54" s="74"/>
      <c r="R54" s="74"/>
      <c r="S54" s="73"/>
      <c r="T54" s="73"/>
      <c r="U54" s="73"/>
      <c r="V54" s="1144"/>
      <c r="W54" s="73"/>
      <c r="X54" s="73"/>
      <c r="Y54" s="73"/>
      <c r="Z54" s="73"/>
      <c r="AA54" s="73"/>
      <c r="AB54" s="73"/>
    </row>
    <row r="55" spans="1:28" ht="15.75" customHeight="1">
      <c r="A55" s="73"/>
      <c r="B55" s="73"/>
      <c r="C55" s="73"/>
      <c r="D55" s="73"/>
      <c r="E55" s="73"/>
      <c r="F55" s="590"/>
      <c r="G55" s="591"/>
      <c r="H55" s="988"/>
      <c r="I55" s="73"/>
      <c r="J55" s="73"/>
      <c r="K55" s="74"/>
      <c r="L55" s="74"/>
      <c r="M55" s="989"/>
      <c r="N55" s="74"/>
      <c r="O55" s="74"/>
      <c r="P55" s="74"/>
      <c r="Q55" s="74"/>
      <c r="R55" s="74"/>
      <c r="S55" s="73"/>
      <c r="T55" s="73"/>
      <c r="U55" s="73"/>
      <c r="V55" s="1144"/>
      <c r="W55" s="73"/>
      <c r="X55" s="73"/>
      <c r="Y55" s="73"/>
      <c r="Z55" s="73"/>
      <c r="AA55" s="73"/>
      <c r="AB55" s="73"/>
    </row>
    <row r="56" spans="1:28" ht="15.75" customHeight="1">
      <c r="A56" s="73"/>
      <c r="B56" s="73"/>
      <c r="C56" s="73"/>
      <c r="D56" s="73"/>
      <c r="E56" s="73"/>
      <c r="F56" s="590"/>
      <c r="G56" s="591"/>
      <c r="H56" s="988"/>
      <c r="I56" s="73"/>
      <c r="J56" s="73"/>
      <c r="K56" s="74"/>
      <c r="L56" s="74"/>
      <c r="M56" s="989"/>
      <c r="N56" s="74"/>
      <c r="O56" s="74"/>
      <c r="P56" s="74"/>
      <c r="Q56" s="74"/>
      <c r="R56" s="74"/>
      <c r="S56" s="73"/>
      <c r="T56" s="73"/>
      <c r="U56" s="73"/>
      <c r="V56" s="1144"/>
      <c r="W56" s="73"/>
      <c r="X56" s="73"/>
      <c r="Y56" s="73"/>
      <c r="Z56" s="73"/>
      <c r="AA56" s="73"/>
      <c r="AB56" s="73"/>
    </row>
    <row r="57" spans="1:28" ht="15.75" customHeight="1">
      <c r="A57" s="73"/>
      <c r="B57" s="73"/>
      <c r="C57" s="73"/>
      <c r="D57" s="73"/>
      <c r="E57" s="73"/>
      <c r="F57" s="590"/>
      <c r="G57" s="591"/>
      <c r="H57" s="988"/>
      <c r="I57" s="73"/>
      <c r="J57" s="73"/>
      <c r="K57" s="74"/>
      <c r="L57" s="74"/>
      <c r="M57" s="989"/>
      <c r="N57" s="74"/>
      <c r="O57" s="74"/>
      <c r="P57" s="74"/>
      <c r="Q57" s="74"/>
      <c r="R57" s="74"/>
      <c r="S57" s="73"/>
      <c r="T57" s="73"/>
      <c r="U57" s="73"/>
      <c r="V57" s="1144"/>
      <c r="W57" s="73"/>
      <c r="X57" s="73"/>
      <c r="Y57" s="73"/>
      <c r="Z57" s="73"/>
      <c r="AA57" s="73"/>
      <c r="AB57" s="73"/>
    </row>
    <row r="58" spans="1:28" ht="15.75" customHeight="1">
      <c r="A58" s="73"/>
      <c r="B58" s="73"/>
      <c r="C58" s="73"/>
      <c r="D58" s="73"/>
      <c r="E58" s="73"/>
      <c r="F58" s="590"/>
      <c r="G58" s="591"/>
      <c r="H58" s="988"/>
      <c r="I58" s="73"/>
      <c r="J58" s="73"/>
      <c r="K58" s="74"/>
      <c r="L58" s="74"/>
      <c r="M58" s="989"/>
      <c r="N58" s="74"/>
      <c r="O58" s="74"/>
      <c r="P58" s="74"/>
      <c r="Q58" s="74"/>
      <c r="R58" s="74"/>
      <c r="S58" s="73"/>
      <c r="T58" s="73"/>
      <c r="U58" s="73"/>
      <c r="V58" s="1144"/>
      <c r="W58" s="73"/>
      <c r="X58" s="73"/>
      <c r="Y58" s="73"/>
      <c r="Z58" s="73"/>
      <c r="AA58" s="73"/>
      <c r="AB58" s="73"/>
    </row>
    <row r="59" spans="1:28" ht="15.75" customHeight="1">
      <c r="A59" s="73"/>
      <c r="B59" s="73"/>
      <c r="C59" s="73"/>
      <c r="D59" s="73"/>
      <c r="E59" s="73"/>
      <c r="F59" s="590"/>
      <c r="G59" s="591"/>
      <c r="H59" s="988"/>
      <c r="I59" s="73"/>
      <c r="J59" s="73"/>
      <c r="K59" s="74"/>
      <c r="L59" s="74"/>
      <c r="M59" s="989"/>
      <c r="N59" s="74"/>
      <c r="O59" s="74"/>
      <c r="P59" s="74"/>
      <c r="Q59" s="74"/>
      <c r="R59" s="74"/>
      <c r="S59" s="73"/>
      <c r="T59" s="73"/>
      <c r="U59" s="73"/>
      <c r="V59" s="1144"/>
      <c r="W59" s="73"/>
      <c r="X59" s="73"/>
      <c r="Y59" s="73"/>
      <c r="Z59" s="73"/>
      <c r="AA59" s="73"/>
      <c r="AB59" s="73"/>
    </row>
    <row r="60" spans="1:28" ht="15.75" customHeight="1">
      <c r="A60" s="73"/>
      <c r="B60" s="73"/>
      <c r="C60" s="73"/>
      <c r="D60" s="73"/>
      <c r="E60" s="73"/>
      <c r="F60" s="590"/>
      <c r="G60" s="591"/>
      <c r="H60" s="988"/>
      <c r="I60" s="73"/>
      <c r="J60" s="73"/>
      <c r="K60" s="74"/>
      <c r="L60" s="74"/>
      <c r="M60" s="989"/>
      <c r="N60" s="74"/>
      <c r="O60" s="74"/>
      <c r="P60" s="74"/>
      <c r="Q60" s="74"/>
      <c r="R60" s="74"/>
      <c r="S60" s="73"/>
      <c r="T60" s="73"/>
      <c r="U60" s="73"/>
      <c r="V60" s="1144"/>
      <c r="W60" s="73"/>
      <c r="X60" s="73"/>
      <c r="Y60" s="73"/>
      <c r="Z60" s="73"/>
      <c r="AA60" s="73"/>
      <c r="AB60" s="73"/>
    </row>
    <row r="61" spans="1:28" ht="15.75" customHeight="1">
      <c r="A61" s="73"/>
      <c r="B61" s="73"/>
      <c r="C61" s="73"/>
      <c r="D61" s="73"/>
      <c r="E61" s="73"/>
      <c r="F61" s="590"/>
      <c r="G61" s="591"/>
      <c r="H61" s="988"/>
      <c r="I61" s="73"/>
      <c r="J61" s="73"/>
      <c r="K61" s="74"/>
      <c r="L61" s="74"/>
      <c r="M61" s="989"/>
      <c r="N61" s="74"/>
      <c r="O61" s="74"/>
      <c r="P61" s="74"/>
      <c r="Q61" s="74"/>
      <c r="R61" s="74"/>
      <c r="S61" s="73"/>
      <c r="T61" s="73"/>
      <c r="U61" s="73"/>
      <c r="V61" s="1144"/>
      <c r="W61" s="73"/>
      <c r="X61" s="73"/>
      <c r="Y61" s="73"/>
      <c r="Z61" s="73"/>
      <c r="AA61" s="73"/>
      <c r="AB61" s="73"/>
    </row>
    <row r="62" spans="1:28" ht="15.75" customHeight="1">
      <c r="A62" s="73"/>
      <c r="B62" s="73"/>
      <c r="C62" s="73"/>
      <c r="D62" s="73"/>
      <c r="E62" s="73"/>
      <c r="F62" s="590"/>
      <c r="G62" s="591"/>
      <c r="H62" s="988"/>
      <c r="I62" s="73"/>
      <c r="J62" s="73"/>
      <c r="K62" s="74"/>
      <c r="L62" s="74"/>
      <c r="M62" s="989"/>
      <c r="N62" s="74"/>
      <c r="O62" s="74"/>
      <c r="P62" s="74"/>
      <c r="Q62" s="74"/>
      <c r="R62" s="74"/>
      <c r="S62" s="73"/>
      <c r="T62" s="73"/>
      <c r="U62" s="73"/>
      <c r="V62" s="1144"/>
      <c r="W62" s="73"/>
      <c r="X62" s="73"/>
      <c r="Y62" s="73"/>
      <c r="Z62" s="73"/>
      <c r="AA62" s="73"/>
      <c r="AB62" s="73"/>
    </row>
    <row r="63" spans="1:28" ht="15.75" customHeight="1">
      <c r="A63" s="73"/>
      <c r="B63" s="73"/>
      <c r="C63" s="73"/>
      <c r="D63" s="73"/>
      <c r="E63" s="73"/>
      <c r="F63" s="590"/>
      <c r="G63" s="591"/>
      <c r="H63" s="988"/>
      <c r="I63" s="73"/>
      <c r="J63" s="73"/>
      <c r="K63" s="74"/>
      <c r="L63" s="74"/>
      <c r="M63" s="989"/>
      <c r="N63" s="74"/>
      <c r="O63" s="74"/>
      <c r="P63" s="74"/>
      <c r="Q63" s="74"/>
      <c r="R63" s="74"/>
      <c r="S63" s="73"/>
      <c r="T63" s="73"/>
      <c r="U63" s="73"/>
      <c r="V63" s="1144"/>
      <c r="W63" s="73"/>
      <c r="X63" s="73"/>
      <c r="Y63" s="73"/>
      <c r="Z63" s="73"/>
      <c r="AA63" s="73"/>
      <c r="AB63" s="73"/>
    </row>
    <row r="64" spans="1:28" ht="15.75" customHeight="1">
      <c r="A64" s="73"/>
      <c r="B64" s="73"/>
      <c r="C64" s="73"/>
      <c r="D64" s="73"/>
      <c r="E64" s="73"/>
      <c r="F64" s="590"/>
      <c r="G64" s="591"/>
      <c r="H64" s="988"/>
      <c r="I64" s="73"/>
      <c r="J64" s="73"/>
      <c r="K64" s="74"/>
      <c r="L64" s="74"/>
      <c r="M64" s="989"/>
      <c r="N64" s="74"/>
      <c r="O64" s="74"/>
      <c r="P64" s="74"/>
      <c r="Q64" s="74"/>
      <c r="R64" s="74"/>
      <c r="S64" s="73"/>
      <c r="T64" s="73"/>
      <c r="U64" s="73"/>
      <c r="V64" s="1144"/>
      <c r="W64" s="73"/>
      <c r="X64" s="73"/>
      <c r="Y64" s="73"/>
      <c r="Z64" s="73"/>
      <c r="AA64" s="73"/>
      <c r="AB64" s="73"/>
    </row>
    <row r="65" spans="1:28" ht="15.75" customHeight="1">
      <c r="A65" s="73"/>
      <c r="B65" s="73"/>
      <c r="C65" s="73"/>
      <c r="D65" s="73"/>
      <c r="E65" s="73"/>
      <c r="F65" s="590"/>
      <c r="G65" s="591"/>
      <c r="H65" s="988"/>
      <c r="I65" s="73"/>
      <c r="J65" s="73"/>
      <c r="K65" s="74"/>
      <c r="L65" s="74"/>
      <c r="M65" s="989"/>
      <c r="N65" s="74"/>
      <c r="O65" s="74"/>
      <c r="P65" s="74"/>
      <c r="Q65" s="74"/>
      <c r="R65" s="74"/>
      <c r="S65" s="73"/>
      <c r="T65" s="73"/>
      <c r="U65" s="73"/>
      <c r="V65" s="1144"/>
      <c r="W65" s="73"/>
      <c r="X65" s="73"/>
      <c r="Y65" s="73"/>
      <c r="Z65" s="73"/>
      <c r="AA65" s="73"/>
      <c r="AB65" s="73"/>
    </row>
    <row r="66" spans="1:28" ht="15.75" customHeight="1">
      <c r="A66" s="73"/>
      <c r="B66" s="73"/>
      <c r="C66" s="73"/>
      <c r="D66" s="73"/>
      <c r="E66" s="73"/>
      <c r="F66" s="590"/>
      <c r="G66" s="591"/>
      <c r="H66" s="988"/>
      <c r="I66" s="73"/>
      <c r="J66" s="73"/>
      <c r="K66" s="74"/>
      <c r="L66" s="74"/>
      <c r="M66" s="989"/>
      <c r="N66" s="74"/>
      <c r="O66" s="74"/>
      <c r="P66" s="74"/>
      <c r="Q66" s="74"/>
      <c r="R66" s="74"/>
      <c r="S66" s="73"/>
      <c r="T66" s="73"/>
      <c r="U66" s="73"/>
      <c r="V66" s="1144"/>
      <c r="W66" s="73"/>
      <c r="X66" s="73"/>
      <c r="Y66" s="73"/>
      <c r="Z66" s="73"/>
      <c r="AA66" s="73"/>
      <c r="AB66" s="73"/>
    </row>
    <row r="67" spans="1:28" ht="15.75" customHeight="1">
      <c r="A67" s="73"/>
      <c r="B67" s="73"/>
      <c r="C67" s="73"/>
      <c r="D67" s="73"/>
      <c r="E67" s="73"/>
      <c r="F67" s="590"/>
      <c r="G67" s="591"/>
      <c r="H67" s="988"/>
      <c r="I67" s="73"/>
      <c r="J67" s="73"/>
      <c r="K67" s="74"/>
      <c r="L67" s="74"/>
      <c r="M67" s="989"/>
      <c r="N67" s="74"/>
      <c r="O67" s="74"/>
      <c r="P67" s="74"/>
      <c r="Q67" s="74"/>
      <c r="R67" s="74"/>
      <c r="S67" s="73"/>
      <c r="T67" s="73"/>
      <c r="U67" s="73"/>
      <c r="V67" s="1144"/>
      <c r="W67" s="73"/>
      <c r="X67" s="73"/>
      <c r="Y67" s="73"/>
      <c r="Z67" s="73"/>
      <c r="AA67" s="73"/>
      <c r="AB67" s="73"/>
    </row>
    <row r="68" spans="1:28" ht="15.75" customHeight="1">
      <c r="A68" s="73"/>
      <c r="B68" s="73"/>
      <c r="C68" s="73"/>
      <c r="D68" s="73"/>
      <c r="E68" s="73"/>
      <c r="F68" s="590"/>
      <c r="G68" s="591"/>
      <c r="H68" s="988"/>
      <c r="I68" s="73"/>
      <c r="J68" s="73"/>
      <c r="K68" s="74"/>
      <c r="L68" s="74"/>
      <c r="M68" s="989"/>
      <c r="N68" s="74"/>
      <c r="O68" s="74"/>
      <c r="P68" s="74"/>
      <c r="Q68" s="74"/>
      <c r="R68" s="74"/>
      <c r="S68" s="73"/>
      <c r="T68" s="73"/>
      <c r="U68" s="73"/>
      <c r="V68" s="1144"/>
      <c r="W68" s="73"/>
      <c r="X68" s="73"/>
      <c r="Y68" s="73"/>
      <c r="Z68" s="73"/>
      <c r="AA68" s="73"/>
      <c r="AB68" s="73"/>
    </row>
    <row r="69" spans="1:28" ht="15.75" customHeight="1">
      <c r="A69" s="73"/>
      <c r="B69" s="73"/>
      <c r="C69" s="73"/>
      <c r="D69" s="73"/>
      <c r="E69" s="73"/>
      <c r="F69" s="590"/>
      <c r="G69" s="591"/>
      <c r="H69" s="988"/>
      <c r="I69" s="73"/>
      <c r="J69" s="73"/>
      <c r="K69" s="74"/>
      <c r="L69" s="74"/>
      <c r="M69" s="989"/>
      <c r="N69" s="74"/>
      <c r="O69" s="74"/>
      <c r="P69" s="74"/>
      <c r="Q69" s="74"/>
      <c r="R69" s="74"/>
      <c r="S69" s="73"/>
      <c r="T69" s="73"/>
      <c r="U69" s="73"/>
      <c r="V69" s="1144"/>
      <c r="W69" s="73"/>
      <c r="X69" s="73"/>
      <c r="Y69" s="73"/>
      <c r="Z69" s="73"/>
      <c r="AA69" s="73"/>
      <c r="AB69" s="73"/>
    </row>
    <row r="70" spans="1:28" ht="15.75" customHeight="1">
      <c r="A70" s="73"/>
      <c r="B70" s="73"/>
      <c r="C70" s="73"/>
      <c r="D70" s="73"/>
      <c r="E70" s="73"/>
      <c r="F70" s="590"/>
      <c r="G70" s="591"/>
      <c r="H70" s="988"/>
      <c r="I70" s="73"/>
      <c r="J70" s="73"/>
      <c r="K70" s="74"/>
      <c r="L70" s="74"/>
      <c r="M70" s="989"/>
      <c r="N70" s="74"/>
      <c r="O70" s="74"/>
      <c r="P70" s="74"/>
      <c r="Q70" s="74"/>
      <c r="R70" s="74"/>
      <c r="S70" s="73"/>
      <c r="T70" s="73"/>
      <c r="U70" s="73"/>
      <c r="V70" s="1144"/>
      <c r="W70" s="73"/>
      <c r="X70" s="73"/>
      <c r="Y70" s="73"/>
      <c r="Z70" s="73"/>
      <c r="AA70" s="73"/>
      <c r="AB70" s="73"/>
    </row>
    <row r="71" spans="1:28" ht="15.75" customHeight="1">
      <c r="A71" s="73"/>
      <c r="B71" s="73"/>
      <c r="C71" s="73"/>
      <c r="D71" s="73"/>
      <c r="E71" s="73"/>
      <c r="F71" s="590"/>
      <c r="G71" s="591"/>
      <c r="H71" s="988"/>
      <c r="I71" s="73"/>
      <c r="J71" s="73"/>
      <c r="K71" s="74"/>
      <c r="L71" s="74"/>
      <c r="M71" s="989"/>
      <c r="N71" s="74"/>
      <c r="O71" s="74"/>
      <c r="P71" s="74"/>
      <c r="Q71" s="74"/>
      <c r="R71" s="74"/>
      <c r="S71" s="73"/>
      <c r="T71" s="73"/>
      <c r="U71" s="73"/>
      <c r="V71" s="1144"/>
      <c r="W71" s="73"/>
      <c r="X71" s="73"/>
      <c r="Y71" s="73"/>
      <c r="Z71" s="73"/>
      <c r="AA71" s="73"/>
      <c r="AB71" s="73"/>
    </row>
    <row r="72" spans="1:28" ht="15.75" customHeight="1">
      <c r="A72" s="73"/>
      <c r="B72" s="73"/>
      <c r="C72" s="73"/>
      <c r="D72" s="73"/>
      <c r="E72" s="73"/>
      <c r="F72" s="590"/>
      <c r="G72" s="591"/>
      <c r="H72" s="988"/>
      <c r="I72" s="73"/>
      <c r="J72" s="73"/>
      <c r="K72" s="74"/>
      <c r="L72" s="74"/>
      <c r="M72" s="989"/>
      <c r="N72" s="74"/>
      <c r="O72" s="74"/>
      <c r="P72" s="74"/>
      <c r="Q72" s="74"/>
      <c r="R72" s="74"/>
      <c r="S72" s="73"/>
      <c r="T72" s="73"/>
      <c r="U72" s="73"/>
      <c r="V72" s="1144"/>
      <c r="W72" s="73"/>
      <c r="X72" s="73"/>
      <c r="Y72" s="73"/>
      <c r="Z72" s="73"/>
      <c r="AA72" s="73"/>
      <c r="AB72" s="73"/>
    </row>
    <row r="73" spans="1:28" ht="15.75" customHeight="1">
      <c r="A73" s="73"/>
      <c r="B73" s="73"/>
      <c r="C73" s="73"/>
      <c r="D73" s="73"/>
      <c r="E73" s="73"/>
      <c r="F73" s="590"/>
      <c r="G73" s="591"/>
      <c r="H73" s="988"/>
      <c r="I73" s="73"/>
      <c r="J73" s="73"/>
      <c r="K73" s="74"/>
      <c r="L73" s="74"/>
      <c r="M73" s="989"/>
      <c r="N73" s="74"/>
      <c r="O73" s="74"/>
      <c r="P73" s="74"/>
      <c r="Q73" s="74"/>
      <c r="R73" s="74"/>
      <c r="S73" s="73"/>
      <c r="T73" s="73"/>
      <c r="U73" s="73"/>
      <c r="V73" s="1144"/>
      <c r="W73" s="73"/>
      <c r="X73" s="73"/>
      <c r="Y73" s="73"/>
      <c r="Z73" s="73"/>
      <c r="AA73" s="73"/>
      <c r="AB73" s="73"/>
    </row>
    <row r="74" spans="1:28" ht="15.75" customHeight="1">
      <c r="A74" s="73"/>
      <c r="B74" s="73"/>
      <c r="C74" s="73"/>
      <c r="D74" s="73"/>
      <c r="E74" s="73"/>
      <c r="F74" s="590"/>
      <c r="G74" s="591"/>
      <c r="H74" s="988"/>
      <c r="I74" s="73"/>
      <c r="J74" s="73"/>
      <c r="K74" s="74"/>
      <c r="L74" s="74"/>
      <c r="M74" s="989"/>
      <c r="N74" s="74"/>
      <c r="O74" s="74"/>
      <c r="P74" s="74"/>
      <c r="Q74" s="74"/>
      <c r="R74" s="74"/>
      <c r="S74" s="73"/>
      <c r="T74" s="73"/>
      <c r="U74" s="73"/>
      <c r="V74" s="1144"/>
      <c r="W74" s="73"/>
      <c r="X74" s="73"/>
      <c r="Y74" s="73"/>
      <c r="Z74" s="73"/>
      <c r="AA74" s="73"/>
      <c r="AB74" s="73"/>
    </row>
    <row r="75" spans="1:28" ht="15.75" customHeight="1">
      <c r="A75" s="73"/>
      <c r="B75" s="73"/>
      <c r="C75" s="73"/>
      <c r="D75" s="73"/>
      <c r="E75" s="73"/>
      <c r="F75" s="590"/>
      <c r="G75" s="591"/>
      <c r="H75" s="988"/>
      <c r="I75" s="73"/>
      <c r="J75" s="73"/>
      <c r="K75" s="74"/>
      <c r="L75" s="74"/>
      <c r="M75" s="989"/>
      <c r="N75" s="74"/>
      <c r="O75" s="74"/>
      <c r="P75" s="74"/>
      <c r="Q75" s="74"/>
      <c r="R75" s="74"/>
      <c r="S75" s="73"/>
      <c r="T75" s="73"/>
      <c r="U75" s="73"/>
      <c r="V75" s="1144"/>
      <c r="W75" s="73"/>
      <c r="X75" s="73"/>
      <c r="Y75" s="73"/>
      <c r="Z75" s="73"/>
      <c r="AA75" s="73"/>
      <c r="AB75" s="73"/>
    </row>
    <row r="76" spans="1:28" ht="15.75" customHeight="1">
      <c r="A76" s="73"/>
      <c r="B76" s="73"/>
      <c r="C76" s="73"/>
      <c r="D76" s="73"/>
      <c r="E76" s="73"/>
      <c r="F76" s="590"/>
      <c r="G76" s="591"/>
      <c r="H76" s="988"/>
      <c r="I76" s="73"/>
      <c r="J76" s="73"/>
      <c r="K76" s="74"/>
      <c r="L76" s="74"/>
      <c r="M76" s="989"/>
      <c r="N76" s="74"/>
      <c r="O76" s="74"/>
      <c r="P76" s="74"/>
      <c r="Q76" s="74"/>
      <c r="R76" s="74"/>
      <c r="S76" s="73"/>
      <c r="T76" s="73"/>
      <c r="U76" s="73"/>
      <c r="V76" s="1144"/>
      <c r="W76" s="73"/>
      <c r="X76" s="73"/>
      <c r="Y76" s="73"/>
      <c r="Z76" s="73"/>
      <c r="AA76" s="73"/>
      <c r="AB76" s="73"/>
    </row>
    <row r="77" spans="1:28" ht="15.75" customHeight="1">
      <c r="A77" s="73"/>
      <c r="B77" s="73"/>
      <c r="C77" s="73"/>
      <c r="D77" s="73"/>
      <c r="E77" s="73"/>
      <c r="F77" s="590"/>
      <c r="G77" s="591"/>
      <c r="H77" s="988"/>
      <c r="I77" s="73"/>
      <c r="J77" s="73"/>
      <c r="K77" s="74"/>
      <c r="L77" s="74"/>
      <c r="M77" s="989"/>
      <c r="N77" s="74"/>
      <c r="O77" s="74"/>
      <c r="P77" s="74"/>
      <c r="Q77" s="74"/>
      <c r="R77" s="74"/>
      <c r="S77" s="73"/>
      <c r="T77" s="73"/>
      <c r="U77" s="73"/>
      <c r="V77" s="1144"/>
      <c r="W77" s="73"/>
      <c r="X77" s="73"/>
      <c r="Y77" s="73"/>
      <c r="Z77" s="73"/>
      <c r="AA77" s="73"/>
      <c r="AB77" s="73"/>
    </row>
    <row r="78" spans="1:28" ht="15.75" customHeight="1">
      <c r="A78" s="73"/>
      <c r="B78" s="73"/>
      <c r="C78" s="73"/>
      <c r="D78" s="73"/>
      <c r="E78" s="73"/>
      <c r="F78" s="590"/>
      <c r="G78" s="591"/>
      <c r="H78" s="988"/>
      <c r="I78" s="73"/>
      <c r="J78" s="73"/>
      <c r="K78" s="74"/>
      <c r="L78" s="74"/>
      <c r="M78" s="989"/>
      <c r="N78" s="74"/>
      <c r="O78" s="74"/>
      <c r="P78" s="74"/>
      <c r="Q78" s="74"/>
      <c r="R78" s="74"/>
      <c r="S78" s="73"/>
      <c r="T78" s="73"/>
      <c r="U78" s="73"/>
      <c r="V78" s="1144"/>
      <c r="W78" s="73"/>
      <c r="X78" s="73"/>
      <c r="Y78" s="73"/>
      <c r="Z78" s="73"/>
      <c r="AA78" s="73"/>
      <c r="AB78" s="73"/>
    </row>
    <row r="79" spans="1:28" ht="15.75" customHeight="1">
      <c r="A79" s="73"/>
      <c r="B79" s="73"/>
      <c r="C79" s="73"/>
      <c r="D79" s="73"/>
      <c r="E79" s="73"/>
      <c r="F79" s="590"/>
      <c r="G79" s="591"/>
      <c r="H79" s="988"/>
      <c r="I79" s="73"/>
      <c r="J79" s="73"/>
      <c r="K79" s="74"/>
      <c r="L79" s="74"/>
      <c r="M79" s="989"/>
      <c r="N79" s="74"/>
      <c r="O79" s="74"/>
      <c r="P79" s="74"/>
      <c r="Q79" s="74"/>
      <c r="R79" s="74"/>
      <c r="S79" s="73"/>
      <c r="T79" s="73"/>
      <c r="U79" s="73"/>
      <c r="V79" s="1144"/>
      <c r="W79" s="73"/>
      <c r="X79" s="73"/>
      <c r="Y79" s="73"/>
      <c r="Z79" s="73"/>
      <c r="AA79" s="73"/>
      <c r="AB79" s="73"/>
    </row>
    <row r="80" spans="1:28" ht="15.75" customHeight="1">
      <c r="A80" s="73"/>
      <c r="B80" s="73"/>
      <c r="C80" s="73"/>
      <c r="D80" s="73"/>
      <c r="E80" s="73"/>
      <c r="F80" s="590"/>
      <c r="G80" s="591"/>
      <c r="H80" s="988"/>
      <c r="I80" s="73"/>
      <c r="J80" s="73"/>
      <c r="K80" s="74"/>
      <c r="L80" s="74"/>
      <c r="M80" s="989"/>
      <c r="N80" s="74"/>
      <c r="O80" s="74"/>
      <c r="P80" s="74"/>
      <c r="Q80" s="74"/>
      <c r="R80" s="74"/>
      <c r="S80" s="73"/>
      <c r="T80" s="73"/>
      <c r="U80" s="73"/>
      <c r="V80" s="1144"/>
      <c r="W80" s="73"/>
      <c r="X80" s="73"/>
      <c r="Y80" s="73"/>
      <c r="Z80" s="73"/>
      <c r="AA80" s="73"/>
      <c r="AB80" s="73"/>
    </row>
    <row r="81" spans="1:28" ht="15.75" customHeight="1">
      <c r="A81" s="73"/>
      <c r="B81" s="73"/>
      <c r="C81" s="73"/>
      <c r="D81" s="73"/>
      <c r="E81" s="73"/>
      <c r="F81" s="590"/>
      <c r="G81" s="591"/>
      <c r="H81" s="988"/>
      <c r="I81" s="73"/>
      <c r="J81" s="73"/>
      <c r="K81" s="74"/>
      <c r="L81" s="74"/>
      <c r="M81" s="989"/>
      <c r="N81" s="74"/>
      <c r="O81" s="74"/>
      <c r="P81" s="74"/>
      <c r="Q81" s="74"/>
      <c r="R81" s="74"/>
      <c r="S81" s="73"/>
      <c r="T81" s="73"/>
      <c r="U81" s="73"/>
      <c r="V81" s="1144"/>
      <c r="W81" s="73"/>
      <c r="X81" s="73"/>
      <c r="Y81" s="73"/>
      <c r="Z81" s="73"/>
      <c r="AA81" s="73"/>
      <c r="AB81" s="73"/>
    </row>
    <row r="82" spans="1:28" ht="15.75" customHeight="1">
      <c r="A82" s="73"/>
      <c r="B82" s="73"/>
      <c r="C82" s="73"/>
      <c r="D82" s="73"/>
      <c r="E82" s="73"/>
      <c r="F82" s="590"/>
      <c r="G82" s="591"/>
      <c r="H82" s="988"/>
      <c r="I82" s="73"/>
      <c r="J82" s="73"/>
      <c r="K82" s="74"/>
      <c r="L82" s="74"/>
      <c r="M82" s="989"/>
      <c r="N82" s="74"/>
      <c r="O82" s="74"/>
      <c r="P82" s="74"/>
      <c r="Q82" s="74"/>
      <c r="R82" s="74"/>
      <c r="S82" s="73"/>
      <c r="T82" s="73"/>
      <c r="U82" s="73"/>
      <c r="V82" s="1144"/>
      <c r="W82" s="73"/>
      <c r="X82" s="73"/>
      <c r="Y82" s="73"/>
      <c r="Z82" s="73"/>
      <c r="AA82" s="73"/>
      <c r="AB82" s="73"/>
    </row>
    <row r="83" spans="1:28" ht="15.75" customHeight="1">
      <c r="A83" s="73"/>
      <c r="B83" s="73"/>
      <c r="C83" s="73"/>
      <c r="D83" s="73"/>
      <c r="E83" s="73"/>
      <c r="F83" s="590"/>
      <c r="G83" s="591"/>
      <c r="H83" s="988"/>
      <c r="I83" s="73"/>
      <c r="J83" s="73"/>
      <c r="K83" s="74"/>
      <c r="L83" s="74"/>
      <c r="M83" s="989"/>
      <c r="N83" s="74"/>
      <c r="O83" s="74"/>
      <c r="P83" s="74"/>
      <c r="Q83" s="74"/>
      <c r="R83" s="74"/>
      <c r="S83" s="73"/>
      <c r="T83" s="73"/>
      <c r="U83" s="73"/>
      <c r="V83" s="1144"/>
      <c r="W83" s="73"/>
      <c r="X83" s="73"/>
      <c r="Y83" s="73"/>
      <c r="Z83" s="73"/>
      <c r="AA83" s="73"/>
      <c r="AB83" s="73"/>
    </row>
    <row r="84" spans="1:28" ht="15.75" customHeight="1">
      <c r="A84" s="73"/>
      <c r="B84" s="73"/>
      <c r="C84" s="73"/>
      <c r="D84" s="73"/>
      <c r="E84" s="73"/>
      <c r="F84" s="590"/>
      <c r="G84" s="591"/>
      <c r="H84" s="988"/>
      <c r="I84" s="73"/>
      <c r="J84" s="73"/>
      <c r="K84" s="74"/>
      <c r="L84" s="74"/>
      <c r="M84" s="989"/>
      <c r="N84" s="74"/>
      <c r="O84" s="74"/>
      <c r="P84" s="74"/>
      <c r="Q84" s="74"/>
      <c r="R84" s="74"/>
      <c r="S84" s="73"/>
      <c r="T84" s="73"/>
      <c r="U84" s="73"/>
      <c r="V84" s="1144"/>
      <c r="W84" s="73"/>
      <c r="X84" s="73"/>
      <c r="Y84" s="73"/>
      <c r="Z84" s="73"/>
      <c r="AA84" s="73"/>
      <c r="AB84" s="73"/>
    </row>
    <row r="85" spans="1:28" ht="15.75" customHeight="1">
      <c r="A85" s="73"/>
      <c r="B85" s="73"/>
      <c r="C85" s="73"/>
      <c r="D85" s="73"/>
      <c r="E85" s="73"/>
      <c r="F85" s="590"/>
      <c r="G85" s="591"/>
      <c r="H85" s="988"/>
      <c r="I85" s="73"/>
      <c r="J85" s="73"/>
      <c r="K85" s="74"/>
      <c r="L85" s="74"/>
      <c r="M85" s="989"/>
      <c r="N85" s="74"/>
      <c r="O85" s="74"/>
      <c r="P85" s="74"/>
      <c r="Q85" s="74"/>
      <c r="R85" s="74"/>
      <c r="S85" s="73"/>
      <c r="T85" s="73"/>
      <c r="U85" s="73"/>
      <c r="V85" s="1144"/>
      <c r="W85" s="73"/>
      <c r="X85" s="73"/>
      <c r="Y85" s="73"/>
      <c r="Z85" s="73"/>
      <c r="AA85" s="73"/>
      <c r="AB85" s="73"/>
    </row>
    <row r="86" spans="1:28" ht="15.75" customHeight="1">
      <c r="A86" s="73"/>
      <c r="B86" s="73"/>
      <c r="C86" s="73"/>
      <c r="D86" s="73"/>
      <c r="E86" s="73"/>
      <c r="F86" s="590"/>
      <c r="G86" s="591"/>
      <c r="H86" s="988"/>
      <c r="I86" s="73"/>
      <c r="J86" s="73"/>
      <c r="K86" s="74"/>
      <c r="L86" s="74"/>
      <c r="M86" s="989"/>
      <c r="N86" s="74"/>
      <c r="O86" s="74"/>
      <c r="P86" s="74"/>
      <c r="Q86" s="74"/>
      <c r="R86" s="74"/>
      <c r="S86" s="73"/>
      <c r="T86" s="73"/>
      <c r="U86" s="73"/>
      <c r="V86" s="1144"/>
      <c r="W86" s="73"/>
      <c r="X86" s="73"/>
      <c r="Y86" s="73"/>
      <c r="Z86" s="73"/>
      <c r="AA86" s="73"/>
      <c r="AB86" s="73"/>
    </row>
    <row r="87" spans="1:28" ht="15.75" customHeight="1">
      <c r="A87" s="73"/>
      <c r="B87" s="73"/>
      <c r="C87" s="73"/>
      <c r="D87" s="73"/>
      <c r="E87" s="73"/>
      <c r="F87" s="590"/>
      <c r="G87" s="591"/>
      <c r="H87" s="988"/>
      <c r="I87" s="73"/>
      <c r="J87" s="73"/>
      <c r="K87" s="74"/>
      <c r="L87" s="74"/>
      <c r="M87" s="989"/>
      <c r="N87" s="74"/>
      <c r="O87" s="74"/>
      <c r="P87" s="74"/>
      <c r="Q87" s="74"/>
      <c r="R87" s="74"/>
      <c r="S87" s="73"/>
      <c r="T87" s="73"/>
      <c r="U87" s="73"/>
      <c r="V87" s="1144"/>
      <c r="W87" s="73"/>
      <c r="X87" s="73"/>
      <c r="Y87" s="73"/>
      <c r="Z87" s="73"/>
      <c r="AA87" s="73"/>
      <c r="AB87" s="73"/>
    </row>
    <row r="88" spans="1:28" ht="15.75" customHeight="1">
      <c r="A88" s="73"/>
      <c r="B88" s="73"/>
      <c r="C88" s="73"/>
      <c r="D88" s="73"/>
      <c r="E88" s="73"/>
      <c r="F88" s="590"/>
      <c r="G88" s="591"/>
      <c r="H88" s="988"/>
      <c r="I88" s="73"/>
      <c r="J88" s="73"/>
      <c r="K88" s="74"/>
      <c r="L88" s="74"/>
      <c r="M88" s="989"/>
      <c r="N88" s="74"/>
      <c r="O88" s="74"/>
      <c r="P88" s="74"/>
      <c r="Q88" s="74"/>
      <c r="R88" s="74"/>
      <c r="S88" s="73"/>
      <c r="T88" s="73"/>
      <c r="U88" s="73"/>
      <c r="V88" s="1144"/>
      <c r="W88" s="73"/>
      <c r="X88" s="73"/>
      <c r="Y88" s="73"/>
      <c r="Z88" s="73"/>
      <c r="AA88" s="73"/>
      <c r="AB88" s="73"/>
    </row>
    <row r="89" spans="1:28" ht="15.75" customHeight="1">
      <c r="A89" s="73"/>
      <c r="B89" s="73"/>
      <c r="C89" s="73"/>
      <c r="D89" s="73"/>
      <c r="E89" s="73"/>
      <c r="F89" s="590"/>
      <c r="G89" s="591"/>
      <c r="H89" s="988"/>
      <c r="I89" s="73"/>
      <c r="J89" s="73"/>
      <c r="K89" s="74"/>
      <c r="L89" s="74"/>
      <c r="M89" s="989"/>
      <c r="N89" s="74"/>
      <c r="O89" s="74"/>
      <c r="P89" s="74"/>
      <c r="Q89" s="74"/>
      <c r="R89" s="74"/>
      <c r="S89" s="73"/>
      <c r="T89" s="73"/>
      <c r="U89" s="73"/>
      <c r="V89" s="1144"/>
      <c r="W89" s="73"/>
      <c r="X89" s="73"/>
      <c r="Y89" s="73"/>
      <c r="Z89" s="73"/>
      <c r="AA89" s="73"/>
      <c r="AB89" s="73"/>
    </row>
    <row r="90" spans="1:28" ht="15.75" customHeight="1">
      <c r="A90" s="73"/>
      <c r="B90" s="73"/>
      <c r="C90" s="73"/>
      <c r="D90" s="73"/>
      <c r="E90" s="73"/>
      <c r="F90" s="590"/>
      <c r="G90" s="591"/>
      <c r="H90" s="988"/>
      <c r="I90" s="73"/>
      <c r="J90" s="73"/>
      <c r="K90" s="74"/>
      <c r="L90" s="74"/>
      <c r="M90" s="989"/>
      <c r="N90" s="74"/>
      <c r="O90" s="74"/>
      <c r="P90" s="74"/>
      <c r="Q90" s="74"/>
      <c r="R90" s="74"/>
      <c r="S90" s="73"/>
      <c r="T90" s="73"/>
      <c r="U90" s="73"/>
      <c r="V90" s="1144"/>
      <c r="W90" s="73"/>
      <c r="X90" s="73"/>
      <c r="Y90" s="73"/>
      <c r="Z90" s="73"/>
      <c r="AA90" s="73"/>
      <c r="AB90" s="73"/>
    </row>
    <row r="91" spans="1:28" ht="15.75" customHeight="1">
      <c r="A91" s="73"/>
      <c r="B91" s="73"/>
      <c r="C91" s="73"/>
      <c r="D91" s="73"/>
      <c r="E91" s="73"/>
      <c r="F91" s="590"/>
      <c r="G91" s="591"/>
      <c r="H91" s="988"/>
      <c r="I91" s="73"/>
      <c r="J91" s="73"/>
      <c r="K91" s="74"/>
      <c r="L91" s="74"/>
      <c r="M91" s="989"/>
      <c r="N91" s="74"/>
      <c r="O91" s="74"/>
      <c r="P91" s="74"/>
      <c r="Q91" s="74"/>
      <c r="R91" s="74"/>
      <c r="S91" s="73"/>
      <c r="T91" s="73"/>
      <c r="U91" s="73"/>
      <c r="V91" s="1144"/>
      <c r="W91" s="73"/>
      <c r="X91" s="73"/>
      <c r="Y91" s="73"/>
      <c r="Z91" s="73"/>
      <c r="AA91" s="73"/>
      <c r="AB91" s="73"/>
    </row>
    <row r="92" spans="1:28" ht="15.75" customHeight="1">
      <c r="A92" s="73"/>
      <c r="B92" s="73"/>
      <c r="C92" s="73"/>
      <c r="D92" s="73"/>
      <c r="E92" s="73"/>
      <c r="F92" s="590"/>
      <c r="G92" s="591"/>
      <c r="H92" s="988"/>
      <c r="I92" s="73"/>
      <c r="J92" s="73"/>
      <c r="K92" s="74"/>
      <c r="L92" s="74"/>
      <c r="M92" s="989"/>
      <c r="N92" s="74"/>
      <c r="O92" s="74"/>
      <c r="P92" s="74"/>
      <c r="Q92" s="74"/>
      <c r="R92" s="74"/>
      <c r="S92" s="73"/>
      <c r="T92" s="73"/>
      <c r="U92" s="73"/>
      <c r="V92" s="1144"/>
      <c r="W92" s="73"/>
      <c r="X92" s="73"/>
      <c r="Y92" s="73"/>
      <c r="Z92" s="73"/>
      <c r="AA92" s="73"/>
      <c r="AB92" s="73"/>
    </row>
    <row r="93" spans="1:28" ht="15.75" customHeight="1">
      <c r="A93" s="73"/>
      <c r="B93" s="73"/>
      <c r="C93" s="73"/>
      <c r="D93" s="73"/>
      <c r="E93" s="73"/>
      <c r="F93" s="590"/>
      <c r="G93" s="591"/>
      <c r="H93" s="988"/>
      <c r="I93" s="73"/>
      <c r="J93" s="73"/>
      <c r="K93" s="74"/>
      <c r="L93" s="74"/>
      <c r="M93" s="989"/>
      <c r="N93" s="74"/>
      <c r="O93" s="74"/>
      <c r="P93" s="74"/>
      <c r="Q93" s="74"/>
      <c r="R93" s="74"/>
      <c r="S93" s="73"/>
      <c r="T93" s="73"/>
      <c r="U93" s="73"/>
      <c r="V93" s="1144"/>
      <c r="W93" s="73"/>
      <c r="X93" s="73"/>
      <c r="Y93" s="73"/>
      <c r="Z93" s="73"/>
      <c r="AA93" s="73"/>
      <c r="AB93" s="73"/>
    </row>
    <row r="94" spans="1:28" ht="15.75" customHeight="1">
      <c r="A94" s="73"/>
      <c r="B94" s="73"/>
      <c r="C94" s="73"/>
      <c r="D94" s="73"/>
      <c r="E94" s="73"/>
      <c r="F94" s="590"/>
      <c r="G94" s="591"/>
      <c r="H94" s="988"/>
      <c r="I94" s="73"/>
      <c r="J94" s="73"/>
      <c r="K94" s="74"/>
      <c r="L94" s="74"/>
      <c r="M94" s="989"/>
      <c r="N94" s="74"/>
      <c r="O94" s="74"/>
      <c r="P94" s="74"/>
      <c r="Q94" s="74"/>
      <c r="R94" s="74"/>
      <c r="S94" s="73"/>
      <c r="T94" s="73"/>
      <c r="U94" s="73"/>
      <c r="V94" s="1144"/>
      <c r="W94" s="73"/>
      <c r="X94" s="73"/>
      <c r="Y94" s="73"/>
      <c r="Z94" s="73"/>
      <c r="AA94" s="73"/>
      <c r="AB94" s="73"/>
    </row>
    <row r="95" spans="1:28" ht="15.75" customHeight="1">
      <c r="A95" s="73"/>
      <c r="B95" s="73"/>
      <c r="C95" s="73"/>
      <c r="D95" s="73"/>
      <c r="E95" s="73"/>
      <c r="F95" s="590"/>
      <c r="G95" s="591"/>
      <c r="H95" s="988"/>
      <c r="I95" s="73"/>
      <c r="J95" s="73"/>
      <c r="K95" s="74"/>
      <c r="L95" s="74"/>
      <c r="M95" s="989"/>
      <c r="N95" s="74"/>
      <c r="O95" s="74"/>
      <c r="P95" s="74"/>
      <c r="Q95" s="74"/>
      <c r="R95" s="74"/>
      <c r="S95" s="73"/>
      <c r="T95" s="73"/>
      <c r="U95" s="73"/>
      <c r="V95" s="1144"/>
      <c r="W95" s="73"/>
      <c r="X95" s="73"/>
      <c r="Y95" s="73"/>
      <c r="Z95" s="73"/>
      <c r="AA95" s="73"/>
      <c r="AB95" s="73"/>
    </row>
    <row r="96" spans="1:28" ht="15.75" customHeight="1">
      <c r="A96" s="73"/>
      <c r="B96" s="73"/>
      <c r="C96" s="73"/>
      <c r="D96" s="73"/>
      <c r="E96" s="73"/>
      <c r="F96" s="590"/>
      <c r="G96" s="591"/>
      <c r="H96" s="988"/>
      <c r="I96" s="73"/>
      <c r="J96" s="73"/>
      <c r="K96" s="74"/>
      <c r="L96" s="74"/>
      <c r="M96" s="989"/>
      <c r="N96" s="74"/>
      <c r="O96" s="74"/>
      <c r="P96" s="74"/>
      <c r="Q96" s="74"/>
      <c r="R96" s="74"/>
      <c r="S96" s="73"/>
      <c r="T96" s="73"/>
      <c r="U96" s="73"/>
      <c r="V96" s="1144"/>
      <c r="W96" s="73"/>
      <c r="X96" s="73"/>
      <c r="Y96" s="73"/>
      <c r="Z96" s="73"/>
      <c r="AA96" s="73"/>
      <c r="AB96" s="73"/>
    </row>
    <row r="97" spans="1:28" ht="15.75" customHeight="1">
      <c r="A97" s="73"/>
      <c r="B97" s="73"/>
      <c r="C97" s="73"/>
      <c r="D97" s="73"/>
      <c r="E97" s="73"/>
      <c r="F97" s="590"/>
      <c r="G97" s="591"/>
      <c r="H97" s="988"/>
      <c r="I97" s="73"/>
      <c r="J97" s="73"/>
      <c r="K97" s="74"/>
      <c r="L97" s="74"/>
      <c r="M97" s="989"/>
      <c r="N97" s="74"/>
      <c r="O97" s="74"/>
      <c r="P97" s="74"/>
      <c r="Q97" s="74"/>
      <c r="R97" s="74"/>
      <c r="S97" s="73"/>
      <c r="T97" s="73"/>
      <c r="U97" s="73"/>
      <c r="V97" s="1144"/>
      <c r="W97" s="73"/>
      <c r="X97" s="73"/>
      <c r="Y97" s="73"/>
      <c r="Z97" s="73"/>
      <c r="AA97" s="73"/>
      <c r="AB97" s="73"/>
    </row>
    <row r="98" spans="1:28" ht="15.75" customHeight="1">
      <c r="A98" s="73"/>
      <c r="B98" s="73"/>
      <c r="C98" s="73"/>
      <c r="D98" s="73"/>
      <c r="E98" s="73"/>
      <c r="F98" s="590"/>
      <c r="G98" s="591"/>
      <c r="H98" s="988"/>
      <c r="I98" s="73"/>
      <c r="J98" s="73"/>
      <c r="K98" s="74"/>
      <c r="L98" s="74"/>
      <c r="M98" s="989"/>
      <c r="N98" s="74"/>
      <c r="O98" s="74"/>
      <c r="P98" s="74"/>
      <c r="Q98" s="74"/>
      <c r="R98" s="74"/>
      <c r="S98" s="73"/>
      <c r="T98" s="73"/>
      <c r="U98" s="73"/>
      <c r="V98" s="1144"/>
      <c r="W98" s="73"/>
      <c r="X98" s="73"/>
      <c r="Y98" s="73"/>
      <c r="Z98" s="73"/>
      <c r="AA98" s="73"/>
      <c r="AB98" s="73"/>
    </row>
    <row r="99" spans="1:28" ht="15.75" customHeight="1">
      <c r="A99" s="73"/>
      <c r="B99" s="73"/>
      <c r="C99" s="73"/>
      <c r="D99" s="73"/>
      <c r="E99" s="73"/>
      <c r="F99" s="590"/>
      <c r="G99" s="591"/>
      <c r="H99" s="988"/>
      <c r="I99" s="73"/>
      <c r="J99" s="73"/>
      <c r="K99" s="74"/>
      <c r="L99" s="74"/>
      <c r="M99" s="989"/>
      <c r="N99" s="74"/>
      <c r="O99" s="74"/>
      <c r="P99" s="74"/>
      <c r="Q99" s="74"/>
      <c r="R99" s="74"/>
      <c r="S99" s="73"/>
      <c r="T99" s="73"/>
      <c r="U99" s="73"/>
      <c r="V99" s="1144"/>
      <c r="W99" s="73"/>
      <c r="X99" s="73"/>
      <c r="Y99" s="73"/>
      <c r="Z99" s="73"/>
      <c r="AA99" s="73"/>
      <c r="AB99" s="73"/>
    </row>
    <row r="100" spans="1:28" ht="15.75" customHeight="1">
      <c r="A100" s="73"/>
      <c r="B100" s="73"/>
      <c r="C100" s="73"/>
      <c r="D100" s="73"/>
      <c r="E100" s="73"/>
      <c r="F100" s="590"/>
      <c r="G100" s="591"/>
      <c r="H100" s="988"/>
      <c r="I100" s="73"/>
      <c r="J100" s="73"/>
      <c r="K100" s="74"/>
      <c r="L100" s="74"/>
      <c r="M100" s="989"/>
      <c r="N100" s="74"/>
      <c r="O100" s="74"/>
      <c r="P100" s="74"/>
      <c r="Q100" s="74"/>
      <c r="R100" s="74"/>
      <c r="S100" s="73"/>
      <c r="T100" s="73"/>
      <c r="U100" s="73"/>
      <c r="V100" s="1144"/>
      <c r="W100" s="73"/>
      <c r="X100" s="73"/>
      <c r="Y100" s="73"/>
      <c r="Z100" s="73"/>
      <c r="AA100" s="73"/>
      <c r="AB100" s="73"/>
    </row>
    <row r="101" spans="1:28" ht="15.75" customHeight="1">
      <c r="A101" s="73"/>
      <c r="B101" s="73"/>
      <c r="C101" s="73"/>
      <c r="D101" s="73"/>
      <c r="E101" s="73"/>
      <c r="F101" s="590"/>
      <c r="G101" s="591"/>
      <c r="H101" s="988"/>
      <c r="I101" s="73"/>
      <c r="J101" s="73"/>
      <c r="K101" s="74"/>
      <c r="L101" s="74"/>
      <c r="M101" s="989"/>
      <c r="N101" s="74"/>
      <c r="O101" s="74"/>
      <c r="P101" s="74"/>
      <c r="Q101" s="74"/>
      <c r="R101" s="74"/>
      <c r="S101" s="73"/>
      <c r="T101" s="73"/>
      <c r="U101" s="73"/>
      <c r="V101" s="1144"/>
      <c r="W101" s="73"/>
      <c r="X101" s="73"/>
      <c r="Y101" s="73"/>
      <c r="Z101" s="73"/>
      <c r="AA101" s="73"/>
      <c r="AB101" s="73"/>
    </row>
    <row r="102" spans="1:28" ht="15.75" customHeight="1">
      <c r="A102" s="73"/>
      <c r="B102" s="73"/>
      <c r="C102" s="73"/>
      <c r="D102" s="73"/>
      <c r="E102" s="73"/>
      <c r="F102" s="590"/>
      <c r="G102" s="591"/>
      <c r="H102" s="988"/>
      <c r="I102" s="73"/>
      <c r="J102" s="73"/>
      <c r="K102" s="74"/>
      <c r="L102" s="74"/>
      <c r="M102" s="989"/>
      <c r="N102" s="74"/>
      <c r="O102" s="74"/>
      <c r="P102" s="74"/>
      <c r="Q102" s="74"/>
      <c r="R102" s="74"/>
      <c r="S102" s="73"/>
      <c r="T102" s="73"/>
      <c r="U102" s="73"/>
      <c r="V102" s="1144"/>
      <c r="W102" s="73"/>
      <c r="X102" s="73"/>
      <c r="Y102" s="73"/>
      <c r="Z102" s="73"/>
      <c r="AA102" s="73"/>
      <c r="AB102" s="73"/>
    </row>
    <row r="103" spans="1:28" ht="15.75" customHeight="1">
      <c r="A103" s="73"/>
      <c r="B103" s="73"/>
      <c r="C103" s="73"/>
      <c r="D103" s="73"/>
      <c r="E103" s="73"/>
      <c r="F103" s="590"/>
      <c r="G103" s="591"/>
      <c r="H103" s="988"/>
      <c r="I103" s="73"/>
      <c r="J103" s="73"/>
      <c r="K103" s="74"/>
      <c r="L103" s="74"/>
      <c r="M103" s="989"/>
      <c r="N103" s="74"/>
      <c r="O103" s="74"/>
      <c r="P103" s="74"/>
      <c r="Q103" s="74"/>
      <c r="R103" s="74"/>
      <c r="S103" s="73"/>
      <c r="T103" s="73"/>
      <c r="U103" s="73"/>
      <c r="V103" s="1144"/>
      <c r="W103" s="73"/>
      <c r="X103" s="73"/>
      <c r="Y103" s="73"/>
      <c r="Z103" s="73"/>
      <c r="AA103" s="73"/>
      <c r="AB103" s="73"/>
    </row>
    <row r="104" spans="1:28" ht="15.75" customHeight="1">
      <c r="A104" s="73"/>
      <c r="B104" s="73"/>
      <c r="C104" s="73"/>
      <c r="D104" s="73"/>
      <c r="E104" s="73"/>
      <c r="F104" s="590"/>
      <c r="G104" s="591"/>
      <c r="H104" s="988"/>
      <c r="I104" s="73"/>
      <c r="J104" s="73"/>
      <c r="K104" s="74"/>
      <c r="L104" s="74"/>
      <c r="M104" s="989"/>
      <c r="N104" s="74"/>
      <c r="O104" s="74"/>
      <c r="P104" s="74"/>
      <c r="Q104" s="74"/>
      <c r="R104" s="74"/>
      <c r="S104" s="73"/>
      <c r="T104" s="73"/>
      <c r="U104" s="73"/>
      <c r="V104" s="1144"/>
      <c r="W104" s="73"/>
      <c r="X104" s="73"/>
      <c r="Y104" s="73"/>
      <c r="Z104" s="73"/>
      <c r="AA104" s="73"/>
      <c r="AB104" s="73"/>
    </row>
    <row r="105" spans="1:28" ht="15.75" customHeight="1">
      <c r="A105" s="73"/>
      <c r="B105" s="73"/>
      <c r="C105" s="73"/>
      <c r="D105" s="73"/>
      <c r="E105" s="73"/>
      <c r="F105" s="590"/>
      <c r="G105" s="591"/>
      <c r="H105" s="988"/>
      <c r="I105" s="73"/>
      <c r="J105" s="73"/>
      <c r="K105" s="74"/>
      <c r="L105" s="74"/>
      <c r="M105" s="989"/>
      <c r="N105" s="74"/>
      <c r="O105" s="74"/>
      <c r="P105" s="74"/>
      <c r="Q105" s="74"/>
      <c r="R105" s="74"/>
      <c r="S105" s="73"/>
      <c r="T105" s="73"/>
      <c r="U105" s="73"/>
      <c r="V105" s="1144"/>
      <c r="W105" s="73"/>
      <c r="X105" s="73"/>
      <c r="Y105" s="73"/>
      <c r="Z105" s="73"/>
      <c r="AA105" s="73"/>
      <c r="AB105" s="73"/>
    </row>
    <row r="106" spans="1:28" ht="15.75" customHeight="1">
      <c r="A106" s="73"/>
      <c r="B106" s="73"/>
      <c r="C106" s="73"/>
      <c r="D106" s="73"/>
      <c r="E106" s="73"/>
      <c r="F106" s="590"/>
      <c r="G106" s="591"/>
      <c r="H106" s="988"/>
      <c r="I106" s="73"/>
      <c r="J106" s="73"/>
      <c r="K106" s="74"/>
      <c r="L106" s="74"/>
      <c r="M106" s="989"/>
      <c r="N106" s="74"/>
      <c r="O106" s="74"/>
      <c r="P106" s="74"/>
      <c r="Q106" s="74"/>
      <c r="R106" s="74"/>
      <c r="S106" s="73"/>
      <c r="T106" s="73"/>
      <c r="U106" s="73"/>
      <c r="V106" s="1144"/>
      <c r="W106" s="73"/>
      <c r="X106" s="73"/>
      <c r="Y106" s="73"/>
      <c r="Z106" s="73"/>
      <c r="AA106" s="73"/>
      <c r="AB106" s="73"/>
    </row>
    <row r="107" spans="1:28" ht="15.75" customHeight="1">
      <c r="A107" s="73"/>
      <c r="B107" s="73"/>
      <c r="C107" s="73"/>
      <c r="D107" s="73"/>
      <c r="E107" s="73"/>
      <c r="F107" s="590"/>
      <c r="G107" s="591"/>
      <c r="H107" s="988"/>
      <c r="I107" s="73"/>
      <c r="J107" s="73"/>
      <c r="K107" s="74"/>
      <c r="L107" s="74"/>
      <c r="M107" s="989"/>
      <c r="N107" s="74"/>
      <c r="O107" s="74"/>
      <c r="P107" s="74"/>
      <c r="Q107" s="74"/>
      <c r="R107" s="74"/>
      <c r="S107" s="73"/>
      <c r="T107" s="73"/>
      <c r="U107" s="73"/>
      <c r="V107" s="1144"/>
      <c r="W107" s="73"/>
      <c r="X107" s="73"/>
      <c r="Y107" s="73"/>
      <c r="Z107" s="73"/>
      <c r="AA107" s="73"/>
      <c r="AB107" s="73"/>
    </row>
    <row r="108" spans="1:28" ht="15.75" customHeight="1">
      <c r="A108" s="73"/>
      <c r="B108" s="73"/>
      <c r="C108" s="73"/>
      <c r="D108" s="73"/>
      <c r="E108" s="73"/>
      <c r="F108" s="590"/>
      <c r="G108" s="591"/>
      <c r="H108" s="988"/>
      <c r="I108" s="73"/>
      <c r="J108" s="73"/>
      <c r="K108" s="74"/>
      <c r="L108" s="74"/>
      <c r="M108" s="989"/>
      <c r="N108" s="74"/>
      <c r="O108" s="74"/>
      <c r="P108" s="74"/>
      <c r="Q108" s="74"/>
      <c r="R108" s="74"/>
      <c r="S108" s="73"/>
      <c r="T108" s="73"/>
      <c r="U108" s="73"/>
      <c r="V108" s="1144"/>
      <c r="W108" s="73"/>
      <c r="X108" s="73"/>
      <c r="Y108" s="73"/>
      <c r="Z108" s="73"/>
      <c r="AA108" s="73"/>
      <c r="AB108" s="73"/>
    </row>
    <row r="109" spans="1:28" ht="15.75" customHeight="1">
      <c r="A109" s="73"/>
      <c r="B109" s="73"/>
      <c r="C109" s="73"/>
      <c r="D109" s="73"/>
      <c r="E109" s="73"/>
      <c r="F109" s="590"/>
      <c r="G109" s="591"/>
      <c r="H109" s="988"/>
      <c r="I109" s="73"/>
      <c r="J109" s="73"/>
      <c r="K109" s="74"/>
      <c r="L109" s="74"/>
      <c r="M109" s="989"/>
      <c r="N109" s="74"/>
      <c r="O109" s="74"/>
      <c r="P109" s="74"/>
      <c r="Q109" s="74"/>
      <c r="R109" s="74"/>
      <c r="S109" s="73"/>
      <c r="T109" s="73"/>
      <c r="U109" s="73"/>
      <c r="V109" s="1144"/>
      <c r="W109" s="73"/>
      <c r="X109" s="73"/>
      <c r="Y109" s="73"/>
      <c r="Z109" s="73"/>
      <c r="AA109" s="73"/>
      <c r="AB109" s="73"/>
    </row>
    <row r="110" spans="1:28" ht="15.75" customHeight="1">
      <c r="A110" s="73"/>
      <c r="B110" s="73"/>
      <c r="C110" s="73"/>
      <c r="D110" s="73"/>
      <c r="E110" s="73"/>
      <c r="F110" s="590"/>
      <c r="G110" s="591"/>
      <c r="H110" s="988"/>
      <c r="I110" s="73"/>
      <c r="J110" s="73"/>
      <c r="K110" s="74"/>
      <c r="L110" s="74"/>
      <c r="M110" s="989"/>
      <c r="N110" s="74"/>
      <c r="O110" s="74"/>
      <c r="P110" s="74"/>
      <c r="Q110" s="74"/>
      <c r="R110" s="74"/>
      <c r="S110" s="73"/>
      <c r="T110" s="73"/>
      <c r="U110" s="73"/>
      <c r="V110" s="1144"/>
      <c r="W110" s="73"/>
      <c r="X110" s="73"/>
      <c r="Y110" s="73"/>
      <c r="Z110" s="73"/>
      <c r="AA110" s="73"/>
      <c r="AB110" s="73"/>
    </row>
    <row r="111" spans="1:28" ht="15.75" customHeight="1">
      <c r="A111" s="73"/>
      <c r="B111" s="73"/>
      <c r="C111" s="73"/>
      <c r="D111" s="73"/>
      <c r="E111" s="73"/>
      <c r="F111" s="590"/>
      <c r="G111" s="591"/>
      <c r="H111" s="988"/>
      <c r="I111" s="73"/>
      <c r="J111" s="73"/>
      <c r="K111" s="74"/>
      <c r="L111" s="74"/>
      <c r="M111" s="989"/>
      <c r="N111" s="74"/>
      <c r="O111" s="74"/>
      <c r="P111" s="74"/>
      <c r="Q111" s="74"/>
      <c r="R111" s="74"/>
      <c r="S111" s="73"/>
      <c r="T111" s="73"/>
      <c r="U111" s="73"/>
      <c r="V111" s="1144"/>
      <c r="W111" s="73"/>
      <c r="X111" s="73"/>
      <c r="Y111" s="73"/>
      <c r="Z111" s="73"/>
      <c r="AA111" s="73"/>
      <c r="AB111" s="73"/>
    </row>
    <row r="112" spans="1:28" ht="15.75" customHeight="1">
      <c r="A112" s="73"/>
      <c r="B112" s="73"/>
      <c r="C112" s="73"/>
      <c r="D112" s="73"/>
      <c r="E112" s="73"/>
      <c r="F112" s="590"/>
      <c r="G112" s="591"/>
      <c r="H112" s="988"/>
      <c r="I112" s="73"/>
      <c r="J112" s="73"/>
      <c r="K112" s="74"/>
      <c r="L112" s="74"/>
      <c r="M112" s="989"/>
      <c r="N112" s="74"/>
      <c r="O112" s="74"/>
      <c r="P112" s="74"/>
      <c r="Q112" s="74"/>
      <c r="R112" s="74"/>
      <c r="S112" s="73"/>
      <c r="T112" s="73"/>
      <c r="U112" s="73"/>
      <c r="V112" s="1144"/>
      <c r="W112" s="73"/>
      <c r="X112" s="73"/>
      <c r="Y112" s="73"/>
      <c r="Z112" s="73"/>
      <c r="AA112" s="73"/>
      <c r="AB112" s="73"/>
    </row>
    <row r="113" spans="1:28" ht="15.75" customHeight="1">
      <c r="A113" s="73"/>
      <c r="B113" s="73"/>
      <c r="C113" s="73"/>
      <c r="D113" s="73"/>
      <c r="E113" s="73"/>
      <c r="F113" s="590"/>
      <c r="G113" s="591"/>
      <c r="H113" s="988"/>
      <c r="I113" s="73"/>
      <c r="J113" s="73"/>
      <c r="K113" s="74"/>
      <c r="L113" s="74"/>
      <c r="M113" s="989"/>
      <c r="N113" s="74"/>
      <c r="O113" s="74"/>
      <c r="P113" s="74"/>
      <c r="Q113" s="74"/>
      <c r="R113" s="74"/>
      <c r="S113" s="73"/>
      <c r="T113" s="73"/>
      <c r="U113" s="73"/>
      <c r="V113" s="1144"/>
      <c r="W113" s="73"/>
      <c r="X113" s="73"/>
      <c r="Y113" s="73"/>
      <c r="Z113" s="73"/>
      <c r="AA113" s="73"/>
      <c r="AB113" s="73"/>
    </row>
    <row r="114" spans="1:28" ht="15.75" customHeight="1">
      <c r="A114" s="73"/>
      <c r="B114" s="73"/>
      <c r="C114" s="73"/>
      <c r="D114" s="73"/>
      <c r="E114" s="73"/>
      <c r="F114" s="590"/>
      <c r="G114" s="591"/>
      <c r="H114" s="988"/>
      <c r="I114" s="73"/>
      <c r="J114" s="73"/>
      <c r="K114" s="74"/>
      <c r="L114" s="74"/>
      <c r="M114" s="989"/>
      <c r="N114" s="74"/>
      <c r="O114" s="74"/>
      <c r="P114" s="74"/>
      <c r="Q114" s="74"/>
      <c r="R114" s="74"/>
      <c r="S114" s="73"/>
      <c r="T114" s="73"/>
      <c r="U114" s="73"/>
      <c r="V114" s="1144"/>
      <c r="W114" s="73"/>
      <c r="X114" s="73"/>
      <c r="Y114" s="73"/>
      <c r="Z114" s="73"/>
      <c r="AA114" s="73"/>
      <c r="AB114" s="73"/>
    </row>
    <row r="115" spans="1:28" ht="15.75" customHeight="1">
      <c r="A115" s="73"/>
      <c r="B115" s="73"/>
      <c r="C115" s="73"/>
      <c r="D115" s="73"/>
      <c r="E115" s="73"/>
      <c r="F115" s="590"/>
      <c r="G115" s="591"/>
      <c r="H115" s="988"/>
      <c r="I115" s="73"/>
      <c r="J115" s="73"/>
      <c r="K115" s="74"/>
      <c r="L115" s="74"/>
      <c r="M115" s="989"/>
      <c r="N115" s="74"/>
      <c r="O115" s="74"/>
      <c r="P115" s="74"/>
      <c r="Q115" s="74"/>
      <c r="R115" s="74"/>
      <c r="S115" s="73"/>
      <c r="T115" s="73"/>
      <c r="U115" s="73"/>
      <c r="V115" s="1144"/>
      <c r="W115" s="73"/>
      <c r="X115" s="73"/>
      <c r="Y115" s="73"/>
      <c r="Z115" s="73"/>
      <c r="AA115" s="73"/>
      <c r="AB115" s="73"/>
    </row>
    <row r="116" spans="1:28" ht="15.75" customHeight="1">
      <c r="A116" s="73"/>
      <c r="B116" s="73"/>
      <c r="C116" s="73"/>
      <c r="D116" s="73"/>
      <c r="E116" s="73"/>
      <c r="F116" s="590"/>
      <c r="G116" s="591"/>
      <c r="H116" s="988"/>
      <c r="I116" s="73"/>
      <c r="J116" s="73"/>
      <c r="K116" s="74"/>
      <c r="L116" s="74"/>
      <c r="M116" s="989"/>
      <c r="N116" s="74"/>
      <c r="O116" s="74"/>
      <c r="P116" s="74"/>
      <c r="Q116" s="74"/>
      <c r="R116" s="74"/>
      <c r="S116" s="73"/>
      <c r="T116" s="73"/>
      <c r="U116" s="73"/>
      <c r="V116" s="1144"/>
      <c r="W116" s="73"/>
      <c r="X116" s="73"/>
      <c r="Y116" s="73"/>
      <c r="Z116" s="73"/>
      <c r="AA116" s="73"/>
      <c r="AB116" s="73"/>
    </row>
    <row r="117" spans="1:28" ht="15.75" customHeight="1">
      <c r="A117" s="73"/>
      <c r="B117" s="73"/>
      <c r="C117" s="73"/>
      <c r="D117" s="73"/>
      <c r="E117" s="73"/>
      <c r="F117" s="590"/>
      <c r="G117" s="591"/>
      <c r="H117" s="988"/>
      <c r="I117" s="73"/>
      <c r="J117" s="73"/>
      <c r="K117" s="74"/>
      <c r="L117" s="74"/>
      <c r="M117" s="989"/>
      <c r="N117" s="74"/>
      <c r="O117" s="74"/>
      <c r="P117" s="74"/>
      <c r="Q117" s="74"/>
      <c r="R117" s="74"/>
      <c r="S117" s="73"/>
      <c r="T117" s="73"/>
      <c r="U117" s="73"/>
      <c r="V117" s="1144"/>
      <c r="W117" s="73"/>
      <c r="X117" s="73"/>
      <c r="Y117" s="73"/>
      <c r="Z117" s="73"/>
      <c r="AA117" s="73"/>
      <c r="AB117" s="73"/>
    </row>
    <row r="118" spans="1:28" ht="15.75" customHeight="1">
      <c r="A118" s="73"/>
      <c r="B118" s="73"/>
      <c r="C118" s="73"/>
      <c r="D118" s="73"/>
      <c r="E118" s="73"/>
      <c r="F118" s="590"/>
      <c r="G118" s="591"/>
      <c r="H118" s="988"/>
      <c r="I118" s="73"/>
      <c r="J118" s="73"/>
      <c r="K118" s="74"/>
      <c r="L118" s="74"/>
      <c r="M118" s="989"/>
      <c r="N118" s="74"/>
      <c r="O118" s="74"/>
      <c r="P118" s="74"/>
      <c r="Q118" s="74"/>
      <c r="R118" s="74"/>
      <c r="S118" s="73"/>
      <c r="T118" s="73"/>
      <c r="U118" s="73"/>
      <c r="V118" s="1144"/>
      <c r="W118" s="73"/>
      <c r="X118" s="73"/>
      <c r="Y118" s="73"/>
      <c r="Z118" s="73"/>
      <c r="AA118" s="73"/>
      <c r="AB118" s="73"/>
    </row>
    <row r="119" spans="1:28" ht="15.75" customHeight="1">
      <c r="A119" s="73"/>
      <c r="B119" s="73"/>
      <c r="C119" s="73"/>
      <c r="D119" s="73"/>
      <c r="E119" s="73"/>
      <c r="F119" s="590"/>
      <c r="G119" s="591"/>
      <c r="H119" s="988"/>
      <c r="I119" s="73"/>
      <c r="J119" s="73"/>
      <c r="K119" s="74"/>
      <c r="L119" s="74"/>
      <c r="M119" s="989"/>
      <c r="N119" s="74"/>
      <c r="O119" s="74"/>
      <c r="P119" s="74"/>
      <c r="Q119" s="74"/>
      <c r="R119" s="74"/>
      <c r="S119" s="73"/>
      <c r="T119" s="73"/>
      <c r="U119" s="73"/>
      <c r="V119" s="1144"/>
      <c r="W119" s="73"/>
      <c r="X119" s="73"/>
      <c r="Y119" s="73"/>
      <c r="Z119" s="73"/>
      <c r="AA119" s="73"/>
      <c r="AB119" s="73"/>
    </row>
    <row r="120" spans="1:28" ht="15.75" customHeight="1">
      <c r="A120" s="73"/>
      <c r="B120" s="73"/>
      <c r="C120" s="73"/>
      <c r="D120" s="73"/>
      <c r="E120" s="73"/>
      <c r="F120" s="590"/>
      <c r="G120" s="591"/>
      <c r="H120" s="988"/>
      <c r="I120" s="73"/>
      <c r="J120" s="73"/>
      <c r="K120" s="74"/>
      <c r="L120" s="74"/>
      <c r="M120" s="989"/>
      <c r="N120" s="74"/>
      <c r="O120" s="74"/>
      <c r="P120" s="74"/>
      <c r="Q120" s="74"/>
      <c r="R120" s="74"/>
      <c r="S120" s="73"/>
      <c r="T120" s="73"/>
      <c r="U120" s="73"/>
      <c r="V120" s="1144"/>
      <c r="W120" s="73"/>
      <c r="X120" s="73"/>
      <c r="Y120" s="73"/>
      <c r="Z120" s="73"/>
      <c r="AA120" s="73"/>
      <c r="AB120" s="73"/>
    </row>
    <row r="121" spans="1:28" ht="15.75" customHeight="1">
      <c r="A121" s="73"/>
      <c r="B121" s="73"/>
      <c r="C121" s="73"/>
      <c r="D121" s="73"/>
      <c r="E121" s="73"/>
      <c r="F121" s="590"/>
      <c r="G121" s="591"/>
      <c r="H121" s="988"/>
      <c r="I121" s="73"/>
      <c r="J121" s="73"/>
      <c r="K121" s="74"/>
      <c r="L121" s="74"/>
      <c r="M121" s="989"/>
      <c r="N121" s="74"/>
      <c r="O121" s="74"/>
      <c r="P121" s="74"/>
      <c r="Q121" s="74"/>
      <c r="R121" s="74"/>
      <c r="S121" s="73"/>
      <c r="T121" s="73"/>
      <c r="U121" s="73"/>
      <c r="V121" s="1144"/>
      <c r="W121" s="73"/>
      <c r="X121" s="73"/>
      <c r="Y121" s="73"/>
      <c r="Z121" s="73"/>
      <c r="AA121" s="73"/>
      <c r="AB121" s="73"/>
    </row>
    <row r="122" spans="1:28" ht="15.75" customHeight="1">
      <c r="A122" s="73"/>
      <c r="B122" s="73"/>
      <c r="C122" s="73"/>
      <c r="D122" s="73"/>
      <c r="E122" s="73"/>
      <c r="F122" s="590"/>
      <c r="G122" s="591"/>
      <c r="H122" s="988"/>
      <c r="I122" s="73"/>
      <c r="J122" s="73"/>
      <c r="K122" s="74"/>
      <c r="L122" s="74"/>
      <c r="M122" s="989"/>
      <c r="N122" s="74"/>
      <c r="O122" s="74"/>
      <c r="P122" s="74"/>
      <c r="Q122" s="74"/>
      <c r="R122" s="74"/>
      <c r="S122" s="73"/>
      <c r="T122" s="73"/>
      <c r="U122" s="73"/>
      <c r="V122" s="1144"/>
      <c r="W122" s="73"/>
      <c r="X122" s="73"/>
      <c r="Y122" s="73"/>
      <c r="Z122" s="73"/>
      <c r="AA122" s="73"/>
      <c r="AB122" s="73"/>
    </row>
    <row r="123" spans="1:28" ht="15.75" customHeight="1">
      <c r="A123" s="73"/>
      <c r="B123" s="73"/>
      <c r="C123" s="73"/>
      <c r="D123" s="73"/>
      <c r="E123" s="73"/>
      <c r="F123" s="590"/>
      <c r="G123" s="591"/>
      <c r="H123" s="988"/>
      <c r="I123" s="73"/>
      <c r="J123" s="73"/>
      <c r="K123" s="74"/>
      <c r="L123" s="74"/>
      <c r="M123" s="989"/>
      <c r="N123" s="74"/>
      <c r="O123" s="74"/>
      <c r="P123" s="74"/>
      <c r="Q123" s="74"/>
      <c r="R123" s="74"/>
      <c r="S123" s="73"/>
      <c r="T123" s="73"/>
      <c r="U123" s="73"/>
      <c r="V123" s="1144"/>
      <c r="W123" s="73"/>
      <c r="X123" s="73"/>
      <c r="Y123" s="73"/>
      <c r="Z123" s="73"/>
      <c r="AA123" s="73"/>
      <c r="AB123" s="73"/>
    </row>
    <row r="124" spans="1:28" ht="15.75" customHeight="1">
      <c r="A124" s="73"/>
      <c r="B124" s="73"/>
      <c r="C124" s="73"/>
      <c r="D124" s="73"/>
      <c r="E124" s="73"/>
      <c r="F124" s="590"/>
      <c r="G124" s="591"/>
      <c r="H124" s="988"/>
      <c r="I124" s="73"/>
      <c r="J124" s="73"/>
      <c r="K124" s="74"/>
      <c r="L124" s="74"/>
      <c r="M124" s="989"/>
      <c r="N124" s="74"/>
      <c r="O124" s="74"/>
      <c r="P124" s="74"/>
      <c r="Q124" s="74"/>
      <c r="R124" s="74"/>
      <c r="S124" s="73"/>
      <c r="T124" s="73"/>
      <c r="U124" s="73"/>
      <c r="V124" s="1144"/>
      <c r="W124" s="73"/>
      <c r="X124" s="73"/>
      <c r="Y124" s="73"/>
      <c r="Z124" s="73"/>
      <c r="AA124" s="73"/>
      <c r="AB124" s="73"/>
    </row>
    <row r="125" spans="1:28" ht="15.75" customHeight="1">
      <c r="A125" s="73"/>
      <c r="B125" s="73"/>
      <c r="C125" s="73"/>
      <c r="D125" s="73"/>
      <c r="E125" s="73"/>
      <c r="F125" s="590"/>
      <c r="G125" s="591"/>
      <c r="H125" s="988"/>
      <c r="I125" s="73"/>
      <c r="J125" s="73"/>
      <c r="K125" s="74"/>
      <c r="L125" s="74"/>
      <c r="M125" s="989"/>
      <c r="N125" s="74"/>
      <c r="O125" s="74"/>
      <c r="P125" s="74"/>
      <c r="Q125" s="74"/>
      <c r="R125" s="74"/>
      <c r="S125" s="73"/>
      <c r="T125" s="73"/>
      <c r="U125" s="73"/>
      <c r="V125" s="1144"/>
      <c r="W125" s="73"/>
      <c r="X125" s="73"/>
      <c r="Y125" s="73"/>
      <c r="Z125" s="73"/>
      <c r="AA125" s="73"/>
      <c r="AB125" s="73"/>
    </row>
    <row r="126" spans="1:28" ht="15.75" customHeight="1">
      <c r="A126" s="73"/>
      <c r="B126" s="73"/>
      <c r="C126" s="73"/>
      <c r="D126" s="73"/>
      <c r="E126" s="73"/>
      <c r="F126" s="590"/>
      <c r="G126" s="591"/>
      <c r="H126" s="988"/>
      <c r="I126" s="73"/>
      <c r="J126" s="73"/>
      <c r="K126" s="74"/>
      <c r="L126" s="74"/>
      <c r="M126" s="989"/>
      <c r="N126" s="74"/>
      <c r="O126" s="74"/>
      <c r="P126" s="74"/>
      <c r="Q126" s="74"/>
      <c r="R126" s="74"/>
      <c r="S126" s="73"/>
      <c r="T126" s="73"/>
      <c r="U126" s="73"/>
      <c r="V126" s="1144"/>
      <c r="W126" s="73"/>
      <c r="X126" s="73"/>
      <c r="Y126" s="73"/>
      <c r="Z126" s="73"/>
      <c r="AA126" s="73"/>
      <c r="AB126" s="73"/>
    </row>
    <row r="127" spans="1:28" ht="15.75" customHeight="1">
      <c r="A127" s="73"/>
      <c r="B127" s="73"/>
      <c r="C127" s="73"/>
      <c r="D127" s="73"/>
      <c r="E127" s="73"/>
      <c r="F127" s="590"/>
      <c r="G127" s="591"/>
      <c r="H127" s="988"/>
      <c r="I127" s="73"/>
      <c r="J127" s="73"/>
      <c r="K127" s="74"/>
      <c r="L127" s="74"/>
      <c r="M127" s="989"/>
      <c r="N127" s="74"/>
      <c r="O127" s="74"/>
      <c r="P127" s="74"/>
      <c r="Q127" s="74"/>
      <c r="R127" s="74"/>
      <c r="S127" s="73"/>
      <c r="T127" s="73"/>
      <c r="U127" s="73"/>
      <c r="V127" s="1144"/>
      <c r="W127" s="73"/>
      <c r="X127" s="73"/>
      <c r="Y127" s="73"/>
      <c r="Z127" s="73"/>
      <c r="AA127" s="73"/>
      <c r="AB127" s="73"/>
    </row>
    <row r="128" spans="1:28" ht="15.75" customHeight="1">
      <c r="A128" s="73"/>
      <c r="B128" s="73"/>
      <c r="C128" s="73"/>
      <c r="D128" s="73"/>
      <c r="E128" s="73"/>
      <c r="F128" s="590"/>
      <c r="G128" s="591"/>
      <c r="H128" s="988"/>
      <c r="I128" s="73"/>
      <c r="J128" s="73"/>
      <c r="K128" s="74"/>
      <c r="L128" s="74"/>
      <c r="M128" s="989"/>
      <c r="N128" s="74"/>
      <c r="O128" s="74"/>
      <c r="P128" s="74"/>
      <c r="Q128" s="74"/>
      <c r="R128" s="74"/>
      <c r="S128" s="73"/>
      <c r="T128" s="73"/>
      <c r="U128" s="73"/>
      <c r="V128" s="1144"/>
      <c r="W128" s="73"/>
      <c r="X128" s="73"/>
      <c r="Y128" s="73"/>
      <c r="Z128" s="73"/>
      <c r="AA128" s="73"/>
      <c r="AB128" s="73"/>
    </row>
    <row r="129" spans="1:28" ht="15.75" customHeight="1">
      <c r="A129" s="73"/>
      <c r="B129" s="73"/>
      <c r="C129" s="73"/>
      <c r="D129" s="73"/>
      <c r="E129" s="73"/>
      <c r="F129" s="590"/>
      <c r="G129" s="591"/>
      <c r="H129" s="988"/>
      <c r="I129" s="73"/>
      <c r="J129" s="73"/>
      <c r="K129" s="74"/>
      <c r="L129" s="74"/>
      <c r="M129" s="989"/>
      <c r="N129" s="74"/>
      <c r="O129" s="74"/>
      <c r="P129" s="74"/>
      <c r="Q129" s="74"/>
      <c r="R129" s="74"/>
      <c r="S129" s="73"/>
      <c r="T129" s="73"/>
      <c r="U129" s="73"/>
      <c r="V129" s="1144"/>
      <c r="W129" s="73"/>
      <c r="X129" s="73"/>
      <c r="Y129" s="73"/>
      <c r="Z129" s="73"/>
      <c r="AA129" s="73"/>
      <c r="AB129" s="73"/>
    </row>
    <row r="130" spans="1:28" ht="15.75" customHeight="1">
      <c r="A130" s="73"/>
      <c r="B130" s="73"/>
      <c r="C130" s="73"/>
      <c r="D130" s="73"/>
      <c r="E130" s="73"/>
      <c r="F130" s="590"/>
      <c r="G130" s="591"/>
      <c r="H130" s="988"/>
      <c r="I130" s="73"/>
      <c r="J130" s="73"/>
      <c r="K130" s="74"/>
      <c r="L130" s="74"/>
      <c r="M130" s="989"/>
      <c r="N130" s="74"/>
      <c r="O130" s="74"/>
      <c r="P130" s="74"/>
      <c r="Q130" s="74"/>
      <c r="R130" s="74"/>
      <c r="S130" s="73"/>
      <c r="T130" s="73"/>
      <c r="U130" s="73"/>
      <c r="V130" s="1144"/>
      <c r="W130" s="73"/>
      <c r="X130" s="73"/>
      <c r="Y130" s="73"/>
      <c r="Z130" s="73"/>
      <c r="AA130" s="73"/>
      <c r="AB130" s="73"/>
    </row>
    <row r="131" spans="1:28" ht="15.75" customHeight="1">
      <c r="A131" s="73"/>
      <c r="B131" s="73"/>
      <c r="C131" s="73"/>
      <c r="D131" s="73"/>
      <c r="E131" s="73"/>
      <c r="F131" s="590"/>
      <c r="G131" s="591"/>
      <c r="H131" s="988"/>
      <c r="I131" s="73"/>
      <c r="J131" s="73"/>
      <c r="K131" s="74"/>
      <c r="L131" s="74"/>
      <c r="M131" s="989"/>
      <c r="N131" s="74"/>
      <c r="O131" s="74"/>
      <c r="P131" s="74"/>
      <c r="Q131" s="74"/>
      <c r="R131" s="74"/>
      <c r="S131" s="73"/>
      <c r="T131" s="73"/>
      <c r="U131" s="73"/>
      <c r="V131" s="1144"/>
      <c r="W131" s="73"/>
      <c r="X131" s="73"/>
      <c r="Y131" s="73"/>
      <c r="Z131" s="73"/>
      <c r="AA131" s="73"/>
      <c r="AB131" s="73"/>
    </row>
    <row r="132" spans="1:28" ht="15.75" customHeight="1">
      <c r="A132" s="73"/>
      <c r="B132" s="73"/>
      <c r="C132" s="73"/>
      <c r="D132" s="73"/>
      <c r="E132" s="73"/>
      <c r="F132" s="590"/>
      <c r="G132" s="591"/>
      <c r="H132" s="988"/>
      <c r="I132" s="73"/>
      <c r="J132" s="73"/>
      <c r="K132" s="74"/>
      <c r="L132" s="74"/>
      <c r="M132" s="989"/>
      <c r="N132" s="74"/>
      <c r="O132" s="74"/>
      <c r="P132" s="74"/>
      <c r="Q132" s="74"/>
      <c r="R132" s="74"/>
      <c r="S132" s="73"/>
      <c r="T132" s="73"/>
      <c r="U132" s="73"/>
      <c r="V132" s="1144"/>
      <c r="W132" s="73"/>
      <c r="X132" s="73"/>
      <c r="Y132" s="73"/>
      <c r="Z132" s="73"/>
      <c r="AA132" s="73"/>
      <c r="AB132" s="73"/>
    </row>
    <row r="133" spans="1:28" ht="15.75" customHeight="1">
      <c r="A133" s="73"/>
      <c r="B133" s="73"/>
      <c r="C133" s="73"/>
      <c r="D133" s="73"/>
      <c r="E133" s="73"/>
      <c r="F133" s="590"/>
      <c r="G133" s="591"/>
      <c r="H133" s="988"/>
      <c r="I133" s="73"/>
      <c r="J133" s="73"/>
      <c r="K133" s="74"/>
      <c r="L133" s="74"/>
      <c r="M133" s="989"/>
      <c r="N133" s="74"/>
      <c r="O133" s="74"/>
      <c r="P133" s="74"/>
      <c r="Q133" s="74"/>
      <c r="R133" s="74"/>
      <c r="S133" s="73"/>
      <c r="T133" s="73"/>
      <c r="U133" s="73"/>
      <c r="V133" s="1144"/>
      <c r="W133" s="73"/>
      <c r="X133" s="73"/>
      <c r="Y133" s="73"/>
      <c r="Z133" s="73"/>
      <c r="AA133" s="73"/>
      <c r="AB133" s="73"/>
    </row>
    <row r="134" spans="1:28" ht="15.75" customHeight="1">
      <c r="A134" s="73"/>
      <c r="B134" s="73"/>
      <c r="C134" s="73"/>
      <c r="D134" s="73"/>
      <c r="E134" s="73"/>
      <c r="F134" s="590"/>
      <c r="G134" s="591"/>
      <c r="H134" s="988"/>
      <c r="I134" s="73"/>
      <c r="J134" s="73"/>
      <c r="K134" s="74"/>
      <c r="L134" s="74"/>
      <c r="M134" s="989"/>
      <c r="N134" s="74"/>
      <c r="O134" s="74"/>
      <c r="P134" s="74"/>
      <c r="Q134" s="74"/>
      <c r="R134" s="74"/>
      <c r="S134" s="73"/>
      <c r="T134" s="73"/>
      <c r="U134" s="73"/>
      <c r="V134" s="1144"/>
      <c r="W134" s="73"/>
      <c r="X134" s="73"/>
      <c r="Y134" s="73"/>
      <c r="Z134" s="73"/>
      <c r="AA134" s="73"/>
      <c r="AB134" s="73"/>
    </row>
    <row r="135" spans="1:28" ht="15.75" customHeight="1">
      <c r="A135" s="73"/>
      <c r="B135" s="73"/>
      <c r="C135" s="73"/>
      <c r="D135" s="73"/>
      <c r="E135" s="73"/>
      <c r="F135" s="590"/>
      <c r="G135" s="591"/>
      <c r="H135" s="988"/>
      <c r="I135" s="73"/>
      <c r="J135" s="73"/>
      <c r="K135" s="74"/>
      <c r="L135" s="74"/>
      <c r="M135" s="989"/>
      <c r="N135" s="74"/>
      <c r="O135" s="74"/>
      <c r="P135" s="74"/>
      <c r="Q135" s="74"/>
      <c r="R135" s="74"/>
      <c r="S135" s="73"/>
      <c r="T135" s="73"/>
      <c r="U135" s="73"/>
      <c r="V135" s="1144"/>
      <c r="W135" s="73"/>
      <c r="X135" s="73"/>
      <c r="Y135" s="73"/>
      <c r="Z135" s="73"/>
      <c r="AA135" s="73"/>
      <c r="AB135" s="73"/>
    </row>
    <row r="136" spans="1:28" ht="15.75" customHeight="1">
      <c r="A136" s="73"/>
      <c r="B136" s="73"/>
      <c r="C136" s="73"/>
      <c r="D136" s="73"/>
      <c r="E136" s="73"/>
      <c r="F136" s="590"/>
      <c r="G136" s="591"/>
      <c r="H136" s="988"/>
      <c r="I136" s="73"/>
      <c r="J136" s="73"/>
      <c r="K136" s="74"/>
      <c r="L136" s="74"/>
      <c r="M136" s="989"/>
      <c r="N136" s="74"/>
      <c r="O136" s="74"/>
      <c r="P136" s="74"/>
      <c r="Q136" s="74"/>
      <c r="R136" s="74"/>
      <c r="S136" s="73"/>
      <c r="T136" s="73"/>
      <c r="U136" s="73"/>
      <c r="V136" s="1144"/>
      <c r="W136" s="73"/>
      <c r="X136" s="73"/>
      <c r="Y136" s="73"/>
      <c r="Z136" s="73"/>
      <c r="AA136" s="73"/>
      <c r="AB136" s="73"/>
    </row>
    <row r="137" spans="1:28" ht="15.75" customHeight="1">
      <c r="A137" s="73"/>
      <c r="B137" s="73"/>
      <c r="C137" s="73"/>
      <c r="D137" s="73"/>
      <c r="E137" s="73"/>
      <c r="F137" s="590"/>
      <c r="G137" s="591"/>
      <c r="H137" s="988"/>
      <c r="I137" s="73"/>
      <c r="J137" s="73"/>
      <c r="K137" s="74"/>
      <c r="L137" s="74"/>
      <c r="M137" s="989"/>
      <c r="N137" s="74"/>
      <c r="O137" s="74"/>
      <c r="P137" s="74"/>
      <c r="Q137" s="74"/>
      <c r="R137" s="74"/>
      <c r="S137" s="73"/>
      <c r="T137" s="73"/>
      <c r="U137" s="73"/>
      <c r="V137" s="1144"/>
      <c r="W137" s="73"/>
      <c r="X137" s="73"/>
      <c r="Y137" s="73"/>
      <c r="Z137" s="73"/>
      <c r="AA137" s="73"/>
      <c r="AB137" s="73"/>
    </row>
    <row r="138" spans="1:28" ht="15.75" customHeight="1">
      <c r="A138" s="73"/>
      <c r="B138" s="73"/>
      <c r="C138" s="73"/>
      <c r="D138" s="73"/>
      <c r="E138" s="73"/>
      <c r="F138" s="590"/>
      <c r="G138" s="591"/>
      <c r="H138" s="988"/>
      <c r="I138" s="73"/>
      <c r="J138" s="73"/>
      <c r="K138" s="74"/>
      <c r="L138" s="74"/>
      <c r="M138" s="989"/>
      <c r="N138" s="74"/>
      <c r="O138" s="74"/>
      <c r="P138" s="74"/>
      <c r="Q138" s="74"/>
      <c r="R138" s="74"/>
      <c r="S138" s="73"/>
      <c r="T138" s="73"/>
      <c r="U138" s="73"/>
      <c r="V138" s="1144"/>
      <c r="W138" s="73"/>
      <c r="X138" s="73"/>
      <c r="Y138" s="73"/>
      <c r="Z138" s="73"/>
      <c r="AA138" s="73"/>
      <c r="AB138" s="73"/>
    </row>
    <row r="139" spans="1:28" ht="15.75" customHeight="1">
      <c r="A139" s="73"/>
      <c r="B139" s="73"/>
      <c r="C139" s="73"/>
      <c r="D139" s="73"/>
      <c r="E139" s="73"/>
      <c r="F139" s="590"/>
      <c r="G139" s="591"/>
      <c r="H139" s="988"/>
      <c r="I139" s="73"/>
      <c r="J139" s="73"/>
      <c r="K139" s="74"/>
      <c r="L139" s="74"/>
      <c r="M139" s="989"/>
      <c r="N139" s="74"/>
      <c r="O139" s="74"/>
      <c r="P139" s="74"/>
      <c r="Q139" s="74"/>
      <c r="R139" s="74"/>
      <c r="S139" s="73"/>
      <c r="T139" s="73"/>
      <c r="U139" s="73"/>
      <c r="V139" s="1144"/>
      <c r="W139" s="73"/>
      <c r="X139" s="73"/>
      <c r="Y139" s="73"/>
      <c r="Z139" s="73"/>
      <c r="AA139" s="73"/>
      <c r="AB139" s="73"/>
    </row>
    <row r="140" spans="1:28" ht="15.75" customHeight="1">
      <c r="A140" s="73"/>
      <c r="B140" s="73"/>
      <c r="C140" s="73"/>
      <c r="D140" s="73"/>
      <c r="E140" s="73"/>
      <c r="F140" s="590"/>
      <c r="G140" s="591"/>
      <c r="H140" s="988"/>
      <c r="I140" s="73"/>
      <c r="J140" s="73"/>
      <c r="K140" s="74"/>
      <c r="L140" s="74"/>
      <c r="M140" s="989"/>
      <c r="N140" s="74"/>
      <c r="O140" s="74"/>
      <c r="P140" s="74"/>
      <c r="Q140" s="74"/>
      <c r="R140" s="74"/>
      <c r="S140" s="73"/>
      <c r="T140" s="73"/>
      <c r="U140" s="73"/>
      <c r="V140" s="1144"/>
      <c r="W140" s="73"/>
      <c r="X140" s="73"/>
      <c r="Y140" s="73"/>
      <c r="Z140" s="73"/>
      <c r="AA140" s="73"/>
      <c r="AB140" s="73"/>
    </row>
    <row r="141" spans="1:28" ht="15.75" customHeight="1">
      <c r="A141" s="73"/>
      <c r="B141" s="73"/>
      <c r="C141" s="73"/>
      <c r="D141" s="73"/>
      <c r="E141" s="73"/>
      <c r="F141" s="590"/>
      <c r="G141" s="591"/>
      <c r="H141" s="988"/>
      <c r="I141" s="73"/>
      <c r="J141" s="73"/>
      <c r="K141" s="74"/>
      <c r="L141" s="74"/>
      <c r="M141" s="989"/>
      <c r="N141" s="74"/>
      <c r="O141" s="74"/>
      <c r="P141" s="74"/>
      <c r="Q141" s="74"/>
      <c r="R141" s="74"/>
      <c r="S141" s="73"/>
      <c r="T141" s="73"/>
      <c r="U141" s="73"/>
      <c r="V141" s="1144"/>
      <c r="W141" s="73"/>
      <c r="X141" s="73"/>
      <c r="Y141" s="73"/>
      <c r="Z141" s="73"/>
      <c r="AA141" s="73"/>
      <c r="AB141" s="73"/>
    </row>
    <row r="142" spans="1:28" ht="15.75" customHeight="1">
      <c r="A142" s="73"/>
      <c r="B142" s="73"/>
      <c r="C142" s="73"/>
      <c r="D142" s="73"/>
      <c r="E142" s="73"/>
      <c r="F142" s="590"/>
      <c r="G142" s="591"/>
      <c r="H142" s="988"/>
      <c r="I142" s="73"/>
      <c r="J142" s="73"/>
      <c r="K142" s="74"/>
      <c r="L142" s="74"/>
      <c r="M142" s="989"/>
      <c r="N142" s="74"/>
      <c r="O142" s="74"/>
      <c r="P142" s="74"/>
      <c r="Q142" s="74"/>
      <c r="R142" s="74"/>
      <c r="S142" s="73"/>
      <c r="T142" s="73"/>
      <c r="U142" s="73"/>
      <c r="V142" s="1144"/>
      <c r="W142" s="73"/>
      <c r="X142" s="73"/>
      <c r="Y142" s="73"/>
      <c r="Z142" s="73"/>
      <c r="AA142" s="73"/>
      <c r="AB142" s="73"/>
    </row>
    <row r="143" spans="1:28" ht="15.75" customHeight="1">
      <c r="A143" s="73"/>
      <c r="B143" s="73"/>
      <c r="C143" s="73"/>
      <c r="D143" s="73"/>
      <c r="E143" s="73"/>
      <c r="F143" s="590"/>
      <c r="G143" s="591"/>
      <c r="H143" s="988"/>
      <c r="I143" s="73"/>
      <c r="J143" s="73"/>
      <c r="K143" s="74"/>
      <c r="L143" s="74"/>
      <c r="M143" s="989"/>
      <c r="N143" s="74"/>
      <c r="O143" s="74"/>
      <c r="P143" s="74"/>
      <c r="Q143" s="74"/>
      <c r="R143" s="74"/>
      <c r="S143" s="73"/>
      <c r="T143" s="73"/>
      <c r="U143" s="73"/>
      <c r="V143" s="1144"/>
      <c r="W143" s="73"/>
      <c r="X143" s="73"/>
      <c r="Y143" s="73"/>
      <c r="Z143" s="73"/>
      <c r="AA143" s="73"/>
      <c r="AB143" s="73"/>
    </row>
    <row r="144" spans="1:28" ht="15.75" customHeight="1">
      <c r="A144" s="73"/>
      <c r="B144" s="73"/>
      <c r="C144" s="73"/>
      <c r="D144" s="73"/>
      <c r="E144" s="73"/>
      <c r="F144" s="590"/>
      <c r="G144" s="591"/>
      <c r="H144" s="988"/>
      <c r="I144" s="73"/>
      <c r="J144" s="73"/>
      <c r="K144" s="74"/>
      <c r="L144" s="74"/>
      <c r="M144" s="989"/>
      <c r="N144" s="74"/>
      <c r="O144" s="74"/>
      <c r="P144" s="74"/>
      <c r="Q144" s="74"/>
      <c r="R144" s="74"/>
      <c r="S144" s="73"/>
      <c r="T144" s="73"/>
      <c r="U144" s="73"/>
      <c r="V144" s="1144"/>
      <c r="W144" s="73"/>
      <c r="X144" s="73"/>
      <c r="Y144" s="73"/>
      <c r="Z144" s="73"/>
      <c r="AA144" s="73"/>
      <c r="AB144" s="73"/>
    </row>
    <row r="145" spans="1:28" ht="15.75" customHeight="1">
      <c r="A145" s="73"/>
      <c r="B145" s="73"/>
      <c r="C145" s="73"/>
      <c r="D145" s="73"/>
      <c r="E145" s="73"/>
      <c r="F145" s="590"/>
      <c r="G145" s="591"/>
      <c r="H145" s="988"/>
      <c r="I145" s="73"/>
      <c r="J145" s="73"/>
      <c r="K145" s="74"/>
      <c r="L145" s="74"/>
      <c r="M145" s="989"/>
      <c r="N145" s="74"/>
      <c r="O145" s="74"/>
      <c r="P145" s="74"/>
      <c r="Q145" s="74"/>
      <c r="R145" s="74"/>
      <c r="S145" s="73"/>
      <c r="T145" s="73"/>
      <c r="U145" s="73"/>
      <c r="V145" s="1144"/>
      <c r="W145" s="73"/>
      <c r="X145" s="73"/>
      <c r="Y145" s="73"/>
      <c r="Z145" s="73"/>
      <c r="AA145" s="73"/>
      <c r="AB145" s="73"/>
    </row>
    <row r="146" spans="1:28" ht="15.75" customHeight="1">
      <c r="A146" s="73"/>
      <c r="B146" s="73"/>
      <c r="C146" s="73"/>
      <c r="D146" s="73"/>
      <c r="E146" s="73"/>
      <c r="F146" s="590"/>
      <c r="G146" s="591"/>
      <c r="H146" s="988"/>
      <c r="I146" s="73"/>
      <c r="J146" s="73"/>
      <c r="K146" s="74"/>
      <c r="L146" s="74"/>
      <c r="M146" s="989"/>
      <c r="N146" s="74"/>
      <c r="O146" s="74"/>
      <c r="P146" s="74"/>
      <c r="Q146" s="74"/>
      <c r="R146" s="74"/>
      <c r="S146" s="73"/>
      <c r="T146" s="73"/>
      <c r="U146" s="73"/>
      <c r="V146" s="1144"/>
      <c r="W146" s="73"/>
      <c r="X146" s="73"/>
      <c r="Y146" s="73"/>
      <c r="Z146" s="73"/>
      <c r="AA146" s="73"/>
      <c r="AB146" s="73"/>
    </row>
    <row r="147" spans="1:28" ht="15.75" customHeight="1">
      <c r="A147" s="73"/>
      <c r="B147" s="73"/>
      <c r="C147" s="73"/>
      <c r="D147" s="73"/>
      <c r="E147" s="73"/>
      <c r="F147" s="590"/>
      <c r="G147" s="591"/>
      <c r="H147" s="988"/>
      <c r="I147" s="73"/>
      <c r="J147" s="73"/>
      <c r="K147" s="74"/>
      <c r="L147" s="74"/>
      <c r="M147" s="989"/>
      <c r="N147" s="74"/>
      <c r="O147" s="74"/>
      <c r="P147" s="74"/>
      <c r="Q147" s="74"/>
      <c r="R147" s="74"/>
      <c r="S147" s="73"/>
      <c r="T147" s="73"/>
      <c r="U147" s="73"/>
      <c r="V147" s="1144"/>
      <c r="W147" s="73"/>
      <c r="X147" s="73"/>
      <c r="Y147" s="73"/>
      <c r="Z147" s="73"/>
      <c r="AA147" s="73"/>
      <c r="AB147" s="73"/>
    </row>
    <row r="148" spans="1:28" ht="15.75" customHeight="1">
      <c r="A148" s="73"/>
      <c r="B148" s="73"/>
      <c r="C148" s="73"/>
      <c r="D148" s="73"/>
      <c r="E148" s="73"/>
      <c r="F148" s="590"/>
      <c r="G148" s="591"/>
      <c r="H148" s="988"/>
      <c r="I148" s="73"/>
      <c r="J148" s="73"/>
      <c r="K148" s="74"/>
      <c r="L148" s="74"/>
      <c r="M148" s="989"/>
      <c r="N148" s="74"/>
      <c r="O148" s="74"/>
      <c r="P148" s="74"/>
      <c r="Q148" s="74"/>
      <c r="R148" s="74"/>
      <c r="S148" s="73"/>
      <c r="T148" s="73"/>
      <c r="U148" s="73"/>
      <c r="V148" s="1144"/>
      <c r="W148" s="73"/>
      <c r="X148" s="73"/>
      <c r="Y148" s="73"/>
      <c r="Z148" s="73"/>
      <c r="AA148" s="73"/>
      <c r="AB148" s="73"/>
    </row>
    <row r="149" spans="1:28" ht="15.75" customHeight="1">
      <c r="A149" s="73"/>
      <c r="B149" s="73"/>
      <c r="C149" s="73"/>
      <c r="D149" s="73"/>
      <c r="E149" s="73"/>
      <c r="F149" s="590"/>
      <c r="G149" s="591"/>
      <c r="H149" s="988"/>
      <c r="I149" s="73"/>
      <c r="J149" s="73"/>
      <c r="K149" s="74"/>
      <c r="L149" s="74"/>
      <c r="M149" s="989"/>
      <c r="N149" s="74"/>
      <c r="O149" s="74"/>
      <c r="P149" s="74"/>
      <c r="Q149" s="74"/>
      <c r="R149" s="74"/>
      <c r="S149" s="73"/>
      <c r="T149" s="73"/>
      <c r="U149" s="73"/>
      <c r="V149" s="1144"/>
      <c r="W149" s="73"/>
      <c r="X149" s="73"/>
      <c r="Y149" s="73"/>
      <c r="Z149" s="73"/>
      <c r="AA149" s="73"/>
      <c r="AB149" s="73"/>
    </row>
    <row r="150" spans="1:28" ht="15.75" customHeight="1">
      <c r="A150" s="73"/>
      <c r="B150" s="73"/>
      <c r="C150" s="73"/>
      <c r="D150" s="73"/>
      <c r="E150" s="73"/>
      <c r="F150" s="590"/>
      <c r="G150" s="591"/>
      <c r="H150" s="988"/>
      <c r="I150" s="73"/>
      <c r="J150" s="73"/>
      <c r="K150" s="74"/>
      <c r="L150" s="74"/>
      <c r="M150" s="989"/>
      <c r="N150" s="74"/>
      <c r="O150" s="74"/>
      <c r="P150" s="74"/>
      <c r="Q150" s="74"/>
      <c r="R150" s="74"/>
      <c r="S150" s="73"/>
      <c r="T150" s="73"/>
      <c r="U150" s="73"/>
      <c r="V150" s="1144"/>
      <c r="W150" s="73"/>
      <c r="X150" s="73"/>
      <c r="Y150" s="73"/>
      <c r="Z150" s="73"/>
      <c r="AA150" s="73"/>
      <c r="AB150" s="73"/>
    </row>
    <row r="151" spans="1:28" ht="15.75" customHeight="1">
      <c r="A151" s="73"/>
      <c r="B151" s="73"/>
      <c r="C151" s="73"/>
      <c r="D151" s="73"/>
      <c r="E151" s="73"/>
      <c r="F151" s="590"/>
      <c r="G151" s="591"/>
      <c r="H151" s="988"/>
      <c r="I151" s="73"/>
      <c r="J151" s="73"/>
      <c r="K151" s="74"/>
      <c r="L151" s="74"/>
      <c r="M151" s="989"/>
      <c r="N151" s="74"/>
      <c r="O151" s="74"/>
      <c r="P151" s="74"/>
      <c r="Q151" s="74"/>
      <c r="R151" s="74"/>
      <c r="S151" s="73"/>
      <c r="T151" s="73"/>
      <c r="U151" s="73"/>
      <c r="V151" s="1144"/>
      <c r="W151" s="73"/>
      <c r="X151" s="73"/>
      <c r="Y151" s="73"/>
      <c r="Z151" s="73"/>
      <c r="AA151" s="73"/>
      <c r="AB151" s="73"/>
    </row>
    <row r="152" spans="1:28" ht="15.75" customHeight="1">
      <c r="A152" s="73"/>
      <c r="B152" s="73"/>
      <c r="C152" s="73"/>
      <c r="D152" s="73"/>
      <c r="E152" s="73"/>
      <c r="F152" s="590"/>
      <c r="G152" s="591"/>
      <c r="H152" s="988"/>
      <c r="I152" s="73"/>
      <c r="J152" s="73"/>
      <c r="K152" s="74"/>
      <c r="L152" s="74"/>
      <c r="M152" s="989"/>
      <c r="N152" s="74"/>
      <c r="O152" s="74"/>
      <c r="P152" s="74"/>
      <c r="Q152" s="74"/>
      <c r="R152" s="74"/>
      <c r="S152" s="73"/>
      <c r="T152" s="73"/>
      <c r="U152" s="73"/>
      <c r="V152" s="1144"/>
      <c r="W152" s="73"/>
      <c r="X152" s="73"/>
      <c r="Y152" s="73"/>
      <c r="Z152" s="73"/>
      <c r="AA152" s="73"/>
      <c r="AB152" s="73"/>
    </row>
    <row r="153" spans="1:28" ht="15.75" customHeight="1">
      <c r="A153" s="73"/>
      <c r="B153" s="73"/>
      <c r="C153" s="73"/>
      <c r="D153" s="73"/>
      <c r="E153" s="73"/>
      <c r="F153" s="590"/>
      <c r="G153" s="591"/>
      <c r="H153" s="988"/>
      <c r="I153" s="73"/>
      <c r="J153" s="73"/>
      <c r="K153" s="74"/>
      <c r="L153" s="74"/>
      <c r="M153" s="989"/>
      <c r="N153" s="74"/>
      <c r="O153" s="74"/>
      <c r="P153" s="74"/>
      <c r="Q153" s="74"/>
      <c r="R153" s="74"/>
      <c r="S153" s="73"/>
      <c r="T153" s="73"/>
      <c r="U153" s="73"/>
      <c r="V153" s="1144"/>
      <c r="W153" s="73"/>
      <c r="X153" s="73"/>
      <c r="Y153" s="73"/>
      <c r="Z153" s="73"/>
      <c r="AA153" s="73"/>
      <c r="AB153" s="73"/>
    </row>
    <row r="154" spans="1:28" ht="15.75" customHeight="1">
      <c r="A154" s="73"/>
      <c r="B154" s="73"/>
      <c r="C154" s="73"/>
      <c r="D154" s="73"/>
      <c r="E154" s="73"/>
      <c r="F154" s="590"/>
      <c r="G154" s="591"/>
      <c r="H154" s="988"/>
      <c r="I154" s="73"/>
      <c r="J154" s="73"/>
      <c r="K154" s="74"/>
      <c r="L154" s="74"/>
      <c r="M154" s="989"/>
      <c r="N154" s="74"/>
      <c r="O154" s="74"/>
      <c r="P154" s="74"/>
      <c r="Q154" s="74"/>
      <c r="R154" s="74"/>
      <c r="S154" s="73"/>
      <c r="T154" s="73"/>
      <c r="U154" s="73"/>
      <c r="V154" s="1144"/>
      <c r="W154" s="73"/>
      <c r="X154" s="73"/>
      <c r="Y154" s="73"/>
      <c r="Z154" s="73"/>
      <c r="AA154" s="73"/>
      <c r="AB154" s="73"/>
    </row>
    <row r="155" spans="1:28" ht="15.75" customHeight="1">
      <c r="A155" s="73"/>
      <c r="B155" s="73"/>
      <c r="C155" s="73"/>
      <c r="D155" s="73"/>
      <c r="E155" s="73"/>
      <c r="F155" s="590"/>
      <c r="G155" s="591"/>
      <c r="H155" s="988"/>
      <c r="I155" s="73"/>
      <c r="J155" s="73"/>
      <c r="K155" s="74"/>
      <c r="L155" s="74"/>
      <c r="M155" s="989"/>
      <c r="N155" s="74"/>
      <c r="O155" s="74"/>
      <c r="P155" s="74"/>
      <c r="Q155" s="74"/>
      <c r="R155" s="74"/>
      <c r="S155" s="73"/>
      <c r="T155" s="73"/>
      <c r="U155" s="73"/>
      <c r="V155" s="1144"/>
      <c r="W155" s="73"/>
      <c r="X155" s="73"/>
      <c r="Y155" s="73"/>
      <c r="Z155" s="73"/>
      <c r="AA155" s="73"/>
      <c r="AB155" s="73"/>
    </row>
    <row r="156" spans="1:28" ht="15.75" customHeight="1">
      <c r="A156" s="73"/>
      <c r="B156" s="73"/>
      <c r="C156" s="73"/>
      <c r="D156" s="73"/>
      <c r="E156" s="73"/>
      <c r="F156" s="590"/>
      <c r="G156" s="591"/>
      <c r="H156" s="988"/>
      <c r="I156" s="73"/>
      <c r="J156" s="73"/>
      <c r="K156" s="74"/>
      <c r="L156" s="74"/>
      <c r="M156" s="989"/>
      <c r="N156" s="74"/>
      <c r="O156" s="74"/>
      <c r="P156" s="74"/>
      <c r="Q156" s="74"/>
      <c r="R156" s="74"/>
      <c r="S156" s="73"/>
      <c r="T156" s="73"/>
      <c r="U156" s="73"/>
      <c r="V156" s="1144"/>
      <c r="W156" s="73"/>
      <c r="X156" s="73"/>
      <c r="Y156" s="73"/>
      <c r="Z156" s="73"/>
      <c r="AA156" s="73"/>
      <c r="AB156" s="73"/>
    </row>
    <row r="157" spans="1:28" ht="15.75" customHeight="1">
      <c r="A157" s="73"/>
      <c r="B157" s="73"/>
      <c r="C157" s="73"/>
      <c r="D157" s="73"/>
      <c r="E157" s="73"/>
      <c r="F157" s="590"/>
      <c r="G157" s="591"/>
      <c r="H157" s="988"/>
      <c r="I157" s="73"/>
      <c r="J157" s="73"/>
      <c r="K157" s="74"/>
      <c r="L157" s="74"/>
      <c r="M157" s="989"/>
      <c r="N157" s="74"/>
      <c r="O157" s="74"/>
      <c r="P157" s="74"/>
      <c r="Q157" s="74"/>
      <c r="R157" s="74"/>
      <c r="S157" s="73"/>
      <c r="T157" s="73"/>
      <c r="U157" s="73"/>
      <c r="V157" s="1144"/>
      <c r="W157" s="73"/>
      <c r="X157" s="73"/>
      <c r="Y157" s="73"/>
      <c r="Z157" s="73"/>
      <c r="AA157" s="73"/>
      <c r="AB157" s="73"/>
    </row>
    <row r="158" spans="1:28" ht="15.75" customHeight="1">
      <c r="A158" s="73"/>
      <c r="B158" s="73"/>
      <c r="C158" s="73"/>
      <c r="D158" s="73"/>
      <c r="E158" s="73"/>
      <c r="F158" s="590"/>
      <c r="G158" s="591"/>
      <c r="H158" s="988"/>
      <c r="I158" s="73"/>
      <c r="J158" s="73"/>
      <c r="K158" s="74"/>
      <c r="L158" s="74"/>
      <c r="M158" s="989"/>
      <c r="N158" s="74"/>
      <c r="O158" s="74"/>
      <c r="P158" s="74"/>
      <c r="Q158" s="74"/>
      <c r="R158" s="74"/>
      <c r="S158" s="73"/>
      <c r="T158" s="73"/>
      <c r="U158" s="73"/>
      <c r="V158" s="1144"/>
      <c r="W158" s="73"/>
      <c r="X158" s="73"/>
      <c r="Y158" s="73"/>
      <c r="Z158" s="73"/>
      <c r="AA158" s="73"/>
      <c r="AB158" s="73"/>
    </row>
    <row r="159" spans="1:28" ht="15.75" customHeight="1">
      <c r="A159" s="73"/>
      <c r="B159" s="73"/>
      <c r="C159" s="73"/>
      <c r="D159" s="73"/>
      <c r="E159" s="73"/>
      <c r="F159" s="590"/>
      <c r="G159" s="591"/>
      <c r="H159" s="988"/>
      <c r="I159" s="73"/>
      <c r="J159" s="73"/>
      <c r="K159" s="74"/>
      <c r="L159" s="74"/>
      <c r="M159" s="989"/>
      <c r="N159" s="74"/>
      <c r="O159" s="74"/>
      <c r="P159" s="74"/>
      <c r="Q159" s="74"/>
      <c r="R159" s="74"/>
      <c r="S159" s="73"/>
      <c r="T159" s="73"/>
      <c r="U159" s="73"/>
      <c r="V159" s="1144"/>
      <c r="W159" s="73"/>
      <c r="X159" s="73"/>
      <c r="Y159" s="73"/>
      <c r="Z159" s="73"/>
      <c r="AA159" s="73"/>
      <c r="AB159" s="73"/>
    </row>
    <row r="160" spans="1:28" ht="15.75" customHeight="1">
      <c r="A160" s="73"/>
      <c r="B160" s="73"/>
      <c r="C160" s="73"/>
      <c r="D160" s="73"/>
      <c r="E160" s="73"/>
      <c r="F160" s="590"/>
      <c r="G160" s="591"/>
      <c r="H160" s="988"/>
      <c r="I160" s="73"/>
      <c r="J160" s="73"/>
      <c r="K160" s="74"/>
      <c r="L160" s="74"/>
      <c r="M160" s="989"/>
      <c r="N160" s="74"/>
      <c r="O160" s="74"/>
      <c r="P160" s="74"/>
      <c r="Q160" s="74"/>
      <c r="R160" s="74"/>
      <c r="S160" s="73"/>
      <c r="T160" s="73"/>
      <c r="U160" s="73"/>
      <c r="V160" s="1144"/>
      <c r="W160" s="73"/>
      <c r="X160" s="73"/>
      <c r="Y160" s="73"/>
      <c r="Z160" s="73"/>
      <c r="AA160" s="73"/>
      <c r="AB160" s="73"/>
    </row>
    <row r="161" spans="1:28" ht="15.75" customHeight="1">
      <c r="A161" s="73"/>
      <c r="B161" s="73"/>
      <c r="C161" s="73"/>
      <c r="D161" s="73"/>
      <c r="E161" s="73"/>
      <c r="F161" s="590"/>
      <c r="G161" s="591"/>
      <c r="H161" s="988"/>
      <c r="I161" s="73"/>
      <c r="J161" s="73"/>
      <c r="K161" s="74"/>
      <c r="L161" s="74"/>
      <c r="M161" s="989"/>
      <c r="N161" s="74"/>
      <c r="O161" s="74"/>
      <c r="P161" s="74"/>
      <c r="Q161" s="74"/>
      <c r="R161" s="74"/>
      <c r="S161" s="73"/>
      <c r="T161" s="73"/>
      <c r="U161" s="73"/>
      <c r="V161" s="1144"/>
      <c r="W161" s="73"/>
      <c r="X161" s="73"/>
      <c r="Y161" s="73"/>
      <c r="Z161" s="73"/>
      <c r="AA161" s="73"/>
      <c r="AB161" s="73"/>
    </row>
    <row r="162" spans="1:28" ht="15.75" customHeight="1">
      <c r="A162" s="73"/>
      <c r="B162" s="73"/>
      <c r="C162" s="73"/>
      <c r="D162" s="73"/>
      <c r="E162" s="73"/>
      <c r="F162" s="590"/>
      <c r="G162" s="591"/>
      <c r="H162" s="988"/>
      <c r="I162" s="73"/>
      <c r="J162" s="73"/>
      <c r="K162" s="74"/>
      <c r="L162" s="74"/>
      <c r="M162" s="989"/>
      <c r="N162" s="74"/>
      <c r="O162" s="74"/>
      <c r="P162" s="74"/>
      <c r="Q162" s="74"/>
      <c r="R162" s="74"/>
      <c r="S162" s="73"/>
      <c r="T162" s="73"/>
      <c r="U162" s="73"/>
      <c r="V162" s="1144"/>
      <c r="W162" s="73"/>
      <c r="X162" s="73"/>
      <c r="Y162" s="73"/>
      <c r="Z162" s="73"/>
      <c r="AA162" s="73"/>
      <c r="AB162" s="73"/>
    </row>
    <row r="163" spans="1:28" ht="15.75" customHeight="1">
      <c r="A163" s="73"/>
      <c r="B163" s="73"/>
      <c r="C163" s="73"/>
      <c r="D163" s="73"/>
      <c r="E163" s="73"/>
      <c r="F163" s="590"/>
      <c r="G163" s="591"/>
      <c r="H163" s="988"/>
      <c r="I163" s="73"/>
      <c r="J163" s="73"/>
      <c r="K163" s="74"/>
      <c r="L163" s="74"/>
      <c r="M163" s="989"/>
      <c r="N163" s="74"/>
      <c r="O163" s="74"/>
      <c r="P163" s="74"/>
      <c r="Q163" s="74"/>
      <c r="R163" s="74"/>
      <c r="S163" s="73"/>
      <c r="T163" s="73"/>
      <c r="U163" s="73"/>
      <c r="V163" s="1144"/>
      <c r="W163" s="73"/>
      <c r="X163" s="73"/>
      <c r="Y163" s="73"/>
      <c r="Z163" s="73"/>
      <c r="AA163" s="73"/>
      <c r="AB163" s="73"/>
    </row>
    <row r="164" spans="1:28" ht="15.75" customHeight="1">
      <c r="A164" s="73"/>
      <c r="B164" s="73"/>
      <c r="C164" s="73"/>
      <c r="D164" s="73"/>
      <c r="E164" s="73"/>
      <c r="F164" s="590"/>
      <c r="G164" s="591"/>
      <c r="H164" s="988"/>
      <c r="I164" s="73"/>
      <c r="J164" s="73"/>
      <c r="K164" s="74"/>
      <c r="L164" s="74"/>
      <c r="M164" s="989"/>
      <c r="N164" s="74"/>
      <c r="O164" s="74"/>
      <c r="P164" s="74"/>
      <c r="Q164" s="74"/>
      <c r="R164" s="74"/>
      <c r="S164" s="73"/>
      <c r="T164" s="73"/>
      <c r="U164" s="73"/>
      <c r="V164" s="1144"/>
      <c r="W164" s="73"/>
      <c r="X164" s="73"/>
      <c r="Y164" s="73"/>
      <c r="Z164" s="73"/>
      <c r="AA164" s="73"/>
      <c r="AB164" s="73"/>
    </row>
    <row r="165" spans="1:28" ht="15.75" customHeight="1">
      <c r="A165" s="73"/>
      <c r="B165" s="73"/>
      <c r="C165" s="73"/>
      <c r="D165" s="73"/>
      <c r="E165" s="73"/>
      <c r="F165" s="590"/>
      <c r="G165" s="591"/>
      <c r="H165" s="988"/>
      <c r="I165" s="73"/>
      <c r="J165" s="73"/>
      <c r="K165" s="74"/>
      <c r="L165" s="74"/>
      <c r="M165" s="989"/>
      <c r="N165" s="74"/>
      <c r="O165" s="74"/>
      <c r="P165" s="74"/>
      <c r="Q165" s="74"/>
      <c r="R165" s="74"/>
      <c r="S165" s="73"/>
      <c r="T165" s="73"/>
      <c r="U165" s="73"/>
      <c r="V165" s="1144"/>
      <c r="W165" s="73"/>
      <c r="X165" s="73"/>
      <c r="Y165" s="73"/>
      <c r="Z165" s="73"/>
      <c r="AA165" s="73"/>
      <c r="AB165" s="73"/>
    </row>
    <row r="166" spans="1:28" ht="15.75" customHeight="1">
      <c r="A166" s="73"/>
      <c r="B166" s="73"/>
      <c r="C166" s="73"/>
      <c r="D166" s="73"/>
      <c r="E166" s="73"/>
      <c r="F166" s="590"/>
      <c r="G166" s="591"/>
      <c r="H166" s="988"/>
      <c r="I166" s="73"/>
      <c r="J166" s="73"/>
      <c r="K166" s="74"/>
      <c r="L166" s="74"/>
      <c r="M166" s="989"/>
      <c r="N166" s="74"/>
      <c r="O166" s="74"/>
      <c r="P166" s="74"/>
      <c r="Q166" s="74"/>
      <c r="R166" s="74"/>
      <c r="S166" s="73"/>
      <c r="T166" s="73"/>
      <c r="U166" s="73"/>
      <c r="V166" s="1144"/>
      <c r="W166" s="73"/>
      <c r="X166" s="73"/>
      <c r="Y166" s="73"/>
      <c r="Z166" s="73"/>
      <c r="AA166" s="73"/>
      <c r="AB166" s="73"/>
    </row>
    <row r="167" spans="1:28" ht="15.75" customHeight="1">
      <c r="A167" s="73"/>
      <c r="B167" s="73"/>
      <c r="C167" s="73"/>
      <c r="D167" s="73"/>
      <c r="E167" s="73"/>
      <c r="F167" s="590"/>
      <c r="G167" s="591"/>
      <c r="H167" s="988"/>
      <c r="I167" s="73"/>
      <c r="J167" s="73"/>
      <c r="K167" s="74"/>
      <c r="L167" s="74"/>
      <c r="M167" s="989"/>
      <c r="N167" s="74"/>
      <c r="O167" s="74"/>
      <c r="P167" s="74"/>
      <c r="Q167" s="74"/>
      <c r="R167" s="74"/>
      <c r="S167" s="73"/>
      <c r="T167" s="73"/>
      <c r="U167" s="73"/>
      <c r="V167" s="1144"/>
      <c r="W167" s="73"/>
      <c r="X167" s="73"/>
      <c r="Y167" s="73"/>
      <c r="Z167" s="73"/>
      <c r="AA167" s="73"/>
      <c r="AB167" s="73"/>
    </row>
    <row r="168" spans="1:28" ht="15.75" customHeight="1">
      <c r="A168" s="73"/>
      <c r="B168" s="73"/>
      <c r="C168" s="73"/>
      <c r="D168" s="73"/>
      <c r="E168" s="73"/>
      <c r="F168" s="590"/>
      <c r="G168" s="591"/>
      <c r="H168" s="988"/>
      <c r="I168" s="73"/>
      <c r="J168" s="73"/>
      <c r="K168" s="74"/>
      <c r="L168" s="74"/>
      <c r="M168" s="989"/>
      <c r="N168" s="74"/>
      <c r="O168" s="74"/>
      <c r="P168" s="74"/>
      <c r="Q168" s="74"/>
      <c r="R168" s="74"/>
      <c r="S168" s="73"/>
      <c r="T168" s="73"/>
      <c r="U168" s="73"/>
      <c r="V168" s="1144"/>
      <c r="W168" s="73"/>
      <c r="X168" s="73"/>
      <c r="Y168" s="73"/>
      <c r="Z168" s="73"/>
      <c r="AA168" s="73"/>
      <c r="AB168" s="73"/>
    </row>
    <row r="169" spans="1:28" ht="15.75" customHeight="1">
      <c r="A169" s="73"/>
      <c r="B169" s="73"/>
      <c r="C169" s="73"/>
      <c r="D169" s="73"/>
      <c r="E169" s="73"/>
      <c r="F169" s="590"/>
      <c r="G169" s="591"/>
      <c r="H169" s="988"/>
      <c r="I169" s="73"/>
      <c r="J169" s="73"/>
      <c r="K169" s="74"/>
      <c r="L169" s="74"/>
      <c r="M169" s="989"/>
      <c r="N169" s="74"/>
      <c r="O169" s="74"/>
      <c r="P169" s="74"/>
      <c r="Q169" s="74"/>
      <c r="R169" s="74"/>
      <c r="S169" s="73"/>
      <c r="T169" s="73"/>
      <c r="U169" s="73"/>
      <c r="V169" s="1144"/>
      <c r="W169" s="73"/>
      <c r="X169" s="73"/>
      <c r="Y169" s="73"/>
      <c r="Z169" s="73"/>
      <c r="AA169" s="73"/>
      <c r="AB169" s="73"/>
    </row>
    <row r="170" spans="1:28" ht="15.75" customHeight="1">
      <c r="A170" s="73"/>
      <c r="B170" s="73"/>
      <c r="C170" s="73"/>
      <c r="D170" s="73"/>
      <c r="E170" s="73"/>
      <c r="F170" s="590"/>
      <c r="G170" s="591"/>
      <c r="H170" s="988"/>
      <c r="I170" s="73"/>
      <c r="J170" s="73"/>
      <c r="K170" s="74"/>
      <c r="L170" s="74"/>
      <c r="M170" s="989"/>
      <c r="N170" s="74"/>
      <c r="O170" s="74"/>
      <c r="P170" s="74"/>
      <c r="Q170" s="74"/>
      <c r="R170" s="74"/>
      <c r="S170" s="73"/>
      <c r="T170" s="73"/>
      <c r="U170" s="73"/>
      <c r="V170" s="1144"/>
      <c r="W170" s="73"/>
      <c r="X170" s="73"/>
      <c r="Y170" s="73"/>
      <c r="Z170" s="73"/>
      <c r="AA170" s="73"/>
      <c r="AB170" s="73"/>
    </row>
    <row r="171" spans="1:28" ht="15.75" customHeight="1">
      <c r="A171" s="73"/>
      <c r="B171" s="73"/>
      <c r="C171" s="73"/>
      <c r="D171" s="73"/>
      <c r="E171" s="73"/>
      <c r="F171" s="590"/>
      <c r="G171" s="591"/>
      <c r="H171" s="988"/>
      <c r="I171" s="73"/>
      <c r="J171" s="73"/>
      <c r="K171" s="74"/>
      <c r="L171" s="74"/>
      <c r="M171" s="989"/>
      <c r="N171" s="74"/>
      <c r="O171" s="74"/>
      <c r="P171" s="74"/>
      <c r="Q171" s="74"/>
      <c r="R171" s="74"/>
      <c r="S171" s="73"/>
      <c r="T171" s="73"/>
      <c r="U171" s="73"/>
      <c r="V171" s="1144"/>
      <c r="W171" s="73"/>
      <c r="X171" s="73"/>
      <c r="Y171" s="73"/>
      <c r="Z171" s="73"/>
      <c r="AA171" s="73"/>
      <c r="AB171" s="73"/>
    </row>
    <row r="172" spans="1:28" ht="15.75" customHeight="1">
      <c r="A172" s="73"/>
      <c r="B172" s="73"/>
      <c r="C172" s="73"/>
      <c r="D172" s="73"/>
      <c r="E172" s="73"/>
      <c r="F172" s="590"/>
      <c r="G172" s="591"/>
      <c r="H172" s="988"/>
      <c r="I172" s="73"/>
      <c r="J172" s="73"/>
      <c r="K172" s="74"/>
      <c r="L172" s="74"/>
      <c r="M172" s="989"/>
      <c r="N172" s="74"/>
      <c r="O172" s="74"/>
      <c r="P172" s="74"/>
      <c r="Q172" s="74"/>
      <c r="R172" s="74"/>
      <c r="S172" s="73"/>
      <c r="T172" s="73"/>
      <c r="U172" s="73"/>
      <c r="V172" s="1144"/>
      <c r="W172" s="73"/>
      <c r="X172" s="73"/>
      <c r="Y172" s="73"/>
      <c r="Z172" s="73"/>
      <c r="AA172" s="73"/>
      <c r="AB172" s="73"/>
    </row>
    <row r="173" spans="1:28" ht="15.75" customHeight="1">
      <c r="A173" s="73"/>
      <c r="B173" s="73"/>
      <c r="C173" s="73"/>
      <c r="D173" s="73"/>
      <c r="E173" s="73"/>
      <c r="F173" s="590"/>
      <c r="G173" s="591"/>
      <c r="H173" s="988"/>
      <c r="I173" s="73"/>
      <c r="J173" s="73"/>
      <c r="K173" s="74"/>
      <c r="L173" s="74"/>
      <c r="M173" s="989"/>
      <c r="N173" s="74"/>
      <c r="O173" s="74"/>
      <c r="P173" s="74"/>
      <c r="Q173" s="74"/>
      <c r="R173" s="74"/>
      <c r="S173" s="73"/>
      <c r="T173" s="73"/>
      <c r="U173" s="73"/>
      <c r="V173" s="1144"/>
      <c r="W173" s="73"/>
      <c r="X173" s="73"/>
      <c r="Y173" s="73"/>
      <c r="Z173" s="73"/>
      <c r="AA173" s="73"/>
      <c r="AB173" s="73"/>
    </row>
    <row r="174" spans="1:28" ht="15.75" customHeight="1">
      <c r="A174" s="73"/>
      <c r="B174" s="73"/>
      <c r="C174" s="73"/>
      <c r="D174" s="73"/>
      <c r="E174" s="73"/>
      <c r="F174" s="590"/>
      <c r="G174" s="591"/>
      <c r="H174" s="988"/>
      <c r="I174" s="73"/>
      <c r="J174" s="73"/>
      <c r="K174" s="74"/>
      <c r="L174" s="74"/>
      <c r="M174" s="989"/>
      <c r="N174" s="74"/>
      <c r="O174" s="74"/>
      <c r="P174" s="74"/>
      <c r="Q174" s="74"/>
      <c r="R174" s="74"/>
      <c r="S174" s="73"/>
      <c r="T174" s="73"/>
      <c r="U174" s="73"/>
      <c r="V174" s="1144"/>
      <c r="W174" s="73"/>
      <c r="X174" s="73"/>
      <c r="Y174" s="73"/>
      <c r="Z174" s="73"/>
      <c r="AA174" s="73"/>
      <c r="AB174" s="73"/>
    </row>
    <row r="175" spans="1:28" ht="15.75" customHeight="1">
      <c r="A175" s="73"/>
      <c r="B175" s="73"/>
      <c r="C175" s="73"/>
      <c r="D175" s="73"/>
      <c r="E175" s="73"/>
      <c r="F175" s="590"/>
      <c r="G175" s="591"/>
      <c r="H175" s="988"/>
      <c r="I175" s="73"/>
      <c r="J175" s="73"/>
      <c r="K175" s="74"/>
      <c r="L175" s="74"/>
      <c r="M175" s="989"/>
      <c r="N175" s="74"/>
      <c r="O175" s="74"/>
      <c r="P175" s="74"/>
      <c r="Q175" s="74"/>
      <c r="R175" s="74"/>
      <c r="S175" s="73"/>
      <c r="T175" s="73"/>
      <c r="U175" s="73"/>
      <c r="V175" s="1144"/>
      <c r="W175" s="73"/>
      <c r="X175" s="73"/>
      <c r="Y175" s="73"/>
      <c r="Z175" s="73"/>
      <c r="AA175" s="73"/>
      <c r="AB175" s="73"/>
    </row>
    <row r="176" spans="1:28" ht="15.75" customHeight="1">
      <c r="A176" s="73"/>
      <c r="B176" s="73"/>
      <c r="C176" s="73"/>
      <c r="D176" s="73"/>
      <c r="E176" s="73"/>
      <c r="F176" s="590"/>
      <c r="G176" s="591"/>
      <c r="H176" s="988"/>
      <c r="I176" s="73"/>
      <c r="J176" s="73"/>
      <c r="K176" s="74"/>
      <c r="L176" s="74"/>
      <c r="M176" s="989"/>
      <c r="N176" s="74"/>
      <c r="O176" s="74"/>
      <c r="P176" s="74"/>
      <c r="Q176" s="74"/>
      <c r="R176" s="74"/>
      <c r="S176" s="73"/>
      <c r="T176" s="73"/>
      <c r="U176" s="73"/>
      <c r="V176" s="1144"/>
      <c r="W176" s="73"/>
      <c r="X176" s="73"/>
      <c r="Y176" s="73"/>
      <c r="Z176" s="73"/>
      <c r="AA176" s="73"/>
      <c r="AB176" s="73"/>
    </row>
    <row r="177" spans="1:28" ht="15.75" customHeight="1">
      <c r="A177" s="73"/>
      <c r="B177" s="73"/>
      <c r="C177" s="73"/>
      <c r="D177" s="73"/>
      <c r="E177" s="73"/>
      <c r="F177" s="590"/>
      <c r="G177" s="591"/>
      <c r="H177" s="988"/>
      <c r="I177" s="73"/>
      <c r="J177" s="73"/>
      <c r="K177" s="74"/>
      <c r="L177" s="74"/>
      <c r="M177" s="989"/>
      <c r="N177" s="74"/>
      <c r="O177" s="74"/>
      <c r="P177" s="74"/>
      <c r="Q177" s="74"/>
      <c r="R177" s="74"/>
      <c r="S177" s="73"/>
      <c r="T177" s="73"/>
      <c r="U177" s="73"/>
      <c r="V177" s="1144"/>
      <c r="W177" s="73"/>
      <c r="X177" s="73"/>
      <c r="Y177" s="73"/>
      <c r="Z177" s="73"/>
      <c r="AA177" s="73"/>
      <c r="AB177" s="73"/>
    </row>
    <row r="178" spans="1:28" ht="15.75" customHeight="1">
      <c r="A178" s="73"/>
      <c r="B178" s="73"/>
      <c r="C178" s="73"/>
      <c r="D178" s="73"/>
      <c r="E178" s="73"/>
      <c r="F178" s="590"/>
      <c r="G178" s="591"/>
      <c r="H178" s="988"/>
      <c r="I178" s="73"/>
      <c r="J178" s="73"/>
      <c r="K178" s="74"/>
      <c r="L178" s="74"/>
      <c r="M178" s="989"/>
      <c r="N178" s="74"/>
      <c r="O178" s="74"/>
      <c r="P178" s="74"/>
      <c r="Q178" s="74"/>
      <c r="R178" s="74"/>
      <c r="S178" s="73"/>
      <c r="T178" s="73"/>
      <c r="U178" s="73"/>
      <c r="V178" s="1144"/>
      <c r="W178" s="73"/>
      <c r="X178" s="73"/>
      <c r="Y178" s="73"/>
      <c r="Z178" s="73"/>
      <c r="AA178" s="73"/>
      <c r="AB178" s="73"/>
    </row>
    <row r="179" spans="1:28" ht="15.75" customHeight="1">
      <c r="A179" s="73"/>
      <c r="B179" s="73"/>
      <c r="C179" s="73"/>
      <c r="D179" s="73"/>
      <c r="E179" s="73"/>
      <c r="F179" s="590"/>
      <c r="G179" s="591"/>
      <c r="H179" s="988"/>
      <c r="I179" s="73"/>
      <c r="J179" s="73"/>
      <c r="K179" s="74"/>
      <c r="L179" s="74"/>
      <c r="M179" s="989"/>
      <c r="N179" s="74"/>
      <c r="O179" s="74"/>
      <c r="P179" s="74"/>
      <c r="Q179" s="74"/>
      <c r="R179" s="74"/>
      <c r="S179" s="73"/>
      <c r="T179" s="73"/>
      <c r="U179" s="73"/>
      <c r="V179" s="1144"/>
      <c r="W179" s="73"/>
      <c r="X179" s="73"/>
      <c r="Y179" s="73"/>
      <c r="Z179" s="73"/>
      <c r="AA179" s="73"/>
      <c r="AB179" s="73"/>
    </row>
    <row r="180" spans="1:28" ht="15.75" customHeight="1">
      <c r="A180" s="73"/>
      <c r="B180" s="73"/>
      <c r="C180" s="73"/>
      <c r="D180" s="73"/>
      <c r="E180" s="73"/>
      <c r="F180" s="590"/>
      <c r="G180" s="591"/>
      <c r="H180" s="988"/>
      <c r="I180" s="73"/>
      <c r="J180" s="73"/>
      <c r="K180" s="74"/>
      <c r="L180" s="74"/>
      <c r="M180" s="989"/>
      <c r="N180" s="74"/>
      <c r="O180" s="74"/>
      <c r="P180" s="74"/>
      <c r="Q180" s="74"/>
      <c r="R180" s="74"/>
      <c r="S180" s="73"/>
      <c r="T180" s="73"/>
      <c r="U180" s="73"/>
      <c r="V180" s="1144"/>
      <c r="W180" s="73"/>
      <c r="X180" s="73"/>
      <c r="Y180" s="73"/>
      <c r="Z180" s="73"/>
      <c r="AA180" s="73"/>
      <c r="AB180" s="73"/>
    </row>
    <row r="181" spans="1:28" ht="15.75" customHeight="1">
      <c r="A181" s="73"/>
      <c r="B181" s="73"/>
      <c r="C181" s="73"/>
      <c r="D181" s="73"/>
      <c r="E181" s="73"/>
      <c r="F181" s="590"/>
      <c r="G181" s="591"/>
      <c r="H181" s="988"/>
      <c r="I181" s="73"/>
      <c r="J181" s="73"/>
      <c r="K181" s="74"/>
      <c r="L181" s="74"/>
      <c r="M181" s="989"/>
      <c r="N181" s="74"/>
      <c r="O181" s="74"/>
      <c r="P181" s="74"/>
      <c r="Q181" s="74"/>
      <c r="R181" s="74"/>
      <c r="S181" s="73"/>
      <c r="T181" s="73"/>
      <c r="U181" s="73"/>
      <c r="V181" s="1144"/>
      <c r="W181" s="73"/>
      <c r="X181" s="73"/>
      <c r="Y181" s="73"/>
      <c r="Z181" s="73"/>
      <c r="AA181" s="73"/>
      <c r="AB181" s="73"/>
    </row>
    <row r="182" spans="1:28" ht="15.75" customHeight="1">
      <c r="A182" s="73"/>
      <c r="B182" s="73"/>
      <c r="C182" s="73"/>
      <c r="D182" s="73"/>
      <c r="E182" s="73"/>
      <c r="F182" s="590"/>
      <c r="G182" s="591"/>
      <c r="H182" s="988"/>
      <c r="I182" s="73"/>
      <c r="J182" s="73"/>
      <c r="K182" s="74"/>
      <c r="L182" s="74"/>
      <c r="M182" s="989"/>
      <c r="N182" s="74"/>
      <c r="O182" s="74"/>
      <c r="P182" s="74"/>
      <c r="Q182" s="74"/>
      <c r="R182" s="74"/>
      <c r="S182" s="73"/>
      <c r="T182" s="73"/>
      <c r="U182" s="73"/>
      <c r="V182" s="1144"/>
      <c r="W182" s="73"/>
      <c r="X182" s="73"/>
      <c r="Y182" s="73"/>
      <c r="Z182" s="73"/>
      <c r="AA182" s="73"/>
      <c r="AB182" s="73"/>
    </row>
    <row r="183" spans="1:28" ht="15.75" customHeight="1">
      <c r="A183" s="73"/>
      <c r="B183" s="73"/>
      <c r="C183" s="73"/>
      <c r="D183" s="73"/>
      <c r="E183" s="73"/>
      <c r="F183" s="590"/>
      <c r="G183" s="591"/>
      <c r="H183" s="988"/>
      <c r="I183" s="73"/>
      <c r="J183" s="73"/>
      <c r="K183" s="74"/>
      <c r="L183" s="74"/>
      <c r="M183" s="989"/>
      <c r="N183" s="74"/>
      <c r="O183" s="74"/>
      <c r="P183" s="74"/>
      <c r="Q183" s="74"/>
      <c r="R183" s="74"/>
      <c r="S183" s="73"/>
      <c r="T183" s="73"/>
      <c r="U183" s="73"/>
      <c r="V183" s="1144"/>
      <c r="W183" s="73"/>
      <c r="X183" s="73"/>
      <c r="Y183" s="73"/>
      <c r="Z183" s="73"/>
      <c r="AA183" s="73"/>
      <c r="AB183" s="73"/>
    </row>
    <row r="184" spans="1:28" ht="15.75" customHeight="1">
      <c r="A184" s="73"/>
      <c r="B184" s="73"/>
      <c r="C184" s="73"/>
      <c r="D184" s="73"/>
      <c r="E184" s="73"/>
      <c r="F184" s="590"/>
      <c r="G184" s="591"/>
      <c r="H184" s="988"/>
      <c r="I184" s="73"/>
      <c r="J184" s="73"/>
      <c r="K184" s="74"/>
      <c r="L184" s="74"/>
      <c r="M184" s="989"/>
      <c r="N184" s="74"/>
      <c r="O184" s="74"/>
      <c r="P184" s="74"/>
      <c r="Q184" s="74"/>
      <c r="R184" s="74"/>
      <c r="S184" s="73"/>
      <c r="T184" s="73"/>
      <c r="U184" s="73"/>
      <c r="V184" s="1144"/>
      <c r="W184" s="73"/>
      <c r="X184" s="73"/>
      <c r="Y184" s="73"/>
      <c r="Z184" s="73"/>
      <c r="AA184" s="73"/>
      <c r="AB184" s="73"/>
    </row>
    <row r="185" spans="1:28" ht="15.75" customHeight="1">
      <c r="A185" s="73"/>
      <c r="B185" s="73"/>
      <c r="C185" s="73"/>
      <c r="D185" s="73"/>
      <c r="E185" s="73"/>
      <c r="F185" s="590"/>
      <c r="G185" s="591"/>
      <c r="H185" s="988"/>
      <c r="I185" s="73"/>
      <c r="J185" s="73"/>
      <c r="K185" s="74"/>
      <c r="L185" s="74"/>
      <c r="M185" s="989"/>
      <c r="N185" s="74"/>
      <c r="O185" s="74"/>
      <c r="P185" s="74"/>
      <c r="Q185" s="74"/>
      <c r="R185" s="74"/>
      <c r="S185" s="73"/>
      <c r="T185" s="73"/>
      <c r="U185" s="73"/>
      <c r="V185" s="1144"/>
      <c r="W185" s="73"/>
      <c r="X185" s="73"/>
      <c r="Y185" s="73"/>
      <c r="Z185" s="73"/>
      <c r="AA185" s="73"/>
      <c r="AB185" s="73"/>
    </row>
    <row r="186" spans="1:28" ht="15.75" customHeight="1">
      <c r="A186" s="73"/>
      <c r="B186" s="73"/>
      <c r="C186" s="73"/>
      <c r="D186" s="73"/>
      <c r="E186" s="73"/>
      <c r="F186" s="590"/>
      <c r="G186" s="591"/>
      <c r="H186" s="988"/>
      <c r="I186" s="73"/>
      <c r="J186" s="73"/>
      <c r="K186" s="74"/>
      <c r="L186" s="74"/>
      <c r="M186" s="989"/>
      <c r="N186" s="74"/>
      <c r="O186" s="74"/>
      <c r="P186" s="74"/>
      <c r="Q186" s="74"/>
      <c r="R186" s="74"/>
      <c r="S186" s="73"/>
      <c r="T186" s="73"/>
      <c r="U186" s="73"/>
      <c r="V186" s="1144"/>
      <c r="W186" s="73"/>
      <c r="X186" s="73"/>
      <c r="Y186" s="73"/>
      <c r="Z186" s="73"/>
      <c r="AA186" s="73"/>
      <c r="AB186" s="73"/>
    </row>
    <row r="187" spans="1:28" ht="15.75" customHeight="1">
      <c r="A187" s="73"/>
      <c r="B187" s="73"/>
      <c r="C187" s="73"/>
      <c r="D187" s="73"/>
      <c r="E187" s="73"/>
      <c r="F187" s="590"/>
      <c r="G187" s="591"/>
      <c r="H187" s="988"/>
      <c r="I187" s="73"/>
      <c r="J187" s="73"/>
      <c r="K187" s="74"/>
      <c r="L187" s="74"/>
      <c r="M187" s="989"/>
      <c r="N187" s="74"/>
      <c r="O187" s="74"/>
      <c r="P187" s="74"/>
      <c r="Q187" s="74"/>
      <c r="R187" s="74"/>
      <c r="S187" s="73"/>
      <c r="T187" s="73"/>
      <c r="U187" s="73"/>
      <c r="V187" s="1144"/>
      <c r="W187" s="73"/>
      <c r="X187" s="73"/>
      <c r="Y187" s="73"/>
      <c r="Z187" s="73"/>
      <c r="AA187" s="73"/>
      <c r="AB187" s="73"/>
    </row>
    <row r="188" spans="1:28" ht="15.75" customHeight="1">
      <c r="A188" s="73"/>
      <c r="B188" s="73"/>
      <c r="C188" s="73"/>
      <c r="D188" s="73"/>
      <c r="E188" s="73"/>
      <c r="F188" s="590"/>
      <c r="G188" s="591"/>
      <c r="H188" s="988"/>
      <c r="I188" s="73"/>
      <c r="J188" s="73"/>
      <c r="K188" s="74"/>
      <c r="L188" s="74"/>
      <c r="M188" s="989"/>
      <c r="N188" s="74"/>
      <c r="O188" s="74"/>
      <c r="P188" s="74"/>
      <c r="Q188" s="74"/>
      <c r="R188" s="74"/>
      <c r="S188" s="73"/>
      <c r="T188" s="73"/>
      <c r="U188" s="73"/>
      <c r="V188" s="1144"/>
      <c r="W188" s="73"/>
      <c r="X188" s="73"/>
      <c r="Y188" s="73"/>
      <c r="Z188" s="73"/>
      <c r="AA188" s="73"/>
      <c r="AB188" s="73"/>
    </row>
    <row r="189" spans="1:28" ht="15.75" customHeight="1">
      <c r="A189" s="73"/>
      <c r="B189" s="73"/>
      <c r="C189" s="73"/>
      <c r="D189" s="73"/>
      <c r="E189" s="73"/>
      <c r="F189" s="590"/>
      <c r="G189" s="591"/>
      <c r="H189" s="988"/>
      <c r="I189" s="73"/>
      <c r="J189" s="73"/>
      <c r="K189" s="74"/>
      <c r="L189" s="74"/>
      <c r="M189" s="989"/>
      <c r="N189" s="74"/>
      <c r="O189" s="74"/>
      <c r="P189" s="74"/>
      <c r="Q189" s="74"/>
      <c r="R189" s="74"/>
      <c r="S189" s="73"/>
      <c r="T189" s="73"/>
      <c r="U189" s="73"/>
      <c r="V189" s="1144"/>
      <c r="W189" s="73"/>
      <c r="X189" s="73"/>
      <c r="Y189" s="73"/>
      <c r="Z189" s="73"/>
      <c r="AA189" s="73"/>
      <c r="AB189" s="73"/>
    </row>
    <row r="190" spans="1:28" ht="15.75" customHeight="1">
      <c r="A190" s="73"/>
      <c r="B190" s="73"/>
      <c r="C190" s="73"/>
      <c r="D190" s="73"/>
      <c r="E190" s="73"/>
      <c r="F190" s="590"/>
      <c r="G190" s="591"/>
      <c r="H190" s="988"/>
      <c r="I190" s="73"/>
      <c r="J190" s="73"/>
      <c r="K190" s="74"/>
      <c r="L190" s="74"/>
      <c r="M190" s="989"/>
      <c r="N190" s="74"/>
      <c r="O190" s="74"/>
      <c r="P190" s="74"/>
      <c r="Q190" s="74"/>
      <c r="R190" s="74"/>
      <c r="S190" s="73"/>
      <c r="T190" s="73"/>
      <c r="U190" s="73"/>
      <c r="V190" s="1144"/>
      <c r="W190" s="73"/>
      <c r="X190" s="73"/>
      <c r="Y190" s="73"/>
      <c r="Z190" s="73"/>
      <c r="AA190" s="73"/>
      <c r="AB190" s="73"/>
    </row>
    <row r="191" spans="1:28" ht="15.75" customHeight="1">
      <c r="A191" s="73"/>
      <c r="B191" s="73"/>
      <c r="C191" s="73"/>
      <c r="D191" s="73"/>
      <c r="E191" s="73"/>
      <c r="F191" s="590"/>
      <c r="G191" s="591"/>
      <c r="H191" s="988"/>
      <c r="I191" s="73"/>
      <c r="J191" s="73"/>
      <c r="K191" s="74"/>
      <c r="L191" s="74"/>
      <c r="M191" s="989"/>
      <c r="N191" s="74"/>
      <c r="O191" s="74"/>
      <c r="P191" s="74"/>
      <c r="Q191" s="74"/>
      <c r="R191" s="74"/>
      <c r="S191" s="73"/>
      <c r="T191" s="73"/>
      <c r="U191" s="73"/>
      <c r="V191" s="1144"/>
      <c r="W191" s="73"/>
      <c r="X191" s="73"/>
      <c r="Y191" s="73"/>
      <c r="Z191" s="73"/>
      <c r="AA191" s="73"/>
      <c r="AB191" s="73"/>
    </row>
    <row r="192" spans="1:28" ht="15.75" customHeight="1">
      <c r="A192" s="73"/>
      <c r="B192" s="73"/>
      <c r="C192" s="73"/>
      <c r="D192" s="73"/>
      <c r="E192" s="73"/>
      <c r="F192" s="590"/>
      <c r="G192" s="591"/>
      <c r="H192" s="988"/>
      <c r="I192" s="73"/>
      <c r="J192" s="73"/>
      <c r="K192" s="74"/>
      <c r="L192" s="74"/>
      <c r="M192" s="989"/>
      <c r="N192" s="74"/>
      <c r="O192" s="74"/>
      <c r="P192" s="74"/>
      <c r="Q192" s="74"/>
      <c r="R192" s="74"/>
      <c r="S192" s="73"/>
      <c r="T192" s="73"/>
      <c r="U192" s="73"/>
      <c r="V192" s="1144"/>
      <c r="W192" s="73"/>
      <c r="X192" s="73"/>
      <c r="Y192" s="73"/>
      <c r="Z192" s="73"/>
      <c r="AA192" s="73"/>
      <c r="AB192" s="73"/>
    </row>
    <row r="193" spans="1:28" ht="15.75" customHeight="1">
      <c r="A193" s="73"/>
      <c r="B193" s="73"/>
      <c r="C193" s="73"/>
      <c r="D193" s="73"/>
      <c r="E193" s="73"/>
      <c r="F193" s="590"/>
      <c r="G193" s="591"/>
      <c r="H193" s="988"/>
      <c r="I193" s="73"/>
      <c r="J193" s="73"/>
      <c r="K193" s="74"/>
      <c r="L193" s="74"/>
      <c r="M193" s="989"/>
      <c r="N193" s="74"/>
      <c r="O193" s="74"/>
      <c r="P193" s="74"/>
      <c r="Q193" s="74"/>
      <c r="R193" s="74"/>
      <c r="S193" s="73"/>
      <c r="T193" s="73"/>
      <c r="U193" s="73"/>
      <c r="V193" s="1144"/>
      <c r="W193" s="73"/>
      <c r="X193" s="73"/>
      <c r="Y193" s="73"/>
      <c r="Z193" s="73"/>
      <c r="AA193" s="73"/>
      <c r="AB193" s="73"/>
    </row>
    <row r="194" spans="1:28" ht="15.75" customHeight="1">
      <c r="A194" s="73"/>
      <c r="B194" s="73"/>
      <c r="C194" s="73"/>
      <c r="D194" s="73"/>
      <c r="E194" s="73"/>
      <c r="F194" s="590"/>
      <c r="G194" s="591"/>
      <c r="H194" s="988"/>
      <c r="I194" s="73"/>
      <c r="J194" s="73"/>
      <c r="K194" s="74"/>
      <c r="L194" s="74"/>
      <c r="M194" s="989"/>
      <c r="N194" s="74"/>
      <c r="O194" s="74"/>
      <c r="P194" s="74"/>
      <c r="Q194" s="74"/>
      <c r="R194" s="74"/>
      <c r="S194" s="73"/>
      <c r="T194" s="73"/>
      <c r="U194" s="73"/>
      <c r="V194" s="1144"/>
      <c r="W194" s="73"/>
      <c r="X194" s="73"/>
      <c r="Y194" s="73"/>
      <c r="Z194" s="73"/>
      <c r="AA194" s="73"/>
      <c r="AB194" s="73"/>
    </row>
    <row r="195" spans="1:28" ht="15.75" customHeight="1">
      <c r="A195" s="73"/>
      <c r="B195" s="73"/>
      <c r="C195" s="73"/>
      <c r="D195" s="73"/>
      <c r="E195" s="73"/>
      <c r="F195" s="590"/>
      <c r="G195" s="591"/>
      <c r="H195" s="988"/>
      <c r="I195" s="73"/>
      <c r="J195" s="73"/>
      <c r="K195" s="74"/>
      <c r="L195" s="74"/>
      <c r="M195" s="989"/>
      <c r="N195" s="74"/>
      <c r="O195" s="74"/>
      <c r="P195" s="74"/>
      <c r="Q195" s="74"/>
      <c r="R195" s="74"/>
      <c r="S195" s="73"/>
      <c r="T195" s="73"/>
      <c r="U195" s="73"/>
      <c r="V195" s="1144"/>
      <c r="W195" s="73"/>
      <c r="X195" s="73"/>
      <c r="Y195" s="73"/>
      <c r="Z195" s="73"/>
      <c r="AA195" s="73"/>
      <c r="AB195" s="73"/>
    </row>
    <row r="196" spans="1:28" ht="15.75" customHeight="1">
      <c r="A196" s="73"/>
      <c r="B196" s="73"/>
      <c r="C196" s="73"/>
      <c r="D196" s="73"/>
      <c r="E196" s="73"/>
      <c r="F196" s="590"/>
      <c r="G196" s="591"/>
      <c r="H196" s="988"/>
      <c r="I196" s="73"/>
      <c r="J196" s="73"/>
      <c r="K196" s="74"/>
      <c r="L196" s="74"/>
      <c r="M196" s="989"/>
      <c r="N196" s="74"/>
      <c r="O196" s="74"/>
      <c r="P196" s="74"/>
      <c r="Q196" s="74"/>
      <c r="R196" s="74"/>
      <c r="S196" s="73"/>
      <c r="T196" s="73"/>
      <c r="U196" s="73"/>
      <c r="V196" s="1144"/>
      <c r="W196" s="73"/>
      <c r="X196" s="73"/>
      <c r="Y196" s="73"/>
      <c r="Z196" s="73"/>
      <c r="AA196" s="73"/>
      <c r="AB196" s="73"/>
    </row>
    <row r="197" spans="1:28" ht="15.75" customHeight="1">
      <c r="A197" s="73"/>
      <c r="B197" s="73"/>
      <c r="C197" s="73"/>
      <c r="D197" s="73"/>
      <c r="E197" s="73"/>
      <c r="F197" s="590"/>
      <c r="G197" s="591"/>
      <c r="H197" s="988"/>
      <c r="I197" s="73"/>
      <c r="J197" s="73"/>
      <c r="K197" s="74"/>
      <c r="L197" s="74"/>
      <c r="M197" s="989"/>
      <c r="N197" s="74"/>
      <c r="O197" s="74"/>
      <c r="P197" s="74"/>
      <c r="Q197" s="74"/>
      <c r="R197" s="74"/>
      <c r="S197" s="73"/>
      <c r="T197" s="73"/>
      <c r="U197" s="73"/>
      <c r="V197" s="1144"/>
      <c r="W197" s="73"/>
      <c r="X197" s="73"/>
      <c r="Y197" s="73"/>
      <c r="Z197" s="73"/>
      <c r="AA197" s="73"/>
      <c r="AB197" s="73"/>
    </row>
    <row r="198" spans="1:28" ht="15.75" customHeight="1">
      <c r="A198" s="73"/>
      <c r="B198" s="73"/>
      <c r="C198" s="73"/>
      <c r="D198" s="73"/>
      <c r="E198" s="73"/>
      <c r="F198" s="590"/>
      <c r="G198" s="591"/>
      <c r="H198" s="988"/>
      <c r="I198" s="73"/>
      <c r="J198" s="73"/>
      <c r="K198" s="74"/>
      <c r="L198" s="74"/>
      <c r="M198" s="989"/>
      <c r="N198" s="74"/>
      <c r="O198" s="74"/>
      <c r="P198" s="74"/>
      <c r="Q198" s="74"/>
      <c r="R198" s="74"/>
      <c r="S198" s="73"/>
      <c r="T198" s="73"/>
      <c r="U198" s="73"/>
      <c r="V198" s="1144"/>
      <c r="W198" s="73"/>
      <c r="X198" s="73"/>
      <c r="Y198" s="73"/>
      <c r="Z198" s="73"/>
      <c r="AA198" s="73"/>
      <c r="AB198" s="73"/>
    </row>
    <row r="199" spans="1:28" ht="15.75" customHeight="1">
      <c r="A199" s="73"/>
      <c r="B199" s="73"/>
      <c r="C199" s="73"/>
      <c r="D199" s="73"/>
      <c r="E199" s="73"/>
      <c r="F199" s="590"/>
      <c r="G199" s="591"/>
      <c r="H199" s="988"/>
      <c r="I199" s="73"/>
      <c r="J199" s="73"/>
      <c r="K199" s="74"/>
      <c r="L199" s="74"/>
      <c r="M199" s="989"/>
      <c r="N199" s="74"/>
      <c r="O199" s="74"/>
      <c r="P199" s="74"/>
      <c r="Q199" s="74"/>
      <c r="R199" s="74"/>
      <c r="S199" s="73"/>
      <c r="T199" s="73"/>
      <c r="U199" s="73"/>
      <c r="V199" s="1144"/>
      <c r="W199" s="73"/>
      <c r="X199" s="73"/>
      <c r="Y199" s="73"/>
      <c r="Z199" s="73"/>
      <c r="AA199" s="73"/>
      <c r="AB199" s="73"/>
    </row>
    <row r="200" spans="1:28" ht="15.75" customHeight="1">
      <c r="A200" s="73"/>
      <c r="B200" s="73"/>
      <c r="C200" s="73"/>
      <c r="D200" s="73"/>
      <c r="E200" s="73"/>
      <c r="F200" s="590"/>
      <c r="G200" s="591"/>
      <c r="H200" s="988"/>
      <c r="I200" s="73"/>
      <c r="J200" s="73"/>
      <c r="K200" s="74"/>
      <c r="L200" s="74"/>
      <c r="M200" s="989"/>
      <c r="N200" s="74"/>
      <c r="O200" s="74"/>
      <c r="P200" s="74"/>
      <c r="Q200" s="74"/>
      <c r="R200" s="74"/>
      <c r="S200" s="73"/>
      <c r="T200" s="73"/>
      <c r="U200" s="73"/>
      <c r="V200" s="1144"/>
      <c r="W200" s="73"/>
      <c r="X200" s="73"/>
      <c r="Y200" s="73"/>
      <c r="Z200" s="73"/>
      <c r="AA200" s="73"/>
      <c r="AB200" s="73"/>
    </row>
    <row r="201" spans="1:28" ht="15.75" customHeight="1">
      <c r="A201" s="73"/>
      <c r="B201" s="73"/>
      <c r="C201" s="73"/>
      <c r="D201" s="73"/>
      <c r="E201" s="73"/>
      <c r="F201" s="590"/>
      <c r="G201" s="591"/>
      <c r="H201" s="988"/>
      <c r="I201" s="73"/>
      <c r="J201" s="73"/>
      <c r="K201" s="74"/>
      <c r="L201" s="74"/>
      <c r="M201" s="989"/>
      <c r="N201" s="74"/>
      <c r="O201" s="74"/>
      <c r="P201" s="74"/>
      <c r="Q201" s="74"/>
      <c r="R201" s="74"/>
      <c r="S201" s="73"/>
      <c r="T201" s="73"/>
      <c r="U201" s="73"/>
      <c r="V201" s="1144"/>
      <c r="W201" s="73"/>
      <c r="X201" s="73"/>
      <c r="Y201" s="73"/>
      <c r="Z201" s="73"/>
      <c r="AA201" s="73"/>
      <c r="AB201" s="73"/>
    </row>
    <row r="202" spans="1:28" ht="15.75" customHeight="1">
      <c r="A202" s="73"/>
      <c r="B202" s="73"/>
      <c r="C202" s="73"/>
      <c r="D202" s="73"/>
      <c r="E202" s="73"/>
      <c r="F202" s="590"/>
      <c r="G202" s="591"/>
      <c r="H202" s="988"/>
      <c r="I202" s="73"/>
      <c r="J202" s="73"/>
      <c r="K202" s="74"/>
      <c r="L202" s="74"/>
      <c r="M202" s="989"/>
      <c r="N202" s="74"/>
      <c r="O202" s="74"/>
      <c r="P202" s="74"/>
      <c r="Q202" s="74"/>
      <c r="R202" s="74"/>
      <c r="S202" s="73"/>
      <c r="T202" s="73"/>
      <c r="U202" s="73"/>
      <c r="V202" s="1144"/>
      <c r="W202" s="73"/>
      <c r="X202" s="73"/>
      <c r="Y202" s="73"/>
      <c r="Z202" s="73"/>
      <c r="AA202" s="73"/>
      <c r="AB202" s="73"/>
    </row>
    <row r="203" spans="1:28" ht="15.75" customHeight="1">
      <c r="A203" s="73"/>
      <c r="B203" s="73"/>
      <c r="C203" s="73"/>
      <c r="D203" s="73"/>
      <c r="E203" s="73"/>
      <c r="F203" s="590"/>
      <c r="G203" s="591"/>
      <c r="H203" s="988"/>
      <c r="I203" s="73"/>
      <c r="J203" s="73"/>
      <c r="K203" s="74"/>
      <c r="L203" s="74"/>
      <c r="M203" s="989"/>
      <c r="N203" s="74"/>
      <c r="O203" s="74"/>
      <c r="P203" s="74"/>
      <c r="Q203" s="74"/>
      <c r="R203" s="74"/>
      <c r="S203" s="73"/>
      <c r="T203" s="73"/>
      <c r="U203" s="73"/>
      <c r="V203" s="1144"/>
      <c r="W203" s="73"/>
      <c r="X203" s="73"/>
      <c r="Y203" s="73"/>
      <c r="Z203" s="73"/>
      <c r="AA203" s="73"/>
      <c r="AB203" s="73"/>
    </row>
    <row r="204" spans="1:28" ht="15.75" customHeight="1">
      <c r="A204" s="73"/>
      <c r="B204" s="73"/>
      <c r="C204" s="73"/>
      <c r="D204" s="73"/>
      <c r="E204" s="73"/>
      <c r="F204" s="590"/>
      <c r="G204" s="591"/>
      <c r="H204" s="988"/>
      <c r="I204" s="73"/>
      <c r="J204" s="73"/>
      <c r="K204" s="74"/>
      <c r="L204" s="74"/>
      <c r="M204" s="989"/>
      <c r="N204" s="74"/>
      <c r="O204" s="74"/>
      <c r="P204" s="74"/>
      <c r="Q204" s="74"/>
      <c r="R204" s="74"/>
      <c r="S204" s="73"/>
      <c r="T204" s="73"/>
      <c r="U204" s="73"/>
      <c r="V204" s="1144"/>
      <c r="W204" s="73"/>
      <c r="X204" s="73"/>
      <c r="Y204" s="73"/>
      <c r="Z204" s="73"/>
      <c r="AA204" s="73"/>
      <c r="AB204" s="73"/>
    </row>
    <row r="205" spans="1:28" ht="15.75" customHeight="1">
      <c r="A205" s="73"/>
      <c r="B205" s="73"/>
      <c r="C205" s="73"/>
      <c r="D205" s="73"/>
      <c r="E205" s="73"/>
      <c r="F205" s="590"/>
      <c r="G205" s="591"/>
      <c r="H205" s="988"/>
      <c r="I205" s="73"/>
      <c r="J205" s="73"/>
      <c r="K205" s="74"/>
      <c r="L205" s="74"/>
      <c r="M205" s="989"/>
      <c r="N205" s="74"/>
      <c r="O205" s="74"/>
      <c r="P205" s="74"/>
      <c r="Q205" s="74"/>
      <c r="R205" s="74"/>
      <c r="S205" s="73"/>
      <c r="T205" s="73"/>
      <c r="U205" s="73"/>
      <c r="V205" s="1144"/>
      <c r="W205" s="73"/>
      <c r="X205" s="73"/>
      <c r="Y205" s="73"/>
      <c r="Z205" s="73"/>
      <c r="AA205" s="73"/>
      <c r="AB205" s="73"/>
    </row>
    <row r="206" spans="1:28" ht="15.75" customHeight="1">
      <c r="A206" s="73"/>
      <c r="B206" s="73"/>
      <c r="C206" s="73"/>
      <c r="D206" s="73"/>
      <c r="E206" s="73"/>
      <c r="F206" s="590"/>
      <c r="G206" s="591"/>
      <c r="H206" s="988"/>
      <c r="I206" s="73"/>
      <c r="J206" s="73"/>
      <c r="K206" s="74"/>
      <c r="L206" s="74"/>
      <c r="M206" s="989"/>
      <c r="N206" s="74"/>
      <c r="O206" s="74"/>
      <c r="P206" s="74"/>
      <c r="Q206" s="74"/>
      <c r="R206" s="74"/>
      <c r="S206" s="73"/>
      <c r="T206" s="73"/>
      <c r="U206" s="73"/>
      <c r="V206" s="1144"/>
      <c r="W206" s="73"/>
      <c r="X206" s="73"/>
      <c r="Y206" s="73"/>
      <c r="Z206" s="73"/>
      <c r="AA206" s="73"/>
      <c r="AB206" s="73"/>
    </row>
    <row r="207" spans="1:28" ht="15.75" customHeight="1">
      <c r="A207" s="73"/>
      <c r="B207" s="73"/>
      <c r="C207" s="73"/>
      <c r="D207" s="73"/>
      <c r="E207" s="73"/>
      <c r="F207" s="590"/>
      <c r="G207" s="591"/>
      <c r="H207" s="988"/>
      <c r="I207" s="73"/>
      <c r="J207" s="73"/>
      <c r="K207" s="74"/>
      <c r="L207" s="74"/>
      <c r="M207" s="989"/>
      <c r="N207" s="74"/>
      <c r="O207" s="74"/>
      <c r="P207" s="74"/>
      <c r="Q207" s="74"/>
      <c r="R207" s="74"/>
      <c r="S207" s="73"/>
      <c r="T207" s="73"/>
      <c r="U207" s="73"/>
      <c r="V207" s="1144"/>
      <c r="W207" s="73"/>
      <c r="X207" s="73"/>
      <c r="Y207" s="73"/>
      <c r="Z207" s="73"/>
      <c r="AA207" s="73"/>
      <c r="AB207" s="73"/>
    </row>
    <row r="208" spans="1:28" ht="15.75" customHeight="1">
      <c r="A208" s="73"/>
      <c r="B208" s="73"/>
      <c r="C208" s="73"/>
      <c r="D208" s="73"/>
      <c r="E208" s="73"/>
      <c r="F208" s="590"/>
      <c r="G208" s="591"/>
      <c r="H208" s="988"/>
      <c r="I208" s="73"/>
      <c r="J208" s="73"/>
      <c r="K208" s="74"/>
      <c r="L208" s="74"/>
      <c r="M208" s="989"/>
      <c r="N208" s="74"/>
      <c r="O208" s="74"/>
      <c r="P208" s="74"/>
      <c r="Q208" s="74"/>
      <c r="R208" s="74"/>
      <c r="S208" s="73"/>
      <c r="T208" s="73"/>
      <c r="U208" s="73"/>
      <c r="V208" s="1144"/>
      <c r="W208" s="73"/>
      <c r="X208" s="73"/>
      <c r="Y208" s="73"/>
      <c r="Z208" s="73"/>
      <c r="AA208" s="73"/>
      <c r="AB208" s="73"/>
    </row>
    <row r="209" spans="1:28" ht="15.75" customHeight="1">
      <c r="A209" s="73"/>
      <c r="B209" s="73"/>
      <c r="C209" s="73"/>
      <c r="D209" s="73"/>
      <c r="E209" s="73"/>
      <c r="F209" s="590"/>
      <c r="G209" s="591"/>
      <c r="H209" s="988"/>
      <c r="I209" s="73"/>
      <c r="J209" s="73"/>
      <c r="K209" s="74"/>
      <c r="L209" s="74"/>
      <c r="M209" s="989"/>
      <c r="N209" s="74"/>
      <c r="O209" s="74"/>
      <c r="P209" s="74"/>
      <c r="Q209" s="74"/>
      <c r="R209" s="74"/>
      <c r="S209" s="73"/>
      <c r="T209" s="73"/>
      <c r="U209" s="73"/>
      <c r="V209" s="1144"/>
      <c r="W209" s="73"/>
      <c r="X209" s="73"/>
      <c r="Y209" s="73"/>
      <c r="Z209" s="73"/>
      <c r="AA209" s="73"/>
      <c r="AB209" s="73"/>
    </row>
    <row r="210" spans="1:28" ht="15.75" customHeight="1">
      <c r="A210" s="73"/>
      <c r="B210" s="73"/>
      <c r="C210" s="73"/>
      <c r="D210" s="73"/>
      <c r="E210" s="73"/>
      <c r="F210" s="590"/>
      <c r="G210" s="591"/>
      <c r="H210" s="988"/>
      <c r="I210" s="73"/>
      <c r="J210" s="73"/>
      <c r="K210" s="74"/>
      <c r="L210" s="74"/>
      <c r="M210" s="989"/>
      <c r="N210" s="74"/>
      <c r="O210" s="74"/>
      <c r="P210" s="74"/>
      <c r="Q210" s="74"/>
      <c r="R210" s="74"/>
      <c r="S210" s="73"/>
      <c r="T210" s="73"/>
      <c r="U210" s="73"/>
      <c r="V210" s="1144"/>
      <c r="W210" s="73"/>
      <c r="X210" s="73"/>
      <c r="Y210" s="73"/>
      <c r="Z210" s="73"/>
      <c r="AA210" s="73"/>
      <c r="AB210" s="73"/>
    </row>
    <row r="211" spans="1:28" ht="15.75" customHeight="1">
      <c r="A211" s="73"/>
      <c r="B211" s="73"/>
      <c r="C211" s="73"/>
      <c r="D211" s="73"/>
      <c r="E211" s="73"/>
      <c r="F211" s="590"/>
      <c r="G211" s="591"/>
      <c r="H211" s="988"/>
      <c r="I211" s="73"/>
      <c r="J211" s="73"/>
      <c r="K211" s="74"/>
      <c r="L211" s="74"/>
      <c r="M211" s="989"/>
      <c r="N211" s="74"/>
      <c r="O211" s="74"/>
      <c r="P211" s="74"/>
      <c r="Q211" s="74"/>
      <c r="R211" s="74"/>
      <c r="S211" s="73"/>
      <c r="T211" s="73"/>
      <c r="U211" s="73"/>
      <c r="V211" s="1144"/>
      <c r="W211" s="73"/>
      <c r="X211" s="73"/>
      <c r="Y211" s="73"/>
      <c r="Z211" s="73"/>
      <c r="AA211" s="73"/>
      <c r="AB211" s="73"/>
    </row>
    <row r="212" spans="1:28" ht="15.75" customHeight="1">
      <c r="A212" s="73"/>
      <c r="B212" s="73"/>
      <c r="C212" s="73"/>
      <c r="D212" s="73"/>
      <c r="E212" s="73"/>
      <c r="F212" s="590"/>
      <c r="G212" s="591"/>
      <c r="H212" s="988"/>
      <c r="I212" s="73"/>
      <c r="J212" s="73"/>
      <c r="K212" s="74"/>
      <c r="L212" s="74"/>
      <c r="M212" s="989"/>
      <c r="N212" s="74"/>
      <c r="O212" s="74"/>
      <c r="P212" s="74"/>
      <c r="Q212" s="74"/>
      <c r="R212" s="74"/>
      <c r="S212" s="73"/>
      <c r="T212" s="73"/>
      <c r="U212" s="73"/>
      <c r="V212" s="1144"/>
      <c r="W212" s="73"/>
      <c r="X212" s="73"/>
      <c r="Y212" s="73"/>
      <c r="Z212" s="73"/>
      <c r="AA212" s="73"/>
      <c r="AB212" s="73"/>
    </row>
    <row r="213" spans="1:28" ht="15.75" customHeight="1">
      <c r="A213" s="73"/>
      <c r="B213" s="73"/>
      <c r="C213" s="73"/>
      <c r="D213" s="73"/>
      <c r="E213" s="73"/>
      <c r="F213" s="590"/>
      <c r="G213" s="591"/>
      <c r="H213" s="988"/>
      <c r="I213" s="73"/>
      <c r="J213" s="73"/>
      <c r="K213" s="74"/>
      <c r="L213" s="74"/>
      <c r="M213" s="989"/>
      <c r="N213" s="74"/>
      <c r="O213" s="74"/>
      <c r="P213" s="74"/>
      <c r="Q213" s="74"/>
      <c r="R213" s="74"/>
      <c r="S213" s="73"/>
      <c r="T213" s="73"/>
      <c r="U213" s="73"/>
      <c r="V213" s="1144"/>
      <c r="W213" s="73"/>
      <c r="X213" s="73"/>
      <c r="Y213" s="73"/>
      <c r="Z213" s="73"/>
      <c r="AA213" s="73"/>
      <c r="AB213" s="73"/>
    </row>
    <row r="214" spans="1:28" ht="15.75" customHeight="1">
      <c r="A214" s="73"/>
      <c r="B214" s="73"/>
      <c r="C214" s="73"/>
      <c r="D214" s="73"/>
      <c r="E214" s="73"/>
      <c r="F214" s="590"/>
      <c r="G214" s="591"/>
      <c r="H214" s="988"/>
      <c r="I214" s="73"/>
      <c r="J214" s="73"/>
      <c r="K214" s="74"/>
      <c r="L214" s="74"/>
      <c r="M214" s="989"/>
      <c r="N214" s="74"/>
      <c r="O214" s="74"/>
      <c r="P214" s="74"/>
      <c r="Q214" s="74"/>
      <c r="R214" s="74"/>
      <c r="S214" s="73"/>
      <c r="T214" s="73"/>
      <c r="U214" s="73"/>
      <c r="V214" s="1144"/>
      <c r="W214" s="73"/>
      <c r="X214" s="73"/>
      <c r="Y214" s="73"/>
      <c r="Z214" s="73"/>
      <c r="AA214" s="73"/>
      <c r="AB214" s="73"/>
    </row>
    <row r="215" spans="1:28" ht="15.75" customHeight="1">
      <c r="A215" s="73"/>
      <c r="B215" s="73"/>
      <c r="C215" s="73"/>
      <c r="D215" s="73"/>
      <c r="E215" s="73"/>
      <c r="F215" s="590"/>
      <c r="G215" s="591"/>
      <c r="H215" s="988"/>
      <c r="I215" s="73"/>
      <c r="J215" s="73"/>
      <c r="K215" s="74"/>
      <c r="L215" s="74"/>
      <c r="M215" s="989"/>
      <c r="N215" s="74"/>
      <c r="O215" s="74"/>
      <c r="P215" s="74"/>
      <c r="Q215" s="74"/>
      <c r="R215" s="74"/>
      <c r="S215" s="73"/>
      <c r="T215" s="73"/>
      <c r="U215" s="73"/>
      <c r="V215" s="1144"/>
      <c r="W215" s="73"/>
      <c r="X215" s="73"/>
      <c r="Y215" s="73"/>
      <c r="Z215" s="73"/>
      <c r="AA215" s="73"/>
      <c r="AB215" s="73"/>
    </row>
    <row r="216" spans="1:28" ht="15.75" customHeight="1">
      <c r="A216" s="73"/>
      <c r="B216" s="73"/>
      <c r="C216" s="73"/>
      <c r="D216" s="73"/>
      <c r="E216" s="73"/>
      <c r="F216" s="590"/>
      <c r="G216" s="591"/>
      <c r="H216" s="988"/>
      <c r="I216" s="73"/>
      <c r="J216" s="73"/>
      <c r="K216" s="74"/>
      <c r="L216" s="74"/>
      <c r="M216" s="989"/>
      <c r="N216" s="74"/>
      <c r="O216" s="74"/>
      <c r="P216" s="74"/>
      <c r="Q216" s="74"/>
      <c r="R216" s="74"/>
      <c r="S216" s="73"/>
      <c r="T216" s="73"/>
      <c r="U216" s="73"/>
      <c r="V216" s="1144"/>
      <c r="W216" s="73"/>
      <c r="X216" s="73"/>
      <c r="Y216" s="73"/>
      <c r="Z216" s="73"/>
      <c r="AA216" s="73"/>
      <c r="AB216" s="73"/>
    </row>
    <row r="217" spans="1:28" ht="15.75" customHeight="1">
      <c r="A217" s="73"/>
      <c r="B217" s="73"/>
      <c r="C217" s="73"/>
      <c r="D217" s="73"/>
      <c r="E217" s="73"/>
      <c r="F217" s="590"/>
      <c r="G217" s="591"/>
      <c r="H217" s="988"/>
      <c r="I217" s="73"/>
      <c r="J217" s="73"/>
      <c r="K217" s="74"/>
      <c r="L217" s="74"/>
      <c r="M217" s="989"/>
      <c r="N217" s="74"/>
      <c r="O217" s="74"/>
      <c r="P217" s="74"/>
      <c r="Q217" s="74"/>
      <c r="R217" s="74"/>
      <c r="S217" s="73"/>
      <c r="T217" s="73"/>
      <c r="U217" s="73"/>
      <c r="V217" s="1144"/>
      <c r="W217" s="73"/>
      <c r="X217" s="73"/>
      <c r="Y217" s="73"/>
      <c r="Z217" s="73"/>
      <c r="AA217" s="73"/>
      <c r="AB217" s="73"/>
    </row>
    <row r="218" spans="1:28" ht="15.75" customHeight="1">
      <c r="A218" s="73"/>
      <c r="B218" s="73"/>
      <c r="C218" s="73"/>
      <c r="D218" s="73"/>
      <c r="E218" s="73"/>
      <c r="F218" s="590"/>
      <c r="G218" s="591"/>
      <c r="H218" s="988"/>
      <c r="I218" s="73"/>
      <c r="J218" s="73"/>
      <c r="K218" s="74"/>
      <c r="L218" s="74"/>
      <c r="M218" s="989"/>
      <c r="N218" s="74"/>
      <c r="O218" s="74"/>
      <c r="P218" s="74"/>
      <c r="Q218" s="74"/>
      <c r="R218" s="74"/>
      <c r="S218" s="73"/>
      <c r="T218" s="73"/>
      <c r="U218" s="73"/>
      <c r="V218" s="1144"/>
      <c r="W218" s="73"/>
      <c r="X218" s="73"/>
      <c r="Y218" s="73"/>
      <c r="Z218" s="73"/>
      <c r="AA218" s="73"/>
      <c r="AB218" s="73"/>
    </row>
    <row r="219" spans="1:28" ht="15.75" customHeight="1">
      <c r="A219" s="73"/>
      <c r="B219" s="73"/>
      <c r="C219" s="73"/>
      <c r="D219" s="73"/>
      <c r="E219" s="73"/>
      <c r="F219" s="590"/>
      <c r="G219" s="591"/>
      <c r="H219" s="988"/>
      <c r="I219" s="73"/>
      <c r="J219" s="73"/>
      <c r="K219" s="74"/>
      <c r="L219" s="74"/>
      <c r="M219" s="989"/>
      <c r="N219" s="74"/>
      <c r="O219" s="74"/>
      <c r="P219" s="74"/>
      <c r="Q219" s="74"/>
      <c r="R219" s="74"/>
      <c r="S219" s="73"/>
      <c r="T219" s="73"/>
      <c r="U219" s="73"/>
      <c r="V219" s="1144"/>
      <c r="W219" s="73"/>
      <c r="X219" s="73"/>
      <c r="Y219" s="73"/>
      <c r="Z219" s="73"/>
      <c r="AA219" s="73"/>
      <c r="AB219" s="73"/>
    </row>
    <row r="220" spans="1:28" ht="15.75" customHeight="1">
      <c r="A220" s="73"/>
      <c r="B220" s="73"/>
      <c r="C220" s="73"/>
      <c r="D220" s="73"/>
      <c r="E220" s="73"/>
      <c r="F220" s="590"/>
      <c r="G220" s="591"/>
      <c r="H220" s="988"/>
      <c r="I220" s="73"/>
      <c r="J220" s="73"/>
      <c r="K220" s="74"/>
      <c r="L220" s="74"/>
      <c r="M220" s="989"/>
      <c r="N220" s="74"/>
      <c r="O220" s="74"/>
      <c r="P220" s="74"/>
      <c r="Q220" s="74"/>
      <c r="R220" s="74"/>
      <c r="S220" s="73"/>
      <c r="T220" s="73"/>
      <c r="U220" s="73"/>
      <c r="V220" s="1144"/>
      <c r="W220" s="73"/>
      <c r="X220" s="73"/>
      <c r="Y220" s="73"/>
      <c r="Z220" s="73"/>
      <c r="AA220" s="73"/>
      <c r="AB220" s="73"/>
    </row>
    <row r="221" spans="1:28" ht="15.75" customHeight="1">
      <c r="A221" s="73"/>
      <c r="B221" s="73"/>
      <c r="C221" s="73"/>
      <c r="D221" s="73"/>
      <c r="E221" s="73"/>
      <c r="F221" s="590"/>
      <c r="G221" s="591"/>
      <c r="H221" s="988"/>
      <c r="I221" s="73"/>
      <c r="J221" s="73"/>
      <c r="K221" s="74"/>
      <c r="L221" s="74"/>
      <c r="M221" s="989"/>
      <c r="N221" s="74"/>
      <c r="O221" s="74"/>
      <c r="P221" s="74"/>
      <c r="Q221" s="74"/>
      <c r="R221" s="74"/>
      <c r="S221" s="73"/>
      <c r="T221" s="73"/>
      <c r="U221" s="73"/>
      <c r="V221" s="1144"/>
      <c r="W221" s="73"/>
      <c r="X221" s="73"/>
      <c r="Y221" s="73"/>
      <c r="Z221" s="73"/>
      <c r="AA221" s="73"/>
      <c r="AB221" s="73"/>
    </row>
    <row r="222" spans="1:28" ht="15.75" customHeight="1">
      <c r="A222" s="73"/>
      <c r="B222" s="73"/>
      <c r="C222" s="73"/>
      <c r="D222" s="73"/>
      <c r="E222" s="73"/>
      <c r="F222" s="590"/>
      <c r="G222" s="591"/>
      <c r="H222" s="988"/>
      <c r="I222" s="73"/>
      <c r="J222" s="73"/>
      <c r="K222" s="74"/>
      <c r="L222" s="74"/>
      <c r="M222" s="989"/>
      <c r="N222" s="74"/>
      <c r="O222" s="74"/>
      <c r="P222" s="74"/>
      <c r="Q222" s="74"/>
      <c r="R222" s="74"/>
      <c r="S222" s="73"/>
      <c r="T222" s="73"/>
      <c r="U222" s="73"/>
      <c r="V222" s="1144"/>
      <c r="W222" s="73"/>
      <c r="X222" s="73"/>
      <c r="Y222" s="73"/>
      <c r="Z222" s="73"/>
      <c r="AA222" s="73"/>
      <c r="AB222" s="73"/>
    </row>
    <row r="223" spans="1:28" ht="15.75" customHeight="1">
      <c r="A223" s="73"/>
      <c r="B223" s="73"/>
      <c r="C223" s="73"/>
      <c r="D223" s="73"/>
      <c r="E223" s="73"/>
      <c r="F223" s="590"/>
      <c r="G223" s="591"/>
      <c r="H223" s="988"/>
      <c r="I223" s="73"/>
      <c r="J223" s="73"/>
      <c r="K223" s="74"/>
      <c r="L223" s="74"/>
      <c r="M223" s="989"/>
      <c r="N223" s="74"/>
      <c r="O223" s="74"/>
      <c r="P223" s="74"/>
      <c r="Q223" s="74"/>
      <c r="R223" s="74"/>
      <c r="S223" s="73"/>
      <c r="T223" s="73"/>
      <c r="U223" s="73"/>
      <c r="V223" s="1144"/>
      <c r="W223" s="73"/>
      <c r="X223" s="73"/>
      <c r="Y223" s="73"/>
      <c r="Z223" s="73"/>
      <c r="AA223" s="73"/>
      <c r="AB223" s="73"/>
    </row>
    <row r="224" spans="1:28" ht="15.75" customHeight="1">
      <c r="A224" s="73"/>
      <c r="B224" s="73"/>
      <c r="C224" s="73"/>
      <c r="D224" s="73"/>
      <c r="E224" s="73"/>
      <c r="F224" s="590"/>
      <c r="G224" s="591"/>
      <c r="H224" s="988"/>
      <c r="I224" s="73"/>
      <c r="J224" s="73"/>
      <c r="K224" s="74"/>
      <c r="L224" s="74"/>
      <c r="M224" s="989"/>
      <c r="N224" s="74"/>
      <c r="O224" s="74"/>
      <c r="P224" s="74"/>
      <c r="Q224" s="74"/>
      <c r="R224" s="74"/>
      <c r="S224" s="73"/>
      <c r="T224" s="73"/>
      <c r="U224" s="73"/>
      <c r="V224" s="1144"/>
      <c r="W224" s="73"/>
      <c r="X224" s="73"/>
      <c r="Y224" s="73"/>
      <c r="Z224" s="73"/>
      <c r="AA224" s="73"/>
      <c r="AB224" s="73"/>
    </row>
    <row r="225" spans="1:28" ht="15.75" customHeight="1">
      <c r="A225" s="73"/>
      <c r="B225" s="73"/>
      <c r="C225" s="73"/>
      <c r="D225" s="73"/>
      <c r="E225" s="73"/>
      <c r="F225" s="590"/>
      <c r="G225" s="591"/>
      <c r="H225" s="988"/>
      <c r="I225" s="73"/>
      <c r="J225" s="73"/>
      <c r="K225" s="74"/>
      <c r="L225" s="74"/>
      <c r="M225" s="989"/>
      <c r="N225" s="74"/>
      <c r="O225" s="74"/>
      <c r="P225" s="74"/>
      <c r="Q225" s="74"/>
      <c r="R225" s="74"/>
      <c r="S225" s="73"/>
      <c r="T225" s="73"/>
      <c r="U225" s="73"/>
      <c r="V225" s="1144"/>
      <c r="W225" s="73"/>
      <c r="X225" s="73"/>
      <c r="Y225" s="73"/>
      <c r="Z225" s="73"/>
      <c r="AA225" s="73"/>
      <c r="AB225" s="73"/>
    </row>
    <row r="226" spans="1:28" ht="15.75" customHeight="1">
      <c r="A226" s="73"/>
      <c r="B226" s="73"/>
      <c r="C226" s="73"/>
      <c r="D226" s="73"/>
      <c r="E226" s="73"/>
      <c r="F226" s="590"/>
      <c r="G226" s="591"/>
      <c r="H226" s="988"/>
      <c r="I226" s="73"/>
      <c r="J226" s="73"/>
      <c r="K226" s="74"/>
      <c r="L226" s="74"/>
      <c r="M226" s="989"/>
      <c r="N226" s="74"/>
      <c r="O226" s="74"/>
      <c r="P226" s="74"/>
      <c r="Q226" s="74"/>
      <c r="R226" s="74"/>
      <c r="S226" s="73"/>
      <c r="T226" s="73"/>
      <c r="U226" s="73"/>
      <c r="V226" s="1144"/>
      <c r="W226" s="73"/>
      <c r="X226" s="73"/>
      <c r="Y226" s="73"/>
      <c r="Z226" s="73"/>
      <c r="AA226" s="73"/>
      <c r="AB226" s="73"/>
    </row>
    <row r="227" spans="1:28" ht="15.75" customHeight="1">
      <c r="A227" s="73"/>
      <c r="B227" s="73"/>
      <c r="C227" s="73"/>
      <c r="D227" s="73"/>
      <c r="E227" s="73"/>
      <c r="F227" s="590"/>
      <c r="G227" s="591"/>
      <c r="H227" s="988"/>
      <c r="I227" s="73"/>
      <c r="J227" s="73"/>
      <c r="K227" s="74"/>
      <c r="L227" s="74"/>
      <c r="M227" s="989"/>
      <c r="N227" s="74"/>
      <c r="O227" s="74"/>
      <c r="P227" s="74"/>
      <c r="Q227" s="74"/>
      <c r="R227" s="74"/>
      <c r="S227" s="73"/>
      <c r="T227" s="73"/>
      <c r="U227" s="73"/>
      <c r="V227" s="1144"/>
      <c r="W227" s="73"/>
      <c r="X227" s="73"/>
      <c r="Y227" s="73"/>
      <c r="Z227" s="73"/>
      <c r="AA227" s="73"/>
      <c r="AB227" s="73"/>
    </row>
    <row r="228" spans="1:28" ht="15.75" customHeight="1">
      <c r="A228" s="73"/>
      <c r="B228" s="73"/>
      <c r="C228" s="73"/>
      <c r="D228" s="73"/>
      <c r="E228" s="73"/>
      <c r="F228" s="590"/>
      <c r="G228" s="591"/>
      <c r="H228" s="988"/>
      <c r="I228" s="73"/>
      <c r="J228" s="73"/>
      <c r="K228" s="74"/>
      <c r="L228" s="74"/>
      <c r="M228" s="989"/>
      <c r="N228" s="74"/>
      <c r="O228" s="74"/>
      <c r="P228" s="74"/>
      <c r="Q228" s="74"/>
      <c r="R228" s="74"/>
      <c r="S228" s="73"/>
      <c r="T228" s="73"/>
      <c r="U228" s="73"/>
      <c r="V228" s="1144"/>
      <c r="W228" s="73"/>
      <c r="X228" s="73"/>
      <c r="Y228" s="73"/>
      <c r="Z228" s="73"/>
      <c r="AA228" s="73"/>
      <c r="AB228" s="73"/>
    </row>
    <row r="229" spans="1:28" ht="15.75" customHeight="1">
      <c r="A229" s="73"/>
      <c r="B229" s="73"/>
      <c r="C229" s="73"/>
      <c r="D229" s="73"/>
      <c r="E229" s="73"/>
      <c r="F229" s="590"/>
      <c r="G229" s="591"/>
      <c r="H229" s="988"/>
      <c r="I229" s="73"/>
      <c r="J229" s="73"/>
      <c r="K229" s="74"/>
      <c r="L229" s="74"/>
      <c r="M229" s="989"/>
      <c r="N229" s="74"/>
      <c r="O229" s="74"/>
      <c r="P229" s="74"/>
      <c r="Q229" s="74"/>
      <c r="R229" s="74"/>
      <c r="S229" s="73"/>
      <c r="T229" s="73"/>
      <c r="U229" s="73"/>
      <c r="V229" s="1144"/>
      <c r="W229" s="73"/>
      <c r="X229" s="73"/>
      <c r="Y229" s="73"/>
      <c r="Z229" s="73"/>
      <c r="AA229" s="73"/>
      <c r="AB229" s="73"/>
    </row>
    <row r="230" spans="1:28" ht="15.75" customHeight="1">
      <c r="A230" s="73"/>
      <c r="B230" s="73"/>
      <c r="C230" s="73"/>
      <c r="D230" s="73"/>
      <c r="E230" s="73"/>
      <c r="F230" s="590"/>
      <c r="G230" s="591"/>
      <c r="H230" s="988"/>
      <c r="I230" s="73"/>
      <c r="J230" s="73"/>
      <c r="K230" s="74"/>
      <c r="L230" s="74"/>
      <c r="M230" s="989"/>
      <c r="N230" s="74"/>
      <c r="O230" s="74"/>
      <c r="P230" s="74"/>
      <c r="Q230" s="74"/>
      <c r="R230" s="74"/>
      <c r="S230" s="73"/>
      <c r="T230" s="73"/>
      <c r="U230" s="73"/>
      <c r="V230" s="1144"/>
      <c r="W230" s="73"/>
      <c r="X230" s="73"/>
      <c r="Y230" s="73"/>
      <c r="Z230" s="73"/>
      <c r="AA230" s="73"/>
      <c r="AB230" s="73"/>
    </row>
    <row r="231" spans="1:28" ht="15.75" customHeight="1">
      <c r="A231" s="73"/>
      <c r="B231" s="73"/>
      <c r="C231" s="73"/>
      <c r="D231" s="73"/>
      <c r="E231" s="73"/>
      <c r="F231" s="590"/>
      <c r="G231" s="591"/>
      <c r="H231" s="988"/>
      <c r="I231" s="73"/>
      <c r="J231" s="73"/>
      <c r="K231" s="74"/>
      <c r="L231" s="74"/>
      <c r="M231" s="989"/>
      <c r="N231" s="74"/>
      <c r="O231" s="74"/>
      <c r="P231" s="74"/>
      <c r="Q231" s="74"/>
      <c r="R231" s="74"/>
      <c r="S231" s="73"/>
      <c r="T231" s="73"/>
      <c r="U231" s="73"/>
      <c r="V231" s="1144"/>
      <c r="W231" s="73"/>
      <c r="X231" s="73"/>
      <c r="Y231" s="73"/>
      <c r="Z231" s="73"/>
      <c r="AA231" s="73"/>
      <c r="AB231" s="73"/>
    </row>
    <row r="232" spans="1:28" ht="15.75" customHeight="1">
      <c r="A232" s="73"/>
      <c r="B232" s="73"/>
      <c r="C232" s="73"/>
      <c r="D232" s="73"/>
      <c r="E232" s="73"/>
      <c r="F232" s="590"/>
      <c r="G232" s="591"/>
      <c r="H232" s="988"/>
      <c r="I232" s="73"/>
      <c r="J232" s="73"/>
      <c r="K232" s="74"/>
      <c r="L232" s="74"/>
      <c r="M232" s="989"/>
      <c r="N232" s="74"/>
      <c r="O232" s="74"/>
      <c r="P232" s="74"/>
      <c r="Q232" s="74"/>
      <c r="R232" s="74"/>
      <c r="S232" s="73"/>
      <c r="T232" s="73"/>
      <c r="U232" s="73"/>
      <c r="V232" s="1144"/>
      <c r="W232" s="73"/>
      <c r="X232" s="73"/>
      <c r="Y232" s="73"/>
      <c r="Z232" s="73"/>
      <c r="AA232" s="73"/>
      <c r="AB232" s="73"/>
    </row>
    <row r="233" spans="1:28" ht="15.75" customHeight="1">
      <c r="A233" s="73"/>
      <c r="B233" s="73"/>
      <c r="C233" s="73"/>
      <c r="D233" s="73"/>
      <c r="E233" s="73"/>
      <c r="F233" s="590"/>
      <c r="G233" s="591"/>
      <c r="H233" s="988"/>
      <c r="I233" s="73"/>
      <c r="J233" s="73"/>
      <c r="K233" s="74"/>
      <c r="L233" s="74"/>
      <c r="M233" s="989"/>
      <c r="N233" s="74"/>
      <c r="O233" s="74"/>
      <c r="P233" s="74"/>
      <c r="Q233" s="74"/>
      <c r="R233" s="74"/>
      <c r="S233" s="73"/>
      <c r="T233" s="73"/>
      <c r="U233" s="73"/>
      <c r="V233" s="1144"/>
      <c r="W233" s="73"/>
      <c r="X233" s="73"/>
      <c r="Y233" s="73"/>
      <c r="Z233" s="73"/>
      <c r="AA233" s="73"/>
      <c r="AB233" s="73"/>
    </row>
    <row r="234" spans="1:28" ht="15.75" customHeight="1">
      <c r="A234" s="73"/>
      <c r="B234" s="73"/>
      <c r="C234" s="73"/>
      <c r="D234" s="73"/>
      <c r="E234" s="73"/>
      <c r="F234" s="590"/>
      <c r="G234" s="591"/>
      <c r="H234" s="988"/>
      <c r="I234" s="73"/>
      <c r="J234" s="73"/>
      <c r="K234" s="74"/>
      <c r="L234" s="74"/>
      <c r="M234" s="989"/>
      <c r="N234" s="74"/>
      <c r="O234" s="74"/>
      <c r="P234" s="74"/>
      <c r="Q234" s="74"/>
      <c r="R234" s="74"/>
      <c r="S234" s="73"/>
      <c r="T234" s="73"/>
      <c r="U234" s="73"/>
      <c r="V234" s="1144"/>
      <c r="W234" s="73"/>
      <c r="X234" s="73"/>
      <c r="Y234" s="73"/>
      <c r="Z234" s="73"/>
      <c r="AA234" s="73"/>
      <c r="AB234" s="73"/>
    </row>
    <row r="235" spans="1:28" ht="15.75" customHeight="1">
      <c r="A235" s="73"/>
      <c r="B235" s="73"/>
      <c r="C235" s="73"/>
      <c r="D235" s="73"/>
      <c r="E235" s="73"/>
      <c r="F235" s="590"/>
      <c r="G235" s="591"/>
      <c r="H235" s="988"/>
      <c r="I235" s="73"/>
      <c r="J235" s="73"/>
      <c r="K235" s="74"/>
      <c r="L235" s="74"/>
      <c r="M235" s="989"/>
      <c r="N235" s="74"/>
      <c r="O235" s="74"/>
      <c r="P235" s="74"/>
      <c r="Q235" s="74"/>
      <c r="R235" s="74"/>
      <c r="S235" s="73"/>
      <c r="T235" s="73"/>
      <c r="U235" s="73"/>
      <c r="V235" s="1144"/>
      <c r="W235" s="73"/>
      <c r="X235" s="73"/>
      <c r="Y235" s="73"/>
      <c r="Z235" s="73"/>
      <c r="AA235" s="73"/>
      <c r="AB235" s="73"/>
    </row>
    <row r="236" spans="1:28" ht="15.75" customHeight="1">
      <c r="A236" s="73"/>
      <c r="B236" s="73"/>
      <c r="C236" s="73"/>
      <c r="D236" s="73"/>
      <c r="E236" s="73"/>
      <c r="F236" s="590"/>
      <c r="G236" s="591"/>
      <c r="H236" s="988"/>
      <c r="I236" s="73"/>
      <c r="J236" s="73"/>
      <c r="K236" s="74"/>
      <c r="L236" s="74"/>
      <c r="M236" s="989"/>
      <c r="N236" s="74"/>
      <c r="O236" s="74"/>
      <c r="P236" s="74"/>
      <c r="Q236" s="74"/>
      <c r="R236" s="74"/>
      <c r="S236" s="73"/>
      <c r="T236" s="73"/>
      <c r="U236" s="73"/>
      <c r="V236" s="1144"/>
      <c r="W236" s="73"/>
      <c r="X236" s="73"/>
      <c r="Y236" s="73"/>
      <c r="Z236" s="73"/>
      <c r="AA236" s="73"/>
      <c r="AB236" s="73"/>
    </row>
    <row r="237" spans="1:28" ht="15.75" customHeight="1">
      <c r="A237" s="73"/>
      <c r="B237" s="73"/>
      <c r="C237" s="73"/>
      <c r="D237" s="73"/>
      <c r="E237" s="73"/>
      <c r="F237" s="590"/>
      <c r="G237" s="591"/>
      <c r="H237" s="988"/>
      <c r="I237" s="73"/>
      <c r="J237" s="73"/>
      <c r="K237" s="74"/>
      <c r="L237" s="74"/>
      <c r="M237" s="989"/>
      <c r="N237" s="74"/>
      <c r="O237" s="74"/>
      <c r="P237" s="74"/>
      <c r="Q237" s="74"/>
      <c r="R237" s="74"/>
      <c r="S237" s="73"/>
      <c r="T237" s="73"/>
      <c r="U237" s="73"/>
      <c r="V237" s="1144"/>
      <c r="W237" s="73"/>
      <c r="X237" s="73"/>
      <c r="Y237" s="73"/>
      <c r="Z237" s="73"/>
      <c r="AA237" s="73"/>
      <c r="AB237" s="73"/>
    </row>
    <row r="238" spans="1:28" ht="15.75" customHeight="1">
      <c r="A238" s="73"/>
      <c r="B238" s="73"/>
      <c r="C238" s="73"/>
      <c r="D238" s="73"/>
      <c r="E238" s="73"/>
      <c r="F238" s="590"/>
      <c r="G238" s="591"/>
      <c r="H238" s="988"/>
      <c r="I238" s="73"/>
      <c r="J238" s="73"/>
      <c r="K238" s="74"/>
      <c r="L238" s="74"/>
      <c r="M238" s="989"/>
      <c r="N238" s="74"/>
      <c r="O238" s="74"/>
      <c r="P238" s="74"/>
      <c r="Q238" s="74"/>
      <c r="R238" s="74"/>
      <c r="S238" s="73"/>
      <c r="T238" s="73"/>
      <c r="U238" s="73"/>
      <c r="V238" s="1144"/>
      <c r="W238" s="73"/>
      <c r="X238" s="73"/>
      <c r="Y238" s="73"/>
      <c r="Z238" s="73"/>
      <c r="AA238" s="73"/>
      <c r="AB238" s="73"/>
    </row>
    <row r="239" spans="1:28" ht="15.75" customHeight="1">
      <c r="A239" s="73"/>
      <c r="B239" s="73"/>
      <c r="C239" s="73"/>
      <c r="D239" s="73"/>
      <c r="E239" s="73"/>
      <c r="F239" s="590"/>
      <c r="G239" s="591"/>
      <c r="H239" s="988"/>
      <c r="I239" s="73"/>
      <c r="J239" s="73"/>
      <c r="K239" s="74"/>
      <c r="L239" s="74"/>
      <c r="M239" s="989"/>
      <c r="N239" s="74"/>
      <c r="O239" s="74"/>
      <c r="P239" s="74"/>
      <c r="Q239" s="74"/>
      <c r="R239" s="74"/>
      <c r="S239" s="73"/>
      <c r="T239" s="73"/>
      <c r="U239" s="73"/>
      <c r="V239" s="1144"/>
      <c r="W239" s="73"/>
      <c r="X239" s="73"/>
      <c r="Y239" s="73"/>
      <c r="Z239" s="73"/>
      <c r="AA239" s="73"/>
      <c r="AB239" s="73"/>
    </row>
    <row r="240" spans="1:28" ht="15.75" customHeight="1">
      <c r="A240" s="73"/>
      <c r="B240" s="73"/>
      <c r="C240" s="73"/>
      <c r="D240" s="73"/>
      <c r="E240" s="73"/>
      <c r="F240" s="590"/>
      <c r="G240" s="591"/>
      <c r="H240" s="988"/>
      <c r="I240" s="73"/>
      <c r="J240" s="73"/>
      <c r="K240" s="74"/>
      <c r="L240" s="74"/>
      <c r="M240" s="989"/>
      <c r="N240" s="74"/>
      <c r="O240" s="74"/>
      <c r="P240" s="74"/>
      <c r="Q240" s="74"/>
      <c r="R240" s="74"/>
      <c r="S240" s="73"/>
      <c r="T240" s="73"/>
      <c r="U240" s="73"/>
      <c r="V240" s="1144"/>
      <c r="W240" s="73"/>
      <c r="X240" s="73"/>
      <c r="Y240" s="73"/>
      <c r="Z240" s="73"/>
      <c r="AA240" s="73"/>
      <c r="AB240" s="73"/>
    </row>
    <row r="241" spans="1:28" ht="15.75" customHeight="1">
      <c r="A241" s="73"/>
      <c r="B241" s="73"/>
      <c r="C241" s="73"/>
      <c r="D241" s="73"/>
      <c r="E241" s="73"/>
      <c r="F241" s="590"/>
      <c r="G241" s="591"/>
      <c r="H241" s="988"/>
      <c r="I241" s="73"/>
      <c r="J241" s="73"/>
      <c r="K241" s="74"/>
      <c r="L241" s="74"/>
      <c r="M241" s="989"/>
      <c r="N241" s="74"/>
      <c r="O241" s="74"/>
      <c r="P241" s="74"/>
      <c r="Q241" s="74"/>
      <c r="R241" s="74"/>
      <c r="S241" s="73"/>
      <c r="T241" s="73"/>
      <c r="U241" s="73"/>
      <c r="V241" s="1144"/>
      <c r="W241" s="73"/>
      <c r="X241" s="73"/>
      <c r="Y241" s="73"/>
      <c r="Z241" s="73"/>
      <c r="AA241" s="73"/>
      <c r="AB241" s="73"/>
    </row>
    <row r="242" spans="1:28" ht="15.75" customHeight="1">
      <c r="A242" s="73"/>
      <c r="B242" s="73"/>
      <c r="C242" s="73"/>
      <c r="D242" s="73"/>
      <c r="E242" s="73"/>
      <c r="F242" s="590"/>
      <c r="G242" s="591"/>
      <c r="H242" s="988"/>
      <c r="I242" s="73"/>
      <c r="J242" s="73"/>
      <c r="K242" s="74"/>
      <c r="L242" s="74"/>
      <c r="M242" s="989"/>
      <c r="N242" s="74"/>
      <c r="O242" s="74"/>
      <c r="P242" s="74"/>
      <c r="Q242" s="74"/>
      <c r="R242" s="74"/>
      <c r="S242" s="73"/>
      <c r="T242" s="73"/>
      <c r="U242" s="73"/>
      <c r="V242" s="1144"/>
      <c r="W242" s="73"/>
      <c r="X242" s="73"/>
      <c r="Y242" s="73"/>
      <c r="Z242" s="73"/>
      <c r="AA242" s="73"/>
      <c r="AB242" s="73"/>
    </row>
    <row r="243" spans="1:28" ht="15.75" customHeight="1">
      <c r="A243" s="73"/>
      <c r="B243" s="73"/>
      <c r="C243" s="73"/>
      <c r="D243" s="73"/>
      <c r="E243" s="73"/>
      <c r="F243" s="590"/>
      <c r="G243" s="591"/>
      <c r="H243" s="988"/>
      <c r="I243" s="73"/>
      <c r="J243" s="73"/>
      <c r="K243" s="74"/>
      <c r="L243" s="74"/>
      <c r="M243" s="989"/>
      <c r="N243" s="74"/>
      <c r="O243" s="74"/>
      <c r="P243" s="74"/>
      <c r="Q243" s="74"/>
      <c r="R243" s="74"/>
      <c r="S243" s="73"/>
      <c r="T243" s="73"/>
      <c r="U243" s="73"/>
      <c r="V243" s="1144"/>
      <c r="W243" s="73"/>
      <c r="X243" s="73"/>
      <c r="Y243" s="73"/>
      <c r="Z243" s="73"/>
      <c r="AA243" s="73"/>
      <c r="AB243" s="73"/>
    </row>
    <row r="244" spans="1:28" ht="15.75" customHeight="1">
      <c r="A244" s="73"/>
      <c r="B244" s="73"/>
      <c r="C244" s="73"/>
      <c r="D244" s="73"/>
      <c r="E244" s="73"/>
      <c r="F244" s="590"/>
      <c r="G244" s="591"/>
      <c r="H244" s="988"/>
      <c r="I244" s="73"/>
      <c r="J244" s="73"/>
      <c r="K244" s="74"/>
      <c r="L244" s="74"/>
      <c r="M244" s="989"/>
      <c r="N244" s="74"/>
      <c r="O244" s="74"/>
      <c r="P244" s="74"/>
      <c r="Q244" s="74"/>
      <c r="R244" s="74"/>
      <c r="S244" s="73"/>
      <c r="T244" s="73"/>
      <c r="U244" s="73"/>
      <c r="V244" s="1144"/>
      <c r="W244" s="73"/>
      <c r="X244" s="73"/>
      <c r="Y244" s="73"/>
      <c r="Z244" s="73"/>
      <c r="AA244" s="73"/>
      <c r="AB244" s="73"/>
    </row>
    <row r="245" spans="1:28" ht="15.75" customHeight="1">
      <c r="A245" s="73"/>
      <c r="B245" s="73"/>
      <c r="C245" s="73"/>
      <c r="D245" s="73"/>
      <c r="E245" s="73"/>
      <c r="F245" s="590"/>
      <c r="G245" s="591"/>
      <c r="H245" s="988"/>
      <c r="I245" s="73"/>
      <c r="J245" s="73"/>
      <c r="K245" s="74"/>
      <c r="L245" s="74"/>
      <c r="M245" s="989"/>
      <c r="N245" s="74"/>
      <c r="O245" s="74"/>
      <c r="P245" s="74"/>
      <c r="Q245" s="74"/>
      <c r="R245" s="74"/>
      <c r="S245" s="73"/>
      <c r="T245" s="73"/>
      <c r="U245" s="73"/>
      <c r="V245" s="1144"/>
      <c r="W245" s="73"/>
      <c r="X245" s="73"/>
      <c r="Y245" s="73"/>
      <c r="Z245" s="73"/>
      <c r="AA245" s="73"/>
      <c r="AB245" s="73"/>
    </row>
    <row r="246" spans="1:28" ht="15.75" customHeight="1">
      <c r="A246" s="73"/>
      <c r="B246" s="73"/>
      <c r="C246" s="73"/>
      <c r="D246" s="73"/>
      <c r="E246" s="73"/>
      <c r="F246" s="590"/>
      <c r="G246" s="591"/>
      <c r="H246" s="988"/>
      <c r="I246" s="73"/>
      <c r="J246" s="73"/>
      <c r="K246" s="74"/>
      <c r="L246" s="74"/>
      <c r="M246" s="989"/>
      <c r="N246" s="74"/>
      <c r="O246" s="74"/>
      <c r="P246" s="74"/>
      <c r="Q246" s="74"/>
      <c r="R246" s="74"/>
      <c r="S246" s="73"/>
      <c r="T246" s="73"/>
      <c r="U246" s="73"/>
      <c r="V246" s="1144"/>
      <c r="W246" s="73"/>
      <c r="X246" s="73"/>
      <c r="Y246" s="73"/>
      <c r="Z246" s="73"/>
      <c r="AA246" s="73"/>
      <c r="AB246" s="73"/>
    </row>
    <row r="247" spans="1:28" ht="15.75" customHeight="1">
      <c r="A247" s="73"/>
      <c r="B247" s="73"/>
      <c r="C247" s="73"/>
      <c r="D247" s="73"/>
      <c r="E247" s="73"/>
      <c r="F247" s="590"/>
      <c r="G247" s="591"/>
      <c r="H247" s="988"/>
      <c r="I247" s="73"/>
      <c r="J247" s="73"/>
      <c r="K247" s="74"/>
      <c r="L247" s="74"/>
      <c r="M247" s="989"/>
      <c r="N247" s="74"/>
      <c r="O247" s="74"/>
      <c r="P247" s="74"/>
      <c r="Q247" s="74"/>
      <c r="R247" s="74"/>
      <c r="S247" s="73"/>
      <c r="T247" s="73"/>
      <c r="U247" s="73"/>
      <c r="V247" s="1144"/>
      <c r="W247" s="73"/>
      <c r="X247" s="73"/>
      <c r="Y247" s="73"/>
      <c r="Z247" s="73"/>
      <c r="AA247" s="73"/>
      <c r="AB247" s="73"/>
    </row>
    <row r="248" spans="1:28" ht="15.75" customHeight="1">
      <c r="A248" s="73"/>
      <c r="B248" s="73"/>
      <c r="C248" s="73"/>
      <c r="D248" s="73"/>
      <c r="E248" s="73"/>
      <c r="F248" s="590"/>
      <c r="G248" s="591"/>
      <c r="H248" s="988"/>
      <c r="I248" s="73"/>
      <c r="J248" s="73"/>
      <c r="K248" s="74"/>
      <c r="L248" s="74"/>
      <c r="M248" s="989"/>
      <c r="N248" s="74"/>
      <c r="O248" s="74"/>
      <c r="P248" s="74"/>
      <c r="Q248" s="74"/>
      <c r="R248" s="74"/>
      <c r="S248" s="73"/>
      <c r="T248" s="73"/>
      <c r="U248" s="73"/>
      <c r="V248" s="1144"/>
      <c r="W248" s="73"/>
      <c r="X248" s="73"/>
      <c r="Y248" s="73"/>
      <c r="Z248" s="73"/>
      <c r="AA248" s="73"/>
      <c r="AB248" s="73"/>
    </row>
    <row r="249" spans="1:28" ht="15.75" customHeight="1">
      <c r="A249" s="73"/>
      <c r="B249" s="73"/>
      <c r="C249" s="73"/>
      <c r="D249" s="73"/>
      <c r="E249" s="73"/>
      <c r="F249" s="590"/>
      <c r="G249" s="591"/>
      <c r="H249" s="988"/>
      <c r="I249" s="73"/>
      <c r="J249" s="73"/>
      <c r="K249" s="74"/>
      <c r="L249" s="74"/>
      <c r="M249" s="989"/>
      <c r="N249" s="74"/>
      <c r="O249" s="74"/>
      <c r="P249" s="74"/>
      <c r="Q249" s="74"/>
      <c r="R249" s="74"/>
      <c r="S249" s="73"/>
      <c r="T249" s="73"/>
      <c r="U249" s="73"/>
      <c r="V249" s="1144"/>
      <c r="W249" s="73"/>
      <c r="X249" s="73"/>
      <c r="Y249" s="73"/>
      <c r="Z249" s="73"/>
      <c r="AA249" s="73"/>
      <c r="AB249" s="73"/>
    </row>
    <row r="250" spans="1:28" ht="15.75" customHeight="1">
      <c r="A250" s="73"/>
      <c r="B250" s="73"/>
      <c r="C250" s="73"/>
      <c r="D250" s="73"/>
      <c r="E250" s="73"/>
      <c r="F250" s="590"/>
      <c r="G250" s="591"/>
      <c r="H250" s="988"/>
      <c r="I250" s="73"/>
      <c r="J250" s="73"/>
      <c r="K250" s="74"/>
      <c r="L250" s="74"/>
      <c r="M250" s="989"/>
      <c r="N250" s="74"/>
      <c r="O250" s="74"/>
      <c r="P250" s="74"/>
      <c r="Q250" s="74"/>
      <c r="R250" s="74"/>
      <c r="S250" s="73"/>
      <c r="T250" s="73"/>
      <c r="U250" s="73"/>
      <c r="V250" s="1144"/>
      <c r="W250" s="73"/>
      <c r="X250" s="73"/>
      <c r="Y250" s="73"/>
      <c r="Z250" s="73"/>
      <c r="AA250" s="73"/>
      <c r="AB250" s="73"/>
    </row>
    <row r="251" spans="1:28" ht="15.75" customHeight="1">
      <c r="A251" s="73"/>
      <c r="B251" s="73"/>
      <c r="C251" s="73"/>
      <c r="D251" s="73"/>
      <c r="E251" s="73"/>
      <c r="F251" s="590"/>
      <c r="G251" s="591"/>
      <c r="H251" s="988"/>
      <c r="I251" s="73"/>
      <c r="J251" s="73"/>
      <c r="K251" s="74"/>
      <c r="L251" s="74"/>
      <c r="M251" s="989"/>
      <c r="N251" s="74"/>
      <c r="O251" s="74"/>
      <c r="P251" s="74"/>
      <c r="Q251" s="74"/>
      <c r="R251" s="74"/>
      <c r="S251" s="73"/>
      <c r="T251" s="73"/>
      <c r="U251" s="73"/>
      <c r="V251" s="1144"/>
      <c r="W251" s="73"/>
      <c r="X251" s="73"/>
      <c r="Y251" s="73"/>
      <c r="Z251" s="73"/>
      <c r="AA251" s="73"/>
      <c r="AB251" s="73"/>
    </row>
    <row r="252" spans="1:28" ht="15.75" customHeight="1">
      <c r="A252" s="73"/>
      <c r="B252" s="73"/>
      <c r="C252" s="73"/>
      <c r="D252" s="73"/>
      <c r="E252" s="73"/>
      <c r="F252" s="590"/>
      <c r="G252" s="591"/>
      <c r="H252" s="988"/>
      <c r="I252" s="73"/>
      <c r="J252" s="73"/>
      <c r="K252" s="74"/>
      <c r="L252" s="74"/>
      <c r="M252" s="989"/>
      <c r="N252" s="74"/>
      <c r="O252" s="74"/>
      <c r="P252" s="74"/>
      <c r="Q252" s="74"/>
      <c r="R252" s="74"/>
      <c r="S252" s="73"/>
      <c r="T252" s="73"/>
      <c r="U252" s="73"/>
      <c r="V252" s="1144"/>
      <c r="W252" s="73"/>
      <c r="X252" s="73"/>
      <c r="Y252" s="73"/>
      <c r="Z252" s="73"/>
      <c r="AA252" s="73"/>
      <c r="AB252" s="73"/>
    </row>
    <row r="253" spans="1:28" ht="15.75" customHeight="1">
      <c r="A253" s="73"/>
      <c r="B253" s="73"/>
      <c r="C253" s="73"/>
      <c r="D253" s="73"/>
      <c r="E253" s="73"/>
      <c r="F253" s="590"/>
      <c r="G253" s="591"/>
      <c r="H253" s="988"/>
      <c r="I253" s="73"/>
      <c r="J253" s="73"/>
      <c r="K253" s="74"/>
      <c r="L253" s="74"/>
      <c r="M253" s="989"/>
      <c r="N253" s="74"/>
      <c r="O253" s="74"/>
      <c r="P253" s="74"/>
      <c r="Q253" s="74"/>
      <c r="R253" s="74"/>
      <c r="S253" s="73"/>
      <c r="T253" s="73"/>
      <c r="U253" s="73"/>
      <c r="V253" s="1144"/>
      <c r="W253" s="73"/>
      <c r="X253" s="73"/>
      <c r="Y253" s="73"/>
      <c r="Z253" s="73"/>
      <c r="AA253" s="73"/>
      <c r="AB253" s="73"/>
    </row>
    <row r="254" spans="1:28" ht="15.75" customHeight="1">
      <c r="A254" s="73"/>
      <c r="B254" s="73"/>
      <c r="C254" s="73"/>
      <c r="D254" s="73"/>
      <c r="E254" s="73"/>
      <c r="F254" s="590"/>
      <c r="G254" s="591"/>
      <c r="H254" s="988"/>
      <c r="I254" s="73"/>
      <c r="J254" s="73"/>
      <c r="K254" s="74"/>
      <c r="L254" s="74"/>
      <c r="M254" s="989"/>
      <c r="N254" s="74"/>
      <c r="O254" s="74"/>
      <c r="P254" s="74"/>
      <c r="Q254" s="74"/>
      <c r="R254" s="74"/>
      <c r="S254" s="73"/>
      <c r="T254" s="73"/>
      <c r="U254" s="73"/>
      <c r="V254" s="1144"/>
      <c r="W254" s="73"/>
      <c r="X254" s="73"/>
      <c r="Y254" s="73"/>
      <c r="Z254" s="73"/>
      <c r="AA254" s="73"/>
      <c r="AB254" s="73"/>
    </row>
    <row r="255" spans="1:28" ht="15.75" customHeight="1">
      <c r="A255" s="73"/>
      <c r="B255" s="73"/>
      <c r="C255" s="73"/>
      <c r="D255" s="73"/>
      <c r="E255" s="73"/>
      <c r="F255" s="590"/>
      <c r="G255" s="591"/>
      <c r="H255" s="988"/>
      <c r="I255" s="73"/>
      <c r="J255" s="73"/>
      <c r="K255" s="74"/>
      <c r="L255" s="74"/>
      <c r="M255" s="989"/>
      <c r="N255" s="74"/>
      <c r="O255" s="74"/>
      <c r="P255" s="74"/>
      <c r="Q255" s="74"/>
      <c r="R255" s="74"/>
      <c r="S255" s="73"/>
      <c r="T255" s="73"/>
      <c r="U255" s="73"/>
      <c r="V255" s="1144"/>
      <c r="W255" s="73"/>
      <c r="X255" s="73"/>
      <c r="Y255" s="73"/>
      <c r="Z255" s="73"/>
      <c r="AA255" s="73"/>
      <c r="AB255" s="73"/>
    </row>
    <row r="256" spans="1:28" ht="15.75" customHeight="1">
      <c r="A256" s="73"/>
      <c r="B256" s="73"/>
      <c r="C256" s="73"/>
      <c r="D256" s="73"/>
      <c r="E256" s="73"/>
      <c r="F256" s="590"/>
      <c r="G256" s="591"/>
      <c r="H256" s="988"/>
      <c r="I256" s="73"/>
      <c r="J256" s="73"/>
      <c r="K256" s="74"/>
      <c r="L256" s="74"/>
      <c r="M256" s="989"/>
      <c r="N256" s="74"/>
      <c r="O256" s="74"/>
      <c r="P256" s="74"/>
      <c r="Q256" s="74"/>
      <c r="R256" s="74"/>
      <c r="S256" s="73"/>
      <c r="T256" s="73"/>
      <c r="U256" s="73"/>
      <c r="V256" s="1144"/>
      <c r="W256" s="73"/>
      <c r="X256" s="73"/>
      <c r="Y256" s="73"/>
      <c r="Z256" s="73"/>
      <c r="AA256" s="73"/>
      <c r="AB256" s="73"/>
    </row>
    <row r="257" spans="1:28" ht="15.75" customHeight="1">
      <c r="A257" s="73"/>
      <c r="B257" s="73"/>
      <c r="C257" s="73"/>
      <c r="D257" s="73"/>
      <c r="E257" s="73"/>
      <c r="F257" s="590"/>
      <c r="G257" s="591"/>
      <c r="H257" s="988"/>
      <c r="I257" s="73"/>
      <c r="J257" s="73"/>
      <c r="K257" s="74"/>
      <c r="L257" s="74"/>
      <c r="M257" s="989"/>
      <c r="N257" s="74"/>
      <c r="O257" s="74"/>
      <c r="P257" s="74"/>
      <c r="Q257" s="74"/>
      <c r="R257" s="74"/>
      <c r="S257" s="73"/>
      <c r="T257" s="73"/>
      <c r="U257" s="73"/>
      <c r="V257" s="1144"/>
      <c r="W257" s="73"/>
      <c r="X257" s="73"/>
      <c r="Y257" s="73"/>
      <c r="Z257" s="73"/>
      <c r="AA257" s="73"/>
      <c r="AB257" s="73"/>
    </row>
    <row r="258" spans="1:28" ht="15.75" customHeight="1">
      <c r="A258" s="73"/>
      <c r="B258" s="73"/>
      <c r="C258" s="73"/>
      <c r="D258" s="73"/>
      <c r="E258" s="73"/>
      <c r="F258" s="590"/>
      <c r="G258" s="591"/>
      <c r="H258" s="988"/>
      <c r="I258" s="73"/>
      <c r="J258" s="73"/>
      <c r="K258" s="74"/>
      <c r="L258" s="74"/>
      <c r="M258" s="989"/>
      <c r="N258" s="74"/>
      <c r="O258" s="74"/>
      <c r="P258" s="74"/>
      <c r="Q258" s="74"/>
      <c r="R258" s="74"/>
      <c r="S258" s="73"/>
      <c r="T258" s="73"/>
      <c r="U258" s="73"/>
      <c r="V258" s="1144"/>
      <c r="W258" s="73"/>
      <c r="X258" s="73"/>
      <c r="Y258" s="73"/>
      <c r="Z258" s="73"/>
      <c r="AA258" s="73"/>
      <c r="AB258" s="73"/>
    </row>
    <row r="259" spans="1:28" ht="15.75" customHeight="1">
      <c r="A259" s="73"/>
      <c r="B259" s="73"/>
      <c r="C259" s="73"/>
      <c r="D259" s="73"/>
      <c r="E259" s="73"/>
      <c r="F259" s="590"/>
      <c r="G259" s="591"/>
      <c r="H259" s="988"/>
      <c r="I259" s="73"/>
      <c r="J259" s="73"/>
      <c r="K259" s="74"/>
      <c r="L259" s="74"/>
      <c r="M259" s="989"/>
      <c r="N259" s="74"/>
      <c r="O259" s="74"/>
      <c r="P259" s="74"/>
      <c r="Q259" s="74"/>
      <c r="R259" s="74"/>
      <c r="S259" s="73"/>
      <c r="T259" s="73"/>
      <c r="U259" s="73"/>
      <c r="V259" s="1144"/>
      <c r="W259" s="73"/>
      <c r="X259" s="73"/>
      <c r="Y259" s="73"/>
      <c r="Z259" s="73"/>
      <c r="AA259" s="73"/>
      <c r="AB259" s="73"/>
    </row>
    <row r="260" spans="1:28" ht="15.75" customHeight="1">
      <c r="A260" s="73"/>
      <c r="B260" s="73"/>
      <c r="C260" s="73"/>
      <c r="D260" s="73"/>
      <c r="E260" s="73"/>
      <c r="F260" s="590"/>
      <c r="G260" s="591"/>
      <c r="H260" s="988"/>
      <c r="I260" s="73"/>
      <c r="J260" s="73"/>
      <c r="K260" s="74"/>
      <c r="L260" s="74"/>
      <c r="M260" s="989"/>
      <c r="N260" s="74"/>
      <c r="O260" s="74"/>
      <c r="P260" s="74"/>
      <c r="Q260" s="74"/>
      <c r="R260" s="74"/>
      <c r="S260" s="73"/>
      <c r="T260" s="73"/>
      <c r="U260" s="73"/>
      <c r="V260" s="1144"/>
      <c r="W260" s="73"/>
      <c r="X260" s="73"/>
      <c r="Y260" s="73"/>
      <c r="Z260" s="73"/>
      <c r="AA260" s="73"/>
      <c r="AB260" s="73"/>
    </row>
    <row r="261" spans="1:28" ht="15.75" customHeight="1">
      <c r="A261" s="73"/>
      <c r="B261" s="73"/>
      <c r="C261" s="73"/>
      <c r="D261" s="73"/>
      <c r="E261" s="73"/>
      <c r="F261" s="590"/>
      <c r="G261" s="591"/>
      <c r="H261" s="988"/>
      <c r="I261" s="73"/>
      <c r="J261" s="73"/>
      <c r="K261" s="74"/>
      <c r="L261" s="74"/>
      <c r="M261" s="989"/>
      <c r="N261" s="74"/>
      <c r="O261" s="74"/>
      <c r="P261" s="74"/>
      <c r="Q261" s="74"/>
      <c r="R261" s="74"/>
      <c r="S261" s="73"/>
      <c r="T261" s="73"/>
      <c r="U261" s="73"/>
      <c r="V261" s="1144"/>
      <c r="W261" s="73"/>
      <c r="X261" s="73"/>
      <c r="Y261" s="73"/>
      <c r="Z261" s="73"/>
      <c r="AA261" s="73"/>
      <c r="AB261" s="73"/>
    </row>
    <row r="262" spans="1:28" ht="15.75" customHeight="1">
      <c r="A262" s="73"/>
      <c r="B262" s="73"/>
      <c r="C262" s="73"/>
      <c r="D262" s="73"/>
      <c r="E262" s="73"/>
      <c r="F262" s="590"/>
      <c r="G262" s="591"/>
      <c r="H262" s="988"/>
      <c r="I262" s="73"/>
      <c r="J262" s="73"/>
      <c r="K262" s="74"/>
      <c r="L262" s="74"/>
      <c r="M262" s="989"/>
      <c r="N262" s="74"/>
      <c r="O262" s="74"/>
      <c r="P262" s="74"/>
      <c r="Q262" s="74"/>
      <c r="R262" s="74"/>
      <c r="S262" s="73"/>
      <c r="T262" s="73"/>
      <c r="U262" s="73"/>
      <c r="V262" s="1144"/>
      <c r="W262" s="73"/>
      <c r="X262" s="73"/>
      <c r="Y262" s="73"/>
      <c r="Z262" s="73"/>
      <c r="AA262" s="73"/>
      <c r="AB262" s="73"/>
    </row>
    <row r="263" spans="1:28" ht="15.75" customHeight="1">
      <c r="A263" s="73"/>
      <c r="B263" s="73"/>
      <c r="C263" s="73"/>
      <c r="D263" s="73"/>
      <c r="E263" s="73"/>
      <c r="F263" s="590"/>
      <c r="G263" s="591"/>
      <c r="H263" s="988"/>
      <c r="I263" s="73"/>
      <c r="J263" s="73"/>
      <c r="K263" s="74"/>
      <c r="L263" s="74"/>
      <c r="M263" s="989"/>
      <c r="N263" s="74"/>
      <c r="O263" s="74"/>
      <c r="P263" s="74"/>
      <c r="Q263" s="74"/>
      <c r="R263" s="74"/>
      <c r="S263" s="73"/>
      <c r="T263" s="73"/>
      <c r="U263" s="73"/>
      <c r="V263" s="1144"/>
      <c r="W263" s="73"/>
      <c r="X263" s="73"/>
      <c r="Y263" s="73"/>
      <c r="Z263" s="73"/>
      <c r="AA263" s="73"/>
      <c r="AB263" s="73"/>
    </row>
    <row r="264" spans="1:28" ht="15.75" customHeight="1">
      <c r="A264" s="73"/>
      <c r="B264" s="73"/>
      <c r="C264" s="73"/>
      <c r="D264" s="73"/>
      <c r="E264" s="73"/>
      <c r="F264" s="590"/>
      <c r="G264" s="591"/>
      <c r="H264" s="988"/>
      <c r="I264" s="73"/>
      <c r="J264" s="73"/>
      <c r="K264" s="74"/>
      <c r="L264" s="74"/>
      <c r="M264" s="989"/>
      <c r="N264" s="74"/>
      <c r="O264" s="74"/>
      <c r="P264" s="74"/>
      <c r="Q264" s="74"/>
      <c r="R264" s="74"/>
      <c r="S264" s="73"/>
      <c r="T264" s="73"/>
      <c r="U264" s="73"/>
      <c r="V264" s="1144"/>
      <c r="W264" s="73"/>
      <c r="X264" s="73"/>
      <c r="Y264" s="73"/>
      <c r="Z264" s="73"/>
      <c r="AA264" s="73"/>
      <c r="AB264" s="73"/>
    </row>
    <row r="265" spans="1:28" ht="15.75" customHeight="1">
      <c r="A265" s="73"/>
      <c r="B265" s="73"/>
      <c r="C265" s="73"/>
      <c r="D265" s="73"/>
      <c r="E265" s="73"/>
      <c r="F265" s="590"/>
      <c r="G265" s="591"/>
      <c r="H265" s="988"/>
      <c r="I265" s="73"/>
      <c r="J265" s="73"/>
      <c r="K265" s="74"/>
      <c r="L265" s="74"/>
      <c r="M265" s="989"/>
      <c r="N265" s="74"/>
      <c r="O265" s="74"/>
      <c r="P265" s="74"/>
      <c r="Q265" s="74"/>
      <c r="R265" s="74"/>
      <c r="S265" s="73"/>
      <c r="T265" s="73"/>
      <c r="U265" s="73"/>
      <c r="V265" s="1144"/>
      <c r="W265" s="73"/>
      <c r="X265" s="73"/>
      <c r="Y265" s="73"/>
      <c r="Z265" s="73"/>
      <c r="AA265" s="73"/>
      <c r="AB265" s="73"/>
    </row>
    <row r="266" spans="1:28" ht="15.75" customHeight="1">
      <c r="A266" s="73"/>
      <c r="B266" s="73"/>
      <c r="C266" s="73"/>
      <c r="D266" s="73"/>
      <c r="E266" s="73"/>
      <c r="F266" s="590"/>
      <c r="G266" s="591"/>
      <c r="H266" s="988"/>
      <c r="I266" s="73"/>
      <c r="J266" s="73"/>
      <c r="K266" s="74"/>
      <c r="L266" s="74"/>
      <c r="M266" s="989"/>
      <c r="N266" s="74"/>
      <c r="O266" s="74"/>
      <c r="P266" s="74"/>
      <c r="Q266" s="74"/>
      <c r="R266" s="74"/>
      <c r="S266" s="73"/>
      <c r="T266" s="73"/>
      <c r="U266" s="73"/>
      <c r="V266" s="1144"/>
      <c r="W266" s="73"/>
      <c r="X266" s="73"/>
      <c r="Y266" s="73"/>
      <c r="Z266" s="73"/>
      <c r="AA266" s="73"/>
      <c r="AB266" s="73"/>
    </row>
    <row r="267" spans="1:28" ht="15.75" customHeight="1">
      <c r="A267" s="73"/>
      <c r="B267" s="73"/>
      <c r="C267" s="73"/>
      <c r="D267" s="73"/>
      <c r="E267" s="73"/>
      <c r="F267" s="590"/>
      <c r="G267" s="591"/>
      <c r="H267" s="988"/>
      <c r="I267" s="73"/>
      <c r="J267" s="73"/>
      <c r="K267" s="74"/>
      <c r="L267" s="74"/>
      <c r="M267" s="989"/>
      <c r="N267" s="74"/>
      <c r="O267" s="74"/>
      <c r="P267" s="74"/>
      <c r="Q267" s="74"/>
      <c r="R267" s="74"/>
      <c r="S267" s="73"/>
      <c r="T267" s="73"/>
      <c r="U267" s="73"/>
      <c r="V267" s="1144"/>
      <c r="W267" s="73"/>
      <c r="X267" s="73"/>
      <c r="Y267" s="73"/>
      <c r="Z267" s="73"/>
      <c r="AA267" s="73"/>
      <c r="AB267" s="73"/>
    </row>
    <row r="268" spans="1:28" ht="15.75" customHeight="1">
      <c r="A268" s="73"/>
      <c r="B268" s="73"/>
      <c r="C268" s="73"/>
      <c r="D268" s="73"/>
      <c r="E268" s="73"/>
      <c r="F268" s="590"/>
      <c r="G268" s="591"/>
      <c r="H268" s="988"/>
      <c r="I268" s="73"/>
      <c r="J268" s="73"/>
      <c r="K268" s="74"/>
      <c r="L268" s="74"/>
      <c r="M268" s="989"/>
      <c r="N268" s="74"/>
      <c r="O268" s="74"/>
      <c r="P268" s="74"/>
      <c r="Q268" s="74"/>
      <c r="R268" s="74"/>
      <c r="S268" s="73"/>
      <c r="T268" s="73"/>
      <c r="U268" s="73"/>
      <c r="V268" s="1144"/>
      <c r="W268" s="73"/>
      <c r="X268" s="73"/>
      <c r="Y268" s="73"/>
      <c r="Z268" s="73"/>
      <c r="AA268" s="73"/>
      <c r="AB268" s="73"/>
    </row>
    <row r="269" spans="1:28" ht="15.75" customHeight="1">
      <c r="A269" s="73"/>
      <c r="B269" s="73"/>
      <c r="C269" s="73"/>
      <c r="D269" s="73"/>
      <c r="E269" s="73"/>
      <c r="F269" s="590"/>
      <c r="G269" s="591"/>
      <c r="H269" s="988"/>
      <c r="I269" s="73"/>
      <c r="J269" s="73"/>
      <c r="K269" s="74"/>
      <c r="L269" s="74"/>
      <c r="M269" s="989"/>
      <c r="N269" s="74"/>
      <c r="O269" s="74"/>
      <c r="P269" s="74"/>
      <c r="Q269" s="74"/>
      <c r="R269" s="74"/>
      <c r="S269" s="73"/>
      <c r="T269" s="73"/>
      <c r="U269" s="73"/>
      <c r="V269" s="1144"/>
      <c r="W269" s="73"/>
      <c r="X269" s="73"/>
      <c r="Y269" s="73"/>
      <c r="Z269" s="73"/>
      <c r="AA269" s="73"/>
      <c r="AB269" s="73"/>
    </row>
    <row r="270" spans="1:28" ht="15.75" customHeight="1">
      <c r="A270" s="73"/>
      <c r="B270" s="73"/>
      <c r="C270" s="73"/>
      <c r="D270" s="73"/>
      <c r="E270" s="73"/>
      <c r="F270" s="590"/>
      <c r="G270" s="591"/>
      <c r="H270" s="988"/>
      <c r="I270" s="73"/>
      <c r="J270" s="73"/>
      <c r="K270" s="74"/>
      <c r="L270" s="74"/>
      <c r="M270" s="989"/>
      <c r="N270" s="74"/>
      <c r="O270" s="74"/>
      <c r="P270" s="74"/>
      <c r="Q270" s="74"/>
      <c r="R270" s="74"/>
      <c r="S270" s="73"/>
      <c r="T270" s="73"/>
      <c r="U270" s="73"/>
      <c r="V270" s="1144"/>
      <c r="W270" s="73"/>
      <c r="X270" s="73"/>
      <c r="Y270" s="73"/>
      <c r="Z270" s="73"/>
      <c r="AA270" s="73"/>
      <c r="AB270" s="73"/>
    </row>
    <row r="271" spans="1:28" ht="15.75" customHeight="1">
      <c r="A271" s="73"/>
      <c r="B271" s="73"/>
      <c r="C271" s="73"/>
      <c r="D271" s="73"/>
      <c r="E271" s="73"/>
      <c r="F271" s="590"/>
      <c r="G271" s="591"/>
      <c r="H271" s="988"/>
      <c r="I271" s="73"/>
      <c r="J271" s="73"/>
      <c r="K271" s="74"/>
      <c r="L271" s="74"/>
      <c r="M271" s="989"/>
      <c r="N271" s="74"/>
      <c r="O271" s="74"/>
      <c r="P271" s="74"/>
      <c r="Q271" s="74"/>
      <c r="R271" s="74"/>
      <c r="S271" s="73"/>
      <c r="T271" s="73"/>
      <c r="U271" s="73"/>
      <c r="V271" s="1144"/>
      <c r="W271" s="73"/>
      <c r="X271" s="73"/>
      <c r="Y271" s="73"/>
      <c r="Z271" s="73"/>
      <c r="AA271" s="73"/>
      <c r="AB271" s="73"/>
    </row>
    <row r="272" spans="1:28" ht="15.75" customHeight="1">
      <c r="A272" s="73"/>
      <c r="B272" s="73"/>
      <c r="C272" s="73"/>
      <c r="D272" s="73"/>
      <c r="E272" s="73"/>
      <c r="F272" s="590"/>
      <c r="G272" s="591"/>
      <c r="H272" s="988"/>
      <c r="I272" s="73"/>
      <c r="J272" s="73"/>
      <c r="K272" s="74"/>
      <c r="L272" s="74"/>
      <c r="M272" s="989"/>
      <c r="N272" s="74"/>
      <c r="O272" s="74"/>
      <c r="P272" s="74"/>
      <c r="Q272" s="74"/>
      <c r="R272" s="74"/>
      <c r="S272" s="73"/>
      <c r="T272" s="73"/>
      <c r="U272" s="73"/>
      <c r="V272" s="1144"/>
      <c r="W272" s="73"/>
      <c r="X272" s="73"/>
      <c r="Y272" s="73"/>
      <c r="Z272" s="73"/>
      <c r="AA272" s="73"/>
      <c r="AB272" s="73"/>
    </row>
    <row r="273" spans="1:28" ht="15.75" customHeight="1">
      <c r="A273" s="73"/>
      <c r="B273" s="73"/>
      <c r="C273" s="73"/>
      <c r="D273" s="73"/>
      <c r="E273" s="73"/>
      <c r="F273" s="590"/>
      <c r="G273" s="591"/>
      <c r="H273" s="988"/>
      <c r="I273" s="73"/>
      <c r="J273" s="73"/>
      <c r="K273" s="74"/>
      <c r="L273" s="74"/>
      <c r="M273" s="989"/>
      <c r="N273" s="74"/>
      <c r="O273" s="74"/>
      <c r="P273" s="74"/>
      <c r="Q273" s="74"/>
      <c r="R273" s="74"/>
      <c r="S273" s="73"/>
      <c r="T273" s="73"/>
      <c r="U273" s="73"/>
      <c r="V273" s="1144"/>
      <c r="W273" s="73"/>
      <c r="X273" s="73"/>
      <c r="Y273" s="73"/>
      <c r="Z273" s="73"/>
      <c r="AA273" s="73"/>
      <c r="AB273" s="73"/>
    </row>
    <row r="274" spans="1:28" ht="15.75" customHeight="1">
      <c r="A274" s="73"/>
      <c r="B274" s="73"/>
      <c r="C274" s="73"/>
      <c r="D274" s="73"/>
      <c r="E274" s="73"/>
      <c r="F274" s="590"/>
      <c r="G274" s="591"/>
      <c r="H274" s="988"/>
      <c r="I274" s="73"/>
      <c r="J274" s="73"/>
      <c r="K274" s="74"/>
      <c r="L274" s="74"/>
      <c r="M274" s="989"/>
      <c r="N274" s="74"/>
      <c r="O274" s="74"/>
      <c r="P274" s="74"/>
      <c r="Q274" s="74"/>
      <c r="R274" s="74"/>
      <c r="S274" s="73"/>
      <c r="T274" s="73"/>
      <c r="U274" s="73"/>
      <c r="V274" s="1144"/>
      <c r="W274" s="73"/>
      <c r="X274" s="73"/>
      <c r="Y274" s="73"/>
      <c r="Z274" s="73"/>
      <c r="AA274" s="73"/>
      <c r="AB274" s="73"/>
    </row>
    <row r="275" spans="1:28" ht="15.75" customHeight="1">
      <c r="A275" s="73"/>
      <c r="B275" s="73"/>
      <c r="C275" s="73"/>
      <c r="D275" s="73"/>
      <c r="E275" s="73"/>
      <c r="F275" s="590"/>
      <c r="G275" s="591"/>
      <c r="H275" s="988"/>
      <c r="I275" s="73"/>
      <c r="J275" s="73"/>
      <c r="K275" s="74"/>
      <c r="L275" s="74"/>
      <c r="M275" s="989"/>
      <c r="N275" s="74"/>
      <c r="O275" s="74"/>
      <c r="P275" s="74"/>
      <c r="Q275" s="74"/>
      <c r="R275" s="74"/>
      <c r="S275" s="73"/>
      <c r="T275" s="73"/>
      <c r="U275" s="73"/>
      <c r="V275" s="1144"/>
      <c r="W275" s="73"/>
      <c r="X275" s="73"/>
      <c r="Y275" s="73"/>
      <c r="Z275" s="73"/>
      <c r="AA275" s="73"/>
      <c r="AB275" s="73"/>
    </row>
    <row r="276" spans="1:28" ht="15.75" customHeight="1">
      <c r="A276" s="73"/>
      <c r="B276" s="73"/>
      <c r="C276" s="73"/>
      <c r="D276" s="73"/>
      <c r="E276" s="73"/>
      <c r="F276" s="590"/>
      <c r="G276" s="591"/>
      <c r="H276" s="988"/>
      <c r="I276" s="73"/>
      <c r="J276" s="73"/>
      <c r="K276" s="74"/>
      <c r="L276" s="74"/>
      <c r="M276" s="989"/>
      <c r="N276" s="74"/>
      <c r="O276" s="74"/>
      <c r="P276" s="74"/>
      <c r="Q276" s="74"/>
      <c r="R276" s="74"/>
      <c r="S276" s="73"/>
      <c r="T276" s="73"/>
      <c r="U276" s="73"/>
      <c r="V276" s="1144"/>
      <c r="W276" s="73"/>
      <c r="X276" s="73"/>
      <c r="Y276" s="73"/>
      <c r="Z276" s="73"/>
      <c r="AA276" s="73"/>
      <c r="AB276" s="73"/>
    </row>
    <row r="277" spans="1:28" ht="15.75" customHeight="1">
      <c r="A277" s="73"/>
      <c r="B277" s="73"/>
      <c r="C277" s="73"/>
      <c r="D277" s="73"/>
      <c r="E277" s="73"/>
      <c r="F277" s="590"/>
      <c r="G277" s="591"/>
      <c r="H277" s="988"/>
      <c r="I277" s="73"/>
      <c r="J277" s="73"/>
      <c r="K277" s="74"/>
      <c r="L277" s="74"/>
      <c r="M277" s="989"/>
      <c r="N277" s="74"/>
      <c r="O277" s="74"/>
      <c r="P277" s="74"/>
      <c r="Q277" s="74"/>
      <c r="R277" s="74"/>
      <c r="S277" s="73"/>
      <c r="T277" s="73"/>
      <c r="U277" s="73"/>
      <c r="V277" s="1144"/>
      <c r="W277" s="73"/>
      <c r="X277" s="73"/>
      <c r="Y277" s="73"/>
      <c r="Z277" s="73"/>
      <c r="AA277" s="73"/>
      <c r="AB277" s="73"/>
    </row>
    <row r="278" spans="1:28" ht="15.75" customHeight="1">
      <c r="A278" s="73"/>
      <c r="B278" s="73"/>
      <c r="C278" s="73"/>
      <c r="D278" s="73"/>
      <c r="E278" s="73"/>
      <c r="F278" s="590"/>
      <c r="G278" s="591"/>
      <c r="H278" s="988"/>
      <c r="I278" s="73"/>
      <c r="J278" s="73"/>
      <c r="K278" s="74"/>
      <c r="L278" s="74"/>
      <c r="M278" s="989"/>
      <c r="N278" s="74"/>
      <c r="O278" s="74"/>
      <c r="P278" s="74"/>
      <c r="Q278" s="74"/>
      <c r="R278" s="74"/>
      <c r="S278" s="73"/>
      <c r="T278" s="73"/>
      <c r="U278" s="73"/>
      <c r="V278" s="1144"/>
      <c r="W278" s="73"/>
      <c r="X278" s="73"/>
      <c r="Y278" s="73"/>
      <c r="Z278" s="73"/>
      <c r="AA278" s="73"/>
      <c r="AB278" s="73"/>
    </row>
    <row r="279" spans="1:28" ht="15.75" customHeight="1">
      <c r="A279" s="73"/>
      <c r="B279" s="73"/>
      <c r="C279" s="73"/>
      <c r="D279" s="73"/>
      <c r="E279" s="73"/>
      <c r="F279" s="590"/>
      <c r="G279" s="591"/>
      <c r="H279" s="988"/>
      <c r="I279" s="73"/>
      <c r="J279" s="73"/>
      <c r="K279" s="74"/>
      <c r="L279" s="74"/>
      <c r="M279" s="989"/>
      <c r="N279" s="74"/>
      <c r="O279" s="74"/>
      <c r="P279" s="74"/>
      <c r="Q279" s="74"/>
      <c r="R279" s="74"/>
      <c r="S279" s="73"/>
      <c r="T279" s="73"/>
      <c r="U279" s="73"/>
      <c r="V279" s="1144"/>
      <c r="W279" s="73"/>
      <c r="X279" s="73"/>
      <c r="Y279" s="73"/>
      <c r="Z279" s="73"/>
      <c r="AA279" s="73"/>
      <c r="AB279" s="73"/>
    </row>
    <row r="280" spans="1:28" ht="15.75" customHeight="1">
      <c r="A280" s="73"/>
      <c r="B280" s="73"/>
      <c r="C280" s="73"/>
      <c r="D280" s="73"/>
      <c r="E280" s="73"/>
      <c r="F280" s="590"/>
      <c r="G280" s="591"/>
      <c r="H280" s="988"/>
      <c r="I280" s="73"/>
      <c r="J280" s="73"/>
      <c r="K280" s="74"/>
      <c r="L280" s="74"/>
      <c r="M280" s="989"/>
      <c r="N280" s="74"/>
      <c r="O280" s="74"/>
      <c r="P280" s="74"/>
      <c r="Q280" s="74"/>
      <c r="R280" s="74"/>
      <c r="S280" s="73"/>
      <c r="T280" s="73"/>
      <c r="U280" s="73"/>
      <c r="V280" s="1144"/>
      <c r="W280" s="73"/>
      <c r="X280" s="73"/>
      <c r="Y280" s="73"/>
      <c r="Z280" s="73"/>
      <c r="AA280" s="73"/>
      <c r="AB280" s="73"/>
    </row>
    <row r="281" spans="1:28" ht="15.75" customHeight="1">
      <c r="A281" s="73"/>
      <c r="B281" s="73"/>
      <c r="C281" s="73"/>
      <c r="D281" s="73"/>
      <c r="E281" s="73"/>
      <c r="F281" s="590"/>
      <c r="G281" s="591"/>
      <c r="H281" s="988"/>
      <c r="I281" s="73"/>
      <c r="J281" s="73"/>
      <c r="K281" s="74"/>
      <c r="L281" s="74"/>
      <c r="M281" s="989"/>
      <c r="N281" s="74"/>
      <c r="O281" s="74"/>
      <c r="P281" s="74"/>
      <c r="Q281" s="74"/>
      <c r="R281" s="74"/>
      <c r="S281" s="73"/>
      <c r="T281" s="73"/>
      <c r="U281" s="73"/>
      <c r="V281" s="1144"/>
      <c r="W281" s="73"/>
      <c r="X281" s="73"/>
      <c r="Y281" s="73"/>
      <c r="Z281" s="73"/>
      <c r="AA281" s="73"/>
      <c r="AB281" s="73"/>
    </row>
    <row r="282" spans="1:28" ht="15.75" customHeight="1">
      <c r="A282" s="73"/>
      <c r="B282" s="73"/>
      <c r="C282" s="73"/>
      <c r="D282" s="73"/>
      <c r="E282" s="73"/>
      <c r="F282" s="590"/>
      <c r="G282" s="591"/>
      <c r="H282" s="988"/>
      <c r="I282" s="73"/>
      <c r="J282" s="73"/>
      <c r="K282" s="74"/>
      <c r="L282" s="74"/>
      <c r="M282" s="989"/>
      <c r="N282" s="74"/>
      <c r="O282" s="74"/>
      <c r="P282" s="74"/>
      <c r="Q282" s="74"/>
      <c r="R282" s="74"/>
      <c r="S282" s="73"/>
      <c r="T282" s="73"/>
      <c r="U282" s="73"/>
      <c r="V282" s="1144"/>
      <c r="W282" s="73"/>
      <c r="X282" s="73"/>
      <c r="Y282" s="73"/>
      <c r="Z282" s="73"/>
      <c r="AA282" s="73"/>
      <c r="AB282" s="73"/>
    </row>
    <row r="283" spans="1:28" ht="15.75" customHeight="1">
      <c r="A283" s="73"/>
      <c r="B283" s="73"/>
      <c r="C283" s="73"/>
      <c r="D283" s="73"/>
      <c r="E283" s="73"/>
      <c r="F283" s="590"/>
      <c r="G283" s="591"/>
      <c r="H283" s="988"/>
      <c r="I283" s="73"/>
      <c r="J283" s="73"/>
      <c r="K283" s="74"/>
      <c r="L283" s="74"/>
      <c r="M283" s="989"/>
      <c r="N283" s="74"/>
      <c r="O283" s="74"/>
      <c r="P283" s="74"/>
      <c r="Q283" s="74"/>
      <c r="R283" s="74"/>
      <c r="S283" s="73"/>
      <c r="T283" s="73"/>
      <c r="U283" s="73"/>
      <c r="V283" s="1144"/>
      <c r="W283" s="73"/>
      <c r="X283" s="73"/>
      <c r="Y283" s="73"/>
      <c r="Z283" s="73"/>
      <c r="AA283" s="73"/>
      <c r="AB283" s="73"/>
    </row>
    <row r="284" spans="1:28" ht="15.75" customHeight="1">
      <c r="A284" s="73"/>
      <c r="B284" s="73"/>
      <c r="C284" s="73"/>
      <c r="D284" s="73"/>
      <c r="E284" s="73"/>
      <c r="F284" s="590"/>
      <c r="G284" s="591"/>
      <c r="H284" s="988"/>
      <c r="I284" s="73"/>
      <c r="J284" s="73"/>
      <c r="K284" s="74"/>
      <c r="L284" s="74"/>
      <c r="M284" s="989"/>
      <c r="N284" s="74"/>
      <c r="O284" s="74"/>
      <c r="P284" s="74"/>
      <c r="Q284" s="74"/>
      <c r="R284" s="74"/>
      <c r="S284" s="73"/>
      <c r="T284" s="73"/>
      <c r="U284" s="73"/>
      <c r="V284" s="1144"/>
      <c r="W284" s="73"/>
      <c r="X284" s="73"/>
      <c r="Y284" s="73"/>
      <c r="Z284" s="73"/>
      <c r="AA284" s="73"/>
      <c r="AB284" s="73"/>
    </row>
    <row r="285" spans="1:28" ht="15.75" customHeight="1">
      <c r="A285" s="73"/>
      <c r="B285" s="73"/>
      <c r="C285" s="73"/>
      <c r="D285" s="73"/>
      <c r="E285" s="73"/>
      <c r="F285" s="590"/>
      <c r="G285" s="591"/>
      <c r="H285" s="988"/>
      <c r="I285" s="73"/>
      <c r="J285" s="73"/>
      <c r="K285" s="74"/>
      <c r="L285" s="74"/>
      <c r="M285" s="989"/>
      <c r="N285" s="74"/>
      <c r="O285" s="74"/>
      <c r="P285" s="74"/>
      <c r="Q285" s="74"/>
      <c r="R285" s="74"/>
      <c r="S285" s="73"/>
      <c r="T285" s="73"/>
      <c r="U285" s="73"/>
      <c r="V285" s="1144"/>
      <c r="W285" s="73"/>
      <c r="X285" s="73"/>
      <c r="Y285" s="73"/>
      <c r="Z285" s="73"/>
      <c r="AA285" s="73"/>
      <c r="AB285" s="73"/>
    </row>
    <row r="286" spans="1:28" ht="15.75" customHeight="1">
      <c r="A286" s="73"/>
      <c r="B286" s="73"/>
      <c r="C286" s="73"/>
      <c r="D286" s="73"/>
      <c r="E286" s="73"/>
      <c r="F286" s="590"/>
      <c r="G286" s="591"/>
      <c r="H286" s="988"/>
      <c r="I286" s="73"/>
      <c r="J286" s="73"/>
      <c r="K286" s="74"/>
      <c r="L286" s="74"/>
      <c r="M286" s="989"/>
      <c r="N286" s="74"/>
      <c r="O286" s="74"/>
      <c r="P286" s="74"/>
      <c r="Q286" s="74"/>
      <c r="R286" s="74"/>
      <c r="S286" s="73"/>
      <c r="T286" s="73"/>
      <c r="U286" s="73"/>
      <c r="V286" s="1144"/>
      <c r="W286" s="73"/>
      <c r="X286" s="73"/>
      <c r="Y286" s="73"/>
      <c r="Z286" s="73"/>
      <c r="AA286" s="73"/>
      <c r="AB286" s="73"/>
    </row>
    <row r="287" spans="1:28" ht="15.75" customHeight="1">
      <c r="A287" s="73"/>
      <c r="B287" s="73"/>
      <c r="C287" s="73"/>
      <c r="D287" s="73"/>
      <c r="E287" s="73"/>
      <c r="F287" s="590"/>
      <c r="G287" s="591"/>
      <c r="H287" s="988"/>
      <c r="I287" s="73"/>
      <c r="J287" s="73"/>
      <c r="K287" s="74"/>
      <c r="L287" s="74"/>
      <c r="M287" s="989"/>
      <c r="N287" s="74"/>
      <c r="O287" s="74"/>
      <c r="P287" s="74"/>
      <c r="Q287" s="74"/>
      <c r="R287" s="74"/>
      <c r="S287" s="73"/>
      <c r="T287" s="73"/>
      <c r="U287" s="73"/>
      <c r="V287" s="1144"/>
      <c r="W287" s="73"/>
      <c r="X287" s="73"/>
      <c r="Y287" s="73"/>
      <c r="Z287" s="73"/>
      <c r="AA287" s="73"/>
      <c r="AB287" s="73"/>
    </row>
    <row r="288" spans="1:28" ht="15.75" customHeight="1">
      <c r="A288" s="73"/>
      <c r="B288" s="73"/>
      <c r="C288" s="73"/>
      <c r="D288" s="73"/>
      <c r="E288" s="73"/>
      <c r="F288" s="590"/>
      <c r="G288" s="591"/>
      <c r="H288" s="988"/>
      <c r="I288" s="73"/>
      <c r="J288" s="73"/>
      <c r="K288" s="74"/>
      <c r="L288" s="74"/>
      <c r="M288" s="989"/>
      <c r="N288" s="74"/>
      <c r="O288" s="74"/>
      <c r="P288" s="74"/>
      <c r="Q288" s="74"/>
      <c r="R288" s="74"/>
      <c r="S288" s="73"/>
      <c r="T288" s="73"/>
      <c r="U288" s="73"/>
      <c r="V288" s="1144"/>
      <c r="W288" s="73"/>
      <c r="X288" s="73"/>
      <c r="Y288" s="73"/>
      <c r="Z288" s="73"/>
      <c r="AA288" s="73"/>
      <c r="AB288" s="73"/>
    </row>
    <row r="289" spans="1:28" ht="15.75" customHeight="1">
      <c r="A289" s="73"/>
      <c r="B289" s="73"/>
      <c r="C289" s="73"/>
      <c r="D289" s="73"/>
      <c r="E289" s="73"/>
      <c r="F289" s="590"/>
      <c r="G289" s="591"/>
      <c r="H289" s="988"/>
      <c r="I289" s="73"/>
      <c r="J289" s="73"/>
      <c r="K289" s="74"/>
      <c r="L289" s="74"/>
      <c r="M289" s="989"/>
      <c r="N289" s="74"/>
      <c r="O289" s="74"/>
      <c r="P289" s="74"/>
      <c r="Q289" s="74"/>
      <c r="R289" s="74"/>
      <c r="S289" s="73"/>
      <c r="T289" s="73"/>
      <c r="U289" s="73"/>
      <c r="V289" s="1144"/>
      <c r="W289" s="73"/>
      <c r="X289" s="73"/>
      <c r="Y289" s="73"/>
      <c r="Z289" s="73"/>
      <c r="AA289" s="73"/>
      <c r="AB289" s="73"/>
    </row>
    <row r="290" spans="1:28" ht="15.75" customHeight="1">
      <c r="A290" s="73"/>
      <c r="B290" s="73"/>
      <c r="C290" s="73"/>
      <c r="D290" s="73"/>
      <c r="E290" s="73"/>
      <c r="F290" s="590"/>
      <c r="G290" s="591"/>
      <c r="H290" s="988"/>
      <c r="I290" s="73"/>
      <c r="J290" s="73"/>
      <c r="K290" s="74"/>
      <c r="L290" s="74"/>
      <c r="M290" s="989"/>
      <c r="N290" s="74"/>
      <c r="O290" s="74"/>
      <c r="P290" s="74"/>
      <c r="Q290" s="74"/>
      <c r="R290" s="74"/>
      <c r="S290" s="73"/>
      <c r="T290" s="73"/>
      <c r="U290" s="73"/>
      <c r="V290" s="1144"/>
      <c r="W290" s="73"/>
      <c r="X290" s="73"/>
      <c r="Y290" s="73"/>
      <c r="Z290" s="73"/>
      <c r="AA290" s="73"/>
      <c r="AB290" s="73"/>
    </row>
    <row r="291" spans="1:28" ht="15.75" customHeight="1">
      <c r="A291" s="73"/>
      <c r="B291" s="73"/>
      <c r="C291" s="73"/>
      <c r="D291" s="73"/>
      <c r="E291" s="73"/>
      <c r="F291" s="590"/>
      <c r="G291" s="591"/>
      <c r="H291" s="988"/>
      <c r="I291" s="73"/>
      <c r="J291" s="73"/>
      <c r="K291" s="74"/>
      <c r="L291" s="74"/>
      <c r="M291" s="989"/>
      <c r="N291" s="74"/>
      <c r="O291" s="74"/>
      <c r="P291" s="74"/>
      <c r="Q291" s="74"/>
      <c r="R291" s="74"/>
      <c r="S291" s="73"/>
      <c r="T291" s="73"/>
      <c r="U291" s="73"/>
      <c r="V291" s="1144"/>
      <c r="W291" s="73"/>
      <c r="X291" s="73"/>
      <c r="Y291" s="73"/>
      <c r="Z291" s="73"/>
      <c r="AA291" s="73"/>
      <c r="AB291" s="73"/>
    </row>
    <row r="292" spans="1:28" ht="15.75" customHeight="1">
      <c r="A292" s="73"/>
      <c r="B292" s="73"/>
      <c r="C292" s="73"/>
      <c r="D292" s="73"/>
      <c r="E292" s="73"/>
      <c r="F292" s="590"/>
      <c r="G292" s="591"/>
      <c r="H292" s="988"/>
      <c r="I292" s="73"/>
      <c r="J292" s="73"/>
      <c r="K292" s="74"/>
      <c r="L292" s="74"/>
      <c r="M292" s="989"/>
      <c r="N292" s="74"/>
      <c r="O292" s="74"/>
      <c r="P292" s="74"/>
      <c r="Q292" s="74"/>
      <c r="R292" s="74"/>
      <c r="S292" s="73"/>
      <c r="T292" s="73"/>
      <c r="U292" s="73"/>
      <c r="V292" s="1144"/>
      <c r="W292" s="73"/>
      <c r="X292" s="73"/>
      <c r="Y292" s="73"/>
      <c r="Z292" s="73"/>
      <c r="AA292" s="73"/>
      <c r="AB292" s="73"/>
    </row>
    <row r="293" spans="1:28" ht="15.75" customHeight="1">
      <c r="A293" s="73"/>
      <c r="B293" s="73"/>
      <c r="C293" s="73"/>
      <c r="D293" s="73"/>
      <c r="E293" s="73"/>
      <c r="F293" s="590"/>
      <c r="G293" s="591"/>
      <c r="H293" s="988"/>
      <c r="I293" s="73"/>
      <c r="J293" s="73"/>
      <c r="K293" s="74"/>
      <c r="L293" s="74"/>
      <c r="M293" s="989"/>
      <c r="N293" s="74"/>
      <c r="O293" s="74"/>
      <c r="P293" s="74"/>
      <c r="Q293" s="74"/>
      <c r="R293" s="74"/>
      <c r="S293" s="73"/>
      <c r="T293" s="73"/>
      <c r="U293" s="73"/>
      <c r="V293" s="1144"/>
      <c r="W293" s="73"/>
      <c r="X293" s="73"/>
      <c r="Y293" s="73"/>
      <c r="Z293" s="73"/>
      <c r="AA293" s="73"/>
      <c r="AB293" s="73"/>
    </row>
    <row r="294" spans="1:28" ht="15.75" customHeight="1">
      <c r="A294" s="73"/>
      <c r="B294" s="73"/>
      <c r="C294" s="73"/>
      <c r="D294" s="73"/>
      <c r="E294" s="73"/>
      <c r="F294" s="590"/>
      <c r="G294" s="591"/>
      <c r="H294" s="988"/>
      <c r="I294" s="73"/>
      <c r="J294" s="73"/>
      <c r="K294" s="74"/>
      <c r="L294" s="74"/>
      <c r="M294" s="989"/>
      <c r="N294" s="74"/>
      <c r="O294" s="74"/>
      <c r="P294" s="74"/>
      <c r="Q294" s="74"/>
      <c r="R294" s="74"/>
      <c r="S294" s="73"/>
      <c r="T294" s="73"/>
      <c r="U294" s="73"/>
      <c r="V294" s="1144"/>
      <c r="W294" s="73"/>
      <c r="X294" s="73"/>
      <c r="Y294" s="73"/>
      <c r="Z294" s="73"/>
      <c r="AA294" s="73"/>
      <c r="AB294" s="73"/>
    </row>
    <row r="295" spans="1:28" ht="15.75" customHeight="1">
      <c r="A295" s="73"/>
      <c r="B295" s="73"/>
      <c r="C295" s="73"/>
      <c r="D295" s="73"/>
      <c r="E295" s="73"/>
      <c r="F295" s="590"/>
      <c r="G295" s="591"/>
      <c r="H295" s="988"/>
      <c r="I295" s="73"/>
      <c r="J295" s="73"/>
      <c r="K295" s="74"/>
      <c r="L295" s="74"/>
      <c r="M295" s="989"/>
      <c r="N295" s="74"/>
      <c r="O295" s="74"/>
      <c r="P295" s="74"/>
      <c r="Q295" s="74"/>
      <c r="R295" s="74"/>
      <c r="S295" s="73"/>
      <c r="T295" s="73"/>
      <c r="U295" s="73"/>
      <c r="V295" s="1144"/>
      <c r="W295" s="73"/>
      <c r="X295" s="73"/>
      <c r="Y295" s="73"/>
      <c r="Z295" s="73"/>
      <c r="AA295" s="73"/>
      <c r="AB295" s="73"/>
    </row>
    <row r="296" spans="1:28" ht="15.75" customHeight="1">
      <c r="A296" s="73"/>
      <c r="B296" s="73"/>
      <c r="C296" s="73"/>
      <c r="D296" s="73"/>
      <c r="E296" s="73"/>
      <c r="F296" s="590"/>
      <c r="G296" s="591"/>
      <c r="H296" s="988"/>
      <c r="I296" s="73"/>
      <c r="J296" s="73"/>
      <c r="K296" s="74"/>
      <c r="L296" s="74"/>
      <c r="M296" s="989"/>
      <c r="N296" s="74"/>
      <c r="O296" s="74"/>
      <c r="P296" s="74"/>
      <c r="Q296" s="74"/>
      <c r="R296" s="74"/>
      <c r="S296" s="73"/>
      <c r="T296" s="73"/>
      <c r="U296" s="73"/>
      <c r="V296" s="1144"/>
      <c r="W296" s="73"/>
      <c r="X296" s="73"/>
      <c r="Y296" s="73"/>
      <c r="Z296" s="73"/>
      <c r="AA296" s="73"/>
      <c r="AB296" s="73"/>
    </row>
    <row r="297" spans="1:28" ht="15.75" customHeight="1">
      <c r="A297" s="73"/>
      <c r="B297" s="73"/>
      <c r="C297" s="73"/>
      <c r="D297" s="73"/>
      <c r="E297" s="73"/>
      <c r="F297" s="590"/>
      <c r="G297" s="591"/>
      <c r="H297" s="988"/>
      <c r="I297" s="73"/>
      <c r="J297" s="73"/>
      <c r="K297" s="74"/>
      <c r="L297" s="74"/>
      <c r="M297" s="989"/>
      <c r="N297" s="74"/>
      <c r="O297" s="74"/>
      <c r="P297" s="74"/>
      <c r="Q297" s="74"/>
      <c r="R297" s="74"/>
      <c r="S297" s="73"/>
      <c r="T297" s="73"/>
      <c r="U297" s="73"/>
      <c r="V297" s="1144"/>
      <c r="W297" s="73"/>
      <c r="X297" s="73"/>
      <c r="Y297" s="73"/>
      <c r="Z297" s="73"/>
      <c r="AA297" s="73"/>
      <c r="AB297" s="73"/>
    </row>
    <row r="298" spans="1:28" ht="15.75" customHeight="1">
      <c r="A298" s="73"/>
      <c r="B298" s="73"/>
      <c r="C298" s="73"/>
      <c r="D298" s="73"/>
      <c r="E298" s="73"/>
      <c r="F298" s="590"/>
      <c r="G298" s="591"/>
      <c r="H298" s="988"/>
      <c r="I298" s="73"/>
      <c r="J298" s="73"/>
      <c r="K298" s="74"/>
      <c r="L298" s="74"/>
      <c r="M298" s="989"/>
      <c r="N298" s="74"/>
      <c r="O298" s="74"/>
      <c r="P298" s="74"/>
      <c r="Q298" s="74"/>
      <c r="R298" s="74"/>
      <c r="S298" s="73"/>
      <c r="T298" s="73"/>
      <c r="U298" s="73"/>
      <c r="V298" s="1144"/>
      <c r="W298" s="73"/>
      <c r="X298" s="73"/>
      <c r="Y298" s="73"/>
      <c r="Z298" s="73"/>
      <c r="AA298" s="73"/>
      <c r="AB298" s="73"/>
    </row>
    <row r="299" spans="1:28" ht="15.75" customHeight="1">
      <c r="A299" s="73"/>
      <c r="B299" s="73"/>
      <c r="C299" s="73"/>
      <c r="D299" s="73"/>
      <c r="E299" s="73"/>
      <c r="F299" s="590"/>
      <c r="G299" s="591"/>
      <c r="H299" s="988"/>
      <c r="I299" s="73"/>
      <c r="J299" s="73"/>
      <c r="K299" s="74"/>
      <c r="L299" s="74"/>
      <c r="M299" s="989"/>
      <c r="N299" s="74"/>
      <c r="O299" s="74"/>
      <c r="P299" s="74"/>
      <c r="Q299" s="74"/>
      <c r="R299" s="74"/>
      <c r="S299" s="73"/>
      <c r="T299" s="73"/>
      <c r="U299" s="73"/>
      <c r="V299" s="1144"/>
      <c r="W299" s="73"/>
      <c r="X299" s="73"/>
      <c r="Y299" s="73"/>
      <c r="Z299" s="73"/>
      <c r="AA299" s="73"/>
      <c r="AB299" s="73"/>
    </row>
    <row r="300" spans="1:28" ht="15.75" customHeight="1">
      <c r="A300" s="73"/>
      <c r="B300" s="73"/>
      <c r="C300" s="73"/>
      <c r="D300" s="73"/>
      <c r="E300" s="73"/>
      <c r="F300" s="590"/>
      <c r="G300" s="591"/>
      <c r="H300" s="988"/>
      <c r="I300" s="73"/>
      <c r="J300" s="73"/>
      <c r="K300" s="74"/>
      <c r="L300" s="74"/>
      <c r="M300" s="989"/>
      <c r="N300" s="74"/>
      <c r="O300" s="74"/>
      <c r="P300" s="74"/>
      <c r="Q300" s="74"/>
      <c r="R300" s="74"/>
      <c r="S300" s="73"/>
      <c r="T300" s="73"/>
      <c r="U300" s="73"/>
      <c r="V300" s="1144"/>
      <c r="W300" s="73"/>
      <c r="X300" s="73"/>
      <c r="Y300" s="73"/>
      <c r="Z300" s="73"/>
      <c r="AA300" s="73"/>
      <c r="AB300" s="73"/>
    </row>
    <row r="301" spans="1:28" ht="15.75" customHeight="1">
      <c r="A301" s="73"/>
      <c r="B301" s="73"/>
      <c r="C301" s="73"/>
      <c r="D301" s="73"/>
      <c r="E301" s="73"/>
      <c r="F301" s="590"/>
      <c r="G301" s="591"/>
      <c r="H301" s="988"/>
      <c r="I301" s="73"/>
      <c r="J301" s="73"/>
      <c r="K301" s="74"/>
      <c r="L301" s="74"/>
      <c r="M301" s="989"/>
      <c r="N301" s="74"/>
      <c r="O301" s="74"/>
      <c r="P301" s="74"/>
      <c r="Q301" s="74"/>
      <c r="R301" s="74"/>
      <c r="S301" s="73"/>
      <c r="T301" s="73"/>
      <c r="U301" s="73"/>
      <c r="V301" s="1144"/>
      <c r="W301" s="73"/>
      <c r="X301" s="73"/>
      <c r="Y301" s="73"/>
      <c r="Z301" s="73"/>
      <c r="AA301" s="73"/>
      <c r="AB301" s="73"/>
    </row>
    <row r="302" spans="1:28" ht="15.75" customHeight="1">
      <c r="A302" s="73"/>
      <c r="B302" s="73"/>
      <c r="C302" s="73"/>
      <c r="D302" s="73"/>
      <c r="E302" s="73"/>
      <c r="F302" s="590"/>
      <c r="G302" s="591"/>
      <c r="H302" s="988"/>
      <c r="I302" s="73"/>
      <c r="J302" s="73"/>
      <c r="K302" s="74"/>
      <c r="L302" s="74"/>
      <c r="M302" s="989"/>
      <c r="N302" s="74"/>
      <c r="O302" s="74"/>
      <c r="P302" s="74"/>
      <c r="Q302" s="74"/>
      <c r="R302" s="74"/>
      <c r="S302" s="73"/>
      <c r="T302" s="73"/>
      <c r="U302" s="73"/>
      <c r="V302" s="1144"/>
      <c r="W302" s="73"/>
      <c r="X302" s="73"/>
      <c r="Y302" s="73"/>
      <c r="Z302" s="73"/>
      <c r="AA302" s="73"/>
      <c r="AB302" s="73"/>
    </row>
    <row r="303" spans="1:28" ht="15.75" customHeight="1">
      <c r="A303" s="73"/>
      <c r="B303" s="73"/>
      <c r="C303" s="73"/>
      <c r="D303" s="73"/>
      <c r="E303" s="73"/>
      <c r="F303" s="590"/>
      <c r="G303" s="591"/>
      <c r="H303" s="988"/>
      <c r="I303" s="73"/>
      <c r="J303" s="73"/>
      <c r="K303" s="74"/>
      <c r="L303" s="74"/>
      <c r="M303" s="989"/>
      <c r="N303" s="74"/>
      <c r="O303" s="74"/>
      <c r="P303" s="74"/>
      <c r="Q303" s="74"/>
      <c r="R303" s="74"/>
      <c r="S303" s="73"/>
      <c r="T303" s="73"/>
      <c r="U303" s="73"/>
      <c r="V303" s="1144"/>
      <c r="W303" s="73"/>
      <c r="X303" s="73"/>
      <c r="Y303" s="73"/>
      <c r="Z303" s="73"/>
      <c r="AA303" s="73"/>
      <c r="AB303" s="73"/>
    </row>
    <row r="304" spans="1:28" ht="15.75" customHeight="1">
      <c r="A304" s="73"/>
      <c r="B304" s="73"/>
      <c r="C304" s="73"/>
      <c r="D304" s="73"/>
      <c r="E304" s="73"/>
      <c r="F304" s="590"/>
      <c r="G304" s="591"/>
      <c r="H304" s="988"/>
      <c r="I304" s="73"/>
      <c r="J304" s="73"/>
      <c r="K304" s="74"/>
      <c r="L304" s="74"/>
      <c r="M304" s="989"/>
      <c r="N304" s="74"/>
      <c r="O304" s="74"/>
      <c r="P304" s="74"/>
      <c r="Q304" s="74"/>
      <c r="R304" s="74"/>
      <c r="S304" s="73"/>
      <c r="T304" s="73"/>
      <c r="U304" s="73"/>
      <c r="V304" s="1144"/>
      <c r="W304" s="73"/>
      <c r="X304" s="73"/>
      <c r="Y304" s="73"/>
      <c r="Z304" s="73"/>
      <c r="AA304" s="73"/>
      <c r="AB304" s="73"/>
    </row>
    <row r="305" spans="1:28" ht="15.75" customHeight="1">
      <c r="A305" s="73"/>
      <c r="B305" s="73"/>
      <c r="C305" s="73"/>
      <c r="D305" s="73"/>
      <c r="E305" s="73"/>
      <c r="F305" s="590"/>
      <c r="G305" s="591"/>
      <c r="H305" s="988"/>
      <c r="I305" s="73"/>
      <c r="J305" s="73"/>
      <c r="K305" s="74"/>
      <c r="L305" s="74"/>
      <c r="M305" s="989"/>
      <c r="N305" s="74"/>
      <c r="O305" s="74"/>
      <c r="P305" s="74"/>
      <c r="Q305" s="74"/>
      <c r="R305" s="74"/>
      <c r="S305" s="73"/>
      <c r="T305" s="73"/>
      <c r="U305" s="73"/>
      <c r="V305" s="1144"/>
      <c r="W305" s="73"/>
      <c r="X305" s="73"/>
      <c r="Y305" s="73"/>
      <c r="Z305" s="73"/>
      <c r="AA305" s="73"/>
      <c r="AB305" s="73"/>
    </row>
    <row r="306" spans="1:28" ht="15.75" customHeight="1">
      <c r="A306" s="73"/>
      <c r="B306" s="73"/>
      <c r="C306" s="73"/>
      <c r="D306" s="73"/>
      <c r="E306" s="73"/>
      <c r="F306" s="590"/>
      <c r="G306" s="591"/>
      <c r="H306" s="988"/>
      <c r="I306" s="73"/>
      <c r="J306" s="73"/>
      <c r="K306" s="74"/>
      <c r="L306" s="74"/>
      <c r="M306" s="989"/>
      <c r="N306" s="74"/>
      <c r="O306" s="74"/>
      <c r="P306" s="74"/>
      <c r="Q306" s="74"/>
      <c r="R306" s="74"/>
      <c r="S306" s="73"/>
      <c r="T306" s="73"/>
      <c r="U306" s="73"/>
      <c r="V306" s="1144"/>
      <c r="W306" s="73"/>
      <c r="X306" s="73"/>
      <c r="Y306" s="73"/>
      <c r="Z306" s="73"/>
      <c r="AA306" s="73"/>
      <c r="AB306" s="73"/>
    </row>
    <row r="307" spans="1:28" ht="15.75" customHeight="1">
      <c r="A307" s="73"/>
      <c r="B307" s="73"/>
      <c r="C307" s="73"/>
      <c r="D307" s="73"/>
      <c r="E307" s="73"/>
      <c r="F307" s="590"/>
      <c r="G307" s="591"/>
      <c r="H307" s="988"/>
      <c r="I307" s="73"/>
      <c r="J307" s="73"/>
      <c r="K307" s="74"/>
      <c r="L307" s="74"/>
      <c r="M307" s="989"/>
      <c r="N307" s="74"/>
      <c r="O307" s="74"/>
      <c r="P307" s="74"/>
      <c r="Q307" s="74"/>
      <c r="R307" s="74"/>
      <c r="S307" s="73"/>
      <c r="T307" s="73"/>
      <c r="U307" s="73"/>
      <c r="V307" s="1144"/>
      <c r="W307" s="73"/>
      <c r="X307" s="73"/>
      <c r="Y307" s="73"/>
      <c r="Z307" s="73"/>
      <c r="AA307" s="73"/>
      <c r="AB307" s="73"/>
    </row>
    <row r="308" spans="1:28" ht="15.75" customHeight="1">
      <c r="A308" s="73"/>
      <c r="B308" s="73"/>
      <c r="C308" s="73"/>
      <c r="D308" s="73"/>
      <c r="E308" s="73"/>
      <c r="F308" s="590"/>
      <c r="G308" s="591"/>
      <c r="H308" s="988"/>
      <c r="I308" s="73"/>
      <c r="J308" s="73"/>
      <c r="K308" s="74"/>
      <c r="L308" s="74"/>
      <c r="M308" s="989"/>
      <c r="N308" s="74"/>
      <c r="O308" s="74"/>
      <c r="P308" s="74"/>
      <c r="Q308" s="74"/>
      <c r="R308" s="74"/>
      <c r="S308" s="73"/>
      <c r="T308" s="73"/>
      <c r="U308" s="73"/>
      <c r="V308" s="1144"/>
      <c r="W308" s="73"/>
      <c r="X308" s="73"/>
      <c r="Y308" s="73"/>
      <c r="Z308" s="73"/>
      <c r="AA308" s="73"/>
      <c r="AB308" s="73"/>
    </row>
    <row r="309" spans="1:28" ht="15.75" customHeight="1">
      <c r="A309" s="73"/>
      <c r="B309" s="73"/>
      <c r="C309" s="73"/>
      <c r="D309" s="73"/>
      <c r="E309" s="73"/>
      <c r="F309" s="590"/>
      <c r="G309" s="591"/>
      <c r="H309" s="988"/>
      <c r="I309" s="73"/>
      <c r="J309" s="73"/>
      <c r="K309" s="74"/>
      <c r="L309" s="74"/>
      <c r="M309" s="989"/>
      <c r="N309" s="74"/>
      <c r="O309" s="74"/>
      <c r="P309" s="74"/>
      <c r="Q309" s="74"/>
      <c r="R309" s="74"/>
      <c r="S309" s="73"/>
      <c r="T309" s="73"/>
      <c r="U309" s="73"/>
      <c r="V309" s="1144"/>
      <c r="W309" s="73"/>
      <c r="X309" s="73"/>
      <c r="Y309" s="73"/>
      <c r="Z309" s="73"/>
      <c r="AA309" s="73"/>
      <c r="AB309" s="73"/>
    </row>
    <row r="310" spans="1:28" ht="15.75" customHeight="1">
      <c r="A310" s="73"/>
      <c r="B310" s="73"/>
      <c r="C310" s="73"/>
      <c r="D310" s="73"/>
      <c r="E310" s="73"/>
      <c r="F310" s="590"/>
      <c r="G310" s="591"/>
      <c r="H310" s="988"/>
      <c r="I310" s="73"/>
      <c r="J310" s="73"/>
      <c r="K310" s="74"/>
      <c r="L310" s="74"/>
      <c r="M310" s="989"/>
      <c r="N310" s="74"/>
      <c r="O310" s="74"/>
      <c r="P310" s="74"/>
      <c r="Q310" s="74"/>
      <c r="R310" s="74"/>
      <c r="S310" s="73"/>
      <c r="T310" s="73"/>
      <c r="U310" s="73"/>
      <c r="V310" s="1144"/>
      <c r="W310" s="73"/>
      <c r="X310" s="73"/>
      <c r="Y310" s="73"/>
      <c r="Z310" s="73"/>
      <c r="AA310" s="73"/>
      <c r="AB310" s="73"/>
    </row>
    <row r="311" spans="1:28" ht="15.75" customHeight="1">
      <c r="A311" s="73"/>
      <c r="B311" s="73"/>
      <c r="C311" s="73"/>
      <c r="D311" s="73"/>
      <c r="E311" s="73"/>
      <c r="F311" s="590"/>
      <c r="G311" s="591"/>
      <c r="H311" s="988"/>
      <c r="I311" s="73"/>
      <c r="J311" s="73"/>
      <c r="K311" s="74"/>
      <c r="L311" s="74"/>
      <c r="M311" s="989"/>
      <c r="N311" s="74"/>
      <c r="O311" s="74"/>
      <c r="P311" s="74"/>
      <c r="Q311" s="74"/>
      <c r="R311" s="74"/>
      <c r="S311" s="73"/>
      <c r="T311" s="73"/>
      <c r="U311" s="73"/>
      <c r="V311" s="1144"/>
      <c r="W311" s="73"/>
      <c r="X311" s="73"/>
      <c r="Y311" s="73"/>
      <c r="Z311" s="73"/>
      <c r="AA311" s="73"/>
      <c r="AB311" s="73"/>
    </row>
    <row r="312" spans="1:28" ht="15.75" customHeight="1">
      <c r="A312" s="73"/>
      <c r="B312" s="73"/>
      <c r="C312" s="73"/>
      <c r="D312" s="73"/>
      <c r="E312" s="73"/>
      <c r="F312" s="590"/>
      <c r="G312" s="591"/>
      <c r="H312" s="988"/>
      <c r="I312" s="73"/>
      <c r="J312" s="73"/>
      <c r="K312" s="74"/>
      <c r="L312" s="74"/>
      <c r="M312" s="989"/>
      <c r="N312" s="74"/>
      <c r="O312" s="74"/>
      <c r="P312" s="74"/>
      <c r="Q312" s="74"/>
      <c r="R312" s="74"/>
      <c r="S312" s="73"/>
      <c r="T312" s="73"/>
      <c r="U312" s="73"/>
      <c r="V312" s="1144"/>
      <c r="W312" s="73"/>
      <c r="X312" s="73"/>
      <c r="Y312" s="73"/>
      <c r="Z312" s="73"/>
      <c r="AA312" s="73"/>
      <c r="AB312" s="73"/>
    </row>
    <row r="313" spans="1:28" ht="15.75" customHeight="1">
      <c r="A313" s="73"/>
      <c r="B313" s="73"/>
      <c r="C313" s="73"/>
      <c r="D313" s="73"/>
      <c r="E313" s="73"/>
      <c r="F313" s="590"/>
      <c r="G313" s="591"/>
      <c r="H313" s="988"/>
      <c r="I313" s="73"/>
      <c r="J313" s="73"/>
      <c r="K313" s="74"/>
      <c r="L313" s="74"/>
      <c r="M313" s="989"/>
      <c r="N313" s="74"/>
      <c r="O313" s="74"/>
      <c r="P313" s="74"/>
      <c r="Q313" s="74"/>
      <c r="R313" s="74"/>
      <c r="S313" s="73"/>
      <c r="T313" s="73"/>
      <c r="U313" s="73"/>
      <c r="V313" s="1144"/>
      <c r="W313" s="73"/>
      <c r="X313" s="73"/>
      <c r="Y313" s="73"/>
      <c r="Z313" s="73"/>
      <c r="AA313" s="73"/>
      <c r="AB313" s="73"/>
    </row>
    <row r="314" spans="1:28" ht="15.75" customHeight="1">
      <c r="A314" s="73"/>
      <c r="B314" s="73"/>
      <c r="C314" s="73"/>
      <c r="D314" s="73"/>
      <c r="E314" s="73"/>
      <c r="F314" s="590"/>
      <c r="G314" s="591"/>
      <c r="H314" s="988"/>
      <c r="I314" s="73"/>
      <c r="J314" s="73"/>
      <c r="K314" s="74"/>
      <c r="L314" s="74"/>
      <c r="M314" s="989"/>
      <c r="N314" s="74"/>
      <c r="O314" s="74"/>
      <c r="P314" s="74"/>
      <c r="Q314" s="74"/>
      <c r="R314" s="74"/>
      <c r="S314" s="73"/>
      <c r="T314" s="73"/>
      <c r="U314" s="73"/>
      <c r="V314" s="1144"/>
      <c r="W314" s="73"/>
      <c r="X314" s="73"/>
      <c r="Y314" s="73"/>
      <c r="Z314" s="73"/>
      <c r="AA314" s="73"/>
      <c r="AB314" s="73"/>
    </row>
    <row r="315" spans="1:28" ht="15.75" customHeight="1">
      <c r="A315" s="73"/>
      <c r="B315" s="73"/>
      <c r="C315" s="73"/>
      <c r="D315" s="73"/>
      <c r="E315" s="73"/>
      <c r="F315" s="590"/>
      <c r="G315" s="591"/>
      <c r="H315" s="988"/>
      <c r="I315" s="73"/>
      <c r="J315" s="73"/>
      <c r="K315" s="74"/>
      <c r="L315" s="74"/>
      <c r="M315" s="989"/>
      <c r="N315" s="74"/>
      <c r="O315" s="74"/>
      <c r="P315" s="74"/>
      <c r="Q315" s="74"/>
      <c r="R315" s="74"/>
      <c r="S315" s="73"/>
      <c r="T315" s="73"/>
      <c r="U315" s="73"/>
      <c r="V315" s="1144"/>
      <c r="W315" s="73"/>
      <c r="X315" s="73"/>
      <c r="Y315" s="73"/>
      <c r="Z315" s="73"/>
      <c r="AA315" s="73"/>
      <c r="AB315" s="73"/>
    </row>
    <row r="316" spans="1:28" ht="15.75" customHeight="1">
      <c r="A316" s="73"/>
      <c r="B316" s="73"/>
      <c r="C316" s="73"/>
      <c r="D316" s="73"/>
      <c r="E316" s="73"/>
      <c r="F316" s="590"/>
      <c r="G316" s="591"/>
      <c r="H316" s="988"/>
      <c r="I316" s="73"/>
      <c r="J316" s="73"/>
      <c r="K316" s="74"/>
      <c r="L316" s="74"/>
      <c r="M316" s="989"/>
      <c r="N316" s="74"/>
      <c r="O316" s="74"/>
      <c r="P316" s="74"/>
      <c r="Q316" s="74"/>
      <c r="R316" s="74"/>
      <c r="S316" s="73"/>
      <c r="T316" s="73"/>
      <c r="U316" s="73"/>
      <c r="V316" s="1144"/>
      <c r="W316" s="73"/>
      <c r="X316" s="73"/>
      <c r="Y316" s="73"/>
      <c r="Z316" s="73"/>
      <c r="AA316" s="73"/>
      <c r="AB316" s="73"/>
    </row>
    <row r="317" spans="1:28" ht="15.75" customHeight="1">
      <c r="A317" s="73"/>
      <c r="B317" s="73"/>
      <c r="C317" s="73"/>
      <c r="D317" s="73"/>
      <c r="E317" s="73"/>
      <c r="F317" s="590"/>
      <c r="G317" s="591"/>
      <c r="H317" s="988"/>
      <c r="I317" s="73"/>
      <c r="J317" s="73"/>
      <c r="K317" s="74"/>
      <c r="L317" s="74"/>
      <c r="M317" s="989"/>
      <c r="N317" s="74"/>
      <c r="O317" s="74"/>
      <c r="P317" s="74"/>
      <c r="Q317" s="74"/>
      <c r="R317" s="74"/>
      <c r="S317" s="73"/>
      <c r="T317" s="73"/>
      <c r="U317" s="73"/>
      <c r="V317" s="1144"/>
      <c r="W317" s="73"/>
      <c r="X317" s="73"/>
      <c r="Y317" s="73"/>
      <c r="Z317" s="73"/>
      <c r="AA317" s="73"/>
      <c r="AB317" s="73"/>
    </row>
    <row r="318" spans="1:28" ht="15.75" customHeight="1">
      <c r="A318" s="73"/>
      <c r="B318" s="73"/>
      <c r="C318" s="73"/>
      <c r="D318" s="73"/>
      <c r="E318" s="73"/>
      <c r="F318" s="590"/>
      <c r="G318" s="591"/>
      <c r="H318" s="988"/>
      <c r="I318" s="73"/>
      <c r="J318" s="73"/>
      <c r="K318" s="74"/>
      <c r="L318" s="74"/>
      <c r="M318" s="989"/>
      <c r="N318" s="74"/>
      <c r="O318" s="74"/>
      <c r="P318" s="74"/>
      <c r="Q318" s="74"/>
      <c r="R318" s="74"/>
      <c r="S318" s="73"/>
      <c r="T318" s="73"/>
      <c r="U318" s="73"/>
      <c r="V318" s="1144"/>
      <c r="W318" s="73"/>
      <c r="X318" s="73"/>
      <c r="Y318" s="73"/>
      <c r="Z318" s="73"/>
      <c r="AA318" s="73"/>
      <c r="AB318" s="73"/>
    </row>
    <row r="319" spans="1:28" ht="15.75" customHeight="1">
      <c r="A319" s="73"/>
      <c r="B319" s="73"/>
      <c r="C319" s="73"/>
      <c r="D319" s="73"/>
      <c r="E319" s="73"/>
      <c r="F319" s="590"/>
      <c r="G319" s="591"/>
      <c r="H319" s="988"/>
      <c r="I319" s="73"/>
      <c r="J319" s="73"/>
      <c r="K319" s="74"/>
      <c r="L319" s="74"/>
      <c r="M319" s="989"/>
      <c r="N319" s="74"/>
      <c r="O319" s="74"/>
      <c r="P319" s="74"/>
      <c r="Q319" s="74"/>
      <c r="R319" s="74"/>
      <c r="S319" s="73"/>
      <c r="T319" s="73"/>
      <c r="U319" s="73"/>
      <c r="V319" s="1144"/>
      <c r="W319" s="73"/>
      <c r="X319" s="73"/>
      <c r="Y319" s="73"/>
      <c r="Z319" s="73"/>
      <c r="AA319" s="73"/>
      <c r="AB319" s="73"/>
    </row>
    <row r="320" spans="1:28" ht="15.75" customHeight="1">
      <c r="A320" s="73"/>
      <c r="B320" s="73"/>
      <c r="C320" s="73"/>
      <c r="D320" s="73"/>
      <c r="E320" s="73"/>
      <c r="F320" s="590"/>
      <c r="G320" s="591"/>
      <c r="H320" s="988"/>
      <c r="I320" s="73"/>
      <c r="J320" s="73"/>
      <c r="K320" s="74"/>
      <c r="L320" s="74"/>
      <c r="M320" s="989"/>
      <c r="N320" s="74"/>
      <c r="O320" s="74"/>
      <c r="P320" s="74"/>
      <c r="Q320" s="74"/>
      <c r="R320" s="74"/>
      <c r="S320" s="73"/>
      <c r="T320" s="73"/>
      <c r="U320" s="73"/>
      <c r="V320" s="1144"/>
      <c r="W320" s="73"/>
      <c r="X320" s="73"/>
      <c r="Y320" s="73"/>
      <c r="Z320" s="73"/>
      <c r="AA320" s="73"/>
      <c r="AB320" s="73"/>
    </row>
    <row r="321" spans="1:28" ht="15.75" customHeight="1">
      <c r="A321" s="73"/>
      <c r="B321" s="73"/>
      <c r="C321" s="73"/>
      <c r="D321" s="73"/>
      <c r="E321" s="73"/>
      <c r="F321" s="590"/>
      <c r="G321" s="591"/>
      <c r="H321" s="988"/>
      <c r="I321" s="73"/>
      <c r="J321" s="73"/>
      <c r="K321" s="74"/>
      <c r="L321" s="74"/>
      <c r="M321" s="989"/>
      <c r="N321" s="74"/>
      <c r="O321" s="74"/>
      <c r="P321" s="74"/>
      <c r="Q321" s="74"/>
      <c r="R321" s="74"/>
      <c r="S321" s="73"/>
      <c r="T321" s="73"/>
      <c r="U321" s="73"/>
      <c r="V321" s="1144"/>
      <c r="W321" s="73"/>
      <c r="X321" s="73"/>
      <c r="Y321" s="73"/>
      <c r="Z321" s="73"/>
      <c r="AA321" s="73"/>
      <c r="AB321" s="73"/>
    </row>
    <row r="322" spans="1:28" ht="15.75" customHeight="1">
      <c r="A322" s="73"/>
      <c r="B322" s="73"/>
      <c r="C322" s="73"/>
      <c r="D322" s="73"/>
      <c r="E322" s="73"/>
      <c r="F322" s="590"/>
      <c r="G322" s="591"/>
      <c r="H322" s="988"/>
      <c r="I322" s="73"/>
      <c r="J322" s="73"/>
      <c r="K322" s="74"/>
      <c r="L322" s="74"/>
      <c r="M322" s="989"/>
      <c r="N322" s="74"/>
      <c r="O322" s="74"/>
      <c r="P322" s="74"/>
      <c r="Q322" s="74"/>
      <c r="R322" s="74"/>
      <c r="S322" s="73"/>
      <c r="T322" s="73"/>
      <c r="U322" s="73"/>
      <c r="V322" s="1144"/>
      <c r="W322" s="73"/>
      <c r="X322" s="73"/>
      <c r="Y322" s="73"/>
      <c r="Z322" s="73"/>
      <c r="AA322" s="73"/>
      <c r="AB322" s="73"/>
    </row>
    <row r="323" spans="1:28" ht="15.75" customHeight="1">
      <c r="A323" s="73"/>
      <c r="B323" s="73"/>
      <c r="C323" s="73"/>
      <c r="D323" s="73"/>
      <c r="E323" s="73"/>
      <c r="F323" s="590"/>
      <c r="G323" s="591"/>
      <c r="H323" s="988"/>
      <c r="I323" s="73"/>
      <c r="J323" s="73"/>
      <c r="K323" s="74"/>
      <c r="L323" s="74"/>
      <c r="M323" s="989"/>
      <c r="N323" s="74"/>
      <c r="O323" s="74"/>
      <c r="P323" s="74"/>
      <c r="Q323" s="74"/>
      <c r="R323" s="74"/>
      <c r="S323" s="73"/>
      <c r="T323" s="73"/>
      <c r="U323" s="73"/>
      <c r="V323" s="1144"/>
      <c r="W323" s="73"/>
      <c r="X323" s="73"/>
      <c r="Y323" s="73"/>
      <c r="Z323" s="73"/>
      <c r="AA323" s="73"/>
      <c r="AB323" s="73"/>
    </row>
    <row r="324" spans="1:28" ht="15.75" customHeight="1">
      <c r="A324" s="73"/>
      <c r="B324" s="73"/>
      <c r="C324" s="73"/>
      <c r="D324" s="73"/>
      <c r="E324" s="73"/>
      <c r="F324" s="590"/>
      <c r="G324" s="591"/>
      <c r="H324" s="988"/>
      <c r="I324" s="73"/>
      <c r="J324" s="73"/>
      <c r="K324" s="74"/>
      <c r="L324" s="74"/>
      <c r="M324" s="989"/>
      <c r="N324" s="74"/>
      <c r="O324" s="74"/>
      <c r="P324" s="74"/>
      <c r="Q324" s="74"/>
      <c r="R324" s="74"/>
      <c r="S324" s="73"/>
      <c r="T324" s="73"/>
      <c r="U324" s="73"/>
      <c r="V324" s="1144"/>
      <c r="W324" s="73"/>
      <c r="X324" s="73"/>
      <c r="Y324" s="73"/>
      <c r="Z324" s="73"/>
      <c r="AA324" s="73"/>
      <c r="AB324" s="73"/>
    </row>
    <row r="325" spans="1:28" ht="15.75" customHeight="1">
      <c r="A325" s="73"/>
      <c r="B325" s="73"/>
      <c r="C325" s="73"/>
      <c r="D325" s="73"/>
      <c r="E325" s="73"/>
      <c r="F325" s="590"/>
      <c r="G325" s="591"/>
      <c r="H325" s="988"/>
      <c r="I325" s="73"/>
      <c r="J325" s="73"/>
      <c r="K325" s="74"/>
      <c r="L325" s="74"/>
      <c r="M325" s="989"/>
      <c r="N325" s="74"/>
      <c r="O325" s="74"/>
      <c r="P325" s="74"/>
      <c r="Q325" s="74"/>
      <c r="R325" s="74"/>
      <c r="S325" s="73"/>
      <c r="T325" s="73"/>
      <c r="U325" s="73"/>
      <c r="V325" s="1144"/>
      <c r="W325" s="73"/>
      <c r="X325" s="73"/>
      <c r="Y325" s="73"/>
      <c r="Z325" s="73"/>
      <c r="AA325" s="73"/>
      <c r="AB325" s="73"/>
    </row>
    <row r="326" spans="1:28" ht="15.75" customHeight="1">
      <c r="A326" s="73"/>
      <c r="B326" s="73"/>
      <c r="C326" s="73"/>
      <c r="D326" s="73"/>
      <c r="E326" s="73"/>
      <c r="F326" s="590"/>
      <c r="G326" s="591"/>
      <c r="H326" s="988"/>
      <c r="I326" s="73"/>
      <c r="J326" s="73"/>
      <c r="K326" s="74"/>
      <c r="L326" s="74"/>
      <c r="M326" s="989"/>
      <c r="N326" s="74"/>
      <c r="O326" s="74"/>
      <c r="P326" s="74"/>
      <c r="Q326" s="74"/>
      <c r="R326" s="74"/>
      <c r="S326" s="73"/>
      <c r="T326" s="73"/>
      <c r="U326" s="73"/>
      <c r="V326" s="1144"/>
      <c r="W326" s="73"/>
      <c r="X326" s="73"/>
      <c r="Y326" s="73"/>
      <c r="Z326" s="73"/>
      <c r="AA326" s="73"/>
      <c r="AB326" s="73"/>
    </row>
    <row r="327" spans="1:28" ht="15.75" customHeight="1">
      <c r="A327" s="73"/>
      <c r="B327" s="73"/>
      <c r="C327" s="73"/>
      <c r="D327" s="73"/>
      <c r="E327" s="73"/>
      <c r="F327" s="590"/>
      <c r="G327" s="591"/>
      <c r="H327" s="988"/>
      <c r="I327" s="73"/>
      <c r="J327" s="73"/>
      <c r="K327" s="74"/>
      <c r="L327" s="74"/>
      <c r="M327" s="989"/>
      <c r="N327" s="74"/>
      <c r="O327" s="74"/>
      <c r="P327" s="74"/>
      <c r="Q327" s="74"/>
      <c r="R327" s="74"/>
      <c r="S327" s="73"/>
      <c r="T327" s="73"/>
      <c r="U327" s="73"/>
      <c r="V327" s="1144"/>
      <c r="W327" s="73"/>
      <c r="X327" s="73"/>
      <c r="Y327" s="73"/>
      <c r="Z327" s="73"/>
      <c r="AA327" s="73"/>
      <c r="AB327" s="73"/>
    </row>
    <row r="328" spans="1:28" ht="15.75" customHeight="1">
      <c r="A328" s="73"/>
      <c r="B328" s="73"/>
      <c r="C328" s="73"/>
      <c r="D328" s="73"/>
      <c r="E328" s="73"/>
      <c r="F328" s="590"/>
      <c r="G328" s="591"/>
      <c r="H328" s="988"/>
      <c r="I328" s="73"/>
      <c r="J328" s="73"/>
      <c r="K328" s="74"/>
      <c r="L328" s="74"/>
      <c r="M328" s="989"/>
      <c r="N328" s="74"/>
      <c r="O328" s="74"/>
      <c r="P328" s="74"/>
      <c r="Q328" s="74"/>
      <c r="R328" s="74"/>
      <c r="S328" s="73"/>
      <c r="T328" s="73"/>
      <c r="U328" s="73"/>
      <c r="V328" s="1144"/>
      <c r="W328" s="73"/>
      <c r="X328" s="73"/>
      <c r="Y328" s="73"/>
      <c r="Z328" s="73"/>
      <c r="AA328" s="73"/>
      <c r="AB328" s="73"/>
    </row>
    <row r="329" spans="1:28" ht="15.75" customHeight="1">
      <c r="A329" s="73"/>
      <c r="B329" s="73"/>
      <c r="C329" s="73"/>
      <c r="D329" s="73"/>
      <c r="E329" s="73"/>
      <c r="F329" s="590"/>
      <c r="G329" s="591"/>
      <c r="H329" s="988"/>
      <c r="I329" s="73"/>
      <c r="J329" s="73"/>
      <c r="K329" s="74"/>
      <c r="L329" s="74"/>
      <c r="M329" s="989"/>
      <c r="N329" s="74"/>
      <c r="O329" s="74"/>
      <c r="P329" s="74"/>
      <c r="Q329" s="74"/>
      <c r="R329" s="74"/>
      <c r="S329" s="73"/>
      <c r="T329" s="73"/>
      <c r="U329" s="73"/>
      <c r="V329" s="1144"/>
      <c r="W329" s="73"/>
      <c r="X329" s="73"/>
      <c r="Y329" s="73"/>
      <c r="Z329" s="73"/>
      <c r="AA329" s="73"/>
      <c r="AB329" s="73"/>
    </row>
    <row r="330" spans="1:28" ht="15.75" customHeight="1">
      <c r="A330" s="73"/>
      <c r="B330" s="73"/>
      <c r="C330" s="73"/>
      <c r="D330" s="73"/>
      <c r="E330" s="73"/>
      <c r="F330" s="590"/>
      <c r="G330" s="591"/>
      <c r="H330" s="988"/>
      <c r="I330" s="73"/>
      <c r="J330" s="73"/>
      <c r="K330" s="74"/>
      <c r="L330" s="74"/>
      <c r="M330" s="989"/>
      <c r="N330" s="74"/>
      <c r="O330" s="74"/>
      <c r="P330" s="74"/>
      <c r="Q330" s="74"/>
      <c r="R330" s="74"/>
      <c r="S330" s="73"/>
      <c r="T330" s="73"/>
      <c r="U330" s="73"/>
      <c r="V330" s="1144"/>
      <c r="W330" s="73"/>
      <c r="X330" s="73"/>
      <c r="Y330" s="73"/>
      <c r="Z330" s="73"/>
      <c r="AA330" s="73"/>
      <c r="AB330" s="73"/>
    </row>
    <row r="331" spans="1:28" ht="15.75" customHeight="1">
      <c r="A331" s="73"/>
      <c r="B331" s="73"/>
      <c r="C331" s="73"/>
      <c r="D331" s="73"/>
      <c r="E331" s="73"/>
      <c r="F331" s="590"/>
      <c r="G331" s="591"/>
      <c r="H331" s="988"/>
      <c r="I331" s="73"/>
      <c r="J331" s="73"/>
      <c r="K331" s="74"/>
      <c r="L331" s="74"/>
      <c r="M331" s="989"/>
      <c r="N331" s="74"/>
      <c r="O331" s="74"/>
      <c r="P331" s="74"/>
      <c r="Q331" s="74"/>
      <c r="R331" s="74"/>
      <c r="S331" s="73"/>
      <c r="T331" s="73"/>
      <c r="U331" s="73"/>
      <c r="V331" s="1144"/>
      <c r="W331" s="73"/>
      <c r="X331" s="73"/>
      <c r="Y331" s="73"/>
      <c r="Z331" s="73"/>
      <c r="AA331" s="73"/>
      <c r="AB331" s="73"/>
    </row>
    <row r="332" spans="1:28" ht="15.75" customHeight="1">
      <c r="A332" s="73"/>
      <c r="B332" s="73"/>
      <c r="C332" s="73"/>
      <c r="D332" s="73"/>
      <c r="E332" s="73"/>
      <c r="F332" s="590"/>
      <c r="G332" s="591"/>
      <c r="H332" s="988"/>
      <c r="I332" s="73"/>
      <c r="J332" s="73"/>
      <c r="K332" s="74"/>
      <c r="L332" s="74"/>
      <c r="M332" s="989"/>
      <c r="N332" s="74"/>
      <c r="O332" s="74"/>
      <c r="P332" s="74"/>
      <c r="Q332" s="74"/>
      <c r="R332" s="74"/>
      <c r="S332" s="73"/>
      <c r="T332" s="73"/>
      <c r="U332" s="73"/>
      <c r="V332" s="1144"/>
      <c r="W332" s="73"/>
      <c r="X332" s="73"/>
      <c r="Y332" s="73"/>
      <c r="Z332" s="73"/>
      <c r="AA332" s="73"/>
      <c r="AB332" s="73"/>
    </row>
    <row r="333" spans="1:28" ht="15.75" customHeight="1">
      <c r="A333" s="73"/>
      <c r="B333" s="73"/>
      <c r="C333" s="73"/>
      <c r="D333" s="73"/>
      <c r="E333" s="73"/>
      <c r="F333" s="590"/>
      <c r="G333" s="591"/>
      <c r="H333" s="988"/>
      <c r="I333" s="73"/>
      <c r="J333" s="73"/>
      <c r="K333" s="74"/>
      <c r="L333" s="74"/>
      <c r="M333" s="989"/>
      <c r="N333" s="74"/>
      <c r="O333" s="74"/>
      <c r="P333" s="74"/>
      <c r="Q333" s="74"/>
      <c r="R333" s="74"/>
      <c r="S333" s="73"/>
      <c r="T333" s="73"/>
      <c r="U333" s="73"/>
      <c r="V333" s="1144"/>
      <c r="W333" s="73"/>
      <c r="X333" s="73"/>
      <c r="Y333" s="73"/>
      <c r="Z333" s="73"/>
      <c r="AA333" s="73"/>
      <c r="AB333" s="73"/>
    </row>
    <row r="334" spans="1:28" ht="15.75" customHeight="1">
      <c r="A334" s="73"/>
      <c r="B334" s="73"/>
      <c r="C334" s="73"/>
      <c r="D334" s="73"/>
      <c r="E334" s="73"/>
      <c r="F334" s="590"/>
      <c r="G334" s="591"/>
      <c r="H334" s="988"/>
      <c r="I334" s="73"/>
      <c r="J334" s="73"/>
      <c r="K334" s="74"/>
      <c r="L334" s="74"/>
      <c r="M334" s="989"/>
      <c r="N334" s="74"/>
      <c r="O334" s="74"/>
      <c r="P334" s="74"/>
      <c r="Q334" s="74"/>
      <c r="R334" s="74"/>
      <c r="S334" s="73"/>
      <c r="T334" s="73"/>
      <c r="U334" s="73"/>
      <c r="V334" s="1144"/>
      <c r="W334" s="73"/>
      <c r="X334" s="73"/>
      <c r="Y334" s="73"/>
      <c r="Z334" s="73"/>
      <c r="AA334" s="73"/>
      <c r="AB334" s="73"/>
    </row>
    <row r="335" spans="1:28" ht="15.75" customHeight="1">
      <c r="A335" s="73"/>
      <c r="B335" s="73"/>
      <c r="C335" s="73"/>
      <c r="D335" s="73"/>
      <c r="E335" s="73"/>
      <c r="F335" s="590"/>
      <c r="G335" s="591"/>
      <c r="H335" s="988"/>
      <c r="I335" s="73"/>
      <c r="J335" s="73"/>
      <c r="K335" s="74"/>
      <c r="L335" s="74"/>
      <c r="M335" s="989"/>
      <c r="N335" s="74"/>
      <c r="O335" s="74"/>
      <c r="P335" s="74"/>
      <c r="Q335" s="74"/>
      <c r="R335" s="74"/>
      <c r="S335" s="73"/>
      <c r="T335" s="73"/>
      <c r="U335" s="73"/>
      <c r="V335" s="1144"/>
      <c r="W335" s="73"/>
      <c r="X335" s="73"/>
      <c r="Y335" s="73"/>
      <c r="Z335" s="73"/>
      <c r="AA335" s="73"/>
      <c r="AB335" s="73"/>
    </row>
    <row r="336" spans="1:28" ht="15.75" customHeight="1">
      <c r="A336" s="73"/>
      <c r="B336" s="73"/>
      <c r="C336" s="73"/>
      <c r="D336" s="73"/>
      <c r="E336" s="73"/>
      <c r="F336" s="590"/>
      <c r="G336" s="591"/>
      <c r="H336" s="988"/>
      <c r="I336" s="73"/>
      <c r="J336" s="73"/>
      <c r="K336" s="74"/>
      <c r="L336" s="74"/>
      <c r="M336" s="989"/>
      <c r="N336" s="74"/>
      <c r="O336" s="74"/>
      <c r="P336" s="74"/>
      <c r="Q336" s="74"/>
      <c r="R336" s="74"/>
      <c r="S336" s="73"/>
      <c r="T336" s="73"/>
      <c r="U336" s="73"/>
      <c r="V336" s="1144"/>
      <c r="W336" s="73"/>
      <c r="X336" s="73"/>
      <c r="Y336" s="73"/>
      <c r="Z336" s="73"/>
      <c r="AA336" s="73"/>
      <c r="AB336" s="73"/>
    </row>
    <row r="337" spans="1:28" ht="15.75" customHeight="1">
      <c r="A337" s="73"/>
      <c r="B337" s="73"/>
      <c r="C337" s="73"/>
      <c r="D337" s="73"/>
      <c r="E337" s="73"/>
      <c r="F337" s="590"/>
      <c r="G337" s="591"/>
      <c r="H337" s="988"/>
      <c r="I337" s="73"/>
      <c r="J337" s="73"/>
      <c r="K337" s="74"/>
      <c r="L337" s="74"/>
      <c r="M337" s="989"/>
      <c r="N337" s="74"/>
      <c r="O337" s="74"/>
      <c r="P337" s="74"/>
      <c r="Q337" s="74"/>
      <c r="R337" s="74"/>
      <c r="S337" s="73"/>
      <c r="T337" s="73"/>
      <c r="U337" s="73"/>
      <c r="V337" s="1144"/>
      <c r="W337" s="73"/>
      <c r="X337" s="73"/>
      <c r="Y337" s="73"/>
      <c r="Z337" s="73"/>
      <c r="AA337" s="73"/>
      <c r="AB337" s="73"/>
    </row>
    <row r="338" spans="1:28" ht="15.75" customHeight="1">
      <c r="A338" s="73"/>
      <c r="B338" s="73"/>
      <c r="C338" s="73"/>
      <c r="D338" s="73"/>
      <c r="E338" s="73"/>
      <c r="F338" s="590"/>
      <c r="G338" s="591"/>
      <c r="H338" s="988"/>
      <c r="I338" s="73"/>
      <c r="J338" s="73"/>
      <c r="K338" s="74"/>
      <c r="L338" s="74"/>
      <c r="M338" s="989"/>
      <c r="N338" s="74"/>
      <c r="O338" s="74"/>
      <c r="P338" s="74"/>
      <c r="Q338" s="74"/>
      <c r="R338" s="74"/>
      <c r="S338" s="73"/>
      <c r="T338" s="73"/>
      <c r="U338" s="73"/>
      <c r="V338" s="1144"/>
      <c r="W338" s="73"/>
      <c r="X338" s="73"/>
      <c r="Y338" s="73"/>
      <c r="Z338" s="73"/>
      <c r="AA338" s="73"/>
      <c r="AB338" s="73"/>
    </row>
    <row r="339" spans="1:28" ht="15.75" customHeight="1">
      <c r="A339" s="73"/>
      <c r="B339" s="73"/>
      <c r="C339" s="73"/>
      <c r="D339" s="73"/>
      <c r="E339" s="73"/>
      <c r="F339" s="590"/>
      <c r="G339" s="591"/>
      <c r="H339" s="988"/>
      <c r="I339" s="73"/>
      <c r="J339" s="73"/>
      <c r="K339" s="74"/>
      <c r="L339" s="74"/>
      <c r="M339" s="989"/>
      <c r="N339" s="74"/>
      <c r="O339" s="74"/>
      <c r="P339" s="74"/>
      <c r="Q339" s="74"/>
      <c r="R339" s="74"/>
      <c r="S339" s="73"/>
      <c r="T339" s="73"/>
      <c r="U339" s="73"/>
      <c r="V339" s="1144"/>
      <c r="W339" s="73"/>
      <c r="X339" s="73"/>
      <c r="Y339" s="73"/>
      <c r="Z339" s="73"/>
      <c r="AA339" s="73"/>
      <c r="AB339" s="73"/>
    </row>
    <row r="340" spans="1:28" ht="15.75" customHeight="1">
      <c r="A340" s="73"/>
      <c r="B340" s="73"/>
      <c r="C340" s="73"/>
      <c r="D340" s="73"/>
      <c r="E340" s="73"/>
      <c r="F340" s="590"/>
      <c r="G340" s="591"/>
      <c r="H340" s="988"/>
      <c r="I340" s="73"/>
      <c r="J340" s="73"/>
      <c r="K340" s="74"/>
      <c r="L340" s="74"/>
      <c r="M340" s="989"/>
      <c r="N340" s="74"/>
      <c r="O340" s="74"/>
      <c r="P340" s="74"/>
      <c r="Q340" s="74"/>
      <c r="R340" s="74"/>
      <c r="S340" s="73"/>
      <c r="T340" s="73"/>
      <c r="U340" s="73"/>
      <c r="V340" s="1144"/>
      <c r="W340" s="73"/>
      <c r="X340" s="73"/>
      <c r="Y340" s="73"/>
      <c r="Z340" s="73"/>
      <c r="AA340" s="73"/>
      <c r="AB340" s="73"/>
    </row>
    <row r="341" spans="1:28" ht="15.75" customHeight="1">
      <c r="A341" s="73"/>
      <c r="B341" s="73"/>
      <c r="C341" s="73"/>
      <c r="D341" s="73"/>
      <c r="E341" s="73"/>
      <c r="F341" s="590"/>
      <c r="G341" s="591"/>
      <c r="H341" s="988"/>
      <c r="I341" s="73"/>
      <c r="J341" s="73"/>
      <c r="K341" s="74"/>
      <c r="L341" s="74"/>
      <c r="M341" s="989"/>
      <c r="N341" s="74"/>
      <c r="O341" s="74"/>
      <c r="P341" s="74"/>
      <c r="Q341" s="74"/>
      <c r="R341" s="74"/>
      <c r="S341" s="73"/>
      <c r="T341" s="73"/>
      <c r="U341" s="73"/>
      <c r="V341" s="1144"/>
      <c r="W341" s="73"/>
      <c r="X341" s="73"/>
      <c r="Y341" s="73"/>
      <c r="Z341" s="73"/>
      <c r="AA341" s="73"/>
      <c r="AB341" s="73"/>
    </row>
    <row r="342" spans="1:28" ht="15.75" customHeight="1">
      <c r="A342" s="73"/>
      <c r="B342" s="73"/>
      <c r="C342" s="73"/>
      <c r="D342" s="73"/>
      <c r="E342" s="73"/>
      <c r="F342" s="590"/>
      <c r="G342" s="591"/>
      <c r="H342" s="988"/>
      <c r="I342" s="73"/>
      <c r="J342" s="73"/>
      <c r="K342" s="74"/>
      <c r="L342" s="74"/>
      <c r="M342" s="989"/>
      <c r="N342" s="74"/>
      <c r="O342" s="74"/>
      <c r="P342" s="74"/>
      <c r="Q342" s="74"/>
      <c r="R342" s="74"/>
      <c r="S342" s="73"/>
      <c r="T342" s="73"/>
      <c r="U342" s="73"/>
      <c r="V342" s="1144"/>
      <c r="W342" s="73"/>
      <c r="X342" s="73"/>
      <c r="Y342" s="73"/>
      <c r="Z342" s="73"/>
      <c r="AA342" s="73"/>
      <c r="AB342" s="73"/>
    </row>
    <row r="343" spans="1:28" ht="15.75" customHeight="1">
      <c r="A343" s="73"/>
      <c r="B343" s="73"/>
      <c r="C343" s="73"/>
      <c r="D343" s="73"/>
      <c r="E343" s="73"/>
      <c r="F343" s="590"/>
      <c r="G343" s="591"/>
      <c r="H343" s="988"/>
      <c r="I343" s="73"/>
      <c r="J343" s="73"/>
      <c r="K343" s="74"/>
      <c r="L343" s="74"/>
      <c r="M343" s="989"/>
      <c r="N343" s="74"/>
      <c r="O343" s="74"/>
      <c r="P343" s="74"/>
      <c r="Q343" s="74"/>
      <c r="R343" s="74"/>
      <c r="S343" s="73"/>
      <c r="T343" s="73"/>
      <c r="U343" s="73"/>
      <c r="V343" s="1144"/>
      <c r="W343" s="73"/>
      <c r="X343" s="73"/>
      <c r="Y343" s="73"/>
      <c r="Z343" s="73"/>
      <c r="AA343" s="73"/>
      <c r="AB343" s="73"/>
    </row>
    <row r="344" spans="1:28" ht="15.75" customHeight="1">
      <c r="A344" s="73"/>
      <c r="B344" s="73"/>
      <c r="C344" s="73"/>
      <c r="D344" s="73"/>
      <c r="E344" s="73"/>
      <c r="F344" s="590"/>
      <c r="G344" s="591"/>
      <c r="H344" s="988"/>
      <c r="I344" s="73"/>
      <c r="J344" s="73"/>
      <c r="K344" s="74"/>
      <c r="L344" s="74"/>
      <c r="M344" s="989"/>
      <c r="N344" s="74"/>
      <c r="O344" s="74"/>
      <c r="P344" s="74"/>
      <c r="Q344" s="74"/>
      <c r="R344" s="74"/>
      <c r="S344" s="73"/>
      <c r="T344" s="73"/>
      <c r="U344" s="73"/>
      <c r="V344" s="1144"/>
      <c r="W344" s="73"/>
      <c r="X344" s="73"/>
      <c r="Y344" s="73"/>
      <c r="Z344" s="73"/>
      <c r="AA344" s="73"/>
      <c r="AB344" s="73"/>
    </row>
    <row r="345" spans="1:28" ht="15.75" customHeight="1">
      <c r="A345" s="73"/>
      <c r="B345" s="73"/>
      <c r="C345" s="73"/>
      <c r="D345" s="73"/>
      <c r="E345" s="73"/>
      <c r="F345" s="590"/>
      <c r="G345" s="591"/>
      <c r="H345" s="988"/>
      <c r="I345" s="73"/>
      <c r="J345" s="73"/>
      <c r="K345" s="74"/>
      <c r="L345" s="74"/>
      <c r="M345" s="989"/>
      <c r="N345" s="74"/>
      <c r="O345" s="74"/>
      <c r="P345" s="74"/>
      <c r="Q345" s="74"/>
      <c r="R345" s="74"/>
      <c r="S345" s="73"/>
      <c r="T345" s="73"/>
      <c r="U345" s="73"/>
      <c r="V345" s="1144"/>
      <c r="W345" s="73"/>
      <c r="X345" s="73"/>
      <c r="Y345" s="73"/>
      <c r="Z345" s="73"/>
      <c r="AA345" s="73"/>
      <c r="AB345" s="73"/>
    </row>
    <row r="346" spans="1:28" ht="15.75" customHeight="1">
      <c r="A346" s="73"/>
      <c r="B346" s="73"/>
      <c r="C346" s="73"/>
      <c r="D346" s="73"/>
      <c r="E346" s="73"/>
      <c r="F346" s="590"/>
      <c r="G346" s="591"/>
      <c r="H346" s="988"/>
      <c r="I346" s="73"/>
      <c r="J346" s="73"/>
      <c r="K346" s="74"/>
      <c r="L346" s="74"/>
      <c r="M346" s="989"/>
      <c r="N346" s="74"/>
      <c r="O346" s="74"/>
      <c r="P346" s="74"/>
      <c r="Q346" s="74"/>
      <c r="R346" s="74"/>
      <c r="S346" s="73"/>
      <c r="T346" s="73"/>
      <c r="U346" s="73"/>
      <c r="V346" s="1144"/>
      <c r="W346" s="73"/>
      <c r="X346" s="73"/>
      <c r="Y346" s="73"/>
      <c r="Z346" s="73"/>
      <c r="AA346" s="73"/>
      <c r="AB346" s="73"/>
    </row>
    <row r="347" spans="1:28" ht="15.75" customHeight="1">
      <c r="A347" s="73"/>
      <c r="B347" s="73"/>
      <c r="C347" s="73"/>
      <c r="D347" s="73"/>
      <c r="E347" s="73"/>
      <c r="F347" s="590"/>
      <c r="G347" s="591"/>
      <c r="H347" s="988"/>
      <c r="I347" s="73"/>
      <c r="J347" s="73"/>
      <c r="K347" s="74"/>
      <c r="L347" s="74"/>
      <c r="M347" s="989"/>
      <c r="N347" s="74"/>
      <c r="O347" s="74"/>
      <c r="P347" s="74"/>
      <c r="Q347" s="74"/>
      <c r="R347" s="74"/>
      <c r="S347" s="73"/>
      <c r="T347" s="73"/>
      <c r="U347" s="73"/>
      <c r="V347" s="1144"/>
      <c r="W347" s="73"/>
      <c r="X347" s="73"/>
      <c r="Y347" s="73"/>
      <c r="Z347" s="73"/>
      <c r="AA347" s="73"/>
      <c r="AB347" s="73"/>
    </row>
    <row r="348" spans="1:28" ht="15.75" customHeight="1">
      <c r="A348" s="73"/>
      <c r="B348" s="73"/>
      <c r="C348" s="73"/>
      <c r="D348" s="73"/>
      <c r="E348" s="73"/>
      <c r="F348" s="590"/>
      <c r="G348" s="591"/>
      <c r="H348" s="988"/>
      <c r="I348" s="73"/>
      <c r="J348" s="73"/>
      <c r="K348" s="74"/>
      <c r="L348" s="74"/>
      <c r="M348" s="989"/>
      <c r="N348" s="74"/>
      <c r="O348" s="74"/>
      <c r="P348" s="74"/>
      <c r="Q348" s="74"/>
      <c r="R348" s="74"/>
      <c r="S348" s="73"/>
      <c r="T348" s="73"/>
      <c r="U348" s="73"/>
      <c r="V348" s="1144"/>
      <c r="W348" s="73"/>
      <c r="X348" s="73"/>
      <c r="Y348" s="73"/>
      <c r="Z348" s="73"/>
      <c r="AA348" s="73"/>
      <c r="AB348" s="73"/>
    </row>
    <row r="349" spans="1:28" ht="15.75" customHeight="1">
      <c r="A349" s="73"/>
      <c r="B349" s="73"/>
      <c r="C349" s="73"/>
      <c r="D349" s="73"/>
      <c r="E349" s="73"/>
      <c r="F349" s="590"/>
      <c r="G349" s="591"/>
      <c r="H349" s="988"/>
      <c r="I349" s="73"/>
      <c r="J349" s="73"/>
      <c r="K349" s="74"/>
      <c r="L349" s="74"/>
      <c r="M349" s="989"/>
      <c r="N349" s="74"/>
      <c r="O349" s="74"/>
      <c r="P349" s="74"/>
      <c r="Q349" s="74"/>
      <c r="R349" s="74"/>
      <c r="S349" s="73"/>
      <c r="T349" s="73"/>
      <c r="U349" s="73"/>
      <c r="V349" s="1144"/>
      <c r="W349" s="73"/>
      <c r="X349" s="73"/>
      <c r="Y349" s="73"/>
      <c r="Z349" s="73"/>
      <c r="AA349" s="73"/>
      <c r="AB349" s="73"/>
    </row>
    <row r="350" spans="1:28" ht="15.75" customHeight="1">
      <c r="A350" s="73"/>
      <c r="B350" s="73"/>
      <c r="C350" s="73"/>
      <c r="D350" s="73"/>
      <c r="E350" s="73"/>
      <c r="F350" s="590"/>
      <c r="G350" s="591"/>
      <c r="H350" s="988"/>
      <c r="I350" s="73"/>
      <c r="J350" s="73"/>
      <c r="K350" s="74"/>
      <c r="L350" s="74"/>
      <c r="M350" s="989"/>
      <c r="N350" s="74"/>
      <c r="O350" s="74"/>
      <c r="P350" s="74"/>
      <c r="Q350" s="74"/>
      <c r="R350" s="74"/>
      <c r="S350" s="73"/>
      <c r="T350" s="73"/>
      <c r="U350" s="73"/>
      <c r="V350" s="1144"/>
      <c r="W350" s="73"/>
      <c r="X350" s="73"/>
      <c r="Y350" s="73"/>
      <c r="Z350" s="73"/>
      <c r="AA350" s="73"/>
      <c r="AB350" s="73"/>
    </row>
    <row r="351" spans="1:28" ht="15.75" customHeight="1">
      <c r="A351" s="73"/>
      <c r="B351" s="73"/>
      <c r="C351" s="73"/>
      <c r="D351" s="73"/>
      <c r="E351" s="73"/>
      <c r="F351" s="590"/>
      <c r="G351" s="591"/>
      <c r="H351" s="988"/>
      <c r="I351" s="73"/>
      <c r="J351" s="73"/>
      <c r="K351" s="74"/>
      <c r="L351" s="74"/>
      <c r="M351" s="989"/>
      <c r="N351" s="74"/>
      <c r="O351" s="74"/>
      <c r="P351" s="74"/>
      <c r="Q351" s="74"/>
      <c r="R351" s="74"/>
      <c r="S351" s="73"/>
      <c r="T351" s="73"/>
      <c r="U351" s="73"/>
      <c r="V351" s="1144"/>
      <c r="W351" s="73"/>
      <c r="X351" s="73"/>
      <c r="Y351" s="73"/>
      <c r="Z351" s="73"/>
      <c r="AA351" s="73"/>
      <c r="AB351" s="73"/>
    </row>
    <row r="352" spans="1:28" ht="15.75" customHeight="1">
      <c r="A352" s="73"/>
      <c r="B352" s="73"/>
      <c r="C352" s="73"/>
      <c r="D352" s="73"/>
      <c r="E352" s="73"/>
      <c r="F352" s="590"/>
      <c r="G352" s="591"/>
      <c r="H352" s="988"/>
      <c r="I352" s="73"/>
      <c r="J352" s="73"/>
      <c r="K352" s="74"/>
      <c r="L352" s="74"/>
      <c r="M352" s="989"/>
      <c r="N352" s="74"/>
      <c r="O352" s="74"/>
      <c r="P352" s="74"/>
      <c r="Q352" s="74"/>
      <c r="R352" s="74"/>
      <c r="S352" s="73"/>
      <c r="T352" s="73"/>
      <c r="U352" s="73"/>
      <c r="V352" s="1144"/>
      <c r="W352" s="73"/>
      <c r="X352" s="73"/>
      <c r="Y352" s="73"/>
      <c r="Z352" s="73"/>
      <c r="AA352" s="73"/>
      <c r="AB352" s="73"/>
    </row>
    <row r="353" spans="1:28" ht="15.75" customHeight="1">
      <c r="A353" s="73"/>
      <c r="B353" s="73"/>
      <c r="C353" s="73"/>
      <c r="D353" s="73"/>
      <c r="E353" s="73"/>
      <c r="F353" s="590"/>
      <c r="G353" s="591"/>
      <c r="H353" s="988"/>
      <c r="I353" s="73"/>
      <c r="J353" s="73"/>
      <c r="K353" s="74"/>
      <c r="L353" s="74"/>
      <c r="M353" s="989"/>
      <c r="N353" s="74"/>
      <c r="O353" s="74"/>
      <c r="P353" s="74"/>
      <c r="Q353" s="74"/>
      <c r="R353" s="74"/>
      <c r="S353" s="73"/>
      <c r="T353" s="73"/>
      <c r="U353" s="73"/>
      <c r="V353" s="1144"/>
      <c r="W353" s="73"/>
      <c r="X353" s="73"/>
      <c r="Y353" s="73"/>
      <c r="Z353" s="73"/>
      <c r="AA353" s="73"/>
      <c r="AB353" s="73"/>
    </row>
    <row r="354" spans="1:28" ht="15.75" customHeight="1">
      <c r="A354" s="73"/>
      <c r="B354" s="73"/>
      <c r="C354" s="73"/>
      <c r="D354" s="73"/>
      <c r="E354" s="73"/>
      <c r="F354" s="590"/>
      <c r="G354" s="591"/>
      <c r="H354" s="988"/>
      <c r="I354" s="73"/>
      <c r="J354" s="73"/>
      <c r="K354" s="74"/>
      <c r="L354" s="74"/>
      <c r="M354" s="989"/>
      <c r="N354" s="74"/>
      <c r="O354" s="74"/>
      <c r="P354" s="74"/>
      <c r="Q354" s="74"/>
      <c r="R354" s="74"/>
      <c r="S354" s="73"/>
      <c r="T354" s="73"/>
      <c r="U354" s="73"/>
      <c r="V354" s="1144"/>
      <c r="W354" s="73"/>
      <c r="X354" s="73"/>
      <c r="Y354" s="73"/>
      <c r="Z354" s="73"/>
      <c r="AA354" s="73"/>
      <c r="AB354" s="73"/>
    </row>
    <row r="355" spans="1:28" ht="15.75" customHeight="1">
      <c r="A355" s="73"/>
      <c r="B355" s="73"/>
      <c r="C355" s="73"/>
      <c r="D355" s="73"/>
      <c r="E355" s="73"/>
      <c r="F355" s="590"/>
      <c r="G355" s="591"/>
      <c r="H355" s="988"/>
      <c r="I355" s="73"/>
      <c r="J355" s="73"/>
      <c r="K355" s="74"/>
      <c r="L355" s="74"/>
      <c r="M355" s="989"/>
      <c r="N355" s="74"/>
      <c r="O355" s="74"/>
      <c r="P355" s="74"/>
      <c r="Q355" s="74"/>
      <c r="R355" s="74"/>
      <c r="S355" s="73"/>
      <c r="T355" s="73"/>
      <c r="U355" s="73"/>
      <c r="V355" s="1144"/>
      <c r="W355" s="73"/>
      <c r="X355" s="73"/>
      <c r="Y355" s="73"/>
      <c r="Z355" s="73"/>
      <c r="AA355" s="73"/>
      <c r="AB355" s="73"/>
    </row>
    <row r="356" spans="1:28" ht="15.75" customHeight="1">
      <c r="A356" s="73"/>
      <c r="B356" s="73"/>
      <c r="C356" s="73"/>
      <c r="D356" s="73"/>
      <c r="E356" s="73"/>
      <c r="F356" s="590"/>
      <c r="G356" s="591"/>
      <c r="H356" s="988"/>
      <c r="I356" s="73"/>
      <c r="J356" s="73"/>
      <c r="K356" s="74"/>
      <c r="L356" s="74"/>
      <c r="M356" s="989"/>
      <c r="N356" s="74"/>
      <c r="O356" s="74"/>
      <c r="P356" s="74"/>
      <c r="Q356" s="74"/>
      <c r="R356" s="74"/>
      <c r="S356" s="73"/>
      <c r="T356" s="73"/>
      <c r="U356" s="73"/>
      <c r="V356" s="1144"/>
      <c r="W356" s="73"/>
      <c r="X356" s="73"/>
      <c r="Y356" s="73"/>
      <c r="Z356" s="73"/>
      <c r="AA356" s="73"/>
      <c r="AB356" s="73"/>
    </row>
    <row r="357" spans="1:28" ht="15.75" customHeight="1">
      <c r="A357" s="73"/>
      <c r="B357" s="73"/>
      <c r="C357" s="73"/>
      <c r="D357" s="73"/>
      <c r="E357" s="73"/>
      <c r="F357" s="590"/>
      <c r="G357" s="591"/>
      <c r="H357" s="988"/>
      <c r="I357" s="73"/>
      <c r="J357" s="73"/>
      <c r="K357" s="74"/>
      <c r="L357" s="74"/>
      <c r="M357" s="989"/>
      <c r="N357" s="74"/>
      <c r="O357" s="74"/>
      <c r="P357" s="74"/>
      <c r="Q357" s="74"/>
      <c r="R357" s="74"/>
      <c r="S357" s="73"/>
      <c r="T357" s="73"/>
      <c r="U357" s="73"/>
      <c r="V357" s="1144"/>
      <c r="W357" s="73"/>
      <c r="X357" s="73"/>
      <c r="Y357" s="73"/>
      <c r="Z357" s="73"/>
      <c r="AA357" s="73"/>
      <c r="AB357" s="73"/>
    </row>
    <row r="358" spans="1:28" ht="15.75" customHeight="1">
      <c r="A358" s="73"/>
      <c r="B358" s="73"/>
      <c r="C358" s="73"/>
      <c r="D358" s="73"/>
      <c r="E358" s="73"/>
      <c r="F358" s="590"/>
      <c r="G358" s="591"/>
      <c r="H358" s="988"/>
      <c r="I358" s="73"/>
      <c r="J358" s="73"/>
      <c r="K358" s="74"/>
      <c r="L358" s="74"/>
      <c r="M358" s="989"/>
      <c r="N358" s="74"/>
      <c r="O358" s="74"/>
      <c r="P358" s="74"/>
      <c r="Q358" s="74"/>
      <c r="R358" s="74"/>
      <c r="S358" s="73"/>
      <c r="T358" s="73"/>
      <c r="U358" s="73"/>
      <c r="V358" s="1144"/>
      <c r="W358" s="73"/>
      <c r="X358" s="73"/>
      <c r="Y358" s="73"/>
      <c r="Z358" s="73"/>
      <c r="AA358" s="73"/>
      <c r="AB358" s="73"/>
    </row>
    <row r="359" spans="1:28" ht="15.75" customHeight="1">
      <c r="A359" s="73"/>
      <c r="B359" s="73"/>
      <c r="C359" s="73"/>
      <c r="D359" s="73"/>
      <c r="E359" s="73"/>
      <c r="F359" s="590"/>
      <c r="G359" s="591"/>
      <c r="H359" s="988"/>
      <c r="I359" s="73"/>
      <c r="J359" s="73"/>
      <c r="K359" s="74"/>
      <c r="L359" s="74"/>
      <c r="M359" s="989"/>
      <c r="N359" s="74"/>
      <c r="O359" s="74"/>
      <c r="P359" s="74"/>
      <c r="Q359" s="74"/>
      <c r="R359" s="74"/>
      <c r="S359" s="73"/>
      <c r="T359" s="73"/>
      <c r="U359" s="73"/>
      <c r="V359" s="1144"/>
      <c r="W359" s="73"/>
      <c r="X359" s="73"/>
      <c r="Y359" s="73"/>
      <c r="Z359" s="73"/>
      <c r="AA359" s="73"/>
      <c r="AB359" s="73"/>
    </row>
    <row r="360" spans="1:28" ht="15.75" customHeight="1">
      <c r="A360" s="73"/>
      <c r="B360" s="73"/>
      <c r="C360" s="73"/>
      <c r="D360" s="73"/>
      <c r="E360" s="73"/>
      <c r="F360" s="590"/>
      <c r="G360" s="591"/>
      <c r="H360" s="988"/>
      <c r="I360" s="73"/>
      <c r="J360" s="73"/>
      <c r="K360" s="74"/>
      <c r="L360" s="74"/>
      <c r="M360" s="989"/>
      <c r="N360" s="74"/>
      <c r="O360" s="74"/>
      <c r="P360" s="74"/>
      <c r="Q360" s="74"/>
      <c r="R360" s="74"/>
      <c r="S360" s="73"/>
      <c r="T360" s="73"/>
      <c r="U360" s="73"/>
      <c r="V360" s="1144"/>
      <c r="W360" s="73"/>
      <c r="X360" s="73"/>
      <c r="Y360" s="73"/>
      <c r="Z360" s="73"/>
      <c r="AA360" s="73"/>
      <c r="AB360" s="73"/>
    </row>
    <row r="361" spans="1:28" ht="15.75" customHeight="1">
      <c r="A361" s="73"/>
      <c r="B361" s="73"/>
      <c r="C361" s="73"/>
      <c r="D361" s="73"/>
      <c r="E361" s="73"/>
      <c r="F361" s="590"/>
      <c r="G361" s="591"/>
      <c r="H361" s="988"/>
      <c r="I361" s="73"/>
      <c r="J361" s="73"/>
      <c r="K361" s="74"/>
      <c r="L361" s="74"/>
      <c r="M361" s="989"/>
      <c r="N361" s="74"/>
      <c r="O361" s="74"/>
      <c r="P361" s="74"/>
      <c r="Q361" s="74"/>
      <c r="R361" s="74"/>
      <c r="S361" s="73"/>
      <c r="T361" s="73"/>
      <c r="U361" s="73"/>
      <c r="V361" s="1144"/>
      <c r="W361" s="73"/>
      <c r="X361" s="73"/>
      <c r="Y361" s="73"/>
      <c r="Z361" s="73"/>
      <c r="AA361" s="73"/>
      <c r="AB361" s="73"/>
    </row>
    <row r="362" spans="1:28" ht="15.75" customHeight="1">
      <c r="A362" s="73"/>
      <c r="B362" s="73"/>
      <c r="C362" s="73"/>
      <c r="D362" s="73"/>
      <c r="E362" s="73"/>
      <c r="F362" s="590"/>
      <c r="G362" s="591"/>
      <c r="H362" s="988"/>
      <c r="I362" s="73"/>
      <c r="J362" s="73"/>
      <c r="K362" s="74"/>
      <c r="L362" s="74"/>
      <c r="M362" s="989"/>
      <c r="N362" s="74"/>
      <c r="O362" s="74"/>
      <c r="P362" s="74"/>
      <c r="Q362" s="74"/>
      <c r="R362" s="74"/>
      <c r="S362" s="73"/>
      <c r="T362" s="73"/>
      <c r="U362" s="73"/>
      <c r="V362" s="1144"/>
      <c r="W362" s="73"/>
      <c r="X362" s="73"/>
      <c r="Y362" s="73"/>
      <c r="Z362" s="73"/>
      <c r="AA362" s="73"/>
      <c r="AB362" s="73"/>
    </row>
    <row r="363" spans="1:28" ht="15.75" customHeight="1">
      <c r="A363" s="73"/>
      <c r="B363" s="73"/>
      <c r="C363" s="73"/>
      <c r="D363" s="73"/>
      <c r="E363" s="73"/>
      <c r="F363" s="590"/>
      <c r="G363" s="591"/>
      <c r="H363" s="988"/>
      <c r="I363" s="73"/>
      <c r="J363" s="73"/>
      <c r="K363" s="74"/>
      <c r="L363" s="74"/>
      <c r="M363" s="989"/>
      <c r="N363" s="74"/>
      <c r="O363" s="74"/>
      <c r="P363" s="74"/>
      <c r="Q363" s="74"/>
      <c r="R363" s="74"/>
      <c r="S363" s="73"/>
      <c r="T363" s="73"/>
      <c r="U363" s="73"/>
      <c r="V363" s="1144"/>
      <c r="W363" s="73"/>
      <c r="X363" s="73"/>
      <c r="Y363" s="73"/>
      <c r="Z363" s="73"/>
      <c r="AA363" s="73"/>
      <c r="AB363" s="73"/>
    </row>
    <row r="364" spans="1:28" ht="15.75" customHeight="1">
      <c r="A364" s="73"/>
      <c r="B364" s="73"/>
      <c r="C364" s="73"/>
      <c r="D364" s="73"/>
      <c r="E364" s="73"/>
      <c r="F364" s="590"/>
      <c r="G364" s="591"/>
      <c r="H364" s="988"/>
      <c r="I364" s="73"/>
      <c r="J364" s="73"/>
      <c r="K364" s="74"/>
      <c r="L364" s="74"/>
      <c r="M364" s="989"/>
      <c r="N364" s="74"/>
      <c r="O364" s="74"/>
      <c r="P364" s="74"/>
      <c r="Q364" s="74"/>
      <c r="R364" s="74"/>
      <c r="S364" s="73"/>
      <c r="T364" s="73"/>
      <c r="U364" s="73"/>
      <c r="V364" s="1144"/>
      <c r="W364" s="73"/>
      <c r="X364" s="73"/>
      <c r="Y364" s="73"/>
      <c r="Z364" s="73"/>
      <c r="AA364" s="73"/>
      <c r="AB364" s="73"/>
    </row>
    <row r="365" spans="1:28" ht="15.75" customHeight="1">
      <c r="A365" s="73"/>
      <c r="B365" s="73"/>
      <c r="C365" s="73"/>
      <c r="D365" s="73"/>
      <c r="E365" s="73"/>
      <c r="F365" s="590"/>
      <c r="G365" s="591"/>
      <c r="H365" s="988"/>
      <c r="I365" s="73"/>
      <c r="J365" s="73"/>
      <c r="K365" s="74"/>
      <c r="L365" s="74"/>
      <c r="M365" s="989"/>
      <c r="N365" s="74"/>
      <c r="O365" s="74"/>
      <c r="P365" s="74"/>
      <c r="Q365" s="74"/>
      <c r="R365" s="74"/>
      <c r="S365" s="73"/>
      <c r="T365" s="73"/>
      <c r="U365" s="73"/>
      <c r="V365" s="1144"/>
      <c r="W365" s="73"/>
      <c r="X365" s="73"/>
      <c r="Y365" s="73"/>
      <c r="Z365" s="73"/>
      <c r="AA365" s="73"/>
      <c r="AB365" s="73"/>
    </row>
    <row r="366" spans="1:28" ht="15.75" customHeight="1">
      <c r="A366" s="73"/>
      <c r="B366" s="73"/>
      <c r="C366" s="73"/>
      <c r="D366" s="73"/>
      <c r="E366" s="73"/>
      <c r="F366" s="590"/>
      <c r="G366" s="591"/>
      <c r="H366" s="988"/>
      <c r="I366" s="73"/>
      <c r="J366" s="73"/>
      <c r="K366" s="74"/>
      <c r="L366" s="74"/>
      <c r="M366" s="989"/>
      <c r="N366" s="74"/>
      <c r="O366" s="74"/>
      <c r="P366" s="74"/>
      <c r="Q366" s="74"/>
      <c r="R366" s="74"/>
      <c r="S366" s="73"/>
      <c r="T366" s="73"/>
      <c r="U366" s="73"/>
      <c r="V366" s="1144"/>
      <c r="W366" s="73"/>
      <c r="X366" s="73"/>
      <c r="Y366" s="73"/>
      <c r="Z366" s="73"/>
      <c r="AA366" s="73"/>
      <c r="AB366" s="73"/>
    </row>
    <row r="367" spans="1:28" ht="15.75" customHeight="1">
      <c r="A367" s="73"/>
      <c r="B367" s="73"/>
      <c r="C367" s="73"/>
      <c r="D367" s="73"/>
      <c r="E367" s="73"/>
      <c r="F367" s="590"/>
      <c r="G367" s="591"/>
      <c r="H367" s="988"/>
      <c r="I367" s="73"/>
      <c r="J367" s="73"/>
      <c r="K367" s="74"/>
      <c r="L367" s="74"/>
      <c r="M367" s="989"/>
      <c r="N367" s="74"/>
      <c r="O367" s="74"/>
      <c r="P367" s="74"/>
      <c r="Q367" s="74"/>
      <c r="R367" s="74"/>
      <c r="S367" s="73"/>
      <c r="T367" s="73"/>
      <c r="U367" s="73"/>
      <c r="V367" s="1144"/>
      <c r="W367" s="73"/>
      <c r="X367" s="73"/>
      <c r="Y367" s="73"/>
      <c r="Z367" s="73"/>
      <c r="AA367" s="73"/>
      <c r="AB367" s="73"/>
    </row>
    <row r="368" spans="1:28" ht="15.75" customHeight="1">
      <c r="A368" s="73"/>
      <c r="B368" s="73"/>
      <c r="C368" s="73"/>
      <c r="D368" s="73"/>
      <c r="E368" s="73"/>
      <c r="F368" s="590"/>
      <c r="G368" s="591"/>
      <c r="H368" s="988"/>
      <c r="I368" s="73"/>
      <c r="J368" s="73"/>
      <c r="K368" s="74"/>
      <c r="L368" s="74"/>
      <c r="M368" s="989"/>
      <c r="N368" s="74"/>
      <c r="O368" s="74"/>
      <c r="P368" s="74"/>
      <c r="Q368" s="74"/>
      <c r="R368" s="74"/>
      <c r="S368" s="73"/>
      <c r="T368" s="73"/>
      <c r="U368" s="73"/>
      <c r="V368" s="1144"/>
      <c r="W368" s="73"/>
      <c r="X368" s="73"/>
      <c r="Y368" s="73"/>
      <c r="Z368" s="73"/>
      <c r="AA368" s="73"/>
      <c r="AB368" s="73"/>
    </row>
    <row r="369" spans="1:28" ht="15.75" customHeight="1">
      <c r="A369" s="73"/>
      <c r="B369" s="73"/>
      <c r="C369" s="73"/>
      <c r="D369" s="73"/>
      <c r="E369" s="73"/>
      <c r="F369" s="590"/>
      <c r="G369" s="591"/>
      <c r="H369" s="988"/>
      <c r="I369" s="73"/>
      <c r="J369" s="73"/>
      <c r="K369" s="74"/>
      <c r="L369" s="74"/>
      <c r="M369" s="989"/>
      <c r="N369" s="74"/>
      <c r="O369" s="74"/>
      <c r="P369" s="74"/>
      <c r="Q369" s="74"/>
      <c r="R369" s="74"/>
      <c r="S369" s="73"/>
      <c r="T369" s="73"/>
      <c r="U369" s="73"/>
      <c r="V369" s="1144"/>
      <c r="W369" s="73"/>
      <c r="X369" s="73"/>
      <c r="Y369" s="73"/>
      <c r="Z369" s="73"/>
      <c r="AA369" s="73"/>
      <c r="AB369" s="73"/>
    </row>
    <row r="370" spans="1:28" ht="15.75" customHeight="1">
      <c r="A370" s="73"/>
      <c r="B370" s="73"/>
      <c r="C370" s="73"/>
      <c r="D370" s="73"/>
      <c r="E370" s="73"/>
      <c r="F370" s="590"/>
      <c r="G370" s="591"/>
      <c r="H370" s="988"/>
      <c r="I370" s="73"/>
      <c r="J370" s="73"/>
      <c r="K370" s="74"/>
      <c r="L370" s="74"/>
      <c r="M370" s="989"/>
      <c r="N370" s="74"/>
      <c r="O370" s="74"/>
      <c r="P370" s="74"/>
      <c r="Q370" s="74"/>
      <c r="R370" s="74"/>
      <c r="S370" s="73"/>
      <c r="T370" s="73"/>
      <c r="U370" s="73"/>
      <c r="V370" s="1144"/>
      <c r="W370" s="73"/>
      <c r="X370" s="73"/>
      <c r="Y370" s="73"/>
      <c r="Z370" s="73"/>
      <c r="AA370" s="73"/>
      <c r="AB370" s="73"/>
    </row>
    <row r="371" spans="1:28" ht="15.75" customHeight="1">
      <c r="A371" s="73"/>
      <c r="B371" s="73"/>
      <c r="C371" s="73"/>
      <c r="D371" s="73"/>
      <c r="E371" s="73"/>
      <c r="F371" s="590"/>
      <c r="G371" s="591"/>
      <c r="H371" s="988"/>
      <c r="I371" s="73"/>
      <c r="J371" s="73"/>
      <c r="K371" s="74"/>
      <c r="L371" s="74"/>
      <c r="M371" s="989"/>
      <c r="N371" s="74"/>
      <c r="O371" s="74"/>
      <c r="P371" s="74"/>
      <c r="Q371" s="74"/>
      <c r="R371" s="74"/>
      <c r="S371" s="73"/>
      <c r="T371" s="73"/>
      <c r="U371" s="73"/>
      <c r="V371" s="1144"/>
      <c r="W371" s="73"/>
      <c r="X371" s="73"/>
      <c r="Y371" s="73"/>
      <c r="Z371" s="73"/>
      <c r="AA371" s="73"/>
      <c r="AB371" s="73"/>
    </row>
    <row r="372" spans="1:28" ht="15.75" customHeight="1">
      <c r="A372" s="73"/>
      <c r="B372" s="73"/>
      <c r="C372" s="73"/>
      <c r="D372" s="73"/>
      <c r="E372" s="73"/>
      <c r="F372" s="590"/>
      <c r="G372" s="591"/>
      <c r="H372" s="988"/>
      <c r="I372" s="73"/>
      <c r="J372" s="73"/>
      <c r="K372" s="74"/>
      <c r="L372" s="74"/>
      <c r="M372" s="989"/>
      <c r="N372" s="74"/>
      <c r="O372" s="74"/>
      <c r="P372" s="74"/>
      <c r="Q372" s="74"/>
      <c r="R372" s="74"/>
      <c r="S372" s="73"/>
      <c r="T372" s="73"/>
      <c r="U372" s="73"/>
      <c r="V372" s="1144"/>
      <c r="W372" s="73"/>
      <c r="X372" s="73"/>
      <c r="Y372" s="73"/>
      <c r="Z372" s="73"/>
      <c r="AA372" s="73"/>
      <c r="AB372" s="73"/>
    </row>
    <row r="373" spans="1:28" ht="15.75" customHeight="1">
      <c r="A373" s="73"/>
      <c r="B373" s="73"/>
      <c r="C373" s="73"/>
      <c r="D373" s="73"/>
      <c r="E373" s="73"/>
      <c r="F373" s="590"/>
      <c r="G373" s="591"/>
      <c r="H373" s="988"/>
      <c r="I373" s="73"/>
      <c r="J373" s="73"/>
      <c r="K373" s="74"/>
      <c r="L373" s="74"/>
      <c r="M373" s="989"/>
      <c r="N373" s="74"/>
      <c r="O373" s="74"/>
      <c r="P373" s="74"/>
      <c r="Q373" s="74"/>
      <c r="R373" s="74"/>
      <c r="S373" s="73"/>
      <c r="T373" s="73"/>
      <c r="U373" s="73"/>
      <c r="V373" s="1144"/>
      <c r="W373" s="73"/>
      <c r="X373" s="73"/>
      <c r="Y373" s="73"/>
      <c r="Z373" s="73"/>
      <c r="AA373" s="73"/>
      <c r="AB373" s="73"/>
    </row>
    <row r="374" spans="1:28" ht="15.75" customHeight="1">
      <c r="A374" s="73"/>
      <c r="B374" s="73"/>
      <c r="C374" s="73"/>
      <c r="D374" s="73"/>
      <c r="E374" s="73"/>
      <c r="F374" s="590"/>
      <c r="G374" s="591"/>
      <c r="H374" s="988"/>
      <c r="I374" s="73"/>
      <c r="J374" s="73"/>
      <c r="K374" s="74"/>
      <c r="L374" s="74"/>
      <c r="M374" s="989"/>
      <c r="N374" s="74"/>
      <c r="O374" s="74"/>
      <c r="P374" s="74"/>
      <c r="Q374" s="74"/>
      <c r="R374" s="74"/>
      <c r="S374" s="73"/>
      <c r="T374" s="73"/>
      <c r="U374" s="73"/>
      <c r="V374" s="1144"/>
      <c r="W374" s="73"/>
      <c r="X374" s="73"/>
      <c r="Y374" s="73"/>
      <c r="Z374" s="73"/>
      <c r="AA374" s="73"/>
      <c r="AB374" s="73"/>
    </row>
    <row r="375" spans="1:28" ht="15.75" customHeight="1">
      <c r="A375" s="73"/>
      <c r="B375" s="73"/>
      <c r="C375" s="73"/>
      <c r="D375" s="73"/>
      <c r="E375" s="73"/>
      <c r="F375" s="590"/>
      <c r="G375" s="591"/>
      <c r="H375" s="988"/>
      <c r="I375" s="73"/>
      <c r="J375" s="73"/>
      <c r="K375" s="74"/>
      <c r="L375" s="74"/>
      <c r="M375" s="989"/>
      <c r="N375" s="74"/>
      <c r="O375" s="74"/>
      <c r="P375" s="74"/>
      <c r="Q375" s="74"/>
      <c r="R375" s="74"/>
      <c r="S375" s="73"/>
      <c r="T375" s="73"/>
      <c r="U375" s="73"/>
      <c r="V375" s="1144"/>
      <c r="W375" s="73"/>
      <c r="X375" s="73"/>
      <c r="Y375" s="73"/>
      <c r="Z375" s="73"/>
      <c r="AA375" s="73"/>
      <c r="AB375" s="73"/>
    </row>
    <row r="376" spans="1:28" ht="15.75" customHeight="1">
      <c r="A376" s="73"/>
      <c r="B376" s="73"/>
      <c r="C376" s="73"/>
      <c r="D376" s="73"/>
      <c r="E376" s="73"/>
      <c r="F376" s="590"/>
      <c r="G376" s="591"/>
      <c r="H376" s="988"/>
      <c r="I376" s="73"/>
      <c r="J376" s="73"/>
      <c r="K376" s="74"/>
      <c r="L376" s="74"/>
      <c r="M376" s="989"/>
      <c r="N376" s="74"/>
      <c r="O376" s="74"/>
      <c r="P376" s="74"/>
      <c r="Q376" s="74"/>
      <c r="R376" s="74"/>
      <c r="S376" s="73"/>
      <c r="T376" s="73"/>
      <c r="U376" s="73"/>
      <c r="V376" s="1144"/>
      <c r="W376" s="73"/>
      <c r="X376" s="73"/>
      <c r="Y376" s="73"/>
      <c r="Z376" s="73"/>
      <c r="AA376" s="73"/>
      <c r="AB376" s="73"/>
    </row>
    <row r="377" spans="1:28" ht="15.75" customHeight="1">
      <c r="A377" s="73"/>
      <c r="B377" s="73"/>
      <c r="C377" s="73"/>
      <c r="D377" s="73"/>
      <c r="E377" s="73"/>
      <c r="F377" s="590"/>
      <c r="G377" s="591"/>
      <c r="H377" s="988"/>
      <c r="I377" s="73"/>
      <c r="J377" s="73"/>
      <c r="K377" s="74"/>
      <c r="L377" s="74"/>
      <c r="M377" s="989"/>
      <c r="N377" s="74"/>
      <c r="O377" s="74"/>
      <c r="P377" s="74"/>
      <c r="Q377" s="74"/>
      <c r="R377" s="74"/>
      <c r="S377" s="73"/>
      <c r="T377" s="73"/>
      <c r="U377" s="73"/>
      <c r="V377" s="1144"/>
      <c r="W377" s="73"/>
      <c r="X377" s="73"/>
      <c r="Y377" s="73"/>
      <c r="Z377" s="73"/>
      <c r="AA377" s="73"/>
      <c r="AB377" s="73"/>
    </row>
    <row r="378" spans="1:28" ht="15.75" customHeight="1">
      <c r="A378" s="73"/>
      <c r="B378" s="73"/>
      <c r="C378" s="73"/>
      <c r="D378" s="73"/>
      <c r="E378" s="73"/>
      <c r="F378" s="590"/>
      <c r="G378" s="591"/>
      <c r="H378" s="988"/>
      <c r="I378" s="73"/>
      <c r="J378" s="73"/>
      <c r="K378" s="74"/>
      <c r="L378" s="74"/>
      <c r="M378" s="989"/>
      <c r="N378" s="74"/>
      <c r="O378" s="74"/>
      <c r="P378" s="74"/>
      <c r="Q378" s="74"/>
      <c r="R378" s="74"/>
      <c r="S378" s="73"/>
      <c r="T378" s="73"/>
      <c r="U378" s="73"/>
      <c r="V378" s="1144"/>
      <c r="W378" s="73"/>
      <c r="X378" s="73"/>
      <c r="Y378" s="73"/>
      <c r="Z378" s="73"/>
      <c r="AA378" s="73"/>
      <c r="AB378" s="73"/>
    </row>
    <row r="379" spans="1:28" ht="15.75" customHeight="1">
      <c r="A379" s="73"/>
      <c r="B379" s="73"/>
      <c r="C379" s="73"/>
      <c r="D379" s="73"/>
      <c r="E379" s="73"/>
      <c r="F379" s="590"/>
      <c r="G379" s="591"/>
      <c r="H379" s="988"/>
      <c r="I379" s="73"/>
      <c r="J379" s="73"/>
      <c r="K379" s="74"/>
      <c r="L379" s="74"/>
      <c r="M379" s="989"/>
      <c r="N379" s="74"/>
      <c r="O379" s="74"/>
      <c r="P379" s="74"/>
      <c r="Q379" s="74"/>
      <c r="R379" s="74"/>
      <c r="S379" s="73"/>
      <c r="T379" s="73"/>
      <c r="U379" s="73"/>
      <c r="V379" s="1144"/>
      <c r="W379" s="73"/>
      <c r="X379" s="73"/>
      <c r="Y379" s="73"/>
      <c r="Z379" s="73"/>
      <c r="AA379" s="73"/>
      <c r="AB379" s="73"/>
    </row>
    <row r="380" spans="1:28" ht="15.75" customHeight="1">
      <c r="A380" s="73"/>
      <c r="B380" s="73"/>
      <c r="C380" s="73"/>
      <c r="D380" s="73"/>
      <c r="E380" s="73"/>
      <c r="F380" s="590"/>
      <c r="G380" s="591"/>
      <c r="H380" s="988"/>
      <c r="I380" s="73"/>
      <c r="J380" s="73"/>
      <c r="K380" s="74"/>
      <c r="L380" s="74"/>
      <c r="M380" s="989"/>
      <c r="N380" s="74"/>
      <c r="O380" s="74"/>
      <c r="P380" s="74"/>
      <c r="Q380" s="74"/>
      <c r="R380" s="74"/>
      <c r="S380" s="73"/>
      <c r="T380" s="73"/>
      <c r="U380" s="73"/>
      <c r="V380" s="1144"/>
      <c r="W380" s="73"/>
      <c r="X380" s="73"/>
      <c r="Y380" s="73"/>
      <c r="Z380" s="73"/>
      <c r="AA380" s="73"/>
      <c r="AB380" s="73"/>
    </row>
    <row r="381" spans="1:28" ht="15.75" customHeight="1">
      <c r="A381" s="73"/>
      <c r="B381" s="73"/>
      <c r="C381" s="73"/>
      <c r="D381" s="73"/>
      <c r="E381" s="73"/>
      <c r="F381" s="590"/>
      <c r="G381" s="591"/>
      <c r="H381" s="988"/>
      <c r="I381" s="73"/>
      <c r="J381" s="73"/>
      <c r="K381" s="74"/>
      <c r="L381" s="74"/>
      <c r="M381" s="989"/>
      <c r="N381" s="74"/>
      <c r="O381" s="74"/>
      <c r="P381" s="74"/>
      <c r="Q381" s="74"/>
      <c r="R381" s="74"/>
      <c r="S381" s="73"/>
      <c r="T381" s="73"/>
      <c r="U381" s="73"/>
      <c r="V381" s="1144"/>
      <c r="W381" s="73"/>
      <c r="X381" s="73"/>
      <c r="Y381" s="73"/>
      <c r="Z381" s="73"/>
      <c r="AA381" s="73"/>
      <c r="AB381" s="73"/>
    </row>
    <row r="382" spans="1:28" ht="15.75" customHeight="1">
      <c r="A382" s="73"/>
      <c r="B382" s="73"/>
      <c r="C382" s="73"/>
      <c r="D382" s="73"/>
      <c r="E382" s="73"/>
      <c r="F382" s="590"/>
      <c r="G382" s="591"/>
      <c r="H382" s="988"/>
      <c r="I382" s="73"/>
      <c r="J382" s="73"/>
      <c r="K382" s="74"/>
      <c r="L382" s="74"/>
      <c r="M382" s="989"/>
      <c r="N382" s="74"/>
      <c r="O382" s="74"/>
      <c r="P382" s="74"/>
      <c r="Q382" s="74"/>
      <c r="R382" s="74"/>
      <c r="S382" s="73"/>
      <c r="T382" s="73"/>
      <c r="U382" s="73"/>
      <c r="V382" s="1144"/>
      <c r="W382" s="73"/>
      <c r="X382" s="73"/>
      <c r="Y382" s="73"/>
      <c r="Z382" s="73"/>
      <c r="AA382" s="73"/>
      <c r="AB382" s="73"/>
    </row>
    <row r="383" spans="1:28" ht="15.75" customHeight="1">
      <c r="A383" s="73"/>
      <c r="B383" s="73"/>
      <c r="C383" s="73"/>
      <c r="D383" s="73"/>
      <c r="E383" s="73"/>
      <c r="F383" s="590"/>
      <c r="G383" s="591"/>
      <c r="H383" s="988"/>
      <c r="I383" s="73"/>
      <c r="J383" s="73"/>
      <c r="K383" s="74"/>
      <c r="L383" s="74"/>
      <c r="M383" s="989"/>
      <c r="N383" s="74"/>
      <c r="O383" s="74"/>
      <c r="P383" s="74"/>
      <c r="Q383" s="74"/>
      <c r="R383" s="74"/>
      <c r="S383" s="73"/>
      <c r="T383" s="73"/>
      <c r="U383" s="73"/>
      <c r="V383" s="1144"/>
      <c r="W383" s="73"/>
      <c r="X383" s="73"/>
      <c r="Y383" s="73"/>
      <c r="Z383" s="73"/>
      <c r="AA383" s="73"/>
      <c r="AB383" s="73"/>
    </row>
    <row r="384" spans="1:28" ht="15.75" customHeight="1">
      <c r="A384" s="73"/>
      <c r="B384" s="73"/>
      <c r="C384" s="73"/>
      <c r="D384" s="73"/>
      <c r="E384" s="73"/>
      <c r="F384" s="590"/>
      <c r="G384" s="591"/>
      <c r="H384" s="988"/>
      <c r="I384" s="73"/>
      <c r="J384" s="73"/>
      <c r="K384" s="74"/>
      <c r="L384" s="74"/>
      <c r="M384" s="989"/>
      <c r="N384" s="74"/>
      <c r="O384" s="74"/>
      <c r="P384" s="74"/>
      <c r="Q384" s="74"/>
      <c r="R384" s="74"/>
      <c r="S384" s="73"/>
      <c r="T384" s="73"/>
      <c r="U384" s="73"/>
      <c r="V384" s="1144"/>
      <c r="W384" s="73"/>
      <c r="X384" s="73"/>
      <c r="Y384" s="73"/>
      <c r="Z384" s="73"/>
      <c r="AA384" s="73"/>
      <c r="AB384" s="73"/>
    </row>
    <row r="385" spans="1:28" ht="15.75" customHeight="1">
      <c r="A385" s="73"/>
      <c r="B385" s="73"/>
      <c r="C385" s="73"/>
      <c r="D385" s="73"/>
      <c r="E385" s="73"/>
      <c r="F385" s="590"/>
      <c r="G385" s="591"/>
      <c r="H385" s="988"/>
      <c r="I385" s="73"/>
      <c r="J385" s="73"/>
      <c r="K385" s="74"/>
      <c r="L385" s="74"/>
      <c r="M385" s="989"/>
      <c r="N385" s="74"/>
      <c r="O385" s="74"/>
      <c r="P385" s="74"/>
      <c r="Q385" s="74"/>
      <c r="R385" s="74"/>
      <c r="S385" s="73"/>
      <c r="T385" s="73"/>
      <c r="U385" s="73"/>
      <c r="V385" s="1144"/>
      <c r="W385" s="73"/>
      <c r="X385" s="73"/>
      <c r="Y385" s="73"/>
      <c r="Z385" s="73"/>
      <c r="AA385" s="73"/>
      <c r="AB385" s="73"/>
    </row>
    <row r="386" spans="1:28" ht="15.75" customHeight="1">
      <c r="A386" s="73"/>
      <c r="B386" s="73"/>
      <c r="C386" s="73"/>
      <c r="D386" s="73"/>
      <c r="E386" s="73"/>
      <c r="F386" s="590"/>
      <c r="G386" s="591"/>
      <c r="H386" s="988"/>
      <c r="I386" s="73"/>
      <c r="J386" s="73"/>
      <c r="K386" s="74"/>
      <c r="L386" s="74"/>
      <c r="M386" s="989"/>
      <c r="N386" s="74"/>
      <c r="O386" s="74"/>
      <c r="P386" s="74"/>
      <c r="Q386" s="74"/>
      <c r="R386" s="74"/>
      <c r="S386" s="73"/>
      <c r="T386" s="73"/>
      <c r="U386" s="73"/>
      <c r="V386" s="1144"/>
      <c r="W386" s="73"/>
      <c r="X386" s="73"/>
      <c r="Y386" s="73"/>
      <c r="Z386" s="73"/>
      <c r="AA386" s="73"/>
      <c r="AB386" s="73"/>
    </row>
    <row r="387" spans="1:28" ht="15.75" customHeight="1">
      <c r="A387" s="73"/>
      <c r="B387" s="73"/>
      <c r="C387" s="73"/>
      <c r="D387" s="73"/>
      <c r="E387" s="73"/>
      <c r="F387" s="590"/>
      <c r="G387" s="591"/>
      <c r="H387" s="988"/>
      <c r="I387" s="73"/>
      <c r="J387" s="73"/>
      <c r="K387" s="74"/>
      <c r="L387" s="74"/>
      <c r="M387" s="989"/>
      <c r="N387" s="74"/>
      <c r="O387" s="74"/>
      <c r="P387" s="74"/>
      <c r="Q387" s="74"/>
      <c r="R387" s="74"/>
      <c r="S387" s="73"/>
      <c r="T387" s="73"/>
      <c r="U387" s="73"/>
      <c r="V387" s="1144"/>
      <c r="W387" s="73"/>
      <c r="X387" s="73"/>
      <c r="Y387" s="73"/>
      <c r="Z387" s="73"/>
      <c r="AA387" s="73"/>
      <c r="AB387" s="73"/>
    </row>
    <row r="388" spans="1:28" ht="15.75" customHeight="1">
      <c r="A388" s="73"/>
      <c r="B388" s="73"/>
      <c r="C388" s="73"/>
      <c r="D388" s="73"/>
      <c r="E388" s="73"/>
      <c r="F388" s="590"/>
      <c r="G388" s="591"/>
      <c r="H388" s="988"/>
      <c r="I388" s="73"/>
      <c r="J388" s="73"/>
      <c r="K388" s="74"/>
      <c r="L388" s="74"/>
      <c r="M388" s="989"/>
      <c r="N388" s="74"/>
      <c r="O388" s="74"/>
      <c r="P388" s="74"/>
      <c r="Q388" s="74"/>
      <c r="R388" s="74"/>
      <c r="S388" s="73"/>
      <c r="T388" s="73"/>
      <c r="U388" s="73"/>
      <c r="V388" s="1144"/>
      <c r="W388" s="73"/>
      <c r="X388" s="73"/>
      <c r="Y388" s="73"/>
      <c r="Z388" s="73"/>
      <c r="AA388" s="73"/>
      <c r="AB388" s="73"/>
    </row>
    <row r="389" spans="1:28" ht="15.75" customHeight="1">
      <c r="A389" s="73"/>
      <c r="B389" s="73"/>
      <c r="C389" s="73"/>
      <c r="D389" s="73"/>
      <c r="E389" s="73"/>
      <c r="F389" s="590"/>
      <c r="G389" s="591"/>
      <c r="H389" s="988"/>
      <c r="I389" s="73"/>
      <c r="J389" s="73"/>
      <c r="K389" s="74"/>
      <c r="L389" s="74"/>
      <c r="M389" s="989"/>
      <c r="N389" s="74"/>
      <c r="O389" s="74"/>
      <c r="P389" s="74"/>
      <c r="Q389" s="74"/>
      <c r="R389" s="74"/>
      <c r="S389" s="73"/>
      <c r="T389" s="73"/>
      <c r="U389" s="73"/>
      <c r="V389" s="1144"/>
      <c r="W389" s="73"/>
      <c r="X389" s="73"/>
      <c r="Y389" s="73"/>
      <c r="Z389" s="73"/>
      <c r="AA389" s="73"/>
      <c r="AB389" s="73"/>
    </row>
    <row r="390" spans="1:28" ht="15.75" customHeight="1">
      <c r="A390" s="73"/>
      <c r="B390" s="73"/>
      <c r="C390" s="73"/>
      <c r="D390" s="73"/>
      <c r="E390" s="73"/>
      <c r="F390" s="590"/>
      <c r="G390" s="591"/>
      <c r="H390" s="988"/>
      <c r="I390" s="73"/>
      <c r="J390" s="73"/>
      <c r="K390" s="74"/>
      <c r="L390" s="74"/>
      <c r="M390" s="989"/>
      <c r="N390" s="74"/>
      <c r="O390" s="74"/>
      <c r="P390" s="74"/>
      <c r="Q390" s="74"/>
      <c r="R390" s="74"/>
      <c r="S390" s="73"/>
      <c r="T390" s="73"/>
      <c r="U390" s="73"/>
      <c r="V390" s="1144"/>
      <c r="W390" s="73"/>
      <c r="X390" s="73"/>
      <c r="Y390" s="73"/>
      <c r="Z390" s="73"/>
      <c r="AA390" s="73"/>
      <c r="AB390" s="73"/>
    </row>
    <row r="391" spans="1:28" ht="15.75" customHeight="1">
      <c r="A391" s="73"/>
      <c r="B391" s="73"/>
      <c r="C391" s="73"/>
      <c r="D391" s="73"/>
      <c r="E391" s="73"/>
      <c r="F391" s="590"/>
      <c r="G391" s="591"/>
      <c r="H391" s="988"/>
      <c r="I391" s="73"/>
      <c r="J391" s="73"/>
      <c r="K391" s="74"/>
      <c r="L391" s="74"/>
      <c r="M391" s="989"/>
      <c r="N391" s="74"/>
      <c r="O391" s="74"/>
      <c r="P391" s="74"/>
      <c r="Q391" s="74"/>
      <c r="R391" s="74"/>
      <c r="S391" s="73"/>
      <c r="T391" s="73"/>
      <c r="U391" s="73"/>
      <c r="V391" s="1144"/>
      <c r="W391" s="73"/>
      <c r="X391" s="73"/>
      <c r="Y391" s="73"/>
      <c r="Z391" s="73"/>
      <c r="AA391" s="73"/>
      <c r="AB391" s="73"/>
    </row>
    <row r="392" spans="1:28" ht="15.75" customHeight="1">
      <c r="A392" s="73"/>
      <c r="B392" s="73"/>
      <c r="C392" s="73"/>
      <c r="D392" s="73"/>
      <c r="E392" s="73"/>
      <c r="F392" s="590"/>
      <c r="G392" s="591"/>
      <c r="H392" s="988"/>
      <c r="I392" s="73"/>
      <c r="J392" s="73"/>
      <c r="K392" s="74"/>
      <c r="L392" s="74"/>
      <c r="M392" s="989"/>
      <c r="N392" s="74"/>
      <c r="O392" s="74"/>
      <c r="P392" s="74"/>
      <c r="Q392" s="74"/>
      <c r="R392" s="74"/>
      <c r="S392" s="73"/>
      <c r="T392" s="73"/>
      <c r="U392" s="73"/>
      <c r="V392" s="1144"/>
      <c r="W392" s="73"/>
      <c r="X392" s="73"/>
      <c r="Y392" s="73"/>
      <c r="Z392" s="73"/>
      <c r="AA392" s="73"/>
      <c r="AB392" s="73"/>
    </row>
    <row r="393" spans="1:28" ht="15.75" customHeight="1">
      <c r="A393" s="73"/>
      <c r="B393" s="73"/>
      <c r="C393" s="73"/>
      <c r="D393" s="73"/>
      <c r="E393" s="73"/>
      <c r="F393" s="590"/>
      <c r="G393" s="591"/>
      <c r="H393" s="988"/>
      <c r="I393" s="73"/>
      <c r="J393" s="73"/>
      <c r="K393" s="74"/>
      <c r="L393" s="74"/>
      <c r="M393" s="989"/>
      <c r="N393" s="74"/>
      <c r="O393" s="74"/>
      <c r="P393" s="74"/>
      <c r="Q393" s="74"/>
      <c r="R393" s="74"/>
      <c r="S393" s="73"/>
      <c r="T393" s="73"/>
      <c r="U393" s="73"/>
      <c r="V393" s="1144"/>
      <c r="W393" s="73"/>
      <c r="X393" s="73"/>
      <c r="Y393" s="73"/>
      <c r="Z393" s="73"/>
      <c r="AA393" s="73"/>
      <c r="AB393" s="73"/>
    </row>
    <row r="394" spans="1:28" ht="15.75" customHeight="1">
      <c r="A394" s="73"/>
      <c r="B394" s="73"/>
      <c r="C394" s="73"/>
      <c r="D394" s="73"/>
      <c r="E394" s="73"/>
      <c r="F394" s="590"/>
      <c r="G394" s="591"/>
      <c r="H394" s="988"/>
      <c r="I394" s="73"/>
      <c r="J394" s="73"/>
      <c r="K394" s="74"/>
      <c r="L394" s="74"/>
      <c r="M394" s="989"/>
      <c r="N394" s="74"/>
      <c r="O394" s="74"/>
      <c r="P394" s="74"/>
      <c r="Q394" s="74"/>
      <c r="R394" s="74"/>
      <c r="S394" s="73"/>
      <c r="T394" s="73"/>
      <c r="U394" s="73"/>
      <c r="V394" s="1144"/>
      <c r="W394" s="73"/>
      <c r="X394" s="73"/>
      <c r="Y394" s="73"/>
      <c r="Z394" s="73"/>
      <c r="AA394" s="73"/>
      <c r="AB394" s="73"/>
    </row>
    <row r="395" spans="1:28" ht="15.75" customHeight="1">
      <c r="A395" s="73"/>
      <c r="B395" s="73"/>
      <c r="C395" s="73"/>
      <c r="D395" s="73"/>
      <c r="E395" s="73"/>
      <c r="F395" s="590"/>
      <c r="G395" s="591"/>
      <c r="H395" s="988"/>
      <c r="I395" s="73"/>
      <c r="J395" s="73"/>
      <c r="K395" s="74"/>
      <c r="L395" s="74"/>
      <c r="M395" s="989"/>
      <c r="N395" s="74"/>
      <c r="O395" s="74"/>
      <c r="P395" s="74"/>
      <c r="Q395" s="74"/>
      <c r="R395" s="74"/>
      <c r="S395" s="73"/>
      <c r="T395" s="73"/>
      <c r="U395" s="73"/>
      <c r="V395" s="1144"/>
      <c r="W395" s="73"/>
      <c r="X395" s="73"/>
      <c r="Y395" s="73"/>
      <c r="Z395" s="73"/>
      <c r="AA395" s="73"/>
      <c r="AB395" s="73"/>
    </row>
    <row r="396" spans="1:28" ht="15.75" customHeight="1">
      <c r="A396" s="73"/>
      <c r="B396" s="73"/>
      <c r="C396" s="73"/>
      <c r="D396" s="73"/>
      <c r="E396" s="73"/>
      <c r="F396" s="590"/>
      <c r="G396" s="591"/>
      <c r="H396" s="988"/>
      <c r="I396" s="73"/>
      <c r="J396" s="73"/>
      <c r="K396" s="74"/>
      <c r="L396" s="74"/>
      <c r="M396" s="989"/>
      <c r="N396" s="74"/>
      <c r="O396" s="74"/>
      <c r="P396" s="74"/>
      <c r="Q396" s="74"/>
      <c r="R396" s="74"/>
      <c r="S396" s="73"/>
      <c r="T396" s="73"/>
      <c r="U396" s="73"/>
      <c r="V396" s="1144"/>
      <c r="W396" s="73"/>
      <c r="X396" s="73"/>
      <c r="Y396" s="73"/>
      <c r="Z396" s="73"/>
      <c r="AA396" s="73"/>
      <c r="AB396" s="73"/>
    </row>
    <row r="397" spans="1:28" ht="15.75" customHeight="1">
      <c r="A397" s="73"/>
      <c r="B397" s="73"/>
      <c r="C397" s="73"/>
      <c r="D397" s="73"/>
      <c r="E397" s="73"/>
      <c r="F397" s="590"/>
      <c r="G397" s="591"/>
      <c r="H397" s="988"/>
      <c r="I397" s="73"/>
      <c r="J397" s="73"/>
      <c r="K397" s="74"/>
      <c r="L397" s="74"/>
      <c r="M397" s="989"/>
      <c r="N397" s="74"/>
      <c r="O397" s="74"/>
      <c r="P397" s="74"/>
      <c r="Q397" s="74"/>
      <c r="R397" s="74"/>
      <c r="S397" s="73"/>
      <c r="T397" s="73"/>
      <c r="U397" s="73"/>
      <c r="V397" s="1144"/>
      <c r="W397" s="73"/>
      <c r="X397" s="73"/>
      <c r="Y397" s="73"/>
      <c r="Z397" s="73"/>
      <c r="AA397" s="73"/>
      <c r="AB397" s="73"/>
    </row>
    <row r="398" spans="1:28" ht="15.75" customHeight="1">
      <c r="A398" s="73"/>
      <c r="B398" s="73"/>
      <c r="C398" s="73"/>
      <c r="D398" s="73"/>
      <c r="E398" s="73"/>
      <c r="F398" s="590"/>
      <c r="G398" s="591"/>
      <c r="H398" s="988"/>
      <c r="I398" s="73"/>
      <c r="J398" s="73"/>
      <c r="K398" s="74"/>
      <c r="L398" s="74"/>
      <c r="M398" s="989"/>
      <c r="N398" s="74"/>
      <c r="O398" s="74"/>
      <c r="P398" s="74"/>
      <c r="Q398" s="74"/>
      <c r="R398" s="74"/>
      <c r="S398" s="73"/>
      <c r="T398" s="73"/>
      <c r="U398" s="73"/>
      <c r="V398" s="1144"/>
      <c r="W398" s="73"/>
      <c r="X398" s="73"/>
      <c r="Y398" s="73"/>
      <c r="Z398" s="73"/>
      <c r="AA398" s="73"/>
      <c r="AB398" s="73"/>
    </row>
    <row r="399" spans="1:28" ht="15.75" customHeight="1">
      <c r="A399" s="73"/>
      <c r="B399" s="73"/>
      <c r="C399" s="73"/>
      <c r="D399" s="73"/>
      <c r="E399" s="73"/>
      <c r="F399" s="590"/>
      <c r="G399" s="591"/>
      <c r="H399" s="988"/>
      <c r="I399" s="73"/>
      <c r="J399" s="73"/>
      <c r="K399" s="74"/>
      <c r="L399" s="74"/>
      <c r="M399" s="989"/>
      <c r="N399" s="74"/>
      <c r="O399" s="74"/>
      <c r="P399" s="74"/>
      <c r="Q399" s="74"/>
      <c r="R399" s="74"/>
      <c r="S399" s="73"/>
      <c r="T399" s="73"/>
      <c r="U399" s="73"/>
      <c r="V399" s="1144"/>
      <c r="W399" s="73"/>
      <c r="X399" s="73"/>
      <c r="Y399" s="73"/>
      <c r="Z399" s="73"/>
      <c r="AA399" s="73"/>
      <c r="AB399" s="73"/>
    </row>
    <row r="400" spans="1:28" ht="15.75" customHeight="1">
      <c r="A400" s="73"/>
      <c r="B400" s="73"/>
      <c r="C400" s="73"/>
      <c r="D400" s="73"/>
      <c r="E400" s="73"/>
      <c r="F400" s="590"/>
      <c r="G400" s="591"/>
      <c r="H400" s="988"/>
      <c r="I400" s="73"/>
      <c r="J400" s="73"/>
      <c r="K400" s="74"/>
      <c r="L400" s="74"/>
      <c r="M400" s="989"/>
      <c r="N400" s="74"/>
      <c r="O400" s="74"/>
      <c r="P400" s="74"/>
      <c r="Q400" s="74"/>
      <c r="R400" s="74"/>
      <c r="S400" s="73"/>
      <c r="T400" s="73"/>
      <c r="U400" s="73"/>
      <c r="V400" s="1144"/>
      <c r="W400" s="73"/>
      <c r="X400" s="73"/>
      <c r="Y400" s="73"/>
      <c r="Z400" s="73"/>
      <c r="AA400" s="73"/>
      <c r="AB400" s="73"/>
    </row>
    <row r="401" spans="1:28" ht="15.75" customHeight="1">
      <c r="A401" s="73"/>
      <c r="B401" s="73"/>
      <c r="C401" s="73"/>
      <c r="D401" s="73"/>
      <c r="E401" s="73"/>
      <c r="F401" s="590"/>
      <c r="G401" s="591"/>
      <c r="H401" s="988"/>
      <c r="I401" s="73"/>
      <c r="J401" s="73"/>
      <c r="K401" s="74"/>
      <c r="L401" s="74"/>
      <c r="M401" s="989"/>
      <c r="N401" s="74"/>
      <c r="O401" s="74"/>
      <c r="P401" s="74"/>
      <c r="Q401" s="74"/>
      <c r="R401" s="74"/>
      <c r="S401" s="73"/>
      <c r="T401" s="73"/>
      <c r="U401" s="73"/>
      <c r="V401" s="1144"/>
      <c r="W401" s="73"/>
      <c r="X401" s="73"/>
      <c r="Y401" s="73"/>
      <c r="Z401" s="73"/>
      <c r="AA401" s="73"/>
      <c r="AB401" s="73"/>
    </row>
    <row r="402" spans="1:28" ht="15.75" customHeight="1">
      <c r="A402" s="73"/>
      <c r="B402" s="73"/>
      <c r="C402" s="73"/>
      <c r="D402" s="73"/>
      <c r="E402" s="73"/>
      <c r="F402" s="590"/>
      <c r="G402" s="591"/>
      <c r="H402" s="988"/>
      <c r="I402" s="73"/>
      <c r="J402" s="73"/>
      <c r="K402" s="74"/>
      <c r="L402" s="74"/>
      <c r="M402" s="989"/>
      <c r="N402" s="74"/>
      <c r="O402" s="74"/>
      <c r="P402" s="74"/>
      <c r="Q402" s="74"/>
      <c r="R402" s="74"/>
      <c r="S402" s="73"/>
      <c r="T402" s="73"/>
      <c r="U402" s="73"/>
      <c r="V402" s="1144"/>
      <c r="W402" s="73"/>
      <c r="X402" s="73"/>
      <c r="Y402" s="73"/>
      <c r="Z402" s="73"/>
      <c r="AA402" s="73"/>
      <c r="AB402" s="73"/>
    </row>
    <row r="403" spans="1:28" ht="15.75" customHeight="1">
      <c r="A403" s="73"/>
      <c r="B403" s="73"/>
      <c r="C403" s="73"/>
      <c r="D403" s="73"/>
      <c r="E403" s="73"/>
      <c r="F403" s="590"/>
      <c r="G403" s="591"/>
      <c r="H403" s="988"/>
      <c r="I403" s="73"/>
      <c r="J403" s="73"/>
      <c r="K403" s="74"/>
      <c r="L403" s="74"/>
      <c r="M403" s="989"/>
      <c r="N403" s="74"/>
      <c r="O403" s="74"/>
      <c r="P403" s="74"/>
      <c r="Q403" s="74"/>
      <c r="R403" s="74"/>
      <c r="S403" s="73"/>
      <c r="T403" s="73"/>
      <c r="U403" s="73"/>
      <c r="V403" s="1144"/>
      <c r="W403" s="73"/>
      <c r="X403" s="73"/>
      <c r="Y403" s="73"/>
      <c r="Z403" s="73"/>
      <c r="AA403" s="73"/>
      <c r="AB403" s="73"/>
    </row>
    <row r="404" spans="1:28" ht="15.75" customHeight="1">
      <c r="A404" s="73"/>
      <c r="B404" s="73"/>
      <c r="C404" s="73"/>
      <c r="D404" s="73"/>
      <c r="E404" s="73"/>
      <c r="F404" s="590"/>
      <c r="G404" s="591"/>
      <c r="H404" s="988"/>
      <c r="I404" s="73"/>
      <c r="J404" s="73"/>
      <c r="K404" s="74"/>
      <c r="L404" s="74"/>
      <c r="M404" s="989"/>
      <c r="N404" s="74"/>
      <c r="O404" s="74"/>
      <c r="P404" s="74"/>
      <c r="Q404" s="74"/>
      <c r="R404" s="74"/>
      <c r="S404" s="73"/>
      <c r="T404" s="73"/>
      <c r="U404" s="73"/>
      <c r="V404" s="1144"/>
      <c r="W404" s="73"/>
      <c r="X404" s="73"/>
      <c r="Y404" s="73"/>
      <c r="Z404" s="73"/>
      <c r="AA404" s="73"/>
      <c r="AB404" s="73"/>
    </row>
    <row r="405" spans="1:28" ht="15.75" customHeight="1">
      <c r="A405" s="73"/>
      <c r="B405" s="73"/>
      <c r="C405" s="73"/>
      <c r="D405" s="73"/>
      <c r="E405" s="73"/>
      <c r="F405" s="590"/>
      <c r="G405" s="591"/>
      <c r="H405" s="988"/>
      <c r="I405" s="73"/>
      <c r="J405" s="73"/>
      <c r="K405" s="74"/>
      <c r="L405" s="74"/>
      <c r="M405" s="989"/>
      <c r="N405" s="74"/>
      <c r="O405" s="74"/>
      <c r="P405" s="74"/>
      <c r="Q405" s="74"/>
      <c r="R405" s="74"/>
      <c r="S405" s="73"/>
      <c r="T405" s="73"/>
      <c r="U405" s="73"/>
      <c r="V405" s="1144"/>
      <c r="W405" s="73"/>
      <c r="X405" s="73"/>
      <c r="Y405" s="73"/>
      <c r="Z405" s="73"/>
      <c r="AA405" s="73"/>
      <c r="AB405" s="73"/>
    </row>
    <row r="406" spans="1:28" ht="15.75" customHeight="1">
      <c r="A406" s="73"/>
      <c r="B406" s="73"/>
      <c r="C406" s="73"/>
      <c r="D406" s="73"/>
      <c r="E406" s="73"/>
      <c r="F406" s="590"/>
      <c r="G406" s="591"/>
      <c r="H406" s="988"/>
      <c r="I406" s="73"/>
      <c r="J406" s="73"/>
      <c r="K406" s="74"/>
      <c r="L406" s="74"/>
      <c r="M406" s="989"/>
      <c r="N406" s="74"/>
      <c r="O406" s="74"/>
      <c r="P406" s="74"/>
      <c r="Q406" s="74"/>
      <c r="R406" s="74"/>
      <c r="S406" s="73"/>
      <c r="T406" s="73"/>
      <c r="U406" s="73"/>
      <c r="V406" s="1144"/>
      <c r="W406" s="73"/>
      <c r="X406" s="73"/>
      <c r="Y406" s="73"/>
      <c r="Z406" s="73"/>
      <c r="AA406" s="73"/>
      <c r="AB406" s="73"/>
    </row>
    <row r="407" spans="1:28" ht="15.75" customHeight="1">
      <c r="A407" s="73"/>
      <c r="B407" s="73"/>
      <c r="C407" s="73"/>
      <c r="D407" s="73"/>
      <c r="E407" s="73"/>
      <c r="F407" s="590"/>
      <c r="G407" s="591"/>
      <c r="H407" s="988"/>
      <c r="I407" s="73"/>
      <c r="J407" s="73"/>
      <c r="K407" s="74"/>
      <c r="L407" s="74"/>
      <c r="M407" s="989"/>
      <c r="N407" s="74"/>
      <c r="O407" s="74"/>
      <c r="P407" s="74"/>
      <c r="Q407" s="74"/>
      <c r="R407" s="74"/>
      <c r="S407" s="73"/>
      <c r="T407" s="73"/>
      <c r="U407" s="73"/>
      <c r="V407" s="1144"/>
      <c r="W407" s="73"/>
      <c r="X407" s="73"/>
      <c r="Y407" s="73"/>
      <c r="Z407" s="73"/>
      <c r="AA407" s="73"/>
      <c r="AB407" s="73"/>
    </row>
    <row r="408" spans="1:28" ht="15.75" customHeight="1">
      <c r="A408" s="73"/>
      <c r="B408" s="73"/>
      <c r="C408" s="73"/>
      <c r="D408" s="73"/>
      <c r="E408" s="73"/>
      <c r="F408" s="590"/>
      <c r="G408" s="591"/>
      <c r="H408" s="988"/>
      <c r="I408" s="73"/>
      <c r="J408" s="73"/>
      <c r="K408" s="74"/>
      <c r="L408" s="74"/>
      <c r="M408" s="989"/>
      <c r="N408" s="74"/>
      <c r="O408" s="74"/>
      <c r="P408" s="74"/>
      <c r="Q408" s="74"/>
      <c r="R408" s="74"/>
      <c r="S408" s="73"/>
      <c r="T408" s="73"/>
      <c r="U408" s="73"/>
      <c r="V408" s="1144"/>
      <c r="W408" s="73"/>
      <c r="X408" s="73"/>
      <c r="Y408" s="73"/>
      <c r="Z408" s="73"/>
      <c r="AA408" s="73"/>
      <c r="AB408" s="73"/>
    </row>
    <row r="409" spans="1:28" ht="15.75" customHeight="1">
      <c r="A409" s="73"/>
      <c r="B409" s="73"/>
      <c r="C409" s="73"/>
      <c r="D409" s="73"/>
      <c r="E409" s="73"/>
      <c r="F409" s="590"/>
      <c r="G409" s="591"/>
      <c r="H409" s="988"/>
      <c r="I409" s="73"/>
      <c r="J409" s="73"/>
      <c r="K409" s="74"/>
      <c r="L409" s="74"/>
      <c r="M409" s="989"/>
      <c r="N409" s="74"/>
      <c r="O409" s="74"/>
      <c r="P409" s="74"/>
      <c r="Q409" s="74"/>
      <c r="R409" s="74"/>
      <c r="S409" s="73"/>
      <c r="T409" s="73"/>
      <c r="U409" s="73"/>
      <c r="V409" s="1144"/>
      <c r="W409" s="73"/>
      <c r="X409" s="73"/>
      <c r="Y409" s="73"/>
      <c r="Z409" s="73"/>
      <c r="AA409" s="73"/>
      <c r="AB409" s="73"/>
    </row>
    <row r="410" spans="1:28" ht="15.75" customHeight="1">
      <c r="A410" s="73"/>
      <c r="B410" s="73"/>
      <c r="C410" s="73"/>
      <c r="D410" s="73"/>
      <c r="E410" s="73"/>
      <c r="F410" s="590"/>
      <c r="G410" s="591"/>
      <c r="H410" s="988"/>
      <c r="I410" s="73"/>
      <c r="J410" s="73"/>
      <c r="K410" s="74"/>
      <c r="L410" s="74"/>
      <c r="M410" s="989"/>
      <c r="N410" s="74"/>
      <c r="O410" s="74"/>
      <c r="P410" s="74"/>
      <c r="Q410" s="74"/>
      <c r="R410" s="74"/>
      <c r="S410" s="73"/>
      <c r="T410" s="73"/>
      <c r="U410" s="73"/>
      <c r="V410" s="1144"/>
      <c r="W410" s="73"/>
      <c r="X410" s="73"/>
      <c r="Y410" s="73"/>
      <c r="Z410" s="73"/>
      <c r="AA410" s="73"/>
      <c r="AB410" s="73"/>
    </row>
    <row r="411" spans="1:28" ht="15.75" customHeight="1">
      <c r="A411" s="73"/>
      <c r="B411" s="73"/>
      <c r="C411" s="73"/>
      <c r="D411" s="73"/>
      <c r="E411" s="73"/>
      <c r="F411" s="590"/>
      <c r="G411" s="591"/>
      <c r="H411" s="988"/>
      <c r="I411" s="73"/>
      <c r="J411" s="73"/>
      <c r="K411" s="74"/>
      <c r="L411" s="74"/>
      <c r="M411" s="989"/>
      <c r="N411" s="74"/>
      <c r="O411" s="74"/>
      <c r="P411" s="74"/>
      <c r="Q411" s="74"/>
      <c r="R411" s="74"/>
      <c r="S411" s="73"/>
      <c r="T411" s="73"/>
      <c r="U411" s="73"/>
      <c r="V411" s="1144"/>
      <c r="W411" s="73"/>
      <c r="X411" s="73"/>
      <c r="Y411" s="73"/>
      <c r="Z411" s="73"/>
      <c r="AA411" s="73"/>
      <c r="AB411" s="73"/>
    </row>
    <row r="412" spans="1:28" ht="15.75" customHeight="1">
      <c r="A412" s="73"/>
      <c r="B412" s="73"/>
      <c r="C412" s="73"/>
      <c r="D412" s="73"/>
      <c r="E412" s="73"/>
      <c r="F412" s="590"/>
      <c r="G412" s="591"/>
      <c r="H412" s="988"/>
      <c r="I412" s="73"/>
      <c r="J412" s="73"/>
      <c r="K412" s="74"/>
      <c r="L412" s="74"/>
      <c r="M412" s="989"/>
      <c r="N412" s="74"/>
      <c r="O412" s="74"/>
      <c r="P412" s="74"/>
      <c r="Q412" s="74"/>
      <c r="R412" s="74"/>
      <c r="S412" s="73"/>
      <c r="T412" s="73"/>
      <c r="U412" s="73"/>
      <c r="V412" s="1144"/>
      <c r="W412" s="73"/>
      <c r="X412" s="73"/>
      <c r="Y412" s="73"/>
      <c r="Z412" s="73"/>
      <c r="AA412" s="73"/>
      <c r="AB412" s="73"/>
    </row>
    <row r="413" spans="1:28" ht="15.75" customHeight="1">
      <c r="A413" s="73"/>
      <c r="B413" s="73"/>
      <c r="C413" s="73"/>
      <c r="D413" s="73"/>
      <c r="E413" s="73"/>
      <c r="F413" s="590"/>
      <c r="G413" s="591"/>
      <c r="H413" s="988"/>
      <c r="I413" s="73"/>
      <c r="J413" s="73"/>
      <c r="K413" s="74"/>
      <c r="L413" s="74"/>
      <c r="M413" s="989"/>
      <c r="N413" s="74"/>
      <c r="O413" s="74"/>
      <c r="P413" s="74"/>
      <c r="Q413" s="74"/>
      <c r="R413" s="74"/>
      <c r="S413" s="73"/>
      <c r="T413" s="73"/>
      <c r="U413" s="73"/>
      <c r="V413" s="1144"/>
      <c r="W413" s="73"/>
      <c r="X413" s="73"/>
      <c r="Y413" s="73"/>
      <c r="Z413" s="73"/>
      <c r="AA413" s="73"/>
      <c r="AB413" s="73"/>
    </row>
    <row r="414" spans="1:28" ht="15.75" customHeight="1">
      <c r="A414" s="73"/>
      <c r="B414" s="73"/>
      <c r="C414" s="73"/>
      <c r="D414" s="73"/>
      <c r="E414" s="73"/>
      <c r="F414" s="590"/>
      <c r="G414" s="591"/>
      <c r="H414" s="988"/>
      <c r="I414" s="73"/>
      <c r="J414" s="73"/>
      <c r="K414" s="74"/>
      <c r="L414" s="74"/>
      <c r="M414" s="989"/>
      <c r="N414" s="74"/>
      <c r="O414" s="74"/>
      <c r="P414" s="74"/>
      <c r="Q414" s="74"/>
      <c r="R414" s="74"/>
      <c r="S414" s="73"/>
      <c r="T414" s="73"/>
      <c r="U414" s="73"/>
      <c r="V414" s="1144"/>
      <c r="W414" s="73"/>
      <c r="X414" s="73"/>
      <c r="Y414" s="73"/>
      <c r="Z414" s="73"/>
      <c r="AA414" s="73"/>
      <c r="AB414" s="73"/>
    </row>
    <row r="415" spans="1:28" ht="15.75" customHeight="1">
      <c r="A415" s="73"/>
      <c r="B415" s="73"/>
      <c r="C415" s="73"/>
      <c r="D415" s="73"/>
      <c r="E415" s="73"/>
      <c r="F415" s="590"/>
      <c r="G415" s="591"/>
      <c r="H415" s="988"/>
      <c r="I415" s="73"/>
      <c r="J415" s="73"/>
      <c r="K415" s="74"/>
      <c r="L415" s="74"/>
      <c r="M415" s="989"/>
      <c r="N415" s="74"/>
      <c r="O415" s="74"/>
      <c r="P415" s="74"/>
      <c r="Q415" s="74"/>
      <c r="R415" s="74"/>
      <c r="S415" s="73"/>
      <c r="T415" s="73"/>
      <c r="U415" s="73"/>
      <c r="V415" s="1144"/>
      <c r="W415" s="73"/>
      <c r="X415" s="73"/>
      <c r="Y415" s="73"/>
      <c r="Z415" s="73"/>
      <c r="AA415" s="73"/>
      <c r="AB415" s="73"/>
    </row>
    <row r="416" spans="1:28" ht="15.75" customHeight="1">
      <c r="A416" s="73"/>
      <c r="B416" s="73"/>
      <c r="C416" s="73"/>
      <c r="D416" s="73"/>
      <c r="E416" s="73"/>
      <c r="F416" s="590"/>
      <c r="G416" s="591"/>
      <c r="H416" s="988"/>
      <c r="I416" s="73"/>
      <c r="J416" s="73"/>
      <c r="K416" s="74"/>
      <c r="L416" s="74"/>
      <c r="M416" s="989"/>
      <c r="N416" s="74"/>
      <c r="O416" s="74"/>
      <c r="P416" s="74"/>
      <c r="Q416" s="74"/>
      <c r="R416" s="74"/>
      <c r="S416" s="73"/>
      <c r="T416" s="73"/>
      <c r="U416" s="73"/>
      <c r="V416" s="1144"/>
      <c r="W416" s="73"/>
      <c r="X416" s="73"/>
      <c r="Y416" s="73"/>
      <c r="Z416" s="73"/>
      <c r="AA416" s="73"/>
      <c r="AB416" s="73"/>
    </row>
    <row r="417" spans="1:28" ht="15.75" customHeight="1">
      <c r="A417" s="73"/>
      <c r="B417" s="73"/>
      <c r="C417" s="73"/>
      <c r="D417" s="73"/>
      <c r="E417" s="73"/>
      <c r="F417" s="590"/>
      <c r="G417" s="591"/>
      <c r="H417" s="988"/>
      <c r="I417" s="73"/>
      <c r="J417" s="73"/>
      <c r="K417" s="74"/>
      <c r="L417" s="74"/>
      <c r="M417" s="989"/>
      <c r="N417" s="74"/>
      <c r="O417" s="74"/>
      <c r="P417" s="74"/>
      <c r="Q417" s="74"/>
      <c r="R417" s="74"/>
      <c r="S417" s="73"/>
      <c r="T417" s="73"/>
      <c r="U417" s="73"/>
      <c r="V417" s="1144"/>
      <c r="W417" s="73"/>
      <c r="X417" s="73"/>
      <c r="Y417" s="73"/>
      <c r="Z417" s="73"/>
      <c r="AA417" s="73"/>
      <c r="AB417" s="73"/>
    </row>
    <row r="418" spans="1:28" ht="15.75" customHeight="1">
      <c r="A418" s="73"/>
      <c r="B418" s="73"/>
      <c r="C418" s="73"/>
      <c r="D418" s="73"/>
      <c r="E418" s="73"/>
      <c r="F418" s="590"/>
      <c r="G418" s="591"/>
      <c r="H418" s="988"/>
      <c r="I418" s="73"/>
      <c r="J418" s="73"/>
      <c r="K418" s="74"/>
      <c r="L418" s="74"/>
      <c r="M418" s="989"/>
      <c r="N418" s="74"/>
      <c r="O418" s="74"/>
      <c r="P418" s="74"/>
      <c r="Q418" s="74"/>
      <c r="R418" s="74"/>
      <c r="S418" s="73"/>
      <c r="T418" s="73"/>
      <c r="U418" s="73"/>
      <c r="V418" s="1144"/>
      <c r="W418" s="73"/>
      <c r="X418" s="73"/>
      <c r="Y418" s="73"/>
      <c r="Z418" s="73"/>
      <c r="AA418" s="73"/>
      <c r="AB418" s="73"/>
    </row>
    <row r="419" spans="1:28" ht="15.75" customHeight="1">
      <c r="A419" s="73"/>
      <c r="B419" s="73"/>
      <c r="C419" s="73"/>
      <c r="D419" s="73"/>
      <c r="E419" s="73"/>
      <c r="F419" s="590"/>
      <c r="G419" s="591"/>
      <c r="H419" s="988"/>
      <c r="I419" s="73"/>
      <c r="J419" s="73"/>
      <c r="K419" s="74"/>
      <c r="L419" s="74"/>
      <c r="M419" s="989"/>
      <c r="N419" s="74"/>
      <c r="O419" s="74"/>
      <c r="P419" s="74"/>
      <c r="Q419" s="74"/>
      <c r="R419" s="74"/>
      <c r="S419" s="73"/>
      <c r="T419" s="73"/>
      <c r="U419" s="73"/>
      <c r="V419" s="1144"/>
      <c r="W419" s="73"/>
      <c r="X419" s="73"/>
      <c r="Y419" s="73"/>
      <c r="Z419" s="73"/>
      <c r="AA419" s="73"/>
      <c r="AB419" s="73"/>
    </row>
    <row r="420" spans="1:28" ht="15.75" customHeight="1">
      <c r="A420" s="73"/>
      <c r="B420" s="73"/>
      <c r="C420" s="73"/>
      <c r="D420" s="73"/>
      <c r="E420" s="73"/>
      <c r="F420" s="590"/>
      <c r="G420" s="591"/>
      <c r="H420" s="988"/>
      <c r="I420" s="73"/>
      <c r="J420" s="73"/>
      <c r="K420" s="74"/>
      <c r="L420" s="74"/>
      <c r="M420" s="989"/>
      <c r="N420" s="74"/>
      <c r="O420" s="74"/>
      <c r="P420" s="74"/>
      <c r="Q420" s="74"/>
      <c r="R420" s="74"/>
      <c r="S420" s="73"/>
      <c r="T420" s="73"/>
      <c r="U420" s="73"/>
      <c r="V420" s="1144"/>
      <c r="W420" s="73"/>
      <c r="X420" s="73"/>
      <c r="Y420" s="73"/>
      <c r="Z420" s="73"/>
      <c r="AA420" s="73"/>
      <c r="AB420" s="73"/>
    </row>
    <row r="421" spans="1:28" ht="15.75" customHeight="1">
      <c r="A421" s="73"/>
      <c r="B421" s="73"/>
      <c r="C421" s="73"/>
      <c r="D421" s="73"/>
      <c r="E421" s="73"/>
      <c r="F421" s="590"/>
      <c r="G421" s="591"/>
      <c r="H421" s="988"/>
      <c r="I421" s="73"/>
      <c r="J421" s="73"/>
      <c r="K421" s="74"/>
      <c r="L421" s="74"/>
      <c r="M421" s="989"/>
      <c r="N421" s="74"/>
      <c r="O421" s="74"/>
      <c r="P421" s="74"/>
      <c r="Q421" s="74"/>
      <c r="R421" s="74"/>
      <c r="S421" s="73"/>
      <c r="T421" s="73"/>
      <c r="U421" s="73"/>
      <c r="V421" s="1144"/>
      <c r="W421" s="73"/>
      <c r="X421" s="73"/>
      <c r="Y421" s="73"/>
      <c r="Z421" s="73"/>
      <c r="AA421" s="73"/>
      <c r="AB421" s="73"/>
    </row>
    <row r="422" spans="1:28" ht="15.75" customHeight="1">
      <c r="A422" s="73"/>
      <c r="B422" s="73"/>
      <c r="C422" s="73"/>
      <c r="D422" s="73"/>
      <c r="E422" s="73"/>
      <c r="F422" s="590"/>
      <c r="G422" s="591"/>
      <c r="H422" s="988"/>
      <c r="I422" s="73"/>
      <c r="J422" s="73"/>
      <c r="K422" s="74"/>
      <c r="L422" s="74"/>
      <c r="M422" s="989"/>
      <c r="N422" s="74"/>
      <c r="O422" s="74"/>
      <c r="P422" s="74"/>
      <c r="Q422" s="74"/>
      <c r="R422" s="74"/>
      <c r="S422" s="73"/>
      <c r="T422" s="73"/>
      <c r="U422" s="73"/>
      <c r="V422" s="1144"/>
      <c r="W422" s="73"/>
      <c r="X422" s="73"/>
      <c r="Y422" s="73"/>
      <c r="Z422" s="73"/>
      <c r="AA422" s="73"/>
      <c r="AB422" s="73"/>
    </row>
    <row r="423" spans="1:28" ht="15.75" customHeight="1">
      <c r="A423" s="73"/>
      <c r="B423" s="73"/>
      <c r="C423" s="73"/>
      <c r="D423" s="73"/>
      <c r="E423" s="73"/>
      <c r="F423" s="590"/>
      <c r="G423" s="591"/>
      <c r="H423" s="988"/>
      <c r="I423" s="73"/>
      <c r="J423" s="73"/>
      <c r="K423" s="74"/>
      <c r="L423" s="74"/>
      <c r="M423" s="989"/>
      <c r="N423" s="74"/>
      <c r="O423" s="74"/>
      <c r="P423" s="74"/>
      <c r="Q423" s="74"/>
      <c r="R423" s="74"/>
      <c r="S423" s="73"/>
      <c r="T423" s="73"/>
      <c r="U423" s="73"/>
      <c r="V423" s="1144"/>
      <c r="W423" s="73"/>
      <c r="X423" s="73"/>
      <c r="Y423" s="73"/>
      <c r="Z423" s="73"/>
      <c r="AA423" s="73"/>
      <c r="AB423" s="73"/>
    </row>
    <row r="424" spans="1:28" ht="15.75" customHeight="1">
      <c r="A424" s="73"/>
      <c r="B424" s="73"/>
      <c r="C424" s="73"/>
      <c r="D424" s="73"/>
      <c r="E424" s="73"/>
      <c r="F424" s="590"/>
      <c r="G424" s="591"/>
      <c r="H424" s="988"/>
      <c r="I424" s="73"/>
      <c r="J424" s="73"/>
      <c r="K424" s="74"/>
      <c r="L424" s="74"/>
      <c r="M424" s="989"/>
      <c r="N424" s="74"/>
      <c r="O424" s="74"/>
      <c r="P424" s="74"/>
      <c r="Q424" s="74"/>
      <c r="R424" s="74"/>
      <c r="S424" s="73"/>
      <c r="T424" s="73"/>
      <c r="U424" s="73"/>
      <c r="V424" s="1144"/>
      <c r="W424" s="73"/>
      <c r="X424" s="73"/>
      <c r="Y424" s="73"/>
      <c r="Z424" s="73"/>
      <c r="AA424" s="73"/>
      <c r="AB424" s="73"/>
    </row>
    <row r="425" spans="1:28" ht="15.75" customHeight="1">
      <c r="A425" s="73"/>
      <c r="B425" s="73"/>
      <c r="C425" s="73"/>
      <c r="D425" s="73"/>
      <c r="E425" s="73"/>
      <c r="F425" s="590"/>
      <c r="G425" s="591"/>
      <c r="H425" s="988"/>
      <c r="I425" s="73"/>
      <c r="J425" s="73"/>
      <c r="K425" s="74"/>
      <c r="L425" s="74"/>
      <c r="M425" s="989"/>
      <c r="N425" s="74"/>
      <c r="O425" s="74"/>
      <c r="P425" s="74"/>
      <c r="Q425" s="74"/>
      <c r="R425" s="74"/>
      <c r="S425" s="73"/>
      <c r="T425" s="73"/>
      <c r="U425" s="73"/>
      <c r="V425" s="1144"/>
      <c r="W425" s="73"/>
      <c r="X425" s="73"/>
      <c r="Y425" s="73"/>
      <c r="Z425" s="73"/>
      <c r="AA425" s="73"/>
      <c r="AB425" s="73"/>
    </row>
    <row r="426" spans="1:28" ht="15.75" customHeight="1">
      <c r="A426" s="73"/>
      <c r="B426" s="73"/>
      <c r="C426" s="73"/>
      <c r="D426" s="73"/>
      <c r="E426" s="73"/>
      <c r="F426" s="590"/>
      <c r="G426" s="591"/>
      <c r="H426" s="988"/>
      <c r="I426" s="73"/>
      <c r="J426" s="73"/>
      <c r="K426" s="74"/>
      <c r="L426" s="74"/>
      <c r="M426" s="989"/>
      <c r="N426" s="74"/>
      <c r="O426" s="74"/>
      <c r="P426" s="74"/>
      <c r="Q426" s="74"/>
      <c r="R426" s="74"/>
      <c r="S426" s="73"/>
      <c r="T426" s="73"/>
      <c r="U426" s="73"/>
      <c r="V426" s="1144"/>
      <c r="W426" s="73"/>
      <c r="X426" s="73"/>
      <c r="Y426" s="73"/>
      <c r="Z426" s="73"/>
      <c r="AA426" s="73"/>
      <c r="AB426" s="73"/>
    </row>
    <row r="427" spans="1:28" ht="15.75" customHeight="1">
      <c r="A427" s="73"/>
      <c r="B427" s="73"/>
      <c r="C427" s="73"/>
      <c r="D427" s="73"/>
      <c r="E427" s="73"/>
      <c r="F427" s="590"/>
      <c r="G427" s="591"/>
      <c r="H427" s="988"/>
      <c r="I427" s="73"/>
      <c r="J427" s="73"/>
      <c r="K427" s="74"/>
      <c r="L427" s="74"/>
      <c r="M427" s="989"/>
      <c r="N427" s="74"/>
      <c r="O427" s="74"/>
      <c r="P427" s="74"/>
      <c r="Q427" s="74"/>
      <c r="R427" s="74"/>
      <c r="S427" s="73"/>
      <c r="T427" s="73"/>
      <c r="U427" s="73"/>
      <c r="V427" s="1144"/>
      <c r="W427" s="73"/>
      <c r="X427" s="73"/>
      <c r="Y427" s="73"/>
      <c r="Z427" s="73"/>
      <c r="AA427" s="73"/>
      <c r="AB427" s="73"/>
    </row>
    <row r="428" spans="1:28" ht="15.75" customHeight="1">
      <c r="A428" s="73"/>
      <c r="B428" s="73"/>
      <c r="C428" s="73"/>
      <c r="D428" s="73"/>
      <c r="E428" s="73"/>
      <c r="F428" s="590"/>
      <c r="G428" s="591"/>
      <c r="H428" s="988"/>
      <c r="I428" s="73"/>
      <c r="J428" s="73"/>
      <c r="K428" s="74"/>
      <c r="L428" s="74"/>
      <c r="M428" s="989"/>
      <c r="N428" s="74"/>
      <c r="O428" s="74"/>
      <c r="P428" s="74"/>
      <c r="Q428" s="74"/>
      <c r="R428" s="74"/>
      <c r="S428" s="73"/>
      <c r="T428" s="73"/>
      <c r="U428" s="73"/>
      <c r="V428" s="1144"/>
      <c r="W428" s="73"/>
      <c r="X428" s="73"/>
      <c r="Y428" s="73"/>
      <c r="Z428" s="73"/>
      <c r="AA428" s="73"/>
      <c r="AB428" s="73"/>
    </row>
    <row r="429" spans="1:28" ht="15.75" customHeight="1">
      <c r="A429" s="73"/>
      <c r="B429" s="73"/>
      <c r="C429" s="73"/>
      <c r="D429" s="73"/>
      <c r="E429" s="73"/>
      <c r="F429" s="590"/>
      <c r="G429" s="591"/>
      <c r="H429" s="988"/>
      <c r="I429" s="73"/>
      <c r="J429" s="73"/>
      <c r="K429" s="74"/>
      <c r="L429" s="74"/>
      <c r="M429" s="989"/>
      <c r="N429" s="74"/>
      <c r="O429" s="74"/>
      <c r="P429" s="74"/>
      <c r="Q429" s="74"/>
      <c r="R429" s="74"/>
      <c r="S429" s="73"/>
      <c r="T429" s="73"/>
      <c r="U429" s="73"/>
      <c r="V429" s="1144"/>
      <c r="W429" s="73"/>
      <c r="X429" s="73"/>
      <c r="Y429" s="73"/>
      <c r="Z429" s="73"/>
      <c r="AA429" s="73"/>
      <c r="AB429" s="73"/>
    </row>
    <row r="430" spans="1:28" ht="15.75" customHeight="1">
      <c r="A430" s="73"/>
      <c r="B430" s="73"/>
      <c r="C430" s="73"/>
      <c r="D430" s="73"/>
      <c r="E430" s="73"/>
      <c r="F430" s="590"/>
      <c r="G430" s="591"/>
      <c r="H430" s="988"/>
      <c r="I430" s="73"/>
      <c r="J430" s="73"/>
      <c r="K430" s="74"/>
      <c r="L430" s="74"/>
      <c r="M430" s="989"/>
      <c r="N430" s="74"/>
      <c r="O430" s="74"/>
      <c r="P430" s="74"/>
      <c r="Q430" s="74"/>
      <c r="R430" s="74"/>
      <c r="S430" s="73"/>
      <c r="T430" s="73"/>
      <c r="U430" s="73"/>
      <c r="V430" s="1144"/>
      <c r="W430" s="73"/>
      <c r="X430" s="73"/>
      <c r="Y430" s="73"/>
      <c r="Z430" s="73"/>
      <c r="AA430" s="73"/>
      <c r="AB430" s="73"/>
    </row>
    <row r="431" spans="1:28" ht="15.75" customHeight="1">
      <c r="A431" s="73"/>
      <c r="B431" s="73"/>
      <c r="C431" s="73"/>
      <c r="D431" s="73"/>
      <c r="E431" s="73"/>
      <c r="F431" s="590"/>
      <c r="G431" s="591"/>
      <c r="H431" s="988"/>
      <c r="I431" s="73"/>
      <c r="J431" s="73"/>
      <c r="K431" s="74"/>
      <c r="L431" s="74"/>
      <c r="M431" s="989"/>
      <c r="N431" s="74"/>
      <c r="O431" s="74"/>
      <c r="P431" s="74"/>
      <c r="Q431" s="74"/>
      <c r="R431" s="74"/>
      <c r="S431" s="73"/>
      <c r="T431" s="73"/>
      <c r="U431" s="73"/>
      <c r="V431" s="1144"/>
      <c r="W431" s="73"/>
      <c r="X431" s="73"/>
      <c r="Y431" s="73"/>
      <c r="Z431" s="73"/>
      <c r="AA431" s="73"/>
      <c r="AB431" s="73"/>
    </row>
    <row r="432" spans="1:28" ht="15.75" customHeight="1">
      <c r="A432" s="73"/>
      <c r="B432" s="73"/>
      <c r="C432" s="73"/>
      <c r="D432" s="73"/>
      <c r="E432" s="73"/>
      <c r="F432" s="590"/>
      <c r="G432" s="591"/>
      <c r="H432" s="988"/>
      <c r="I432" s="73"/>
      <c r="J432" s="73"/>
      <c r="K432" s="74"/>
      <c r="L432" s="74"/>
      <c r="M432" s="989"/>
      <c r="N432" s="74"/>
      <c r="O432" s="74"/>
      <c r="P432" s="74"/>
      <c r="Q432" s="74"/>
      <c r="R432" s="74"/>
      <c r="S432" s="73"/>
      <c r="T432" s="73"/>
      <c r="U432" s="73"/>
      <c r="V432" s="1144"/>
      <c r="W432" s="73"/>
      <c r="X432" s="73"/>
      <c r="Y432" s="73"/>
      <c r="Z432" s="73"/>
      <c r="AA432" s="73"/>
      <c r="AB432" s="73"/>
    </row>
    <row r="433" spans="1:28" ht="15.75" customHeight="1">
      <c r="A433" s="73"/>
      <c r="B433" s="73"/>
      <c r="C433" s="73"/>
      <c r="D433" s="73"/>
      <c r="E433" s="73"/>
      <c r="F433" s="590"/>
      <c r="G433" s="591"/>
      <c r="H433" s="988"/>
      <c r="I433" s="73"/>
      <c r="J433" s="73"/>
      <c r="K433" s="74"/>
      <c r="L433" s="74"/>
      <c r="M433" s="989"/>
      <c r="N433" s="74"/>
      <c r="O433" s="74"/>
      <c r="P433" s="74"/>
      <c r="Q433" s="74"/>
      <c r="R433" s="74"/>
      <c r="S433" s="73"/>
      <c r="T433" s="73"/>
      <c r="U433" s="73"/>
      <c r="V433" s="1144"/>
      <c r="W433" s="73"/>
      <c r="X433" s="73"/>
      <c r="Y433" s="73"/>
      <c r="Z433" s="73"/>
      <c r="AA433" s="73"/>
      <c r="AB433" s="73"/>
    </row>
    <row r="434" spans="1:28" ht="15.75" customHeight="1">
      <c r="A434" s="73"/>
      <c r="B434" s="73"/>
      <c r="C434" s="73"/>
      <c r="D434" s="73"/>
      <c r="E434" s="73"/>
      <c r="F434" s="590"/>
      <c r="G434" s="591"/>
      <c r="H434" s="988"/>
      <c r="I434" s="73"/>
      <c r="J434" s="73"/>
      <c r="K434" s="74"/>
      <c r="L434" s="74"/>
      <c r="M434" s="989"/>
      <c r="N434" s="74"/>
      <c r="O434" s="74"/>
      <c r="P434" s="74"/>
      <c r="Q434" s="74"/>
      <c r="R434" s="74"/>
      <c r="S434" s="73"/>
      <c r="T434" s="73"/>
      <c r="U434" s="73"/>
      <c r="V434" s="1144"/>
      <c r="W434" s="73"/>
      <c r="X434" s="73"/>
      <c r="Y434" s="73"/>
      <c r="Z434" s="73"/>
      <c r="AA434" s="73"/>
      <c r="AB434" s="73"/>
    </row>
    <row r="435" spans="1:28" ht="15.75" customHeight="1">
      <c r="A435" s="73"/>
      <c r="B435" s="73"/>
      <c r="C435" s="73"/>
      <c r="D435" s="73"/>
      <c r="E435" s="73"/>
      <c r="F435" s="590"/>
      <c r="G435" s="591"/>
      <c r="H435" s="988"/>
      <c r="I435" s="73"/>
      <c r="J435" s="73"/>
      <c r="K435" s="74"/>
      <c r="L435" s="74"/>
      <c r="M435" s="989"/>
      <c r="N435" s="74"/>
      <c r="O435" s="74"/>
      <c r="P435" s="74"/>
      <c r="Q435" s="74"/>
      <c r="R435" s="74"/>
      <c r="S435" s="73"/>
      <c r="T435" s="73"/>
      <c r="U435" s="73"/>
      <c r="V435" s="1144"/>
      <c r="W435" s="73"/>
      <c r="X435" s="73"/>
      <c r="Y435" s="73"/>
      <c r="Z435" s="73"/>
      <c r="AA435" s="73"/>
      <c r="AB435" s="73"/>
    </row>
    <row r="436" spans="1:28" ht="15.75" customHeight="1">
      <c r="A436" s="73"/>
      <c r="B436" s="73"/>
      <c r="C436" s="73"/>
      <c r="D436" s="73"/>
      <c r="E436" s="73"/>
      <c r="F436" s="590"/>
      <c r="G436" s="591"/>
      <c r="H436" s="988"/>
      <c r="I436" s="73"/>
      <c r="J436" s="73"/>
      <c r="K436" s="74"/>
      <c r="L436" s="74"/>
      <c r="M436" s="989"/>
      <c r="N436" s="74"/>
      <c r="O436" s="74"/>
      <c r="P436" s="74"/>
      <c r="Q436" s="74"/>
      <c r="R436" s="74"/>
      <c r="S436" s="73"/>
      <c r="T436" s="73"/>
      <c r="U436" s="73"/>
      <c r="V436" s="1144"/>
      <c r="W436" s="73"/>
      <c r="X436" s="73"/>
      <c r="Y436" s="73"/>
      <c r="Z436" s="73"/>
      <c r="AA436" s="73"/>
      <c r="AB436" s="73"/>
    </row>
    <row r="437" spans="1:28" ht="15.75" customHeight="1">
      <c r="A437" s="73"/>
      <c r="B437" s="73"/>
      <c r="C437" s="73"/>
      <c r="D437" s="73"/>
      <c r="E437" s="73"/>
      <c r="F437" s="590"/>
      <c r="G437" s="591"/>
      <c r="H437" s="988"/>
      <c r="I437" s="73"/>
      <c r="J437" s="73"/>
      <c r="K437" s="74"/>
      <c r="L437" s="74"/>
      <c r="M437" s="989"/>
      <c r="N437" s="74"/>
      <c r="O437" s="74"/>
      <c r="P437" s="74"/>
      <c r="Q437" s="74"/>
      <c r="R437" s="74"/>
      <c r="S437" s="73"/>
      <c r="T437" s="73"/>
      <c r="U437" s="73"/>
      <c r="V437" s="1144"/>
      <c r="W437" s="73"/>
      <c r="X437" s="73"/>
      <c r="Y437" s="73"/>
      <c r="Z437" s="73"/>
      <c r="AA437" s="73"/>
      <c r="AB437" s="73"/>
    </row>
    <row r="438" spans="1:28" ht="15.75" customHeight="1">
      <c r="A438" s="73"/>
      <c r="B438" s="73"/>
      <c r="C438" s="73"/>
      <c r="D438" s="73"/>
      <c r="E438" s="73"/>
      <c r="F438" s="590"/>
      <c r="G438" s="591"/>
      <c r="H438" s="988"/>
      <c r="I438" s="73"/>
      <c r="J438" s="73"/>
      <c r="K438" s="74"/>
      <c r="L438" s="74"/>
      <c r="M438" s="989"/>
      <c r="N438" s="74"/>
      <c r="O438" s="74"/>
      <c r="P438" s="74"/>
      <c r="Q438" s="74"/>
      <c r="R438" s="74"/>
      <c r="S438" s="73"/>
      <c r="T438" s="73"/>
      <c r="U438" s="73"/>
      <c r="V438" s="1144"/>
      <c r="W438" s="73"/>
      <c r="X438" s="73"/>
      <c r="Y438" s="73"/>
      <c r="Z438" s="73"/>
      <c r="AA438" s="73"/>
      <c r="AB438" s="73"/>
    </row>
    <row r="439" spans="1:28" ht="15.75" customHeight="1">
      <c r="A439" s="73"/>
      <c r="B439" s="73"/>
      <c r="C439" s="73"/>
      <c r="D439" s="73"/>
      <c r="E439" s="73"/>
      <c r="F439" s="590"/>
      <c r="G439" s="591"/>
      <c r="H439" s="988"/>
      <c r="I439" s="73"/>
      <c r="J439" s="73"/>
      <c r="K439" s="74"/>
      <c r="L439" s="74"/>
      <c r="M439" s="989"/>
      <c r="N439" s="74"/>
      <c r="O439" s="74"/>
      <c r="P439" s="74"/>
      <c r="Q439" s="74"/>
      <c r="R439" s="74"/>
      <c r="S439" s="73"/>
      <c r="T439" s="73"/>
      <c r="U439" s="73"/>
      <c r="V439" s="1144"/>
      <c r="W439" s="73"/>
      <c r="X439" s="73"/>
      <c r="Y439" s="73"/>
      <c r="Z439" s="73"/>
      <c r="AA439" s="73"/>
      <c r="AB439" s="73"/>
    </row>
    <row r="440" spans="1:28" ht="15.75" customHeight="1">
      <c r="A440" s="73"/>
      <c r="B440" s="73"/>
      <c r="C440" s="73"/>
      <c r="D440" s="73"/>
      <c r="E440" s="73"/>
      <c r="F440" s="590"/>
      <c r="G440" s="591"/>
      <c r="H440" s="988"/>
      <c r="I440" s="73"/>
      <c r="J440" s="73"/>
      <c r="K440" s="74"/>
      <c r="L440" s="74"/>
      <c r="M440" s="989"/>
      <c r="N440" s="74"/>
      <c r="O440" s="74"/>
      <c r="P440" s="74"/>
      <c r="Q440" s="74"/>
      <c r="R440" s="74"/>
      <c r="S440" s="73"/>
      <c r="T440" s="73"/>
      <c r="U440" s="73"/>
      <c r="V440" s="1144"/>
      <c r="W440" s="73"/>
      <c r="X440" s="73"/>
      <c r="Y440" s="73"/>
      <c r="Z440" s="73"/>
      <c r="AA440" s="73"/>
      <c r="AB440" s="73"/>
    </row>
    <row r="441" spans="1:28" ht="15.75" customHeight="1">
      <c r="A441" s="73"/>
      <c r="B441" s="73"/>
      <c r="C441" s="73"/>
      <c r="D441" s="73"/>
      <c r="E441" s="73"/>
      <c r="F441" s="590"/>
      <c r="G441" s="591"/>
      <c r="H441" s="988"/>
      <c r="I441" s="73"/>
      <c r="J441" s="73"/>
      <c r="K441" s="74"/>
      <c r="L441" s="74"/>
      <c r="M441" s="989"/>
      <c r="N441" s="74"/>
      <c r="O441" s="74"/>
      <c r="P441" s="74"/>
      <c r="Q441" s="74"/>
      <c r="R441" s="74"/>
      <c r="S441" s="73"/>
      <c r="T441" s="73"/>
      <c r="U441" s="73"/>
      <c r="V441" s="1144"/>
      <c r="W441" s="73"/>
      <c r="X441" s="73"/>
      <c r="Y441" s="73"/>
      <c r="Z441" s="73"/>
      <c r="AA441" s="73"/>
      <c r="AB441" s="73"/>
    </row>
    <row r="442" spans="1:28" ht="15.75" customHeight="1">
      <c r="A442" s="73"/>
      <c r="B442" s="73"/>
      <c r="C442" s="73"/>
      <c r="D442" s="73"/>
      <c r="E442" s="73"/>
      <c r="F442" s="590"/>
      <c r="G442" s="591"/>
      <c r="H442" s="988"/>
      <c r="I442" s="73"/>
      <c r="J442" s="73"/>
      <c r="K442" s="74"/>
      <c r="L442" s="74"/>
      <c r="M442" s="989"/>
      <c r="N442" s="74"/>
      <c r="O442" s="74"/>
      <c r="P442" s="74"/>
      <c r="Q442" s="74"/>
      <c r="R442" s="74"/>
      <c r="S442" s="73"/>
      <c r="T442" s="73"/>
      <c r="U442" s="73"/>
      <c r="V442" s="1144"/>
      <c r="W442" s="73"/>
      <c r="X442" s="73"/>
      <c r="Y442" s="73"/>
      <c r="Z442" s="73"/>
      <c r="AA442" s="73"/>
      <c r="AB442" s="73"/>
    </row>
    <row r="443" spans="1:28" ht="15.75" customHeight="1">
      <c r="A443" s="73"/>
      <c r="B443" s="73"/>
      <c r="C443" s="73"/>
      <c r="D443" s="73"/>
      <c r="E443" s="73"/>
      <c r="F443" s="590"/>
      <c r="G443" s="591"/>
      <c r="H443" s="988"/>
      <c r="I443" s="73"/>
      <c r="J443" s="73"/>
      <c r="K443" s="74"/>
      <c r="L443" s="74"/>
      <c r="M443" s="989"/>
      <c r="N443" s="74"/>
      <c r="O443" s="74"/>
      <c r="P443" s="74"/>
      <c r="Q443" s="74"/>
      <c r="R443" s="74"/>
      <c r="S443" s="73"/>
      <c r="T443" s="73"/>
      <c r="U443" s="73"/>
      <c r="V443" s="1144"/>
      <c r="W443" s="73"/>
      <c r="X443" s="73"/>
      <c r="Y443" s="73"/>
      <c r="Z443" s="73"/>
      <c r="AA443" s="73"/>
      <c r="AB443" s="73"/>
    </row>
    <row r="444" spans="1:28" ht="15.75" customHeight="1">
      <c r="A444" s="73"/>
      <c r="B444" s="73"/>
      <c r="C444" s="73"/>
      <c r="D444" s="73"/>
      <c r="E444" s="73"/>
      <c r="F444" s="590"/>
      <c r="G444" s="591"/>
      <c r="H444" s="988"/>
      <c r="I444" s="73"/>
      <c r="J444" s="73"/>
      <c r="K444" s="74"/>
      <c r="L444" s="74"/>
      <c r="M444" s="989"/>
      <c r="N444" s="74"/>
      <c r="O444" s="74"/>
      <c r="P444" s="74"/>
      <c r="Q444" s="74"/>
      <c r="R444" s="74"/>
      <c r="S444" s="73"/>
      <c r="T444" s="73"/>
      <c r="U444" s="73"/>
      <c r="V444" s="1144"/>
      <c r="W444" s="73"/>
      <c r="X444" s="73"/>
      <c r="Y444" s="73"/>
      <c r="Z444" s="73"/>
      <c r="AA444" s="73"/>
      <c r="AB444" s="73"/>
    </row>
    <row r="445" spans="1:28" ht="15.75" customHeight="1">
      <c r="A445" s="73"/>
      <c r="B445" s="73"/>
      <c r="C445" s="73"/>
      <c r="D445" s="73"/>
      <c r="E445" s="73"/>
      <c r="F445" s="590"/>
      <c r="G445" s="591"/>
      <c r="H445" s="988"/>
      <c r="I445" s="73"/>
      <c r="J445" s="73"/>
      <c r="K445" s="74"/>
      <c r="L445" s="74"/>
      <c r="M445" s="989"/>
      <c r="N445" s="74"/>
      <c r="O445" s="74"/>
      <c r="P445" s="74"/>
      <c r="Q445" s="74"/>
      <c r="R445" s="74"/>
      <c r="S445" s="73"/>
      <c r="T445" s="73"/>
      <c r="U445" s="73"/>
      <c r="V445" s="1144"/>
      <c r="W445" s="73"/>
      <c r="X445" s="73"/>
      <c r="Y445" s="73"/>
      <c r="Z445" s="73"/>
      <c r="AA445" s="73"/>
      <c r="AB445" s="73"/>
    </row>
    <row r="446" spans="1:28" ht="15.75" customHeight="1">
      <c r="A446" s="73"/>
      <c r="B446" s="73"/>
      <c r="C446" s="73"/>
      <c r="D446" s="73"/>
      <c r="E446" s="73"/>
      <c r="F446" s="590"/>
      <c r="G446" s="591"/>
      <c r="H446" s="988"/>
      <c r="I446" s="73"/>
      <c r="J446" s="73"/>
      <c r="K446" s="74"/>
      <c r="L446" s="74"/>
      <c r="M446" s="989"/>
      <c r="N446" s="74"/>
      <c r="O446" s="74"/>
      <c r="P446" s="74"/>
      <c r="Q446" s="74"/>
      <c r="R446" s="74"/>
      <c r="S446" s="73"/>
      <c r="T446" s="73"/>
      <c r="U446" s="73"/>
      <c r="V446" s="1144"/>
      <c r="W446" s="73"/>
      <c r="X446" s="73"/>
      <c r="Y446" s="73"/>
      <c r="Z446" s="73"/>
      <c r="AA446" s="73"/>
      <c r="AB446" s="73"/>
    </row>
    <row r="447" spans="1:28" ht="15.75" customHeight="1">
      <c r="A447" s="73"/>
      <c r="B447" s="73"/>
      <c r="C447" s="73"/>
      <c r="D447" s="73"/>
      <c r="E447" s="73"/>
      <c r="F447" s="590"/>
      <c r="G447" s="591"/>
      <c r="H447" s="988"/>
      <c r="I447" s="73"/>
      <c r="J447" s="73"/>
      <c r="K447" s="74"/>
      <c r="L447" s="74"/>
      <c r="M447" s="989"/>
      <c r="N447" s="74"/>
      <c r="O447" s="74"/>
      <c r="P447" s="74"/>
      <c r="Q447" s="74"/>
      <c r="R447" s="74"/>
      <c r="S447" s="73"/>
      <c r="T447" s="73"/>
      <c r="U447" s="73"/>
      <c r="V447" s="1144"/>
      <c r="W447" s="73"/>
      <c r="X447" s="73"/>
      <c r="Y447" s="73"/>
      <c r="Z447" s="73"/>
      <c r="AA447" s="73"/>
      <c r="AB447" s="73"/>
    </row>
    <row r="448" spans="1:28" ht="15.75" customHeight="1">
      <c r="A448" s="73"/>
      <c r="B448" s="73"/>
      <c r="C448" s="73"/>
      <c r="D448" s="73"/>
      <c r="E448" s="73"/>
      <c r="F448" s="590"/>
      <c r="G448" s="591"/>
      <c r="H448" s="988"/>
      <c r="I448" s="73"/>
      <c r="J448" s="73"/>
      <c r="K448" s="74"/>
      <c r="L448" s="74"/>
      <c r="M448" s="989"/>
      <c r="N448" s="74"/>
      <c r="O448" s="74"/>
      <c r="P448" s="74"/>
      <c r="Q448" s="74"/>
      <c r="R448" s="74"/>
      <c r="S448" s="73"/>
      <c r="T448" s="73"/>
      <c r="U448" s="73"/>
      <c r="V448" s="1144"/>
      <c r="W448" s="73"/>
      <c r="X448" s="73"/>
      <c r="Y448" s="73"/>
      <c r="Z448" s="73"/>
      <c r="AA448" s="73"/>
      <c r="AB448" s="73"/>
    </row>
    <row r="449" spans="1:28" ht="15.75" customHeight="1">
      <c r="A449" s="73"/>
      <c r="B449" s="73"/>
      <c r="C449" s="73"/>
      <c r="D449" s="73"/>
      <c r="E449" s="73"/>
      <c r="F449" s="590"/>
      <c r="G449" s="591"/>
      <c r="H449" s="988"/>
      <c r="I449" s="73"/>
      <c r="J449" s="73"/>
      <c r="K449" s="74"/>
      <c r="L449" s="74"/>
      <c r="M449" s="989"/>
      <c r="N449" s="74"/>
      <c r="O449" s="74"/>
      <c r="P449" s="74"/>
      <c r="Q449" s="74"/>
      <c r="R449" s="74"/>
      <c r="S449" s="73"/>
      <c r="T449" s="73"/>
      <c r="U449" s="73"/>
      <c r="V449" s="1144"/>
      <c r="W449" s="73"/>
      <c r="X449" s="73"/>
      <c r="Y449" s="73"/>
      <c r="Z449" s="73"/>
      <c r="AA449" s="73"/>
      <c r="AB449" s="73"/>
    </row>
    <row r="450" spans="1:28" ht="15.75" customHeight="1">
      <c r="A450" s="73"/>
      <c r="B450" s="73"/>
      <c r="C450" s="73"/>
      <c r="D450" s="73"/>
      <c r="E450" s="73"/>
      <c r="F450" s="590"/>
      <c r="G450" s="591"/>
      <c r="H450" s="988"/>
      <c r="I450" s="73"/>
      <c r="J450" s="73"/>
      <c r="K450" s="74"/>
      <c r="L450" s="74"/>
      <c r="M450" s="989"/>
      <c r="N450" s="74"/>
      <c r="O450" s="74"/>
      <c r="P450" s="74"/>
      <c r="Q450" s="74"/>
      <c r="R450" s="74"/>
      <c r="S450" s="73"/>
      <c r="T450" s="73"/>
      <c r="U450" s="73"/>
      <c r="V450" s="1144"/>
      <c r="W450" s="73"/>
      <c r="X450" s="73"/>
      <c r="Y450" s="73"/>
      <c r="Z450" s="73"/>
      <c r="AA450" s="73"/>
      <c r="AB450" s="73"/>
    </row>
    <row r="451" spans="1:28" ht="15.75" customHeight="1">
      <c r="A451" s="73"/>
      <c r="B451" s="73"/>
      <c r="C451" s="73"/>
      <c r="D451" s="73"/>
      <c r="E451" s="73"/>
      <c r="F451" s="590"/>
      <c r="G451" s="591"/>
      <c r="H451" s="988"/>
      <c r="I451" s="73"/>
      <c r="J451" s="73"/>
      <c r="K451" s="74"/>
      <c r="L451" s="74"/>
      <c r="M451" s="989"/>
      <c r="N451" s="74"/>
      <c r="O451" s="74"/>
      <c r="P451" s="74"/>
      <c r="Q451" s="74"/>
      <c r="R451" s="74"/>
      <c r="S451" s="73"/>
      <c r="T451" s="73"/>
      <c r="U451" s="73"/>
      <c r="V451" s="1144"/>
      <c r="W451" s="73"/>
      <c r="X451" s="73"/>
      <c r="Y451" s="73"/>
      <c r="Z451" s="73"/>
      <c r="AA451" s="73"/>
      <c r="AB451" s="73"/>
    </row>
    <row r="452" spans="1:28" ht="15.75" customHeight="1">
      <c r="A452" s="73"/>
      <c r="B452" s="73"/>
      <c r="C452" s="73"/>
      <c r="D452" s="73"/>
      <c r="E452" s="73"/>
      <c r="F452" s="590"/>
      <c r="G452" s="591"/>
      <c r="H452" s="988"/>
      <c r="I452" s="73"/>
      <c r="J452" s="73"/>
      <c r="K452" s="74"/>
      <c r="L452" s="74"/>
      <c r="M452" s="989"/>
      <c r="N452" s="74"/>
      <c r="O452" s="74"/>
      <c r="P452" s="74"/>
      <c r="Q452" s="74"/>
      <c r="R452" s="74"/>
      <c r="S452" s="73"/>
      <c r="T452" s="73"/>
      <c r="U452" s="73"/>
      <c r="V452" s="1144"/>
      <c r="W452" s="73"/>
      <c r="X452" s="73"/>
      <c r="Y452" s="73"/>
      <c r="Z452" s="73"/>
      <c r="AA452" s="73"/>
      <c r="AB452" s="73"/>
    </row>
    <row r="453" spans="1:28" ht="15.75" customHeight="1">
      <c r="A453" s="73"/>
      <c r="B453" s="73"/>
      <c r="C453" s="73"/>
      <c r="D453" s="73"/>
      <c r="E453" s="73"/>
      <c r="F453" s="590"/>
      <c r="G453" s="591"/>
      <c r="H453" s="988"/>
      <c r="I453" s="73"/>
      <c r="J453" s="73"/>
      <c r="K453" s="74"/>
      <c r="L453" s="74"/>
      <c r="M453" s="989"/>
      <c r="N453" s="74"/>
      <c r="O453" s="74"/>
      <c r="P453" s="74"/>
      <c r="Q453" s="74"/>
      <c r="R453" s="74"/>
      <c r="S453" s="73"/>
      <c r="T453" s="73"/>
      <c r="U453" s="73"/>
      <c r="V453" s="1144"/>
      <c r="W453" s="73"/>
      <c r="X453" s="73"/>
      <c r="Y453" s="73"/>
      <c r="Z453" s="73"/>
      <c r="AA453" s="73"/>
      <c r="AB453" s="73"/>
    </row>
    <row r="454" spans="1:28" ht="15.75" customHeight="1">
      <c r="A454" s="73"/>
      <c r="B454" s="73"/>
      <c r="C454" s="73"/>
      <c r="D454" s="73"/>
      <c r="E454" s="73"/>
      <c r="F454" s="590"/>
      <c r="G454" s="591"/>
      <c r="H454" s="988"/>
      <c r="I454" s="73"/>
      <c r="J454" s="73"/>
      <c r="K454" s="74"/>
      <c r="L454" s="74"/>
      <c r="M454" s="989"/>
      <c r="N454" s="74"/>
      <c r="O454" s="74"/>
      <c r="P454" s="74"/>
      <c r="Q454" s="74"/>
      <c r="R454" s="74"/>
      <c r="S454" s="73"/>
      <c r="T454" s="73"/>
      <c r="U454" s="73"/>
      <c r="V454" s="1144"/>
      <c r="W454" s="73"/>
      <c r="X454" s="73"/>
      <c r="Y454" s="73"/>
      <c r="Z454" s="73"/>
      <c r="AA454" s="73"/>
      <c r="AB454" s="73"/>
    </row>
    <row r="455" spans="1:28" ht="15.75" customHeight="1">
      <c r="A455" s="73"/>
      <c r="B455" s="73"/>
      <c r="C455" s="73"/>
      <c r="D455" s="73"/>
      <c r="E455" s="73"/>
      <c r="F455" s="590"/>
      <c r="G455" s="591"/>
      <c r="H455" s="988"/>
      <c r="I455" s="73"/>
      <c r="J455" s="73"/>
      <c r="K455" s="74"/>
      <c r="L455" s="74"/>
      <c r="M455" s="989"/>
      <c r="N455" s="74"/>
      <c r="O455" s="74"/>
      <c r="P455" s="74"/>
      <c r="Q455" s="74"/>
      <c r="R455" s="74"/>
      <c r="S455" s="73"/>
      <c r="T455" s="73"/>
      <c r="U455" s="73"/>
      <c r="V455" s="1144"/>
      <c r="W455" s="73"/>
      <c r="X455" s="73"/>
      <c r="Y455" s="73"/>
      <c r="Z455" s="73"/>
      <c r="AA455" s="73"/>
      <c r="AB455" s="73"/>
    </row>
    <row r="456" spans="1:28" ht="15.75" customHeight="1">
      <c r="A456" s="73"/>
      <c r="B456" s="73"/>
      <c r="C456" s="73"/>
      <c r="D456" s="73"/>
      <c r="E456" s="73"/>
      <c r="F456" s="590"/>
      <c r="G456" s="591"/>
      <c r="H456" s="988"/>
      <c r="I456" s="73"/>
      <c r="J456" s="73"/>
      <c r="K456" s="74"/>
      <c r="L456" s="74"/>
      <c r="M456" s="989"/>
      <c r="N456" s="74"/>
      <c r="O456" s="74"/>
      <c r="P456" s="74"/>
      <c r="Q456" s="74"/>
      <c r="R456" s="74"/>
      <c r="S456" s="73"/>
      <c r="T456" s="73"/>
      <c r="U456" s="73"/>
      <c r="V456" s="1144"/>
      <c r="W456" s="73"/>
      <c r="X456" s="73"/>
      <c r="Y456" s="73"/>
      <c r="Z456" s="73"/>
      <c r="AA456" s="73"/>
      <c r="AB456" s="73"/>
    </row>
    <row r="457" spans="1:28" ht="15.75" customHeight="1">
      <c r="A457" s="73"/>
      <c r="B457" s="73"/>
      <c r="C457" s="73"/>
      <c r="D457" s="73"/>
      <c r="E457" s="73"/>
      <c r="F457" s="590"/>
      <c r="G457" s="591"/>
      <c r="H457" s="988"/>
      <c r="I457" s="73"/>
      <c r="J457" s="73"/>
      <c r="K457" s="74"/>
      <c r="L457" s="74"/>
      <c r="M457" s="989"/>
      <c r="N457" s="74"/>
      <c r="O457" s="74"/>
      <c r="P457" s="74"/>
      <c r="Q457" s="74"/>
      <c r="R457" s="74"/>
      <c r="S457" s="73"/>
      <c r="T457" s="73"/>
      <c r="U457" s="73"/>
      <c r="V457" s="1144"/>
      <c r="W457" s="73"/>
      <c r="X457" s="73"/>
      <c r="Y457" s="73"/>
      <c r="Z457" s="73"/>
      <c r="AA457" s="73"/>
      <c r="AB457" s="73"/>
    </row>
    <row r="458" spans="1:28" ht="15.75" customHeight="1">
      <c r="A458" s="73"/>
      <c r="B458" s="73"/>
      <c r="C458" s="73"/>
      <c r="D458" s="73"/>
      <c r="E458" s="73"/>
      <c r="F458" s="590"/>
      <c r="G458" s="591"/>
      <c r="H458" s="988"/>
      <c r="I458" s="73"/>
      <c r="J458" s="73"/>
      <c r="K458" s="74"/>
      <c r="L458" s="74"/>
      <c r="M458" s="989"/>
      <c r="N458" s="74"/>
      <c r="O458" s="74"/>
      <c r="P458" s="74"/>
      <c r="Q458" s="74"/>
      <c r="R458" s="74"/>
      <c r="S458" s="73"/>
      <c r="T458" s="73"/>
      <c r="U458" s="73"/>
      <c r="V458" s="1144"/>
      <c r="W458" s="73"/>
      <c r="X458" s="73"/>
      <c r="Y458" s="73"/>
      <c r="Z458" s="73"/>
      <c r="AA458" s="73"/>
      <c r="AB458" s="73"/>
    </row>
    <row r="459" spans="1:28" ht="15.75" customHeight="1">
      <c r="A459" s="73"/>
      <c r="B459" s="73"/>
      <c r="C459" s="73"/>
      <c r="D459" s="73"/>
      <c r="E459" s="73"/>
      <c r="F459" s="590"/>
      <c r="G459" s="591"/>
      <c r="H459" s="988"/>
      <c r="I459" s="73"/>
      <c r="J459" s="73"/>
      <c r="K459" s="74"/>
      <c r="L459" s="74"/>
      <c r="M459" s="989"/>
      <c r="N459" s="74"/>
      <c r="O459" s="74"/>
      <c r="P459" s="74"/>
      <c r="Q459" s="74"/>
      <c r="R459" s="74"/>
      <c r="S459" s="73"/>
      <c r="T459" s="73"/>
      <c r="U459" s="73"/>
      <c r="V459" s="1144"/>
      <c r="W459" s="73"/>
      <c r="X459" s="73"/>
      <c r="Y459" s="73"/>
      <c r="Z459" s="73"/>
      <c r="AA459" s="73"/>
      <c r="AB459" s="73"/>
    </row>
    <row r="460" spans="1:28" ht="15.75" customHeight="1">
      <c r="A460" s="73"/>
      <c r="B460" s="73"/>
      <c r="C460" s="73"/>
      <c r="D460" s="73"/>
      <c r="E460" s="73"/>
      <c r="F460" s="590"/>
      <c r="G460" s="591"/>
      <c r="H460" s="988"/>
      <c r="I460" s="73"/>
      <c r="J460" s="73"/>
      <c r="K460" s="74"/>
      <c r="L460" s="74"/>
      <c r="M460" s="989"/>
      <c r="N460" s="74"/>
      <c r="O460" s="74"/>
      <c r="P460" s="74"/>
      <c r="Q460" s="74"/>
      <c r="R460" s="74"/>
      <c r="S460" s="73"/>
      <c r="T460" s="73"/>
      <c r="U460" s="73"/>
      <c r="V460" s="1144"/>
      <c r="W460" s="73"/>
      <c r="X460" s="73"/>
      <c r="Y460" s="73"/>
      <c r="Z460" s="73"/>
      <c r="AA460" s="73"/>
      <c r="AB460" s="73"/>
    </row>
    <row r="461" spans="1:28" ht="15.75" customHeight="1">
      <c r="A461" s="73"/>
      <c r="B461" s="73"/>
      <c r="C461" s="73"/>
      <c r="D461" s="73"/>
      <c r="E461" s="73"/>
      <c r="F461" s="590"/>
      <c r="G461" s="591"/>
      <c r="H461" s="988"/>
      <c r="I461" s="73"/>
      <c r="J461" s="73"/>
      <c r="K461" s="74"/>
      <c r="L461" s="74"/>
      <c r="M461" s="989"/>
      <c r="N461" s="74"/>
      <c r="O461" s="74"/>
      <c r="P461" s="74"/>
      <c r="Q461" s="74"/>
      <c r="R461" s="74"/>
      <c r="S461" s="73"/>
      <c r="T461" s="73"/>
      <c r="U461" s="73"/>
      <c r="V461" s="1144"/>
      <c r="W461" s="73"/>
      <c r="X461" s="73"/>
      <c r="Y461" s="73"/>
      <c r="Z461" s="73"/>
      <c r="AA461" s="73"/>
      <c r="AB461" s="73"/>
    </row>
    <row r="462" spans="1:28" ht="15.75" customHeight="1">
      <c r="A462" s="73"/>
      <c r="B462" s="73"/>
      <c r="C462" s="73"/>
      <c r="D462" s="73"/>
      <c r="E462" s="73"/>
      <c r="F462" s="590"/>
      <c r="G462" s="591"/>
      <c r="H462" s="988"/>
      <c r="I462" s="73"/>
      <c r="J462" s="73"/>
      <c r="K462" s="74"/>
      <c r="L462" s="74"/>
      <c r="M462" s="989"/>
      <c r="N462" s="74"/>
      <c r="O462" s="74"/>
      <c r="P462" s="74"/>
      <c r="Q462" s="74"/>
      <c r="R462" s="74"/>
      <c r="S462" s="73"/>
      <c r="T462" s="73"/>
      <c r="U462" s="73"/>
      <c r="V462" s="1144"/>
      <c r="W462" s="73"/>
      <c r="X462" s="73"/>
      <c r="Y462" s="73"/>
      <c r="Z462" s="73"/>
      <c r="AA462" s="73"/>
      <c r="AB462" s="73"/>
    </row>
    <row r="463" spans="1:28" ht="15.75" customHeight="1">
      <c r="A463" s="73"/>
      <c r="B463" s="73"/>
      <c r="C463" s="73"/>
      <c r="D463" s="73"/>
      <c r="E463" s="73"/>
      <c r="F463" s="590"/>
      <c r="G463" s="591"/>
      <c r="H463" s="988"/>
      <c r="I463" s="73"/>
      <c r="J463" s="73"/>
      <c r="K463" s="74"/>
      <c r="L463" s="74"/>
      <c r="M463" s="989"/>
      <c r="N463" s="74"/>
      <c r="O463" s="74"/>
      <c r="P463" s="74"/>
      <c r="Q463" s="74"/>
      <c r="R463" s="74"/>
      <c r="S463" s="73"/>
      <c r="T463" s="73"/>
      <c r="U463" s="73"/>
      <c r="V463" s="1144"/>
      <c r="W463" s="73"/>
      <c r="X463" s="73"/>
      <c r="Y463" s="73"/>
      <c r="Z463" s="73"/>
      <c r="AA463" s="73"/>
      <c r="AB463" s="73"/>
    </row>
    <row r="464" spans="1:28" ht="15.75" customHeight="1">
      <c r="A464" s="73"/>
      <c r="B464" s="73"/>
      <c r="C464" s="73"/>
      <c r="D464" s="73"/>
      <c r="E464" s="73"/>
      <c r="F464" s="590"/>
      <c r="G464" s="591"/>
      <c r="H464" s="988"/>
      <c r="I464" s="73"/>
      <c r="J464" s="73"/>
      <c r="K464" s="74"/>
      <c r="L464" s="74"/>
      <c r="M464" s="989"/>
      <c r="N464" s="74"/>
      <c r="O464" s="74"/>
      <c r="P464" s="74"/>
      <c r="Q464" s="74"/>
      <c r="R464" s="74"/>
      <c r="S464" s="73"/>
      <c r="T464" s="73"/>
      <c r="U464" s="73"/>
      <c r="V464" s="1144"/>
      <c r="W464" s="73"/>
      <c r="X464" s="73"/>
      <c r="Y464" s="73"/>
      <c r="Z464" s="73"/>
      <c r="AA464" s="73"/>
      <c r="AB464" s="73"/>
    </row>
    <row r="465" spans="1:28" ht="15.75" customHeight="1">
      <c r="A465" s="73"/>
      <c r="B465" s="73"/>
      <c r="C465" s="73"/>
      <c r="D465" s="73"/>
      <c r="E465" s="73"/>
      <c r="F465" s="590"/>
      <c r="G465" s="591"/>
      <c r="H465" s="988"/>
      <c r="I465" s="73"/>
      <c r="J465" s="73"/>
      <c r="K465" s="74"/>
      <c r="L465" s="74"/>
      <c r="M465" s="989"/>
      <c r="N465" s="74"/>
      <c r="O465" s="74"/>
      <c r="P465" s="74"/>
      <c r="Q465" s="74"/>
      <c r="R465" s="74"/>
      <c r="S465" s="73"/>
      <c r="T465" s="73"/>
      <c r="U465" s="73"/>
      <c r="V465" s="1144"/>
      <c r="W465" s="73"/>
      <c r="X465" s="73"/>
      <c r="Y465" s="73"/>
      <c r="Z465" s="73"/>
      <c r="AA465" s="73"/>
      <c r="AB465" s="73"/>
    </row>
    <row r="466" spans="1:28" ht="15.75" customHeight="1">
      <c r="A466" s="73"/>
      <c r="B466" s="73"/>
      <c r="C466" s="73"/>
      <c r="D466" s="73"/>
      <c r="E466" s="73"/>
      <c r="F466" s="590"/>
      <c r="G466" s="591"/>
      <c r="H466" s="988"/>
      <c r="I466" s="73"/>
      <c r="J466" s="73"/>
      <c r="K466" s="74"/>
      <c r="L466" s="74"/>
      <c r="M466" s="989"/>
      <c r="N466" s="74"/>
      <c r="O466" s="74"/>
      <c r="P466" s="74"/>
      <c r="Q466" s="74"/>
      <c r="R466" s="74"/>
      <c r="S466" s="73"/>
      <c r="T466" s="73"/>
      <c r="U466" s="73"/>
      <c r="V466" s="1144"/>
      <c r="W466" s="73"/>
      <c r="X466" s="73"/>
      <c r="Y466" s="73"/>
      <c r="Z466" s="73"/>
      <c r="AA466" s="73"/>
      <c r="AB466" s="73"/>
    </row>
    <row r="467" spans="1:28" ht="15.75" customHeight="1">
      <c r="A467" s="73"/>
      <c r="B467" s="73"/>
      <c r="C467" s="73"/>
      <c r="D467" s="73"/>
      <c r="E467" s="73"/>
      <c r="F467" s="590"/>
      <c r="G467" s="591"/>
      <c r="H467" s="988"/>
      <c r="I467" s="73"/>
      <c r="J467" s="73"/>
      <c r="K467" s="74"/>
      <c r="L467" s="74"/>
      <c r="M467" s="989"/>
      <c r="N467" s="74"/>
      <c r="O467" s="74"/>
      <c r="P467" s="74"/>
      <c r="Q467" s="74"/>
      <c r="R467" s="74"/>
      <c r="S467" s="73"/>
      <c r="T467" s="73"/>
      <c r="U467" s="73"/>
      <c r="V467" s="1144"/>
      <c r="W467" s="73"/>
      <c r="X467" s="73"/>
      <c r="Y467" s="73"/>
      <c r="Z467" s="73"/>
      <c r="AA467" s="73"/>
      <c r="AB467" s="73"/>
    </row>
    <row r="468" spans="1:28" ht="15.75" customHeight="1">
      <c r="A468" s="73"/>
      <c r="B468" s="73"/>
      <c r="C468" s="73"/>
      <c r="D468" s="73"/>
      <c r="E468" s="73"/>
      <c r="F468" s="590"/>
      <c r="G468" s="591"/>
      <c r="H468" s="988"/>
      <c r="I468" s="73"/>
      <c r="J468" s="73"/>
      <c r="K468" s="74"/>
      <c r="L468" s="74"/>
      <c r="M468" s="989"/>
      <c r="N468" s="74"/>
      <c r="O468" s="74"/>
      <c r="P468" s="74"/>
      <c r="Q468" s="74"/>
      <c r="R468" s="74"/>
      <c r="S468" s="73"/>
      <c r="T468" s="73"/>
      <c r="U468" s="73"/>
      <c r="V468" s="1144"/>
      <c r="W468" s="73"/>
      <c r="X468" s="73"/>
      <c r="Y468" s="73"/>
      <c r="Z468" s="73"/>
      <c r="AA468" s="73"/>
      <c r="AB468" s="73"/>
    </row>
    <row r="469" spans="1:28" ht="15.75" customHeight="1">
      <c r="A469" s="73"/>
      <c r="B469" s="73"/>
      <c r="C469" s="73"/>
      <c r="D469" s="73"/>
      <c r="E469" s="73"/>
      <c r="F469" s="590"/>
      <c r="G469" s="591"/>
      <c r="H469" s="988"/>
      <c r="I469" s="73"/>
      <c r="J469" s="73"/>
      <c r="K469" s="74"/>
      <c r="L469" s="74"/>
      <c r="M469" s="989"/>
      <c r="N469" s="74"/>
      <c r="O469" s="74"/>
      <c r="P469" s="74"/>
      <c r="Q469" s="74"/>
      <c r="R469" s="74"/>
      <c r="S469" s="73"/>
      <c r="T469" s="73"/>
      <c r="U469" s="73"/>
      <c r="V469" s="1144"/>
      <c r="W469" s="73"/>
      <c r="X469" s="73"/>
      <c r="Y469" s="73"/>
      <c r="Z469" s="73"/>
      <c r="AA469" s="73"/>
      <c r="AB469" s="73"/>
    </row>
    <row r="470" spans="1:28" ht="15.75" customHeight="1">
      <c r="A470" s="73"/>
      <c r="B470" s="73"/>
      <c r="C470" s="73"/>
      <c r="D470" s="73"/>
      <c r="E470" s="73"/>
      <c r="F470" s="590"/>
      <c r="G470" s="591"/>
      <c r="H470" s="988"/>
      <c r="I470" s="73"/>
      <c r="J470" s="73"/>
      <c r="K470" s="74"/>
      <c r="L470" s="74"/>
      <c r="M470" s="989"/>
      <c r="N470" s="74"/>
      <c r="O470" s="74"/>
      <c r="P470" s="74"/>
      <c r="Q470" s="74"/>
      <c r="R470" s="74"/>
      <c r="S470" s="73"/>
      <c r="T470" s="73"/>
      <c r="U470" s="73"/>
      <c r="V470" s="1144"/>
      <c r="W470" s="73"/>
      <c r="X470" s="73"/>
      <c r="Y470" s="73"/>
      <c r="Z470" s="73"/>
      <c r="AA470" s="73"/>
      <c r="AB470" s="73"/>
    </row>
    <row r="471" spans="1:28" ht="15.75" customHeight="1">
      <c r="A471" s="73"/>
      <c r="B471" s="73"/>
      <c r="C471" s="73"/>
      <c r="D471" s="73"/>
      <c r="E471" s="73"/>
      <c r="F471" s="590"/>
      <c r="G471" s="591"/>
      <c r="H471" s="988"/>
      <c r="I471" s="73"/>
      <c r="J471" s="73"/>
      <c r="K471" s="74"/>
      <c r="L471" s="74"/>
      <c r="M471" s="989"/>
      <c r="N471" s="74"/>
      <c r="O471" s="74"/>
      <c r="P471" s="74"/>
      <c r="Q471" s="74"/>
      <c r="R471" s="74"/>
      <c r="S471" s="73"/>
      <c r="T471" s="73"/>
      <c r="U471" s="73"/>
      <c r="V471" s="1144"/>
      <c r="W471" s="73"/>
      <c r="X471" s="73"/>
      <c r="Y471" s="73"/>
      <c r="Z471" s="73"/>
      <c r="AA471" s="73"/>
      <c r="AB471" s="73"/>
    </row>
    <row r="472" spans="1:28" ht="15.75" customHeight="1">
      <c r="A472" s="73"/>
      <c r="B472" s="73"/>
      <c r="C472" s="73"/>
      <c r="D472" s="73"/>
      <c r="E472" s="73"/>
      <c r="F472" s="590"/>
      <c r="G472" s="591"/>
      <c r="H472" s="988"/>
      <c r="I472" s="73"/>
      <c r="J472" s="73"/>
      <c r="K472" s="74"/>
      <c r="L472" s="74"/>
      <c r="M472" s="989"/>
      <c r="N472" s="74"/>
      <c r="O472" s="74"/>
      <c r="P472" s="74"/>
      <c r="Q472" s="74"/>
      <c r="R472" s="74"/>
      <c r="S472" s="73"/>
      <c r="T472" s="73"/>
      <c r="U472" s="73"/>
      <c r="V472" s="1144"/>
      <c r="W472" s="73"/>
      <c r="X472" s="73"/>
      <c r="Y472" s="73"/>
      <c r="Z472" s="73"/>
      <c r="AA472" s="73"/>
      <c r="AB472" s="73"/>
    </row>
    <row r="473" spans="1:28" ht="15.75" customHeight="1">
      <c r="A473" s="73"/>
      <c r="B473" s="73"/>
      <c r="C473" s="73"/>
      <c r="D473" s="73"/>
      <c r="E473" s="73"/>
      <c r="F473" s="590"/>
      <c r="G473" s="591"/>
      <c r="H473" s="988"/>
      <c r="I473" s="73"/>
      <c r="J473" s="73"/>
      <c r="K473" s="74"/>
      <c r="L473" s="74"/>
      <c r="M473" s="989"/>
      <c r="N473" s="74"/>
      <c r="O473" s="74"/>
      <c r="P473" s="74"/>
      <c r="Q473" s="74"/>
      <c r="R473" s="74"/>
      <c r="S473" s="73"/>
      <c r="T473" s="73"/>
      <c r="U473" s="73"/>
      <c r="V473" s="1144"/>
      <c r="W473" s="73"/>
      <c r="X473" s="73"/>
      <c r="Y473" s="73"/>
      <c r="Z473" s="73"/>
      <c r="AA473" s="73"/>
      <c r="AB473" s="73"/>
    </row>
    <row r="474" spans="1:28" ht="15.75" customHeight="1">
      <c r="A474" s="73"/>
      <c r="B474" s="73"/>
      <c r="C474" s="73"/>
      <c r="D474" s="73"/>
      <c r="E474" s="73"/>
      <c r="F474" s="590"/>
      <c r="G474" s="591"/>
      <c r="H474" s="988"/>
      <c r="I474" s="73"/>
      <c r="J474" s="73"/>
      <c r="K474" s="74"/>
      <c r="L474" s="74"/>
      <c r="M474" s="989"/>
      <c r="N474" s="74"/>
      <c r="O474" s="74"/>
      <c r="P474" s="74"/>
      <c r="Q474" s="74"/>
      <c r="R474" s="74"/>
      <c r="S474" s="73"/>
      <c r="T474" s="73"/>
      <c r="U474" s="73"/>
      <c r="V474" s="1144"/>
      <c r="W474" s="73"/>
      <c r="X474" s="73"/>
      <c r="Y474" s="73"/>
      <c r="Z474" s="73"/>
      <c r="AA474" s="73"/>
      <c r="AB474" s="73"/>
    </row>
    <row r="475" spans="1:28" ht="15.75" customHeight="1">
      <c r="A475" s="73"/>
      <c r="B475" s="73"/>
      <c r="C475" s="73"/>
      <c r="D475" s="73"/>
      <c r="E475" s="73"/>
      <c r="F475" s="590"/>
      <c r="G475" s="591"/>
      <c r="H475" s="988"/>
      <c r="I475" s="73"/>
      <c r="J475" s="73"/>
      <c r="K475" s="74"/>
      <c r="L475" s="74"/>
      <c r="M475" s="989"/>
      <c r="N475" s="74"/>
      <c r="O475" s="74"/>
      <c r="P475" s="74"/>
      <c r="Q475" s="74"/>
      <c r="R475" s="74"/>
      <c r="S475" s="73"/>
      <c r="T475" s="73"/>
      <c r="U475" s="73"/>
      <c r="V475" s="1144"/>
      <c r="W475" s="73"/>
      <c r="X475" s="73"/>
      <c r="Y475" s="73"/>
      <c r="Z475" s="73"/>
      <c r="AA475" s="73"/>
      <c r="AB475" s="73"/>
    </row>
    <row r="476" spans="1:28" ht="15.75" customHeight="1">
      <c r="A476" s="73"/>
      <c r="B476" s="73"/>
      <c r="C476" s="73"/>
      <c r="D476" s="73"/>
      <c r="E476" s="73"/>
      <c r="F476" s="590"/>
      <c r="G476" s="591"/>
      <c r="H476" s="988"/>
      <c r="I476" s="73"/>
      <c r="J476" s="73"/>
      <c r="K476" s="74"/>
      <c r="L476" s="74"/>
      <c r="M476" s="989"/>
      <c r="N476" s="74"/>
      <c r="O476" s="74"/>
      <c r="P476" s="74"/>
      <c r="Q476" s="74"/>
      <c r="R476" s="74"/>
      <c r="S476" s="73"/>
      <c r="T476" s="73"/>
      <c r="U476" s="73"/>
      <c r="V476" s="1144"/>
      <c r="W476" s="73"/>
      <c r="X476" s="73"/>
      <c r="Y476" s="73"/>
      <c r="Z476" s="73"/>
      <c r="AA476" s="73"/>
      <c r="AB476" s="73"/>
    </row>
    <row r="477" spans="1:28" ht="15.75" customHeight="1">
      <c r="A477" s="73"/>
      <c r="B477" s="73"/>
      <c r="C477" s="73"/>
      <c r="D477" s="73"/>
      <c r="E477" s="73"/>
      <c r="F477" s="590"/>
      <c r="G477" s="591"/>
      <c r="H477" s="988"/>
      <c r="I477" s="73"/>
      <c r="J477" s="73"/>
      <c r="K477" s="74"/>
      <c r="L477" s="74"/>
      <c r="M477" s="989"/>
      <c r="N477" s="74"/>
      <c r="O477" s="74"/>
      <c r="P477" s="74"/>
      <c r="Q477" s="74"/>
      <c r="R477" s="74"/>
      <c r="S477" s="73"/>
      <c r="T477" s="73"/>
      <c r="U477" s="73"/>
      <c r="V477" s="1144"/>
      <c r="W477" s="73"/>
      <c r="X477" s="73"/>
      <c r="Y477" s="73"/>
      <c r="Z477" s="73"/>
      <c r="AA477" s="73"/>
      <c r="AB477" s="73"/>
    </row>
    <row r="478" spans="1:28" ht="15.75" customHeight="1">
      <c r="A478" s="73"/>
      <c r="B478" s="73"/>
      <c r="C478" s="73"/>
      <c r="D478" s="73"/>
      <c r="E478" s="73"/>
      <c r="F478" s="590"/>
      <c r="G478" s="591"/>
      <c r="H478" s="988"/>
      <c r="I478" s="73"/>
      <c r="J478" s="73"/>
      <c r="K478" s="74"/>
      <c r="L478" s="74"/>
      <c r="M478" s="989"/>
      <c r="N478" s="74"/>
      <c r="O478" s="74"/>
      <c r="P478" s="74"/>
      <c r="Q478" s="74"/>
      <c r="R478" s="74"/>
      <c r="S478" s="73"/>
      <c r="T478" s="73"/>
      <c r="U478" s="73"/>
      <c r="V478" s="1144"/>
      <c r="W478" s="73"/>
      <c r="X478" s="73"/>
      <c r="Y478" s="73"/>
      <c r="Z478" s="73"/>
      <c r="AA478" s="73"/>
      <c r="AB478" s="73"/>
    </row>
    <row r="479" spans="1:28" ht="15.75" customHeight="1">
      <c r="A479" s="73"/>
      <c r="B479" s="73"/>
      <c r="C479" s="73"/>
      <c r="D479" s="73"/>
      <c r="E479" s="73"/>
      <c r="F479" s="590"/>
      <c r="G479" s="591"/>
      <c r="H479" s="988"/>
      <c r="I479" s="73"/>
      <c r="J479" s="73"/>
      <c r="K479" s="74"/>
      <c r="L479" s="74"/>
      <c r="M479" s="989"/>
      <c r="N479" s="74"/>
      <c r="O479" s="74"/>
      <c r="P479" s="74"/>
      <c r="Q479" s="74"/>
      <c r="R479" s="74"/>
      <c r="S479" s="73"/>
      <c r="T479" s="73"/>
      <c r="U479" s="73"/>
      <c r="V479" s="1144"/>
      <c r="W479" s="73"/>
      <c r="X479" s="73"/>
      <c r="Y479" s="73"/>
      <c r="Z479" s="73"/>
      <c r="AA479" s="73"/>
      <c r="AB479" s="73"/>
    </row>
    <row r="480" spans="1:28" ht="15.75" customHeight="1">
      <c r="A480" s="73"/>
      <c r="B480" s="73"/>
      <c r="C480" s="73"/>
      <c r="D480" s="73"/>
      <c r="E480" s="73"/>
      <c r="F480" s="590"/>
      <c r="G480" s="591"/>
      <c r="H480" s="988"/>
      <c r="I480" s="73"/>
      <c r="J480" s="73"/>
      <c r="K480" s="74"/>
      <c r="L480" s="74"/>
      <c r="M480" s="989"/>
      <c r="N480" s="74"/>
      <c r="O480" s="74"/>
      <c r="P480" s="74"/>
      <c r="Q480" s="74"/>
      <c r="R480" s="74"/>
      <c r="S480" s="73"/>
      <c r="T480" s="73"/>
      <c r="U480" s="73"/>
      <c r="V480" s="1144"/>
      <c r="W480" s="73"/>
      <c r="X480" s="73"/>
      <c r="Y480" s="73"/>
      <c r="Z480" s="73"/>
      <c r="AA480" s="73"/>
      <c r="AB480" s="73"/>
    </row>
    <row r="481" spans="1:28" ht="15.75" customHeight="1">
      <c r="A481" s="73"/>
      <c r="B481" s="73"/>
      <c r="C481" s="73"/>
      <c r="D481" s="73"/>
      <c r="E481" s="73"/>
      <c r="F481" s="590"/>
      <c r="G481" s="591"/>
      <c r="H481" s="988"/>
      <c r="I481" s="73"/>
      <c r="J481" s="73"/>
      <c r="K481" s="74"/>
      <c r="L481" s="74"/>
      <c r="M481" s="989"/>
      <c r="N481" s="74"/>
      <c r="O481" s="74"/>
      <c r="P481" s="74"/>
      <c r="Q481" s="74"/>
      <c r="R481" s="74"/>
      <c r="S481" s="73"/>
      <c r="T481" s="73"/>
      <c r="U481" s="73"/>
      <c r="V481" s="1144"/>
      <c r="W481" s="73"/>
      <c r="X481" s="73"/>
      <c r="Y481" s="73"/>
      <c r="Z481" s="73"/>
      <c r="AA481" s="73"/>
      <c r="AB481" s="73"/>
    </row>
    <row r="482" spans="1:28" ht="15.75" customHeight="1">
      <c r="A482" s="73"/>
      <c r="B482" s="73"/>
      <c r="C482" s="73"/>
      <c r="D482" s="73"/>
      <c r="E482" s="73"/>
      <c r="F482" s="590"/>
      <c r="G482" s="591"/>
      <c r="H482" s="988"/>
      <c r="I482" s="73"/>
      <c r="J482" s="73"/>
      <c r="K482" s="74"/>
      <c r="L482" s="74"/>
      <c r="M482" s="989"/>
      <c r="N482" s="74"/>
      <c r="O482" s="74"/>
      <c r="P482" s="74"/>
      <c r="Q482" s="74"/>
      <c r="R482" s="74"/>
      <c r="S482" s="73"/>
      <c r="T482" s="73"/>
      <c r="U482" s="73"/>
      <c r="V482" s="1144"/>
      <c r="W482" s="73"/>
      <c r="X482" s="73"/>
      <c r="Y482" s="73"/>
      <c r="Z482" s="73"/>
      <c r="AA482" s="73"/>
      <c r="AB482" s="73"/>
    </row>
    <row r="483" spans="1:28" ht="15.75" customHeight="1">
      <c r="A483" s="73"/>
      <c r="B483" s="73"/>
      <c r="C483" s="73"/>
      <c r="D483" s="73"/>
      <c r="E483" s="73"/>
      <c r="F483" s="590"/>
      <c r="G483" s="591"/>
      <c r="H483" s="988"/>
      <c r="I483" s="73"/>
      <c r="J483" s="73"/>
      <c r="K483" s="74"/>
      <c r="L483" s="74"/>
      <c r="M483" s="989"/>
      <c r="N483" s="74"/>
      <c r="O483" s="74"/>
      <c r="P483" s="74"/>
      <c r="Q483" s="74"/>
      <c r="R483" s="74"/>
      <c r="S483" s="73"/>
      <c r="T483" s="73"/>
      <c r="U483" s="73"/>
      <c r="V483" s="1144"/>
      <c r="W483" s="73"/>
      <c r="X483" s="73"/>
      <c r="Y483" s="73"/>
      <c r="Z483" s="73"/>
      <c r="AA483" s="73"/>
      <c r="AB483" s="73"/>
    </row>
    <row r="484" spans="1:28" ht="15.75" customHeight="1">
      <c r="A484" s="73"/>
      <c r="B484" s="73"/>
      <c r="C484" s="73"/>
      <c r="D484" s="73"/>
      <c r="E484" s="73"/>
      <c r="F484" s="590"/>
      <c r="G484" s="591"/>
      <c r="H484" s="988"/>
      <c r="I484" s="73"/>
      <c r="J484" s="73"/>
      <c r="K484" s="74"/>
      <c r="L484" s="74"/>
      <c r="M484" s="989"/>
      <c r="N484" s="74"/>
      <c r="O484" s="74"/>
      <c r="P484" s="74"/>
      <c r="Q484" s="74"/>
      <c r="R484" s="74"/>
      <c r="S484" s="73"/>
      <c r="T484" s="73"/>
      <c r="U484" s="73"/>
      <c r="V484" s="1144"/>
      <c r="W484" s="73"/>
      <c r="X484" s="73"/>
      <c r="Y484" s="73"/>
      <c r="Z484" s="73"/>
      <c r="AA484" s="73"/>
      <c r="AB484" s="73"/>
    </row>
    <row r="485" spans="1:28" ht="15.75" customHeight="1">
      <c r="A485" s="73"/>
      <c r="B485" s="73"/>
      <c r="C485" s="73"/>
      <c r="D485" s="73"/>
      <c r="E485" s="73"/>
      <c r="F485" s="590"/>
      <c r="G485" s="591"/>
      <c r="H485" s="988"/>
      <c r="I485" s="73"/>
      <c r="J485" s="73"/>
      <c r="K485" s="74"/>
      <c r="L485" s="74"/>
      <c r="M485" s="989"/>
      <c r="N485" s="74"/>
      <c r="O485" s="74"/>
      <c r="P485" s="74"/>
      <c r="Q485" s="74"/>
      <c r="R485" s="74"/>
      <c r="S485" s="73"/>
      <c r="T485" s="73"/>
      <c r="U485" s="73"/>
      <c r="V485" s="1144"/>
      <c r="W485" s="73"/>
      <c r="X485" s="73"/>
      <c r="Y485" s="73"/>
      <c r="Z485" s="73"/>
      <c r="AA485" s="73"/>
      <c r="AB485" s="73"/>
    </row>
    <row r="486" spans="1:28" ht="15.75" customHeight="1">
      <c r="A486" s="73"/>
      <c r="B486" s="73"/>
      <c r="C486" s="73"/>
      <c r="D486" s="73"/>
      <c r="E486" s="73"/>
      <c r="F486" s="590"/>
      <c r="G486" s="591"/>
      <c r="H486" s="988"/>
      <c r="I486" s="73"/>
      <c r="J486" s="73"/>
      <c r="K486" s="74"/>
      <c r="L486" s="74"/>
      <c r="M486" s="989"/>
      <c r="N486" s="74"/>
      <c r="O486" s="74"/>
      <c r="P486" s="74"/>
      <c r="Q486" s="74"/>
      <c r="R486" s="74"/>
      <c r="S486" s="73"/>
      <c r="T486" s="73"/>
      <c r="U486" s="73"/>
      <c r="V486" s="1144"/>
      <c r="W486" s="73"/>
      <c r="X486" s="73"/>
      <c r="Y486" s="73"/>
      <c r="Z486" s="73"/>
      <c r="AA486" s="73"/>
      <c r="AB486" s="73"/>
    </row>
    <row r="487" spans="1:28" ht="15.75" customHeight="1">
      <c r="A487" s="73"/>
      <c r="B487" s="73"/>
      <c r="C487" s="73"/>
      <c r="D487" s="73"/>
      <c r="E487" s="73"/>
      <c r="F487" s="590"/>
      <c r="G487" s="591"/>
      <c r="H487" s="988"/>
      <c r="I487" s="73"/>
      <c r="J487" s="73"/>
      <c r="K487" s="74"/>
      <c r="L487" s="74"/>
      <c r="M487" s="989"/>
      <c r="N487" s="74"/>
      <c r="O487" s="74"/>
      <c r="P487" s="74"/>
      <c r="Q487" s="74"/>
      <c r="R487" s="74"/>
      <c r="S487" s="73"/>
      <c r="T487" s="73"/>
      <c r="U487" s="73"/>
      <c r="V487" s="1144"/>
      <c r="W487" s="73"/>
      <c r="X487" s="73"/>
      <c r="Y487" s="73"/>
      <c r="Z487" s="73"/>
      <c r="AA487" s="73"/>
      <c r="AB487" s="73"/>
    </row>
    <row r="488" spans="1:28" ht="15.75" customHeight="1">
      <c r="A488" s="73"/>
      <c r="B488" s="73"/>
      <c r="C488" s="73"/>
      <c r="D488" s="73"/>
      <c r="E488" s="73"/>
      <c r="F488" s="590"/>
      <c r="G488" s="591"/>
      <c r="H488" s="988"/>
      <c r="I488" s="73"/>
      <c r="J488" s="73"/>
      <c r="K488" s="74"/>
      <c r="L488" s="74"/>
      <c r="M488" s="989"/>
      <c r="N488" s="74"/>
      <c r="O488" s="74"/>
      <c r="P488" s="74"/>
      <c r="Q488" s="74"/>
      <c r="R488" s="74"/>
      <c r="S488" s="73"/>
      <c r="T488" s="73"/>
      <c r="U488" s="73"/>
      <c r="V488" s="1144"/>
      <c r="W488" s="73"/>
      <c r="X488" s="73"/>
      <c r="Y488" s="73"/>
      <c r="Z488" s="73"/>
      <c r="AA488" s="73"/>
      <c r="AB488" s="73"/>
    </row>
    <row r="489" spans="1:28" ht="15.75" customHeight="1">
      <c r="A489" s="73"/>
      <c r="B489" s="73"/>
      <c r="C489" s="73"/>
      <c r="D489" s="73"/>
      <c r="E489" s="73"/>
      <c r="F489" s="590"/>
      <c r="G489" s="591"/>
      <c r="H489" s="988"/>
      <c r="I489" s="73"/>
      <c r="J489" s="73"/>
      <c r="K489" s="74"/>
      <c r="L489" s="74"/>
      <c r="M489" s="989"/>
      <c r="N489" s="74"/>
      <c r="O489" s="74"/>
      <c r="P489" s="74"/>
      <c r="Q489" s="74"/>
      <c r="R489" s="74"/>
      <c r="S489" s="73"/>
      <c r="T489" s="73"/>
      <c r="U489" s="73"/>
      <c r="V489" s="1144"/>
      <c r="W489" s="73"/>
      <c r="X489" s="73"/>
      <c r="Y489" s="73"/>
      <c r="Z489" s="73"/>
      <c r="AA489" s="73"/>
      <c r="AB489" s="73"/>
    </row>
    <row r="490" spans="1:28" ht="15.75" customHeight="1">
      <c r="A490" s="73"/>
      <c r="B490" s="73"/>
      <c r="C490" s="73"/>
      <c r="D490" s="73"/>
      <c r="E490" s="73"/>
      <c r="F490" s="590"/>
      <c r="G490" s="591"/>
      <c r="H490" s="988"/>
      <c r="I490" s="73"/>
      <c r="J490" s="73"/>
      <c r="K490" s="74"/>
      <c r="L490" s="74"/>
      <c r="M490" s="989"/>
      <c r="N490" s="74"/>
      <c r="O490" s="74"/>
      <c r="P490" s="74"/>
      <c r="Q490" s="74"/>
      <c r="R490" s="74"/>
      <c r="S490" s="73"/>
      <c r="T490" s="73"/>
      <c r="U490" s="73"/>
      <c r="V490" s="1144"/>
      <c r="W490" s="73"/>
      <c r="X490" s="73"/>
      <c r="Y490" s="73"/>
      <c r="Z490" s="73"/>
      <c r="AA490" s="73"/>
      <c r="AB490" s="73"/>
    </row>
    <row r="491" spans="1:28" ht="15.75" customHeight="1">
      <c r="A491" s="73"/>
      <c r="B491" s="73"/>
      <c r="C491" s="73"/>
      <c r="D491" s="73"/>
      <c r="E491" s="73"/>
      <c r="F491" s="590"/>
      <c r="G491" s="591"/>
      <c r="H491" s="988"/>
      <c r="I491" s="73"/>
      <c r="J491" s="73"/>
      <c r="K491" s="74"/>
      <c r="L491" s="74"/>
      <c r="M491" s="989"/>
      <c r="N491" s="74"/>
      <c r="O491" s="74"/>
      <c r="P491" s="74"/>
      <c r="Q491" s="74"/>
      <c r="R491" s="74"/>
      <c r="S491" s="73"/>
      <c r="T491" s="73"/>
      <c r="U491" s="73"/>
      <c r="V491" s="1144"/>
      <c r="W491" s="73"/>
      <c r="X491" s="73"/>
      <c r="Y491" s="73"/>
      <c r="Z491" s="73"/>
      <c r="AA491" s="73"/>
      <c r="AB491" s="73"/>
    </row>
    <row r="492" spans="1:28" ht="15.75" customHeight="1">
      <c r="A492" s="73"/>
      <c r="B492" s="73"/>
      <c r="C492" s="73"/>
      <c r="D492" s="73"/>
      <c r="E492" s="73"/>
      <c r="F492" s="590"/>
      <c r="G492" s="591"/>
      <c r="H492" s="988"/>
      <c r="I492" s="73"/>
      <c r="J492" s="73"/>
      <c r="K492" s="74"/>
      <c r="L492" s="74"/>
      <c r="M492" s="989"/>
      <c r="N492" s="74"/>
      <c r="O492" s="74"/>
      <c r="P492" s="74"/>
      <c r="Q492" s="74"/>
      <c r="R492" s="74"/>
      <c r="S492" s="73"/>
      <c r="T492" s="73"/>
      <c r="U492" s="73"/>
      <c r="V492" s="1144"/>
      <c r="W492" s="73"/>
      <c r="X492" s="73"/>
      <c r="Y492" s="73"/>
      <c r="Z492" s="73"/>
      <c r="AA492" s="73"/>
      <c r="AB492" s="73"/>
    </row>
    <row r="493" spans="1:28" ht="15.75" customHeight="1">
      <c r="A493" s="73"/>
      <c r="B493" s="73"/>
      <c r="C493" s="73"/>
      <c r="D493" s="73"/>
      <c r="E493" s="73"/>
      <c r="F493" s="590"/>
      <c r="G493" s="591"/>
      <c r="H493" s="988"/>
      <c r="I493" s="73"/>
      <c r="J493" s="73"/>
      <c r="K493" s="74"/>
      <c r="L493" s="74"/>
      <c r="M493" s="989"/>
      <c r="N493" s="74"/>
      <c r="O493" s="74"/>
      <c r="P493" s="74"/>
      <c r="Q493" s="74"/>
      <c r="R493" s="74"/>
      <c r="S493" s="73"/>
      <c r="T493" s="73"/>
      <c r="U493" s="73"/>
      <c r="V493" s="1144"/>
      <c r="W493" s="73"/>
      <c r="X493" s="73"/>
      <c r="Y493" s="73"/>
      <c r="Z493" s="73"/>
      <c r="AA493" s="73"/>
      <c r="AB493" s="73"/>
    </row>
    <row r="494" spans="1:28" ht="15.75" customHeight="1">
      <c r="A494" s="73"/>
      <c r="B494" s="73"/>
      <c r="C494" s="73"/>
      <c r="D494" s="73"/>
      <c r="E494" s="73"/>
      <c r="F494" s="590"/>
      <c r="G494" s="591"/>
      <c r="H494" s="988"/>
      <c r="I494" s="73"/>
      <c r="J494" s="73"/>
      <c r="K494" s="74"/>
      <c r="L494" s="74"/>
      <c r="M494" s="989"/>
      <c r="N494" s="74"/>
      <c r="O494" s="74"/>
      <c r="P494" s="74"/>
      <c r="Q494" s="74"/>
      <c r="R494" s="74"/>
      <c r="S494" s="73"/>
      <c r="T494" s="73"/>
      <c r="U494" s="73"/>
      <c r="V494" s="1144"/>
      <c r="W494" s="73"/>
      <c r="X494" s="73"/>
      <c r="Y494" s="73"/>
      <c r="Z494" s="73"/>
      <c r="AA494" s="73"/>
      <c r="AB494" s="73"/>
    </row>
    <row r="495" spans="1:28" ht="15.75" customHeight="1">
      <c r="A495" s="73"/>
      <c r="B495" s="73"/>
      <c r="C495" s="73"/>
      <c r="D495" s="73"/>
      <c r="E495" s="73"/>
      <c r="F495" s="590"/>
      <c r="G495" s="591"/>
      <c r="H495" s="988"/>
      <c r="I495" s="73"/>
      <c r="J495" s="73"/>
      <c r="K495" s="74"/>
      <c r="L495" s="74"/>
      <c r="M495" s="989"/>
      <c r="N495" s="74"/>
      <c r="O495" s="74"/>
      <c r="P495" s="74"/>
      <c r="Q495" s="74"/>
      <c r="R495" s="74"/>
      <c r="S495" s="73"/>
      <c r="T495" s="73"/>
      <c r="U495" s="73"/>
      <c r="V495" s="1144"/>
      <c r="W495" s="73"/>
      <c r="X495" s="73"/>
      <c r="Y495" s="73"/>
      <c r="Z495" s="73"/>
      <c r="AA495" s="73"/>
      <c r="AB495" s="73"/>
    </row>
    <row r="496" spans="1:28" ht="15.75" customHeight="1">
      <c r="A496" s="73"/>
      <c r="B496" s="73"/>
      <c r="C496" s="73"/>
      <c r="D496" s="73"/>
      <c r="E496" s="73"/>
      <c r="F496" s="590"/>
      <c r="G496" s="591"/>
      <c r="H496" s="988"/>
      <c r="I496" s="73"/>
      <c r="J496" s="73"/>
      <c r="K496" s="74"/>
      <c r="L496" s="74"/>
      <c r="M496" s="989"/>
      <c r="N496" s="74"/>
      <c r="O496" s="74"/>
      <c r="P496" s="74"/>
      <c r="Q496" s="74"/>
      <c r="R496" s="74"/>
      <c r="S496" s="73"/>
      <c r="T496" s="73"/>
      <c r="U496" s="73"/>
      <c r="V496" s="1144"/>
      <c r="W496" s="73"/>
      <c r="X496" s="73"/>
      <c r="Y496" s="73"/>
      <c r="Z496" s="73"/>
      <c r="AA496" s="73"/>
      <c r="AB496" s="73"/>
    </row>
    <row r="497" spans="1:28" ht="15.75" customHeight="1">
      <c r="A497" s="73"/>
      <c r="B497" s="73"/>
      <c r="C497" s="73"/>
      <c r="D497" s="73"/>
      <c r="E497" s="73"/>
      <c r="F497" s="590"/>
      <c r="G497" s="591"/>
      <c r="H497" s="988"/>
      <c r="I497" s="73"/>
      <c r="J497" s="73"/>
      <c r="K497" s="74"/>
      <c r="L497" s="74"/>
      <c r="M497" s="989"/>
      <c r="N497" s="74"/>
      <c r="O497" s="74"/>
      <c r="P497" s="74"/>
      <c r="Q497" s="74"/>
      <c r="R497" s="74"/>
      <c r="S497" s="73"/>
      <c r="T497" s="73"/>
      <c r="U497" s="73"/>
      <c r="V497" s="1144"/>
      <c r="W497" s="73"/>
      <c r="X497" s="73"/>
      <c r="Y497" s="73"/>
      <c r="Z497" s="73"/>
      <c r="AA497" s="73"/>
      <c r="AB497" s="73"/>
    </row>
    <row r="498" spans="1:28" ht="15.75" customHeight="1">
      <c r="A498" s="73"/>
      <c r="B498" s="73"/>
      <c r="C498" s="73"/>
      <c r="D498" s="73"/>
      <c r="E498" s="73"/>
      <c r="F498" s="590"/>
      <c r="G498" s="591"/>
      <c r="H498" s="988"/>
      <c r="I498" s="73"/>
      <c r="J498" s="73"/>
      <c r="K498" s="74"/>
      <c r="L498" s="74"/>
      <c r="M498" s="989"/>
      <c r="N498" s="74"/>
      <c r="O498" s="74"/>
      <c r="P498" s="74"/>
      <c r="Q498" s="74"/>
      <c r="R498" s="74"/>
      <c r="S498" s="73"/>
      <c r="T498" s="73"/>
      <c r="U498" s="73"/>
      <c r="V498" s="1144"/>
      <c r="W498" s="73"/>
      <c r="X498" s="73"/>
      <c r="Y498" s="73"/>
      <c r="Z498" s="73"/>
      <c r="AA498" s="73"/>
      <c r="AB498" s="73"/>
    </row>
    <row r="499" spans="1:28" ht="15.75" customHeight="1">
      <c r="A499" s="73"/>
      <c r="B499" s="73"/>
      <c r="C499" s="73"/>
      <c r="D499" s="73"/>
      <c r="E499" s="73"/>
      <c r="F499" s="590"/>
      <c r="G499" s="591"/>
      <c r="H499" s="988"/>
      <c r="I499" s="73"/>
      <c r="J499" s="73"/>
      <c r="K499" s="74"/>
      <c r="L499" s="74"/>
      <c r="M499" s="989"/>
      <c r="N499" s="74"/>
      <c r="O499" s="74"/>
      <c r="P499" s="74"/>
      <c r="Q499" s="74"/>
      <c r="R499" s="74"/>
      <c r="S499" s="73"/>
      <c r="T499" s="73"/>
      <c r="U499" s="73"/>
      <c r="V499" s="1144"/>
      <c r="W499" s="73"/>
      <c r="X499" s="73"/>
      <c r="Y499" s="73"/>
      <c r="Z499" s="73"/>
      <c r="AA499" s="73"/>
      <c r="AB499" s="73"/>
    </row>
    <row r="500" spans="1:28" ht="15.75" customHeight="1">
      <c r="A500" s="73"/>
      <c r="B500" s="73"/>
      <c r="C500" s="73"/>
      <c r="D500" s="73"/>
      <c r="E500" s="73"/>
      <c r="F500" s="590"/>
      <c r="G500" s="591"/>
      <c r="H500" s="988"/>
      <c r="I500" s="73"/>
      <c r="J500" s="73"/>
      <c r="K500" s="74"/>
      <c r="L500" s="74"/>
      <c r="M500" s="989"/>
      <c r="N500" s="74"/>
      <c r="O500" s="74"/>
      <c r="P500" s="74"/>
      <c r="Q500" s="74"/>
      <c r="R500" s="74"/>
      <c r="S500" s="73"/>
      <c r="T500" s="73"/>
      <c r="U500" s="73"/>
      <c r="V500" s="1144"/>
      <c r="W500" s="73"/>
      <c r="X500" s="73"/>
      <c r="Y500" s="73"/>
      <c r="Z500" s="73"/>
      <c r="AA500" s="73"/>
      <c r="AB500" s="73"/>
    </row>
    <row r="501" spans="1:28" ht="15.75" customHeight="1">
      <c r="A501" s="73"/>
      <c r="B501" s="73"/>
      <c r="C501" s="73"/>
      <c r="D501" s="73"/>
      <c r="E501" s="73"/>
      <c r="F501" s="590"/>
      <c r="G501" s="591"/>
      <c r="H501" s="988"/>
      <c r="I501" s="73"/>
      <c r="J501" s="73"/>
      <c r="K501" s="74"/>
      <c r="L501" s="74"/>
      <c r="M501" s="989"/>
      <c r="N501" s="74"/>
      <c r="O501" s="74"/>
      <c r="P501" s="74"/>
      <c r="Q501" s="74"/>
      <c r="R501" s="74"/>
      <c r="S501" s="73"/>
      <c r="T501" s="73"/>
      <c r="U501" s="73"/>
      <c r="V501" s="1144"/>
      <c r="W501" s="73"/>
      <c r="X501" s="73"/>
      <c r="Y501" s="73"/>
      <c r="Z501" s="73"/>
      <c r="AA501" s="73"/>
      <c r="AB501" s="73"/>
    </row>
    <row r="502" spans="1:28" ht="15.75" customHeight="1">
      <c r="A502" s="73"/>
      <c r="B502" s="73"/>
      <c r="C502" s="73"/>
      <c r="D502" s="73"/>
      <c r="E502" s="73"/>
      <c r="F502" s="590"/>
      <c r="G502" s="591"/>
      <c r="H502" s="988"/>
      <c r="I502" s="73"/>
      <c r="J502" s="73"/>
      <c r="K502" s="74"/>
      <c r="L502" s="74"/>
      <c r="M502" s="989"/>
      <c r="N502" s="74"/>
      <c r="O502" s="74"/>
      <c r="P502" s="74"/>
      <c r="Q502" s="74"/>
      <c r="R502" s="74"/>
      <c r="S502" s="73"/>
      <c r="T502" s="73"/>
      <c r="U502" s="73"/>
      <c r="V502" s="1144"/>
      <c r="W502" s="73"/>
      <c r="X502" s="73"/>
      <c r="Y502" s="73"/>
      <c r="Z502" s="73"/>
      <c r="AA502" s="73"/>
      <c r="AB502" s="73"/>
    </row>
    <row r="503" spans="1:28" ht="15.75" customHeight="1">
      <c r="A503" s="73"/>
      <c r="B503" s="73"/>
      <c r="C503" s="73"/>
      <c r="D503" s="73"/>
      <c r="E503" s="73"/>
      <c r="F503" s="590"/>
      <c r="G503" s="591"/>
      <c r="H503" s="988"/>
      <c r="I503" s="73"/>
      <c r="J503" s="73"/>
      <c r="K503" s="74"/>
      <c r="L503" s="74"/>
      <c r="M503" s="989"/>
      <c r="N503" s="74"/>
      <c r="O503" s="74"/>
      <c r="P503" s="74"/>
      <c r="Q503" s="74"/>
      <c r="R503" s="74"/>
      <c r="S503" s="73"/>
      <c r="T503" s="73"/>
      <c r="U503" s="73"/>
      <c r="V503" s="1144"/>
      <c r="W503" s="73"/>
      <c r="X503" s="73"/>
      <c r="Y503" s="73"/>
      <c r="Z503" s="73"/>
      <c r="AA503" s="73"/>
      <c r="AB503" s="73"/>
    </row>
    <row r="504" spans="1:28" ht="15.75" customHeight="1">
      <c r="A504" s="73"/>
      <c r="B504" s="73"/>
      <c r="C504" s="73"/>
      <c r="D504" s="73"/>
      <c r="E504" s="73"/>
      <c r="F504" s="590"/>
      <c r="G504" s="591"/>
      <c r="H504" s="988"/>
      <c r="I504" s="73"/>
      <c r="J504" s="73"/>
      <c r="K504" s="74"/>
      <c r="L504" s="74"/>
      <c r="M504" s="989"/>
      <c r="N504" s="74"/>
      <c r="O504" s="74"/>
      <c r="P504" s="74"/>
      <c r="Q504" s="74"/>
      <c r="R504" s="74"/>
      <c r="S504" s="73"/>
      <c r="T504" s="73"/>
      <c r="U504" s="73"/>
      <c r="V504" s="1144"/>
      <c r="W504" s="73"/>
      <c r="X504" s="73"/>
      <c r="Y504" s="73"/>
      <c r="Z504" s="73"/>
      <c r="AA504" s="73"/>
      <c r="AB504" s="73"/>
    </row>
    <row r="505" spans="1:28" ht="15.75" customHeight="1">
      <c r="A505" s="73"/>
      <c r="B505" s="73"/>
      <c r="C505" s="73"/>
      <c r="D505" s="73"/>
      <c r="E505" s="73"/>
      <c r="F505" s="590"/>
      <c r="G505" s="591"/>
      <c r="H505" s="988"/>
      <c r="I505" s="73"/>
      <c r="J505" s="73"/>
      <c r="K505" s="74"/>
      <c r="L505" s="74"/>
      <c r="M505" s="989"/>
      <c r="N505" s="74"/>
      <c r="O505" s="74"/>
      <c r="P505" s="74"/>
      <c r="Q505" s="74"/>
      <c r="R505" s="74"/>
      <c r="S505" s="73"/>
      <c r="T505" s="73"/>
      <c r="U505" s="73"/>
      <c r="V505" s="1144"/>
      <c r="W505" s="73"/>
      <c r="X505" s="73"/>
      <c r="Y505" s="73"/>
      <c r="Z505" s="73"/>
      <c r="AA505" s="73"/>
      <c r="AB505" s="73"/>
    </row>
    <row r="506" spans="1:28" ht="15.75" customHeight="1">
      <c r="A506" s="73"/>
      <c r="B506" s="73"/>
      <c r="C506" s="73"/>
      <c r="D506" s="73"/>
      <c r="E506" s="73"/>
      <c r="F506" s="590"/>
      <c r="G506" s="591"/>
      <c r="H506" s="988"/>
      <c r="I506" s="73"/>
      <c r="J506" s="73"/>
      <c r="K506" s="74"/>
      <c r="L506" s="74"/>
      <c r="M506" s="989"/>
      <c r="N506" s="74"/>
      <c r="O506" s="74"/>
      <c r="P506" s="74"/>
      <c r="Q506" s="74"/>
      <c r="R506" s="74"/>
      <c r="S506" s="73"/>
      <c r="T506" s="73"/>
      <c r="U506" s="73"/>
      <c r="V506" s="1144"/>
      <c r="W506" s="73"/>
      <c r="X506" s="73"/>
      <c r="Y506" s="73"/>
      <c r="Z506" s="73"/>
      <c r="AA506" s="73"/>
      <c r="AB506" s="73"/>
    </row>
    <row r="507" spans="1:28" ht="15.75" customHeight="1">
      <c r="A507" s="73"/>
      <c r="B507" s="73"/>
      <c r="C507" s="73"/>
      <c r="D507" s="73"/>
      <c r="E507" s="73"/>
      <c r="F507" s="590"/>
      <c r="G507" s="591"/>
      <c r="H507" s="988"/>
      <c r="I507" s="73"/>
      <c r="J507" s="73"/>
      <c r="K507" s="74"/>
      <c r="L507" s="74"/>
      <c r="M507" s="989"/>
      <c r="N507" s="74"/>
      <c r="O507" s="74"/>
      <c r="P507" s="74"/>
      <c r="Q507" s="74"/>
      <c r="R507" s="74"/>
      <c r="S507" s="73"/>
      <c r="T507" s="73"/>
      <c r="U507" s="73"/>
      <c r="V507" s="1144"/>
      <c r="W507" s="73"/>
      <c r="X507" s="73"/>
      <c r="Y507" s="73"/>
      <c r="Z507" s="73"/>
      <c r="AA507" s="73"/>
      <c r="AB507" s="73"/>
    </row>
    <row r="508" spans="1:28" ht="15.75" customHeight="1">
      <c r="A508" s="73"/>
      <c r="B508" s="73"/>
      <c r="C508" s="73"/>
      <c r="D508" s="73"/>
      <c r="E508" s="73"/>
      <c r="F508" s="590"/>
      <c r="G508" s="591"/>
      <c r="H508" s="988"/>
      <c r="I508" s="73"/>
      <c r="J508" s="73"/>
      <c r="K508" s="74"/>
      <c r="L508" s="74"/>
      <c r="M508" s="989"/>
      <c r="N508" s="74"/>
      <c r="O508" s="74"/>
      <c r="P508" s="74"/>
      <c r="Q508" s="74"/>
      <c r="R508" s="74"/>
      <c r="S508" s="73"/>
      <c r="T508" s="73"/>
      <c r="U508" s="73"/>
      <c r="V508" s="1144"/>
      <c r="W508" s="73"/>
      <c r="X508" s="73"/>
      <c r="Y508" s="73"/>
      <c r="Z508" s="73"/>
      <c r="AA508" s="73"/>
      <c r="AB508" s="73"/>
    </row>
    <row r="509" spans="1:28" ht="15.75" customHeight="1">
      <c r="A509" s="73"/>
      <c r="B509" s="73"/>
      <c r="C509" s="73"/>
      <c r="D509" s="73"/>
      <c r="E509" s="73"/>
      <c r="F509" s="590"/>
      <c r="G509" s="591"/>
      <c r="H509" s="988"/>
      <c r="I509" s="73"/>
      <c r="J509" s="73"/>
      <c r="K509" s="74"/>
      <c r="L509" s="74"/>
      <c r="M509" s="989"/>
      <c r="N509" s="74"/>
      <c r="O509" s="74"/>
      <c r="P509" s="74"/>
      <c r="Q509" s="74"/>
      <c r="R509" s="74"/>
      <c r="S509" s="73"/>
      <c r="T509" s="73"/>
      <c r="U509" s="73"/>
      <c r="V509" s="1144"/>
      <c r="W509" s="73"/>
      <c r="X509" s="73"/>
      <c r="Y509" s="73"/>
      <c r="Z509" s="73"/>
      <c r="AA509" s="73"/>
      <c r="AB509" s="73"/>
    </row>
    <row r="510" spans="1:28" ht="15.75" customHeight="1">
      <c r="A510" s="73"/>
      <c r="B510" s="73"/>
      <c r="C510" s="73"/>
      <c r="D510" s="73"/>
      <c r="E510" s="73"/>
      <c r="F510" s="590"/>
      <c r="G510" s="591"/>
      <c r="H510" s="988"/>
      <c r="I510" s="73"/>
      <c r="J510" s="73"/>
      <c r="K510" s="74"/>
      <c r="L510" s="74"/>
      <c r="M510" s="989"/>
      <c r="N510" s="74"/>
      <c r="O510" s="74"/>
      <c r="P510" s="74"/>
      <c r="Q510" s="74"/>
      <c r="R510" s="74"/>
      <c r="S510" s="73"/>
      <c r="T510" s="73"/>
      <c r="U510" s="73"/>
      <c r="V510" s="1144"/>
      <c r="W510" s="73"/>
      <c r="X510" s="73"/>
      <c r="Y510" s="73"/>
      <c r="Z510" s="73"/>
      <c r="AA510" s="73"/>
      <c r="AB510" s="73"/>
    </row>
    <row r="511" spans="1:28" ht="15.75" customHeight="1">
      <c r="A511" s="73"/>
      <c r="B511" s="73"/>
      <c r="C511" s="73"/>
      <c r="D511" s="73"/>
      <c r="E511" s="73"/>
      <c r="F511" s="590"/>
      <c r="G511" s="591"/>
      <c r="H511" s="988"/>
      <c r="I511" s="73"/>
      <c r="J511" s="73"/>
      <c r="K511" s="74"/>
      <c r="L511" s="74"/>
      <c r="M511" s="989"/>
      <c r="N511" s="74"/>
      <c r="O511" s="74"/>
      <c r="P511" s="74"/>
      <c r="Q511" s="74"/>
      <c r="R511" s="74"/>
      <c r="S511" s="73"/>
      <c r="T511" s="73"/>
      <c r="U511" s="73"/>
      <c r="V511" s="1144"/>
      <c r="W511" s="73"/>
      <c r="X511" s="73"/>
      <c r="Y511" s="73"/>
      <c r="Z511" s="73"/>
      <c r="AA511" s="73"/>
      <c r="AB511" s="73"/>
    </row>
    <row r="512" spans="1:28" ht="15.75" customHeight="1">
      <c r="A512" s="73"/>
      <c r="B512" s="73"/>
      <c r="C512" s="73"/>
      <c r="D512" s="73"/>
      <c r="E512" s="73"/>
      <c r="F512" s="590"/>
      <c r="G512" s="591"/>
      <c r="H512" s="988"/>
      <c r="I512" s="73"/>
      <c r="J512" s="73"/>
      <c r="K512" s="74"/>
      <c r="L512" s="74"/>
      <c r="M512" s="989"/>
      <c r="N512" s="74"/>
      <c r="O512" s="74"/>
      <c r="P512" s="74"/>
      <c r="Q512" s="74"/>
      <c r="R512" s="74"/>
      <c r="S512" s="73"/>
      <c r="T512" s="73"/>
      <c r="U512" s="73"/>
      <c r="V512" s="1144"/>
      <c r="W512" s="73"/>
      <c r="X512" s="73"/>
      <c r="Y512" s="73"/>
      <c r="Z512" s="73"/>
      <c r="AA512" s="73"/>
      <c r="AB512" s="73"/>
    </row>
    <row r="513" spans="1:28" ht="15.75" customHeight="1">
      <c r="A513" s="73"/>
      <c r="B513" s="73"/>
      <c r="C513" s="73"/>
      <c r="D513" s="73"/>
      <c r="E513" s="73"/>
      <c r="F513" s="590"/>
      <c r="G513" s="591"/>
      <c r="H513" s="988"/>
      <c r="I513" s="73"/>
      <c r="J513" s="73"/>
      <c r="K513" s="74"/>
      <c r="L513" s="74"/>
      <c r="M513" s="989"/>
      <c r="N513" s="74"/>
      <c r="O513" s="74"/>
      <c r="P513" s="74"/>
      <c r="Q513" s="74"/>
      <c r="R513" s="74"/>
      <c r="S513" s="73"/>
      <c r="T513" s="73"/>
      <c r="U513" s="73"/>
      <c r="V513" s="1144"/>
      <c r="W513" s="73"/>
      <c r="X513" s="73"/>
      <c r="Y513" s="73"/>
      <c r="Z513" s="73"/>
      <c r="AA513" s="73"/>
      <c r="AB513" s="73"/>
    </row>
    <row r="514" spans="1:28" ht="15.75" customHeight="1">
      <c r="A514" s="73"/>
      <c r="B514" s="73"/>
      <c r="C514" s="73"/>
      <c r="D514" s="73"/>
      <c r="E514" s="73"/>
      <c r="F514" s="590"/>
      <c r="G514" s="591"/>
      <c r="H514" s="988"/>
      <c r="I514" s="73"/>
      <c r="J514" s="73"/>
      <c r="K514" s="74"/>
      <c r="L514" s="74"/>
      <c r="M514" s="989"/>
      <c r="N514" s="74"/>
      <c r="O514" s="74"/>
      <c r="P514" s="74"/>
      <c r="Q514" s="74"/>
      <c r="R514" s="74"/>
      <c r="S514" s="73"/>
      <c r="T514" s="73"/>
      <c r="U514" s="73"/>
      <c r="V514" s="1144"/>
      <c r="W514" s="73"/>
      <c r="X514" s="73"/>
      <c r="Y514" s="73"/>
      <c r="Z514" s="73"/>
      <c r="AA514" s="73"/>
      <c r="AB514" s="73"/>
    </row>
    <row r="515" spans="1:28" ht="15.75" customHeight="1">
      <c r="A515" s="73"/>
      <c r="B515" s="73"/>
      <c r="C515" s="73"/>
      <c r="D515" s="73"/>
      <c r="E515" s="73"/>
      <c r="F515" s="590"/>
      <c r="G515" s="591"/>
      <c r="H515" s="988"/>
      <c r="I515" s="73"/>
      <c r="J515" s="73"/>
      <c r="K515" s="74"/>
      <c r="L515" s="74"/>
      <c r="M515" s="989"/>
      <c r="N515" s="74"/>
      <c r="O515" s="74"/>
      <c r="P515" s="74"/>
      <c r="Q515" s="74"/>
      <c r="R515" s="74"/>
      <c r="S515" s="73"/>
      <c r="T515" s="73"/>
      <c r="U515" s="73"/>
      <c r="V515" s="1144"/>
      <c r="W515" s="73"/>
      <c r="X515" s="73"/>
      <c r="Y515" s="73"/>
      <c r="Z515" s="73"/>
      <c r="AA515" s="73"/>
      <c r="AB515" s="73"/>
    </row>
    <row r="516" spans="1:28" ht="15.75" customHeight="1">
      <c r="A516" s="73"/>
      <c r="B516" s="73"/>
      <c r="C516" s="73"/>
      <c r="D516" s="73"/>
      <c r="E516" s="73"/>
      <c r="F516" s="590"/>
      <c r="G516" s="591"/>
      <c r="H516" s="988"/>
      <c r="I516" s="73"/>
      <c r="J516" s="73"/>
      <c r="K516" s="74"/>
      <c r="L516" s="74"/>
      <c r="M516" s="989"/>
      <c r="N516" s="74"/>
      <c r="O516" s="74"/>
      <c r="P516" s="74"/>
      <c r="Q516" s="74"/>
      <c r="R516" s="74"/>
      <c r="S516" s="73"/>
      <c r="T516" s="73"/>
      <c r="U516" s="73"/>
      <c r="V516" s="1144"/>
      <c r="W516" s="73"/>
      <c r="X516" s="73"/>
      <c r="Y516" s="73"/>
      <c r="Z516" s="73"/>
      <c r="AA516" s="73"/>
      <c r="AB516" s="73"/>
    </row>
    <row r="517" spans="1:28" ht="15.75" customHeight="1">
      <c r="A517" s="73"/>
      <c r="B517" s="73"/>
      <c r="C517" s="73"/>
      <c r="D517" s="73"/>
      <c r="E517" s="73"/>
      <c r="F517" s="590"/>
      <c r="G517" s="591"/>
      <c r="H517" s="988"/>
      <c r="I517" s="73"/>
      <c r="J517" s="73"/>
      <c r="K517" s="74"/>
      <c r="L517" s="74"/>
      <c r="M517" s="989"/>
      <c r="N517" s="74"/>
      <c r="O517" s="74"/>
      <c r="P517" s="74"/>
      <c r="Q517" s="74"/>
      <c r="R517" s="74"/>
      <c r="S517" s="73"/>
      <c r="T517" s="73"/>
      <c r="U517" s="73"/>
      <c r="V517" s="1144"/>
      <c r="W517" s="73"/>
      <c r="X517" s="73"/>
      <c r="Y517" s="73"/>
      <c r="Z517" s="73"/>
      <c r="AA517" s="73"/>
      <c r="AB517" s="73"/>
    </row>
    <row r="518" spans="1:28" ht="15.75" customHeight="1">
      <c r="A518" s="73"/>
      <c r="B518" s="73"/>
      <c r="C518" s="73"/>
      <c r="D518" s="73"/>
      <c r="E518" s="73"/>
      <c r="F518" s="590"/>
      <c r="G518" s="591"/>
      <c r="H518" s="988"/>
      <c r="I518" s="73"/>
      <c r="J518" s="73"/>
      <c r="K518" s="74"/>
      <c r="L518" s="74"/>
      <c r="M518" s="989"/>
      <c r="N518" s="74"/>
      <c r="O518" s="74"/>
      <c r="P518" s="74"/>
      <c r="Q518" s="74"/>
      <c r="R518" s="74"/>
      <c r="S518" s="73"/>
      <c r="T518" s="73"/>
      <c r="U518" s="73"/>
      <c r="V518" s="1144"/>
      <c r="W518" s="73"/>
      <c r="X518" s="73"/>
      <c r="Y518" s="73"/>
      <c r="Z518" s="73"/>
      <c r="AA518" s="73"/>
      <c r="AB518" s="73"/>
    </row>
    <row r="519" spans="1:28" ht="15.75" customHeight="1">
      <c r="A519" s="73"/>
      <c r="B519" s="73"/>
      <c r="C519" s="73"/>
      <c r="D519" s="73"/>
      <c r="E519" s="73"/>
      <c r="F519" s="590"/>
      <c r="G519" s="591"/>
      <c r="H519" s="988"/>
      <c r="I519" s="73"/>
      <c r="J519" s="73"/>
      <c r="K519" s="74"/>
      <c r="L519" s="74"/>
      <c r="M519" s="989"/>
      <c r="N519" s="74"/>
      <c r="O519" s="74"/>
      <c r="P519" s="74"/>
      <c r="Q519" s="74"/>
      <c r="R519" s="74"/>
      <c r="S519" s="73"/>
      <c r="T519" s="73"/>
      <c r="U519" s="73"/>
      <c r="V519" s="1144"/>
      <c r="W519" s="73"/>
      <c r="X519" s="73"/>
      <c r="Y519" s="73"/>
      <c r="Z519" s="73"/>
      <c r="AA519" s="73"/>
      <c r="AB519" s="73"/>
    </row>
    <row r="520" spans="1:28" ht="15.75" customHeight="1">
      <c r="A520" s="73"/>
      <c r="B520" s="73"/>
      <c r="C520" s="73"/>
      <c r="D520" s="73"/>
      <c r="E520" s="73"/>
      <c r="F520" s="590"/>
      <c r="G520" s="591"/>
      <c r="H520" s="988"/>
      <c r="I520" s="73"/>
      <c r="J520" s="73"/>
      <c r="K520" s="74"/>
      <c r="L520" s="74"/>
      <c r="M520" s="989"/>
      <c r="N520" s="74"/>
      <c r="O520" s="74"/>
      <c r="P520" s="74"/>
      <c r="Q520" s="74"/>
      <c r="R520" s="74"/>
      <c r="S520" s="73"/>
      <c r="T520" s="73"/>
      <c r="U520" s="73"/>
      <c r="V520" s="1144"/>
      <c r="W520" s="73"/>
      <c r="X520" s="73"/>
      <c r="Y520" s="73"/>
      <c r="Z520" s="73"/>
      <c r="AA520" s="73"/>
      <c r="AB520" s="73"/>
    </row>
    <row r="521" spans="1:28" ht="15.75" customHeight="1">
      <c r="A521" s="73"/>
      <c r="B521" s="73"/>
      <c r="C521" s="73"/>
      <c r="D521" s="73"/>
      <c r="E521" s="73"/>
      <c r="F521" s="590"/>
      <c r="G521" s="591"/>
      <c r="H521" s="988"/>
      <c r="I521" s="73"/>
      <c r="J521" s="73"/>
      <c r="K521" s="74"/>
      <c r="L521" s="74"/>
      <c r="M521" s="989"/>
      <c r="N521" s="74"/>
      <c r="O521" s="74"/>
      <c r="P521" s="74"/>
      <c r="Q521" s="74"/>
      <c r="R521" s="74"/>
      <c r="S521" s="73"/>
      <c r="T521" s="73"/>
      <c r="U521" s="73"/>
      <c r="V521" s="1144"/>
      <c r="W521" s="73"/>
      <c r="X521" s="73"/>
      <c r="Y521" s="73"/>
      <c r="Z521" s="73"/>
      <c r="AA521" s="73"/>
      <c r="AB521" s="73"/>
    </row>
    <row r="522" spans="1:28" ht="15.75" customHeight="1">
      <c r="A522" s="73"/>
      <c r="B522" s="73"/>
      <c r="C522" s="73"/>
      <c r="D522" s="73"/>
      <c r="E522" s="73"/>
      <c r="F522" s="590"/>
      <c r="G522" s="591"/>
      <c r="H522" s="988"/>
      <c r="I522" s="73"/>
      <c r="J522" s="73"/>
      <c r="K522" s="74"/>
      <c r="L522" s="74"/>
      <c r="M522" s="989"/>
      <c r="N522" s="74"/>
      <c r="O522" s="74"/>
      <c r="P522" s="74"/>
      <c r="Q522" s="74"/>
      <c r="R522" s="74"/>
      <c r="S522" s="73"/>
      <c r="T522" s="73"/>
      <c r="U522" s="73"/>
      <c r="V522" s="1144"/>
      <c r="W522" s="73"/>
      <c r="X522" s="73"/>
      <c r="Y522" s="73"/>
      <c r="Z522" s="73"/>
      <c r="AA522" s="73"/>
      <c r="AB522" s="73"/>
    </row>
    <row r="523" spans="1:28" ht="15.75" customHeight="1">
      <c r="A523" s="73"/>
      <c r="B523" s="73"/>
      <c r="C523" s="73"/>
      <c r="D523" s="73"/>
      <c r="E523" s="73"/>
      <c r="F523" s="590"/>
      <c r="G523" s="591"/>
      <c r="H523" s="988"/>
      <c r="I523" s="73"/>
      <c r="J523" s="73"/>
      <c r="K523" s="74"/>
      <c r="L523" s="74"/>
      <c r="M523" s="989"/>
      <c r="N523" s="74"/>
      <c r="O523" s="74"/>
      <c r="P523" s="74"/>
      <c r="Q523" s="74"/>
      <c r="R523" s="74"/>
      <c r="S523" s="73"/>
      <c r="T523" s="73"/>
      <c r="U523" s="73"/>
      <c r="V523" s="1144"/>
      <c r="W523" s="73"/>
      <c r="X523" s="73"/>
      <c r="Y523" s="73"/>
      <c r="Z523" s="73"/>
      <c r="AA523" s="73"/>
      <c r="AB523" s="73"/>
    </row>
    <row r="524" spans="1:28" ht="15.75" customHeight="1">
      <c r="A524" s="73"/>
      <c r="B524" s="73"/>
      <c r="C524" s="73"/>
      <c r="D524" s="73"/>
      <c r="E524" s="73"/>
      <c r="F524" s="590"/>
      <c r="G524" s="591"/>
      <c r="H524" s="988"/>
      <c r="I524" s="73"/>
      <c r="J524" s="73"/>
      <c r="K524" s="74"/>
      <c r="L524" s="74"/>
      <c r="M524" s="989"/>
      <c r="N524" s="74"/>
      <c r="O524" s="74"/>
      <c r="P524" s="74"/>
      <c r="Q524" s="74"/>
      <c r="R524" s="74"/>
      <c r="S524" s="73"/>
      <c r="T524" s="73"/>
      <c r="U524" s="73"/>
      <c r="V524" s="1144"/>
      <c r="W524" s="73"/>
      <c r="X524" s="73"/>
      <c r="Y524" s="73"/>
      <c r="Z524" s="73"/>
      <c r="AA524" s="73"/>
      <c r="AB524" s="73"/>
    </row>
    <row r="525" spans="1:28" ht="15.75" customHeight="1">
      <c r="A525" s="73"/>
      <c r="B525" s="73"/>
      <c r="C525" s="73"/>
      <c r="D525" s="73"/>
      <c r="E525" s="73"/>
      <c r="F525" s="590"/>
      <c r="G525" s="591"/>
      <c r="H525" s="988"/>
      <c r="I525" s="73"/>
      <c r="J525" s="73"/>
      <c r="K525" s="74"/>
      <c r="L525" s="74"/>
      <c r="M525" s="989"/>
      <c r="N525" s="74"/>
      <c r="O525" s="74"/>
      <c r="P525" s="74"/>
      <c r="Q525" s="74"/>
      <c r="R525" s="74"/>
      <c r="S525" s="73"/>
      <c r="T525" s="73"/>
      <c r="U525" s="73"/>
      <c r="V525" s="1144"/>
      <c r="W525" s="73"/>
      <c r="X525" s="73"/>
      <c r="Y525" s="73"/>
      <c r="Z525" s="73"/>
      <c r="AA525" s="73"/>
      <c r="AB525" s="73"/>
    </row>
    <row r="526" spans="1:28" ht="15.75" customHeight="1">
      <c r="A526" s="73"/>
      <c r="B526" s="73"/>
      <c r="C526" s="73"/>
      <c r="D526" s="73"/>
      <c r="E526" s="73"/>
      <c r="F526" s="590"/>
      <c r="G526" s="591"/>
      <c r="H526" s="988"/>
      <c r="I526" s="73"/>
      <c r="J526" s="73"/>
      <c r="K526" s="74"/>
      <c r="L526" s="74"/>
      <c r="M526" s="989"/>
      <c r="N526" s="74"/>
      <c r="O526" s="74"/>
      <c r="P526" s="74"/>
      <c r="Q526" s="74"/>
      <c r="R526" s="74"/>
      <c r="S526" s="73"/>
      <c r="T526" s="73"/>
      <c r="U526" s="73"/>
      <c r="V526" s="1144"/>
      <c r="W526" s="73"/>
      <c r="X526" s="73"/>
      <c r="Y526" s="73"/>
      <c r="Z526" s="73"/>
      <c r="AA526" s="73"/>
      <c r="AB526" s="73"/>
    </row>
    <row r="527" spans="1:28" ht="15.75" customHeight="1">
      <c r="A527" s="73"/>
      <c r="B527" s="73"/>
      <c r="C527" s="73"/>
      <c r="D527" s="73"/>
      <c r="E527" s="73"/>
      <c r="F527" s="590"/>
      <c r="G527" s="591"/>
      <c r="H527" s="988"/>
      <c r="I527" s="73"/>
      <c r="J527" s="73"/>
      <c r="K527" s="74"/>
      <c r="L527" s="74"/>
      <c r="M527" s="989"/>
      <c r="N527" s="74"/>
      <c r="O527" s="74"/>
      <c r="P527" s="74"/>
      <c r="Q527" s="74"/>
      <c r="R527" s="74"/>
      <c r="S527" s="73"/>
      <c r="T527" s="73"/>
      <c r="U527" s="73"/>
      <c r="V527" s="1144"/>
      <c r="W527" s="73"/>
      <c r="X527" s="73"/>
      <c r="Y527" s="73"/>
      <c r="Z527" s="73"/>
      <c r="AA527" s="73"/>
      <c r="AB527" s="73"/>
    </row>
    <row r="528" spans="1:28" ht="15.75" customHeight="1">
      <c r="A528" s="73"/>
      <c r="B528" s="73"/>
      <c r="C528" s="73"/>
      <c r="D528" s="73"/>
      <c r="E528" s="73"/>
      <c r="F528" s="590"/>
      <c r="G528" s="591"/>
      <c r="H528" s="988"/>
      <c r="I528" s="73"/>
      <c r="J528" s="73"/>
      <c r="K528" s="74"/>
      <c r="L528" s="74"/>
      <c r="M528" s="989"/>
      <c r="N528" s="74"/>
      <c r="O528" s="74"/>
      <c r="P528" s="74"/>
      <c r="Q528" s="74"/>
      <c r="R528" s="74"/>
      <c r="S528" s="73"/>
      <c r="T528" s="73"/>
      <c r="U528" s="73"/>
      <c r="V528" s="1144"/>
      <c r="W528" s="73"/>
      <c r="X528" s="73"/>
      <c r="Y528" s="73"/>
      <c r="Z528" s="73"/>
      <c r="AA528" s="73"/>
      <c r="AB528" s="73"/>
    </row>
    <row r="529" spans="1:28" ht="15.75" customHeight="1">
      <c r="A529" s="73"/>
      <c r="B529" s="73"/>
      <c r="C529" s="73"/>
      <c r="D529" s="73"/>
      <c r="E529" s="73"/>
      <c r="F529" s="590"/>
      <c r="G529" s="591"/>
      <c r="H529" s="988"/>
      <c r="I529" s="73"/>
      <c r="J529" s="73"/>
      <c r="K529" s="74"/>
      <c r="L529" s="74"/>
      <c r="M529" s="989"/>
      <c r="N529" s="74"/>
      <c r="O529" s="74"/>
      <c r="P529" s="74"/>
      <c r="Q529" s="74"/>
      <c r="R529" s="74"/>
      <c r="S529" s="73"/>
      <c r="T529" s="73"/>
      <c r="U529" s="73"/>
      <c r="V529" s="1144"/>
      <c r="W529" s="73"/>
      <c r="X529" s="73"/>
      <c r="Y529" s="73"/>
      <c r="Z529" s="73"/>
      <c r="AA529" s="73"/>
      <c r="AB529" s="73"/>
    </row>
    <row r="530" spans="1:28" ht="15.75" customHeight="1">
      <c r="A530" s="73"/>
      <c r="B530" s="73"/>
      <c r="C530" s="73"/>
      <c r="D530" s="73"/>
      <c r="E530" s="73"/>
      <c r="F530" s="590"/>
      <c r="G530" s="591"/>
      <c r="H530" s="988"/>
      <c r="I530" s="73"/>
      <c r="J530" s="73"/>
      <c r="K530" s="74"/>
      <c r="L530" s="74"/>
      <c r="M530" s="989"/>
      <c r="N530" s="74"/>
      <c r="O530" s="74"/>
      <c r="P530" s="74"/>
      <c r="Q530" s="74"/>
      <c r="R530" s="74"/>
      <c r="S530" s="73"/>
      <c r="T530" s="73"/>
      <c r="U530" s="73"/>
      <c r="V530" s="1144"/>
      <c r="W530" s="73"/>
      <c r="X530" s="73"/>
      <c r="Y530" s="73"/>
      <c r="Z530" s="73"/>
      <c r="AA530" s="73"/>
      <c r="AB530" s="73"/>
    </row>
    <row r="531" spans="1:28" ht="15.75" customHeight="1">
      <c r="A531" s="73"/>
      <c r="B531" s="73"/>
      <c r="C531" s="73"/>
      <c r="D531" s="73"/>
      <c r="E531" s="73"/>
      <c r="F531" s="590"/>
      <c r="G531" s="591"/>
      <c r="H531" s="988"/>
      <c r="I531" s="73"/>
      <c r="J531" s="73"/>
      <c r="K531" s="74"/>
      <c r="L531" s="74"/>
      <c r="M531" s="989"/>
      <c r="N531" s="74"/>
      <c r="O531" s="74"/>
      <c r="P531" s="74"/>
      <c r="Q531" s="74"/>
      <c r="R531" s="74"/>
      <c r="S531" s="73"/>
      <c r="T531" s="73"/>
      <c r="U531" s="73"/>
      <c r="V531" s="1144"/>
      <c r="W531" s="73"/>
      <c r="X531" s="73"/>
      <c r="Y531" s="73"/>
      <c r="Z531" s="73"/>
      <c r="AA531" s="73"/>
      <c r="AB531" s="73"/>
    </row>
    <row r="532" spans="1:28" ht="15.75" customHeight="1">
      <c r="A532" s="73"/>
      <c r="B532" s="73"/>
      <c r="C532" s="73"/>
      <c r="D532" s="73"/>
      <c r="E532" s="73"/>
      <c r="F532" s="590"/>
      <c r="G532" s="591"/>
      <c r="H532" s="988"/>
      <c r="I532" s="73"/>
      <c r="J532" s="73"/>
      <c r="K532" s="74"/>
      <c r="L532" s="74"/>
      <c r="M532" s="989"/>
      <c r="N532" s="74"/>
      <c r="O532" s="74"/>
      <c r="P532" s="74"/>
      <c r="Q532" s="74"/>
      <c r="R532" s="74"/>
      <c r="S532" s="73"/>
      <c r="T532" s="73"/>
      <c r="U532" s="73"/>
      <c r="V532" s="1144"/>
      <c r="W532" s="73"/>
      <c r="X532" s="73"/>
      <c r="Y532" s="73"/>
      <c r="Z532" s="73"/>
      <c r="AA532" s="73"/>
      <c r="AB532" s="73"/>
    </row>
    <row r="533" spans="1:28" ht="15.75" customHeight="1">
      <c r="A533" s="73"/>
      <c r="B533" s="73"/>
      <c r="C533" s="73"/>
      <c r="D533" s="73"/>
      <c r="E533" s="73"/>
      <c r="F533" s="590"/>
      <c r="G533" s="591"/>
      <c r="H533" s="988"/>
      <c r="I533" s="73"/>
      <c r="J533" s="73"/>
      <c r="K533" s="74"/>
      <c r="L533" s="74"/>
      <c r="M533" s="989"/>
      <c r="N533" s="74"/>
      <c r="O533" s="74"/>
      <c r="P533" s="74"/>
      <c r="Q533" s="74"/>
      <c r="R533" s="74"/>
      <c r="S533" s="73"/>
      <c r="T533" s="73"/>
      <c r="U533" s="73"/>
      <c r="V533" s="1144"/>
      <c r="W533" s="73"/>
      <c r="X533" s="73"/>
      <c r="Y533" s="73"/>
      <c r="Z533" s="73"/>
      <c r="AA533" s="73"/>
      <c r="AB533" s="73"/>
    </row>
    <row r="534" spans="1:28" ht="15.75" customHeight="1">
      <c r="A534" s="73"/>
      <c r="B534" s="73"/>
      <c r="C534" s="73"/>
      <c r="D534" s="73"/>
      <c r="E534" s="73"/>
      <c r="F534" s="590"/>
      <c r="G534" s="591"/>
      <c r="H534" s="988"/>
      <c r="I534" s="73"/>
      <c r="J534" s="73"/>
      <c r="K534" s="74"/>
      <c r="L534" s="74"/>
      <c r="M534" s="989"/>
      <c r="N534" s="74"/>
      <c r="O534" s="74"/>
      <c r="P534" s="74"/>
      <c r="Q534" s="74"/>
      <c r="R534" s="74"/>
      <c r="S534" s="73"/>
      <c r="T534" s="73"/>
      <c r="U534" s="73"/>
      <c r="V534" s="1144"/>
      <c r="W534" s="73"/>
      <c r="X534" s="73"/>
      <c r="Y534" s="73"/>
      <c r="Z534" s="73"/>
      <c r="AA534" s="73"/>
      <c r="AB534" s="73"/>
    </row>
    <row r="535" spans="1:28" ht="15.75" customHeight="1">
      <c r="A535" s="73"/>
      <c r="B535" s="73"/>
      <c r="C535" s="73"/>
      <c r="D535" s="73"/>
      <c r="E535" s="73"/>
      <c r="F535" s="590"/>
      <c r="G535" s="591"/>
      <c r="H535" s="988"/>
      <c r="I535" s="73"/>
      <c r="J535" s="73"/>
      <c r="K535" s="74"/>
      <c r="L535" s="74"/>
      <c r="M535" s="989"/>
      <c r="N535" s="74"/>
      <c r="O535" s="74"/>
      <c r="P535" s="74"/>
      <c r="Q535" s="74"/>
      <c r="R535" s="74"/>
      <c r="S535" s="73"/>
      <c r="T535" s="73"/>
      <c r="U535" s="73"/>
      <c r="V535" s="1144"/>
      <c r="W535" s="73"/>
      <c r="X535" s="73"/>
      <c r="Y535" s="73"/>
      <c r="Z535" s="73"/>
      <c r="AA535" s="73"/>
      <c r="AB535" s="73"/>
    </row>
    <row r="536" spans="1:28" ht="15.75" customHeight="1">
      <c r="A536" s="73"/>
      <c r="B536" s="73"/>
      <c r="C536" s="73"/>
      <c r="D536" s="73"/>
      <c r="E536" s="73"/>
      <c r="F536" s="590"/>
      <c r="G536" s="591"/>
      <c r="H536" s="988"/>
      <c r="I536" s="73"/>
      <c r="J536" s="73"/>
      <c r="K536" s="74"/>
      <c r="L536" s="74"/>
      <c r="M536" s="989"/>
      <c r="N536" s="74"/>
      <c r="O536" s="74"/>
      <c r="P536" s="74"/>
      <c r="Q536" s="74"/>
      <c r="R536" s="74"/>
      <c r="S536" s="73"/>
      <c r="T536" s="73"/>
      <c r="U536" s="73"/>
      <c r="V536" s="1144"/>
      <c r="W536" s="73"/>
      <c r="X536" s="73"/>
      <c r="Y536" s="73"/>
      <c r="Z536" s="73"/>
      <c r="AA536" s="73"/>
      <c r="AB536" s="73"/>
    </row>
    <row r="537" spans="1:28" ht="15.75" customHeight="1">
      <c r="A537" s="73"/>
      <c r="B537" s="73"/>
      <c r="C537" s="73"/>
      <c r="D537" s="73"/>
      <c r="E537" s="73"/>
      <c r="F537" s="590"/>
      <c r="G537" s="591"/>
      <c r="H537" s="988"/>
      <c r="I537" s="73"/>
      <c r="J537" s="73"/>
      <c r="K537" s="74"/>
      <c r="L537" s="74"/>
      <c r="M537" s="989"/>
      <c r="N537" s="74"/>
      <c r="O537" s="74"/>
      <c r="P537" s="74"/>
      <c r="Q537" s="74"/>
      <c r="R537" s="74"/>
      <c r="S537" s="73"/>
      <c r="T537" s="73"/>
      <c r="U537" s="73"/>
      <c r="V537" s="1144"/>
      <c r="W537" s="73"/>
      <c r="X537" s="73"/>
      <c r="Y537" s="73"/>
      <c r="Z537" s="73"/>
      <c r="AA537" s="73"/>
      <c r="AB537" s="73"/>
    </row>
    <row r="538" spans="1:28" ht="15.75" customHeight="1">
      <c r="A538" s="73"/>
      <c r="B538" s="73"/>
      <c r="C538" s="73"/>
      <c r="D538" s="73"/>
      <c r="E538" s="73"/>
      <c r="F538" s="590"/>
      <c r="G538" s="591"/>
      <c r="H538" s="988"/>
      <c r="I538" s="73"/>
      <c r="J538" s="73"/>
      <c r="K538" s="74"/>
      <c r="L538" s="74"/>
      <c r="M538" s="989"/>
      <c r="N538" s="74"/>
      <c r="O538" s="74"/>
      <c r="P538" s="74"/>
      <c r="Q538" s="74"/>
      <c r="R538" s="74"/>
      <c r="S538" s="73"/>
      <c r="T538" s="73"/>
      <c r="U538" s="73"/>
      <c r="V538" s="1144"/>
      <c r="W538" s="73"/>
      <c r="X538" s="73"/>
      <c r="Y538" s="73"/>
      <c r="Z538" s="73"/>
      <c r="AA538" s="73"/>
      <c r="AB538" s="73"/>
    </row>
    <row r="539" spans="1:28" ht="15.75" customHeight="1">
      <c r="A539" s="73"/>
      <c r="B539" s="73"/>
      <c r="C539" s="73"/>
      <c r="D539" s="73"/>
      <c r="E539" s="73"/>
      <c r="F539" s="590"/>
      <c r="G539" s="591"/>
      <c r="H539" s="988"/>
      <c r="I539" s="73"/>
      <c r="J539" s="73"/>
      <c r="K539" s="74"/>
      <c r="L539" s="74"/>
      <c r="M539" s="989"/>
      <c r="N539" s="74"/>
      <c r="O539" s="74"/>
      <c r="P539" s="74"/>
      <c r="Q539" s="74"/>
      <c r="R539" s="74"/>
      <c r="S539" s="73"/>
      <c r="T539" s="73"/>
      <c r="U539" s="73"/>
      <c r="V539" s="1144"/>
      <c r="W539" s="73"/>
      <c r="X539" s="73"/>
      <c r="Y539" s="73"/>
      <c r="Z539" s="73"/>
      <c r="AA539" s="73"/>
      <c r="AB539" s="73"/>
    </row>
    <row r="540" spans="1:28" ht="15.75" customHeight="1">
      <c r="A540" s="73"/>
      <c r="B540" s="73"/>
      <c r="C540" s="73"/>
      <c r="D540" s="73"/>
      <c r="E540" s="73"/>
      <c r="F540" s="590"/>
      <c r="G540" s="591"/>
      <c r="H540" s="988"/>
      <c r="I540" s="73"/>
      <c r="J540" s="73"/>
      <c r="K540" s="74"/>
      <c r="L540" s="74"/>
      <c r="M540" s="989"/>
      <c r="N540" s="74"/>
      <c r="O540" s="74"/>
      <c r="P540" s="74"/>
      <c r="Q540" s="74"/>
      <c r="R540" s="74"/>
      <c r="S540" s="73"/>
      <c r="T540" s="73"/>
      <c r="U540" s="73"/>
      <c r="V540" s="1144"/>
      <c r="W540" s="73"/>
      <c r="X540" s="73"/>
      <c r="Y540" s="73"/>
      <c r="Z540" s="73"/>
      <c r="AA540" s="73"/>
      <c r="AB540" s="73"/>
    </row>
    <row r="541" spans="1:28" ht="15.75" customHeight="1">
      <c r="A541" s="73"/>
      <c r="B541" s="73"/>
      <c r="C541" s="73"/>
      <c r="D541" s="73"/>
      <c r="E541" s="73"/>
      <c r="F541" s="590"/>
      <c r="G541" s="591"/>
      <c r="H541" s="988"/>
      <c r="I541" s="73"/>
      <c r="J541" s="73"/>
      <c r="K541" s="74"/>
      <c r="L541" s="74"/>
      <c r="M541" s="989"/>
      <c r="N541" s="74"/>
      <c r="O541" s="74"/>
      <c r="P541" s="74"/>
      <c r="Q541" s="74"/>
      <c r="R541" s="74"/>
      <c r="S541" s="73"/>
      <c r="T541" s="73"/>
      <c r="U541" s="73"/>
      <c r="V541" s="1144"/>
      <c r="W541" s="73"/>
      <c r="X541" s="73"/>
      <c r="Y541" s="73"/>
      <c r="Z541" s="73"/>
      <c r="AA541" s="73"/>
      <c r="AB541" s="73"/>
    </row>
    <row r="542" spans="1:28" ht="15.75" customHeight="1">
      <c r="A542" s="73"/>
      <c r="B542" s="73"/>
      <c r="C542" s="73"/>
      <c r="D542" s="73"/>
      <c r="E542" s="73"/>
      <c r="F542" s="590"/>
      <c r="G542" s="591"/>
      <c r="H542" s="988"/>
      <c r="I542" s="73"/>
      <c r="J542" s="73"/>
      <c r="K542" s="74"/>
      <c r="L542" s="74"/>
      <c r="M542" s="989"/>
      <c r="N542" s="74"/>
      <c r="O542" s="74"/>
      <c r="P542" s="74"/>
      <c r="Q542" s="74"/>
      <c r="R542" s="74"/>
      <c r="S542" s="73"/>
      <c r="T542" s="73"/>
      <c r="U542" s="73"/>
      <c r="V542" s="1144"/>
      <c r="W542" s="73"/>
      <c r="X542" s="73"/>
      <c r="Y542" s="73"/>
      <c r="Z542" s="73"/>
      <c r="AA542" s="73"/>
      <c r="AB542" s="73"/>
    </row>
    <row r="543" spans="1:28" ht="15.75" customHeight="1">
      <c r="A543" s="73"/>
      <c r="B543" s="73"/>
      <c r="C543" s="73"/>
      <c r="D543" s="73"/>
      <c r="E543" s="73"/>
      <c r="F543" s="590"/>
      <c r="G543" s="591"/>
      <c r="H543" s="988"/>
      <c r="I543" s="73"/>
      <c r="J543" s="73"/>
      <c r="K543" s="74"/>
      <c r="L543" s="74"/>
      <c r="M543" s="989"/>
      <c r="N543" s="74"/>
      <c r="O543" s="74"/>
      <c r="P543" s="74"/>
      <c r="Q543" s="74"/>
      <c r="R543" s="74"/>
      <c r="S543" s="73"/>
      <c r="T543" s="73"/>
      <c r="U543" s="73"/>
      <c r="V543" s="1144"/>
      <c r="W543" s="73"/>
      <c r="X543" s="73"/>
      <c r="Y543" s="73"/>
      <c r="Z543" s="73"/>
      <c r="AA543" s="73"/>
      <c r="AB543" s="73"/>
    </row>
    <row r="544" spans="1:28" ht="15.75" customHeight="1">
      <c r="A544" s="73"/>
      <c r="B544" s="73"/>
      <c r="C544" s="73"/>
      <c r="D544" s="73"/>
      <c r="E544" s="73"/>
      <c r="F544" s="590"/>
      <c r="G544" s="591"/>
      <c r="H544" s="988"/>
      <c r="I544" s="73"/>
      <c r="J544" s="73"/>
      <c r="K544" s="74"/>
      <c r="L544" s="74"/>
      <c r="M544" s="989"/>
      <c r="N544" s="74"/>
      <c r="O544" s="74"/>
      <c r="P544" s="74"/>
      <c r="Q544" s="74"/>
      <c r="R544" s="74"/>
      <c r="S544" s="73"/>
      <c r="T544" s="73"/>
      <c r="U544" s="73"/>
      <c r="V544" s="1144"/>
      <c r="W544" s="73"/>
      <c r="X544" s="73"/>
      <c r="Y544" s="73"/>
      <c r="Z544" s="73"/>
      <c r="AA544" s="73"/>
      <c r="AB544" s="73"/>
    </row>
    <row r="545" spans="1:28" ht="15.75" customHeight="1">
      <c r="A545" s="73"/>
      <c r="B545" s="73"/>
      <c r="C545" s="73"/>
      <c r="D545" s="73"/>
      <c r="E545" s="73"/>
      <c r="F545" s="590"/>
      <c r="G545" s="591"/>
      <c r="H545" s="988"/>
      <c r="I545" s="73"/>
      <c r="J545" s="73"/>
      <c r="K545" s="74"/>
      <c r="L545" s="74"/>
      <c r="M545" s="989"/>
      <c r="N545" s="74"/>
      <c r="O545" s="74"/>
      <c r="P545" s="74"/>
      <c r="Q545" s="74"/>
      <c r="R545" s="74"/>
      <c r="S545" s="73"/>
      <c r="T545" s="73"/>
      <c r="U545" s="73"/>
      <c r="V545" s="1144"/>
      <c r="W545" s="73"/>
      <c r="X545" s="73"/>
      <c r="Y545" s="73"/>
      <c r="Z545" s="73"/>
      <c r="AA545" s="73"/>
      <c r="AB545" s="73"/>
    </row>
    <row r="546" spans="1:28" ht="15.75" customHeight="1">
      <c r="A546" s="73"/>
      <c r="B546" s="73"/>
      <c r="C546" s="73"/>
      <c r="D546" s="73"/>
      <c r="E546" s="73"/>
      <c r="F546" s="590"/>
      <c r="G546" s="591"/>
      <c r="H546" s="988"/>
      <c r="I546" s="73"/>
      <c r="J546" s="73"/>
      <c r="K546" s="74"/>
      <c r="L546" s="74"/>
      <c r="M546" s="989"/>
      <c r="N546" s="74"/>
      <c r="O546" s="74"/>
      <c r="P546" s="74"/>
      <c r="Q546" s="74"/>
      <c r="R546" s="74"/>
      <c r="S546" s="73"/>
      <c r="T546" s="73"/>
      <c r="U546" s="73"/>
      <c r="V546" s="1144"/>
      <c r="W546" s="73"/>
      <c r="X546" s="73"/>
      <c r="Y546" s="73"/>
      <c r="Z546" s="73"/>
      <c r="AA546" s="73"/>
      <c r="AB546" s="73"/>
    </row>
    <row r="547" spans="1:28" ht="15.75" customHeight="1">
      <c r="A547" s="73"/>
      <c r="B547" s="73"/>
      <c r="C547" s="73"/>
      <c r="D547" s="73"/>
      <c r="E547" s="73"/>
      <c r="F547" s="590"/>
      <c r="G547" s="591"/>
      <c r="H547" s="988"/>
      <c r="I547" s="73"/>
      <c r="J547" s="73"/>
      <c r="K547" s="74"/>
      <c r="L547" s="74"/>
      <c r="M547" s="989"/>
      <c r="N547" s="74"/>
      <c r="O547" s="74"/>
      <c r="P547" s="74"/>
      <c r="Q547" s="74"/>
      <c r="R547" s="74"/>
      <c r="S547" s="73"/>
      <c r="T547" s="73"/>
      <c r="U547" s="73"/>
      <c r="V547" s="1144"/>
      <c r="W547" s="73"/>
      <c r="X547" s="73"/>
      <c r="Y547" s="73"/>
      <c r="Z547" s="73"/>
      <c r="AA547" s="73"/>
      <c r="AB547" s="73"/>
    </row>
    <row r="548" spans="1:28" ht="15.75" customHeight="1">
      <c r="A548" s="73"/>
      <c r="B548" s="73"/>
      <c r="C548" s="73"/>
      <c r="D548" s="73"/>
      <c r="E548" s="73"/>
      <c r="F548" s="590"/>
      <c r="G548" s="591"/>
      <c r="H548" s="988"/>
      <c r="I548" s="73"/>
      <c r="J548" s="73"/>
      <c r="K548" s="74"/>
      <c r="L548" s="74"/>
      <c r="M548" s="989"/>
      <c r="N548" s="74"/>
      <c r="O548" s="74"/>
      <c r="P548" s="74"/>
      <c r="Q548" s="74"/>
      <c r="R548" s="74"/>
      <c r="S548" s="73"/>
      <c r="T548" s="73"/>
      <c r="U548" s="73"/>
      <c r="V548" s="1144"/>
      <c r="W548" s="73"/>
      <c r="X548" s="73"/>
      <c r="Y548" s="73"/>
      <c r="Z548" s="73"/>
      <c r="AA548" s="73"/>
      <c r="AB548" s="73"/>
    </row>
    <row r="549" spans="1:28" ht="15.75" customHeight="1">
      <c r="A549" s="73"/>
      <c r="B549" s="73"/>
      <c r="C549" s="73"/>
      <c r="D549" s="73"/>
      <c r="E549" s="73"/>
      <c r="F549" s="590"/>
      <c r="G549" s="591"/>
      <c r="H549" s="988"/>
      <c r="I549" s="73"/>
      <c r="J549" s="73"/>
      <c r="K549" s="74"/>
      <c r="L549" s="74"/>
      <c r="M549" s="989"/>
      <c r="N549" s="74"/>
      <c r="O549" s="74"/>
      <c r="P549" s="74"/>
      <c r="Q549" s="74"/>
      <c r="R549" s="74"/>
      <c r="S549" s="73"/>
      <c r="T549" s="73"/>
      <c r="U549" s="73"/>
      <c r="V549" s="1144"/>
      <c r="W549" s="73"/>
      <c r="X549" s="73"/>
      <c r="Y549" s="73"/>
      <c r="Z549" s="73"/>
      <c r="AA549" s="73"/>
      <c r="AB549" s="73"/>
    </row>
    <row r="550" spans="1:28" ht="15.75" customHeight="1">
      <c r="A550" s="73"/>
      <c r="B550" s="73"/>
      <c r="C550" s="73"/>
      <c r="D550" s="73"/>
      <c r="E550" s="73"/>
      <c r="F550" s="590"/>
      <c r="G550" s="591"/>
      <c r="H550" s="988"/>
      <c r="I550" s="73"/>
      <c r="J550" s="73"/>
      <c r="K550" s="74"/>
      <c r="L550" s="74"/>
      <c r="M550" s="989"/>
      <c r="N550" s="74"/>
      <c r="O550" s="74"/>
      <c r="P550" s="74"/>
      <c r="Q550" s="74"/>
      <c r="R550" s="74"/>
      <c r="S550" s="73"/>
      <c r="T550" s="73"/>
      <c r="U550" s="73"/>
      <c r="V550" s="1144"/>
      <c r="W550" s="73"/>
      <c r="X550" s="73"/>
      <c r="Y550" s="73"/>
      <c r="Z550" s="73"/>
      <c r="AA550" s="73"/>
      <c r="AB550" s="73"/>
    </row>
    <row r="551" spans="1:28" ht="15.75" customHeight="1">
      <c r="A551" s="73"/>
      <c r="B551" s="73"/>
      <c r="C551" s="73"/>
      <c r="D551" s="73"/>
      <c r="E551" s="73"/>
      <c r="F551" s="590"/>
      <c r="G551" s="591"/>
      <c r="H551" s="988"/>
      <c r="I551" s="73"/>
      <c r="J551" s="73"/>
      <c r="K551" s="74"/>
      <c r="L551" s="74"/>
      <c r="M551" s="989"/>
      <c r="N551" s="74"/>
      <c r="O551" s="74"/>
      <c r="P551" s="74"/>
      <c r="Q551" s="74"/>
      <c r="R551" s="74"/>
      <c r="S551" s="73"/>
      <c r="T551" s="73"/>
      <c r="U551" s="73"/>
      <c r="V551" s="1144"/>
      <c r="W551" s="73"/>
      <c r="X551" s="73"/>
      <c r="Y551" s="73"/>
      <c r="Z551" s="73"/>
      <c r="AA551" s="73"/>
      <c r="AB551" s="73"/>
    </row>
    <row r="552" spans="1:28" ht="15.75" customHeight="1">
      <c r="A552" s="73"/>
      <c r="B552" s="73"/>
      <c r="C552" s="73"/>
      <c r="D552" s="73"/>
      <c r="E552" s="73"/>
      <c r="F552" s="590"/>
      <c r="G552" s="591"/>
      <c r="H552" s="988"/>
      <c r="I552" s="73"/>
      <c r="J552" s="73"/>
      <c r="K552" s="74"/>
      <c r="L552" s="74"/>
      <c r="M552" s="989"/>
      <c r="N552" s="74"/>
      <c r="O552" s="74"/>
      <c r="P552" s="74"/>
      <c r="Q552" s="74"/>
      <c r="R552" s="74"/>
      <c r="S552" s="73"/>
      <c r="T552" s="73"/>
      <c r="U552" s="73"/>
      <c r="V552" s="1144"/>
      <c r="W552" s="73"/>
      <c r="X552" s="73"/>
      <c r="Y552" s="73"/>
      <c r="Z552" s="73"/>
      <c r="AA552" s="73"/>
      <c r="AB552" s="73"/>
    </row>
    <row r="553" spans="1:28" ht="15.75" customHeight="1">
      <c r="A553" s="73"/>
      <c r="B553" s="73"/>
      <c r="C553" s="73"/>
      <c r="D553" s="73"/>
      <c r="E553" s="73"/>
      <c r="F553" s="590"/>
      <c r="G553" s="591"/>
      <c r="H553" s="988"/>
      <c r="I553" s="73"/>
      <c r="J553" s="73"/>
      <c r="K553" s="74"/>
      <c r="L553" s="74"/>
      <c r="M553" s="989"/>
      <c r="N553" s="74"/>
      <c r="O553" s="74"/>
      <c r="P553" s="74"/>
      <c r="Q553" s="74"/>
      <c r="R553" s="74"/>
      <c r="S553" s="73"/>
      <c r="T553" s="73"/>
      <c r="U553" s="73"/>
      <c r="V553" s="1144"/>
      <c r="W553" s="73"/>
      <c r="X553" s="73"/>
      <c r="Y553" s="73"/>
      <c r="Z553" s="73"/>
      <c r="AA553" s="73"/>
      <c r="AB553" s="73"/>
    </row>
    <row r="554" spans="1:28" ht="15.75" customHeight="1">
      <c r="A554" s="73"/>
      <c r="B554" s="73"/>
      <c r="C554" s="73"/>
      <c r="D554" s="73"/>
      <c r="E554" s="73"/>
      <c r="F554" s="590"/>
      <c r="G554" s="591"/>
      <c r="H554" s="988"/>
      <c r="I554" s="73"/>
      <c r="J554" s="73"/>
      <c r="K554" s="74"/>
      <c r="L554" s="74"/>
      <c r="M554" s="989"/>
      <c r="N554" s="74"/>
      <c r="O554" s="74"/>
      <c r="P554" s="74"/>
      <c r="Q554" s="74"/>
      <c r="R554" s="74"/>
      <c r="S554" s="73"/>
      <c r="T554" s="73"/>
      <c r="U554" s="73"/>
      <c r="V554" s="1144"/>
      <c r="W554" s="73"/>
      <c r="X554" s="73"/>
      <c r="Y554" s="73"/>
      <c r="Z554" s="73"/>
      <c r="AA554" s="73"/>
      <c r="AB554" s="73"/>
    </row>
    <row r="555" spans="1:28" ht="15.75" customHeight="1">
      <c r="A555" s="73"/>
      <c r="B555" s="73"/>
      <c r="C555" s="73"/>
      <c r="D555" s="73"/>
      <c r="E555" s="73"/>
      <c r="F555" s="590"/>
      <c r="G555" s="591"/>
      <c r="H555" s="988"/>
      <c r="I555" s="73"/>
      <c r="J555" s="73"/>
      <c r="K555" s="74"/>
      <c r="L555" s="74"/>
      <c r="M555" s="989"/>
      <c r="N555" s="74"/>
      <c r="O555" s="74"/>
      <c r="P555" s="74"/>
      <c r="Q555" s="74"/>
      <c r="R555" s="74"/>
      <c r="S555" s="73"/>
      <c r="T555" s="73"/>
      <c r="U555" s="73"/>
      <c r="V555" s="1144"/>
      <c r="W555" s="73"/>
      <c r="X555" s="73"/>
      <c r="Y555" s="73"/>
      <c r="Z555" s="73"/>
      <c r="AA555" s="73"/>
      <c r="AB555" s="73"/>
    </row>
    <row r="556" spans="1:28" ht="15.75" customHeight="1">
      <c r="A556" s="73"/>
      <c r="B556" s="73"/>
      <c r="C556" s="73"/>
      <c r="D556" s="73"/>
      <c r="E556" s="73"/>
      <c r="F556" s="590"/>
      <c r="G556" s="591"/>
      <c r="H556" s="988"/>
      <c r="I556" s="73"/>
      <c r="J556" s="73"/>
      <c r="K556" s="74"/>
      <c r="L556" s="74"/>
      <c r="M556" s="989"/>
      <c r="N556" s="74"/>
      <c r="O556" s="74"/>
      <c r="P556" s="74"/>
      <c r="Q556" s="74"/>
      <c r="R556" s="74"/>
      <c r="S556" s="73"/>
      <c r="T556" s="73"/>
      <c r="U556" s="73"/>
      <c r="V556" s="1144"/>
      <c r="W556" s="73"/>
      <c r="X556" s="73"/>
      <c r="Y556" s="73"/>
      <c r="Z556" s="73"/>
      <c r="AA556" s="73"/>
      <c r="AB556" s="73"/>
    </row>
    <row r="557" spans="1:28" ht="15.75" customHeight="1">
      <c r="A557" s="73"/>
      <c r="B557" s="73"/>
      <c r="C557" s="73"/>
      <c r="D557" s="73"/>
      <c r="E557" s="73"/>
      <c r="F557" s="590"/>
      <c r="G557" s="591"/>
      <c r="H557" s="988"/>
      <c r="I557" s="73"/>
      <c r="J557" s="73"/>
      <c r="K557" s="74"/>
      <c r="L557" s="74"/>
      <c r="M557" s="989"/>
      <c r="N557" s="74"/>
      <c r="O557" s="74"/>
      <c r="P557" s="74"/>
      <c r="Q557" s="74"/>
      <c r="R557" s="74"/>
      <c r="S557" s="73"/>
      <c r="T557" s="73"/>
      <c r="U557" s="73"/>
      <c r="V557" s="1144"/>
      <c r="W557" s="73"/>
      <c r="X557" s="73"/>
      <c r="Y557" s="73"/>
      <c r="Z557" s="73"/>
      <c r="AA557" s="73"/>
      <c r="AB557" s="73"/>
    </row>
    <row r="558" spans="1:28" ht="15.75" customHeight="1">
      <c r="A558" s="73"/>
      <c r="B558" s="73"/>
      <c r="C558" s="73"/>
      <c r="D558" s="73"/>
      <c r="E558" s="73"/>
      <c r="F558" s="590"/>
      <c r="G558" s="591"/>
      <c r="H558" s="988"/>
      <c r="I558" s="73"/>
      <c r="J558" s="73"/>
      <c r="K558" s="74"/>
      <c r="L558" s="74"/>
      <c r="M558" s="989"/>
      <c r="N558" s="74"/>
      <c r="O558" s="74"/>
      <c r="P558" s="74"/>
      <c r="Q558" s="74"/>
      <c r="R558" s="74"/>
      <c r="S558" s="73"/>
      <c r="T558" s="73"/>
      <c r="U558" s="73"/>
      <c r="V558" s="1144"/>
      <c r="W558" s="73"/>
      <c r="X558" s="73"/>
      <c r="Y558" s="73"/>
      <c r="Z558" s="73"/>
      <c r="AA558" s="73"/>
      <c r="AB558" s="73"/>
    </row>
    <row r="559" spans="1:28" ht="15.75" customHeight="1">
      <c r="A559" s="73"/>
      <c r="B559" s="73"/>
      <c r="C559" s="73"/>
      <c r="D559" s="73"/>
      <c r="E559" s="73"/>
      <c r="F559" s="590"/>
      <c r="G559" s="591"/>
      <c r="H559" s="988"/>
      <c r="I559" s="73"/>
      <c r="J559" s="73"/>
      <c r="K559" s="74"/>
      <c r="L559" s="74"/>
      <c r="M559" s="989"/>
      <c r="N559" s="74"/>
      <c r="O559" s="74"/>
      <c r="P559" s="74"/>
      <c r="Q559" s="74"/>
      <c r="R559" s="74"/>
      <c r="S559" s="73"/>
      <c r="T559" s="73"/>
      <c r="U559" s="73"/>
      <c r="V559" s="1144"/>
      <c r="W559" s="73"/>
      <c r="X559" s="73"/>
      <c r="Y559" s="73"/>
      <c r="Z559" s="73"/>
      <c r="AA559" s="73"/>
      <c r="AB559" s="73"/>
    </row>
    <row r="560" spans="1:28" ht="15.75" customHeight="1">
      <c r="A560" s="73"/>
      <c r="B560" s="73"/>
      <c r="C560" s="73"/>
      <c r="D560" s="73"/>
      <c r="E560" s="73"/>
      <c r="F560" s="590"/>
      <c r="G560" s="591"/>
      <c r="H560" s="988"/>
      <c r="I560" s="73"/>
      <c r="J560" s="73"/>
      <c r="K560" s="74"/>
      <c r="L560" s="74"/>
      <c r="M560" s="989"/>
      <c r="N560" s="74"/>
      <c r="O560" s="74"/>
      <c r="P560" s="74"/>
      <c r="Q560" s="74"/>
      <c r="R560" s="74"/>
      <c r="S560" s="73"/>
      <c r="T560" s="73"/>
      <c r="U560" s="73"/>
      <c r="V560" s="1144"/>
      <c r="W560" s="73"/>
      <c r="X560" s="73"/>
      <c r="Y560" s="73"/>
      <c r="Z560" s="73"/>
      <c r="AA560" s="73"/>
      <c r="AB560" s="73"/>
    </row>
    <row r="561" spans="1:28" ht="15.75" customHeight="1">
      <c r="A561" s="73"/>
      <c r="B561" s="73"/>
      <c r="C561" s="73"/>
      <c r="D561" s="73"/>
      <c r="E561" s="73"/>
      <c r="F561" s="590"/>
      <c r="G561" s="591"/>
      <c r="H561" s="988"/>
      <c r="I561" s="73"/>
      <c r="J561" s="73"/>
      <c r="K561" s="74"/>
      <c r="L561" s="74"/>
      <c r="M561" s="989"/>
      <c r="N561" s="74"/>
      <c r="O561" s="74"/>
      <c r="P561" s="74"/>
      <c r="Q561" s="74"/>
      <c r="R561" s="74"/>
      <c r="S561" s="73"/>
      <c r="T561" s="73"/>
      <c r="U561" s="73"/>
      <c r="V561" s="1144"/>
      <c r="W561" s="73"/>
      <c r="X561" s="73"/>
      <c r="Y561" s="73"/>
      <c r="Z561" s="73"/>
      <c r="AA561" s="73"/>
      <c r="AB561" s="73"/>
    </row>
    <row r="562" spans="1:28" ht="15.75" customHeight="1">
      <c r="A562" s="73"/>
      <c r="B562" s="73"/>
      <c r="C562" s="73"/>
      <c r="D562" s="73"/>
      <c r="E562" s="73"/>
      <c r="F562" s="590"/>
      <c r="G562" s="591"/>
      <c r="H562" s="988"/>
      <c r="I562" s="73"/>
      <c r="J562" s="73"/>
      <c r="K562" s="74"/>
      <c r="L562" s="74"/>
      <c r="M562" s="989"/>
      <c r="N562" s="74"/>
      <c r="O562" s="74"/>
      <c r="P562" s="74"/>
      <c r="Q562" s="74"/>
      <c r="R562" s="74"/>
      <c r="S562" s="73"/>
      <c r="T562" s="73"/>
      <c r="U562" s="73"/>
      <c r="V562" s="1144"/>
      <c r="W562" s="73"/>
      <c r="X562" s="73"/>
      <c r="Y562" s="73"/>
      <c r="Z562" s="73"/>
      <c r="AA562" s="73"/>
      <c r="AB562" s="73"/>
    </row>
    <row r="563" spans="1:28" ht="15.75" customHeight="1">
      <c r="A563" s="73"/>
      <c r="B563" s="73"/>
      <c r="C563" s="73"/>
      <c r="D563" s="73"/>
      <c r="E563" s="73"/>
      <c r="F563" s="590"/>
      <c r="G563" s="591"/>
      <c r="H563" s="988"/>
      <c r="I563" s="73"/>
      <c r="J563" s="73"/>
      <c r="K563" s="74"/>
      <c r="L563" s="74"/>
      <c r="M563" s="989"/>
      <c r="N563" s="74"/>
      <c r="O563" s="74"/>
      <c r="P563" s="74"/>
      <c r="Q563" s="74"/>
      <c r="R563" s="74"/>
      <c r="S563" s="73"/>
      <c r="T563" s="73"/>
      <c r="U563" s="73"/>
      <c r="V563" s="1144"/>
      <c r="W563" s="73"/>
      <c r="X563" s="73"/>
      <c r="Y563" s="73"/>
      <c r="Z563" s="73"/>
      <c r="AA563" s="73"/>
      <c r="AB563" s="73"/>
    </row>
    <row r="564" spans="1:28" ht="15.75" customHeight="1">
      <c r="A564" s="73"/>
      <c r="B564" s="73"/>
      <c r="C564" s="73"/>
      <c r="D564" s="73"/>
      <c r="E564" s="73"/>
      <c r="F564" s="590"/>
      <c r="G564" s="591"/>
      <c r="H564" s="988"/>
      <c r="I564" s="73"/>
      <c r="J564" s="73"/>
      <c r="K564" s="74"/>
      <c r="L564" s="74"/>
      <c r="M564" s="989"/>
      <c r="N564" s="74"/>
      <c r="O564" s="74"/>
      <c r="P564" s="74"/>
      <c r="Q564" s="74"/>
      <c r="R564" s="74"/>
      <c r="S564" s="73"/>
      <c r="T564" s="73"/>
      <c r="U564" s="73"/>
      <c r="V564" s="1144"/>
      <c r="W564" s="73"/>
      <c r="X564" s="73"/>
      <c r="Y564" s="73"/>
      <c r="Z564" s="73"/>
      <c r="AA564" s="73"/>
      <c r="AB564" s="73"/>
    </row>
    <row r="565" spans="1:28" ht="15.75" customHeight="1">
      <c r="A565" s="73"/>
      <c r="B565" s="73"/>
      <c r="C565" s="73"/>
      <c r="D565" s="73"/>
      <c r="E565" s="73"/>
      <c r="F565" s="590"/>
      <c r="G565" s="591"/>
      <c r="H565" s="988"/>
      <c r="I565" s="73"/>
      <c r="J565" s="73"/>
      <c r="K565" s="74"/>
      <c r="L565" s="74"/>
      <c r="M565" s="989"/>
      <c r="N565" s="74"/>
      <c r="O565" s="74"/>
      <c r="P565" s="74"/>
      <c r="Q565" s="74"/>
      <c r="R565" s="74"/>
      <c r="S565" s="73"/>
      <c r="T565" s="73"/>
      <c r="U565" s="73"/>
      <c r="V565" s="1144"/>
      <c r="W565" s="73"/>
      <c r="X565" s="73"/>
      <c r="Y565" s="73"/>
      <c r="Z565" s="73"/>
      <c r="AA565" s="73"/>
      <c r="AB565" s="73"/>
    </row>
    <row r="566" spans="1:28" ht="15.75" customHeight="1">
      <c r="A566" s="73"/>
      <c r="B566" s="73"/>
      <c r="C566" s="73"/>
      <c r="D566" s="73"/>
      <c r="E566" s="73"/>
      <c r="F566" s="590"/>
      <c r="G566" s="591"/>
      <c r="H566" s="988"/>
      <c r="I566" s="73"/>
      <c r="J566" s="73"/>
      <c r="K566" s="74"/>
      <c r="L566" s="74"/>
      <c r="M566" s="989"/>
      <c r="N566" s="74"/>
      <c r="O566" s="74"/>
      <c r="P566" s="74"/>
      <c r="Q566" s="74"/>
      <c r="R566" s="74"/>
      <c r="S566" s="73"/>
      <c r="T566" s="73"/>
      <c r="U566" s="73"/>
      <c r="V566" s="1144"/>
      <c r="W566" s="73"/>
      <c r="X566" s="73"/>
      <c r="Y566" s="73"/>
      <c r="Z566" s="73"/>
      <c r="AA566" s="73"/>
      <c r="AB566" s="73"/>
    </row>
    <row r="567" spans="1:28" ht="15.75" customHeight="1">
      <c r="A567" s="73"/>
      <c r="B567" s="73"/>
      <c r="C567" s="73"/>
      <c r="D567" s="73"/>
      <c r="E567" s="73"/>
      <c r="F567" s="590"/>
      <c r="G567" s="591"/>
      <c r="H567" s="988"/>
      <c r="I567" s="73"/>
      <c r="J567" s="73"/>
      <c r="K567" s="74"/>
      <c r="L567" s="74"/>
      <c r="M567" s="989"/>
      <c r="N567" s="74"/>
      <c r="O567" s="74"/>
      <c r="P567" s="74"/>
      <c r="Q567" s="74"/>
      <c r="R567" s="74"/>
      <c r="S567" s="73"/>
      <c r="T567" s="73"/>
      <c r="U567" s="73"/>
      <c r="V567" s="1144"/>
      <c r="W567" s="73"/>
      <c r="X567" s="73"/>
      <c r="Y567" s="73"/>
      <c r="Z567" s="73"/>
      <c r="AA567" s="73"/>
      <c r="AB567" s="73"/>
    </row>
    <row r="568" spans="1:28" ht="15.75" customHeight="1">
      <c r="A568" s="73"/>
      <c r="B568" s="73"/>
      <c r="C568" s="73"/>
      <c r="D568" s="73"/>
      <c r="E568" s="73"/>
      <c r="F568" s="590"/>
      <c r="G568" s="591"/>
      <c r="H568" s="988"/>
      <c r="I568" s="73"/>
      <c r="J568" s="73"/>
      <c r="K568" s="74"/>
      <c r="L568" s="74"/>
      <c r="M568" s="989"/>
      <c r="N568" s="74"/>
      <c r="O568" s="74"/>
      <c r="P568" s="74"/>
      <c r="Q568" s="74"/>
      <c r="R568" s="74"/>
      <c r="S568" s="73"/>
      <c r="T568" s="73"/>
      <c r="U568" s="73"/>
      <c r="V568" s="1144"/>
      <c r="W568" s="73"/>
      <c r="X568" s="73"/>
      <c r="Y568" s="73"/>
      <c r="Z568" s="73"/>
      <c r="AA568" s="73"/>
      <c r="AB568" s="73"/>
    </row>
    <row r="569" spans="1:28" ht="15.75" customHeight="1">
      <c r="A569" s="73"/>
      <c r="B569" s="73"/>
      <c r="C569" s="73"/>
      <c r="D569" s="73"/>
      <c r="E569" s="73"/>
      <c r="F569" s="590"/>
      <c r="G569" s="591"/>
      <c r="H569" s="988"/>
      <c r="I569" s="73"/>
      <c r="J569" s="73"/>
      <c r="K569" s="74"/>
      <c r="L569" s="74"/>
      <c r="M569" s="989"/>
      <c r="N569" s="74"/>
      <c r="O569" s="74"/>
      <c r="P569" s="74"/>
      <c r="Q569" s="74"/>
      <c r="R569" s="74"/>
      <c r="S569" s="73"/>
      <c r="T569" s="73"/>
      <c r="U569" s="73"/>
      <c r="V569" s="1144"/>
      <c r="W569" s="73"/>
      <c r="X569" s="73"/>
      <c r="Y569" s="73"/>
      <c r="Z569" s="73"/>
      <c r="AA569" s="73"/>
      <c r="AB569" s="73"/>
    </row>
    <row r="570" spans="1:28" ht="15.75" customHeight="1">
      <c r="A570" s="73"/>
      <c r="B570" s="73"/>
      <c r="C570" s="73"/>
      <c r="D570" s="73"/>
      <c r="E570" s="73"/>
      <c r="F570" s="590"/>
      <c r="G570" s="591"/>
      <c r="H570" s="988"/>
      <c r="I570" s="73"/>
      <c r="J570" s="73"/>
      <c r="K570" s="74"/>
      <c r="L570" s="74"/>
      <c r="M570" s="989"/>
      <c r="N570" s="74"/>
      <c r="O570" s="74"/>
      <c r="P570" s="74"/>
      <c r="Q570" s="74"/>
      <c r="R570" s="74"/>
      <c r="S570" s="73"/>
      <c r="T570" s="73"/>
      <c r="U570" s="73"/>
      <c r="V570" s="1144"/>
      <c r="W570" s="73"/>
      <c r="X570" s="73"/>
      <c r="Y570" s="73"/>
      <c r="Z570" s="73"/>
      <c r="AA570" s="73"/>
      <c r="AB570" s="73"/>
    </row>
    <row r="571" spans="1:28" ht="15.75" customHeight="1">
      <c r="A571" s="73"/>
      <c r="B571" s="73"/>
      <c r="C571" s="73"/>
      <c r="D571" s="73"/>
      <c r="E571" s="73"/>
      <c r="F571" s="590"/>
      <c r="G571" s="591"/>
      <c r="H571" s="988"/>
      <c r="I571" s="73"/>
      <c r="J571" s="73"/>
      <c r="K571" s="74"/>
      <c r="L571" s="74"/>
      <c r="M571" s="989"/>
      <c r="N571" s="74"/>
      <c r="O571" s="74"/>
      <c r="P571" s="74"/>
      <c r="Q571" s="74"/>
      <c r="R571" s="74"/>
      <c r="S571" s="73"/>
      <c r="T571" s="73"/>
      <c r="U571" s="73"/>
      <c r="V571" s="1144"/>
      <c r="W571" s="73"/>
      <c r="X571" s="73"/>
      <c r="Y571" s="73"/>
      <c r="Z571" s="73"/>
      <c r="AA571" s="73"/>
      <c r="AB571" s="73"/>
    </row>
    <row r="572" spans="1:28" ht="15.75" customHeight="1">
      <c r="A572" s="73"/>
      <c r="B572" s="73"/>
      <c r="C572" s="73"/>
      <c r="D572" s="73"/>
      <c r="E572" s="73"/>
      <c r="F572" s="590"/>
      <c r="G572" s="591"/>
      <c r="H572" s="988"/>
      <c r="I572" s="73"/>
      <c r="J572" s="73"/>
      <c r="K572" s="74"/>
      <c r="L572" s="74"/>
      <c r="M572" s="989"/>
      <c r="N572" s="74"/>
      <c r="O572" s="74"/>
      <c r="P572" s="74"/>
      <c r="Q572" s="74"/>
      <c r="R572" s="74"/>
      <c r="S572" s="73"/>
      <c r="T572" s="73"/>
      <c r="U572" s="73"/>
      <c r="V572" s="1144"/>
      <c r="W572" s="73"/>
      <c r="X572" s="73"/>
      <c r="Y572" s="73"/>
      <c r="Z572" s="73"/>
      <c r="AA572" s="73"/>
      <c r="AB572" s="73"/>
    </row>
    <row r="573" spans="1:28" ht="15.75" customHeight="1">
      <c r="A573" s="73"/>
      <c r="B573" s="73"/>
      <c r="C573" s="73"/>
      <c r="D573" s="73"/>
      <c r="E573" s="73"/>
      <c r="F573" s="590"/>
      <c r="G573" s="591"/>
      <c r="H573" s="988"/>
      <c r="I573" s="73"/>
      <c r="J573" s="73"/>
      <c r="K573" s="74"/>
      <c r="L573" s="74"/>
      <c r="M573" s="989"/>
      <c r="N573" s="74"/>
      <c r="O573" s="74"/>
      <c r="P573" s="74"/>
      <c r="Q573" s="74"/>
      <c r="R573" s="74"/>
      <c r="S573" s="73"/>
      <c r="T573" s="73"/>
      <c r="U573" s="73"/>
      <c r="V573" s="1144"/>
      <c r="W573" s="73"/>
      <c r="X573" s="73"/>
      <c r="Y573" s="73"/>
      <c r="Z573" s="73"/>
      <c r="AA573" s="73"/>
      <c r="AB573" s="73"/>
    </row>
    <row r="574" spans="1:28" ht="15.75" customHeight="1">
      <c r="A574" s="73"/>
      <c r="B574" s="73"/>
      <c r="C574" s="73"/>
      <c r="D574" s="73"/>
      <c r="E574" s="73"/>
      <c r="F574" s="590"/>
      <c r="G574" s="591"/>
      <c r="H574" s="988"/>
      <c r="I574" s="73"/>
      <c r="J574" s="73"/>
      <c r="K574" s="74"/>
      <c r="L574" s="74"/>
      <c r="M574" s="989"/>
      <c r="N574" s="74"/>
      <c r="O574" s="74"/>
      <c r="P574" s="74"/>
      <c r="Q574" s="74"/>
      <c r="R574" s="74"/>
      <c r="S574" s="73"/>
      <c r="T574" s="73"/>
      <c r="U574" s="73"/>
      <c r="V574" s="1144"/>
      <c r="W574" s="73"/>
      <c r="X574" s="73"/>
      <c r="Y574" s="73"/>
      <c r="Z574" s="73"/>
      <c r="AA574" s="73"/>
      <c r="AB574" s="73"/>
    </row>
    <row r="575" spans="1:28" ht="15.75" customHeight="1">
      <c r="A575" s="73"/>
      <c r="B575" s="73"/>
      <c r="C575" s="73"/>
      <c r="D575" s="73"/>
      <c r="E575" s="73"/>
      <c r="F575" s="590"/>
      <c r="G575" s="591"/>
      <c r="H575" s="988"/>
      <c r="I575" s="73"/>
      <c r="J575" s="73"/>
      <c r="K575" s="74"/>
      <c r="L575" s="74"/>
      <c r="M575" s="989"/>
      <c r="N575" s="74"/>
      <c r="O575" s="74"/>
      <c r="P575" s="74"/>
      <c r="Q575" s="74"/>
      <c r="R575" s="74"/>
      <c r="S575" s="73"/>
      <c r="T575" s="73"/>
      <c r="U575" s="73"/>
      <c r="V575" s="1144"/>
      <c r="W575" s="73"/>
      <c r="X575" s="73"/>
      <c r="Y575" s="73"/>
      <c r="Z575" s="73"/>
      <c r="AA575" s="73"/>
      <c r="AB575" s="73"/>
    </row>
    <row r="576" spans="1:28" ht="15.75" customHeight="1">
      <c r="A576" s="73"/>
      <c r="B576" s="73"/>
      <c r="C576" s="73"/>
      <c r="D576" s="73"/>
      <c r="E576" s="73"/>
      <c r="F576" s="590"/>
      <c r="G576" s="591"/>
      <c r="H576" s="988"/>
      <c r="I576" s="73"/>
      <c r="J576" s="73"/>
      <c r="K576" s="74"/>
      <c r="L576" s="74"/>
      <c r="M576" s="989"/>
      <c r="N576" s="74"/>
      <c r="O576" s="74"/>
      <c r="P576" s="74"/>
      <c r="Q576" s="74"/>
      <c r="R576" s="74"/>
      <c r="S576" s="73"/>
      <c r="T576" s="73"/>
      <c r="U576" s="73"/>
      <c r="V576" s="1144"/>
      <c r="W576" s="73"/>
      <c r="X576" s="73"/>
      <c r="Y576" s="73"/>
      <c r="Z576" s="73"/>
      <c r="AA576" s="73"/>
      <c r="AB576" s="73"/>
    </row>
    <row r="577" spans="1:28" ht="15.75" customHeight="1">
      <c r="A577" s="73"/>
      <c r="B577" s="73"/>
      <c r="C577" s="73"/>
      <c r="D577" s="73"/>
      <c r="E577" s="73"/>
      <c r="F577" s="590"/>
      <c r="G577" s="591"/>
      <c r="H577" s="988"/>
      <c r="I577" s="73"/>
      <c r="J577" s="73"/>
      <c r="K577" s="74"/>
      <c r="L577" s="74"/>
      <c r="M577" s="989"/>
      <c r="N577" s="74"/>
      <c r="O577" s="74"/>
      <c r="P577" s="74"/>
      <c r="Q577" s="74"/>
      <c r="R577" s="74"/>
      <c r="S577" s="73"/>
      <c r="T577" s="73"/>
      <c r="U577" s="73"/>
      <c r="V577" s="1144"/>
      <c r="W577" s="73"/>
      <c r="X577" s="73"/>
      <c r="Y577" s="73"/>
      <c r="Z577" s="73"/>
      <c r="AA577" s="73"/>
      <c r="AB577" s="73"/>
    </row>
    <row r="578" spans="1:28" ht="15.75" customHeight="1">
      <c r="A578" s="73"/>
      <c r="B578" s="73"/>
      <c r="C578" s="73"/>
      <c r="D578" s="73"/>
      <c r="E578" s="73"/>
      <c r="F578" s="590"/>
      <c r="G578" s="591"/>
      <c r="H578" s="988"/>
      <c r="I578" s="73"/>
      <c r="J578" s="73"/>
      <c r="K578" s="74"/>
      <c r="L578" s="74"/>
      <c r="M578" s="989"/>
      <c r="N578" s="74"/>
      <c r="O578" s="74"/>
      <c r="P578" s="74"/>
      <c r="Q578" s="74"/>
      <c r="R578" s="74"/>
      <c r="S578" s="73"/>
      <c r="T578" s="73"/>
      <c r="U578" s="73"/>
      <c r="V578" s="1144"/>
      <c r="W578" s="73"/>
      <c r="X578" s="73"/>
      <c r="Y578" s="73"/>
      <c r="Z578" s="73"/>
      <c r="AA578" s="73"/>
      <c r="AB578" s="73"/>
    </row>
    <row r="579" spans="1:28" ht="15.75" customHeight="1">
      <c r="A579" s="73"/>
      <c r="B579" s="73"/>
      <c r="C579" s="73"/>
      <c r="D579" s="73"/>
      <c r="E579" s="73"/>
      <c r="F579" s="590"/>
      <c r="G579" s="591"/>
      <c r="H579" s="988"/>
      <c r="I579" s="73"/>
      <c r="J579" s="73"/>
      <c r="K579" s="74"/>
      <c r="L579" s="74"/>
      <c r="M579" s="989"/>
      <c r="N579" s="74"/>
      <c r="O579" s="74"/>
      <c r="P579" s="74"/>
      <c r="Q579" s="74"/>
      <c r="R579" s="74"/>
      <c r="S579" s="73"/>
      <c r="T579" s="73"/>
      <c r="U579" s="73"/>
      <c r="V579" s="1144"/>
      <c r="W579" s="73"/>
      <c r="X579" s="73"/>
      <c r="Y579" s="73"/>
      <c r="Z579" s="73"/>
      <c r="AA579" s="73"/>
      <c r="AB579" s="73"/>
    </row>
    <row r="580" spans="1:28" ht="15.75" customHeight="1">
      <c r="A580" s="73"/>
      <c r="B580" s="73"/>
      <c r="C580" s="73"/>
      <c r="D580" s="73"/>
      <c r="E580" s="73"/>
      <c r="F580" s="590"/>
      <c r="G580" s="591"/>
      <c r="H580" s="988"/>
      <c r="I580" s="73"/>
      <c r="J580" s="73"/>
      <c r="K580" s="74"/>
      <c r="L580" s="74"/>
      <c r="M580" s="989"/>
      <c r="N580" s="74"/>
      <c r="O580" s="74"/>
      <c r="P580" s="74"/>
      <c r="Q580" s="74"/>
      <c r="R580" s="74"/>
      <c r="S580" s="73"/>
      <c r="T580" s="73"/>
      <c r="U580" s="73"/>
      <c r="V580" s="1144"/>
      <c r="W580" s="73"/>
      <c r="X580" s="73"/>
      <c r="Y580" s="73"/>
      <c r="Z580" s="73"/>
      <c r="AA580" s="73"/>
      <c r="AB580" s="73"/>
    </row>
    <row r="581" spans="1:28" ht="15.75" customHeight="1">
      <c r="A581" s="73"/>
      <c r="B581" s="73"/>
      <c r="C581" s="73"/>
      <c r="D581" s="73"/>
      <c r="E581" s="73"/>
      <c r="F581" s="590"/>
      <c r="G581" s="591"/>
      <c r="H581" s="988"/>
      <c r="I581" s="73"/>
      <c r="J581" s="73"/>
      <c r="K581" s="74"/>
      <c r="L581" s="74"/>
      <c r="M581" s="989"/>
      <c r="N581" s="74"/>
      <c r="O581" s="74"/>
      <c r="P581" s="74"/>
      <c r="Q581" s="74"/>
      <c r="R581" s="74"/>
      <c r="S581" s="73"/>
      <c r="T581" s="73"/>
      <c r="U581" s="73"/>
      <c r="V581" s="1144"/>
      <c r="W581" s="73"/>
      <c r="X581" s="73"/>
      <c r="Y581" s="73"/>
      <c r="Z581" s="73"/>
      <c r="AA581" s="73"/>
      <c r="AB581" s="73"/>
    </row>
    <row r="582" spans="1:28" ht="15.75" customHeight="1">
      <c r="A582" s="73"/>
      <c r="B582" s="73"/>
      <c r="C582" s="73"/>
      <c r="D582" s="73"/>
      <c r="E582" s="73"/>
      <c r="F582" s="590"/>
      <c r="G582" s="591"/>
      <c r="H582" s="988"/>
      <c r="I582" s="73"/>
      <c r="J582" s="73"/>
      <c r="K582" s="74"/>
      <c r="L582" s="74"/>
      <c r="M582" s="989"/>
      <c r="N582" s="74"/>
      <c r="O582" s="74"/>
      <c r="P582" s="74"/>
      <c r="Q582" s="74"/>
      <c r="R582" s="74"/>
      <c r="S582" s="73"/>
      <c r="T582" s="73"/>
      <c r="U582" s="73"/>
      <c r="V582" s="1144"/>
      <c r="W582" s="73"/>
      <c r="X582" s="73"/>
      <c r="Y582" s="73"/>
      <c r="Z582" s="73"/>
      <c r="AA582" s="73"/>
      <c r="AB582" s="73"/>
    </row>
    <row r="583" spans="1:28" ht="15.75" customHeight="1">
      <c r="A583" s="73"/>
      <c r="B583" s="73"/>
      <c r="C583" s="73"/>
      <c r="D583" s="73"/>
      <c r="E583" s="73"/>
      <c r="F583" s="590"/>
      <c r="G583" s="591"/>
      <c r="H583" s="988"/>
      <c r="I583" s="73"/>
      <c r="J583" s="73"/>
      <c r="K583" s="74"/>
      <c r="L583" s="74"/>
      <c r="M583" s="989"/>
      <c r="N583" s="74"/>
      <c r="O583" s="74"/>
      <c r="P583" s="74"/>
      <c r="Q583" s="74"/>
      <c r="R583" s="74"/>
      <c r="S583" s="73"/>
      <c r="T583" s="73"/>
      <c r="U583" s="73"/>
      <c r="V583" s="1144"/>
      <c r="W583" s="73"/>
      <c r="X583" s="73"/>
      <c r="Y583" s="73"/>
      <c r="Z583" s="73"/>
      <c r="AA583" s="73"/>
      <c r="AB583" s="73"/>
    </row>
    <row r="584" spans="1:28" ht="15.75" customHeight="1">
      <c r="A584" s="73"/>
      <c r="B584" s="73"/>
      <c r="C584" s="73"/>
      <c r="D584" s="73"/>
      <c r="E584" s="73"/>
      <c r="F584" s="590"/>
      <c r="G584" s="591"/>
      <c r="H584" s="988"/>
      <c r="I584" s="73"/>
      <c r="J584" s="73"/>
      <c r="K584" s="74"/>
      <c r="L584" s="74"/>
      <c r="M584" s="989"/>
      <c r="N584" s="74"/>
      <c r="O584" s="74"/>
      <c r="P584" s="74"/>
      <c r="Q584" s="74"/>
      <c r="R584" s="74"/>
      <c r="S584" s="73"/>
      <c r="T584" s="73"/>
      <c r="U584" s="73"/>
      <c r="V584" s="1144"/>
      <c r="W584" s="73"/>
      <c r="X584" s="73"/>
      <c r="Y584" s="73"/>
      <c r="Z584" s="73"/>
      <c r="AA584" s="73"/>
      <c r="AB584" s="73"/>
    </row>
    <row r="585" spans="1:28" ht="15.75" customHeight="1">
      <c r="A585" s="73"/>
      <c r="B585" s="73"/>
      <c r="C585" s="73"/>
      <c r="D585" s="73"/>
      <c r="E585" s="73"/>
      <c r="F585" s="590"/>
      <c r="G585" s="591"/>
      <c r="H585" s="988"/>
      <c r="I585" s="73"/>
      <c r="J585" s="73"/>
      <c r="K585" s="74"/>
      <c r="L585" s="74"/>
      <c r="M585" s="989"/>
      <c r="N585" s="74"/>
      <c r="O585" s="74"/>
      <c r="P585" s="74"/>
      <c r="Q585" s="74"/>
      <c r="R585" s="74"/>
      <c r="S585" s="73"/>
      <c r="T585" s="73"/>
      <c r="U585" s="73"/>
      <c r="V585" s="1144"/>
      <c r="W585" s="73"/>
      <c r="X585" s="73"/>
      <c r="Y585" s="73"/>
      <c r="Z585" s="73"/>
      <c r="AA585" s="73"/>
      <c r="AB585" s="73"/>
    </row>
    <row r="586" spans="1:28" ht="15.75" customHeight="1">
      <c r="A586" s="73"/>
      <c r="B586" s="73"/>
      <c r="C586" s="73"/>
      <c r="D586" s="73"/>
      <c r="E586" s="73"/>
      <c r="F586" s="590"/>
      <c r="G586" s="591"/>
      <c r="H586" s="988"/>
      <c r="I586" s="73"/>
      <c r="J586" s="73"/>
      <c r="K586" s="74"/>
      <c r="L586" s="74"/>
      <c r="M586" s="989"/>
      <c r="N586" s="74"/>
      <c r="O586" s="74"/>
      <c r="P586" s="74"/>
      <c r="Q586" s="74"/>
      <c r="R586" s="74"/>
      <c r="S586" s="73"/>
      <c r="T586" s="73"/>
      <c r="U586" s="73"/>
      <c r="V586" s="1144"/>
      <c r="W586" s="73"/>
      <c r="X586" s="73"/>
      <c r="Y586" s="73"/>
      <c r="Z586" s="73"/>
      <c r="AA586" s="73"/>
      <c r="AB586" s="73"/>
    </row>
    <row r="587" spans="1:28" ht="15.75" customHeight="1">
      <c r="A587" s="73"/>
      <c r="B587" s="73"/>
      <c r="C587" s="73"/>
      <c r="D587" s="73"/>
      <c r="E587" s="73"/>
      <c r="F587" s="590"/>
      <c r="G587" s="591"/>
      <c r="H587" s="988"/>
      <c r="I587" s="73"/>
      <c r="J587" s="73"/>
      <c r="K587" s="74"/>
      <c r="L587" s="74"/>
      <c r="M587" s="989"/>
      <c r="N587" s="74"/>
      <c r="O587" s="74"/>
      <c r="P587" s="74"/>
      <c r="Q587" s="74"/>
      <c r="R587" s="74"/>
      <c r="S587" s="73"/>
      <c r="T587" s="73"/>
      <c r="U587" s="73"/>
      <c r="V587" s="1144"/>
      <c r="W587" s="73"/>
      <c r="X587" s="73"/>
      <c r="Y587" s="73"/>
      <c r="Z587" s="73"/>
      <c r="AA587" s="73"/>
      <c r="AB587" s="73"/>
    </row>
    <row r="588" spans="1:28" ht="15.75" customHeight="1">
      <c r="A588" s="73"/>
      <c r="B588" s="73"/>
      <c r="C588" s="73"/>
      <c r="D588" s="73"/>
      <c r="E588" s="73"/>
      <c r="F588" s="590"/>
      <c r="G588" s="591"/>
      <c r="H588" s="988"/>
      <c r="I588" s="73"/>
      <c r="J588" s="73"/>
      <c r="K588" s="74"/>
      <c r="L588" s="74"/>
      <c r="M588" s="989"/>
      <c r="N588" s="74"/>
      <c r="O588" s="74"/>
      <c r="P588" s="74"/>
      <c r="Q588" s="74"/>
      <c r="R588" s="74"/>
      <c r="S588" s="73"/>
      <c r="T588" s="73"/>
      <c r="U588" s="73"/>
      <c r="V588" s="1144"/>
      <c r="W588" s="73"/>
      <c r="X588" s="73"/>
      <c r="Y588" s="73"/>
      <c r="Z588" s="73"/>
      <c r="AA588" s="73"/>
      <c r="AB588" s="73"/>
    </row>
    <row r="589" spans="1:28" ht="15.75" customHeight="1">
      <c r="A589" s="73"/>
      <c r="B589" s="73"/>
      <c r="C589" s="73"/>
      <c r="D589" s="73"/>
      <c r="E589" s="73"/>
      <c r="F589" s="590"/>
      <c r="G589" s="591"/>
      <c r="H589" s="988"/>
      <c r="I589" s="73"/>
      <c r="J589" s="73"/>
      <c r="K589" s="74"/>
      <c r="L589" s="74"/>
      <c r="M589" s="989"/>
      <c r="N589" s="74"/>
      <c r="O589" s="74"/>
      <c r="P589" s="74"/>
      <c r="Q589" s="74"/>
      <c r="R589" s="74"/>
      <c r="S589" s="73"/>
      <c r="T589" s="73"/>
      <c r="U589" s="73"/>
      <c r="V589" s="1144"/>
      <c r="W589" s="73"/>
      <c r="X589" s="73"/>
      <c r="Y589" s="73"/>
      <c r="Z589" s="73"/>
      <c r="AA589" s="73"/>
      <c r="AB589" s="73"/>
    </row>
    <row r="590" spans="1:28" ht="15.75" customHeight="1">
      <c r="A590" s="73"/>
      <c r="B590" s="73"/>
      <c r="C590" s="73"/>
      <c r="D590" s="73"/>
      <c r="E590" s="73"/>
      <c r="F590" s="590"/>
      <c r="G590" s="591"/>
      <c r="H590" s="988"/>
      <c r="I590" s="73"/>
      <c r="J590" s="73"/>
      <c r="K590" s="74"/>
      <c r="L590" s="74"/>
      <c r="M590" s="989"/>
      <c r="N590" s="74"/>
      <c r="O590" s="74"/>
      <c r="P590" s="74"/>
      <c r="Q590" s="74"/>
      <c r="R590" s="74"/>
      <c r="S590" s="73"/>
      <c r="T590" s="73"/>
      <c r="U590" s="73"/>
      <c r="V590" s="1144"/>
      <c r="W590" s="73"/>
      <c r="X590" s="73"/>
      <c r="Y590" s="73"/>
      <c r="Z590" s="73"/>
      <c r="AA590" s="73"/>
      <c r="AB590" s="73"/>
    </row>
    <row r="591" spans="1:28" ht="15.75" customHeight="1">
      <c r="A591" s="73"/>
      <c r="B591" s="73"/>
      <c r="C591" s="73"/>
      <c r="D591" s="73"/>
      <c r="E591" s="73"/>
      <c r="F591" s="590"/>
      <c r="G591" s="591"/>
      <c r="H591" s="988"/>
      <c r="I591" s="73"/>
      <c r="J591" s="73"/>
      <c r="K591" s="74"/>
      <c r="L591" s="74"/>
      <c r="M591" s="989"/>
      <c r="N591" s="74"/>
      <c r="O591" s="74"/>
      <c r="P591" s="74"/>
      <c r="Q591" s="74"/>
      <c r="R591" s="74"/>
      <c r="S591" s="73"/>
      <c r="T591" s="73"/>
      <c r="U591" s="73"/>
      <c r="V591" s="1144"/>
      <c r="W591" s="73"/>
      <c r="X591" s="73"/>
      <c r="Y591" s="73"/>
      <c r="Z591" s="73"/>
      <c r="AA591" s="73"/>
      <c r="AB591" s="73"/>
    </row>
    <row r="592" spans="1:28" ht="15.75" customHeight="1">
      <c r="A592" s="73"/>
      <c r="B592" s="73"/>
      <c r="C592" s="73"/>
      <c r="D592" s="73"/>
      <c r="E592" s="73"/>
      <c r="F592" s="590"/>
      <c r="G592" s="591"/>
      <c r="H592" s="988"/>
      <c r="I592" s="73"/>
      <c r="J592" s="73"/>
      <c r="K592" s="74"/>
      <c r="L592" s="74"/>
      <c r="M592" s="989"/>
      <c r="N592" s="74"/>
      <c r="O592" s="74"/>
      <c r="P592" s="74"/>
      <c r="Q592" s="74"/>
      <c r="R592" s="74"/>
      <c r="S592" s="73"/>
      <c r="T592" s="73"/>
      <c r="U592" s="73"/>
      <c r="V592" s="1144"/>
      <c r="W592" s="73"/>
      <c r="X592" s="73"/>
      <c r="Y592" s="73"/>
      <c r="Z592" s="73"/>
      <c r="AA592" s="73"/>
      <c r="AB592" s="73"/>
    </row>
    <row r="593" spans="1:28" ht="15.75" customHeight="1">
      <c r="A593" s="73"/>
      <c r="B593" s="73"/>
      <c r="C593" s="73"/>
      <c r="D593" s="73"/>
      <c r="E593" s="73"/>
      <c r="F593" s="590"/>
      <c r="G593" s="591"/>
      <c r="H593" s="988"/>
      <c r="I593" s="73"/>
      <c r="J593" s="73"/>
      <c r="K593" s="74"/>
      <c r="L593" s="74"/>
      <c r="M593" s="989"/>
      <c r="N593" s="74"/>
      <c r="O593" s="74"/>
      <c r="P593" s="74"/>
      <c r="Q593" s="74"/>
      <c r="R593" s="74"/>
      <c r="S593" s="73"/>
      <c r="T593" s="73"/>
      <c r="U593" s="73"/>
      <c r="V593" s="1144"/>
      <c r="W593" s="73"/>
      <c r="X593" s="73"/>
      <c r="Y593" s="73"/>
      <c r="Z593" s="73"/>
      <c r="AA593" s="73"/>
      <c r="AB593" s="73"/>
    </row>
    <row r="594" spans="1:28" ht="15.75" customHeight="1">
      <c r="A594" s="73"/>
      <c r="B594" s="73"/>
      <c r="C594" s="73"/>
      <c r="D594" s="73"/>
      <c r="E594" s="73"/>
      <c r="F594" s="590"/>
      <c r="G594" s="591"/>
      <c r="H594" s="988"/>
      <c r="I594" s="73"/>
      <c r="J594" s="73"/>
      <c r="K594" s="74"/>
      <c r="L594" s="74"/>
      <c r="M594" s="989"/>
      <c r="N594" s="74"/>
      <c r="O594" s="74"/>
      <c r="P594" s="74"/>
      <c r="Q594" s="74"/>
      <c r="R594" s="74"/>
      <c r="S594" s="73"/>
      <c r="T594" s="73"/>
      <c r="U594" s="73"/>
      <c r="V594" s="1144"/>
      <c r="W594" s="73"/>
      <c r="X594" s="73"/>
      <c r="Y594" s="73"/>
      <c r="Z594" s="73"/>
      <c r="AA594" s="73"/>
      <c r="AB594" s="73"/>
    </row>
    <row r="595" spans="1:28" ht="15.75" customHeight="1">
      <c r="A595" s="73"/>
      <c r="B595" s="73"/>
      <c r="C595" s="73"/>
      <c r="D595" s="73"/>
      <c r="E595" s="73"/>
      <c r="F595" s="590"/>
      <c r="G595" s="591"/>
      <c r="H595" s="988"/>
      <c r="I595" s="73"/>
      <c r="J595" s="73"/>
      <c r="K595" s="74"/>
      <c r="L595" s="74"/>
      <c r="M595" s="989"/>
      <c r="N595" s="74"/>
      <c r="O595" s="74"/>
      <c r="P595" s="74"/>
      <c r="Q595" s="74"/>
      <c r="R595" s="74"/>
      <c r="S595" s="73"/>
      <c r="T595" s="73"/>
      <c r="U595" s="73"/>
      <c r="V595" s="1144"/>
      <c r="W595" s="73"/>
      <c r="X595" s="73"/>
      <c r="Y595" s="73"/>
      <c r="Z595" s="73"/>
      <c r="AA595" s="73"/>
      <c r="AB595" s="73"/>
    </row>
    <row r="596" spans="1:28" ht="15.75" customHeight="1">
      <c r="A596" s="73"/>
      <c r="B596" s="73"/>
      <c r="C596" s="73"/>
      <c r="D596" s="73"/>
      <c r="E596" s="73"/>
      <c r="F596" s="590"/>
      <c r="G596" s="591"/>
      <c r="H596" s="988"/>
      <c r="I596" s="73"/>
      <c r="J596" s="73"/>
      <c r="K596" s="74"/>
      <c r="L596" s="74"/>
      <c r="M596" s="989"/>
      <c r="N596" s="74"/>
      <c r="O596" s="74"/>
      <c r="P596" s="74"/>
      <c r="Q596" s="74"/>
      <c r="R596" s="74"/>
      <c r="S596" s="73"/>
      <c r="T596" s="73"/>
      <c r="U596" s="73"/>
      <c r="V596" s="1144"/>
      <c r="W596" s="73"/>
      <c r="X596" s="73"/>
      <c r="Y596" s="73"/>
      <c r="Z596" s="73"/>
      <c r="AA596" s="73"/>
      <c r="AB596" s="73"/>
    </row>
    <row r="597" spans="1:28" ht="15.75" customHeight="1">
      <c r="A597" s="73"/>
      <c r="B597" s="73"/>
      <c r="C597" s="73"/>
      <c r="D597" s="73"/>
      <c r="E597" s="73"/>
      <c r="F597" s="590"/>
      <c r="G597" s="591"/>
      <c r="H597" s="988"/>
      <c r="I597" s="73"/>
      <c r="J597" s="73"/>
      <c r="K597" s="74"/>
      <c r="L597" s="74"/>
      <c r="M597" s="989"/>
      <c r="N597" s="74"/>
      <c r="O597" s="74"/>
      <c r="P597" s="74"/>
      <c r="Q597" s="74"/>
      <c r="R597" s="74"/>
      <c r="S597" s="73"/>
      <c r="T597" s="73"/>
      <c r="U597" s="73"/>
      <c r="V597" s="1144"/>
      <c r="W597" s="73"/>
      <c r="X597" s="73"/>
      <c r="Y597" s="73"/>
      <c r="Z597" s="73"/>
      <c r="AA597" s="73"/>
      <c r="AB597" s="73"/>
    </row>
    <row r="598" spans="1:28" ht="15.75" customHeight="1">
      <c r="A598" s="73"/>
      <c r="B598" s="73"/>
      <c r="C598" s="73"/>
      <c r="D598" s="73"/>
      <c r="E598" s="73"/>
      <c r="F598" s="590"/>
      <c r="G598" s="591"/>
      <c r="H598" s="988"/>
      <c r="I598" s="73"/>
      <c r="J598" s="73"/>
      <c r="K598" s="74"/>
      <c r="L598" s="74"/>
      <c r="M598" s="989"/>
      <c r="N598" s="74"/>
      <c r="O598" s="74"/>
      <c r="P598" s="74"/>
      <c r="Q598" s="74"/>
      <c r="R598" s="74"/>
      <c r="S598" s="73"/>
      <c r="T598" s="73"/>
      <c r="U598" s="73"/>
      <c r="V598" s="1144"/>
      <c r="W598" s="73"/>
      <c r="X598" s="73"/>
      <c r="Y598" s="73"/>
      <c r="Z598" s="73"/>
      <c r="AA598" s="73"/>
      <c r="AB598" s="73"/>
    </row>
    <row r="599" spans="1:28" ht="15.75" customHeight="1">
      <c r="A599" s="73"/>
      <c r="B599" s="73"/>
      <c r="C599" s="73"/>
      <c r="D599" s="73"/>
      <c r="E599" s="73"/>
      <c r="F599" s="590"/>
      <c r="G599" s="591"/>
      <c r="H599" s="988"/>
      <c r="I599" s="73"/>
      <c r="J599" s="73"/>
      <c r="K599" s="74"/>
      <c r="L599" s="74"/>
      <c r="M599" s="989"/>
      <c r="N599" s="74"/>
      <c r="O599" s="74"/>
      <c r="P599" s="74"/>
      <c r="Q599" s="74"/>
      <c r="R599" s="74"/>
      <c r="S599" s="73"/>
      <c r="T599" s="73"/>
      <c r="U599" s="73"/>
      <c r="V599" s="1144"/>
      <c r="W599" s="73"/>
      <c r="X599" s="73"/>
      <c r="Y599" s="73"/>
      <c r="Z599" s="73"/>
      <c r="AA599" s="73"/>
      <c r="AB599" s="73"/>
    </row>
    <row r="600" spans="1:28" ht="15.75" customHeight="1">
      <c r="A600" s="73"/>
      <c r="B600" s="73"/>
      <c r="C600" s="73"/>
      <c r="D600" s="73"/>
      <c r="E600" s="73"/>
      <c r="F600" s="590"/>
      <c r="G600" s="591"/>
      <c r="H600" s="988"/>
      <c r="I600" s="73"/>
      <c r="J600" s="73"/>
      <c r="K600" s="74"/>
      <c r="L600" s="74"/>
      <c r="M600" s="989"/>
      <c r="N600" s="74"/>
      <c r="O600" s="74"/>
      <c r="P600" s="74"/>
      <c r="Q600" s="74"/>
      <c r="R600" s="74"/>
      <c r="S600" s="73"/>
      <c r="T600" s="73"/>
      <c r="U600" s="73"/>
      <c r="V600" s="1144"/>
      <c r="W600" s="73"/>
      <c r="X600" s="73"/>
      <c r="Y600" s="73"/>
      <c r="Z600" s="73"/>
      <c r="AA600" s="73"/>
      <c r="AB600" s="73"/>
    </row>
    <row r="601" spans="1:28" ht="15.75" customHeight="1">
      <c r="A601" s="73"/>
      <c r="B601" s="73"/>
      <c r="C601" s="73"/>
      <c r="D601" s="73"/>
      <c r="E601" s="73"/>
      <c r="F601" s="590"/>
      <c r="G601" s="591"/>
      <c r="H601" s="988"/>
      <c r="I601" s="73"/>
      <c r="J601" s="73"/>
      <c r="K601" s="74"/>
      <c r="L601" s="74"/>
      <c r="M601" s="989"/>
      <c r="N601" s="74"/>
      <c r="O601" s="74"/>
      <c r="P601" s="74"/>
      <c r="Q601" s="74"/>
      <c r="R601" s="74"/>
      <c r="S601" s="73"/>
      <c r="T601" s="73"/>
      <c r="U601" s="73"/>
      <c r="V601" s="1144"/>
      <c r="W601" s="73"/>
      <c r="X601" s="73"/>
      <c r="Y601" s="73"/>
      <c r="Z601" s="73"/>
      <c r="AA601" s="73"/>
      <c r="AB601" s="73"/>
    </row>
    <row r="602" spans="1:28" ht="15.75" customHeight="1">
      <c r="A602" s="73"/>
      <c r="B602" s="73"/>
      <c r="C602" s="73"/>
      <c r="D602" s="73"/>
      <c r="E602" s="73"/>
      <c r="F602" s="590"/>
      <c r="G602" s="591"/>
      <c r="H602" s="988"/>
      <c r="I602" s="73"/>
      <c r="J602" s="73"/>
      <c r="K602" s="74"/>
      <c r="L602" s="74"/>
      <c r="M602" s="989"/>
      <c r="N602" s="74"/>
      <c r="O602" s="74"/>
      <c r="P602" s="74"/>
      <c r="Q602" s="74"/>
      <c r="R602" s="74"/>
      <c r="S602" s="73"/>
      <c r="T602" s="73"/>
      <c r="U602" s="73"/>
      <c r="V602" s="1144"/>
      <c r="W602" s="73"/>
      <c r="X602" s="73"/>
      <c r="Y602" s="73"/>
      <c r="Z602" s="73"/>
      <c r="AA602" s="73"/>
      <c r="AB602" s="73"/>
    </row>
    <row r="603" spans="1:28" ht="15.75" customHeight="1">
      <c r="A603" s="73"/>
      <c r="B603" s="73"/>
      <c r="C603" s="73"/>
      <c r="D603" s="73"/>
      <c r="E603" s="73"/>
      <c r="F603" s="590"/>
      <c r="G603" s="591"/>
      <c r="H603" s="988"/>
      <c r="I603" s="73"/>
      <c r="J603" s="73"/>
      <c r="K603" s="74"/>
      <c r="L603" s="74"/>
      <c r="M603" s="989"/>
      <c r="N603" s="74"/>
      <c r="O603" s="74"/>
      <c r="P603" s="74"/>
      <c r="Q603" s="74"/>
      <c r="R603" s="74"/>
      <c r="S603" s="73"/>
      <c r="T603" s="73"/>
      <c r="U603" s="73"/>
      <c r="V603" s="1144"/>
      <c r="W603" s="73"/>
      <c r="X603" s="73"/>
      <c r="Y603" s="73"/>
      <c r="Z603" s="73"/>
      <c r="AA603" s="73"/>
      <c r="AB603" s="73"/>
    </row>
    <row r="604" spans="1:28" ht="15.75" customHeight="1">
      <c r="A604" s="73"/>
      <c r="B604" s="73"/>
      <c r="C604" s="73"/>
      <c r="D604" s="73"/>
      <c r="E604" s="73"/>
      <c r="F604" s="590"/>
      <c r="G604" s="591"/>
      <c r="H604" s="988"/>
      <c r="I604" s="73"/>
      <c r="J604" s="73"/>
      <c r="K604" s="74"/>
      <c r="L604" s="74"/>
      <c r="M604" s="989"/>
      <c r="N604" s="74"/>
      <c r="O604" s="74"/>
      <c r="P604" s="74"/>
      <c r="Q604" s="74"/>
      <c r="R604" s="74"/>
      <c r="S604" s="73"/>
      <c r="T604" s="73"/>
      <c r="U604" s="73"/>
      <c r="V604" s="1144"/>
      <c r="W604" s="73"/>
      <c r="X604" s="73"/>
      <c r="Y604" s="73"/>
      <c r="Z604" s="73"/>
      <c r="AA604" s="73"/>
      <c r="AB604" s="73"/>
    </row>
    <row r="605" spans="1:28" ht="15.75" customHeight="1">
      <c r="A605" s="73"/>
      <c r="B605" s="73"/>
      <c r="C605" s="73"/>
      <c r="D605" s="73"/>
      <c r="E605" s="73"/>
      <c r="F605" s="590"/>
      <c r="G605" s="591"/>
      <c r="H605" s="988"/>
      <c r="I605" s="73"/>
      <c r="J605" s="73"/>
      <c r="K605" s="74"/>
      <c r="L605" s="74"/>
      <c r="M605" s="989"/>
      <c r="N605" s="74"/>
      <c r="O605" s="74"/>
      <c r="P605" s="74"/>
      <c r="Q605" s="74"/>
      <c r="R605" s="74"/>
      <c r="S605" s="73"/>
      <c r="T605" s="73"/>
      <c r="U605" s="73"/>
      <c r="V605" s="1144"/>
      <c r="W605" s="73"/>
      <c r="X605" s="73"/>
      <c r="Y605" s="73"/>
      <c r="Z605" s="73"/>
      <c r="AA605" s="73"/>
      <c r="AB605" s="73"/>
    </row>
    <row r="606" spans="1:28" ht="15.75" customHeight="1">
      <c r="A606" s="73"/>
      <c r="B606" s="73"/>
      <c r="C606" s="73"/>
      <c r="D606" s="73"/>
      <c r="E606" s="73"/>
      <c r="F606" s="590"/>
      <c r="G606" s="591"/>
      <c r="H606" s="988"/>
      <c r="I606" s="73"/>
      <c r="J606" s="73"/>
      <c r="K606" s="74"/>
      <c r="L606" s="74"/>
      <c r="M606" s="989"/>
      <c r="N606" s="74"/>
      <c r="O606" s="74"/>
      <c r="P606" s="74"/>
      <c r="Q606" s="74"/>
      <c r="R606" s="74"/>
      <c r="S606" s="73"/>
      <c r="T606" s="73"/>
      <c r="U606" s="73"/>
      <c r="V606" s="1144"/>
      <c r="W606" s="73"/>
      <c r="X606" s="73"/>
      <c r="Y606" s="73"/>
      <c r="Z606" s="73"/>
      <c r="AA606" s="73"/>
      <c r="AB606" s="73"/>
    </row>
    <row r="607" spans="1:28" ht="15.75" customHeight="1">
      <c r="A607" s="73"/>
      <c r="B607" s="73"/>
      <c r="C607" s="73"/>
      <c r="D607" s="73"/>
      <c r="E607" s="73"/>
      <c r="F607" s="590"/>
      <c r="G607" s="591"/>
      <c r="H607" s="988"/>
      <c r="I607" s="73"/>
      <c r="J607" s="73"/>
      <c r="K607" s="74"/>
      <c r="L607" s="74"/>
      <c r="M607" s="989"/>
      <c r="N607" s="74"/>
      <c r="O607" s="74"/>
      <c r="P607" s="74"/>
      <c r="Q607" s="74"/>
      <c r="R607" s="74"/>
      <c r="S607" s="73"/>
      <c r="T607" s="73"/>
      <c r="U607" s="73"/>
      <c r="V607" s="1144"/>
      <c r="W607" s="73"/>
      <c r="X607" s="73"/>
      <c r="Y607" s="73"/>
      <c r="Z607" s="73"/>
      <c r="AA607" s="73"/>
      <c r="AB607" s="73"/>
    </row>
    <row r="608" spans="1:28" ht="15.75" customHeight="1">
      <c r="A608" s="73"/>
      <c r="B608" s="73"/>
      <c r="C608" s="73"/>
      <c r="D608" s="73"/>
      <c r="E608" s="73"/>
      <c r="F608" s="590"/>
      <c r="G608" s="591"/>
      <c r="H608" s="988"/>
      <c r="I608" s="73"/>
      <c r="J608" s="73"/>
      <c r="K608" s="74"/>
      <c r="L608" s="74"/>
      <c r="M608" s="989"/>
      <c r="N608" s="74"/>
      <c r="O608" s="74"/>
      <c r="P608" s="74"/>
      <c r="Q608" s="74"/>
      <c r="R608" s="74"/>
      <c r="S608" s="73"/>
      <c r="T608" s="73"/>
      <c r="U608" s="73"/>
      <c r="V608" s="1144"/>
      <c r="W608" s="73"/>
      <c r="X608" s="73"/>
      <c r="Y608" s="73"/>
      <c r="Z608" s="73"/>
      <c r="AA608" s="73"/>
      <c r="AB608" s="73"/>
    </row>
    <row r="609" spans="1:28" ht="15.75" customHeight="1">
      <c r="A609" s="73"/>
      <c r="B609" s="73"/>
      <c r="C609" s="73"/>
      <c r="D609" s="73"/>
      <c r="E609" s="73"/>
      <c r="F609" s="590"/>
      <c r="G609" s="591"/>
      <c r="H609" s="988"/>
      <c r="I609" s="73"/>
      <c r="J609" s="73"/>
      <c r="K609" s="74"/>
      <c r="L609" s="74"/>
      <c r="M609" s="989"/>
      <c r="N609" s="74"/>
      <c r="O609" s="74"/>
      <c r="P609" s="74"/>
      <c r="Q609" s="74"/>
      <c r="R609" s="74"/>
      <c r="S609" s="73"/>
      <c r="T609" s="73"/>
      <c r="U609" s="73"/>
      <c r="V609" s="1144"/>
      <c r="W609" s="73"/>
      <c r="X609" s="73"/>
      <c r="Y609" s="73"/>
      <c r="Z609" s="73"/>
      <c r="AA609" s="73"/>
      <c r="AB609" s="73"/>
    </row>
    <row r="610" spans="1:28" ht="15.75" customHeight="1">
      <c r="A610" s="73"/>
      <c r="B610" s="73"/>
      <c r="C610" s="73"/>
      <c r="D610" s="73"/>
      <c r="E610" s="73"/>
      <c r="F610" s="590"/>
      <c r="G610" s="591"/>
      <c r="H610" s="988"/>
      <c r="I610" s="73"/>
      <c r="J610" s="73"/>
      <c r="K610" s="74"/>
      <c r="L610" s="74"/>
      <c r="M610" s="989"/>
      <c r="N610" s="74"/>
      <c r="O610" s="74"/>
      <c r="P610" s="74"/>
      <c r="Q610" s="74"/>
      <c r="R610" s="74"/>
      <c r="S610" s="73"/>
      <c r="T610" s="73"/>
      <c r="U610" s="73"/>
      <c r="V610" s="1144"/>
      <c r="W610" s="73"/>
      <c r="X610" s="73"/>
      <c r="Y610" s="73"/>
      <c r="Z610" s="73"/>
      <c r="AA610" s="73"/>
      <c r="AB610" s="73"/>
    </row>
    <row r="611" spans="1:28" ht="15.75" customHeight="1">
      <c r="A611" s="73"/>
      <c r="B611" s="73"/>
      <c r="C611" s="73"/>
      <c r="D611" s="73"/>
      <c r="E611" s="73"/>
      <c r="F611" s="590"/>
      <c r="G611" s="591"/>
      <c r="H611" s="988"/>
      <c r="I611" s="73"/>
      <c r="J611" s="73"/>
      <c r="K611" s="74"/>
      <c r="L611" s="74"/>
      <c r="M611" s="989"/>
      <c r="N611" s="74"/>
      <c r="O611" s="74"/>
      <c r="P611" s="74"/>
      <c r="Q611" s="74"/>
      <c r="R611" s="74"/>
      <c r="S611" s="73"/>
      <c r="T611" s="73"/>
      <c r="U611" s="73"/>
      <c r="V611" s="1144"/>
      <c r="W611" s="73"/>
      <c r="X611" s="73"/>
      <c r="Y611" s="73"/>
      <c r="Z611" s="73"/>
      <c r="AA611" s="73"/>
      <c r="AB611" s="73"/>
    </row>
    <row r="612" spans="1:28" ht="15.75" customHeight="1">
      <c r="A612" s="73"/>
      <c r="B612" s="73"/>
      <c r="C612" s="73"/>
      <c r="D612" s="73"/>
      <c r="E612" s="73"/>
      <c r="F612" s="590"/>
      <c r="G612" s="591"/>
      <c r="H612" s="988"/>
      <c r="I612" s="73"/>
      <c r="J612" s="73"/>
      <c r="K612" s="74"/>
      <c r="L612" s="74"/>
      <c r="M612" s="989"/>
      <c r="N612" s="74"/>
      <c r="O612" s="74"/>
      <c r="P612" s="74"/>
      <c r="Q612" s="74"/>
      <c r="R612" s="74"/>
      <c r="S612" s="73"/>
      <c r="T612" s="73"/>
      <c r="U612" s="73"/>
      <c r="V612" s="1144"/>
      <c r="W612" s="73"/>
      <c r="X612" s="73"/>
      <c r="Y612" s="73"/>
      <c r="Z612" s="73"/>
      <c r="AA612" s="73"/>
      <c r="AB612" s="73"/>
    </row>
    <row r="613" spans="1:28" ht="15.75" customHeight="1">
      <c r="A613" s="73"/>
      <c r="B613" s="73"/>
      <c r="C613" s="73"/>
      <c r="D613" s="73"/>
      <c r="E613" s="73"/>
      <c r="F613" s="590"/>
      <c r="G613" s="591"/>
      <c r="H613" s="988"/>
      <c r="I613" s="73"/>
      <c r="J613" s="73"/>
      <c r="K613" s="74"/>
      <c r="L613" s="74"/>
      <c r="M613" s="989"/>
      <c r="N613" s="74"/>
      <c r="O613" s="74"/>
      <c r="P613" s="74"/>
      <c r="Q613" s="74"/>
      <c r="R613" s="74"/>
      <c r="S613" s="73"/>
      <c r="T613" s="73"/>
      <c r="U613" s="73"/>
      <c r="V613" s="1144"/>
      <c r="W613" s="73"/>
      <c r="X613" s="73"/>
      <c r="Y613" s="73"/>
      <c r="Z613" s="73"/>
      <c r="AA613" s="73"/>
      <c r="AB613" s="73"/>
    </row>
    <row r="614" spans="1:28" ht="15.75" customHeight="1">
      <c r="A614" s="73"/>
      <c r="B614" s="73"/>
      <c r="C614" s="73"/>
      <c r="D614" s="73"/>
      <c r="E614" s="73"/>
      <c r="F614" s="590"/>
      <c r="G614" s="591"/>
      <c r="H614" s="988"/>
      <c r="I614" s="73"/>
      <c r="J614" s="73"/>
      <c r="K614" s="74"/>
      <c r="L614" s="74"/>
      <c r="M614" s="989"/>
      <c r="N614" s="74"/>
      <c r="O614" s="74"/>
      <c r="P614" s="74"/>
      <c r="Q614" s="74"/>
      <c r="R614" s="74"/>
      <c r="S614" s="73"/>
      <c r="T614" s="73"/>
      <c r="U614" s="73"/>
      <c r="V614" s="1144"/>
      <c r="W614" s="73"/>
      <c r="X614" s="73"/>
      <c r="Y614" s="73"/>
      <c r="Z614" s="73"/>
      <c r="AA614" s="73"/>
      <c r="AB614" s="73"/>
    </row>
    <row r="615" spans="1:28" ht="15.75" customHeight="1">
      <c r="A615" s="73"/>
      <c r="B615" s="73"/>
      <c r="C615" s="73"/>
      <c r="D615" s="73"/>
      <c r="E615" s="73"/>
      <c r="F615" s="590"/>
      <c r="G615" s="591"/>
      <c r="H615" s="988"/>
      <c r="I615" s="73"/>
      <c r="J615" s="73"/>
      <c r="K615" s="74"/>
      <c r="L615" s="74"/>
      <c r="M615" s="989"/>
      <c r="N615" s="74"/>
      <c r="O615" s="74"/>
      <c r="P615" s="74"/>
      <c r="Q615" s="74"/>
      <c r="R615" s="74"/>
      <c r="S615" s="73"/>
      <c r="T615" s="73"/>
      <c r="U615" s="73"/>
      <c r="V615" s="1144"/>
      <c r="W615" s="73"/>
      <c r="X615" s="73"/>
      <c r="Y615" s="73"/>
      <c r="Z615" s="73"/>
      <c r="AA615" s="73"/>
      <c r="AB615" s="73"/>
    </row>
    <row r="616" spans="1:28" ht="15.75" customHeight="1">
      <c r="A616" s="73"/>
      <c r="B616" s="73"/>
      <c r="C616" s="73"/>
      <c r="D616" s="73"/>
      <c r="E616" s="73"/>
      <c r="F616" s="590"/>
      <c r="G616" s="591"/>
      <c r="H616" s="988"/>
      <c r="I616" s="73"/>
      <c r="J616" s="73"/>
      <c r="K616" s="74"/>
      <c r="L616" s="74"/>
      <c r="M616" s="989"/>
      <c r="N616" s="74"/>
      <c r="O616" s="74"/>
      <c r="P616" s="74"/>
      <c r="Q616" s="74"/>
      <c r="R616" s="74"/>
      <c r="S616" s="73"/>
      <c r="T616" s="73"/>
      <c r="U616" s="73"/>
      <c r="V616" s="1144"/>
      <c r="W616" s="73"/>
      <c r="X616" s="73"/>
      <c r="Y616" s="73"/>
      <c r="Z616" s="73"/>
      <c r="AA616" s="73"/>
      <c r="AB616" s="73"/>
    </row>
    <row r="617" spans="1:28" ht="15.75" customHeight="1">
      <c r="A617" s="73"/>
      <c r="B617" s="73"/>
      <c r="C617" s="73"/>
      <c r="D617" s="73"/>
      <c r="E617" s="73"/>
      <c r="F617" s="590"/>
      <c r="G617" s="591"/>
      <c r="H617" s="988"/>
      <c r="I617" s="73"/>
      <c r="J617" s="73"/>
      <c r="K617" s="74"/>
      <c r="L617" s="74"/>
      <c r="M617" s="989"/>
      <c r="N617" s="74"/>
      <c r="O617" s="74"/>
      <c r="P617" s="74"/>
      <c r="Q617" s="74"/>
      <c r="R617" s="74"/>
      <c r="S617" s="73"/>
      <c r="T617" s="73"/>
      <c r="U617" s="73"/>
      <c r="V617" s="1144"/>
      <c r="W617" s="73"/>
      <c r="X617" s="73"/>
      <c r="Y617" s="73"/>
      <c r="Z617" s="73"/>
      <c r="AA617" s="73"/>
      <c r="AB617" s="73"/>
    </row>
    <row r="618" spans="1:28" ht="15.75" customHeight="1">
      <c r="A618" s="73"/>
      <c r="B618" s="73"/>
      <c r="C618" s="73"/>
      <c r="D618" s="73"/>
      <c r="E618" s="73"/>
      <c r="F618" s="590"/>
      <c r="G618" s="591"/>
      <c r="H618" s="988"/>
      <c r="I618" s="73"/>
      <c r="J618" s="73"/>
      <c r="K618" s="74"/>
      <c r="L618" s="74"/>
      <c r="M618" s="989"/>
      <c r="N618" s="74"/>
      <c r="O618" s="74"/>
      <c r="P618" s="74"/>
      <c r="Q618" s="74"/>
      <c r="R618" s="74"/>
      <c r="S618" s="73"/>
      <c r="T618" s="73"/>
      <c r="U618" s="73"/>
      <c r="V618" s="1144"/>
      <c r="W618" s="73"/>
      <c r="X618" s="73"/>
      <c r="Y618" s="73"/>
      <c r="Z618" s="73"/>
      <c r="AA618" s="73"/>
      <c r="AB618" s="73"/>
    </row>
    <row r="619" spans="1:28" ht="15.75" customHeight="1">
      <c r="A619" s="73"/>
      <c r="B619" s="73"/>
      <c r="C619" s="73"/>
      <c r="D619" s="73"/>
      <c r="E619" s="73"/>
      <c r="F619" s="590"/>
      <c r="G619" s="591"/>
      <c r="H619" s="988"/>
      <c r="I619" s="73"/>
      <c r="J619" s="73"/>
      <c r="K619" s="74"/>
      <c r="L619" s="74"/>
      <c r="M619" s="989"/>
      <c r="N619" s="74"/>
      <c r="O619" s="74"/>
      <c r="P619" s="74"/>
      <c r="Q619" s="74"/>
      <c r="R619" s="74"/>
      <c r="S619" s="73"/>
      <c r="T619" s="73"/>
      <c r="U619" s="73"/>
      <c r="V619" s="1144"/>
      <c r="W619" s="73"/>
      <c r="X619" s="73"/>
      <c r="Y619" s="73"/>
      <c r="Z619" s="73"/>
      <c r="AA619" s="73"/>
      <c r="AB619" s="73"/>
    </row>
    <row r="620" spans="1:28" ht="15.75" customHeight="1">
      <c r="A620" s="73"/>
      <c r="B620" s="73"/>
      <c r="C620" s="73"/>
      <c r="D620" s="73"/>
      <c r="E620" s="73"/>
      <c r="F620" s="590"/>
      <c r="G620" s="591"/>
      <c r="H620" s="988"/>
      <c r="I620" s="73"/>
      <c r="J620" s="73"/>
      <c r="K620" s="74"/>
      <c r="L620" s="74"/>
      <c r="M620" s="989"/>
      <c r="N620" s="74"/>
      <c r="O620" s="74"/>
      <c r="P620" s="74"/>
      <c r="Q620" s="74"/>
      <c r="R620" s="74"/>
      <c r="S620" s="73"/>
      <c r="T620" s="73"/>
      <c r="U620" s="73"/>
      <c r="V620" s="1144"/>
      <c r="W620" s="73"/>
      <c r="X620" s="73"/>
      <c r="Y620" s="73"/>
      <c r="Z620" s="73"/>
      <c r="AA620" s="73"/>
      <c r="AB620" s="73"/>
    </row>
    <row r="621" spans="1:28" ht="15.75" customHeight="1">
      <c r="A621" s="73"/>
      <c r="B621" s="73"/>
      <c r="C621" s="73"/>
      <c r="D621" s="73"/>
      <c r="E621" s="73"/>
      <c r="F621" s="590"/>
      <c r="G621" s="591"/>
      <c r="H621" s="988"/>
      <c r="I621" s="73"/>
      <c r="J621" s="73"/>
      <c r="K621" s="74"/>
      <c r="L621" s="74"/>
      <c r="M621" s="989"/>
      <c r="N621" s="74"/>
      <c r="O621" s="74"/>
      <c r="P621" s="74"/>
      <c r="Q621" s="74"/>
      <c r="R621" s="74"/>
      <c r="S621" s="73"/>
      <c r="T621" s="73"/>
      <c r="U621" s="73"/>
      <c r="V621" s="1144"/>
      <c r="W621" s="73"/>
      <c r="X621" s="73"/>
      <c r="Y621" s="73"/>
      <c r="Z621" s="73"/>
      <c r="AA621" s="73"/>
      <c r="AB621" s="73"/>
    </row>
    <row r="622" spans="1:28" ht="15.75" customHeight="1">
      <c r="A622" s="73"/>
      <c r="B622" s="73"/>
      <c r="C622" s="73"/>
      <c r="D622" s="73"/>
      <c r="E622" s="73"/>
      <c r="F622" s="590"/>
      <c r="G622" s="591"/>
      <c r="H622" s="988"/>
      <c r="I622" s="73"/>
      <c r="J622" s="73"/>
      <c r="K622" s="74"/>
      <c r="L622" s="74"/>
      <c r="M622" s="989"/>
      <c r="N622" s="74"/>
      <c r="O622" s="74"/>
      <c r="P622" s="74"/>
      <c r="Q622" s="74"/>
      <c r="R622" s="74"/>
      <c r="S622" s="73"/>
      <c r="T622" s="73"/>
      <c r="U622" s="73"/>
      <c r="V622" s="1144"/>
      <c r="W622" s="73"/>
      <c r="X622" s="73"/>
      <c r="Y622" s="73"/>
      <c r="Z622" s="73"/>
      <c r="AA622" s="73"/>
      <c r="AB622" s="73"/>
    </row>
    <row r="623" spans="1:28" ht="15.75" customHeight="1">
      <c r="A623" s="73"/>
      <c r="B623" s="73"/>
      <c r="C623" s="73"/>
      <c r="D623" s="73"/>
      <c r="E623" s="73"/>
      <c r="F623" s="590"/>
      <c r="G623" s="591"/>
      <c r="H623" s="988"/>
      <c r="I623" s="73"/>
      <c r="J623" s="73"/>
      <c r="K623" s="74"/>
      <c r="L623" s="74"/>
      <c r="M623" s="989"/>
      <c r="N623" s="74"/>
      <c r="O623" s="74"/>
      <c r="P623" s="74"/>
      <c r="Q623" s="74"/>
      <c r="R623" s="74"/>
      <c r="S623" s="73"/>
      <c r="T623" s="73"/>
      <c r="U623" s="73"/>
      <c r="V623" s="1144"/>
      <c r="W623" s="73"/>
      <c r="X623" s="73"/>
      <c r="Y623" s="73"/>
      <c r="Z623" s="73"/>
      <c r="AA623" s="73"/>
      <c r="AB623" s="73"/>
    </row>
    <row r="624" spans="1:28" ht="15.75" customHeight="1">
      <c r="A624" s="73"/>
      <c r="B624" s="73"/>
      <c r="C624" s="73"/>
      <c r="D624" s="73"/>
      <c r="E624" s="73"/>
      <c r="F624" s="590"/>
      <c r="G624" s="591"/>
      <c r="H624" s="988"/>
      <c r="I624" s="73"/>
      <c r="J624" s="73"/>
      <c r="K624" s="74"/>
      <c r="L624" s="74"/>
      <c r="M624" s="989"/>
      <c r="N624" s="74"/>
      <c r="O624" s="74"/>
      <c r="P624" s="74"/>
      <c r="Q624" s="74"/>
      <c r="R624" s="74"/>
      <c r="S624" s="73"/>
      <c r="T624" s="73"/>
      <c r="U624" s="73"/>
      <c r="V624" s="1144"/>
      <c r="W624" s="73"/>
      <c r="X624" s="73"/>
      <c r="Y624" s="73"/>
      <c r="Z624" s="73"/>
      <c r="AA624" s="73"/>
      <c r="AB624" s="73"/>
    </row>
    <row r="625" spans="1:28" ht="15.75" customHeight="1">
      <c r="A625" s="73"/>
      <c r="B625" s="73"/>
      <c r="C625" s="73"/>
      <c r="D625" s="73"/>
      <c r="E625" s="73"/>
      <c r="F625" s="590"/>
      <c r="G625" s="591"/>
      <c r="H625" s="988"/>
      <c r="I625" s="73"/>
      <c r="J625" s="73"/>
      <c r="K625" s="74"/>
      <c r="L625" s="74"/>
      <c r="M625" s="989"/>
      <c r="N625" s="74"/>
      <c r="O625" s="74"/>
      <c r="P625" s="74"/>
      <c r="Q625" s="74"/>
      <c r="R625" s="74"/>
      <c r="S625" s="73"/>
      <c r="T625" s="73"/>
      <c r="U625" s="73"/>
      <c r="V625" s="1144"/>
      <c r="W625" s="73"/>
      <c r="X625" s="73"/>
      <c r="Y625" s="73"/>
      <c r="Z625" s="73"/>
      <c r="AA625" s="73"/>
      <c r="AB625" s="73"/>
    </row>
    <row r="626" spans="1:28" ht="15.75" customHeight="1">
      <c r="A626" s="73"/>
      <c r="B626" s="73"/>
      <c r="C626" s="73"/>
      <c r="D626" s="73"/>
      <c r="E626" s="73"/>
      <c r="F626" s="590"/>
      <c r="G626" s="591"/>
      <c r="H626" s="988"/>
      <c r="I626" s="73"/>
      <c r="J626" s="73"/>
      <c r="K626" s="74"/>
      <c r="L626" s="74"/>
      <c r="M626" s="989"/>
      <c r="N626" s="74"/>
      <c r="O626" s="74"/>
      <c r="P626" s="74"/>
      <c r="Q626" s="74"/>
      <c r="R626" s="74"/>
      <c r="S626" s="73"/>
      <c r="T626" s="73"/>
      <c r="U626" s="73"/>
      <c r="V626" s="1144"/>
      <c r="W626" s="73"/>
      <c r="X626" s="73"/>
      <c r="Y626" s="73"/>
      <c r="Z626" s="73"/>
      <c r="AA626" s="73"/>
      <c r="AB626" s="73"/>
    </row>
    <row r="627" spans="1:28" ht="15.75" customHeight="1">
      <c r="A627" s="73"/>
      <c r="B627" s="73"/>
      <c r="C627" s="73"/>
      <c r="D627" s="73"/>
      <c r="E627" s="73"/>
      <c r="F627" s="590"/>
      <c r="G627" s="591"/>
      <c r="H627" s="988"/>
      <c r="I627" s="73"/>
      <c r="J627" s="73"/>
      <c r="K627" s="74"/>
      <c r="L627" s="74"/>
      <c r="M627" s="989"/>
      <c r="N627" s="74"/>
      <c r="O627" s="74"/>
      <c r="P627" s="74"/>
      <c r="Q627" s="74"/>
      <c r="R627" s="74"/>
      <c r="S627" s="73"/>
      <c r="T627" s="73"/>
      <c r="U627" s="73"/>
      <c r="V627" s="1144"/>
      <c r="W627" s="73"/>
      <c r="X627" s="73"/>
      <c r="Y627" s="73"/>
      <c r="Z627" s="73"/>
      <c r="AA627" s="73"/>
      <c r="AB627" s="73"/>
    </row>
    <row r="628" spans="1:28" ht="15.75" customHeight="1">
      <c r="A628" s="73"/>
      <c r="B628" s="73"/>
      <c r="C628" s="73"/>
      <c r="D628" s="73"/>
      <c r="E628" s="73"/>
      <c r="F628" s="590"/>
      <c r="G628" s="591"/>
      <c r="H628" s="988"/>
      <c r="I628" s="73"/>
      <c r="J628" s="73"/>
      <c r="K628" s="74"/>
      <c r="L628" s="74"/>
      <c r="M628" s="989"/>
      <c r="N628" s="74"/>
      <c r="O628" s="74"/>
      <c r="P628" s="74"/>
      <c r="Q628" s="74"/>
      <c r="R628" s="74"/>
      <c r="S628" s="73"/>
      <c r="T628" s="73"/>
      <c r="U628" s="73"/>
      <c r="V628" s="1144"/>
      <c r="W628" s="73"/>
      <c r="X628" s="73"/>
      <c r="Y628" s="73"/>
      <c r="Z628" s="73"/>
      <c r="AA628" s="73"/>
      <c r="AB628" s="73"/>
    </row>
    <row r="629" spans="1:28" ht="15.75" customHeight="1">
      <c r="A629" s="73"/>
      <c r="B629" s="73"/>
      <c r="C629" s="73"/>
      <c r="D629" s="73"/>
      <c r="E629" s="73"/>
      <c r="F629" s="590"/>
      <c r="G629" s="591"/>
      <c r="H629" s="988"/>
      <c r="I629" s="73"/>
      <c r="J629" s="73"/>
      <c r="K629" s="74"/>
      <c r="L629" s="74"/>
      <c r="M629" s="989"/>
      <c r="N629" s="74"/>
      <c r="O629" s="74"/>
      <c r="P629" s="74"/>
      <c r="Q629" s="74"/>
      <c r="R629" s="74"/>
      <c r="S629" s="73"/>
      <c r="T629" s="73"/>
      <c r="U629" s="73"/>
      <c r="V629" s="1144"/>
      <c r="W629" s="73"/>
      <c r="X629" s="73"/>
      <c r="Y629" s="73"/>
      <c r="Z629" s="73"/>
      <c r="AA629" s="73"/>
      <c r="AB629" s="73"/>
    </row>
    <row r="630" spans="1:28" ht="15.75" customHeight="1">
      <c r="A630" s="73"/>
      <c r="B630" s="73"/>
      <c r="C630" s="73"/>
      <c r="D630" s="73"/>
      <c r="E630" s="73"/>
      <c r="F630" s="590"/>
      <c r="G630" s="591"/>
      <c r="H630" s="988"/>
      <c r="I630" s="73"/>
      <c r="J630" s="73"/>
      <c r="K630" s="74"/>
      <c r="L630" s="74"/>
      <c r="M630" s="989"/>
      <c r="N630" s="74"/>
      <c r="O630" s="74"/>
      <c r="P630" s="74"/>
      <c r="Q630" s="74"/>
      <c r="R630" s="74"/>
      <c r="S630" s="73"/>
      <c r="T630" s="73"/>
      <c r="U630" s="73"/>
      <c r="V630" s="1144"/>
      <c r="W630" s="73"/>
      <c r="X630" s="73"/>
      <c r="Y630" s="73"/>
      <c r="Z630" s="73"/>
      <c r="AA630" s="73"/>
      <c r="AB630" s="73"/>
    </row>
    <row r="631" spans="1:28" ht="15.75" customHeight="1">
      <c r="A631" s="73"/>
      <c r="B631" s="73"/>
      <c r="C631" s="73"/>
      <c r="D631" s="73"/>
      <c r="E631" s="73"/>
      <c r="F631" s="590"/>
      <c r="G631" s="591"/>
      <c r="H631" s="988"/>
      <c r="I631" s="73"/>
      <c r="J631" s="73"/>
      <c r="K631" s="74"/>
      <c r="L631" s="74"/>
      <c r="M631" s="989"/>
      <c r="N631" s="74"/>
      <c r="O631" s="74"/>
      <c r="P631" s="74"/>
      <c r="Q631" s="74"/>
      <c r="R631" s="74"/>
      <c r="S631" s="73"/>
      <c r="T631" s="73"/>
      <c r="U631" s="73"/>
      <c r="V631" s="1144"/>
      <c r="W631" s="73"/>
      <c r="X631" s="73"/>
      <c r="Y631" s="73"/>
      <c r="Z631" s="73"/>
      <c r="AA631" s="73"/>
      <c r="AB631" s="73"/>
    </row>
    <row r="632" spans="1:28" ht="15.75" customHeight="1">
      <c r="A632" s="73"/>
      <c r="B632" s="73"/>
      <c r="C632" s="73"/>
      <c r="D632" s="73"/>
      <c r="E632" s="73"/>
      <c r="F632" s="590"/>
      <c r="G632" s="591"/>
      <c r="H632" s="988"/>
      <c r="I632" s="73"/>
      <c r="J632" s="73"/>
      <c r="K632" s="74"/>
      <c r="L632" s="74"/>
      <c r="M632" s="989"/>
      <c r="N632" s="74"/>
      <c r="O632" s="74"/>
      <c r="P632" s="74"/>
      <c r="Q632" s="74"/>
      <c r="R632" s="74"/>
      <c r="S632" s="73"/>
      <c r="T632" s="73"/>
      <c r="U632" s="73"/>
      <c r="V632" s="1144"/>
      <c r="W632" s="73"/>
      <c r="X632" s="73"/>
      <c r="Y632" s="73"/>
      <c r="Z632" s="73"/>
      <c r="AA632" s="73"/>
      <c r="AB632" s="73"/>
    </row>
    <row r="633" spans="1:28" ht="15.75" customHeight="1">
      <c r="A633" s="73"/>
      <c r="B633" s="73"/>
      <c r="C633" s="73"/>
      <c r="D633" s="73"/>
      <c r="E633" s="73"/>
      <c r="F633" s="590"/>
      <c r="G633" s="591"/>
      <c r="H633" s="988"/>
      <c r="I633" s="73"/>
      <c r="J633" s="73"/>
      <c r="K633" s="74"/>
      <c r="L633" s="74"/>
      <c r="M633" s="989"/>
      <c r="N633" s="74"/>
      <c r="O633" s="74"/>
      <c r="P633" s="74"/>
      <c r="Q633" s="74"/>
      <c r="R633" s="74"/>
      <c r="S633" s="73"/>
      <c r="T633" s="73"/>
      <c r="U633" s="73"/>
      <c r="V633" s="1144"/>
      <c r="W633" s="73"/>
      <c r="X633" s="73"/>
      <c r="Y633" s="73"/>
      <c r="Z633" s="73"/>
      <c r="AA633" s="73"/>
      <c r="AB633" s="73"/>
    </row>
    <row r="634" spans="1:28" ht="15.75" customHeight="1">
      <c r="A634" s="73"/>
      <c r="B634" s="73"/>
      <c r="C634" s="73"/>
      <c r="D634" s="73"/>
      <c r="E634" s="73"/>
      <c r="F634" s="590"/>
      <c r="G634" s="591"/>
      <c r="H634" s="988"/>
      <c r="I634" s="73"/>
      <c r="J634" s="73"/>
      <c r="K634" s="74"/>
      <c r="L634" s="74"/>
      <c r="M634" s="989"/>
      <c r="N634" s="74"/>
      <c r="O634" s="74"/>
      <c r="P634" s="74"/>
      <c r="Q634" s="74"/>
      <c r="R634" s="74"/>
      <c r="S634" s="73"/>
      <c r="T634" s="73"/>
      <c r="U634" s="73"/>
      <c r="V634" s="1144"/>
      <c r="W634" s="73"/>
      <c r="X634" s="73"/>
      <c r="Y634" s="73"/>
      <c r="Z634" s="73"/>
      <c r="AA634" s="73"/>
      <c r="AB634" s="73"/>
    </row>
    <row r="635" spans="1:28" ht="15.75" customHeight="1">
      <c r="A635" s="73"/>
      <c r="B635" s="73"/>
      <c r="C635" s="73"/>
      <c r="D635" s="73"/>
      <c r="E635" s="73"/>
      <c r="F635" s="590"/>
      <c r="G635" s="591"/>
      <c r="H635" s="988"/>
      <c r="I635" s="73"/>
      <c r="J635" s="73"/>
      <c r="K635" s="74"/>
      <c r="L635" s="74"/>
      <c r="M635" s="989"/>
      <c r="N635" s="74"/>
      <c r="O635" s="74"/>
      <c r="P635" s="74"/>
      <c r="Q635" s="74"/>
      <c r="R635" s="74"/>
      <c r="S635" s="73"/>
      <c r="T635" s="73"/>
      <c r="U635" s="73"/>
      <c r="V635" s="1144"/>
      <c r="W635" s="73"/>
      <c r="X635" s="73"/>
      <c r="Y635" s="73"/>
      <c r="Z635" s="73"/>
      <c r="AA635" s="73"/>
      <c r="AB635" s="73"/>
    </row>
    <row r="636" spans="1:28" ht="15.75" customHeight="1">
      <c r="A636" s="73"/>
      <c r="B636" s="73"/>
      <c r="C636" s="73"/>
      <c r="D636" s="73"/>
      <c r="E636" s="73"/>
      <c r="F636" s="590"/>
      <c r="G636" s="591"/>
      <c r="H636" s="988"/>
      <c r="I636" s="73"/>
      <c r="J636" s="73"/>
      <c r="K636" s="74"/>
      <c r="L636" s="74"/>
      <c r="M636" s="989"/>
      <c r="N636" s="74"/>
      <c r="O636" s="74"/>
      <c r="P636" s="74"/>
      <c r="Q636" s="74"/>
      <c r="R636" s="74"/>
      <c r="S636" s="73"/>
      <c r="T636" s="73"/>
      <c r="U636" s="73"/>
      <c r="V636" s="1144"/>
      <c r="W636" s="73"/>
      <c r="X636" s="73"/>
      <c r="Y636" s="73"/>
      <c r="Z636" s="73"/>
      <c r="AA636" s="73"/>
      <c r="AB636" s="73"/>
    </row>
    <row r="637" spans="1:28" ht="15.75" customHeight="1">
      <c r="A637" s="73"/>
      <c r="B637" s="73"/>
      <c r="C637" s="73"/>
      <c r="D637" s="73"/>
      <c r="E637" s="73"/>
      <c r="F637" s="590"/>
      <c r="G637" s="591"/>
      <c r="H637" s="988"/>
      <c r="I637" s="73"/>
      <c r="J637" s="73"/>
      <c r="K637" s="74"/>
      <c r="L637" s="74"/>
      <c r="M637" s="989"/>
      <c r="N637" s="74"/>
      <c r="O637" s="74"/>
      <c r="P637" s="74"/>
      <c r="Q637" s="74"/>
      <c r="R637" s="74"/>
      <c r="S637" s="73"/>
      <c r="T637" s="73"/>
      <c r="U637" s="73"/>
      <c r="V637" s="1144"/>
      <c r="W637" s="73"/>
      <c r="X637" s="73"/>
      <c r="Y637" s="73"/>
      <c r="Z637" s="73"/>
      <c r="AA637" s="73"/>
      <c r="AB637" s="73"/>
    </row>
    <row r="638" spans="1:28" ht="15.75" customHeight="1">
      <c r="A638" s="73"/>
      <c r="B638" s="73"/>
      <c r="C638" s="73"/>
      <c r="D638" s="73"/>
      <c r="E638" s="73"/>
      <c r="F638" s="590"/>
      <c r="G638" s="591"/>
      <c r="H638" s="988"/>
      <c r="I638" s="73"/>
      <c r="J638" s="73"/>
      <c r="K638" s="74"/>
      <c r="L638" s="74"/>
      <c r="M638" s="989"/>
      <c r="N638" s="74"/>
      <c r="O638" s="74"/>
      <c r="P638" s="74"/>
      <c r="Q638" s="74"/>
      <c r="R638" s="74"/>
      <c r="S638" s="73"/>
      <c r="T638" s="73"/>
      <c r="U638" s="73"/>
      <c r="V638" s="1144"/>
      <c r="W638" s="73"/>
      <c r="X638" s="73"/>
      <c r="Y638" s="73"/>
      <c r="Z638" s="73"/>
      <c r="AA638" s="73"/>
      <c r="AB638" s="73"/>
    </row>
    <row r="639" spans="1:28" ht="15.75" customHeight="1">
      <c r="A639" s="73"/>
      <c r="B639" s="73"/>
      <c r="C639" s="73"/>
      <c r="D639" s="73"/>
      <c r="E639" s="73"/>
      <c r="F639" s="590"/>
      <c r="G639" s="591"/>
      <c r="H639" s="988"/>
      <c r="I639" s="73"/>
      <c r="J639" s="73"/>
      <c r="K639" s="74"/>
      <c r="L639" s="74"/>
      <c r="M639" s="989"/>
      <c r="N639" s="74"/>
      <c r="O639" s="74"/>
      <c r="P639" s="74"/>
      <c r="Q639" s="74"/>
      <c r="R639" s="74"/>
      <c r="S639" s="73"/>
      <c r="T639" s="73"/>
      <c r="U639" s="73"/>
      <c r="V639" s="1144"/>
      <c r="W639" s="73"/>
      <c r="X639" s="73"/>
      <c r="Y639" s="73"/>
      <c r="Z639" s="73"/>
      <c r="AA639" s="73"/>
      <c r="AB639" s="73"/>
    </row>
    <row r="640" spans="1:28" ht="15.75" customHeight="1">
      <c r="A640" s="73"/>
      <c r="B640" s="73"/>
      <c r="C640" s="73"/>
      <c r="D640" s="73"/>
      <c r="E640" s="73"/>
      <c r="F640" s="590"/>
      <c r="G640" s="591"/>
      <c r="H640" s="988"/>
      <c r="I640" s="73"/>
      <c r="J640" s="73"/>
      <c r="K640" s="74"/>
      <c r="L640" s="74"/>
      <c r="M640" s="989"/>
      <c r="N640" s="74"/>
      <c r="O640" s="74"/>
      <c r="P640" s="74"/>
      <c r="Q640" s="74"/>
      <c r="R640" s="74"/>
      <c r="S640" s="73"/>
      <c r="T640" s="73"/>
      <c r="U640" s="73"/>
      <c r="V640" s="1144"/>
      <c r="W640" s="73"/>
      <c r="X640" s="73"/>
      <c r="Y640" s="73"/>
      <c r="Z640" s="73"/>
      <c r="AA640" s="73"/>
      <c r="AB640" s="73"/>
    </row>
    <row r="641" spans="1:28" ht="15.75" customHeight="1">
      <c r="A641" s="73"/>
      <c r="B641" s="73"/>
      <c r="C641" s="73"/>
      <c r="D641" s="73"/>
      <c r="E641" s="73"/>
      <c r="F641" s="590"/>
      <c r="G641" s="591"/>
      <c r="H641" s="988"/>
      <c r="I641" s="73"/>
      <c r="J641" s="73"/>
      <c r="K641" s="74"/>
      <c r="L641" s="74"/>
      <c r="M641" s="989"/>
      <c r="N641" s="74"/>
      <c r="O641" s="74"/>
      <c r="P641" s="74"/>
      <c r="Q641" s="74"/>
      <c r="R641" s="74"/>
      <c r="S641" s="73"/>
      <c r="T641" s="73"/>
      <c r="U641" s="73"/>
      <c r="V641" s="1144"/>
      <c r="W641" s="73"/>
      <c r="X641" s="73"/>
      <c r="Y641" s="73"/>
      <c r="Z641" s="73"/>
      <c r="AA641" s="73"/>
      <c r="AB641" s="73"/>
    </row>
    <row r="642" spans="1:28" ht="15.75" customHeight="1">
      <c r="A642" s="73"/>
      <c r="B642" s="73"/>
      <c r="C642" s="73"/>
      <c r="D642" s="73"/>
      <c r="E642" s="73"/>
      <c r="F642" s="590"/>
      <c r="G642" s="591"/>
      <c r="H642" s="988"/>
      <c r="I642" s="73"/>
      <c r="J642" s="73"/>
      <c r="K642" s="74"/>
      <c r="L642" s="74"/>
      <c r="M642" s="989"/>
      <c r="N642" s="74"/>
      <c r="O642" s="74"/>
      <c r="P642" s="74"/>
      <c r="Q642" s="74"/>
      <c r="R642" s="74"/>
      <c r="S642" s="73"/>
      <c r="T642" s="73"/>
      <c r="U642" s="73"/>
      <c r="V642" s="1144"/>
      <c r="W642" s="73"/>
      <c r="X642" s="73"/>
      <c r="Y642" s="73"/>
      <c r="Z642" s="73"/>
      <c r="AA642" s="73"/>
      <c r="AB642" s="73"/>
    </row>
    <row r="643" spans="1:28" ht="15.75" customHeight="1">
      <c r="A643" s="73"/>
      <c r="B643" s="73"/>
      <c r="C643" s="73"/>
      <c r="D643" s="73"/>
      <c r="E643" s="73"/>
      <c r="F643" s="590"/>
      <c r="G643" s="591"/>
      <c r="H643" s="988"/>
      <c r="I643" s="73"/>
      <c r="J643" s="73"/>
      <c r="K643" s="74"/>
      <c r="L643" s="74"/>
      <c r="M643" s="989"/>
      <c r="N643" s="74"/>
      <c r="O643" s="74"/>
      <c r="P643" s="74"/>
      <c r="Q643" s="74"/>
      <c r="R643" s="74"/>
      <c r="S643" s="73"/>
      <c r="T643" s="73"/>
      <c r="U643" s="73"/>
      <c r="V643" s="1144"/>
      <c r="W643" s="73"/>
      <c r="X643" s="73"/>
      <c r="Y643" s="73"/>
      <c r="Z643" s="73"/>
      <c r="AA643" s="73"/>
      <c r="AB643" s="73"/>
    </row>
    <row r="644" spans="1:28" ht="15.75" customHeight="1">
      <c r="A644" s="73"/>
      <c r="B644" s="73"/>
      <c r="C644" s="73"/>
      <c r="D644" s="73"/>
      <c r="E644" s="73"/>
      <c r="F644" s="590"/>
      <c r="G644" s="591"/>
      <c r="H644" s="988"/>
      <c r="I644" s="73"/>
      <c r="J644" s="73"/>
      <c r="K644" s="74"/>
      <c r="L644" s="74"/>
      <c r="M644" s="989"/>
      <c r="N644" s="74"/>
      <c r="O644" s="74"/>
      <c r="P644" s="74"/>
      <c r="Q644" s="74"/>
      <c r="R644" s="74"/>
      <c r="S644" s="73"/>
      <c r="T644" s="73"/>
      <c r="U644" s="73"/>
      <c r="V644" s="1144"/>
      <c r="W644" s="73"/>
      <c r="X644" s="73"/>
      <c r="Y644" s="73"/>
      <c r="Z644" s="73"/>
      <c r="AA644" s="73"/>
      <c r="AB644" s="73"/>
    </row>
    <row r="645" spans="1:28" ht="15.75" customHeight="1">
      <c r="A645" s="73"/>
      <c r="B645" s="73"/>
      <c r="C645" s="73"/>
      <c r="D645" s="73"/>
      <c r="E645" s="73"/>
      <c r="F645" s="590"/>
      <c r="G645" s="591"/>
      <c r="H645" s="988"/>
      <c r="I645" s="73"/>
      <c r="J645" s="73"/>
      <c r="K645" s="74"/>
      <c r="L645" s="74"/>
      <c r="M645" s="989"/>
      <c r="N645" s="74"/>
      <c r="O645" s="74"/>
      <c r="P645" s="74"/>
      <c r="Q645" s="74"/>
      <c r="R645" s="74"/>
      <c r="S645" s="73"/>
      <c r="T645" s="73"/>
      <c r="U645" s="73"/>
      <c r="V645" s="1144"/>
      <c r="W645" s="73"/>
      <c r="X645" s="73"/>
      <c r="Y645" s="73"/>
      <c r="Z645" s="73"/>
      <c r="AA645" s="73"/>
      <c r="AB645" s="73"/>
    </row>
    <row r="646" spans="1:28" ht="15.75" customHeight="1">
      <c r="A646" s="73"/>
      <c r="B646" s="73"/>
      <c r="C646" s="73"/>
      <c r="D646" s="73"/>
      <c r="E646" s="73"/>
      <c r="F646" s="590"/>
      <c r="G646" s="591"/>
      <c r="H646" s="988"/>
      <c r="I646" s="73"/>
      <c r="J646" s="73"/>
      <c r="K646" s="74"/>
      <c r="L646" s="74"/>
      <c r="M646" s="989"/>
      <c r="N646" s="74"/>
      <c r="O646" s="74"/>
      <c r="P646" s="74"/>
      <c r="Q646" s="74"/>
      <c r="R646" s="74"/>
      <c r="S646" s="73"/>
      <c r="T646" s="73"/>
      <c r="U646" s="73"/>
      <c r="V646" s="1144"/>
      <c r="W646" s="73"/>
      <c r="X646" s="73"/>
      <c r="Y646" s="73"/>
      <c r="Z646" s="73"/>
      <c r="AA646" s="73"/>
      <c r="AB646" s="73"/>
    </row>
    <row r="647" spans="1:28" ht="15.75" customHeight="1">
      <c r="A647" s="73"/>
      <c r="B647" s="73"/>
      <c r="C647" s="73"/>
      <c r="D647" s="73"/>
      <c r="E647" s="73"/>
      <c r="F647" s="590"/>
      <c r="G647" s="591"/>
      <c r="H647" s="988"/>
      <c r="I647" s="73"/>
      <c r="J647" s="73"/>
      <c r="K647" s="74"/>
      <c r="L647" s="74"/>
      <c r="M647" s="989"/>
      <c r="N647" s="74"/>
      <c r="O647" s="74"/>
      <c r="P647" s="74"/>
      <c r="Q647" s="74"/>
      <c r="R647" s="74"/>
      <c r="S647" s="73"/>
      <c r="T647" s="73"/>
      <c r="U647" s="73"/>
      <c r="V647" s="1144"/>
      <c r="W647" s="73"/>
      <c r="X647" s="73"/>
      <c r="Y647" s="73"/>
      <c r="Z647" s="73"/>
      <c r="AA647" s="73"/>
      <c r="AB647" s="73"/>
    </row>
    <row r="648" spans="1:28" ht="15.75" customHeight="1">
      <c r="A648" s="73"/>
      <c r="B648" s="73"/>
      <c r="C648" s="73"/>
      <c r="D648" s="73"/>
      <c r="E648" s="73"/>
      <c r="F648" s="590"/>
      <c r="G648" s="591"/>
      <c r="H648" s="988"/>
      <c r="I648" s="73"/>
      <c r="J648" s="73"/>
      <c r="K648" s="74"/>
      <c r="L648" s="74"/>
      <c r="M648" s="989"/>
      <c r="N648" s="74"/>
      <c r="O648" s="74"/>
      <c r="P648" s="74"/>
      <c r="Q648" s="74"/>
      <c r="R648" s="74"/>
      <c r="S648" s="73"/>
      <c r="T648" s="73"/>
      <c r="U648" s="73"/>
      <c r="V648" s="1144"/>
      <c r="W648" s="73"/>
      <c r="X648" s="73"/>
      <c r="Y648" s="73"/>
      <c r="Z648" s="73"/>
      <c r="AA648" s="73"/>
      <c r="AB648" s="73"/>
    </row>
    <row r="649" spans="1:28" ht="15.75" customHeight="1">
      <c r="A649" s="73"/>
      <c r="B649" s="73"/>
      <c r="C649" s="73"/>
      <c r="D649" s="73"/>
      <c r="E649" s="73"/>
      <c r="F649" s="590"/>
      <c r="G649" s="591"/>
      <c r="H649" s="988"/>
      <c r="I649" s="73"/>
      <c r="J649" s="73"/>
      <c r="K649" s="74"/>
      <c r="L649" s="74"/>
      <c r="M649" s="989"/>
      <c r="N649" s="74"/>
      <c r="O649" s="74"/>
      <c r="P649" s="74"/>
      <c r="Q649" s="74"/>
      <c r="R649" s="74"/>
      <c r="S649" s="73"/>
      <c r="T649" s="73"/>
      <c r="U649" s="73"/>
      <c r="V649" s="1144"/>
      <c r="W649" s="73"/>
      <c r="X649" s="73"/>
      <c r="Y649" s="73"/>
      <c r="Z649" s="73"/>
      <c r="AA649" s="73"/>
      <c r="AB649" s="73"/>
    </row>
    <row r="650" spans="1:28" ht="15.75" customHeight="1">
      <c r="A650" s="73"/>
      <c r="B650" s="73"/>
      <c r="C650" s="73"/>
      <c r="D650" s="73"/>
      <c r="E650" s="73"/>
      <c r="F650" s="590"/>
      <c r="G650" s="591"/>
      <c r="H650" s="988"/>
      <c r="I650" s="73"/>
      <c r="J650" s="73"/>
      <c r="K650" s="74"/>
      <c r="L650" s="74"/>
      <c r="M650" s="989"/>
      <c r="N650" s="74"/>
      <c r="O650" s="74"/>
      <c r="P650" s="74"/>
      <c r="Q650" s="74"/>
      <c r="R650" s="74"/>
      <c r="S650" s="73"/>
      <c r="T650" s="73"/>
      <c r="U650" s="73"/>
      <c r="V650" s="1144"/>
      <c r="W650" s="73"/>
      <c r="X650" s="73"/>
      <c r="Y650" s="73"/>
      <c r="Z650" s="73"/>
      <c r="AA650" s="73"/>
      <c r="AB650" s="73"/>
    </row>
    <row r="651" spans="1:28" ht="15.75" customHeight="1">
      <c r="A651" s="73"/>
      <c r="B651" s="73"/>
      <c r="C651" s="73"/>
      <c r="D651" s="73"/>
      <c r="E651" s="73"/>
      <c r="F651" s="590"/>
      <c r="G651" s="591"/>
      <c r="H651" s="988"/>
      <c r="I651" s="73"/>
      <c r="J651" s="73"/>
      <c r="K651" s="74"/>
      <c r="L651" s="74"/>
      <c r="M651" s="989"/>
      <c r="N651" s="74"/>
      <c r="O651" s="74"/>
      <c r="P651" s="74"/>
      <c r="Q651" s="74"/>
      <c r="R651" s="74"/>
      <c r="S651" s="73"/>
      <c r="T651" s="73"/>
      <c r="U651" s="73"/>
      <c r="V651" s="1144"/>
      <c r="W651" s="73"/>
      <c r="X651" s="73"/>
      <c r="Y651" s="73"/>
      <c r="Z651" s="73"/>
      <c r="AA651" s="73"/>
      <c r="AB651" s="73"/>
    </row>
    <row r="652" spans="1:28" ht="15.75" customHeight="1">
      <c r="A652" s="73"/>
      <c r="B652" s="73"/>
      <c r="C652" s="73"/>
      <c r="D652" s="73"/>
      <c r="E652" s="73"/>
      <c r="F652" s="590"/>
      <c r="G652" s="591"/>
      <c r="H652" s="988"/>
      <c r="I652" s="73"/>
      <c r="J652" s="73"/>
      <c r="K652" s="74"/>
      <c r="L652" s="74"/>
      <c r="M652" s="989"/>
      <c r="N652" s="74"/>
      <c r="O652" s="74"/>
      <c r="P652" s="74"/>
      <c r="Q652" s="74"/>
      <c r="R652" s="74"/>
      <c r="S652" s="73"/>
      <c r="T652" s="73"/>
      <c r="U652" s="73"/>
      <c r="V652" s="1144"/>
      <c r="W652" s="73"/>
      <c r="X652" s="73"/>
      <c r="Y652" s="73"/>
      <c r="Z652" s="73"/>
      <c r="AA652" s="73"/>
      <c r="AB652" s="73"/>
    </row>
    <row r="653" spans="1:28" ht="15.75" customHeight="1">
      <c r="A653" s="73"/>
      <c r="B653" s="73"/>
      <c r="C653" s="73"/>
      <c r="D653" s="73"/>
      <c r="E653" s="73"/>
      <c r="F653" s="590"/>
      <c r="G653" s="591"/>
      <c r="H653" s="988"/>
      <c r="I653" s="73"/>
      <c r="J653" s="73"/>
      <c r="K653" s="74"/>
      <c r="L653" s="74"/>
      <c r="M653" s="989"/>
      <c r="N653" s="74"/>
      <c r="O653" s="74"/>
      <c r="P653" s="74"/>
      <c r="Q653" s="74"/>
      <c r="R653" s="74"/>
      <c r="S653" s="73"/>
      <c r="T653" s="73"/>
      <c r="U653" s="73"/>
      <c r="V653" s="1144"/>
      <c r="W653" s="73"/>
      <c r="X653" s="73"/>
      <c r="Y653" s="73"/>
      <c r="Z653" s="73"/>
      <c r="AA653" s="73"/>
      <c r="AB653" s="73"/>
    </row>
    <row r="654" spans="1:28" ht="15.75" customHeight="1">
      <c r="A654" s="73"/>
      <c r="B654" s="73"/>
      <c r="C654" s="73"/>
      <c r="D654" s="73"/>
      <c r="E654" s="73"/>
      <c r="F654" s="590"/>
      <c r="G654" s="591"/>
      <c r="H654" s="988"/>
      <c r="I654" s="73"/>
      <c r="J654" s="73"/>
      <c r="K654" s="74"/>
      <c r="L654" s="74"/>
      <c r="M654" s="989"/>
      <c r="N654" s="74"/>
      <c r="O654" s="74"/>
      <c r="P654" s="74"/>
      <c r="Q654" s="74"/>
      <c r="R654" s="74"/>
      <c r="S654" s="73"/>
      <c r="T654" s="73"/>
      <c r="U654" s="73"/>
      <c r="V654" s="1144"/>
      <c r="W654" s="73"/>
      <c r="X654" s="73"/>
      <c r="Y654" s="73"/>
      <c r="Z654" s="73"/>
      <c r="AA654" s="73"/>
      <c r="AB654" s="73"/>
    </row>
    <row r="655" spans="1:28" ht="15.75" customHeight="1">
      <c r="A655" s="73"/>
      <c r="B655" s="73"/>
      <c r="C655" s="73"/>
      <c r="D655" s="73"/>
      <c r="E655" s="73"/>
      <c r="F655" s="590"/>
      <c r="G655" s="591"/>
      <c r="H655" s="988"/>
      <c r="I655" s="73"/>
      <c r="J655" s="73"/>
      <c r="K655" s="74"/>
      <c r="L655" s="74"/>
      <c r="M655" s="989"/>
      <c r="N655" s="74"/>
      <c r="O655" s="74"/>
      <c r="P655" s="74"/>
      <c r="Q655" s="74"/>
      <c r="R655" s="74"/>
      <c r="S655" s="73"/>
      <c r="T655" s="73"/>
      <c r="U655" s="73"/>
      <c r="V655" s="1144"/>
      <c r="W655" s="73"/>
      <c r="X655" s="73"/>
      <c r="Y655" s="73"/>
      <c r="Z655" s="73"/>
      <c r="AA655" s="73"/>
      <c r="AB655" s="73"/>
    </row>
    <row r="656" spans="1:28" ht="15.75" customHeight="1">
      <c r="A656" s="73"/>
      <c r="B656" s="73"/>
      <c r="C656" s="73"/>
      <c r="D656" s="73"/>
      <c r="E656" s="73"/>
      <c r="F656" s="590"/>
      <c r="G656" s="591"/>
      <c r="H656" s="988"/>
      <c r="I656" s="73"/>
      <c r="J656" s="73"/>
      <c r="K656" s="74"/>
      <c r="L656" s="74"/>
      <c r="M656" s="989"/>
      <c r="N656" s="74"/>
      <c r="O656" s="74"/>
      <c r="P656" s="74"/>
      <c r="Q656" s="74"/>
      <c r="R656" s="74"/>
      <c r="S656" s="73"/>
      <c r="T656" s="73"/>
      <c r="U656" s="73"/>
      <c r="V656" s="1144"/>
      <c r="W656" s="73"/>
      <c r="X656" s="73"/>
      <c r="Y656" s="73"/>
      <c r="Z656" s="73"/>
      <c r="AA656" s="73"/>
      <c r="AB656" s="73"/>
    </row>
    <row r="657" spans="1:28" ht="15.75" customHeight="1">
      <c r="A657" s="73"/>
      <c r="B657" s="73"/>
      <c r="C657" s="73"/>
      <c r="D657" s="73"/>
      <c r="E657" s="73"/>
      <c r="F657" s="590"/>
      <c r="G657" s="591"/>
      <c r="H657" s="988"/>
      <c r="I657" s="73"/>
      <c r="J657" s="73"/>
      <c r="K657" s="74"/>
      <c r="L657" s="74"/>
      <c r="M657" s="989"/>
      <c r="N657" s="74"/>
      <c r="O657" s="74"/>
      <c r="P657" s="74"/>
      <c r="Q657" s="74"/>
      <c r="R657" s="74"/>
      <c r="S657" s="73"/>
      <c r="T657" s="73"/>
      <c r="U657" s="73"/>
      <c r="V657" s="1144"/>
      <c r="W657" s="73"/>
      <c r="X657" s="73"/>
      <c r="Y657" s="73"/>
      <c r="Z657" s="73"/>
      <c r="AA657" s="73"/>
      <c r="AB657" s="73"/>
    </row>
    <row r="658" spans="1:28" ht="15.75" customHeight="1">
      <c r="A658" s="73"/>
      <c r="B658" s="73"/>
      <c r="C658" s="73"/>
      <c r="D658" s="73"/>
      <c r="E658" s="73"/>
      <c r="F658" s="590"/>
      <c r="G658" s="591"/>
      <c r="H658" s="988"/>
      <c r="I658" s="73"/>
      <c r="J658" s="73"/>
      <c r="K658" s="74"/>
      <c r="L658" s="74"/>
      <c r="M658" s="989"/>
      <c r="N658" s="74"/>
      <c r="O658" s="74"/>
      <c r="P658" s="74"/>
      <c r="Q658" s="74"/>
      <c r="R658" s="74"/>
      <c r="S658" s="73"/>
      <c r="T658" s="73"/>
      <c r="U658" s="73"/>
      <c r="V658" s="1144"/>
      <c r="W658" s="73"/>
      <c r="X658" s="73"/>
      <c r="Y658" s="73"/>
      <c r="Z658" s="73"/>
      <c r="AA658" s="73"/>
      <c r="AB658" s="73"/>
    </row>
    <row r="659" spans="1:28" ht="15.75" customHeight="1">
      <c r="A659" s="73"/>
      <c r="B659" s="73"/>
      <c r="C659" s="73"/>
      <c r="D659" s="73"/>
      <c r="E659" s="73"/>
      <c r="F659" s="590"/>
      <c r="G659" s="591"/>
      <c r="H659" s="988"/>
      <c r="I659" s="73"/>
      <c r="J659" s="73"/>
      <c r="K659" s="74"/>
      <c r="L659" s="74"/>
      <c r="M659" s="989"/>
      <c r="N659" s="74"/>
      <c r="O659" s="74"/>
      <c r="P659" s="74"/>
      <c r="Q659" s="74"/>
      <c r="R659" s="74"/>
      <c r="S659" s="73"/>
      <c r="T659" s="73"/>
      <c r="U659" s="73"/>
      <c r="V659" s="1144"/>
      <c r="W659" s="73"/>
      <c r="X659" s="73"/>
      <c r="Y659" s="73"/>
      <c r="Z659" s="73"/>
      <c r="AA659" s="73"/>
      <c r="AB659" s="73"/>
    </row>
    <row r="660" spans="1:28" ht="15.75" customHeight="1">
      <c r="A660" s="73"/>
      <c r="B660" s="73"/>
      <c r="C660" s="73"/>
      <c r="D660" s="73"/>
      <c r="E660" s="73"/>
      <c r="F660" s="590"/>
      <c r="G660" s="591"/>
      <c r="H660" s="988"/>
      <c r="I660" s="73"/>
      <c r="J660" s="73"/>
      <c r="K660" s="74"/>
      <c r="L660" s="74"/>
      <c r="M660" s="989"/>
      <c r="N660" s="74"/>
      <c r="O660" s="74"/>
      <c r="P660" s="74"/>
      <c r="Q660" s="74"/>
      <c r="R660" s="74"/>
      <c r="S660" s="73"/>
      <c r="T660" s="73"/>
      <c r="U660" s="73"/>
      <c r="V660" s="1144"/>
      <c r="W660" s="73"/>
      <c r="X660" s="73"/>
      <c r="Y660" s="73"/>
      <c r="Z660" s="73"/>
      <c r="AA660" s="73"/>
      <c r="AB660" s="73"/>
    </row>
    <row r="661" spans="1:28" ht="15.75" customHeight="1">
      <c r="A661" s="73"/>
      <c r="B661" s="73"/>
      <c r="C661" s="73"/>
      <c r="D661" s="73"/>
      <c r="E661" s="73"/>
      <c r="F661" s="590"/>
      <c r="G661" s="591"/>
      <c r="H661" s="988"/>
      <c r="I661" s="73"/>
      <c r="J661" s="73"/>
      <c r="K661" s="74"/>
      <c r="L661" s="74"/>
      <c r="M661" s="989"/>
      <c r="N661" s="74"/>
      <c r="O661" s="74"/>
      <c r="P661" s="74"/>
      <c r="Q661" s="74"/>
      <c r="R661" s="74"/>
      <c r="S661" s="73"/>
      <c r="T661" s="73"/>
      <c r="U661" s="73"/>
      <c r="V661" s="1144"/>
      <c r="W661" s="73"/>
      <c r="X661" s="73"/>
      <c r="Y661" s="73"/>
      <c r="Z661" s="73"/>
      <c r="AA661" s="73"/>
      <c r="AB661" s="73"/>
    </row>
    <row r="662" spans="1:28" ht="15.75" customHeight="1">
      <c r="A662" s="73"/>
      <c r="B662" s="73"/>
      <c r="C662" s="73"/>
      <c r="D662" s="73"/>
      <c r="E662" s="73"/>
      <c r="F662" s="590"/>
      <c r="G662" s="591"/>
      <c r="H662" s="988"/>
      <c r="I662" s="73"/>
      <c r="J662" s="73"/>
      <c r="K662" s="74"/>
      <c r="L662" s="74"/>
      <c r="M662" s="989"/>
      <c r="N662" s="74"/>
      <c r="O662" s="74"/>
      <c r="P662" s="74"/>
      <c r="Q662" s="74"/>
      <c r="R662" s="74"/>
      <c r="S662" s="73"/>
      <c r="T662" s="73"/>
      <c r="U662" s="73"/>
      <c r="V662" s="1144"/>
      <c r="W662" s="73"/>
      <c r="X662" s="73"/>
      <c r="Y662" s="73"/>
      <c r="Z662" s="73"/>
      <c r="AA662" s="73"/>
      <c r="AB662" s="73"/>
    </row>
    <row r="663" spans="1:28" ht="15.75" customHeight="1">
      <c r="A663" s="73"/>
      <c r="B663" s="73"/>
      <c r="C663" s="73"/>
      <c r="D663" s="73"/>
      <c r="E663" s="73"/>
      <c r="F663" s="590"/>
      <c r="G663" s="591"/>
      <c r="H663" s="988"/>
      <c r="I663" s="73"/>
      <c r="J663" s="73"/>
      <c r="K663" s="74"/>
      <c r="L663" s="74"/>
      <c r="M663" s="989"/>
      <c r="N663" s="74"/>
      <c r="O663" s="74"/>
      <c r="P663" s="74"/>
      <c r="Q663" s="74"/>
      <c r="R663" s="74"/>
      <c r="S663" s="73"/>
      <c r="T663" s="73"/>
      <c r="U663" s="73"/>
      <c r="V663" s="1144"/>
      <c r="W663" s="73"/>
      <c r="X663" s="73"/>
      <c r="Y663" s="73"/>
      <c r="Z663" s="73"/>
      <c r="AA663" s="73"/>
      <c r="AB663" s="73"/>
    </row>
    <row r="664" spans="1:28" ht="15.75" customHeight="1">
      <c r="A664" s="73"/>
      <c r="B664" s="73"/>
      <c r="C664" s="73"/>
      <c r="D664" s="73"/>
      <c r="E664" s="73"/>
      <c r="F664" s="590"/>
      <c r="G664" s="591"/>
      <c r="H664" s="988"/>
      <c r="I664" s="73"/>
      <c r="J664" s="73"/>
      <c r="K664" s="74"/>
      <c r="L664" s="74"/>
      <c r="M664" s="989"/>
      <c r="N664" s="74"/>
      <c r="O664" s="74"/>
      <c r="P664" s="74"/>
      <c r="Q664" s="74"/>
      <c r="R664" s="74"/>
      <c r="S664" s="73"/>
      <c r="T664" s="73"/>
      <c r="U664" s="73"/>
      <c r="V664" s="1144"/>
      <c r="W664" s="73"/>
      <c r="X664" s="73"/>
      <c r="Y664" s="73"/>
      <c r="Z664" s="73"/>
      <c r="AA664" s="73"/>
      <c r="AB664" s="73"/>
    </row>
    <row r="665" spans="1:28" ht="15.75" customHeight="1">
      <c r="A665" s="73"/>
      <c r="B665" s="73"/>
      <c r="C665" s="73"/>
      <c r="D665" s="73"/>
      <c r="E665" s="73"/>
      <c r="F665" s="590"/>
      <c r="G665" s="591"/>
      <c r="H665" s="988"/>
      <c r="I665" s="73"/>
      <c r="J665" s="73"/>
      <c r="K665" s="74"/>
      <c r="L665" s="74"/>
      <c r="M665" s="989"/>
      <c r="N665" s="74"/>
      <c r="O665" s="74"/>
      <c r="P665" s="74"/>
      <c r="Q665" s="74"/>
      <c r="R665" s="74"/>
      <c r="S665" s="73"/>
      <c r="T665" s="73"/>
      <c r="U665" s="73"/>
      <c r="V665" s="1144"/>
      <c r="W665" s="73"/>
      <c r="X665" s="73"/>
      <c r="Y665" s="73"/>
      <c r="Z665" s="73"/>
      <c r="AA665" s="73"/>
      <c r="AB665" s="73"/>
    </row>
    <row r="666" spans="1:28" ht="15.75" customHeight="1">
      <c r="A666" s="73"/>
      <c r="B666" s="73"/>
      <c r="C666" s="73"/>
      <c r="D666" s="73"/>
      <c r="E666" s="73"/>
      <c r="F666" s="590"/>
      <c r="G666" s="591"/>
      <c r="H666" s="988"/>
      <c r="I666" s="73"/>
      <c r="J666" s="73"/>
      <c r="K666" s="74"/>
      <c r="L666" s="74"/>
      <c r="M666" s="989"/>
      <c r="N666" s="74"/>
      <c r="O666" s="74"/>
      <c r="P666" s="74"/>
      <c r="Q666" s="74"/>
      <c r="R666" s="74"/>
      <c r="S666" s="73"/>
      <c r="T666" s="73"/>
      <c r="U666" s="73"/>
      <c r="V666" s="1144"/>
      <c r="W666" s="73"/>
      <c r="X666" s="73"/>
      <c r="Y666" s="73"/>
      <c r="Z666" s="73"/>
      <c r="AA666" s="73"/>
      <c r="AB666" s="73"/>
    </row>
    <row r="667" spans="1:28" ht="15.75" customHeight="1">
      <c r="A667" s="73"/>
      <c r="B667" s="73"/>
      <c r="C667" s="73"/>
      <c r="D667" s="73"/>
      <c r="E667" s="73"/>
      <c r="F667" s="590"/>
      <c r="G667" s="591"/>
      <c r="H667" s="988"/>
      <c r="I667" s="73"/>
      <c r="J667" s="73"/>
      <c r="K667" s="74"/>
      <c r="L667" s="74"/>
      <c r="M667" s="989"/>
      <c r="N667" s="74"/>
      <c r="O667" s="74"/>
      <c r="P667" s="74"/>
      <c r="Q667" s="74"/>
      <c r="R667" s="74"/>
      <c r="S667" s="73"/>
      <c r="T667" s="73"/>
      <c r="U667" s="73"/>
      <c r="V667" s="1144"/>
      <c r="W667" s="73"/>
      <c r="X667" s="73"/>
      <c r="Y667" s="73"/>
      <c r="Z667" s="73"/>
      <c r="AA667" s="73"/>
      <c r="AB667" s="73"/>
    </row>
    <row r="668" spans="1:28" ht="15.75" customHeight="1">
      <c r="A668" s="73"/>
      <c r="B668" s="73"/>
      <c r="C668" s="73"/>
      <c r="D668" s="73"/>
      <c r="E668" s="73"/>
      <c r="F668" s="590"/>
      <c r="G668" s="591"/>
      <c r="H668" s="988"/>
      <c r="I668" s="73"/>
      <c r="J668" s="73"/>
      <c r="K668" s="74"/>
      <c r="L668" s="74"/>
      <c r="M668" s="989"/>
      <c r="N668" s="74"/>
      <c r="O668" s="74"/>
      <c r="P668" s="74"/>
      <c r="Q668" s="74"/>
      <c r="R668" s="74"/>
      <c r="S668" s="73"/>
      <c r="T668" s="73"/>
      <c r="U668" s="73"/>
      <c r="V668" s="1144"/>
      <c r="W668" s="73"/>
      <c r="X668" s="73"/>
      <c r="Y668" s="73"/>
      <c r="Z668" s="73"/>
      <c r="AA668" s="73"/>
      <c r="AB668" s="73"/>
    </row>
    <row r="669" spans="1:28" ht="15.75" customHeight="1">
      <c r="A669" s="73"/>
      <c r="B669" s="73"/>
      <c r="C669" s="73"/>
      <c r="D669" s="73"/>
      <c r="E669" s="73"/>
      <c r="F669" s="590"/>
      <c r="G669" s="591"/>
      <c r="H669" s="988"/>
      <c r="I669" s="73"/>
      <c r="J669" s="73"/>
      <c r="K669" s="74"/>
      <c r="L669" s="74"/>
      <c r="M669" s="989"/>
      <c r="N669" s="74"/>
      <c r="O669" s="74"/>
      <c r="P669" s="74"/>
      <c r="Q669" s="74"/>
      <c r="R669" s="74"/>
      <c r="S669" s="73"/>
      <c r="T669" s="73"/>
      <c r="U669" s="73"/>
      <c r="V669" s="1144"/>
      <c r="W669" s="73"/>
      <c r="X669" s="73"/>
      <c r="Y669" s="73"/>
      <c r="Z669" s="73"/>
      <c r="AA669" s="73"/>
      <c r="AB669" s="73"/>
    </row>
    <row r="670" spans="1:28" ht="15.75" customHeight="1">
      <c r="A670" s="73"/>
      <c r="B670" s="73"/>
      <c r="C670" s="73"/>
      <c r="D670" s="73"/>
      <c r="E670" s="73"/>
      <c r="F670" s="590"/>
      <c r="G670" s="591"/>
      <c r="H670" s="988"/>
      <c r="I670" s="73"/>
      <c r="J670" s="73"/>
      <c r="K670" s="74"/>
      <c r="L670" s="74"/>
      <c r="M670" s="989"/>
      <c r="N670" s="74"/>
      <c r="O670" s="74"/>
      <c r="P670" s="74"/>
      <c r="Q670" s="74"/>
      <c r="R670" s="74"/>
      <c r="S670" s="73"/>
      <c r="T670" s="73"/>
      <c r="U670" s="73"/>
      <c r="V670" s="1144"/>
      <c r="W670" s="73"/>
      <c r="X670" s="73"/>
      <c r="Y670" s="73"/>
      <c r="Z670" s="73"/>
      <c r="AA670" s="73"/>
      <c r="AB670" s="73"/>
    </row>
    <row r="671" spans="1:28" ht="15.75" customHeight="1">
      <c r="A671" s="73"/>
      <c r="B671" s="73"/>
      <c r="C671" s="73"/>
      <c r="D671" s="73"/>
      <c r="E671" s="73"/>
      <c r="F671" s="590"/>
      <c r="G671" s="591"/>
      <c r="H671" s="988"/>
      <c r="I671" s="73"/>
      <c r="J671" s="73"/>
      <c r="K671" s="74"/>
      <c r="L671" s="74"/>
      <c r="M671" s="989"/>
      <c r="N671" s="74"/>
      <c r="O671" s="74"/>
      <c r="P671" s="74"/>
      <c r="Q671" s="74"/>
      <c r="R671" s="74"/>
      <c r="S671" s="73"/>
      <c r="T671" s="73"/>
      <c r="U671" s="73"/>
      <c r="V671" s="1144"/>
      <c r="W671" s="73"/>
      <c r="X671" s="73"/>
      <c r="Y671" s="73"/>
      <c r="Z671" s="73"/>
      <c r="AA671" s="73"/>
      <c r="AB671" s="73"/>
    </row>
    <row r="672" spans="1:28" ht="15.75" customHeight="1">
      <c r="A672" s="73"/>
      <c r="B672" s="73"/>
      <c r="C672" s="73"/>
      <c r="D672" s="73"/>
      <c r="E672" s="73"/>
      <c r="F672" s="590"/>
      <c r="G672" s="591"/>
      <c r="H672" s="988"/>
      <c r="I672" s="73"/>
      <c r="J672" s="73"/>
      <c r="K672" s="74"/>
      <c r="L672" s="74"/>
      <c r="M672" s="989"/>
      <c r="N672" s="74"/>
      <c r="O672" s="74"/>
      <c r="P672" s="74"/>
      <c r="Q672" s="74"/>
      <c r="R672" s="74"/>
      <c r="S672" s="73"/>
      <c r="T672" s="73"/>
      <c r="U672" s="73"/>
      <c r="V672" s="1144"/>
      <c r="W672" s="73"/>
      <c r="X672" s="73"/>
      <c r="Y672" s="73"/>
      <c r="Z672" s="73"/>
      <c r="AA672" s="73"/>
      <c r="AB672" s="73"/>
    </row>
    <row r="673" spans="1:28" ht="15.75" customHeight="1">
      <c r="A673" s="73"/>
      <c r="B673" s="73"/>
      <c r="C673" s="73"/>
      <c r="D673" s="73"/>
      <c r="E673" s="73"/>
      <c r="F673" s="590"/>
      <c r="G673" s="591"/>
      <c r="H673" s="988"/>
      <c r="I673" s="73"/>
      <c r="J673" s="73"/>
      <c r="K673" s="74"/>
      <c r="L673" s="74"/>
      <c r="M673" s="989"/>
      <c r="N673" s="74"/>
      <c r="O673" s="74"/>
      <c r="P673" s="74"/>
      <c r="Q673" s="74"/>
      <c r="R673" s="74"/>
      <c r="S673" s="73"/>
      <c r="T673" s="73"/>
      <c r="U673" s="73"/>
      <c r="V673" s="1144"/>
      <c r="W673" s="73"/>
      <c r="X673" s="73"/>
      <c r="Y673" s="73"/>
      <c r="Z673" s="73"/>
      <c r="AA673" s="73"/>
      <c r="AB673" s="73"/>
    </row>
    <row r="674" spans="1:28" ht="15.75" customHeight="1">
      <c r="A674" s="73"/>
      <c r="B674" s="73"/>
      <c r="C674" s="73"/>
      <c r="D674" s="73"/>
      <c r="E674" s="73"/>
      <c r="F674" s="590"/>
      <c r="G674" s="591"/>
      <c r="H674" s="988"/>
      <c r="I674" s="73"/>
      <c r="J674" s="73"/>
      <c r="K674" s="74"/>
      <c r="L674" s="74"/>
      <c r="M674" s="989"/>
      <c r="N674" s="74"/>
      <c r="O674" s="74"/>
      <c r="P674" s="74"/>
      <c r="Q674" s="74"/>
      <c r="R674" s="74"/>
      <c r="S674" s="73"/>
      <c r="T674" s="73"/>
      <c r="U674" s="73"/>
      <c r="V674" s="1144"/>
      <c r="W674" s="73"/>
      <c r="X674" s="73"/>
      <c r="Y674" s="73"/>
      <c r="Z674" s="73"/>
      <c r="AA674" s="73"/>
      <c r="AB674" s="73"/>
    </row>
    <row r="675" spans="1:28" ht="15.75" customHeight="1">
      <c r="A675" s="73"/>
      <c r="B675" s="73"/>
      <c r="C675" s="73"/>
      <c r="D675" s="73"/>
      <c r="E675" s="73"/>
      <c r="F675" s="590"/>
      <c r="G675" s="591"/>
      <c r="H675" s="988"/>
      <c r="I675" s="73"/>
      <c r="J675" s="73"/>
      <c r="K675" s="74"/>
      <c r="L675" s="74"/>
      <c r="M675" s="989"/>
      <c r="N675" s="74"/>
      <c r="O675" s="74"/>
      <c r="P675" s="74"/>
      <c r="Q675" s="74"/>
      <c r="R675" s="74"/>
      <c r="S675" s="73"/>
      <c r="T675" s="73"/>
      <c r="U675" s="73"/>
      <c r="V675" s="1144"/>
      <c r="W675" s="73"/>
      <c r="X675" s="73"/>
      <c r="Y675" s="73"/>
      <c r="Z675" s="73"/>
      <c r="AA675" s="73"/>
      <c r="AB675" s="73"/>
    </row>
    <row r="676" spans="1:28" ht="15.75" customHeight="1">
      <c r="A676" s="73"/>
      <c r="B676" s="73"/>
      <c r="C676" s="73"/>
      <c r="D676" s="73"/>
      <c r="E676" s="73"/>
      <c r="F676" s="590"/>
      <c r="G676" s="591"/>
      <c r="H676" s="988"/>
      <c r="I676" s="73"/>
      <c r="J676" s="73"/>
      <c r="K676" s="74"/>
      <c r="L676" s="74"/>
      <c r="M676" s="989"/>
      <c r="N676" s="74"/>
      <c r="O676" s="74"/>
      <c r="P676" s="74"/>
      <c r="Q676" s="74"/>
      <c r="R676" s="74"/>
      <c r="S676" s="73"/>
      <c r="T676" s="73"/>
      <c r="U676" s="73"/>
      <c r="V676" s="1144"/>
      <c r="W676" s="73"/>
      <c r="X676" s="73"/>
      <c r="Y676" s="73"/>
      <c r="Z676" s="73"/>
      <c r="AA676" s="73"/>
      <c r="AB676" s="73"/>
    </row>
    <row r="677" spans="1:28" ht="15.75" customHeight="1">
      <c r="A677" s="73"/>
      <c r="B677" s="73"/>
      <c r="C677" s="73"/>
      <c r="D677" s="73"/>
      <c r="E677" s="73"/>
      <c r="F677" s="590"/>
      <c r="G677" s="591"/>
      <c r="H677" s="988"/>
      <c r="I677" s="73"/>
      <c r="J677" s="73"/>
      <c r="K677" s="74"/>
      <c r="L677" s="74"/>
      <c r="M677" s="989"/>
      <c r="N677" s="74"/>
      <c r="O677" s="74"/>
      <c r="P677" s="74"/>
      <c r="Q677" s="74"/>
      <c r="R677" s="74"/>
      <c r="S677" s="73"/>
      <c r="T677" s="73"/>
      <c r="U677" s="73"/>
      <c r="V677" s="1144"/>
      <c r="W677" s="73"/>
      <c r="X677" s="73"/>
      <c r="Y677" s="73"/>
      <c r="Z677" s="73"/>
      <c r="AA677" s="73"/>
      <c r="AB677" s="73"/>
    </row>
    <row r="678" spans="1:28" ht="15.75" customHeight="1">
      <c r="A678" s="73"/>
      <c r="B678" s="73"/>
      <c r="C678" s="73"/>
      <c r="D678" s="73"/>
      <c r="E678" s="73"/>
      <c r="F678" s="590"/>
      <c r="G678" s="591"/>
      <c r="H678" s="988"/>
      <c r="I678" s="73"/>
      <c r="J678" s="73"/>
      <c r="K678" s="74"/>
      <c r="L678" s="74"/>
      <c r="M678" s="989"/>
      <c r="N678" s="74"/>
      <c r="O678" s="74"/>
      <c r="P678" s="74"/>
      <c r="Q678" s="74"/>
      <c r="R678" s="74"/>
      <c r="S678" s="73"/>
      <c r="T678" s="73"/>
      <c r="U678" s="73"/>
      <c r="V678" s="1144"/>
      <c r="W678" s="73"/>
      <c r="X678" s="73"/>
      <c r="Y678" s="73"/>
      <c r="Z678" s="73"/>
      <c r="AA678" s="73"/>
      <c r="AB678" s="73"/>
    </row>
    <row r="679" spans="1:28" ht="15.75" customHeight="1">
      <c r="A679" s="73"/>
      <c r="B679" s="73"/>
      <c r="C679" s="73"/>
      <c r="D679" s="73"/>
      <c r="E679" s="73"/>
      <c r="F679" s="590"/>
      <c r="G679" s="591"/>
      <c r="H679" s="988"/>
      <c r="I679" s="73"/>
      <c r="J679" s="73"/>
      <c r="K679" s="74"/>
      <c r="L679" s="74"/>
      <c r="M679" s="989"/>
      <c r="N679" s="74"/>
      <c r="O679" s="74"/>
      <c r="P679" s="74"/>
      <c r="Q679" s="74"/>
      <c r="R679" s="74"/>
      <c r="S679" s="73"/>
      <c r="T679" s="73"/>
      <c r="U679" s="73"/>
      <c r="V679" s="1144"/>
      <c r="W679" s="73"/>
      <c r="X679" s="73"/>
      <c r="Y679" s="73"/>
      <c r="Z679" s="73"/>
      <c r="AA679" s="73"/>
      <c r="AB679" s="73"/>
    </row>
    <row r="680" spans="1:28" ht="15.75" customHeight="1">
      <c r="A680" s="73"/>
      <c r="B680" s="73"/>
      <c r="C680" s="73"/>
      <c r="D680" s="73"/>
      <c r="E680" s="73"/>
      <c r="F680" s="590"/>
      <c r="G680" s="591"/>
      <c r="H680" s="988"/>
      <c r="I680" s="73"/>
      <c r="J680" s="73"/>
      <c r="K680" s="74"/>
      <c r="L680" s="74"/>
      <c r="M680" s="989"/>
      <c r="N680" s="74"/>
      <c r="O680" s="74"/>
      <c r="P680" s="74"/>
      <c r="Q680" s="74"/>
      <c r="R680" s="74"/>
      <c r="S680" s="73"/>
      <c r="T680" s="73"/>
      <c r="U680" s="73"/>
      <c r="V680" s="1144"/>
      <c r="W680" s="73"/>
      <c r="X680" s="73"/>
      <c r="Y680" s="73"/>
      <c r="Z680" s="73"/>
      <c r="AA680" s="73"/>
      <c r="AB680" s="73"/>
    </row>
    <row r="681" spans="1:28" ht="15.75" customHeight="1">
      <c r="A681" s="73"/>
      <c r="B681" s="73"/>
      <c r="C681" s="73"/>
      <c r="D681" s="73"/>
      <c r="E681" s="73"/>
      <c r="F681" s="590"/>
      <c r="G681" s="591"/>
      <c r="H681" s="988"/>
      <c r="I681" s="73"/>
      <c r="J681" s="73"/>
      <c r="K681" s="74"/>
      <c r="L681" s="74"/>
      <c r="M681" s="989"/>
      <c r="N681" s="74"/>
      <c r="O681" s="74"/>
      <c r="P681" s="74"/>
      <c r="Q681" s="74"/>
      <c r="R681" s="74"/>
      <c r="S681" s="73"/>
      <c r="T681" s="73"/>
      <c r="U681" s="73"/>
      <c r="V681" s="1144"/>
      <c r="W681" s="73"/>
      <c r="X681" s="73"/>
      <c r="Y681" s="73"/>
      <c r="Z681" s="73"/>
      <c r="AA681" s="73"/>
      <c r="AB681" s="73"/>
    </row>
    <row r="682" spans="1:28" ht="15.75" customHeight="1">
      <c r="A682" s="73"/>
      <c r="B682" s="73"/>
      <c r="C682" s="73"/>
      <c r="D682" s="73"/>
      <c r="E682" s="73"/>
      <c r="F682" s="590"/>
      <c r="G682" s="591"/>
      <c r="H682" s="988"/>
      <c r="I682" s="73"/>
      <c r="J682" s="73"/>
      <c r="K682" s="74"/>
      <c r="L682" s="74"/>
      <c r="M682" s="989"/>
      <c r="N682" s="74"/>
      <c r="O682" s="74"/>
      <c r="P682" s="74"/>
      <c r="Q682" s="74"/>
      <c r="R682" s="74"/>
      <c r="S682" s="73"/>
      <c r="T682" s="73"/>
      <c r="U682" s="73"/>
      <c r="V682" s="1144"/>
      <c r="W682" s="73"/>
      <c r="X682" s="73"/>
      <c r="Y682" s="73"/>
      <c r="Z682" s="73"/>
      <c r="AA682" s="73"/>
      <c r="AB682" s="73"/>
    </row>
    <row r="683" spans="1:28" ht="15.75" customHeight="1">
      <c r="A683" s="73"/>
      <c r="B683" s="73"/>
      <c r="C683" s="73"/>
      <c r="D683" s="73"/>
      <c r="E683" s="73"/>
      <c r="F683" s="590"/>
      <c r="G683" s="591"/>
      <c r="H683" s="988"/>
      <c r="I683" s="73"/>
      <c r="J683" s="73"/>
      <c r="K683" s="74"/>
      <c r="L683" s="74"/>
      <c r="M683" s="989"/>
      <c r="N683" s="74"/>
      <c r="O683" s="74"/>
      <c r="P683" s="74"/>
      <c r="Q683" s="74"/>
      <c r="R683" s="74"/>
      <c r="S683" s="73"/>
      <c r="T683" s="73"/>
      <c r="U683" s="73"/>
      <c r="V683" s="1144"/>
      <c r="W683" s="73"/>
      <c r="X683" s="73"/>
      <c r="Y683" s="73"/>
      <c r="Z683" s="73"/>
      <c r="AA683" s="73"/>
      <c r="AB683" s="73"/>
    </row>
    <row r="684" spans="1:28" ht="15.75" customHeight="1">
      <c r="A684" s="73"/>
      <c r="B684" s="73"/>
      <c r="C684" s="73"/>
      <c r="D684" s="73"/>
      <c r="E684" s="73"/>
      <c r="F684" s="590"/>
      <c r="G684" s="591"/>
      <c r="H684" s="988"/>
      <c r="I684" s="73"/>
      <c r="J684" s="73"/>
      <c r="K684" s="74"/>
      <c r="L684" s="74"/>
      <c r="M684" s="989"/>
      <c r="N684" s="74"/>
      <c r="O684" s="74"/>
      <c r="P684" s="74"/>
      <c r="Q684" s="74"/>
      <c r="R684" s="74"/>
      <c r="S684" s="73"/>
      <c r="T684" s="73"/>
      <c r="U684" s="73"/>
      <c r="V684" s="1144"/>
      <c r="W684" s="73"/>
      <c r="X684" s="73"/>
      <c r="Y684" s="73"/>
      <c r="Z684" s="73"/>
      <c r="AA684" s="73"/>
      <c r="AB684" s="73"/>
    </row>
    <row r="685" spans="1:28" ht="15.75" customHeight="1">
      <c r="A685" s="73"/>
      <c r="B685" s="73"/>
      <c r="C685" s="73"/>
      <c r="D685" s="73"/>
      <c r="E685" s="73"/>
      <c r="F685" s="590"/>
      <c r="G685" s="591"/>
      <c r="H685" s="988"/>
      <c r="I685" s="73"/>
      <c r="J685" s="73"/>
      <c r="K685" s="74"/>
      <c r="L685" s="74"/>
      <c r="M685" s="989"/>
      <c r="N685" s="74"/>
      <c r="O685" s="74"/>
      <c r="P685" s="74"/>
      <c r="Q685" s="74"/>
      <c r="R685" s="74"/>
      <c r="S685" s="73"/>
      <c r="T685" s="73"/>
      <c r="U685" s="73"/>
      <c r="V685" s="1144"/>
      <c r="W685" s="73"/>
      <c r="X685" s="73"/>
      <c r="Y685" s="73"/>
      <c r="Z685" s="73"/>
      <c r="AA685" s="73"/>
      <c r="AB685" s="73"/>
    </row>
    <row r="686" spans="1:28" ht="15.75" customHeight="1">
      <c r="A686" s="73"/>
      <c r="B686" s="73"/>
      <c r="C686" s="73"/>
      <c r="D686" s="73"/>
      <c r="E686" s="73"/>
      <c r="F686" s="590"/>
      <c r="G686" s="591"/>
      <c r="H686" s="988"/>
      <c r="I686" s="73"/>
      <c r="J686" s="73"/>
      <c r="K686" s="74"/>
      <c r="L686" s="74"/>
      <c r="M686" s="989"/>
      <c r="N686" s="74"/>
      <c r="O686" s="74"/>
      <c r="P686" s="74"/>
      <c r="Q686" s="74"/>
      <c r="R686" s="74"/>
      <c r="S686" s="73"/>
      <c r="T686" s="73"/>
      <c r="U686" s="73"/>
      <c r="V686" s="1144"/>
      <c r="W686" s="73"/>
      <c r="X686" s="73"/>
      <c r="Y686" s="73"/>
      <c r="Z686" s="73"/>
      <c r="AA686" s="73"/>
      <c r="AB686" s="73"/>
    </row>
    <row r="687" spans="1:28" ht="15.75" customHeight="1">
      <c r="A687" s="73"/>
      <c r="B687" s="73"/>
      <c r="C687" s="73"/>
      <c r="D687" s="73"/>
      <c r="E687" s="73"/>
      <c r="F687" s="590"/>
      <c r="G687" s="591"/>
      <c r="H687" s="988"/>
      <c r="I687" s="73"/>
      <c r="J687" s="73"/>
      <c r="K687" s="74"/>
      <c r="L687" s="74"/>
      <c r="M687" s="989"/>
      <c r="N687" s="74"/>
      <c r="O687" s="74"/>
      <c r="P687" s="74"/>
      <c r="Q687" s="74"/>
      <c r="R687" s="74"/>
      <c r="S687" s="73"/>
      <c r="T687" s="73"/>
      <c r="U687" s="73"/>
      <c r="V687" s="1144"/>
      <c r="W687" s="73"/>
      <c r="X687" s="73"/>
      <c r="Y687" s="73"/>
      <c r="Z687" s="73"/>
      <c r="AA687" s="73"/>
      <c r="AB687" s="73"/>
    </row>
    <row r="688" spans="1:28" ht="15.75" customHeight="1">
      <c r="A688" s="73"/>
      <c r="B688" s="73"/>
      <c r="C688" s="73"/>
      <c r="D688" s="73"/>
      <c r="E688" s="73"/>
      <c r="F688" s="590"/>
      <c r="G688" s="591"/>
      <c r="H688" s="988"/>
      <c r="I688" s="73"/>
      <c r="J688" s="73"/>
      <c r="K688" s="74"/>
      <c r="L688" s="74"/>
      <c r="M688" s="989"/>
      <c r="N688" s="74"/>
      <c r="O688" s="74"/>
      <c r="P688" s="74"/>
      <c r="Q688" s="74"/>
      <c r="R688" s="74"/>
      <c r="S688" s="73"/>
      <c r="T688" s="73"/>
      <c r="U688" s="73"/>
      <c r="V688" s="1144"/>
      <c r="W688" s="73"/>
      <c r="X688" s="73"/>
      <c r="Y688" s="73"/>
      <c r="Z688" s="73"/>
      <c r="AA688" s="73"/>
      <c r="AB688" s="73"/>
    </row>
    <row r="689" spans="1:28" ht="15.75" customHeight="1">
      <c r="A689" s="73"/>
      <c r="B689" s="73"/>
      <c r="C689" s="73"/>
      <c r="D689" s="73"/>
      <c r="E689" s="73"/>
      <c r="F689" s="590"/>
      <c r="G689" s="591"/>
      <c r="H689" s="988"/>
      <c r="I689" s="73"/>
      <c r="J689" s="73"/>
      <c r="K689" s="74"/>
      <c r="L689" s="74"/>
      <c r="M689" s="989"/>
      <c r="N689" s="74"/>
      <c r="O689" s="74"/>
      <c r="P689" s="74"/>
      <c r="Q689" s="74"/>
      <c r="R689" s="74"/>
      <c r="S689" s="73"/>
      <c r="T689" s="73"/>
      <c r="U689" s="73"/>
      <c r="V689" s="1144"/>
      <c r="W689" s="73"/>
      <c r="X689" s="73"/>
      <c r="Y689" s="73"/>
      <c r="Z689" s="73"/>
      <c r="AA689" s="73"/>
      <c r="AB689" s="73"/>
    </row>
    <row r="690" spans="1:28" ht="15.75" customHeight="1">
      <c r="A690" s="73"/>
      <c r="B690" s="73"/>
      <c r="C690" s="73"/>
      <c r="D690" s="73"/>
      <c r="E690" s="73"/>
      <c r="F690" s="590"/>
      <c r="G690" s="591"/>
      <c r="H690" s="988"/>
      <c r="I690" s="73"/>
      <c r="J690" s="73"/>
      <c r="K690" s="74"/>
      <c r="L690" s="74"/>
      <c r="M690" s="989"/>
      <c r="N690" s="74"/>
      <c r="O690" s="74"/>
      <c r="P690" s="74"/>
      <c r="Q690" s="74"/>
      <c r="R690" s="74"/>
      <c r="S690" s="73"/>
      <c r="T690" s="73"/>
      <c r="U690" s="73"/>
      <c r="V690" s="1144"/>
      <c r="W690" s="73"/>
      <c r="X690" s="73"/>
      <c r="Y690" s="73"/>
      <c r="Z690" s="73"/>
      <c r="AA690" s="73"/>
      <c r="AB690" s="73"/>
    </row>
    <row r="691" spans="1:28" ht="15.75" customHeight="1">
      <c r="A691" s="73"/>
      <c r="B691" s="73"/>
      <c r="C691" s="73"/>
      <c r="D691" s="73"/>
      <c r="E691" s="73"/>
      <c r="F691" s="590"/>
      <c r="G691" s="591"/>
      <c r="H691" s="988"/>
      <c r="I691" s="73"/>
      <c r="J691" s="73"/>
      <c r="K691" s="74"/>
      <c r="L691" s="74"/>
      <c r="M691" s="989"/>
      <c r="N691" s="74"/>
      <c r="O691" s="74"/>
      <c r="P691" s="74"/>
      <c r="Q691" s="74"/>
      <c r="R691" s="74"/>
      <c r="S691" s="73"/>
      <c r="T691" s="73"/>
      <c r="U691" s="73"/>
      <c r="V691" s="1144"/>
      <c r="W691" s="73"/>
      <c r="X691" s="73"/>
      <c r="Y691" s="73"/>
      <c r="Z691" s="73"/>
      <c r="AA691" s="73"/>
      <c r="AB691" s="73"/>
    </row>
    <row r="692" spans="1:28" ht="15.75" customHeight="1">
      <c r="A692" s="73"/>
      <c r="B692" s="73"/>
      <c r="C692" s="73"/>
      <c r="D692" s="73"/>
      <c r="E692" s="73"/>
      <c r="F692" s="590"/>
      <c r="G692" s="591"/>
      <c r="H692" s="988"/>
      <c r="I692" s="73"/>
      <c r="J692" s="73"/>
      <c r="K692" s="74"/>
      <c r="L692" s="74"/>
      <c r="M692" s="989"/>
      <c r="N692" s="74"/>
      <c r="O692" s="74"/>
      <c r="P692" s="74"/>
      <c r="Q692" s="74"/>
      <c r="R692" s="74"/>
      <c r="S692" s="73"/>
      <c r="T692" s="73"/>
      <c r="U692" s="73"/>
      <c r="V692" s="1144"/>
      <c r="W692" s="73"/>
      <c r="X692" s="73"/>
      <c r="Y692" s="73"/>
      <c r="Z692" s="73"/>
      <c r="AA692" s="73"/>
      <c r="AB692" s="73"/>
    </row>
    <row r="693" spans="1:28" ht="15.75" customHeight="1">
      <c r="A693" s="73"/>
      <c r="B693" s="73"/>
      <c r="C693" s="73"/>
      <c r="D693" s="73"/>
      <c r="E693" s="73"/>
      <c r="F693" s="590"/>
      <c r="G693" s="591"/>
      <c r="H693" s="988"/>
      <c r="I693" s="73"/>
      <c r="J693" s="73"/>
      <c r="K693" s="74"/>
      <c r="L693" s="74"/>
      <c r="M693" s="989"/>
      <c r="N693" s="74"/>
      <c r="O693" s="74"/>
      <c r="P693" s="74"/>
      <c r="Q693" s="74"/>
      <c r="R693" s="74"/>
      <c r="S693" s="73"/>
      <c r="T693" s="73"/>
      <c r="U693" s="73"/>
      <c r="V693" s="1144"/>
      <c r="W693" s="73"/>
      <c r="X693" s="73"/>
      <c r="Y693" s="73"/>
      <c r="Z693" s="73"/>
      <c r="AA693" s="73"/>
      <c r="AB693" s="73"/>
    </row>
    <row r="694" spans="1:28" ht="15.75" customHeight="1">
      <c r="A694" s="73"/>
      <c r="B694" s="73"/>
      <c r="C694" s="73"/>
      <c r="D694" s="73"/>
      <c r="E694" s="73"/>
      <c r="F694" s="590"/>
      <c r="G694" s="591"/>
      <c r="H694" s="988"/>
      <c r="I694" s="73"/>
      <c r="J694" s="73"/>
      <c r="K694" s="74"/>
      <c r="L694" s="74"/>
      <c r="M694" s="989"/>
      <c r="N694" s="74"/>
      <c r="O694" s="74"/>
      <c r="P694" s="74"/>
      <c r="Q694" s="74"/>
      <c r="R694" s="74"/>
      <c r="S694" s="73"/>
      <c r="T694" s="73"/>
      <c r="U694" s="73"/>
      <c r="V694" s="1144"/>
      <c r="W694" s="73"/>
      <c r="X694" s="73"/>
      <c r="Y694" s="73"/>
      <c r="Z694" s="73"/>
      <c r="AA694" s="73"/>
      <c r="AB694" s="73"/>
    </row>
    <row r="695" spans="1:28" ht="15.75" customHeight="1">
      <c r="A695" s="73"/>
      <c r="B695" s="73"/>
      <c r="C695" s="73"/>
      <c r="D695" s="73"/>
      <c r="E695" s="73"/>
      <c r="F695" s="590"/>
      <c r="G695" s="591"/>
      <c r="H695" s="988"/>
      <c r="I695" s="73"/>
      <c r="J695" s="73"/>
      <c r="K695" s="74"/>
      <c r="L695" s="74"/>
      <c r="M695" s="989"/>
      <c r="N695" s="74"/>
      <c r="O695" s="74"/>
      <c r="P695" s="74"/>
      <c r="Q695" s="74"/>
      <c r="R695" s="74"/>
      <c r="S695" s="73"/>
      <c r="T695" s="73"/>
      <c r="U695" s="73"/>
      <c r="V695" s="1144"/>
      <c r="W695" s="73"/>
      <c r="X695" s="73"/>
      <c r="Y695" s="73"/>
      <c r="Z695" s="73"/>
      <c r="AA695" s="73"/>
      <c r="AB695" s="73"/>
    </row>
    <row r="696" spans="1:28" ht="15.75" customHeight="1">
      <c r="A696" s="73"/>
      <c r="B696" s="73"/>
      <c r="C696" s="73"/>
      <c r="D696" s="73"/>
      <c r="E696" s="73"/>
      <c r="F696" s="590"/>
      <c r="G696" s="591"/>
      <c r="H696" s="988"/>
      <c r="I696" s="73"/>
      <c r="J696" s="73"/>
      <c r="K696" s="74"/>
      <c r="L696" s="74"/>
      <c r="M696" s="989"/>
      <c r="N696" s="74"/>
      <c r="O696" s="74"/>
      <c r="P696" s="74"/>
      <c r="Q696" s="74"/>
      <c r="R696" s="74"/>
      <c r="S696" s="73"/>
      <c r="T696" s="73"/>
      <c r="U696" s="73"/>
      <c r="V696" s="1144"/>
      <c r="W696" s="73"/>
      <c r="X696" s="73"/>
      <c r="Y696" s="73"/>
      <c r="Z696" s="73"/>
      <c r="AA696" s="73"/>
      <c r="AB696" s="73"/>
    </row>
    <row r="697" spans="1:28" ht="15.75" customHeight="1">
      <c r="A697" s="73"/>
      <c r="B697" s="73"/>
      <c r="C697" s="73"/>
      <c r="D697" s="73"/>
      <c r="E697" s="73"/>
      <c r="F697" s="590"/>
      <c r="G697" s="591"/>
      <c r="H697" s="988"/>
      <c r="I697" s="73"/>
      <c r="J697" s="73"/>
      <c r="K697" s="74"/>
      <c r="L697" s="74"/>
      <c r="M697" s="989"/>
      <c r="N697" s="74"/>
      <c r="O697" s="74"/>
      <c r="P697" s="74"/>
      <c r="Q697" s="74"/>
      <c r="R697" s="74"/>
      <c r="S697" s="73"/>
      <c r="T697" s="73"/>
      <c r="U697" s="73"/>
      <c r="V697" s="1144"/>
      <c r="W697" s="73"/>
      <c r="X697" s="73"/>
      <c r="Y697" s="73"/>
      <c r="Z697" s="73"/>
      <c r="AA697" s="73"/>
      <c r="AB697" s="73"/>
    </row>
    <row r="698" spans="1:28" ht="15.75" customHeight="1">
      <c r="A698" s="73"/>
      <c r="B698" s="73"/>
      <c r="C698" s="73"/>
      <c r="D698" s="73"/>
      <c r="E698" s="73"/>
      <c r="F698" s="590"/>
      <c r="G698" s="591"/>
      <c r="H698" s="988"/>
      <c r="I698" s="73"/>
      <c r="J698" s="73"/>
      <c r="K698" s="74"/>
      <c r="L698" s="74"/>
      <c r="M698" s="989"/>
      <c r="N698" s="74"/>
      <c r="O698" s="74"/>
      <c r="P698" s="74"/>
      <c r="Q698" s="74"/>
      <c r="R698" s="74"/>
      <c r="S698" s="73"/>
      <c r="T698" s="73"/>
      <c r="U698" s="73"/>
      <c r="V698" s="1144"/>
      <c r="W698" s="73"/>
      <c r="X698" s="73"/>
      <c r="Y698" s="73"/>
      <c r="Z698" s="73"/>
      <c r="AA698" s="73"/>
      <c r="AB698" s="73"/>
    </row>
    <row r="699" spans="1:28" ht="15.75" customHeight="1">
      <c r="A699" s="73"/>
      <c r="B699" s="73"/>
      <c r="C699" s="73"/>
      <c r="D699" s="73"/>
      <c r="E699" s="73"/>
      <c r="F699" s="590"/>
      <c r="G699" s="591"/>
      <c r="H699" s="988"/>
      <c r="I699" s="73"/>
      <c r="J699" s="73"/>
      <c r="K699" s="74"/>
      <c r="L699" s="74"/>
      <c r="M699" s="989"/>
      <c r="N699" s="74"/>
      <c r="O699" s="74"/>
      <c r="P699" s="74"/>
      <c r="Q699" s="74"/>
      <c r="R699" s="74"/>
      <c r="S699" s="73"/>
      <c r="T699" s="73"/>
      <c r="U699" s="73"/>
      <c r="V699" s="1144"/>
      <c r="W699" s="73"/>
      <c r="X699" s="73"/>
      <c r="Y699" s="73"/>
      <c r="Z699" s="73"/>
      <c r="AA699" s="73"/>
      <c r="AB699" s="73"/>
    </row>
    <row r="700" spans="1:28" ht="15.75" customHeight="1">
      <c r="A700" s="73"/>
      <c r="B700" s="73"/>
      <c r="C700" s="73"/>
      <c r="D700" s="73"/>
      <c r="E700" s="73"/>
      <c r="F700" s="590"/>
      <c r="G700" s="591"/>
      <c r="H700" s="988"/>
      <c r="I700" s="73"/>
      <c r="J700" s="73"/>
      <c r="K700" s="74"/>
      <c r="L700" s="74"/>
      <c r="M700" s="989"/>
      <c r="N700" s="74"/>
      <c r="O700" s="74"/>
      <c r="P700" s="74"/>
      <c r="Q700" s="74"/>
      <c r="R700" s="74"/>
      <c r="S700" s="73"/>
      <c r="T700" s="73"/>
      <c r="U700" s="73"/>
      <c r="V700" s="1144"/>
      <c r="W700" s="73"/>
      <c r="X700" s="73"/>
      <c r="Y700" s="73"/>
      <c r="Z700" s="73"/>
      <c r="AA700" s="73"/>
      <c r="AB700" s="73"/>
    </row>
    <row r="701" spans="1:28" ht="15.75" customHeight="1">
      <c r="A701" s="73"/>
      <c r="B701" s="73"/>
      <c r="C701" s="73"/>
      <c r="D701" s="73"/>
      <c r="E701" s="73"/>
      <c r="F701" s="590"/>
      <c r="G701" s="591"/>
      <c r="H701" s="988"/>
      <c r="I701" s="73"/>
      <c r="J701" s="73"/>
      <c r="K701" s="74"/>
      <c r="L701" s="74"/>
      <c r="M701" s="989"/>
      <c r="N701" s="74"/>
      <c r="O701" s="74"/>
      <c r="P701" s="74"/>
      <c r="Q701" s="74"/>
      <c r="R701" s="74"/>
      <c r="S701" s="73"/>
      <c r="T701" s="73"/>
      <c r="U701" s="73"/>
      <c r="V701" s="1144"/>
      <c r="W701" s="73"/>
      <c r="X701" s="73"/>
      <c r="Y701" s="73"/>
      <c r="Z701" s="73"/>
      <c r="AA701" s="73"/>
      <c r="AB701" s="73"/>
    </row>
    <row r="702" spans="1:28" ht="15.75" customHeight="1">
      <c r="A702" s="73"/>
      <c r="B702" s="73"/>
      <c r="C702" s="73"/>
      <c r="D702" s="73"/>
      <c r="E702" s="73"/>
      <c r="F702" s="590"/>
      <c r="G702" s="591"/>
      <c r="H702" s="988"/>
      <c r="I702" s="73"/>
      <c r="J702" s="73"/>
      <c r="K702" s="74"/>
      <c r="L702" s="74"/>
      <c r="M702" s="989"/>
      <c r="N702" s="74"/>
      <c r="O702" s="74"/>
      <c r="P702" s="74"/>
      <c r="Q702" s="74"/>
      <c r="R702" s="74"/>
      <c r="S702" s="73"/>
      <c r="T702" s="73"/>
      <c r="U702" s="73"/>
      <c r="V702" s="1144"/>
      <c r="W702" s="73"/>
      <c r="X702" s="73"/>
      <c r="Y702" s="73"/>
      <c r="Z702" s="73"/>
      <c r="AA702" s="73"/>
      <c r="AB702" s="73"/>
    </row>
    <row r="703" spans="1:28" ht="15.75" customHeight="1">
      <c r="A703" s="73"/>
      <c r="B703" s="73"/>
      <c r="C703" s="73"/>
      <c r="D703" s="73"/>
      <c r="E703" s="73"/>
      <c r="F703" s="590"/>
      <c r="G703" s="591"/>
      <c r="H703" s="988"/>
      <c r="I703" s="73"/>
      <c r="J703" s="73"/>
      <c r="K703" s="74"/>
      <c r="L703" s="74"/>
      <c r="M703" s="989"/>
      <c r="N703" s="74"/>
      <c r="O703" s="74"/>
      <c r="P703" s="74"/>
      <c r="Q703" s="74"/>
      <c r="R703" s="74"/>
      <c r="S703" s="73"/>
      <c r="T703" s="73"/>
      <c r="U703" s="73"/>
      <c r="V703" s="1144"/>
      <c r="W703" s="73"/>
      <c r="X703" s="73"/>
      <c r="Y703" s="73"/>
      <c r="Z703" s="73"/>
      <c r="AA703" s="73"/>
      <c r="AB703" s="73"/>
    </row>
    <row r="704" spans="1:28" ht="15.75" customHeight="1">
      <c r="A704" s="73"/>
      <c r="B704" s="73"/>
      <c r="C704" s="73"/>
      <c r="D704" s="73"/>
      <c r="E704" s="73"/>
      <c r="F704" s="590"/>
      <c r="G704" s="591"/>
      <c r="H704" s="988"/>
      <c r="I704" s="73"/>
      <c r="J704" s="73"/>
      <c r="K704" s="74"/>
      <c r="L704" s="74"/>
      <c r="M704" s="989"/>
      <c r="N704" s="74"/>
      <c r="O704" s="74"/>
      <c r="P704" s="74"/>
      <c r="Q704" s="74"/>
      <c r="R704" s="74"/>
      <c r="S704" s="73"/>
      <c r="T704" s="73"/>
      <c r="U704" s="73"/>
      <c r="V704" s="1144"/>
      <c r="W704" s="73"/>
      <c r="X704" s="73"/>
      <c r="Y704" s="73"/>
      <c r="Z704" s="73"/>
      <c r="AA704" s="73"/>
      <c r="AB704" s="73"/>
    </row>
    <row r="705" spans="1:28" ht="15.75" customHeight="1">
      <c r="A705" s="73"/>
      <c r="B705" s="73"/>
      <c r="C705" s="73"/>
      <c r="D705" s="73"/>
      <c r="E705" s="73"/>
      <c r="F705" s="590"/>
      <c r="G705" s="591"/>
      <c r="H705" s="988"/>
      <c r="I705" s="73"/>
      <c r="J705" s="73"/>
      <c r="K705" s="74"/>
      <c r="L705" s="74"/>
      <c r="M705" s="989"/>
      <c r="N705" s="74"/>
      <c r="O705" s="74"/>
      <c r="P705" s="74"/>
      <c r="Q705" s="74"/>
      <c r="R705" s="74"/>
      <c r="S705" s="73"/>
      <c r="T705" s="73"/>
      <c r="U705" s="73"/>
      <c r="V705" s="1144"/>
      <c r="W705" s="73"/>
      <c r="X705" s="73"/>
      <c r="Y705" s="73"/>
      <c r="Z705" s="73"/>
      <c r="AA705" s="73"/>
      <c r="AB705" s="73"/>
    </row>
    <row r="706" spans="1:28" ht="15.75" customHeight="1">
      <c r="A706" s="73"/>
      <c r="B706" s="73"/>
      <c r="C706" s="73"/>
      <c r="D706" s="73"/>
      <c r="E706" s="73"/>
      <c r="F706" s="590"/>
      <c r="G706" s="591"/>
      <c r="H706" s="988"/>
      <c r="I706" s="73"/>
      <c r="J706" s="73"/>
      <c r="K706" s="74"/>
      <c r="L706" s="74"/>
      <c r="M706" s="989"/>
      <c r="N706" s="74"/>
      <c r="O706" s="74"/>
      <c r="P706" s="74"/>
      <c r="Q706" s="74"/>
      <c r="R706" s="74"/>
      <c r="S706" s="73"/>
      <c r="T706" s="73"/>
      <c r="U706" s="73"/>
      <c r="V706" s="1144"/>
      <c r="W706" s="73"/>
      <c r="X706" s="73"/>
      <c r="Y706" s="73"/>
      <c r="Z706" s="73"/>
      <c r="AA706" s="73"/>
      <c r="AB706" s="73"/>
    </row>
    <row r="707" spans="1:28" ht="15.75" customHeight="1">
      <c r="A707" s="73"/>
      <c r="B707" s="73"/>
      <c r="C707" s="73"/>
      <c r="D707" s="73"/>
      <c r="E707" s="73"/>
      <c r="F707" s="590"/>
      <c r="G707" s="591"/>
      <c r="H707" s="988"/>
      <c r="I707" s="73"/>
      <c r="J707" s="73"/>
      <c r="K707" s="74"/>
      <c r="L707" s="74"/>
      <c r="M707" s="989"/>
      <c r="N707" s="74"/>
      <c r="O707" s="74"/>
      <c r="P707" s="74"/>
      <c r="Q707" s="74"/>
      <c r="R707" s="74"/>
      <c r="S707" s="73"/>
      <c r="T707" s="73"/>
      <c r="U707" s="73"/>
      <c r="V707" s="1144"/>
      <c r="W707" s="73"/>
      <c r="X707" s="73"/>
      <c r="Y707" s="73"/>
      <c r="Z707" s="73"/>
      <c r="AA707" s="73"/>
      <c r="AB707" s="73"/>
    </row>
    <row r="708" spans="1:28" ht="15.75" customHeight="1">
      <c r="A708" s="73"/>
      <c r="B708" s="73"/>
      <c r="C708" s="73"/>
      <c r="D708" s="73"/>
      <c r="E708" s="73"/>
      <c r="F708" s="590"/>
      <c r="G708" s="591"/>
      <c r="H708" s="988"/>
      <c r="I708" s="73"/>
      <c r="J708" s="73"/>
      <c r="K708" s="74"/>
      <c r="L708" s="74"/>
      <c r="M708" s="989"/>
      <c r="N708" s="74"/>
      <c r="O708" s="74"/>
      <c r="P708" s="74"/>
      <c r="Q708" s="74"/>
      <c r="R708" s="74"/>
      <c r="S708" s="73"/>
      <c r="T708" s="73"/>
      <c r="U708" s="73"/>
      <c r="V708" s="1144"/>
      <c r="W708" s="73"/>
      <c r="X708" s="73"/>
      <c r="Y708" s="73"/>
      <c r="Z708" s="73"/>
      <c r="AA708" s="73"/>
      <c r="AB708" s="73"/>
    </row>
    <row r="709" spans="1:28" ht="15.75" customHeight="1">
      <c r="A709" s="73"/>
      <c r="B709" s="73"/>
      <c r="C709" s="73"/>
      <c r="D709" s="73"/>
      <c r="E709" s="73"/>
      <c r="F709" s="590"/>
      <c r="G709" s="591"/>
      <c r="H709" s="988"/>
      <c r="I709" s="73"/>
      <c r="J709" s="73"/>
      <c r="K709" s="74"/>
      <c r="L709" s="74"/>
      <c r="M709" s="989"/>
      <c r="N709" s="74"/>
      <c r="O709" s="74"/>
      <c r="P709" s="74"/>
      <c r="Q709" s="74"/>
      <c r="R709" s="74"/>
      <c r="S709" s="73"/>
      <c r="T709" s="73"/>
      <c r="U709" s="73"/>
      <c r="V709" s="1144"/>
      <c r="W709" s="73"/>
      <c r="X709" s="73"/>
      <c r="Y709" s="73"/>
      <c r="Z709" s="73"/>
      <c r="AA709" s="73"/>
      <c r="AB709" s="73"/>
    </row>
    <row r="710" spans="1:28" ht="15.75" customHeight="1">
      <c r="A710" s="73"/>
      <c r="B710" s="73"/>
      <c r="C710" s="73"/>
      <c r="D710" s="73"/>
      <c r="E710" s="73"/>
      <c r="F710" s="590"/>
      <c r="G710" s="591"/>
      <c r="H710" s="988"/>
      <c r="I710" s="73"/>
      <c r="J710" s="73"/>
      <c r="K710" s="74"/>
      <c r="L710" s="74"/>
      <c r="M710" s="989"/>
      <c r="N710" s="74"/>
      <c r="O710" s="74"/>
      <c r="P710" s="74"/>
      <c r="Q710" s="74"/>
      <c r="R710" s="74"/>
      <c r="S710" s="73"/>
      <c r="T710" s="73"/>
      <c r="U710" s="73"/>
      <c r="V710" s="1144"/>
      <c r="W710" s="73"/>
      <c r="X710" s="73"/>
      <c r="Y710" s="73"/>
      <c r="Z710" s="73"/>
      <c r="AA710" s="73"/>
      <c r="AB710" s="73"/>
    </row>
    <row r="711" spans="1:28" ht="15.75" customHeight="1">
      <c r="A711" s="73"/>
      <c r="B711" s="73"/>
      <c r="C711" s="73"/>
      <c r="D711" s="73"/>
      <c r="E711" s="73"/>
      <c r="F711" s="590"/>
      <c r="G711" s="591"/>
      <c r="H711" s="988"/>
      <c r="I711" s="73"/>
      <c r="J711" s="73"/>
      <c r="K711" s="74"/>
      <c r="L711" s="74"/>
      <c r="M711" s="989"/>
      <c r="N711" s="74"/>
      <c r="O711" s="74"/>
      <c r="P711" s="74"/>
      <c r="Q711" s="74"/>
      <c r="R711" s="74"/>
      <c r="S711" s="73"/>
      <c r="T711" s="73"/>
      <c r="U711" s="73"/>
      <c r="V711" s="1144"/>
      <c r="W711" s="73"/>
      <c r="X711" s="73"/>
      <c r="Y711" s="73"/>
      <c r="Z711" s="73"/>
      <c r="AA711" s="73"/>
      <c r="AB711" s="73"/>
    </row>
    <row r="712" spans="1:28" ht="15.75" customHeight="1">
      <c r="A712" s="73"/>
      <c r="B712" s="73"/>
      <c r="C712" s="73"/>
      <c r="D712" s="73"/>
      <c r="E712" s="73"/>
      <c r="F712" s="590"/>
      <c r="G712" s="591"/>
      <c r="H712" s="988"/>
      <c r="I712" s="73"/>
      <c r="J712" s="73"/>
      <c r="K712" s="74"/>
      <c r="L712" s="74"/>
      <c r="M712" s="989"/>
      <c r="N712" s="74"/>
      <c r="O712" s="74"/>
      <c r="P712" s="74"/>
      <c r="Q712" s="74"/>
      <c r="R712" s="74"/>
      <c r="S712" s="73"/>
      <c r="T712" s="73"/>
      <c r="U712" s="73"/>
      <c r="V712" s="1144"/>
      <c r="W712" s="73"/>
      <c r="X712" s="73"/>
      <c r="Y712" s="73"/>
      <c r="Z712" s="73"/>
      <c r="AA712" s="73"/>
      <c r="AB712" s="73"/>
    </row>
    <row r="713" spans="1:28" ht="15.75" customHeight="1">
      <c r="A713" s="73"/>
      <c r="B713" s="73"/>
      <c r="C713" s="73"/>
      <c r="D713" s="73"/>
      <c r="E713" s="73"/>
      <c r="F713" s="590"/>
      <c r="G713" s="591"/>
      <c r="H713" s="988"/>
      <c r="I713" s="73"/>
      <c r="J713" s="73"/>
      <c r="K713" s="74"/>
      <c r="L713" s="74"/>
      <c r="M713" s="989"/>
      <c r="N713" s="74"/>
      <c r="O713" s="74"/>
      <c r="P713" s="74"/>
      <c r="Q713" s="74"/>
      <c r="R713" s="74"/>
      <c r="S713" s="73"/>
      <c r="T713" s="73"/>
      <c r="U713" s="73"/>
      <c r="V713" s="1144"/>
      <c r="W713" s="73"/>
      <c r="X713" s="73"/>
      <c r="Y713" s="73"/>
      <c r="Z713" s="73"/>
      <c r="AA713" s="73"/>
      <c r="AB713" s="73"/>
    </row>
    <row r="714" spans="1:28" ht="15.75" customHeight="1">
      <c r="A714" s="73"/>
      <c r="B714" s="73"/>
      <c r="C714" s="73"/>
      <c r="D714" s="73"/>
      <c r="E714" s="73"/>
      <c r="F714" s="590"/>
      <c r="G714" s="591"/>
      <c r="H714" s="988"/>
      <c r="I714" s="73"/>
      <c r="J714" s="73"/>
      <c r="K714" s="74"/>
      <c r="L714" s="74"/>
      <c r="M714" s="989"/>
      <c r="N714" s="74"/>
      <c r="O714" s="74"/>
      <c r="P714" s="74"/>
      <c r="Q714" s="74"/>
      <c r="R714" s="74"/>
      <c r="S714" s="73"/>
      <c r="T714" s="73"/>
      <c r="U714" s="73"/>
      <c r="V714" s="1144"/>
      <c r="W714" s="73"/>
      <c r="X714" s="73"/>
      <c r="Y714" s="73"/>
      <c r="Z714" s="73"/>
      <c r="AA714" s="73"/>
      <c r="AB714" s="73"/>
    </row>
    <row r="715" spans="1:28" ht="15.75" customHeight="1">
      <c r="A715" s="73"/>
      <c r="B715" s="73"/>
      <c r="C715" s="73"/>
      <c r="D715" s="73"/>
      <c r="E715" s="73"/>
      <c r="F715" s="590"/>
      <c r="G715" s="591"/>
      <c r="H715" s="988"/>
      <c r="I715" s="73"/>
      <c r="J715" s="73"/>
      <c r="K715" s="74"/>
      <c r="L715" s="74"/>
      <c r="M715" s="989"/>
      <c r="N715" s="74"/>
      <c r="O715" s="74"/>
      <c r="P715" s="74"/>
      <c r="Q715" s="74"/>
      <c r="R715" s="74"/>
      <c r="S715" s="73"/>
      <c r="T715" s="73"/>
      <c r="U715" s="73"/>
      <c r="V715" s="1144"/>
      <c r="W715" s="73"/>
      <c r="X715" s="73"/>
      <c r="Y715" s="73"/>
      <c r="Z715" s="73"/>
      <c r="AA715" s="73"/>
      <c r="AB715" s="73"/>
    </row>
    <row r="716" spans="1:28" ht="15.75" customHeight="1">
      <c r="A716" s="73"/>
      <c r="B716" s="73"/>
      <c r="C716" s="73"/>
      <c r="D716" s="73"/>
      <c r="E716" s="73"/>
      <c r="F716" s="590"/>
      <c r="G716" s="591"/>
      <c r="H716" s="988"/>
      <c r="I716" s="73"/>
      <c r="J716" s="73"/>
      <c r="K716" s="74"/>
      <c r="L716" s="74"/>
      <c r="M716" s="989"/>
      <c r="N716" s="74"/>
      <c r="O716" s="74"/>
      <c r="P716" s="74"/>
      <c r="Q716" s="74"/>
      <c r="R716" s="74"/>
      <c r="S716" s="73"/>
      <c r="T716" s="73"/>
      <c r="U716" s="73"/>
      <c r="V716" s="1144"/>
      <c r="W716" s="73"/>
      <c r="X716" s="73"/>
      <c r="Y716" s="73"/>
      <c r="Z716" s="73"/>
      <c r="AA716" s="73"/>
      <c r="AB716" s="73"/>
    </row>
    <row r="717" spans="1:28" ht="15.75" customHeight="1">
      <c r="A717" s="73"/>
      <c r="B717" s="73"/>
      <c r="C717" s="73"/>
      <c r="D717" s="73"/>
      <c r="E717" s="73"/>
      <c r="F717" s="590"/>
      <c r="G717" s="591"/>
      <c r="H717" s="988"/>
      <c r="I717" s="73"/>
      <c r="J717" s="73"/>
      <c r="K717" s="74"/>
      <c r="L717" s="74"/>
      <c r="M717" s="989"/>
      <c r="N717" s="74"/>
      <c r="O717" s="74"/>
      <c r="P717" s="74"/>
      <c r="Q717" s="74"/>
      <c r="R717" s="74"/>
      <c r="S717" s="73"/>
      <c r="T717" s="73"/>
      <c r="U717" s="73"/>
      <c r="V717" s="1144"/>
      <c r="W717" s="73"/>
      <c r="X717" s="73"/>
      <c r="Y717" s="73"/>
      <c r="Z717" s="73"/>
      <c r="AA717" s="73"/>
      <c r="AB717" s="73"/>
    </row>
    <row r="718" spans="1:28" ht="15.75" customHeight="1">
      <c r="A718" s="73"/>
      <c r="B718" s="73"/>
      <c r="C718" s="73"/>
      <c r="D718" s="73"/>
      <c r="E718" s="73"/>
      <c r="F718" s="590"/>
      <c r="G718" s="591"/>
      <c r="H718" s="988"/>
      <c r="I718" s="73"/>
      <c r="J718" s="73"/>
      <c r="K718" s="74"/>
      <c r="L718" s="74"/>
      <c r="M718" s="989"/>
      <c r="N718" s="74"/>
      <c r="O718" s="74"/>
      <c r="P718" s="74"/>
      <c r="Q718" s="74"/>
      <c r="R718" s="74"/>
      <c r="S718" s="73"/>
      <c r="T718" s="73"/>
      <c r="U718" s="73"/>
      <c r="V718" s="1144"/>
      <c r="W718" s="73"/>
      <c r="X718" s="73"/>
      <c r="Y718" s="73"/>
      <c r="Z718" s="73"/>
      <c r="AA718" s="73"/>
      <c r="AB718" s="73"/>
    </row>
    <row r="719" spans="1:28" ht="15.75" customHeight="1">
      <c r="A719" s="73"/>
      <c r="B719" s="73"/>
      <c r="C719" s="73"/>
      <c r="D719" s="73"/>
      <c r="E719" s="73"/>
      <c r="F719" s="590"/>
      <c r="G719" s="591"/>
      <c r="H719" s="988"/>
      <c r="I719" s="73"/>
      <c r="J719" s="73"/>
      <c r="K719" s="74"/>
      <c r="L719" s="74"/>
      <c r="M719" s="989"/>
      <c r="N719" s="74"/>
      <c r="O719" s="74"/>
      <c r="P719" s="74"/>
      <c r="Q719" s="74"/>
      <c r="R719" s="74"/>
      <c r="S719" s="73"/>
      <c r="T719" s="73"/>
      <c r="U719" s="73"/>
      <c r="V719" s="1144"/>
      <c r="W719" s="73"/>
      <c r="X719" s="73"/>
      <c r="Y719" s="73"/>
      <c r="Z719" s="73"/>
      <c r="AA719" s="73"/>
      <c r="AB719" s="73"/>
    </row>
    <row r="720" spans="1:28" ht="15.75" customHeight="1">
      <c r="A720" s="73"/>
      <c r="B720" s="73"/>
      <c r="C720" s="73"/>
      <c r="D720" s="73"/>
      <c r="E720" s="73"/>
      <c r="F720" s="590"/>
      <c r="G720" s="591"/>
      <c r="H720" s="988"/>
      <c r="I720" s="73"/>
      <c r="J720" s="73"/>
      <c r="K720" s="74"/>
      <c r="L720" s="74"/>
      <c r="M720" s="989"/>
      <c r="N720" s="74"/>
      <c r="O720" s="74"/>
      <c r="P720" s="74"/>
      <c r="Q720" s="74"/>
      <c r="R720" s="74"/>
      <c r="S720" s="73"/>
      <c r="T720" s="73"/>
      <c r="U720" s="73"/>
      <c r="V720" s="1144"/>
      <c r="W720" s="73"/>
      <c r="X720" s="73"/>
      <c r="Y720" s="73"/>
      <c r="Z720" s="73"/>
      <c r="AA720" s="73"/>
      <c r="AB720" s="73"/>
    </row>
    <row r="721" spans="1:28" ht="15.75" customHeight="1">
      <c r="A721" s="73"/>
      <c r="B721" s="73"/>
      <c r="C721" s="73"/>
      <c r="D721" s="73"/>
      <c r="E721" s="73"/>
      <c r="F721" s="590"/>
      <c r="G721" s="591"/>
      <c r="H721" s="988"/>
      <c r="I721" s="73"/>
      <c r="J721" s="73"/>
      <c r="K721" s="74"/>
      <c r="L721" s="74"/>
      <c r="M721" s="989"/>
      <c r="N721" s="74"/>
      <c r="O721" s="74"/>
      <c r="P721" s="74"/>
      <c r="Q721" s="74"/>
      <c r="R721" s="74"/>
      <c r="S721" s="73"/>
      <c r="T721" s="73"/>
      <c r="U721" s="73"/>
      <c r="V721" s="1144"/>
      <c r="W721" s="73"/>
      <c r="X721" s="73"/>
      <c r="Y721" s="73"/>
      <c r="Z721" s="73"/>
      <c r="AA721" s="73"/>
      <c r="AB721" s="73"/>
    </row>
    <row r="722" spans="1:28" ht="15.75" customHeight="1">
      <c r="A722" s="73"/>
      <c r="B722" s="73"/>
      <c r="C722" s="73"/>
      <c r="D722" s="73"/>
      <c r="E722" s="73"/>
      <c r="F722" s="590"/>
      <c r="G722" s="591"/>
      <c r="H722" s="988"/>
      <c r="I722" s="73"/>
      <c r="J722" s="73"/>
      <c r="K722" s="74"/>
      <c r="L722" s="74"/>
      <c r="M722" s="989"/>
      <c r="N722" s="74"/>
      <c r="O722" s="74"/>
      <c r="P722" s="74"/>
      <c r="Q722" s="74"/>
      <c r="R722" s="74"/>
      <c r="S722" s="73"/>
      <c r="T722" s="73"/>
      <c r="U722" s="73"/>
      <c r="V722" s="1144"/>
      <c r="W722" s="73"/>
      <c r="X722" s="73"/>
      <c r="Y722" s="73"/>
      <c r="Z722" s="73"/>
      <c r="AA722" s="73"/>
      <c r="AB722" s="73"/>
    </row>
    <row r="723" spans="1:28" ht="15.75" customHeight="1">
      <c r="A723" s="73"/>
      <c r="B723" s="73"/>
      <c r="C723" s="73"/>
      <c r="D723" s="73"/>
      <c r="E723" s="73"/>
      <c r="F723" s="590"/>
      <c r="G723" s="591"/>
      <c r="H723" s="988"/>
      <c r="I723" s="73"/>
      <c r="J723" s="73"/>
      <c r="K723" s="74"/>
      <c r="L723" s="74"/>
      <c r="M723" s="989"/>
      <c r="N723" s="74"/>
      <c r="O723" s="74"/>
      <c r="P723" s="74"/>
      <c r="Q723" s="74"/>
      <c r="R723" s="74"/>
      <c r="S723" s="73"/>
      <c r="T723" s="73"/>
      <c r="U723" s="73"/>
      <c r="V723" s="1144"/>
      <c r="W723" s="73"/>
      <c r="X723" s="73"/>
      <c r="Y723" s="73"/>
      <c r="Z723" s="73"/>
      <c r="AA723" s="73"/>
      <c r="AB723" s="73"/>
    </row>
    <row r="724" spans="1:28" ht="15.75" customHeight="1">
      <c r="A724" s="73"/>
      <c r="B724" s="73"/>
      <c r="C724" s="73"/>
      <c r="D724" s="73"/>
      <c r="E724" s="73"/>
      <c r="F724" s="590"/>
      <c r="G724" s="591"/>
      <c r="H724" s="988"/>
      <c r="I724" s="73"/>
      <c r="J724" s="73"/>
      <c r="K724" s="74"/>
      <c r="L724" s="74"/>
      <c r="M724" s="989"/>
      <c r="N724" s="74"/>
      <c r="O724" s="74"/>
      <c r="P724" s="74"/>
      <c r="Q724" s="74"/>
      <c r="R724" s="74"/>
      <c r="S724" s="73"/>
      <c r="T724" s="73"/>
      <c r="U724" s="73"/>
      <c r="V724" s="1144"/>
      <c r="W724" s="73"/>
      <c r="X724" s="73"/>
      <c r="Y724" s="73"/>
      <c r="Z724" s="73"/>
      <c r="AA724" s="73"/>
      <c r="AB724" s="73"/>
    </row>
    <row r="725" spans="1:28" ht="15.75" customHeight="1">
      <c r="A725" s="73"/>
      <c r="B725" s="73"/>
      <c r="C725" s="73"/>
      <c r="D725" s="73"/>
      <c r="E725" s="73"/>
      <c r="F725" s="590"/>
      <c r="G725" s="591"/>
      <c r="H725" s="988"/>
      <c r="I725" s="73"/>
      <c r="J725" s="73"/>
      <c r="K725" s="74"/>
      <c r="L725" s="74"/>
      <c r="M725" s="989"/>
      <c r="N725" s="74"/>
      <c r="O725" s="74"/>
      <c r="P725" s="74"/>
      <c r="Q725" s="74"/>
      <c r="R725" s="74"/>
      <c r="S725" s="73"/>
      <c r="T725" s="73"/>
      <c r="U725" s="73"/>
      <c r="V725" s="1144"/>
      <c r="W725" s="73"/>
      <c r="X725" s="73"/>
      <c r="Y725" s="73"/>
      <c r="Z725" s="73"/>
      <c r="AA725" s="73"/>
      <c r="AB725" s="73"/>
    </row>
    <row r="726" spans="1:28" ht="15.75" customHeight="1">
      <c r="A726" s="73"/>
      <c r="B726" s="73"/>
      <c r="C726" s="73"/>
      <c r="D726" s="73"/>
      <c r="E726" s="73"/>
      <c r="F726" s="590"/>
      <c r="G726" s="591"/>
      <c r="H726" s="988"/>
      <c r="I726" s="73"/>
      <c r="J726" s="73"/>
      <c r="K726" s="74"/>
      <c r="L726" s="74"/>
      <c r="M726" s="989"/>
      <c r="N726" s="74"/>
      <c r="O726" s="74"/>
      <c r="P726" s="74"/>
      <c r="Q726" s="74"/>
      <c r="R726" s="74"/>
      <c r="S726" s="73"/>
      <c r="T726" s="73"/>
      <c r="U726" s="73"/>
      <c r="V726" s="1144"/>
      <c r="W726" s="73"/>
      <c r="X726" s="73"/>
      <c r="Y726" s="73"/>
      <c r="Z726" s="73"/>
      <c r="AA726" s="73"/>
      <c r="AB726" s="73"/>
    </row>
    <row r="727" spans="1:28" ht="15.75" customHeight="1">
      <c r="A727" s="73"/>
      <c r="B727" s="73"/>
      <c r="C727" s="73"/>
      <c r="D727" s="73"/>
      <c r="E727" s="73"/>
      <c r="F727" s="590"/>
      <c r="G727" s="591"/>
      <c r="H727" s="988"/>
      <c r="I727" s="73"/>
      <c r="J727" s="73"/>
      <c r="K727" s="74"/>
      <c r="L727" s="74"/>
      <c r="M727" s="989"/>
      <c r="N727" s="74"/>
      <c r="O727" s="74"/>
      <c r="P727" s="74"/>
      <c r="Q727" s="74"/>
      <c r="R727" s="74"/>
      <c r="S727" s="73"/>
      <c r="T727" s="73"/>
      <c r="U727" s="73"/>
      <c r="V727" s="1144"/>
      <c r="W727" s="73"/>
      <c r="X727" s="73"/>
      <c r="Y727" s="73"/>
      <c r="Z727" s="73"/>
      <c r="AA727" s="73"/>
      <c r="AB727" s="73"/>
    </row>
    <row r="728" spans="1:28" ht="15.75" customHeight="1">
      <c r="A728" s="73"/>
      <c r="B728" s="73"/>
      <c r="C728" s="73"/>
      <c r="D728" s="73"/>
      <c r="E728" s="73"/>
      <c r="F728" s="590"/>
      <c r="G728" s="591"/>
      <c r="H728" s="988"/>
      <c r="I728" s="73"/>
      <c r="J728" s="73"/>
      <c r="K728" s="74"/>
      <c r="L728" s="74"/>
      <c r="M728" s="989"/>
      <c r="N728" s="74"/>
      <c r="O728" s="74"/>
      <c r="P728" s="74"/>
      <c r="Q728" s="74"/>
      <c r="R728" s="74"/>
      <c r="S728" s="73"/>
      <c r="T728" s="73"/>
      <c r="U728" s="73"/>
      <c r="V728" s="1144"/>
      <c r="W728" s="73"/>
      <c r="X728" s="73"/>
      <c r="Y728" s="73"/>
      <c r="Z728" s="73"/>
      <c r="AA728" s="73"/>
      <c r="AB728" s="73"/>
    </row>
    <row r="729" spans="1:28" ht="15.75" customHeight="1">
      <c r="A729" s="73"/>
      <c r="B729" s="73"/>
      <c r="C729" s="73"/>
      <c r="D729" s="73"/>
      <c r="E729" s="73"/>
      <c r="F729" s="590"/>
      <c r="G729" s="591"/>
      <c r="H729" s="988"/>
      <c r="I729" s="73"/>
      <c r="J729" s="73"/>
      <c r="K729" s="74"/>
      <c r="L729" s="74"/>
      <c r="M729" s="989"/>
      <c r="N729" s="74"/>
      <c r="O729" s="74"/>
      <c r="P729" s="74"/>
      <c r="Q729" s="74"/>
      <c r="R729" s="74"/>
      <c r="S729" s="73"/>
      <c r="T729" s="73"/>
      <c r="U729" s="73"/>
      <c r="V729" s="1144"/>
      <c r="W729" s="73"/>
      <c r="X729" s="73"/>
      <c r="Y729" s="73"/>
      <c r="Z729" s="73"/>
      <c r="AA729" s="73"/>
      <c r="AB729" s="73"/>
    </row>
    <row r="730" spans="1:28" ht="15.75" customHeight="1">
      <c r="A730" s="73"/>
      <c r="B730" s="73"/>
      <c r="C730" s="73"/>
      <c r="D730" s="73"/>
      <c r="E730" s="73"/>
      <c r="F730" s="590"/>
      <c r="G730" s="591"/>
      <c r="H730" s="988"/>
      <c r="I730" s="73"/>
      <c r="J730" s="73"/>
      <c r="K730" s="74"/>
      <c r="L730" s="74"/>
      <c r="M730" s="989"/>
      <c r="N730" s="74"/>
      <c r="O730" s="74"/>
      <c r="P730" s="74"/>
      <c r="Q730" s="74"/>
      <c r="R730" s="74"/>
      <c r="S730" s="73"/>
      <c r="T730" s="73"/>
      <c r="U730" s="73"/>
      <c r="V730" s="1144"/>
      <c r="W730" s="73"/>
      <c r="X730" s="73"/>
      <c r="Y730" s="73"/>
      <c r="Z730" s="73"/>
      <c r="AA730" s="73"/>
      <c r="AB730" s="73"/>
    </row>
    <row r="731" spans="1:28" ht="15.75" customHeight="1">
      <c r="A731" s="73"/>
      <c r="B731" s="73"/>
      <c r="C731" s="73"/>
      <c r="D731" s="73"/>
      <c r="E731" s="73"/>
      <c r="F731" s="590"/>
      <c r="G731" s="591"/>
      <c r="H731" s="988"/>
      <c r="I731" s="73"/>
      <c r="J731" s="73"/>
      <c r="K731" s="74"/>
      <c r="L731" s="74"/>
      <c r="M731" s="989"/>
      <c r="N731" s="74"/>
      <c r="O731" s="74"/>
      <c r="P731" s="74"/>
      <c r="Q731" s="74"/>
      <c r="R731" s="74"/>
      <c r="S731" s="73"/>
      <c r="T731" s="73"/>
      <c r="U731" s="73"/>
      <c r="V731" s="1144"/>
      <c r="W731" s="73"/>
      <c r="X731" s="73"/>
      <c r="Y731" s="73"/>
      <c r="Z731" s="73"/>
      <c r="AA731" s="73"/>
      <c r="AB731" s="73"/>
    </row>
    <row r="732" spans="1:28" ht="15.75" customHeight="1">
      <c r="A732" s="73"/>
      <c r="B732" s="73"/>
      <c r="C732" s="73"/>
      <c r="D732" s="73"/>
      <c r="E732" s="73"/>
      <c r="F732" s="590"/>
      <c r="G732" s="591"/>
      <c r="H732" s="988"/>
      <c r="I732" s="73"/>
      <c r="J732" s="73"/>
      <c r="K732" s="74"/>
      <c r="L732" s="74"/>
      <c r="M732" s="989"/>
      <c r="N732" s="74"/>
      <c r="O732" s="74"/>
      <c r="P732" s="74"/>
      <c r="Q732" s="74"/>
      <c r="R732" s="74"/>
      <c r="S732" s="73"/>
      <c r="T732" s="73"/>
      <c r="U732" s="73"/>
      <c r="V732" s="1144"/>
      <c r="W732" s="73"/>
      <c r="X732" s="73"/>
      <c r="Y732" s="73"/>
      <c r="Z732" s="73"/>
      <c r="AA732" s="73"/>
      <c r="AB732" s="73"/>
    </row>
    <row r="733" spans="1:28" ht="15.75" customHeight="1">
      <c r="A733" s="73"/>
      <c r="B733" s="73"/>
      <c r="C733" s="73"/>
      <c r="D733" s="73"/>
      <c r="E733" s="73"/>
      <c r="F733" s="590"/>
      <c r="G733" s="591"/>
      <c r="H733" s="988"/>
      <c r="I733" s="73"/>
      <c r="J733" s="73"/>
      <c r="K733" s="74"/>
      <c r="L733" s="74"/>
      <c r="M733" s="989"/>
      <c r="N733" s="74"/>
      <c r="O733" s="74"/>
      <c r="P733" s="74"/>
      <c r="Q733" s="74"/>
      <c r="R733" s="74"/>
      <c r="S733" s="73"/>
      <c r="T733" s="73"/>
      <c r="U733" s="73"/>
      <c r="V733" s="1144"/>
      <c r="W733" s="73"/>
      <c r="X733" s="73"/>
      <c r="Y733" s="73"/>
      <c r="Z733" s="73"/>
      <c r="AA733" s="73"/>
      <c r="AB733" s="73"/>
    </row>
    <row r="734" spans="1:28" ht="15.75" customHeight="1">
      <c r="A734" s="73"/>
      <c r="B734" s="73"/>
      <c r="C734" s="73"/>
      <c r="D734" s="73"/>
      <c r="E734" s="73"/>
      <c r="F734" s="590"/>
      <c r="G734" s="591"/>
      <c r="H734" s="988"/>
      <c r="I734" s="73"/>
      <c r="J734" s="73"/>
      <c r="K734" s="74"/>
      <c r="L734" s="74"/>
      <c r="M734" s="989"/>
      <c r="N734" s="74"/>
      <c r="O734" s="74"/>
      <c r="P734" s="74"/>
      <c r="Q734" s="74"/>
      <c r="R734" s="74"/>
      <c r="S734" s="73"/>
      <c r="T734" s="73"/>
      <c r="U734" s="73"/>
      <c r="V734" s="1144"/>
      <c r="W734" s="73"/>
      <c r="X734" s="73"/>
      <c r="Y734" s="73"/>
      <c r="Z734" s="73"/>
      <c r="AA734" s="73"/>
      <c r="AB734" s="73"/>
    </row>
    <row r="735" spans="1:28" ht="15.75" customHeight="1">
      <c r="A735" s="73"/>
      <c r="B735" s="73"/>
      <c r="C735" s="73"/>
      <c r="D735" s="73"/>
      <c r="E735" s="73"/>
      <c r="F735" s="590"/>
      <c r="G735" s="591"/>
      <c r="H735" s="988"/>
      <c r="I735" s="73"/>
      <c r="J735" s="73"/>
      <c r="K735" s="74"/>
      <c r="L735" s="74"/>
      <c r="M735" s="989"/>
      <c r="N735" s="74"/>
      <c r="O735" s="74"/>
      <c r="P735" s="74"/>
      <c r="Q735" s="74"/>
      <c r="R735" s="74"/>
      <c r="S735" s="73"/>
      <c r="T735" s="73"/>
      <c r="U735" s="73"/>
      <c r="V735" s="1144"/>
      <c r="W735" s="73"/>
      <c r="X735" s="73"/>
      <c r="Y735" s="73"/>
      <c r="Z735" s="73"/>
      <c r="AA735" s="73"/>
      <c r="AB735" s="73"/>
    </row>
    <row r="736" spans="1:28" ht="15.75" customHeight="1">
      <c r="A736" s="73"/>
      <c r="B736" s="73"/>
      <c r="C736" s="73"/>
      <c r="D736" s="73"/>
      <c r="E736" s="73"/>
      <c r="F736" s="590"/>
      <c r="G736" s="591"/>
      <c r="H736" s="988"/>
      <c r="I736" s="73"/>
      <c r="J736" s="73"/>
      <c r="K736" s="74"/>
      <c r="L736" s="74"/>
      <c r="M736" s="989"/>
      <c r="N736" s="74"/>
      <c r="O736" s="74"/>
      <c r="P736" s="74"/>
      <c r="Q736" s="74"/>
      <c r="R736" s="74"/>
      <c r="S736" s="73"/>
      <c r="T736" s="73"/>
      <c r="U736" s="73"/>
      <c r="V736" s="1144"/>
      <c r="W736" s="73"/>
      <c r="X736" s="73"/>
      <c r="Y736" s="73"/>
      <c r="Z736" s="73"/>
      <c r="AA736" s="73"/>
      <c r="AB736" s="73"/>
    </row>
    <row r="737" spans="1:28" ht="15.75" customHeight="1">
      <c r="A737" s="73"/>
      <c r="B737" s="73"/>
      <c r="C737" s="73"/>
      <c r="D737" s="73"/>
      <c r="E737" s="73"/>
      <c r="F737" s="590"/>
      <c r="G737" s="591"/>
      <c r="H737" s="988"/>
      <c r="I737" s="73"/>
      <c r="J737" s="73"/>
      <c r="K737" s="74"/>
      <c r="L737" s="74"/>
      <c r="M737" s="989"/>
      <c r="N737" s="74"/>
      <c r="O737" s="74"/>
      <c r="P737" s="74"/>
      <c r="Q737" s="74"/>
      <c r="R737" s="74"/>
      <c r="S737" s="73"/>
      <c r="T737" s="73"/>
      <c r="U737" s="73"/>
      <c r="V737" s="1144"/>
      <c r="W737" s="73"/>
      <c r="X737" s="73"/>
      <c r="Y737" s="73"/>
      <c r="Z737" s="73"/>
      <c r="AA737" s="73"/>
      <c r="AB737" s="73"/>
    </row>
    <row r="738" spans="1:28" ht="15.75" customHeight="1">
      <c r="A738" s="73"/>
      <c r="B738" s="73"/>
      <c r="C738" s="73"/>
      <c r="D738" s="73"/>
      <c r="E738" s="73"/>
      <c r="F738" s="590"/>
      <c r="G738" s="591"/>
      <c r="H738" s="988"/>
      <c r="I738" s="73"/>
      <c r="J738" s="73"/>
      <c r="K738" s="74"/>
      <c r="L738" s="74"/>
      <c r="M738" s="989"/>
      <c r="N738" s="74"/>
      <c r="O738" s="74"/>
      <c r="P738" s="74"/>
      <c r="Q738" s="74"/>
      <c r="R738" s="74"/>
      <c r="S738" s="73"/>
      <c r="T738" s="73"/>
      <c r="U738" s="73"/>
      <c r="V738" s="1144"/>
      <c r="W738" s="73"/>
      <c r="X738" s="73"/>
      <c r="Y738" s="73"/>
      <c r="Z738" s="73"/>
      <c r="AA738" s="73"/>
      <c r="AB738" s="73"/>
    </row>
    <row r="739" spans="1:28" ht="15.75" customHeight="1">
      <c r="A739" s="73"/>
      <c r="B739" s="73"/>
      <c r="C739" s="73"/>
      <c r="D739" s="73"/>
      <c r="E739" s="73"/>
      <c r="F739" s="590"/>
      <c r="G739" s="591"/>
      <c r="H739" s="988"/>
      <c r="I739" s="73"/>
      <c r="J739" s="73"/>
      <c r="K739" s="74"/>
      <c r="L739" s="74"/>
      <c r="M739" s="989"/>
      <c r="N739" s="74"/>
      <c r="O739" s="74"/>
      <c r="P739" s="74"/>
      <c r="Q739" s="74"/>
      <c r="R739" s="74"/>
      <c r="S739" s="73"/>
      <c r="T739" s="73"/>
      <c r="U739" s="73"/>
      <c r="V739" s="1144"/>
      <c r="W739" s="73"/>
      <c r="X739" s="73"/>
      <c r="Y739" s="73"/>
      <c r="Z739" s="73"/>
      <c r="AA739" s="73"/>
      <c r="AB739" s="73"/>
    </row>
    <row r="740" spans="1:28" ht="15.75" customHeight="1">
      <c r="A740" s="73"/>
      <c r="B740" s="73"/>
      <c r="C740" s="73"/>
      <c r="D740" s="73"/>
      <c r="E740" s="73"/>
      <c r="F740" s="590"/>
      <c r="G740" s="591"/>
      <c r="H740" s="988"/>
      <c r="I740" s="73"/>
      <c r="J740" s="73"/>
      <c r="K740" s="74"/>
      <c r="L740" s="74"/>
      <c r="M740" s="989"/>
      <c r="N740" s="74"/>
      <c r="O740" s="74"/>
      <c r="P740" s="74"/>
      <c r="Q740" s="74"/>
      <c r="R740" s="74"/>
      <c r="S740" s="73"/>
      <c r="T740" s="73"/>
      <c r="U740" s="73"/>
      <c r="V740" s="1144"/>
      <c r="W740" s="73"/>
      <c r="X740" s="73"/>
      <c r="Y740" s="73"/>
      <c r="Z740" s="73"/>
      <c r="AA740" s="73"/>
      <c r="AB740" s="73"/>
    </row>
    <row r="741" spans="1:28" ht="15.75" customHeight="1">
      <c r="A741" s="73"/>
      <c r="B741" s="73"/>
      <c r="C741" s="73"/>
      <c r="D741" s="73"/>
      <c r="E741" s="73"/>
      <c r="F741" s="590"/>
      <c r="G741" s="591"/>
      <c r="H741" s="988"/>
      <c r="I741" s="73"/>
      <c r="J741" s="73"/>
      <c r="K741" s="74"/>
      <c r="L741" s="74"/>
      <c r="M741" s="989"/>
      <c r="N741" s="74"/>
      <c r="O741" s="74"/>
      <c r="P741" s="74"/>
      <c r="Q741" s="74"/>
      <c r="R741" s="74"/>
      <c r="S741" s="73"/>
      <c r="T741" s="73"/>
      <c r="U741" s="73"/>
      <c r="V741" s="1144"/>
      <c r="W741" s="73"/>
      <c r="X741" s="73"/>
      <c r="Y741" s="73"/>
      <c r="Z741" s="73"/>
      <c r="AA741" s="73"/>
      <c r="AB741" s="73"/>
    </row>
    <row r="742" spans="1:28" ht="15.75" customHeight="1">
      <c r="A742" s="73"/>
      <c r="B742" s="73"/>
      <c r="C742" s="73"/>
      <c r="D742" s="73"/>
      <c r="E742" s="73"/>
      <c r="F742" s="590"/>
      <c r="G742" s="591"/>
      <c r="H742" s="988"/>
      <c r="I742" s="73"/>
      <c r="J742" s="73"/>
      <c r="K742" s="74"/>
      <c r="L742" s="74"/>
      <c r="M742" s="989"/>
      <c r="N742" s="74"/>
      <c r="O742" s="74"/>
      <c r="P742" s="74"/>
      <c r="Q742" s="74"/>
      <c r="R742" s="74"/>
      <c r="S742" s="73"/>
      <c r="T742" s="73"/>
      <c r="U742" s="73"/>
      <c r="V742" s="1144"/>
      <c r="W742" s="73"/>
      <c r="X742" s="73"/>
      <c r="Y742" s="73"/>
      <c r="Z742" s="73"/>
      <c r="AA742" s="73"/>
      <c r="AB742" s="73"/>
    </row>
    <row r="743" spans="1:28" ht="15.75" customHeight="1">
      <c r="A743" s="73"/>
      <c r="B743" s="73"/>
      <c r="C743" s="73"/>
      <c r="D743" s="73"/>
      <c r="E743" s="73"/>
      <c r="F743" s="590"/>
      <c r="G743" s="591"/>
      <c r="H743" s="988"/>
      <c r="I743" s="73"/>
      <c r="J743" s="73"/>
      <c r="K743" s="74"/>
      <c r="L743" s="74"/>
      <c r="M743" s="989"/>
      <c r="N743" s="74"/>
      <c r="O743" s="74"/>
      <c r="P743" s="74"/>
      <c r="Q743" s="74"/>
      <c r="R743" s="74"/>
      <c r="S743" s="73"/>
      <c r="T743" s="73"/>
      <c r="U743" s="73"/>
      <c r="V743" s="1144"/>
      <c r="W743" s="73"/>
      <c r="X743" s="73"/>
      <c r="Y743" s="73"/>
      <c r="Z743" s="73"/>
      <c r="AA743" s="73"/>
      <c r="AB743" s="73"/>
    </row>
    <row r="744" spans="1:28" ht="15.75" customHeight="1">
      <c r="A744" s="73"/>
      <c r="B744" s="73"/>
      <c r="C744" s="73"/>
      <c r="D744" s="73"/>
      <c r="E744" s="73"/>
      <c r="F744" s="590"/>
      <c r="G744" s="591"/>
      <c r="H744" s="988"/>
      <c r="I744" s="73"/>
      <c r="J744" s="73"/>
      <c r="K744" s="74"/>
      <c r="L744" s="74"/>
      <c r="M744" s="989"/>
      <c r="N744" s="74"/>
      <c r="O744" s="74"/>
      <c r="P744" s="74"/>
      <c r="Q744" s="74"/>
      <c r="R744" s="74"/>
      <c r="S744" s="73"/>
      <c r="T744" s="73"/>
      <c r="U744" s="73"/>
      <c r="V744" s="1144"/>
      <c r="W744" s="73"/>
      <c r="X744" s="73"/>
      <c r="Y744" s="73"/>
      <c r="Z744" s="73"/>
      <c r="AA744" s="73"/>
      <c r="AB744" s="73"/>
    </row>
    <row r="745" spans="1:28" ht="15.75" customHeight="1">
      <c r="A745" s="73"/>
      <c r="B745" s="73"/>
      <c r="C745" s="73"/>
      <c r="D745" s="73"/>
      <c r="E745" s="73"/>
      <c r="F745" s="590"/>
      <c r="G745" s="591"/>
      <c r="H745" s="988"/>
      <c r="I745" s="73"/>
      <c r="J745" s="73"/>
      <c r="K745" s="74"/>
      <c r="L745" s="74"/>
      <c r="M745" s="989"/>
      <c r="N745" s="74"/>
      <c r="O745" s="74"/>
      <c r="P745" s="74"/>
      <c r="Q745" s="74"/>
      <c r="R745" s="74"/>
      <c r="S745" s="73"/>
      <c r="T745" s="73"/>
      <c r="U745" s="73"/>
      <c r="V745" s="1144"/>
      <c r="W745" s="73"/>
      <c r="X745" s="73"/>
      <c r="Y745" s="73"/>
      <c r="Z745" s="73"/>
      <c r="AA745" s="73"/>
      <c r="AB745" s="73"/>
    </row>
    <row r="746" spans="1:28" ht="15.75" customHeight="1">
      <c r="A746" s="73"/>
      <c r="B746" s="73"/>
      <c r="C746" s="73"/>
      <c r="D746" s="73"/>
      <c r="E746" s="73"/>
      <c r="F746" s="590"/>
      <c r="G746" s="591"/>
      <c r="H746" s="988"/>
      <c r="I746" s="73"/>
      <c r="J746" s="73"/>
      <c r="K746" s="74"/>
      <c r="L746" s="74"/>
      <c r="M746" s="989"/>
      <c r="N746" s="74"/>
      <c r="O746" s="74"/>
      <c r="P746" s="74"/>
      <c r="Q746" s="74"/>
      <c r="R746" s="74"/>
      <c r="S746" s="73"/>
      <c r="T746" s="73"/>
      <c r="U746" s="73"/>
      <c r="V746" s="1144"/>
      <c r="W746" s="73"/>
      <c r="X746" s="73"/>
      <c r="Y746" s="73"/>
      <c r="Z746" s="73"/>
      <c r="AA746" s="73"/>
      <c r="AB746" s="73"/>
    </row>
    <row r="747" spans="1:28" ht="15.75" customHeight="1">
      <c r="A747" s="73"/>
      <c r="B747" s="73"/>
      <c r="C747" s="73"/>
      <c r="D747" s="73"/>
      <c r="E747" s="73"/>
      <c r="F747" s="590"/>
      <c r="G747" s="591"/>
      <c r="H747" s="988"/>
      <c r="I747" s="73"/>
      <c r="J747" s="73"/>
      <c r="K747" s="74"/>
      <c r="L747" s="74"/>
      <c r="M747" s="989"/>
      <c r="N747" s="74"/>
      <c r="O747" s="74"/>
      <c r="P747" s="74"/>
      <c r="Q747" s="74"/>
      <c r="R747" s="74"/>
      <c r="S747" s="73"/>
      <c r="T747" s="73"/>
      <c r="U747" s="73"/>
      <c r="V747" s="1144"/>
      <c r="W747" s="73"/>
      <c r="X747" s="73"/>
      <c r="Y747" s="73"/>
      <c r="Z747" s="73"/>
      <c r="AA747" s="73"/>
      <c r="AB747" s="73"/>
    </row>
    <row r="748" spans="1:28" ht="15.75" customHeight="1">
      <c r="A748" s="73"/>
      <c r="B748" s="73"/>
      <c r="C748" s="73"/>
      <c r="D748" s="73"/>
      <c r="E748" s="73"/>
      <c r="F748" s="590"/>
      <c r="G748" s="591"/>
      <c r="H748" s="988"/>
      <c r="I748" s="73"/>
      <c r="J748" s="73"/>
      <c r="K748" s="74"/>
      <c r="L748" s="74"/>
      <c r="M748" s="989"/>
      <c r="N748" s="74"/>
      <c r="O748" s="74"/>
      <c r="P748" s="74"/>
      <c r="Q748" s="74"/>
      <c r="R748" s="74"/>
      <c r="S748" s="73"/>
      <c r="T748" s="73"/>
      <c r="U748" s="73"/>
      <c r="V748" s="1144"/>
      <c r="W748" s="73"/>
      <c r="X748" s="73"/>
      <c r="Y748" s="73"/>
      <c r="Z748" s="73"/>
      <c r="AA748" s="73"/>
      <c r="AB748" s="73"/>
    </row>
    <row r="749" spans="1:28" ht="15.75" customHeight="1">
      <c r="A749" s="73"/>
      <c r="B749" s="73"/>
      <c r="C749" s="73"/>
      <c r="D749" s="73"/>
      <c r="E749" s="73"/>
      <c r="F749" s="590"/>
      <c r="G749" s="591"/>
      <c r="H749" s="988"/>
      <c r="I749" s="73"/>
      <c r="J749" s="73"/>
      <c r="K749" s="74"/>
      <c r="L749" s="74"/>
      <c r="M749" s="989"/>
      <c r="N749" s="74"/>
      <c r="O749" s="74"/>
      <c r="P749" s="74"/>
      <c r="Q749" s="74"/>
      <c r="R749" s="74"/>
      <c r="S749" s="73"/>
      <c r="T749" s="73"/>
      <c r="U749" s="73"/>
      <c r="V749" s="1144"/>
      <c r="W749" s="73"/>
      <c r="X749" s="73"/>
      <c r="Y749" s="73"/>
      <c r="Z749" s="73"/>
      <c r="AA749" s="73"/>
      <c r="AB749" s="73"/>
    </row>
    <row r="750" spans="1:28" ht="15.75" customHeight="1">
      <c r="A750" s="73"/>
      <c r="B750" s="73"/>
      <c r="C750" s="73"/>
      <c r="D750" s="73"/>
      <c r="E750" s="73"/>
      <c r="F750" s="590"/>
      <c r="G750" s="591"/>
      <c r="H750" s="988"/>
      <c r="I750" s="73"/>
      <c r="J750" s="73"/>
      <c r="K750" s="74"/>
      <c r="L750" s="74"/>
      <c r="M750" s="989"/>
      <c r="N750" s="74"/>
      <c r="O750" s="74"/>
      <c r="P750" s="74"/>
      <c r="Q750" s="74"/>
      <c r="R750" s="74"/>
      <c r="S750" s="73"/>
      <c r="T750" s="73"/>
      <c r="U750" s="73"/>
      <c r="V750" s="1144"/>
      <c r="W750" s="73"/>
      <c r="X750" s="73"/>
      <c r="Y750" s="73"/>
      <c r="Z750" s="73"/>
      <c r="AA750" s="73"/>
      <c r="AB750" s="73"/>
    </row>
    <row r="751" spans="1:28" ht="15.75" customHeight="1">
      <c r="A751" s="73"/>
      <c r="B751" s="73"/>
      <c r="C751" s="73"/>
      <c r="D751" s="73"/>
      <c r="E751" s="73"/>
      <c r="F751" s="590"/>
      <c r="G751" s="591"/>
      <c r="H751" s="988"/>
      <c r="I751" s="73"/>
      <c r="J751" s="73"/>
      <c r="K751" s="74"/>
      <c r="L751" s="74"/>
      <c r="M751" s="989"/>
      <c r="N751" s="74"/>
      <c r="O751" s="74"/>
      <c r="P751" s="74"/>
      <c r="Q751" s="74"/>
      <c r="R751" s="74"/>
      <c r="S751" s="73"/>
      <c r="T751" s="73"/>
      <c r="U751" s="73"/>
      <c r="V751" s="1144"/>
      <c r="W751" s="73"/>
      <c r="X751" s="73"/>
      <c r="Y751" s="73"/>
      <c r="Z751" s="73"/>
      <c r="AA751" s="73"/>
      <c r="AB751" s="73"/>
    </row>
    <row r="752" spans="1:28" ht="15.75" customHeight="1">
      <c r="A752" s="73"/>
      <c r="B752" s="73"/>
      <c r="C752" s="73"/>
      <c r="D752" s="73"/>
      <c r="E752" s="73"/>
      <c r="F752" s="590"/>
      <c r="G752" s="591"/>
      <c r="H752" s="988"/>
      <c r="I752" s="73"/>
      <c r="J752" s="73"/>
      <c r="K752" s="74"/>
      <c r="L752" s="74"/>
      <c r="M752" s="989"/>
      <c r="N752" s="74"/>
      <c r="O752" s="74"/>
      <c r="P752" s="74"/>
      <c r="Q752" s="74"/>
      <c r="R752" s="74"/>
      <c r="S752" s="73"/>
      <c r="T752" s="73"/>
      <c r="U752" s="73"/>
      <c r="V752" s="1144"/>
      <c r="W752" s="73"/>
      <c r="X752" s="73"/>
      <c r="Y752" s="73"/>
      <c r="Z752" s="73"/>
      <c r="AA752" s="73"/>
      <c r="AB752" s="73"/>
    </row>
    <row r="753" spans="1:28" ht="15.75" customHeight="1">
      <c r="A753" s="73"/>
      <c r="B753" s="73"/>
      <c r="C753" s="73"/>
      <c r="D753" s="73"/>
      <c r="E753" s="73"/>
      <c r="F753" s="590"/>
      <c r="G753" s="591"/>
      <c r="H753" s="988"/>
      <c r="I753" s="73"/>
      <c r="J753" s="73"/>
      <c r="K753" s="74"/>
      <c r="L753" s="74"/>
      <c r="M753" s="989"/>
      <c r="N753" s="74"/>
      <c r="O753" s="74"/>
      <c r="P753" s="74"/>
      <c r="Q753" s="74"/>
      <c r="R753" s="74"/>
      <c r="S753" s="73"/>
      <c r="T753" s="73"/>
      <c r="U753" s="73"/>
      <c r="V753" s="1144"/>
      <c r="W753" s="73"/>
      <c r="X753" s="73"/>
      <c r="Y753" s="73"/>
      <c r="Z753" s="73"/>
      <c r="AA753" s="73"/>
      <c r="AB753" s="73"/>
    </row>
    <row r="754" spans="1:28" ht="15.75" customHeight="1">
      <c r="A754" s="73"/>
      <c r="B754" s="73"/>
      <c r="C754" s="73"/>
      <c r="D754" s="73"/>
      <c r="E754" s="73"/>
      <c r="F754" s="590"/>
      <c r="G754" s="591"/>
      <c r="H754" s="988"/>
      <c r="I754" s="73"/>
      <c r="J754" s="73"/>
      <c r="K754" s="74"/>
      <c r="L754" s="74"/>
      <c r="M754" s="989"/>
      <c r="N754" s="74"/>
      <c r="O754" s="74"/>
      <c r="P754" s="74"/>
      <c r="Q754" s="74"/>
      <c r="R754" s="74"/>
      <c r="S754" s="73"/>
      <c r="T754" s="73"/>
      <c r="U754" s="73"/>
      <c r="V754" s="1144"/>
      <c r="W754" s="73"/>
      <c r="X754" s="73"/>
      <c r="Y754" s="73"/>
      <c r="Z754" s="73"/>
      <c r="AA754" s="73"/>
      <c r="AB754" s="73"/>
    </row>
    <row r="755" spans="1:28" ht="15.75" customHeight="1">
      <c r="A755" s="73"/>
      <c r="B755" s="73"/>
      <c r="C755" s="73"/>
      <c r="D755" s="73"/>
      <c r="E755" s="73"/>
      <c r="F755" s="590"/>
      <c r="G755" s="591"/>
      <c r="H755" s="988"/>
      <c r="I755" s="73"/>
      <c r="J755" s="73"/>
      <c r="K755" s="74"/>
      <c r="L755" s="74"/>
      <c r="M755" s="989"/>
      <c r="N755" s="74"/>
      <c r="O755" s="74"/>
      <c r="P755" s="74"/>
      <c r="Q755" s="74"/>
      <c r="R755" s="74"/>
      <c r="S755" s="73"/>
      <c r="T755" s="73"/>
      <c r="U755" s="73"/>
      <c r="V755" s="1144"/>
      <c r="W755" s="73"/>
      <c r="X755" s="73"/>
      <c r="Y755" s="73"/>
      <c r="Z755" s="73"/>
      <c r="AA755" s="73"/>
      <c r="AB755" s="73"/>
    </row>
    <row r="756" spans="1:28" ht="15.75" customHeight="1">
      <c r="A756" s="73"/>
      <c r="B756" s="73"/>
      <c r="C756" s="73"/>
      <c r="D756" s="73"/>
      <c r="E756" s="73"/>
      <c r="F756" s="590"/>
      <c r="G756" s="591"/>
      <c r="H756" s="988"/>
      <c r="I756" s="73"/>
      <c r="J756" s="73"/>
      <c r="K756" s="74"/>
      <c r="L756" s="74"/>
      <c r="M756" s="989"/>
      <c r="N756" s="74"/>
      <c r="O756" s="74"/>
      <c r="P756" s="74"/>
      <c r="Q756" s="74"/>
      <c r="R756" s="74"/>
      <c r="S756" s="73"/>
      <c r="T756" s="73"/>
      <c r="U756" s="73"/>
      <c r="V756" s="1144"/>
      <c r="W756" s="73"/>
      <c r="X756" s="73"/>
      <c r="Y756" s="73"/>
      <c r="Z756" s="73"/>
      <c r="AA756" s="73"/>
      <c r="AB756" s="73"/>
    </row>
    <row r="757" spans="1:28" ht="15.75" customHeight="1">
      <c r="A757" s="73"/>
      <c r="B757" s="73"/>
      <c r="C757" s="73"/>
      <c r="D757" s="73"/>
      <c r="E757" s="73"/>
      <c r="F757" s="590"/>
      <c r="G757" s="591"/>
      <c r="H757" s="988"/>
      <c r="I757" s="73"/>
      <c r="J757" s="73"/>
      <c r="K757" s="74"/>
      <c r="L757" s="74"/>
      <c r="M757" s="989"/>
      <c r="N757" s="74"/>
      <c r="O757" s="74"/>
      <c r="P757" s="74"/>
      <c r="Q757" s="74"/>
      <c r="R757" s="74"/>
      <c r="S757" s="73"/>
      <c r="T757" s="73"/>
      <c r="U757" s="73"/>
      <c r="V757" s="1144"/>
      <c r="W757" s="73"/>
      <c r="X757" s="73"/>
      <c r="Y757" s="73"/>
      <c r="Z757" s="73"/>
      <c r="AA757" s="73"/>
      <c r="AB757" s="73"/>
    </row>
    <row r="758" spans="1:28" ht="15.75" customHeight="1">
      <c r="A758" s="73"/>
      <c r="B758" s="73"/>
      <c r="C758" s="73"/>
      <c r="D758" s="73"/>
      <c r="E758" s="73"/>
      <c r="F758" s="590"/>
      <c r="G758" s="591"/>
      <c r="H758" s="988"/>
      <c r="I758" s="73"/>
      <c r="J758" s="73"/>
      <c r="K758" s="74"/>
      <c r="L758" s="74"/>
      <c r="M758" s="989"/>
      <c r="N758" s="74"/>
      <c r="O758" s="74"/>
      <c r="P758" s="74"/>
      <c r="Q758" s="74"/>
      <c r="R758" s="74"/>
      <c r="S758" s="73"/>
      <c r="T758" s="73"/>
      <c r="U758" s="73"/>
      <c r="V758" s="1144"/>
      <c r="W758" s="73"/>
      <c r="X758" s="73"/>
      <c r="Y758" s="73"/>
      <c r="Z758" s="73"/>
      <c r="AA758" s="73"/>
      <c r="AB758" s="73"/>
    </row>
    <row r="759" spans="1:28" ht="15.75" customHeight="1">
      <c r="A759" s="73"/>
      <c r="B759" s="73"/>
      <c r="C759" s="73"/>
      <c r="D759" s="73"/>
      <c r="E759" s="73"/>
      <c r="F759" s="590"/>
      <c r="G759" s="591"/>
      <c r="H759" s="988"/>
      <c r="I759" s="73"/>
      <c r="J759" s="73"/>
      <c r="K759" s="74"/>
      <c r="L759" s="74"/>
      <c r="M759" s="989"/>
      <c r="N759" s="74"/>
      <c r="O759" s="74"/>
      <c r="P759" s="74"/>
      <c r="Q759" s="74"/>
      <c r="R759" s="74"/>
      <c r="S759" s="73"/>
      <c r="T759" s="73"/>
      <c r="U759" s="73"/>
      <c r="V759" s="1144"/>
      <c r="W759" s="73"/>
      <c r="X759" s="73"/>
      <c r="Y759" s="73"/>
      <c r="Z759" s="73"/>
      <c r="AA759" s="73"/>
      <c r="AB759" s="73"/>
    </row>
    <row r="760" spans="1:28" ht="15.75" customHeight="1">
      <c r="A760" s="73"/>
      <c r="B760" s="73"/>
      <c r="C760" s="73"/>
      <c r="D760" s="73"/>
      <c r="E760" s="73"/>
      <c r="F760" s="590"/>
      <c r="G760" s="591"/>
      <c r="H760" s="988"/>
      <c r="I760" s="73"/>
      <c r="J760" s="73"/>
      <c r="K760" s="74"/>
      <c r="L760" s="74"/>
      <c r="M760" s="989"/>
      <c r="N760" s="74"/>
      <c r="O760" s="74"/>
      <c r="P760" s="74"/>
      <c r="Q760" s="74"/>
      <c r="R760" s="74"/>
      <c r="S760" s="73"/>
      <c r="T760" s="73"/>
      <c r="U760" s="73"/>
      <c r="V760" s="1144"/>
      <c r="W760" s="73"/>
      <c r="X760" s="73"/>
      <c r="Y760" s="73"/>
      <c r="Z760" s="73"/>
      <c r="AA760" s="73"/>
      <c r="AB760" s="73"/>
    </row>
    <row r="761" spans="1:28" ht="15.75" customHeight="1">
      <c r="A761" s="73"/>
      <c r="B761" s="73"/>
      <c r="C761" s="73"/>
      <c r="D761" s="73"/>
      <c r="E761" s="73"/>
      <c r="F761" s="590"/>
      <c r="G761" s="591"/>
      <c r="H761" s="988"/>
      <c r="I761" s="73"/>
      <c r="J761" s="73"/>
      <c r="K761" s="74"/>
      <c r="L761" s="74"/>
      <c r="M761" s="989"/>
      <c r="N761" s="74"/>
      <c r="O761" s="74"/>
      <c r="P761" s="74"/>
      <c r="Q761" s="74"/>
      <c r="R761" s="74"/>
      <c r="S761" s="73"/>
      <c r="T761" s="73"/>
      <c r="U761" s="73"/>
      <c r="V761" s="1144"/>
      <c r="W761" s="73"/>
      <c r="X761" s="73"/>
      <c r="Y761" s="73"/>
      <c r="Z761" s="73"/>
      <c r="AA761" s="73"/>
      <c r="AB761" s="73"/>
    </row>
    <row r="762" spans="1:28" ht="15.75" customHeight="1">
      <c r="A762" s="73"/>
      <c r="B762" s="73"/>
      <c r="C762" s="73"/>
      <c r="D762" s="73"/>
      <c r="E762" s="73"/>
      <c r="F762" s="590"/>
      <c r="G762" s="591"/>
      <c r="H762" s="988"/>
      <c r="I762" s="73"/>
      <c r="J762" s="73"/>
      <c r="K762" s="74"/>
      <c r="L762" s="74"/>
      <c r="M762" s="989"/>
      <c r="N762" s="74"/>
      <c r="O762" s="74"/>
      <c r="P762" s="74"/>
      <c r="Q762" s="74"/>
      <c r="R762" s="74"/>
      <c r="S762" s="73"/>
      <c r="T762" s="73"/>
      <c r="U762" s="73"/>
      <c r="V762" s="1144"/>
      <c r="W762" s="73"/>
      <c r="X762" s="73"/>
      <c r="Y762" s="73"/>
      <c r="Z762" s="73"/>
      <c r="AA762" s="73"/>
      <c r="AB762" s="73"/>
    </row>
    <row r="763" spans="1:28" ht="15.75" customHeight="1">
      <c r="A763" s="73"/>
      <c r="B763" s="73"/>
      <c r="C763" s="73"/>
      <c r="D763" s="73"/>
      <c r="E763" s="73"/>
      <c r="F763" s="590"/>
      <c r="G763" s="591"/>
      <c r="H763" s="988"/>
      <c r="I763" s="73"/>
      <c r="J763" s="73"/>
      <c r="K763" s="74"/>
      <c r="L763" s="74"/>
      <c r="M763" s="989"/>
      <c r="N763" s="74"/>
      <c r="O763" s="74"/>
      <c r="P763" s="74"/>
      <c r="Q763" s="74"/>
      <c r="R763" s="74"/>
      <c r="S763" s="73"/>
      <c r="T763" s="73"/>
      <c r="U763" s="73"/>
      <c r="V763" s="1144"/>
      <c r="W763" s="73"/>
      <c r="X763" s="73"/>
      <c r="Y763" s="73"/>
      <c r="Z763" s="73"/>
      <c r="AA763" s="73"/>
      <c r="AB763" s="73"/>
    </row>
    <row r="764" spans="1:28" ht="15.75" customHeight="1">
      <c r="A764" s="73"/>
      <c r="B764" s="73"/>
      <c r="C764" s="73"/>
      <c r="D764" s="73"/>
      <c r="E764" s="73"/>
      <c r="F764" s="590"/>
      <c r="G764" s="591"/>
      <c r="H764" s="988"/>
      <c r="I764" s="73"/>
      <c r="J764" s="73"/>
      <c r="K764" s="74"/>
      <c r="L764" s="74"/>
      <c r="M764" s="989"/>
      <c r="N764" s="74"/>
      <c r="O764" s="74"/>
      <c r="P764" s="74"/>
      <c r="Q764" s="74"/>
      <c r="R764" s="74"/>
      <c r="S764" s="73"/>
      <c r="T764" s="73"/>
      <c r="U764" s="73"/>
      <c r="V764" s="1144"/>
      <c r="W764" s="73"/>
      <c r="X764" s="73"/>
      <c r="Y764" s="73"/>
      <c r="Z764" s="73"/>
      <c r="AA764" s="73"/>
      <c r="AB764" s="73"/>
    </row>
    <row r="765" spans="1:28" ht="15.75" customHeight="1">
      <c r="A765" s="73"/>
      <c r="B765" s="73"/>
      <c r="C765" s="73"/>
      <c r="D765" s="73"/>
      <c r="E765" s="73"/>
      <c r="F765" s="590"/>
      <c r="G765" s="591"/>
      <c r="H765" s="988"/>
      <c r="I765" s="73"/>
      <c r="J765" s="73"/>
      <c r="K765" s="74"/>
      <c r="L765" s="74"/>
      <c r="M765" s="989"/>
      <c r="N765" s="74"/>
      <c r="O765" s="74"/>
      <c r="P765" s="74"/>
      <c r="Q765" s="74"/>
      <c r="R765" s="74"/>
      <c r="S765" s="73"/>
      <c r="T765" s="73"/>
      <c r="U765" s="73"/>
      <c r="V765" s="1144"/>
      <c r="W765" s="73"/>
      <c r="X765" s="73"/>
      <c r="Y765" s="73"/>
      <c r="Z765" s="73"/>
      <c r="AA765" s="73"/>
      <c r="AB765" s="73"/>
    </row>
    <row r="766" spans="1:28" ht="15.75" customHeight="1">
      <c r="A766" s="73"/>
      <c r="B766" s="73"/>
      <c r="C766" s="73"/>
      <c r="D766" s="73"/>
      <c r="E766" s="73"/>
      <c r="F766" s="590"/>
      <c r="G766" s="591"/>
      <c r="H766" s="988"/>
      <c r="I766" s="73"/>
      <c r="J766" s="73"/>
      <c r="K766" s="74"/>
      <c r="L766" s="74"/>
      <c r="M766" s="989"/>
      <c r="N766" s="74"/>
      <c r="O766" s="74"/>
      <c r="P766" s="74"/>
      <c r="Q766" s="74"/>
      <c r="R766" s="74"/>
      <c r="S766" s="73"/>
      <c r="T766" s="73"/>
      <c r="U766" s="73"/>
      <c r="V766" s="1144"/>
      <c r="W766" s="73"/>
      <c r="X766" s="73"/>
      <c r="Y766" s="73"/>
      <c r="Z766" s="73"/>
      <c r="AA766" s="73"/>
      <c r="AB766" s="73"/>
    </row>
    <row r="767" spans="1:28" ht="15.75" customHeight="1">
      <c r="A767" s="73"/>
      <c r="B767" s="73"/>
      <c r="C767" s="73"/>
      <c r="D767" s="73"/>
      <c r="E767" s="73"/>
      <c r="F767" s="590"/>
      <c r="G767" s="591"/>
      <c r="H767" s="988"/>
      <c r="I767" s="73"/>
      <c r="J767" s="73"/>
      <c r="K767" s="74"/>
      <c r="L767" s="74"/>
      <c r="M767" s="989"/>
      <c r="N767" s="74"/>
      <c r="O767" s="74"/>
      <c r="P767" s="74"/>
      <c r="Q767" s="74"/>
      <c r="R767" s="74"/>
      <c r="S767" s="73"/>
      <c r="T767" s="73"/>
      <c r="U767" s="73"/>
      <c r="V767" s="1144"/>
      <c r="W767" s="73"/>
      <c r="X767" s="73"/>
      <c r="Y767" s="73"/>
      <c r="Z767" s="73"/>
      <c r="AA767" s="73"/>
      <c r="AB767" s="73"/>
    </row>
    <row r="768" spans="1:28" ht="15.75" customHeight="1">
      <c r="A768" s="73"/>
      <c r="B768" s="73"/>
      <c r="C768" s="73"/>
      <c r="D768" s="73"/>
      <c r="E768" s="73"/>
      <c r="F768" s="590"/>
      <c r="G768" s="591"/>
      <c r="H768" s="988"/>
      <c r="I768" s="73"/>
      <c r="J768" s="73"/>
      <c r="K768" s="74"/>
      <c r="L768" s="74"/>
      <c r="M768" s="989"/>
      <c r="N768" s="74"/>
      <c r="O768" s="74"/>
      <c r="P768" s="74"/>
      <c r="Q768" s="74"/>
      <c r="R768" s="74"/>
      <c r="S768" s="73"/>
      <c r="T768" s="73"/>
      <c r="U768" s="73"/>
      <c r="V768" s="1144"/>
      <c r="W768" s="73"/>
      <c r="X768" s="73"/>
      <c r="Y768" s="73"/>
      <c r="Z768" s="73"/>
      <c r="AA768" s="73"/>
      <c r="AB768" s="73"/>
    </row>
    <row r="769" spans="1:28" ht="15.75" customHeight="1">
      <c r="A769" s="73"/>
      <c r="B769" s="73"/>
      <c r="C769" s="73"/>
      <c r="D769" s="73"/>
      <c r="E769" s="73"/>
      <c r="F769" s="590"/>
      <c r="G769" s="591"/>
      <c r="H769" s="988"/>
      <c r="I769" s="73"/>
      <c r="J769" s="73"/>
      <c r="K769" s="74"/>
      <c r="L769" s="74"/>
      <c r="M769" s="989"/>
      <c r="N769" s="74"/>
      <c r="O769" s="74"/>
      <c r="P769" s="74"/>
      <c r="Q769" s="74"/>
      <c r="R769" s="74"/>
      <c r="S769" s="73"/>
      <c r="T769" s="73"/>
      <c r="U769" s="73"/>
      <c r="V769" s="1144"/>
      <c r="W769" s="73"/>
      <c r="X769" s="73"/>
      <c r="Y769" s="73"/>
      <c r="Z769" s="73"/>
      <c r="AA769" s="73"/>
      <c r="AB769" s="73"/>
    </row>
    <row r="770" spans="1:28" ht="15.75" customHeight="1">
      <c r="A770" s="73"/>
      <c r="B770" s="73"/>
      <c r="C770" s="73"/>
      <c r="D770" s="73"/>
      <c r="E770" s="73"/>
      <c r="F770" s="590"/>
      <c r="G770" s="591"/>
      <c r="H770" s="988"/>
      <c r="I770" s="73"/>
      <c r="J770" s="73"/>
      <c r="K770" s="74"/>
      <c r="L770" s="74"/>
      <c r="M770" s="989"/>
      <c r="N770" s="74"/>
      <c r="O770" s="74"/>
      <c r="P770" s="74"/>
      <c r="Q770" s="74"/>
      <c r="R770" s="74"/>
      <c r="S770" s="73"/>
      <c r="T770" s="73"/>
      <c r="U770" s="73"/>
      <c r="V770" s="1144"/>
      <c r="W770" s="73"/>
      <c r="X770" s="73"/>
      <c r="Y770" s="73"/>
      <c r="Z770" s="73"/>
      <c r="AA770" s="73"/>
      <c r="AB770" s="73"/>
    </row>
    <row r="771" spans="1:28" ht="15.75" customHeight="1">
      <c r="A771" s="73"/>
      <c r="B771" s="73"/>
      <c r="C771" s="73"/>
      <c r="D771" s="73"/>
      <c r="E771" s="73"/>
      <c r="F771" s="590"/>
      <c r="G771" s="591"/>
      <c r="H771" s="988"/>
      <c r="I771" s="73"/>
      <c r="J771" s="73"/>
      <c r="K771" s="74"/>
      <c r="L771" s="74"/>
      <c r="M771" s="989"/>
      <c r="N771" s="74"/>
      <c r="O771" s="74"/>
      <c r="P771" s="74"/>
      <c r="Q771" s="74"/>
      <c r="R771" s="74"/>
      <c r="S771" s="73"/>
      <c r="T771" s="73"/>
      <c r="U771" s="73"/>
      <c r="V771" s="1144"/>
      <c r="W771" s="73"/>
      <c r="X771" s="73"/>
      <c r="Y771" s="73"/>
      <c r="Z771" s="73"/>
      <c r="AA771" s="73"/>
      <c r="AB771" s="73"/>
    </row>
    <row r="772" spans="1:28" ht="15.75" customHeight="1">
      <c r="A772" s="73"/>
      <c r="B772" s="73"/>
      <c r="C772" s="73"/>
      <c r="D772" s="73"/>
      <c r="E772" s="73"/>
      <c r="F772" s="590"/>
      <c r="G772" s="591"/>
      <c r="H772" s="988"/>
      <c r="I772" s="73"/>
      <c r="J772" s="73"/>
      <c r="K772" s="74"/>
      <c r="L772" s="74"/>
      <c r="M772" s="989"/>
      <c r="N772" s="74"/>
      <c r="O772" s="74"/>
      <c r="P772" s="74"/>
      <c r="Q772" s="74"/>
      <c r="R772" s="74"/>
      <c r="S772" s="73"/>
      <c r="T772" s="73"/>
      <c r="U772" s="73"/>
      <c r="V772" s="1144"/>
      <c r="W772" s="73"/>
      <c r="X772" s="73"/>
      <c r="Y772" s="73"/>
      <c r="Z772" s="73"/>
      <c r="AA772" s="73"/>
      <c r="AB772" s="73"/>
    </row>
    <row r="773" spans="1:28" ht="15.75" customHeight="1">
      <c r="A773" s="73"/>
      <c r="B773" s="73"/>
      <c r="C773" s="73"/>
      <c r="D773" s="73"/>
      <c r="E773" s="73"/>
      <c r="F773" s="590"/>
      <c r="G773" s="591"/>
      <c r="H773" s="988"/>
      <c r="I773" s="73"/>
      <c r="J773" s="73"/>
      <c r="K773" s="74"/>
      <c r="L773" s="74"/>
      <c r="M773" s="989"/>
      <c r="N773" s="74"/>
      <c r="O773" s="74"/>
      <c r="P773" s="74"/>
      <c r="Q773" s="74"/>
      <c r="R773" s="74"/>
      <c r="S773" s="73"/>
      <c r="T773" s="73"/>
      <c r="U773" s="73"/>
      <c r="V773" s="1144"/>
      <c r="W773" s="73"/>
      <c r="X773" s="73"/>
      <c r="Y773" s="73"/>
      <c r="Z773" s="73"/>
      <c r="AA773" s="73"/>
      <c r="AB773" s="73"/>
    </row>
    <row r="774" spans="1:28" ht="15.75" customHeight="1">
      <c r="A774" s="73"/>
      <c r="B774" s="73"/>
      <c r="C774" s="73"/>
      <c r="D774" s="73"/>
      <c r="E774" s="73"/>
      <c r="F774" s="590"/>
      <c r="G774" s="591"/>
      <c r="H774" s="988"/>
      <c r="I774" s="73"/>
      <c r="J774" s="73"/>
      <c r="K774" s="74"/>
      <c r="L774" s="74"/>
      <c r="M774" s="989"/>
      <c r="N774" s="74"/>
      <c r="O774" s="74"/>
      <c r="P774" s="74"/>
      <c r="Q774" s="74"/>
      <c r="R774" s="74"/>
      <c r="S774" s="73"/>
      <c r="T774" s="73"/>
      <c r="U774" s="73"/>
      <c r="V774" s="1144"/>
      <c r="W774" s="73"/>
      <c r="X774" s="73"/>
      <c r="Y774" s="73"/>
      <c r="Z774" s="73"/>
      <c r="AA774" s="73"/>
      <c r="AB774" s="73"/>
    </row>
    <row r="775" spans="1:28" ht="15.75" customHeight="1">
      <c r="A775" s="73"/>
      <c r="B775" s="73"/>
      <c r="C775" s="73"/>
      <c r="D775" s="73"/>
      <c r="E775" s="73"/>
      <c r="F775" s="590"/>
      <c r="G775" s="591"/>
      <c r="H775" s="988"/>
      <c r="I775" s="73"/>
      <c r="J775" s="73"/>
      <c r="K775" s="74"/>
      <c r="L775" s="74"/>
      <c r="M775" s="989"/>
      <c r="N775" s="74"/>
      <c r="O775" s="74"/>
      <c r="P775" s="74"/>
      <c r="Q775" s="74"/>
      <c r="R775" s="74"/>
      <c r="S775" s="73"/>
      <c r="T775" s="73"/>
      <c r="U775" s="73"/>
      <c r="V775" s="1144"/>
      <c r="W775" s="73"/>
      <c r="X775" s="73"/>
      <c r="Y775" s="73"/>
      <c r="Z775" s="73"/>
      <c r="AA775" s="73"/>
      <c r="AB775" s="73"/>
    </row>
    <row r="776" spans="1:28" ht="15.75" customHeight="1">
      <c r="A776" s="73"/>
      <c r="B776" s="73"/>
      <c r="C776" s="73"/>
      <c r="D776" s="73"/>
      <c r="E776" s="73"/>
      <c r="F776" s="590"/>
      <c r="G776" s="591"/>
      <c r="H776" s="988"/>
      <c r="I776" s="73"/>
      <c r="J776" s="73"/>
      <c r="K776" s="74"/>
      <c r="L776" s="74"/>
      <c r="M776" s="989"/>
      <c r="N776" s="74"/>
      <c r="O776" s="74"/>
      <c r="P776" s="74"/>
      <c r="Q776" s="74"/>
      <c r="R776" s="74"/>
      <c r="S776" s="73"/>
      <c r="T776" s="73"/>
      <c r="U776" s="73"/>
      <c r="V776" s="1144"/>
      <c r="W776" s="73"/>
      <c r="X776" s="73"/>
      <c r="Y776" s="73"/>
      <c r="Z776" s="73"/>
      <c r="AA776" s="73"/>
      <c r="AB776" s="73"/>
    </row>
    <row r="777" spans="1:28" ht="15.75" customHeight="1">
      <c r="A777" s="73"/>
      <c r="B777" s="73"/>
      <c r="C777" s="73"/>
      <c r="D777" s="73"/>
      <c r="E777" s="73"/>
      <c r="F777" s="590"/>
      <c r="G777" s="591"/>
      <c r="H777" s="988"/>
      <c r="I777" s="73"/>
      <c r="J777" s="73"/>
      <c r="K777" s="74"/>
      <c r="L777" s="74"/>
      <c r="M777" s="989"/>
      <c r="N777" s="74"/>
      <c r="O777" s="74"/>
      <c r="P777" s="74"/>
      <c r="Q777" s="74"/>
      <c r="R777" s="74"/>
      <c r="S777" s="73"/>
      <c r="T777" s="73"/>
      <c r="U777" s="73"/>
      <c r="V777" s="1144"/>
      <c r="W777" s="73"/>
      <c r="X777" s="73"/>
      <c r="Y777" s="73"/>
      <c r="Z777" s="73"/>
      <c r="AA777" s="73"/>
      <c r="AB777" s="73"/>
    </row>
    <row r="778" spans="1:28" ht="15.75" customHeight="1">
      <c r="A778" s="73"/>
      <c r="B778" s="73"/>
      <c r="C778" s="73"/>
      <c r="D778" s="73"/>
      <c r="E778" s="73"/>
      <c r="F778" s="590"/>
      <c r="G778" s="591"/>
      <c r="H778" s="988"/>
      <c r="I778" s="73"/>
      <c r="J778" s="73"/>
      <c r="K778" s="74"/>
      <c r="L778" s="74"/>
      <c r="M778" s="989"/>
      <c r="N778" s="74"/>
      <c r="O778" s="74"/>
      <c r="P778" s="74"/>
      <c r="Q778" s="74"/>
      <c r="R778" s="74"/>
      <c r="S778" s="73"/>
      <c r="T778" s="73"/>
      <c r="U778" s="73"/>
      <c r="V778" s="1144"/>
      <c r="W778" s="73"/>
      <c r="X778" s="73"/>
      <c r="Y778" s="73"/>
      <c r="Z778" s="73"/>
      <c r="AA778" s="73"/>
      <c r="AB778" s="73"/>
    </row>
    <row r="779" spans="1:28" ht="15.75" customHeight="1">
      <c r="A779" s="73"/>
      <c r="B779" s="73"/>
      <c r="C779" s="73"/>
      <c r="D779" s="73"/>
      <c r="E779" s="73"/>
      <c r="F779" s="590"/>
      <c r="G779" s="591"/>
      <c r="H779" s="988"/>
      <c r="I779" s="73"/>
      <c r="J779" s="73"/>
      <c r="K779" s="74"/>
      <c r="L779" s="74"/>
      <c r="M779" s="989"/>
      <c r="N779" s="74"/>
      <c r="O779" s="74"/>
      <c r="P779" s="74"/>
      <c r="Q779" s="74"/>
      <c r="R779" s="74"/>
      <c r="S779" s="73"/>
      <c r="T779" s="73"/>
      <c r="U779" s="73"/>
      <c r="V779" s="1144"/>
      <c r="W779" s="73"/>
      <c r="X779" s="73"/>
      <c r="Y779" s="73"/>
      <c r="Z779" s="73"/>
      <c r="AA779" s="73"/>
      <c r="AB779" s="73"/>
    </row>
    <row r="780" spans="1:28" ht="15.75" customHeight="1">
      <c r="A780" s="73"/>
      <c r="B780" s="73"/>
      <c r="C780" s="73"/>
      <c r="D780" s="73"/>
      <c r="E780" s="73"/>
      <c r="F780" s="590"/>
      <c r="G780" s="591"/>
      <c r="H780" s="988"/>
      <c r="I780" s="73"/>
      <c r="J780" s="73"/>
      <c r="K780" s="74"/>
      <c r="L780" s="74"/>
      <c r="M780" s="989"/>
      <c r="N780" s="74"/>
      <c r="O780" s="74"/>
      <c r="P780" s="74"/>
      <c r="Q780" s="74"/>
      <c r="R780" s="74"/>
      <c r="S780" s="73"/>
      <c r="T780" s="73"/>
      <c r="U780" s="73"/>
      <c r="V780" s="1144"/>
      <c r="W780" s="73"/>
      <c r="X780" s="73"/>
      <c r="Y780" s="73"/>
      <c r="Z780" s="73"/>
      <c r="AA780" s="73"/>
      <c r="AB780" s="73"/>
    </row>
    <row r="781" spans="1:28" ht="15.75" customHeight="1">
      <c r="A781" s="73"/>
      <c r="B781" s="73"/>
      <c r="C781" s="73"/>
      <c r="D781" s="73"/>
      <c r="E781" s="73"/>
      <c r="F781" s="590"/>
      <c r="G781" s="591"/>
      <c r="H781" s="988"/>
      <c r="I781" s="73"/>
      <c r="J781" s="73"/>
      <c r="K781" s="74"/>
      <c r="L781" s="74"/>
      <c r="M781" s="989"/>
      <c r="N781" s="74"/>
      <c r="O781" s="74"/>
      <c r="P781" s="74"/>
      <c r="Q781" s="74"/>
      <c r="R781" s="74"/>
      <c r="S781" s="73"/>
      <c r="T781" s="73"/>
      <c r="U781" s="73"/>
      <c r="V781" s="1144"/>
      <c r="W781" s="73"/>
      <c r="X781" s="73"/>
      <c r="Y781" s="73"/>
      <c r="Z781" s="73"/>
      <c r="AA781" s="73"/>
      <c r="AB781" s="73"/>
    </row>
    <row r="782" spans="1:28" ht="15.75" customHeight="1">
      <c r="A782" s="73"/>
      <c r="B782" s="73"/>
      <c r="C782" s="73"/>
      <c r="D782" s="73"/>
      <c r="E782" s="73"/>
      <c r="F782" s="590"/>
      <c r="G782" s="591"/>
      <c r="H782" s="988"/>
      <c r="I782" s="73"/>
      <c r="J782" s="73"/>
      <c r="K782" s="74"/>
      <c r="L782" s="74"/>
      <c r="M782" s="989"/>
      <c r="N782" s="74"/>
      <c r="O782" s="74"/>
      <c r="P782" s="74"/>
      <c r="Q782" s="74"/>
      <c r="R782" s="74"/>
      <c r="S782" s="73"/>
      <c r="T782" s="73"/>
      <c r="U782" s="73"/>
      <c r="V782" s="1144"/>
      <c r="W782" s="73"/>
      <c r="X782" s="73"/>
      <c r="Y782" s="73"/>
      <c r="Z782" s="73"/>
      <c r="AA782" s="73"/>
      <c r="AB782" s="73"/>
    </row>
    <row r="783" spans="1:28" ht="15.75" customHeight="1">
      <c r="A783" s="73"/>
      <c r="B783" s="73"/>
      <c r="C783" s="73"/>
      <c r="D783" s="73"/>
      <c r="E783" s="73"/>
      <c r="F783" s="590"/>
      <c r="G783" s="591"/>
      <c r="H783" s="988"/>
      <c r="I783" s="73"/>
      <c r="J783" s="73"/>
      <c r="K783" s="74"/>
      <c r="L783" s="74"/>
      <c r="M783" s="989"/>
      <c r="N783" s="74"/>
      <c r="O783" s="74"/>
      <c r="P783" s="74"/>
      <c r="Q783" s="74"/>
      <c r="R783" s="74"/>
      <c r="S783" s="73"/>
      <c r="T783" s="73"/>
      <c r="U783" s="73"/>
      <c r="V783" s="1144"/>
      <c r="W783" s="73"/>
      <c r="X783" s="73"/>
      <c r="Y783" s="73"/>
      <c r="Z783" s="73"/>
      <c r="AA783" s="73"/>
      <c r="AB783" s="73"/>
    </row>
    <row r="784" spans="1:28" ht="15.75" customHeight="1">
      <c r="A784" s="73"/>
      <c r="B784" s="73"/>
      <c r="C784" s="73"/>
      <c r="D784" s="73"/>
      <c r="E784" s="73"/>
      <c r="F784" s="590"/>
      <c r="G784" s="591"/>
      <c r="H784" s="988"/>
      <c r="I784" s="73"/>
      <c r="J784" s="73"/>
      <c r="K784" s="74"/>
      <c r="L784" s="74"/>
      <c r="M784" s="989"/>
      <c r="N784" s="74"/>
      <c r="O784" s="74"/>
      <c r="P784" s="74"/>
      <c r="Q784" s="74"/>
      <c r="R784" s="74"/>
      <c r="S784" s="73"/>
      <c r="T784" s="73"/>
      <c r="U784" s="73"/>
      <c r="V784" s="1144"/>
      <c r="W784" s="73"/>
      <c r="X784" s="73"/>
      <c r="Y784" s="73"/>
      <c r="Z784" s="73"/>
      <c r="AA784" s="73"/>
      <c r="AB784" s="73"/>
    </row>
    <row r="785" spans="1:28" ht="15.75" customHeight="1">
      <c r="A785" s="73"/>
      <c r="B785" s="73"/>
      <c r="C785" s="73"/>
      <c r="D785" s="73"/>
      <c r="E785" s="73"/>
      <c r="F785" s="590"/>
      <c r="G785" s="591"/>
      <c r="H785" s="988"/>
      <c r="I785" s="73"/>
      <c r="J785" s="73"/>
      <c r="K785" s="74"/>
      <c r="L785" s="74"/>
      <c r="M785" s="989"/>
      <c r="N785" s="74"/>
      <c r="O785" s="74"/>
      <c r="P785" s="74"/>
      <c r="Q785" s="74"/>
      <c r="R785" s="74"/>
      <c r="S785" s="73"/>
      <c r="T785" s="73"/>
      <c r="U785" s="73"/>
      <c r="V785" s="1144"/>
      <c r="W785" s="73"/>
      <c r="X785" s="73"/>
      <c r="Y785" s="73"/>
      <c r="Z785" s="73"/>
      <c r="AA785" s="73"/>
      <c r="AB785" s="73"/>
    </row>
    <row r="786" spans="1:28" ht="15.75" customHeight="1">
      <c r="A786" s="73"/>
      <c r="B786" s="73"/>
      <c r="C786" s="73"/>
      <c r="D786" s="73"/>
      <c r="E786" s="73"/>
      <c r="F786" s="590"/>
      <c r="G786" s="591"/>
      <c r="H786" s="988"/>
      <c r="I786" s="73"/>
      <c r="J786" s="73"/>
      <c r="K786" s="74"/>
      <c r="L786" s="74"/>
      <c r="M786" s="989"/>
      <c r="N786" s="74"/>
      <c r="O786" s="74"/>
      <c r="P786" s="74"/>
      <c r="Q786" s="74"/>
      <c r="R786" s="74"/>
      <c r="S786" s="73"/>
      <c r="T786" s="73"/>
      <c r="U786" s="73"/>
      <c r="V786" s="1144"/>
      <c r="W786" s="73"/>
      <c r="X786" s="73"/>
      <c r="Y786" s="73"/>
      <c r="Z786" s="73"/>
      <c r="AA786" s="73"/>
      <c r="AB786" s="73"/>
    </row>
    <row r="787" spans="1:28" ht="15.75" customHeight="1">
      <c r="A787" s="73"/>
      <c r="B787" s="73"/>
      <c r="C787" s="73"/>
      <c r="D787" s="73"/>
      <c r="E787" s="73"/>
      <c r="F787" s="590"/>
      <c r="G787" s="591"/>
      <c r="H787" s="988"/>
      <c r="I787" s="73"/>
      <c r="J787" s="73"/>
      <c r="K787" s="74"/>
      <c r="L787" s="74"/>
      <c r="M787" s="989"/>
      <c r="N787" s="74"/>
      <c r="O787" s="74"/>
      <c r="P787" s="74"/>
      <c r="Q787" s="74"/>
      <c r="R787" s="74"/>
      <c r="S787" s="73"/>
      <c r="T787" s="73"/>
      <c r="U787" s="73"/>
      <c r="V787" s="1144"/>
      <c r="W787" s="73"/>
      <c r="X787" s="73"/>
      <c r="Y787" s="73"/>
      <c r="Z787" s="73"/>
      <c r="AA787" s="73"/>
      <c r="AB787" s="73"/>
    </row>
    <row r="788" spans="1:28" ht="15.75" customHeight="1">
      <c r="A788" s="73"/>
      <c r="B788" s="73"/>
      <c r="C788" s="73"/>
      <c r="D788" s="73"/>
      <c r="E788" s="73"/>
      <c r="F788" s="590"/>
      <c r="G788" s="591"/>
      <c r="H788" s="988"/>
      <c r="I788" s="73"/>
      <c r="J788" s="73"/>
      <c r="K788" s="74"/>
      <c r="L788" s="74"/>
      <c r="M788" s="989"/>
      <c r="N788" s="74"/>
      <c r="O788" s="74"/>
      <c r="P788" s="74"/>
      <c r="Q788" s="74"/>
      <c r="R788" s="74"/>
      <c r="S788" s="73"/>
      <c r="T788" s="73"/>
      <c r="U788" s="73"/>
      <c r="V788" s="1144"/>
      <c r="W788" s="73"/>
      <c r="X788" s="73"/>
      <c r="Y788" s="73"/>
      <c r="Z788" s="73"/>
      <c r="AA788" s="73"/>
      <c r="AB788" s="73"/>
    </row>
    <row r="789" spans="1:28" ht="15.75" customHeight="1">
      <c r="A789" s="73"/>
      <c r="B789" s="73"/>
      <c r="C789" s="73"/>
      <c r="D789" s="73"/>
      <c r="E789" s="73"/>
      <c r="F789" s="590"/>
      <c r="G789" s="591"/>
      <c r="H789" s="988"/>
      <c r="I789" s="73"/>
      <c r="J789" s="73"/>
      <c r="K789" s="74"/>
      <c r="L789" s="74"/>
      <c r="M789" s="989"/>
      <c r="N789" s="74"/>
      <c r="O789" s="74"/>
      <c r="P789" s="74"/>
      <c r="Q789" s="74"/>
      <c r="R789" s="74"/>
      <c r="S789" s="73"/>
      <c r="T789" s="73"/>
      <c r="U789" s="73"/>
      <c r="V789" s="1144"/>
      <c r="W789" s="73"/>
      <c r="X789" s="73"/>
      <c r="Y789" s="73"/>
      <c r="Z789" s="73"/>
      <c r="AA789" s="73"/>
      <c r="AB789" s="73"/>
    </row>
    <row r="790" spans="1:28" ht="15.75" customHeight="1">
      <c r="A790" s="73"/>
      <c r="B790" s="73"/>
      <c r="C790" s="73"/>
      <c r="D790" s="73"/>
      <c r="E790" s="73"/>
      <c r="F790" s="590"/>
      <c r="G790" s="591"/>
      <c r="H790" s="988"/>
      <c r="I790" s="73"/>
      <c r="J790" s="73"/>
      <c r="K790" s="74"/>
      <c r="L790" s="74"/>
      <c r="M790" s="989"/>
      <c r="N790" s="74"/>
      <c r="O790" s="74"/>
      <c r="P790" s="74"/>
      <c r="Q790" s="74"/>
      <c r="R790" s="74"/>
      <c r="S790" s="73"/>
      <c r="T790" s="73"/>
      <c r="U790" s="73"/>
      <c r="V790" s="1144"/>
      <c r="W790" s="73"/>
      <c r="X790" s="73"/>
      <c r="Y790" s="73"/>
      <c r="Z790" s="73"/>
      <c r="AA790" s="73"/>
      <c r="AB790" s="73"/>
    </row>
    <row r="791" spans="1:28" ht="15.75" customHeight="1">
      <c r="A791" s="73"/>
      <c r="B791" s="73"/>
      <c r="C791" s="73"/>
      <c r="D791" s="73"/>
      <c r="E791" s="73"/>
      <c r="F791" s="590"/>
      <c r="G791" s="591"/>
      <c r="H791" s="988"/>
      <c r="I791" s="73"/>
      <c r="J791" s="73"/>
      <c r="K791" s="74"/>
      <c r="L791" s="74"/>
      <c r="M791" s="989"/>
      <c r="N791" s="74"/>
      <c r="O791" s="74"/>
      <c r="P791" s="74"/>
      <c r="Q791" s="74"/>
      <c r="R791" s="74"/>
      <c r="S791" s="73"/>
      <c r="T791" s="73"/>
      <c r="U791" s="73"/>
      <c r="V791" s="1144"/>
      <c r="W791" s="73"/>
      <c r="X791" s="73"/>
      <c r="Y791" s="73"/>
      <c r="Z791" s="73"/>
      <c r="AA791" s="73"/>
      <c r="AB791" s="73"/>
    </row>
    <row r="792" spans="1:28" ht="15.75" customHeight="1">
      <c r="A792" s="73"/>
      <c r="B792" s="73"/>
      <c r="C792" s="73"/>
      <c r="D792" s="73"/>
      <c r="E792" s="73"/>
      <c r="F792" s="590"/>
      <c r="G792" s="591"/>
      <c r="H792" s="988"/>
      <c r="I792" s="73"/>
      <c r="J792" s="73"/>
      <c r="K792" s="74"/>
      <c r="L792" s="74"/>
      <c r="M792" s="989"/>
      <c r="N792" s="74"/>
      <c r="O792" s="74"/>
      <c r="P792" s="74"/>
      <c r="Q792" s="74"/>
      <c r="R792" s="74"/>
      <c r="S792" s="73"/>
      <c r="T792" s="73"/>
      <c r="U792" s="73"/>
      <c r="V792" s="1144"/>
      <c r="W792" s="73"/>
      <c r="X792" s="73"/>
      <c r="Y792" s="73"/>
      <c r="Z792" s="73"/>
      <c r="AA792" s="73"/>
      <c r="AB792" s="73"/>
    </row>
    <row r="793" spans="1:28" ht="15.75" customHeight="1">
      <c r="A793" s="73"/>
      <c r="B793" s="73"/>
      <c r="C793" s="73"/>
      <c r="D793" s="73"/>
      <c r="E793" s="73"/>
      <c r="F793" s="590"/>
      <c r="G793" s="591"/>
      <c r="H793" s="988"/>
      <c r="I793" s="73"/>
      <c r="J793" s="73"/>
      <c r="K793" s="74"/>
      <c r="L793" s="74"/>
      <c r="M793" s="989"/>
      <c r="N793" s="74"/>
      <c r="O793" s="74"/>
      <c r="P793" s="74"/>
      <c r="Q793" s="74"/>
      <c r="R793" s="74"/>
      <c r="S793" s="73"/>
      <c r="T793" s="73"/>
      <c r="U793" s="73"/>
      <c r="V793" s="1144"/>
      <c r="W793" s="73"/>
      <c r="X793" s="73"/>
      <c r="Y793" s="73"/>
      <c r="Z793" s="73"/>
      <c r="AA793" s="73"/>
      <c r="AB793" s="73"/>
    </row>
    <row r="794" spans="1:28" ht="15.75" customHeight="1">
      <c r="A794" s="73"/>
      <c r="B794" s="73"/>
      <c r="C794" s="73"/>
      <c r="D794" s="73"/>
      <c r="E794" s="73"/>
      <c r="F794" s="590"/>
      <c r="G794" s="591"/>
      <c r="H794" s="988"/>
      <c r="I794" s="73"/>
      <c r="J794" s="73"/>
      <c r="K794" s="74"/>
      <c r="L794" s="74"/>
      <c r="M794" s="989"/>
      <c r="N794" s="74"/>
      <c r="O794" s="74"/>
      <c r="P794" s="74"/>
      <c r="Q794" s="74"/>
      <c r="R794" s="74"/>
      <c r="S794" s="73"/>
      <c r="T794" s="73"/>
      <c r="U794" s="73"/>
      <c r="V794" s="1144"/>
      <c r="W794" s="73"/>
      <c r="X794" s="73"/>
      <c r="Y794" s="73"/>
      <c r="Z794" s="73"/>
      <c r="AA794" s="73"/>
      <c r="AB794" s="73"/>
    </row>
    <row r="795" spans="1:28" ht="15.75" customHeight="1">
      <c r="A795" s="73"/>
      <c r="B795" s="73"/>
      <c r="C795" s="73"/>
      <c r="D795" s="73"/>
      <c r="E795" s="73"/>
      <c r="F795" s="590"/>
      <c r="G795" s="591"/>
      <c r="H795" s="988"/>
      <c r="I795" s="73"/>
      <c r="J795" s="73"/>
      <c r="K795" s="74"/>
      <c r="L795" s="74"/>
      <c r="M795" s="989"/>
      <c r="N795" s="74"/>
      <c r="O795" s="74"/>
      <c r="P795" s="74"/>
      <c r="Q795" s="74"/>
      <c r="R795" s="74"/>
      <c r="S795" s="73"/>
      <c r="T795" s="73"/>
      <c r="U795" s="73"/>
      <c r="V795" s="1144"/>
      <c r="W795" s="73"/>
      <c r="X795" s="73"/>
      <c r="Y795" s="73"/>
      <c r="Z795" s="73"/>
      <c r="AA795" s="73"/>
      <c r="AB795" s="73"/>
    </row>
    <row r="796" spans="1:28" ht="15.75" customHeight="1">
      <c r="A796" s="73"/>
      <c r="B796" s="73"/>
      <c r="C796" s="73"/>
      <c r="D796" s="73"/>
      <c r="E796" s="73"/>
      <c r="F796" s="590"/>
      <c r="G796" s="591"/>
      <c r="H796" s="988"/>
      <c r="I796" s="73"/>
      <c r="J796" s="73"/>
      <c r="K796" s="74"/>
      <c r="L796" s="74"/>
      <c r="M796" s="989"/>
      <c r="N796" s="74"/>
      <c r="O796" s="74"/>
      <c r="P796" s="74"/>
      <c r="Q796" s="74"/>
      <c r="R796" s="74"/>
      <c r="S796" s="73"/>
      <c r="T796" s="73"/>
      <c r="U796" s="73"/>
      <c r="V796" s="1144"/>
      <c r="W796" s="73"/>
      <c r="X796" s="73"/>
      <c r="Y796" s="73"/>
      <c r="Z796" s="73"/>
      <c r="AA796" s="73"/>
      <c r="AB796" s="73"/>
    </row>
    <row r="797" spans="1:28" ht="15.75" customHeight="1">
      <c r="A797" s="73"/>
      <c r="B797" s="73"/>
      <c r="C797" s="73"/>
      <c r="D797" s="73"/>
      <c r="E797" s="73"/>
      <c r="F797" s="590"/>
      <c r="G797" s="591"/>
      <c r="H797" s="988"/>
      <c r="I797" s="73"/>
      <c r="J797" s="73"/>
      <c r="K797" s="74"/>
      <c r="L797" s="74"/>
      <c r="M797" s="989"/>
      <c r="N797" s="74"/>
      <c r="O797" s="74"/>
      <c r="P797" s="74"/>
      <c r="Q797" s="74"/>
      <c r="R797" s="74"/>
      <c r="S797" s="73"/>
      <c r="T797" s="73"/>
      <c r="U797" s="73"/>
      <c r="V797" s="1144"/>
      <c r="W797" s="73"/>
      <c r="X797" s="73"/>
      <c r="Y797" s="73"/>
      <c r="Z797" s="73"/>
      <c r="AA797" s="73"/>
      <c r="AB797" s="73"/>
    </row>
    <row r="798" spans="1:28" ht="15.75" customHeight="1">
      <c r="A798" s="73"/>
      <c r="B798" s="73"/>
      <c r="C798" s="73"/>
      <c r="D798" s="73"/>
      <c r="E798" s="73"/>
      <c r="F798" s="590"/>
      <c r="G798" s="591"/>
      <c r="H798" s="988"/>
      <c r="I798" s="73"/>
      <c r="J798" s="73"/>
      <c r="K798" s="74"/>
      <c r="L798" s="74"/>
      <c r="M798" s="989"/>
      <c r="N798" s="74"/>
      <c r="O798" s="74"/>
      <c r="P798" s="74"/>
      <c r="Q798" s="74"/>
      <c r="R798" s="74"/>
      <c r="S798" s="73"/>
      <c r="T798" s="73"/>
      <c r="U798" s="73"/>
      <c r="V798" s="1144"/>
      <c r="W798" s="73"/>
      <c r="X798" s="73"/>
      <c r="Y798" s="73"/>
      <c r="Z798" s="73"/>
      <c r="AA798" s="73"/>
      <c r="AB798" s="73"/>
    </row>
    <row r="799" spans="1:28" ht="15.75" customHeight="1">
      <c r="A799" s="73"/>
      <c r="B799" s="73"/>
      <c r="C799" s="73"/>
      <c r="D799" s="73"/>
      <c r="E799" s="73"/>
      <c r="F799" s="590"/>
      <c r="G799" s="591"/>
      <c r="H799" s="988"/>
      <c r="I799" s="73"/>
      <c r="J799" s="73"/>
      <c r="K799" s="74"/>
      <c r="L799" s="74"/>
      <c r="M799" s="989"/>
      <c r="N799" s="74"/>
      <c r="O799" s="74"/>
      <c r="P799" s="74"/>
      <c r="Q799" s="74"/>
      <c r="R799" s="74"/>
      <c r="S799" s="73"/>
      <c r="T799" s="73"/>
      <c r="U799" s="73"/>
      <c r="V799" s="1144"/>
      <c r="W799" s="73"/>
      <c r="X799" s="73"/>
      <c r="Y799" s="73"/>
      <c r="Z799" s="73"/>
      <c r="AA799" s="73"/>
      <c r="AB799" s="73"/>
    </row>
    <row r="800" spans="1:28" ht="15.75" customHeight="1">
      <c r="A800" s="73"/>
      <c r="B800" s="73"/>
      <c r="C800" s="73"/>
      <c r="D800" s="73"/>
      <c r="E800" s="73"/>
      <c r="F800" s="590"/>
      <c r="G800" s="591"/>
      <c r="H800" s="988"/>
      <c r="I800" s="73"/>
      <c r="J800" s="73"/>
      <c r="K800" s="74"/>
      <c r="L800" s="74"/>
      <c r="M800" s="989"/>
      <c r="N800" s="74"/>
      <c r="O800" s="74"/>
      <c r="P800" s="74"/>
      <c r="Q800" s="74"/>
      <c r="R800" s="74"/>
      <c r="S800" s="73"/>
      <c r="T800" s="73"/>
      <c r="U800" s="73"/>
      <c r="V800" s="1144"/>
      <c r="W800" s="73"/>
      <c r="X800" s="73"/>
      <c r="Y800" s="73"/>
      <c r="Z800" s="73"/>
      <c r="AA800" s="73"/>
      <c r="AB800" s="73"/>
    </row>
    <row r="801" spans="1:28" ht="15.75" customHeight="1">
      <c r="A801" s="73"/>
      <c r="B801" s="73"/>
      <c r="C801" s="73"/>
      <c r="D801" s="73"/>
      <c r="E801" s="73"/>
      <c r="F801" s="590"/>
      <c r="G801" s="591"/>
      <c r="H801" s="988"/>
      <c r="I801" s="73"/>
      <c r="J801" s="73"/>
      <c r="K801" s="74"/>
      <c r="L801" s="74"/>
      <c r="M801" s="989"/>
      <c r="N801" s="74"/>
      <c r="O801" s="74"/>
      <c r="P801" s="74"/>
      <c r="Q801" s="74"/>
      <c r="R801" s="74"/>
      <c r="S801" s="73"/>
      <c r="T801" s="73"/>
      <c r="U801" s="73"/>
      <c r="V801" s="1144"/>
      <c r="W801" s="73"/>
      <c r="X801" s="73"/>
      <c r="Y801" s="73"/>
      <c r="Z801" s="73"/>
      <c r="AA801" s="73"/>
      <c r="AB801" s="73"/>
    </row>
    <row r="802" spans="1:28" ht="15.75" customHeight="1">
      <c r="A802" s="73"/>
      <c r="B802" s="73"/>
      <c r="C802" s="73"/>
      <c r="D802" s="73"/>
      <c r="E802" s="73"/>
      <c r="F802" s="590"/>
      <c r="G802" s="591"/>
      <c r="H802" s="988"/>
      <c r="I802" s="73"/>
      <c r="J802" s="73"/>
      <c r="K802" s="74"/>
      <c r="L802" s="74"/>
      <c r="M802" s="989"/>
      <c r="N802" s="74"/>
      <c r="O802" s="74"/>
      <c r="P802" s="74"/>
      <c r="Q802" s="74"/>
      <c r="R802" s="74"/>
      <c r="S802" s="73"/>
      <c r="T802" s="73"/>
      <c r="U802" s="73"/>
      <c r="V802" s="1144"/>
      <c r="W802" s="73"/>
      <c r="X802" s="73"/>
      <c r="Y802" s="73"/>
      <c r="Z802" s="73"/>
      <c r="AA802" s="73"/>
      <c r="AB802" s="73"/>
    </row>
    <row r="803" spans="1:28" ht="15.75" customHeight="1">
      <c r="A803" s="73"/>
      <c r="B803" s="73"/>
      <c r="C803" s="73"/>
      <c r="D803" s="73"/>
      <c r="E803" s="73"/>
      <c r="F803" s="590"/>
      <c r="G803" s="591"/>
      <c r="H803" s="988"/>
      <c r="I803" s="73"/>
      <c r="J803" s="73"/>
      <c r="K803" s="74"/>
      <c r="L803" s="74"/>
      <c r="M803" s="989"/>
      <c r="N803" s="74"/>
      <c r="O803" s="74"/>
      <c r="P803" s="74"/>
      <c r="Q803" s="74"/>
      <c r="R803" s="74"/>
      <c r="S803" s="73"/>
      <c r="T803" s="73"/>
      <c r="U803" s="73"/>
      <c r="V803" s="1144"/>
      <c r="W803" s="73"/>
      <c r="X803" s="73"/>
      <c r="Y803" s="73"/>
      <c r="Z803" s="73"/>
      <c r="AA803" s="73"/>
      <c r="AB803" s="73"/>
    </row>
    <row r="804" spans="1:28" ht="15.75" customHeight="1">
      <c r="A804" s="73"/>
      <c r="B804" s="73"/>
      <c r="C804" s="73"/>
      <c r="D804" s="73"/>
      <c r="E804" s="73"/>
      <c r="F804" s="590"/>
      <c r="G804" s="591"/>
      <c r="H804" s="988"/>
      <c r="I804" s="73"/>
      <c r="J804" s="73"/>
      <c r="K804" s="74"/>
      <c r="L804" s="74"/>
      <c r="M804" s="989"/>
      <c r="N804" s="74"/>
      <c r="O804" s="74"/>
      <c r="P804" s="74"/>
      <c r="Q804" s="74"/>
      <c r="R804" s="74"/>
      <c r="S804" s="73"/>
      <c r="T804" s="73"/>
      <c r="U804" s="73"/>
      <c r="V804" s="1144"/>
      <c r="W804" s="73"/>
      <c r="X804" s="73"/>
      <c r="Y804" s="73"/>
      <c r="Z804" s="73"/>
      <c r="AA804" s="73"/>
      <c r="AB804" s="73"/>
    </row>
    <row r="805" spans="1:28" ht="15.75" customHeight="1">
      <c r="A805" s="73"/>
      <c r="B805" s="73"/>
      <c r="C805" s="73"/>
      <c r="D805" s="73"/>
      <c r="E805" s="73"/>
      <c r="F805" s="590"/>
      <c r="G805" s="591"/>
      <c r="H805" s="988"/>
      <c r="I805" s="73"/>
      <c r="J805" s="73"/>
      <c r="K805" s="74"/>
      <c r="L805" s="74"/>
      <c r="M805" s="989"/>
      <c r="N805" s="74"/>
      <c r="O805" s="74"/>
      <c r="P805" s="74"/>
      <c r="Q805" s="74"/>
      <c r="R805" s="74"/>
      <c r="S805" s="73"/>
      <c r="T805" s="73"/>
      <c r="U805" s="73"/>
      <c r="V805" s="1144"/>
      <c r="W805" s="73"/>
      <c r="X805" s="73"/>
      <c r="Y805" s="73"/>
      <c r="Z805" s="73"/>
      <c r="AA805" s="73"/>
      <c r="AB805" s="73"/>
    </row>
    <row r="806" spans="1:28" ht="15.75" customHeight="1">
      <c r="A806" s="73"/>
      <c r="B806" s="73"/>
      <c r="C806" s="73"/>
      <c r="D806" s="73"/>
      <c r="E806" s="73"/>
      <c r="F806" s="590"/>
      <c r="G806" s="591"/>
      <c r="H806" s="988"/>
      <c r="I806" s="73"/>
      <c r="J806" s="73"/>
      <c r="K806" s="74"/>
      <c r="L806" s="74"/>
      <c r="M806" s="989"/>
      <c r="N806" s="74"/>
      <c r="O806" s="74"/>
      <c r="P806" s="74"/>
      <c r="Q806" s="74"/>
      <c r="R806" s="74"/>
      <c r="S806" s="73"/>
      <c r="T806" s="73"/>
      <c r="U806" s="73"/>
      <c r="V806" s="1144"/>
      <c r="W806" s="73"/>
      <c r="X806" s="73"/>
      <c r="Y806" s="73"/>
      <c r="Z806" s="73"/>
      <c r="AA806" s="73"/>
      <c r="AB806" s="73"/>
    </row>
    <row r="807" spans="1:28" ht="15.75" customHeight="1">
      <c r="A807" s="73"/>
      <c r="B807" s="73"/>
      <c r="C807" s="73"/>
      <c r="D807" s="73"/>
      <c r="E807" s="73"/>
      <c r="F807" s="590"/>
      <c r="G807" s="591"/>
      <c r="H807" s="988"/>
      <c r="I807" s="73"/>
      <c r="J807" s="73"/>
      <c r="K807" s="74"/>
      <c r="L807" s="74"/>
      <c r="M807" s="989"/>
      <c r="N807" s="74"/>
      <c r="O807" s="74"/>
      <c r="P807" s="74"/>
      <c r="Q807" s="74"/>
      <c r="R807" s="74"/>
      <c r="S807" s="73"/>
      <c r="T807" s="73"/>
      <c r="U807" s="73"/>
      <c r="V807" s="1144"/>
      <c r="W807" s="73"/>
      <c r="X807" s="73"/>
      <c r="Y807" s="73"/>
      <c r="Z807" s="73"/>
      <c r="AA807" s="73"/>
      <c r="AB807" s="73"/>
    </row>
    <row r="808" spans="1:28" ht="15.75" customHeight="1">
      <c r="A808" s="73"/>
      <c r="B808" s="73"/>
      <c r="C808" s="73"/>
      <c r="D808" s="73"/>
      <c r="E808" s="73"/>
      <c r="F808" s="590"/>
      <c r="G808" s="591"/>
      <c r="H808" s="988"/>
      <c r="I808" s="73"/>
      <c r="J808" s="73"/>
      <c r="K808" s="74"/>
      <c r="L808" s="74"/>
      <c r="M808" s="989"/>
      <c r="N808" s="74"/>
      <c r="O808" s="74"/>
      <c r="P808" s="74"/>
      <c r="Q808" s="74"/>
      <c r="R808" s="74"/>
      <c r="S808" s="73"/>
      <c r="T808" s="73"/>
      <c r="U808" s="73"/>
      <c r="V808" s="1144"/>
      <c r="W808" s="73"/>
      <c r="X808" s="73"/>
      <c r="Y808" s="73"/>
      <c r="Z808" s="73"/>
      <c r="AA808" s="73"/>
      <c r="AB808" s="73"/>
    </row>
    <row r="809" spans="1:28" ht="15.75" customHeight="1">
      <c r="A809" s="73"/>
      <c r="B809" s="73"/>
      <c r="C809" s="73"/>
      <c r="D809" s="73"/>
      <c r="E809" s="73"/>
      <c r="F809" s="590"/>
      <c r="G809" s="591"/>
      <c r="H809" s="988"/>
      <c r="I809" s="73"/>
      <c r="J809" s="73"/>
      <c r="K809" s="74"/>
      <c r="L809" s="74"/>
      <c r="M809" s="989"/>
      <c r="N809" s="74"/>
      <c r="O809" s="74"/>
      <c r="P809" s="74"/>
      <c r="Q809" s="74"/>
      <c r="R809" s="74"/>
      <c r="S809" s="73"/>
      <c r="T809" s="73"/>
      <c r="U809" s="73"/>
      <c r="V809" s="1144"/>
      <c r="W809" s="73"/>
      <c r="X809" s="73"/>
      <c r="Y809" s="73"/>
      <c r="Z809" s="73"/>
      <c r="AA809" s="73"/>
      <c r="AB809" s="73"/>
    </row>
    <row r="810" spans="1:28" ht="15.75" customHeight="1">
      <c r="A810" s="73"/>
      <c r="B810" s="73"/>
      <c r="C810" s="73"/>
      <c r="D810" s="73"/>
      <c r="E810" s="73"/>
      <c r="F810" s="590"/>
      <c r="G810" s="591"/>
      <c r="H810" s="988"/>
      <c r="I810" s="73"/>
      <c r="J810" s="73"/>
      <c r="K810" s="74"/>
      <c r="L810" s="74"/>
      <c r="M810" s="989"/>
      <c r="N810" s="74"/>
      <c r="O810" s="74"/>
      <c r="P810" s="74"/>
      <c r="Q810" s="74"/>
      <c r="R810" s="74"/>
      <c r="S810" s="73"/>
      <c r="T810" s="73"/>
      <c r="U810" s="73"/>
      <c r="V810" s="1144"/>
      <c r="W810" s="73"/>
      <c r="X810" s="73"/>
      <c r="Y810" s="73"/>
      <c r="Z810" s="73"/>
      <c r="AA810" s="73"/>
      <c r="AB810" s="73"/>
    </row>
    <row r="811" spans="1:28" ht="15.75" customHeight="1">
      <c r="A811" s="73"/>
      <c r="B811" s="73"/>
      <c r="C811" s="73"/>
      <c r="D811" s="73"/>
      <c r="E811" s="73"/>
      <c r="F811" s="590"/>
      <c r="G811" s="591"/>
      <c r="H811" s="988"/>
      <c r="I811" s="73"/>
      <c r="J811" s="73"/>
      <c r="K811" s="74"/>
      <c r="L811" s="74"/>
      <c r="M811" s="989"/>
      <c r="N811" s="74"/>
      <c r="O811" s="74"/>
      <c r="P811" s="74"/>
      <c r="Q811" s="74"/>
      <c r="R811" s="74"/>
      <c r="S811" s="73"/>
      <c r="T811" s="73"/>
      <c r="U811" s="73"/>
      <c r="V811" s="1144"/>
      <c r="W811" s="73"/>
      <c r="X811" s="73"/>
      <c r="Y811" s="73"/>
      <c r="Z811" s="73"/>
      <c r="AA811" s="73"/>
      <c r="AB811" s="73"/>
    </row>
    <row r="812" spans="1:28" ht="15.75" customHeight="1">
      <c r="A812" s="73"/>
      <c r="B812" s="73"/>
      <c r="C812" s="73"/>
      <c r="D812" s="73"/>
      <c r="E812" s="73"/>
      <c r="F812" s="590"/>
      <c r="G812" s="591"/>
      <c r="H812" s="988"/>
      <c r="I812" s="73"/>
      <c r="J812" s="73"/>
      <c r="K812" s="74"/>
      <c r="L812" s="74"/>
      <c r="M812" s="989"/>
      <c r="N812" s="74"/>
      <c r="O812" s="74"/>
      <c r="P812" s="74"/>
      <c r="Q812" s="74"/>
      <c r="R812" s="74"/>
      <c r="S812" s="73"/>
      <c r="T812" s="73"/>
      <c r="U812" s="73"/>
      <c r="V812" s="1144"/>
      <c r="W812" s="73"/>
      <c r="X812" s="73"/>
      <c r="Y812" s="73"/>
      <c r="Z812" s="73"/>
      <c r="AA812" s="73"/>
      <c r="AB812" s="73"/>
    </row>
    <row r="813" spans="1:28" ht="15.75" customHeight="1">
      <c r="A813" s="73"/>
      <c r="B813" s="73"/>
      <c r="C813" s="73"/>
      <c r="D813" s="73"/>
      <c r="E813" s="73"/>
      <c r="F813" s="590"/>
      <c r="G813" s="591"/>
      <c r="H813" s="988"/>
      <c r="I813" s="73"/>
      <c r="J813" s="73"/>
      <c r="K813" s="74"/>
      <c r="L813" s="74"/>
      <c r="M813" s="989"/>
      <c r="N813" s="74"/>
      <c r="O813" s="74"/>
      <c r="P813" s="74"/>
      <c r="Q813" s="74"/>
      <c r="R813" s="74"/>
      <c r="S813" s="73"/>
      <c r="T813" s="73"/>
      <c r="U813" s="73"/>
      <c r="V813" s="1144"/>
      <c r="W813" s="73"/>
      <c r="X813" s="73"/>
      <c r="Y813" s="73"/>
      <c r="Z813" s="73"/>
      <c r="AA813" s="73"/>
      <c r="AB813" s="73"/>
    </row>
    <row r="814" spans="1:28" ht="15.75" customHeight="1">
      <c r="A814" s="73"/>
      <c r="B814" s="73"/>
      <c r="C814" s="73"/>
      <c r="D814" s="73"/>
      <c r="E814" s="73"/>
      <c r="F814" s="590"/>
      <c r="G814" s="591"/>
      <c r="H814" s="988"/>
      <c r="I814" s="73"/>
      <c r="J814" s="73"/>
      <c r="K814" s="74"/>
      <c r="L814" s="74"/>
      <c r="M814" s="989"/>
      <c r="N814" s="74"/>
      <c r="O814" s="74"/>
      <c r="P814" s="74"/>
      <c r="Q814" s="74"/>
      <c r="R814" s="74"/>
      <c r="S814" s="73"/>
      <c r="T814" s="73"/>
      <c r="U814" s="73"/>
      <c r="V814" s="1144"/>
      <c r="W814" s="73"/>
      <c r="X814" s="73"/>
      <c r="Y814" s="73"/>
      <c r="Z814" s="73"/>
      <c r="AA814" s="73"/>
      <c r="AB814" s="73"/>
    </row>
    <row r="815" spans="1:28" ht="15.75" customHeight="1">
      <c r="A815" s="73"/>
      <c r="B815" s="73"/>
      <c r="C815" s="73"/>
      <c r="D815" s="73"/>
      <c r="E815" s="73"/>
      <c r="F815" s="590"/>
      <c r="G815" s="591"/>
      <c r="H815" s="988"/>
      <c r="I815" s="73"/>
      <c r="J815" s="73"/>
      <c r="K815" s="74"/>
      <c r="L815" s="74"/>
      <c r="M815" s="989"/>
      <c r="N815" s="74"/>
      <c r="O815" s="74"/>
      <c r="P815" s="74"/>
      <c r="Q815" s="74"/>
      <c r="R815" s="74"/>
      <c r="S815" s="73"/>
      <c r="T815" s="73"/>
      <c r="U815" s="73"/>
      <c r="V815" s="1144"/>
      <c r="W815" s="73"/>
      <c r="X815" s="73"/>
      <c r="Y815" s="73"/>
      <c r="Z815" s="73"/>
      <c r="AA815" s="73"/>
      <c r="AB815" s="73"/>
    </row>
    <row r="816" spans="1:28" ht="15.75" customHeight="1">
      <c r="A816" s="73"/>
      <c r="B816" s="73"/>
      <c r="C816" s="73"/>
      <c r="D816" s="73"/>
      <c r="E816" s="73"/>
      <c r="F816" s="590"/>
      <c r="G816" s="591"/>
      <c r="H816" s="988"/>
      <c r="I816" s="73"/>
      <c r="J816" s="73"/>
      <c r="K816" s="74"/>
      <c r="L816" s="74"/>
      <c r="M816" s="989"/>
      <c r="N816" s="74"/>
      <c r="O816" s="74"/>
      <c r="P816" s="74"/>
      <c r="Q816" s="74"/>
      <c r="R816" s="74"/>
      <c r="S816" s="73"/>
      <c r="T816" s="73"/>
      <c r="U816" s="73"/>
      <c r="V816" s="1144"/>
      <c r="W816" s="73"/>
      <c r="X816" s="73"/>
      <c r="Y816" s="73"/>
      <c r="Z816" s="73"/>
      <c r="AA816" s="73"/>
      <c r="AB816" s="73"/>
    </row>
    <row r="817" spans="1:28" ht="15.75" customHeight="1">
      <c r="A817" s="73"/>
      <c r="B817" s="73"/>
      <c r="C817" s="73"/>
      <c r="D817" s="73"/>
      <c r="E817" s="73"/>
      <c r="F817" s="590"/>
      <c r="G817" s="591"/>
      <c r="H817" s="988"/>
      <c r="I817" s="73"/>
      <c r="J817" s="73"/>
      <c r="K817" s="74"/>
      <c r="L817" s="74"/>
      <c r="M817" s="989"/>
      <c r="N817" s="74"/>
      <c r="O817" s="74"/>
      <c r="P817" s="74"/>
      <c r="Q817" s="74"/>
      <c r="R817" s="74"/>
      <c r="S817" s="73"/>
      <c r="T817" s="73"/>
      <c r="U817" s="73"/>
      <c r="V817" s="1144"/>
      <c r="W817" s="73"/>
      <c r="X817" s="73"/>
      <c r="Y817" s="73"/>
      <c r="Z817" s="73"/>
      <c r="AA817" s="73"/>
      <c r="AB817" s="73"/>
    </row>
    <row r="818" spans="1:28" ht="15.75" customHeight="1">
      <c r="A818" s="73"/>
      <c r="B818" s="73"/>
      <c r="C818" s="73"/>
      <c r="D818" s="73"/>
      <c r="E818" s="73"/>
      <c r="F818" s="590"/>
      <c r="G818" s="591"/>
      <c r="H818" s="988"/>
      <c r="I818" s="73"/>
      <c r="J818" s="73"/>
      <c r="K818" s="74"/>
      <c r="L818" s="74"/>
      <c r="M818" s="989"/>
      <c r="N818" s="74"/>
      <c r="O818" s="74"/>
      <c r="P818" s="74"/>
      <c r="Q818" s="74"/>
      <c r="R818" s="74"/>
      <c r="S818" s="73"/>
      <c r="T818" s="73"/>
      <c r="U818" s="73"/>
      <c r="V818" s="1144"/>
      <c r="W818" s="73"/>
      <c r="X818" s="73"/>
      <c r="Y818" s="73"/>
      <c r="Z818" s="73"/>
      <c r="AA818" s="73"/>
      <c r="AB818" s="73"/>
    </row>
    <row r="819" spans="1:28" ht="15.75" customHeight="1">
      <c r="A819" s="73"/>
      <c r="B819" s="73"/>
      <c r="C819" s="73"/>
      <c r="D819" s="73"/>
      <c r="E819" s="73"/>
      <c r="F819" s="590"/>
      <c r="G819" s="591"/>
      <c r="H819" s="988"/>
      <c r="I819" s="73"/>
      <c r="J819" s="73"/>
      <c r="K819" s="74"/>
      <c r="L819" s="74"/>
      <c r="M819" s="989"/>
      <c r="N819" s="74"/>
      <c r="O819" s="74"/>
      <c r="P819" s="74"/>
      <c r="Q819" s="74"/>
      <c r="R819" s="74"/>
      <c r="S819" s="73"/>
      <c r="T819" s="73"/>
      <c r="U819" s="73"/>
      <c r="V819" s="1144"/>
      <c r="W819" s="73"/>
      <c r="X819" s="73"/>
      <c r="Y819" s="73"/>
      <c r="Z819" s="73"/>
      <c r="AA819" s="73"/>
      <c r="AB819" s="73"/>
    </row>
    <row r="820" spans="1:28" ht="15.75" customHeight="1">
      <c r="A820" s="73"/>
      <c r="B820" s="73"/>
      <c r="C820" s="73"/>
      <c r="D820" s="73"/>
      <c r="E820" s="73"/>
      <c r="F820" s="590"/>
      <c r="G820" s="591"/>
      <c r="H820" s="988"/>
      <c r="I820" s="73"/>
      <c r="J820" s="73"/>
      <c r="K820" s="74"/>
      <c r="L820" s="74"/>
      <c r="M820" s="989"/>
      <c r="N820" s="74"/>
      <c r="O820" s="74"/>
      <c r="P820" s="74"/>
      <c r="Q820" s="74"/>
      <c r="R820" s="74"/>
      <c r="S820" s="73"/>
      <c r="T820" s="73"/>
      <c r="U820" s="73"/>
      <c r="V820" s="1144"/>
      <c r="W820" s="73"/>
      <c r="X820" s="73"/>
      <c r="Y820" s="73"/>
      <c r="Z820" s="73"/>
      <c r="AA820" s="73"/>
      <c r="AB820" s="73"/>
    </row>
    <row r="821" spans="1:28" ht="15.75" customHeight="1">
      <c r="A821" s="73"/>
      <c r="B821" s="73"/>
      <c r="C821" s="73"/>
      <c r="D821" s="73"/>
      <c r="E821" s="73"/>
      <c r="F821" s="590"/>
      <c r="G821" s="591"/>
      <c r="H821" s="988"/>
      <c r="I821" s="73"/>
      <c r="J821" s="73"/>
      <c r="K821" s="74"/>
      <c r="L821" s="74"/>
      <c r="M821" s="989"/>
      <c r="N821" s="74"/>
      <c r="O821" s="74"/>
      <c r="P821" s="74"/>
      <c r="Q821" s="74"/>
      <c r="R821" s="74"/>
      <c r="S821" s="73"/>
      <c r="T821" s="73"/>
      <c r="U821" s="73"/>
      <c r="V821" s="1144"/>
      <c r="W821" s="73"/>
      <c r="X821" s="73"/>
      <c r="Y821" s="73"/>
      <c r="Z821" s="73"/>
      <c r="AA821" s="73"/>
      <c r="AB821" s="73"/>
    </row>
    <row r="822" spans="1:28" ht="15.75" customHeight="1">
      <c r="A822" s="73"/>
      <c r="B822" s="73"/>
      <c r="C822" s="73"/>
      <c r="D822" s="73"/>
      <c r="E822" s="73"/>
      <c r="F822" s="590"/>
      <c r="G822" s="591"/>
      <c r="H822" s="988"/>
      <c r="I822" s="73"/>
      <c r="J822" s="73"/>
      <c r="K822" s="74"/>
      <c r="L822" s="74"/>
      <c r="M822" s="989"/>
      <c r="N822" s="74"/>
      <c r="O822" s="74"/>
      <c r="P822" s="74"/>
      <c r="Q822" s="74"/>
      <c r="R822" s="74"/>
      <c r="S822" s="73"/>
      <c r="T822" s="73"/>
      <c r="U822" s="73"/>
      <c r="V822" s="1144"/>
      <c r="W822" s="73"/>
      <c r="X822" s="73"/>
      <c r="Y822" s="73"/>
      <c r="Z822" s="73"/>
      <c r="AA822" s="73"/>
      <c r="AB822" s="73"/>
    </row>
    <row r="823" spans="1:28" ht="15.75" customHeight="1">
      <c r="A823" s="73"/>
      <c r="B823" s="73"/>
      <c r="C823" s="73"/>
      <c r="D823" s="73"/>
      <c r="E823" s="73"/>
      <c r="F823" s="590"/>
      <c r="G823" s="591"/>
      <c r="H823" s="988"/>
      <c r="I823" s="73"/>
      <c r="J823" s="73"/>
      <c r="K823" s="74"/>
      <c r="L823" s="74"/>
      <c r="M823" s="989"/>
      <c r="N823" s="74"/>
      <c r="O823" s="74"/>
      <c r="P823" s="74"/>
      <c r="Q823" s="74"/>
      <c r="R823" s="74"/>
      <c r="S823" s="73"/>
      <c r="T823" s="73"/>
      <c r="U823" s="73"/>
      <c r="V823" s="1144"/>
      <c r="W823" s="73"/>
      <c r="X823" s="73"/>
      <c r="Y823" s="73"/>
      <c r="Z823" s="73"/>
      <c r="AA823" s="73"/>
      <c r="AB823" s="73"/>
    </row>
    <row r="824" spans="1:28" ht="15.75" customHeight="1">
      <c r="A824" s="73"/>
      <c r="B824" s="73"/>
      <c r="C824" s="73"/>
      <c r="D824" s="73"/>
      <c r="E824" s="73"/>
      <c r="F824" s="590"/>
      <c r="G824" s="591"/>
      <c r="H824" s="988"/>
      <c r="I824" s="73"/>
      <c r="J824" s="73"/>
      <c r="K824" s="74"/>
      <c r="L824" s="74"/>
      <c r="M824" s="989"/>
      <c r="N824" s="74"/>
      <c r="O824" s="74"/>
      <c r="P824" s="74"/>
      <c r="Q824" s="74"/>
      <c r="R824" s="74"/>
      <c r="S824" s="73"/>
      <c r="T824" s="73"/>
      <c r="U824" s="73"/>
      <c r="V824" s="1144"/>
      <c r="W824" s="73"/>
      <c r="X824" s="73"/>
      <c r="Y824" s="73"/>
      <c r="Z824" s="73"/>
      <c r="AA824" s="73"/>
      <c r="AB824" s="73"/>
    </row>
    <row r="825" spans="1:28" ht="15.75" customHeight="1">
      <c r="A825" s="73"/>
      <c r="B825" s="73"/>
      <c r="C825" s="73"/>
      <c r="D825" s="73"/>
      <c r="E825" s="73"/>
      <c r="F825" s="590"/>
      <c r="G825" s="591"/>
      <c r="H825" s="988"/>
      <c r="I825" s="73"/>
      <c r="J825" s="73"/>
      <c r="K825" s="74"/>
      <c r="L825" s="74"/>
      <c r="M825" s="989"/>
      <c r="N825" s="74"/>
      <c r="O825" s="74"/>
      <c r="P825" s="74"/>
      <c r="Q825" s="74"/>
      <c r="R825" s="74"/>
      <c r="S825" s="73"/>
      <c r="T825" s="73"/>
      <c r="U825" s="73"/>
      <c r="V825" s="1144"/>
      <c r="W825" s="73"/>
      <c r="X825" s="73"/>
      <c r="Y825" s="73"/>
      <c r="Z825" s="73"/>
      <c r="AA825" s="73"/>
      <c r="AB825" s="73"/>
    </row>
    <row r="826" spans="1:28" ht="15.75" customHeight="1">
      <c r="A826" s="73"/>
      <c r="B826" s="73"/>
      <c r="C826" s="73"/>
      <c r="D826" s="73"/>
      <c r="E826" s="73"/>
      <c r="F826" s="590"/>
      <c r="G826" s="591"/>
      <c r="H826" s="988"/>
      <c r="I826" s="73"/>
      <c r="J826" s="73"/>
      <c r="K826" s="74"/>
      <c r="L826" s="74"/>
      <c r="M826" s="989"/>
      <c r="N826" s="74"/>
      <c r="O826" s="74"/>
      <c r="P826" s="74"/>
      <c r="Q826" s="74"/>
      <c r="R826" s="74"/>
      <c r="S826" s="73"/>
      <c r="T826" s="73"/>
      <c r="U826" s="73"/>
      <c r="V826" s="1144"/>
      <c r="W826" s="73"/>
      <c r="X826" s="73"/>
      <c r="Y826" s="73"/>
      <c r="Z826" s="73"/>
      <c r="AA826" s="73"/>
      <c r="AB826" s="73"/>
    </row>
    <row r="827" spans="1:28" ht="15.75" customHeight="1">
      <c r="A827" s="73"/>
      <c r="B827" s="73"/>
      <c r="C827" s="73"/>
      <c r="D827" s="73"/>
      <c r="E827" s="73"/>
      <c r="F827" s="590"/>
      <c r="G827" s="591"/>
      <c r="H827" s="988"/>
      <c r="I827" s="73"/>
      <c r="J827" s="73"/>
      <c r="K827" s="74"/>
      <c r="L827" s="74"/>
      <c r="M827" s="989"/>
      <c r="N827" s="74"/>
      <c r="O827" s="74"/>
      <c r="P827" s="74"/>
      <c r="Q827" s="74"/>
      <c r="R827" s="74"/>
      <c r="S827" s="73"/>
      <c r="T827" s="73"/>
      <c r="U827" s="73"/>
      <c r="V827" s="1144"/>
      <c r="W827" s="73"/>
      <c r="X827" s="73"/>
      <c r="Y827" s="73"/>
      <c r="Z827" s="73"/>
      <c r="AA827" s="73"/>
      <c r="AB827" s="73"/>
    </row>
    <row r="828" spans="1:28" ht="15.75" customHeight="1">
      <c r="A828" s="73"/>
      <c r="B828" s="73"/>
      <c r="C828" s="73"/>
      <c r="D828" s="73"/>
      <c r="E828" s="73"/>
      <c r="F828" s="590"/>
      <c r="G828" s="591"/>
      <c r="H828" s="988"/>
      <c r="I828" s="73"/>
      <c r="J828" s="73"/>
      <c r="K828" s="74"/>
      <c r="L828" s="74"/>
      <c r="M828" s="989"/>
      <c r="N828" s="74"/>
      <c r="O828" s="74"/>
      <c r="P828" s="74"/>
      <c r="Q828" s="74"/>
      <c r="R828" s="74"/>
      <c r="S828" s="73"/>
      <c r="T828" s="73"/>
      <c r="U828" s="73"/>
      <c r="V828" s="1144"/>
      <c r="W828" s="73"/>
      <c r="X828" s="73"/>
      <c r="Y828" s="73"/>
      <c r="Z828" s="73"/>
      <c r="AA828" s="73"/>
      <c r="AB828" s="73"/>
    </row>
    <row r="829" spans="1:28" ht="15.75" customHeight="1">
      <c r="A829" s="73"/>
      <c r="B829" s="73"/>
      <c r="C829" s="73"/>
      <c r="D829" s="73"/>
      <c r="E829" s="73"/>
      <c r="F829" s="590"/>
      <c r="G829" s="591"/>
      <c r="H829" s="988"/>
      <c r="I829" s="73"/>
      <c r="J829" s="73"/>
      <c r="K829" s="74"/>
      <c r="L829" s="74"/>
      <c r="M829" s="989"/>
      <c r="N829" s="74"/>
      <c r="O829" s="74"/>
      <c r="P829" s="74"/>
      <c r="Q829" s="74"/>
      <c r="R829" s="74"/>
      <c r="S829" s="73"/>
      <c r="T829" s="73"/>
      <c r="U829" s="73"/>
      <c r="V829" s="1144"/>
      <c r="W829" s="73"/>
      <c r="X829" s="73"/>
      <c r="Y829" s="73"/>
      <c r="Z829" s="73"/>
      <c r="AA829" s="73"/>
      <c r="AB829" s="73"/>
    </row>
    <row r="830" spans="1:28" ht="15.75" customHeight="1">
      <c r="A830" s="73"/>
      <c r="B830" s="73"/>
      <c r="C830" s="73"/>
      <c r="D830" s="73"/>
      <c r="E830" s="73"/>
      <c r="F830" s="590"/>
      <c r="G830" s="591"/>
      <c r="H830" s="988"/>
      <c r="I830" s="73"/>
      <c r="J830" s="73"/>
      <c r="K830" s="74"/>
      <c r="L830" s="74"/>
      <c r="M830" s="989"/>
      <c r="N830" s="74"/>
      <c r="O830" s="74"/>
      <c r="P830" s="74"/>
      <c r="Q830" s="74"/>
      <c r="R830" s="74"/>
      <c r="S830" s="73"/>
      <c r="T830" s="73"/>
      <c r="U830" s="73"/>
      <c r="V830" s="1144"/>
      <c r="W830" s="73"/>
      <c r="X830" s="73"/>
      <c r="Y830" s="73"/>
      <c r="Z830" s="73"/>
      <c r="AA830" s="73"/>
      <c r="AB830" s="73"/>
    </row>
    <row r="831" spans="1:28" ht="15.75" customHeight="1">
      <c r="A831" s="73"/>
      <c r="B831" s="73"/>
      <c r="C831" s="73"/>
      <c r="D831" s="73"/>
      <c r="E831" s="73"/>
      <c r="F831" s="590"/>
      <c r="G831" s="591"/>
      <c r="H831" s="988"/>
      <c r="I831" s="73"/>
      <c r="J831" s="73"/>
      <c r="K831" s="74"/>
      <c r="L831" s="74"/>
      <c r="M831" s="989"/>
      <c r="N831" s="74"/>
      <c r="O831" s="74"/>
      <c r="P831" s="74"/>
      <c r="Q831" s="74"/>
      <c r="R831" s="74"/>
      <c r="S831" s="73"/>
      <c r="T831" s="73"/>
      <c r="U831" s="73"/>
      <c r="V831" s="1144"/>
      <c r="W831" s="73"/>
      <c r="X831" s="73"/>
      <c r="Y831" s="73"/>
      <c r="Z831" s="73"/>
      <c r="AA831" s="73"/>
      <c r="AB831" s="73"/>
    </row>
    <row r="832" spans="1:28" ht="15.75" customHeight="1">
      <c r="A832" s="73"/>
      <c r="B832" s="73"/>
      <c r="C832" s="73"/>
      <c r="D832" s="73"/>
      <c r="E832" s="73"/>
      <c r="F832" s="590"/>
      <c r="G832" s="591"/>
      <c r="H832" s="988"/>
      <c r="I832" s="73"/>
      <c r="J832" s="73"/>
      <c r="K832" s="74"/>
      <c r="L832" s="74"/>
      <c r="M832" s="989"/>
      <c r="N832" s="74"/>
      <c r="O832" s="74"/>
      <c r="P832" s="74"/>
      <c r="Q832" s="74"/>
      <c r="R832" s="74"/>
      <c r="S832" s="73"/>
      <c r="T832" s="73"/>
      <c r="U832" s="73"/>
      <c r="V832" s="1144"/>
      <c r="W832" s="73"/>
      <c r="X832" s="73"/>
      <c r="Y832" s="73"/>
      <c r="Z832" s="73"/>
      <c r="AA832" s="73"/>
      <c r="AB832" s="73"/>
    </row>
    <row r="833" spans="1:28" ht="15.75" customHeight="1">
      <c r="A833" s="73"/>
      <c r="B833" s="73"/>
      <c r="C833" s="73"/>
      <c r="D833" s="73"/>
      <c r="E833" s="73"/>
      <c r="F833" s="590"/>
      <c r="G833" s="591"/>
      <c r="H833" s="988"/>
      <c r="I833" s="73"/>
      <c r="J833" s="73"/>
      <c r="K833" s="74"/>
      <c r="L833" s="74"/>
      <c r="M833" s="989"/>
      <c r="N833" s="74"/>
      <c r="O833" s="74"/>
      <c r="P833" s="74"/>
      <c r="Q833" s="74"/>
      <c r="R833" s="74"/>
      <c r="S833" s="73"/>
      <c r="T833" s="73"/>
      <c r="U833" s="73"/>
      <c r="V833" s="1144"/>
      <c r="W833" s="73"/>
      <c r="X833" s="73"/>
      <c r="Y833" s="73"/>
      <c r="Z833" s="73"/>
      <c r="AA833" s="73"/>
      <c r="AB833" s="73"/>
    </row>
    <row r="834" spans="1:28" ht="15.75" customHeight="1">
      <c r="A834" s="73"/>
      <c r="B834" s="73"/>
      <c r="C834" s="73"/>
      <c r="D834" s="73"/>
      <c r="E834" s="73"/>
      <c r="F834" s="590"/>
      <c r="G834" s="591"/>
      <c r="H834" s="988"/>
      <c r="I834" s="73"/>
      <c r="J834" s="73"/>
      <c r="K834" s="74"/>
      <c r="L834" s="74"/>
      <c r="M834" s="989"/>
      <c r="N834" s="74"/>
      <c r="O834" s="74"/>
      <c r="P834" s="74"/>
      <c r="Q834" s="74"/>
      <c r="R834" s="74"/>
      <c r="S834" s="73"/>
      <c r="T834" s="73"/>
      <c r="U834" s="73"/>
      <c r="V834" s="1144"/>
      <c r="W834" s="73"/>
      <c r="X834" s="73"/>
      <c r="Y834" s="73"/>
      <c r="Z834" s="73"/>
      <c r="AA834" s="73"/>
      <c r="AB834" s="73"/>
    </row>
    <row r="835" spans="1:28" ht="15.75" customHeight="1">
      <c r="A835" s="73"/>
      <c r="B835" s="73"/>
      <c r="C835" s="73"/>
      <c r="D835" s="73"/>
      <c r="E835" s="73"/>
      <c r="F835" s="590"/>
      <c r="G835" s="591"/>
      <c r="H835" s="988"/>
      <c r="I835" s="73"/>
      <c r="J835" s="73"/>
      <c r="K835" s="74"/>
      <c r="L835" s="74"/>
      <c r="M835" s="989"/>
      <c r="N835" s="74"/>
      <c r="O835" s="74"/>
      <c r="P835" s="74"/>
      <c r="Q835" s="74"/>
      <c r="R835" s="74"/>
      <c r="S835" s="73"/>
      <c r="T835" s="73"/>
      <c r="U835" s="73"/>
      <c r="V835" s="1144"/>
      <c r="W835" s="73"/>
      <c r="X835" s="73"/>
      <c r="Y835" s="73"/>
      <c r="Z835" s="73"/>
      <c r="AA835" s="73"/>
      <c r="AB835" s="73"/>
    </row>
    <row r="836" spans="1:28" ht="15.75" customHeight="1">
      <c r="A836" s="73"/>
      <c r="B836" s="73"/>
      <c r="C836" s="73"/>
      <c r="D836" s="73"/>
      <c r="E836" s="73"/>
      <c r="F836" s="590"/>
      <c r="G836" s="591"/>
      <c r="H836" s="988"/>
      <c r="I836" s="73"/>
      <c r="J836" s="73"/>
      <c r="K836" s="74"/>
      <c r="L836" s="74"/>
      <c r="M836" s="989"/>
      <c r="N836" s="74"/>
      <c r="O836" s="74"/>
      <c r="P836" s="74"/>
      <c r="Q836" s="74"/>
      <c r="R836" s="74"/>
      <c r="S836" s="73"/>
      <c r="T836" s="73"/>
      <c r="U836" s="73"/>
      <c r="V836" s="1144"/>
      <c r="W836" s="73"/>
      <c r="X836" s="73"/>
      <c r="Y836" s="73"/>
      <c r="Z836" s="73"/>
      <c r="AA836" s="73"/>
      <c r="AB836" s="73"/>
    </row>
    <row r="837" spans="1:28" ht="15.75" customHeight="1">
      <c r="A837" s="73"/>
      <c r="B837" s="73"/>
      <c r="C837" s="73"/>
      <c r="D837" s="73"/>
      <c r="E837" s="73"/>
      <c r="F837" s="590"/>
      <c r="G837" s="591"/>
      <c r="H837" s="988"/>
      <c r="I837" s="73"/>
      <c r="J837" s="73"/>
      <c r="K837" s="74"/>
      <c r="L837" s="74"/>
      <c r="M837" s="989"/>
      <c r="N837" s="74"/>
      <c r="O837" s="74"/>
      <c r="P837" s="74"/>
      <c r="Q837" s="74"/>
      <c r="R837" s="74"/>
      <c r="S837" s="73"/>
      <c r="T837" s="73"/>
      <c r="U837" s="73"/>
      <c r="V837" s="1144"/>
      <c r="W837" s="73"/>
      <c r="X837" s="73"/>
      <c r="Y837" s="73"/>
      <c r="Z837" s="73"/>
      <c r="AA837" s="73"/>
      <c r="AB837" s="73"/>
    </row>
    <row r="838" spans="1:28" ht="15.75" customHeight="1">
      <c r="A838" s="73"/>
      <c r="B838" s="73"/>
      <c r="C838" s="73"/>
      <c r="D838" s="73"/>
      <c r="E838" s="73"/>
      <c r="F838" s="590"/>
      <c r="G838" s="591"/>
      <c r="H838" s="988"/>
      <c r="I838" s="73"/>
      <c r="J838" s="73"/>
      <c r="K838" s="74"/>
      <c r="L838" s="74"/>
      <c r="M838" s="989"/>
      <c r="N838" s="74"/>
      <c r="O838" s="74"/>
      <c r="P838" s="74"/>
      <c r="Q838" s="74"/>
      <c r="R838" s="74"/>
      <c r="S838" s="73"/>
      <c r="T838" s="73"/>
      <c r="U838" s="73"/>
      <c r="V838" s="1144"/>
      <c r="W838" s="73"/>
      <c r="X838" s="73"/>
      <c r="Y838" s="73"/>
      <c r="Z838" s="73"/>
      <c r="AA838" s="73"/>
      <c r="AB838" s="73"/>
    </row>
    <row r="839" spans="1:28" ht="15.75" customHeight="1">
      <c r="A839" s="73"/>
      <c r="B839" s="73"/>
      <c r="C839" s="73"/>
      <c r="D839" s="73"/>
      <c r="E839" s="73"/>
      <c r="F839" s="590"/>
      <c r="G839" s="591"/>
      <c r="H839" s="988"/>
      <c r="I839" s="73"/>
      <c r="J839" s="73"/>
      <c r="K839" s="74"/>
      <c r="L839" s="74"/>
      <c r="M839" s="989"/>
      <c r="N839" s="74"/>
      <c r="O839" s="74"/>
      <c r="P839" s="74"/>
      <c r="Q839" s="74"/>
      <c r="R839" s="74"/>
      <c r="S839" s="73"/>
      <c r="T839" s="73"/>
      <c r="U839" s="73"/>
      <c r="V839" s="1144"/>
      <c r="W839" s="73"/>
      <c r="X839" s="73"/>
      <c r="Y839" s="73"/>
      <c r="Z839" s="73"/>
      <c r="AA839" s="73"/>
      <c r="AB839" s="73"/>
    </row>
    <row r="840" spans="1:28" ht="15.75" customHeight="1">
      <c r="A840" s="73"/>
      <c r="B840" s="73"/>
      <c r="C840" s="73"/>
      <c r="D840" s="73"/>
      <c r="E840" s="73"/>
      <c r="F840" s="590"/>
      <c r="G840" s="591"/>
      <c r="H840" s="988"/>
      <c r="I840" s="73"/>
      <c r="J840" s="73"/>
      <c r="K840" s="74"/>
      <c r="L840" s="74"/>
      <c r="M840" s="989"/>
      <c r="N840" s="74"/>
      <c r="O840" s="74"/>
      <c r="P840" s="74"/>
      <c r="Q840" s="74"/>
      <c r="R840" s="74"/>
      <c r="S840" s="73"/>
      <c r="T840" s="73"/>
      <c r="U840" s="73"/>
      <c r="V840" s="1144"/>
      <c r="W840" s="73"/>
      <c r="X840" s="73"/>
      <c r="Y840" s="73"/>
      <c r="Z840" s="73"/>
      <c r="AA840" s="73"/>
      <c r="AB840" s="73"/>
    </row>
    <row r="841" spans="1:28" ht="15.75" customHeight="1">
      <c r="A841" s="73"/>
      <c r="B841" s="73"/>
      <c r="C841" s="73"/>
      <c r="D841" s="73"/>
      <c r="E841" s="73"/>
      <c r="F841" s="590"/>
      <c r="G841" s="591"/>
      <c r="H841" s="988"/>
      <c r="I841" s="73"/>
      <c r="J841" s="73"/>
      <c r="K841" s="74"/>
      <c r="L841" s="74"/>
      <c r="M841" s="989"/>
      <c r="N841" s="74"/>
      <c r="O841" s="74"/>
      <c r="P841" s="74"/>
      <c r="Q841" s="74"/>
      <c r="R841" s="74"/>
      <c r="S841" s="73"/>
      <c r="T841" s="73"/>
      <c r="U841" s="73"/>
      <c r="V841" s="1144"/>
      <c r="W841" s="73"/>
      <c r="X841" s="73"/>
      <c r="Y841" s="73"/>
      <c r="Z841" s="73"/>
      <c r="AA841" s="73"/>
      <c r="AB841" s="73"/>
    </row>
    <row r="842" spans="1:28" ht="15.75" customHeight="1">
      <c r="A842" s="73"/>
      <c r="B842" s="73"/>
      <c r="C842" s="73"/>
      <c r="D842" s="73"/>
      <c r="E842" s="73"/>
      <c r="F842" s="590"/>
      <c r="G842" s="591"/>
      <c r="H842" s="988"/>
      <c r="I842" s="73"/>
      <c r="J842" s="73"/>
      <c r="K842" s="74"/>
      <c r="L842" s="74"/>
      <c r="M842" s="989"/>
      <c r="N842" s="74"/>
      <c r="O842" s="74"/>
      <c r="P842" s="74"/>
      <c r="Q842" s="74"/>
      <c r="R842" s="74"/>
      <c r="S842" s="73"/>
      <c r="T842" s="73"/>
      <c r="U842" s="73"/>
      <c r="V842" s="1144"/>
      <c r="W842" s="73"/>
      <c r="X842" s="73"/>
      <c r="Y842" s="73"/>
      <c r="Z842" s="73"/>
      <c r="AA842" s="73"/>
      <c r="AB842" s="73"/>
    </row>
    <row r="843" spans="1:28" ht="15.75" customHeight="1">
      <c r="A843" s="73"/>
      <c r="B843" s="73"/>
      <c r="C843" s="73"/>
      <c r="D843" s="73"/>
      <c r="E843" s="73"/>
      <c r="F843" s="590"/>
      <c r="G843" s="591"/>
      <c r="H843" s="988"/>
      <c r="I843" s="73"/>
      <c r="J843" s="73"/>
      <c r="K843" s="74"/>
      <c r="L843" s="74"/>
      <c r="M843" s="989"/>
      <c r="N843" s="74"/>
      <c r="O843" s="74"/>
      <c r="P843" s="74"/>
      <c r="Q843" s="74"/>
      <c r="R843" s="74"/>
      <c r="S843" s="73"/>
      <c r="T843" s="73"/>
      <c r="U843" s="73"/>
      <c r="V843" s="1144"/>
      <c r="W843" s="73"/>
      <c r="X843" s="73"/>
      <c r="Y843" s="73"/>
      <c r="Z843" s="73"/>
      <c r="AA843" s="73"/>
      <c r="AB843" s="73"/>
    </row>
    <row r="844" spans="1:28" ht="15.75" customHeight="1">
      <c r="A844" s="73"/>
      <c r="B844" s="73"/>
      <c r="C844" s="73"/>
      <c r="D844" s="73"/>
      <c r="E844" s="73"/>
      <c r="F844" s="590"/>
      <c r="G844" s="591"/>
      <c r="H844" s="988"/>
      <c r="I844" s="73"/>
      <c r="J844" s="73"/>
      <c r="K844" s="74"/>
      <c r="L844" s="74"/>
      <c r="M844" s="989"/>
      <c r="N844" s="74"/>
      <c r="O844" s="74"/>
      <c r="P844" s="74"/>
      <c r="Q844" s="74"/>
      <c r="R844" s="74"/>
      <c r="S844" s="73"/>
      <c r="T844" s="73"/>
      <c r="U844" s="73"/>
      <c r="V844" s="1144"/>
      <c r="W844" s="73"/>
      <c r="X844" s="73"/>
      <c r="Y844" s="73"/>
      <c r="Z844" s="73"/>
      <c r="AA844" s="73"/>
      <c r="AB844" s="73"/>
    </row>
    <row r="845" spans="1:28" ht="15.75" customHeight="1">
      <c r="A845" s="73"/>
      <c r="B845" s="73"/>
      <c r="C845" s="73"/>
      <c r="D845" s="73"/>
      <c r="E845" s="73"/>
      <c r="F845" s="590"/>
      <c r="G845" s="591"/>
      <c r="H845" s="988"/>
      <c r="I845" s="73"/>
      <c r="J845" s="73"/>
      <c r="K845" s="74"/>
      <c r="L845" s="74"/>
      <c r="M845" s="989"/>
      <c r="N845" s="74"/>
      <c r="O845" s="74"/>
      <c r="P845" s="74"/>
      <c r="Q845" s="74"/>
      <c r="R845" s="74"/>
      <c r="S845" s="73"/>
      <c r="T845" s="73"/>
      <c r="U845" s="73"/>
      <c r="V845" s="1144"/>
      <c r="W845" s="73"/>
      <c r="X845" s="73"/>
      <c r="Y845" s="73"/>
      <c r="Z845" s="73"/>
      <c r="AA845" s="73"/>
      <c r="AB845" s="73"/>
    </row>
    <row r="846" spans="1:28" ht="15.75" customHeight="1">
      <c r="A846" s="73"/>
      <c r="B846" s="73"/>
      <c r="C846" s="73"/>
      <c r="D846" s="73"/>
      <c r="E846" s="73"/>
      <c r="F846" s="590"/>
      <c r="G846" s="591"/>
      <c r="H846" s="988"/>
      <c r="I846" s="73"/>
      <c r="J846" s="73"/>
      <c r="K846" s="74"/>
      <c r="L846" s="74"/>
      <c r="M846" s="989"/>
      <c r="N846" s="74"/>
      <c r="O846" s="74"/>
      <c r="P846" s="74"/>
      <c r="Q846" s="74"/>
      <c r="R846" s="74"/>
      <c r="S846" s="73"/>
      <c r="T846" s="73"/>
      <c r="U846" s="73"/>
      <c r="V846" s="1144"/>
      <c r="W846" s="73"/>
      <c r="X846" s="73"/>
      <c r="Y846" s="73"/>
      <c r="Z846" s="73"/>
      <c r="AA846" s="73"/>
      <c r="AB846" s="73"/>
    </row>
    <row r="847" spans="1:28" ht="15.75" customHeight="1">
      <c r="A847" s="73"/>
      <c r="B847" s="73"/>
      <c r="C847" s="73"/>
      <c r="D847" s="73"/>
      <c r="E847" s="73"/>
      <c r="F847" s="590"/>
      <c r="G847" s="591"/>
      <c r="H847" s="988"/>
      <c r="I847" s="73"/>
      <c r="J847" s="73"/>
      <c r="K847" s="74"/>
      <c r="L847" s="74"/>
      <c r="M847" s="989"/>
      <c r="N847" s="74"/>
      <c r="O847" s="74"/>
      <c r="P847" s="74"/>
      <c r="Q847" s="74"/>
      <c r="R847" s="74"/>
      <c r="S847" s="73"/>
      <c r="T847" s="73"/>
      <c r="U847" s="73"/>
      <c r="V847" s="1144"/>
      <c r="W847" s="73"/>
      <c r="X847" s="73"/>
      <c r="Y847" s="73"/>
      <c r="Z847" s="73"/>
      <c r="AA847" s="73"/>
      <c r="AB847" s="73"/>
    </row>
    <row r="848" spans="1:28" ht="15.75" customHeight="1">
      <c r="A848" s="73"/>
      <c r="B848" s="73"/>
      <c r="C848" s="73"/>
      <c r="D848" s="73"/>
      <c r="E848" s="73"/>
      <c r="F848" s="590"/>
      <c r="G848" s="591"/>
      <c r="H848" s="988"/>
      <c r="I848" s="73"/>
      <c r="J848" s="73"/>
      <c r="K848" s="74"/>
      <c r="L848" s="74"/>
      <c r="M848" s="989"/>
      <c r="N848" s="74"/>
      <c r="O848" s="74"/>
      <c r="P848" s="74"/>
      <c r="Q848" s="74"/>
      <c r="R848" s="74"/>
      <c r="S848" s="73"/>
      <c r="T848" s="73"/>
      <c r="U848" s="73"/>
      <c r="V848" s="1144"/>
      <c r="W848" s="73"/>
      <c r="X848" s="73"/>
      <c r="Y848" s="73"/>
      <c r="Z848" s="73"/>
      <c r="AA848" s="73"/>
      <c r="AB848" s="73"/>
    </row>
    <row r="849" spans="1:28" ht="15.75" customHeight="1">
      <c r="A849" s="73"/>
      <c r="B849" s="73"/>
      <c r="C849" s="73"/>
      <c r="D849" s="73"/>
      <c r="E849" s="73"/>
      <c r="F849" s="590"/>
      <c r="G849" s="591"/>
      <c r="H849" s="988"/>
      <c r="I849" s="73"/>
      <c r="J849" s="73"/>
      <c r="K849" s="74"/>
      <c r="L849" s="74"/>
      <c r="M849" s="989"/>
      <c r="N849" s="74"/>
      <c r="O849" s="74"/>
      <c r="P849" s="74"/>
      <c r="Q849" s="74"/>
      <c r="R849" s="74"/>
      <c r="S849" s="73"/>
      <c r="T849" s="73"/>
      <c r="U849" s="73"/>
      <c r="V849" s="1144"/>
      <c r="W849" s="73"/>
      <c r="X849" s="73"/>
      <c r="Y849" s="73"/>
      <c r="Z849" s="73"/>
      <c r="AA849" s="73"/>
      <c r="AB849" s="73"/>
    </row>
    <row r="850" spans="1:28" ht="15.75" customHeight="1">
      <c r="A850" s="73"/>
      <c r="B850" s="73"/>
      <c r="C850" s="73"/>
      <c r="D850" s="73"/>
      <c r="E850" s="73"/>
      <c r="F850" s="590"/>
      <c r="G850" s="591"/>
      <c r="H850" s="988"/>
      <c r="I850" s="73"/>
      <c r="J850" s="73"/>
      <c r="K850" s="74"/>
      <c r="L850" s="74"/>
      <c r="M850" s="989"/>
      <c r="N850" s="74"/>
      <c r="O850" s="74"/>
      <c r="P850" s="74"/>
      <c r="Q850" s="74"/>
      <c r="R850" s="74"/>
      <c r="S850" s="73"/>
      <c r="T850" s="73"/>
      <c r="U850" s="73"/>
      <c r="V850" s="1144"/>
      <c r="W850" s="73"/>
      <c r="X850" s="73"/>
      <c r="Y850" s="73"/>
      <c r="Z850" s="73"/>
      <c r="AA850" s="73"/>
      <c r="AB850" s="73"/>
    </row>
    <row r="851" spans="1:28" ht="15.75" customHeight="1">
      <c r="A851" s="73"/>
      <c r="B851" s="73"/>
      <c r="C851" s="73"/>
      <c r="D851" s="73"/>
      <c r="E851" s="73"/>
      <c r="F851" s="590"/>
      <c r="G851" s="591"/>
      <c r="H851" s="988"/>
      <c r="I851" s="73"/>
      <c r="J851" s="73"/>
      <c r="K851" s="74"/>
      <c r="L851" s="74"/>
      <c r="M851" s="989"/>
      <c r="N851" s="74"/>
      <c r="O851" s="74"/>
      <c r="P851" s="74"/>
      <c r="Q851" s="74"/>
      <c r="R851" s="74"/>
      <c r="S851" s="73"/>
      <c r="T851" s="73"/>
      <c r="U851" s="73"/>
      <c r="V851" s="1144"/>
      <c r="W851" s="73"/>
      <c r="X851" s="73"/>
      <c r="Y851" s="73"/>
      <c r="Z851" s="73"/>
      <c r="AA851" s="73"/>
      <c r="AB851" s="73"/>
    </row>
    <row r="852" spans="1:28" ht="15.75" customHeight="1">
      <c r="A852" s="73"/>
      <c r="B852" s="73"/>
      <c r="C852" s="73"/>
      <c r="D852" s="73"/>
      <c r="E852" s="73"/>
      <c r="F852" s="590"/>
      <c r="G852" s="591"/>
      <c r="H852" s="988"/>
      <c r="I852" s="73"/>
      <c r="J852" s="73"/>
      <c r="K852" s="74"/>
      <c r="L852" s="74"/>
      <c r="M852" s="989"/>
      <c r="N852" s="74"/>
      <c r="O852" s="74"/>
      <c r="P852" s="74"/>
      <c r="Q852" s="74"/>
      <c r="R852" s="74"/>
      <c r="S852" s="73"/>
      <c r="T852" s="73"/>
      <c r="U852" s="73"/>
      <c r="V852" s="1144"/>
      <c r="W852" s="73"/>
      <c r="X852" s="73"/>
      <c r="Y852" s="73"/>
      <c r="Z852" s="73"/>
      <c r="AA852" s="73"/>
      <c r="AB852" s="73"/>
    </row>
    <row r="853" spans="1:28" ht="15.75" customHeight="1">
      <c r="A853" s="73"/>
      <c r="B853" s="73"/>
      <c r="C853" s="73"/>
      <c r="D853" s="73"/>
      <c r="E853" s="73"/>
      <c r="F853" s="590"/>
      <c r="G853" s="591"/>
      <c r="H853" s="988"/>
      <c r="I853" s="73"/>
      <c r="J853" s="73"/>
      <c r="K853" s="74"/>
      <c r="L853" s="74"/>
      <c r="M853" s="989"/>
      <c r="N853" s="74"/>
      <c r="O853" s="74"/>
      <c r="P853" s="74"/>
      <c r="Q853" s="74"/>
      <c r="R853" s="74"/>
      <c r="S853" s="73"/>
      <c r="T853" s="73"/>
      <c r="U853" s="73"/>
      <c r="V853" s="1144"/>
      <c r="W853" s="73"/>
      <c r="X853" s="73"/>
      <c r="Y853" s="73"/>
      <c r="Z853" s="73"/>
      <c r="AA853" s="73"/>
      <c r="AB853" s="73"/>
    </row>
    <row r="854" spans="1:28" ht="15.75" customHeight="1">
      <c r="A854" s="73"/>
      <c r="B854" s="73"/>
      <c r="C854" s="73"/>
      <c r="D854" s="73"/>
      <c r="E854" s="73"/>
      <c r="F854" s="590"/>
      <c r="G854" s="591"/>
      <c r="H854" s="988"/>
      <c r="I854" s="73"/>
      <c r="J854" s="73"/>
      <c r="K854" s="74"/>
      <c r="L854" s="74"/>
      <c r="M854" s="989"/>
      <c r="N854" s="74"/>
      <c r="O854" s="74"/>
      <c r="P854" s="74"/>
      <c r="Q854" s="74"/>
      <c r="R854" s="74"/>
      <c r="S854" s="73"/>
      <c r="T854" s="73"/>
      <c r="U854" s="73"/>
      <c r="V854" s="1144"/>
      <c r="W854" s="73"/>
      <c r="X854" s="73"/>
      <c r="Y854" s="73"/>
      <c r="Z854" s="73"/>
      <c r="AA854" s="73"/>
      <c r="AB854" s="73"/>
    </row>
    <row r="855" spans="1:28" ht="15.75" customHeight="1">
      <c r="A855" s="73"/>
      <c r="B855" s="73"/>
      <c r="C855" s="73"/>
      <c r="D855" s="73"/>
      <c r="E855" s="73"/>
      <c r="F855" s="590"/>
      <c r="G855" s="591"/>
      <c r="H855" s="988"/>
      <c r="I855" s="73"/>
      <c r="J855" s="73"/>
      <c r="K855" s="74"/>
      <c r="L855" s="74"/>
      <c r="M855" s="989"/>
      <c r="N855" s="74"/>
      <c r="O855" s="74"/>
      <c r="P855" s="74"/>
      <c r="Q855" s="74"/>
      <c r="R855" s="74"/>
      <c r="S855" s="73"/>
      <c r="T855" s="73"/>
      <c r="U855" s="73"/>
      <c r="V855" s="1144"/>
      <c r="W855" s="73"/>
      <c r="X855" s="73"/>
      <c r="Y855" s="73"/>
      <c r="Z855" s="73"/>
      <c r="AA855" s="73"/>
      <c r="AB855" s="73"/>
    </row>
    <row r="856" spans="1:28" ht="15.75" customHeight="1">
      <c r="A856" s="73"/>
      <c r="B856" s="73"/>
      <c r="C856" s="73"/>
      <c r="D856" s="73"/>
      <c r="E856" s="73"/>
      <c r="F856" s="590"/>
      <c r="G856" s="591"/>
      <c r="H856" s="988"/>
      <c r="I856" s="73"/>
      <c r="J856" s="73"/>
      <c r="K856" s="74"/>
      <c r="L856" s="74"/>
      <c r="M856" s="989"/>
      <c r="N856" s="74"/>
      <c r="O856" s="74"/>
      <c r="P856" s="74"/>
      <c r="Q856" s="74"/>
      <c r="R856" s="74"/>
      <c r="S856" s="73"/>
      <c r="T856" s="73"/>
      <c r="U856" s="73"/>
      <c r="V856" s="1144"/>
      <c r="W856" s="73"/>
      <c r="X856" s="73"/>
      <c r="Y856" s="73"/>
      <c r="Z856" s="73"/>
      <c r="AA856" s="73"/>
      <c r="AB856" s="73"/>
    </row>
    <row r="857" spans="1:28" ht="15.75" customHeight="1">
      <c r="A857" s="73"/>
      <c r="B857" s="73"/>
      <c r="C857" s="73"/>
      <c r="D857" s="73"/>
      <c r="E857" s="73"/>
      <c r="F857" s="590"/>
      <c r="G857" s="591"/>
      <c r="H857" s="988"/>
      <c r="I857" s="73"/>
      <c r="J857" s="73"/>
      <c r="K857" s="74"/>
      <c r="L857" s="74"/>
      <c r="M857" s="989"/>
      <c r="N857" s="74"/>
      <c r="O857" s="74"/>
      <c r="P857" s="74"/>
      <c r="Q857" s="74"/>
      <c r="R857" s="74"/>
      <c r="S857" s="73"/>
      <c r="T857" s="73"/>
      <c r="U857" s="73"/>
      <c r="V857" s="1144"/>
      <c r="W857" s="73"/>
      <c r="X857" s="73"/>
      <c r="Y857" s="73"/>
      <c r="Z857" s="73"/>
      <c r="AA857" s="73"/>
      <c r="AB857" s="73"/>
    </row>
    <row r="858" spans="1:28" ht="15.75" customHeight="1">
      <c r="A858" s="73"/>
      <c r="B858" s="73"/>
      <c r="C858" s="73"/>
      <c r="D858" s="73"/>
      <c r="E858" s="73"/>
      <c r="F858" s="590"/>
      <c r="G858" s="591"/>
      <c r="H858" s="988"/>
      <c r="I858" s="73"/>
      <c r="J858" s="73"/>
      <c r="K858" s="74"/>
      <c r="L858" s="74"/>
      <c r="M858" s="989"/>
      <c r="N858" s="74"/>
      <c r="O858" s="74"/>
      <c r="P858" s="74"/>
      <c r="Q858" s="74"/>
      <c r="R858" s="74"/>
      <c r="S858" s="73"/>
      <c r="T858" s="73"/>
      <c r="U858" s="73"/>
      <c r="V858" s="1144"/>
      <c r="W858" s="73"/>
      <c r="X858" s="73"/>
      <c r="Y858" s="73"/>
      <c r="Z858" s="73"/>
      <c r="AA858" s="73"/>
      <c r="AB858" s="73"/>
    </row>
    <row r="859" spans="1:28" ht="15.75" customHeight="1">
      <c r="A859" s="73"/>
      <c r="B859" s="73"/>
      <c r="C859" s="73"/>
      <c r="D859" s="73"/>
      <c r="E859" s="73"/>
      <c r="F859" s="590"/>
      <c r="G859" s="591"/>
      <c r="H859" s="988"/>
      <c r="I859" s="73"/>
      <c r="J859" s="73"/>
      <c r="K859" s="74"/>
      <c r="L859" s="74"/>
      <c r="M859" s="989"/>
      <c r="N859" s="74"/>
      <c r="O859" s="74"/>
      <c r="P859" s="74"/>
      <c r="Q859" s="74"/>
      <c r="R859" s="74"/>
      <c r="S859" s="73"/>
      <c r="T859" s="73"/>
      <c r="U859" s="73"/>
      <c r="V859" s="1144"/>
      <c r="W859" s="73"/>
      <c r="X859" s="73"/>
      <c r="Y859" s="73"/>
      <c r="Z859" s="73"/>
      <c r="AA859" s="73"/>
      <c r="AB859" s="73"/>
    </row>
    <row r="860" spans="1:28" ht="15.75" customHeight="1">
      <c r="A860" s="73"/>
      <c r="B860" s="73"/>
      <c r="C860" s="73"/>
      <c r="D860" s="73"/>
      <c r="E860" s="73"/>
      <c r="F860" s="590"/>
      <c r="G860" s="591"/>
      <c r="H860" s="988"/>
      <c r="I860" s="73"/>
      <c r="J860" s="73"/>
      <c r="K860" s="74"/>
      <c r="L860" s="74"/>
      <c r="M860" s="989"/>
      <c r="N860" s="74"/>
      <c r="O860" s="74"/>
      <c r="P860" s="74"/>
      <c r="Q860" s="74"/>
      <c r="R860" s="74"/>
      <c r="S860" s="73"/>
      <c r="T860" s="73"/>
      <c r="U860" s="73"/>
      <c r="V860" s="1144"/>
      <c r="W860" s="73"/>
      <c r="X860" s="73"/>
      <c r="Y860" s="73"/>
      <c r="Z860" s="73"/>
      <c r="AA860" s="73"/>
      <c r="AB860" s="73"/>
    </row>
    <row r="861" spans="1:28" ht="15.75" customHeight="1">
      <c r="A861" s="73"/>
      <c r="B861" s="73"/>
      <c r="C861" s="73"/>
      <c r="D861" s="73"/>
      <c r="E861" s="73"/>
      <c r="F861" s="590"/>
      <c r="G861" s="591"/>
      <c r="H861" s="988"/>
      <c r="I861" s="73"/>
      <c r="J861" s="73"/>
      <c r="K861" s="74"/>
      <c r="L861" s="74"/>
      <c r="M861" s="989"/>
      <c r="N861" s="74"/>
      <c r="O861" s="74"/>
      <c r="P861" s="74"/>
      <c r="Q861" s="74"/>
      <c r="R861" s="74"/>
      <c r="S861" s="73"/>
      <c r="T861" s="73"/>
      <c r="U861" s="73"/>
      <c r="V861" s="1144"/>
      <c r="W861" s="73"/>
      <c r="X861" s="73"/>
      <c r="Y861" s="73"/>
      <c r="Z861" s="73"/>
      <c r="AA861" s="73"/>
      <c r="AB861" s="73"/>
    </row>
    <row r="862" spans="1:28" ht="15.75" customHeight="1">
      <c r="A862" s="73"/>
      <c r="B862" s="73"/>
      <c r="C862" s="73"/>
      <c r="D862" s="73"/>
      <c r="E862" s="73"/>
      <c r="F862" s="590"/>
      <c r="G862" s="591"/>
      <c r="H862" s="988"/>
      <c r="I862" s="73"/>
      <c r="J862" s="73"/>
      <c r="K862" s="74"/>
      <c r="L862" s="74"/>
      <c r="M862" s="989"/>
      <c r="N862" s="74"/>
      <c r="O862" s="74"/>
      <c r="P862" s="74"/>
      <c r="Q862" s="74"/>
      <c r="R862" s="74"/>
      <c r="S862" s="73"/>
      <c r="T862" s="73"/>
      <c r="U862" s="73"/>
      <c r="V862" s="1144"/>
      <c r="W862" s="73"/>
      <c r="X862" s="73"/>
      <c r="Y862" s="73"/>
      <c r="Z862" s="73"/>
      <c r="AA862" s="73"/>
      <c r="AB862" s="73"/>
    </row>
    <row r="863" spans="1:28" ht="15.75" customHeight="1">
      <c r="A863" s="73"/>
      <c r="B863" s="73"/>
      <c r="C863" s="73"/>
      <c r="D863" s="73"/>
      <c r="E863" s="73"/>
      <c r="F863" s="590"/>
      <c r="G863" s="591"/>
      <c r="H863" s="988"/>
      <c r="I863" s="73"/>
      <c r="J863" s="73"/>
      <c r="K863" s="74"/>
      <c r="L863" s="74"/>
      <c r="M863" s="989"/>
      <c r="N863" s="74"/>
      <c r="O863" s="74"/>
      <c r="P863" s="74"/>
      <c r="Q863" s="74"/>
      <c r="R863" s="74"/>
      <c r="S863" s="73"/>
      <c r="T863" s="73"/>
      <c r="U863" s="73"/>
      <c r="V863" s="1144"/>
      <c r="W863" s="73"/>
      <c r="X863" s="73"/>
      <c r="Y863" s="73"/>
      <c r="Z863" s="73"/>
      <c r="AA863" s="73"/>
      <c r="AB863" s="73"/>
    </row>
    <row r="864" spans="1:28" ht="15.75" customHeight="1">
      <c r="A864" s="73"/>
      <c r="B864" s="73"/>
      <c r="C864" s="73"/>
      <c r="D864" s="73"/>
      <c r="E864" s="73"/>
      <c r="F864" s="590"/>
      <c r="G864" s="591"/>
      <c r="H864" s="988"/>
      <c r="I864" s="73"/>
      <c r="J864" s="73"/>
      <c r="K864" s="74"/>
      <c r="L864" s="74"/>
      <c r="M864" s="989"/>
      <c r="N864" s="74"/>
      <c r="O864" s="74"/>
      <c r="P864" s="74"/>
      <c r="Q864" s="74"/>
      <c r="R864" s="74"/>
      <c r="S864" s="73"/>
      <c r="T864" s="73"/>
      <c r="U864" s="73"/>
      <c r="V864" s="1144"/>
      <c r="W864" s="73"/>
      <c r="X864" s="73"/>
      <c r="Y864" s="73"/>
      <c r="Z864" s="73"/>
      <c r="AA864" s="73"/>
      <c r="AB864" s="73"/>
    </row>
    <row r="865" spans="1:28" ht="15.75" customHeight="1">
      <c r="A865" s="73"/>
      <c r="B865" s="73"/>
      <c r="C865" s="73"/>
      <c r="D865" s="73"/>
      <c r="E865" s="73"/>
      <c r="F865" s="590"/>
      <c r="G865" s="591"/>
      <c r="H865" s="988"/>
      <c r="I865" s="73"/>
      <c r="J865" s="73"/>
      <c r="K865" s="74"/>
      <c r="L865" s="74"/>
      <c r="M865" s="989"/>
      <c r="N865" s="74"/>
      <c r="O865" s="74"/>
      <c r="P865" s="74"/>
      <c r="Q865" s="74"/>
      <c r="R865" s="74"/>
      <c r="S865" s="73"/>
      <c r="T865" s="73"/>
      <c r="U865" s="73"/>
      <c r="V865" s="1144"/>
      <c r="W865" s="73"/>
      <c r="X865" s="73"/>
      <c r="Y865" s="73"/>
      <c r="Z865" s="73"/>
      <c r="AA865" s="73"/>
      <c r="AB865" s="73"/>
    </row>
    <row r="866" spans="1:28" ht="15.75" customHeight="1">
      <c r="A866" s="73"/>
      <c r="B866" s="73"/>
      <c r="C866" s="73"/>
      <c r="D866" s="73"/>
      <c r="E866" s="73"/>
      <c r="F866" s="590"/>
      <c r="G866" s="591"/>
      <c r="H866" s="988"/>
      <c r="I866" s="73"/>
      <c r="J866" s="73"/>
      <c r="K866" s="74"/>
      <c r="L866" s="74"/>
      <c r="M866" s="989"/>
      <c r="N866" s="74"/>
      <c r="O866" s="74"/>
      <c r="P866" s="74"/>
      <c r="Q866" s="74"/>
      <c r="R866" s="74"/>
      <c r="S866" s="73"/>
      <c r="T866" s="73"/>
      <c r="U866" s="73"/>
      <c r="V866" s="1144"/>
      <c r="W866" s="73"/>
      <c r="X866" s="73"/>
      <c r="Y866" s="73"/>
      <c r="Z866" s="73"/>
      <c r="AA866" s="73"/>
      <c r="AB866" s="73"/>
    </row>
    <row r="867" spans="1:28" ht="15.75" customHeight="1">
      <c r="A867" s="73"/>
      <c r="B867" s="73"/>
      <c r="C867" s="73"/>
      <c r="D867" s="73"/>
      <c r="E867" s="73"/>
      <c r="F867" s="590"/>
      <c r="G867" s="591"/>
      <c r="H867" s="988"/>
      <c r="I867" s="73"/>
      <c r="J867" s="73"/>
      <c r="K867" s="74"/>
      <c r="L867" s="74"/>
      <c r="M867" s="989"/>
      <c r="N867" s="74"/>
      <c r="O867" s="74"/>
      <c r="P867" s="74"/>
      <c r="Q867" s="74"/>
      <c r="R867" s="74"/>
      <c r="S867" s="73"/>
      <c r="T867" s="73"/>
      <c r="U867" s="73"/>
      <c r="V867" s="1144"/>
      <c r="W867" s="73"/>
      <c r="X867" s="73"/>
      <c r="Y867" s="73"/>
      <c r="Z867" s="73"/>
      <c r="AA867" s="73"/>
      <c r="AB867" s="73"/>
    </row>
    <row r="868" spans="1:28" ht="15.75" customHeight="1">
      <c r="A868" s="73"/>
      <c r="B868" s="73"/>
      <c r="C868" s="73"/>
      <c r="D868" s="73"/>
      <c r="E868" s="73"/>
      <c r="F868" s="590"/>
      <c r="G868" s="591"/>
      <c r="H868" s="988"/>
      <c r="I868" s="73"/>
      <c r="J868" s="73"/>
      <c r="K868" s="74"/>
      <c r="L868" s="74"/>
      <c r="M868" s="989"/>
      <c r="N868" s="74"/>
      <c r="O868" s="74"/>
      <c r="P868" s="74"/>
      <c r="Q868" s="74"/>
      <c r="R868" s="74"/>
      <c r="S868" s="73"/>
      <c r="T868" s="73"/>
      <c r="U868" s="73"/>
      <c r="V868" s="1144"/>
      <c r="W868" s="73"/>
      <c r="X868" s="73"/>
      <c r="Y868" s="73"/>
      <c r="Z868" s="73"/>
      <c r="AA868" s="73"/>
      <c r="AB868" s="73"/>
    </row>
    <row r="869" spans="1:28" ht="15.75" customHeight="1">
      <c r="A869" s="73"/>
      <c r="B869" s="73"/>
      <c r="C869" s="73"/>
      <c r="D869" s="73"/>
      <c r="E869" s="73"/>
      <c r="F869" s="590"/>
      <c r="G869" s="591"/>
      <c r="H869" s="988"/>
      <c r="I869" s="73"/>
      <c r="J869" s="73"/>
      <c r="K869" s="74"/>
      <c r="L869" s="74"/>
      <c r="M869" s="989"/>
      <c r="N869" s="74"/>
      <c r="O869" s="74"/>
      <c r="P869" s="74"/>
      <c r="Q869" s="74"/>
      <c r="R869" s="74"/>
      <c r="S869" s="73"/>
      <c r="T869" s="73"/>
      <c r="U869" s="73"/>
      <c r="V869" s="1144"/>
      <c r="W869" s="73"/>
      <c r="X869" s="73"/>
      <c r="Y869" s="73"/>
      <c r="Z869" s="73"/>
      <c r="AA869" s="73"/>
      <c r="AB869" s="73"/>
    </row>
    <row r="870" spans="1:28" ht="15.75" customHeight="1">
      <c r="A870" s="73"/>
      <c r="B870" s="73"/>
      <c r="C870" s="73"/>
      <c r="D870" s="73"/>
      <c r="E870" s="73"/>
      <c r="F870" s="590"/>
      <c r="G870" s="591"/>
      <c r="H870" s="988"/>
      <c r="I870" s="73"/>
      <c r="J870" s="73"/>
      <c r="K870" s="74"/>
      <c r="L870" s="74"/>
      <c r="M870" s="989"/>
      <c r="N870" s="74"/>
      <c r="O870" s="74"/>
      <c r="P870" s="74"/>
      <c r="Q870" s="74"/>
      <c r="R870" s="74"/>
      <c r="S870" s="73"/>
      <c r="T870" s="73"/>
      <c r="U870" s="73"/>
      <c r="V870" s="1144"/>
      <c r="W870" s="73"/>
      <c r="X870" s="73"/>
      <c r="Y870" s="73"/>
      <c r="Z870" s="73"/>
      <c r="AA870" s="73"/>
      <c r="AB870" s="73"/>
    </row>
    <row r="871" spans="1:28" ht="15.75" customHeight="1">
      <c r="A871" s="73"/>
      <c r="B871" s="73"/>
      <c r="C871" s="73"/>
      <c r="D871" s="73"/>
      <c r="E871" s="73"/>
      <c r="F871" s="590"/>
      <c r="G871" s="591"/>
      <c r="H871" s="988"/>
      <c r="I871" s="73"/>
      <c r="J871" s="73"/>
      <c r="K871" s="74"/>
      <c r="L871" s="74"/>
      <c r="M871" s="989"/>
      <c r="N871" s="74"/>
      <c r="O871" s="74"/>
      <c r="P871" s="74"/>
      <c r="Q871" s="74"/>
      <c r="R871" s="74"/>
      <c r="S871" s="73"/>
      <c r="T871" s="73"/>
      <c r="U871" s="73"/>
      <c r="V871" s="1144"/>
      <c r="W871" s="73"/>
      <c r="X871" s="73"/>
      <c r="Y871" s="73"/>
      <c r="Z871" s="73"/>
      <c r="AA871" s="73"/>
      <c r="AB871" s="73"/>
    </row>
    <row r="872" spans="1:28" ht="15.75" customHeight="1">
      <c r="A872" s="73"/>
      <c r="B872" s="73"/>
      <c r="C872" s="73"/>
      <c r="D872" s="73"/>
      <c r="E872" s="73"/>
      <c r="F872" s="590"/>
      <c r="G872" s="591"/>
      <c r="H872" s="988"/>
      <c r="I872" s="73"/>
      <c r="J872" s="73"/>
      <c r="K872" s="74"/>
      <c r="L872" s="74"/>
      <c r="M872" s="989"/>
      <c r="N872" s="74"/>
      <c r="O872" s="74"/>
      <c r="P872" s="74"/>
      <c r="Q872" s="74"/>
      <c r="R872" s="74"/>
      <c r="S872" s="73"/>
      <c r="T872" s="73"/>
      <c r="U872" s="73"/>
      <c r="V872" s="1144"/>
      <c r="W872" s="73"/>
      <c r="X872" s="73"/>
      <c r="Y872" s="73"/>
      <c r="Z872" s="73"/>
      <c r="AA872" s="73"/>
      <c r="AB872" s="73"/>
    </row>
    <row r="873" spans="1:28" ht="15.75" customHeight="1">
      <c r="A873" s="73"/>
      <c r="B873" s="73"/>
      <c r="C873" s="73"/>
      <c r="D873" s="73"/>
      <c r="E873" s="73"/>
      <c r="F873" s="590"/>
      <c r="G873" s="591"/>
      <c r="H873" s="988"/>
      <c r="I873" s="73"/>
      <c r="J873" s="73"/>
      <c r="K873" s="74"/>
      <c r="L873" s="74"/>
      <c r="M873" s="989"/>
      <c r="N873" s="74"/>
      <c r="O873" s="74"/>
      <c r="P873" s="74"/>
      <c r="Q873" s="74"/>
      <c r="R873" s="74"/>
      <c r="S873" s="73"/>
      <c r="T873" s="73"/>
      <c r="U873" s="73"/>
      <c r="V873" s="1144"/>
      <c r="W873" s="73"/>
      <c r="X873" s="73"/>
      <c r="Y873" s="73"/>
      <c r="Z873" s="73"/>
      <c r="AA873" s="73"/>
      <c r="AB873" s="73"/>
    </row>
    <row r="874" spans="1:28" ht="15.75" customHeight="1">
      <c r="A874" s="73"/>
      <c r="B874" s="73"/>
      <c r="C874" s="73"/>
      <c r="D874" s="73"/>
      <c r="E874" s="73"/>
      <c r="F874" s="590"/>
      <c r="G874" s="591"/>
      <c r="H874" s="988"/>
      <c r="I874" s="73"/>
      <c r="J874" s="73"/>
      <c r="K874" s="74"/>
      <c r="L874" s="74"/>
      <c r="M874" s="989"/>
      <c r="N874" s="74"/>
      <c r="O874" s="74"/>
      <c r="P874" s="74"/>
      <c r="Q874" s="74"/>
      <c r="R874" s="74"/>
      <c r="S874" s="73"/>
      <c r="T874" s="73"/>
      <c r="U874" s="73"/>
      <c r="V874" s="1144"/>
      <c r="W874" s="73"/>
      <c r="X874" s="73"/>
      <c r="Y874" s="73"/>
      <c r="Z874" s="73"/>
      <c r="AA874" s="73"/>
      <c r="AB874" s="73"/>
    </row>
    <row r="875" spans="1:28" ht="15.75" customHeight="1">
      <c r="A875" s="73"/>
      <c r="B875" s="73"/>
      <c r="C875" s="73"/>
      <c r="D875" s="73"/>
      <c r="E875" s="73"/>
      <c r="F875" s="590"/>
      <c r="G875" s="591"/>
      <c r="H875" s="988"/>
      <c r="I875" s="73"/>
      <c r="J875" s="73"/>
      <c r="K875" s="74"/>
      <c r="L875" s="74"/>
      <c r="M875" s="989"/>
      <c r="N875" s="74"/>
      <c r="O875" s="74"/>
      <c r="P875" s="74"/>
      <c r="Q875" s="74"/>
      <c r="R875" s="74"/>
      <c r="S875" s="73"/>
      <c r="T875" s="73"/>
      <c r="U875" s="73"/>
      <c r="V875" s="1144"/>
      <c r="W875" s="73"/>
      <c r="X875" s="73"/>
      <c r="Y875" s="73"/>
      <c r="Z875" s="73"/>
      <c r="AA875" s="73"/>
      <c r="AB875" s="73"/>
    </row>
    <row r="876" spans="1:28" ht="15.75" customHeight="1">
      <c r="A876" s="73"/>
      <c r="B876" s="73"/>
      <c r="C876" s="73"/>
      <c r="D876" s="73"/>
      <c r="E876" s="73"/>
      <c r="F876" s="590"/>
      <c r="G876" s="591"/>
      <c r="H876" s="988"/>
      <c r="I876" s="73"/>
      <c r="J876" s="73"/>
      <c r="K876" s="74"/>
      <c r="L876" s="74"/>
      <c r="M876" s="989"/>
      <c r="N876" s="74"/>
      <c r="O876" s="74"/>
      <c r="P876" s="74"/>
      <c r="Q876" s="74"/>
      <c r="R876" s="74"/>
      <c r="S876" s="73"/>
      <c r="T876" s="73"/>
      <c r="U876" s="73"/>
      <c r="V876" s="1144"/>
      <c r="W876" s="73"/>
      <c r="X876" s="73"/>
      <c r="Y876" s="73"/>
      <c r="Z876" s="73"/>
      <c r="AA876" s="73"/>
      <c r="AB876" s="73"/>
    </row>
    <row r="877" spans="1:28" ht="15.75" customHeight="1">
      <c r="A877" s="73"/>
      <c r="B877" s="73"/>
      <c r="C877" s="73"/>
      <c r="D877" s="73"/>
      <c r="E877" s="73"/>
      <c r="F877" s="590"/>
      <c r="G877" s="591"/>
      <c r="H877" s="988"/>
      <c r="I877" s="73"/>
      <c r="J877" s="73"/>
      <c r="K877" s="74"/>
      <c r="L877" s="74"/>
      <c r="M877" s="989"/>
      <c r="N877" s="74"/>
      <c r="O877" s="74"/>
      <c r="P877" s="74"/>
      <c r="Q877" s="74"/>
      <c r="R877" s="74"/>
      <c r="S877" s="73"/>
      <c r="T877" s="73"/>
      <c r="U877" s="73"/>
      <c r="V877" s="1144"/>
      <c r="W877" s="73"/>
      <c r="X877" s="73"/>
      <c r="Y877" s="73"/>
      <c r="Z877" s="73"/>
      <c r="AA877" s="73"/>
      <c r="AB877" s="73"/>
    </row>
    <row r="878" spans="1:28" ht="15.75" customHeight="1">
      <c r="A878" s="73"/>
      <c r="B878" s="73"/>
      <c r="C878" s="73"/>
      <c r="D878" s="73"/>
      <c r="E878" s="73"/>
      <c r="F878" s="590"/>
      <c r="G878" s="591"/>
      <c r="H878" s="988"/>
      <c r="I878" s="73"/>
      <c r="J878" s="73"/>
      <c r="K878" s="74"/>
      <c r="L878" s="74"/>
      <c r="M878" s="989"/>
      <c r="N878" s="74"/>
      <c r="O878" s="74"/>
      <c r="P878" s="74"/>
      <c r="Q878" s="74"/>
      <c r="R878" s="74"/>
      <c r="S878" s="73"/>
      <c r="T878" s="73"/>
      <c r="U878" s="73"/>
      <c r="V878" s="1144"/>
      <c r="W878" s="73"/>
      <c r="X878" s="73"/>
      <c r="Y878" s="73"/>
      <c r="Z878" s="73"/>
      <c r="AA878" s="73"/>
      <c r="AB878" s="73"/>
    </row>
    <row r="879" spans="1:28" ht="15.75" customHeight="1">
      <c r="A879" s="73"/>
      <c r="B879" s="73"/>
      <c r="C879" s="73"/>
      <c r="D879" s="73"/>
      <c r="E879" s="73"/>
      <c r="F879" s="590"/>
      <c r="G879" s="591"/>
      <c r="H879" s="988"/>
      <c r="I879" s="73"/>
      <c r="J879" s="73"/>
      <c r="K879" s="74"/>
      <c r="L879" s="74"/>
      <c r="M879" s="989"/>
      <c r="N879" s="74"/>
      <c r="O879" s="74"/>
      <c r="P879" s="74"/>
      <c r="Q879" s="74"/>
      <c r="R879" s="74"/>
      <c r="S879" s="73"/>
      <c r="T879" s="73"/>
      <c r="U879" s="73"/>
      <c r="V879" s="1144"/>
      <c r="W879" s="73"/>
      <c r="X879" s="73"/>
      <c r="Y879" s="73"/>
      <c r="Z879" s="73"/>
      <c r="AA879" s="73"/>
      <c r="AB879" s="73"/>
    </row>
    <row r="880" spans="1:28" ht="15.75" customHeight="1">
      <c r="A880" s="73"/>
      <c r="B880" s="73"/>
      <c r="C880" s="73"/>
      <c r="D880" s="73"/>
      <c r="E880" s="73"/>
      <c r="F880" s="590"/>
      <c r="G880" s="591"/>
      <c r="H880" s="988"/>
      <c r="I880" s="73"/>
      <c r="J880" s="73"/>
      <c r="K880" s="74"/>
      <c r="L880" s="74"/>
      <c r="M880" s="989"/>
      <c r="N880" s="74"/>
      <c r="O880" s="74"/>
      <c r="P880" s="74"/>
      <c r="Q880" s="74"/>
      <c r="R880" s="74"/>
      <c r="S880" s="73"/>
      <c r="T880" s="73"/>
      <c r="U880" s="73"/>
      <c r="V880" s="1144"/>
      <c r="W880" s="73"/>
      <c r="X880" s="73"/>
      <c r="Y880" s="73"/>
      <c r="Z880" s="73"/>
      <c r="AA880" s="73"/>
      <c r="AB880" s="73"/>
    </row>
    <row r="881" spans="1:28" ht="15.75" customHeight="1">
      <c r="A881" s="73"/>
      <c r="B881" s="73"/>
      <c r="C881" s="73"/>
      <c r="D881" s="73"/>
      <c r="E881" s="73"/>
      <c r="F881" s="590"/>
      <c r="G881" s="591"/>
      <c r="H881" s="988"/>
      <c r="I881" s="73"/>
      <c r="J881" s="73"/>
      <c r="K881" s="74"/>
      <c r="L881" s="74"/>
      <c r="M881" s="989"/>
      <c r="N881" s="74"/>
      <c r="O881" s="74"/>
      <c r="P881" s="74"/>
      <c r="Q881" s="74"/>
      <c r="R881" s="74"/>
      <c r="S881" s="73"/>
      <c r="T881" s="73"/>
      <c r="U881" s="73"/>
      <c r="V881" s="1144"/>
      <c r="W881" s="73"/>
      <c r="X881" s="73"/>
      <c r="Y881" s="73"/>
      <c r="Z881" s="73"/>
      <c r="AA881" s="73"/>
      <c r="AB881" s="73"/>
    </row>
    <row r="882" spans="1:28" ht="15.75" customHeight="1">
      <c r="A882" s="73"/>
      <c r="B882" s="73"/>
      <c r="C882" s="73"/>
      <c r="D882" s="73"/>
      <c r="E882" s="73"/>
      <c r="F882" s="590"/>
      <c r="G882" s="591"/>
      <c r="H882" s="988"/>
      <c r="I882" s="73"/>
      <c r="J882" s="73"/>
      <c r="K882" s="74"/>
      <c r="L882" s="74"/>
      <c r="M882" s="989"/>
      <c r="N882" s="74"/>
      <c r="O882" s="74"/>
      <c r="P882" s="74"/>
      <c r="Q882" s="74"/>
      <c r="R882" s="74"/>
      <c r="S882" s="73"/>
      <c r="T882" s="73"/>
      <c r="U882" s="73"/>
      <c r="V882" s="1144"/>
      <c r="W882" s="73"/>
      <c r="X882" s="73"/>
      <c r="Y882" s="73"/>
      <c r="Z882" s="73"/>
      <c r="AA882" s="73"/>
      <c r="AB882" s="73"/>
    </row>
    <row r="883" spans="1:28" ht="15.75" customHeight="1">
      <c r="A883" s="73"/>
      <c r="B883" s="73"/>
      <c r="C883" s="73"/>
      <c r="D883" s="73"/>
      <c r="E883" s="73"/>
      <c r="F883" s="590"/>
      <c r="G883" s="591"/>
      <c r="H883" s="988"/>
      <c r="I883" s="73"/>
      <c r="J883" s="73"/>
      <c r="K883" s="74"/>
      <c r="L883" s="74"/>
      <c r="M883" s="989"/>
      <c r="N883" s="74"/>
      <c r="O883" s="74"/>
      <c r="P883" s="74"/>
      <c r="Q883" s="74"/>
      <c r="R883" s="74"/>
      <c r="S883" s="73"/>
      <c r="T883" s="73"/>
      <c r="U883" s="73"/>
      <c r="V883" s="1144"/>
      <c r="W883" s="73"/>
      <c r="X883" s="73"/>
      <c r="Y883" s="73"/>
      <c r="Z883" s="73"/>
      <c r="AA883" s="73"/>
      <c r="AB883" s="73"/>
    </row>
    <row r="884" spans="1:28" ht="15.75" customHeight="1">
      <c r="A884" s="73"/>
      <c r="B884" s="73"/>
      <c r="C884" s="73"/>
      <c r="D884" s="73"/>
      <c r="E884" s="73"/>
      <c r="F884" s="590"/>
      <c r="G884" s="591"/>
      <c r="H884" s="988"/>
      <c r="I884" s="73"/>
      <c r="J884" s="73"/>
      <c r="K884" s="74"/>
      <c r="L884" s="74"/>
      <c r="M884" s="989"/>
      <c r="N884" s="74"/>
      <c r="O884" s="74"/>
      <c r="P884" s="74"/>
      <c r="Q884" s="74"/>
      <c r="R884" s="74"/>
      <c r="S884" s="73"/>
      <c r="T884" s="73"/>
      <c r="U884" s="73"/>
      <c r="V884" s="1144"/>
      <c r="W884" s="73"/>
      <c r="X884" s="73"/>
      <c r="Y884" s="73"/>
      <c r="Z884" s="73"/>
      <c r="AA884" s="73"/>
      <c r="AB884" s="73"/>
    </row>
    <row r="885" spans="1:28" ht="15.75" customHeight="1">
      <c r="A885" s="73"/>
      <c r="B885" s="73"/>
      <c r="C885" s="73"/>
      <c r="D885" s="73"/>
      <c r="E885" s="73"/>
      <c r="F885" s="590"/>
      <c r="G885" s="591"/>
      <c r="H885" s="988"/>
      <c r="I885" s="73"/>
      <c r="J885" s="73"/>
      <c r="K885" s="74"/>
      <c r="L885" s="74"/>
      <c r="M885" s="989"/>
      <c r="N885" s="74"/>
      <c r="O885" s="74"/>
      <c r="P885" s="74"/>
      <c r="Q885" s="74"/>
      <c r="R885" s="74"/>
      <c r="S885" s="73"/>
      <c r="T885" s="73"/>
      <c r="U885" s="73"/>
      <c r="V885" s="1144"/>
      <c r="W885" s="73"/>
      <c r="X885" s="73"/>
      <c r="Y885" s="73"/>
      <c r="Z885" s="73"/>
      <c r="AA885" s="73"/>
      <c r="AB885" s="73"/>
    </row>
    <row r="886" spans="1:28" ht="15.75" customHeight="1">
      <c r="A886" s="73"/>
      <c r="B886" s="73"/>
      <c r="C886" s="73"/>
      <c r="D886" s="73"/>
      <c r="E886" s="73"/>
      <c r="F886" s="590"/>
      <c r="G886" s="591"/>
      <c r="H886" s="988"/>
      <c r="I886" s="73"/>
      <c r="J886" s="73"/>
      <c r="K886" s="74"/>
      <c r="L886" s="74"/>
      <c r="M886" s="989"/>
      <c r="N886" s="74"/>
      <c r="O886" s="74"/>
      <c r="P886" s="74"/>
      <c r="Q886" s="74"/>
      <c r="R886" s="74"/>
      <c r="S886" s="73"/>
      <c r="T886" s="73"/>
      <c r="U886" s="73"/>
      <c r="V886" s="1144"/>
      <c r="W886" s="73"/>
      <c r="X886" s="73"/>
      <c r="Y886" s="73"/>
      <c r="Z886" s="73"/>
      <c r="AA886" s="73"/>
      <c r="AB886" s="73"/>
    </row>
    <row r="887" spans="1:28" ht="15.75" customHeight="1">
      <c r="A887" s="73"/>
      <c r="B887" s="73"/>
      <c r="C887" s="73"/>
      <c r="D887" s="73"/>
      <c r="E887" s="73"/>
      <c r="F887" s="590"/>
      <c r="G887" s="591"/>
      <c r="H887" s="988"/>
      <c r="I887" s="73"/>
      <c r="J887" s="73"/>
      <c r="K887" s="74"/>
      <c r="L887" s="74"/>
      <c r="M887" s="989"/>
      <c r="N887" s="74"/>
      <c r="O887" s="74"/>
      <c r="P887" s="74"/>
      <c r="Q887" s="74"/>
      <c r="R887" s="74"/>
      <c r="S887" s="73"/>
      <c r="T887" s="73"/>
      <c r="U887" s="73"/>
      <c r="V887" s="1144"/>
      <c r="W887" s="73"/>
      <c r="X887" s="73"/>
      <c r="Y887" s="73"/>
      <c r="Z887" s="73"/>
      <c r="AA887" s="73"/>
      <c r="AB887" s="73"/>
    </row>
    <row r="888" spans="1:28" ht="15.75" customHeight="1">
      <c r="A888" s="73"/>
      <c r="B888" s="73"/>
      <c r="C888" s="73"/>
      <c r="D888" s="73"/>
      <c r="E888" s="73"/>
      <c r="F888" s="590"/>
      <c r="G888" s="591"/>
      <c r="H888" s="988"/>
      <c r="I888" s="73"/>
      <c r="J888" s="73"/>
      <c r="K888" s="74"/>
      <c r="L888" s="74"/>
      <c r="M888" s="989"/>
      <c r="N888" s="74"/>
      <c r="O888" s="74"/>
      <c r="P888" s="74"/>
      <c r="Q888" s="74"/>
      <c r="R888" s="74"/>
      <c r="S888" s="73"/>
      <c r="T888" s="73"/>
      <c r="U888" s="73"/>
      <c r="V888" s="1144"/>
      <c r="W888" s="73"/>
      <c r="X888" s="73"/>
      <c r="Y888" s="73"/>
      <c r="Z888" s="73"/>
      <c r="AA888" s="73"/>
      <c r="AB888" s="73"/>
    </row>
    <row r="889" spans="1:28" ht="15.75" customHeight="1">
      <c r="A889" s="73"/>
      <c r="B889" s="73"/>
      <c r="C889" s="73"/>
      <c r="D889" s="73"/>
      <c r="E889" s="73"/>
      <c r="F889" s="590"/>
      <c r="G889" s="591"/>
      <c r="H889" s="988"/>
      <c r="I889" s="73"/>
      <c r="J889" s="73"/>
      <c r="K889" s="74"/>
      <c r="L889" s="74"/>
      <c r="M889" s="989"/>
      <c r="N889" s="74"/>
      <c r="O889" s="74"/>
      <c r="P889" s="74"/>
      <c r="Q889" s="74"/>
      <c r="R889" s="74"/>
      <c r="S889" s="73"/>
      <c r="T889" s="73"/>
      <c r="U889" s="73"/>
      <c r="V889" s="1144"/>
      <c r="W889" s="73"/>
      <c r="X889" s="73"/>
      <c r="Y889" s="73"/>
      <c r="Z889" s="73"/>
      <c r="AA889" s="73"/>
      <c r="AB889" s="73"/>
    </row>
    <row r="890" spans="1:28" ht="15.75" customHeight="1">
      <c r="A890" s="73"/>
      <c r="B890" s="73"/>
      <c r="C890" s="73"/>
      <c r="D890" s="73"/>
      <c r="E890" s="73"/>
      <c r="F890" s="590"/>
      <c r="G890" s="591"/>
      <c r="H890" s="988"/>
      <c r="I890" s="73"/>
      <c r="J890" s="73"/>
      <c r="K890" s="74"/>
      <c r="L890" s="74"/>
      <c r="M890" s="989"/>
      <c r="N890" s="74"/>
      <c r="O890" s="74"/>
      <c r="P890" s="74"/>
      <c r="Q890" s="74"/>
      <c r="R890" s="74"/>
      <c r="S890" s="73"/>
      <c r="T890" s="73"/>
      <c r="U890" s="73"/>
      <c r="V890" s="1144"/>
      <c r="W890" s="73"/>
      <c r="X890" s="73"/>
      <c r="Y890" s="73"/>
      <c r="Z890" s="73"/>
      <c r="AA890" s="73"/>
      <c r="AB890" s="73"/>
    </row>
    <row r="891" spans="1:28" ht="15.75" customHeight="1">
      <c r="A891" s="73"/>
      <c r="B891" s="73"/>
      <c r="C891" s="73"/>
      <c r="D891" s="73"/>
      <c r="E891" s="73"/>
      <c r="F891" s="590"/>
      <c r="G891" s="591"/>
      <c r="H891" s="988"/>
      <c r="I891" s="73"/>
      <c r="J891" s="73"/>
      <c r="K891" s="74"/>
      <c r="L891" s="74"/>
      <c r="M891" s="989"/>
      <c r="N891" s="74"/>
      <c r="O891" s="74"/>
      <c r="P891" s="74"/>
      <c r="Q891" s="74"/>
      <c r="R891" s="74"/>
      <c r="S891" s="73"/>
      <c r="T891" s="73"/>
      <c r="U891" s="73"/>
      <c r="V891" s="1144"/>
      <c r="W891" s="73"/>
      <c r="X891" s="73"/>
      <c r="Y891" s="73"/>
      <c r="Z891" s="73"/>
      <c r="AA891" s="73"/>
      <c r="AB891" s="73"/>
    </row>
    <row r="892" spans="1:28" ht="15.75" customHeight="1">
      <c r="A892" s="73"/>
      <c r="B892" s="73"/>
      <c r="C892" s="73"/>
      <c r="D892" s="73"/>
      <c r="E892" s="73"/>
      <c r="F892" s="590"/>
      <c r="G892" s="591"/>
      <c r="H892" s="988"/>
      <c r="I892" s="73"/>
      <c r="J892" s="73"/>
      <c r="K892" s="74"/>
      <c r="L892" s="74"/>
      <c r="M892" s="989"/>
      <c r="N892" s="74"/>
      <c r="O892" s="74"/>
      <c r="P892" s="74"/>
      <c r="Q892" s="74"/>
      <c r="R892" s="74"/>
      <c r="S892" s="73"/>
      <c r="T892" s="73"/>
      <c r="U892" s="73"/>
      <c r="V892" s="1144"/>
      <c r="W892" s="73"/>
      <c r="X892" s="73"/>
      <c r="Y892" s="73"/>
      <c r="Z892" s="73"/>
      <c r="AA892" s="73"/>
      <c r="AB892" s="73"/>
    </row>
    <row r="893" spans="1:28" ht="15.75" customHeight="1">
      <c r="A893" s="73"/>
      <c r="B893" s="73"/>
      <c r="C893" s="73"/>
      <c r="D893" s="73"/>
      <c r="E893" s="73"/>
      <c r="F893" s="590"/>
      <c r="G893" s="591"/>
      <c r="H893" s="988"/>
      <c r="I893" s="73"/>
      <c r="J893" s="73"/>
      <c r="K893" s="74"/>
      <c r="L893" s="74"/>
      <c r="M893" s="989"/>
      <c r="N893" s="74"/>
      <c r="O893" s="74"/>
      <c r="P893" s="74"/>
      <c r="Q893" s="74"/>
      <c r="R893" s="74"/>
      <c r="S893" s="73"/>
      <c r="T893" s="73"/>
      <c r="U893" s="73"/>
      <c r="V893" s="1144"/>
      <c r="W893" s="73"/>
      <c r="X893" s="73"/>
      <c r="Y893" s="73"/>
      <c r="Z893" s="73"/>
      <c r="AA893" s="73"/>
      <c r="AB893" s="73"/>
    </row>
    <row r="894" spans="1:28" ht="15.75" customHeight="1">
      <c r="A894" s="73"/>
      <c r="B894" s="73"/>
      <c r="C894" s="73"/>
      <c r="D894" s="73"/>
      <c r="E894" s="73"/>
      <c r="F894" s="590"/>
      <c r="G894" s="591"/>
      <c r="H894" s="988"/>
      <c r="I894" s="73"/>
      <c r="J894" s="73"/>
      <c r="K894" s="74"/>
      <c r="L894" s="74"/>
      <c r="M894" s="989"/>
      <c r="N894" s="74"/>
      <c r="O894" s="74"/>
      <c r="P894" s="74"/>
      <c r="Q894" s="74"/>
      <c r="R894" s="74"/>
      <c r="S894" s="73"/>
      <c r="T894" s="73"/>
      <c r="U894" s="73"/>
      <c r="V894" s="1144"/>
      <c r="W894" s="73"/>
      <c r="X894" s="73"/>
      <c r="Y894" s="73"/>
      <c r="Z894" s="73"/>
      <c r="AA894" s="73"/>
      <c r="AB894" s="73"/>
    </row>
    <row r="895" spans="1:28" ht="15.75" customHeight="1">
      <c r="A895" s="73"/>
      <c r="B895" s="73"/>
      <c r="C895" s="73"/>
      <c r="D895" s="73"/>
      <c r="E895" s="73"/>
      <c r="F895" s="590"/>
      <c r="G895" s="591"/>
      <c r="H895" s="988"/>
      <c r="I895" s="73"/>
      <c r="J895" s="73"/>
      <c r="K895" s="74"/>
      <c r="L895" s="74"/>
      <c r="M895" s="989"/>
      <c r="N895" s="74"/>
      <c r="O895" s="74"/>
      <c r="P895" s="74"/>
      <c r="Q895" s="74"/>
      <c r="R895" s="74"/>
      <c r="S895" s="73"/>
      <c r="T895" s="73"/>
      <c r="U895" s="73"/>
      <c r="V895" s="1144"/>
      <c r="W895" s="73"/>
      <c r="X895" s="73"/>
      <c r="Y895" s="73"/>
      <c r="Z895" s="73"/>
      <c r="AA895" s="73"/>
      <c r="AB895" s="73"/>
    </row>
    <row r="896" spans="1:28" ht="15.75" customHeight="1">
      <c r="A896" s="73"/>
      <c r="B896" s="73"/>
      <c r="C896" s="73"/>
      <c r="D896" s="73"/>
      <c r="E896" s="73"/>
      <c r="F896" s="590"/>
      <c r="G896" s="591"/>
      <c r="H896" s="988"/>
      <c r="I896" s="73"/>
      <c r="J896" s="73"/>
      <c r="K896" s="74"/>
      <c r="L896" s="74"/>
      <c r="M896" s="989"/>
      <c r="N896" s="74"/>
      <c r="O896" s="74"/>
      <c r="P896" s="74"/>
      <c r="Q896" s="74"/>
      <c r="R896" s="74"/>
      <c r="S896" s="73"/>
      <c r="T896" s="73"/>
      <c r="U896" s="73"/>
      <c r="V896" s="1144"/>
      <c r="W896" s="73"/>
      <c r="X896" s="73"/>
      <c r="Y896" s="73"/>
      <c r="Z896" s="73"/>
      <c r="AA896" s="73"/>
      <c r="AB896" s="73"/>
    </row>
    <row r="897" spans="1:28" ht="15.75" customHeight="1">
      <c r="A897" s="73"/>
      <c r="B897" s="73"/>
      <c r="C897" s="73"/>
      <c r="D897" s="73"/>
      <c r="E897" s="73"/>
      <c r="F897" s="590"/>
      <c r="G897" s="591"/>
      <c r="H897" s="988"/>
      <c r="I897" s="73"/>
      <c r="J897" s="73"/>
      <c r="K897" s="74"/>
      <c r="L897" s="74"/>
      <c r="M897" s="989"/>
      <c r="N897" s="74"/>
      <c r="O897" s="74"/>
      <c r="P897" s="74"/>
      <c r="Q897" s="74"/>
      <c r="R897" s="74"/>
      <c r="S897" s="73"/>
      <c r="T897" s="73"/>
      <c r="U897" s="73"/>
      <c r="V897" s="1144"/>
      <c r="W897" s="73"/>
      <c r="X897" s="73"/>
      <c r="Y897" s="73"/>
      <c r="Z897" s="73"/>
      <c r="AA897" s="73"/>
      <c r="AB897" s="73"/>
    </row>
    <row r="898" spans="1:28" ht="15.75" customHeight="1">
      <c r="A898" s="73"/>
      <c r="B898" s="73"/>
      <c r="C898" s="73"/>
      <c r="D898" s="73"/>
      <c r="E898" s="73"/>
      <c r="F898" s="590"/>
      <c r="G898" s="591"/>
      <c r="H898" s="988"/>
      <c r="I898" s="73"/>
      <c r="J898" s="73"/>
      <c r="K898" s="74"/>
      <c r="L898" s="74"/>
      <c r="M898" s="989"/>
      <c r="N898" s="74"/>
      <c r="O898" s="74"/>
      <c r="P898" s="74"/>
      <c r="Q898" s="74"/>
      <c r="R898" s="74"/>
      <c r="S898" s="73"/>
      <c r="T898" s="73"/>
      <c r="U898" s="73"/>
      <c r="V898" s="1144"/>
      <c r="W898" s="73"/>
      <c r="X898" s="73"/>
      <c r="Y898" s="73"/>
      <c r="Z898" s="73"/>
      <c r="AA898" s="73"/>
      <c r="AB898" s="73"/>
    </row>
    <row r="899" spans="1:28" ht="15.75" customHeight="1">
      <c r="A899" s="73"/>
      <c r="B899" s="73"/>
      <c r="C899" s="73"/>
      <c r="D899" s="73"/>
      <c r="E899" s="73"/>
      <c r="F899" s="590"/>
      <c r="G899" s="591"/>
      <c r="H899" s="988"/>
      <c r="I899" s="73"/>
      <c r="J899" s="73"/>
      <c r="K899" s="74"/>
      <c r="L899" s="74"/>
      <c r="M899" s="989"/>
      <c r="N899" s="74"/>
      <c r="O899" s="74"/>
      <c r="P899" s="74"/>
      <c r="Q899" s="74"/>
      <c r="R899" s="74"/>
      <c r="S899" s="73"/>
      <c r="T899" s="73"/>
      <c r="U899" s="73"/>
      <c r="V899" s="1144"/>
      <c r="W899" s="73"/>
      <c r="X899" s="73"/>
      <c r="Y899" s="73"/>
      <c r="Z899" s="73"/>
      <c r="AA899" s="73"/>
      <c r="AB899" s="73"/>
    </row>
    <row r="900" spans="1:28" ht="15.75" customHeight="1">
      <c r="A900" s="73"/>
      <c r="B900" s="73"/>
      <c r="C900" s="73"/>
      <c r="D900" s="73"/>
      <c r="E900" s="73"/>
      <c r="F900" s="590"/>
      <c r="G900" s="591"/>
      <c r="H900" s="988"/>
      <c r="I900" s="73"/>
      <c r="J900" s="73"/>
      <c r="K900" s="74"/>
      <c r="L900" s="74"/>
      <c r="M900" s="989"/>
      <c r="N900" s="74"/>
      <c r="O900" s="74"/>
      <c r="P900" s="74"/>
      <c r="Q900" s="74"/>
      <c r="R900" s="74"/>
      <c r="S900" s="73"/>
      <c r="T900" s="73"/>
      <c r="U900" s="73"/>
      <c r="V900" s="1144"/>
      <c r="W900" s="73"/>
      <c r="X900" s="73"/>
      <c r="Y900" s="73"/>
      <c r="Z900" s="73"/>
      <c r="AA900" s="73"/>
      <c r="AB900" s="73"/>
    </row>
    <row r="901" spans="1:28" ht="15.75" customHeight="1">
      <c r="A901" s="73"/>
      <c r="B901" s="73"/>
      <c r="C901" s="73"/>
      <c r="D901" s="73"/>
      <c r="E901" s="73"/>
      <c r="F901" s="590"/>
      <c r="G901" s="591"/>
      <c r="H901" s="988"/>
      <c r="I901" s="73"/>
      <c r="J901" s="73"/>
      <c r="K901" s="74"/>
      <c r="L901" s="74"/>
      <c r="M901" s="989"/>
      <c r="N901" s="74"/>
      <c r="O901" s="74"/>
      <c r="P901" s="74"/>
      <c r="Q901" s="74"/>
      <c r="R901" s="74"/>
      <c r="S901" s="73"/>
      <c r="T901" s="73"/>
      <c r="U901" s="73"/>
      <c r="V901" s="1144"/>
      <c r="W901" s="73"/>
      <c r="X901" s="73"/>
      <c r="Y901" s="73"/>
      <c r="Z901" s="73"/>
      <c r="AA901" s="73"/>
      <c r="AB901" s="73"/>
    </row>
    <row r="902" spans="1:28" ht="15.75" customHeight="1">
      <c r="A902" s="73"/>
      <c r="B902" s="73"/>
      <c r="C902" s="73"/>
      <c r="D902" s="73"/>
      <c r="E902" s="73"/>
      <c r="F902" s="590"/>
      <c r="G902" s="591"/>
      <c r="H902" s="988"/>
      <c r="I902" s="73"/>
      <c r="J902" s="73"/>
      <c r="K902" s="74"/>
      <c r="L902" s="74"/>
      <c r="M902" s="989"/>
      <c r="N902" s="74"/>
      <c r="O902" s="74"/>
      <c r="P902" s="74"/>
      <c r="Q902" s="74"/>
      <c r="R902" s="74"/>
      <c r="S902" s="73"/>
      <c r="T902" s="73"/>
      <c r="U902" s="73"/>
      <c r="V902" s="1144"/>
      <c r="W902" s="73"/>
      <c r="X902" s="73"/>
      <c r="Y902" s="73"/>
      <c r="Z902" s="73"/>
      <c r="AA902" s="73"/>
      <c r="AB902" s="73"/>
    </row>
    <row r="903" spans="1:28" ht="15.75" customHeight="1">
      <c r="A903" s="73"/>
      <c r="B903" s="73"/>
      <c r="C903" s="73"/>
      <c r="D903" s="73"/>
      <c r="E903" s="73"/>
      <c r="F903" s="590"/>
      <c r="G903" s="591"/>
      <c r="H903" s="988"/>
      <c r="I903" s="73"/>
      <c r="J903" s="73"/>
      <c r="K903" s="74"/>
      <c r="L903" s="74"/>
      <c r="M903" s="989"/>
      <c r="N903" s="74"/>
      <c r="O903" s="74"/>
      <c r="P903" s="74"/>
      <c r="Q903" s="74"/>
      <c r="R903" s="74"/>
      <c r="S903" s="73"/>
      <c r="T903" s="73"/>
      <c r="U903" s="73"/>
      <c r="V903" s="1144"/>
      <c r="W903" s="73"/>
      <c r="X903" s="73"/>
      <c r="Y903" s="73"/>
      <c r="Z903" s="73"/>
      <c r="AA903" s="73"/>
      <c r="AB903" s="73"/>
    </row>
    <row r="904" spans="1:28" ht="15.75" customHeight="1">
      <c r="A904" s="73"/>
      <c r="B904" s="73"/>
      <c r="C904" s="73"/>
      <c r="D904" s="73"/>
      <c r="E904" s="73"/>
      <c r="F904" s="590"/>
      <c r="G904" s="591"/>
      <c r="H904" s="988"/>
      <c r="I904" s="73"/>
      <c r="J904" s="73"/>
      <c r="K904" s="74"/>
      <c r="L904" s="74"/>
      <c r="M904" s="989"/>
      <c r="N904" s="74"/>
      <c r="O904" s="74"/>
      <c r="P904" s="74"/>
      <c r="Q904" s="74"/>
      <c r="R904" s="74"/>
      <c r="S904" s="73"/>
      <c r="T904" s="73"/>
      <c r="U904" s="73"/>
      <c r="V904" s="1144"/>
      <c r="W904" s="73"/>
      <c r="X904" s="73"/>
      <c r="Y904" s="73"/>
      <c r="Z904" s="73"/>
      <c r="AA904" s="73"/>
      <c r="AB904" s="73"/>
    </row>
    <row r="905" spans="1:28" ht="15.75" customHeight="1">
      <c r="A905" s="73"/>
      <c r="B905" s="73"/>
      <c r="C905" s="73"/>
      <c r="D905" s="73"/>
      <c r="E905" s="73"/>
      <c r="F905" s="590"/>
      <c r="G905" s="591"/>
      <c r="H905" s="988"/>
      <c r="I905" s="73"/>
      <c r="J905" s="73"/>
      <c r="K905" s="74"/>
      <c r="L905" s="74"/>
      <c r="M905" s="989"/>
      <c r="N905" s="74"/>
      <c r="O905" s="74"/>
      <c r="P905" s="74"/>
      <c r="Q905" s="74"/>
      <c r="R905" s="74"/>
      <c r="S905" s="73"/>
      <c r="T905" s="73"/>
      <c r="U905" s="73"/>
      <c r="V905" s="1144"/>
      <c r="W905" s="73"/>
      <c r="X905" s="73"/>
      <c r="Y905" s="73"/>
      <c r="Z905" s="73"/>
      <c r="AA905" s="73"/>
      <c r="AB905" s="73"/>
    </row>
    <row r="906" spans="1:28" ht="15.75" customHeight="1">
      <c r="A906" s="73"/>
      <c r="B906" s="73"/>
      <c r="C906" s="73"/>
      <c r="D906" s="73"/>
      <c r="E906" s="73"/>
      <c r="F906" s="590"/>
      <c r="G906" s="591"/>
      <c r="H906" s="988"/>
      <c r="I906" s="73"/>
      <c r="J906" s="73"/>
      <c r="K906" s="74"/>
      <c r="L906" s="74"/>
      <c r="M906" s="989"/>
      <c r="N906" s="74"/>
      <c r="O906" s="74"/>
      <c r="P906" s="74"/>
      <c r="Q906" s="74"/>
      <c r="R906" s="74"/>
      <c r="S906" s="73"/>
      <c r="T906" s="73"/>
      <c r="U906" s="73"/>
      <c r="V906" s="1144"/>
      <c r="W906" s="73"/>
      <c r="X906" s="73"/>
      <c r="Y906" s="73"/>
      <c r="Z906" s="73"/>
      <c r="AA906" s="73"/>
      <c r="AB906" s="73"/>
    </row>
    <row r="907" spans="1:28" ht="15.75" customHeight="1">
      <c r="A907" s="73"/>
      <c r="B907" s="73"/>
      <c r="C907" s="73"/>
      <c r="D907" s="73"/>
      <c r="E907" s="73"/>
      <c r="F907" s="590"/>
      <c r="G907" s="591"/>
      <c r="H907" s="988"/>
      <c r="I907" s="73"/>
      <c r="J907" s="73"/>
      <c r="K907" s="74"/>
      <c r="L907" s="74"/>
      <c r="M907" s="989"/>
      <c r="N907" s="74"/>
      <c r="O907" s="74"/>
      <c r="P907" s="74"/>
      <c r="Q907" s="74"/>
      <c r="R907" s="74"/>
      <c r="S907" s="73"/>
      <c r="T907" s="73"/>
      <c r="U907" s="73"/>
      <c r="V907" s="1144"/>
      <c r="W907" s="73"/>
      <c r="X907" s="73"/>
      <c r="Y907" s="73"/>
      <c r="Z907" s="73"/>
      <c r="AA907" s="73"/>
      <c r="AB907" s="73"/>
    </row>
    <row r="908" spans="1:28" ht="15.75" customHeight="1">
      <c r="A908" s="73"/>
      <c r="B908" s="73"/>
      <c r="C908" s="73"/>
      <c r="D908" s="73"/>
      <c r="E908" s="73"/>
      <c r="F908" s="590"/>
      <c r="G908" s="591"/>
      <c r="H908" s="988"/>
      <c r="I908" s="73"/>
      <c r="J908" s="73"/>
      <c r="K908" s="74"/>
      <c r="L908" s="74"/>
      <c r="M908" s="989"/>
      <c r="N908" s="74"/>
      <c r="O908" s="74"/>
      <c r="P908" s="74"/>
      <c r="Q908" s="74"/>
      <c r="R908" s="74"/>
      <c r="S908" s="73"/>
      <c r="T908" s="73"/>
      <c r="U908" s="73"/>
      <c r="V908" s="1144"/>
      <c r="W908" s="73"/>
      <c r="X908" s="73"/>
      <c r="Y908" s="73"/>
      <c r="Z908" s="73"/>
      <c r="AA908" s="73"/>
      <c r="AB908" s="73"/>
    </row>
    <row r="909" spans="1:28" ht="15.75" customHeight="1">
      <c r="A909" s="73"/>
      <c r="B909" s="73"/>
      <c r="C909" s="73"/>
      <c r="D909" s="73"/>
      <c r="E909" s="73"/>
      <c r="F909" s="590"/>
      <c r="G909" s="591"/>
      <c r="H909" s="988"/>
      <c r="I909" s="73"/>
      <c r="J909" s="73"/>
      <c r="K909" s="74"/>
      <c r="L909" s="74"/>
      <c r="M909" s="989"/>
      <c r="N909" s="74"/>
      <c r="O909" s="74"/>
      <c r="P909" s="74"/>
      <c r="Q909" s="74"/>
      <c r="R909" s="74"/>
      <c r="S909" s="73"/>
      <c r="T909" s="73"/>
      <c r="U909" s="73"/>
      <c r="V909" s="1144"/>
      <c r="W909" s="73"/>
      <c r="X909" s="73"/>
      <c r="Y909" s="73"/>
      <c r="Z909" s="73"/>
      <c r="AA909" s="73"/>
      <c r="AB909" s="73"/>
    </row>
    <row r="910" spans="1:28" ht="15.75" customHeight="1">
      <c r="A910" s="73"/>
      <c r="B910" s="73"/>
      <c r="C910" s="73"/>
      <c r="D910" s="73"/>
      <c r="E910" s="73"/>
      <c r="F910" s="590"/>
      <c r="G910" s="591"/>
      <c r="H910" s="988"/>
      <c r="I910" s="73"/>
      <c r="J910" s="73"/>
      <c r="K910" s="74"/>
      <c r="L910" s="74"/>
      <c r="M910" s="989"/>
      <c r="N910" s="74"/>
      <c r="O910" s="74"/>
      <c r="P910" s="74"/>
      <c r="Q910" s="74"/>
      <c r="R910" s="74"/>
      <c r="S910" s="73"/>
      <c r="T910" s="73"/>
      <c r="U910" s="73"/>
      <c r="V910" s="1144"/>
      <c r="W910" s="73"/>
      <c r="X910" s="73"/>
      <c r="Y910" s="73"/>
      <c r="Z910" s="73"/>
      <c r="AA910" s="73"/>
      <c r="AB910" s="73"/>
    </row>
    <row r="911" spans="1:28" ht="15.75" customHeight="1">
      <c r="A911" s="73"/>
      <c r="B911" s="73"/>
      <c r="C911" s="73"/>
      <c r="D911" s="73"/>
      <c r="E911" s="73"/>
      <c r="F911" s="590"/>
      <c r="G911" s="591"/>
      <c r="H911" s="988"/>
      <c r="I911" s="73"/>
      <c r="J911" s="73"/>
      <c r="K911" s="74"/>
      <c r="L911" s="74"/>
      <c r="M911" s="989"/>
      <c r="N911" s="74"/>
      <c r="O911" s="74"/>
      <c r="P911" s="74"/>
      <c r="Q911" s="74"/>
      <c r="R911" s="74"/>
      <c r="S911" s="73"/>
      <c r="T911" s="73"/>
      <c r="U911" s="73"/>
      <c r="V911" s="1144"/>
      <c r="W911" s="73"/>
      <c r="X911" s="73"/>
      <c r="Y911" s="73"/>
      <c r="Z911" s="73"/>
      <c r="AA911" s="73"/>
      <c r="AB911" s="73"/>
    </row>
    <row r="912" spans="1:28" ht="15.75" customHeight="1">
      <c r="A912" s="73"/>
      <c r="B912" s="73"/>
      <c r="C912" s="73"/>
      <c r="D912" s="73"/>
      <c r="E912" s="73"/>
      <c r="F912" s="590"/>
      <c r="G912" s="591"/>
      <c r="H912" s="988"/>
      <c r="I912" s="73"/>
      <c r="J912" s="73"/>
      <c r="K912" s="74"/>
      <c r="L912" s="74"/>
      <c r="M912" s="989"/>
      <c r="N912" s="74"/>
      <c r="O912" s="74"/>
      <c r="P912" s="74"/>
      <c r="Q912" s="74"/>
      <c r="R912" s="74"/>
      <c r="S912" s="73"/>
      <c r="T912" s="73"/>
      <c r="U912" s="73"/>
      <c r="V912" s="1144"/>
      <c r="W912" s="73"/>
      <c r="X912" s="73"/>
      <c r="Y912" s="73"/>
      <c r="Z912" s="73"/>
      <c r="AA912" s="73"/>
      <c r="AB912" s="73"/>
    </row>
    <row r="913" spans="1:28" ht="15.75" customHeight="1">
      <c r="A913" s="73"/>
      <c r="B913" s="73"/>
      <c r="C913" s="73"/>
      <c r="D913" s="73"/>
      <c r="E913" s="73"/>
      <c r="F913" s="590"/>
      <c r="G913" s="591"/>
      <c r="H913" s="988"/>
      <c r="I913" s="73"/>
      <c r="J913" s="73"/>
      <c r="K913" s="74"/>
      <c r="L913" s="74"/>
      <c r="M913" s="989"/>
      <c r="N913" s="74"/>
      <c r="O913" s="74"/>
      <c r="P913" s="74"/>
      <c r="Q913" s="74"/>
      <c r="R913" s="74"/>
      <c r="S913" s="73"/>
      <c r="T913" s="73"/>
      <c r="U913" s="73"/>
      <c r="V913" s="1144"/>
      <c r="W913" s="73"/>
      <c r="X913" s="73"/>
      <c r="Y913" s="73"/>
      <c r="Z913" s="73"/>
      <c r="AA913" s="73"/>
      <c r="AB913" s="73"/>
    </row>
    <row r="914" spans="1:28" ht="15.75" customHeight="1">
      <c r="A914" s="73"/>
      <c r="B914" s="73"/>
      <c r="C914" s="73"/>
      <c r="D914" s="73"/>
      <c r="E914" s="73"/>
      <c r="F914" s="590"/>
      <c r="G914" s="591"/>
      <c r="H914" s="988"/>
      <c r="I914" s="73"/>
      <c r="J914" s="73"/>
      <c r="K914" s="74"/>
      <c r="L914" s="74"/>
      <c r="M914" s="989"/>
      <c r="N914" s="74"/>
      <c r="O914" s="74"/>
      <c r="P914" s="74"/>
      <c r="Q914" s="74"/>
      <c r="R914" s="74"/>
      <c r="S914" s="73"/>
      <c r="T914" s="73"/>
      <c r="U914" s="73"/>
      <c r="V914" s="1144"/>
      <c r="W914" s="73"/>
      <c r="X914" s="73"/>
      <c r="Y914" s="73"/>
      <c r="Z914" s="73"/>
      <c r="AA914" s="73"/>
      <c r="AB914" s="73"/>
    </row>
    <row r="915" spans="1:28" ht="15.75" customHeight="1">
      <c r="A915" s="73"/>
      <c r="B915" s="73"/>
      <c r="C915" s="73"/>
      <c r="D915" s="73"/>
      <c r="E915" s="73"/>
      <c r="F915" s="590"/>
      <c r="G915" s="591"/>
      <c r="H915" s="988"/>
      <c r="I915" s="73"/>
      <c r="J915" s="73"/>
      <c r="K915" s="74"/>
      <c r="L915" s="74"/>
      <c r="M915" s="989"/>
      <c r="N915" s="74"/>
      <c r="O915" s="74"/>
      <c r="P915" s="74"/>
      <c r="Q915" s="74"/>
      <c r="R915" s="74"/>
      <c r="S915" s="73"/>
      <c r="T915" s="73"/>
      <c r="U915" s="73"/>
      <c r="V915" s="1144"/>
      <c r="W915" s="73"/>
      <c r="X915" s="73"/>
      <c r="Y915" s="73"/>
      <c r="Z915" s="73"/>
      <c r="AA915" s="73"/>
      <c r="AB915" s="73"/>
    </row>
    <row r="916" spans="1:28" ht="15.75" customHeight="1">
      <c r="A916" s="73"/>
      <c r="B916" s="73"/>
      <c r="C916" s="73"/>
      <c r="D916" s="73"/>
      <c r="E916" s="73"/>
      <c r="F916" s="590"/>
      <c r="G916" s="591"/>
      <c r="H916" s="988"/>
      <c r="I916" s="73"/>
      <c r="J916" s="73"/>
      <c r="K916" s="74"/>
      <c r="L916" s="74"/>
      <c r="M916" s="989"/>
      <c r="N916" s="74"/>
      <c r="O916" s="74"/>
      <c r="P916" s="74"/>
      <c r="Q916" s="74"/>
      <c r="R916" s="74"/>
      <c r="S916" s="73"/>
      <c r="T916" s="73"/>
      <c r="U916" s="73"/>
      <c r="V916" s="1144"/>
      <c r="W916" s="73"/>
      <c r="X916" s="73"/>
      <c r="Y916" s="73"/>
      <c r="Z916" s="73"/>
      <c r="AA916" s="73"/>
      <c r="AB916" s="73"/>
    </row>
    <row r="917" spans="1:28" ht="15.75" customHeight="1">
      <c r="A917" s="73"/>
      <c r="B917" s="73"/>
      <c r="C917" s="73"/>
      <c r="D917" s="73"/>
      <c r="E917" s="73"/>
      <c r="F917" s="590"/>
      <c r="G917" s="591"/>
      <c r="H917" s="988"/>
      <c r="I917" s="73"/>
      <c r="J917" s="73"/>
      <c r="K917" s="74"/>
      <c r="L917" s="74"/>
      <c r="M917" s="989"/>
      <c r="N917" s="74"/>
      <c r="O917" s="74"/>
      <c r="P917" s="74"/>
      <c r="Q917" s="74"/>
      <c r="R917" s="74"/>
      <c r="S917" s="73"/>
      <c r="T917" s="73"/>
      <c r="U917" s="73"/>
      <c r="V917" s="1144"/>
      <c r="W917" s="73"/>
      <c r="X917" s="73"/>
      <c r="Y917" s="73"/>
      <c r="Z917" s="73"/>
      <c r="AA917" s="73"/>
      <c r="AB917" s="73"/>
    </row>
    <row r="918" spans="1:28" ht="15.75" customHeight="1">
      <c r="A918" s="73"/>
      <c r="B918" s="73"/>
      <c r="C918" s="73"/>
      <c r="D918" s="73"/>
      <c r="E918" s="73"/>
      <c r="F918" s="590"/>
      <c r="G918" s="591"/>
      <c r="H918" s="988"/>
      <c r="I918" s="73"/>
      <c r="J918" s="73"/>
      <c r="K918" s="74"/>
      <c r="L918" s="74"/>
      <c r="M918" s="989"/>
      <c r="N918" s="74"/>
      <c r="O918" s="74"/>
      <c r="P918" s="74"/>
      <c r="Q918" s="74"/>
      <c r="R918" s="74"/>
      <c r="S918" s="73"/>
      <c r="T918" s="73"/>
      <c r="U918" s="73"/>
      <c r="V918" s="1144"/>
      <c r="W918" s="73"/>
      <c r="X918" s="73"/>
      <c r="Y918" s="73"/>
      <c r="Z918" s="73"/>
      <c r="AA918" s="73"/>
      <c r="AB918" s="73"/>
    </row>
    <row r="919" spans="1:28" ht="15.75" customHeight="1">
      <c r="A919" s="73"/>
      <c r="B919" s="73"/>
      <c r="C919" s="73"/>
      <c r="D919" s="73"/>
      <c r="E919" s="73"/>
      <c r="F919" s="590"/>
      <c r="G919" s="591"/>
      <c r="H919" s="988"/>
      <c r="I919" s="73"/>
      <c r="J919" s="73"/>
      <c r="K919" s="74"/>
      <c r="L919" s="74"/>
      <c r="M919" s="989"/>
      <c r="N919" s="74"/>
      <c r="O919" s="74"/>
      <c r="P919" s="74"/>
      <c r="Q919" s="74"/>
      <c r="R919" s="74"/>
      <c r="S919" s="73"/>
      <c r="T919" s="73"/>
      <c r="U919" s="73"/>
      <c r="V919" s="1144"/>
      <c r="W919" s="73"/>
      <c r="X919" s="73"/>
      <c r="Y919" s="73"/>
      <c r="Z919" s="73"/>
      <c r="AA919" s="73"/>
      <c r="AB919" s="73"/>
    </row>
    <row r="920" spans="1:28" ht="15.75" customHeight="1">
      <c r="A920" s="73"/>
      <c r="B920" s="73"/>
      <c r="C920" s="73"/>
      <c r="D920" s="73"/>
      <c r="E920" s="73"/>
      <c r="F920" s="590"/>
      <c r="G920" s="591"/>
      <c r="H920" s="988"/>
      <c r="I920" s="73"/>
      <c r="J920" s="73"/>
      <c r="K920" s="74"/>
      <c r="L920" s="74"/>
      <c r="M920" s="989"/>
      <c r="N920" s="74"/>
      <c r="O920" s="74"/>
      <c r="P920" s="74"/>
      <c r="Q920" s="74"/>
      <c r="R920" s="74"/>
      <c r="S920" s="73"/>
      <c r="T920" s="73"/>
      <c r="U920" s="73"/>
      <c r="V920" s="1144"/>
      <c r="W920" s="73"/>
      <c r="X920" s="73"/>
      <c r="Y920" s="73"/>
      <c r="Z920" s="73"/>
      <c r="AA920" s="73"/>
      <c r="AB920" s="73"/>
    </row>
    <row r="921" spans="1:28" ht="15.75" customHeight="1">
      <c r="A921" s="73"/>
      <c r="B921" s="73"/>
      <c r="C921" s="73"/>
      <c r="D921" s="73"/>
      <c r="E921" s="73"/>
      <c r="F921" s="590"/>
      <c r="G921" s="591"/>
      <c r="H921" s="988"/>
      <c r="I921" s="73"/>
      <c r="J921" s="73"/>
      <c r="K921" s="74"/>
      <c r="L921" s="74"/>
      <c r="M921" s="989"/>
      <c r="N921" s="74"/>
      <c r="O921" s="74"/>
      <c r="P921" s="74"/>
      <c r="Q921" s="74"/>
      <c r="R921" s="74"/>
      <c r="S921" s="73"/>
      <c r="T921" s="73"/>
      <c r="U921" s="73"/>
      <c r="V921" s="1144"/>
      <c r="W921" s="73"/>
      <c r="X921" s="73"/>
      <c r="Y921" s="73"/>
      <c r="Z921" s="73"/>
      <c r="AA921" s="73"/>
      <c r="AB921" s="73"/>
    </row>
    <row r="922" spans="1:28" ht="15.75" customHeight="1">
      <c r="A922" s="73"/>
      <c r="B922" s="73"/>
      <c r="C922" s="73"/>
      <c r="D922" s="73"/>
      <c r="E922" s="73"/>
      <c r="F922" s="590"/>
      <c r="G922" s="591"/>
      <c r="H922" s="988"/>
      <c r="I922" s="73"/>
      <c r="J922" s="73"/>
      <c r="K922" s="74"/>
      <c r="L922" s="74"/>
      <c r="M922" s="989"/>
      <c r="N922" s="74"/>
      <c r="O922" s="74"/>
      <c r="P922" s="74"/>
      <c r="Q922" s="74"/>
      <c r="R922" s="74"/>
      <c r="S922" s="73"/>
      <c r="T922" s="73"/>
      <c r="U922" s="73"/>
      <c r="V922" s="1144"/>
      <c r="W922" s="73"/>
      <c r="X922" s="73"/>
      <c r="Y922" s="73"/>
      <c r="Z922" s="73"/>
      <c r="AA922" s="73"/>
      <c r="AB922" s="73"/>
    </row>
    <row r="923" spans="1:28" ht="15.75" customHeight="1">
      <c r="A923" s="73"/>
      <c r="B923" s="73"/>
      <c r="C923" s="73"/>
      <c r="D923" s="73"/>
      <c r="E923" s="73"/>
      <c r="F923" s="590"/>
      <c r="G923" s="591"/>
      <c r="H923" s="988"/>
      <c r="I923" s="73"/>
      <c r="J923" s="73"/>
      <c r="K923" s="74"/>
      <c r="L923" s="74"/>
      <c r="M923" s="989"/>
      <c r="N923" s="74"/>
      <c r="O923" s="74"/>
      <c r="P923" s="74"/>
      <c r="Q923" s="74"/>
      <c r="R923" s="74"/>
      <c r="S923" s="73"/>
      <c r="T923" s="73"/>
      <c r="U923" s="73"/>
      <c r="V923" s="1144"/>
      <c r="W923" s="73"/>
      <c r="X923" s="73"/>
      <c r="Y923" s="73"/>
      <c r="Z923" s="73"/>
      <c r="AA923" s="73"/>
      <c r="AB923" s="73"/>
    </row>
    <row r="924" spans="1:28" ht="15.75" customHeight="1">
      <c r="A924" s="73"/>
      <c r="B924" s="73"/>
      <c r="C924" s="73"/>
      <c r="D924" s="73"/>
      <c r="E924" s="73"/>
      <c r="F924" s="590"/>
      <c r="G924" s="591"/>
      <c r="H924" s="988"/>
      <c r="I924" s="73"/>
      <c r="J924" s="73"/>
      <c r="K924" s="74"/>
      <c r="L924" s="74"/>
      <c r="M924" s="989"/>
      <c r="N924" s="74"/>
      <c r="O924" s="74"/>
      <c r="P924" s="74"/>
      <c r="Q924" s="74"/>
      <c r="R924" s="74"/>
      <c r="S924" s="73"/>
      <c r="T924" s="73"/>
      <c r="U924" s="73"/>
      <c r="V924" s="1144"/>
      <c r="W924" s="73"/>
      <c r="X924" s="73"/>
      <c r="Y924" s="73"/>
      <c r="Z924" s="73"/>
      <c r="AA924" s="73"/>
      <c r="AB924" s="73"/>
    </row>
    <row r="925" spans="1:28" ht="15.75" customHeight="1">
      <c r="A925" s="73"/>
      <c r="B925" s="73"/>
      <c r="C925" s="73"/>
      <c r="D925" s="73"/>
      <c r="E925" s="73"/>
      <c r="F925" s="590"/>
      <c r="G925" s="591"/>
      <c r="H925" s="988"/>
      <c r="I925" s="73"/>
      <c r="J925" s="73"/>
      <c r="K925" s="74"/>
      <c r="L925" s="74"/>
      <c r="M925" s="989"/>
      <c r="N925" s="74"/>
      <c r="O925" s="74"/>
      <c r="P925" s="74"/>
      <c r="Q925" s="74"/>
      <c r="R925" s="74"/>
      <c r="S925" s="73"/>
      <c r="T925" s="73"/>
      <c r="U925" s="73"/>
      <c r="V925" s="1144"/>
      <c r="W925" s="73"/>
      <c r="X925" s="73"/>
      <c r="Y925" s="73"/>
      <c r="Z925" s="73"/>
      <c r="AA925" s="73"/>
      <c r="AB925" s="73"/>
    </row>
    <row r="926" spans="1:28" ht="15.75" customHeight="1">
      <c r="A926" s="73"/>
      <c r="B926" s="73"/>
      <c r="C926" s="73"/>
      <c r="D926" s="73"/>
      <c r="E926" s="73"/>
      <c r="F926" s="590"/>
      <c r="G926" s="591"/>
      <c r="H926" s="988"/>
      <c r="I926" s="73"/>
      <c r="J926" s="73"/>
      <c r="K926" s="74"/>
      <c r="L926" s="74"/>
      <c r="M926" s="989"/>
      <c r="N926" s="74"/>
      <c r="O926" s="74"/>
      <c r="P926" s="74"/>
      <c r="Q926" s="74"/>
      <c r="R926" s="74"/>
      <c r="S926" s="73"/>
      <c r="T926" s="73"/>
      <c r="U926" s="73"/>
      <c r="V926" s="1144"/>
      <c r="W926" s="73"/>
      <c r="X926" s="73"/>
      <c r="Y926" s="73"/>
      <c r="Z926" s="73"/>
      <c r="AA926" s="73"/>
      <c r="AB926" s="73"/>
    </row>
    <row r="927" spans="1:28" ht="15.75" customHeight="1">
      <c r="A927" s="73"/>
      <c r="B927" s="73"/>
      <c r="C927" s="73"/>
      <c r="D927" s="73"/>
      <c r="E927" s="73"/>
      <c r="F927" s="590"/>
      <c r="G927" s="591"/>
      <c r="H927" s="988"/>
      <c r="I927" s="73"/>
      <c r="J927" s="73"/>
      <c r="K927" s="74"/>
      <c r="L927" s="74"/>
      <c r="M927" s="989"/>
      <c r="N927" s="74"/>
      <c r="O927" s="74"/>
      <c r="P927" s="74"/>
      <c r="Q927" s="74"/>
      <c r="R927" s="74"/>
      <c r="S927" s="73"/>
      <c r="T927" s="73"/>
      <c r="U927" s="73"/>
      <c r="V927" s="1144"/>
      <c r="W927" s="73"/>
      <c r="X927" s="73"/>
      <c r="Y927" s="73"/>
      <c r="Z927" s="73"/>
      <c r="AA927" s="73"/>
      <c r="AB927" s="73"/>
    </row>
    <row r="928" spans="1:28" ht="15.75" customHeight="1">
      <c r="A928" s="73"/>
      <c r="B928" s="73"/>
      <c r="C928" s="73"/>
      <c r="D928" s="73"/>
      <c r="E928" s="73"/>
      <c r="F928" s="590"/>
      <c r="G928" s="591"/>
      <c r="H928" s="988"/>
      <c r="I928" s="73"/>
      <c r="J928" s="73"/>
      <c r="K928" s="74"/>
      <c r="L928" s="74"/>
      <c r="M928" s="989"/>
      <c r="N928" s="74"/>
      <c r="O928" s="74"/>
      <c r="P928" s="74"/>
      <c r="Q928" s="74"/>
      <c r="R928" s="74"/>
      <c r="S928" s="73"/>
      <c r="T928" s="73"/>
      <c r="U928" s="73"/>
      <c r="V928" s="1144"/>
      <c r="W928" s="73"/>
      <c r="X928" s="73"/>
      <c r="Y928" s="73"/>
      <c r="Z928" s="73"/>
      <c r="AA928" s="73"/>
      <c r="AB928" s="73"/>
    </row>
    <row r="929" spans="1:28" ht="15.75" customHeight="1">
      <c r="A929" s="73"/>
      <c r="B929" s="73"/>
      <c r="C929" s="73"/>
      <c r="D929" s="73"/>
      <c r="E929" s="73"/>
      <c r="F929" s="590"/>
      <c r="G929" s="591"/>
      <c r="H929" s="988"/>
      <c r="I929" s="73"/>
      <c r="J929" s="73"/>
      <c r="K929" s="74"/>
      <c r="L929" s="74"/>
      <c r="M929" s="989"/>
      <c r="N929" s="74"/>
      <c r="O929" s="74"/>
      <c r="P929" s="74"/>
      <c r="Q929" s="74"/>
      <c r="R929" s="74"/>
      <c r="S929" s="73"/>
      <c r="T929" s="73"/>
      <c r="U929" s="73"/>
      <c r="V929" s="1144"/>
      <c r="W929" s="73"/>
      <c r="X929" s="73"/>
      <c r="Y929" s="73"/>
      <c r="Z929" s="73"/>
      <c r="AA929" s="73"/>
      <c r="AB929" s="73"/>
    </row>
    <row r="930" spans="1:28" ht="15.75" customHeight="1">
      <c r="A930" s="73"/>
      <c r="B930" s="73"/>
      <c r="C930" s="73"/>
      <c r="D930" s="73"/>
      <c r="E930" s="73"/>
      <c r="F930" s="590"/>
      <c r="G930" s="591"/>
      <c r="H930" s="988"/>
      <c r="I930" s="73"/>
      <c r="J930" s="73"/>
      <c r="K930" s="74"/>
      <c r="L930" s="74"/>
      <c r="M930" s="989"/>
      <c r="N930" s="74"/>
      <c r="O930" s="74"/>
      <c r="P930" s="74"/>
      <c r="Q930" s="74"/>
      <c r="R930" s="74"/>
      <c r="S930" s="73"/>
      <c r="T930" s="73"/>
      <c r="U930" s="73"/>
      <c r="V930" s="1144"/>
      <c r="W930" s="73"/>
      <c r="X930" s="73"/>
      <c r="Y930" s="73"/>
      <c r="Z930" s="73"/>
      <c r="AA930" s="73"/>
      <c r="AB930" s="73"/>
    </row>
    <row r="931" spans="1:28" ht="15.75" customHeight="1">
      <c r="A931" s="73"/>
      <c r="B931" s="73"/>
      <c r="C931" s="73"/>
      <c r="D931" s="73"/>
      <c r="E931" s="73"/>
      <c r="F931" s="590"/>
      <c r="G931" s="591"/>
      <c r="H931" s="988"/>
      <c r="I931" s="73"/>
      <c r="J931" s="73"/>
      <c r="K931" s="74"/>
      <c r="L931" s="74"/>
      <c r="M931" s="989"/>
      <c r="N931" s="74"/>
      <c r="O931" s="74"/>
      <c r="P931" s="74"/>
      <c r="Q931" s="74"/>
      <c r="R931" s="74"/>
      <c r="S931" s="73"/>
      <c r="T931" s="73"/>
      <c r="U931" s="73"/>
      <c r="V931" s="1144"/>
      <c r="W931" s="73"/>
      <c r="X931" s="73"/>
      <c r="Y931" s="73"/>
      <c r="Z931" s="73"/>
      <c r="AA931" s="73"/>
      <c r="AB931" s="73"/>
    </row>
    <row r="932" spans="1:28" ht="15.75" customHeight="1">
      <c r="A932" s="73"/>
      <c r="B932" s="73"/>
      <c r="C932" s="73"/>
      <c r="D932" s="73"/>
      <c r="E932" s="73"/>
      <c r="F932" s="590"/>
      <c r="G932" s="591"/>
      <c r="H932" s="988"/>
      <c r="I932" s="73"/>
      <c r="J932" s="73"/>
      <c r="K932" s="74"/>
      <c r="L932" s="74"/>
      <c r="M932" s="989"/>
      <c r="N932" s="74"/>
      <c r="O932" s="74"/>
      <c r="P932" s="74"/>
      <c r="Q932" s="74"/>
      <c r="R932" s="74"/>
      <c r="S932" s="73"/>
      <c r="T932" s="73"/>
      <c r="U932" s="73"/>
      <c r="V932" s="1144"/>
      <c r="W932" s="73"/>
      <c r="X932" s="73"/>
      <c r="Y932" s="73"/>
      <c r="Z932" s="73"/>
      <c r="AA932" s="73"/>
      <c r="AB932" s="73"/>
    </row>
    <row r="933" spans="1:28" ht="15.75" customHeight="1">
      <c r="A933" s="73"/>
      <c r="B933" s="73"/>
      <c r="C933" s="73"/>
      <c r="D933" s="73"/>
      <c r="E933" s="73"/>
      <c r="F933" s="590"/>
      <c r="G933" s="591"/>
      <c r="H933" s="988"/>
      <c r="I933" s="73"/>
      <c r="J933" s="73"/>
      <c r="K933" s="74"/>
      <c r="L933" s="74"/>
      <c r="M933" s="989"/>
      <c r="N933" s="74"/>
      <c r="O933" s="74"/>
      <c r="P933" s="74"/>
      <c r="Q933" s="74"/>
      <c r="R933" s="74"/>
      <c r="S933" s="73"/>
      <c r="T933" s="73"/>
      <c r="U933" s="73"/>
      <c r="V933" s="1144"/>
      <c r="W933" s="73"/>
      <c r="X933" s="73"/>
      <c r="Y933" s="73"/>
      <c r="Z933" s="73"/>
      <c r="AA933" s="73"/>
      <c r="AB933" s="73"/>
    </row>
    <row r="934" spans="1:28" ht="15.75" customHeight="1">
      <c r="A934" s="73"/>
      <c r="B934" s="73"/>
      <c r="C934" s="73"/>
      <c r="D934" s="73"/>
      <c r="E934" s="73"/>
      <c r="F934" s="590"/>
      <c r="G934" s="591"/>
      <c r="H934" s="988"/>
      <c r="I934" s="73"/>
      <c r="J934" s="73"/>
      <c r="K934" s="74"/>
      <c r="L934" s="74"/>
      <c r="M934" s="989"/>
      <c r="N934" s="74"/>
      <c r="O934" s="74"/>
      <c r="P934" s="74"/>
      <c r="Q934" s="74"/>
      <c r="R934" s="74"/>
      <c r="S934" s="73"/>
      <c r="T934" s="73"/>
      <c r="U934" s="73"/>
      <c r="V934" s="1144"/>
      <c r="W934" s="73"/>
      <c r="X934" s="73"/>
      <c r="Y934" s="73"/>
      <c r="Z934" s="73"/>
      <c r="AA934" s="73"/>
      <c r="AB934" s="73"/>
    </row>
    <row r="935" spans="1:28" ht="15.75" customHeight="1">
      <c r="A935" s="73"/>
      <c r="B935" s="73"/>
      <c r="C935" s="73"/>
      <c r="D935" s="73"/>
      <c r="E935" s="73"/>
      <c r="F935" s="590"/>
      <c r="G935" s="591"/>
      <c r="H935" s="988"/>
      <c r="I935" s="73"/>
      <c r="J935" s="73"/>
      <c r="K935" s="74"/>
      <c r="L935" s="74"/>
      <c r="M935" s="989"/>
      <c r="N935" s="74"/>
      <c r="O935" s="74"/>
      <c r="P935" s="74"/>
      <c r="Q935" s="74"/>
      <c r="R935" s="74"/>
      <c r="S935" s="73"/>
      <c r="T935" s="73"/>
      <c r="U935" s="73"/>
      <c r="V935" s="1144"/>
      <c r="W935" s="73"/>
      <c r="X935" s="73"/>
      <c r="Y935" s="73"/>
      <c r="Z935" s="73"/>
      <c r="AA935" s="73"/>
      <c r="AB935" s="73"/>
    </row>
    <row r="936" spans="1:28" ht="15.75" customHeight="1">
      <c r="A936" s="73"/>
      <c r="B936" s="73"/>
      <c r="C936" s="73"/>
      <c r="D936" s="73"/>
      <c r="E936" s="73"/>
      <c r="F936" s="590"/>
      <c r="G936" s="591"/>
      <c r="H936" s="988"/>
      <c r="I936" s="73"/>
      <c r="J936" s="73"/>
      <c r="K936" s="74"/>
      <c r="L936" s="74"/>
      <c r="M936" s="989"/>
      <c r="N936" s="74"/>
      <c r="O936" s="74"/>
      <c r="P936" s="74"/>
      <c r="Q936" s="74"/>
      <c r="R936" s="74"/>
      <c r="S936" s="73"/>
      <c r="T936" s="73"/>
      <c r="U936" s="73"/>
      <c r="V936" s="1144"/>
      <c r="W936" s="73"/>
      <c r="X936" s="73"/>
      <c r="Y936" s="73"/>
      <c r="Z936" s="73"/>
      <c r="AA936" s="73"/>
      <c r="AB936" s="73"/>
    </row>
    <row r="937" spans="1:28" ht="15.75" customHeight="1">
      <c r="A937" s="73"/>
      <c r="B937" s="73"/>
      <c r="C937" s="73"/>
      <c r="D937" s="73"/>
      <c r="E937" s="73"/>
      <c r="F937" s="590"/>
      <c r="G937" s="591"/>
      <c r="H937" s="988"/>
      <c r="I937" s="73"/>
      <c r="J937" s="73"/>
      <c r="K937" s="74"/>
      <c r="L937" s="74"/>
      <c r="M937" s="989"/>
      <c r="N937" s="74"/>
      <c r="O937" s="74"/>
      <c r="P937" s="74"/>
      <c r="Q937" s="74"/>
      <c r="R937" s="74"/>
      <c r="S937" s="73"/>
      <c r="T937" s="73"/>
      <c r="U937" s="73"/>
      <c r="V937" s="1144"/>
      <c r="W937" s="73"/>
      <c r="X937" s="73"/>
      <c r="Y937" s="73"/>
      <c r="Z937" s="73"/>
      <c r="AA937" s="73"/>
      <c r="AB937" s="73"/>
    </row>
    <row r="938" spans="1:28" ht="15.75" customHeight="1">
      <c r="A938" s="73"/>
      <c r="B938" s="73"/>
      <c r="C938" s="73"/>
      <c r="D938" s="73"/>
      <c r="E938" s="73"/>
      <c r="F938" s="590"/>
      <c r="G938" s="591"/>
      <c r="H938" s="988"/>
      <c r="I938" s="73"/>
      <c r="J938" s="73"/>
      <c r="K938" s="74"/>
      <c r="L938" s="74"/>
      <c r="M938" s="989"/>
      <c r="N938" s="74"/>
      <c r="O938" s="74"/>
      <c r="P938" s="74"/>
      <c r="Q938" s="74"/>
      <c r="R938" s="74"/>
      <c r="S938" s="73"/>
      <c r="T938" s="73"/>
      <c r="U938" s="73"/>
      <c r="V938" s="1144"/>
      <c r="W938" s="73"/>
      <c r="X938" s="73"/>
      <c r="Y938" s="73"/>
      <c r="Z938" s="73"/>
      <c r="AA938" s="73"/>
      <c r="AB938" s="73"/>
    </row>
    <row r="939" spans="1:28" ht="15.75" customHeight="1">
      <c r="A939" s="73"/>
      <c r="B939" s="73"/>
      <c r="C939" s="73"/>
      <c r="D939" s="73"/>
      <c r="E939" s="73"/>
      <c r="F939" s="590"/>
      <c r="G939" s="591"/>
      <c r="H939" s="988"/>
      <c r="I939" s="73"/>
      <c r="J939" s="73"/>
      <c r="K939" s="74"/>
      <c r="L939" s="74"/>
      <c r="M939" s="989"/>
      <c r="N939" s="74"/>
      <c r="O939" s="74"/>
      <c r="P939" s="74"/>
      <c r="Q939" s="74"/>
      <c r="R939" s="74"/>
      <c r="S939" s="73"/>
      <c r="T939" s="73"/>
      <c r="U939" s="73"/>
      <c r="V939" s="1144"/>
      <c r="W939" s="73"/>
      <c r="X939" s="73"/>
      <c r="Y939" s="73"/>
      <c r="Z939" s="73"/>
      <c r="AA939" s="73"/>
      <c r="AB939" s="73"/>
    </row>
    <row r="940" spans="1:28" ht="15.75" customHeight="1">
      <c r="A940" s="73"/>
      <c r="B940" s="73"/>
      <c r="C940" s="73"/>
      <c r="D940" s="73"/>
      <c r="E940" s="73"/>
      <c r="F940" s="590"/>
      <c r="G940" s="591"/>
      <c r="H940" s="988"/>
      <c r="I940" s="73"/>
      <c r="J940" s="73"/>
      <c r="K940" s="74"/>
      <c r="L940" s="74"/>
      <c r="M940" s="989"/>
      <c r="N940" s="74"/>
      <c r="O940" s="74"/>
      <c r="P940" s="74"/>
      <c r="Q940" s="74"/>
      <c r="R940" s="74"/>
      <c r="S940" s="73"/>
      <c r="T940" s="73"/>
      <c r="U940" s="73"/>
      <c r="V940" s="1144"/>
      <c r="W940" s="73"/>
      <c r="X940" s="73"/>
      <c r="Y940" s="73"/>
      <c r="Z940" s="73"/>
      <c r="AA940" s="73"/>
      <c r="AB940" s="73"/>
    </row>
    <row r="941" spans="1:28" ht="15.75" customHeight="1">
      <c r="A941" s="73"/>
      <c r="B941" s="73"/>
      <c r="C941" s="73"/>
      <c r="D941" s="73"/>
      <c r="E941" s="73"/>
      <c r="F941" s="590"/>
      <c r="G941" s="591"/>
      <c r="H941" s="988"/>
      <c r="I941" s="73"/>
      <c r="J941" s="73"/>
      <c r="K941" s="74"/>
      <c r="L941" s="74"/>
      <c r="M941" s="989"/>
      <c r="N941" s="74"/>
      <c r="O941" s="74"/>
      <c r="P941" s="74"/>
      <c r="Q941" s="74"/>
      <c r="R941" s="74"/>
      <c r="S941" s="73"/>
      <c r="T941" s="73"/>
      <c r="U941" s="73"/>
      <c r="V941" s="1144"/>
      <c r="W941" s="73"/>
      <c r="X941" s="73"/>
      <c r="Y941" s="73"/>
      <c r="Z941" s="73"/>
      <c r="AA941" s="73"/>
      <c r="AB941" s="73"/>
    </row>
    <row r="942" spans="1:28" ht="15.75" customHeight="1">
      <c r="A942" s="73"/>
      <c r="B942" s="73"/>
      <c r="C942" s="73"/>
      <c r="D942" s="73"/>
      <c r="E942" s="73"/>
      <c r="F942" s="590"/>
      <c r="G942" s="591"/>
      <c r="H942" s="988"/>
      <c r="I942" s="73"/>
      <c r="J942" s="73"/>
      <c r="K942" s="74"/>
      <c r="L942" s="74"/>
      <c r="M942" s="989"/>
      <c r="N942" s="74"/>
      <c r="O942" s="74"/>
      <c r="P942" s="74"/>
      <c r="Q942" s="74"/>
      <c r="R942" s="74"/>
      <c r="S942" s="73"/>
      <c r="T942" s="73"/>
      <c r="U942" s="73"/>
      <c r="V942" s="1144"/>
      <c r="W942" s="73"/>
      <c r="X942" s="73"/>
      <c r="Y942" s="73"/>
      <c r="Z942" s="73"/>
      <c r="AA942" s="73"/>
      <c r="AB942" s="73"/>
    </row>
    <row r="943" spans="1:28" ht="15.75" customHeight="1">
      <c r="A943" s="73"/>
      <c r="B943" s="73"/>
      <c r="C943" s="73"/>
      <c r="D943" s="73"/>
      <c r="E943" s="73"/>
      <c r="F943" s="590"/>
      <c r="G943" s="591"/>
      <c r="H943" s="988"/>
      <c r="I943" s="73"/>
      <c r="J943" s="73"/>
      <c r="K943" s="74"/>
      <c r="L943" s="74"/>
      <c r="M943" s="989"/>
      <c r="N943" s="74"/>
      <c r="O943" s="74"/>
      <c r="P943" s="74"/>
      <c r="Q943" s="74"/>
      <c r="R943" s="74"/>
      <c r="S943" s="73"/>
      <c r="T943" s="73"/>
      <c r="U943" s="73"/>
      <c r="V943" s="1144"/>
      <c r="W943" s="73"/>
      <c r="X943" s="73"/>
      <c r="Y943" s="73"/>
      <c r="Z943" s="73"/>
      <c r="AA943" s="73"/>
      <c r="AB943" s="73"/>
    </row>
    <row r="944" spans="1:28" ht="15.75" customHeight="1">
      <c r="A944" s="73"/>
      <c r="B944" s="73"/>
      <c r="C944" s="73"/>
      <c r="D944" s="73"/>
      <c r="E944" s="73"/>
      <c r="F944" s="590"/>
      <c r="G944" s="591"/>
      <c r="H944" s="988"/>
      <c r="I944" s="73"/>
      <c r="J944" s="73"/>
      <c r="K944" s="74"/>
      <c r="L944" s="74"/>
      <c r="M944" s="989"/>
      <c r="N944" s="74"/>
      <c r="O944" s="74"/>
      <c r="P944" s="74"/>
      <c r="Q944" s="74"/>
      <c r="R944" s="74"/>
      <c r="S944" s="73"/>
      <c r="T944" s="73"/>
      <c r="U944" s="73"/>
      <c r="V944" s="1144"/>
      <c r="W944" s="73"/>
      <c r="X944" s="73"/>
      <c r="Y944" s="73"/>
      <c r="Z944" s="73"/>
      <c r="AA944" s="73"/>
      <c r="AB944" s="73"/>
    </row>
    <row r="945" spans="1:28" ht="15.75" customHeight="1">
      <c r="A945" s="73"/>
      <c r="B945" s="73"/>
      <c r="C945" s="73"/>
      <c r="D945" s="73"/>
      <c r="E945" s="73"/>
      <c r="F945" s="590"/>
      <c r="G945" s="591"/>
      <c r="H945" s="988"/>
      <c r="I945" s="73"/>
      <c r="J945" s="73"/>
      <c r="K945" s="74"/>
      <c r="L945" s="74"/>
      <c r="M945" s="989"/>
      <c r="N945" s="74"/>
      <c r="O945" s="74"/>
      <c r="P945" s="74"/>
      <c r="Q945" s="74"/>
      <c r="R945" s="74"/>
      <c r="S945" s="73"/>
      <c r="T945" s="73"/>
      <c r="U945" s="73"/>
      <c r="V945" s="1144"/>
      <c r="W945" s="73"/>
      <c r="X945" s="73"/>
      <c r="Y945" s="73"/>
      <c r="Z945" s="73"/>
      <c r="AA945" s="73"/>
      <c r="AB945" s="73"/>
    </row>
    <row r="946" spans="1:28" ht="15.75" customHeight="1">
      <c r="A946" s="73"/>
      <c r="B946" s="73"/>
      <c r="C946" s="73"/>
      <c r="D946" s="73"/>
      <c r="E946" s="73"/>
      <c r="F946" s="590"/>
      <c r="G946" s="591"/>
      <c r="H946" s="988"/>
      <c r="I946" s="73"/>
      <c r="J946" s="73"/>
      <c r="K946" s="74"/>
      <c r="L946" s="74"/>
      <c r="M946" s="989"/>
      <c r="N946" s="74"/>
      <c r="O946" s="74"/>
      <c r="P946" s="74"/>
      <c r="Q946" s="74"/>
      <c r="R946" s="74"/>
      <c r="S946" s="73"/>
      <c r="T946" s="73"/>
      <c r="U946" s="73"/>
      <c r="V946" s="1144"/>
      <c r="W946" s="73"/>
      <c r="X946" s="73"/>
      <c r="Y946" s="73"/>
      <c r="Z946" s="73"/>
      <c r="AA946" s="73"/>
      <c r="AB946" s="73"/>
    </row>
    <row r="947" spans="1:28" ht="15.75" customHeight="1">
      <c r="A947" s="73"/>
      <c r="B947" s="73"/>
      <c r="C947" s="73"/>
      <c r="D947" s="73"/>
      <c r="E947" s="73"/>
      <c r="F947" s="590"/>
      <c r="G947" s="591"/>
      <c r="H947" s="988"/>
      <c r="I947" s="73"/>
      <c r="J947" s="73"/>
      <c r="K947" s="74"/>
      <c r="L947" s="74"/>
      <c r="M947" s="989"/>
      <c r="N947" s="74"/>
      <c r="O947" s="74"/>
      <c r="P947" s="74"/>
      <c r="Q947" s="74"/>
      <c r="R947" s="74"/>
      <c r="S947" s="73"/>
      <c r="T947" s="73"/>
      <c r="U947" s="73"/>
      <c r="V947" s="1144"/>
      <c r="W947" s="73"/>
      <c r="X947" s="73"/>
      <c r="Y947" s="73"/>
      <c r="Z947" s="73"/>
      <c r="AA947" s="73"/>
      <c r="AB947" s="73"/>
    </row>
    <row r="948" spans="1:28" ht="15.75" customHeight="1">
      <c r="A948" s="73"/>
      <c r="B948" s="73"/>
      <c r="C948" s="73"/>
      <c r="D948" s="73"/>
      <c r="E948" s="73"/>
      <c r="F948" s="590"/>
      <c r="G948" s="591"/>
      <c r="H948" s="988"/>
      <c r="I948" s="73"/>
      <c r="J948" s="73"/>
      <c r="K948" s="74"/>
      <c r="L948" s="74"/>
      <c r="M948" s="989"/>
      <c r="N948" s="74"/>
      <c r="O948" s="74"/>
      <c r="P948" s="74"/>
      <c r="Q948" s="74"/>
      <c r="R948" s="74"/>
      <c r="S948" s="73"/>
      <c r="T948" s="73"/>
      <c r="U948" s="73"/>
      <c r="V948" s="1144"/>
      <c r="W948" s="73"/>
      <c r="X948" s="73"/>
      <c r="Y948" s="73"/>
      <c r="Z948" s="73"/>
      <c r="AA948" s="73"/>
      <c r="AB948" s="73"/>
    </row>
    <row r="949" spans="1:28" ht="15.75" customHeight="1">
      <c r="A949" s="73"/>
      <c r="B949" s="73"/>
      <c r="C949" s="73"/>
      <c r="D949" s="73"/>
      <c r="E949" s="73"/>
      <c r="F949" s="590"/>
      <c r="G949" s="591"/>
      <c r="H949" s="988"/>
      <c r="I949" s="73"/>
      <c r="J949" s="73"/>
      <c r="K949" s="74"/>
      <c r="L949" s="74"/>
      <c r="M949" s="989"/>
      <c r="N949" s="74"/>
      <c r="O949" s="74"/>
      <c r="P949" s="74"/>
      <c r="Q949" s="74"/>
      <c r="R949" s="74"/>
      <c r="S949" s="73"/>
      <c r="T949" s="73"/>
      <c r="U949" s="73"/>
      <c r="V949" s="1144"/>
      <c r="W949" s="73"/>
      <c r="X949" s="73"/>
      <c r="Y949" s="73"/>
      <c r="Z949" s="73"/>
      <c r="AA949" s="73"/>
      <c r="AB949" s="73"/>
    </row>
    <row r="950" spans="1:28" ht="15.75" customHeight="1">
      <c r="A950" s="73"/>
      <c r="B950" s="73"/>
      <c r="C950" s="73"/>
      <c r="D950" s="73"/>
      <c r="E950" s="73"/>
      <c r="F950" s="590"/>
      <c r="G950" s="591"/>
      <c r="H950" s="988"/>
      <c r="I950" s="73"/>
      <c r="J950" s="73"/>
      <c r="K950" s="74"/>
      <c r="L950" s="74"/>
      <c r="M950" s="989"/>
      <c r="N950" s="74"/>
      <c r="O950" s="74"/>
      <c r="P950" s="74"/>
      <c r="Q950" s="74"/>
      <c r="R950" s="74"/>
      <c r="S950" s="73"/>
      <c r="T950" s="73"/>
      <c r="U950" s="73"/>
      <c r="V950" s="1144"/>
      <c r="W950" s="73"/>
      <c r="X950" s="73"/>
      <c r="Y950" s="73"/>
      <c r="Z950" s="73"/>
      <c r="AA950" s="73"/>
      <c r="AB950" s="73"/>
    </row>
    <row r="951" spans="1:28" ht="15.75" customHeight="1">
      <c r="A951" s="73"/>
      <c r="B951" s="73"/>
      <c r="C951" s="73"/>
      <c r="D951" s="73"/>
      <c r="E951" s="73"/>
      <c r="F951" s="590"/>
      <c r="G951" s="591"/>
      <c r="H951" s="988"/>
      <c r="I951" s="73"/>
      <c r="J951" s="73"/>
      <c r="K951" s="74"/>
      <c r="L951" s="74"/>
      <c r="M951" s="989"/>
      <c r="N951" s="74"/>
      <c r="O951" s="74"/>
      <c r="P951" s="74"/>
      <c r="Q951" s="74"/>
      <c r="R951" s="74"/>
      <c r="S951" s="73"/>
      <c r="T951" s="73"/>
      <c r="U951" s="73"/>
      <c r="V951" s="1144"/>
      <c r="W951" s="73"/>
      <c r="X951" s="73"/>
      <c r="Y951" s="73"/>
      <c r="Z951" s="73"/>
      <c r="AA951" s="73"/>
      <c r="AB951" s="73"/>
    </row>
    <row r="952" spans="1:28" ht="15.75" customHeight="1">
      <c r="A952" s="73"/>
      <c r="B952" s="73"/>
      <c r="C952" s="73"/>
      <c r="D952" s="73"/>
      <c r="E952" s="73"/>
      <c r="F952" s="590"/>
      <c r="G952" s="591"/>
      <c r="H952" s="988"/>
      <c r="I952" s="73"/>
      <c r="J952" s="73"/>
      <c r="K952" s="74"/>
      <c r="L952" s="74"/>
      <c r="M952" s="989"/>
      <c r="N952" s="74"/>
      <c r="O952" s="74"/>
      <c r="P952" s="74"/>
      <c r="Q952" s="74"/>
      <c r="R952" s="74"/>
      <c r="S952" s="73"/>
      <c r="T952" s="73"/>
      <c r="U952" s="73"/>
      <c r="V952" s="1144"/>
      <c r="W952" s="73"/>
      <c r="X952" s="73"/>
      <c r="Y952" s="73"/>
      <c r="Z952" s="73"/>
      <c r="AA952" s="73"/>
      <c r="AB952" s="73"/>
    </row>
    <row r="953" spans="1:28" ht="15.75" customHeight="1">
      <c r="A953" s="73"/>
      <c r="B953" s="73"/>
      <c r="C953" s="73"/>
      <c r="D953" s="73"/>
      <c r="E953" s="73"/>
      <c r="F953" s="590"/>
      <c r="G953" s="591"/>
      <c r="H953" s="988"/>
      <c r="I953" s="73"/>
      <c r="J953" s="73"/>
      <c r="K953" s="74"/>
      <c r="L953" s="74"/>
      <c r="M953" s="989"/>
      <c r="N953" s="74"/>
      <c r="O953" s="74"/>
      <c r="P953" s="74"/>
      <c r="Q953" s="74"/>
      <c r="R953" s="74"/>
      <c r="S953" s="73"/>
      <c r="T953" s="73"/>
      <c r="U953" s="73"/>
      <c r="V953" s="1144"/>
      <c r="W953" s="73"/>
      <c r="X953" s="73"/>
      <c r="Y953" s="73"/>
      <c r="Z953" s="73"/>
      <c r="AA953" s="73"/>
      <c r="AB953" s="73"/>
    </row>
    <row r="954" spans="1:28" ht="15.75" customHeight="1">
      <c r="A954" s="73"/>
      <c r="B954" s="73"/>
      <c r="C954" s="73"/>
      <c r="D954" s="73"/>
      <c r="E954" s="73"/>
      <c r="F954" s="590"/>
      <c r="G954" s="591"/>
      <c r="H954" s="988"/>
      <c r="I954" s="73"/>
      <c r="J954" s="73"/>
      <c r="K954" s="74"/>
      <c r="L954" s="74"/>
      <c r="M954" s="989"/>
      <c r="N954" s="74"/>
      <c r="O954" s="74"/>
      <c r="P954" s="74"/>
      <c r="Q954" s="74"/>
      <c r="R954" s="74"/>
      <c r="S954" s="73"/>
      <c r="T954" s="73"/>
      <c r="U954" s="73"/>
      <c r="V954" s="1144"/>
      <c r="W954" s="73"/>
      <c r="X954" s="73"/>
      <c r="Y954" s="73"/>
      <c r="Z954" s="73"/>
      <c r="AA954" s="73"/>
      <c r="AB954" s="73"/>
    </row>
    <row r="955" spans="1:28" ht="15.75" customHeight="1">
      <c r="A955" s="73"/>
      <c r="B955" s="73"/>
      <c r="C955" s="73"/>
      <c r="D955" s="73"/>
      <c r="E955" s="73"/>
      <c r="F955" s="590"/>
      <c r="G955" s="591"/>
      <c r="H955" s="988"/>
      <c r="I955" s="73"/>
      <c r="J955" s="73"/>
      <c r="K955" s="74"/>
      <c r="L955" s="74"/>
      <c r="M955" s="989"/>
      <c r="N955" s="74"/>
      <c r="O955" s="74"/>
      <c r="P955" s="74"/>
      <c r="Q955" s="74"/>
      <c r="R955" s="74"/>
      <c r="S955" s="73"/>
      <c r="T955" s="73"/>
      <c r="U955" s="73"/>
      <c r="V955" s="1144"/>
      <c r="W955" s="73"/>
      <c r="X955" s="73"/>
      <c r="Y955" s="73"/>
      <c r="Z955" s="73"/>
      <c r="AA955" s="73"/>
      <c r="AB955" s="73"/>
    </row>
    <row r="956" spans="1:28" ht="15.75" customHeight="1">
      <c r="A956" s="73"/>
      <c r="B956" s="73"/>
      <c r="C956" s="73"/>
      <c r="D956" s="73"/>
      <c r="E956" s="73"/>
      <c r="F956" s="590"/>
      <c r="G956" s="591"/>
      <c r="H956" s="988"/>
      <c r="I956" s="73"/>
      <c r="J956" s="73"/>
      <c r="K956" s="74"/>
      <c r="L956" s="74"/>
      <c r="M956" s="989"/>
      <c r="N956" s="74"/>
      <c r="O956" s="74"/>
      <c r="P956" s="74"/>
      <c r="Q956" s="74"/>
      <c r="R956" s="74"/>
      <c r="S956" s="73"/>
      <c r="T956" s="73"/>
      <c r="U956" s="73"/>
      <c r="V956" s="1144"/>
      <c r="W956" s="73"/>
      <c r="X956" s="73"/>
      <c r="Y956" s="73"/>
      <c r="Z956" s="73"/>
      <c r="AA956" s="73"/>
      <c r="AB956" s="73"/>
    </row>
    <row r="957" spans="1:28" ht="15.75" customHeight="1">
      <c r="A957" s="73"/>
      <c r="B957" s="73"/>
      <c r="C957" s="73"/>
      <c r="D957" s="73"/>
      <c r="E957" s="73"/>
      <c r="F957" s="590"/>
      <c r="G957" s="591"/>
      <c r="H957" s="988"/>
      <c r="I957" s="73"/>
      <c r="J957" s="73"/>
      <c r="K957" s="74"/>
      <c r="L957" s="74"/>
      <c r="M957" s="989"/>
      <c r="N957" s="74"/>
      <c r="O957" s="74"/>
      <c r="P957" s="74"/>
      <c r="Q957" s="74"/>
      <c r="R957" s="74"/>
      <c r="S957" s="73"/>
      <c r="T957" s="73"/>
      <c r="U957" s="73"/>
      <c r="V957" s="1144"/>
      <c r="W957" s="73"/>
      <c r="X957" s="73"/>
      <c r="Y957" s="73"/>
      <c r="Z957" s="73"/>
      <c r="AA957" s="73"/>
      <c r="AB957" s="73"/>
    </row>
    <row r="958" spans="1:28" ht="15.75" customHeight="1">
      <c r="A958" s="73"/>
      <c r="B958" s="73"/>
      <c r="C958" s="73"/>
      <c r="D958" s="73"/>
      <c r="E958" s="73"/>
      <c r="F958" s="590"/>
      <c r="G958" s="591"/>
      <c r="H958" s="988"/>
      <c r="I958" s="73"/>
      <c r="J958" s="73"/>
      <c r="K958" s="74"/>
      <c r="L958" s="74"/>
      <c r="M958" s="989"/>
      <c r="N958" s="74"/>
      <c r="O958" s="74"/>
      <c r="P958" s="74"/>
      <c r="Q958" s="74"/>
      <c r="R958" s="74"/>
      <c r="S958" s="73"/>
      <c r="T958" s="73"/>
      <c r="U958" s="73"/>
      <c r="V958" s="1144"/>
      <c r="W958" s="73"/>
      <c r="X958" s="73"/>
      <c r="Y958" s="73"/>
      <c r="Z958" s="73"/>
      <c r="AA958" s="73"/>
      <c r="AB958" s="73"/>
    </row>
    <row r="959" spans="1:28" ht="15.75" customHeight="1">
      <c r="A959" s="73"/>
      <c r="B959" s="73"/>
      <c r="C959" s="73"/>
      <c r="D959" s="73"/>
      <c r="E959" s="73"/>
      <c r="F959" s="590"/>
      <c r="G959" s="591"/>
      <c r="H959" s="988"/>
      <c r="I959" s="73"/>
      <c r="J959" s="73"/>
      <c r="K959" s="74"/>
      <c r="L959" s="74"/>
      <c r="M959" s="989"/>
      <c r="N959" s="74"/>
      <c r="O959" s="74"/>
      <c r="P959" s="74"/>
      <c r="Q959" s="74"/>
      <c r="R959" s="74"/>
      <c r="S959" s="73"/>
      <c r="T959" s="73"/>
      <c r="U959" s="73"/>
      <c r="V959" s="1144"/>
      <c r="W959" s="73"/>
      <c r="X959" s="73"/>
      <c r="Y959" s="73"/>
      <c r="Z959" s="73"/>
      <c r="AA959" s="73"/>
      <c r="AB959" s="73"/>
    </row>
    <row r="960" spans="1:28" ht="15.75" customHeight="1">
      <c r="A960" s="73"/>
      <c r="B960" s="73"/>
      <c r="C960" s="73"/>
      <c r="D960" s="73"/>
      <c r="E960" s="73"/>
      <c r="F960" s="590"/>
      <c r="G960" s="591"/>
      <c r="H960" s="988"/>
      <c r="I960" s="73"/>
      <c r="J960" s="73"/>
      <c r="K960" s="74"/>
      <c r="L960" s="74"/>
      <c r="M960" s="989"/>
      <c r="N960" s="74"/>
      <c r="O960" s="74"/>
      <c r="P960" s="74"/>
      <c r="Q960" s="74"/>
      <c r="R960" s="74"/>
      <c r="S960" s="73"/>
      <c r="T960" s="73"/>
      <c r="U960" s="73"/>
      <c r="V960" s="1144"/>
      <c r="W960" s="73"/>
      <c r="X960" s="73"/>
      <c r="Y960" s="73"/>
      <c r="Z960" s="73"/>
      <c r="AA960" s="73"/>
      <c r="AB960" s="73"/>
    </row>
    <row r="961" spans="1:28" ht="15.75" customHeight="1">
      <c r="A961" s="73"/>
      <c r="B961" s="73"/>
      <c r="C961" s="73"/>
      <c r="D961" s="73"/>
      <c r="E961" s="73"/>
      <c r="F961" s="590"/>
      <c r="G961" s="591"/>
      <c r="H961" s="988"/>
      <c r="I961" s="73"/>
      <c r="J961" s="73"/>
      <c r="K961" s="74"/>
      <c r="L961" s="74"/>
      <c r="M961" s="989"/>
      <c r="N961" s="74"/>
      <c r="O961" s="74"/>
      <c r="P961" s="74"/>
      <c r="Q961" s="74"/>
      <c r="R961" s="74"/>
      <c r="S961" s="73"/>
      <c r="T961" s="73"/>
      <c r="U961" s="73"/>
      <c r="V961" s="1144"/>
      <c r="W961" s="73"/>
      <c r="X961" s="73"/>
      <c r="Y961" s="73"/>
      <c r="Z961" s="73"/>
      <c r="AA961" s="73"/>
      <c r="AB961" s="73"/>
    </row>
    <row r="962" spans="1:28" ht="15.75" customHeight="1">
      <c r="A962" s="73"/>
      <c r="B962" s="73"/>
      <c r="C962" s="73"/>
      <c r="D962" s="73"/>
      <c r="E962" s="73"/>
      <c r="F962" s="590"/>
      <c r="G962" s="591"/>
      <c r="H962" s="988"/>
      <c r="I962" s="73"/>
      <c r="J962" s="73"/>
      <c r="K962" s="74"/>
      <c r="L962" s="74"/>
      <c r="M962" s="989"/>
      <c r="N962" s="74"/>
      <c r="O962" s="74"/>
      <c r="P962" s="74"/>
      <c r="Q962" s="74"/>
      <c r="R962" s="74"/>
      <c r="S962" s="73"/>
      <c r="T962" s="73"/>
      <c r="U962" s="73"/>
      <c r="V962" s="1144"/>
      <c r="W962" s="73"/>
      <c r="X962" s="73"/>
      <c r="Y962" s="73"/>
      <c r="Z962" s="73"/>
      <c r="AA962" s="73"/>
      <c r="AB962" s="73"/>
    </row>
    <row r="963" spans="1:28" ht="15.75" customHeight="1">
      <c r="A963" s="73"/>
      <c r="B963" s="73"/>
      <c r="C963" s="73"/>
      <c r="D963" s="73"/>
      <c r="E963" s="73"/>
      <c r="F963" s="590"/>
      <c r="G963" s="591"/>
      <c r="H963" s="988"/>
      <c r="I963" s="73"/>
      <c r="J963" s="73"/>
      <c r="K963" s="74"/>
      <c r="L963" s="74"/>
      <c r="M963" s="989"/>
      <c r="N963" s="74"/>
      <c r="O963" s="74"/>
      <c r="P963" s="74"/>
      <c r="Q963" s="74"/>
      <c r="R963" s="74"/>
      <c r="S963" s="73"/>
      <c r="T963" s="73"/>
      <c r="U963" s="73"/>
      <c r="V963" s="1144"/>
      <c r="W963" s="73"/>
      <c r="X963" s="73"/>
      <c r="Y963" s="73"/>
      <c r="Z963" s="73"/>
      <c r="AA963" s="73"/>
      <c r="AB963" s="73"/>
    </row>
    <row r="964" spans="1:28" ht="15.75" customHeight="1">
      <c r="A964" s="73"/>
      <c r="B964" s="73"/>
      <c r="C964" s="73"/>
      <c r="D964" s="73"/>
      <c r="E964" s="73"/>
      <c r="F964" s="590"/>
      <c r="G964" s="591"/>
      <c r="H964" s="988"/>
      <c r="I964" s="73"/>
      <c r="J964" s="73"/>
      <c r="K964" s="74"/>
      <c r="L964" s="74"/>
      <c r="M964" s="989"/>
      <c r="N964" s="74"/>
      <c r="O964" s="74"/>
      <c r="P964" s="74"/>
      <c r="Q964" s="74"/>
      <c r="R964" s="74"/>
      <c r="S964" s="73"/>
      <c r="T964" s="73"/>
      <c r="U964" s="73"/>
      <c r="V964" s="1144"/>
      <c r="W964" s="73"/>
      <c r="X964" s="73"/>
      <c r="Y964" s="73"/>
      <c r="Z964" s="73"/>
      <c r="AA964" s="73"/>
      <c r="AB964" s="73"/>
    </row>
    <row r="965" spans="1:28" ht="15.75" customHeight="1">
      <c r="A965" s="73"/>
      <c r="B965" s="73"/>
      <c r="C965" s="73"/>
      <c r="D965" s="73"/>
      <c r="E965" s="73"/>
      <c r="F965" s="590"/>
      <c r="G965" s="591"/>
      <c r="H965" s="988"/>
      <c r="I965" s="73"/>
      <c r="J965" s="73"/>
      <c r="K965" s="74"/>
      <c r="L965" s="74"/>
      <c r="M965" s="989"/>
      <c r="N965" s="74"/>
      <c r="O965" s="74"/>
      <c r="P965" s="74"/>
      <c r="Q965" s="74"/>
      <c r="R965" s="74"/>
      <c r="S965" s="73"/>
      <c r="T965" s="73"/>
      <c r="U965" s="73"/>
      <c r="V965" s="1144"/>
      <c r="W965" s="73"/>
      <c r="X965" s="73"/>
      <c r="Y965" s="73"/>
      <c r="Z965" s="73"/>
      <c r="AA965" s="73"/>
      <c r="AB965" s="73"/>
    </row>
    <row r="966" spans="1:28" ht="15.75" customHeight="1">
      <c r="A966" s="73"/>
      <c r="B966" s="73"/>
      <c r="C966" s="73"/>
      <c r="D966" s="73"/>
      <c r="E966" s="73"/>
      <c r="F966" s="590"/>
      <c r="G966" s="591"/>
      <c r="H966" s="988"/>
      <c r="I966" s="73"/>
      <c r="J966" s="73"/>
      <c r="K966" s="74"/>
      <c r="L966" s="74"/>
      <c r="M966" s="989"/>
      <c r="N966" s="74"/>
      <c r="O966" s="74"/>
      <c r="P966" s="74"/>
      <c r="Q966" s="74"/>
      <c r="R966" s="74"/>
      <c r="S966" s="73"/>
      <c r="T966" s="73"/>
      <c r="U966" s="73"/>
      <c r="V966" s="1144"/>
      <c r="W966" s="73"/>
      <c r="X966" s="73"/>
      <c r="Y966" s="73"/>
      <c r="Z966" s="73"/>
      <c r="AA966" s="73"/>
      <c r="AB966" s="73"/>
    </row>
    <row r="967" spans="1:28" ht="15.75" customHeight="1">
      <c r="A967" s="73"/>
      <c r="B967" s="73"/>
      <c r="C967" s="73"/>
      <c r="D967" s="73"/>
      <c r="E967" s="73"/>
      <c r="F967" s="590"/>
      <c r="G967" s="591"/>
      <c r="H967" s="988"/>
      <c r="I967" s="73"/>
      <c r="J967" s="73"/>
      <c r="K967" s="74"/>
      <c r="L967" s="74"/>
      <c r="M967" s="989"/>
      <c r="N967" s="74"/>
      <c r="O967" s="74"/>
      <c r="P967" s="74"/>
      <c r="Q967" s="74"/>
      <c r="R967" s="74"/>
      <c r="S967" s="73"/>
      <c r="T967" s="73"/>
      <c r="U967" s="73"/>
      <c r="V967" s="1144"/>
      <c r="W967" s="73"/>
      <c r="X967" s="73"/>
      <c r="Y967" s="73"/>
      <c r="Z967" s="73"/>
      <c r="AA967" s="73"/>
      <c r="AB967" s="73"/>
    </row>
    <row r="968" spans="1:28" ht="15.75" customHeight="1">
      <c r="A968" s="73"/>
      <c r="B968" s="73"/>
      <c r="C968" s="73"/>
      <c r="D968" s="73"/>
      <c r="E968" s="73"/>
      <c r="F968" s="590"/>
      <c r="G968" s="591"/>
      <c r="H968" s="988"/>
      <c r="I968" s="73"/>
      <c r="J968" s="73"/>
      <c r="K968" s="74"/>
      <c r="L968" s="74"/>
      <c r="M968" s="989"/>
      <c r="N968" s="74"/>
      <c r="O968" s="74"/>
      <c r="P968" s="74"/>
      <c r="Q968" s="74"/>
      <c r="R968" s="74"/>
      <c r="S968" s="73"/>
      <c r="T968" s="73"/>
      <c r="U968" s="73"/>
      <c r="V968" s="1144"/>
      <c r="W968" s="73"/>
      <c r="X968" s="73"/>
      <c r="Y968" s="73"/>
      <c r="Z968" s="73"/>
      <c r="AA968" s="73"/>
      <c r="AB968" s="73"/>
    </row>
    <row r="969" spans="1:28" ht="15.75" customHeight="1">
      <c r="A969" s="73"/>
      <c r="B969" s="73"/>
      <c r="C969" s="73"/>
      <c r="D969" s="73"/>
      <c r="E969" s="73"/>
      <c r="F969" s="590"/>
      <c r="G969" s="591"/>
      <c r="H969" s="988"/>
      <c r="I969" s="73"/>
      <c r="J969" s="73"/>
      <c r="K969" s="74"/>
      <c r="L969" s="74"/>
      <c r="M969" s="989"/>
      <c r="N969" s="74"/>
      <c r="O969" s="74"/>
      <c r="P969" s="74"/>
      <c r="Q969" s="74"/>
      <c r="R969" s="74"/>
      <c r="S969" s="73"/>
      <c r="T969" s="73"/>
      <c r="U969" s="73"/>
      <c r="V969" s="1144"/>
      <c r="W969" s="73"/>
      <c r="X969" s="73"/>
      <c r="Y969" s="73"/>
      <c r="Z969" s="73"/>
      <c r="AA969" s="73"/>
      <c r="AB969" s="73"/>
    </row>
    <row r="970" spans="1:28" ht="15.75" customHeight="1">
      <c r="A970" s="73"/>
      <c r="B970" s="73"/>
      <c r="C970" s="73"/>
      <c r="D970" s="73"/>
      <c r="E970" s="73"/>
      <c r="F970" s="590"/>
      <c r="G970" s="591"/>
      <c r="H970" s="988"/>
      <c r="I970" s="73"/>
      <c r="J970" s="73"/>
      <c r="K970" s="74"/>
      <c r="L970" s="74"/>
      <c r="M970" s="989"/>
      <c r="N970" s="74"/>
      <c r="O970" s="74"/>
      <c r="P970" s="74"/>
      <c r="Q970" s="74"/>
      <c r="R970" s="74"/>
      <c r="S970" s="73"/>
      <c r="T970" s="73"/>
      <c r="U970" s="73"/>
      <c r="V970" s="1144"/>
      <c r="W970" s="73"/>
      <c r="X970" s="73"/>
      <c r="Y970" s="73"/>
      <c r="Z970" s="73"/>
      <c r="AA970" s="73"/>
      <c r="AB970" s="73"/>
    </row>
    <row r="971" spans="1:28" ht="15.75" customHeight="1">
      <c r="A971" s="73"/>
      <c r="B971" s="73"/>
      <c r="C971" s="73"/>
      <c r="D971" s="73"/>
      <c r="E971" s="73"/>
      <c r="F971" s="590"/>
      <c r="G971" s="591"/>
      <c r="H971" s="988"/>
      <c r="I971" s="73"/>
      <c r="J971" s="73"/>
      <c r="K971" s="74"/>
      <c r="L971" s="74"/>
      <c r="M971" s="989"/>
      <c r="N971" s="74"/>
      <c r="O971" s="74"/>
      <c r="P971" s="74"/>
      <c r="Q971" s="74"/>
      <c r="R971" s="74"/>
      <c r="S971" s="73"/>
      <c r="T971" s="73"/>
      <c r="U971" s="73"/>
      <c r="V971" s="1144"/>
      <c r="W971" s="73"/>
      <c r="X971" s="73"/>
      <c r="Y971" s="73"/>
      <c r="Z971" s="73"/>
      <c r="AA971" s="73"/>
      <c r="AB971" s="73"/>
    </row>
    <row r="972" spans="1:28" ht="15.75" customHeight="1">
      <c r="A972" s="73"/>
      <c r="B972" s="73"/>
      <c r="C972" s="73"/>
      <c r="D972" s="73"/>
      <c r="E972" s="73"/>
      <c r="F972" s="590"/>
      <c r="G972" s="591"/>
      <c r="H972" s="988"/>
      <c r="I972" s="73"/>
      <c r="J972" s="73"/>
      <c r="K972" s="74"/>
      <c r="L972" s="74"/>
      <c r="M972" s="989"/>
      <c r="N972" s="74"/>
      <c r="O972" s="74"/>
      <c r="P972" s="74"/>
      <c r="Q972" s="74"/>
      <c r="R972" s="74"/>
      <c r="S972" s="73"/>
      <c r="T972" s="73"/>
      <c r="U972" s="73"/>
      <c r="V972" s="1144"/>
      <c r="W972" s="73"/>
      <c r="X972" s="73"/>
      <c r="Y972" s="73"/>
      <c r="Z972" s="73"/>
      <c r="AA972" s="73"/>
      <c r="AB972" s="73"/>
    </row>
    <row r="973" spans="1:28" ht="15.75" customHeight="1">
      <c r="A973" s="73"/>
      <c r="B973" s="73"/>
      <c r="C973" s="73"/>
      <c r="D973" s="73"/>
      <c r="E973" s="73"/>
      <c r="F973" s="590"/>
      <c r="G973" s="591"/>
      <c r="H973" s="988"/>
      <c r="I973" s="73"/>
      <c r="J973" s="73"/>
      <c r="K973" s="74"/>
      <c r="L973" s="74"/>
      <c r="M973" s="989"/>
      <c r="N973" s="74"/>
      <c r="O973" s="74"/>
      <c r="P973" s="74"/>
      <c r="Q973" s="74"/>
      <c r="R973" s="74"/>
      <c r="S973" s="73"/>
      <c r="T973" s="73"/>
      <c r="U973" s="73"/>
      <c r="V973" s="1144"/>
      <c r="W973" s="73"/>
      <c r="X973" s="73"/>
      <c r="Y973" s="73"/>
      <c r="Z973" s="73"/>
      <c r="AA973" s="73"/>
      <c r="AB973" s="73"/>
    </row>
    <row r="974" spans="1:28" ht="15.75" customHeight="1">
      <c r="A974" s="73"/>
      <c r="B974" s="73"/>
      <c r="C974" s="73"/>
      <c r="D974" s="73"/>
      <c r="E974" s="73"/>
      <c r="F974" s="590"/>
      <c r="G974" s="591"/>
      <c r="H974" s="988"/>
      <c r="I974" s="73"/>
      <c r="J974" s="73"/>
      <c r="K974" s="74"/>
      <c r="L974" s="74"/>
      <c r="M974" s="989"/>
      <c r="N974" s="74"/>
      <c r="O974" s="74"/>
      <c r="P974" s="74"/>
      <c r="Q974" s="74"/>
      <c r="R974" s="74"/>
      <c r="S974" s="73"/>
      <c r="T974" s="73"/>
      <c r="U974" s="73"/>
      <c r="V974" s="1144"/>
      <c r="W974" s="73"/>
      <c r="X974" s="73"/>
      <c r="Y974" s="73"/>
      <c r="Z974" s="73"/>
      <c r="AA974" s="73"/>
      <c r="AB974" s="73"/>
    </row>
    <row r="975" spans="1:28" ht="15.75" customHeight="1">
      <c r="A975" s="73"/>
      <c r="B975" s="73"/>
      <c r="C975" s="73"/>
      <c r="D975" s="73"/>
      <c r="E975" s="73"/>
      <c r="F975" s="590"/>
      <c r="G975" s="591"/>
      <c r="H975" s="988"/>
      <c r="I975" s="73"/>
      <c r="J975" s="73"/>
      <c r="K975" s="74"/>
      <c r="L975" s="74"/>
      <c r="M975" s="989"/>
      <c r="N975" s="74"/>
      <c r="O975" s="74"/>
      <c r="P975" s="74"/>
      <c r="Q975" s="74"/>
      <c r="R975" s="74"/>
      <c r="S975" s="73"/>
      <c r="T975" s="73"/>
      <c r="U975" s="73"/>
      <c r="V975" s="1144"/>
      <c r="W975" s="73"/>
      <c r="X975" s="73"/>
      <c r="Y975" s="73"/>
      <c r="Z975" s="73"/>
      <c r="AA975" s="73"/>
      <c r="AB975" s="73"/>
    </row>
    <row r="976" spans="1:28" ht="15.75" customHeight="1">
      <c r="A976" s="73"/>
      <c r="B976" s="73"/>
      <c r="C976" s="73"/>
      <c r="D976" s="73"/>
      <c r="E976" s="73"/>
      <c r="F976" s="590"/>
      <c r="G976" s="591"/>
      <c r="H976" s="988"/>
      <c r="I976" s="73"/>
      <c r="J976" s="73"/>
      <c r="K976" s="74"/>
      <c r="L976" s="74"/>
      <c r="M976" s="989"/>
      <c r="N976" s="74"/>
      <c r="O976" s="74"/>
      <c r="P976" s="74"/>
      <c r="Q976" s="74"/>
      <c r="R976" s="74"/>
      <c r="S976" s="73"/>
      <c r="T976" s="73"/>
      <c r="U976" s="73"/>
      <c r="V976" s="1144"/>
      <c r="W976" s="73"/>
      <c r="X976" s="73"/>
      <c r="Y976" s="73"/>
      <c r="Z976" s="73"/>
      <c r="AA976" s="73"/>
      <c r="AB976" s="73"/>
    </row>
    <row r="977" spans="1:28" ht="15.75" customHeight="1">
      <c r="A977" s="73"/>
      <c r="B977" s="73"/>
      <c r="C977" s="73"/>
      <c r="D977" s="73"/>
      <c r="E977" s="73"/>
      <c r="F977" s="590"/>
      <c r="G977" s="591"/>
      <c r="H977" s="988"/>
      <c r="I977" s="73"/>
      <c r="J977" s="73"/>
      <c r="K977" s="74"/>
      <c r="L977" s="74"/>
      <c r="M977" s="989"/>
      <c r="N977" s="74"/>
      <c r="O977" s="74"/>
      <c r="P977" s="74"/>
      <c r="Q977" s="74"/>
      <c r="R977" s="74"/>
      <c r="S977" s="73"/>
      <c r="T977" s="73"/>
      <c r="U977" s="73"/>
      <c r="V977" s="1144"/>
      <c r="W977" s="73"/>
      <c r="X977" s="73"/>
      <c r="Y977" s="73"/>
      <c r="Z977" s="73"/>
      <c r="AA977" s="73"/>
      <c r="AB977" s="73"/>
    </row>
    <row r="978" spans="1:28" ht="15.75" customHeight="1">
      <c r="A978" s="73"/>
      <c r="B978" s="73"/>
      <c r="C978" s="73"/>
      <c r="D978" s="73"/>
      <c r="E978" s="73"/>
      <c r="F978" s="590"/>
      <c r="G978" s="591"/>
      <c r="H978" s="988"/>
      <c r="I978" s="73"/>
      <c r="J978" s="73"/>
      <c r="K978" s="74"/>
      <c r="L978" s="74"/>
      <c r="M978" s="989"/>
      <c r="N978" s="74"/>
      <c r="O978" s="74"/>
      <c r="P978" s="74"/>
      <c r="Q978" s="74"/>
      <c r="R978" s="74"/>
      <c r="S978" s="73"/>
      <c r="T978" s="73"/>
      <c r="U978" s="73"/>
      <c r="V978" s="1144"/>
      <c r="W978" s="73"/>
      <c r="X978" s="73"/>
      <c r="Y978" s="73"/>
      <c r="Z978" s="73"/>
      <c r="AA978" s="73"/>
      <c r="AB978" s="73"/>
    </row>
    <row r="979" spans="1:28" ht="15.75" customHeight="1">
      <c r="A979" s="73"/>
      <c r="B979" s="73"/>
      <c r="C979" s="73"/>
      <c r="D979" s="73"/>
      <c r="E979" s="73"/>
      <c r="F979" s="590"/>
      <c r="G979" s="591"/>
      <c r="H979" s="988"/>
      <c r="I979" s="73"/>
      <c r="J979" s="73"/>
      <c r="K979" s="74"/>
      <c r="L979" s="74"/>
      <c r="M979" s="989"/>
      <c r="N979" s="74"/>
      <c r="O979" s="74"/>
      <c r="P979" s="74"/>
      <c r="Q979" s="74"/>
      <c r="R979" s="74"/>
      <c r="S979" s="73"/>
      <c r="T979" s="73"/>
      <c r="U979" s="73"/>
      <c r="V979" s="1144"/>
      <c r="W979" s="73"/>
      <c r="X979" s="73"/>
      <c r="Y979" s="73"/>
      <c r="Z979" s="73"/>
      <c r="AA979" s="73"/>
      <c r="AB979" s="73"/>
    </row>
    <row r="980" spans="1:28" ht="15.75" customHeight="1">
      <c r="A980" s="73"/>
      <c r="B980" s="73"/>
      <c r="C980" s="73"/>
      <c r="D980" s="73"/>
      <c r="E980" s="73"/>
      <c r="F980" s="590"/>
      <c r="G980" s="591"/>
      <c r="H980" s="988"/>
      <c r="I980" s="73"/>
      <c r="J980" s="73"/>
      <c r="K980" s="74"/>
      <c r="L980" s="74"/>
      <c r="M980" s="989"/>
      <c r="N980" s="74"/>
      <c r="O980" s="74"/>
      <c r="P980" s="74"/>
      <c r="Q980" s="74"/>
      <c r="R980" s="74"/>
      <c r="S980" s="73"/>
      <c r="T980" s="73"/>
      <c r="U980" s="73"/>
      <c r="V980" s="1144"/>
      <c r="W980" s="73"/>
      <c r="X980" s="73"/>
      <c r="Y980" s="73"/>
      <c r="Z980" s="73"/>
      <c r="AA980" s="73"/>
      <c r="AB980" s="73"/>
    </row>
    <row r="981" spans="1:28" ht="15.75" customHeight="1">
      <c r="A981" s="73"/>
      <c r="B981" s="73"/>
      <c r="C981" s="73"/>
      <c r="D981" s="73"/>
      <c r="E981" s="73"/>
      <c r="F981" s="590"/>
      <c r="G981" s="591"/>
      <c r="H981" s="988"/>
      <c r="I981" s="73"/>
      <c r="J981" s="73"/>
      <c r="K981" s="74"/>
      <c r="L981" s="74"/>
      <c r="M981" s="989"/>
      <c r="N981" s="74"/>
      <c r="O981" s="74"/>
      <c r="P981" s="74"/>
      <c r="Q981" s="74"/>
      <c r="R981" s="74"/>
      <c r="S981" s="73"/>
      <c r="T981" s="73"/>
      <c r="U981" s="73"/>
      <c r="V981" s="1144"/>
      <c r="W981" s="73"/>
      <c r="X981" s="73"/>
      <c r="Y981" s="73"/>
      <c r="Z981" s="73"/>
      <c r="AA981" s="73"/>
      <c r="AB981" s="73"/>
    </row>
    <row r="982" spans="1:28" ht="15.75" customHeight="1">
      <c r="A982" s="73"/>
      <c r="B982" s="73"/>
      <c r="C982" s="73"/>
      <c r="D982" s="73"/>
      <c r="E982" s="73"/>
      <c r="F982" s="590"/>
      <c r="G982" s="591"/>
      <c r="H982" s="988"/>
      <c r="I982" s="73"/>
      <c r="J982" s="73"/>
      <c r="K982" s="74"/>
      <c r="L982" s="74"/>
      <c r="M982" s="989"/>
      <c r="N982" s="74"/>
      <c r="O982" s="74"/>
      <c r="P982" s="74"/>
      <c r="Q982" s="74"/>
      <c r="R982" s="74"/>
      <c r="S982" s="73"/>
      <c r="T982" s="73"/>
      <c r="U982" s="73"/>
      <c r="V982" s="1144"/>
      <c r="W982" s="73"/>
      <c r="X982" s="73"/>
      <c r="Y982" s="73"/>
      <c r="Z982" s="73"/>
      <c r="AA982" s="73"/>
      <c r="AB982" s="73"/>
    </row>
    <row r="983" spans="1:28" ht="15.75" customHeight="1">
      <c r="A983" s="73"/>
      <c r="B983" s="73"/>
      <c r="C983" s="73"/>
      <c r="D983" s="73"/>
      <c r="E983" s="73"/>
      <c r="F983" s="590"/>
      <c r="G983" s="591"/>
      <c r="H983" s="988"/>
      <c r="I983" s="73"/>
      <c r="J983" s="73"/>
      <c r="K983" s="74"/>
      <c r="L983" s="74"/>
      <c r="M983" s="989"/>
      <c r="N983" s="74"/>
      <c r="O983" s="74"/>
      <c r="P983" s="74"/>
      <c r="Q983" s="74"/>
      <c r="R983" s="74"/>
      <c r="S983" s="73"/>
      <c r="T983" s="73"/>
      <c r="U983" s="73"/>
      <c r="V983" s="1144"/>
      <c r="W983" s="73"/>
      <c r="X983" s="73"/>
      <c r="Y983" s="73"/>
      <c r="Z983" s="73"/>
      <c r="AA983" s="73"/>
      <c r="AB983" s="73"/>
    </row>
    <row r="984" spans="1:28" ht="15.75" customHeight="1">
      <c r="A984" s="73"/>
      <c r="B984" s="73"/>
      <c r="C984" s="73"/>
      <c r="D984" s="73"/>
      <c r="E984" s="73"/>
      <c r="F984" s="590"/>
      <c r="G984" s="591"/>
      <c r="H984" s="988"/>
      <c r="I984" s="73"/>
      <c r="J984" s="73"/>
      <c r="K984" s="74"/>
      <c r="L984" s="74"/>
      <c r="M984" s="989"/>
      <c r="N984" s="74"/>
      <c r="O984" s="74"/>
      <c r="P984" s="74"/>
      <c r="Q984" s="74"/>
      <c r="R984" s="74"/>
      <c r="S984" s="73"/>
      <c r="T984" s="73"/>
      <c r="U984" s="73"/>
      <c r="V984" s="1144"/>
      <c r="W984" s="73"/>
      <c r="X984" s="73"/>
      <c r="Y984" s="73"/>
      <c r="Z984" s="73"/>
      <c r="AA984" s="73"/>
      <c r="AB984" s="73"/>
    </row>
    <row r="985" spans="1:28" ht="15.75" customHeight="1">
      <c r="A985" s="73"/>
      <c r="B985" s="73"/>
      <c r="C985" s="73"/>
      <c r="D985" s="73"/>
      <c r="E985" s="73"/>
      <c r="F985" s="590"/>
      <c r="G985" s="591"/>
      <c r="H985" s="988"/>
      <c r="I985" s="73"/>
      <c r="J985" s="73"/>
      <c r="K985" s="74"/>
      <c r="L985" s="74"/>
      <c r="M985" s="989"/>
      <c r="N985" s="74"/>
      <c r="O985" s="74"/>
      <c r="P985" s="74"/>
      <c r="Q985" s="74"/>
      <c r="R985" s="74"/>
      <c r="S985" s="73"/>
      <c r="T985" s="73"/>
      <c r="U985" s="73"/>
      <c r="V985" s="1144"/>
      <c r="W985" s="73"/>
      <c r="X985" s="73"/>
      <c r="Y985" s="73"/>
      <c r="Z985" s="73"/>
      <c r="AA985" s="73"/>
      <c r="AB985" s="73"/>
    </row>
    <row r="986" spans="1:28" ht="15.75" customHeight="1">
      <c r="A986" s="73"/>
      <c r="B986" s="73"/>
      <c r="C986" s="73"/>
      <c r="D986" s="73"/>
      <c r="E986" s="73"/>
      <c r="F986" s="590"/>
      <c r="G986" s="591"/>
      <c r="H986" s="988"/>
      <c r="I986" s="73"/>
      <c r="J986" s="73"/>
      <c r="K986" s="74"/>
      <c r="L986" s="74"/>
      <c r="M986" s="989"/>
      <c r="N986" s="74"/>
      <c r="O986" s="74"/>
      <c r="P986" s="74"/>
      <c r="Q986" s="74"/>
      <c r="R986" s="74"/>
      <c r="S986" s="73"/>
      <c r="T986" s="73"/>
      <c r="U986" s="73"/>
      <c r="V986" s="1144"/>
      <c r="W986" s="73"/>
      <c r="X986" s="73"/>
      <c r="Y986" s="73"/>
      <c r="Z986" s="73"/>
      <c r="AA986" s="73"/>
      <c r="AB986" s="73"/>
    </row>
    <row r="987" spans="1:28" ht="15.75" customHeight="1">
      <c r="A987" s="73"/>
      <c r="B987" s="73"/>
      <c r="C987" s="73"/>
      <c r="D987" s="73"/>
      <c r="E987" s="73"/>
      <c r="F987" s="590"/>
      <c r="G987" s="591"/>
      <c r="H987" s="988"/>
      <c r="I987" s="73"/>
      <c r="J987" s="73"/>
      <c r="K987" s="74"/>
      <c r="L987" s="74"/>
      <c r="M987" s="989"/>
      <c r="N987" s="74"/>
      <c r="O987" s="74"/>
      <c r="P987" s="74"/>
      <c r="Q987" s="74"/>
      <c r="R987" s="74"/>
      <c r="S987" s="73"/>
      <c r="T987" s="73"/>
      <c r="U987" s="73"/>
      <c r="V987" s="1144"/>
      <c r="W987" s="73"/>
      <c r="X987" s="73"/>
      <c r="Y987" s="73"/>
      <c r="Z987" s="73"/>
      <c r="AA987" s="73"/>
      <c r="AB987" s="73"/>
    </row>
    <row r="988" spans="1:28" ht="15.75" customHeight="1">
      <c r="A988" s="73"/>
      <c r="B988" s="73"/>
      <c r="C988" s="73"/>
      <c r="D988" s="73"/>
      <c r="E988" s="73"/>
      <c r="F988" s="590"/>
      <c r="G988" s="591"/>
      <c r="H988" s="988"/>
      <c r="I988" s="73"/>
      <c r="J988" s="73"/>
      <c r="K988" s="74"/>
      <c r="L988" s="74"/>
      <c r="M988" s="989"/>
      <c r="N988" s="74"/>
      <c r="O988" s="74"/>
      <c r="P988" s="74"/>
      <c r="Q988" s="74"/>
      <c r="R988" s="74"/>
      <c r="S988" s="73"/>
      <c r="T988" s="73"/>
      <c r="U988" s="73"/>
      <c r="V988" s="1144"/>
      <c r="W988" s="73"/>
      <c r="X988" s="73"/>
      <c r="Y988" s="73"/>
      <c r="Z988" s="73"/>
      <c r="AA988" s="73"/>
      <c r="AB988" s="73"/>
    </row>
    <row r="989" spans="1:28" ht="15.75" customHeight="1">
      <c r="A989" s="73"/>
      <c r="B989" s="73"/>
      <c r="C989" s="73"/>
      <c r="D989" s="73"/>
      <c r="E989" s="73"/>
      <c r="F989" s="590"/>
      <c r="G989" s="591"/>
      <c r="H989" s="988"/>
      <c r="I989" s="73"/>
      <c r="J989" s="73"/>
      <c r="K989" s="74"/>
      <c r="L989" s="74"/>
      <c r="M989" s="989"/>
      <c r="N989" s="74"/>
      <c r="O989" s="74"/>
      <c r="P989" s="74"/>
      <c r="Q989" s="74"/>
      <c r="R989" s="74"/>
      <c r="S989" s="73"/>
      <c r="T989" s="73"/>
      <c r="U989" s="73"/>
      <c r="V989" s="1144"/>
      <c r="W989" s="73"/>
      <c r="X989" s="73"/>
      <c r="Y989" s="73"/>
      <c r="Z989" s="73"/>
      <c r="AA989" s="73"/>
      <c r="AB989" s="73"/>
    </row>
    <row r="990" spans="1:28" ht="15.75" customHeight="1">
      <c r="A990" s="73"/>
      <c r="B990" s="73"/>
      <c r="C990" s="73"/>
      <c r="D990" s="73"/>
      <c r="E990" s="73"/>
      <c r="F990" s="590"/>
      <c r="G990" s="591"/>
      <c r="H990" s="988"/>
      <c r="I990" s="73"/>
      <c r="J990" s="73"/>
      <c r="K990" s="74"/>
      <c r="L990" s="74"/>
      <c r="M990" s="989"/>
      <c r="N990" s="74"/>
      <c r="O990" s="74"/>
      <c r="P990" s="74"/>
      <c r="Q990" s="74"/>
      <c r="R990" s="74"/>
      <c r="S990" s="73"/>
      <c r="T990" s="73"/>
      <c r="U990" s="73"/>
      <c r="V990" s="1144"/>
      <c r="W990" s="73"/>
      <c r="X990" s="73"/>
      <c r="Y990" s="73"/>
      <c r="Z990" s="73"/>
      <c r="AA990" s="73"/>
      <c r="AB990" s="73"/>
    </row>
    <row r="991" spans="1:28" ht="15.75" customHeight="1">
      <c r="A991" s="73"/>
      <c r="B991" s="73"/>
      <c r="C991" s="73"/>
      <c r="D991" s="73"/>
      <c r="E991" s="73"/>
      <c r="F991" s="590"/>
      <c r="G991" s="591"/>
      <c r="H991" s="988"/>
      <c r="I991" s="73"/>
      <c r="J991" s="73"/>
      <c r="K991" s="74"/>
      <c r="L991" s="74"/>
      <c r="M991" s="989"/>
      <c r="N991" s="74"/>
      <c r="O991" s="74"/>
      <c r="P991" s="74"/>
      <c r="Q991" s="74"/>
      <c r="R991" s="74"/>
      <c r="S991" s="73"/>
      <c r="T991" s="73"/>
      <c r="U991" s="73"/>
      <c r="V991" s="1144"/>
      <c r="W991" s="73"/>
      <c r="X991" s="73"/>
      <c r="Y991" s="73"/>
      <c r="Z991" s="73"/>
      <c r="AA991" s="73"/>
      <c r="AB991" s="73"/>
    </row>
    <row r="992" spans="1:28" ht="15.75" customHeight="1">
      <c r="A992" s="73"/>
      <c r="B992" s="73"/>
      <c r="C992" s="73"/>
      <c r="D992" s="73"/>
      <c r="E992" s="73"/>
      <c r="F992" s="590"/>
      <c r="G992" s="591"/>
      <c r="H992" s="988"/>
      <c r="I992" s="73"/>
      <c r="J992" s="73"/>
      <c r="K992" s="74"/>
      <c r="L992" s="74"/>
      <c r="M992" s="989"/>
      <c r="N992" s="74"/>
      <c r="O992" s="74"/>
      <c r="P992" s="74"/>
      <c r="Q992" s="74"/>
      <c r="R992" s="74"/>
      <c r="S992" s="73"/>
      <c r="T992" s="73"/>
      <c r="U992" s="73"/>
      <c r="V992" s="1144"/>
      <c r="W992" s="73"/>
      <c r="X992" s="73"/>
      <c r="Y992" s="73"/>
      <c r="Z992" s="73"/>
      <c r="AA992" s="73"/>
      <c r="AB992" s="73"/>
    </row>
    <row r="993" spans="1:28" ht="15.75" customHeight="1">
      <c r="A993" s="73"/>
      <c r="B993" s="73"/>
      <c r="C993" s="73"/>
      <c r="D993" s="73"/>
      <c r="E993" s="73"/>
      <c r="F993" s="590"/>
      <c r="G993" s="591"/>
      <c r="H993" s="988"/>
      <c r="I993" s="73"/>
      <c r="J993" s="73"/>
      <c r="K993" s="74"/>
      <c r="L993" s="74"/>
      <c r="M993" s="989"/>
      <c r="N993" s="74"/>
      <c r="O993" s="74"/>
      <c r="P993" s="74"/>
      <c r="Q993" s="74"/>
      <c r="R993" s="74"/>
      <c r="S993" s="73"/>
      <c r="T993" s="73"/>
      <c r="U993" s="73"/>
      <c r="V993" s="1144"/>
      <c r="W993" s="73"/>
      <c r="X993" s="73"/>
      <c r="Y993" s="73"/>
      <c r="Z993" s="73"/>
      <c r="AA993" s="73"/>
      <c r="AB993" s="73"/>
    </row>
    <row r="994" spans="1:28" ht="15.75" customHeight="1">
      <c r="A994" s="73"/>
      <c r="B994" s="73"/>
      <c r="C994" s="73"/>
      <c r="D994" s="73"/>
      <c r="E994" s="73"/>
      <c r="F994" s="590"/>
      <c r="G994" s="591"/>
      <c r="H994" s="988"/>
      <c r="I994" s="73"/>
      <c r="J994" s="73"/>
      <c r="K994" s="74"/>
      <c r="L994" s="74"/>
      <c r="M994" s="989"/>
      <c r="N994" s="74"/>
      <c r="O994" s="74"/>
      <c r="P994" s="74"/>
      <c r="Q994" s="74"/>
      <c r="R994" s="74"/>
      <c r="S994" s="73"/>
      <c r="T994" s="73"/>
      <c r="U994" s="73"/>
      <c r="V994" s="1144"/>
      <c r="W994" s="73"/>
      <c r="X994" s="73"/>
      <c r="Y994" s="73"/>
      <c r="Z994" s="73"/>
      <c r="AA994" s="73"/>
      <c r="AB994" s="73"/>
    </row>
    <row r="995" spans="1:28" ht="15.75" customHeight="1">
      <c r="A995" s="73"/>
      <c r="B995" s="73"/>
      <c r="C995" s="73"/>
      <c r="D995" s="73"/>
      <c r="E995" s="73"/>
      <c r="F995" s="590"/>
      <c r="G995" s="591"/>
      <c r="H995" s="988"/>
      <c r="I995" s="73"/>
      <c r="J995" s="73"/>
      <c r="K995" s="74"/>
      <c r="L995" s="74"/>
      <c r="M995" s="989"/>
      <c r="N995" s="74"/>
      <c r="O995" s="74"/>
      <c r="P995" s="74"/>
      <c r="Q995" s="74"/>
      <c r="R995" s="74"/>
      <c r="S995" s="73"/>
      <c r="T995" s="73"/>
      <c r="U995" s="73"/>
      <c r="V995" s="1144"/>
      <c r="W995" s="73"/>
      <c r="X995" s="73"/>
      <c r="Y995" s="73"/>
      <c r="Z995" s="73"/>
      <c r="AA995" s="73"/>
      <c r="AB995" s="73"/>
    </row>
    <row r="996" spans="1:28" ht="15.75" customHeight="1">
      <c r="A996" s="73"/>
      <c r="B996" s="73"/>
      <c r="C996" s="73"/>
      <c r="D996" s="73"/>
      <c r="E996" s="73"/>
      <c r="F996" s="590"/>
      <c r="G996" s="591"/>
      <c r="H996" s="988"/>
      <c r="I996" s="73"/>
      <c r="J996" s="73"/>
      <c r="K996" s="74"/>
      <c r="L996" s="74"/>
      <c r="M996" s="989"/>
      <c r="N996" s="74"/>
      <c r="O996" s="74"/>
      <c r="P996" s="74"/>
      <c r="Q996" s="74"/>
      <c r="R996" s="74"/>
      <c r="S996" s="73"/>
      <c r="T996" s="73"/>
      <c r="U996" s="73"/>
      <c r="V996" s="1144"/>
      <c r="W996" s="73"/>
      <c r="X996" s="73"/>
      <c r="Y996" s="73"/>
      <c r="Z996" s="73"/>
      <c r="AA996" s="73"/>
      <c r="AB996" s="73"/>
    </row>
    <row r="997" spans="1:28" ht="15.75" customHeight="1">
      <c r="A997" s="73"/>
      <c r="B997" s="73"/>
      <c r="C997" s="73"/>
      <c r="D997" s="73"/>
      <c r="E997" s="73"/>
      <c r="F997" s="590"/>
      <c r="G997" s="591"/>
      <c r="H997" s="988"/>
      <c r="I997" s="73"/>
      <c r="J997" s="73"/>
      <c r="K997" s="74"/>
      <c r="L997" s="74"/>
      <c r="M997" s="989"/>
      <c r="N997" s="74"/>
      <c r="O997" s="74"/>
      <c r="P997" s="74"/>
      <c r="Q997" s="74"/>
      <c r="R997" s="74"/>
      <c r="S997" s="73"/>
      <c r="T997" s="73"/>
      <c r="U997" s="73"/>
      <c r="V997" s="1144"/>
      <c r="W997" s="73"/>
      <c r="X997" s="73"/>
      <c r="Y997" s="73"/>
      <c r="Z997" s="73"/>
      <c r="AA997" s="73"/>
      <c r="AB997" s="73"/>
    </row>
    <row r="998" spans="1:28" ht="15.75" customHeight="1">
      <c r="A998" s="73"/>
      <c r="B998" s="73"/>
      <c r="C998" s="73"/>
      <c r="D998" s="73"/>
      <c r="E998" s="73"/>
      <c r="F998" s="590"/>
      <c r="G998" s="591"/>
      <c r="H998" s="988"/>
      <c r="I998" s="73"/>
      <c r="J998" s="73"/>
      <c r="K998" s="74"/>
      <c r="L998" s="74"/>
      <c r="M998" s="989"/>
      <c r="N998" s="74"/>
      <c r="O998" s="74"/>
      <c r="P998" s="74"/>
      <c r="Q998" s="74"/>
      <c r="R998" s="74"/>
      <c r="S998" s="73"/>
      <c r="T998" s="73"/>
      <c r="U998" s="73"/>
      <c r="V998" s="1144"/>
      <c r="W998" s="73"/>
      <c r="X998" s="73"/>
      <c r="Y998" s="73"/>
      <c r="Z998" s="73"/>
      <c r="AA998" s="73"/>
      <c r="AB998" s="73"/>
    </row>
    <row r="999" spans="1:28" ht="15.75" customHeight="1">
      <c r="A999" s="73"/>
      <c r="B999" s="73"/>
      <c r="C999" s="73"/>
      <c r="D999" s="73"/>
      <c r="E999" s="73"/>
      <c r="F999" s="590"/>
      <c r="G999" s="591"/>
      <c r="H999" s="988"/>
      <c r="I999" s="73"/>
      <c r="J999" s="73"/>
      <c r="K999" s="74"/>
      <c r="L999" s="74"/>
      <c r="M999" s="989"/>
      <c r="N999" s="74"/>
      <c r="O999" s="74"/>
      <c r="P999" s="74"/>
      <c r="Q999" s="74"/>
      <c r="R999" s="74"/>
      <c r="S999" s="73"/>
      <c r="T999" s="73"/>
      <c r="U999" s="73"/>
      <c r="V999" s="1144"/>
      <c r="W999" s="73"/>
      <c r="X999" s="73"/>
      <c r="Y999" s="73"/>
      <c r="Z999" s="73"/>
      <c r="AA999" s="73"/>
      <c r="AB999" s="73"/>
    </row>
    <row r="1000" spans="1:28" ht="15.75" customHeight="1">
      <c r="A1000" s="73"/>
      <c r="B1000" s="73"/>
      <c r="C1000" s="73"/>
      <c r="D1000" s="73"/>
      <c r="E1000" s="73"/>
      <c r="F1000" s="590"/>
      <c r="G1000" s="591"/>
      <c r="H1000" s="988"/>
      <c r="I1000" s="73"/>
      <c r="J1000" s="73"/>
      <c r="K1000" s="74"/>
      <c r="L1000" s="74"/>
      <c r="M1000" s="989"/>
      <c r="N1000" s="74"/>
      <c r="O1000" s="74"/>
      <c r="P1000" s="74"/>
      <c r="Q1000" s="74"/>
      <c r="R1000" s="74"/>
      <c r="S1000" s="73"/>
      <c r="T1000" s="73"/>
      <c r="U1000" s="73"/>
      <c r="V1000" s="1144"/>
      <c r="W1000" s="73"/>
      <c r="X1000" s="73"/>
      <c r="Y1000" s="73"/>
      <c r="Z1000" s="73"/>
      <c r="AA1000" s="73"/>
      <c r="AB1000" s="73"/>
    </row>
  </sheetData>
  <mergeCells count="9">
    <mergeCell ref="P5:P7"/>
    <mergeCell ref="Q5:Q7"/>
    <mergeCell ref="B2:C2"/>
    <mergeCell ref="B45:G45"/>
    <mergeCell ref="B1:M1"/>
    <mergeCell ref="F2:M2"/>
    <mergeCell ref="F3:N3"/>
    <mergeCell ref="F4:N4"/>
    <mergeCell ref="G5:K5"/>
  </mergeCells>
  <conditionalFormatting sqref="H15:H17 H19:H21 H23:H26 H31:H33 H35:H38 H40 H42:H44 H47:H49">
    <cfRule type="cellIs" dxfId="305" priority="1" stopIfTrue="1" operator="equal">
      <formula>0</formula>
    </cfRule>
  </conditionalFormatting>
  <conditionalFormatting sqref="H15:H17 H19:H21 H23:H26 H31:H33 H35:H38 H40 H42:H44 H47:H49">
    <cfRule type="cellIs" dxfId="304" priority="2" stopIfTrue="1" operator="equal">
      <formula>0</formula>
    </cfRule>
  </conditionalFormatting>
  <hyperlinks>
    <hyperlink ref="C4" location="'Recap Sheet'!B1" display="Return to Recap Sheet" xr:uid="{00000000-0004-0000-0600-000000000000}"/>
  </hyperlinks>
  <pageMargins left="0.25" right="0.25" top="0.75" bottom="0.75" header="0" footer="0"/>
  <pageSetup paperSize="5" scale="64" orientation="landscape"/>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1">
    <tabColor rgb="FFFFD965"/>
  </sheetPr>
  <dimension ref="A1:Z1000"/>
  <sheetViews>
    <sheetView workbookViewId="0">
      <pane ySplit="9" topLeftCell="A121" activePane="bottomLeft" state="frozen"/>
      <selection activeCell="H10" sqref="H10"/>
      <selection pane="bottomLeft" activeCell="C131" sqref="C131"/>
    </sheetView>
  </sheetViews>
  <sheetFormatPr defaultColWidth="14.44140625" defaultRowHeight="15" customHeight="1"/>
  <cols>
    <col min="1" max="1" width="7.33203125" customWidth="1"/>
    <col min="2" max="2" width="64.44140625" customWidth="1"/>
    <col min="3" max="3" width="21.5546875" customWidth="1"/>
    <col min="4" max="4" width="11.33203125" customWidth="1"/>
    <col min="5" max="5" width="7.6640625" customWidth="1"/>
    <col min="6" max="6" width="9.44140625" customWidth="1"/>
    <col min="7" max="7" width="5.6640625" customWidth="1"/>
    <col min="8" max="9" width="6.44140625" customWidth="1"/>
    <col min="10" max="10" width="3.33203125" customWidth="1"/>
    <col min="11" max="12" width="7.44140625" customWidth="1"/>
    <col min="13" max="13" width="9.6640625" customWidth="1"/>
    <col min="14" max="14" width="7.109375" customWidth="1"/>
    <col min="15" max="15" width="11.33203125" customWidth="1"/>
    <col min="16" max="16" width="9.44140625" customWidth="1"/>
    <col min="17" max="17" width="7.33203125" customWidth="1"/>
    <col min="18" max="18" width="8.44140625" customWidth="1"/>
    <col min="19" max="19" width="8.6640625" customWidth="1"/>
    <col min="20" max="21" width="9" customWidth="1"/>
    <col min="22" max="22" width="4.6640625" customWidth="1"/>
    <col min="23" max="23" width="7.5546875" customWidth="1"/>
    <col min="24" max="24" width="8.44140625" customWidth="1"/>
    <col min="25" max="25" width="11.5546875" customWidth="1"/>
    <col min="26" max="26" width="7.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1264"/>
      <c r="T1" s="1264"/>
      <c r="U1" s="1264"/>
      <c r="V1" s="1264"/>
      <c r="W1" s="1264"/>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1264"/>
      <c r="T2" s="1264"/>
      <c r="U2" s="1264"/>
      <c r="V2" s="1264"/>
      <c r="W2" s="1264"/>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1149"/>
      <c r="S3" s="2913"/>
      <c r="T3" s="2903"/>
      <c r="U3" s="2903"/>
      <c r="V3" s="2903"/>
      <c r="W3" s="2903"/>
      <c r="X3" s="2903"/>
      <c r="Y3" s="2903"/>
      <c r="Z3" s="73"/>
    </row>
    <row r="4" spans="1:26" ht="18.75" customHeight="1">
      <c r="A4" s="79" t="s">
        <v>977</v>
      </c>
      <c r="B4" s="1152" t="str">
        <f>'Recap Sheet'!B3</f>
        <v>Lexington Richland School District Five</v>
      </c>
      <c r="C4" s="1265" t="s">
        <v>119</v>
      </c>
      <c r="D4" s="82"/>
      <c r="E4" s="1154"/>
      <c r="F4" s="2911">
        <f>'Recap Sheet'!B4</f>
        <v>0</v>
      </c>
      <c r="G4" s="2891"/>
      <c r="H4" s="2891"/>
      <c r="I4" s="2891"/>
      <c r="J4" s="2891"/>
      <c r="K4" s="2891"/>
      <c r="L4" s="2891"/>
      <c r="M4" s="2891"/>
      <c r="N4" s="2897"/>
      <c r="O4" s="83"/>
      <c r="P4" s="83"/>
      <c r="Q4" s="83"/>
      <c r="R4" s="1155"/>
      <c r="S4" s="1156"/>
      <c r="T4" s="1156"/>
      <c r="U4" s="1156"/>
      <c r="V4" s="1156"/>
      <c r="W4" s="1156"/>
      <c r="X4" s="1156"/>
      <c r="Y4" s="1157"/>
      <c r="Z4" s="1150"/>
    </row>
    <row r="5" spans="1:26" ht="15" customHeight="1">
      <c r="A5" s="79">
        <v>12000</v>
      </c>
      <c r="B5" s="1158" t="s">
        <v>120</v>
      </c>
      <c r="C5" s="232" t="s">
        <v>354</v>
      </c>
      <c r="D5" s="90"/>
      <c r="E5" s="1159"/>
      <c r="F5" s="1160"/>
      <c r="G5" s="2912" t="s">
        <v>122</v>
      </c>
      <c r="H5" s="2899"/>
      <c r="I5" s="2899"/>
      <c r="J5" s="2899"/>
      <c r="K5" s="2899"/>
      <c r="L5" s="1161">
        <f>'Recap Sheet'!B5</f>
        <v>0</v>
      </c>
      <c r="M5" s="1162"/>
      <c r="N5" s="462"/>
      <c r="O5" s="96" t="s">
        <v>123</v>
      </c>
      <c r="P5" s="2884" t="s">
        <v>124</v>
      </c>
      <c r="Q5" s="2905" t="s">
        <v>125</v>
      </c>
      <c r="R5" s="471" t="s">
        <v>33</v>
      </c>
      <c r="S5" s="98" t="s">
        <v>355</v>
      </c>
      <c r="T5" s="99" t="s">
        <v>32</v>
      </c>
      <c r="U5" s="99" t="s">
        <v>128</v>
      </c>
      <c r="V5" s="100" t="s">
        <v>129</v>
      </c>
      <c r="W5" s="99" t="s">
        <v>978</v>
      </c>
      <c r="X5" s="98" t="s">
        <v>358</v>
      </c>
      <c r="Y5" s="99" t="s">
        <v>131</v>
      </c>
      <c r="Z5" s="1150"/>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7" t="s">
        <v>142</v>
      </c>
      <c r="O6" s="109" t="s">
        <v>143</v>
      </c>
      <c r="P6" s="2885"/>
      <c r="Q6" s="2906"/>
      <c r="R6" s="607" t="s">
        <v>979</v>
      </c>
      <c r="S6" s="98" t="s">
        <v>361</v>
      </c>
      <c r="T6" s="99" t="s">
        <v>750</v>
      </c>
      <c r="U6" s="99" t="s">
        <v>147</v>
      </c>
      <c r="V6" s="99" t="s">
        <v>148</v>
      </c>
      <c r="W6" s="99" t="s">
        <v>980</v>
      </c>
      <c r="X6" s="99" t="s">
        <v>981</v>
      </c>
      <c r="Y6" s="99" t="s">
        <v>151</v>
      </c>
      <c r="Z6" s="1150"/>
    </row>
    <row r="7" spans="1:26" ht="15" customHeight="1">
      <c r="A7" s="1080" t="s">
        <v>153</v>
      </c>
      <c r="B7" s="1165"/>
      <c r="C7" s="610" t="s">
        <v>751</v>
      </c>
      <c r="D7" s="113" t="s">
        <v>154</v>
      </c>
      <c r="E7" s="673" t="s">
        <v>154</v>
      </c>
      <c r="F7" s="118" t="s">
        <v>39</v>
      </c>
      <c r="G7" s="118" t="s">
        <v>155</v>
      </c>
      <c r="H7" s="110" t="s">
        <v>156</v>
      </c>
      <c r="I7" s="110" t="s">
        <v>40</v>
      </c>
      <c r="J7" s="110" t="s">
        <v>139</v>
      </c>
      <c r="K7" s="110" t="s">
        <v>47</v>
      </c>
      <c r="L7" s="110" t="s">
        <v>157</v>
      </c>
      <c r="M7" s="110" t="s">
        <v>47</v>
      </c>
      <c r="N7" s="1081" t="s">
        <v>139</v>
      </c>
      <c r="O7" s="117" t="s">
        <v>154</v>
      </c>
      <c r="P7" s="2886"/>
      <c r="Q7" s="2907"/>
      <c r="R7" s="1081" t="s">
        <v>48</v>
      </c>
      <c r="S7" s="118" t="s">
        <v>146</v>
      </c>
      <c r="T7" s="110" t="s">
        <v>41</v>
      </c>
      <c r="U7" s="110" t="s">
        <v>159</v>
      </c>
      <c r="V7" s="110" t="s">
        <v>160</v>
      </c>
      <c r="W7" s="110" t="s">
        <v>47</v>
      </c>
      <c r="X7" s="119" t="s">
        <v>158</v>
      </c>
      <c r="Y7" s="427" t="s">
        <v>364</v>
      </c>
      <c r="Z7" s="1150"/>
    </row>
    <row r="8" spans="1:26" ht="15" customHeight="1" thickBot="1">
      <c r="A8" s="1267"/>
      <c r="B8" s="1267" t="s">
        <v>982</v>
      </c>
      <c r="C8" s="1268"/>
      <c r="D8" s="1269"/>
      <c r="E8" s="1268"/>
      <c r="F8" s="1268"/>
      <c r="G8" s="1270"/>
      <c r="H8" s="1271"/>
      <c r="I8" s="1271"/>
      <c r="J8" s="1268"/>
      <c r="K8" s="1272"/>
      <c r="L8" s="1271"/>
      <c r="M8" s="1271"/>
      <c r="N8" s="1273"/>
      <c r="O8" s="1274" t="s">
        <v>983</v>
      </c>
      <c r="P8" s="1275"/>
      <c r="Q8" s="1275">
        <v>110244</v>
      </c>
      <c r="R8" s="1276" t="s">
        <v>165</v>
      </c>
      <c r="S8" s="1277"/>
      <c r="T8" s="1278">
        <v>1.8444</v>
      </c>
      <c r="U8" s="1279" t="s">
        <v>984</v>
      </c>
      <c r="V8" s="1280"/>
      <c r="W8" s="1280"/>
      <c r="X8" s="1281">
        <v>110253</v>
      </c>
      <c r="Y8" s="1282">
        <v>1.9915</v>
      </c>
      <c r="Z8" s="1283"/>
    </row>
    <row r="9" spans="1:26" ht="15" customHeight="1" thickBot="1">
      <c r="A9" s="1175"/>
      <c r="B9" s="1175"/>
      <c r="C9" s="1176"/>
      <c r="D9" s="137"/>
      <c r="E9" s="1176"/>
      <c r="F9" s="1176"/>
      <c r="G9" s="1177"/>
      <c r="H9" s="862"/>
      <c r="I9" s="862"/>
      <c r="J9" s="1176"/>
      <c r="K9" s="1178"/>
      <c r="L9" s="862"/>
      <c r="M9" s="862"/>
      <c r="N9" s="1180"/>
      <c r="O9" s="1284" t="s">
        <v>985</v>
      </c>
      <c r="P9" s="1285"/>
      <c r="Q9" s="1285">
        <v>110242</v>
      </c>
      <c r="R9" s="1286" t="s">
        <v>165</v>
      </c>
      <c r="S9" s="1287"/>
      <c r="T9" s="1288">
        <v>1.9915</v>
      </c>
      <c r="U9" s="2703" t="s">
        <v>4633</v>
      </c>
      <c r="V9" s="2704"/>
      <c r="W9" s="2704"/>
      <c r="X9" s="2705" t="s">
        <v>4634</v>
      </c>
      <c r="Y9" s="2706">
        <v>1.8444</v>
      </c>
      <c r="Z9" s="1283"/>
    </row>
    <row r="10" spans="1:26" ht="15" customHeight="1" thickBot="1">
      <c r="A10" s="240">
        <v>10001</v>
      </c>
      <c r="B10" s="688" t="s">
        <v>986</v>
      </c>
      <c r="C10" s="155" t="s">
        <v>987</v>
      </c>
      <c r="D10" s="214">
        <v>17020111120</v>
      </c>
      <c r="E10" s="408"/>
      <c r="F10" s="650" t="s">
        <v>988</v>
      </c>
      <c r="G10" s="152">
        <v>144</v>
      </c>
      <c r="H10" s="532"/>
      <c r="I10" s="154">
        <f>ROUND($H$10*$G$10/G10,2)</f>
        <v>0</v>
      </c>
      <c r="J10" s="155" t="s">
        <v>170</v>
      </c>
      <c r="K10" s="156">
        <v>53.39</v>
      </c>
      <c r="L10" s="165">
        <f>IF(OR(ISBLANK(K10),K10=0,H10=0,ISBLANK(H10)),,ROUND(K10+$L$5,2))</f>
        <v>0</v>
      </c>
      <c r="M10" s="698">
        <f t="shared" ref="M10:M11" si="0">ROUND(I10*L10,2)</f>
        <v>0</v>
      </c>
      <c r="N10" s="1008">
        <f t="shared" ref="N10:N11" si="1">ROUND(L10/G10,4)</f>
        <v>0</v>
      </c>
      <c r="O10" s="540">
        <v>17020111120</v>
      </c>
      <c r="P10" s="239" t="s">
        <v>989</v>
      </c>
      <c r="Q10" s="239">
        <v>144</v>
      </c>
      <c r="R10" s="177"/>
      <c r="S10" s="155">
        <v>9</v>
      </c>
      <c r="T10" s="1005">
        <f t="shared" ref="T10:T11" si="2">ROUND($T$8*S10,2)</f>
        <v>16.600000000000001</v>
      </c>
      <c r="U10" s="219">
        <f t="shared" ref="U10:U11" si="3">IF(ISBLANK(O10),,R10+T10)</f>
        <v>16.600000000000001</v>
      </c>
      <c r="V10" s="1290" t="s">
        <v>375</v>
      </c>
      <c r="W10" s="165">
        <f t="shared" ref="W10:W11" si="4">IF(ISNUMBER(K10),IF(V10="Y",(K10-T10)))</f>
        <v>36.79</v>
      </c>
      <c r="X10" s="1291">
        <f>W10/Q10</f>
        <v>0.25548611111111108</v>
      </c>
      <c r="Y10" s="1008" t="b">
        <f t="shared" ref="Y10:Y11" si="5">IF(V10="N",IF(ISNUMBER(R10),(R10+T10)/Q10))</f>
        <v>0</v>
      </c>
      <c r="Z10" s="73"/>
    </row>
    <row r="11" spans="1:26" ht="15" customHeight="1">
      <c r="A11" s="661"/>
      <c r="B11" s="661" t="s">
        <v>990</v>
      </c>
      <c r="C11" s="166" t="s">
        <v>991</v>
      </c>
      <c r="D11" s="214">
        <v>1627220117</v>
      </c>
      <c r="E11" s="408"/>
      <c r="F11" s="769" t="s">
        <v>992</v>
      </c>
      <c r="G11" s="770">
        <v>144</v>
      </c>
      <c r="H11" s="1124"/>
      <c r="I11" s="154">
        <f>ROUND(H10*G10/G11,2)</f>
        <v>0</v>
      </c>
      <c r="J11" s="155" t="s">
        <v>170</v>
      </c>
      <c r="K11" s="156"/>
      <c r="L11" s="235">
        <f>IF(OR(ISBLANK(K11),K11=0,H10=0,ISBLANK(H10)),,ROUND(K11+$L$5,2))</f>
        <v>0</v>
      </c>
      <c r="M11" s="1292">
        <f t="shared" si="0"/>
        <v>0</v>
      </c>
      <c r="N11" s="1293">
        <f t="shared" si="1"/>
        <v>0</v>
      </c>
      <c r="O11" s="1294">
        <v>1627220117</v>
      </c>
      <c r="P11" s="769" t="s">
        <v>992</v>
      </c>
      <c r="Q11" s="770">
        <v>144</v>
      </c>
      <c r="R11" s="649"/>
      <c r="S11" s="650">
        <v>9.5399999999999991</v>
      </c>
      <c r="T11" s="1295">
        <f t="shared" si="2"/>
        <v>17.600000000000001</v>
      </c>
      <c r="U11" s="237">
        <f t="shared" si="3"/>
        <v>17.600000000000001</v>
      </c>
      <c r="V11" s="1296" t="s">
        <v>375</v>
      </c>
      <c r="W11" s="237" t="b">
        <f t="shared" si="4"/>
        <v>0</v>
      </c>
      <c r="X11" s="1297">
        <f>W11/Q11</f>
        <v>0</v>
      </c>
      <c r="Y11" s="1297" t="b">
        <f t="shared" si="5"/>
        <v>0</v>
      </c>
      <c r="Z11" s="73"/>
    </row>
    <row r="12" spans="1:26" ht="15" customHeight="1">
      <c r="A12" s="661"/>
      <c r="B12" s="1298" t="s">
        <v>993</v>
      </c>
      <c r="C12" s="166" t="s">
        <v>20</v>
      </c>
      <c r="D12" s="214"/>
      <c r="E12" s="650"/>
      <c r="F12" s="769" t="s">
        <v>20</v>
      </c>
      <c r="G12" s="770" t="s">
        <v>20</v>
      </c>
      <c r="H12" s="1124"/>
      <c r="I12" s="1299" t="s">
        <v>20</v>
      </c>
      <c r="J12" s="650" t="s">
        <v>20</v>
      </c>
      <c r="K12" s="298"/>
      <c r="L12" s="298" t="s">
        <v>20</v>
      </c>
      <c r="M12" s="1300" t="s">
        <v>20</v>
      </c>
      <c r="N12" s="1301" t="s">
        <v>20</v>
      </c>
      <c r="O12" s="1302"/>
      <c r="P12" s="1108"/>
      <c r="Q12" s="651"/>
      <c r="R12" s="287"/>
      <c r="S12" s="650" t="s">
        <v>20</v>
      </c>
      <c r="T12" s="237" t="s">
        <v>20</v>
      </c>
      <c r="U12" s="237"/>
      <c r="V12" s="237"/>
      <c r="W12" s="237"/>
      <c r="X12" s="1297" t="s">
        <v>20</v>
      </c>
      <c r="Y12" s="1297" t="s">
        <v>20</v>
      </c>
      <c r="Z12" s="73"/>
    </row>
    <row r="13" spans="1:26" ht="15" customHeight="1">
      <c r="A13" s="1165"/>
      <c r="B13" s="1165" t="s">
        <v>994</v>
      </c>
      <c r="C13" s="270"/>
      <c r="D13" s="1128"/>
      <c r="E13" s="198"/>
      <c r="F13" s="198"/>
      <c r="G13" s="243"/>
      <c r="H13" s="1231"/>
      <c r="I13" s="1029"/>
      <c r="J13" s="198"/>
      <c r="K13" s="271"/>
      <c r="L13" s="271"/>
      <c r="M13" s="1252"/>
      <c r="N13" s="1073"/>
      <c r="O13" s="1303"/>
      <c r="P13" s="366"/>
      <c r="Q13" s="207"/>
      <c r="R13" s="271"/>
      <c r="S13" s="198"/>
      <c r="T13" s="1304"/>
      <c r="U13" s="1304"/>
      <c r="V13" s="1304"/>
      <c r="W13" s="1304"/>
      <c r="X13" s="1305"/>
      <c r="Y13" s="1305"/>
      <c r="Z13" s="73"/>
    </row>
    <row r="14" spans="1:26" ht="15" customHeight="1">
      <c r="A14" s="1306">
        <v>10002</v>
      </c>
      <c r="B14" s="679" t="s">
        <v>995</v>
      </c>
      <c r="C14" s="356" t="s">
        <v>214</v>
      </c>
      <c r="D14" s="214">
        <v>65225</v>
      </c>
      <c r="E14" s="408"/>
      <c r="F14" s="356" t="s">
        <v>996</v>
      </c>
      <c r="G14" s="895">
        <v>73</v>
      </c>
      <c r="H14" s="1307">
        <v>600</v>
      </c>
      <c r="I14" s="154">
        <f>ROUND($H$14*$G$14/G14,2)</f>
        <v>600</v>
      </c>
      <c r="J14" s="255" t="s">
        <v>170</v>
      </c>
      <c r="K14" s="156">
        <v>78.92</v>
      </c>
      <c r="L14" s="165">
        <f>IF(OR(ISBLANK(K14),K14=0,H14=0,ISBLANK(H14)),,ROUND(K14+$L$5,2))</f>
        <v>78.92</v>
      </c>
      <c r="M14" s="698">
        <f>ROUND(I14*L14,2)</f>
        <v>47352</v>
      </c>
      <c r="N14" s="1008">
        <f>ROUND(L14/G14,4)</f>
        <v>1.0810999999999999</v>
      </c>
      <c r="O14" s="554">
        <v>65225</v>
      </c>
      <c r="P14" s="655" t="s">
        <v>996</v>
      </c>
      <c r="Q14" s="655">
        <v>73</v>
      </c>
      <c r="R14" s="177"/>
      <c r="S14" s="155">
        <v>9.1999999999999993</v>
      </c>
      <c r="T14" s="1295">
        <f>ROUND($T$8*S14,2)</f>
        <v>16.97</v>
      </c>
      <c r="U14" s="179">
        <f>IF(ISBLANK(O14),,R14+T14)</f>
        <v>16.97</v>
      </c>
      <c r="V14" s="1296" t="s">
        <v>375</v>
      </c>
      <c r="W14" s="179">
        <f>IF(ISNUMBER(K14),IF(V14="Y",(K14-T14)))</f>
        <v>61.95</v>
      </c>
      <c r="X14" s="1291">
        <f>W14/Q14</f>
        <v>0.84863013698630141</v>
      </c>
      <c r="Y14" s="1291" t="b">
        <f>IF(V14="N",IF(ISNUMBER(R14),(R14+T14)/Q14))</f>
        <v>0</v>
      </c>
      <c r="Z14" s="73"/>
    </row>
    <row r="15" spans="1:26" ht="15" customHeight="1">
      <c r="A15" s="661"/>
      <c r="B15" s="661" t="s">
        <v>997</v>
      </c>
      <c r="C15" s="166"/>
      <c r="D15" s="229"/>
      <c r="E15" s="650"/>
      <c r="F15" s="166"/>
      <c r="G15" s="168"/>
      <c r="H15" s="1308"/>
      <c r="I15" s="154"/>
      <c r="J15" s="166"/>
      <c r="K15" s="235"/>
      <c r="L15" s="165"/>
      <c r="M15" s="698"/>
      <c r="N15" s="1008"/>
      <c r="O15" s="1309"/>
      <c r="P15" s="656"/>
      <c r="Q15" s="656"/>
      <c r="R15" s="157"/>
      <c r="S15" s="650"/>
      <c r="T15" s="237"/>
      <c r="U15" s="237"/>
      <c r="V15" s="237"/>
      <c r="W15" s="237"/>
      <c r="X15" s="1297"/>
      <c r="Y15" s="1310"/>
      <c r="Z15" s="73"/>
    </row>
    <row r="16" spans="1:26" ht="15" customHeight="1">
      <c r="A16" s="735"/>
      <c r="B16" s="661" t="s">
        <v>998</v>
      </c>
      <c r="C16" s="228"/>
      <c r="D16" s="290"/>
      <c r="E16" s="769"/>
      <c r="F16" s="228"/>
      <c r="G16" s="297"/>
      <c r="H16" s="1308"/>
      <c r="I16" s="166"/>
      <c r="J16" s="166"/>
      <c r="K16" s="298"/>
      <c r="L16" s="230"/>
      <c r="M16" s="544"/>
      <c r="N16" s="1311"/>
      <c r="O16" s="542"/>
      <c r="P16" s="229"/>
      <c r="Q16" s="1011"/>
      <c r="R16" s="157"/>
      <c r="S16" s="650"/>
      <c r="T16" s="237"/>
      <c r="U16" s="237"/>
      <c r="V16" s="237"/>
      <c r="W16" s="237"/>
      <c r="X16" s="1312"/>
      <c r="Y16" s="1297"/>
      <c r="Z16" s="73"/>
    </row>
    <row r="17" spans="1:26" ht="15" customHeight="1">
      <c r="A17" s="735"/>
      <c r="B17" s="661" t="s">
        <v>999</v>
      </c>
      <c r="C17" s="228"/>
      <c r="D17" s="229"/>
      <c r="E17" s="867"/>
      <c r="F17" s="228"/>
      <c r="G17" s="297"/>
      <c r="H17" s="1308"/>
      <c r="I17" s="701"/>
      <c r="J17" s="356"/>
      <c r="K17" s="868"/>
      <c r="L17" s="304"/>
      <c r="M17" s="711"/>
      <c r="N17" s="1313"/>
      <c r="O17" s="542"/>
      <c r="P17" s="229"/>
      <c r="Q17" s="1011"/>
      <c r="R17" s="230"/>
      <c r="S17" s="867"/>
      <c r="T17" s="237"/>
      <c r="U17" s="237"/>
      <c r="V17" s="237"/>
      <c r="W17" s="237"/>
      <c r="X17" s="1312"/>
      <c r="Y17" s="1314"/>
      <c r="Z17" s="73"/>
    </row>
    <row r="18" spans="1:26" ht="15" customHeight="1">
      <c r="A18" s="1165"/>
      <c r="B18" s="1165" t="s">
        <v>747</v>
      </c>
      <c r="C18" s="270"/>
      <c r="D18" s="411"/>
      <c r="E18" s="270"/>
      <c r="F18" s="270"/>
      <c r="G18" s="305"/>
      <c r="H18" s="1059"/>
      <c r="I18" s="575"/>
      <c r="J18" s="270"/>
      <c r="K18" s="270"/>
      <c r="L18" s="270"/>
      <c r="M18" s="1315"/>
      <c r="N18" s="1073"/>
      <c r="O18" s="575"/>
      <c r="P18" s="575"/>
      <c r="Q18" s="364"/>
      <c r="R18" s="270"/>
      <c r="S18" s="270"/>
      <c r="T18" s="1053"/>
      <c r="U18" s="1316"/>
      <c r="V18" s="1316"/>
      <c r="W18" s="1053"/>
      <c r="X18" s="1305"/>
      <c r="Y18" s="1305"/>
      <c r="Z18" s="73"/>
    </row>
    <row r="19" spans="1:26" ht="15" customHeight="1">
      <c r="A19" s="240">
        <v>10003</v>
      </c>
      <c r="B19" s="679" t="s">
        <v>1000</v>
      </c>
      <c r="C19" s="166" t="s">
        <v>1001</v>
      </c>
      <c r="D19" s="214" t="s">
        <v>1002</v>
      </c>
      <c r="E19" s="408"/>
      <c r="F19" s="166" t="s">
        <v>1003</v>
      </c>
      <c r="G19" s="168">
        <v>96</v>
      </c>
      <c r="H19" s="1307"/>
      <c r="I19" s="154">
        <f>ROUND(H19*G19/G19,2)</f>
        <v>0</v>
      </c>
      <c r="J19" s="155" t="s">
        <v>170</v>
      </c>
      <c r="K19" s="170">
        <v>57.45</v>
      </c>
      <c r="L19" s="165">
        <f>IF(OR(ISBLANK(K19),K19=0,H19=0,ISBLANK(H19)),,ROUND(K19+$L$5,2))</f>
        <v>0</v>
      </c>
      <c r="M19" s="698">
        <f>ROUND(I19*L19,2)</f>
        <v>0</v>
      </c>
      <c r="N19" s="1008">
        <f>ROUND(L19/G19,4)</f>
        <v>0</v>
      </c>
      <c r="O19" s="257" t="s">
        <v>1002</v>
      </c>
      <c r="P19" s="155" t="s">
        <v>1004</v>
      </c>
      <c r="Q19" s="155">
        <v>96</v>
      </c>
      <c r="R19" s="177"/>
      <c r="S19" s="155">
        <v>2.65</v>
      </c>
      <c r="T19" s="1295">
        <f>ROUND($T$8*S19,2)</f>
        <v>4.8899999999999997</v>
      </c>
      <c r="U19" s="179">
        <f>IF(ISBLANK(O19),,R19+T19)</f>
        <v>4.8899999999999997</v>
      </c>
      <c r="V19" s="1296" t="s">
        <v>375</v>
      </c>
      <c r="W19" s="179">
        <f>IF(ISNUMBER(K19),IF(V19="Y",(K19-T19)))</f>
        <v>52.56</v>
      </c>
      <c r="X19" s="1291">
        <f>W19/Q19</f>
        <v>0.54749999999999999</v>
      </c>
      <c r="Y19" s="1291" t="b">
        <f>IF(V19="N",IF(ISNUMBER(R19),(R19+T19)/Q19))</f>
        <v>0</v>
      </c>
      <c r="Z19" s="73"/>
    </row>
    <row r="20" spans="1:26" ht="15" customHeight="1">
      <c r="A20" s="661"/>
      <c r="B20" s="661" t="s">
        <v>1005</v>
      </c>
      <c r="C20" s="166" t="s">
        <v>20</v>
      </c>
      <c r="D20" s="229"/>
      <c r="E20" s="166"/>
      <c r="F20" s="166"/>
      <c r="G20" s="168"/>
      <c r="H20" s="1231"/>
      <c r="I20" s="154"/>
      <c r="J20" s="155"/>
      <c r="K20" s="298"/>
      <c r="L20" s="235"/>
      <c r="M20" s="1317"/>
      <c r="N20" s="1293"/>
      <c r="O20" s="554"/>
      <c r="P20" s="655"/>
      <c r="Q20" s="655"/>
      <c r="R20" s="157"/>
      <c r="S20" s="650"/>
      <c r="T20" s="237"/>
      <c r="U20" s="237"/>
      <c r="V20" s="237"/>
      <c r="W20" s="237"/>
      <c r="X20" s="1310"/>
      <c r="Y20" s="1310"/>
      <c r="Z20" s="73"/>
    </row>
    <row r="21" spans="1:26" ht="15" customHeight="1">
      <c r="A21" s="735"/>
      <c r="B21" s="735" t="s">
        <v>1006</v>
      </c>
      <c r="C21" s="228"/>
      <c r="D21" s="229"/>
      <c r="E21" s="228"/>
      <c r="F21" s="228"/>
      <c r="G21" s="297"/>
      <c r="H21" s="1231"/>
      <c r="I21" s="155"/>
      <c r="J21" s="155"/>
      <c r="K21" s="298"/>
      <c r="L21" s="235"/>
      <c r="M21" s="1317"/>
      <c r="N21" s="1293"/>
      <c r="O21" s="554"/>
      <c r="P21" s="655"/>
      <c r="Q21" s="655"/>
      <c r="R21" s="422"/>
      <c r="S21" s="650"/>
      <c r="T21" s="463"/>
      <c r="U21" s="463"/>
      <c r="V21" s="463"/>
      <c r="W21" s="463"/>
      <c r="X21" s="1291"/>
      <c r="Y21" s="1291"/>
      <c r="Z21" s="73"/>
    </row>
    <row r="22" spans="1:26" ht="15" customHeight="1">
      <c r="A22" s="735"/>
      <c r="B22" s="735" t="s">
        <v>20</v>
      </c>
      <c r="C22" s="228"/>
      <c r="D22" s="229"/>
      <c r="E22" s="228"/>
      <c r="F22" s="228"/>
      <c r="G22" s="297"/>
      <c r="H22" s="1231"/>
      <c r="I22" s="701"/>
      <c r="J22" s="356"/>
      <c r="K22" s="868"/>
      <c r="L22" s="868"/>
      <c r="M22" s="1318"/>
      <c r="N22" s="1319"/>
      <c r="O22" s="542"/>
      <c r="P22" s="655"/>
      <c r="Q22" s="655"/>
      <c r="R22" s="944"/>
      <c r="S22" s="867"/>
      <c r="T22" s="472"/>
      <c r="U22" s="472"/>
      <c r="V22" s="472"/>
      <c r="W22" s="472"/>
      <c r="X22" s="1320"/>
      <c r="Y22" s="1321"/>
      <c r="Z22" s="73"/>
    </row>
    <row r="23" spans="1:26" ht="15" customHeight="1">
      <c r="A23" s="1165"/>
      <c r="B23" s="1165" t="s">
        <v>994</v>
      </c>
      <c r="C23" s="270"/>
      <c r="D23" s="411"/>
      <c r="E23" s="270"/>
      <c r="F23" s="270"/>
      <c r="G23" s="305"/>
      <c r="H23" s="1231"/>
      <c r="I23" s="575"/>
      <c r="J23" s="270"/>
      <c r="K23" s="271"/>
      <c r="L23" s="271"/>
      <c r="M23" s="1252"/>
      <c r="N23" s="1073"/>
      <c r="O23" s="575"/>
      <c r="P23" s="584"/>
      <c r="Q23" s="198"/>
      <c r="R23" s="271"/>
      <c r="S23" s="270"/>
      <c r="T23" s="246"/>
      <c r="U23" s="246"/>
      <c r="V23" s="246"/>
      <c r="W23" s="246"/>
      <c r="X23" s="1305"/>
      <c r="Y23" s="1322"/>
      <c r="Z23" s="73"/>
    </row>
    <row r="24" spans="1:26" ht="15" customHeight="1">
      <c r="A24" s="240">
        <v>10004</v>
      </c>
      <c r="B24" s="679" t="s">
        <v>1007</v>
      </c>
      <c r="C24" s="166" t="s">
        <v>1008</v>
      </c>
      <c r="D24" s="214"/>
      <c r="E24" s="155"/>
      <c r="F24" s="263" t="s">
        <v>1009</v>
      </c>
      <c r="G24" s="168">
        <v>120</v>
      </c>
      <c r="H24" s="1307">
        <v>300</v>
      </c>
      <c r="I24" s="154">
        <f>ROUND(H24*G24/G24,2)</f>
        <v>300</v>
      </c>
      <c r="J24" s="155" t="s">
        <v>170</v>
      </c>
      <c r="K24" s="170">
        <v>69.459999999999994</v>
      </c>
      <c r="L24" s="165">
        <f>IF(OR(ISBLANK(K24),K24=0,H24=0,ISBLANK(H24)),,ROUND(K24+$L$5,2))</f>
        <v>69.459999999999994</v>
      </c>
      <c r="M24" s="698">
        <f>ROUND(I24*L24,2)</f>
        <v>20838</v>
      </c>
      <c r="N24" s="1008">
        <f>ROUND(L24/G24,4)</f>
        <v>0.57879999999999998</v>
      </c>
      <c r="O24" s="554">
        <v>11003</v>
      </c>
      <c r="P24" s="655" t="s">
        <v>1009</v>
      </c>
      <c r="Q24" s="655">
        <v>120</v>
      </c>
      <c r="R24" s="177"/>
      <c r="S24" s="155">
        <v>7.5</v>
      </c>
      <c r="T24" s="1295">
        <f>ROUND($T$8*S24,2)</f>
        <v>13.83</v>
      </c>
      <c r="U24" s="179">
        <f>IF(ISBLANK(O24),,R24+T24)</f>
        <v>13.83</v>
      </c>
      <c r="V24" s="1296" t="s">
        <v>375</v>
      </c>
      <c r="W24" s="179">
        <f>IF(ISNUMBER(K24),IF(V24="Y",(K24-T24)))</f>
        <v>55.629999999999995</v>
      </c>
      <c r="X24" s="1291">
        <f>W24/Q24</f>
        <v>0.46358333333333329</v>
      </c>
      <c r="Y24" s="1291" t="b">
        <f>IF(V24="N",IF(ISNUMBER(R24),(R24+T24)/Q24))</f>
        <v>0</v>
      </c>
      <c r="Z24" s="73"/>
    </row>
    <row r="25" spans="1:26" ht="15" customHeight="1">
      <c r="A25" s="661"/>
      <c r="B25" s="661" t="s">
        <v>1010</v>
      </c>
      <c r="C25" s="166" t="s">
        <v>1011</v>
      </c>
      <c r="D25" s="214">
        <v>11003</v>
      </c>
      <c r="E25" s="691"/>
      <c r="F25" s="263"/>
      <c r="G25" s="168"/>
      <c r="H25" s="1231"/>
      <c r="I25" s="154"/>
      <c r="J25" s="155"/>
      <c r="K25" s="230"/>
      <c r="L25" s="235"/>
      <c r="M25" s="1317"/>
      <c r="N25" s="1293"/>
      <c r="O25" s="498"/>
      <c r="P25" s="498"/>
      <c r="Q25" s="932"/>
      <c r="R25" s="157"/>
      <c r="S25" s="650" t="s">
        <v>20</v>
      </c>
      <c r="T25" s="237" t="s">
        <v>20</v>
      </c>
      <c r="U25" s="237"/>
      <c r="V25" s="237"/>
      <c r="W25" s="237" t="s">
        <v>20</v>
      </c>
      <c r="X25" s="1291" t="s">
        <v>20</v>
      </c>
      <c r="Y25" s="1291" t="s">
        <v>20</v>
      </c>
      <c r="Z25" s="73"/>
    </row>
    <row r="26" spans="1:26" ht="15" customHeight="1">
      <c r="A26" s="735"/>
      <c r="B26" s="735" t="s">
        <v>1012</v>
      </c>
      <c r="C26" s="228"/>
      <c r="D26" s="229"/>
      <c r="E26" s="228"/>
      <c r="F26" s="228"/>
      <c r="G26" s="297"/>
      <c r="H26" s="1231"/>
      <c r="I26" s="155"/>
      <c r="J26" s="155"/>
      <c r="K26" s="298"/>
      <c r="L26" s="235"/>
      <c r="M26" s="1317"/>
      <c r="N26" s="1293"/>
      <c r="O26" s="154"/>
      <c r="P26" s="154"/>
      <c r="Q26" s="540"/>
      <c r="R26" s="422"/>
      <c r="S26" s="650"/>
      <c r="T26" s="463"/>
      <c r="U26" s="463"/>
      <c r="V26" s="463"/>
      <c r="W26" s="463"/>
      <c r="X26" s="1291"/>
      <c r="Y26" s="1291"/>
      <c r="Z26" s="73"/>
    </row>
    <row r="27" spans="1:26" ht="15" customHeight="1">
      <c r="A27" s="694"/>
      <c r="B27" s="1323" t="s">
        <v>1013</v>
      </c>
      <c r="C27" s="270"/>
      <c r="D27" s="241"/>
      <c r="E27" s="270"/>
      <c r="F27" s="270"/>
      <c r="G27" s="305"/>
      <c r="H27" s="1324"/>
      <c r="I27" s="364"/>
      <c r="J27" s="198"/>
      <c r="K27" s="443"/>
      <c r="L27" s="443"/>
      <c r="M27" s="1325"/>
      <c r="N27" s="1326"/>
      <c r="O27" s="575"/>
      <c r="P27" s="575"/>
      <c r="Q27" s="575"/>
      <c r="R27" s="1327"/>
      <c r="S27" s="905"/>
      <c r="T27" s="835"/>
      <c r="U27" s="835"/>
      <c r="V27" s="835"/>
      <c r="W27" s="835"/>
      <c r="X27" s="1322"/>
      <c r="Y27" s="1322"/>
      <c r="Z27" s="73"/>
    </row>
    <row r="28" spans="1:26" ht="15" customHeight="1">
      <c r="A28" s="1306">
        <v>10005</v>
      </c>
      <c r="B28" s="688" t="s">
        <v>1014</v>
      </c>
      <c r="C28" s="155" t="s">
        <v>1008</v>
      </c>
      <c r="D28" s="73"/>
      <c r="E28" s="73"/>
      <c r="F28" s="356" t="s">
        <v>1015</v>
      </c>
      <c r="G28" s="895">
        <v>120</v>
      </c>
      <c r="H28" s="1307">
        <v>300</v>
      </c>
      <c r="I28" s="154">
        <f>ROUND(H28*G28/G28,2)</f>
        <v>300</v>
      </c>
      <c r="J28" s="155" t="s">
        <v>170</v>
      </c>
      <c r="K28" s="170">
        <v>70.739999999999995</v>
      </c>
      <c r="L28" s="165">
        <f>IF(OR(ISBLANK(K28),K28=0,H28=0,ISBLANK(H28)),,ROUND(K28+$L$5,2))</f>
        <v>70.739999999999995</v>
      </c>
      <c r="M28" s="698">
        <f>ROUND(I28*L28,2)</f>
        <v>21222</v>
      </c>
      <c r="N28" s="1008">
        <f>ROUND(L28/G28,4)</f>
        <v>0.58950000000000002</v>
      </c>
      <c r="O28" s="554">
        <v>11008</v>
      </c>
      <c r="P28" s="655" t="s">
        <v>1016</v>
      </c>
      <c r="Q28" s="655">
        <v>120</v>
      </c>
      <c r="R28" s="177"/>
      <c r="S28" s="155">
        <v>7.5</v>
      </c>
      <c r="T28" s="1295">
        <f>ROUND($T$8*S28,2)</f>
        <v>13.83</v>
      </c>
      <c r="U28" s="179">
        <f>IF(ISBLANK(O28),,R28+T28)</f>
        <v>13.83</v>
      </c>
      <c r="V28" s="1296" t="s">
        <v>375</v>
      </c>
      <c r="W28" s="179">
        <f>IF(ISNUMBER(K28),IF(V28="Y",(K28-T28)))</f>
        <v>56.91</v>
      </c>
      <c r="X28" s="1291">
        <f>W28/Q28</f>
        <v>0.47424999999999995</v>
      </c>
      <c r="Y28" s="1291" t="b">
        <f>IF(V28="N",IF(ISNUMBER(R28),(R28+T28)/Q28))</f>
        <v>0</v>
      </c>
      <c r="Z28" s="73"/>
    </row>
    <row r="29" spans="1:26" ht="15" customHeight="1">
      <c r="A29" s="735"/>
      <c r="B29" s="661" t="s">
        <v>1010</v>
      </c>
      <c r="C29" s="228" t="s">
        <v>1017</v>
      </c>
      <c r="D29" s="290">
        <v>11008</v>
      </c>
      <c r="E29" s="691"/>
      <c r="F29" s="228"/>
      <c r="G29" s="297"/>
      <c r="H29" s="1231"/>
      <c r="I29" s="166"/>
      <c r="J29" s="166"/>
      <c r="K29" s="298"/>
      <c r="L29" s="298"/>
      <c r="M29" s="1300"/>
      <c r="N29" s="1301"/>
      <c r="O29" s="154"/>
      <c r="P29" s="540"/>
      <c r="Q29" s="540"/>
      <c r="R29" s="422"/>
      <c r="S29" s="650"/>
      <c r="T29" s="1328"/>
      <c r="U29" s="1328"/>
      <c r="V29" s="1328"/>
      <c r="W29" s="1328"/>
      <c r="X29" s="1291"/>
      <c r="Y29" s="1291"/>
      <c r="Z29" s="73"/>
    </row>
    <row r="30" spans="1:26" ht="15" customHeight="1">
      <c r="A30" s="735"/>
      <c r="B30" s="735" t="s">
        <v>1012</v>
      </c>
      <c r="C30" s="228"/>
      <c r="D30" s="290"/>
      <c r="E30" s="228"/>
      <c r="F30" s="228"/>
      <c r="G30" s="297"/>
      <c r="H30" s="1231"/>
      <c r="I30" s="701"/>
      <c r="J30" s="356"/>
      <c r="K30" s="868"/>
      <c r="L30" s="868"/>
      <c r="M30" s="1318"/>
      <c r="N30" s="1319"/>
      <c r="O30" s="554"/>
      <c r="P30" s="655"/>
      <c r="Q30" s="655"/>
      <c r="R30" s="944"/>
      <c r="S30" s="867"/>
      <c r="T30" s="472"/>
      <c r="U30" s="472"/>
      <c r="V30" s="472"/>
      <c r="W30" s="472"/>
      <c r="X30" s="1320"/>
      <c r="Y30" s="1291"/>
      <c r="Z30" s="73"/>
    </row>
    <row r="31" spans="1:26" ht="15" customHeight="1">
      <c r="A31" s="1165"/>
      <c r="B31" s="1165" t="s">
        <v>1013</v>
      </c>
      <c r="C31" s="270"/>
      <c r="D31" s="241"/>
      <c r="E31" s="270"/>
      <c r="F31" s="270"/>
      <c r="G31" s="305"/>
      <c r="H31" s="1231"/>
      <c r="I31" s="575"/>
      <c r="J31" s="270"/>
      <c r="K31" s="271"/>
      <c r="L31" s="271"/>
      <c r="M31" s="1252"/>
      <c r="N31" s="1073"/>
      <c r="O31" s="575"/>
      <c r="P31" s="575"/>
      <c r="Q31" s="575"/>
      <c r="R31" s="271"/>
      <c r="S31" s="270"/>
      <c r="T31" s="246"/>
      <c r="U31" s="246"/>
      <c r="V31" s="246"/>
      <c r="W31" s="246"/>
      <c r="X31" s="1305"/>
      <c r="Y31" s="1322"/>
      <c r="Z31" s="73"/>
    </row>
    <row r="32" spans="1:26" ht="15" customHeight="1">
      <c r="A32" s="240">
        <v>10006</v>
      </c>
      <c r="B32" s="679" t="s">
        <v>1018</v>
      </c>
      <c r="C32" s="166"/>
      <c r="D32" s="214"/>
      <c r="E32" s="408"/>
      <c r="F32" s="166"/>
      <c r="G32" s="168"/>
      <c r="H32" s="1307"/>
      <c r="I32" s="154" t="e">
        <f>ROUND(H32*G32/G32,2)</f>
        <v>#DIV/0!</v>
      </c>
      <c r="J32" s="155" t="s">
        <v>170</v>
      </c>
      <c r="K32" s="230"/>
      <c r="L32" s="165">
        <f>IF(OR(ISBLANK(K32),K32=0,H32=0,ISBLANK(H32)),,ROUND(K32+$L$5,2))</f>
        <v>0</v>
      </c>
      <c r="M32" s="698" t="e">
        <f>ROUND(I32*L32,2)</f>
        <v>#DIV/0!</v>
      </c>
      <c r="N32" s="1008" t="e">
        <f>ROUND(L32/G32,4)</f>
        <v>#DIV/0!</v>
      </c>
      <c r="O32" s="257"/>
      <c r="P32" s="257"/>
      <c r="Q32" s="540"/>
      <c r="R32" s="177"/>
      <c r="S32" s="155"/>
      <c r="T32" s="179"/>
      <c r="U32" s="179">
        <f>IF(ISBLANK(O32),,R32+T32)</f>
        <v>0</v>
      </c>
      <c r="V32" s="1296" t="s">
        <v>375</v>
      </c>
      <c r="W32" s="179" t="b">
        <f>IF(ISNUMBER(K32),IF(V32="Y",(K32-T32)))</f>
        <v>0</v>
      </c>
      <c r="X32" s="1291" t="e">
        <f>W32/Q32</f>
        <v>#DIV/0!</v>
      </c>
      <c r="Y32" s="1291" t="b">
        <f>IF(V32="N",IF(ISNUMBER(R32),(R32+T32)/Q32))</f>
        <v>0</v>
      </c>
      <c r="Z32" s="73"/>
    </row>
    <row r="33" spans="1:26" ht="15" customHeight="1">
      <c r="A33" s="661"/>
      <c r="B33" s="661" t="s">
        <v>1019</v>
      </c>
      <c r="C33" s="812"/>
      <c r="D33" s="876"/>
      <c r="E33" s="166"/>
      <c r="F33" s="166" t="s">
        <v>20</v>
      </c>
      <c r="G33" s="168" t="s">
        <v>20</v>
      </c>
      <c r="H33" s="1231"/>
      <c r="I33" s="154" t="s">
        <v>20</v>
      </c>
      <c r="J33" s="155" t="s">
        <v>20</v>
      </c>
      <c r="K33" s="298"/>
      <c r="L33" s="235"/>
      <c r="M33" s="1317"/>
      <c r="N33" s="1293"/>
      <c r="O33" s="498"/>
      <c r="P33" s="498"/>
      <c r="Q33" s="498"/>
      <c r="R33" s="157"/>
      <c r="S33" s="650" t="s">
        <v>20</v>
      </c>
      <c r="T33" s="237" t="s">
        <v>20</v>
      </c>
      <c r="U33" s="237"/>
      <c r="V33" s="237"/>
      <c r="W33" s="237" t="s">
        <v>20</v>
      </c>
      <c r="X33" s="1291" t="s">
        <v>20</v>
      </c>
      <c r="Y33" s="1291" t="s">
        <v>20</v>
      </c>
      <c r="Z33" s="73"/>
    </row>
    <row r="34" spans="1:26" ht="15" customHeight="1">
      <c r="A34" s="735"/>
      <c r="B34" s="735" t="s">
        <v>1020</v>
      </c>
      <c r="C34" s="228"/>
      <c r="D34" s="229"/>
      <c r="E34" s="228"/>
      <c r="F34" s="228"/>
      <c r="G34" s="297"/>
      <c r="H34" s="1231"/>
      <c r="I34" s="155"/>
      <c r="J34" s="155"/>
      <c r="K34" s="298"/>
      <c r="L34" s="235"/>
      <c r="M34" s="1317"/>
      <c r="N34" s="1293"/>
      <c r="O34" s="554"/>
      <c r="P34" s="655"/>
      <c r="Q34" s="655"/>
      <c r="R34" s="422"/>
      <c r="S34" s="650"/>
      <c r="T34" s="463"/>
      <c r="U34" s="463"/>
      <c r="V34" s="463"/>
      <c r="W34" s="463"/>
      <c r="X34" s="1291"/>
      <c r="Y34" s="1291"/>
      <c r="Z34" s="73"/>
    </row>
    <row r="35" spans="1:26" ht="15" customHeight="1">
      <c r="A35" s="735"/>
      <c r="B35" s="735" t="s">
        <v>1021</v>
      </c>
      <c r="C35" s="228"/>
      <c r="D35" s="290"/>
      <c r="E35" s="228"/>
      <c r="F35" s="228"/>
      <c r="G35" s="297"/>
      <c r="H35" s="1231"/>
      <c r="I35" s="701"/>
      <c r="J35" s="356"/>
      <c r="K35" s="868"/>
      <c r="L35" s="868"/>
      <c r="M35" s="1318"/>
      <c r="N35" s="1301"/>
      <c r="O35" s="1229"/>
      <c r="P35" s="322"/>
      <c r="Q35" s="322"/>
      <c r="R35" s="944"/>
      <c r="S35" s="867"/>
      <c r="T35" s="472"/>
      <c r="U35" s="472"/>
      <c r="V35" s="472"/>
      <c r="W35" s="472"/>
      <c r="X35" s="1320"/>
      <c r="Y35" s="1321"/>
      <c r="Z35" s="73"/>
    </row>
    <row r="36" spans="1:26" ht="15" customHeight="1">
      <c r="A36" s="1165"/>
      <c r="B36" s="1165" t="s">
        <v>1022</v>
      </c>
      <c r="C36" s="270"/>
      <c r="D36" s="1128"/>
      <c r="E36" s="270"/>
      <c r="F36" s="270"/>
      <c r="G36" s="305"/>
      <c r="H36" s="1231"/>
      <c r="I36" s="575"/>
      <c r="J36" s="270"/>
      <c r="K36" s="271"/>
      <c r="L36" s="271"/>
      <c r="M36" s="1252"/>
      <c r="N36" s="1073"/>
      <c r="O36" s="346"/>
      <c r="P36" s="341"/>
      <c r="Q36" s="245"/>
      <c r="R36" s="271"/>
      <c r="S36" s="270"/>
      <c r="T36" s="246"/>
      <c r="U36" s="246"/>
      <c r="V36" s="246"/>
      <c r="W36" s="246"/>
      <c r="X36" s="1305"/>
      <c r="Y36" s="1322"/>
      <c r="Z36" s="73"/>
    </row>
    <row r="37" spans="1:26" ht="15" customHeight="1">
      <c r="A37" s="240">
        <v>10007</v>
      </c>
      <c r="B37" s="679" t="s">
        <v>1023</v>
      </c>
      <c r="C37" s="155" t="s">
        <v>1024</v>
      </c>
      <c r="D37" s="214">
        <v>78697</v>
      </c>
      <c r="E37" s="408"/>
      <c r="F37" s="155" t="s">
        <v>1025</v>
      </c>
      <c r="G37" s="152">
        <v>96</v>
      </c>
      <c r="H37" s="1307">
        <v>150</v>
      </c>
      <c r="I37" s="154">
        <f>ROUND(H37*$G$52/G37,2)</f>
        <v>109.38</v>
      </c>
      <c r="J37" s="155" t="s">
        <v>170</v>
      </c>
      <c r="K37" s="156">
        <v>47.64</v>
      </c>
      <c r="L37" s="165">
        <f>IF(OR(ISBLANK(K37),K37=0,H37=0,ISBLANK(H37)),,ROUND(K37+$L$5,2))</f>
        <v>47.64</v>
      </c>
      <c r="M37" s="1329">
        <f t="shared" ref="M37:M39" si="6">ROUND(I37*L37,2)</f>
        <v>5210.8599999999997</v>
      </c>
      <c r="N37" s="1008">
        <f t="shared" ref="N37:N39" si="7">ROUND(L37/G37,4)</f>
        <v>0.49630000000000002</v>
      </c>
      <c r="O37" s="692">
        <v>78697</v>
      </c>
      <c r="P37" s="1052" t="s">
        <v>1026</v>
      </c>
      <c r="Q37" s="1330">
        <v>96</v>
      </c>
      <c r="R37" s="177">
        <v>32.15</v>
      </c>
      <c r="S37" s="155">
        <v>8.4</v>
      </c>
      <c r="T37" s="1295">
        <f t="shared" ref="T37:T39" si="8">ROUND($T$8*S37,2)</f>
        <v>15.49</v>
      </c>
      <c r="U37" s="264">
        <f t="shared" ref="U37:U39" si="9">IF(ISBLANK(O37),,R37+T37)</f>
        <v>47.64</v>
      </c>
      <c r="V37" s="1296" t="s">
        <v>375</v>
      </c>
      <c r="W37" s="264">
        <f t="shared" ref="W37:W39" si="10">IF(ISNUMBER(K37),IF(V37="Y",(K37-T37)))</f>
        <v>32.15</v>
      </c>
      <c r="X37" s="1291">
        <f>W37/Q37</f>
        <v>0.33489583333333334</v>
      </c>
      <c r="Y37" s="1291" t="b">
        <f t="shared" ref="Y37:Y39" si="11">IF(V37="N",IF(ISNUMBER(R37),(R37+T37)/Q37))</f>
        <v>0</v>
      </c>
      <c r="Z37" s="73"/>
    </row>
    <row r="38" spans="1:26" ht="15" customHeight="1">
      <c r="A38" s="240"/>
      <c r="B38" s="239" t="s">
        <v>1027</v>
      </c>
      <c r="C38" s="166" t="s">
        <v>1028</v>
      </c>
      <c r="D38" s="214" t="s">
        <v>1029</v>
      </c>
      <c r="E38" s="408"/>
      <c r="F38" s="155" t="s">
        <v>1030</v>
      </c>
      <c r="G38" s="152">
        <v>96</v>
      </c>
      <c r="H38" s="1231"/>
      <c r="I38" s="154">
        <f>ROUND(H37*G37/G38,2)</f>
        <v>150</v>
      </c>
      <c r="J38" s="155" t="s">
        <v>170</v>
      </c>
      <c r="K38" s="156"/>
      <c r="L38" s="235">
        <f>IF(OR(ISBLANK(K38),K38=0,H37=0,ISBLANK(H37)),,ROUND(K38+$L$5,2))</f>
        <v>0</v>
      </c>
      <c r="M38" s="1292">
        <f t="shared" si="6"/>
        <v>0</v>
      </c>
      <c r="N38" s="1293">
        <f t="shared" si="7"/>
        <v>0</v>
      </c>
      <c r="O38" s="746" t="s">
        <v>1029</v>
      </c>
      <c r="P38" s="1331" t="s">
        <v>1031</v>
      </c>
      <c r="Q38" s="451">
        <v>96</v>
      </c>
      <c r="R38" s="177"/>
      <c r="S38" s="155">
        <v>7.5</v>
      </c>
      <c r="T38" s="1295">
        <f t="shared" si="8"/>
        <v>13.83</v>
      </c>
      <c r="U38" s="264">
        <f t="shared" si="9"/>
        <v>13.83</v>
      </c>
      <c r="V38" s="1296" t="s">
        <v>375</v>
      </c>
      <c r="W38" s="264" t="b">
        <f t="shared" si="10"/>
        <v>0</v>
      </c>
      <c r="X38" s="1291">
        <f>W38/Q38</f>
        <v>0</v>
      </c>
      <c r="Y38" s="1291" t="b">
        <f t="shared" si="11"/>
        <v>0</v>
      </c>
      <c r="Z38" s="73"/>
    </row>
    <row r="39" spans="1:26" ht="15" customHeight="1">
      <c r="A39" s="702"/>
      <c r="B39" s="166" t="s">
        <v>1032</v>
      </c>
      <c r="C39" s="166" t="s">
        <v>1033</v>
      </c>
      <c r="D39" s="214" t="s">
        <v>1034</v>
      </c>
      <c r="E39" s="408"/>
      <c r="F39" s="155" t="s">
        <v>1035</v>
      </c>
      <c r="G39" s="256">
        <v>96</v>
      </c>
      <c r="H39" s="1231"/>
      <c r="I39" s="154">
        <f>ROUND(H37*G37/G39,2)</f>
        <v>150</v>
      </c>
      <c r="J39" s="155" t="s">
        <v>170</v>
      </c>
      <c r="K39" s="156"/>
      <c r="L39" s="165">
        <f>IF(OR(ISBLANK(K39),K39=0,H37=0,ISBLANK(H37)),,ROUND(K39+$L$5,2))</f>
        <v>0</v>
      </c>
      <c r="M39" s="1329">
        <f t="shared" si="6"/>
        <v>0</v>
      </c>
      <c r="N39" s="1008">
        <f t="shared" si="7"/>
        <v>0</v>
      </c>
      <c r="O39" s="175" t="s">
        <v>1034</v>
      </c>
      <c r="P39" s="1052" t="s">
        <v>1036</v>
      </c>
      <c r="Q39" s="176">
        <v>96</v>
      </c>
      <c r="R39" s="177"/>
      <c r="S39" s="155">
        <v>7.5</v>
      </c>
      <c r="T39" s="1295">
        <f t="shared" si="8"/>
        <v>13.83</v>
      </c>
      <c r="U39" s="179">
        <f t="shared" si="9"/>
        <v>13.83</v>
      </c>
      <c r="V39" s="1296" t="s">
        <v>375</v>
      </c>
      <c r="W39" s="179" t="b">
        <f t="shared" si="10"/>
        <v>0</v>
      </c>
      <c r="X39" s="1291">
        <f>W39/Q39</f>
        <v>0</v>
      </c>
      <c r="Y39" s="1291" t="b">
        <f t="shared" si="11"/>
        <v>0</v>
      </c>
      <c r="Z39" s="73"/>
    </row>
    <row r="40" spans="1:26" ht="15" customHeight="1">
      <c r="A40" s="166"/>
      <c r="B40" s="166" t="s">
        <v>1037</v>
      </c>
      <c r="C40" s="166" t="s">
        <v>20</v>
      </c>
      <c r="D40" s="214"/>
      <c r="E40" s="1332"/>
      <c r="F40" s="155" t="s">
        <v>20</v>
      </c>
      <c r="G40" s="256" t="s">
        <v>20</v>
      </c>
      <c r="H40" s="1231"/>
      <c r="I40" s="154" t="s">
        <v>20</v>
      </c>
      <c r="J40" s="155" t="s">
        <v>20</v>
      </c>
      <c r="K40" s="235"/>
      <c r="L40" s="235"/>
      <c r="M40" s="1300"/>
      <c r="N40" s="1293"/>
      <c r="O40" s="540"/>
      <c r="P40" s="239"/>
      <c r="Q40" s="239"/>
      <c r="R40" s="157"/>
      <c r="S40" s="650" t="s">
        <v>20</v>
      </c>
      <c r="T40" s="237" t="s">
        <v>20</v>
      </c>
      <c r="U40" s="237"/>
      <c r="V40" s="237"/>
      <c r="W40" s="237" t="s">
        <v>20</v>
      </c>
      <c r="X40" s="1291" t="s">
        <v>255</v>
      </c>
      <c r="Y40" s="1291" t="s">
        <v>20</v>
      </c>
      <c r="Z40" s="73"/>
    </row>
    <row r="41" spans="1:26" ht="15" customHeight="1">
      <c r="A41" s="1323"/>
      <c r="B41" s="1165" t="s">
        <v>994</v>
      </c>
      <c r="C41" s="198"/>
      <c r="D41" s="241"/>
      <c r="E41" s="905"/>
      <c r="F41" s="198"/>
      <c r="G41" s="243"/>
      <c r="H41" s="1324"/>
      <c r="I41" s="364"/>
      <c r="J41" s="198"/>
      <c r="K41" s="443"/>
      <c r="L41" s="566"/>
      <c r="M41" s="524"/>
      <c r="N41" s="1070"/>
      <c r="O41" s="529"/>
      <c r="P41" s="584"/>
      <c r="Q41" s="198"/>
      <c r="R41" s="444"/>
      <c r="S41" s="905"/>
      <c r="T41" s="835"/>
      <c r="U41" s="835"/>
      <c r="V41" s="835"/>
      <c r="W41" s="835"/>
      <c r="X41" s="1322"/>
      <c r="Y41" s="1322"/>
      <c r="Z41" s="73"/>
    </row>
    <row r="42" spans="1:26" ht="15" customHeight="1">
      <c r="A42" s="240">
        <v>10008</v>
      </c>
      <c r="B42" s="679" t="s">
        <v>1038</v>
      </c>
      <c r="C42" s="155" t="s">
        <v>1001</v>
      </c>
      <c r="D42" s="214" t="s">
        <v>1039</v>
      </c>
      <c r="E42" s="408"/>
      <c r="F42" s="155" t="s">
        <v>1030</v>
      </c>
      <c r="G42" s="152">
        <v>96</v>
      </c>
      <c r="H42" s="1307">
        <v>200</v>
      </c>
      <c r="I42" s="154">
        <f>ROUND(H42*$G$42/G42,2)</f>
        <v>200</v>
      </c>
      <c r="J42" s="155" t="s">
        <v>170</v>
      </c>
      <c r="K42" s="156"/>
      <c r="L42" s="165">
        <f>IF(OR(ISBLANK(K42),K42=0,H42=0,ISBLANK(H42)),,ROUND(K42+$L$5,2))</f>
        <v>0</v>
      </c>
      <c r="M42" s="1329">
        <f t="shared" ref="M42:M44" si="12">ROUND(I42*L42,2)</f>
        <v>0</v>
      </c>
      <c r="N42" s="1008">
        <f>ROUND(L42/G42,4)</f>
        <v>0</v>
      </c>
      <c r="O42" s="540" t="s">
        <v>1039</v>
      </c>
      <c r="P42" s="239" t="s">
        <v>1040</v>
      </c>
      <c r="Q42" s="239">
        <v>96</v>
      </c>
      <c r="R42" s="177"/>
      <c r="S42" s="155">
        <v>6</v>
      </c>
      <c r="T42" s="1295">
        <f t="shared" ref="T42:T44" si="13">ROUND($T$8*S42,2)</f>
        <v>11.07</v>
      </c>
      <c r="U42" s="264">
        <f t="shared" ref="U42:U44" si="14">IF(ISBLANK(O42),,R42+T42)</f>
        <v>11.07</v>
      </c>
      <c r="V42" s="1290" t="s">
        <v>375</v>
      </c>
      <c r="W42" s="163" t="b">
        <f t="shared" ref="W42:W44" si="15">IF(ISNUMBER(K42),IF(V42="Y",(K42-T42)))</f>
        <v>0</v>
      </c>
      <c r="X42" s="1291">
        <f>W42/Q42</f>
        <v>0</v>
      </c>
      <c r="Y42" s="1291" t="b">
        <f t="shared" ref="Y42:Y44" si="16">IF(V42="N",IF(ISNUMBER(R42),(R42+T42)/Q42))</f>
        <v>0</v>
      </c>
      <c r="Z42" s="73"/>
    </row>
    <row r="43" spans="1:26" ht="15" customHeight="1">
      <c r="A43" s="240"/>
      <c r="B43" s="239" t="s">
        <v>1041</v>
      </c>
      <c r="C43" s="166" t="s">
        <v>1024</v>
      </c>
      <c r="D43" s="214">
        <v>78698</v>
      </c>
      <c r="E43" s="408"/>
      <c r="F43" s="155" t="s">
        <v>1042</v>
      </c>
      <c r="G43" s="152">
        <v>96</v>
      </c>
      <c r="H43" s="1231"/>
      <c r="I43" s="154">
        <f>ROUND(H42*$G$42/G43,2)</f>
        <v>200</v>
      </c>
      <c r="J43" s="155" t="s">
        <v>170</v>
      </c>
      <c r="K43" s="2732">
        <v>48.88</v>
      </c>
      <c r="L43" s="235">
        <f>IF(OR(ISBLANK(K43),K43=0,H42=0,ISBLANK(H42)),,ROUND(K43+$L$5,2))</f>
        <v>48.88</v>
      </c>
      <c r="M43" s="1292">
        <f t="shared" si="12"/>
        <v>9776</v>
      </c>
      <c r="N43" s="1293">
        <f>ROUND(L43/G43,4)</f>
        <v>0.50919999999999999</v>
      </c>
      <c r="O43" s="540">
        <v>78698</v>
      </c>
      <c r="P43" s="239" t="s">
        <v>1043</v>
      </c>
      <c r="Q43" s="239">
        <v>96</v>
      </c>
      <c r="R43" s="177">
        <v>36.6</v>
      </c>
      <c r="S43" s="155">
        <v>6.66</v>
      </c>
      <c r="T43" s="1295">
        <f t="shared" si="13"/>
        <v>12.28</v>
      </c>
      <c r="U43" s="264">
        <f t="shared" si="14"/>
        <v>48.88</v>
      </c>
      <c r="V43" s="1296" t="s">
        <v>375</v>
      </c>
      <c r="W43" s="264">
        <f t="shared" si="15"/>
        <v>36.6</v>
      </c>
      <c r="X43" s="1291">
        <f>W43/Q43</f>
        <v>0.38125000000000003</v>
      </c>
      <c r="Y43" s="1291" t="b">
        <f t="shared" si="16"/>
        <v>0</v>
      </c>
      <c r="Z43" s="73"/>
    </row>
    <row r="44" spans="1:26" ht="15" customHeight="1">
      <c r="A44" s="240"/>
      <c r="B44" s="166" t="s">
        <v>1044</v>
      </c>
      <c r="C44" s="166" t="s">
        <v>1045</v>
      </c>
      <c r="D44" s="554" t="s">
        <v>1046</v>
      </c>
      <c r="E44" s="408"/>
      <c r="F44" s="155" t="s">
        <v>1047</v>
      </c>
      <c r="G44" s="256">
        <v>96</v>
      </c>
      <c r="H44" s="1231"/>
      <c r="I44" s="154">
        <f>ROUND(H42*$G$42/G44,2)</f>
        <v>200</v>
      </c>
      <c r="J44" s="155" t="s">
        <v>170</v>
      </c>
      <c r="K44" s="156"/>
      <c r="L44" s="165">
        <f>IF(OR(ISBLANK(K44),K44=0,H42=0,ISBLANK(H42)),,ROUND(K44+$L$5,2))</f>
        <v>0</v>
      </c>
      <c r="M44" s="326">
        <f t="shared" si="12"/>
        <v>0</v>
      </c>
      <c r="N44" s="1008">
        <f>ROUND(L44/G44,4)</f>
        <v>0</v>
      </c>
      <c r="O44" s="746" t="s">
        <v>1046</v>
      </c>
      <c r="P44" s="452" t="s">
        <v>1048</v>
      </c>
      <c r="Q44" s="452">
        <v>96</v>
      </c>
      <c r="R44" s="177"/>
      <c r="S44" s="155">
        <v>6</v>
      </c>
      <c r="T44" s="1295">
        <f t="shared" si="13"/>
        <v>11.07</v>
      </c>
      <c r="U44" s="179">
        <f t="shared" si="14"/>
        <v>11.07</v>
      </c>
      <c r="V44" s="1296" t="s">
        <v>375</v>
      </c>
      <c r="W44" s="179" t="b">
        <f t="shared" si="15"/>
        <v>0</v>
      </c>
      <c r="X44" s="1291">
        <f>W44/Q44</f>
        <v>0</v>
      </c>
      <c r="Y44" s="1291" t="b">
        <f t="shared" si="16"/>
        <v>0</v>
      </c>
      <c r="Z44" s="73"/>
    </row>
    <row r="45" spans="1:26" ht="15" customHeight="1">
      <c r="A45" s="166"/>
      <c r="B45" s="166" t="s">
        <v>1037</v>
      </c>
      <c r="C45" s="166" t="s">
        <v>20</v>
      </c>
      <c r="D45" s="1133"/>
      <c r="E45" s="650"/>
      <c r="F45" s="650" t="s">
        <v>20</v>
      </c>
      <c r="G45" s="1333" t="s">
        <v>20</v>
      </c>
      <c r="H45" s="1124"/>
      <c r="I45" s="839" t="s">
        <v>20</v>
      </c>
      <c r="J45" s="650" t="s">
        <v>20</v>
      </c>
      <c r="K45" s="235"/>
      <c r="L45" s="165" t="s">
        <v>20</v>
      </c>
      <c r="M45" s="326" t="s">
        <v>20</v>
      </c>
      <c r="N45" s="1008" t="s">
        <v>20</v>
      </c>
      <c r="O45" s="693"/>
      <c r="P45" s="321"/>
      <c r="Q45" s="321"/>
      <c r="R45" s="157"/>
      <c r="S45" s="155" t="s">
        <v>20</v>
      </c>
      <c r="T45" s="179" t="s">
        <v>20</v>
      </c>
      <c r="U45" s="179"/>
      <c r="V45" s="179"/>
      <c r="W45" s="179" t="s">
        <v>20</v>
      </c>
      <c r="X45" s="1291" t="s">
        <v>20</v>
      </c>
      <c r="Y45" s="1291" t="s">
        <v>255</v>
      </c>
      <c r="Z45" s="73"/>
    </row>
    <row r="46" spans="1:26" ht="15" customHeight="1">
      <c r="A46" s="1323"/>
      <c r="B46" s="1165" t="s">
        <v>994</v>
      </c>
      <c r="C46" s="198"/>
      <c r="D46" s="559"/>
      <c r="E46" s="905"/>
      <c r="F46" s="198"/>
      <c r="G46" s="243"/>
      <c r="H46" s="1324"/>
      <c r="I46" s="364"/>
      <c r="J46" s="198"/>
      <c r="K46" s="443"/>
      <c r="L46" s="566"/>
      <c r="M46" s="524"/>
      <c r="N46" s="1070"/>
      <c r="O46" s="529"/>
      <c r="P46" s="584"/>
      <c r="Q46" s="198"/>
      <c r="R46" s="444"/>
      <c r="S46" s="905"/>
      <c r="T46" s="835"/>
      <c r="U46" s="835"/>
      <c r="V46" s="835"/>
      <c r="W46" s="835"/>
      <c r="X46" s="1322"/>
      <c r="Y46" s="1322"/>
      <c r="Z46" s="73"/>
    </row>
    <row r="47" spans="1:26" ht="15" customHeight="1">
      <c r="A47" s="240">
        <v>10009</v>
      </c>
      <c r="B47" s="679" t="s">
        <v>1049</v>
      </c>
      <c r="C47" s="155" t="s">
        <v>1045</v>
      </c>
      <c r="D47" s="349" t="s">
        <v>1050</v>
      </c>
      <c r="E47" s="408"/>
      <c r="F47" s="155" t="s">
        <v>1047</v>
      </c>
      <c r="G47" s="152">
        <v>96</v>
      </c>
      <c r="H47" s="1307">
        <v>400</v>
      </c>
      <c r="I47" s="154">
        <f>ROUND(H47*G47/G47,2)</f>
        <v>400</v>
      </c>
      <c r="J47" s="155" t="s">
        <v>170</v>
      </c>
      <c r="K47" s="156">
        <v>49.9</v>
      </c>
      <c r="L47" s="165">
        <f>IF(OR(ISBLANK(K47),K47=0,H47=0,ISBLANK(H47)),,ROUND(K47+$L$5,2))</f>
        <v>49.9</v>
      </c>
      <c r="M47" s="1329">
        <f t="shared" ref="M47:M48" si="17">ROUND(I47*L47,2)</f>
        <v>19960</v>
      </c>
      <c r="N47" s="1008">
        <f t="shared" ref="N47:N48" si="18">ROUND(L47/G47,4)</f>
        <v>0.51980000000000004</v>
      </c>
      <c r="O47" s="154" t="s">
        <v>1050</v>
      </c>
      <c r="P47" s="155" t="s">
        <v>1048</v>
      </c>
      <c r="Q47" s="155">
        <v>96</v>
      </c>
      <c r="R47" s="177"/>
      <c r="S47" s="155">
        <v>6</v>
      </c>
      <c r="T47" s="1295">
        <f t="shared" ref="T47:T48" si="19">ROUND($T$8*S47,2)</f>
        <v>11.07</v>
      </c>
      <c r="U47" s="179">
        <f t="shared" ref="U47:U48" si="20">IF(ISBLANK(O47),,R47+T47)</f>
        <v>11.07</v>
      </c>
      <c r="V47" s="1296" t="s">
        <v>375</v>
      </c>
      <c r="W47" s="219">
        <f t="shared" ref="W47:W48" si="21">IF(ISNUMBER(K47),IF(V47="Y",(K47-T47)))</f>
        <v>38.83</v>
      </c>
      <c r="X47" s="1291">
        <f>W47/Q47</f>
        <v>0.40447916666666667</v>
      </c>
      <c r="Y47" s="1291" t="b">
        <f t="shared" ref="Y47:Y48" si="22">IF(V47="N",IF(ISNUMBER(R47),(R47+T47)/Q47))</f>
        <v>0</v>
      </c>
      <c r="Z47" s="73"/>
    </row>
    <row r="48" spans="1:26" ht="15" customHeight="1">
      <c r="A48" s="240"/>
      <c r="B48" s="239" t="s">
        <v>1051</v>
      </c>
      <c r="C48" s="166" t="s">
        <v>1001</v>
      </c>
      <c r="D48" s="214" t="s">
        <v>1052</v>
      </c>
      <c r="E48" s="408"/>
      <c r="F48" s="155" t="s">
        <v>1053</v>
      </c>
      <c r="G48" s="152">
        <v>96</v>
      </c>
      <c r="H48" s="1231"/>
      <c r="I48" s="154">
        <f>ROUND(H47*$G$47/G48,2)</f>
        <v>400</v>
      </c>
      <c r="J48" s="155" t="s">
        <v>170</v>
      </c>
      <c r="K48" s="156"/>
      <c r="L48" s="235">
        <f>IF(OR(ISBLANK(K48),K48=0,H47=0,ISBLANK(H47)),,ROUND(K48+$L$5,2))</f>
        <v>0</v>
      </c>
      <c r="M48" s="1292">
        <f t="shared" si="17"/>
        <v>0</v>
      </c>
      <c r="N48" s="1293">
        <f t="shared" si="18"/>
        <v>0</v>
      </c>
      <c r="O48" s="498" t="s">
        <v>1052</v>
      </c>
      <c r="P48" s="166" t="s">
        <v>1054</v>
      </c>
      <c r="Q48" s="166">
        <v>96</v>
      </c>
      <c r="R48" s="177"/>
      <c r="S48" s="155">
        <v>6.96</v>
      </c>
      <c r="T48" s="1295">
        <f t="shared" si="19"/>
        <v>12.84</v>
      </c>
      <c r="U48" s="264">
        <f t="shared" si="20"/>
        <v>12.84</v>
      </c>
      <c r="V48" s="1296" t="s">
        <v>375</v>
      </c>
      <c r="W48" s="163" t="b">
        <f t="shared" si="21"/>
        <v>0</v>
      </c>
      <c r="X48" s="1291">
        <f>W48/Q48</f>
        <v>0</v>
      </c>
      <c r="Y48" s="1291" t="b">
        <f t="shared" si="22"/>
        <v>0</v>
      </c>
      <c r="Z48" s="73"/>
    </row>
    <row r="49" spans="1:26" ht="15" customHeight="1">
      <c r="A49" s="239"/>
      <c r="B49" s="239" t="s">
        <v>1055</v>
      </c>
      <c r="C49" s="166"/>
      <c r="D49" s="336"/>
      <c r="E49" s="408"/>
      <c r="F49" s="155"/>
      <c r="G49" s="256"/>
      <c r="H49" s="1231"/>
      <c r="I49" s="154"/>
      <c r="J49" s="155"/>
      <c r="K49" s="235"/>
      <c r="L49" s="235"/>
      <c r="M49" s="1292"/>
      <c r="N49" s="1293"/>
      <c r="O49" s="542"/>
      <c r="P49" s="229"/>
      <c r="Q49" s="229"/>
      <c r="R49" s="157"/>
      <c r="S49" s="155"/>
      <c r="T49" s="2822"/>
      <c r="U49" s="2822"/>
      <c r="V49" s="2822"/>
      <c r="W49" s="2819"/>
      <c r="X49" s="1291"/>
      <c r="Y49" s="1291"/>
      <c r="Z49" s="73"/>
    </row>
    <row r="50" spans="1:26" ht="15" customHeight="1">
      <c r="A50" s="166"/>
      <c r="B50" s="166" t="s">
        <v>1056</v>
      </c>
      <c r="C50" s="166" t="s">
        <v>20</v>
      </c>
      <c r="D50" s="229"/>
      <c r="E50" s="650"/>
      <c r="F50" s="650"/>
      <c r="G50" s="1333"/>
      <c r="H50" s="1124"/>
      <c r="I50" s="839"/>
      <c r="J50" s="650"/>
      <c r="K50" s="235"/>
      <c r="L50" s="165"/>
      <c r="M50" s="544"/>
      <c r="N50" s="1008"/>
      <c r="O50" s="320"/>
      <c r="P50" s="317"/>
      <c r="Q50" s="317"/>
      <c r="R50" s="157"/>
      <c r="S50" s="155"/>
      <c r="T50" s="2831"/>
      <c r="U50" s="2831"/>
      <c r="V50" s="2831"/>
      <c r="W50" s="2831"/>
      <c r="X50" s="1291"/>
      <c r="Y50" s="1291"/>
      <c r="Z50" s="73"/>
    </row>
    <row r="51" spans="1:26" ht="15" customHeight="1">
      <c r="A51" s="1323"/>
      <c r="B51" s="1165" t="s">
        <v>994</v>
      </c>
      <c r="C51" s="198"/>
      <c r="D51" s="411"/>
      <c r="E51" s="905"/>
      <c r="F51" s="198"/>
      <c r="G51" s="243"/>
      <c r="H51" s="1324"/>
      <c r="I51" s="364"/>
      <c r="J51" s="198"/>
      <c r="K51" s="443"/>
      <c r="L51" s="566"/>
      <c r="M51" s="524"/>
      <c r="N51" s="1070"/>
      <c r="O51" s="339"/>
      <c r="P51" s="245"/>
      <c r="Q51" s="245"/>
      <c r="R51" s="444"/>
      <c r="S51" s="198"/>
      <c r="T51" s="2832"/>
      <c r="U51" s="2832"/>
      <c r="V51" s="2832"/>
      <c r="W51" s="2833"/>
      <c r="X51" s="1305"/>
      <c r="Y51" s="1305"/>
      <c r="Z51" s="73"/>
    </row>
    <row r="52" spans="1:26" ht="15" customHeight="1">
      <c r="A52" s="240">
        <v>10010</v>
      </c>
      <c r="B52" s="679" t="s">
        <v>1057</v>
      </c>
      <c r="C52" s="155" t="s">
        <v>1058</v>
      </c>
      <c r="D52" s="214" t="s">
        <v>1059</v>
      </c>
      <c r="E52" s="408"/>
      <c r="F52" s="155" t="s">
        <v>1060</v>
      </c>
      <c r="G52" s="152">
        <v>70</v>
      </c>
      <c r="H52" s="1307"/>
      <c r="I52" s="154">
        <f>ROUND(H52*$G$52/G52,2)</f>
        <v>0</v>
      </c>
      <c r="J52" s="155" t="s">
        <v>170</v>
      </c>
      <c r="K52" s="156">
        <v>53</v>
      </c>
      <c r="L52" s="165">
        <f>IF(OR(ISBLANK(K52),K52=0,H52=0,ISBLANK(H52)),,ROUND(K52+$L$5,2))</f>
        <v>0</v>
      </c>
      <c r="M52" s="1329">
        <f t="shared" ref="M52:M53" si="23">ROUND(I52*L52,2)</f>
        <v>0</v>
      </c>
      <c r="N52" s="1008">
        <f t="shared" ref="N52:N53" si="24">ROUND(L52/G52,4)</f>
        <v>0</v>
      </c>
      <c r="O52" s="1336" t="s">
        <v>1059</v>
      </c>
      <c r="P52" s="398" t="s">
        <v>1061</v>
      </c>
      <c r="Q52" s="398">
        <v>70</v>
      </c>
      <c r="R52" s="177"/>
      <c r="S52" s="155">
        <v>6.56</v>
      </c>
      <c r="T52" s="1295">
        <f t="shared" ref="T52:T53" si="25">ROUND($T$8*S52,2)</f>
        <v>12.1</v>
      </c>
      <c r="U52" s="264">
        <f t="shared" ref="U52:U53" si="26">IF(ISBLANK(O52),,R52+T52)</f>
        <v>12.1</v>
      </c>
      <c r="V52" s="1296" t="s">
        <v>375</v>
      </c>
      <c r="W52" s="163"/>
      <c r="X52" s="1291">
        <f>W52/Q52</f>
        <v>0</v>
      </c>
      <c r="Y52" s="1291" t="b">
        <f t="shared" ref="Y52:Y53" si="27">IF(V52="N",IF(ISNUMBER(R52),(R52+T52)/Q52))</f>
        <v>0</v>
      </c>
      <c r="Z52" s="73"/>
    </row>
    <row r="53" spans="1:26" ht="15" customHeight="1">
      <c r="A53" s="240"/>
      <c r="B53" s="239" t="s">
        <v>1062</v>
      </c>
      <c r="C53" s="166" t="s">
        <v>1001</v>
      </c>
      <c r="D53" s="290" t="s">
        <v>1063</v>
      </c>
      <c r="E53" s="408"/>
      <c r="F53" s="155" t="s">
        <v>1064</v>
      </c>
      <c r="G53" s="152">
        <v>72</v>
      </c>
      <c r="H53" s="1231"/>
      <c r="I53" s="154">
        <f>ROUND(H52*$G$52/G53,2)</f>
        <v>0</v>
      </c>
      <c r="J53" s="155" t="s">
        <v>170</v>
      </c>
      <c r="K53" s="2821">
        <v>54.59</v>
      </c>
      <c r="L53" s="165"/>
      <c r="M53" s="1329">
        <f t="shared" si="23"/>
        <v>0</v>
      </c>
      <c r="N53" s="1008">
        <f t="shared" si="24"/>
        <v>0</v>
      </c>
      <c r="O53" s="498" t="s">
        <v>1063</v>
      </c>
      <c r="P53" s="166" t="s">
        <v>1065</v>
      </c>
      <c r="Q53" s="166">
        <v>72</v>
      </c>
      <c r="R53" s="177"/>
      <c r="S53" s="155">
        <v>8.14</v>
      </c>
      <c r="T53" s="1295">
        <f t="shared" si="25"/>
        <v>15.01</v>
      </c>
      <c r="U53" s="179">
        <f t="shared" si="26"/>
        <v>15.01</v>
      </c>
      <c r="V53" s="1296" t="s">
        <v>375</v>
      </c>
      <c r="W53" s="179">
        <f t="shared" ref="W53" si="28">IF(ISNUMBER(K53),IF(V53="Y",(K53-T53)))</f>
        <v>39.580000000000005</v>
      </c>
      <c r="X53" s="1291">
        <f>W53/Q53</f>
        <v>0.54972222222222233</v>
      </c>
      <c r="Y53" s="1291" t="b">
        <f t="shared" si="27"/>
        <v>0</v>
      </c>
      <c r="Z53" s="73"/>
    </row>
    <row r="54" spans="1:26" ht="15" customHeight="1">
      <c r="A54" s="702"/>
      <c r="B54" s="166" t="s">
        <v>1066</v>
      </c>
      <c r="C54" s="166"/>
      <c r="D54" s="214"/>
      <c r="E54" s="155"/>
      <c r="F54" s="155"/>
      <c r="G54" s="256"/>
      <c r="H54" s="1231"/>
      <c r="I54" s="154"/>
      <c r="J54" s="155"/>
      <c r="K54" s="165"/>
      <c r="L54" s="235"/>
      <c r="M54" s="1292"/>
      <c r="N54" s="1293"/>
      <c r="O54" s="451"/>
      <c r="P54" s="321"/>
      <c r="Q54" s="321"/>
      <c r="R54" s="157"/>
      <c r="S54" s="155"/>
      <c r="T54" s="264"/>
      <c r="U54" s="264"/>
      <c r="V54" s="2822"/>
      <c r="W54" s="264"/>
      <c r="X54" s="1291"/>
      <c r="Y54" s="1291"/>
      <c r="Z54" s="73"/>
    </row>
    <row r="55" spans="1:26" ht="15" customHeight="1">
      <c r="A55" s="166"/>
      <c r="B55" s="166" t="s">
        <v>1056</v>
      </c>
      <c r="C55" s="166"/>
      <c r="D55" s="214"/>
      <c r="E55" s="650"/>
      <c r="F55" s="650" t="s">
        <v>20</v>
      </c>
      <c r="G55" s="1333" t="s">
        <v>20</v>
      </c>
      <c r="H55" s="1124"/>
      <c r="I55" s="839" t="s">
        <v>20</v>
      </c>
      <c r="J55" s="650" t="s">
        <v>20</v>
      </c>
      <c r="K55" s="235"/>
      <c r="L55" s="235" t="s">
        <v>20</v>
      </c>
      <c r="M55" s="1300" t="s">
        <v>20</v>
      </c>
      <c r="N55" s="1293" t="s">
        <v>20</v>
      </c>
      <c r="O55" s="320"/>
      <c r="P55" s="317"/>
      <c r="Q55" s="317"/>
      <c r="R55" s="422"/>
      <c r="S55" s="650" t="s">
        <v>20</v>
      </c>
      <c r="T55" s="237" t="s">
        <v>20</v>
      </c>
      <c r="U55" s="237"/>
      <c r="V55" s="237"/>
      <c r="W55" s="237" t="s">
        <v>20</v>
      </c>
      <c r="X55" s="1291" t="s">
        <v>20</v>
      </c>
      <c r="Y55" s="1291" t="s">
        <v>20</v>
      </c>
      <c r="Z55" s="73"/>
    </row>
    <row r="56" spans="1:26" ht="15" customHeight="1">
      <c r="A56" s="1323"/>
      <c r="B56" s="1165" t="s">
        <v>994</v>
      </c>
      <c r="C56" s="198"/>
      <c r="D56" s="411"/>
      <c r="E56" s="905"/>
      <c r="F56" s="198"/>
      <c r="G56" s="243"/>
      <c r="H56" s="1324"/>
      <c r="I56" s="364"/>
      <c r="J56" s="198"/>
      <c r="K56" s="443"/>
      <c r="L56" s="566"/>
      <c r="M56" s="524"/>
      <c r="N56" s="1070"/>
      <c r="O56" s="339"/>
      <c r="P56" s="245"/>
      <c r="Q56" s="245"/>
      <c r="R56" s="444"/>
      <c r="S56" s="905"/>
      <c r="T56" s="835"/>
      <c r="U56" s="835"/>
      <c r="V56" s="835"/>
      <c r="W56" s="835"/>
      <c r="X56" s="1322"/>
      <c r="Y56" s="1322"/>
      <c r="Z56" s="73"/>
    </row>
    <row r="57" spans="1:26" ht="15" customHeight="1">
      <c r="A57" s="240">
        <v>10011</v>
      </c>
      <c r="B57" s="688" t="s">
        <v>1067</v>
      </c>
      <c r="C57" s="166" t="s">
        <v>1045</v>
      </c>
      <c r="D57" s="1046" t="s">
        <v>1068</v>
      </c>
      <c r="E57" s="408"/>
      <c r="F57" s="166" t="s">
        <v>1069</v>
      </c>
      <c r="G57" s="168">
        <v>96</v>
      </c>
      <c r="H57" s="532">
        <v>100</v>
      </c>
      <c r="I57" s="154">
        <f>ROUND(H57*$G$57/G57,2)</f>
        <v>100</v>
      </c>
      <c r="J57" s="155" t="s">
        <v>170</v>
      </c>
      <c r="K57" s="156">
        <v>62.85</v>
      </c>
      <c r="L57" s="165">
        <f>IF(OR(ISBLANK(K57),K57=0,H57=0,ISBLANK(H57)),,ROUND(K57+$L$5,2))</f>
        <v>62.85</v>
      </c>
      <c r="M57" s="1329">
        <f t="shared" ref="M57:M59" si="29">ROUND(I57*L57,2)</f>
        <v>6285</v>
      </c>
      <c r="N57" s="1008">
        <f t="shared" ref="N57:N59" si="30">ROUND(L57/G57,4)</f>
        <v>0.65469999999999995</v>
      </c>
      <c r="O57" s="1336" t="s">
        <v>1068</v>
      </c>
      <c r="P57" s="398" t="s">
        <v>1070</v>
      </c>
      <c r="Q57" s="398">
        <v>96</v>
      </c>
      <c r="R57" s="177"/>
      <c r="S57" s="155">
        <v>4.5</v>
      </c>
      <c r="T57" s="1337">
        <f>ROUND($Y$8*S57,2)</f>
        <v>8.9600000000000009</v>
      </c>
      <c r="U57" s="179">
        <f t="shared" ref="U57:U59" si="31">IF(ISBLANK(O57),,R57+T57)</f>
        <v>8.9600000000000009</v>
      </c>
      <c r="V57" s="1296" t="s">
        <v>375</v>
      </c>
      <c r="W57" s="179">
        <f t="shared" ref="W57:W59" si="32">IF(ISNUMBER(K57),IF(V57="Y",(K57-T57)))</f>
        <v>53.89</v>
      </c>
      <c r="X57" s="1291">
        <f>W57/Q57</f>
        <v>0.56135416666666671</v>
      </c>
      <c r="Y57" s="1291" t="b">
        <f t="shared" ref="Y57:Y59" si="33">IF(V57="N",IF(ISNUMBER(R57),(R57+T57)/Q57))</f>
        <v>0</v>
      </c>
      <c r="Z57" s="73"/>
    </row>
    <row r="58" spans="1:26" ht="15" customHeight="1">
      <c r="A58" s="662"/>
      <c r="B58" s="661" t="s">
        <v>1071</v>
      </c>
      <c r="C58" s="166" t="s">
        <v>1072</v>
      </c>
      <c r="D58" s="570" t="s">
        <v>1073</v>
      </c>
      <c r="E58" s="408"/>
      <c r="F58" s="166" t="s">
        <v>1074</v>
      </c>
      <c r="G58" s="168">
        <v>72</v>
      </c>
      <c r="H58" s="1231"/>
      <c r="I58" s="154">
        <f>ROUND(H57*$G$57/G58,2)</f>
        <v>133.33000000000001</v>
      </c>
      <c r="J58" s="155" t="s">
        <v>170</v>
      </c>
      <c r="K58" s="156"/>
      <c r="L58" s="235">
        <f>IF(OR(ISBLANK(K58),K58=0,H57=0,ISBLANK(H57)),,ROUND(K58+$L$5,2))</f>
        <v>0</v>
      </c>
      <c r="M58" s="1292">
        <f t="shared" si="29"/>
        <v>0</v>
      </c>
      <c r="N58" s="1008">
        <f t="shared" si="30"/>
        <v>0</v>
      </c>
      <c r="O58" s="498" t="s">
        <v>1073</v>
      </c>
      <c r="P58" s="166" t="s">
        <v>1075</v>
      </c>
      <c r="Q58" s="166">
        <v>72</v>
      </c>
      <c r="R58" s="177"/>
      <c r="S58" s="155">
        <v>8.44</v>
      </c>
      <c r="T58" s="1295">
        <f t="shared" ref="T58:T59" si="34">ROUND($T$8*S58,2)</f>
        <v>15.57</v>
      </c>
      <c r="U58" s="179">
        <f t="shared" si="31"/>
        <v>15.57</v>
      </c>
      <c r="V58" s="1296" t="s">
        <v>375</v>
      </c>
      <c r="W58" s="179" t="b">
        <f t="shared" si="32"/>
        <v>0</v>
      </c>
      <c r="X58" s="1291">
        <f>W58/Q58</f>
        <v>0</v>
      </c>
      <c r="Y58" s="1291" t="b">
        <f t="shared" si="33"/>
        <v>0</v>
      </c>
      <c r="Z58" s="73"/>
    </row>
    <row r="59" spans="1:26" ht="15" customHeight="1">
      <c r="A59" s="1338"/>
      <c r="B59" s="735" t="s">
        <v>1076</v>
      </c>
      <c r="C59" s="166" t="s">
        <v>1024</v>
      </c>
      <c r="D59" s="214">
        <v>68523</v>
      </c>
      <c r="E59" s="408"/>
      <c r="F59" s="166" t="s">
        <v>1077</v>
      </c>
      <c r="G59" s="168">
        <v>72</v>
      </c>
      <c r="H59" s="1231"/>
      <c r="I59" s="154">
        <f>ROUND(H57*$G$57/G59,2)</f>
        <v>133.33000000000001</v>
      </c>
      <c r="J59" s="155" t="s">
        <v>170</v>
      </c>
      <c r="K59" s="156"/>
      <c r="L59" s="165">
        <f>IF(OR(ISBLANK(K59),K59=0,H57=0,ISBLANK(H57)),,ROUND(K59+$L$5,2))</f>
        <v>0</v>
      </c>
      <c r="M59" s="1329">
        <f t="shared" si="29"/>
        <v>0</v>
      </c>
      <c r="N59" s="1008">
        <f t="shared" si="30"/>
        <v>0</v>
      </c>
      <c r="O59" s="214">
        <v>68523</v>
      </c>
      <c r="P59" s="166" t="s">
        <v>1077</v>
      </c>
      <c r="Q59" s="166">
        <v>72</v>
      </c>
      <c r="R59" s="177">
        <v>45.07</v>
      </c>
      <c r="S59" s="155">
        <v>3.42</v>
      </c>
      <c r="T59" s="1295">
        <f t="shared" si="34"/>
        <v>6.31</v>
      </c>
      <c r="U59" s="179">
        <f t="shared" si="31"/>
        <v>51.38</v>
      </c>
      <c r="V59" s="1296" t="s">
        <v>375</v>
      </c>
      <c r="W59" s="219" t="b">
        <f t="shared" si="32"/>
        <v>0</v>
      </c>
      <c r="X59" s="1291">
        <f>W59/Q59</f>
        <v>0</v>
      </c>
      <c r="Y59" s="1291" t="b">
        <f t="shared" si="33"/>
        <v>0</v>
      </c>
      <c r="Z59" s="73"/>
    </row>
    <row r="60" spans="1:26" ht="15" customHeight="1">
      <c r="A60" s="1338"/>
      <c r="B60" s="735" t="s">
        <v>1078</v>
      </c>
      <c r="C60" s="166"/>
      <c r="D60" s="214"/>
      <c r="E60" s="155"/>
      <c r="F60" s="166"/>
      <c r="G60" s="168"/>
      <c r="H60" s="1231"/>
      <c r="I60" s="154"/>
      <c r="J60" s="155"/>
      <c r="K60" s="235"/>
      <c r="L60" s="165" t="s">
        <v>255</v>
      </c>
      <c r="M60" s="326" t="s">
        <v>20</v>
      </c>
      <c r="N60" s="1008" t="s">
        <v>255</v>
      </c>
      <c r="O60" s="498"/>
      <c r="P60" s="166"/>
      <c r="Q60" s="166"/>
      <c r="R60" s="157"/>
      <c r="S60" s="155"/>
      <c r="T60" s="2823"/>
      <c r="U60" s="2824"/>
      <c r="V60" s="2824"/>
      <c r="W60" s="2825"/>
      <c r="X60" s="2826"/>
      <c r="Y60" s="2826"/>
      <c r="Z60" s="73"/>
    </row>
    <row r="61" spans="1:26" ht="15" customHeight="1" thickBot="1">
      <c r="A61" s="1338"/>
      <c r="B61" s="1165" t="s">
        <v>994</v>
      </c>
      <c r="C61" s="166" t="s">
        <v>20</v>
      </c>
      <c r="D61" s="241"/>
      <c r="E61" s="270" t="s">
        <v>20</v>
      </c>
      <c r="F61" s="166" t="s">
        <v>20</v>
      </c>
      <c r="G61" s="168" t="s">
        <v>20</v>
      </c>
      <c r="H61" s="1324"/>
      <c r="I61" s="198" t="s">
        <v>20</v>
      </c>
      <c r="J61" s="155" t="s">
        <v>20</v>
      </c>
      <c r="K61" s="307"/>
      <c r="L61" s="307" t="s">
        <v>20</v>
      </c>
      <c r="M61" s="1341"/>
      <c r="N61" s="1073" t="s">
        <v>20</v>
      </c>
      <c r="O61" s="575"/>
      <c r="P61" s="270"/>
      <c r="Q61" s="270"/>
      <c r="R61" s="271"/>
      <c r="S61" s="155" t="s">
        <v>20</v>
      </c>
      <c r="T61" s="2827" t="s">
        <v>20</v>
      </c>
      <c r="U61" s="2828"/>
      <c r="V61" s="2828"/>
      <c r="W61" s="2829" t="s">
        <v>20</v>
      </c>
      <c r="X61" s="2830" t="s">
        <v>20</v>
      </c>
      <c r="Y61" s="2830" t="s">
        <v>20</v>
      </c>
      <c r="Z61" s="73"/>
    </row>
    <row r="62" spans="1:26" ht="15" customHeight="1" thickBot="1">
      <c r="A62" s="675">
        <v>10012</v>
      </c>
      <c r="B62" s="764" t="s">
        <v>1079</v>
      </c>
      <c r="C62" s="310" t="s">
        <v>1080</v>
      </c>
      <c r="D62" s="372" t="s">
        <v>1081</v>
      </c>
      <c r="E62" s="408"/>
      <c r="F62" s="255" t="s">
        <v>1082</v>
      </c>
      <c r="G62" s="531">
        <v>60</v>
      </c>
      <c r="H62" s="532">
        <v>300</v>
      </c>
      <c r="I62" s="155">
        <f t="shared" ref="I62:I63" si="35">ROUND($H$62*$G$62/G62,2)</f>
        <v>300</v>
      </c>
      <c r="J62" s="255" t="s">
        <v>170</v>
      </c>
      <c r="K62" s="156"/>
      <c r="L62" s="165">
        <f>IF(OR(ISBLANK(K62),K62=0,H62=0,ISBLANK(H62)),,ROUND(K62+$L$5,2))</f>
        <v>0</v>
      </c>
      <c r="M62" s="698">
        <f t="shared" ref="M62:M63" si="36">ROUND(I62*L62,2)</f>
        <v>0</v>
      </c>
      <c r="N62" s="1008">
        <f t="shared" ref="N62:N63" si="37">ROUND(L62/G62,4)</f>
        <v>0</v>
      </c>
      <c r="O62" s="554" t="s">
        <v>1081</v>
      </c>
      <c r="P62" s="214" t="s">
        <v>1082</v>
      </c>
      <c r="Q62" s="152">
        <v>60</v>
      </c>
      <c r="R62" s="177"/>
      <c r="S62" s="255">
        <v>3.75</v>
      </c>
      <c r="T62" s="2834">
        <f t="shared" ref="T62:T63" si="38">ROUND($T$8*S62,2)</f>
        <v>6.92</v>
      </c>
      <c r="U62" s="2835">
        <f t="shared" ref="U62:U63" si="39">IF(ISBLANK(O62),,R62+T62)</f>
        <v>6.92</v>
      </c>
      <c r="V62" s="2836" t="s">
        <v>375</v>
      </c>
      <c r="W62" s="2837" t="b">
        <f t="shared" ref="W62:W63" si="40">IF(ISNUMBER(K62),IF(V62="Y",(K62-T62)))</f>
        <v>0</v>
      </c>
      <c r="X62" s="1291">
        <f>W62/Q62</f>
        <v>0</v>
      </c>
      <c r="Y62" s="1291" t="b">
        <f t="shared" ref="Y62:Y63" si="41">IF(V62="N",IF(ISNUMBER(R62),(R62+T62)/Q62))</f>
        <v>0</v>
      </c>
      <c r="Z62" s="73"/>
    </row>
    <row r="63" spans="1:26" ht="15" customHeight="1">
      <c r="A63" s="662"/>
      <c r="B63" s="661" t="s">
        <v>1083</v>
      </c>
      <c r="C63" s="166" t="s">
        <v>1024</v>
      </c>
      <c r="D63" s="290">
        <v>78359</v>
      </c>
      <c r="E63" s="408"/>
      <c r="F63" s="356" t="s">
        <v>1084</v>
      </c>
      <c r="G63" s="895">
        <v>60</v>
      </c>
      <c r="H63" s="1343"/>
      <c r="I63" s="155">
        <f t="shared" si="35"/>
        <v>300</v>
      </c>
      <c r="J63" s="155" t="s">
        <v>170</v>
      </c>
      <c r="K63" s="156">
        <v>48.99</v>
      </c>
      <c r="L63" s="235">
        <f>IF(OR(ISBLANK(K63),K63=0,H62=0,ISBLANK(H62)),,ROUND(K63+$L$5,2))</f>
        <v>48.99</v>
      </c>
      <c r="M63" s="1317">
        <f t="shared" si="36"/>
        <v>14697</v>
      </c>
      <c r="N63" s="1293">
        <f t="shared" si="37"/>
        <v>0.8165</v>
      </c>
      <c r="O63" s="1344">
        <v>78359</v>
      </c>
      <c r="P63" s="1345" t="s">
        <v>1084</v>
      </c>
      <c r="Q63" s="1345">
        <v>60</v>
      </c>
      <c r="R63" s="177">
        <v>41.85</v>
      </c>
      <c r="S63" s="155">
        <v>3.87</v>
      </c>
      <c r="T63" s="1005">
        <f t="shared" si="38"/>
        <v>7.14</v>
      </c>
      <c r="U63" s="219">
        <f t="shared" si="39"/>
        <v>48.99</v>
      </c>
      <c r="V63" s="1290" t="s">
        <v>375</v>
      </c>
      <c r="W63" s="219">
        <f t="shared" si="40"/>
        <v>41.85</v>
      </c>
      <c r="X63" s="1291">
        <f>W63/Q63</f>
        <v>0.69750000000000001</v>
      </c>
      <c r="Y63" s="1291" t="b">
        <f t="shared" si="41"/>
        <v>0</v>
      </c>
      <c r="Z63" s="73"/>
    </row>
    <row r="64" spans="1:26" ht="15" customHeight="1">
      <c r="A64" s="661"/>
      <c r="B64" s="661" t="s">
        <v>1085</v>
      </c>
      <c r="C64" s="166"/>
      <c r="D64" s="229"/>
      <c r="E64" s="650"/>
      <c r="F64" s="769"/>
      <c r="G64" s="770"/>
      <c r="H64" s="1343"/>
      <c r="I64" s="650"/>
      <c r="J64" s="769"/>
      <c r="K64" s="298"/>
      <c r="L64" s="298"/>
      <c r="M64" s="1300"/>
      <c r="N64" s="1301"/>
      <c r="O64" s="542"/>
      <c r="P64" s="229"/>
      <c r="Q64" s="229"/>
      <c r="R64" s="298"/>
      <c r="S64" s="650"/>
      <c r="T64" s="237"/>
      <c r="U64" s="237"/>
      <c r="V64" s="237"/>
      <c r="W64" s="237"/>
      <c r="X64" s="1310"/>
      <c r="Y64" s="1310"/>
      <c r="Z64" s="73"/>
    </row>
    <row r="65" spans="1:26" ht="15" customHeight="1">
      <c r="A65" s="661"/>
      <c r="B65" s="661" t="s">
        <v>1086</v>
      </c>
      <c r="C65" s="166"/>
      <c r="D65" s="214"/>
      <c r="E65" s="650"/>
      <c r="F65" s="769"/>
      <c r="G65" s="770"/>
      <c r="H65" s="1343"/>
      <c r="I65" s="650"/>
      <c r="J65" s="769"/>
      <c r="K65" s="298"/>
      <c r="L65" s="298"/>
      <c r="M65" s="1300"/>
      <c r="N65" s="1301"/>
      <c r="O65" s="498"/>
      <c r="P65" s="166"/>
      <c r="Q65" s="166"/>
      <c r="R65" s="298"/>
      <c r="S65" s="650"/>
      <c r="T65" s="237"/>
      <c r="U65" s="237"/>
      <c r="V65" s="237"/>
      <c r="W65" s="237"/>
      <c r="X65" s="1310"/>
      <c r="Y65" s="1310"/>
      <c r="Z65" s="73"/>
    </row>
    <row r="66" spans="1:26" ht="15" customHeight="1">
      <c r="A66" s="1306"/>
      <c r="B66" s="1165" t="s">
        <v>994</v>
      </c>
      <c r="C66" s="356"/>
      <c r="D66" s="411"/>
      <c r="E66" s="270"/>
      <c r="F66" s="356"/>
      <c r="G66" s="895"/>
      <c r="H66" s="1346"/>
      <c r="I66" s="270"/>
      <c r="J66" s="356"/>
      <c r="K66" s="1347"/>
      <c r="L66" s="304"/>
      <c r="M66" s="711"/>
      <c r="N66" s="1313"/>
      <c r="O66" s="575"/>
      <c r="P66" s="270"/>
      <c r="Q66" s="270"/>
      <c r="R66" s="266"/>
      <c r="S66" s="356"/>
      <c r="T66" s="444"/>
      <c r="U66" s="565"/>
      <c r="V66" s="565"/>
      <c r="W66" s="565"/>
      <c r="X66" s="1322"/>
      <c r="Y66" s="1322"/>
      <c r="Z66" s="73"/>
    </row>
    <row r="67" spans="1:26" ht="15" customHeight="1">
      <c r="A67" s="675">
        <v>10013</v>
      </c>
      <c r="B67" s="764" t="s">
        <v>1087</v>
      </c>
      <c r="C67" s="310" t="s">
        <v>1045</v>
      </c>
      <c r="D67" s="214" t="s">
        <v>1088</v>
      </c>
      <c r="E67" s="408"/>
      <c r="F67" s="255" t="s">
        <v>1089</v>
      </c>
      <c r="G67" s="311">
        <v>60</v>
      </c>
      <c r="H67" s="1348">
        <v>200</v>
      </c>
      <c r="I67" s="528">
        <f>ROUND($H$67*$G$67/G67,2)</f>
        <v>200</v>
      </c>
      <c r="J67" s="255" t="s">
        <v>170</v>
      </c>
      <c r="K67" s="313">
        <v>57.31</v>
      </c>
      <c r="L67" s="392">
        <f>IF(OR(ISBLANK(K67),K67=0,H67=0,ISBLANK(H67)),,ROUND(K67+$L$5,2))</f>
        <v>57.31</v>
      </c>
      <c r="M67" s="513">
        <f>ROUND(I67*L67,2)</f>
        <v>11462</v>
      </c>
      <c r="N67" s="533">
        <f>ROUND(L67/G67,4)</f>
        <v>0.95520000000000005</v>
      </c>
      <c r="O67" s="257" t="s">
        <v>1088</v>
      </c>
      <c r="P67" s="255" t="s">
        <v>1089</v>
      </c>
      <c r="Q67" s="255">
        <v>60</v>
      </c>
      <c r="R67" s="534"/>
      <c r="S67" s="255">
        <v>5.28</v>
      </c>
      <c r="T67" s="1349">
        <f>ROUND($T$8*S67,2)</f>
        <v>9.74</v>
      </c>
      <c r="U67" s="538">
        <f>IF(ISBLANK(O67),,R67+T67)</f>
        <v>9.74</v>
      </c>
      <c r="V67" s="1350" t="s">
        <v>375</v>
      </c>
      <c r="W67" s="538">
        <f>IF(ISNUMBER(K67),IF(V67="Y",(K67-T67)))</f>
        <v>47.57</v>
      </c>
      <c r="X67" s="1351">
        <f>W67/Q67</f>
        <v>0.79283333333333339</v>
      </c>
      <c r="Y67" s="1351" t="b">
        <f>IF(V67="N",IF(ISNUMBER(R67),(R67+T67)/Q67))</f>
        <v>0</v>
      </c>
      <c r="Z67" s="73"/>
    </row>
    <row r="68" spans="1:26" ht="15" customHeight="1">
      <c r="A68" s="661"/>
      <c r="B68" s="661" t="s">
        <v>1090</v>
      </c>
      <c r="C68" s="769"/>
      <c r="D68" s="229"/>
      <c r="E68" s="769"/>
      <c r="F68" s="650"/>
      <c r="G68" s="784"/>
      <c r="H68" s="1352"/>
      <c r="I68" s="839"/>
      <c r="J68" s="650"/>
      <c r="K68" s="235"/>
      <c r="L68" s="235"/>
      <c r="M68" s="1317"/>
      <c r="N68" s="1293"/>
      <c r="O68" s="154"/>
      <c r="P68" s="155"/>
      <c r="Q68" s="155"/>
      <c r="R68" s="422"/>
      <c r="S68" s="650"/>
      <c r="T68" s="472"/>
      <c r="U68" s="472"/>
      <c r="V68" s="472"/>
      <c r="W68" s="472"/>
      <c r="X68" s="1310"/>
      <c r="Y68" s="1310"/>
      <c r="Z68" s="73" t="s">
        <v>20</v>
      </c>
    </row>
    <row r="69" spans="1:26" ht="15" customHeight="1">
      <c r="A69" s="661"/>
      <c r="B69" s="661" t="s">
        <v>1091</v>
      </c>
      <c r="C69" s="166"/>
      <c r="D69" s="229"/>
      <c r="E69" s="650"/>
      <c r="F69" s="769"/>
      <c r="G69" s="770"/>
      <c r="H69" s="1343"/>
      <c r="I69" s="650"/>
      <c r="J69" s="769"/>
      <c r="K69" s="298"/>
      <c r="L69" s="298"/>
      <c r="M69" s="1300"/>
      <c r="N69" s="1301"/>
      <c r="O69" s="542"/>
      <c r="P69" s="1331"/>
      <c r="Q69" s="168"/>
      <c r="R69" s="298"/>
      <c r="S69" s="650"/>
      <c r="T69" s="237"/>
      <c r="U69" s="237"/>
      <c r="V69" s="237"/>
      <c r="W69" s="471"/>
      <c r="X69" s="1291"/>
      <c r="Y69" s="1291"/>
      <c r="Z69" s="73"/>
    </row>
    <row r="70" spans="1:26" ht="15" customHeight="1">
      <c r="A70" s="661"/>
      <c r="B70" s="661" t="s">
        <v>1078</v>
      </c>
      <c r="C70" s="166" t="s">
        <v>20</v>
      </c>
      <c r="D70" s="214"/>
      <c r="E70" s="650"/>
      <c r="F70" s="769" t="s">
        <v>20</v>
      </c>
      <c r="G70" s="770" t="s">
        <v>20</v>
      </c>
      <c r="H70" s="1353"/>
      <c r="I70" s="650" t="s">
        <v>20</v>
      </c>
      <c r="J70" s="867" t="s">
        <v>20</v>
      </c>
      <c r="K70" s="868"/>
      <c r="L70" s="868" t="s">
        <v>20</v>
      </c>
      <c r="M70" s="1318" t="s">
        <v>20</v>
      </c>
      <c r="N70" s="1319" t="s">
        <v>20</v>
      </c>
      <c r="O70" s="451"/>
      <c r="P70" s="321"/>
      <c r="Q70" s="321"/>
      <c r="R70" s="944"/>
      <c r="S70" s="650" t="s">
        <v>20</v>
      </c>
      <c r="T70" s="237" t="s">
        <v>20</v>
      </c>
      <c r="U70" s="237"/>
      <c r="V70" s="237"/>
      <c r="W70" s="237"/>
      <c r="X70" s="1291" t="s">
        <v>20</v>
      </c>
      <c r="Y70" s="1291" t="s">
        <v>20</v>
      </c>
      <c r="Z70" s="73"/>
    </row>
    <row r="71" spans="1:26" ht="15" customHeight="1">
      <c r="A71" s="1165"/>
      <c r="B71" s="1165" t="s">
        <v>994</v>
      </c>
      <c r="C71" s="270"/>
      <c r="D71" s="411"/>
      <c r="E71" s="562"/>
      <c r="F71" s="270"/>
      <c r="G71" s="305"/>
      <c r="H71" s="1354"/>
      <c r="I71" s="270"/>
      <c r="J71" s="270"/>
      <c r="K71" s="1031"/>
      <c r="L71" s="271"/>
      <c r="M71" s="348"/>
      <c r="N71" s="1073"/>
      <c r="O71" s="476"/>
      <c r="P71" s="340"/>
      <c r="Q71" s="340"/>
      <c r="R71" s="246"/>
      <c r="S71" s="270"/>
      <c r="T71" s="246"/>
      <c r="U71" s="246"/>
      <c r="V71" s="246"/>
      <c r="W71" s="246"/>
      <c r="X71" s="1305"/>
      <c r="Y71" s="1322"/>
      <c r="Z71" s="73"/>
    </row>
    <row r="72" spans="1:26" ht="15" customHeight="1">
      <c r="A72" s="675">
        <v>10014</v>
      </c>
      <c r="B72" s="764" t="s">
        <v>1092</v>
      </c>
      <c r="C72" s="769" t="s">
        <v>1045</v>
      </c>
      <c r="D72" s="214" t="s">
        <v>1093</v>
      </c>
      <c r="E72" s="408"/>
      <c r="F72" s="769" t="s">
        <v>1094</v>
      </c>
      <c r="G72" s="770">
        <v>60</v>
      </c>
      <c r="H72" s="1307">
        <v>200</v>
      </c>
      <c r="I72" s="650">
        <f>ROUND(H72*G72/G72,2)</f>
        <v>200</v>
      </c>
      <c r="J72" s="769" t="s">
        <v>170</v>
      </c>
      <c r="K72" s="156"/>
      <c r="L72" s="165">
        <f>IF(OR(ISBLANK(K72),K72=0,H72=0,ISBLANK(H72)),,ROUND(K72+$L$5,2))</f>
        <v>0</v>
      </c>
      <c r="M72" s="698">
        <f t="shared" ref="M72:M74" si="42">ROUND(I72*L72,2)</f>
        <v>0</v>
      </c>
      <c r="N72" s="1008">
        <f t="shared" ref="N72:N74" si="43">ROUND(L72/G72,4)</f>
        <v>0</v>
      </c>
      <c r="O72" s="1336" t="s">
        <v>1093</v>
      </c>
      <c r="P72" s="398" t="s">
        <v>1095</v>
      </c>
      <c r="Q72" s="398">
        <v>60</v>
      </c>
      <c r="R72" s="534"/>
      <c r="S72" s="255">
        <v>7.5</v>
      </c>
      <c r="T72" s="1005">
        <f t="shared" ref="T72:T74" si="44">ROUND($T$8*S72,2)</f>
        <v>13.83</v>
      </c>
      <c r="U72" s="219">
        <f t="shared" ref="U72:U74" si="45">IF(ISBLANK(O72),,R72+T72)</f>
        <v>13.83</v>
      </c>
      <c r="V72" s="1290" t="s">
        <v>375</v>
      </c>
      <c r="W72" s="219" t="b">
        <f t="shared" ref="W72:W74" si="46">IF(ISNUMBER(K72),IF(V72="Y",(K72-T72)))</f>
        <v>0</v>
      </c>
      <c r="X72" s="1291">
        <f>W72/Q72</f>
        <v>0</v>
      </c>
      <c r="Y72" s="1291" t="b">
        <f t="shared" ref="Y72:Y74" si="47">IF(V72="N",IF(ISNUMBER(R72),(R72+T72)/Q72))</f>
        <v>0</v>
      </c>
      <c r="Z72" s="73"/>
    </row>
    <row r="73" spans="1:26" ht="15" customHeight="1">
      <c r="A73" s="662"/>
      <c r="B73" s="661" t="s">
        <v>1090</v>
      </c>
      <c r="C73" s="166" t="s">
        <v>1096</v>
      </c>
      <c r="D73" s="229">
        <v>80550</v>
      </c>
      <c r="E73" s="691"/>
      <c r="F73" s="166" t="s">
        <v>1097</v>
      </c>
      <c r="G73" s="168">
        <v>80</v>
      </c>
      <c r="H73" s="1355"/>
      <c r="I73" s="155">
        <f>ROUND(H72*G72/G73,2)</f>
        <v>150</v>
      </c>
      <c r="J73" s="166" t="s">
        <v>170</v>
      </c>
      <c r="K73" s="170"/>
      <c r="L73" s="298">
        <f>IF(OR(ISBLANK(K73),K73=0,H72=0,ISBLANK(H72)),,ROUND(K73+$L$5,2))</f>
        <v>0</v>
      </c>
      <c r="M73" s="1300">
        <f t="shared" si="42"/>
        <v>0</v>
      </c>
      <c r="N73" s="1301">
        <f t="shared" si="43"/>
        <v>0</v>
      </c>
      <c r="O73" s="451">
        <v>80550</v>
      </c>
      <c r="P73" s="321" t="s">
        <v>1098</v>
      </c>
      <c r="Q73" s="321">
        <v>60</v>
      </c>
      <c r="R73" s="170"/>
      <c r="S73" s="155">
        <v>10.08</v>
      </c>
      <c r="T73" s="1005">
        <f t="shared" si="44"/>
        <v>18.59</v>
      </c>
      <c r="U73" s="219">
        <f t="shared" si="45"/>
        <v>18.59</v>
      </c>
      <c r="V73" s="1290" t="s">
        <v>375</v>
      </c>
      <c r="W73" s="219" t="b">
        <f t="shared" si="46"/>
        <v>0</v>
      </c>
      <c r="X73" s="1291">
        <f>W73/Q73</f>
        <v>0</v>
      </c>
      <c r="Y73" s="1291" t="b">
        <f t="shared" si="47"/>
        <v>0</v>
      </c>
      <c r="Z73" s="73"/>
    </row>
    <row r="74" spans="1:26" ht="15" customHeight="1">
      <c r="A74" s="662"/>
      <c r="B74" s="661" t="s">
        <v>1099</v>
      </c>
      <c r="C74" s="166" t="s">
        <v>1024</v>
      </c>
      <c r="D74" s="214">
        <v>78368</v>
      </c>
      <c r="E74" s="408"/>
      <c r="F74" s="166" t="s">
        <v>1100</v>
      </c>
      <c r="G74" s="168">
        <v>60</v>
      </c>
      <c r="H74" s="1343"/>
      <c r="I74" s="155">
        <f>ROUND(H72*G72/G74,2)</f>
        <v>200</v>
      </c>
      <c r="J74" s="155" t="s">
        <v>170</v>
      </c>
      <c r="K74" s="156">
        <v>45.61</v>
      </c>
      <c r="L74" s="165">
        <f>IF(OR(ISBLANK(K74),K74=0,H72=0,ISBLANK(H72)),,ROUND(K74+$L$5,2))</f>
        <v>45.61</v>
      </c>
      <c r="M74" s="698">
        <f t="shared" si="42"/>
        <v>9122</v>
      </c>
      <c r="N74" s="1008">
        <f t="shared" si="43"/>
        <v>0.76019999999999999</v>
      </c>
      <c r="O74" s="214">
        <v>78368</v>
      </c>
      <c r="P74" s="321" t="s">
        <v>1101</v>
      </c>
      <c r="Q74" s="321">
        <v>60</v>
      </c>
      <c r="R74" s="177">
        <v>34.69</v>
      </c>
      <c r="S74" s="155">
        <v>5.92</v>
      </c>
      <c r="T74" s="1005">
        <f t="shared" si="44"/>
        <v>10.92</v>
      </c>
      <c r="U74" s="219">
        <f t="shared" si="45"/>
        <v>45.61</v>
      </c>
      <c r="V74" s="1290" t="s">
        <v>375</v>
      </c>
      <c r="W74" s="219">
        <f t="shared" si="46"/>
        <v>34.69</v>
      </c>
      <c r="X74" s="1291">
        <f>W74/Q74</f>
        <v>0.57816666666666661</v>
      </c>
      <c r="Y74" s="1291" t="b">
        <f t="shared" si="47"/>
        <v>0</v>
      </c>
      <c r="Z74" s="73"/>
    </row>
    <row r="75" spans="1:26" ht="15" customHeight="1">
      <c r="A75" s="661"/>
      <c r="B75" s="661" t="s">
        <v>1102</v>
      </c>
      <c r="C75" s="356"/>
      <c r="D75" s="214"/>
      <c r="E75" s="155"/>
      <c r="F75" s="356"/>
      <c r="G75" s="895"/>
      <c r="H75" s="1356"/>
      <c r="I75" s="154"/>
      <c r="J75" s="155"/>
      <c r="K75" s="235"/>
      <c r="L75" s="298" t="s">
        <v>20</v>
      </c>
      <c r="M75" s="1300" t="s">
        <v>20</v>
      </c>
      <c r="N75" s="1301"/>
      <c r="O75" s="1344"/>
      <c r="P75" s="232"/>
      <c r="Q75" s="232"/>
      <c r="R75" s="157"/>
      <c r="S75" s="650" t="s">
        <v>255</v>
      </c>
      <c r="T75" s="219" t="s">
        <v>20</v>
      </c>
      <c r="U75" s="219"/>
      <c r="V75" s="219"/>
      <c r="W75" s="219" t="s">
        <v>20</v>
      </c>
      <c r="X75" s="1291" t="s">
        <v>20</v>
      </c>
      <c r="Y75" s="1291" t="s">
        <v>20</v>
      </c>
      <c r="Z75" s="73"/>
    </row>
    <row r="76" spans="1:26" ht="15" customHeight="1">
      <c r="A76" s="1165"/>
      <c r="B76" s="1165" t="s">
        <v>994</v>
      </c>
      <c r="C76" s="562" t="s">
        <v>20</v>
      </c>
      <c r="D76" s="241"/>
      <c r="E76" s="562"/>
      <c r="F76" s="562"/>
      <c r="G76" s="782" t="s">
        <v>20</v>
      </c>
      <c r="H76" s="1357"/>
      <c r="I76" s="650" t="s">
        <v>20</v>
      </c>
      <c r="J76" s="867" t="s">
        <v>20</v>
      </c>
      <c r="K76" s="868"/>
      <c r="L76" s="868" t="s">
        <v>20</v>
      </c>
      <c r="M76" s="1318" t="s">
        <v>20</v>
      </c>
      <c r="N76" s="1319" t="s">
        <v>20</v>
      </c>
      <c r="O76" s="476"/>
      <c r="P76" s="340"/>
      <c r="Q76" s="340"/>
      <c r="R76" s="266"/>
      <c r="S76" s="650" t="s">
        <v>20</v>
      </c>
      <c r="T76" s="1339" t="s">
        <v>20</v>
      </c>
      <c r="U76" s="1358"/>
      <c r="V76" s="1358"/>
      <c r="W76" s="566" t="s">
        <v>20</v>
      </c>
      <c r="X76" s="1322" t="s">
        <v>20</v>
      </c>
      <c r="Y76" s="1322" t="s">
        <v>20</v>
      </c>
      <c r="Z76" s="73" t="s">
        <v>20</v>
      </c>
    </row>
    <row r="77" spans="1:26" ht="15" customHeight="1">
      <c r="A77" s="675">
        <v>10015</v>
      </c>
      <c r="B77" s="764" t="s">
        <v>1103</v>
      </c>
      <c r="C77" s="1359" t="s">
        <v>1024</v>
      </c>
      <c r="D77" s="372">
        <v>78369</v>
      </c>
      <c r="E77" s="650"/>
      <c r="F77" s="1359" t="s">
        <v>1100</v>
      </c>
      <c r="G77" s="1360">
        <v>60</v>
      </c>
      <c r="H77" s="1307">
        <v>50</v>
      </c>
      <c r="I77" s="1361">
        <f>ROUND(H77*G77/G77,2)</f>
        <v>50</v>
      </c>
      <c r="J77" s="785" t="s">
        <v>170</v>
      </c>
      <c r="K77" s="313">
        <v>46.94</v>
      </c>
      <c r="L77" s="729">
        <f>IF(OR(ISBLANK(K77),K77=0,H77=0,ISBLANK(H77)),,ROUND(K77+$L$5,2))</f>
        <v>46.94</v>
      </c>
      <c r="M77" s="1362">
        <f t="shared" ref="M77:M78" si="48">ROUND(I77*L77,2)</f>
        <v>2347</v>
      </c>
      <c r="N77" s="1363">
        <f t="shared" ref="N77:N78" si="49">ROUND(L77/G77,4)</f>
        <v>0.7823</v>
      </c>
      <c r="O77" s="1336" t="s">
        <v>1104</v>
      </c>
      <c r="P77" s="398" t="s">
        <v>1105</v>
      </c>
      <c r="Q77" s="398">
        <v>60</v>
      </c>
      <c r="R77" s="534">
        <v>38.090000000000003</v>
      </c>
      <c r="S77" s="255">
        <v>4.8</v>
      </c>
      <c r="T77" s="1005">
        <f t="shared" ref="T77:T78" si="50">ROUND($T$8*S77,2)</f>
        <v>8.85</v>
      </c>
      <c r="U77" s="219">
        <f t="shared" ref="U77:U78" si="51">IF(ISBLANK(O77),,R77+T77)</f>
        <v>46.940000000000005</v>
      </c>
      <c r="V77" s="1290" t="s">
        <v>375</v>
      </c>
      <c r="W77" s="219">
        <f t="shared" ref="W77:W78" si="52">IF(ISNUMBER(K77),IF(V77="Y",(K77-T77)))</f>
        <v>38.089999999999996</v>
      </c>
      <c r="X77" s="1291">
        <f>W77/Q77</f>
        <v>0.63483333333333325</v>
      </c>
      <c r="Y77" s="1291" t="b">
        <f t="shared" ref="Y77:Y78" si="53">IF(V77="N",IF(ISNUMBER(R77),(R77+T77)/Q77))</f>
        <v>0</v>
      </c>
      <c r="Z77" s="73"/>
    </row>
    <row r="78" spans="1:26" ht="15" customHeight="1">
      <c r="A78" s="662"/>
      <c r="B78" s="661" t="s">
        <v>1106</v>
      </c>
      <c r="C78" s="769" t="s">
        <v>1080</v>
      </c>
      <c r="D78" s="290" t="s">
        <v>1107</v>
      </c>
      <c r="E78" s="650"/>
      <c r="F78" s="769" t="s">
        <v>1108</v>
      </c>
      <c r="G78" s="770">
        <v>60</v>
      </c>
      <c r="H78" s="1343"/>
      <c r="I78" s="650">
        <f>ROUND(H77*G77/G78,2)</f>
        <v>50</v>
      </c>
      <c r="J78" s="769" t="s">
        <v>170</v>
      </c>
      <c r="K78" s="156"/>
      <c r="L78" s="235">
        <f>IF(OR(ISBLANK(K78),H77=0,ISBLANK(H77)),,ROUND(K78+$L$5,2))</f>
        <v>0</v>
      </c>
      <c r="M78" s="1317">
        <f t="shared" si="48"/>
        <v>0</v>
      </c>
      <c r="N78" s="1293">
        <f t="shared" si="49"/>
        <v>0</v>
      </c>
      <c r="O78" s="451" t="s">
        <v>1107</v>
      </c>
      <c r="P78" s="321" t="s">
        <v>1109</v>
      </c>
      <c r="Q78" s="321">
        <v>60</v>
      </c>
      <c r="R78" s="177"/>
      <c r="S78" s="155">
        <v>6</v>
      </c>
      <c r="T78" s="1005">
        <f t="shared" si="50"/>
        <v>11.07</v>
      </c>
      <c r="U78" s="219">
        <f t="shared" si="51"/>
        <v>11.07</v>
      </c>
      <c r="V78" s="1290" t="s">
        <v>375</v>
      </c>
      <c r="W78" s="219" t="b">
        <f t="shared" si="52"/>
        <v>0</v>
      </c>
      <c r="X78" s="1291">
        <f>W78/Q78</f>
        <v>0</v>
      </c>
      <c r="Y78" s="1291" t="b">
        <f t="shared" si="53"/>
        <v>0</v>
      </c>
      <c r="Z78" s="73"/>
    </row>
    <row r="79" spans="1:26" ht="15" customHeight="1">
      <c r="A79" s="661"/>
      <c r="B79" s="661" t="s">
        <v>1110</v>
      </c>
      <c r="C79" s="769"/>
      <c r="D79" s="290"/>
      <c r="E79" s="650"/>
      <c r="F79" s="769"/>
      <c r="G79" s="770"/>
      <c r="H79" s="1343"/>
      <c r="I79" s="650"/>
      <c r="J79" s="769"/>
      <c r="K79" s="298"/>
      <c r="L79" s="298"/>
      <c r="M79" s="1300"/>
      <c r="N79" s="1301"/>
      <c r="O79" s="542"/>
      <c r="P79" s="232"/>
      <c r="Q79" s="232"/>
      <c r="R79" s="157"/>
      <c r="S79" s="155"/>
      <c r="T79" s="219"/>
      <c r="U79" s="219"/>
      <c r="V79" s="219"/>
      <c r="W79" s="219"/>
      <c r="X79" s="1291"/>
      <c r="Y79" s="1291"/>
      <c r="Z79" s="73"/>
    </row>
    <row r="80" spans="1:26" ht="15" customHeight="1">
      <c r="A80" s="661"/>
      <c r="B80" s="661" t="s">
        <v>1102</v>
      </c>
      <c r="C80" s="769"/>
      <c r="D80" s="229"/>
      <c r="E80" s="650"/>
      <c r="F80" s="769"/>
      <c r="G80" s="770"/>
      <c r="H80" s="1353"/>
      <c r="I80" s="650"/>
      <c r="J80" s="769"/>
      <c r="K80" s="298"/>
      <c r="L80" s="298"/>
      <c r="M80" s="1300"/>
      <c r="N80" s="1301"/>
      <c r="O80" s="498"/>
      <c r="P80" s="166"/>
      <c r="Q80" s="166"/>
      <c r="R80" s="157"/>
      <c r="S80" s="650"/>
      <c r="T80" s="179"/>
      <c r="U80" s="179"/>
      <c r="V80" s="179"/>
      <c r="W80" s="179"/>
      <c r="X80" s="1291"/>
      <c r="Y80" s="1291"/>
      <c r="Z80" s="73"/>
    </row>
    <row r="81" spans="1:26" ht="15" customHeight="1">
      <c r="A81" s="1165"/>
      <c r="B81" s="1165" t="s">
        <v>994</v>
      </c>
      <c r="C81" s="242" t="s">
        <v>20</v>
      </c>
      <c r="D81" s="411"/>
      <c r="E81" s="905"/>
      <c r="F81" s="270" t="s">
        <v>20</v>
      </c>
      <c r="G81" s="305" t="s">
        <v>20</v>
      </c>
      <c r="H81" s="1354"/>
      <c r="I81" s="198" t="s">
        <v>20</v>
      </c>
      <c r="J81" s="198" t="s">
        <v>20</v>
      </c>
      <c r="K81" s="868"/>
      <c r="L81" s="304" t="s">
        <v>20</v>
      </c>
      <c r="M81" s="711" t="s">
        <v>20</v>
      </c>
      <c r="N81" s="1313" t="s">
        <v>20</v>
      </c>
      <c r="O81" s="575"/>
      <c r="P81" s="270"/>
      <c r="Q81" s="270"/>
      <c r="R81" s="266"/>
      <c r="S81" s="650" t="s">
        <v>20</v>
      </c>
      <c r="T81" s="1339" t="s">
        <v>20</v>
      </c>
      <c r="U81" s="1358"/>
      <c r="V81" s="1358"/>
      <c r="W81" s="566" t="s">
        <v>20</v>
      </c>
      <c r="X81" s="1322" t="s">
        <v>20</v>
      </c>
      <c r="Y81" s="1322" t="s">
        <v>20</v>
      </c>
      <c r="Z81" s="73"/>
    </row>
    <row r="82" spans="1:26" ht="15" customHeight="1">
      <c r="A82" s="1306">
        <v>10016</v>
      </c>
      <c r="B82" s="764" t="s">
        <v>1111</v>
      </c>
      <c r="C82" s="166" t="s">
        <v>1072</v>
      </c>
      <c r="D82" s="214" t="s">
        <v>1112</v>
      </c>
      <c r="E82" s="408"/>
      <c r="F82" s="155" t="s">
        <v>1113</v>
      </c>
      <c r="G82" s="152">
        <v>60</v>
      </c>
      <c r="H82" s="532"/>
      <c r="I82" s="1364">
        <f>ROUND(H82*G82/G82,2)</f>
        <v>0</v>
      </c>
      <c r="J82" s="255" t="s">
        <v>170</v>
      </c>
      <c r="K82" s="313">
        <v>78</v>
      </c>
      <c r="L82" s="729">
        <f>IF(OR(ISBLANK(K82),K82=0,H82=0,ISBLANK(H82)),,ROUND(K82+$L$5,2))</f>
        <v>0</v>
      </c>
      <c r="M82" s="1362">
        <f>ROUND(I82*L82,2)</f>
        <v>0</v>
      </c>
      <c r="N82" s="1363">
        <f>ROUND(L82/G82,4)</f>
        <v>0</v>
      </c>
      <c r="O82" s="154" t="s">
        <v>1112</v>
      </c>
      <c r="P82" s="155" t="s">
        <v>1114</v>
      </c>
      <c r="Q82" s="155">
        <v>60</v>
      </c>
      <c r="R82" s="534">
        <v>65.13</v>
      </c>
      <c r="S82" s="255">
        <v>6.98</v>
      </c>
      <c r="T82" s="1005">
        <f>ROUND($T$8*S82,2)</f>
        <v>12.87</v>
      </c>
      <c r="U82" s="219">
        <f>IF(ISBLANK(O82),,R82+T82)</f>
        <v>78</v>
      </c>
      <c r="V82" s="1290" t="s">
        <v>375</v>
      </c>
      <c r="W82" s="219">
        <f>IF(ISNUMBER(K82),IF(V82="Y",(K82-T82)))</f>
        <v>65.13</v>
      </c>
      <c r="X82" s="1291">
        <f>W82/Q82</f>
        <v>1.0854999999999999</v>
      </c>
      <c r="Y82" s="1291" t="b">
        <f>IF(V82="N",IF(ISNUMBER(R82),(R82+T82)/Q82))</f>
        <v>0</v>
      </c>
      <c r="Z82" s="73"/>
    </row>
    <row r="83" spans="1:26" ht="15" customHeight="1">
      <c r="A83" s="661"/>
      <c r="B83" s="661" t="s">
        <v>1115</v>
      </c>
      <c r="C83" s="166" t="s">
        <v>20</v>
      </c>
      <c r="D83" s="499"/>
      <c r="E83" s="650"/>
      <c r="F83" s="769" t="s">
        <v>20</v>
      </c>
      <c r="G83" s="770" t="s">
        <v>20</v>
      </c>
      <c r="H83" s="1343"/>
      <c r="I83" s="650" t="s">
        <v>20</v>
      </c>
      <c r="J83" s="769" t="s">
        <v>20</v>
      </c>
      <c r="K83" s="298"/>
      <c r="L83" s="298" t="s">
        <v>20</v>
      </c>
      <c r="M83" s="544" t="s">
        <v>20</v>
      </c>
      <c r="N83" s="1311" t="s">
        <v>20</v>
      </c>
      <c r="O83" s="498"/>
      <c r="P83" s="166"/>
      <c r="Q83" s="166"/>
      <c r="R83" s="157"/>
      <c r="S83" s="155" t="s">
        <v>20</v>
      </c>
      <c r="T83" s="179" t="s">
        <v>20</v>
      </c>
      <c r="U83" s="179"/>
      <c r="V83" s="179"/>
      <c r="W83" s="165" t="s">
        <v>20</v>
      </c>
      <c r="X83" s="1291" t="s">
        <v>20</v>
      </c>
      <c r="Y83" s="1291" t="s">
        <v>20</v>
      </c>
      <c r="Z83" s="73"/>
    </row>
    <row r="84" spans="1:26" ht="15" customHeight="1">
      <c r="A84" s="661"/>
      <c r="B84" s="661" t="s">
        <v>1116</v>
      </c>
      <c r="C84" s="166" t="s">
        <v>20</v>
      </c>
      <c r="D84" s="1009"/>
      <c r="E84" s="166"/>
      <c r="F84" s="166" t="s">
        <v>20</v>
      </c>
      <c r="G84" s="168" t="s">
        <v>20</v>
      </c>
      <c r="H84" s="1365"/>
      <c r="I84" s="155" t="s">
        <v>20</v>
      </c>
      <c r="J84" s="166" t="s">
        <v>20</v>
      </c>
      <c r="K84" s="298"/>
      <c r="L84" s="298" t="s">
        <v>20</v>
      </c>
      <c r="M84" s="1300" t="s">
        <v>20</v>
      </c>
      <c r="N84" s="1301" t="s">
        <v>20</v>
      </c>
      <c r="O84" s="498"/>
      <c r="P84" s="166"/>
      <c r="Q84" s="166"/>
      <c r="R84" s="235"/>
      <c r="S84" s="650" t="s">
        <v>20</v>
      </c>
      <c r="T84" s="179" t="s">
        <v>20</v>
      </c>
      <c r="U84" s="179"/>
      <c r="V84" s="179"/>
      <c r="W84" s="179"/>
      <c r="X84" s="1291" t="s">
        <v>20</v>
      </c>
      <c r="Y84" s="1291" t="s">
        <v>20</v>
      </c>
      <c r="Z84" s="73"/>
    </row>
    <row r="85" spans="1:26" ht="15" customHeight="1">
      <c r="A85" s="694"/>
      <c r="B85" s="1165" t="s">
        <v>994</v>
      </c>
      <c r="C85" s="270"/>
      <c r="D85" s="360"/>
      <c r="E85" s="270"/>
      <c r="F85" s="270"/>
      <c r="G85" s="305"/>
      <c r="H85" s="1366"/>
      <c r="I85" s="198"/>
      <c r="J85" s="198"/>
      <c r="K85" s="443"/>
      <c r="L85" s="443"/>
      <c r="M85" s="1325"/>
      <c r="N85" s="1326"/>
      <c r="O85" s="575"/>
      <c r="P85" s="270"/>
      <c r="Q85" s="270"/>
      <c r="R85" s="1327"/>
      <c r="S85" s="905"/>
      <c r="T85" s="1340"/>
      <c r="U85" s="1340"/>
      <c r="V85" s="1340"/>
      <c r="W85" s="1340"/>
      <c r="X85" s="1322"/>
      <c r="Y85" s="1322"/>
      <c r="Z85" s="73"/>
    </row>
    <row r="86" spans="1:26" ht="15" customHeight="1">
      <c r="A86" s="675">
        <v>10017</v>
      </c>
      <c r="B86" s="764" t="s">
        <v>1117</v>
      </c>
      <c r="C86" s="310" t="s">
        <v>1080</v>
      </c>
      <c r="D86" s="214" t="s">
        <v>1118</v>
      </c>
      <c r="E86" s="408"/>
      <c r="F86" s="310" t="s">
        <v>1119</v>
      </c>
      <c r="G86" s="887">
        <v>60</v>
      </c>
      <c r="H86" s="1307">
        <v>200</v>
      </c>
      <c r="I86" s="528">
        <f>ROUND(H86*G86/G86,2)</f>
        <v>200</v>
      </c>
      <c r="J86" s="255" t="s">
        <v>170</v>
      </c>
      <c r="K86" s="313">
        <v>58.37</v>
      </c>
      <c r="L86" s="392">
        <f>IF(OR(ISBLANK(K86),K86=0,H86=0,ISBLANK(H86)),,ROUND(K86+$L$5,2))</f>
        <v>58.37</v>
      </c>
      <c r="M86" s="513">
        <f>ROUND(I86*L86,2)</f>
        <v>11674</v>
      </c>
      <c r="N86" s="533">
        <f>ROUND(L86/G86,4)</f>
        <v>0.9728</v>
      </c>
      <c r="O86" s="154" t="s">
        <v>1118</v>
      </c>
      <c r="P86" s="155" t="s">
        <v>1120</v>
      </c>
      <c r="Q86" s="155">
        <v>60</v>
      </c>
      <c r="R86" s="534"/>
      <c r="S86" s="255">
        <v>4.6900000000000004</v>
      </c>
      <c r="T86" s="1295">
        <f>ROUND($T$8*S86,2)</f>
        <v>8.65</v>
      </c>
      <c r="U86" s="179">
        <f>IF(ISBLANK(O86),,R86+T86)</f>
        <v>8.65</v>
      </c>
      <c r="V86" s="1296" t="s">
        <v>375</v>
      </c>
      <c r="W86" s="179">
        <f>IF(ISNUMBER(K86),IF(V86="Y",(K86-T86)))</f>
        <v>49.72</v>
      </c>
      <c r="X86" s="1291">
        <f>W86/Q86</f>
        <v>0.82866666666666666</v>
      </c>
      <c r="Y86" s="1291" t="b">
        <f>IF(V86="N",IF(ISNUMBER(R86),(R86+T86)/Q86))</f>
        <v>0</v>
      </c>
      <c r="Z86" s="73"/>
    </row>
    <row r="87" spans="1:26" ht="15" customHeight="1">
      <c r="A87" s="661"/>
      <c r="B87" s="661" t="s">
        <v>1121</v>
      </c>
      <c r="C87" s="166" t="s">
        <v>20</v>
      </c>
      <c r="D87" s="290"/>
      <c r="E87" s="650"/>
      <c r="F87" s="769" t="s">
        <v>20</v>
      </c>
      <c r="G87" s="770" t="s">
        <v>20</v>
      </c>
      <c r="H87" s="1343"/>
      <c r="I87" s="769" t="s">
        <v>20</v>
      </c>
      <c r="J87" s="769" t="s">
        <v>20</v>
      </c>
      <c r="K87" s="298"/>
      <c r="L87" s="298" t="s">
        <v>20</v>
      </c>
      <c r="M87" s="1300" t="s">
        <v>20</v>
      </c>
      <c r="N87" s="1301" t="s">
        <v>20</v>
      </c>
      <c r="O87" s="498"/>
      <c r="P87" s="166"/>
      <c r="Q87" s="166"/>
      <c r="R87" s="298"/>
      <c r="S87" s="650" t="s">
        <v>20</v>
      </c>
      <c r="T87" s="237" t="s">
        <v>255</v>
      </c>
      <c r="U87" s="237"/>
      <c r="V87" s="237"/>
      <c r="W87" s="237"/>
      <c r="X87" s="1310" t="s">
        <v>20</v>
      </c>
      <c r="Y87" s="1310" t="s">
        <v>20</v>
      </c>
      <c r="Z87" s="73"/>
    </row>
    <row r="88" spans="1:26" ht="15" customHeight="1">
      <c r="A88" s="661"/>
      <c r="B88" s="661" t="s">
        <v>1122</v>
      </c>
      <c r="C88" s="166"/>
      <c r="D88" s="229"/>
      <c r="E88" s="650"/>
      <c r="F88" s="769"/>
      <c r="G88" s="770"/>
      <c r="H88" s="1343"/>
      <c r="I88" s="650"/>
      <c r="J88" s="769"/>
      <c r="K88" s="298"/>
      <c r="L88" s="298"/>
      <c r="M88" s="1300"/>
      <c r="N88" s="1301"/>
      <c r="O88" s="320"/>
      <c r="P88" s="317"/>
      <c r="Q88" s="317"/>
      <c r="R88" s="298"/>
      <c r="S88" s="650"/>
      <c r="T88" s="237"/>
      <c r="U88" s="237"/>
      <c r="V88" s="237"/>
      <c r="W88" s="237"/>
      <c r="X88" s="1310"/>
      <c r="Y88" s="1310"/>
      <c r="Z88" s="73"/>
    </row>
    <row r="89" spans="1:26" ht="15" customHeight="1">
      <c r="A89" s="661"/>
      <c r="B89" s="661" t="s">
        <v>1123</v>
      </c>
      <c r="C89" s="166"/>
      <c r="D89" s="214"/>
      <c r="E89" s="650"/>
      <c r="F89" s="769"/>
      <c r="G89" s="770"/>
      <c r="H89" s="1343"/>
      <c r="I89" s="650"/>
      <c r="J89" s="769"/>
      <c r="K89" s="298"/>
      <c r="L89" s="298"/>
      <c r="M89" s="1300"/>
      <c r="N89" s="1301"/>
      <c r="O89" s="320"/>
      <c r="P89" s="317"/>
      <c r="Q89" s="317"/>
      <c r="R89" s="298"/>
      <c r="S89" s="650"/>
      <c r="T89" s="237"/>
      <c r="U89" s="237"/>
      <c r="V89" s="237"/>
      <c r="W89" s="237"/>
      <c r="X89" s="1310"/>
      <c r="Y89" s="1310"/>
      <c r="Z89" s="73"/>
    </row>
    <row r="90" spans="1:26" ht="15" customHeight="1">
      <c r="A90" s="661"/>
      <c r="B90" s="662" t="s">
        <v>994</v>
      </c>
      <c r="C90" s="166"/>
      <c r="D90" s="214"/>
      <c r="E90" s="650"/>
      <c r="F90" s="769"/>
      <c r="G90" s="770"/>
      <c r="H90" s="1343"/>
      <c r="I90" s="650"/>
      <c r="J90" s="769"/>
      <c r="K90" s="298"/>
      <c r="L90" s="298"/>
      <c r="M90" s="1300"/>
      <c r="N90" s="1301"/>
      <c r="O90" s="498"/>
      <c r="P90" s="166"/>
      <c r="Q90" s="166"/>
      <c r="R90" s="298"/>
      <c r="S90" s="650"/>
      <c r="T90" s="237"/>
      <c r="U90" s="237"/>
      <c r="V90" s="237"/>
      <c r="W90" s="237"/>
      <c r="X90" s="1310"/>
      <c r="Y90" s="1310"/>
      <c r="Z90" s="73"/>
    </row>
    <row r="91" spans="1:26" ht="15" customHeight="1">
      <c r="A91" s="675">
        <v>10018</v>
      </c>
      <c r="B91" s="764" t="s">
        <v>1124</v>
      </c>
      <c r="C91" s="310" t="s">
        <v>1080</v>
      </c>
      <c r="D91" s="214" t="s">
        <v>1125</v>
      </c>
      <c r="E91" s="408"/>
      <c r="F91" s="310" t="s">
        <v>1119</v>
      </c>
      <c r="G91" s="887">
        <v>60</v>
      </c>
      <c r="H91" s="1307"/>
      <c r="I91" s="528">
        <f>ROUND(H91*G91/G91,2)</f>
        <v>0</v>
      </c>
      <c r="J91" s="255" t="s">
        <v>170</v>
      </c>
      <c r="K91" s="313">
        <v>57.35</v>
      </c>
      <c r="L91" s="392">
        <f>IF(OR(ISBLANK(K91),K91=0,H91=0,ISBLANK(H91)),,ROUND(K91+$L$5,2))</f>
        <v>0</v>
      </c>
      <c r="M91" s="513">
        <f>ROUND(I91*L91,2)</f>
        <v>0</v>
      </c>
      <c r="N91" s="533">
        <f>ROUND(L91/G91,4)</f>
        <v>0</v>
      </c>
      <c r="O91" s="154" t="s">
        <v>1125</v>
      </c>
      <c r="P91" s="155" t="s">
        <v>1120</v>
      </c>
      <c r="Q91" s="155">
        <v>60</v>
      </c>
      <c r="R91" s="534"/>
      <c r="S91" s="255">
        <v>4.6900000000000004</v>
      </c>
      <c r="T91" s="1295">
        <f>ROUND($T$8*S91,2)</f>
        <v>8.65</v>
      </c>
      <c r="U91" s="179">
        <f>IF(ISBLANK(O91),,R91+T91)</f>
        <v>8.65</v>
      </c>
      <c r="V91" s="1296" t="s">
        <v>375</v>
      </c>
      <c r="W91" s="179">
        <f>IF(ISNUMBER(K91),IF(V91="Y",(K91-T91)))</f>
        <v>48.7</v>
      </c>
      <c r="X91" s="1291">
        <f>W91/Q91</f>
        <v>0.81166666666666676</v>
      </c>
      <c r="Y91" s="1291" t="b">
        <f>IF(V91="N",IF(ISNUMBER(R91),(R91+T91)/Q91))</f>
        <v>0</v>
      </c>
      <c r="Z91" s="73"/>
    </row>
    <row r="92" spans="1:26" ht="15" customHeight="1">
      <c r="A92" s="661"/>
      <c r="B92" s="661" t="s">
        <v>1121</v>
      </c>
      <c r="C92" s="166" t="s">
        <v>20</v>
      </c>
      <c r="D92" s="290"/>
      <c r="E92" s="650"/>
      <c r="F92" s="769" t="s">
        <v>20</v>
      </c>
      <c r="G92" s="770" t="s">
        <v>20</v>
      </c>
      <c r="H92" s="1343"/>
      <c r="I92" s="769" t="s">
        <v>20</v>
      </c>
      <c r="J92" s="769" t="s">
        <v>20</v>
      </c>
      <c r="K92" s="298"/>
      <c r="L92" s="298" t="s">
        <v>20</v>
      </c>
      <c r="M92" s="1300" t="s">
        <v>20</v>
      </c>
      <c r="N92" s="1301" t="s">
        <v>20</v>
      </c>
      <c r="O92" s="498"/>
      <c r="P92" s="166"/>
      <c r="Q92" s="166"/>
      <c r="R92" s="298"/>
      <c r="S92" s="650" t="s">
        <v>20</v>
      </c>
      <c r="T92" s="237" t="s">
        <v>255</v>
      </c>
      <c r="U92" s="237"/>
      <c r="V92" s="237"/>
      <c r="W92" s="237"/>
      <c r="X92" s="1310" t="s">
        <v>20</v>
      </c>
      <c r="Y92" s="1310" t="s">
        <v>20</v>
      </c>
      <c r="Z92" s="73"/>
    </row>
    <row r="93" spans="1:26" ht="15" customHeight="1">
      <c r="A93" s="661"/>
      <c r="B93" s="661" t="s">
        <v>1126</v>
      </c>
      <c r="C93" s="166"/>
      <c r="D93" s="229"/>
      <c r="E93" s="650"/>
      <c r="F93" s="769"/>
      <c r="G93" s="770"/>
      <c r="H93" s="1343"/>
      <c r="I93" s="650"/>
      <c r="J93" s="769"/>
      <c r="K93" s="298"/>
      <c r="L93" s="298"/>
      <c r="M93" s="1300"/>
      <c r="N93" s="1301"/>
      <c r="O93" s="320"/>
      <c r="P93" s="317"/>
      <c r="Q93" s="317"/>
      <c r="R93" s="298"/>
      <c r="S93" s="650"/>
      <c r="T93" s="237"/>
      <c r="U93" s="237"/>
      <c r="V93" s="237"/>
      <c r="W93" s="237"/>
      <c r="X93" s="1310"/>
      <c r="Y93" s="1310"/>
      <c r="Z93" s="73"/>
    </row>
    <row r="94" spans="1:26" ht="15" customHeight="1">
      <c r="A94" s="661"/>
      <c r="B94" s="661" t="s">
        <v>1127</v>
      </c>
      <c r="C94" s="166"/>
      <c r="D94" s="214"/>
      <c r="E94" s="650"/>
      <c r="F94" s="769"/>
      <c r="G94" s="770"/>
      <c r="H94" s="1343"/>
      <c r="I94" s="650"/>
      <c r="J94" s="769"/>
      <c r="K94" s="298"/>
      <c r="L94" s="298"/>
      <c r="M94" s="1300"/>
      <c r="N94" s="1301"/>
      <c r="O94" s="498"/>
      <c r="P94" s="166"/>
      <c r="Q94" s="166"/>
      <c r="R94" s="298"/>
      <c r="S94" s="650"/>
      <c r="T94" s="237"/>
      <c r="U94" s="237"/>
      <c r="V94" s="237"/>
      <c r="W94" s="237"/>
      <c r="X94" s="1310"/>
      <c r="Y94" s="1310"/>
      <c r="Z94" s="73"/>
    </row>
    <row r="95" spans="1:26" ht="15" customHeight="1">
      <c r="A95" s="1165"/>
      <c r="B95" s="1165" t="s">
        <v>994</v>
      </c>
      <c r="C95" s="270"/>
      <c r="D95" s="241"/>
      <c r="E95" s="562"/>
      <c r="F95" s="562"/>
      <c r="G95" s="782"/>
      <c r="H95" s="1357"/>
      <c r="I95" s="562"/>
      <c r="J95" s="562"/>
      <c r="K95" s="307"/>
      <c r="L95" s="307"/>
      <c r="M95" s="1367"/>
      <c r="N95" s="1368"/>
      <c r="O95" s="575"/>
      <c r="P95" s="270"/>
      <c r="Q95" s="270"/>
      <c r="R95" s="563"/>
      <c r="S95" s="562"/>
      <c r="T95" s="563"/>
      <c r="U95" s="563"/>
      <c r="V95" s="563"/>
      <c r="W95" s="563"/>
      <c r="X95" s="1369"/>
      <c r="Y95" s="1370"/>
      <c r="Z95" s="73"/>
    </row>
    <row r="96" spans="1:26" ht="15" customHeight="1">
      <c r="A96" s="675">
        <v>10019</v>
      </c>
      <c r="B96" s="764" t="s">
        <v>1128</v>
      </c>
      <c r="C96" s="310" t="s">
        <v>1129</v>
      </c>
      <c r="D96" s="214" t="s">
        <v>1130</v>
      </c>
      <c r="E96" s="408"/>
      <c r="F96" s="310" t="s">
        <v>1131</v>
      </c>
      <c r="G96" s="887">
        <v>96</v>
      </c>
      <c r="H96" s="1307">
        <v>300</v>
      </c>
      <c r="I96" s="528">
        <f>ROUND(H96*G96/G96,2)</f>
        <v>300</v>
      </c>
      <c r="J96" s="255" t="s">
        <v>170</v>
      </c>
      <c r="K96" s="313"/>
      <c r="L96" s="729">
        <f>IF(OR(ISBLANK(K96),K96=0,H96=0,ISBLANK(H96)),,ROUND(K96+$L$5,2))</f>
        <v>0</v>
      </c>
      <c r="M96" s="1362">
        <f t="shared" ref="M96:M98" si="54">ROUND(I96*L96,2)</f>
        <v>0</v>
      </c>
      <c r="N96" s="1363">
        <f t="shared" ref="N96:N98" si="55">ROUND(L96/G96,4)</f>
        <v>0</v>
      </c>
      <c r="O96" s="154" t="s">
        <v>1130</v>
      </c>
      <c r="P96" s="155" t="s">
        <v>1132</v>
      </c>
      <c r="Q96" s="155">
        <v>96</v>
      </c>
      <c r="R96" s="534"/>
      <c r="S96" s="255">
        <v>10.5</v>
      </c>
      <c r="T96" s="1295">
        <f t="shared" ref="T96:T98" si="56">ROUND($T$8*S96,2)</f>
        <v>19.37</v>
      </c>
      <c r="U96" s="179">
        <f t="shared" ref="U96:U98" si="57">IF(ISBLANK(O96),,R96+T96)</f>
        <v>19.37</v>
      </c>
      <c r="V96" s="1296" t="s">
        <v>375</v>
      </c>
      <c r="W96" s="179" t="b">
        <f t="shared" ref="W96:W98" si="58">IF(ISNUMBER(K96),IF(V96="Y",(K96-T96)))</f>
        <v>0</v>
      </c>
      <c r="X96" s="1291">
        <f>W96/Q96</f>
        <v>0</v>
      </c>
      <c r="Y96" s="1291" t="b">
        <f t="shared" ref="Y96:Y98" si="59">IF(V96="N",IF(ISNUMBER(R96),(R96+T96)/Q96))</f>
        <v>0</v>
      </c>
      <c r="Z96" s="73"/>
    </row>
    <row r="97" spans="1:26" ht="15" customHeight="1">
      <c r="A97" s="662"/>
      <c r="B97" s="661" t="s">
        <v>1133</v>
      </c>
      <c r="C97" s="166" t="s">
        <v>1072</v>
      </c>
      <c r="D97" s="229" t="s">
        <v>1134</v>
      </c>
      <c r="E97" s="408"/>
      <c r="F97" s="166" t="s">
        <v>1135</v>
      </c>
      <c r="G97" s="168">
        <v>72</v>
      </c>
      <c r="H97" s="1355"/>
      <c r="I97" s="155">
        <f>ROUND(H96*G96/G97,2)</f>
        <v>400</v>
      </c>
      <c r="J97" s="166" t="s">
        <v>170</v>
      </c>
      <c r="K97" s="170"/>
      <c r="L97" s="230">
        <f>IF(OR(ISBLANK(K97),K97=0,H96=0,ISBLANK(H96)),,ROUND(K97+$L$5,2))</f>
        <v>0</v>
      </c>
      <c r="M97" s="544">
        <f t="shared" si="54"/>
        <v>0</v>
      </c>
      <c r="N97" s="1311">
        <f t="shared" si="55"/>
        <v>0</v>
      </c>
      <c r="O97" s="1344" t="s">
        <v>1134</v>
      </c>
      <c r="P97" s="232" t="s">
        <v>1136</v>
      </c>
      <c r="Q97" s="232">
        <v>52.18</v>
      </c>
      <c r="R97" s="170">
        <v>56.17</v>
      </c>
      <c r="S97" s="155">
        <v>7.88</v>
      </c>
      <c r="T97" s="1295">
        <f t="shared" si="56"/>
        <v>14.53</v>
      </c>
      <c r="U97" s="179">
        <f t="shared" si="57"/>
        <v>70.7</v>
      </c>
      <c r="V97" s="1296" t="s">
        <v>375</v>
      </c>
      <c r="W97" s="179" t="b">
        <f t="shared" si="58"/>
        <v>0</v>
      </c>
      <c r="X97" s="1291">
        <f>W97/Q97</f>
        <v>0</v>
      </c>
      <c r="Y97" s="1291" t="b">
        <f t="shared" si="59"/>
        <v>0</v>
      </c>
      <c r="Z97" s="73"/>
    </row>
    <row r="98" spans="1:26" ht="15" customHeight="1">
      <c r="A98" s="662"/>
      <c r="B98" s="661" t="s">
        <v>1116</v>
      </c>
      <c r="C98" s="166" t="s">
        <v>1080</v>
      </c>
      <c r="D98" s="290" t="s">
        <v>1137</v>
      </c>
      <c r="E98" s="691"/>
      <c r="F98" s="166" t="s">
        <v>1138</v>
      </c>
      <c r="G98" s="168">
        <v>64</v>
      </c>
      <c r="H98" s="1365"/>
      <c r="I98" s="155">
        <f>ROUND(H96*G96/G98,2)</f>
        <v>450</v>
      </c>
      <c r="J98" s="356" t="s">
        <v>170</v>
      </c>
      <c r="K98" s="1201">
        <v>62.5</v>
      </c>
      <c r="L98" s="868">
        <f>IF(OR(ISBLANK(K98),K98=0,H96=0,ISBLANK(H96)),,ROUND(K98+$L$5,2))</f>
        <v>62.5</v>
      </c>
      <c r="M98" s="1318">
        <f t="shared" si="54"/>
        <v>28125</v>
      </c>
      <c r="N98" s="1319">
        <f t="shared" si="55"/>
        <v>0.97660000000000002</v>
      </c>
      <c r="O98" s="498" t="s">
        <v>1139</v>
      </c>
      <c r="P98" s="166" t="s">
        <v>1140</v>
      </c>
      <c r="Q98" s="166">
        <v>64</v>
      </c>
      <c r="R98" s="1371"/>
      <c r="S98" s="155">
        <v>5.92</v>
      </c>
      <c r="T98" s="1295">
        <f t="shared" si="56"/>
        <v>10.92</v>
      </c>
      <c r="U98" s="179">
        <f t="shared" si="57"/>
        <v>10.92</v>
      </c>
      <c r="V98" s="1296" t="s">
        <v>375</v>
      </c>
      <c r="W98" s="179">
        <f t="shared" si="58"/>
        <v>51.58</v>
      </c>
      <c r="X98" s="1291">
        <f>W98/Q98</f>
        <v>0.80593749999999997</v>
      </c>
      <c r="Y98" s="1291" t="b">
        <f t="shared" si="59"/>
        <v>0</v>
      </c>
      <c r="Z98" s="73"/>
    </row>
    <row r="99" spans="1:26" ht="15" customHeight="1">
      <c r="A99" s="1165"/>
      <c r="B99" s="1165" t="s">
        <v>994</v>
      </c>
      <c r="C99" s="270"/>
      <c r="D99" s="241"/>
      <c r="E99" s="270"/>
      <c r="F99" s="270"/>
      <c r="G99" s="305"/>
      <c r="H99" s="1354"/>
      <c r="I99" s="270"/>
      <c r="J99" s="270"/>
      <c r="K99" s="1031"/>
      <c r="L99" s="271"/>
      <c r="M99" s="348"/>
      <c r="N99" s="1073"/>
      <c r="O99" s="575"/>
      <c r="P99" s="270"/>
      <c r="Q99" s="270"/>
      <c r="R99" s="246"/>
      <c r="S99" s="270"/>
      <c r="T99" s="246"/>
      <c r="U99" s="246"/>
      <c r="V99" s="246"/>
      <c r="W99" s="246"/>
      <c r="X99" s="1305"/>
      <c r="Y99" s="1322"/>
      <c r="Z99" s="73"/>
    </row>
    <row r="100" spans="1:26" ht="15" customHeight="1">
      <c r="A100" s="675">
        <v>10020</v>
      </c>
      <c r="B100" s="764" t="s">
        <v>1141</v>
      </c>
      <c r="C100" s="310" t="s">
        <v>1129</v>
      </c>
      <c r="D100" s="214" t="s">
        <v>1142</v>
      </c>
      <c r="E100" s="408"/>
      <c r="F100" s="310" t="s">
        <v>1131</v>
      </c>
      <c r="G100" s="887">
        <v>96</v>
      </c>
      <c r="H100" s="1307">
        <v>100</v>
      </c>
      <c r="I100" s="528">
        <f t="shared" ref="I100:I101" si="60">ROUND($H$100*$G$100/G100,2)</f>
        <v>100</v>
      </c>
      <c r="J100" s="255" t="s">
        <v>170</v>
      </c>
      <c r="K100" s="313"/>
      <c r="L100" s="729">
        <f>IF(OR(ISBLANK(K100),K100=0,H100=0,ISBLANK(H100)),,ROUND(K100+$L$5,2))</f>
        <v>0</v>
      </c>
      <c r="M100" s="1362">
        <f t="shared" ref="M100:M101" si="61">ROUND(I100*L100,2)</f>
        <v>0</v>
      </c>
      <c r="N100" s="1363">
        <f t="shared" ref="N100:N101" si="62">ROUND(L100/G100,4)</f>
        <v>0</v>
      </c>
      <c r="O100" s="154" t="s">
        <v>1142</v>
      </c>
      <c r="P100" s="155" t="s">
        <v>1143</v>
      </c>
      <c r="Q100" s="155">
        <v>96</v>
      </c>
      <c r="R100" s="534"/>
      <c r="S100" s="255">
        <v>10.5</v>
      </c>
      <c r="T100" s="1295">
        <f t="shared" ref="T100:T101" si="63">ROUND($T$8*S100,2)</f>
        <v>19.37</v>
      </c>
      <c r="U100" s="179">
        <f t="shared" ref="U100:U101" si="64">IF(ISBLANK(O100),,R100+T100)</f>
        <v>19.37</v>
      </c>
      <c r="V100" s="1296" t="s">
        <v>375</v>
      </c>
      <c r="W100" s="179" t="b">
        <f t="shared" ref="W100:W101" si="65">IF(ISNUMBER(K100),IF(V100="Y",(K100-T100)))</f>
        <v>0</v>
      </c>
      <c r="X100" s="1291">
        <f>W100/Q100</f>
        <v>0</v>
      </c>
      <c r="Y100" s="1291" t="b">
        <f t="shared" ref="Y100:Y101" si="66">IF(V100="N",IF(ISNUMBER(R100),(R100+T100)/Q100))</f>
        <v>0</v>
      </c>
      <c r="Z100" s="73"/>
    </row>
    <row r="101" spans="1:26" ht="15" customHeight="1">
      <c r="A101" s="662"/>
      <c r="B101" s="661" t="s">
        <v>1133</v>
      </c>
      <c r="C101" s="166" t="s">
        <v>1080</v>
      </c>
      <c r="D101" s="229" t="s">
        <v>1144</v>
      </c>
      <c r="E101" s="408"/>
      <c r="F101" s="166" t="s">
        <v>1145</v>
      </c>
      <c r="G101" s="168">
        <v>64</v>
      </c>
      <c r="H101" s="1355"/>
      <c r="I101" s="155">
        <f t="shared" si="60"/>
        <v>150</v>
      </c>
      <c r="J101" s="166" t="s">
        <v>170</v>
      </c>
      <c r="K101" s="170">
        <v>63.53</v>
      </c>
      <c r="L101" s="230">
        <f>IF(OR(ISBLANK(K101),K101=0,H100=0,ISBLANK(H100)),,ROUND(K101+$L$5,2))</f>
        <v>63.53</v>
      </c>
      <c r="M101" s="544">
        <f t="shared" si="61"/>
        <v>9529.5</v>
      </c>
      <c r="N101" s="1311">
        <f t="shared" si="62"/>
        <v>0.99270000000000003</v>
      </c>
      <c r="O101" s="498" t="s">
        <v>1144</v>
      </c>
      <c r="P101" s="166" t="s">
        <v>1146</v>
      </c>
      <c r="Q101" s="166">
        <v>64</v>
      </c>
      <c r="R101" s="177"/>
      <c r="S101" s="155">
        <v>6.08</v>
      </c>
      <c r="T101" s="1295">
        <f t="shared" si="63"/>
        <v>11.21</v>
      </c>
      <c r="U101" s="179">
        <f t="shared" si="64"/>
        <v>11.21</v>
      </c>
      <c r="V101" s="1296" t="s">
        <v>375</v>
      </c>
      <c r="W101" s="179">
        <f t="shared" si="65"/>
        <v>52.32</v>
      </c>
      <c r="X101" s="1291">
        <f>W101/Q101</f>
        <v>0.8175</v>
      </c>
      <c r="Y101" s="1291" t="b">
        <f t="shared" si="66"/>
        <v>0</v>
      </c>
      <c r="Z101" s="73"/>
    </row>
    <row r="102" spans="1:26" ht="15" customHeight="1">
      <c r="A102" s="661"/>
      <c r="B102" s="661" t="s">
        <v>1116</v>
      </c>
      <c r="C102" s="166" t="s">
        <v>20</v>
      </c>
      <c r="D102" s="229"/>
      <c r="E102" s="166"/>
      <c r="F102" s="166" t="s">
        <v>20</v>
      </c>
      <c r="G102" s="168" t="s">
        <v>20</v>
      </c>
      <c r="H102" s="1365"/>
      <c r="I102" s="155" t="s">
        <v>20</v>
      </c>
      <c r="J102" s="356" t="s">
        <v>20</v>
      </c>
      <c r="K102" s="868"/>
      <c r="L102" s="868" t="s">
        <v>20</v>
      </c>
      <c r="M102" s="1318" t="s">
        <v>20</v>
      </c>
      <c r="N102" s="1319" t="s">
        <v>20</v>
      </c>
      <c r="O102" s="498"/>
      <c r="P102" s="166"/>
      <c r="Q102" s="166"/>
      <c r="R102" s="944"/>
      <c r="S102" s="650" t="s">
        <v>20</v>
      </c>
      <c r="T102" s="237" t="s">
        <v>20</v>
      </c>
      <c r="U102" s="237"/>
      <c r="V102" s="237"/>
      <c r="W102" s="237"/>
      <c r="X102" s="1291" t="s">
        <v>20</v>
      </c>
      <c r="Y102" s="1291" t="s">
        <v>20</v>
      </c>
      <c r="Z102" s="73"/>
    </row>
    <row r="103" spans="1:26" ht="15" customHeight="1">
      <c r="A103" s="1165"/>
      <c r="B103" s="1165" t="s">
        <v>994</v>
      </c>
      <c r="C103" s="270"/>
      <c r="D103" s="411"/>
      <c r="E103" s="270"/>
      <c r="F103" s="270"/>
      <c r="G103" s="305"/>
      <c r="H103" s="1354"/>
      <c r="I103" s="270"/>
      <c r="J103" s="270"/>
      <c r="K103" s="307"/>
      <c r="L103" s="307"/>
      <c r="M103" s="1367"/>
      <c r="N103" s="1368"/>
      <c r="O103" s="575"/>
      <c r="P103" s="270"/>
      <c r="Q103" s="270"/>
      <c r="R103" s="563"/>
      <c r="S103" s="562"/>
      <c r="T103" s="563"/>
      <c r="U103" s="563"/>
      <c r="V103" s="563"/>
      <c r="W103" s="563"/>
      <c r="X103" s="1305"/>
      <c r="Y103" s="1322"/>
      <c r="Z103" s="73"/>
    </row>
    <row r="104" spans="1:26" ht="15" customHeight="1">
      <c r="A104" s="675">
        <v>10021</v>
      </c>
      <c r="B104" s="764" t="s">
        <v>1147</v>
      </c>
      <c r="C104" s="310" t="s">
        <v>1148</v>
      </c>
      <c r="D104" s="1372">
        <v>78639</v>
      </c>
      <c r="E104" s="408"/>
      <c r="F104" s="255" t="s">
        <v>1149</v>
      </c>
      <c r="G104" s="887">
        <v>72</v>
      </c>
      <c r="H104" s="1307">
        <v>100</v>
      </c>
      <c r="I104" s="528">
        <f t="shared" ref="I104:I105" si="67">ROUND($H$104*$G$104/G104,2)</f>
        <v>100</v>
      </c>
      <c r="J104" s="255" t="s">
        <v>170</v>
      </c>
      <c r="K104" s="313">
        <v>70.67</v>
      </c>
      <c r="L104" s="392">
        <f>IF(OR(ISBLANK(K104),K104=0,H104=0,ISBLANK(H104)),,ROUND(K104+$L$5,2))</f>
        <v>70.67</v>
      </c>
      <c r="M104" s="513">
        <f t="shared" ref="M104:M105" si="68">ROUND(I104*L104,2)</f>
        <v>7067</v>
      </c>
      <c r="N104" s="533">
        <f t="shared" ref="N104:N105" si="69">ROUND(L104/G104,4)</f>
        <v>0.98150000000000004</v>
      </c>
      <c r="O104" s="154">
        <v>78639</v>
      </c>
      <c r="P104" s="155" t="s">
        <v>1150</v>
      </c>
      <c r="Q104" s="148">
        <v>72</v>
      </c>
      <c r="R104" s="534">
        <v>56.67</v>
      </c>
      <c r="S104" s="255">
        <v>7.59</v>
      </c>
      <c r="T104" s="1295">
        <f t="shared" ref="T104:T105" si="70">ROUND($T$8*S104,2)</f>
        <v>14</v>
      </c>
      <c r="U104" s="179">
        <f t="shared" ref="U104:U105" si="71">IF(ISBLANK(O104),,R104+T104)</f>
        <v>70.67</v>
      </c>
      <c r="V104" s="1296" t="s">
        <v>375</v>
      </c>
      <c r="W104" s="179">
        <f t="shared" ref="W104:W105" si="72">IF(ISNUMBER(K104),IF(V104="Y",(K104-T104)))</f>
        <v>56.67</v>
      </c>
      <c r="X104" s="1291">
        <f>W104/Q104</f>
        <v>0.78708333333333336</v>
      </c>
      <c r="Y104" s="1291" t="b">
        <f t="shared" ref="Y104:Y105" si="73">IF(V104="N",IF(ISNUMBER(R104),(R104+T104)/Q104))</f>
        <v>0</v>
      </c>
      <c r="Z104" s="73"/>
    </row>
    <row r="105" spans="1:26" ht="15" customHeight="1">
      <c r="A105" s="661"/>
      <c r="B105" s="661" t="s">
        <v>1151</v>
      </c>
      <c r="C105" s="166" t="s">
        <v>1152</v>
      </c>
      <c r="D105" s="229" t="s">
        <v>1153</v>
      </c>
      <c r="E105" s="408"/>
      <c r="F105" s="650" t="s">
        <v>1154</v>
      </c>
      <c r="G105" s="1373">
        <v>64</v>
      </c>
      <c r="H105" s="1343"/>
      <c r="I105" s="155">
        <f t="shared" si="67"/>
        <v>112.5</v>
      </c>
      <c r="J105" s="166" t="s">
        <v>170</v>
      </c>
      <c r="K105" s="170"/>
      <c r="L105" s="230">
        <f>IF(OR(ISBLANK(K105),K105=0,H104=0,ISBLANK(H104)),,ROUND(K105+$L$5,2))</f>
        <v>0</v>
      </c>
      <c r="M105" s="544">
        <f t="shared" si="68"/>
        <v>0</v>
      </c>
      <c r="N105" s="1311">
        <f t="shared" si="69"/>
        <v>0</v>
      </c>
      <c r="O105" s="498" t="s">
        <v>1153</v>
      </c>
      <c r="P105" s="166" t="s">
        <v>1154</v>
      </c>
      <c r="Q105" s="263">
        <v>64</v>
      </c>
      <c r="R105" s="170"/>
      <c r="S105" s="155">
        <v>6</v>
      </c>
      <c r="T105" s="1295">
        <f t="shared" si="70"/>
        <v>11.07</v>
      </c>
      <c r="U105" s="237">
        <f t="shared" si="71"/>
        <v>11.07</v>
      </c>
      <c r="V105" s="1296" t="s">
        <v>375</v>
      </c>
      <c r="W105" s="237" t="b">
        <f t="shared" si="72"/>
        <v>0</v>
      </c>
      <c r="X105" s="1310">
        <f>W105/Q105</f>
        <v>0</v>
      </c>
      <c r="Y105" s="1291" t="b">
        <f t="shared" si="73"/>
        <v>0</v>
      </c>
      <c r="Z105" s="73"/>
    </row>
    <row r="106" spans="1:26" ht="15" customHeight="1">
      <c r="A106" s="661"/>
      <c r="B106" s="661" t="s">
        <v>1155</v>
      </c>
      <c r="C106" s="166" t="s">
        <v>20</v>
      </c>
      <c r="D106" s="229"/>
      <c r="E106" s="769"/>
      <c r="F106" s="769" t="s">
        <v>20</v>
      </c>
      <c r="G106" s="770" t="s">
        <v>20</v>
      </c>
      <c r="H106" s="1353"/>
      <c r="I106" s="650" t="s">
        <v>20</v>
      </c>
      <c r="J106" s="867" t="s">
        <v>20</v>
      </c>
      <c r="K106" s="868"/>
      <c r="L106" s="868" t="s">
        <v>20</v>
      </c>
      <c r="M106" s="1318" t="s">
        <v>20</v>
      </c>
      <c r="N106" s="1319" t="s">
        <v>20</v>
      </c>
      <c r="O106" s="498"/>
      <c r="P106" s="166"/>
      <c r="Q106" s="263"/>
      <c r="R106" s="944"/>
      <c r="S106" s="650" t="s">
        <v>20</v>
      </c>
      <c r="T106" s="237" t="s">
        <v>20</v>
      </c>
      <c r="U106" s="237"/>
      <c r="V106" s="237"/>
      <c r="W106" s="237"/>
      <c r="X106" s="1310" t="s">
        <v>20</v>
      </c>
      <c r="Y106" s="1291" t="s">
        <v>20</v>
      </c>
      <c r="Z106" s="73"/>
    </row>
    <row r="107" spans="1:26" ht="15" customHeight="1">
      <c r="A107" s="1165"/>
      <c r="B107" s="1165" t="s">
        <v>994</v>
      </c>
      <c r="C107" s="270"/>
      <c r="D107" s="411"/>
      <c r="E107" s="270"/>
      <c r="F107" s="270"/>
      <c r="G107" s="305"/>
      <c r="H107" s="1354"/>
      <c r="I107" s="270"/>
      <c r="J107" s="270"/>
      <c r="K107" s="1031"/>
      <c r="L107" s="271"/>
      <c r="M107" s="348"/>
      <c r="N107" s="1073"/>
      <c r="O107" s="575"/>
      <c r="P107" s="270"/>
      <c r="Q107" s="112"/>
      <c r="R107" s="246"/>
      <c r="S107" s="270"/>
      <c r="T107" s="246"/>
      <c r="U107" s="246"/>
      <c r="V107" s="246"/>
      <c r="W107" s="246"/>
      <c r="X107" s="1305"/>
      <c r="Y107" s="1322"/>
      <c r="Z107" s="73"/>
    </row>
    <row r="108" spans="1:26" ht="15" customHeight="1">
      <c r="A108" s="675">
        <v>10022</v>
      </c>
      <c r="B108" s="764" t="s">
        <v>1156</v>
      </c>
      <c r="C108" s="310" t="s">
        <v>1072</v>
      </c>
      <c r="D108" s="1372" t="s">
        <v>1157</v>
      </c>
      <c r="E108" s="408"/>
      <c r="F108" s="310" t="s">
        <v>1158</v>
      </c>
      <c r="G108" s="887">
        <v>72</v>
      </c>
      <c r="H108" s="1307">
        <v>100</v>
      </c>
      <c r="I108" s="528">
        <f t="shared" ref="I108:I109" si="74">ROUND($H$108*$G$108/G108,2)</f>
        <v>100</v>
      </c>
      <c r="J108" s="255" t="s">
        <v>170</v>
      </c>
      <c r="K108" s="2821">
        <v>74.78</v>
      </c>
      <c r="L108" s="165"/>
      <c r="M108" s="698">
        <f t="shared" ref="M108:M109" si="75">ROUND(I108*L108,2)</f>
        <v>0</v>
      </c>
      <c r="N108" s="1008">
        <f>ROUND(L108/G108,4)</f>
        <v>0</v>
      </c>
      <c r="O108" s="154" t="s">
        <v>1157</v>
      </c>
      <c r="P108" s="155" t="s">
        <v>1159</v>
      </c>
      <c r="Q108" s="148">
        <v>72</v>
      </c>
      <c r="R108" s="534">
        <v>58.28</v>
      </c>
      <c r="S108" s="255">
        <v>9</v>
      </c>
      <c r="T108" s="1295">
        <f t="shared" ref="T108:T109" si="76">ROUND($T$8*S108,2)</f>
        <v>16.600000000000001</v>
      </c>
      <c r="U108" s="179">
        <f t="shared" ref="U108:U109" si="77">IF(ISBLANK(O108),,R108+T108)</f>
        <v>74.88</v>
      </c>
      <c r="V108" s="1296" t="s">
        <v>375</v>
      </c>
      <c r="W108" s="179">
        <f t="shared" ref="W108" si="78">IF(ISNUMBER(K108),IF(V108="Y",(K108-T108)))</f>
        <v>58.18</v>
      </c>
      <c r="X108" s="1291">
        <f>W108/Q108</f>
        <v>0.80805555555555553</v>
      </c>
      <c r="Y108" s="1291" t="b">
        <f t="shared" ref="Y108:Y109" si="79">IF(V108="N",IF(ISNUMBER(R108),(R108+T108)/Q108))</f>
        <v>0</v>
      </c>
      <c r="Z108" s="73"/>
    </row>
    <row r="109" spans="1:26" ht="15" customHeight="1">
      <c r="A109" s="662"/>
      <c r="B109" s="661" t="s">
        <v>1133</v>
      </c>
      <c r="C109" s="166" t="s">
        <v>1080</v>
      </c>
      <c r="D109" s="229" t="s">
        <v>1160</v>
      </c>
      <c r="E109" s="408"/>
      <c r="F109" s="166" t="s">
        <v>1161</v>
      </c>
      <c r="G109" s="168">
        <v>64</v>
      </c>
      <c r="H109" s="1355"/>
      <c r="I109" s="155">
        <f t="shared" si="74"/>
        <v>112.5</v>
      </c>
      <c r="J109" s="155" t="s">
        <v>170</v>
      </c>
      <c r="K109" s="170">
        <v>65.81</v>
      </c>
      <c r="L109" s="235">
        <f>IF(OR(ISBLANK(K109),K109=0,H108=0,ISBLANK(H108)),,ROUND(K109+$L$5,2))</f>
        <v>65.81</v>
      </c>
      <c r="M109" s="1317">
        <f t="shared" si="75"/>
        <v>7403.63</v>
      </c>
      <c r="N109" s="1293">
        <f>ROUND(L109/G109,4)</f>
        <v>1.0283</v>
      </c>
      <c r="O109" s="498" t="s">
        <v>1160</v>
      </c>
      <c r="P109" s="166" t="s">
        <v>1162</v>
      </c>
      <c r="Q109" s="263">
        <v>64</v>
      </c>
      <c r="R109" s="156"/>
      <c r="S109" s="155">
        <v>4.05</v>
      </c>
      <c r="T109" s="1295">
        <f t="shared" si="76"/>
        <v>7.47</v>
      </c>
      <c r="U109" s="179">
        <f t="shared" si="77"/>
        <v>7.47</v>
      </c>
      <c r="V109" s="1296" t="s">
        <v>375</v>
      </c>
      <c r="W109" s="179"/>
      <c r="X109" s="1291">
        <f>W109/Q109</f>
        <v>0</v>
      </c>
      <c r="Y109" s="1291" t="b">
        <f t="shared" si="79"/>
        <v>0</v>
      </c>
      <c r="Z109" s="73"/>
    </row>
    <row r="110" spans="1:26" ht="15" customHeight="1">
      <c r="A110" s="661"/>
      <c r="B110" s="661" t="s">
        <v>1116</v>
      </c>
      <c r="C110" s="166" t="s">
        <v>20</v>
      </c>
      <c r="D110" s="229"/>
      <c r="E110" s="769"/>
      <c r="F110" s="769" t="s">
        <v>20</v>
      </c>
      <c r="G110" s="770" t="s">
        <v>20</v>
      </c>
      <c r="H110" s="1353"/>
      <c r="I110" s="650" t="s">
        <v>20</v>
      </c>
      <c r="J110" s="867" t="s">
        <v>20</v>
      </c>
      <c r="K110" s="868"/>
      <c r="L110" s="868" t="s">
        <v>20</v>
      </c>
      <c r="M110" s="1318" t="s">
        <v>20</v>
      </c>
      <c r="N110" s="1319" t="s">
        <v>20</v>
      </c>
      <c r="O110" s="498"/>
      <c r="P110" s="166"/>
      <c r="Q110" s="263"/>
      <c r="R110" s="944"/>
      <c r="S110" s="650" t="s">
        <v>20</v>
      </c>
      <c r="T110" s="237" t="s">
        <v>20</v>
      </c>
      <c r="U110" s="237"/>
      <c r="V110" s="237"/>
      <c r="W110" s="237"/>
      <c r="X110" s="1310" t="s">
        <v>20</v>
      </c>
      <c r="Y110" s="1310" t="s">
        <v>20</v>
      </c>
      <c r="Z110" s="73"/>
    </row>
    <row r="111" spans="1:26" ht="15" customHeight="1">
      <c r="A111" s="1165"/>
      <c r="B111" s="1165" t="s">
        <v>994</v>
      </c>
      <c r="C111" s="270"/>
      <c r="D111" s="411"/>
      <c r="E111" s="562"/>
      <c r="F111" s="562"/>
      <c r="G111" s="782"/>
      <c r="H111" s="1357"/>
      <c r="I111" s="562"/>
      <c r="J111" s="562"/>
      <c r="K111" s="307"/>
      <c r="L111" s="307"/>
      <c r="M111" s="1367"/>
      <c r="N111" s="1368"/>
      <c r="O111" s="575"/>
      <c r="P111" s="270"/>
      <c r="Q111" s="112"/>
      <c r="R111" s="563"/>
      <c r="S111" s="562"/>
      <c r="T111" s="563"/>
      <c r="U111" s="563"/>
      <c r="V111" s="563"/>
      <c r="W111" s="563"/>
      <c r="X111" s="1369"/>
      <c r="Y111" s="1370" t="s">
        <v>20</v>
      </c>
      <c r="Z111" s="73"/>
    </row>
    <row r="112" spans="1:26" ht="15" customHeight="1">
      <c r="A112" s="675">
        <v>10023</v>
      </c>
      <c r="B112" s="764" t="s">
        <v>1163</v>
      </c>
      <c r="C112" s="310" t="s">
        <v>1072</v>
      </c>
      <c r="D112" s="1372" t="s">
        <v>1164</v>
      </c>
      <c r="E112" s="408"/>
      <c r="F112" s="310" t="s">
        <v>1165</v>
      </c>
      <c r="G112" s="887">
        <v>72</v>
      </c>
      <c r="H112" s="1307">
        <v>200</v>
      </c>
      <c r="I112" s="528">
        <f t="shared" ref="I112:I114" si="80">ROUND($H$112*$G$112/G112,2)</f>
        <v>200</v>
      </c>
      <c r="J112" s="255" t="s">
        <v>170</v>
      </c>
      <c r="K112" s="313">
        <v>67.599999999999994</v>
      </c>
      <c r="L112" s="392">
        <f>IF(OR(ISBLANK(K112),K112=0,H112=0,ISBLANK(H112)),,ROUND(K112+$L$5,2))</f>
        <v>67.599999999999994</v>
      </c>
      <c r="M112" s="513">
        <f t="shared" ref="M112:M114" si="81">ROUND(I112*L112,2)</f>
        <v>13520</v>
      </c>
      <c r="N112" s="533">
        <f t="shared" ref="N112:N114" si="82">ROUND(L112/G112,4)</f>
        <v>0.93889999999999996</v>
      </c>
      <c r="O112" s="154" t="s">
        <v>1164</v>
      </c>
      <c r="P112" s="155" t="s">
        <v>1166</v>
      </c>
      <c r="Q112" s="148">
        <v>72</v>
      </c>
      <c r="R112" s="534">
        <v>52.03</v>
      </c>
      <c r="S112" s="255">
        <v>8.44</v>
      </c>
      <c r="T112" s="1295">
        <f t="shared" ref="T112:T114" si="83">ROUND($T$8*S112,2)</f>
        <v>15.57</v>
      </c>
      <c r="U112" s="179">
        <f t="shared" ref="U112:U114" si="84">IF(ISBLANK(O112),,R112+T112)</f>
        <v>67.599999999999994</v>
      </c>
      <c r="V112" s="1296" t="s">
        <v>375</v>
      </c>
      <c r="W112" s="179"/>
      <c r="X112" s="1291">
        <f>W112/Q112</f>
        <v>0</v>
      </c>
      <c r="Y112" s="1291" t="b">
        <f t="shared" ref="Y112:Y114" si="85">IF(V112="N",IF(ISNUMBER(R112),(R112+T112)/Q112))</f>
        <v>0</v>
      </c>
      <c r="Z112" s="73"/>
    </row>
    <row r="113" spans="1:26" ht="15" customHeight="1">
      <c r="A113" s="662"/>
      <c r="B113" s="661" t="s">
        <v>1167</v>
      </c>
      <c r="C113" s="166" t="s">
        <v>1080</v>
      </c>
      <c r="D113" s="229" t="s">
        <v>1168</v>
      </c>
      <c r="E113" s="408"/>
      <c r="F113" s="166" t="s">
        <v>1169</v>
      </c>
      <c r="G113" s="168">
        <v>64</v>
      </c>
      <c r="H113" s="1355"/>
      <c r="I113" s="155">
        <f t="shared" si="80"/>
        <v>225</v>
      </c>
      <c r="J113" s="356" t="s">
        <v>170</v>
      </c>
      <c r="K113" s="170"/>
      <c r="L113" s="230">
        <f>IF(OR(ISBLANK(K113),K113=0,H112=0,ISBLANK(H112)),,ROUND(K113+$L$5,2))</f>
        <v>0</v>
      </c>
      <c r="M113" s="544">
        <f t="shared" si="81"/>
        <v>0</v>
      </c>
      <c r="N113" s="1311">
        <f t="shared" si="82"/>
        <v>0</v>
      </c>
      <c r="O113" s="498" t="s">
        <v>1168</v>
      </c>
      <c r="P113" s="166" t="s">
        <v>1169</v>
      </c>
      <c r="Q113" s="263">
        <v>64</v>
      </c>
      <c r="R113" s="177"/>
      <c r="S113" s="155">
        <v>8</v>
      </c>
      <c r="T113" s="1005">
        <f t="shared" si="83"/>
        <v>14.76</v>
      </c>
      <c r="U113" s="219">
        <f t="shared" si="84"/>
        <v>14.76</v>
      </c>
      <c r="V113" s="1290" t="s">
        <v>375</v>
      </c>
      <c r="W113" s="179"/>
      <c r="X113" s="1291">
        <f>W113/Q113</f>
        <v>0</v>
      </c>
      <c r="Y113" s="1291" t="b">
        <f t="shared" si="85"/>
        <v>0</v>
      </c>
      <c r="Z113" s="73"/>
    </row>
    <row r="114" spans="1:26" ht="15" customHeight="1">
      <c r="A114" s="662"/>
      <c r="B114" s="661" t="s">
        <v>1116</v>
      </c>
      <c r="C114" s="166" t="s">
        <v>1148</v>
      </c>
      <c r="D114" s="229">
        <v>78637</v>
      </c>
      <c r="E114" s="408"/>
      <c r="F114" s="166" t="s">
        <v>1170</v>
      </c>
      <c r="G114" s="168">
        <v>72</v>
      </c>
      <c r="H114" s="1365"/>
      <c r="I114" s="155">
        <f t="shared" si="80"/>
        <v>200</v>
      </c>
      <c r="J114" s="356" t="s">
        <v>170</v>
      </c>
      <c r="K114" s="2788">
        <v>67.72</v>
      </c>
      <c r="L114" s="165"/>
      <c r="M114" s="698">
        <f t="shared" si="81"/>
        <v>0</v>
      </c>
      <c r="N114" s="1008">
        <f t="shared" si="82"/>
        <v>0</v>
      </c>
      <c r="O114" s="498">
        <v>78637</v>
      </c>
      <c r="P114" s="166" t="s">
        <v>1171</v>
      </c>
      <c r="Q114" s="263">
        <v>72</v>
      </c>
      <c r="R114" s="177">
        <v>51.12</v>
      </c>
      <c r="S114" s="155">
        <v>9</v>
      </c>
      <c r="T114" s="1005">
        <f t="shared" si="83"/>
        <v>16.600000000000001</v>
      </c>
      <c r="U114" s="219">
        <f t="shared" si="84"/>
        <v>67.72</v>
      </c>
      <c r="V114" s="1290" t="s">
        <v>375</v>
      </c>
      <c r="W114" s="179">
        <f t="shared" ref="W114" si="86">IF(ISNUMBER(K114),IF(V114="Y",(K114-T114)))</f>
        <v>51.12</v>
      </c>
      <c r="X114" s="1291">
        <f>W114/Q114</f>
        <v>0.71</v>
      </c>
      <c r="Y114" s="1291" t="b">
        <f t="shared" si="85"/>
        <v>0</v>
      </c>
      <c r="Z114" s="73"/>
    </row>
    <row r="115" spans="1:26" ht="15" customHeight="1">
      <c r="A115" s="1165"/>
      <c r="B115" s="1165" t="s">
        <v>994</v>
      </c>
      <c r="C115" s="270"/>
      <c r="D115" s="241"/>
      <c r="E115" s="270"/>
      <c r="F115" s="270"/>
      <c r="G115" s="305"/>
      <c r="H115" s="1354"/>
      <c r="I115" s="270"/>
      <c r="J115" s="270"/>
      <c r="K115" s="1031"/>
      <c r="L115" s="271"/>
      <c r="M115" s="348"/>
      <c r="N115" s="1073"/>
      <c r="O115" s="575"/>
      <c r="P115" s="270"/>
      <c r="Q115" s="112"/>
      <c r="R115" s="246"/>
      <c r="S115" s="270"/>
      <c r="T115" s="246"/>
      <c r="U115" s="246"/>
      <c r="V115" s="246"/>
      <c r="W115" s="246"/>
      <c r="X115" s="1305"/>
      <c r="Y115" s="1305"/>
      <c r="Z115" s="73"/>
    </row>
    <row r="116" spans="1:26" ht="15" customHeight="1">
      <c r="A116" s="675">
        <v>10024</v>
      </c>
      <c r="B116" s="764" t="s">
        <v>1172</v>
      </c>
      <c r="C116" s="310" t="s">
        <v>1080</v>
      </c>
      <c r="D116" s="214" t="s">
        <v>1173</v>
      </c>
      <c r="E116" s="408"/>
      <c r="F116" s="310" t="s">
        <v>1174</v>
      </c>
      <c r="G116" s="887">
        <v>64</v>
      </c>
      <c r="H116" s="1307">
        <v>100</v>
      </c>
      <c r="I116" s="528">
        <f>ROUND($H$116*$G$116/G116,2)</f>
        <v>100</v>
      </c>
      <c r="J116" s="255" t="s">
        <v>170</v>
      </c>
      <c r="K116" s="313">
        <v>59.27</v>
      </c>
      <c r="L116" s="392">
        <f>IF(OR(ISBLANK(K116),K116=0,H116=0,ISBLANK(H116)),,ROUND(K116+$L$5,2))</f>
        <v>59.27</v>
      </c>
      <c r="M116" s="513">
        <f>ROUND(I116*L116,2)</f>
        <v>5927</v>
      </c>
      <c r="N116" s="533">
        <f>ROUND(L116/G116,4)</f>
        <v>0.92610000000000003</v>
      </c>
      <c r="O116" s="154" t="s">
        <v>1173</v>
      </c>
      <c r="P116" s="155" t="s">
        <v>1174</v>
      </c>
      <c r="Q116" s="148">
        <v>64</v>
      </c>
      <c r="R116" s="534"/>
      <c r="S116" s="255">
        <v>6.8</v>
      </c>
      <c r="T116" s="1295">
        <f>ROUND($T$8*S116,2)</f>
        <v>12.54</v>
      </c>
      <c r="U116" s="179">
        <f>IF(ISBLANK(O116),,R116+T116)</f>
        <v>12.54</v>
      </c>
      <c r="V116" s="1296" t="s">
        <v>375</v>
      </c>
      <c r="W116" s="179">
        <f>IF(ISNUMBER(K116),IF(V116="Y",(K116-T116)))</f>
        <v>46.730000000000004</v>
      </c>
      <c r="X116" s="1291">
        <f>W116/Q116</f>
        <v>0.73015625000000006</v>
      </c>
      <c r="Y116" s="1291" t="b">
        <f>IF(V116="N",IF(ISNUMBER(R116),(R116+T116)/Q116))</f>
        <v>0</v>
      </c>
      <c r="Z116" s="73"/>
    </row>
    <row r="117" spans="1:26" ht="15" customHeight="1">
      <c r="A117" s="661"/>
      <c r="B117" s="661" t="s">
        <v>1175</v>
      </c>
      <c r="C117" s="166" t="s">
        <v>20</v>
      </c>
      <c r="D117" s="229"/>
      <c r="E117" s="650"/>
      <c r="F117" s="769" t="s">
        <v>20</v>
      </c>
      <c r="G117" s="770" t="s">
        <v>20</v>
      </c>
      <c r="H117" s="1343"/>
      <c r="I117" s="769" t="s">
        <v>20</v>
      </c>
      <c r="J117" s="769" t="s">
        <v>20</v>
      </c>
      <c r="K117" s="298"/>
      <c r="L117" s="298" t="s">
        <v>20</v>
      </c>
      <c r="M117" s="1300" t="s">
        <v>20</v>
      </c>
      <c r="N117" s="1301" t="s">
        <v>20</v>
      </c>
      <c r="O117" s="498"/>
      <c r="P117" s="166"/>
      <c r="Q117" s="263"/>
      <c r="R117" s="298"/>
      <c r="S117" s="650" t="s">
        <v>20</v>
      </c>
      <c r="T117" s="179" t="s">
        <v>20</v>
      </c>
      <c r="U117" s="179"/>
      <c r="V117" s="179"/>
      <c r="W117" s="179"/>
      <c r="X117" s="1291" t="s">
        <v>20</v>
      </c>
      <c r="Y117" s="1291" t="s">
        <v>20</v>
      </c>
      <c r="Z117" s="73"/>
    </row>
    <row r="118" spans="1:26" ht="15" customHeight="1">
      <c r="A118" s="661"/>
      <c r="B118" s="661" t="s">
        <v>1116</v>
      </c>
      <c r="C118" s="166" t="s">
        <v>20</v>
      </c>
      <c r="D118" s="229"/>
      <c r="E118" s="769"/>
      <c r="F118" s="769" t="s">
        <v>20</v>
      </c>
      <c r="G118" s="770" t="s">
        <v>20</v>
      </c>
      <c r="H118" s="1353"/>
      <c r="I118" s="650" t="s">
        <v>20</v>
      </c>
      <c r="J118" s="867" t="s">
        <v>20</v>
      </c>
      <c r="K118" s="868"/>
      <c r="L118" s="868" t="s">
        <v>20</v>
      </c>
      <c r="M118" s="1318" t="s">
        <v>20</v>
      </c>
      <c r="N118" s="1319" t="s">
        <v>20</v>
      </c>
      <c r="O118" s="498"/>
      <c r="P118" s="166"/>
      <c r="Q118" s="263"/>
      <c r="R118" s="944"/>
      <c r="S118" s="650" t="s">
        <v>20</v>
      </c>
      <c r="T118" s="237" t="s">
        <v>20</v>
      </c>
      <c r="U118" s="237"/>
      <c r="V118" s="237"/>
      <c r="W118" s="237"/>
      <c r="X118" s="1310" t="s">
        <v>20</v>
      </c>
      <c r="Y118" s="1310" t="s">
        <v>20</v>
      </c>
      <c r="Z118" s="73"/>
    </row>
    <row r="119" spans="1:26" ht="15" customHeight="1">
      <c r="A119" s="1165"/>
      <c r="B119" s="1165" t="s">
        <v>994</v>
      </c>
      <c r="C119" s="270"/>
      <c r="D119" s="411"/>
      <c r="E119" s="562"/>
      <c r="F119" s="562"/>
      <c r="G119" s="782"/>
      <c r="H119" s="1357"/>
      <c r="I119" s="562"/>
      <c r="J119" s="562"/>
      <c r="K119" s="307"/>
      <c r="L119" s="307"/>
      <c r="M119" s="1367"/>
      <c r="N119" s="1368"/>
      <c r="O119" s="575"/>
      <c r="P119" s="270"/>
      <c r="Q119" s="112"/>
      <c r="R119" s="563"/>
      <c r="S119" s="562"/>
      <c r="T119" s="563"/>
      <c r="U119" s="563"/>
      <c r="V119" s="563"/>
      <c r="W119" s="563"/>
      <c r="X119" s="1369"/>
      <c r="Y119" s="1370" t="s">
        <v>20</v>
      </c>
      <c r="Z119" s="73"/>
    </row>
    <row r="120" spans="1:26" ht="15" customHeight="1">
      <c r="A120" s="675">
        <v>10025</v>
      </c>
      <c r="B120" s="764" t="s">
        <v>1176</v>
      </c>
      <c r="C120" s="310" t="s">
        <v>1080</v>
      </c>
      <c r="D120" s="1372" t="s">
        <v>1177</v>
      </c>
      <c r="E120" s="408"/>
      <c r="F120" s="310" t="s">
        <v>1178</v>
      </c>
      <c r="G120" s="887">
        <v>64</v>
      </c>
      <c r="H120" s="1307"/>
      <c r="I120" s="528">
        <f>ROUND($H$120*$G$120/G120,2)</f>
        <v>0</v>
      </c>
      <c r="J120" s="255" t="s">
        <v>170</v>
      </c>
      <c r="K120" s="313">
        <v>65.650000000000006</v>
      </c>
      <c r="L120" s="392">
        <f>IF(OR(ISBLANK(K120),K120=0,H120=0,ISBLANK(H120)),,ROUND(K120+$L$5,2))</f>
        <v>0</v>
      </c>
      <c r="M120" s="513">
        <f>ROUND(I120*L120,2)</f>
        <v>0</v>
      </c>
      <c r="N120" s="533">
        <f>ROUND(L120/G120,4)</f>
        <v>0</v>
      </c>
      <c r="O120" s="154" t="s">
        <v>1177</v>
      </c>
      <c r="P120" s="155" t="s">
        <v>1179</v>
      </c>
      <c r="Q120" s="148">
        <v>64</v>
      </c>
      <c r="R120" s="534"/>
      <c r="S120" s="255">
        <v>6</v>
      </c>
      <c r="T120" s="1295">
        <f>ROUND($T$8*S120,2)</f>
        <v>11.07</v>
      </c>
      <c r="U120" s="179">
        <f>IF(ISBLANK(O120),,R120+T120)</f>
        <v>11.07</v>
      </c>
      <c r="V120" s="1296" t="s">
        <v>375</v>
      </c>
      <c r="W120" s="179">
        <f>IF(ISNUMBER(K120),IF(V120="Y",(K120-T120)))</f>
        <v>54.580000000000005</v>
      </c>
      <c r="X120" s="1291">
        <f>W120/Q120</f>
        <v>0.85281250000000008</v>
      </c>
      <c r="Y120" s="1291" t="b">
        <f>IF(V120="N",IF(ISNUMBER(R120),(R120+T120)/Q120))</f>
        <v>0</v>
      </c>
      <c r="Z120" s="73"/>
    </row>
    <row r="121" spans="1:26" ht="15" customHeight="1">
      <c r="A121" s="661"/>
      <c r="B121" s="661" t="s">
        <v>1175</v>
      </c>
      <c r="C121" s="166" t="s">
        <v>20</v>
      </c>
      <c r="D121" s="229"/>
      <c r="E121" s="650"/>
      <c r="F121" s="769" t="s">
        <v>20</v>
      </c>
      <c r="G121" s="770" t="s">
        <v>20</v>
      </c>
      <c r="H121" s="1343"/>
      <c r="I121" s="769"/>
      <c r="J121" s="769" t="s">
        <v>20</v>
      </c>
      <c r="K121" s="298"/>
      <c r="L121" s="298" t="s">
        <v>20</v>
      </c>
      <c r="M121" s="1300" t="s">
        <v>20</v>
      </c>
      <c r="N121" s="1301" t="s">
        <v>20</v>
      </c>
      <c r="O121" s="498"/>
      <c r="P121" s="166"/>
      <c r="Q121" s="263"/>
      <c r="R121" s="422"/>
      <c r="S121" s="650" t="s">
        <v>20</v>
      </c>
      <c r="T121" s="179" t="s">
        <v>20</v>
      </c>
      <c r="U121" s="179"/>
      <c r="V121" s="179"/>
      <c r="W121" s="179"/>
      <c r="X121" s="1291" t="s">
        <v>20</v>
      </c>
      <c r="Y121" s="1291" t="s">
        <v>20</v>
      </c>
      <c r="Z121" s="73"/>
    </row>
    <row r="122" spans="1:26" ht="15" customHeight="1">
      <c r="A122" s="661"/>
      <c r="B122" s="661" t="s">
        <v>1116</v>
      </c>
      <c r="C122" s="166" t="s">
        <v>20</v>
      </c>
      <c r="D122" s="229"/>
      <c r="E122" s="769"/>
      <c r="F122" s="769" t="s">
        <v>20</v>
      </c>
      <c r="G122" s="770" t="s">
        <v>20</v>
      </c>
      <c r="H122" s="1353"/>
      <c r="I122" s="650" t="s">
        <v>20</v>
      </c>
      <c r="J122" s="867" t="s">
        <v>20</v>
      </c>
      <c r="K122" s="868"/>
      <c r="L122" s="868" t="s">
        <v>20</v>
      </c>
      <c r="M122" s="1318" t="s">
        <v>20</v>
      </c>
      <c r="N122" s="1319" t="s">
        <v>20</v>
      </c>
      <c r="O122" s="498"/>
      <c r="P122" s="166"/>
      <c r="Q122" s="263"/>
      <c r="R122" s="2842"/>
      <c r="S122" s="650" t="s">
        <v>20</v>
      </c>
      <c r="T122" s="237" t="s">
        <v>20</v>
      </c>
      <c r="U122" s="237"/>
      <c r="V122" s="237"/>
      <c r="W122" s="237"/>
      <c r="X122" s="1310" t="s">
        <v>20</v>
      </c>
      <c r="Y122" s="1310" t="s">
        <v>20</v>
      </c>
      <c r="Z122" s="73"/>
    </row>
    <row r="123" spans="1:26" ht="15" customHeight="1" thickBot="1">
      <c r="A123" s="1165"/>
      <c r="B123" s="1165" t="s">
        <v>994</v>
      </c>
      <c r="C123" s="270"/>
      <c r="D123" s="411"/>
      <c r="E123" s="562"/>
      <c r="F123" s="562"/>
      <c r="G123" s="782"/>
      <c r="H123" s="1357"/>
      <c r="I123" s="562"/>
      <c r="J123" s="562"/>
      <c r="K123" s="307"/>
      <c r="L123" s="307"/>
      <c r="M123" s="1367"/>
      <c r="N123" s="1368"/>
      <c r="O123" s="575"/>
      <c r="P123" s="270"/>
      <c r="Q123" s="112"/>
      <c r="R123" s="165"/>
      <c r="S123" s="155"/>
      <c r="T123" s="2839"/>
      <c r="U123" s="2840"/>
      <c r="V123" s="2840"/>
      <c r="W123" s="2840"/>
      <c r="X123" s="2841"/>
      <c r="Y123" s="2841"/>
      <c r="Z123" s="73"/>
    </row>
    <row r="124" spans="1:26" ht="15" customHeight="1" thickBot="1">
      <c r="A124" s="675">
        <v>10026</v>
      </c>
      <c r="B124" s="764" t="s">
        <v>1180</v>
      </c>
      <c r="C124" s="310" t="s">
        <v>1148</v>
      </c>
      <c r="D124" s="1024">
        <v>78638</v>
      </c>
      <c r="E124" s="408"/>
      <c r="F124" s="310" t="s">
        <v>1170</v>
      </c>
      <c r="G124" s="887">
        <v>72</v>
      </c>
      <c r="H124" s="1307">
        <v>1000</v>
      </c>
      <c r="I124" s="528">
        <f t="shared" ref="I124:I125" si="87">ROUND($H$124*$G$124/G124,2)</f>
        <v>1000</v>
      </c>
      <c r="J124" s="255" t="s">
        <v>170</v>
      </c>
      <c r="K124" s="313">
        <v>69.66</v>
      </c>
      <c r="L124" s="392">
        <f>IF(OR(ISBLANK(K124),K124=0,H124=0,ISBLANK(H124)),,ROUND(K124+$L$5,2))</f>
        <v>69.66</v>
      </c>
      <c r="M124" s="513">
        <f t="shared" ref="M124:M125" si="88">ROUND(I124*L124,2)</f>
        <v>69660</v>
      </c>
      <c r="N124" s="533">
        <f t="shared" ref="N124:N125" si="89">ROUND(L124/G124,4)</f>
        <v>0.96750000000000003</v>
      </c>
      <c r="O124" s="154">
        <v>78638</v>
      </c>
      <c r="P124" s="155" t="s">
        <v>1171</v>
      </c>
      <c r="Q124" s="148">
        <v>72</v>
      </c>
      <c r="R124" s="534">
        <v>56.38</v>
      </c>
      <c r="S124" s="255">
        <v>7.2</v>
      </c>
      <c r="T124" s="1005">
        <f t="shared" ref="T124:T125" si="90">ROUND($T$8*S124,2)</f>
        <v>13.28</v>
      </c>
      <c r="U124" s="219">
        <f t="shared" ref="U124:U125" si="91">IF(ISBLANK(O124),,R124+T124)</f>
        <v>69.66</v>
      </c>
      <c r="V124" s="1290" t="s">
        <v>375</v>
      </c>
      <c r="W124" s="219">
        <f t="shared" ref="W124:W125" si="92">IF(ISNUMBER(K124),IF(V124="Y",(K124-T124)))</f>
        <v>56.379999999999995</v>
      </c>
      <c r="X124" s="2838">
        <f>W124/Q124</f>
        <v>0.7830555555555555</v>
      </c>
      <c r="Y124" s="2838" t="b">
        <f t="shared" ref="Y124:Y125" si="93">IF(V124="N",IF(ISNUMBER(R124),(R124+T124)/Q124))</f>
        <v>0</v>
      </c>
      <c r="Z124" s="73"/>
    </row>
    <row r="125" spans="1:26" ht="15" customHeight="1">
      <c r="A125" s="661"/>
      <c r="B125" s="661" t="s">
        <v>1181</v>
      </c>
      <c r="C125" s="166" t="s">
        <v>1152</v>
      </c>
      <c r="D125" s="229" t="s">
        <v>1182</v>
      </c>
      <c r="E125" s="408"/>
      <c r="F125" s="769" t="s">
        <v>1183</v>
      </c>
      <c r="G125" s="770">
        <v>64</v>
      </c>
      <c r="H125" s="1374"/>
      <c r="I125" s="1364">
        <f t="shared" si="87"/>
        <v>1125</v>
      </c>
      <c r="J125" s="155" t="s">
        <v>170</v>
      </c>
      <c r="K125" s="156"/>
      <c r="L125" s="298">
        <f>IF(OR(ISBLANK(K125),K125=0,H124=0,ISBLANK(H124)),,ROUND(K125+$L$5,2))</f>
        <v>0</v>
      </c>
      <c r="M125" s="1300">
        <f t="shared" si="88"/>
        <v>0</v>
      </c>
      <c r="N125" s="1301">
        <f t="shared" si="89"/>
        <v>0</v>
      </c>
      <c r="O125" s="498" t="s">
        <v>1182</v>
      </c>
      <c r="P125" s="769" t="s">
        <v>1183</v>
      </c>
      <c r="Q125" s="263">
        <v>64</v>
      </c>
      <c r="R125" s="170"/>
      <c r="S125" s="155">
        <v>5.43</v>
      </c>
      <c r="T125" s="1375">
        <f t="shared" si="90"/>
        <v>10.02</v>
      </c>
      <c r="U125" s="463">
        <f t="shared" si="91"/>
        <v>10.02</v>
      </c>
      <c r="V125" s="1376" t="s">
        <v>375</v>
      </c>
      <c r="W125" s="463" t="b">
        <f t="shared" si="92"/>
        <v>0</v>
      </c>
      <c r="X125" s="1291">
        <f>W125/Q125</f>
        <v>0</v>
      </c>
      <c r="Y125" s="1291" t="b">
        <f t="shared" si="93"/>
        <v>0</v>
      </c>
      <c r="Z125" s="73"/>
    </row>
    <row r="126" spans="1:26" ht="15" customHeight="1">
      <c r="A126" s="239"/>
      <c r="B126" s="239" t="s">
        <v>1184</v>
      </c>
      <c r="C126" s="155"/>
      <c r="D126" s="214"/>
      <c r="E126" s="650"/>
      <c r="F126" s="650"/>
      <c r="G126" s="784"/>
      <c r="H126" s="1343"/>
      <c r="I126" s="650"/>
      <c r="J126" s="650"/>
      <c r="K126" s="235"/>
      <c r="L126" s="235"/>
      <c r="M126" s="1317"/>
      <c r="N126" s="1293"/>
      <c r="O126" s="154"/>
      <c r="P126" s="155"/>
      <c r="Q126" s="148"/>
      <c r="R126" s="235"/>
      <c r="S126" s="650"/>
      <c r="T126" s="472"/>
      <c r="U126" s="472"/>
      <c r="V126" s="472"/>
      <c r="W126" s="472"/>
      <c r="X126" s="1291"/>
      <c r="Y126" s="1291"/>
      <c r="Z126" s="73"/>
    </row>
    <row r="127" spans="1:26" ht="15" customHeight="1">
      <c r="A127" s="661"/>
      <c r="B127" s="661" t="s">
        <v>1185</v>
      </c>
      <c r="C127" s="166"/>
      <c r="D127" s="229"/>
      <c r="E127" s="650"/>
      <c r="F127" s="769"/>
      <c r="G127" s="770"/>
      <c r="H127" s="1343"/>
      <c r="I127" s="650"/>
      <c r="J127" s="769"/>
      <c r="K127" s="298"/>
      <c r="L127" s="298"/>
      <c r="M127" s="1300"/>
      <c r="N127" s="1301"/>
      <c r="O127" s="498"/>
      <c r="P127" s="166"/>
      <c r="Q127" s="263"/>
      <c r="R127" s="298"/>
      <c r="S127" s="650"/>
      <c r="T127" s="237"/>
      <c r="U127" s="237"/>
      <c r="V127" s="237"/>
      <c r="W127" s="237"/>
      <c r="X127" s="1291"/>
      <c r="Y127" s="1291"/>
      <c r="Z127" s="73"/>
    </row>
    <row r="128" spans="1:26" ht="15" customHeight="1">
      <c r="A128" s="1165"/>
      <c r="B128" s="1165" t="s">
        <v>994</v>
      </c>
      <c r="C128" s="270"/>
      <c r="D128" s="411"/>
      <c r="E128" s="562"/>
      <c r="F128" s="562"/>
      <c r="G128" s="782"/>
      <c r="H128" s="1357"/>
      <c r="I128" s="562"/>
      <c r="J128" s="562"/>
      <c r="K128" s="307"/>
      <c r="L128" s="307"/>
      <c r="M128" s="1367"/>
      <c r="N128" s="1368"/>
      <c r="O128" s="575"/>
      <c r="P128" s="270"/>
      <c r="Q128" s="112"/>
      <c r="R128" s="563"/>
      <c r="S128" s="562"/>
      <c r="T128" s="563"/>
      <c r="U128" s="563"/>
      <c r="V128" s="563"/>
      <c r="W128" s="563"/>
      <c r="X128" s="1369"/>
      <c r="Y128" s="1369" t="s">
        <v>20</v>
      </c>
      <c r="Z128" s="73"/>
    </row>
    <row r="129" spans="1:26" ht="15" customHeight="1">
      <c r="A129" s="675">
        <v>10027</v>
      </c>
      <c r="B129" s="764" t="s">
        <v>1186</v>
      </c>
      <c r="C129" s="310" t="s">
        <v>1148</v>
      </c>
      <c r="D129" s="1372">
        <v>78640</v>
      </c>
      <c r="E129" s="408"/>
      <c r="F129" s="310" t="s">
        <v>1187</v>
      </c>
      <c r="G129" s="887">
        <v>72</v>
      </c>
      <c r="H129" s="1307">
        <v>100</v>
      </c>
      <c r="I129" s="528">
        <f t="shared" ref="I129:I130" si="94">ROUND($H$129*$G$129/G129,2)</f>
        <v>100</v>
      </c>
      <c r="J129" s="255" t="s">
        <v>170</v>
      </c>
      <c r="K129" s="2816">
        <v>71.66</v>
      </c>
      <c r="L129" s="392"/>
      <c r="M129" s="513">
        <f t="shared" ref="M129:M130" si="95">ROUND(I129*L129,2)</f>
        <v>0</v>
      </c>
      <c r="N129" s="533">
        <f t="shared" ref="N129:N130" si="96">ROUND(L129/G129,4)</f>
        <v>0</v>
      </c>
      <c r="O129" s="154">
        <v>78640</v>
      </c>
      <c r="P129" s="155" t="s">
        <v>1187</v>
      </c>
      <c r="Q129" s="148">
        <v>72</v>
      </c>
      <c r="R129" s="534">
        <v>59.75</v>
      </c>
      <c r="S129" s="255">
        <v>6.46</v>
      </c>
      <c r="T129" s="1295">
        <f t="shared" ref="T129:T130" si="97">ROUND($T$8*S129,2)</f>
        <v>11.91</v>
      </c>
      <c r="U129" s="179">
        <f t="shared" ref="U129:U130" si="98">IF(ISBLANK(O129),,R129+T129)</f>
        <v>71.66</v>
      </c>
      <c r="V129" s="1296" t="s">
        <v>375</v>
      </c>
      <c r="W129" s="219">
        <f t="shared" ref="W129" si="99">IF(ISNUMBER(K129),IF(V129="Y",(K129-T129)))</f>
        <v>59.75</v>
      </c>
      <c r="X129" s="1291">
        <f>W129/Q129</f>
        <v>0.82986111111111116</v>
      </c>
      <c r="Y129" s="1291" t="b">
        <f t="shared" ref="Y129:Y130" si="100">IF(V129="N",IF(ISNUMBER(R129),(R129+T129)/Q129))</f>
        <v>0</v>
      </c>
      <c r="Z129" s="73"/>
    </row>
    <row r="130" spans="1:26" ht="15" customHeight="1">
      <c r="A130" s="661"/>
      <c r="B130" s="661" t="s">
        <v>1188</v>
      </c>
      <c r="C130" s="166" t="s">
        <v>1152</v>
      </c>
      <c r="D130" s="229" t="s">
        <v>1189</v>
      </c>
      <c r="E130" s="408"/>
      <c r="F130" s="769" t="s">
        <v>1190</v>
      </c>
      <c r="G130" s="770">
        <v>64</v>
      </c>
      <c r="H130" s="1343"/>
      <c r="I130" s="1364">
        <f t="shared" si="94"/>
        <v>112.5</v>
      </c>
      <c r="J130" s="155" t="s">
        <v>170</v>
      </c>
      <c r="K130" s="1377">
        <v>63.64</v>
      </c>
      <c r="L130" s="165">
        <f>IF(OR(ISBLANK(K130),K130=0,H129=0,ISBLANK(H129)),,ROUND(K130+$L$5,2))</f>
        <v>63.64</v>
      </c>
      <c r="M130" s="698">
        <f t="shared" si="95"/>
        <v>7159.5</v>
      </c>
      <c r="N130" s="1008">
        <f t="shared" si="96"/>
        <v>0.99439999999999995</v>
      </c>
      <c r="O130" s="498" t="s">
        <v>1189</v>
      </c>
      <c r="P130" s="769" t="s">
        <v>1190</v>
      </c>
      <c r="Q130" s="263">
        <v>64</v>
      </c>
      <c r="R130" s="170"/>
      <c r="S130" s="155">
        <v>5.57</v>
      </c>
      <c r="T130" s="1295">
        <f t="shared" si="97"/>
        <v>10.27</v>
      </c>
      <c r="U130" s="237">
        <f t="shared" si="98"/>
        <v>10.27</v>
      </c>
      <c r="V130" s="1296" t="s">
        <v>375</v>
      </c>
      <c r="W130" s="237"/>
      <c r="X130" s="1291">
        <f>W130/Q130</f>
        <v>0</v>
      </c>
      <c r="Y130" s="1291" t="b">
        <f t="shared" si="100"/>
        <v>0</v>
      </c>
      <c r="Z130" s="73"/>
    </row>
    <row r="131" spans="1:26" ht="15" customHeight="1">
      <c r="A131" s="661"/>
      <c r="B131" s="661" t="s">
        <v>1191</v>
      </c>
      <c r="C131" s="166"/>
      <c r="D131" s="229"/>
      <c r="E131" s="650"/>
      <c r="F131" s="769"/>
      <c r="G131" s="770"/>
      <c r="H131" s="1343"/>
      <c r="I131" s="650"/>
      <c r="J131" s="650"/>
      <c r="K131" s="235"/>
      <c r="L131" s="235"/>
      <c r="M131" s="1317"/>
      <c r="N131" s="1293"/>
      <c r="O131" s="498"/>
      <c r="P131" s="166"/>
      <c r="Q131" s="263"/>
      <c r="R131" s="422"/>
      <c r="S131" s="650"/>
      <c r="T131" s="463"/>
      <c r="U131" s="463"/>
      <c r="V131" s="463"/>
      <c r="W131" s="463"/>
      <c r="X131" s="1291"/>
      <c r="Y131" s="1291"/>
      <c r="Z131" s="73"/>
    </row>
    <row r="132" spans="1:26" ht="15" customHeight="1">
      <c r="A132" s="661"/>
      <c r="B132" s="661" t="s">
        <v>1192</v>
      </c>
      <c r="C132" s="166"/>
      <c r="D132" s="229"/>
      <c r="E132" s="650"/>
      <c r="F132" s="769"/>
      <c r="G132" s="770"/>
      <c r="H132" s="1343"/>
      <c r="I132" s="650"/>
      <c r="J132" s="769"/>
      <c r="K132" s="298"/>
      <c r="L132" s="298"/>
      <c r="M132" s="1300"/>
      <c r="N132" s="1301"/>
      <c r="O132" s="498"/>
      <c r="P132" s="166"/>
      <c r="Q132" s="263"/>
      <c r="R132" s="298"/>
      <c r="S132" s="650"/>
      <c r="T132" s="472"/>
      <c r="U132" s="472"/>
      <c r="V132" s="472"/>
      <c r="W132" s="472"/>
      <c r="X132" s="1291"/>
      <c r="Y132" s="1291"/>
      <c r="Z132" s="73"/>
    </row>
    <row r="133" spans="1:26" ht="15" customHeight="1">
      <c r="A133" s="1165"/>
      <c r="B133" s="1165" t="s">
        <v>994</v>
      </c>
      <c r="C133" s="270"/>
      <c r="D133" s="411"/>
      <c r="E133" s="562"/>
      <c r="F133" s="562"/>
      <c r="G133" s="782"/>
      <c r="H133" s="1357"/>
      <c r="I133" s="562"/>
      <c r="J133" s="562"/>
      <c r="K133" s="307"/>
      <c r="L133" s="307"/>
      <c r="M133" s="1367"/>
      <c r="N133" s="1368"/>
      <c r="O133" s="575"/>
      <c r="P133" s="270"/>
      <c r="Q133" s="112"/>
      <c r="R133" s="563"/>
      <c r="S133" s="562"/>
      <c r="T133" s="563"/>
      <c r="U133" s="563"/>
      <c r="V133" s="563"/>
      <c r="W133" s="563"/>
      <c r="X133" s="1369"/>
      <c r="Y133" s="1369"/>
      <c r="Z133" s="73"/>
    </row>
    <row r="134" spans="1:26" ht="15" customHeight="1">
      <c r="A134" s="675">
        <v>10028</v>
      </c>
      <c r="B134" s="764" t="s">
        <v>1193</v>
      </c>
      <c r="C134" s="310" t="s">
        <v>1194</v>
      </c>
      <c r="D134" s="1372">
        <v>20210</v>
      </c>
      <c r="E134" s="408"/>
      <c r="F134" s="310" t="s">
        <v>1195</v>
      </c>
      <c r="G134" s="887">
        <v>90</v>
      </c>
      <c r="H134" s="1307">
        <v>500</v>
      </c>
      <c r="I134" s="528">
        <f>ROUND($H$134*$G$134/G134,2)</f>
        <v>500</v>
      </c>
      <c r="J134" s="255" t="s">
        <v>170</v>
      </c>
      <c r="K134" s="313">
        <v>89.2</v>
      </c>
      <c r="L134" s="392">
        <f>IF(OR(ISBLANK(K134),K134=0,H134=0,ISBLANK(H134)),,ROUND(K134+$L$5,2))</f>
        <v>89.2</v>
      </c>
      <c r="M134" s="513">
        <f>ROUND(I134*L134,2)</f>
        <v>44600</v>
      </c>
      <c r="N134" s="533">
        <f>ROUND(L134/G134,4)</f>
        <v>0.99109999999999998</v>
      </c>
      <c r="O134" s="154">
        <v>20210</v>
      </c>
      <c r="P134" s="155" t="s">
        <v>1196</v>
      </c>
      <c r="Q134" s="148">
        <v>90</v>
      </c>
      <c r="R134" s="534"/>
      <c r="S134" s="255">
        <v>9.9499999999999993</v>
      </c>
      <c r="T134" s="1295">
        <f>ROUND($T$8*S134,2)</f>
        <v>18.350000000000001</v>
      </c>
      <c r="U134" s="179">
        <f>IF(ISBLANK(O134),,R134+T134)</f>
        <v>18.350000000000001</v>
      </c>
      <c r="V134" s="1296" t="s">
        <v>375</v>
      </c>
      <c r="W134" s="219">
        <f>IF(ISNUMBER(K134),IF(V134="Y",(K134-T134)))</f>
        <v>70.849999999999994</v>
      </c>
      <c r="X134" s="1291">
        <f>W134/Q134</f>
        <v>0.78722222222222216</v>
      </c>
      <c r="Y134" s="1291" t="b">
        <f>IF(V134="N",IF(ISNUMBER(R134),(R134+T134)/Q134))</f>
        <v>0</v>
      </c>
      <c r="Z134" s="73"/>
    </row>
    <row r="135" spans="1:26" ht="15" customHeight="1">
      <c r="A135" s="661"/>
      <c r="B135" s="661" t="s">
        <v>1197</v>
      </c>
      <c r="C135" s="166" t="s">
        <v>20</v>
      </c>
      <c r="D135" s="229"/>
      <c r="E135" s="650"/>
      <c r="F135" s="769" t="s">
        <v>20</v>
      </c>
      <c r="G135" s="770" t="s">
        <v>20</v>
      </c>
      <c r="H135" s="1343"/>
      <c r="I135" s="769" t="s">
        <v>20</v>
      </c>
      <c r="J135" s="769" t="s">
        <v>20</v>
      </c>
      <c r="K135" s="298"/>
      <c r="L135" s="298" t="s">
        <v>20</v>
      </c>
      <c r="M135" s="1300" t="s">
        <v>20</v>
      </c>
      <c r="N135" s="1301" t="s">
        <v>20</v>
      </c>
      <c r="O135" s="498"/>
      <c r="P135" s="166"/>
      <c r="Q135" s="263"/>
      <c r="R135" s="298"/>
      <c r="S135" s="650" t="s">
        <v>20</v>
      </c>
      <c r="T135" s="237" t="s">
        <v>20</v>
      </c>
      <c r="U135" s="237"/>
      <c r="V135" s="237"/>
      <c r="W135" s="237"/>
      <c r="X135" s="1291" t="s">
        <v>20</v>
      </c>
      <c r="Y135" s="1291" t="s">
        <v>20</v>
      </c>
      <c r="Z135" s="73"/>
    </row>
    <row r="136" spans="1:26" ht="15" customHeight="1">
      <c r="A136" s="661"/>
      <c r="B136" s="661" t="s">
        <v>1198</v>
      </c>
      <c r="C136" s="166"/>
      <c r="D136" s="229"/>
      <c r="E136" s="650"/>
      <c r="F136" s="769"/>
      <c r="G136" s="770"/>
      <c r="H136" s="1343"/>
      <c r="I136" s="650"/>
      <c r="J136" s="650"/>
      <c r="K136" s="235"/>
      <c r="L136" s="235"/>
      <c r="M136" s="1317"/>
      <c r="N136" s="1293"/>
      <c r="O136" s="498"/>
      <c r="P136" s="166"/>
      <c r="Q136" s="263"/>
      <c r="R136" s="422"/>
      <c r="S136" s="650"/>
      <c r="T136" s="463"/>
      <c r="U136" s="463"/>
      <c r="V136" s="463"/>
      <c r="W136" s="463"/>
      <c r="X136" s="1291"/>
      <c r="Y136" s="1291"/>
      <c r="Z136" s="73"/>
    </row>
    <row r="137" spans="1:26" ht="15" customHeight="1">
      <c r="A137" s="661"/>
      <c r="B137" s="661" t="s">
        <v>1199</v>
      </c>
      <c r="C137" s="166"/>
      <c r="D137" s="229"/>
      <c r="E137" s="650"/>
      <c r="F137" s="769"/>
      <c r="G137" s="770"/>
      <c r="H137" s="1343"/>
      <c r="I137" s="650"/>
      <c r="J137" s="769"/>
      <c r="K137" s="298"/>
      <c r="L137" s="298"/>
      <c r="M137" s="1300"/>
      <c r="N137" s="1301"/>
      <c r="O137" s="498"/>
      <c r="P137" s="166"/>
      <c r="Q137" s="263"/>
      <c r="R137" s="298"/>
      <c r="S137" s="650"/>
      <c r="T137" s="472"/>
      <c r="U137" s="472"/>
      <c r="V137" s="472"/>
      <c r="W137" s="472"/>
      <c r="X137" s="1291"/>
      <c r="Y137" s="1291"/>
      <c r="Z137" s="73"/>
    </row>
    <row r="138" spans="1:26" ht="15" customHeight="1">
      <c r="A138" s="1165"/>
      <c r="B138" s="1165" t="s">
        <v>1013</v>
      </c>
      <c r="C138" s="270"/>
      <c r="D138" s="411"/>
      <c r="E138" s="562"/>
      <c r="F138" s="562"/>
      <c r="G138" s="782"/>
      <c r="H138" s="1357"/>
      <c r="I138" s="562"/>
      <c r="J138" s="562"/>
      <c r="K138" s="307"/>
      <c r="L138" s="307"/>
      <c r="M138" s="1367"/>
      <c r="N138" s="1368"/>
      <c r="O138" s="575"/>
      <c r="P138" s="270"/>
      <c r="Q138" s="112"/>
      <c r="R138" s="563"/>
      <c r="S138" s="562"/>
      <c r="T138" s="563"/>
      <c r="U138" s="563"/>
      <c r="V138" s="563"/>
      <c r="W138" s="563"/>
      <c r="X138" s="1369"/>
      <c r="Y138" s="1369" t="s">
        <v>20</v>
      </c>
      <c r="Z138" s="73"/>
    </row>
    <row r="139" spans="1:26" ht="15" customHeight="1">
      <c r="A139" s="675">
        <v>10029</v>
      </c>
      <c r="B139" s="764" t="s">
        <v>1200</v>
      </c>
      <c r="C139" s="356" t="s">
        <v>1152</v>
      </c>
      <c r="D139" s="1372" t="s">
        <v>1201</v>
      </c>
      <c r="E139" s="408"/>
      <c r="F139" s="867" t="s">
        <v>1202</v>
      </c>
      <c r="G139" s="927">
        <v>64</v>
      </c>
      <c r="H139" s="1307">
        <v>100</v>
      </c>
      <c r="I139" s="528">
        <f>ROUND(H139*G139/G139,2)</f>
        <v>100</v>
      </c>
      <c r="J139" s="255" t="s">
        <v>170</v>
      </c>
      <c r="K139" s="1378">
        <v>61.49</v>
      </c>
      <c r="L139" s="392">
        <f>IF(OR(ISBLANK(K139),K139=0,H139=0,ISBLANK(H139)),,ROUND(K139+$L$5,2))</f>
        <v>61.49</v>
      </c>
      <c r="M139" s="513">
        <f>ROUND(I139*L139,2)</f>
        <v>6149</v>
      </c>
      <c r="N139" s="533">
        <f>ROUND(L139/G139,4)</f>
        <v>0.96079999999999999</v>
      </c>
      <c r="O139" s="1372" t="s">
        <v>1201</v>
      </c>
      <c r="P139" s="867" t="s">
        <v>1202</v>
      </c>
      <c r="Q139" s="927">
        <v>64</v>
      </c>
      <c r="R139" s="534"/>
      <c r="S139" s="255">
        <v>5.44</v>
      </c>
      <c r="T139" s="1295">
        <f>ROUND($T$8*S139,2)</f>
        <v>10.029999999999999</v>
      </c>
      <c r="U139" s="179">
        <f>IF(ISBLANK(O139),,R139+T139)</f>
        <v>10.029999999999999</v>
      </c>
      <c r="V139" s="1296" t="s">
        <v>375</v>
      </c>
      <c r="W139" s="219">
        <f>IF(ISNUMBER(K139),IF(V139="Y",(K139-T139)))</f>
        <v>51.46</v>
      </c>
      <c r="X139" s="1291">
        <f>W139/Q139</f>
        <v>0.80406250000000001</v>
      </c>
      <c r="Y139" s="1291" t="b">
        <f>IF(V139="N",IF(ISNUMBER(R139),(R139+T139)/Q139))</f>
        <v>0</v>
      </c>
      <c r="Z139" s="73"/>
    </row>
    <row r="140" spans="1:26" ht="15" customHeight="1">
      <c r="A140" s="702"/>
      <c r="B140" s="661" t="s">
        <v>1197</v>
      </c>
      <c r="C140" s="166"/>
      <c r="D140" s="229"/>
      <c r="E140" s="769"/>
      <c r="F140" s="769"/>
      <c r="G140" s="770"/>
      <c r="H140" s="1124"/>
      <c r="I140" s="769"/>
      <c r="J140" s="769"/>
      <c r="K140" s="298"/>
      <c r="L140" s="298"/>
      <c r="M140" s="568"/>
      <c r="N140" s="1293"/>
      <c r="O140" s="166"/>
      <c r="P140" s="166"/>
      <c r="Q140" s="263"/>
      <c r="R140" s="298"/>
      <c r="S140" s="769"/>
      <c r="T140" s="298"/>
      <c r="U140" s="298"/>
      <c r="V140" s="298"/>
      <c r="W140" s="298"/>
      <c r="X140" s="1297"/>
      <c r="Y140" s="1297"/>
      <c r="Z140" s="73"/>
    </row>
    <row r="141" spans="1:26" ht="15" customHeight="1">
      <c r="A141" s="702"/>
      <c r="B141" s="661" t="s">
        <v>1203</v>
      </c>
      <c r="C141" s="166"/>
      <c r="D141" s="229"/>
      <c r="E141" s="769"/>
      <c r="F141" s="769"/>
      <c r="G141" s="770"/>
      <c r="H141" s="1124"/>
      <c r="I141" s="769"/>
      <c r="J141" s="769"/>
      <c r="K141" s="298"/>
      <c r="L141" s="298"/>
      <c r="M141" s="568"/>
      <c r="N141" s="1293"/>
      <c r="O141" s="166"/>
      <c r="P141" s="166"/>
      <c r="Q141" s="263"/>
      <c r="R141" s="298"/>
      <c r="S141" s="769"/>
      <c r="T141" s="298"/>
      <c r="U141" s="298"/>
      <c r="V141" s="298"/>
      <c r="W141" s="298"/>
      <c r="X141" s="1297"/>
      <c r="Y141" s="1297"/>
      <c r="Z141" s="73"/>
    </row>
    <row r="142" spans="1:26" ht="15" customHeight="1">
      <c r="A142" s="702"/>
      <c r="B142" s="661" t="s">
        <v>1204</v>
      </c>
      <c r="C142" s="166"/>
      <c r="D142" s="229"/>
      <c r="E142" s="769"/>
      <c r="F142" s="769"/>
      <c r="G142" s="770"/>
      <c r="H142" s="1124"/>
      <c r="I142" s="769"/>
      <c r="J142" s="769"/>
      <c r="K142" s="298"/>
      <c r="L142" s="298"/>
      <c r="M142" s="568"/>
      <c r="N142" s="1301"/>
      <c r="O142" s="166"/>
      <c r="P142" s="166"/>
      <c r="Q142" s="263"/>
      <c r="R142" s="298"/>
      <c r="S142" s="769"/>
      <c r="T142" s="298"/>
      <c r="U142" s="298"/>
      <c r="V142" s="298"/>
      <c r="W142" s="298"/>
      <c r="X142" s="1297"/>
      <c r="Y142" s="1297"/>
      <c r="Z142" s="73"/>
    </row>
    <row r="143" spans="1:26" ht="15" customHeight="1">
      <c r="A143" s="1323"/>
      <c r="B143" s="1165" t="s">
        <v>1013</v>
      </c>
      <c r="C143" s="198"/>
      <c r="D143" s="1206"/>
      <c r="E143" s="905"/>
      <c r="F143" s="905"/>
      <c r="G143" s="1195"/>
      <c r="H143" s="1379"/>
      <c r="I143" s="518"/>
      <c r="J143" s="905"/>
      <c r="K143" s="443"/>
      <c r="L143" s="443"/>
      <c r="M143" s="1325"/>
      <c r="N143" s="1326"/>
      <c r="O143" s="364"/>
      <c r="P143" s="198"/>
      <c r="Q143" s="113"/>
      <c r="R143" s="1327"/>
      <c r="S143" s="905"/>
      <c r="T143" s="1380"/>
      <c r="U143" s="1380"/>
      <c r="V143" s="1380"/>
      <c r="W143" s="1380"/>
      <c r="X143" s="1381"/>
      <c r="Y143" s="1370"/>
      <c r="Z143" s="73"/>
    </row>
    <row r="144" spans="1:26" ht="15" customHeight="1">
      <c r="A144" s="675">
        <v>10030</v>
      </c>
      <c r="B144" s="764" t="s">
        <v>1205</v>
      </c>
      <c r="C144" s="356" t="s">
        <v>1152</v>
      </c>
      <c r="D144" s="1372" t="s">
        <v>1206</v>
      </c>
      <c r="E144" s="408"/>
      <c r="F144" s="867" t="s">
        <v>1207</v>
      </c>
      <c r="G144" s="927">
        <v>64</v>
      </c>
      <c r="H144" s="1307"/>
      <c r="I144" s="528">
        <f>ROUND(H144*G144/G144,2)</f>
        <v>0</v>
      </c>
      <c r="J144" s="255" t="s">
        <v>170</v>
      </c>
      <c r="K144" s="1378">
        <v>61.55</v>
      </c>
      <c r="L144" s="392">
        <f>IF(OR(ISBLANK(K144),K144=0,H144=0,ISBLANK(H144)),,ROUND(K144+$L$5,2))</f>
        <v>0</v>
      </c>
      <c r="M144" s="513">
        <f>ROUND(I144*L144,2)</f>
        <v>0</v>
      </c>
      <c r="N144" s="533">
        <f>ROUND(L144/G144,4)</f>
        <v>0</v>
      </c>
      <c r="O144" s="1372" t="s">
        <v>1206</v>
      </c>
      <c r="P144" s="867" t="s">
        <v>1207</v>
      </c>
      <c r="Q144" s="927">
        <v>64</v>
      </c>
      <c r="R144" s="534"/>
      <c r="S144" s="255">
        <v>4.87</v>
      </c>
      <c r="T144" s="1295">
        <f>ROUND($T$8*S144,2)</f>
        <v>8.98</v>
      </c>
      <c r="U144" s="179">
        <f>IF(ISBLANK(O144),,R144+T144)</f>
        <v>8.98</v>
      </c>
      <c r="V144" s="1296" t="s">
        <v>375</v>
      </c>
      <c r="W144" s="219">
        <f>IF(ISNUMBER(K144),IF(V144="Y",(K144-T144)))</f>
        <v>52.569999999999993</v>
      </c>
      <c r="X144" s="1291">
        <f>W144/Q144</f>
        <v>0.82140624999999989</v>
      </c>
      <c r="Y144" s="1291" t="b">
        <f>IF(V144="N",IF(ISNUMBER(R144),(R144+T144)/Q144))</f>
        <v>0</v>
      </c>
      <c r="Z144" s="73"/>
    </row>
    <row r="145" spans="1:26" ht="15" customHeight="1">
      <c r="A145" s="702"/>
      <c r="B145" s="661" t="s">
        <v>1208</v>
      </c>
      <c r="C145" s="166"/>
      <c r="D145" s="229"/>
      <c r="E145" s="769"/>
      <c r="F145" s="769"/>
      <c r="G145" s="770"/>
      <c r="H145" s="1124"/>
      <c r="I145" s="769"/>
      <c r="J145" s="769"/>
      <c r="K145" s="298"/>
      <c r="L145" s="298"/>
      <c r="M145" s="568"/>
      <c r="N145" s="1293"/>
      <c r="O145" s="166"/>
      <c r="P145" s="166"/>
      <c r="Q145" s="263"/>
      <c r="R145" s="298"/>
      <c r="S145" s="769"/>
      <c r="T145" s="298"/>
      <c r="U145" s="298"/>
      <c r="V145" s="298"/>
      <c r="W145" s="298"/>
      <c r="X145" s="1297"/>
      <c r="Y145" s="1297"/>
      <c r="Z145" s="73"/>
    </row>
    <row r="146" spans="1:26" ht="15" customHeight="1">
      <c r="A146" s="702"/>
      <c r="B146" s="661" t="s">
        <v>1209</v>
      </c>
      <c r="C146" s="166"/>
      <c r="D146" s="229"/>
      <c r="E146" s="769"/>
      <c r="F146" s="769"/>
      <c r="G146" s="770"/>
      <c r="H146" s="1124"/>
      <c r="I146" s="769"/>
      <c r="J146" s="769"/>
      <c r="K146" s="298"/>
      <c r="L146" s="298"/>
      <c r="M146" s="568"/>
      <c r="N146" s="1293"/>
      <c r="O146" s="166"/>
      <c r="P146" s="166"/>
      <c r="Q146" s="263"/>
      <c r="R146" s="298"/>
      <c r="S146" s="769"/>
      <c r="T146" s="298"/>
      <c r="U146" s="298"/>
      <c r="V146" s="298"/>
      <c r="W146" s="298"/>
      <c r="X146" s="1297"/>
      <c r="Y146" s="1297"/>
      <c r="Z146" s="73"/>
    </row>
    <row r="147" spans="1:26" ht="15" customHeight="1">
      <c r="A147" s="702"/>
      <c r="B147" s="661" t="s">
        <v>1204</v>
      </c>
      <c r="C147" s="166"/>
      <c r="D147" s="229"/>
      <c r="E147" s="769"/>
      <c r="F147" s="769"/>
      <c r="G147" s="770"/>
      <c r="H147" s="1124"/>
      <c r="I147" s="769"/>
      <c r="J147" s="769"/>
      <c r="K147" s="298"/>
      <c r="L147" s="298"/>
      <c r="M147" s="568"/>
      <c r="N147" s="1301"/>
      <c r="O147" s="166"/>
      <c r="P147" s="166"/>
      <c r="Q147" s="263"/>
      <c r="R147" s="298"/>
      <c r="S147" s="769"/>
      <c r="T147" s="298"/>
      <c r="U147" s="298"/>
      <c r="V147" s="298"/>
      <c r="W147" s="298"/>
      <c r="X147" s="1297"/>
      <c r="Y147" s="1297"/>
      <c r="Z147" s="73"/>
    </row>
    <row r="148" spans="1:26" ht="15" customHeight="1">
      <c r="A148" s="1323"/>
      <c r="B148" s="1165" t="s">
        <v>1013</v>
      </c>
      <c r="C148" s="198"/>
      <c r="D148" s="1206"/>
      <c r="E148" s="905"/>
      <c r="F148" s="905"/>
      <c r="G148" s="1195"/>
      <c r="H148" s="1379"/>
      <c r="I148" s="518"/>
      <c r="J148" s="905"/>
      <c r="K148" s="443"/>
      <c r="L148" s="443"/>
      <c r="M148" s="1325"/>
      <c r="N148" s="1326"/>
      <c r="O148" s="364"/>
      <c r="P148" s="198"/>
      <c r="Q148" s="113"/>
      <c r="R148" s="1327"/>
      <c r="S148" s="905"/>
      <c r="T148" s="1380"/>
      <c r="U148" s="1380"/>
      <c r="V148" s="1380"/>
      <c r="W148" s="1380"/>
      <c r="X148" s="1381"/>
      <c r="Y148" s="1370"/>
      <c r="Z148" s="73"/>
    </row>
    <row r="149" spans="1:26" ht="15" customHeight="1">
      <c r="A149" s="1306">
        <v>10031</v>
      </c>
      <c r="B149" s="1064" t="s">
        <v>1210</v>
      </c>
      <c r="C149" s="356" t="s">
        <v>1148</v>
      </c>
      <c r="D149" s="1372">
        <v>68591</v>
      </c>
      <c r="E149" s="408"/>
      <c r="F149" s="356" t="s">
        <v>1211</v>
      </c>
      <c r="G149" s="895">
        <v>72</v>
      </c>
      <c r="H149" s="532">
        <v>1000</v>
      </c>
      <c r="I149" s="1364">
        <f>ROUND($H$149*$G$149/G149,0)</f>
        <v>1000</v>
      </c>
      <c r="J149" s="155" t="s">
        <v>170</v>
      </c>
      <c r="K149" s="156">
        <v>63.68</v>
      </c>
      <c r="L149" s="235">
        <f>IF(OR(ISBLANK(K149),K149=0,H149=0,ISBLANK(H149)),,ROUND(K149+$L$5,2))</f>
        <v>63.68</v>
      </c>
      <c r="M149" s="1317">
        <f t="shared" ref="M149:M150" si="101">ROUND(I149*L149,2)</f>
        <v>63680</v>
      </c>
      <c r="N149" s="1293">
        <f t="shared" ref="N149:N150" si="102">ROUND(L149/G149,4)</f>
        <v>0.88439999999999996</v>
      </c>
      <c r="O149" s="154">
        <v>68591</v>
      </c>
      <c r="P149" s="155" t="s">
        <v>1211</v>
      </c>
      <c r="Q149" s="148">
        <v>72</v>
      </c>
      <c r="R149" s="177">
        <v>47.08</v>
      </c>
      <c r="S149" s="155">
        <v>9</v>
      </c>
      <c r="T149" s="1382">
        <f t="shared" ref="T149:T150" si="103">ROUND($T$8*S149,2)</f>
        <v>16.600000000000001</v>
      </c>
      <c r="U149" s="1383">
        <f t="shared" ref="U149:U150" si="104">IF(ISBLANK(O149),,R149+T149)</f>
        <v>63.68</v>
      </c>
      <c r="V149" s="1384" t="s">
        <v>375</v>
      </c>
      <c r="W149" s="219">
        <f t="shared" ref="W149:W150" si="105">IF(ISNUMBER(K149),IF(V149="Y",(K149-T149)))</f>
        <v>47.08</v>
      </c>
      <c r="X149" s="1291">
        <f>W149/Q149</f>
        <v>0.65388888888888885</v>
      </c>
      <c r="Y149" s="1291" t="b">
        <f t="shared" ref="Y149:Y150" si="106">IF(V149="N",IF(ISNUMBER(R149),(R149+T149)/Q149))</f>
        <v>0</v>
      </c>
      <c r="Z149" s="73"/>
    </row>
    <row r="150" spans="1:26" ht="15" customHeight="1">
      <c r="A150" s="662"/>
      <c r="B150" s="661" t="s">
        <v>1212</v>
      </c>
      <c r="C150" s="166" t="s">
        <v>1080</v>
      </c>
      <c r="D150" s="229" t="s">
        <v>1213</v>
      </c>
      <c r="E150" s="408"/>
      <c r="F150" s="769" t="s">
        <v>1214</v>
      </c>
      <c r="G150" s="770">
        <v>64</v>
      </c>
      <c r="H150" s="1124"/>
      <c r="I150" s="154">
        <f>ROUND(H149*$G149/G150,0)</f>
        <v>1125</v>
      </c>
      <c r="J150" s="155" t="s">
        <v>170</v>
      </c>
      <c r="K150" s="1377"/>
      <c r="L150" s="165">
        <f>IF(OR(ISBLANK(K150),K150=0,H149=0,ISBLANK(H149)),,ROUND(K150+$L$5,2))</f>
        <v>0</v>
      </c>
      <c r="M150" s="698">
        <f t="shared" si="101"/>
        <v>0</v>
      </c>
      <c r="N150" s="1008">
        <f t="shared" si="102"/>
        <v>0</v>
      </c>
      <c r="O150" s="154" t="s">
        <v>1213</v>
      </c>
      <c r="P150" s="155" t="s">
        <v>1215</v>
      </c>
      <c r="Q150" s="148">
        <v>64</v>
      </c>
      <c r="R150" s="177"/>
      <c r="S150" s="155">
        <v>8</v>
      </c>
      <c r="T150" s="1005">
        <f t="shared" si="103"/>
        <v>14.76</v>
      </c>
      <c r="U150" s="219">
        <f t="shared" si="104"/>
        <v>14.76</v>
      </c>
      <c r="V150" s="1290" t="s">
        <v>375</v>
      </c>
      <c r="W150" s="219" t="b">
        <f t="shared" si="105"/>
        <v>0</v>
      </c>
      <c r="X150" s="1291">
        <f>W150/Q150</f>
        <v>0</v>
      </c>
      <c r="Y150" s="1291" t="b">
        <f t="shared" si="106"/>
        <v>0</v>
      </c>
      <c r="Z150" s="73"/>
    </row>
    <row r="151" spans="1:26" ht="15" customHeight="1">
      <c r="A151" s="661"/>
      <c r="B151" s="661" t="s">
        <v>1216</v>
      </c>
      <c r="C151" s="166"/>
      <c r="D151" s="229"/>
      <c r="E151" s="650"/>
      <c r="F151" s="769"/>
      <c r="G151" s="770"/>
      <c r="H151" s="1343"/>
      <c r="I151" s="650"/>
      <c r="J151" s="650"/>
      <c r="K151" s="235"/>
      <c r="L151" s="235"/>
      <c r="M151" s="1317"/>
      <c r="N151" s="1293"/>
      <c r="O151" s="498"/>
      <c r="P151" s="166"/>
      <c r="Q151" s="263"/>
      <c r="R151" s="422"/>
      <c r="S151" s="650"/>
      <c r="T151" s="463"/>
      <c r="U151" s="463"/>
      <c r="V151" s="463"/>
      <c r="W151" s="463"/>
      <c r="X151" s="1291"/>
      <c r="Y151" s="1291"/>
      <c r="Z151" s="73"/>
    </row>
    <row r="152" spans="1:26" ht="15" customHeight="1">
      <c r="A152" s="661"/>
      <c r="B152" s="661" t="s">
        <v>1185</v>
      </c>
      <c r="C152" s="166"/>
      <c r="D152" s="229"/>
      <c r="E152" s="650"/>
      <c r="F152" s="769"/>
      <c r="G152" s="770"/>
      <c r="H152" s="1343"/>
      <c r="I152" s="650"/>
      <c r="J152" s="769"/>
      <c r="K152" s="298"/>
      <c r="L152" s="298"/>
      <c r="M152" s="1300"/>
      <c r="N152" s="1301"/>
      <c r="O152" s="498"/>
      <c r="P152" s="166"/>
      <c r="Q152" s="263"/>
      <c r="R152" s="298"/>
      <c r="S152" s="650"/>
      <c r="T152" s="472"/>
      <c r="U152" s="472"/>
      <c r="V152" s="472"/>
      <c r="W152" s="472"/>
      <c r="X152" s="1291"/>
      <c r="Y152" s="1291"/>
      <c r="Z152" s="73"/>
    </row>
    <row r="153" spans="1:26" ht="15" customHeight="1">
      <c r="A153" s="1165"/>
      <c r="B153" s="1165" t="s">
        <v>994</v>
      </c>
      <c r="C153" s="270"/>
      <c r="D153" s="411"/>
      <c r="E153" s="562"/>
      <c r="F153" s="562"/>
      <c r="G153" s="782"/>
      <c r="H153" s="1357"/>
      <c r="I153" s="562"/>
      <c r="J153" s="562"/>
      <c r="K153" s="307"/>
      <c r="L153" s="307"/>
      <c r="M153" s="1367"/>
      <c r="N153" s="1368"/>
      <c r="O153" s="575"/>
      <c r="P153" s="270"/>
      <c r="Q153" s="112"/>
      <c r="R153" s="563"/>
      <c r="S153" s="562"/>
      <c r="T153" s="563"/>
      <c r="U153" s="563"/>
      <c r="V153" s="563"/>
      <c r="W153" s="563"/>
      <c r="X153" s="1369"/>
      <c r="Y153" s="1369" t="s">
        <v>20</v>
      </c>
      <c r="Z153" s="73"/>
    </row>
    <row r="154" spans="1:26" ht="15" customHeight="1">
      <c r="A154" s="675">
        <v>10032</v>
      </c>
      <c r="B154" s="764" t="s">
        <v>1217</v>
      </c>
      <c r="C154" s="166" t="s">
        <v>1218</v>
      </c>
      <c r="D154" s="1372" t="s">
        <v>1219</v>
      </c>
      <c r="E154" s="408"/>
      <c r="F154" s="255" t="s">
        <v>1061</v>
      </c>
      <c r="G154" s="531">
        <v>70</v>
      </c>
      <c r="H154" s="1307"/>
      <c r="I154" s="528">
        <f>ROUND($H$154*$G$154/G154,0)</f>
        <v>0</v>
      </c>
      <c r="J154" s="255" t="s">
        <v>170</v>
      </c>
      <c r="K154" s="1378">
        <v>52.81</v>
      </c>
      <c r="L154" s="392">
        <f>IF(OR(ISBLANK(K154),K154=0,H154=0,ISBLANK(H154)),,ROUND(K154+$L$5,2))</f>
        <v>0</v>
      </c>
      <c r="M154" s="513">
        <f>ROUND(I154*L154,2)</f>
        <v>0</v>
      </c>
      <c r="N154" s="533">
        <f>ROUND(L154/G154,4)</f>
        <v>0</v>
      </c>
      <c r="O154" s="154" t="s">
        <v>1219</v>
      </c>
      <c r="P154" s="255" t="s">
        <v>1061</v>
      </c>
      <c r="Q154" s="531">
        <v>70</v>
      </c>
      <c r="R154" s="177"/>
      <c r="S154" s="155">
        <v>8.75</v>
      </c>
      <c r="T154" s="1382">
        <f>ROUND($T$8*S154,2)</f>
        <v>16.14</v>
      </c>
      <c r="U154" s="1383">
        <f>IF(ISBLANK(O154),,R154+T154)</f>
        <v>16.14</v>
      </c>
      <c r="V154" s="1384" t="s">
        <v>375</v>
      </c>
      <c r="W154" s="219">
        <f>IF(ISNUMBER(K154),IF(V154="Y",(K154-T154)))</f>
        <v>36.67</v>
      </c>
      <c r="X154" s="1291">
        <f>W154/Q154</f>
        <v>0.52385714285714291</v>
      </c>
      <c r="Y154" s="1291" t="b">
        <f>IF(V154="N",IF(ISNUMBER(R154),(R154+T154)/Q154))</f>
        <v>0</v>
      </c>
      <c r="Z154" s="73"/>
    </row>
    <row r="155" spans="1:26" ht="15" customHeight="1">
      <c r="A155" s="661"/>
      <c r="B155" s="661" t="s">
        <v>1220</v>
      </c>
      <c r="C155" s="166"/>
      <c r="D155" s="229"/>
      <c r="E155" s="155"/>
      <c r="F155" s="155"/>
      <c r="G155" s="1331"/>
      <c r="H155" s="1124"/>
      <c r="I155" s="839"/>
      <c r="J155" s="650"/>
      <c r="K155" s="165"/>
      <c r="L155" s="235"/>
      <c r="M155" s="1317"/>
      <c r="N155" s="1293"/>
      <c r="O155" s="498"/>
      <c r="P155" s="166"/>
      <c r="Q155" s="263"/>
      <c r="R155" s="422"/>
      <c r="S155" s="650"/>
      <c r="T155" s="472"/>
      <c r="U155" s="472"/>
      <c r="V155" s="163"/>
      <c r="W155" s="472"/>
      <c r="X155" s="1310"/>
      <c r="Y155" s="1310"/>
      <c r="Z155" s="73"/>
    </row>
    <row r="156" spans="1:26" ht="15" customHeight="1">
      <c r="A156" s="661"/>
      <c r="B156" s="661" t="s">
        <v>1221</v>
      </c>
      <c r="C156" s="166"/>
      <c r="D156" s="229"/>
      <c r="E156" s="155"/>
      <c r="F156" s="166"/>
      <c r="G156" s="168"/>
      <c r="H156" s="1343"/>
      <c r="I156" s="650"/>
      <c r="J156" s="650"/>
      <c r="K156" s="235"/>
      <c r="L156" s="235"/>
      <c r="M156" s="1317"/>
      <c r="N156" s="1293"/>
      <c r="O156" s="498"/>
      <c r="P156" s="166"/>
      <c r="Q156" s="263"/>
      <c r="R156" s="422"/>
      <c r="S156" s="650"/>
      <c r="T156" s="463"/>
      <c r="U156" s="463"/>
      <c r="V156" s="463"/>
      <c r="W156" s="463"/>
      <c r="X156" s="1291"/>
      <c r="Y156" s="1291"/>
      <c r="Z156" s="73"/>
    </row>
    <row r="157" spans="1:26" ht="15" customHeight="1">
      <c r="A157" s="661"/>
      <c r="B157" s="661" t="s">
        <v>1222</v>
      </c>
      <c r="C157" s="166"/>
      <c r="D157" s="229"/>
      <c r="E157" s="650"/>
      <c r="F157" s="769"/>
      <c r="G157" s="770"/>
      <c r="H157" s="1343"/>
      <c r="I157" s="650"/>
      <c r="J157" s="769"/>
      <c r="K157" s="298"/>
      <c r="L157" s="298"/>
      <c r="M157" s="1300"/>
      <c r="N157" s="1301"/>
      <c r="O157" s="498"/>
      <c r="P157" s="166"/>
      <c r="Q157" s="263"/>
      <c r="R157" s="298"/>
      <c r="S157" s="650"/>
      <c r="T157" s="472"/>
      <c r="U157" s="472"/>
      <c r="V157" s="472"/>
      <c r="W157" s="472"/>
      <c r="X157" s="1291"/>
      <c r="Y157" s="1291"/>
      <c r="Z157" s="73"/>
    </row>
    <row r="158" spans="1:26" ht="15" customHeight="1">
      <c r="A158" s="694"/>
      <c r="B158" s="1165" t="s">
        <v>994</v>
      </c>
      <c r="C158" s="270" t="s">
        <v>20</v>
      </c>
      <c r="D158" s="241"/>
      <c r="E158" s="562"/>
      <c r="F158" s="562" t="s">
        <v>20</v>
      </c>
      <c r="G158" s="782" t="s">
        <v>20</v>
      </c>
      <c r="H158" s="1385"/>
      <c r="I158" s="905" t="s">
        <v>20</v>
      </c>
      <c r="J158" s="562" t="s">
        <v>20</v>
      </c>
      <c r="K158" s="307"/>
      <c r="L158" s="307" t="s">
        <v>20</v>
      </c>
      <c r="M158" s="1341" t="s">
        <v>20</v>
      </c>
      <c r="N158" s="1368" t="s">
        <v>20</v>
      </c>
      <c r="O158" s="575"/>
      <c r="P158" s="270"/>
      <c r="Q158" s="112"/>
      <c r="R158" s="307"/>
      <c r="S158" s="905" t="s">
        <v>20</v>
      </c>
      <c r="T158" s="832" t="s">
        <v>20</v>
      </c>
      <c r="U158" s="832"/>
      <c r="V158" s="832"/>
      <c r="W158" s="832"/>
      <c r="X158" s="1370" t="s">
        <v>20</v>
      </c>
      <c r="Y158" s="1370" t="s">
        <v>20</v>
      </c>
      <c r="Z158" s="73"/>
    </row>
    <row r="159" spans="1:26" ht="15" customHeight="1">
      <c r="A159" s="253">
        <v>10033</v>
      </c>
      <c r="B159" s="764" t="s">
        <v>1223</v>
      </c>
      <c r="C159" s="255" t="s">
        <v>1224</v>
      </c>
      <c r="D159" s="349"/>
      <c r="E159" s="155"/>
      <c r="F159" s="785" t="s">
        <v>1225</v>
      </c>
      <c r="G159" s="1386">
        <v>96</v>
      </c>
      <c r="H159" s="1307"/>
      <c r="I159" s="528">
        <f>ROUND(H159*G159/G159,2)</f>
        <v>0</v>
      </c>
      <c r="J159" s="255" t="s">
        <v>170</v>
      </c>
      <c r="K159" s="313">
        <v>91.79</v>
      </c>
      <c r="L159" s="392">
        <f>IF(OR(ISBLANK(K159),K159=0,H159=0,ISBLANK(H159)),,ROUND(K159+$L$5,2))</f>
        <v>0</v>
      </c>
      <c r="M159" s="513">
        <f>ROUND(I159*L159,2)</f>
        <v>0</v>
      </c>
      <c r="N159" s="533">
        <f>ROUND(L159/G159,4)</f>
        <v>0</v>
      </c>
      <c r="O159" s="528"/>
      <c r="P159" s="154"/>
      <c r="Q159" s="777"/>
      <c r="R159" s="842"/>
      <c r="S159" s="839"/>
      <c r="T159" s="842"/>
      <c r="U159" s="842"/>
      <c r="V159" s="842"/>
      <c r="W159" s="842"/>
      <c r="X159" s="842"/>
      <c r="Y159" s="842"/>
      <c r="Z159" s="73"/>
    </row>
    <row r="160" spans="1:26" ht="15" customHeight="1">
      <c r="A160" s="588"/>
      <c r="B160" s="112" t="s">
        <v>1226</v>
      </c>
      <c r="C160" s="270" t="s">
        <v>1227</v>
      </c>
      <c r="D160" s="241">
        <v>53206</v>
      </c>
      <c r="E160" s="1387"/>
      <c r="F160" s="562"/>
      <c r="G160" s="782"/>
      <c r="H160" s="1357"/>
      <c r="I160" s="562"/>
      <c r="J160" s="562"/>
      <c r="K160" s="307"/>
      <c r="L160" s="307"/>
      <c r="M160" s="1367"/>
      <c r="N160" s="1326"/>
      <c r="O160" s="1215">
        <v>53208</v>
      </c>
      <c r="P160" s="270" t="s">
        <v>1228</v>
      </c>
      <c r="Q160" s="112">
        <v>96</v>
      </c>
      <c r="R160" s="1239"/>
      <c r="S160" s="562">
        <v>12</v>
      </c>
      <c r="T160" s="1388">
        <f>ROUND($T$9*S160,2)</f>
        <v>23.9</v>
      </c>
      <c r="U160" s="1389">
        <f t="shared" ref="U160:U161" si="107">IF(ISBLANK(O160),,R160+T160)</f>
        <v>23.9</v>
      </c>
      <c r="V160" s="1390" t="s">
        <v>375</v>
      </c>
      <c r="W160" s="1118">
        <f>IF(ISNUMBER(K159),IF(V160="Y",(K159-T160)))</f>
        <v>67.890000000000015</v>
      </c>
      <c r="X160" s="1322">
        <f>W160/Q160</f>
        <v>0.70718750000000019</v>
      </c>
      <c r="Y160" s="1322" t="b">
        <f t="shared" ref="Y160:Y161" si="108">IF(V160="N",IF(ISNUMBER(R160),(R160+T160)/Q160))</f>
        <v>0</v>
      </c>
      <c r="Z160" s="73"/>
    </row>
    <row r="161" spans="1:26" ht="15" customHeight="1">
      <c r="A161" s="253">
        <v>10034</v>
      </c>
      <c r="B161" s="764" t="s">
        <v>1229</v>
      </c>
      <c r="C161" s="310" t="s">
        <v>1230</v>
      </c>
      <c r="D161" s="1391" t="s">
        <v>1231</v>
      </c>
      <c r="E161" s="408"/>
      <c r="F161" s="255" t="s">
        <v>1232</v>
      </c>
      <c r="G161" s="311">
        <v>96</v>
      </c>
      <c r="H161" s="1307"/>
      <c r="I161" s="528">
        <f>ROUND(H161*G161/G161,2)</f>
        <v>0</v>
      </c>
      <c r="J161" s="255" t="s">
        <v>170</v>
      </c>
      <c r="K161" s="313">
        <v>59</v>
      </c>
      <c r="L161" s="392">
        <f>IF(OR(ISBLANK(K161),K161=0,H161=0,ISBLANK(H161)),,ROUND(K161+$L$5,2))</f>
        <v>0</v>
      </c>
      <c r="M161" s="513">
        <f>ROUND(I161*L161,2)</f>
        <v>0</v>
      </c>
      <c r="N161" s="533">
        <f>ROUND(L161/G161,4)</f>
        <v>0</v>
      </c>
      <c r="O161" s="746" t="s">
        <v>1231</v>
      </c>
      <c r="P161" s="166" t="s">
        <v>1232</v>
      </c>
      <c r="Q161" s="1392">
        <v>96</v>
      </c>
      <c r="R161" s="177"/>
      <c r="S161" s="155">
        <v>4.0199999999999996</v>
      </c>
      <c r="T161" s="1295">
        <f>ROUND($T$8*S161,2)</f>
        <v>7.41</v>
      </c>
      <c r="U161" s="264">
        <f t="shared" si="107"/>
        <v>7.41</v>
      </c>
      <c r="V161" s="1296" t="s">
        <v>375</v>
      </c>
      <c r="W161" s="264">
        <f>IF(ISNUMBER(K161),IF(V161="Y",(K161-T161)))</f>
        <v>51.59</v>
      </c>
      <c r="X161" s="1291">
        <f>W161/Q161</f>
        <v>0.53739583333333341</v>
      </c>
      <c r="Y161" s="1291" t="b">
        <f t="shared" si="108"/>
        <v>0</v>
      </c>
      <c r="Z161" s="73"/>
    </row>
    <row r="162" spans="1:26" ht="15" customHeight="1">
      <c r="A162" s="205"/>
      <c r="B162" s="112" t="s">
        <v>1233</v>
      </c>
      <c r="C162" s="270"/>
      <c r="D162" s="411"/>
      <c r="E162" s="198"/>
      <c r="F162" s="905"/>
      <c r="G162" s="1195"/>
      <c r="H162" s="1357"/>
      <c r="I162" s="905"/>
      <c r="J162" s="905"/>
      <c r="K162" s="443"/>
      <c r="L162" s="443"/>
      <c r="M162" s="1197"/>
      <c r="N162" s="1326"/>
      <c r="O162" s="1215"/>
      <c r="P162" s="198"/>
      <c r="Q162" s="113"/>
      <c r="R162" s="566"/>
      <c r="S162" s="905"/>
      <c r="T162" s="1389"/>
      <c r="U162" s="1389"/>
      <c r="V162" s="1389"/>
      <c r="W162" s="1241"/>
      <c r="X162" s="1322"/>
      <c r="Y162" s="1322"/>
      <c r="Z162" s="73"/>
    </row>
    <row r="163" spans="1:26" ht="15" customHeight="1">
      <c r="A163" s="253">
        <v>10035</v>
      </c>
      <c r="B163" s="254" t="s">
        <v>1234</v>
      </c>
      <c r="C163" s="166" t="s">
        <v>1218</v>
      </c>
      <c r="D163" s="349" t="s">
        <v>1235</v>
      </c>
      <c r="E163" s="408"/>
      <c r="F163" s="255" t="s">
        <v>1236</v>
      </c>
      <c r="G163" s="531">
        <v>64</v>
      </c>
      <c r="H163" s="1307">
        <v>500</v>
      </c>
      <c r="I163" s="528">
        <f>ROUND($H$154*$G$154/G163,0)</f>
        <v>0</v>
      </c>
      <c r="J163" s="255" t="s">
        <v>170</v>
      </c>
      <c r="K163" s="1378">
        <v>60.37</v>
      </c>
      <c r="L163" s="392">
        <f>IF(OR(ISBLANK(K163),K163=0,H163=0,ISBLANK(H163)),,ROUND(K163+$L$5,2))</f>
        <v>60.37</v>
      </c>
      <c r="M163" s="513">
        <f>ROUND(I163*L163,2)</f>
        <v>0</v>
      </c>
      <c r="N163" s="533">
        <f>ROUND(L163/G163,4)</f>
        <v>0.94330000000000003</v>
      </c>
      <c r="O163" s="154" t="s">
        <v>1235</v>
      </c>
      <c r="P163" s="255" t="s">
        <v>1236</v>
      </c>
      <c r="Q163" s="531">
        <v>64</v>
      </c>
      <c r="R163" s="177"/>
      <c r="S163" s="155">
        <v>8</v>
      </c>
      <c r="T163" s="1382">
        <f>ROUND($T$8*S163,2)</f>
        <v>14.76</v>
      </c>
      <c r="U163" s="1383">
        <f>IF(ISBLANK(O163),,R163+T163)</f>
        <v>14.76</v>
      </c>
      <c r="V163" s="1384" t="s">
        <v>375</v>
      </c>
      <c r="W163" s="219">
        <f>IF(ISNUMBER(K163),IF(V163="Y",(K163-T163)))</f>
        <v>45.61</v>
      </c>
      <c r="X163" s="1291">
        <f>W163/Q163</f>
        <v>0.71265624999999999</v>
      </c>
      <c r="Y163" s="1291" t="b">
        <f>IF(V163="N",IF(ISNUMBER(R163),(R163+T163)/Q163))</f>
        <v>0</v>
      </c>
      <c r="Z163" s="73"/>
    </row>
    <row r="164" spans="1:26" ht="15" customHeight="1">
      <c r="A164" s="777"/>
      <c r="B164" s="1393" t="s">
        <v>1237</v>
      </c>
      <c r="C164" s="356"/>
      <c r="D164" s="214"/>
      <c r="E164" s="155"/>
      <c r="F164" s="650"/>
      <c r="G164" s="784"/>
      <c r="H164" s="1394"/>
      <c r="I164" s="650"/>
      <c r="J164" s="650"/>
      <c r="K164" s="235"/>
      <c r="L164" s="235"/>
      <c r="M164" s="885"/>
      <c r="N164" s="1293"/>
      <c r="O164" s="1364"/>
      <c r="P164" s="155"/>
      <c r="Q164" s="148"/>
      <c r="R164" s="165"/>
      <c r="S164" s="650"/>
      <c r="T164" s="1395"/>
      <c r="U164" s="1395"/>
      <c r="V164" s="1395"/>
      <c r="W164" s="1236"/>
      <c r="X164" s="1291"/>
      <c r="Y164" s="1291"/>
      <c r="Z164" s="73"/>
    </row>
    <row r="165" spans="1:26" ht="15" customHeight="1">
      <c r="A165" s="588"/>
      <c r="B165" s="1396" t="s">
        <v>994</v>
      </c>
      <c r="C165" s="270"/>
      <c r="D165" s="411"/>
      <c r="E165" s="905"/>
      <c r="F165" s="905"/>
      <c r="G165" s="1195"/>
      <c r="H165" s="1357"/>
      <c r="I165" s="905"/>
      <c r="J165" s="905"/>
      <c r="K165" s="443"/>
      <c r="L165" s="443"/>
      <c r="M165" s="1197"/>
      <c r="N165" s="1326"/>
      <c r="O165" s="1215"/>
      <c r="P165" s="198"/>
      <c r="Q165" s="113"/>
      <c r="R165" s="443"/>
      <c r="S165" s="905"/>
      <c r="T165" s="443"/>
      <c r="U165" s="443"/>
      <c r="V165" s="443"/>
      <c r="W165" s="443"/>
      <c r="X165" s="443"/>
      <c r="Y165" s="443"/>
      <c r="Z165" s="73"/>
    </row>
    <row r="166" spans="1:26" ht="15" customHeight="1">
      <c r="A166" s="253">
        <v>10036</v>
      </c>
      <c r="B166" s="254" t="s">
        <v>1238</v>
      </c>
      <c r="C166" s="166" t="s">
        <v>1230</v>
      </c>
      <c r="D166" s="349"/>
      <c r="E166" s="155"/>
      <c r="F166" s="255" t="s">
        <v>1239</v>
      </c>
      <c r="G166" s="531">
        <v>96</v>
      </c>
      <c r="H166" s="1397"/>
      <c r="I166" s="528">
        <f>ROUND($H$154*$G$154/G166,0)</f>
        <v>0</v>
      </c>
      <c r="J166" s="255" t="s">
        <v>170</v>
      </c>
      <c r="K166" s="1378">
        <v>81.5</v>
      </c>
      <c r="L166" s="392">
        <f>IF(OR(ISBLANK(K166),K166=0,H166=0,ISBLANK(H166)),,ROUND(K166+$L$5,2))</f>
        <v>0</v>
      </c>
      <c r="M166" s="513">
        <f>ROUND(I166*L166,2)</f>
        <v>0</v>
      </c>
      <c r="N166" s="533">
        <f>ROUND(L166/G166,4)</f>
        <v>0</v>
      </c>
      <c r="O166" s="154"/>
      <c r="P166" s="310"/>
      <c r="Q166" s="1398"/>
      <c r="R166" s="2767"/>
      <c r="S166" s="356"/>
      <c r="T166" s="2819"/>
      <c r="U166" s="2819"/>
      <c r="V166" s="2819"/>
      <c r="W166" s="2819"/>
      <c r="X166" s="2820"/>
      <c r="Y166" s="2820"/>
      <c r="Z166" s="73"/>
    </row>
    <row r="167" spans="1:26" ht="15" customHeight="1" thickBot="1">
      <c r="A167" s="810"/>
      <c r="B167" s="1400" t="s">
        <v>1240</v>
      </c>
      <c r="C167" s="155" t="s">
        <v>1241</v>
      </c>
      <c r="D167" s="214">
        <v>77556</v>
      </c>
      <c r="E167" s="408"/>
      <c r="F167" s="650"/>
      <c r="G167" s="784"/>
      <c r="H167" s="1307"/>
      <c r="I167" s="650"/>
      <c r="J167" s="1108"/>
      <c r="K167" s="235"/>
      <c r="L167" s="235"/>
      <c r="M167" s="885"/>
      <c r="N167" s="1293"/>
      <c r="O167" s="540">
        <v>77556</v>
      </c>
      <c r="P167" s="166" t="s">
        <v>1239</v>
      </c>
      <c r="Q167" s="263">
        <v>96</v>
      </c>
      <c r="R167" s="2817"/>
      <c r="S167" s="769">
        <v>4.5</v>
      </c>
      <c r="T167" s="2818">
        <f>ROUND($T$8*S167,2)</f>
        <v>8.3000000000000007</v>
      </c>
      <c r="U167" s="298">
        <f>IF(ISBLANK(O167),,R167+T167)</f>
        <v>8.3000000000000007</v>
      </c>
      <c r="V167" s="298" t="s">
        <v>375</v>
      </c>
      <c r="W167" s="298">
        <f>IF(ISNUMBER(K166),IF(V167="Y",(K166-T166)))</f>
        <v>81.5</v>
      </c>
      <c r="X167" s="298">
        <f>W167/Q167</f>
        <v>0.84895833333333337</v>
      </c>
      <c r="Y167" s="298" t="b">
        <f>IF(V167="N",IF(ISNUMBER(R167),(R167+T167)/Q167))</f>
        <v>0</v>
      </c>
      <c r="Z167" s="73"/>
    </row>
    <row r="168" spans="1:26" ht="15" customHeight="1" thickBot="1">
      <c r="A168" s="1306"/>
      <c r="B168" s="503"/>
      <c r="C168" s="356" t="s">
        <v>1242</v>
      </c>
      <c r="D168" s="372">
        <v>77555</v>
      </c>
      <c r="E168" s="408"/>
      <c r="F168" s="867"/>
      <c r="G168" s="927"/>
      <c r="H168" s="1307"/>
      <c r="I168" s="867"/>
      <c r="J168" s="1020"/>
      <c r="K168" s="868"/>
      <c r="L168" s="868"/>
      <c r="M168" s="942"/>
      <c r="N168" s="1319"/>
      <c r="O168" s="814">
        <v>77555</v>
      </c>
      <c r="P168" s="112" t="s">
        <v>1239</v>
      </c>
      <c r="Q168" s="112">
        <v>96</v>
      </c>
      <c r="R168" s="2817"/>
      <c r="S168" s="769">
        <v>3.3</v>
      </c>
      <c r="T168" s="2818">
        <f>ROUND($T$8*S168,2)</f>
        <v>6.09</v>
      </c>
      <c r="U168" s="298">
        <f>IF(ISBLANK(O168),,R168+T168)</f>
        <v>6.09</v>
      </c>
      <c r="V168" s="298" t="s">
        <v>375</v>
      </c>
      <c r="W168" s="298">
        <f>IF(ISNUMBER(K166),IF(V168="Y",(K166-T168)))</f>
        <v>75.41</v>
      </c>
      <c r="X168" s="298">
        <f>W168/Q168</f>
        <v>0.78552083333333333</v>
      </c>
      <c r="Y168" s="298" t="b">
        <f>IF(V168="N",IF(ISNUMBER(R168),(R168+T168)/Q168))</f>
        <v>0</v>
      </c>
      <c r="Z168" s="73"/>
    </row>
    <row r="169" spans="1:26" ht="15" customHeight="1" thickBot="1">
      <c r="A169" s="1401"/>
      <c r="B169" s="1401"/>
      <c r="C169" s="1401"/>
      <c r="D169" s="1401"/>
      <c r="E169" s="1401"/>
      <c r="F169" s="1402"/>
      <c r="G169" s="1403"/>
      <c r="H169" s="1404"/>
      <c r="I169" s="1405"/>
      <c r="J169" s="1406"/>
      <c r="K169" s="1407"/>
      <c r="L169" s="1407"/>
      <c r="M169" s="1408"/>
      <c r="N169" s="1409"/>
      <c r="O169" s="1410"/>
      <c r="P169" s="1401"/>
      <c r="Q169" s="1401"/>
      <c r="R169" s="1401"/>
      <c r="S169" s="1401"/>
      <c r="T169" s="1401"/>
      <c r="U169" s="1401"/>
      <c r="V169" s="1401"/>
      <c r="W169" s="1401"/>
      <c r="X169" s="1401"/>
      <c r="Y169" s="1401"/>
      <c r="Z169" s="73"/>
    </row>
    <row r="170" spans="1:26" ht="15" customHeight="1">
      <c r="A170" s="155"/>
      <c r="B170" s="155"/>
      <c r="C170" s="155"/>
      <c r="D170" s="155"/>
      <c r="E170" s="155"/>
      <c r="F170" s="151"/>
      <c r="G170" s="152"/>
      <c r="H170" s="1411"/>
      <c r="I170" s="154"/>
      <c r="J170" s="157" t="s">
        <v>352</v>
      </c>
      <c r="K170" s="540"/>
      <c r="L170" s="540"/>
      <c r="M170" s="555">
        <f>SUMIF(M10:M169,"&gt;0")</f>
        <v>442766.49</v>
      </c>
      <c r="N170" s="1018"/>
      <c r="O170" s="73"/>
      <c r="P170" s="73"/>
      <c r="Q170" s="73"/>
      <c r="R170" s="471"/>
      <c r="S170" s="582"/>
      <c r="T170" s="851"/>
      <c r="U170" s="851"/>
      <c r="V170" s="851"/>
      <c r="W170" s="851"/>
      <c r="X170" s="851"/>
      <c r="Y170" s="851"/>
      <c r="Z170" s="73"/>
    </row>
    <row r="171" spans="1:26" ht="15.75" customHeight="1">
      <c r="A171" s="73"/>
      <c r="B171" s="73"/>
      <c r="C171" s="73"/>
      <c r="D171" s="73"/>
      <c r="E171" s="73"/>
      <c r="F171" s="73"/>
      <c r="G171" s="591"/>
      <c r="H171" s="1412"/>
      <c r="I171" s="73"/>
      <c r="J171" s="73"/>
      <c r="K171" s="74"/>
      <c r="L171" s="74"/>
      <c r="M171" s="989"/>
      <c r="N171" s="74"/>
      <c r="O171" s="74"/>
      <c r="P171" s="74"/>
      <c r="Q171" s="74"/>
      <c r="R171" s="74"/>
      <c r="S171" s="1264"/>
      <c r="T171" s="1264"/>
      <c r="U171" s="1264"/>
      <c r="V171" s="1264"/>
      <c r="W171" s="1264"/>
      <c r="X171" s="73"/>
      <c r="Y171" s="73"/>
      <c r="Z171" s="73"/>
    </row>
    <row r="172" spans="1:26" ht="15.75" customHeight="1">
      <c r="A172" s="73"/>
      <c r="B172" s="73"/>
      <c r="C172" s="73"/>
      <c r="D172" s="73"/>
      <c r="E172" s="73"/>
      <c r="F172" s="73"/>
      <c r="G172" s="591"/>
      <c r="H172" s="1412"/>
      <c r="I172" s="73"/>
      <c r="J172" s="73"/>
      <c r="K172" s="74"/>
      <c r="L172" s="74"/>
      <c r="M172" s="989"/>
      <c r="N172" s="74"/>
      <c r="O172" s="74"/>
      <c r="P172" s="74"/>
      <c r="Q172" s="74"/>
      <c r="R172" s="74"/>
      <c r="S172" s="1264"/>
      <c r="T172" s="1264"/>
      <c r="U172" s="1264"/>
      <c r="V172" s="1264"/>
      <c r="W172" s="1264"/>
      <c r="X172" s="73"/>
      <c r="Y172" s="73"/>
      <c r="Z172" s="73"/>
    </row>
    <row r="173" spans="1:26" ht="15.75" customHeight="1">
      <c r="A173" s="73"/>
      <c r="B173" s="73"/>
      <c r="C173" s="73"/>
      <c r="D173" s="73"/>
      <c r="E173" s="73"/>
      <c r="F173" s="73"/>
      <c r="G173" s="591"/>
      <c r="H173" s="1412"/>
      <c r="I173" s="73"/>
      <c r="J173" s="73"/>
      <c r="K173" s="74"/>
      <c r="L173" s="74"/>
      <c r="M173" s="989"/>
      <c r="N173" s="74"/>
      <c r="O173" s="74"/>
      <c r="P173" s="74"/>
      <c r="Q173" s="74"/>
      <c r="R173" s="74"/>
      <c r="S173" s="1264"/>
      <c r="T173" s="1264"/>
      <c r="U173" s="1264"/>
      <c r="V173" s="1264"/>
      <c r="W173" s="1264"/>
      <c r="X173" s="73"/>
      <c r="Y173" s="73"/>
      <c r="Z173" s="73"/>
    </row>
    <row r="174" spans="1:26" ht="15.75" customHeight="1">
      <c r="A174" s="73"/>
      <c r="B174" s="73"/>
      <c r="C174" s="73"/>
      <c r="D174" s="73"/>
      <c r="E174" s="73"/>
      <c r="F174" s="73"/>
      <c r="G174" s="591"/>
      <c r="H174" s="1412"/>
      <c r="I174" s="73"/>
      <c r="J174" s="73"/>
      <c r="K174" s="74"/>
      <c r="L174" s="74"/>
      <c r="M174" s="989"/>
      <c r="N174" s="74"/>
      <c r="O174" s="74"/>
      <c r="P174" s="74"/>
      <c r="Q174" s="74"/>
      <c r="R174" s="74"/>
      <c r="S174" s="1264"/>
      <c r="T174" s="1264"/>
      <c r="U174" s="1264"/>
      <c r="V174" s="1264"/>
      <c r="W174" s="1264"/>
      <c r="X174" s="73"/>
      <c r="Y174" s="73"/>
      <c r="Z174" s="73"/>
    </row>
    <row r="175" spans="1:26" ht="15.75" customHeight="1">
      <c r="A175" s="73"/>
      <c r="B175" s="73"/>
      <c r="C175" s="73"/>
      <c r="D175" s="73"/>
      <c r="E175" s="73"/>
      <c r="F175" s="73"/>
      <c r="G175" s="591"/>
      <c r="H175" s="1412"/>
      <c r="I175" s="73"/>
      <c r="J175" s="73"/>
      <c r="K175" s="74"/>
      <c r="L175" s="74"/>
      <c r="M175" s="989"/>
      <c r="N175" s="74"/>
      <c r="O175" s="74"/>
      <c r="P175" s="74"/>
      <c r="Q175" s="74"/>
      <c r="R175" s="74"/>
      <c r="S175" s="1264"/>
      <c r="T175" s="1264"/>
      <c r="U175" s="1264"/>
      <c r="V175" s="1264"/>
      <c r="W175" s="1264"/>
      <c r="X175" s="73"/>
      <c r="Y175" s="73"/>
      <c r="Z175" s="73"/>
    </row>
    <row r="176" spans="1:26" ht="15.75" customHeight="1">
      <c r="A176" s="73"/>
      <c r="B176" s="73"/>
      <c r="C176" s="73"/>
      <c r="D176" s="73"/>
      <c r="E176" s="73"/>
      <c r="F176" s="73"/>
      <c r="G176" s="591"/>
      <c r="H176" s="1412"/>
      <c r="I176" s="73"/>
      <c r="J176" s="73"/>
      <c r="K176" s="74"/>
      <c r="L176" s="74"/>
      <c r="M176" s="989"/>
      <c r="N176" s="74"/>
      <c r="O176" s="74"/>
      <c r="P176" s="74"/>
      <c r="Q176" s="74"/>
      <c r="R176" s="74"/>
      <c r="S176" s="1264"/>
      <c r="T176" s="1264"/>
      <c r="U176" s="1264"/>
      <c r="V176" s="1264"/>
      <c r="W176" s="1264"/>
      <c r="X176" s="73"/>
      <c r="Y176" s="73"/>
      <c r="Z176" s="73"/>
    </row>
    <row r="177" spans="1:26" ht="15.75" customHeight="1">
      <c r="A177" s="73"/>
      <c r="B177" s="73"/>
      <c r="C177" s="73"/>
      <c r="D177" s="73"/>
      <c r="E177" s="73"/>
      <c r="F177" s="73"/>
      <c r="G177" s="591"/>
      <c r="H177" s="1412"/>
      <c r="I177" s="73"/>
      <c r="J177" s="73"/>
      <c r="K177" s="74"/>
      <c r="L177" s="74"/>
      <c r="M177" s="989"/>
      <c r="N177" s="74"/>
      <c r="O177" s="74"/>
      <c r="P177" s="74"/>
      <c r="Q177" s="74"/>
      <c r="R177" s="74"/>
      <c r="S177" s="1264"/>
      <c r="T177" s="1264"/>
      <c r="U177" s="1264"/>
      <c r="V177" s="1264"/>
      <c r="W177" s="1264"/>
      <c r="X177" s="73"/>
      <c r="Y177" s="73"/>
      <c r="Z177" s="73"/>
    </row>
    <row r="178" spans="1:26" ht="15.75" customHeight="1">
      <c r="A178" s="73"/>
      <c r="B178" s="73"/>
      <c r="C178" s="73"/>
      <c r="D178" s="73"/>
      <c r="E178" s="73"/>
      <c r="F178" s="73"/>
      <c r="G178" s="591"/>
      <c r="H178" s="1412"/>
      <c r="I178" s="73"/>
      <c r="J178" s="73"/>
      <c r="K178" s="74"/>
      <c r="L178" s="74"/>
      <c r="M178" s="989"/>
      <c r="N178" s="74"/>
      <c r="O178" s="74"/>
      <c r="P178" s="74"/>
      <c r="Q178" s="74"/>
      <c r="R178" s="74"/>
      <c r="S178" s="1264"/>
      <c r="T178" s="1264"/>
      <c r="U178" s="1264"/>
      <c r="V178" s="1264"/>
      <c r="W178" s="1264"/>
      <c r="X178" s="73"/>
      <c r="Y178" s="73"/>
      <c r="Z178" s="73"/>
    </row>
    <row r="179" spans="1:26" ht="15.75" customHeight="1">
      <c r="A179" s="73"/>
      <c r="B179" s="73"/>
      <c r="C179" s="73"/>
      <c r="D179" s="73"/>
      <c r="E179" s="73"/>
      <c r="F179" s="73"/>
      <c r="G179" s="591"/>
      <c r="H179" s="1412"/>
      <c r="I179" s="73"/>
      <c r="J179" s="73"/>
      <c r="K179" s="74"/>
      <c r="L179" s="74"/>
      <c r="M179" s="989"/>
      <c r="N179" s="74"/>
      <c r="O179" s="74"/>
      <c r="P179" s="74"/>
      <c r="Q179" s="74"/>
      <c r="R179" s="74"/>
      <c r="S179" s="1264"/>
      <c r="T179" s="1264"/>
      <c r="U179" s="1264"/>
      <c r="V179" s="1264"/>
      <c r="W179" s="1264"/>
      <c r="X179" s="73"/>
      <c r="Y179" s="73"/>
      <c r="Z179" s="73"/>
    </row>
    <row r="180" spans="1:26" ht="15.75" customHeight="1">
      <c r="A180" s="73"/>
      <c r="B180" s="73"/>
      <c r="C180" s="73"/>
      <c r="D180" s="73"/>
      <c r="E180" s="73"/>
      <c r="F180" s="73"/>
      <c r="G180" s="591"/>
      <c r="H180" s="1412"/>
      <c r="I180" s="73"/>
      <c r="J180" s="73"/>
      <c r="K180" s="74"/>
      <c r="L180" s="74"/>
      <c r="M180" s="989"/>
      <c r="N180" s="74"/>
      <c r="O180" s="74"/>
      <c r="P180" s="74"/>
      <c r="Q180" s="74"/>
      <c r="R180" s="74"/>
      <c r="S180" s="1264"/>
      <c r="T180" s="1264"/>
      <c r="U180" s="1264"/>
      <c r="V180" s="1264"/>
      <c r="W180" s="1264"/>
      <c r="X180" s="73"/>
      <c r="Y180" s="73"/>
      <c r="Z180" s="73"/>
    </row>
    <row r="181" spans="1:26" ht="15.75" customHeight="1">
      <c r="A181" s="73"/>
      <c r="B181" s="73"/>
      <c r="C181" s="73"/>
      <c r="D181" s="73"/>
      <c r="E181" s="73"/>
      <c r="F181" s="73"/>
      <c r="G181" s="591"/>
      <c r="H181" s="1412"/>
      <c r="I181" s="73"/>
      <c r="J181" s="73"/>
      <c r="K181" s="74"/>
      <c r="L181" s="74"/>
      <c r="M181" s="989"/>
      <c r="N181" s="74"/>
      <c r="O181" s="74"/>
      <c r="P181" s="74"/>
      <c r="Q181" s="74"/>
      <c r="R181" s="74"/>
      <c r="S181" s="1264"/>
      <c r="T181" s="1264"/>
      <c r="U181" s="1264"/>
      <c r="V181" s="1264"/>
      <c r="W181" s="1264"/>
      <c r="X181" s="73"/>
      <c r="Y181" s="73"/>
      <c r="Z181" s="73"/>
    </row>
    <row r="182" spans="1:26" ht="15.75" customHeight="1">
      <c r="A182" s="73"/>
      <c r="B182" s="73"/>
      <c r="C182" s="73"/>
      <c r="D182" s="73"/>
      <c r="E182" s="73"/>
      <c r="F182" s="73"/>
      <c r="G182" s="591"/>
      <c r="H182" s="1412"/>
      <c r="I182" s="73"/>
      <c r="J182" s="73"/>
      <c r="K182" s="74"/>
      <c r="L182" s="74"/>
      <c r="M182" s="989"/>
      <c r="N182" s="74"/>
      <c r="O182" s="74"/>
      <c r="P182" s="74"/>
      <c r="Q182" s="74"/>
      <c r="R182" s="74"/>
      <c r="S182" s="1264"/>
      <c r="T182" s="1264"/>
      <c r="U182" s="1264"/>
      <c r="V182" s="1264"/>
      <c r="W182" s="1264"/>
      <c r="X182" s="73"/>
      <c r="Y182" s="73"/>
      <c r="Z182" s="73"/>
    </row>
    <row r="183" spans="1:26" ht="15.75" customHeight="1">
      <c r="A183" s="73"/>
      <c r="B183" s="73"/>
      <c r="C183" s="73"/>
      <c r="D183" s="73"/>
      <c r="E183" s="73"/>
      <c r="F183" s="73"/>
      <c r="G183" s="591"/>
      <c r="H183" s="1412"/>
      <c r="I183" s="73"/>
      <c r="J183" s="73"/>
      <c r="K183" s="74"/>
      <c r="L183" s="74"/>
      <c r="M183" s="989"/>
      <c r="N183" s="74"/>
      <c r="O183" s="74"/>
      <c r="P183" s="74"/>
      <c r="Q183" s="74"/>
      <c r="R183" s="74"/>
      <c r="S183" s="1264"/>
      <c r="T183" s="1264"/>
      <c r="U183" s="1264"/>
      <c r="V183" s="1264"/>
      <c r="W183" s="1264"/>
      <c r="X183" s="73"/>
      <c r="Y183" s="73"/>
      <c r="Z183" s="73"/>
    </row>
    <row r="184" spans="1:26" ht="15.75" customHeight="1">
      <c r="A184" s="73"/>
      <c r="B184" s="73"/>
      <c r="C184" s="73"/>
      <c r="D184" s="73"/>
      <c r="E184" s="73"/>
      <c r="F184" s="73"/>
      <c r="G184" s="591"/>
      <c r="H184" s="1412"/>
      <c r="I184" s="73"/>
      <c r="J184" s="73"/>
      <c r="K184" s="74"/>
      <c r="L184" s="74"/>
      <c r="M184" s="989"/>
      <c r="N184" s="74"/>
      <c r="O184" s="74"/>
      <c r="P184" s="74"/>
      <c r="Q184" s="74"/>
      <c r="R184" s="74"/>
      <c r="S184" s="1264"/>
      <c r="T184" s="1264"/>
      <c r="U184" s="1264"/>
      <c r="V184" s="1264"/>
      <c r="W184" s="1264"/>
      <c r="X184" s="73"/>
      <c r="Y184" s="73"/>
      <c r="Z184" s="73"/>
    </row>
    <row r="185" spans="1:26" ht="15.75" customHeight="1">
      <c r="A185" s="73"/>
      <c r="B185" s="73"/>
      <c r="C185" s="73"/>
      <c r="D185" s="73"/>
      <c r="E185" s="73"/>
      <c r="F185" s="73"/>
      <c r="G185" s="591"/>
      <c r="H185" s="1412"/>
      <c r="I185" s="73"/>
      <c r="J185" s="73"/>
      <c r="K185" s="74"/>
      <c r="L185" s="74"/>
      <c r="M185" s="989"/>
      <c r="N185" s="74"/>
      <c r="O185" s="74"/>
      <c r="P185" s="74"/>
      <c r="Q185" s="74"/>
      <c r="R185" s="74"/>
      <c r="S185" s="1264"/>
      <c r="T185" s="1264"/>
      <c r="U185" s="1264"/>
      <c r="V185" s="1264"/>
      <c r="W185" s="1264"/>
      <c r="X185" s="73"/>
      <c r="Y185" s="73"/>
      <c r="Z185" s="73"/>
    </row>
    <row r="186" spans="1:26" ht="15.75" customHeight="1">
      <c r="A186" s="73"/>
      <c r="B186" s="73"/>
      <c r="C186" s="73"/>
      <c r="D186" s="73"/>
      <c r="E186" s="73"/>
      <c r="F186" s="73"/>
      <c r="G186" s="591"/>
      <c r="H186" s="1412"/>
      <c r="I186" s="73"/>
      <c r="J186" s="73"/>
      <c r="K186" s="74"/>
      <c r="L186" s="74"/>
      <c r="M186" s="989"/>
      <c r="N186" s="74"/>
      <c r="O186" s="74"/>
      <c r="P186" s="74"/>
      <c r="Q186" s="74"/>
      <c r="R186" s="74"/>
      <c r="S186" s="1264"/>
      <c r="T186" s="1264"/>
      <c r="U186" s="1264"/>
      <c r="V186" s="1264"/>
      <c r="W186" s="1264"/>
      <c r="X186" s="73"/>
      <c r="Y186" s="73"/>
      <c r="Z186" s="73"/>
    </row>
    <row r="187" spans="1:26" ht="15.75" customHeight="1">
      <c r="A187" s="73"/>
      <c r="B187" s="73"/>
      <c r="C187" s="73"/>
      <c r="D187" s="73"/>
      <c r="E187" s="73"/>
      <c r="F187" s="73"/>
      <c r="G187" s="591"/>
      <c r="H187" s="1412"/>
      <c r="I187" s="73"/>
      <c r="J187" s="73"/>
      <c r="K187" s="74"/>
      <c r="L187" s="74"/>
      <c r="M187" s="989"/>
      <c r="N187" s="74"/>
      <c r="O187" s="74"/>
      <c r="P187" s="74"/>
      <c r="Q187" s="74"/>
      <c r="R187" s="74"/>
      <c r="S187" s="1264"/>
      <c r="T187" s="1264"/>
      <c r="U187" s="1264"/>
      <c r="V187" s="1264"/>
      <c r="W187" s="1264"/>
      <c r="X187" s="73"/>
      <c r="Y187" s="73"/>
      <c r="Z187" s="73"/>
    </row>
    <row r="188" spans="1:26" ht="15.75" customHeight="1">
      <c r="A188" s="73"/>
      <c r="B188" s="73"/>
      <c r="C188" s="73"/>
      <c r="D188" s="73"/>
      <c r="E188" s="73"/>
      <c r="F188" s="73"/>
      <c r="G188" s="591"/>
      <c r="H188" s="1412"/>
      <c r="I188" s="73"/>
      <c r="J188" s="73"/>
      <c r="K188" s="74"/>
      <c r="L188" s="74"/>
      <c r="M188" s="989"/>
      <c r="N188" s="74"/>
      <c r="O188" s="74"/>
      <c r="P188" s="74"/>
      <c r="Q188" s="74"/>
      <c r="R188" s="74"/>
      <c r="S188" s="1264"/>
      <c r="T188" s="1264"/>
      <c r="U188" s="1264"/>
      <c r="V188" s="1264"/>
      <c r="W188" s="1264"/>
      <c r="X188" s="73"/>
      <c r="Y188" s="73"/>
      <c r="Z188" s="73"/>
    </row>
    <row r="189" spans="1:26" ht="15.75" customHeight="1">
      <c r="A189" s="73"/>
      <c r="B189" s="73"/>
      <c r="C189" s="73"/>
      <c r="D189" s="73"/>
      <c r="E189" s="73"/>
      <c r="F189" s="73"/>
      <c r="G189" s="591"/>
      <c r="H189" s="1412"/>
      <c r="I189" s="73"/>
      <c r="J189" s="73"/>
      <c r="K189" s="74"/>
      <c r="L189" s="74"/>
      <c r="M189" s="989"/>
      <c r="N189" s="74"/>
      <c r="O189" s="74"/>
      <c r="P189" s="74"/>
      <c r="Q189" s="74"/>
      <c r="R189" s="74"/>
      <c r="S189" s="1264"/>
      <c r="T189" s="1264"/>
      <c r="U189" s="1264"/>
      <c r="V189" s="1264"/>
      <c r="W189" s="1264"/>
      <c r="X189" s="73"/>
      <c r="Y189" s="73"/>
      <c r="Z189" s="73"/>
    </row>
    <row r="190" spans="1:26" ht="15.75" customHeight="1">
      <c r="A190" s="73"/>
      <c r="B190" s="73"/>
      <c r="C190" s="73"/>
      <c r="D190" s="73"/>
      <c r="E190" s="73"/>
      <c r="F190" s="73"/>
      <c r="G190" s="591"/>
      <c r="H190" s="1412"/>
      <c r="I190" s="73"/>
      <c r="J190" s="73"/>
      <c r="K190" s="74"/>
      <c r="L190" s="74"/>
      <c r="M190" s="989"/>
      <c r="N190" s="74"/>
      <c r="O190" s="74"/>
      <c r="P190" s="74"/>
      <c r="Q190" s="74"/>
      <c r="R190" s="74"/>
      <c r="S190" s="1264"/>
      <c r="T190" s="1264"/>
      <c r="U190" s="1264"/>
      <c r="V190" s="1264"/>
      <c r="W190" s="1264"/>
      <c r="X190" s="73"/>
      <c r="Y190" s="73"/>
      <c r="Z190" s="73"/>
    </row>
    <row r="191" spans="1:26" ht="15.75" customHeight="1">
      <c r="A191" s="73"/>
      <c r="B191" s="73"/>
      <c r="C191" s="73"/>
      <c r="D191" s="73"/>
      <c r="E191" s="73"/>
      <c r="F191" s="73"/>
      <c r="G191" s="591"/>
      <c r="H191" s="1412"/>
      <c r="I191" s="73"/>
      <c r="J191" s="73"/>
      <c r="K191" s="74"/>
      <c r="L191" s="74"/>
      <c r="M191" s="989"/>
      <c r="N191" s="74"/>
      <c r="O191" s="74"/>
      <c r="P191" s="74"/>
      <c r="Q191" s="74"/>
      <c r="R191" s="74"/>
      <c r="S191" s="1264"/>
      <c r="T191" s="1264"/>
      <c r="U191" s="1264"/>
      <c r="V191" s="1264"/>
      <c r="W191" s="1264"/>
      <c r="X191" s="73"/>
      <c r="Y191" s="73"/>
      <c r="Z191" s="73"/>
    </row>
    <row r="192" spans="1:26" ht="15.75" customHeight="1">
      <c r="A192" s="73"/>
      <c r="B192" s="73"/>
      <c r="C192" s="73"/>
      <c r="D192" s="73"/>
      <c r="E192" s="73"/>
      <c r="F192" s="73"/>
      <c r="G192" s="591"/>
      <c r="H192" s="1412"/>
      <c r="I192" s="73"/>
      <c r="J192" s="73"/>
      <c r="K192" s="74"/>
      <c r="L192" s="74"/>
      <c r="M192" s="989"/>
      <c r="N192" s="74"/>
      <c r="O192" s="74"/>
      <c r="P192" s="74"/>
      <c r="Q192" s="74"/>
      <c r="R192" s="74"/>
      <c r="S192" s="1264"/>
      <c r="T192" s="1264"/>
      <c r="U192" s="1264"/>
      <c r="V192" s="1264"/>
      <c r="W192" s="1264"/>
      <c r="X192" s="73"/>
      <c r="Y192" s="73"/>
      <c r="Z192" s="73"/>
    </row>
    <row r="193" spans="1:26" ht="15.75" customHeight="1">
      <c r="A193" s="73"/>
      <c r="B193" s="73"/>
      <c r="C193" s="73"/>
      <c r="D193" s="73"/>
      <c r="E193" s="73"/>
      <c r="F193" s="73"/>
      <c r="G193" s="591"/>
      <c r="H193" s="1412"/>
      <c r="I193" s="73"/>
      <c r="J193" s="73"/>
      <c r="K193" s="74"/>
      <c r="L193" s="74"/>
      <c r="M193" s="989"/>
      <c r="N193" s="74"/>
      <c r="O193" s="74"/>
      <c r="P193" s="74"/>
      <c r="Q193" s="74"/>
      <c r="R193" s="74"/>
      <c r="S193" s="1264"/>
      <c r="T193" s="1264"/>
      <c r="U193" s="1264"/>
      <c r="V193" s="1264"/>
      <c r="W193" s="1264"/>
      <c r="X193" s="73"/>
      <c r="Y193" s="73"/>
      <c r="Z193" s="73"/>
    </row>
    <row r="194" spans="1:26" ht="15.75" customHeight="1">
      <c r="A194" s="73"/>
      <c r="B194" s="73"/>
      <c r="C194" s="73"/>
      <c r="D194" s="73"/>
      <c r="E194" s="73"/>
      <c r="F194" s="73"/>
      <c r="G194" s="591"/>
      <c r="H194" s="1412"/>
      <c r="I194" s="73"/>
      <c r="J194" s="73"/>
      <c r="K194" s="74"/>
      <c r="L194" s="74"/>
      <c r="M194" s="989"/>
      <c r="N194" s="74"/>
      <c r="O194" s="74"/>
      <c r="P194" s="74"/>
      <c r="Q194" s="74"/>
      <c r="R194" s="74"/>
      <c r="S194" s="1264"/>
      <c r="T194" s="1264"/>
      <c r="U194" s="1264"/>
      <c r="V194" s="1264"/>
      <c r="W194" s="1264"/>
      <c r="X194" s="73"/>
      <c r="Y194" s="73"/>
      <c r="Z194" s="73"/>
    </row>
    <row r="195" spans="1:26" ht="15.75" customHeight="1">
      <c r="A195" s="73"/>
      <c r="B195" s="73"/>
      <c r="C195" s="73"/>
      <c r="D195" s="73"/>
      <c r="E195" s="73"/>
      <c r="F195" s="73"/>
      <c r="G195" s="591"/>
      <c r="H195" s="1412"/>
      <c r="I195" s="73"/>
      <c r="J195" s="73"/>
      <c r="K195" s="74"/>
      <c r="L195" s="74"/>
      <c r="M195" s="989"/>
      <c r="N195" s="74"/>
      <c r="O195" s="74"/>
      <c r="P195" s="74"/>
      <c r="Q195" s="74"/>
      <c r="R195" s="74"/>
      <c r="S195" s="1264"/>
      <c r="T195" s="1264"/>
      <c r="U195" s="1264"/>
      <c r="V195" s="1264"/>
      <c r="W195" s="1264"/>
      <c r="X195" s="73"/>
      <c r="Y195" s="73"/>
      <c r="Z195" s="73"/>
    </row>
    <row r="196" spans="1:26" ht="15.75" customHeight="1">
      <c r="A196" s="73"/>
      <c r="B196" s="73"/>
      <c r="C196" s="73"/>
      <c r="D196" s="73"/>
      <c r="E196" s="73"/>
      <c r="F196" s="73"/>
      <c r="G196" s="591"/>
      <c r="H196" s="1412"/>
      <c r="I196" s="73"/>
      <c r="J196" s="73"/>
      <c r="K196" s="74"/>
      <c r="L196" s="74"/>
      <c r="M196" s="989"/>
      <c r="N196" s="74"/>
      <c r="O196" s="74"/>
      <c r="P196" s="74"/>
      <c r="Q196" s="74"/>
      <c r="R196" s="74"/>
      <c r="S196" s="1264"/>
      <c r="T196" s="1264"/>
      <c r="U196" s="1264"/>
      <c r="V196" s="1264"/>
      <c r="W196" s="1264"/>
      <c r="X196" s="73"/>
      <c r="Y196" s="73"/>
      <c r="Z196" s="73"/>
    </row>
    <row r="197" spans="1:26" ht="15.75" customHeight="1">
      <c r="A197" s="73"/>
      <c r="B197" s="73"/>
      <c r="C197" s="73"/>
      <c r="D197" s="73"/>
      <c r="E197" s="73"/>
      <c r="F197" s="73"/>
      <c r="G197" s="591"/>
      <c r="H197" s="1412"/>
      <c r="I197" s="73"/>
      <c r="J197" s="73"/>
      <c r="K197" s="74"/>
      <c r="L197" s="74"/>
      <c r="M197" s="989"/>
      <c r="N197" s="74"/>
      <c r="O197" s="74"/>
      <c r="P197" s="74"/>
      <c r="Q197" s="74"/>
      <c r="R197" s="74"/>
      <c r="S197" s="1264"/>
      <c r="T197" s="1264"/>
      <c r="U197" s="1264"/>
      <c r="V197" s="1264"/>
      <c r="W197" s="1264"/>
      <c r="X197" s="73"/>
      <c r="Y197" s="73"/>
      <c r="Z197" s="73"/>
    </row>
    <row r="198" spans="1:26" ht="15.75" customHeight="1">
      <c r="A198" s="73"/>
      <c r="B198" s="73"/>
      <c r="C198" s="73"/>
      <c r="D198" s="73"/>
      <c r="E198" s="73"/>
      <c r="F198" s="73"/>
      <c r="G198" s="591"/>
      <c r="H198" s="1412"/>
      <c r="I198" s="73"/>
      <c r="J198" s="73"/>
      <c r="K198" s="74"/>
      <c r="L198" s="74"/>
      <c r="M198" s="989"/>
      <c r="N198" s="74"/>
      <c r="O198" s="74"/>
      <c r="P198" s="74"/>
      <c r="Q198" s="74"/>
      <c r="R198" s="74"/>
      <c r="S198" s="1264"/>
      <c r="T198" s="1264"/>
      <c r="U198" s="1264"/>
      <c r="V198" s="1264"/>
      <c r="W198" s="1264"/>
      <c r="X198" s="73"/>
      <c r="Y198" s="73"/>
      <c r="Z198" s="73"/>
    </row>
    <row r="199" spans="1:26" ht="15.75" customHeight="1">
      <c r="A199" s="73"/>
      <c r="B199" s="73"/>
      <c r="C199" s="73"/>
      <c r="D199" s="73"/>
      <c r="E199" s="73"/>
      <c r="F199" s="73"/>
      <c r="G199" s="591"/>
      <c r="H199" s="1412"/>
      <c r="I199" s="73"/>
      <c r="J199" s="73"/>
      <c r="K199" s="74"/>
      <c r="L199" s="74"/>
      <c r="M199" s="989"/>
      <c r="N199" s="74"/>
      <c r="O199" s="74"/>
      <c r="P199" s="74"/>
      <c r="Q199" s="74"/>
      <c r="R199" s="74"/>
      <c r="S199" s="1264"/>
      <c r="T199" s="1264"/>
      <c r="U199" s="1264"/>
      <c r="V199" s="1264"/>
      <c r="W199" s="1264"/>
      <c r="X199" s="73"/>
      <c r="Y199" s="73"/>
      <c r="Z199" s="73"/>
    </row>
    <row r="200" spans="1:26" ht="15.75" customHeight="1">
      <c r="A200" s="73"/>
      <c r="B200" s="73"/>
      <c r="C200" s="73"/>
      <c r="D200" s="73"/>
      <c r="E200" s="73"/>
      <c r="F200" s="73"/>
      <c r="G200" s="591"/>
      <c r="H200" s="1412"/>
      <c r="I200" s="73"/>
      <c r="J200" s="73"/>
      <c r="K200" s="74"/>
      <c r="L200" s="74"/>
      <c r="M200" s="989"/>
      <c r="N200" s="74"/>
      <c r="O200" s="74"/>
      <c r="P200" s="74"/>
      <c r="Q200" s="74"/>
      <c r="R200" s="74"/>
      <c r="S200" s="1264"/>
      <c r="T200" s="1264"/>
      <c r="U200" s="1264"/>
      <c r="V200" s="1264"/>
      <c r="W200" s="1264"/>
      <c r="X200" s="73"/>
      <c r="Y200" s="73"/>
      <c r="Z200" s="73"/>
    </row>
    <row r="201" spans="1:26" ht="15.75" customHeight="1">
      <c r="A201" s="73"/>
      <c r="B201" s="73"/>
      <c r="C201" s="73"/>
      <c r="D201" s="73"/>
      <c r="E201" s="73"/>
      <c r="F201" s="73"/>
      <c r="G201" s="591"/>
      <c r="H201" s="1412"/>
      <c r="I201" s="73"/>
      <c r="J201" s="73"/>
      <c r="K201" s="74"/>
      <c r="L201" s="74"/>
      <c r="M201" s="989"/>
      <c r="N201" s="74"/>
      <c r="O201" s="74"/>
      <c r="P201" s="74"/>
      <c r="Q201" s="74"/>
      <c r="R201" s="74"/>
      <c r="S201" s="1264"/>
      <c r="T201" s="1264"/>
      <c r="U201" s="1264"/>
      <c r="V201" s="1264"/>
      <c r="W201" s="1264"/>
      <c r="X201" s="73"/>
      <c r="Y201" s="73"/>
      <c r="Z201" s="73"/>
    </row>
    <row r="202" spans="1:26" ht="15.75" customHeight="1">
      <c r="A202" s="73"/>
      <c r="B202" s="73"/>
      <c r="C202" s="73"/>
      <c r="D202" s="73"/>
      <c r="E202" s="73"/>
      <c r="F202" s="73"/>
      <c r="G202" s="591"/>
      <c r="H202" s="1412"/>
      <c r="I202" s="73"/>
      <c r="J202" s="73"/>
      <c r="K202" s="74"/>
      <c r="L202" s="74"/>
      <c r="M202" s="989"/>
      <c r="N202" s="74"/>
      <c r="O202" s="74"/>
      <c r="P202" s="74"/>
      <c r="Q202" s="74"/>
      <c r="R202" s="74"/>
      <c r="S202" s="1264"/>
      <c r="T202" s="1264"/>
      <c r="U202" s="1264"/>
      <c r="V202" s="1264"/>
      <c r="W202" s="1264"/>
      <c r="X202" s="73"/>
      <c r="Y202" s="73"/>
      <c r="Z202" s="73"/>
    </row>
    <row r="203" spans="1:26" ht="15.75" customHeight="1">
      <c r="A203" s="73"/>
      <c r="B203" s="73"/>
      <c r="C203" s="73"/>
      <c r="D203" s="73"/>
      <c r="E203" s="73"/>
      <c r="F203" s="73"/>
      <c r="G203" s="591"/>
      <c r="H203" s="1412"/>
      <c r="I203" s="73"/>
      <c r="J203" s="73"/>
      <c r="K203" s="74"/>
      <c r="L203" s="74"/>
      <c r="M203" s="989"/>
      <c r="N203" s="74"/>
      <c r="O203" s="74"/>
      <c r="P203" s="74"/>
      <c r="Q203" s="74"/>
      <c r="R203" s="74"/>
      <c r="S203" s="1264"/>
      <c r="T203" s="1264"/>
      <c r="U203" s="1264"/>
      <c r="V203" s="1264"/>
      <c r="W203" s="1264"/>
      <c r="X203" s="73"/>
      <c r="Y203" s="73"/>
      <c r="Z203" s="73"/>
    </row>
    <row r="204" spans="1:26" ht="15.75" customHeight="1">
      <c r="A204" s="73"/>
      <c r="B204" s="73"/>
      <c r="C204" s="73"/>
      <c r="D204" s="73"/>
      <c r="E204" s="73"/>
      <c r="F204" s="73"/>
      <c r="G204" s="591"/>
      <c r="H204" s="1412"/>
      <c r="I204" s="73"/>
      <c r="J204" s="73"/>
      <c r="K204" s="74"/>
      <c r="L204" s="74"/>
      <c r="M204" s="989"/>
      <c r="N204" s="74"/>
      <c r="O204" s="74"/>
      <c r="P204" s="74"/>
      <c r="Q204" s="74"/>
      <c r="R204" s="74"/>
      <c r="S204" s="1264"/>
      <c r="T204" s="1264"/>
      <c r="U204" s="1264"/>
      <c r="V204" s="1264"/>
      <c r="W204" s="1264"/>
      <c r="X204" s="73"/>
      <c r="Y204" s="73"/>
      <c r="Z204" s="73"/>
    </row>
    <row r="205" spans="1:26" ht="15.75" customHeight="1">
      <c r="A205" s="73"/>
      <c r="B205" s="73"/>
      <c r="C205" s="73"/>
      <c r="D205" s="73"/>
      <c r="E205" s="73"/>
      <c r="F205" s="73"/>
      <c r="G205" s="591"/>
      <c r="H205" s="1412"/>
      <c r="I205" s="73"/>
      <c r="J205" s="73"/>
      <c r="K205" s="74"/>
      <c r="L205" s="74"/>
      <c r="M205" s="989"/>
      <c r="N205" s="74"/>
      <c r="O205" s="74"/>
      <c r="P205" s="74"/>
      <c r="Q205" s="74"/>
      <c r="R205" s="74"/>
      <c r="S205" s="1264"/>
      <c r="T205" s="1264"/>
      <c r="U205" s="1264"/>
      <c r="V205" s="1264"/>
      <c r="W205" s="1264"/>
      <c r="X205" s="73"/>
      <c r="Y205" s="73"/>
      <c r="Z205" s="73"/>
    </row>
    <row r="206" spans="1:26" ht="15.75" customHeight="1">
      <c r="A206" s="73"/>
      <c r="B206" s="73"/>
      <c r="C206" s="73"/>
      <c r="D206" s="73"/>
      <c r="E206" s="73"/>
      <c r="F206" s="73"/>
      <c r="G206" s="591"/>
      <c r="H206" s="1412"/>
      <c r="I206" s="73"/>
      <c r="J206" s="73"/>
      <c r="K206" s="74"/>
      <c r="L206" s="74"/>
      <c r="M206" s="989"/>
      <c r="N206" s="74"/>
      <c r="O206" s="74"/>
      <c r="P206" s="74"/>
      <c r="Q206" s="74"/>
      <c r="R206" s="74"/>
      <c r="S206" s="1264"/>
      <c r="T206" s="1264"/>
      <c r="U206" s="1264"/>
      <c r="V206" s="1264"/>
      <c r="W206" s="1264"/>
      <c r="X206" s="73"/>
      <c r="Y206" s="73"/>
      <c r="Z206" s="73"/>
    </row>
    <row r="207" spans="1:26" ht="15.75" customHeight="1">
      <c r="A207" s="73"/>
      <c r="B207" s="73"/>
      <c r="C207" s="73"/>
      <c r="D207" s="73"/>
      <c r="E207" s="73"/>
      <c r="F207" s="73"/>
      <c r="G207" s="591"/>
      <c r="H207" s="1412"/>
      <c r="I207" s="73"/>
      <c r="J207" s="73"/>
      <c r="K207" s="74"/>
      <c r="L207" s="74"/>
      <c r="M207" s="989"/>
      <c r="N207" s="74"/>
      <c r="O207" s="74"/>
      <c r="P207" s="74"/>
      <c r="Q207" s="74"/>
      <c r="R207" s="74"/>
      <c r="S207" s="1264"/>
      <c r="T207" s="1264"/>
      <c r="U207" s="1264"/>
      <c r="V207" s="1264"/>
      <c r="W207" s="1264"/>
      <c r="X207" s="73"/>
      <c r="Y207" s="73"/>
      <c r="Z207" s="73"/>
    </row>
    <row r="208" spans="1:26" ht="15.75" customHeight="1">
      <c r="A208" s="73"/>
      <c r="B208" s="73"/>
      <c r="C208" s="73"/>
      <c r="D208" s="73"/>
      <c r="E208" s="73"/>
      <c r="F208" s="73"/>
      <c r="G208" s="591"/>
      <c r="H208" s="1412"/>
      <c r="I208" s="73"/>
      <c r="J208" s="73"/>
      <c r="K208" s="74"/>
      <c r="L208" s="74"/>
      <c r="M208" s="989"/>
      <c r="N208" s="74"/>
      <c r="O208" s="74"/>
      <c r="P208" s="74"/>
      <c r="Q208" s="74"/>
      <c r="R208" s="74"/>
      <c r="S208" s="1264"/>
      <c r="T208" s="1264"/>
      <c r="U208" s="1264"/>
      <c r="V208" s="1264"/>
      <c r="W208" s="1264"/>
      <c r="X208" s="73"/>
      <c r="Y208" s="73"/>
      <c r="Z208" s="73"/>
    </row>
    <row r="209" spans="1:26" ht="15.75" customHeight="1">
      <c r="A209" s="73"/>
      <c r="B209" s="73"/>
      <c r="C209" s="73"/>
      <c r="D209" s="73"/>
      <c r="E209" s="73"/>
      <c r="F209" s="73"/>
      <c r="G209" s="591"/>
      <c r="H209" s="1412"/>
      <c r="I209" s="73"/>
      <c r="J209" s="73"/>
      <c r="K209" s="74"/>
      <c r="L209" s="74"/>
      <c r="M209" s="989"/>
      <c r="N209" s="74"/>
      <c r="O209" s="74"/>
      <c r="P209" s="74"/>
      <c r="Q209" s="74"/>
      <c r="R209" s="74"/>
      <c r="S209" s="1264"/>
      <c r="T209" s="1264"/>
      <c r="U209" s="1264"/>
      <c r="V209" s="1264"/>
      <c r="W209" s="1264"/>
      <c r="X209" s="73"/>
      <c r="Y209" s="73"/>
      <c r="Z209" s="73"/>
    </row>
    <row r="210" spans="1:26" ht="15.75" customHeight="1">
      <c r="A210" s="73"/>
      <c r="B210" s="73"/>
      <c r="C210" s="73"/>
      <c r="D210" s="73"/>
      <c r="E210" s="73"/>
      <c r="F210" s="73"/>
      <c r="G210" s="591"/>
      <c r="H210" s="1412"/>
      <c r="I210" s="73"/>
      <c r="J210" s="73"/>
      <c r="K210" s="74"/>
      <c r="L210" s="74"/>
      <c r="M210" s="989"/>
      <c r="N210" s="74"/>
      <c r="O210" s="74"/>
      <c r="P210" s="74"/>
      <c r="Q210" s="74"/>
      <c r="R210" s="74"/>
      <c r="S210" s="1264"/>
      <c r="T210" s="1264"/>
      <c r="U210" s="1264"/>
      <c r="V210" s="1264"/>
      <c r="W210" s="1264"/>
      <c r="X210" s="73"/>
      <c r="Y210" s="73"/>
      <c r="Z210" s="73"/>
    </row>
    <row r="211" spans="1:26" ht="15.75" customHeight="1">
      <c r="A211" s="73"/>
      <c r="B211" s="73"/>
      <c r="C211" s="73"/>
      <c r="D211" s="73"/>
      <c r="E211" s="73"/>
      <c r="F211" s="73"/>
      <c r="G211" s="591"/>
      <c r="H211" s="1412"/>
      <c r="I211" s="73"/>
      <c r="J211" s="73"/>
      <c r="K211" s="74"/>
      <c r="L211" s="74"/>
      <c r="M211" s="989"/>
      <c r="N211" s="74"/>
      <c r="O211" s="74"/>
      <c r="P211" s="74"/>
      <c r="Q211" s="74"/>
      <c r="R211" s="74"/>
      <c r="S211" s="1264"/>
      <c r="T211" s="1264"/>
      <c r="U211" s="1264"/>
      <c r="V211" s="1264"/>
      <c r="W211" s="1264"/>
      <c r="X211" s="73"/>
      <c r="Y211" s="73"/>
      <c r="Z211" s="73"/>
    </row>
    <row r="212" spans="1:26" ht="15.75" customHeight="1">
      <c r="A212" s="73"/>
      <c r="B212" s="73"/>
      <c r="C212" s="73"/>
      <c r="D212" s="73"/>
      <c r="E212" s="73"/>
      <c r="F212" s="73"/>
      <c r="G212" s="591"/>
      <c r="H212" s="1412"/>
      <c r="I212" s="73"/>
      <c r="J212" s="73"/>
      <c r="K212" s="74"/>
      <c r="L212" s="74"/>
      <c r="M212" s="989"/>
      <c r="N212" s="74"/>
      <c r="O212" s="74"/>
      <c r="P212" s="74"/>
      <c r="Q212" s="74"/>
      <c r="R212" s="74"/>
      <c r="S212" s="1264"/>
      <c r="T212" s="1264"/>
      <c r="U212" s="1264"/>
      <c r="V212" s="1264"/>
      <c r="W212" s="1264"/>
      <c r="X212" s="73"/>
      <c r="Y212" s="73"/>
      <c r="Z212" s="73"/>
    </row>
    <row r="213" spans="1:26" ht="15.75" customHeight="1">
      <c r="A213" s="73"/>
      <c r="B213" s="73"/>
      <c r="C213" s="73"/>
      <c r="D213" s="73"/>
      <c r="E213" s="73"/>
      <c r="F213" s="73"/>
      <c r="G213" s="591"/>
      <c r="H213" s="1412"/>
      <c r="I213" s="73"/>
      <c r="J213" s="73"/>
      <c r="K213" s="74"/>
      <c r="L213" s="74"/>
      <c r="M213" s="989"/>
      <c r="N213" s="74"/>
      <c r="O213" s="74"/>
      <c r="P213" s="74"/>
      <c r="Q213" s="74"/>
      <c r="R213" s="74"/>
      <c r="S213" s="1264"/>
      <c r="T213" s="1264"/>
      <c r="U213" s="1264"/>
      <c r="V213" s="1264"/>
      <c r="W213" s="1264"/>
      <c r="X213" s="73"/>
      <c r="Y213" s="73"/>
      <c r="Z213" s="73"/>
    </row>
    <row r="214" spans="1:26" ht="15.75" customHeight="1">
      <c r="A214" s="73"/>
      <c r="B214" s="73"/>
      <c r="C214" s="73"/>
      <c r="D214" s="73"/>
      <c r="E214" s="73"/>
      <c r="F214" s="73"/>
      <c r="G214" s="591"/>
      <c r="H214" s="1412"/>
      <c r="I214" s="73"/>
      <c r="J214" s="73"/>
      <c r="K214" s="74"/>
      <c r="L214" s="74"/>
      <c r="M214" s="989"/>
      <c r="N214" s="74"/>
      <c r="O214" s="74"/>
      <c r="P214" s="74"/>
      <c r="Q214" s="74"/>
      <c r="R214" s="74"/>
      <c r="S214" s="1264"/>
      <c r="T214" s="1264"/>
      <c r="U214" s="1264"/>
      <c r="V214" s="1264"/>
      <c r="W214" s="1264"/>
      <c r="X214" s="73"/>
      <c r="Y214" s="73"/>
      <c r="Z214" s="73"/>
    </row>
    <row r="215" spans="1:26" ht="15.75" customHeight="1">
      <c r="A215" s="73"/>
      <c r="B215" s="73"/>
      <c r="C215" s="73"/>
      <c r="D215" s="73"/>
      <c r="E215" s="73"/>
      <c r="F215" s="73"/>
      <c r="G215" s="591"/>
      <c r="H215" s="1412"/>
      <c r="I215" s="73"/>
      <c r="J215" s="73"/>
      <c r="K215" s="74"/>
      <c r="L215" s="74"/>
      <c r="M215" s="989"/>
      <c r="N215" s="74"/>
      <c r="O215" s="74"/>
      <c r="P215" s="74"/>
      <c r="Q215" s="74"/>
      <c r="R215" s="74"/>
      <c r="S215" s="1264"/>
      <c r="T215" s="1264"/>
      <c r="U215" s="1264"/>
      <c r="V215" s="1264"/>
      <c r="W215" s="1264"/>
      <c r="X215" s="73"/>
      <c r="Y215" s="73"/>
      <c r="Z215" s="73"/>
    </row>
    <row r="216" spans="1:26" ht="15.75" customHeight="1">
      <c r="A216" s="73"/>
      <c r="B216" s="73"/>
      <c r="C216" s="73"/>
      <c r="D216" s="73"/>
      <c r="E216" s="73"/>
      <c r="F216" s="73"/>
      <c r="G216" s="591"/>
      <c r="H216" s="1412"/>
      <c r="I216" s="73"/>
      <c r="J216" s="73"/>
      <c r="K216" s="74"/>
      <c r="L216" s="74"/>
      <c r="M216" s="989"/>
      <c r="N216" s="74"/>
      <c r="O216" s="74"/>
      <c r="P216" s="74"/>
      <c r="Q216" s="74"/>
      <c r="R216" s="74"/>
      <c r="S216" s="1264"/>
      <c r="T216" s="1264"/>
      <c r="U216" s="1264"/>
      <c r="V216" s="1264"/>
      <c r="W216" s="1264"/>
      <c r="X216" s="73"/>
      <c r="Y216" s="73"/>
      <c r="Z216" s="73"/>
    </row>
    <row r="217" spans="1:26" ht="15.75" customHeight="1">
      <c r="A217" s="73"/>
      <c r="B217" s="73"/>
      <c r="C217" s="73"/>
      <c r="D217" s="73"/>
      <c r="E217" s="73"/>
      <c r="F217" s="73"/>
      <c r="G217" s="591"/>
      <c r="H217" s="1412"/>
      <c r="I217" s="73"/>
      <c r="J217" s="73"/>
      <c r="K217" s="74"/>
      <c r="L217" s="74"/>
      <c r="M217" s="989"/>
      <c r="N217" s="74"/>
      <c r="O217" s="74"/>
      <c r="P217" s="74"/>
      <c r="Q217" s="74"/>
      <c r="R217" s="74"/>
      <c r="S217" s="1264"/>
      <c r="T217" s="1264"/>
      <c r="U217" s="1264"/>
      <c r="V217" s="1264"/>
      <c r="W217" s="1264"/>
      <c r="X217" s="73"/>
      <c r="Y217" s="73"/>
      <c r="Z217" s="73"/>
    </row>
    <row r="218" spans="1:26" ht="15.75" customHeight="1">
      <c r="A218" s="73"/>
      <c r="B218" s="73"/>
      <c r="C218" s="73"/>
      <c r="D218" s="73"/>
      <c r="E218" s="73"/>
      <c r="F218" s="73"/>
      <c r="G218" s="591"/>
      <c r="H218" s="1412"/>
      <c r="I218" s="73"/>
      <c r="J218" s="73"/>
      <c r="K218" s="74"/>
      <c r="L218" s="74"/>
      <c r="M218" s="989"/>
      <c r="N218" s="74"/>
      <c r="O218" s="74"/>
      <c r="P218" s="74"/>
      <c r="Q218" s="74"/>
      <c r="R218" s="74"/>
      <c r="S218" s="1264"/>
      <c r="T218" s="1264"/>
      <c r="U218" s="1264"/>
      <c r="V218" s="1264"/>
      <c r="W218" s="1264"/>
      <c r="X218" s="73"/>
      <c r="Y218" s="73"/>
      <c r="Z218" s="73"/>
    </row>
    <row r="219" spans="1:26" ht="15.75" customHeight="1">
      <c r="A219" s="73"/>
      <c r="B219" s="73"/>
      <c r="C219" s="73"/>
      <c r="D219" s="73"/>
      <c r="E219" s="73"/>
      <c r="F219" s="73"/>
      <c r="G219" s="591"/>
      <c r="H219" s="1412"/>
      <c r="I219" s="73"/>
      <c r="J219" s="73"/>
      <c r="K219" s="74"/>
      <c r="L219" s="74"/>
      <c r="M219" s="989"/>
      <c r="N219" s="74"/>
      <c r="O219" s="74"/>
      <c r="P219" s="74"/>
      <c r="Q219" s="74"/>
      <c r="R219" s="74"/>
      <c r="S219" s="1264"/>
      <c r="T219" s="1264"/>
      <c r="U219" s="1264"/>
      <c r="V219" s="1264"/>
      <c r="W219" s="1264"/>
      <c r="X219" s="73"/>
      <c r="Y219" s="73"/>
      <c r="Z219" s="73"/>
    </row>
    <row r="220" spans="1:26" ht="15.75" customHeight="1">
      <c r="A220" s="73"/>
      <c r="B220" s="73"/>
      <c r="C220" s="73"/>
      <c r="D220" s="73"/>
      <c r="E220" s="73"/>
      <c r="F220" s="73"/>
      <c r="G220" s="591"/>
      <c r="H220" s="1412"/>
      <c r="I220" s="73"/>
      <c r="J220" s="73"/>
      <c r="K220" s="74"/>
      <c r="L220" s="74"/>
      <c r="M220" s="989"/>
      <c r="N220" s="74"/>
      <c r="O220" s="74"/>
      <c r="P220" s="74"/>
      <c r="Q220" s="74"/>
      <c r="R220" s="74"/>
      <c r="S220" s="1264"/>
      <c r="T220" s="1264"/>
      <c r="U220" s="1264"/>
      <c r="V220" s="1264"/>
      <c r="W220" s="1264"/>
      <c r="X220" s="73"/>
      <c r="Y220" s="73"/>
      <c r="Z220" s="73"/>
    </row>
    <row r="221" spans="1:26" ht="15.75" customHeight="1">
      <c r="A221" s="73"/>
      <c r="B221" s="73"/>
      <c r="C221" s="73"/>
      <c r="D221" s="73"/>
      <c r="E221" s="73"/>
      <c r="F221" s="73"/>
      <c r="G221" s="591"/>
      <c r="H221" s="1412"/>
      <c r="I221" s="73"/>
      <c r="J221" s="73"/>
      <c r="K221" s="74"/>
      <c r="L221" s="74"/>
      <c r="M221" s="989"/>
      <c r="N221" s="74"/>
      <c r="O221" s="74"/>
      <c r="P221" s="74"/>
      <c r="Q221" s="74"/>
      <c r="R221" s="74"/>
      <c r="S221" s="1264"/>
      <c r="T221" s="1264"/>
      <c r="U221" s="1264"/>
      <c r="V221" s="1264"/>
      <c r="W221" s="1264"/>
      <c r="X221" s="73"/>
      <c r="Y221" s="73"/>
      <c r="Z221" s="73"/>
    </row>
    <row r="222" spans="1:26" ht="15.75" customHeight="1">
      <c r="A222" s="73"/>
      <c r="B222" s="73"/>
      <c r="C222" s="73"/>
      <c r="D222" s="73"/>
      <c r="E222" s="73"/>
      <c r="F222" s="73"/>
      <c r="G222" s="591"/>
      <c r="H222" s="1412"/>
      <c r="I222" s="73"/>
      <c r="J222" s="73"/>
      <c r="K222" s="74"/>
      <c r="L222" s="74"/>
      <c r="M222" s="989"/>
      <c r="N222" s="74"/>
      <c r="O222" s="74"/>
      <c r="P222" s="74"/>
      <c r="Q222" s="74"/>
      <c r="R222" s="74"/>
      <c r="S222" s="1264"/>
      <c r="T222" s="1264"/>
      <c r="U222" s="1264"/>
      <c r="V222" s="1264"/>
      <c r="W222" s="1264"/>
      <c r="X222" s="73"/>
      <c r="Y222" s="73"/>
      <c r="Z222" s="73"/>
    </row>
    <row r="223" spans="1:26" ht="15.75" customHeight="1">
      <c r="A223" s="73"/>
      <c r="B223" s="73"/>
      <c r="C223" s="73"/>
      <c r="D223" s="73"/>
      <c r="E223" s="73"/>
      <c r="F223" s="73"/>
      <c r="G223" s="591"/>
      <c r="H223" s="1412"/>
      <c r="I223" s="73"/>
      <c r="J223" s="73"/>
      <c r="K223" s="74"/>
      <c r="L223" s="74"/>
      <c r="M223" s="989"/>
      <c r="N223" s="74"/>
      <c r="O223" s="74"/>
      <c r="P223" s="74"/>
      <c r="Q223" s="74"/>
      <c r="R223" s="74"/>
      <c r="S223" s="1264"/>
      <c r="T223" s="1264"/>
      <c r="U223" s="1264"/>
      <c r="V223" s="1264"/>
      <c r="W223" s="1264"/>
      <c r="X223" s="73"/>
      <c r="Y223" s="73"/>
      <c r="Z223" s="73"/>
    </row>
    <row r="224" spans="1:26" ht="15.75" customHeight="1">
      <c r="A224" s="73"/>
      <c r="B224" s="73"/>
      <c r="C224" s="73"/>
      <c r="D224" s="73"/>
      <c r="E224" s="73"/>
      <c r="F224" s="73"/>
      <c r="G224" s="591"/>
      <c r="H224" s="1412"/>
      <c r="I224" s="73"/>
      <c r="J224" s="73"/>
      <c r="K224" s="74"/>
      <c r="L224" s="74"/>
      <c r="M224" s="989"/>
      <c r="N224" s="74"/>
      <c r="O224" s="74"/>
      <c r="P224" s="74"/>
      <c r="Q224" s="74"/>
      <c r="R224" s="74"/>
      <c r="S224" s="1264"/>
      <c r="T224" s="1264"/>
      <c r="U224" s="1264"/>
      <c r="V224" s="1264"/>
      <c r="W224" s="1264"/>
      <c r="X224" s="73"/>
      <c r="Y224" s="73"/>
      <c r="Z224" s="73"/>
    </row>
    <row r="225" spans="1:26" ht="15.75" customHeight="1">
      <c r="A225" s="73"/>
      <c r="B225" s="73"/>
      <c r="C225" s="73"/>
      <c r="D225" s="73"/>
      <c r="E225" s="73"/>
      <c r="F225" s="73"/>
      <c r="G225" s="591"/>
      <c r="H225" s="1412"/>
      <c r="I225" s="73"/>
      <c r="J225" s="73"/>
      <c r="K225" s="74"/>
      <c r="L225" s="74"/>
      <c r="M225" s="989"/>
      <c r="N225" s="74"/>
      <c r="O225" s="74"/>
      <c r="P225" s="74"/>
      <c r="Q225" s="74"/>
      <c r="R225" s="74"/>
      <c r="S225" s="1264"/>
      <c r="T225" s="1264"/>
      <c r="U225" s="1264"/>
      <c r="V225" s="1264"/>
      <c r="W225" s="1264"/>
      <c r="X225" s="73"/>
      <c r="Y225" s="73"/>
      <c r="Z225" s="73"/>
    </row>
    <row r="226" spans="1:26" ht="15.75" customHeight="1">
      <c r="A226" s="73"/>
      <c r="B226" s="73"/>
      <c r="C226" s="73"/>
      <c r="D226" s="73"/>
      <c r="E226" s="73"/>
      <c r="F226" s="73"/>
      <c r="G226" s="591"/>
      <c r="H226" s="1412"/>
      <c r="I226" s="73"/>
      <c r="J226" s="73"/>
      <c r="K226" s="74"/>
      <c r="L226" s="74"/>
      <c r="M226" s="989"/>
      <c r="N226" s="74"/>
      <c r="O226" s="74"/>
      <c r="P226" s="74"/>
      <c r="Q226" s="74"/>
      <c r="R226" s="74"/>
      <c r="S226" s="1264"/>
      <c r="T226" s="1264"/>
      <c r="U226" s="1264"/>
      <c r="V226" s="1264"/>
      <c r="W226" s="1264"/>
      <c r="X226" s="73"/>
      <c r="Y226" s="73"/>
      <c r="Z226" s="73"/>
    </row>
    <row r="227" spans="1:26" ht="15.75" customHeight="1">
      <c r="A227" s="73"/>
      <c r="B227" s="73"/>
      <c r="C227" s="73"/>
      <c r="D227" s="73"/>
      <c r="E227" s="73"/>
      <c r="F227" s="73"/>
      <c r="G227" s="591"/>
      <c r="H227" s="1412"/>
      <c r="I227" s="73"/>
      <c r="J227" s="73"/>
      <c r="K227" s="74"/>
      <c r="L227" s="74"/>
      <c r="M227" s="989"/>
      <c r="N227" s="74"/>
      <c r="O227" s="74"/>
      <c r="P227" s="74"/>
      <c r="Q227" s="74"/>
      <c r="R227" s="74"/>
      <c r="S227" s="1264"/>
      <c r="T227" s="1264"/>
      <c r="U227" s="1264"/>
      <c r="V227" s="1264"/>
      <c r="W227" s="1264"/>
      <c r="X227" s="73"/>
      <c r="Y227" s="73"/>
      <c r="Z227" s="73"/>
    </row>
    <row r="228" spans="1:26" ht="15.75" customHeight="1">
      <c r="A228" s="73"/>
      <c r="B228" s="73"/>
      <c r="C228" s="73"/>
      <c r="D228" s="73"/>
      <c r="E228" s="73"/>
      <c r="F228" s="73"/>
      <c r="G228" s="591"/>
      <c r="H228" s="1412"/>
      <c r="I228" s="73"/>
      <c r="J228" s="73"/>
      <c r="K228" s="74"/>
      <c r="L228" s="74"/>
      <c r="M228" s="989"/>
      <c r="N228" s="74"/>
      <c r="O228" s="74"/>
      <c r="P228" s="74"/>
      <c r="Q228" s="74"/>
      <c r="R228" s="74"/>
      <c r="S228" s="1264"/>
      <c r="T228" s="1264"/>
      <c r="U228" s="1264"/>
      <c r="V228" s="1264"/>
      <c r="W228" s="1264"/>
      <c r="X228" s="73"/>
      <c r="Y228" s="73"/>
      <c r="Z228" s="73"/>
    </row>
    <row r="229" spans="1:26" ht="15.75" customHeight="1">
      <c r="A229" s="73"/>
      <c r="B229" s="73"/>
      <c r="C229" s="73"/>
      <c r="D229" s="73"/>
      <c r="E229" s="73"/>
      <c r="F229" s="73"/>
      <c r="G229" s="591"/>
      <c r="H229" s="1412"/>
      <c r="I229" s="73"/>
      <c r="J229" s="73"/>
      <c r="K229" s="74"/>
      <c r="L229" s="74"/>
      <c r="M229" s="989"/>
      <c r="N229" s="74"/>
      <c r="O229" s="74"/>
      <c r="P229" s="74"/>
      <c r="Q229" s="74"/>
      <c r="R229" s="74"/>
      <c r="S229" s="1264"/>
      <c r="T229" s="1264"/>
      <c r="U229" s="1264"/>
      <c r="V229" s="1264"/>
      <c r="W229" s="1264"/>
      <c r="X229" s="73"/>
      <c r="Y229" s="73"/>
      <c r="Z229" s="73"/>
    </row>
    <row r="230" spans="1:26" ht="15.75" customHeight="1">
      <c r="A230" s="73"/>
      <c r="B230" s="73"/>
      <c r="C230" s="73"/>
      <c r="D230" s="73"/>
      <c r="E230" s="73"/>
      <c r="F230" s="73"/>
      <c r="G230" s="591"/>
      <c r="H230" s="1412"/>
      <c r="I230" s="73"/>
      <c r="J230" s="73"/>
      <c r="K230" s="74"/>
      <c r="L230" s="74"/>
      <c r="M230" s="989"/>
      <c r="N230" s="74"/>
      <c r="O230" s="74"/>
      <c r="P230" s="74"/>
      <c r="Q230" s="74"/>
      <c r="R230" s="74"/>
      <c r="S230" s="1264"/>
      <c r="T230" s="1264"/>
      <c r="U230" s="1264"/>
      <c r="V230" s="1264"/>
      <c r="W230" s="1264"/>
      <c r="X230" s="73"/>
      <c r="Y230" s="73"/>
      <c r="Z230" s="73"/>
    </row>
    <row r="231" spans="1:26" ht="15.75" customHeight="1">
      <c r="A231" s="73"/>
      <c r="B231" s="73"/>
      <c r="C231" s="73"/>
      <c r="D231" s="73"/>
      <c r="E231" s="73"/>
      <c r="F231" s="73"/>
      <c r="G231" s="591"/>
      <c r="H231" s="1412"/>
      <c r="I231" s="73"/>
      <c r="J231" s="73"/>
      <c r="K231" s="74"/>
      <c r="L231" s="74"/>
      <c r="M231" s="989"/>
      <c r="N231" s="74"/>
      <c r="O231" s="74"/>
      <c r="P231" s="74"/>
      <c r="Q231" s="74"/>
      <c r="R231" s="74"/>
      <c r="S231" s="1264"/>
      <c r="T231" s="1264"/>
      <c r="U231" s="1264"/>
      <c r="V231" s="1264"/>
      <c r="W231" s="1264"/>
      <c r="X231" s="73"/>
      <c r="Y231" s="73"/>
      <c r="Z231" s="73"/>
    </row>
    <row r="232" spans="1:26" ht="15.75" customHeight="1">
      <c r="A232" s="73"/>
      <c r="B232" s="73"/>
      <c r="C232" s="73"/>
      <c r="D232" s="73"/>
      <c r="E232" s="73"/>
      <c r="F232" s="73"/>
      <c r="G232" s="591"/>
      <c r="H232" s="1412"/>
      <c r="I232" s="73"/>
      <c r="J232" s="73"/>
      <c r="K232" s="74"/>
      <c r="L232" s="74"/>
      <c r="M232" s="989"/>
      <c r="N232" s="74"/>
      <c r="O232" s="74"/>
      <c r="P232" s="74"/>
      <c r="Q232" s="74"/>
      <c r="R232" s="74"/>
      <c r="S232" s="1264"/>
      <c r="T232" s="1264"/>
      <c r="U232" s="1264"/>
      <c r="V232" s="1264"/>
      <c r="W232" s="1264"/>
      <c r="X232" s="73"/>
      <c r="Y232" s="73"/>
      <c r="Z232" s="73"/>
    </row>
    <row r="233" spans="1:26" ht="15.75" customHeight="1">
      <c r="A233" s="73"/>
      <c r="B233" s="73"/>
      <c r="C233" s="73"/>
      <c r="D233" s="73"/>
      <c r="E233" s="73"/>
      <c r="F233" s="73"/>
      <c r="G233" s="591"/>
      <c r="H233" s="1412"/>
      <c r="I233" s="73"/>
      <c r="J233" s="73"/>
      <c r="K233" s="74"/>
      <c r="L233" s="74"/>
      <c r="M233" s="989"/>
      <c r="N233" s="74"/>
      <c r="O233" s="74"/>
      <c r="P233" s="74"/>
      <c r="Q233" s="74"/>
      <c r="R233" s="74"/>
      <c r="S233" s="1264"/>
      <c r="T233" s="1264"/>
      <c r="U233" s="1264"/>
      <c r="V233" s="1264"/>
      <c r="W233" s="1264"/>
      <c r="X233" s="73"/>
      <c r="Y233" s="73"/>
      <c r="Z233" s="73"/>
    </row>
    <row r="234" spans="1:26" ht="15.75" customHeight="1">
      <c r="A234" s="73"/>
      <c r="B234" s="73"/>
      <c r="C234" s="73"/>
      <c r="D234" s="73"/>
      <c r="E234" s="73"/>
      <c r="F234" s="73"/>
      <c r="G234" s="591"/>
      <c r="H234" s="1412"/>
      <c r="I234" s="73"/>
      <c r="J234" s="73"/>
      <c r="K234" s="74"/>
      <c r="L234" s="74"/>
      <c r="M234" s="989"/>
      <c r="N234" s="74"/>
      <c r="O234" s="74"/>
      <c r="P234" s="74"/>
      <c r="Q234" s="74"/>
      <c r="R234" s="74"/>
      <c r="S234" s="1264"/>
      <c r="T234" s="1264"/>
      <c r="U234" s="1264"/>
      <c r="V234" s="1264"/>
      <c r="W234" s="1264"/>
      <c r="X234" s="73"/>
      <c r="Y234" s="73"/>
      <c r="Z234" s="73"/>
    </row>
    <row r="235" spans="1:26" ht="15.75" customHeight="1">
      <c r="A235" s="73"/>
      <c r="B235" s="73"/>
      <c r="C235" s="73"/>
      <c r="D235" s="73"/>
      <c r="E235" s="73"/>
      <c r="F235" s="73"/>
      <c r="G235" s="591"/>
      <c r="H235" s="1412"/>
      <c r="I235" s="73"/>
      <c r="J235" s="73"/>
      <c r="K235" s="74"/>
      <c r="L235" s="74"/>
      <c r="M235" s="989"/>
      <c r="N235" s="74"/>
      <c r="O235" s="74"/>
      <c r="P235" s="74"/>
      <c r="Q235" s="74"/>
      <c r="R235" s="74"/>
      <c r="S235" s="1264"/>
      <c r="T235" s="1264"/>
      <c r="U235" s="1264"/>
      <c r="V235" s="1264"/>
      <c r="W235" s="1264"/>
      <c r="X235" s="73"/>
      <c r="Y235" s="73"/>
      <c r="Z235" s="73"/>
    </row>
    <row r="236" spans="1:26" ht="15.75" customHeight="1">
      <c r="A236" s="73"/>
      <c r="B236" s="73"/>
      <c r="C236" s="73"/>
      <c r="D236" s="73"/>
      <c r="E236" s="73"/>
      <c r="F236" s="73"/>
      <c r="G236" s="591"/>
      <c r="H236" s="1412"/>
      <c r="I236" s="73"/>
      <c r="J236" s="73"/>
      <c r="K236" s="74"/>
      <c r="L236" s="74"/>
      <c r="M236" s="989"/>
      <c r="N236" s="74"/>
      <c r="O236" s="74"/>
      <c r="P236" s="74"/>
      <c r="Q236" s="74"/>
      <c r="R236" s="74"/>
      <c r="S236" s="1264"/>
      <c r="T236" s="1264"/>
      <c r="U236" s="1264"/>
      <c r="V236" s="1264"/>
      <c r="W236" s="1264"/>
      <c r="X236" s="73"/>
      <c r="Y236" s="73"/>
      <c r="Z236" s="73"/>
    </row>
    <row r="237" spans="1:26" ht="15.75" customHeight="1">
      <c r="A237" s="73"/>
      <c r="B237" s="73"/>
      <c r="C237" s="73"/>
      <c r="D237" s="73"/>
      <c r="E237" s="73"/>
      <c r="F237" s="73"/>
      <c r="G237" s="591"/>
      <c r="H237" s="1412"/>
      <c r="I237" s="73"/>
      <c r="J237" s="73"/>
      <c r="K237" s="74"/>
      <c r="L237" s="74"/>
      <c r="M237" s="989"/>
      <c r="N237" s="74"/>
      <c r="O237" s="74"/>
      <c r="P237" s="74"/>
      <c r="Q237" s="74"/>
      <c r="R237" s="74"/>
      <c r="S237" s="1264"/>
      <c r="T237" s="1264"/>
      <c r="U237" s="1264"/>
      <c r="V237" s="1264"/>
      <c r="W237" s="1264"/>
      <c r="X237" s="73"/>
      <c r="Y237" s="73"/>
      <c r="Z237" s="73"/>
    </row>
    <row r="238" spans="1:26" ht="15.75" customHeight="1">
      <c r="A238" s="73"/>
      <c r="B238" s="73"/>
      <c r="C238" s="73"/>
      <c r="D238" s="73"/>
      <c r="E238" s="73"/>
      <c r="F238" s="73"/>
      <c r="G238" s="591"/>
      <c r="H238" s="1412"/>
      <c r="I238" s="73"/>
      <c r="J238" s="73"/>
      <c r="K238" s="74"/>
      <c r="L238" s="74"/>
      <c r="M238" s="989"/>
      <c r="N238" s="74"/>
      <c r="O238" s="74"/>
      <c r="P238" s="74"/>
      <c r="Q238" s="74"/>
      <c r="R238" s="74"/>
      <c r="S238" s="1264"/>
      <c r="T238" s="1264"/>
      <c r="U238" s="1264"/>
      <c r="V238" s="1264"/>
      <c r="W238" s="1264"/>
      <c r="X238" s="73"/>
      <c r="Y238" s="73"/>
      <c r="Z238" s="73"/>
    </row>
    <row r="239" spans="1:26" ht="15.75" customHeight="1">
      <c r="A239" s="73"/>
      <c r="B239" s="73"/>
      <c r="C239" s="73"/>
      <c r="D239" s="73"/>
      <c r="E239" s="73"/>
      <c r="F239" s="73"/>
      <c r="G239" s="591"/>
      <c r="H239" s="1412"/>
      <c r="I239" s="73"/>
      <c r="J239" s="73"/>
      <c r="K239" s="74"/>
      <c r="L239" s="74"/>
      <c r="M239" s="989"/>
      <c r="N239" s="74"/>
      <c r="O239" s="74"/>
      <c r="P239" s="74"/>
      <c r="Q239" s="74"/>
      <c r="R239" s="74"/>
      <c r="S239" s="1264"/>
      <c r="T239" s="1264"/>
      <c r="U239" s="1264"/>
      <c r="V239" s="1264"/>
      <c r="W239" s="1264"/>
      <c r="X239" s="73"/>
      <c r="Y239" s="73"/>
      <c r="Z239" s="73"/>
    </row>
    <row r="240" spans="1:26" ht="15.75" customHeight="1">
      <c r="A240" s="73"/>
      <c r="B240" s="73"/>
      <c r="C240" s="73"/>
      <c r="D240" s="73"/>
      <c r="E240" s="73"/>
      <c r="F240" s="73"/>
      <c r="G240" s="591"/>
      <c r="H240" s="1412"/>
      <c r="I240" s="73"/>
      <c r="J240" s="73"/>
      <c r="K240" s="74"/>
      <c r="L240" s="74"/>
      <c r="M240" s="989"/>
      <c r="N240" s="74"/>
      <c r="O240" s="74"/>
      <c r="P240" s="74"/>
      <c r="Q240" s="74"/>
      <c r="R240" s="74"/>
      <c r="S240" s="1264"/>
      <c r="T240" s="1264"/>
      <c r="U240" s="1264"/>
      <c r="V240" s="1264"/>
      <c r="W240" s="1264"/>
      <c r="X240" s="73"/>
      <c r="Y240" s="73"/>
      <c r="Z240" s="73"/>
    </row>
    <row r="241" spans="1:26" ht="15.75" customHeight="1">
      <c r="A241" s="73"/>
      <c r="B241" s="73"/>
      <c r="C241" s="73"/>
      <c r="D241" s="73"/>
      <c r="E241" s="73"/>
      <c r="F241" s="73"/>
      <c r="G241" s="591"/>
      <c r="H241" s="1412"/>
      <c r="I241" s="73"/>
      <c r="J241" s="73"/>
      <c r="K241" s="74"/>
      <c r="L241" s="74"/>
      <c r="M241" s="989"/>
      <c r="N241" s="74"/>
      <c r="O241" s="74"/>
      <c r="P241" s="74"/>
      <c r="Q241" s="74"/>
      <c r="R241" s="74"/>
      <c r="S241" s="1264"/>
      <c r="T241" s="1264"/>
      <c r="U241" s="1264"/>
      <c r="V241" s="1264"/>
      <c r="W241" s="1264"/>
      <c r="X241" s="73"/>
      <c r="Y241" s="73"/>
      <c r="Z241" s="73"/>
    </row>
    <row r="242" spans="1:26" ht="15.75" customHeight="1">
      <c r="A242" s="73"/>
      <c r="B242" s="73"/>
      <c r="C242" s="73"/>
      <c r="D242" s="73"/>
      <c r="E242" s="73"/>
      <c r="F242" s="73"/>
      <c r="G242" s="591"/>
      <c r="H242" s="1412"/>
      <c r="I242" s="73"/>
      <c r="J242" s="73"/>
      <c r="K242" s="74"/>
      <c r="L242" s="74"/>
      <c r="M242" s="989"/>
      <c r="N242" s="74"/>
      <c r="O242" s="74"/>
      <c r="P242" s="74"/>
      <c r="Q242" s="74"/>
      <c r="R242" s="74"/>
      <c r="S242" s="1264"/>
      <c r="T242" s="1264"/>
      <c r="U242" s="1264"/>
      <c r="V242" s="1264"/>
      <c r="W242" s="1264"/>
      <c r="X242" s="73"/>
      <c r="Y242" s="73"/>
      <c r="Z242" s="73"/>
    </row>
    <row r="243" spans="1:26" ht="15.75" customHeight="1">
      <c r="A243" s="73"/>
      <c r="B243" s="73"/>
      <c r="C243" s="73"/>
      <c r="D243" s="73"/>
      <c r="E243" s="73"/>
      <c r="F243" s="73"/>
      <c r="G243" s="591"/>
      <c r="H243" s="1412"/>
      <c r="I243" s="73"/>
      <c r="J243" s="73"/>
      <c r="K243" s="74"/>
      <c r="L243" s="74"/>
      <c r="M243" s="989"/>
      <c r="N243" s="74"/>
      <c r="O243" s="74"/>
      <c r="P243" s="74"/>
      <c r="Q243" s="74"/>
      <c r="R243" s="74"/>
      <c r="S243" s="1264"/>
      <c r="T243" s="1264"/>
      <c r="U243" s="1264"/>
      <c r="V243" s="1264"/>
      <c r="W243" s="1264"/>
      <c r="X243" s="73"/>
      <c r="Y243" s="73"/>
      <c r="Z243" s="73"/>
    </row>
    <row r="244" spans="1:26" ht="15.75" customHeight="1">
      <c r="A244" s="73"/>
      <c r="B244" s="73"/>
      <c r="C244" s="73"/>
      <c r="D244" s="73"/>
      <c r="E244" s="73"/>
      <c r="F244" s="73"/>
      <c r="G244" s="591"/>
      <c r="H244" s="1412"/>
      <c r="I244" s="73"/>
      <c r="J244" s="73"/>
      <c r="K244" s="74"/>
      <c r="L244" s="74"/>
      <c r="M244" s="989"/>
      <c r="N244" s="74"/>
      <c r="O244" s="74"/>
      <c r="P244" s="74"/>
      <c r="Q244" s="74"/>
      <c r="R244" s="74"/>
      <c r="S244" s="1264"/>
      <c r="T244" s="1264"/>
      <c r="U244" s="1264"/>
      <c r="V244" s="1264"/>
      <c r="W244" s="1264"/>
      <c r="X244" s="73"/>
      <c r="Y244" s="73"/>
      <c r="Z244" s="73"/>
    </row>
    <row r="245" spans="1:26" ht="15.75" customHeight="1">
      <c r="A245" s="73"/>
      <c r="B245" s="73"/>
      <c r="C245" s="73"/>
      <c r="D245" s="73"/>
      <c r="E245" s="73"/>
      <c r="F245" s="73"/>
      <c r="G245" s="591"/>
      <c r="H245" s="1412"/>
      <c r="I245" s="73"/>
      <c r="J245" s="73"/>
      <c r="K245" s="74"/>
      <c r="L245" s="74"/>
      <c r="M245" s="989"/>
      <c r="N245" s="74"/>
      <c r="O245" s="74"/>
      <c r="P245" s="74"/>
      <c r="Q245" s="74"/>
      <c r="R245" s="74"/>
      <c r="S245" s="1264"/>
      <c r="T245" s="1264"/>
      <c r="U245" s="1264"/>
      <c r="V245" s="1264"/>
      <c r="W245" s="1264"/>
      <c r="X245" s="73"/>
      <c r="Y245" s="73"/>
      <c r="Z245" s="73"/>
    </row>
    <row r="246" spans="1:26" ht="15.75" customHeight="1">
      <c r="A246" s="73"/>
      <c r="B246" s="73"/>
      <c r="C246" s="73"/>
      <c r="D246" s="73"/>
      <c r="E246" s="73"/>
      <c r="F246" s="73"/>
      <c r="G246" s="591"/>
      <c r="H246" s="1412"/>
      <c r="I246" s="73"/>
      <c r="J246" s="73"/>
      <c r="K246" s="74"/>
      <c r="L246" s="74"/>
      <c r="M246" s="989"/>
      <c r="N246" s="74"/>
      <c r="O246" s="74"/>
      <c r="P246" s="74"/>
      <c r="Q246" s="74"/>
      <c r="R246" s="74"/>
      <c r="S246" s="1264"/>
      <c r="T246" s="1264"/>
      <c r="U246" s="1264"/>
      <c r="V246" s="1264"/>
      <c r="W246" s="1264"/>
      <c r="X246" s="73"/>
      <c r="Y246" s="73"/>
      <c r="Z246" s="73"/>
    </row>
    <row r="247" spans="1:26" ht="15.75" customHeight="1">
      <c r="A247" s="73"/>
      <c r="B247" s="73"/>
      <c r="C247" s="73"/>
      <c r="D247" s="73"/>
      <c r="E247" s="73"/>
      <c r="F247" s="73"/>
      <c r="G247" s="591"/>
      <c r="H247" s="1412"/>
      <c r="I247" s="73"/>
      <c r="J247" s="73"/>
      <c r="K247" s="74"/>
      <c r="L247" s="74"/>
      <c r="M247" s="989"/>
      <c r="N247" s="74"/>
      <c r="O247" s="74"/>
      <c r="P247" s="74"/>
      <c r="Q247" s="74"/>
      <c r="R247" s="74"/>
      <c r="S247" s="1264"/>
      <c r="T247" s="1264"/>
      <c r="U247" s="1264"/>
      <c r="V247" s="1264"/>
      <c r="W247" s="1264"/>
      <c r="X247" s="73"/>
      <c r="Y247" s="73"/>
      <c r="Z247" s="73"/>
    </row>
    <row r="248" spans="1:26" ht="15.75" customHeight="1">
      <c r="A248" s="73"/>
      <c r="B248" s="73"/>
      <c r="C248" s="73"/>
      <c r="D248" s="73"/>
      <c r="E248" s="73"/>
      <c r="F248" s="73"/>
      <c r="G248" s="591"/>
      <c r="H248" s="1412"/>
      <c r="I248" s="73"/>
      <c r="J248" s="73"/>
      <c r="K248" s="74"/>
      <c r="L248" s="74"/>
      <c r="M248" s="989"/>
      <c r="N248" s="74"/>
      <c r="O248" s="74"/>
      <c r="P248" s="74"/>
      <c r="Q248" s="74"/>
      <c r="R248" s="74"/>
      <c r="S248" s="1264"/>
      <c r="T248" s="1264"/>
      <c r="U248" s="1264"/>
      <c r="V248" s="1264"/>
      <c r="W248" s="1264"/>
      <c r="X248" s="73"/>
      <c r="Y248" s="73"/>
      <c r="Z248" s="73"/>
    </row>
    <row r="249" spans="1:26" ht="15.75" customHeight="1">
      <c r="A249" s="73"/>
      <c r="B249" s="73"/>
      <c r="C249" s="73"/>
      <c r="D249" s="73"/>
      <c r="E249" s="73"/>
      <c r="F249" s="73"/>
      <c r="G249" s="591"/>
      <c r="H249" s="1412"/>
      <c r="I249" s="73"/>
      <c r="J249" s="73"/>
      <c r="K249" s="74"/>
      <c r="L249" s="74"/>
      <c r="M249" s="989"/>
      <c r="N249" s="74"/>
      <c r="O249" s="74"/>
      <c r="P249" s="74"/>
      <c r="Q249" s="74"/>
      <c r="R249" s="74"/>
      <c r="S249" s="1264"/>
      <c r="T249" s="1264"/>
      <c r="U249" s="1264"/>
      <c r="V249" s="1264"/>
      <c r="W249" s="1264"/>
      <c r="X249" s="73"/>
      <c r="Y249" s="73"/>
      <c r="Z249" s="73"/>
    </row>
    <row r="250" spans="1:26" ht="15.75" customHeight="1">
      <c r="A250" s="73"/>
      <c r="B250" s="73"/>
      <c r="C250" s="73"/>
      <c r="D250" s="73"/>
      <c r="E250" s="73"/>
      <c r="F250" s="73"/>
      <c r="G250" s="591"/>
      <c r="H250" s="1412"/>
      <c r="I250" s="73"/>
      <c r="J250" s="73"/>
      <c r="K250" s="74"/>
      <c r="L250" s="74"/>
      <c r="M250" s="989"/>
      <c r="N250" s="74"/>
      <c r="O250" s="74"/>
      <c r="P250" s="74"/>
      <c r="Q250" s="74"/>
      <c r="R250" s="74"/>
      <c r="S250" s="1264"/>
      <c r="T250" s="1264"/>
      <c r="U250" s="1264"/>
      <c r="V250" s="1264"/>
      <c r="W250" s="1264"/>
      <c r="X250" s="73"/>
      <c r="Y250" s="73"/>
      <c r="Z250" s="73"/>
    </row>
    <row r="251" spans="1:26" ht="15.75" customHeight="1">
      <c r="A251" s="73"/>
      <c r="B251" s="73"/>
      <c r="C251" s="73"/>
      <c r="D251" s="73"/>
      <c r="E251" s="73"/>
      <c r="F251" s="73"/>
      <c r="G251" s="591"/>
      <c r="H251" s="1412"/>
      <c r="I251" s="73"/>
      <c r="J251" s="73"/>
      <c r="K251" s="74"/>
      <c r="L251" s="74"/>
      <c r="M251" s="989"/>
      <c r="N251" s="74"/>
      <c r="O251" s="74"/>
      <c r="P251" s="74"/>
      <c r="Q251" s="74"/>
      <c r="R251" s="74"/>
      <c r="S251" s="1264"/>
      <c r="T251" s="1264"/>
      <c r="U251" s="1264"/>
      <c r="V251" s="1264"/>
      <c r="W251" s="1264"/>
      <c r="X251" s="73"/>
      <c r="Y251" s="73"/>
      <c r="Z251" s="73"/>
    </row>
    <row r="252" spans="1:26" ht="15.75" customHeight="1">
      <c r="A252" s="73"/>
      <c r="B252" s="73"/>
      <c r="C252" s="73"/>
      <c r="D252" s="73"/>
      <c r="E252" s="73"/>
      <c r="F252" s="73"/>
      <c r="G252" s="591"/>
      <c r="H252" s="1412"/>
      <c r="I252" s="73"/>
      <c r="J252" s="73"/>
      <c r="K252" s="74"/>
      <c r="L252" s="74"/>
      <c r="M252" s="989"/>
      <c r="N252" s="74"/>
      <c r="O252" s="74"/>
      <c r="P252" s="74"/>
      <c r="Q252" s="74"/>
      <c r="R252" s="74"/>
      <c r="S252" s="1264"/>
      <c r="T252" s="1264"/>
      <c r="U252" s="1264"/>
      <c r="V252" s="1264"/>
      <c r="W252" s="1264"/>
      <c r="X252" s="73"/>
      <c r="Y252" s="73"/>
      <c r="Z252" s="73"/>
    </row>
    <row r="253" spans="1:26" ht="15.75" customHeight="1">
      <c r="A253" s="73"/>
      <c r="B253" s="73"/>
      <c r="C253" s="73"/>
      <c r="D253" s="73"/>
      <c r="E253" s="73"/>
      <c r="F253" s="73"/>
      <c r="G253" s="591"/>
      <c r="H253" s="1412"/>
      <c r="I253" s="73"/>
      <c r="J253" s="73"/>
      <c r="K253" s="74"/>
      <c r="L253" s="74"/>
      <c r="M253" s="989"/>
      <c r="N253" s="74"/>
      <c r="O253" s="74"/>
      <c r="P253" s="74"/>
      <c r="Q253" s="74"/>
      <c r="R253" s="74"/>
      <c r="S253" s="1264"/>
      <c r="T253" s="1264"/>
      <c r="U253" s="1264"/>
      <c r="V253" s="1264"/>
      <c r="W253" s="1264"/>
      <c r="X253" s="73"/>
      <c r="Y253" s="73"/>
      <c r="Z253" s="73"/>
    </row>
    <row r="254" spans="1:26" ht="15.75" customHeight="1">
      <c r="A254" s="73"/>
      <c r="B254" s="73"/>
      <c r="C254" s="73"/>
      <c r="D254" s="73"/>
      <c r="E254" s="73"/>
      <c r="F254" s="73"/>
      <c r="G254" s="591"/>
      <c r="H254" s="1412"/>
      <c r="I254" s="73"/>
      <c r="J254" s="73"/>
      <c r="K254" s="74"/>
      <c r="L254" s="74"/>
      <c r="M254" s="989"/>
      <c r="N254" s="74"/>
      <c r="O254" s="74"/>
      <c r="P254" s="74"/>
      <c r="Q254" s="74"/>
      <c r="R254" s="74"/>
      <c r="S254" s="1264"/>
      <c r="T254" s="1264"/>
      <c r="U254" s="1264"/>
      <c r="V254" s="1264"/>
      <c r="W254" s="1264"/>
      <c r="X254" s="73"/>
      <c r="Y254" s="73"/>
      <c r="Z254" s="73"/>
    </row>
    <row r="255" spans="1:26" ht="15.75" customHeight="1">
      <c r="A255" s="73"/>
      <c r="B255" s="73"/>
      <c r="C255" s="73"/>
      <c r="D255" s="73"/>
      <c r="E255" s="73"/>
      <c r="F255" s="73"/>
      <c r="G255" s="591"/>
      <c r="H255" s="1412"/>
      <c r="I255" s="73"/>
      <c r="J255" s="73"/>
      <c r="K255" s="74"/>
      <c r="L255" s="74"/>
      <c r="M255" s="989"/>
      <c r="N255" s="74"/>
      <c r="O255" s="74"/>
      <c r="P255" s="74"/>
      <c r="Q255" s="74"/>
      <c r="R255" s="74"/>
      <c r="S255" s="1264"/>
      <c r="T255" s="1264"/>
      <c r="U255" s="1264"/>
      <c r="V255" s="1264"/>
      <c r="W255" s="1264"/>
      <c r="X255" s="73"/>
      <c r="Y255" s="73"/>
      <c r="Z255" s="73"/>
    </row>
    <row r="256" spans="1:26" ht="15.75" customHeight="1">
      <c r="A256" s="73"/>
      <c r="B256" s="73"/>
      <c r="C256" s="73"/>
      <c r="D256" s="73"/>
      <c r="E256" s="73"/>
      <c r="F256" s="73"/>
      <c r="G256" s="591"/>
      <c r="H256" s="1412"/>
      <c r="I256" s="73"/>
      <c r="J256" s="73"/>
      <c r="K256" s="74"/>
      <c r="L256" s="74"/>
      <c r="M256" s="989"/>
      <c r="N256" s="74"/>
      <c r="O256" s="74"/>
      <c r="P256" s="74"/>
      <c r="Q256" s="74"/>
      <c r="R256" s="74"/>
      <c r="S256" s="1264"/>
      <c r="T256" s="1264"/>
      <c r="U256" s="1264"/>
      <c r="V256" s="1264"/>
      <c r="W256" s="1264"/>
      <c r="X256" s="73"/>
      <c r="Y256" s="73"/>
      <c r="Z256" s="73"/>
    </row>
    <row r="257" spans="1:26" ht="15.75" customHeight="1">
      <c r="A257" s="73"/>
      <c r="B257" s="73"/>
      <c r="C257" s="73"/>
      <c r="D257" s="73"/>
      <c r="E257" s="73"/>
      <c r="F257" s="73"/>
      <c r="G257" s="591"/>
      <c r="H257" s="1412"/>
      <c r="I257" s="73"/>
      <c r="J257" s="73"/>
      <c r="K257" s="74"/>
      <c r="L257" s="74"/>
      <c r="M257" s="989"/>
      <c r="N257" s="74"/>
      <c r="O257" s="74"/>
      <c r="P257" s="74"/>
      <c r="Q257" s="74"/>
      <c r="R257" s="74"/>
      <c r="S257" s="1264"/>
      <c r="T257" s="1264"/>
      <c r="U257" s="1264"/>
      <c r="V257" s="1264"/>
      <c r="W257" s="1264"/>
      <c r="X257" s="73"/>
      <c r="Y257" s="73"/>
      <c r="Z257" s="73"/>
    </row>
    <row r="258" spans="1:26" ht="15.75" customHeight="1">
      <c r="A258" s="73"/>
      <c r="B258" s="73"/>
      <c r="C258" s="73"/>
      <c r="D258" s="73"/>
      <c r="E258" s="73"/>
      <c r="F258" s="73"/>
      <c r="G258" s="591"/>
      <c r="H258" s="1412"/>
      <c r="I258" s="73"/>
      <c r="J258" s="73"/>
      <c r="K258" s="74"/>
      <c r="L258" s="74"/>
      <c r="M258" s="989"/>
      <c r="N258" s="74"/>
      <c r="O258" s="74"/>
      <c r="P258" s="74"/>
      <c r="Q258" s="74"/>
      <c r="R258" s="74"/>
      <c r="S258" s="1264"/>
      <c r="T258" s="1264"/>
      <c r="U258" s="1264"/>
      <c r="V258" s="1264"/>
      <c r="W258" s="1264"/>
      <c r="X258" s="73"/>
      <c r="Y258" s="73"/>
      <c r="Z258" s="73"/>
    </row>
    <row r="259" spans="1:26" ht="15.75" customHeight="1">
      <c r="A259" s="73"/>
      <c r="B259" s="73"/>
      <c r="C259" s="73"/>
      <c r="D259" s="73"/>
      <c r="E259" s="73"/>
      <c r="F259" s="73"/>
      <c r="G259" s="591"/>
      <c r="H259" s="1412"/>
      <c r="I259" s="73"/>
      <c r="J259" s="73"/>
      <c r="K259" s="74"/>
      <c r="L259" s="74"/>
      <c r="M259" s="989"/>
      <c r="N259" s="74"/>
      <c r="O259" s="74"/>
      <c r="P259" s="74"/>
      <c r="Q259" s="74"/>
      <c r="R259" s="74"/>
      <c r="S259" s="1264"/>
      <c r="T259" s="1264"/>
      <c r="U259" s="1264"/>
      <c r="V259" s="1264"/>
      <c r="W259" s="1264"/>
      <c r="X259" s="73"/>
      <c r="Y259" s="73"/>
      <c r="Z259" s="73"/>
    </row>
    <row r="260" spans="1:26" ht="15.75" customHeight="1">
      <c r="A260" s="73"/>
      <c r="B260" s="73"/>
      <c r="C260" s="73"/>
      <c r="D260" s="73"/>
      <c r="E260" s="73"/>
      <c r="F260" s="73"/>
      <c r="G260" s="591"/>
      <c r="H260" s="1412"/>
      <c r="I260" s="73"/>
      <c r="J260" s="73"/>
      <c r="K260" s="74"/>
      <c r="L260" s="74"/>
      <c r="M260" s="989"/>
      <c r="N260" s="74"/>
      <c r="O260" s="74"/>
      <c r="P260" s="74"/>
      <c r="Q260" s="74"/>
      <c r="R260" s="74"/>
      <c r="S260" s="1264"/>
      <c r="T260" s="1264"/>
      <c r="U260" s="1264"/>
      <c r="V260" s="1264"/>
      <c r="W260" s="1264"/>
      <c r="X260" s="73"/>
      <c r="Y260" s="73"/>
      <c r="Z260" s="73"/>
    </row>
    <row r="261" spans="1:26" ht="15.75" customHeight="1">
      <c r="A261" s="73"/>
      <c r="B261" s="73"/>
      <c r="C261" s="73"/>
      <c r="D261" s="73"/>
      <c r="E261" s="73"/>
      <c r="F261" s="73"/>
      <c r="G261" s="591"/>
      <c r="H261" s="1412"/>
      <c r="I261" s="73"/>
      <c r="J261" s="73"/>
      <c r="K261" s="74"/>
      <c r="L261" s="74"/>
      <c r="M261" s="989"/>
      <c r="N261" s="74"/>
      <c r="O261" s="74"/>
      <c r="P261" s="74"/>
      <c r="Q261" s="74"/>
      <c r="R261" s="74"/>
      <c r="S261" s="1264"/>
      <c r="T261" s="1264"/>
      <c r="U261" s="1264"/>
      <c r="V261" s="1264"/>
      <c r="W261" s="1264"/>
      <c r="X261" s="73"/>
      <c r="Y261" s="73"/>
      <c r="Z261" s="73"/>
    </row>
    <row r="262" spans="1:26" ht="15.75" customHeight="1">
      <c r="A262" s="73"/>
      <c r="B262" s="73"/>
      <c r="C262" s="73"/>
      <c r="D262" s="73"/>
      <c r="E262" s="73"/>
      <c r="F262" s="73"/>
      <c r="G262" s="591"/>
      <c r="H262" s="1412"/>
      <c r="I262" s="73"/>
      <c r="J262" s="73"/>
      <c r="K262" s="74"/>
      <c r="L262" s="74"/>
      <c r="M262" s="989"/>
      <c r="N262" s="74"/>
      <c r="O262" s="74"/>
      <c r="P262" s="74"/>
      <c r="Q262" s="74"/>
      <c r="R262" s="74"/>
      <c r="S262" s="1264"/>
      <c r="T262" s="1264"/>
      <c r="U262" s="1264"/>
      <c r="V262" s="1264"/>
      <c r="W262" s="1264"/>
      <c r="X262" s="73"/>
      <c r="Y262" s="73"/>
      <c r="Z262" s="73"/>
    </row>
    <row r="263" spans="1:26" ht="15.75" customHeight="1">
      <c r="A263" s="73"/>
      <c r="B263" s="73"/>
      <c r="C263" s="73"/>
      <c r="D263" s="73"/>
      <c r="E263" s="73"/>
      <c r="F263" s="73"/>
      <c r="G263" s="591"/>
      <c r="H263" s="1412"/>
      <c r="I263" s="73"/>
      <c r="J263" s="73"/>
      <c r="K263" s="74"/>
      <c r="L263" s="74"/>
      <c r="M263" s="989"/>
      <c r="N263" s="74"/>
      <c r="O263" s="74"/>
      <c r="P263" s="74"/>
      <c r="Q263" s="74"/>
      <c r="R263" s="74"/>
      <c r="S263" s="1264"/>
      <c r="T263" s="1264"/>
      <c r="U263" s="1264"/>
      <c r="V263" s="1264"/>
      <c r="W263" s="1264"/>
      <c r="X263" s="73"/>
      <c r="Y263" s="73"/>
      <c r="Z263" s="73"/>
    </row>
    <row r="264" spans="1:26" ht="15.75" customHeight="1">
      <c r="A264" s="73"/>
      <c r="B264" s="73"/>
      <c r="C264" s="73"/>
      <c r="D264" s="73"/>
      <c r="E264" s="73"/>
      <c r="F264" s="73"/>
      <c r="G264" s="591"/>
      <c r="H264" s="1412"/>
      <c r="I264" s="73"/>
      <c r="J264" s="73"/>
      <c r="K264" s="74"/>
      <c r="L264" s="74"/>
      <c r="M264" s="989"/>
      <c r="N264" s="74"/>
      <c r="O264" s="74"/>
      <c r="P264" s="74"/>
      <c r="Q264" s="74"/>
      <c r="R264" s="74"/>
      <c r="S264" s="1264"/>
      <c r="T264" s="1264"/>
      <c r="U264" s="1264"/>
      <c r="V264" s="1264"/>
      <c r="W264" s="1264"/>
      <c r="X264" s="73"/>
      <c r="Y264" s="73"/>
      <c r="Z264" s="73"/>
    </row>
    <row r="265" spans="1:26" ht="15.75" customHeight="1">
      <c r="A265" s="73"/>
      <c r="B265" s="73"/>
      <c r="C265" s="73"/>
      <c r="D265" s="73"/>
      <c r="E265" s="73"/>
      <c r="F265" s="73"/>
      <c r="G265" s="591"/>
      <c r="H265" s="1412"/>
      <c r="I265" s="73"/>
      <c r="J265" s="73"/>
      <c r="K265" s="74"/>
      <c r="L265" s="74"/>
      <c r="M265" s="989"/>
      <c r="N265" s="74"/>
      <c r="O265" s="74"/>
      <c r="P265" s="74"/>
      <c r="Q265" s="74"/>
      <c r="R265" s="74"/>
      <c r="S265" s="1264"/>
      <c r="T265" s="1264"/>
      <c r="U265" s="1264"/>
      <c r="V265" s="1264"/>
      <c r="W265" s="1264"/>
      <c r="X265" s="73"/>
      <c r="Y265" s="73"/>
      <c r="Z265" s="73"/>
    </row>
    <row r="266" spans="1:26" ht="15.75" customHeight="1">
      <c r="A266" s="73"/>
      <c r="B266" s="73"/>
      <c r="C266" s="73"/>
      <c r="D266" s="73"/>
      <c r="E266" s="73"/>
      <c r="F266" s="73"/>
      <c r="G266" s="591"/>
      <c r="H266" s="1412"/>
      <c r="I266" s="73"/>
      <c r="J266" s="73"/>
      <c r="K266" s="74"/>
      <c r="L266" s="74"/>
      <c r="M266" s="989"/>
      <c r="N266" s="74"/>
      <c r="O266" s="74"/>
      <c r="P266" s="74"/>
      <c r="Q266" s="74"/>
      <c r="R266" s="74"/>
      <c r="S266" s="1264"/>
      <c r="T266" s="1264"/>
      <c r="U266" s="1264"/>
      <c r="V266" s="1264"/>
      <c r="W266" s="1264"/>
      <c r="X266" s="73"/>
      <c r="Y266" s="73"/>
      <c r="Z266" s="73"/>
    </row>
    <row r="267" spans="1:26" ht="15.75" customHeight="1">
      <c r="A267" s="73"/>
      <c r="B267" s="73"/>
      <c r="C267" s="73"/>
      <c r="D267" s="73"/>
      <c r="E267" s="73"/>
      <c r="F267" s="73"/>
      <c r="G267" s="591"/>
      <c r="H267" s="1412"/>
      <c r="I267" s="73"/>
      <c r="J267" s="73"/>
      <c r="K267" s="74"/>
      <c r="L267" s="74"/>
      <c r="M267" s="989"/>
      <c r="N267" s="74"/>
      <c r="O267" s="74"/>
      <c r="P267" s="74"/>
      <c r="Q267" s="74"/>
      <c r="R267" s="74"/>
      <c r="S267" s="1264"/>
      <c r="T267" s="1264"/>
      <c r="U267" s="1264"/>
      <c r="V267" s="1264"/>
      <c r="W267" s="1264"/>
      <c r="X267" s="73"/>
      <c r="Y267" s="73"/>
      <c r="Z267" s="73"/>
    </row>
    <row r="268" spans="1:26" ht="15.75" customHeight="1">
      <c r="A268" s="73"/>
      <c r="B268" s="73"/>
      <c r="C268" s="73"/>
      <c r="D268" s="73"/>
      <c r="E268" s="73"/>
      <c r="F268" s="73"/>
      <c r="G268" s="591"/>
      <c r="H268" s="1412"/>
      <c r="I268" s="73"/>
      <c r="J268" s="73"/>
      <c r="K268" s="74"/>
      <c r="L268" s="74"/>
      <c r="M268" s="989"/>
      <c r="N268" s="74"/>
      <c r="O268" s="74"/>
      <c r="P268" s="74"/>
      <c r="Q268" s="74"/>
      <c r="R268" s="74"/>
      <c r="S268" s="1264"/>
      <c r="T268" s="1264"/>
      <c r="U268" s="1264"/>
      <c r="V268" s="1264"/>
      <c r="W268" s="1264"/>
      <c r="X268" s="73"/>
      <c r="Y268" s="73"/>
      <c r="Z268" s="73"/>
    </row>
    <row r="269" spans="1:26" ht="15.75" customHeight="1">
      <c r="A269" s="73"/>
      <c r="B269" s="73"/>
      <c r="C269" s="73"/>
      <c r="D269" s="73"/>
      <c r="E269" s="73"/>
      <c r="F269" s="73"/>
      <c r="G269" s="591"/>
      <c r="H269" s="1412"/>
      <c r="I269" s="73"/>
      <c r="J269" s="73"/>
      <c r="K269" s="74"/>
      <c r="L269" s="74"/>
      <c r="M269" s="989"/>
      <c r="N269" s="74"/>
      <c r="O269" s="74"/>
      <c r="P269" s="74"/>
      <c r="Q269" s="74"/>
      <c r="R269" s="74"/>
      <c r="S269" s="1264"/>
      <c r="T269" s="1264"/>
      <c r="U269" s="1264"/>
      <c r="V269" s="1264"/>
      <c r="W269" s="1264"/>
      <c r="X269" s="73"/>
      <c r="Y269" s="73"/>
      <c r="Z269" s="73"/>
    </row>
    <row r="270" spans="1:26" ht="15.75" customHeight="1">
      <c r="A270" s="73"/>
      <c r="B270" s="73"/>
      <c r="C270" s="73"/>
      <c r="D270" s="73"/>
      <c r="E270" s="73"/>
      <c r="F270" s="73"/>
      <c r="G270" s="591"/>
      <c r="H270" s="1412"/>
      <c r="I270" s="73"/>
      <c r="J270" s="73"/>
      <c r="K270" s="74"/>
      <c r="L270" s="74"/>
      <c r="M270" s="989"/>
      <c r="N270" s="74"/>
      <c r="O270" s="74"/>
      <c r="P270" s="74"/>
      <c r="Q270" s="74"/>
      <c r="R270" s="74"/>
      <c r="S270" s="1264"/>
      <c r="T270" s="1264"/>
      <c r="U270" s="1264"/>
      <c r="V270" s="1264"/>
      <c r="W270" s="1264"/>
      <c r="X270" s="73"/>
      <c r="Y270" s="73"/>
      <c r="Z270" s="73"/>
    </row>
    <row r="271" spans="1:26" ht="15.75" customHeight="1">
      <c r="A271" s="73"/>
      <c r="B271" s="73"/>
      <c r="C271" s="73"/>
      <c r="D271" s="73"/>
      <c r="E271" s="73"/>
      <c r="F271" s="73"/>
      <c r="G271" s="591"/>
      <c r="H271" s="1412"/>
      <c r="I271" s="73"/>
      <c r="J271" s="73"/>
      <c r="K271" s="74"/>
      <c r="L271" s="74"/>
      <c r="M271" s="989"/>
      <c r="N271" s="74"/>
      <c r="O271" s="74"/>
      <c r="P271" s="74"/>
      <c r="Q271" s="74"/>
      <c r="R271" s="74"/>
      <c r="S271" s="1264"/>
      <c r="T271" s="1264"/>
      <c r="U271" s="1264"/>
      <c r="V271" s="1264"/>
      <c r="W271" s="1264"/>
      <c r="X271" s="73"/>
      <c r="Y271" s="73"/>
      <c r="Z271" s="73"/>
    </row>
    <row r="272" spans="1:26" ht="15.75" customHeight="1">
      <c r="A272" s="73"/>
      <c r="B272" s="73"/>
      <c r="C272" s="73"/>
      <c r="D272" s="73"/>
      <c r="E272" s="73"/>
      <c r="F272" s="73"/>
      <c r="G272" s="591"/>
      <c r="H272" s="1412"/>
      <c r="I272" s="73"/>
      <c r="J272" s="73"/>
      <c r="K272" s="74"/>
      <c r="L272" s="74"/>
      <c r="M272" s="989"/>
      <c r="N272" s="74"/>
      <c r="O272" s="74"/>
      <c r="P272" s="74"/>
      <c r="Q272" s="74"/>
      <c r="R272" s="74"/>
      <c r="S272" s="1264"/>
      <c r="T272" s="1264"/>
      <c r="U272" s="1264"/>
      <c r="V272" s="1264"/>
      <c r="W272" s="1264"/>
      <c r="X272" s="73"/>
      <c r="Y272" s="73"/>
      <c r="Z272" s="73"/>
    </row>
    <row r="273" spans="1:26" ht="15.75" customHeight="1">
      <c r="A273" s="73"/>
      <c r="B273" s="73"/>
      <c r="C273" s="73"/>
      <c r="D273" s="73"/>
      <c r="E273" s="73"/>
      <c r="F273" s="73"/>
      <c r="G273" s="591"/>
      <c r="H273" s="1412"/>
      <c r="I273" s="73"/>
      <c r="J273" s="73"/>
      <c r="K273" s="74"/>
      <c r="L273" s="74"/>
      <c r="M273" s="989"/>
      <c r="N273" s="74"/>
      <c r="O273" s="74"/>
      <c r="P273" s="74"/>
      <c r="Q273" s="74"/>
      <c r="R273" s="74"/>
      <c r="S273" s="1264"/>
      <c r="T273" s="1264"/>
      <c r="U273" s="1264"/>
      <c r="V273" s="1264"/>
      <c r="W273" s="1264"/>
      <c r="X273" s="73"/>
      <c r="Y273" s="73"/>
      <c r="Z273" s="73"/>
    </row>
    <row r="274" spans="1:26" ht="15.75" customHeight="1">
      <c r="A274" s="73"/>
      <c r="B274" s="73"/>
      <c r="C274" s="73"/>
      <c r="D274" s="73"/>
      <c r="E274" s="73"/>
      <c r="F274" s="73"/>
      <c r="G274" s="591"/>
      <c r="H274" s="1412"/>
      <c r="I274" s="73"/>
      <c r="J274" s="73"/>
      <c r="K274" s="74"/>
      <c r="L274" s="74"/>
      <c r="M274" s="989"/>
      <c r="N274" s="74"/>
      <c r="O274" s="74"/>
      <c r="P274" s="74"/>
      <c r="Q274" s="74"/>
      <c r="R274" s="74"/>
      <c r="S274" s="1264"/>
      <c r="T274" s="1264"/>
      <c r="U274" s="1264"/>
      <c r="V274" s="1264"/>
      <c r="W274" s="1264"/>
      <c r="X274" s="73"/>
      <c r="Y274" s="73"/>
      <c r="Z274" s="73"/>
    </row>
    <row r="275" spans="1:26" ht="15.75" customHeight="1">
      <c r="A275" s="73"/>
      <c r="B275" s="73"/>
      <c r="C275" s="73"/>
      <c r="D275" s="73"/>
      <c r="E275" s="73"/>
      <c r="F275" s="73"/>
      <c r="G275" s="591"/>
      <c r="H275" s="1412"/>
      <c r="I275" s="73"/>
      <c r="J275" s="73"/>
      <c r="K275" s="74"/>
      <c r="L275" s="74"/>
      <c r="M275" s="989"/>
      <c r="N275" s="74"/>
      <c r="O275" s="74"/>
      <c r="P275" s="74"/>
      <c r="Q275" s="74"/>
      <c r="R275" s="74"/>
      <c r="S275" s="1264"/>
      <c r="T275" s="1264"/>
      <c r="U275" s="1264"/>
      <c r="V275" s="1264"/>
      <c r="W275" s="1264"/>
      <c r="X275" s="73"/>
      <c r="Y275" s="73"/>
      <c r="Z275" s="73"/>
    </row>
    <row r="276" spans="1:26" ht="15.75" customHeight="1">
      <c r="A276" s="73"/>
      <c r="B276" s="73"/>
      <c r="C276" s="73"/>
      <c r="D276" s="73"/>
      <c r="E276" s="73"/>
      <c r="F276" s="73"/>
      <c r="G276" s="591"/>
      <c r="H276" s="1412"/>
      <c r="I276" s="73"/>
      <c r="J276" s="73"/>
      <c r="K276" s="74"/>
      <c r="L276" s="74"/>
      <c r="M276" s="989"/>
      <c r="N276" s="74"/>
      <c r="O276" s="74"/>
      <c r="P276" s="74"/>
      <c r="Q276" s="74"/>
      <c r="R276" s="74"/>
      <c r="S276" s="1264"/>
      <c r="T276" s="1264"/>
      <c r="U276" s="1264"/>
      <c r="V276" s="1264"/>
      <c r="W276" s="1264"/>
      <c r="X276" s="73"/>
      <c r="Y276" s="73"/>
      <c r="Z276" s="73"/>
    </row>
    <row r="277" spans="1:26" ht="15.75" customHeight="1">
      <c r="A277" s="73"/>
      <c r="B277" s="73"/>
      <c r="C277" s="73"/>
      <c r="D277" s="73"/>
      <c r="E277" s="73"/>
      <c r="F277" s="73"/>
      <c r="G277" s="591"/>
      <c r="H277" s="1412"/>
      <c r="I277" s="73"/>
      <c r="J277" s="73"/>
      <c r="K277" s="74"/>
      <c r="L277" s="74"/>
      <c r="M277" s="989"/>
      <c r="N277" s="74"/>
      <c r="O277" s="74"/>
      <c r="P277" s="74"/>
      <c r="Q277" s="74"/>
      <c r="R277" s="74"/>
      <c r="S277" s="1264"/>
      <c r="T277" s="1264"/>
      <c r="U277" s="1264"/>
      <c r="V277" s="1264"/>
      <c r="W277" s="1264"/>
      <c r="X277" s="73"/>
      <c r="Y277" s="73"/>
      <c r="Z277" s="73"/>
    </row>
    <row r="278" spans="1:26" ht="15.75" customHeight="1">
      <c r="A278" s="73"/>
      <c r="B278" s="73"/>
      <c r="C278" s="73"/>
      <c r="D278" s="73"/>
      <c r="E278" s="73"/>
      <c r="F278" s="73"/>
      <c r="G278" s="591"/>
      <c r="H278" s="1412"/>
      <c r="I278" s="73"/>
      <c r="J278" s="73"/>
      <c r="K278" s="74"/>
      <c r="L278" s="74"/>
      <c r="M278" s="989"/>
      <c r="N278" s="74"/>
      <c r="O278" s="74"/>
      <c r="P278" s="74"/>
      <c r="Q278" s="74"/>
      <c r="R278" s="74"/>
      <c r="S278" s="1264"/>
      <c r="T278" s="1264"/>
      <c r="U278" s="1264"/>
      <c r="V278" s="1264"/>
      <c r="W278" s="1264"/>
      <c r="X278" s="73"/>
      <c r="Y278" s="73"/>
      <c r="Z278" s="73"/>
    </row>
    <row r="279" spans="1:26" ht="15.75" customHeight="1">
      <c r="A279" s="73"/>
      <c r="B279" s="73"/>
      <c r="C279" s="73"/>
      <c r="D279" s="73"/>
      <c r="E279" s="73"/>
      <c r="F279" s="73"/>
      <c r="G279" s="591"/>
      <c r="H279" s="1412"/>
      <c r="I279" s="73"/>
      <c r="J279" s="73"/>
      <c r="K279" s="74"/>
      <c r="L279" s="74"/>
      <c r="M279" s="989"/>
      <c r="N279" s="74"/>
      <c r="O279" s="74"/>
      <c r="P279" s="74"/>
      <c r="Q279" s="74"/>
      <c r="R279" s="74"/>
      <c r="S279" s="1264"/>
      <c r="T279" s="1264"/>
      <c r="U279" s="1264"/>
      <c r="V279" s="1264"/>
      <c r="W279" s="1264"/>
      <c r="X279" s="73"/>
      <c r="Y279" s="73"/>
      <c r="Z279" s="73"/>
    </row>
    <row r="280" spans="1:26" ht="15.75" customHeight="1">
      <c r="A280" s="73"/>
      <c r="B280" s="73"/>
      <c r="C280" s="73"/>
      <c r="D280" s="73"/>
      <c r="E280" s="73"/>
      <c r="F280" s="73"/>
      <c r="G280" s="591"/>
      <c r="H280" s="1412"/>
      <c r="I280" s="73"/>
      <c r="J280" s="73"/>
      <c r="K280" s="74"/>
      <c r="L280" s="74"/>
      <c r="M280" s="989"/>
      <c r="N280" s="74"/>
      <c r="O280" s="74"/>
      <c r="P280" s="74"/>
      <c r="Q280" s="74"/>
      <c r="R280" s="74"/>
      <c r="S280" s="1264"/>
      <c r="T280" s="1264"/>
      <c r="U280" s="1264"/>
      <c r="V280" s="1264"/>
      <c r="W280" s="1264"/>
      <c r="X280" s="73"/>
      <c r="Y280" s="73"/>
      <c r="Z280" s="73"/>
    </row>
    <row r="281" spans="1:26" ht="15.75" customHeight="1">
      <c r="A281" s="73"/>
      <c r="B281" s="73"/>
      <c r="C281" s="73"/>
      <c r="D281" s="73"/>
      <c r="E281" s="73"/>
      <c r="F281" s="73"/>
      <c r="G281" s="591"/>
      <c r="H281" s="1412"/>
      <c r="I281" s="73"/>
      <c r="J281" s="73"/>
      <c r="K281" s="74"/>
      <c r="L281" s="74"/>
      <c r="M281" s="989"/>
      <c r="N281" s="74"/>
      <c r="O281" s="74"/>
      <c r="P281" s="74"/>
      <c r="Q281" s="74"/>
      <c r="R281" s="74"/>
      <c r="S281" s="1264"/>
      <c r="T281" s="1264"/>
      <c r="U281" s="1264"/>
      <c r="V281" s="1264"/>
      <c r="W281" s="1264"/>
      <c r="X281" s="73"/>
      <c r="Y281" s="73"/>
      <c r="Z281" s="73"/>
    </row>
    <row r="282" spans="1:26" ht="15.75" customHeight="1">
      <c r="A282" s="73"/>
      <c r="B282" s="73"/>
      <c r="C282" s="73"/>
      <c r="D282" s="73"/>
      <c r="E282" s="73"/>
      <c r="F282" s="73"/>
      <c r="G282" s="591"/>
      <c r="H282" s="1412"/>
      <c r="I282" s="73"/>
      <c r="J282" s="73"/>
      <c r="K282" s="74"/>
      <c r="L282" s="74"/>
      <c r="M282" s="989"/>
      <c r="N282" s="74"/>
      <c r="O282" s="74"/>
      <c r="P282" s="74"/>
      <c r="Q282" s="74"/>
      <c r="R282" s="74"/>
      <c r="S282" s="1264"/>
      <c r="T282" s="1264"/>
      <c r="U282" s="1264"/>
      <c r="V282" s="1264"/>
      <c r="W282" s="1264"/>
      <c r="X282" s="73"/>
      <c r="Y282" s="73"/>
      <c r="Z282" s="73"/>
    </row>
    <row r="283" spans="1:26" ht="15.75" customHeight="1">
      <c r="A283" s="73"/>
      <c r="B283" s="73"/>
      <c r="C283" s="73"/>
      <c r="D283" s="73"/>
      <c r="E283" s="73"/>
      <c r="F283" s="73"/>
      <c r="G283" s="591"/>
      <c r="H283" s="1412"/>
      <c r="I283" s="73"/>
      <c r="J283" s="73"/>
      <c r="K283" s="74"/>
      <c r="L283" s="74"/>
      <c r="M283" s="989"/>
      <c r="N283" s="74"/>
      <c r="O283" s="74"/>
      <c r="P283" s="74"/>
      <c r="Q283" s="74"/>
      <c r="R283" s="74"/>
      <c r="S283" s="1264"/>
      <c r="T283" s="1264"/>
      <c r="U283" s="1264"/>
      <c r="V283" s="1264"/>
      <c r="W283" s="1264"/>
      <c r="X283" s="73"/>
      <c r="Y283" s="73"/>
      <c r="Z283" s="73"/>
    </row>
    <row r="284" spans="1:26" ht="15.75" customHeight="1">
      <c r="A284" s="73"/>
      <c r="B284" s="73"/>
      <c r="C284" s="73"/>
      <c r="D284" s="73"/>
      <c r="E284" s="73"/>
      <c r="F284" s="73"/>
      <c r="G284" s="591"/>
      <c r="H284" s="1412"/>
      <c r="I284" s="73"/>
      <c r="J284" s="73"/>
      <c r="K284" s="74"/>
      <c r="L284" s="74"/>
      <c r="M284" s="989"/>
      <c r="N284" s="74"/>
      <c r="O284" s="74"/>
      <c r="P284" s="74"/>
      <c r="Q284" s="74"/>
      <c r="R284" s="74"/>
      <c r="S284" s="1264"/>
      <c r="T284" s="1264"/>
      <c r="U284" s="1264"/>
      <c r="V284" s="1264"/>
      <c r="W284" s="1264"/>
      <c r="X284" s="73"/>
      <c r="Y284" s="73"/>
      <c r="Z284" s="73"/>
    </row>
    <row r="285" spans="1:26" ht="15.75" customHeight="1">
      <c r="A285" s="73"/>
      <c r="B285" s="73"/>
      <c r="C285" s="73"/>
      <c r="D285" s="73"/>
      <c r="E285" s="73"/>
      <c r="F285" s="73"/>
      <c r="G285" s="591"/>
      <c r="H285" s="1412"/>
      <c r="I285" s="73"/>
      <c r="J285" s="73"/>
      <c r="K285" s="74"/>
      <c r="L285" s="74"/>
      <c r="M285" s="989"/>
      <c r="N285" s="74"/>
      <c r="O285" s="74"/>
      <c r="P285" s="74"/>
      <c r="Q285" s="74"/>
      <c r="R285" s="74"/>
      <c r="S285" s="1264"/>
      <c r="T285" s="1264"/>
      <c r="U285" s="1264"/>
      <c r="V285" s="1264"/>
      <c r="W285" s="1264"/>
      <c r="X285" s="73"/>
      <c r="Y285" s="73"/>
      <c r="Z285" s="73"/>
    </row>
    <row r="286" spans="1:26" ht="15.75" customHeight="1">
      <c r="A286" s="73"/>
      <c r="B286" s="73"/>
      <c r="C286" s="73"/>
      <c r="D286" s="73"/>
      <c r="E286" s="73"/>
      <c r="F286" s="73"/>
      <c r="G286" s="591"/>
      <c r="H286" s="1412"/>
      <c r="I286" s="73"/>
      <c r="J286" s="73"/>
      <c r="K286" s="74"/>
      <c r="L286" s="74"/>
      <c r="M286" s="989"/>
      <c r="N286" s="74"/>
      <c r="O286" s="74"/>
      <c r="P286" s="74"/>
      <c r="Q286" s="74"/>
      <c r="R286" s="74"/>
      <c r="S286" s="1264"/>
      <c r="T286" s="1264"/>
      <c r="U286" s="1264"/>
      <c r="V286" s="1264"/>
      <c r="W286" s="1264"/>
      <c r="X286" s="73"/>
      <c r="Y286" s="73"/>
      <c r="Z286" s="73"/>
    </row>
    <row r="287" spans="1:26" ht="15.75" customHeight="1">
      <c r="A287" s="73"/>
      <c r="B287" s="73"/>
      <c r="C287" s="73"/>
      <c r="D287" s="73"/>
      <c r="E287" s="73"/>
      <c r="F287" s="73"/>
      <c r="G287" s="591"/>
      <c r="H287" s="1412"/>
      <c r="I287" s="73"/>
      <c r="J287" s="73"/>
      <c r="K287" s="74"/>
      <c r="L287" s="74"/>
      <c r="M287" s="989"/>
      <c r="N287" s="74"/>
      <c r="O287" s="74"/>
      <c r="P287" s="74"/>
      <c r="Q287" s="74"/>
      <c r="R287" s="74"/>
      <c r="S287" s="1264"/>
      <c r="T287" s="1264"/>
      <c r="U287" s="1264"/>
      <c r="V287" s="1264"/>
      <c r="W287" s="1264"/>
      <c r="X287" s="73"/>
      <c r="Y287" s="73"/>
      <c r="Z287" s="73"/>
    </row>
    <row r="288" spans="1:26" ht="15.75" customHeight="1">
      <c r="A288" s="73"/>
      <c r="B288" s="73"/>
      <c r="C288" s="73"/>
      <c r="D288" s="73"/>
      <c r="E288" s="73"/>
      <c r="F288" s="73"/>
      <c r="G288" s="591"/>
      <c r="H288" s="1412"/>
      <c r="I288" s="73"/>
      <c r="J288" s="73"/>
      <c r="K288" s="74"/>
      <c r="L288" s="74"/>
      <c r="M288" s="989"/>
      <c r="N288" s="74"/>
      <c r="O288" s="74"/>
      <c r="P288" s="74"/>
      <c r="Q288" s="74"/>
      <c r="R288" s="74"/>
      <c r="S288" s="1264"/>
      <c r="T288" s="1264"/>
      <c r="U288" s="1264"/>
      <c r="V288" s="1264"/>
      <c r="W288" s="1264"/>
      <c r="X288" s="73"/>
      <c r="Y288" s="73"/>
      <c r="Z288" s="73"/>
    </row>
    <row r="289" spans="1:26" ht="15.75" customHeight="1">
      <c r="A289" s="73"/>
      <c r="B289" s="73"/>
      <c r="C289" s="73"/>
      <c r="D289" s="73"/>
      <c r="E289" s="73"/>
      <c r="F289" s="73"/>
      <c r="G289" s="591"/>
      <c r="H289" s="1412"/>
      <c r="I289" s="73"/>
      <c r="J289" s="73"/>
      <c r="K289" s="74"/>
      <c r="L289" s="74"/>
      <c r="M289" s="989"/>
      <c r="N289" s="74"/>
      <c r="O289" s="74"/>
      <c r="P289" s="74"/>
      <c r="Q289" s="74"/>
      <c r="R289" s="74"/>
      <c r="S289" s="1264"/>
      <c r="T289" s="1264"/>
      <c r="U289" s="1264"/>
      <c r="V289" s="1264"/>
      <c r="W289" s="1264"/>
      <c r="X289" s="73"/>
      <c r="Y289" s="73"/>
      <c r="Z289" s="73"/>
    </row>
    <row r="290" spans="1:26" ht="15.75" customHeight="1">
      <c r="A290" s="73"/>
      <c r="B290" s="73"/>
      <c r="C290" s="73"/>
      <c r="D290" s="73"/>
      <c r="E290" s="73"/>
      <c r="F290" s="73"/>
      <c r="G290" s="591"/>
      <c r="H290" s="1412"/>
      <c r="I290" s="73"/>
      <c r="J290" s="73"/>
      <c r="K290" s="74"/>
      <c r="L290" s="74"/>
      <c r="M290" s="989"/>
      <c r="N290" s="74"/>
      <c r="O290" s="74"/>
      <c r="P290" s="74"/>
      <c r="Q290" s="74"/>
      <c r="R290" s="74"/>
      <c r="S290" s="1264"/>
      <c r="T290" s="1264"/>
      <c r="U290" s="1264"/>
      <c r="V290" s="1264"/>
      <c r="W290" s="1264"/>
      <c r="X290" s="73"/>
      <c r="Y290" s="73"/>
      <c r="Z290" s="73"/>
    </row>
    <row r="291" spans="1:26" ht="15.75" customHeight="1">
      <c r="A291" s="73"/>
      <c r="B291" s="73"/>
      <c r="C291" s="73"/>
      <c r="D291" s="73"/>
      <c r="E291" s="73"/>
      <c r="F291" s="73"/>
      <c r="G291" s="591"/>
      <c r="H291" s="1412"/>
      <c r="I291" s="73"/>
      <c r="J291" s="73"/>
      <c r="K291" s="74"/>
      <c r="L291" s="74"/>
      <c r="M291" s="989"/>
      <c r="N291" s="74"/>
      <c r="O291" s="74"/>
      <c r="P291" s="74"/>
      <c r="Q291" s="74"/>
      <c r="R291" s="74"/>
      <c r="S291" s="1264"/>
      <c r="T291" s="1264"/>
      <c r="U291" s="1264"/>
      <c r="V291" s="1264"/>
      <c r="W291" s="1264"/>
      <c r="X291" s="73"/>
      <c r="Y291" s="73"/>
      <c r="Z291" s="73"/>
    </row>
    <row r="292" spans="1:26" ht="15.75" customHeight="1">
      <c r="A292" s="73"/>
      <c r="B292" s="73"/>
      <c r="C292" s="73"/>
      <c r="D292" s="73"/>
      <c r="E292" s="73"/>
      <c r="F292" s="73"/>
      <c r="G292" s="591"/>
      <c r="H292" s="1412"/>
      <c r="I292" s="73"/>
      <c r="J292" s="73"/>
      <c r="K292" s="74"/>
      <c r="L292" s="74"/>
      <c r="M292" s="989"/>
      <c r="N292" s="74"/>
      <c r="O292" s="74"/>
      <c r="P292" s="74"/>
      <c r="Q292" s="74"/>
      <c r="R292" s="74"/>
      <c r="S292" s="1264"/>
      <c r="T292" s="1264"/>
      <c r="U292" s="1264"/>
      <c r="V292" s="1264"/>
      <c r="W292" s="1264"/>
      <c r="X292" s="73"/>
      <c r="Y292" s="73"/>
      <c r="Z292" s="73"/>
    </row>
    <row r="293" spans="1:26" ht="15.75" customHeight="1">
      <c r="A293" s="73"/>
      <c r="B293" s="73"/>
      <c r="C293" s="73"/>
      <c r="D293" s="73"/>
      <c r="E293" s="73"/>
      <c r="F293" s="73"/>
      <c r="G293" s="591"/>
      <c r="H293" s="1412"/>
      <c r="I293" s="73"/>
      <c r="J293" s="73"/>
      <c r="K293" s="74"/>
      <c r="L293" s="74"/>
      <c r="M293" s="989"/>
      <c r="N293" s="74"/>
      <c r="O293" s="74"/>
      <c r="P293" s="74"/>
      <c r="Q293" s="74"/>
      <c r="R293" s="74"/>
      <c r="S293" s="1264"/>
      <c r="T293" s="1264"/>
      <c r="U293" s="1264"/>
      <c r="V293" s="1264"/>
      <c r="W293" s="1264"/>
      <c r="X293" s="73"/>
      <c r="Y293" s="73"/>
      <c r="Z293" s="73"/>
    </row>
    <row r="294" spans="1:26" ht="15.75" customHeight="1">
      <c r="A294" s="73"/>
      <c r="B294" s="73"/>
      <c r="C294" s="73"/>
      <c r="D294" s="73"/>
      <c r="E294" s="73"/>
      <c r="F294" s="73"/>
      <c r="G294" s="591"/>
      <c r="H294" s="1412"/>
      <c r="I294" s="73"/>
      <c r="J294" s="73"/>
      <c r="K294" s="74"/>
      <c r="L294" s="74"/>
      <c r="M294" s="989"/>
      <c r="N294" s="74"/>
      <c r="O294" s="74"/>
      <c r="P294" s="74"/>
      <c r="Q294" s="74"/>
      <c r="R294" s="74"/>
      <c r="S294" s="1264"/>
      <c r="T294" s="1264"/>
      <c r="U294" s="1264"/>
      <c r="V294" s="1264"/>
      <c r="W294" s="1264"/>
      <c r="X294" s="73"/>
      <c r="Y294" s="73"/>
      <c r="Z294" s="73"/>
    </row>
    <row r="295" spans="1:26" ht="15.75" customHeight="1">
      <c r="A295" s="73"/>
      <c r="B295" s="73"/>
      <c r="C295" s="73"/>
      <c r="D295" s="73"/>
      <c r="E295" s="73"/>
      <c r="F295" s="73"/>
      <c r="G295" s="591"/>
      <c r="H295" s="1412"/>
      <c r="I295" s="73"/>
      <c r="J295" s="73"/>
      <c r="K295" s="74"/>
      <c r="L295" s="74"/>
      <c r="M295" s="989"/>
      <c r="N295" s="74"/>
      <c r="O295" s="74"/>
      <c r="P295" s="74"/>
      <c r="Q295" s="74"/>
      <c r="R295" s="74"/>
      <c r="S295" s="1264"/>
      <c r="T295" s="1264"/>
      <c r="U295" s="1264"/>
      <c r="V295" s="1264"/>
      <c r="W295" s="1264"/>
      <c r="X295" s="73"/>
      <c r="Y295" s="73"/>
      <c r="Z295" s="73"/>
    </row>
    <row r="296" spans="1:26" ht="15.75" customHeight="1">
      <c r="A296" s="73"/>
      <c r="B296" s="73"/>
      <c r="C296" s="73"/>
      <c r="D296" s="73"/>
      <c r="E296" s="73"/>
      <c r="F296" s="73"/>
      <c r="G296" s="591"/>
      <c r="H296" s="1412"/>
      <c r="I296" s="73"/>
      <c r="J296" s="73"/>
      <c r="K296" s="74"/>
      <c r="L296" s="74"/>
      <c r="M296" s="989"/>
      <c r="N296" s="74"/>
      <c r="O296" s="74"/>
      <c r="P296" s="74"/>
      <c r="Q296" s="74"/>
      <c r="R296" s="74"/>
      <c r="S296" s="1264"/>
      <c r="T296" s="1264"/>
      <c r="U296" s="1264"/>
      <c r="V296" s="1264"/>
      <c r="W296" s="1264"/>
      <c r="X296" s="73"/>
      <c r="Y296" s="73"/>
      <c r="Z296" s="73"/>
    </row>
    <row r="297" spans="1:26" ht="15.75" customHeight="1">
      <c r="A297" s="73"/>
      <c r="B297" s="73"/>
      <c r="C297" s="73"/>
      <c r="D297" s="73"/>
      <c r="E297" s="73"/>
      <c r="F297" s="73"/>
      <c r="G297" s="591"/>
      <c r="H297" s="1412"/>
      <c r="I297" s="73"/>
      <c r="J297" s="73"/>
      <c r="K297" s="74"/>
      <c r="L297" s="74"/>
      <c r="M297" s="989"/>
      <c r="N297" s="74"/>
      <c r="O297" s="74"/>
      <c r="P297" s="74"/>
      <c r="Q297" s="74"/>
      <c r="R297" s="74"/>
      <c r="S297" s="1264"/>
      <c r="T297" s="1264"/>
      <c r="U297" s="1264"/>
      <c r="V297" s="1264"/>
      <c r="W297" s="1264"/>
      <c r="X297" s="73"/>
      <c r="Y297" s="73"/>
      <c r="Z297" s="73"/>
    </row>
    <row r="298" spans="1:26" ht="15.75" customHeight="1">
      <c r="A298" s="73"/>
      <c r="B298" s="73"/>
      <c r="C298" s="73"/>
      <c r="D298" s="73"/>
      <c r="E298" s="73"/>
      <c r="F298" s="73"/>
      <c r="G298" s="591"/>
      <c r="H298" s="1412"/>
      <c r="I298" s="73"/>
      <c r="J298" s="73"/>
      <c r="K298" s="74"/>
      <c r="L298" s="74"/>
      <c r="M298" s="989"/>
      <c r="N298" s="74"/>
      <c r="O298" s="74"/>
      <c r="P298" s="74"/>
      <c r="Q298" s="74"/>
      <c r="R298" s="74"/>
      <c r="S298" s="1264"/>
      <c r="T298" s="1264"/>
      <c r="U298" s="1264"/>
      <c r="V298" s="1264"/>
      <c r="W298" s="1264"/>
      <c r="X298" s="73"/>
      <c r="Y298" s="73"/>
      <c r="Z298" s="73"/>
    </row>
    <row r="299" spans="1:26" ht="15.75" customHeight="1">
      <c r="A299" s="73"/>
      <c r="B299" s="73"/>
      <c r="C299" s="73"/>
      <c r="D299" s="73"/>
      <c r="E299" s="73"/>
      <c r="F299" s="73"/>
      <c r="G299" s="591"/>
      <c r="H299" s="1412"/>
      <c r="I299" s="73"/>
      <c r="J299" s="73"/>
      <c r="K299" s="74"/>
      <c r="L299" s="74"/>
      <c r="M299" s="989"/>
      <c r="N299" s="74"/>
      <c r="O299" s="74"/>
      <c r="P299" s="74"/>
      <c r="Q299" s="74"/>
      <c r="R299" s="74"/>
      <c r="S299" s="1264"/>
      <c r="T299" s="1264"/>
      <c r="U299" s="1264"/>
      <c r="V299" s="1264"/>
      <c r="W299" s="1264"/>
      <c r="X299" s="73"/>
      <c r="Y299" s="73"/>
      <c r="Z299" s="73"/>
    </row>
    <row r="300" spans="1:26" ht="15.75" customHeight="1">
      <c r="A300" s="73"/>
      <c r="B300" s="73"/>
      <c r="C300" s="73"/>
      <c r="D300" s="73"/>
      <c r="E300" s="73"/>
      <c r="F300" s="73"/>
      <c r="G300" s="591"/>
      <c r="H300" s="1412"/>
      <c r="I300" s="73"/>
      <c r="J300" s="73"/>
      <c r="K300" s="74"/>
      <c r="L300" s="74"/>
      <c r="M300" s="989"/>
      <c r="N300" s="74"/>
      <c r="O300" s="74"/>
      <c r="P300" s="74"/>
      <c r="Q300" s="74"/>
      <c r="R300" s="74"/>
      <c r="S300" s="1264"/>
      <c r="T300" s="1264"/>
      <c r="U300" s="1264"/>
      <c r="V300" s="1264"/>
      <c r="W300" s="1264"/>
      <c r="X300" s="73"/>
      <c r="Y300" s="73"/>
      <c r="Z300" s="73"/>
    </row>
    <row r="301" spans="1:26" ht="15.75" customHeight="1">
      <c r="A301" s="73"/>
      <c r="B301" s="73"/>
      <c r="C301" s="73"/>
      <c r="D301" s="73"/>
      <c r="E301" s="73"/>
      <c r="F301" s="73"/>
      <c r="G301" s="591"/>
      <c r="H301" s="1412"/>
      <c r="I301" s="73"/>
      <c r="J301" s="73"/>
      <c r="K301" s="74"/>
      <c r="L301" s="74"/>
      <c r="M301" s="989"/>
      <c r="N301" s="74"/>
      <c r="O301" s="74"/>
      <c r="P301" s="74"/>
      <c r="Q301" s="74"/>
      <c r="R301" s="74"/>
      <c r="S301" s="1264"/>
      <c r="T301" s="1264"/>
      <c r="U301" s="1264"/>
      <c r="V301" s="1264"/>
      <c r="W301" s="1264"/>
      <c r="X301" s="73"/>
      <c r="Y301" s="73"/>
      <c r="Z301" s="73"/>
    </row>
    <row r="302" spans="1:26" ht="15.75" customHeight="1">
      <c r="A302" s="73"/>
      <c r="B302" s="73"/>
      <c r="C302" s="73"/>
      <c r="D302" s="73"/>
      <c r="E302" s="73"/>
      <c r="F302" s="73"/>
      <c r="G302" s="591"/>
      <c r="H302" s="1412"/>
      <c r="I302" s="73"/>
      <c r="J302" s="73"/>
      <c r="K302" s="74"/>
      <c r="L302" s="74"/>
      <c r="M302" s="989"/>
      <c r="N302" s="74"/>
      <c r="O302" s="74"/>
      <c r="P302" s="74"/>
      <c r="Q302" s="74"/>
      <c r="R302" s="74"/>
      <c r="S302" s="1264"/>
      <c r="T302" s="1264"/>
      <c r="U302" s="1264"/>
      <c r="V302" s="1264"/>
      <c r="W302" s="1264"/>
      <c r="X302" s="73"/>
      <c r="Y302" s="73"/>
      <c r="Z302" s="73"/>
    </row>
    <row r="303" spans="1:26" ht="15.75" customHeight="1">
      <c r="A303" s="73"/>
      <c r="B303" s="73"/>
      <c r="C303" s="73"/>
      <c r="D303" s="73"/>
      <c r="E303" s="73"/>
      <c r="F303" s="73"/>
      <c r="G303" s="591"/>
      <c r="H303" s="1412"/>
      <c r="I303" s="73"/>
      <c r="J303" s="73"/>
      <c r="K303" s="74"/>
      <c r="L303" s="74"/>
      <c r="M303" s="989"/>
      <c r="N303" s="74"/>
      <c r="O303" s="74"/>
      <c r="P303" s="74"/>
      <c r="Q303" s="74"/>
      <c r="R303" s="74"/>
      <c r="S303" s="1264"/>
      <c r="T303" s="1264"/>
      <c r="U303" s="1264"/>
      <c r="V303" s="1264"/>
      <c r="W303" s="1264"/>
      <c r="X303" s="73"/>
      <c r="Y303" s="73"/>
      <c r="Z303" s="73"/>
    </row>
    <row r="304" spans="1:26" ht="15.75" customHeight="1">
      <c r="A304" s="73"/>
      <c r="B304" s="73"/>
      <c r="C304" s="73"/>
      <c r="D304" s="73"/>
      <c r="E304" s="73"/>
      <c r="F304" s="73"/>
      <c r="G304" s="591"/>
      <c r="H304" s="1412"/>
      <c r="I304" s="73"/>
      <c r="J304" s="73"/>
      <c r="K304" s="74"/>
      <c r="L304" s="74"/>
      <c r="M304" s="989"/>
      <c r="N304" s="74"/>
      <c r="O304" s="74"/>
      <c r="P304" s="74"/>
      <c r="Q304" s="74"/>
      <c r="R304" s="74"/>
      <c r="S304" s="1264"/>
      <c r="T304" s="1264"/>
      <c r="U304" s="1264"/>
      <c r="V304" s="1264"/>
      <c r="W304" s="1264"/>
      <c r="X304" s="73"/>
      <c r="Y304" s="73"/>
      <c r="Z304" s="73"/>
    </row>
    <row r="305" spans="1:26" ht="15.75" customHeight="1">
      <c r="A305" s="73"/>
      <c r="B305" s="73"/>
      <c r="C305" s="73"/>
      <c r="D305" s="73"/>
      <c r="E305" s="73"/>
      <c r="F305" s="73"/>
      <c r="G305" s="591"/>
      <c r="H305" s="1412"/>
      <c r="I305" s="73"/>
      <c r="J305" s="73"/>
      <c r="K305" s="74"/>
      <c r="L305" s="74"/>
      <c r="M305" s="989"/>
      <c r="N305" s="74"/>
      <c r="O305" s="74"/>
      <c r="P305" s="74"/>
      <c r="Q305" s="74"/>
      <c r="R305" s="74"/>
      <c r="S305" s="1264"/>
      <c r="T305" s="1264"/>
      <c r="U305" s="1264"/>
      <c r="V305" s="1264"/>
      <c r="W305" s="1264"/>
      <c r="X305" s="73"/>
      <c r="Y305" s="73"/>
      <c r="Z305" s="73"/>
    </row>
    <row r="306" spans="1:26" ht="15.75" customHeight="1">
      <c r="A306" s="73"/>
      <c r="B306" s="73"/>
      <c r="C306" s="73"/>
      <c r="D306" s="73"/>
      <c r="E306" s="73"/>
      <c r="F306" s="73"/>
      <c r="G306" s="591"/>
      <c r="H306" s="1412"/>
      <c r="I306" s="73"/>
      <c r="J306" s="73"/>
      <c r="K306" s="74"/>
      <c r="L306" s="74"/>
      <c r="M306" s="989"/>
      <c r="N306" s="74"/>
      <c r="O306" s="74"/>
      <c r="P306" s="74"/>
      <c r="Q306" s="74"/>
      <c r="R306" s="74"/>
      <c r="S306" s="1264"/>
      <c r="T306" s="1264"/>
      <c r="U306" s="1264"/>
      <c r="V306" s="1264"/>
      <c r="W306" s="1264"/>
      <c r="X306" s="73"/>
      <c r="Y306" s="73"/>
      <c r="Z306" s="73"/>
    </row>
    <row r="307" spans="1:26" ht="15.75" customHeight="1">
      <c r="A307" s="73"/>
      <c r="B307" s="73"/>
      <c r="C307" s="73"/>
      <c r="D307" s="73"/>
      <c r="E307" s="73"/>
      <c r="F307" s="73"/>
      <c r="G307" s="591"/>
      <c r="H307" s="1412"/>
      <c r="I307" s="73"/>
      <c r="J307" s="73"/>
      <c r="K307" s="74"/>
      <c r="L307" s="74"/>
      <c r="M307" s="989"/>
      <c r="N307" s="74"/>
      <c r="O307" s="74"/>
      <c r="P307" s="74"/>
      <c r="Q307" s="74"/>
      <c r="R307" s="74"/>
      <c r="S307" s="1264"/>
      <c r="T307" s="1264"/>
      <c r="U307" s="1264"/>
      <c r="V307" s="1264"/>
      <c r="W307" s="1264"/>
      <c r="X307" s="73"/>
      <c r="Y307" s="73"/>
      <c r="Z307" s="73"/>
    </row>
    <row r="308" spans="1:26" ht="15.75" customHeight="1">
      <c r="A308" s="73"/>
      <c r="B308" s="73"/>
      <c r="C308" s="73"/>
      <c r="D308" s="73"/>
      <c r="E308" s="73"/>
      <c r="F308" s="73"/>
      <c r="G308" s="591"/>
      <c r="H308" s="1412"/>
      <c r="I308" s="73"/>
      <c r="J308" s="73"/>
      <c r="K308" s="74"/>
      <c r="L308" s="74"/>
      <c r="M308" s="989"/>
      <c r="N308" s="74"/>
      <c r="O308" s="74"/>
      <c r="P308" s="74"/>
      <c r="Q308" s="74"/>
      <c r="R308" s="74"/>
      <c r="S308" s="1264"/>
      <c r="T308" s="1264"/>
      <c r="U308" s="1264"/>
      <c r="V308" s="1264"/>
      <c r="W308" s="1264"/>
      <c r="X308" s="73"/>
      <c r="Y308" s="73"/>
      <c r="Z308" s="73"/>
    </row>
    <row r="309" spans="1:26" ht="15.75" customHeight="1">
      <c r="A309" s="73"/>
      <c r="B309" s="73"/>
      <c r="C309" s="73"/>
      <c r="D309" s="73"/>
      <c r="E309" s="73"/>
      <c r="F309" s="73"/>
      <c r="G309" s="591"/>
      <c r="H309" s="1412"/>
      <c r="I309" s="73"/>
      <c r="J309" s="73"/>
      <c r="K309" s="74"/>
      <c r="L309" s="74"/>
      <c r="M309" s="989"/>
      <c r="N309" s="74"/>
      <c r="O309" s="74"/>
      <c r="P309" s="74"/>
      <c r="Q309" s="74"/>
      <c r="R309" s="74"/>
      <c r="S309" s="1264"/>
      <c r="T309" s="1264"/>
      <c r="U309" s="1264"/>
      <c r="V309" s="1264"/>
      <c r="W309" s="1264"/>
      <c r="X309" s="73"/>
      <c r="Y309" s="73"/>
      <c r="Z309" s="73"/>
    </row>
    <row r="310" spans="1:26" ht="15.75" customHeight="1">
      <c r="A310" s="73"/>
      <c r="B310" s="73"/>
      <c r="C310" s="73"/>
      <c r="D310" s="73"/>
      <c r="E310" s="73"/>
      <c r="F310" s="73"/>
      <c r="G310" s="591"/>
      <c r="H310" s="1412"/>
      <c r="I310" s="73"/>
      <c r="J310" s="73"/>
      <c r="K310" s="74"/>
      <c r="L310" s="74"/>
      <c r="M310" s="989"/>
      <c r="N310" s="74"/>
      <c r="O310" s="74"/>
      <c r="P310" s="74"/>
      <c r="Q310" s="74"/>
      <c r="R310" s="74"/>
      <c r="S310" s="1264"/>
      <c r="T310" s="1264"/>
      <c r="U310" s="1264"/>
      <c r="V310" s="1264"/>
      <c r="W310" s="1264"/>
      <c r="X310" s="73"/>
      <c r="Y310" s="73"/>
      <c r="Z310" s="73"/>
    </row>
    <row r="311" spans="1:26" ht="15.75" customHeight="1">
      <c r="A311" s="73"/>
      <c r="B311" s="73"/>
      <c r="C311" s="73"/>
      <c r="D311" s="73"/>
      <c r="E311" s="73"/>
      <c r="F311" s="73"/>
      <c r="G311" s="591"/>
      <c r="H311" s="1412"/>
      <c r="I311" s="73"/>
      <c r="J311" s="73"/>
      <c r="K311" s="74"/>
      <c r="L311" s="74"/>
      <c r="M311" s="989"/>
      <c r="N311" s="74"/>
      <c r="O311" s="74"/>
      <c r="P311" s="74"/>
      <c r="Q311" s="74"/>
      <c r="R311" s="74"/>
      <c r="S311" s="1264"/>
      <c r="T311" s="1264"/>
      <c r="U311" s="1264"/>
      <c r="V311" s="1264"/>
      <c r="W311" s="1264"/>
      <c r="X311" s="73"/>
      <c r="Y311" s="73"/>
      <c r="Z311" s="73"/>
    </row>
    <row r="312" spans="1:26" ht="15.75" customHeight="1">
      <c r="A312" s="73"/>
      <c r="B312" s="73"/>
      <c r="C312" s="73"/>
      <c r="D312" s="73"/>
      <c r="E312" s="73"/>
      <c r="F312" s="73"/>
      <c r="G312" s="591"/>
      <c r="H312" s="1412"/>
      <c r="I312" s="73"/>
      <c r="J312" s="73"/>
      <c r="K312" s="74"/>
      <c r="L312" s="74"/>
      <c r="M312" s="989"/>
      <c r="N312" s="74"/>
      <c r="O312" s="74"/>
      <c r="P312" s="74"/>
      <c r="Q312" s="74"/>
      <c r="R312" s="74"/>
      <c r="S312" s="1264"/>
      <c r="T312" s="1264"/>
      <c r="U312" s="1264"/>
      <c r="V312" s="1264"/>
      <c r="W312" s="1264"/>
      <c r="X312" s="73"/>
      <c r="Y312" s="73"/>
      <c r="Z312" s="73"/>
    </row>
    <row r="313" spans="1:26" ht="15.75" customHeight="1">
      <c r="A313" s="73"/>
      <c r="B313" s="73"/>
      <c r="C313" s="73"/>
      <c r="D313" s="73"/>
      <c r="E313" s="73"/>
      <c r="F313" s="73"/>
      <c r="G313" s="591"/>
      <c r="H313" s="1412"/>
      <c r="I313" s="73"/>
      <c r="J313" s="73"/>
      <c r="K313" s="74"/>
      <c r="L313" s="74"/>
      <c r="M313" s="989"/>
      <c r="N313" s="74"/>
      <c r="O313" s="74"/>
      <c r="P313" s="74"/>
      <c r="Q313" s="74"/>
      <c r="R313" s="74"/>
      <c r="S313" s="1264"/>
      <c r="T313" s="1264"/>
      <c r="U313" s="1264"/>
      <c r="V313" s="1264"/>
      <c r="W313" s="1264"/>
      <c r="X313" s="73"/>
      <c r="Y313" s="73"/>
      <c r="Z313" s="73"/>
    </row>
    <row r="314" spans="1:26" ht="15.75" customHeight="1">
      <c r="A314" s="73"/>
      <c r="B314" s="73"/>
      <c r="C314" s="73"/>
      <c r="D314" s="73"/>
      <c r="E314" s="73"/>
      <c r="F314" s="73"/>
      <c r="G314" s="591"/>
      <c r="H314" s="1412"/>
      <c r="I314" s="73"/>
      <c r="J314" s="73"/>
      <c r="K314" s="74"/>
      <c r="L314" s="74"/>
      <c r="M314" s="989"/>
      <c r="N314" s="74"/>
      <c r="O314" s="74"/>
      <c r="P314" s="74"/>
      <c r="Q314" s="74"/>
      <c r="R314" s="74"/>
      <c r="S314" s="1264"/>
      <c r="T314" s="1264"/>
      <c r="U314" s="1264"/>
      <c r="V314" s="1264"/>
      <c r="W314" s="1264"/>
      <c r="X314" s="73"/>
      <c r="Y314" s="73"/>
      <c r="Z314" s="73"/>
    </row>
    <row r="315" spans="1:26" ht="15.75" customHeight="1">
      <c r="A315" s="73"/>
      <c r="B315" s="73"/>
      <c r="C315" s="73"/>
      <c r="D315" s="73"/>
      <c r="E315" s="73"/>
      <c r="F315" s="73"/>
      <c r="G315" s="591"/>
      <c r="H315" s="1412"/>
      <c r="I315" s="73"/>
      <c r="J315" s="73"/>
      <c r="K315" s="74"/>
      <c r="L315" s="74"/>
      <c r="M315" s="989"/>
      <c r="N315" s="74"/>
      <c r="O315" s="74"/>
      <c r="P315" s="74"/>
      <c r="Q315" s="74"/>
      <c r="R315" s="74"/>
      <c r="S315" s="1264"/>
      <c r="T315" s="1264"/>
      <c r="U315" s="1264"/>
      <c r="V315" s="1264"/>
      <c r="W315" s="1264"/>
      <c r="X315" s="73"/>
      <c r="Y315" s="73"/>
      <c r="Z315" s="73"/>
    </row>
    <row r="316" spans="1:26" ht="15.75" customHeight="1">
      <c r="A316" s="73"/>
      <c r="B316" s="73"/>
      <c r="C316" s="73"/>
      <c r="D316" s="73"/>
      <c r="E316" s="73"/>
      <c r="F316" s="73"/>
      <c r="G316" s="591"/>
      <c r="H316" s="1412"/>
      <c r="I316" s="73"/>
      <c r="J316" s="73"/>
      <c r="K316" s="74"/>
      <c r="L316" s="74"/>
      <c r="M316" s="989"/>
      <c r="N316" s="74"/>
      <c r="O316" s="74"/>
      <c r="P316" s="74"/>
      <c r="Q316" s="74"/>
      <c r="R316" s="74"/>
      <c r="S316" s="1264"/>
      <c r="T316" s="1264"/>
      <c r="U316" s="1264"/>
      <c r="V316" s="1264"/>
      <c r="W316" s="1264"/>
      <c r="X316" s="73"/>
      <c r="Y316" s="73"/>
      <c r="Z316" s="73"/>
    </row>
    <row r="317" spans="1:26" ht="15.75" customHeight="1">
      <c r="A317" s="73"/>
      <c r="B317" s="73"/>
      <c r="C317" s="73"/>
      <c r="D317" s="73"/>
      <c r="E317" s="73"/>
      <c r="F317" s="73"/>
      <c r="G317" s="591"/>
      <c r="H317" s="1412"/>
      <c r="I317" s="73"/>
      <c r="J317" s="73"/>
      <c r="K317" s="74"/>
      <c r="L317" s="74"/>
      <c r="M317" s="989"/>
      <c r="N317" s="74"/>
      <c r="O317" s="74"/>
      <c r="P317" s="74"/>
      <c r="Q317" s="74"/>
      <c r="R317" s="74"/>
      <c r="S317" s="1264"/>
      <c r="T317" s="1264"/>
      <c r="U317" s="1264"/>
      <c r="V317" s="1264"/>
      <c r="W317" s="1264"/>
      <c r="X317" s="73"/>
      <c r="Y317" s="73"/>
      <c r="Z317" s="73"/>
    </row>
    <row r="318" spans="1:26" ht="15.75" customHeight="1">
      <c r="A318" s="73"/>
      <c r="B318" s="73"/>
      <c r="C318" s="73"/>
      <c r="D318" s="73"/>
      <c r="E318" s="73"/>
      <c r="F318" s="73"/>
      <c r="G318" s="591"/>
      <c r="H318" s="1412"/>
      <c r="I318" s="73"/>
      <c r="J318" s="73"/>
      <c r="K318" s="74"/>
      <c r="L318" s="74"/>
      <c r="M318" s="989"/>
      <c r="N318" s="74"/>
      <c r="O318" s="74"/>
      <c r="P318" s="74"/>
      <c r="Q318" s="74"/>
      <c r="R318" s="74"/>
      <c r="S318" s="1264"/>
      <c r="T318" s="1264"/>
      <c r="U318" s="1264"/>
      <c r="V318" s="1264"/>
      <c r="W318" s="1264"/>
      <c r="X318" s="73"/>
      <c r="Y318" s="73"/>
      <c r="Z318" s="73"/>
    </row>
    <row r="319" spans="1:26" ht="15.75" customHeight="1">
      <c r="A319" s="73"/>
      <c r="B319" s="73"/>
      <c r="C319" s="73"/>
      <c r="D319" s="73"/>
      <c r="E319" s="73"/>
      <c r="F319" s="73"/>
      <c r="G319" s="591"/>
      <c r="H319" s="1412"/>
      <c r="I319" s="73"/>
      <c r="J319" s="73"/>
      <c r="K319" s="74"/>
      <c r="L319" s="74"/>
      <c r="M319" s="989"/>
      <c r="N319" s="74"/>
      <c r="O319" s="74"/>
      <c r="P319" s="74"/>
      <c r="Q319" s="74"/>
      <c r="R319" s="74"/>
      <c r="S319" s="1264"/>
      <c r="T319" s="1264"/>
      <c r="U319" s="1264"/>
      <c r="V319" s="1264"/>
      <c r="W319" s="1264"/>
      <c r="X319" s="73"/>
      <c r="Y319" s="73"/>
      <c r="Z319" s="73"/>
    </row>
    <row r="320" spans="1:26" ht="15.75" customHeight="1">
      <c r="A320" s="73"/>
      <c r="B320" s="73"/>
      <c r="C320" s="73"/>
      <c r="D320" s="73"/>
      <c r="E320" s="73"/>
      <c r="F320" s="73"/>
      <c r="G320" s="591"/>
      <c r="H320" s="1412"/>
      <c r="I320" s="73"/>
      <c r="J320" s="73"/>
      <c r="K320" s="74"/>
      <c r="L320" s="74"/>
      <c r="M320" s="989"/>
      <c r="N320" s="74"/>
      <c r="O320" s="74"/>
      <c r="P320" s="74"/>
      <c r="Q320" s="74"/>
      <c r="R320" s="74"/>
      <c r="S320" s="1264"/>
      <c r="T320" s="1264"/>
      <c r="U320" s="1264"/>
      <c r="V320" s="1264"/>
      <c r="W320" s="1264"/>
      <c r="X320" s="73"/>
      <c r="Y320" s="73"/>
      <c r="Z320" s="73"/>
    </row>
    <row r="321" spans="1:26" ht="15.75" customHeight="1">
      <c r="A321" s="73"/>
      <c r="B321" s="73"/>
      <c r="C321" s="73"/>
      <c r="D321" s="73"/>
      <c r="E321" s="73"/>
      <c r="F321" s="73"/>
      <c r="G321" s="591"/>
      <c r="H321" s="1412"/>
      <c r="I321" s="73"/>
      <c r="J321" s="73"/>
      <c r="K321" s="74"/>
      <c r="L321" s="74"/>
      <c r="M321" s="989"/>
      <c r="N321" s="74"/>
      <c r="O321" s="74"/>
      <c r="P321" s="74"/>
      <c r="Q321" s="74"/>
      <c r="R321" s="74"/>
      <c r="S321" s="1264"/>
      <c r="T321" s="1264"/>
      <c r="U321" s="1264"/>
      <c r="V321" s="1264"/>
      <c r="W321" s="1264"/>
      <c r="X321" s="73"/>
      <c r="Y321" s="73"/>
      <c r="Z321" s="73"/>
    </row>
    <row r="322" spans="1:26" ht="15.75" customHeight="1">
      <c r="A322" s="73"/>
      <c r="B322" s="73"/>
      <c r="C322" s="73"/>
      <c r="D322" s="73"/>
      <c r="E322" s="73"/>
      <c r="F322" s="73"/>
      <c r="G322" s="591"/>
      <c r="H322" s="1412"/>
      <c r="I322" s="73"/>
      <c r="J322" s="73"/>
      <c r="K322" s="74"/>
      <c r="L322" s="74"/>
      <c r="M322" s="989"/>
      <c r="N322" s="74"/>
      <c r="O322" s="74"/>
      <c r="P322" s="74"/>
      <c r="Q322" s="74"/>
      <c r="R322" s="74"/>
      <c r="S322" s="1264"/>
      <c r="T322" s="1264"/>
      <c r="U322" s="1264"/>
      <c r="V322" s="1264"/>
      <c r="W322" s="1264"/>
      <c r="X322" s="73"/>
      <c r="Y322" s="73"/>
      <c r="Z322" s="73"/>
    </row>
    <row r="323" spans="1:26" ht="15.75" customHeight="1">
      <c r="A323" s="73"/>
      <c r="B323" s="73"/>
      <c r="C323" s="73"/>
      <c r="D323" s="73"/>
      <c r="E323" s="73"/>
      <c r="F323" s="73"/>
      <c r="G323" s="591"/>
      <c r="H323" s="1412"/>
      <c r="I323" s="73"/>
      <c r="J323" s="73"/>
      <c r="K323" s="74"/>
      <c r="L323" s="74"/>
      <c r="M323" s="989"/>
      <c r="N323" s="74"/>
      <c r="O323" s="74"/>
      <c r="P323" s="74"/>
      <c r="Q323" s="74"/>
      <c r="R323" s="74"/>
      <c r="S323" s="1264"/>
      <c r="T323" s="1264"/>
      <c r="U323" s="1264"/>
      <c r="V323" s="1264"/>
      <c r="W323" s="1264"/>
      <c r="X323" s="73"/>
      <c r="Y323" s="73"/>
      <c r="Z323" s="73"/>
    </row>
    <row r="324" spans="1:26" ht="15.75" customHeight="1">
      <c r="A324" s="73"/>
      <c r="B324" s="73"/>
      <c r="C324" s="73"/>
      <c r="D324" s="73"/>
      <c r="E324" s="73"/>
      <c r="F324" s="73"/>
      <c r="G324" s="591"/>
      <c r="H324" s="1412"/>
      <c r="I324" s="73"/>
      <c r="J324" s="73"/>
      <c r="K324" s="74"/>
      <c r="L324" s="74"/>
      <c r="M324" s="989"/>
      <c r="N324" s="74"/>
      <c r="O324" s="74"/>
      <c r="P324" s="74"/>
      <c r="Q324" s="74"/>
      <c r="R324" s="74"/>
      <c r="S324" s="1264"/>
      <c r="T324" s="1264"/>
      <c r="U324" s="1264"/>
      <c r="V324" s="1264"/>
      <c r="W324" s="1264"/>
      <c r="X324" s="73"/>
      <c r="Y324" s="73"/>
      <c r="Z324" s="73"/>
    </row>
    <row r="325" spans="1:26" ht="15.75" customHeight="1">
      <c r="A325" s="73"/>
      <c r="B325" s="73"/>
      <c r="C325" s="73"/>
      <c r="D325" s="73"/>
      <c r="E325" s="73"/>
      <c r="F325" s="73"/>
      <c r="G325" s="591"/>
      <c r="H325" s="1412"/>
      <c r="I325" s="73"/>
      <c r="J325" s="73"/>
      <c r="K325" s="74"/>
      <c r="L325" s="74"/>
      <c r="M325" s="989"/>
      <c r="N325" s="74"/>
      <c r="O325" s="74"/>
      <c r="P325" s="74"/>
      <c r="Q325" s="74"/>
      <c r="R325" s="74"/>
      <c r="S325" s="1264"/>
      <c r="T325" s="1264"/>
      <c r="U325" s="1264"/>
      <c r="V325" s="1264"/>
      <c r="W325" s="1264"/>
      <c r="X325" s="73"/>
      <c r="Y325" s="73"/>
      <c r="Z325" s="73"/>
    </row>
    <row r="326" spans="1:26" ht="15.75" customHeight="1">
      <c r="A326" s="73"/>
      <c r="B326" s="73"/>
      <c r="C326" s="73"/>
      <c r="D326" s="73"/>
      <c r="E326" s="73"/>
      <c r="F326" s="73"/>
      <c r="G326" s="591"/>
      <c r="H326" s="1412"/>
      <c r="I326" s="73"/>
      <c r="J326" s="73"/>
      <c r="K326" s="74"/>
      <c r="L326" s="74"/>
      <c r="M326" s="989"/>
      <c r="N326" s="74"/>
      <c r="O326" s="74"/>
      <c r="P326" s="74"/>
      <c r="Q326" s="74"/>
      <c r="R326" s="74"/>
      <c r="S326" s="1264"/>
      <c r="T326" s="1264"/>
      <c r="U326" s="1264"/>
      <c r="V326" s="1264"/>
      <c r="W326" s="1264"/>
      <c r="X326" s="73"/>
      <c r="Y326" s="73"/>
      <c r="Z326" s="73"/>
    </row>
    <row r="327" spans="1:26" ht="15.75" customHeight="1">
      <c r="A327" s="73"/>
      <c r="B327" s="73"/>
      <c r="C327" s="73"/>
      <c r="D327" s="73"/>
      <c r="E327" s="73"/>
      <c r="F327" s="73"/>
      <c r="G327" s="591"/>
      <c r="H327" s="1412"/>
      <c r="I327" s="73"/>
      <c r="J327" s="73"/>
      <c r="K327" s="74"/>
      <c r="L327" s="74"/>
      <c r="M327" s="989"/>
      <c r="N327" s="74"/>
      <c r="O327" s="74"/>
      <c r="P327" s="74"/>
      <c r="Q327" s="74"/>
      <c r="R327" s="74"/>
      <c r="S327" s="1264"/>
      <c r="T327" s="1264"/>
      <c r="U327" s="1264"/>
      <c r="V327" s="1264"/>
      <c r="W327" s="1264"/>
      <c r="X327" s="73"/>
      <c r="Y327" s="73"/>
      <c r="Z327" s="73"/>
    </row>
    <row r="328" spans="1:26" ht="15.75" customHeight="1">
      <c r="A328" s="73"/>
      <c r="B328" s="73"/>
      <c r="C328" s="73"/>
      <c r="D328" s="73"/>
      <c r="E328" s="73"/>
      <c r="F328" s="73"/>
      <c r="G328" s="591"/>
      <c r="H328" s="1412"/>
      <c r="I328" s="73"/>
      <c r="J328" s="73"/>
      <c r="K328" s="74"/>
      <c r="L328" s="74"/>
      <c r="M328" s="989"/>
      <c r="N328" s="74"/>
      <c r="O328" s="74"/>
      <c r="P328" s="74"/>
      <c r="Q328" s="74"/>
      <c r="R328" s="74"/>
      <c r="S328" s="1264"/>
      <c r="T328" s="1264"/>
      <c r="U328" s="1264"/>
      <c r="V328" s="1264"/>
      <c r="W328" s="1264"/>
      <c r="X328" s="73"/>
      <c r="Y328" s="73"/>
      <c r="Z328" s="73"/>
    </row>
    <row r="329" spans="1:26" ht="15.75" customHeight="1">
      <c r="A329" s="73"/>
      <c r="B329" s="73"/>
      <c r="C329" s="73"/>
      <c r="D329" s="73"/>
      <c r="E329" s="73"/>
      <c r="F329" s="73"/>
      <c r="G329" s="591"/>
      <c r="H329" s="1412"/>
      <c r="I329" s="73"/>
      <c r="J329" s="73"/>
      <c r="K329" s="74"/>
      <c r="L329" s="74"/>
      <c r="M329" s="989"/>
      <c r="N329" s="74"/>
      <c r="O329" s="74"/>
      <c r="P329" s="74"/>
      <c r="Q329" s="74"/>
      <c r="R329" s="74"/>
      <c r="S329" s="1264"/>
      <c r="T329" s="1264"/>
      <c r="U329" s="1264"/>
      <c r="V329" s="1264"/>
      <c r="W329" s="1264"/>
      <c r="X329" s="73"/>
      <c r="Y329" s="73"/>
      <c r="Z329" s="73"/>
    </row>
    <row r="330" spans="1:26" ht="15.75" customHeight="1">
      <c r="A330" s="73"/>
      <c r="B330" s="73"/>
      <c r="C330" s="73"/>
      <c r="D330" s="73"/>
      <c r="E330" s="73"/>
      <c r="F330" s="73"/>
      <c r="G330" s="591"/>
      <c r="H330" s="1412"/>
      <c r="I330" s="73"/>
      <c r="J330" s="73"/>
      <c r="K330" s="74"/>
      <c r="L330" s="74"/>
      <c r="M330" s="989"/>
      <c r="N330" s="74"/>
      <c r="O330" s="74"/>
      <c r="P330" s="74"/>
      <c r="Q330" s="74"/>
      <c r="R330" s="74"/>
      <c r="S330" s="1264"/>
      <c r="T330" s="1264"/>
      <c r="U330" s="1264"/>
      <c r="V330" s="1264"/>
      <c r="W330" s="1264"/>
      <c r="X330" s="73"/>
      <c r="Y330" s="73"/>
      <c r="Z330" s="73"/>
    </row>
    <row r="331" spans="1:26" ht="15.75" customHeight="1">
      <c r="A331" s="73"/>
      <c r="B331" s="73"/>
      <c r="C331" s="73"/>
      <c r="D331" s="73"/>
      <c r="E331" s="73"/>
      <c r="F331" s="73"/>
      <c r="G331" s="591"/>
      <c r="H331" s="1412"/>
      <c r="I331" s="73"/>
      <c r="J331" s="73"/>
      <c r="K331" s="74"/>
      <c r="L331" s="74"/>
      <c r="M331" s="989"/>
      <c r="N331" s="74"/>
      <c r="O331" s="74"/>
      <c r="P331" s="74"/>
      <c r="Q331" s="74"/>
      <c r="R331" s="74"/>
      <c r="S331" s="1264"/>
      <c r="T331" s="1264"/>
      <c r="U331" s="1264"/>
      <c r="V331" s="1264"/>
      <c r="W331" s="1264"/>
      <c r="X331" s="73"/>
      <c r="Y331" s="73"/>
      <c r="Z331" s="73"/>
    </row>
    <row r="332" spans="1:26" ht="15.75" customHeight="1">
      <c r="A332" s="73"/>
      <c r="B332" s="73"/>
      <c r="C332" s="73"/>
      <c r="D332" s="73"/>
      <c r="E332" s="73"/>
      <c r="F332" s="73"/>
      <c r="G332" s="591"/>
      <c r="H332" s="1412"/>
      <c r="I332" s="73"/>
      <c r="J332" s="73"/>
      <c r="K332" s="74"/>
      <c r="L332" s="74"/>
      <c r="M332" s="989"/>
      <c r="N332" s="74"/>
      <c r="O332" s="74"/>
      <c r="P332" s="74"/>
      <c r="Q332" s="74"/>
      <c r="R332" s="74"/>
      <c r="S332" s="1264"/>
      <c r="T332" s="1264"/>
      <c r="U332" s="1264"/>
      <c r="V332" s="1264"/>
      <c r="W332" s="1264"/>
      <c r="X332" s="73"/>
      <c r="Y332" s="73"/>
      <c r="Z332" s="73"/>
    </row>
    <row r="333" spans="1:26" ht="15.75" customHeight="1">
      <c r="A333" s="73"/>
      <c r="B333" s="73"/>
      <c r="C333" s="73"/>
      <c r="D333" s="73"/>
      <c r="E333" s="73"/>
      <c r="F333" s="73"/>
      <c r="G333" s="591"/>
      <c r="H333" s="1412"/>
      <c r="I333" s="73"/>
      <c r="J333" s="73"/>
      <c r="K333" s="74"/>
      <c r="L333" s="74"/>
      <c r="M333" s="989"/>
      <c r="N333" s="74"/>
      <c r="O333" s="74"/>
      <c r="P333" s="74"/>
      <c r="Q333" s="74"/>
      <c r="R333" s="74"/>
      <c r="S333" s="1264"/>
      <c r="T333" s="1264"/>
      <c r="U333" s="1264"/>
      <c r="V333" s="1264"/>
      <c r="W333" s="1264"/>
      <c r="X333" s="73"/>
      <c r="Y333" s="73"/>
      <c r="Z333" s="73"/>
    </row>
    <row r="334" spans="1:26" ht="15.75" customHeight="1">
      <c r="A334" s="73"/>
      <c r="B334" s="73"/>
      <c r="C334" s="73"/>
      <c r="D334" s="73"/>
      <c r="E334" s="73"/>
      <c r="F334" s="73"/>
      <c r="G334" s="591"/>
      <c r="H334" s="1412"/>
      <c r="I334" s="73"/>
      <c r="J334" s="73"/>
      <c r="K334" s="74"/>
      <c r="L334" s="74"/>
      <c r="M334" s="989"/>
      <c r="N334" s="74"/>
      <c r="O334" s="74"/>
      <c r="P334" s="74"/>
      <c r="Q334" s="74"/>
      <c r="R334" s="74"/>
      <c r="S334" s="1264"/>
      <c r="T334" s="1264"/>
      <c r="U334" s="1264"/>
      <c r="V334" s="1264"/>
      <c r="W334" s="1264"/>
      <c r="X334" s="73"/>
      <c r="Y334" s="73"/>
      <c r="Z334" s="73"/>
    </row>
    <row r="335" spans="1:26" ht="15.75" customHeight="1">
      <c r="A335" s="73"/>
      <c r="B335" s="73"/>
      <c r="C335" s="73"/>
      <c r="D335" s="73"/>
      <c r="E335" s="73"/>
      <c r="F335" s="73"/>
      <c r="G335" s="591"/>
      <c r="H335" s="1412"/>
      <c r="I335" s="73"/>
      <c r="J335" s="73"/>
      <c r="K335" s="74"/>
      <c r="L335" s="74"/>
      <c r="M335" s="989"/>
      <c r="N335" s="74"/>
      <c r="O335" s="74"/>
      <c r="P335" s="74"/>
      <c r="Q335" s="74"/>
      <c r="R335" s="74"/>
      <c r="S335" s="1264"/>
      <c r="T335" s="1264"/>
      <c r="U335" s="1264"/>
      <c r="V335" s="1264"/>
      <c r="W335" s="1264"/>
      <c r="X335" s="73"/>
      <c r="Y335" s="73"/>
      <c r="Z335" s="73"/>
    </row>
    <row r="336" spans="1:26" ht="15.75" customHeight="1">
      <c r="A336" s="73"/>
      <c r="B336" s="73"/>
      <c r="C336" s="73"/>
      <c r="D336" s="73"/>
      <c r="E336" s="73"/>
      <c r="F336" s="73"/>
      <c r="G336" s="591"/>
      <c r="H336" s="1412"/>
      <c r="I336" s="73"/>
      <c r="J336" s="73"/>
      <c r="K336" s="74"/>
      <c r="L336" s="74"/>
      <c r="M336" s="989"/>
      <c r="N336" s="74"/>
      <c r="O336" s="74"/>
      <c r="P336" s="74"/>
      <c r="Q336" s="74"/>
      <c r="R336" s="74"/>
      <c r="S336" s="1264"/>
      <c r="T336" s="1264"/>
      <c r="U336" s="1264"/>
      <c r="V336" s="1264"/>
      <c r="W336" s="1264"/>
      <c r="X336" s="73"/>
      <c r="Y336" s="73"/>
      <c r="Z336" s="73"/>
    </row>
    <row r="337" spans="1:26" ht="15.75" customHeight="1">
      <c r="A337" s="73"/>
      <c r="B337" s="73"/>
      <c r="C337" s="73"/>
      <c r="D337" s="73"/>
      <c r="E337" s="73"/>
      <c r="F337" s="73"/>
      <c r="G337" s="591"/>
      <c r="H337" s="1412"/>
      <c r="I337" s="73"/>
      <c r="J337" s="73"/>
      <c r="K337" s="74"/>
      <c r="L337" s="74"/>
      <c r="M337" s="989"/>
      <c r="N337" s="74"/>
      <c r="O337" s="74"/>
      <c r="P337" s="74"/>
      <c r="Q337" s="74"/>
      <c r="R337" s="74"/>
      <c r="S337" s="1264"/>
      <c r="T337" s="1264"/>
      <c r="U337" s="1264"/>
      <c r="V337" s="1264"/>
      <c r="W337" s="1264"/>
      <c r="X337" s="73"/>
      <c r="Y337" s="73"/>
      <c r="Z337" s="73"/>
    </row>
    <row r="338" spans="1:26" ht="15.75" customHeight="1">
      <c r="A338" s="73"/>
      <c r="B338" s="73"/>
      <c r="C338" s="73"/>
      <c r="D338" s="73"/>
      <c r="E338" s="73"/>
      <c r="F338" s="73"/>
      <c r="G338" s="591"/>
      <c r="H338" s="1412"/>
      <c r="I338" s="73"/>
      <c r="J338" s="73"/>
      <c r="K338" s="74"/>
      <c r="L338" s="74"/>
      <c r="M338" s="989"/>
      <c r="N338" s="74"/>
      <c r="O338" s="74"/>
      <c r="P338" s="74"/>
      <c r="Q338" s="74"/>
      <c r="R338" s="74"/>
      <c r="S338" s="1264"/>
      <c r="T338" s="1264"/>
      <c r="U338" s="1264"/>
      <c r="V338" s="1264"/>
      <c r="W338" s="1264"/>
      <c r="X338" s="73"/>
      <c r="Y338" s="73"/>
      <c r="Z338" s="73"/>
    </row>
    <row r="339" spans="1:26" ht="15.75" customHeight="1">
      <c r="A339" s="73"/>
      <c r="B339" s="73"/>
      <c r="C339" s="73"/>
      <c r="D339" s="73"/>
      <c r="E339" s="73"/>
      <c r="F339" s="73"/>
      <c r="G339" s="591"/>
      <c r="H339" s="1412"/>
      <c r="I339" s="73"/>
      <c r="J339" s="73"/>
      <c r="K339" s="74"/>
      <c r="L339" s="74"/>
      <c r="M339" s="989"/>
      <c r="N339" s="74"/>
      <c r="O339" s="74"/>
      <c r="P339" s="74"/>
      <c r="Q339" s="74"/>
      <c r="R339" s="74"/>
      <c r="S339" s="1264"/>
      <c r="T339" s="1264"/>
      <c r="U339" s="1264"/>
      <c r="V339" s="1264"/>
      <c r="W339" s="1264"/>
      <c r="X339" s="73"/>
      <c r="Y339" s="73"/>
      <c r="Z339" s="73"/>
    </row>
    <row r="340" spans="1:26" ht="15.75" customHeight="1">
      <c r="A340" s="73"/>
      <c r="B340" s="73"/>
      <c r="C340" s="73"/>
      <c r="D340" s="73"/>
      <c r="E340" s="73"/>
      <c r="F340" s="73"/>
      <c r="G340" s="591"/>
      <c r="H340" s="1412"/>
      <c r="I340" s="73"/>
      <c r="J340" s="73"/>
      <c r="K340" s="74"/>
      <c r="L340" s="74"/>
      <c r="M340" s="989"/>
      <c r="N340" s="74"/>
      <c r="O340" s="74"/>
      <c r="P340" s="74"/>
      <c r="Q340" s="74"/>
      <c r="R340" s="74"/>
      <c r="S340" s="1264"/>
      <c r="T340" s="1264"/>
      <c r="U340" s="1264"/>
      <c r="V340" s="1264"/>
      <c r="W340" s="1264"/>
      <c r="X340" s="73"/>
      <c r="Y340" s="73"/>
      <c r="Z340" s="73"/>
    </row>
    <row r="341" spans="1:26" ht="15.75" customHeight="1">
      <c r="A341" s="73"/>
      <c r="B341" s="73"/>
      <c r="C341" s="73"/>
      <c r="D341" s="73"/>
      <c r="E341" s="73"/>
      <c r="F341" s="73"/>
      <c r="G341" s="591"/>
      <c r="H341" s="1412"/>
      <c r="I341" s="73"/>
      <c r="J341" s="73"/>
      <c r="K341" s="74"/>
      <c r="L341" s="74"/>
      <c r="M341" s="989"/>
      <c r="N341" s="74"/>
      <c r="O341" s="74"/>
      <c r="P341" s="74"/>
      <c r="Q341" s="74"/>
      <c r="R341" s="74"/>
      <c r="S341" s="1264"/>
      <c r="T341" s="1264"/>
      <c r="U341" s="1264"/>
      <c r="V341" s="1264"/>
      <c r="W341" s="1264"/>
      <c r="X341" s="73"/>
      <c r="Y341" s="73"/>
      <c r="Z341" s="73"/>
    </row>
    <row r="342" spans="1:26" ht="15.75" customHeight="1">
      <c r="A342" s="73"/>
      <c r="B342" s="73"/>
      <c r="C342" s="73"/>
      <c r="D342" s="73"/>
      <c r="E342" s="73"/>
      <c r="F342" s="73"/>
      <c r="G342" s="591"/>
      <c r="H342" s="1412"/>
      <c r="I342" s="73"/>
      <c r="J342" s="73"/>
      <c r="K342" s="74"/>
      <c r="L342" s="74"/>
      <c r="M342" s="989"/>
      <c r="N342" s="74"/>
      <c r="O342" s="74"/>
      <c r="P342" s="74"/>
      <c r="Q342" s="74"/>
      <c r="R342" s="74"/>
      <c r="S342" s="1264"/>
      <c r="T342" s="1264"/>
      <c r="U342" s="1264"/>
      <c r="V342" s="1264"/>
      <c r="W342" s="1264"/>
      <c r="X342" s="73"/>
      <c r="Y342" s="73"/>
      <c r="Z342" s="73"/>
    </row>
    <row r="343" spans="1:26" ht="15.75" customHeight="1">
      <c r="A343" s="73"/>
      <c r="B343" s="73"/>
      <c r="C343" s="73"/>
      <c r="D343" s="73"/>
      <c r="E343" s="73"/>
      <c r="F343" s="73"/>
      <c r="G343" s="591"/>
      <c r="H343" s="1412"/>
      <c r="I343" s="73"/>
      <c r="J343" s="73"/>
      <c r="K343" s="74"/>
      <c r="L343" s="74"/>
      <c r="M343" s="989"/>
      <c r="N343" s="74"/>
      <c r="O343" s="74"/>
      <c r="P343" s="74"/>
      <c r="Q343" s="74"/>
      <c r="R343" s="74"/>
      <c r="S343" s="1264"/>
      <c r="T343" s="1264"/>
      <c r="U343" s="1264"/>
      <c r="V343" s="1264"/>
      <c r="W343" s="1264"/>
      <c r="X343" s="73"/>
      <c r="Y343" s="73"/>
      <c r="Z343" s="73"/>
    </row>
    <row r="344" spans="1:26" ht="15.75" customHeight="1">
      <c r="A344" s="73"/>
      <c r="B344" s="73"/>
      <c r="C344" s="73"/>
      <c r="D344" s="73"/>
      <c r="E344" s="73"/>
      <c r="F344" s="73"/>
      <c r="G344" s="591"/>
      <c r="H344" s="1412"/>
      <c r="I344" s="73"/>
      <c r="J344" s="73"/>
      <c r="K344" s="74"/>
      <c r="L344" s="74"/>
      <c r="M344" s="989"/>
      <c r="N344" s="74"/>
      <c r="O344" s="74"/>
      <c r="P344" s="74"/>
      <c r="Q344" s="74"/>
      <c r="R344" s="74"/>
      <c r="S344" s="1264"/>
      <c r="T344" s="1264"/>
      <c r="U344" s="1264"/>
      <c r="V344" s="1264"/>
      <c r="W344" s="1264"/>
      <c r="X344" s="73"/>
      <c r="Y344" s="73"/>
      <c r="Z344" s="73"/>
    </row>
    <row r="345" spans="1:26" ht="15.75" customHeight="1">
      <c r="A345" s="73"/>
      <c r="B345" s="73"/>
      <c r="C345" s="73"/>
      <c r="D345" s="73"/>
      <c r="E345" s="73"/>
      <c r="F345" s="73"/>
      <c r="G345" s="591"/>
      <c r="H345" s="1412"/>
      <c r="I345" s="73"/>
      <c r="J345" s="73"/>
      <c r="K345" s="74"/>
      <c r="L345" s="74"/>
      <c r="M345" s="989"/>
      <c r="N345" s="74"/>
      <c r="O345" s="74"/>
      <c r="P345" s="74"/>
      <c r="Q345" s="74"/>
      <c r="R345" s="74"/>
      <c r="S345" s="1264"/>
      <c r="T345" s="1264"/>
      <c r="U345" s="1264"/>
      <c r="V345" s="1264"/>
      <c r="W345" s="1264"/>
      <c r="X345" s="73"/>
      <c r="Y345" s="73"/>
      <c r="Z345" s="73"/>
    </row>
    <row r="346" spans="1:26" ht="15.75" customHeight="1">
      <c r="A346" s="73"/>
      <c r="B346" s="73"/>
      <c r="C346" s="73"/>
      <c r="D346" s="73"/>
      <c r="E346" s="73"/>
      <c r="F346" s="73"/>
      <c r="G346" s="591"/>
      <c r="H346" s="1412"/>
      <c r="I346" s="73"/>
      <c r="J346" s="73"/>
      <c r="K346" s="74"/>
      <c r="L346" s="74"/>
      <c r="M346" s="989"/>
      <c r="N346" s="74"/>
      <c r="O346" s="74"/>
      <c r="P346" s="74"/>
      <c r="Q346" s="74"/>
      <c r="R346" s="74"/>
      <c r="S346" s="1264"/>
      <c r="T346" s="1264"/>
      <c r="U346" s="1264"/>
      <c r="V346" s="1264"/>
      <c r="W346" s="1264"/>
      <c r="X346" s="73"/>
      <c r="Y346" s="73"/>
      <c r="Z346" s="73"/>
    </row>
    <row r="347" spans="1:26" ht="15.75" customHeight="1">
      <c r="A347" s="73"/>
      <c r="B347" s="73"/>
      <c r="C347" s="73"/>
      <c r="D347" s="73"/>
      <c r="E347" s="73"/>
      <c r="F347" s="73"/>
      <c r="G347" s="591"/>
      <c r="H347" s="1412"/>
      <c r="I347" s="73"/>
      <c r="J347" s="73"/>
      <c r="K347" s="74"/>
      <c r="L347" s="74"/>
      <c r="M347" s="989"/>
      <c r="N347" s="74"/>
      <c r="O347" s="74"/>
      <c r="P347" s="74"/>
      <c r="Q347" s="74"/>
      <c r="R347" s="74"/>
      <c r="S347" s="1264"/>
      <c r="T347" s="1264"/>
      <c r="U347" s="1264"/>
      <c r="V347" s="1264"/>
      <c r="W347" s="1264"/>
      <c r="X347" s="73"/>
      <c r="Y347" s="73"/>
      <c r="Z347" s="73"/>
    </row>
    <row r="348" spans="1:26" ht="15.75" customHeight="1">
      <c r="A348" s="73"/>
      <c r="B348" s="73"/>
      <c r="C348" s="73"/>
      <c r="D348" s="73"/>
      <c r="E348" s="73"/>
      <c r="F348" s="73"/>
      <c r="G348" s="591"/>
      <c r="H348" s="1412"/>
      <c r="I348" s="73"/>
      <c r="J348" s="73"/>
      <c r="K348" s="74"/>
      <c r="L348" s="74"/>
      <c r="M348" s="989"/>
      <c r="N348" s="74"/>
      <c r="O348" s="74"/>
      <c r="P348" s="74"/>
      <c r="Q348" s="74"/>
      <c r="R348" s="74"/>
      <c r="S348" s="1264"/>
      <c r="T348" s="1264"/>
      <c r="U348" s="1264"/>
      <c r="V348" s="1264"/>
      <c r="W348" s="1264"/>
      <c r="X348" s="73"/>
      <c r="Y348" s="73"/>
      <c r="Z348" s="73"/>
    </row>
    <row r="349" spans="1:26" ht="15.75" customHeight="1">
      <c r="A349" s="73"/>
      <c r="B349" s="73"/>
      <c r="C349" s="73"/>
      <c r="D349" s="73"/>
      <c r="E349" s="73"/>
      <c r="F349" s="73"/>
      <c r="G349" s="591"/>
      <c r="H349" s="1412"/>
      <c r="I349" s="73"/>
      <c r="J349" s="73"/>
      <c r="K349" s="74"/>
      <c r="L349" s="74"/>
      <c r="M349" s="989"/>
      <c r="N349" s="74"/>
      <c r="O349" s="74"/>
      <c r="P349" s="74"/>
      <c r="Q349" s="74"/>
      <c r="R349" s="74"/>
      <c r="S349" s="1264"/>
      <c r="T349" s="1264"/>
      <c r="U349" s="1264"/>
      <c r="V349" s="1264"/>
      <c r="W349" s="1264"/>
      <c r="X349" s="73"/>
      <c r="Y349" s="73"/>
      <c r="Z349" s="73"/>
    </row>
    <row r="350" spans="1:26" ht="15.75" customHeight="1">
      <c r="A350" s="73"/>
      <c r="B350" s="73"/>
      <c r="C350" s="73"/>
      <c r="D350" s="73"/>
      <c r="E350" s="73"/>
      <c r="F350" s="73"/>
      <c r="G350" s="591"/>
      <c r="H350" s="1412"/>
      <c r="I350" s="73"/>
      <c r="J350" s="73"/>
      <c r="K350" s="74"/>
      <c r="L350" s="74"/>
      <c r="M350" s="989"/>
      <c r="N350" s="74"/>
      <c r="O350" s="74"/>
      <c r="P350" s="74"/>
      <c r="Q350" s="74"/>
      <c r="R350" s="74"/>
      <c r="S350" s="1264"/>
      <c r="T350" s="1264"/>
      <c r="U350" s="1264"/>
      <c r="V350" s="1264"/>
      <c r="W350" s="1264"/>
      <c r="X350" s="73"/>
      <c r="Y350" s="73"/>
      <c r="Z350" s="73"/>
    </row>
    <row r="351" spans="1:26" ht="15.75" customHeight="1">
      <c r="A351" s="73"/>
      <c r="B351" s="73"/>
      <c r="C351" s="73"/>
      <c r="D351" s="73"/>
      <c r="E351" s="73"/>
      <c r="F351" s="73"/>
      <c r="G351" s="591"/>
      <c r="H351" s="1412"/>
      <c r="I351" s="73"/>
      <c r="J351" s="73"/>
      <c r="K351" s="74"/>
      <c r="L351" s="74"/>
      <c r="M351" s="989"/>
      <c r="N351" s="74"/>
      <c r="O351" s="74"/>
      <c r="P351" s="74"/>
      <c r="Q351" s="74"/>
      <c r="R351" s="74"/>
      <c r="S351" s="1264"/>
      <c r="T351" s="1264"/>
      <c r="U351" s="1264"/>
      <c r="V351" s="1264"/>
      <c r="W351" s="1264"/>
      <c r="X351" s="73"/>
      <c r="Y351" s="73"/>
      <c r="Z351" s="73"/>
    </row>
    <row r="352" spans="1:26" ht="15.75" customHeight="1">
      <c r="A352" s="73"/>
      <c r="B352" s="73"/>
      <c r="C352" s="73"/>
      <c r="D352" s="73"/>
      <c r="E352" s="73"/>
      <c r="F352" s="73"/>
      <c r="G352" s="591"/>
      <c r="H352" s="1412"/>
      <c r="I352" s="73"/>
      <c r="J352" s="73"/>
      <c r="K352" s="74"/>
      <c r="L352" s="74"/>
      <c r="M352" s="989"/>
      <c r="N352" s="74"/>
      <c r="O352" s="74"/>
      <c r="P352" s="74"/>
      <c r="Q352" s="74"/>
      <c r="R352" s="74"/>
      <c r="S352" s="1264"/>
      <c r="T352" s="1264"/>
      <c r="U352" s="1264"/>
      <c r="V352" s="1264"/>
      <c r="W352" s="1264"/>
      <c r="X352" s="73"/>
      <c r="Y352" s="73"/>
      <c r="Z352" s="73"/>
    </row>
    <row r="353" spans="1:26" ht="15.75" customHeight="1">
      <c r="A353" s="73"/>
      <c r="B353" s="73"/>
      <c r="C353" s="73"/>
      <c r="D353" s="73"/>
      <c r="E353" s="73"/>
      <c r="F353" s="73"/>
      <c r="G353" s="591"/>
      <c r="H353" s="1412"/>
      <c r="I353" s="73"/>
      <c r="J353" s="73"/>
      <c r="K353" s="74"/>
      <c r="L353" s="74"/>
      <c r="M353" s="989"/>
      <c r="N353" s="74"/>
      <c r="O353" s="74"/>
      <c r="P353" s="74"/>
      <c r="Q353" s="74"/>
      <c r="R353" s="74"/>
      <c r="S353" s="1264"/>
      <c r="T353" s="1264"/>
      <c r="U353" s="1264"/>
      <c r="V353" s="1264"/>
      <c r="W353" s="1264"/>
      <c r="X353" s="73"/>
      <c r="Y353" s="73"/>
      <c r="Z353" s="73"/>
    </row>
    <row r="354" spans="1:26" ht="15.75" customHeight="1">
      <c r="A354" s="73"/>
      <c r="B354" s="73"/>
      <c r="C354" s="73"/>
      <c r="D354" s="73"/>
      <c r="E354" s="73"/>
      <c r="F354" s="73"/>
      <c r="G354" s="591"/>
      <c r="H354" s="1412"/>
      <c r="I354" s="73"/>
      <c r="J354" s="73"/>
      <c r="K354" s="74"/>
      <c r="L354" s="74"/>
      <c r="M354" s="989"/>
      <c r="N354" s="74"/>
      <c r="O354" s="74"/>
      <c r="P354" s="74"/>
      <c r="Q354" s="74"/>
      <c r="R354" s="74"/>
      <c r="S354" s="1264"/>
      <c r="T354" s="1264"/>
      <c r="U354" s="1264"/>
      <c r="V354" s="1264"/>
      <c r="W354" s="1264"/>
      <c r="X354" s="73"/>
      <c r="Y354" s="73"/>
      <c r="Z354" s="73"/>
    </row>
    <row r="355" spans="1:26" ht="15.75" customHeight="1">
      <c r="A355" s="73"/>
      <c r="B355" s="73"/>
      <c r="C355" s="73"/>
      <c r="D355" s="73"/>
      <c r="E355" s="73"/>
      <c r="F355" s="73"/>
      <c r="G355" s="591"/>
      <c r="H355" s="1412"/>
      <c r="I355" s="73"/>
      <c r="J355" s="73"/>
      <c r="K355" s="74"/>
      <c r="L355" s="74"/>
      <c r="M355" s="989"/>
      <c r="N355" s="74"/>
      <c r="O355" s="74"/>
      <c r="P355" s="74"/>
      <c r="Q355" s="74"/>
      <c r="R355" s="74"/>
      <c r="S355" s="1264"/>
      <c r="T355" s="1264"/>
      <c r="U355" s="1264"/>
      <c r="V355" s="1264"/>
      <c r="W355" s="1264"/>
      <c r="X355" s="73"/>
      <c r="Y355" s="73"/>
      <c r="Z355" s="73"/>
    </row>
    <row r="356" spans="1:26" ht="15.75" customHeight="1">
      <c r="A356" s="73"/>
      <c r="B356" s="73"/>
      <c r="C356" s="73"/>
      <c r="D356" s="73"/>
      <c r="E356" s="73"/>
      <c r="F356" s="73"/>
      <c r="G356" s="591"/>
      <c r="H356" s="1412"/>
      <c r="I356" s="73"/>
      <c r="J356" s="73"/>
      <c r="K356" s="74"/>
      <c r="L356" s="74"/>
      <c r="M356" s="989"/>
      <c r="N356" s="74"/>
      <c r="O356" s="74"/>
      <c r="P356" s="74"/>
      <c r="Q356" s="74"/>
      <c r="R356" s="74"/>
      <c r="S356" s="1264"/>
      <c r="T356" s="1264"/>
      <c r="U356" s="1264"/>
      <c r="V356" s="1264"/>
      <c r="W356" s="1264"/>
      <c r="X356" s="73"/>
      <c r="Y356" s="73"/>
      <c r="Z356" s="73"/>
    </row>
    <row r="357" spans="1:26" ht="15.75" customHeight="1">
      <c r="A357" s="73"/>
      <c r="B357" s="73"/>
      <c r="C357" s="73"/>
      <c r="D357" s="73"/>
      <c r="E357" s="73"/>
      <c r="F357" s="73"/>
      <c r="G357" s="591"/>
      <c r="H357" s="1412"/>
      <c r="I357" s="73"/>
      <c r="J357" s="73"/>
      <c r="K357" s="74"/>
      <c r="L357" s="74"/>
      <c r="M357" s="989"/>
      <c r="N357" s="74"/>
      <c r="O357" s="74"/>
      <c r="P357" s="74"/>
      <c r="Q357" s="74"/>
      <c r="R357" s="74"/>
      <c r="S357" s="1264"/>
      <c r="T357" s="1264"/>
      <c r="U357" s="1264"/>
      <c r="V357" s="1264"/>
      <c r="W357" s="1264"/>
      <c r="X357" s="73"/>
      <c r="Y357" s="73"/>
      <c r="Z357" s="73"/>
    </row>
    <row r="358" spans="1:26" ht="15.75" customHeight="1">
      <c r="A358" s="73"/>
      <c r="B358" s="73"/>
      <c r="C358" s="73"/>
      <c r="D358" s="73"/>
      <c r="E358" s="73"/>
      <c r="F358" s="73"/>
      <c r="G358" s="591"/>
      <c r="H358" s="1412"/>
      <c r="I358" s="73"/>
      <c r="J358" s="73"/>
      <c r="K358" s="74"/>
      <c r="L358" s="74"/>
      <c r="M358" s="989"/>
      <c r="N358" s="74"/>
      <c r="O358" s="74"/>
      <c r="P358" s="74"/>
      <c r="Q358" s="74"/>
      <c r="R358" s="74"/>
      <c r="S358" s="1264"/>
      <c r="T358" s="1264"/>
      <c r="U358" s="1264"/>
      <c r="V358" s="1264"/>
      <c r="W358" s="1264"/>
      <c r="X358" s="73"/>
      <c r="Y358" s="73"/>
      <c r="Z358" s="73"/>
    </row>
    <row r="359" spans="1:26" ht="15.75" customHeight="1">
      <c r="A359" s="73"/>
      <c r="B359" s="73"/>
      <c r="C359" s="73"/>
      <c r="D359" s="73"/>
      <c r="E359" s="73"/>
      <c r="F359" s="73"/>
      <c r="G359" s="591"/>
      <c r="H359" s="1412"/>
      <c r="I359" s="73"/>
      <c r="J359" s="73"/>
      <c r="K359" s="74"/>
      <c r="L359" s="74"/>
      <c r="M359" s="989"/>
      <c r="N359" s="74"/>
      <c r="O359" s="74"/>
      <c r="P359" s="74"/>
      <c r="Q359" s="74"/>
      <c r="R359" s="74"/>
      <c r="S359" s="1264"/>
      <c r="T359" s="1264"/>
      <c r="U359" s="1264"/>
      <c r="V359" s="1264"/>
      <c r="W359" s="1264"/>
      <c r="X359" s="73"/>
      <c r="Y359" s="73"/>
      <c r="Z359" s="73"/>
    </row>
    <row r="360" spans="1:26" ht="15.75" customHeight="1">
      <c r="A360" s="73"/>
      <c r="B360" s="73"/>
      <c r="C360" s="73"/>
      <c r="D360" s="73"/>
      <c r="E360" s="73"/>
      <c r="F360" s="73"/>
      <c r="G360" s="591"/>
      <c r="H360" s="1412"/>
      <c r="I360" s="73"/>
      <c r="J360" s="73"/>
      <c r="K360" s="74"/>
      <c r="L360" s="74"/>
      <c r="M360" s="989"/>
      <c r="N360" s="74"/>
      <c r="O360" s="74"/>
      <c r="P360" s="74"/>
      <c r="Q360" s="74"/>
      <c r="R360" s="74"/>
      <c r="S360" s="1264"/>
      <c r="T360" s="1264"/>
      <c r="U360" s="1264"/>
      <c r="V360" s="1264"/>
      <c r="W360" s="1264"/>
      <c r="X360" s="73"/>
      <c r="Y360" s="73"/>
      <c r="Z360" s="73"/>
    </row>
    <row r="361" spans="1:26" ht="15.75" customHeight="1">
      <c r="A361" s="73"/>
      <c r="B361" s="73"/>
      <c r="C361" s="73"/>
      <c r="D361" s="73"/>
      <c r="E361" s="73"/>
      <c r="F361" s="73"/>
      <c r="G361" s="591"/>
      <c r="H361" s="1412"/>
      <c r="I361" s="73"/>
      <c r="J361" s="73"/>
      <c r="K361" s="74"/>
      <c r="L361" s="74"/>
      <c r="M361" s="989"/>
      <c r="N361" s="74"/>
      <c r="O361" s="74"/>
      <c r="P361" s="74"/>
      <c r="Q361" s="74"/>
      <c r="R361" s="74"/>
      <c r="S361" s="1264"/>
      <c r="T361" s="1264"/>
      <c r="U361" s="1264"/>
      <c r="V361" s="1264"/>
      <c r="W361" s="1264"/>
      <c r="X361" s="73"/>
      <c r="Y361" s="73"/>
      <c r="Z361" s="73"/>
    </row>
    <row r="362" spans="1:26" ht="15.75" customHeight="1">
      <c r="A362" s="73"/>
      <c r="B362" s="73"/>
      <c r="C362" s="73"/>
      <c r="D362" s="73"/>
      <c r="E362" s="73"/>
      <c r="F362" s="73"/>
      <c r="G362" s="591"/>
      <c r="H362" s="1412"/>
      <c r="I362" s="73"/>
      <c r="J362" s="73"/>
      <c r="K362" s="74"/>
      <c r="L362" s="74"/>
      <c r="M362" s="989"/>
      <c r="N362" s="74"/>
      <c r="O362" s="74"/>
      <c r="P362" s="74"/>
      <c r="Q362" s="74"/>
      <c r="R362" s="74"/>
      <c r="S362" s="1264"/>
      <c r="T362" s="1264"/>
      <c r="U362" s="1264"/>
      <c r="V362" s="1264"/>
      <c r="W362" s="1264"/>
      <c r="X362" s="73"/>
      <c r="Y362" s="73"/>
      <c r="Z362" s="73"/>
    </row>
    <row r="363" spans="1:26" ht="15.75" customHeight="1">
      <c r="A363" s="73"/>
      <c r="B363" s="73"/>
      <c r="C363" s="73"/>
      <c r="D363" s="73"/>
      <c r="E363" s="73"/>
      <c r="F363" s="73"/>
      <c r="G363" s="591"/>
      <c r="H363" s="1412"/>
      <c r="I363" s="73"/>
      <c r="J363" s="73"/>
      <c r="K363" s="74"/>
      <c r="L363" s="74"/>
      <c r="M363" s="989"/>
      <c r="N363" s="74"/>
      <c r="O363" s="74"/>
      <c r="P363" s="74"/>
      <c r="Q363" s="74"/>
      <c r="R363" s="74"/>
      <c r="S363" s="1264"/>
      <c r="T363" s="1264"/>
      <c r="U363" s="1264"/>
      <c r="V363" s="1264"/>
      <c r="W363" s="1264"/>
      <c r="X363" s="73"/>
      <c r="Y363" s="73"/>
      <c r="Z363" s="73"/>
    </row>
    <row r="364" spans="1:26" ht="15.75" customHeight="1">
      <c r="A364" s="73"/>
      <c r="B364" s="73"/>
      <c r="C364" s="73"/>
      <c r="D364" s="73"/>
      <c r="E364" s="73"/>
      <c r="F364" s="73"/>
      <c r="G364" s="591"/>
      <c r="H364" s="1412"/>
      <c r="I364" s="73"/>
      <c r="J364" s="73"/>
      <c r="K364" s="74"/>
      <c r="L364" s="74"/>
      <c r="M364" s="989"/>
      <c r="N364" s="74"/>
      <c r="O364" s="74"/>
      <c r="P364" s="74"/>
      <c r="Q364" s="74"/>
      <c r="R364" s="74"/>
      <c r="S364" s="1264"/>
      <c r="T364" s="1264"/>
      <c r="U364" s="1264"/>
      <c r="V364" s="1264"/>
      <c r="W364" s="1264"/>
      <c r="X364" s="73"/>
      <c r="Y364" s="73"/>
      <c r="Z364" s="73"/>
    </row>
    <row r="365" spans="1:26" ht="15.75" customHeight="1">
      <c r="A365" s="73"/>
      <c r="B365" s="73"/>
      <c r="C365" s="73"/>
      <c r="D365" s="73"/>
      <c r="E365" s="73"/>
      <c r="F365" s="73"/>
      <c r="G365" s="591"/>
      <c r="H365" s="1412"/>
      <c r="I365" s="73"/>
      <c r="J365" s="73"/>
      <c r="K365" s="74"/>
      <c r="L365" s="74"/>
      <c r="M365" s="989"/>
      <c r="N365" s="74"/>
      <c r="O365" s="74"/>
      <c r="P365" s="74"/>
      <c r="Q365" s="74"/>
      <c r="R365" s="74"/>
      <c r="S365" s="1264"/>
      <c r="T365" s="1264"/>
      <c r="U365" s="1264"/>
      <c r="V365" s="1264"/>
      <c r="W365" s="1264"/>
      <c r="X365" s="73"/>
      <c r="Y365" s="73"/>
      <c r="Z365" s="73"/>
    </row>
    <row r="366" spans="1:26" ht="15.75" customHeight="1">
      <c r="A366" s="73"/>
      <c r="B366" s="73"/>
      <c r="C366" s="73"/>
      <c r="D366" s="73"/>
      <c r="E366" s="73"/>
      <c r="F366" s="73"/>
      <c r="G366" s="591"/>
      <c r="H366" s="1412"/>
      <c r="I366" s="73"/>
      <c r="J366" s="73"/>
      <c r="K366" s="74"/>
      <c r="L366" s="74"/>
      <c r="M366" s="989"/>
      <c r="N366" s="74"/>
      <c r="O366" s="74"/>
      <c r="P366" s="74"/>
      <c r="Q366" s="74"/>
      <c r="R366" s="74"/>
      <c r="S366" s="1264"/>
      <c r="T366" s="1264"/>
      <c r="U366" s="1264"/>
      <c r="V366" s="1264"/>
      <c r="W366" s="1264"/>
      <c r="X366" s="73"/>
      <c r="Y366" s="73"/>
      <c r="Z366" s="73"/>
    </row>
    <row r="367" spans="1:26" ht="15.75" customHeight="1">
      <c r="A367" s="73"/>
      <c r="B367" s="73"/>
      <c r="C367" s="73"/>
      <c r="D367" s="73"/>
      <c r="E367" s="73"/>
      <c r="F367" s="73"/>
      <c r="G367" s="591"/>
      <c r="H367" s="1412"/>
      <c r="I367" s="73"/>
      <c r="J367" s="73"/>
      <c r="K367" s="74"/>
      <c r="L367" s="74"/>
      <c r="M367" s="989"/>
      <c r="N367" s="74"/>
      <c r="O367" s="74"/>
      <c r="P367" s="74"/>
      <c r="Q367" s="74"/>
      <c r="R367" s="74"/>
      <c r="S367" s="1264"/>
      <c r="T367" s="1264"/>
      <c r="U367" s="1264"/>
      <c r="V367" s="1264"/>
      <c r="W367" s="1264"/>
      <c r="X367" s="73"/>
      <c r="Y367" s="73"/>
      <c r="Z367" s="73"/>
    </row>
    <row r="368" spans="1:26" ht="15.75" customHeight="1">
      <c r="A368" s="73"/>
      <c r="B368" s="73"/>
      <c r="C368" s="73"/>
      <c r="D368" s="73"/>
      <c r="E368" s="73"/>
      <c r="F368" s="73"/>
      <c r="G368" s="591"/>
      <c r="H368" s="1412"/>
      <c r="I368" s="73"/>
      <c r="J368" s="73"/>
      <c r="K368" s="74"/>
      <c r="L368" s="74"/>
      <c r="M368" s="989"/>
      <c r="N368" s="74"/>
      <c r="O368" s="74"/>
      <c r="P368" s="74"/>
      <c r="Q368" s="74"/>
      <c r="R368" s="74"/>
      <c r="S368" s="1264"/>
      <c r="T368" s="1264"/>
      <c r="U368" s="1264"/>
      <c r="V368" s="1264"/>
      <c r="W368" s="1264"/>
      <c r="X368" s="73"/>
      <c r="Y368" s="73"/>
      <c r="Z368" s="73"/>
    </row>
    <row r="369" spans="1:26" ht="15.75" customHeight="1">
      <c r="A369" s="73"/>
      <c r="B369" s="73"/>
      <c r="C369" s="73"/>
      <c r="D369" s="73"/>
      <c r="E369" s="73"/>
      <c r="F369" s="73"/>
      <c r="G369" s="591"/>
      <c r="H369" s="1412"/>
      <c r="I369" s="73"/>
      <c r="J369" s="73"/>
      <c r="K369" s="74"/>
      <c r="L369" s="74"/>
      <c r="M369" s="989"/>
      <c r="N369" s="74"/>
      <c r="O369" s="74"/>
      <c r="P369" s="74"/>
      <c r="Q369" s="74"/>
      <c r="R369" s="74"/>
      <c r="S369" s="1264"/>
      <c r="T369" s="1264"/>
      <c r="U369" s="1264"/>
      <c r="V369" s="1264"/>
      <c r="W369" s="1264"/>
      <c r="X369" s="73"/>
      <c r="Y369" s="73"/>
      <c r="Z369" s="73"/>
    </row>
    <row r="370" spans="1:26" ht="15.75" customHeight="1">
      <c r="A370" s="73"/>
      <c r="B370" s="73"/>
      <c r="C370" s="73"/>
      <c r="D370" s="73"/>
      <c r="E370" s="73"/>
      <c r="F370" s="73"/>
      <c r="G370" s="591"/>
      <c r="H370" s="1412"/>
      <c r="I370" s="73"/>
      <c r="J370" s="73"/>
      <c r="K370" s="74"/>
      <c r="L370" s="74"/>
      <c r="M370" s="989"/>
      <c r="N370" s="74"/>
      <c r="O370" s="74"/>
      <c r="P370" s="74"/>
      <c r="Q370" s="74"/>
      <c r="R370" s="74"/>
      <c r="S370" s="1264"/>
      <c r="T370" s="1264"/>
      <c r="U370" s="1264"/>
      <c r="V370" s="1264"/>
      <c r="W370" s="1264"/>
      <c r="X370" s="73"/>
      <c r="Y370" s="73"/>
      <c r="Z370" s="73"/>
    </row>
    <row r="371" spans="1:26" ht="15.75" customHeight="1">
      <c r="A371" s="73"/>
      <c r="B371" s="73"/>
      <c r="C371" s="73"/>
      <c r="D371" s="73"/>
      <c r="E371" s="73"/>
      <c r="F371" s="73"/>
      <c r="G371" s="591"/>
      <c r="H371" s="1412"/>
      <c r="I371" s="73"/>
      <c r="J371" s="73"/>
      <c r="K371" s="74"/>
      <c r="L371" s="74"/>
      <c r="M371" s="989"/>
      <c r="N371" s="74"/>
      <c r="O371" s="74"/>
      <c r="P371" s="74"/>
      <c r="Q371" s="74"/>
      <c r="R371" s="74"/>
      <c r="S371" s="1264"/>
      <c r="T371" s="1264"/>
      <c r="U371" s="1264"/>
      <c r="V371" s="1264"/>
      <c r="W371" s="1264"/>
      <c r="X371" s="73"/>
      <c r="Y371" s="73"/>
      <c r="Z371" s="73"/>
    </row>
    <row r="372" spans="1:26" ht="15.75" customHeight="1">
      <c r="A372" s="73"/>
      <c r="B372" s="73"/>
      <c r="C372" s="73"/>
      <c r="D372" s="73"/>
      <c r="E372" s="73"/>
      <c r="F372" s="73"/>
      <c r="G372" s="591"/>
      <c r="H372" s="1412"/>
      <c r="I372" s="73"/>
      <c r="J372" s="73"/>
      <c r="K372" s="74"/>
      <c r="L372" s="74"/>
      <c r="M372" s="989"/>
      <c r="N372" s="74"/>
      <c r="O372" s="74"/>
      <c r="P372" s="74"/>
      <c r="Q372" s="74"/>
      <c r="R372" s="74"/>
      <c r="S372" s="1264"/>
      <c r="T372" s="1264"/>
      <c r="U372" s="1264"/>
      <c r="V372" s="1264"/>
      <c r="W372" s="1264"/>
      <c r="X372" s="73"/>
      <c r="Y372" s="73"/>
      <c r="Z372" s="73"/>
    </row>
    <row r="373" spans="1:26" ht="15.75" customHeight="1">
      <c r="A373" s="73"/>
      <c r="B373" s="73"/>
      <c r="C373" s="73"/>
      <c r="D373" s="73"/>
      <c r="E373" s="73"/>
      <c r="F373" s="73"/>
      <c r="G373" s="591"/>
      <c r="H373" s="1412"/>
      <c r="I373" s="73"/>
      <c r="J373" s="73"/>
      <c r="K373" s="74"/>
      <c r="L373" s="74"/>
      <c r="M373" s="989"/>
      <c r="N373" s="74"/>
      <c r="O373" s="74"/>
      <c r="P373" s="74"/>
      <c r="Q373" s="74"/>
      <c r="R373" s="74"/>
      <c r="S373" s="1264"/>
      <c r="T373" s="1264"/>
      <c r="U373" s="1264"/>
      <c r="V373" s="1264"/>
      <c r="W373" s="1264"/>
      <c r="X373" s="73"/>
      <c r="Y373" s="73"/>
      <c r="Z373" s="73"/>
    </row>
    <row r="374" spans="1:26" ht="15.75" customHeight="1">
      <c r="A374" s="73"/>
      <c r="B374" s="73"/>
      <c r="C374" s="73"/>
      <c r="D374" s="73"/>
      <c r="E374" s="73"/>
      <c r="F374" s="73"/>
      <c r="G374" s="591"/>
      <c r="H374" s="1412"/>
      <c r="I374" s="73"/>
      <c r="J374" s="73"/>
      <c r="K374" s="74"/>
      <c r="L374" s="74"/>
      <c r="M374" s="989"/>
      <c r="N374" s="74"/>
      <c r="O374" s="74"/>
      <c r="P374" s="74"/>
      <c r="Q374" s="74"/>
      <c r="R374" s="74"/>
      <c r="S374" s="1264"/>
      <c r="T374" s="1264"/>
      <c r="U374" s="1264"/>
      <c r="V374" s="1264"/>
      <c r="W374" s="1264"/>
      <c r="X374" s="73"/>
      <c r="Y374" s="73"/>
      <c r="Z374" s="73"/>
    </row>
    <row r="375" spans="1:26" ht="15.75" customHeight="1">
      <c r="A375" s="73"/>
      <c r="B375" s="73"/>
      <c r="C375" s="73"/>
      <c r="D375" s="73"/>
      <c r="E375" s="73"/>
      <c r="F375" s="73"/>
      <c r="G375" s="591"/>
      <c r="H375" s="1412"/>
      <c r="I375" s="73"/>
      <c r="J375" s="73"/>
      <c r="K375" s="74"/>
      <c r="L375" s="74"/>
      <c r="M375" s="989"/>
      <c r="N375" s="74"/>
      <c r="O375" s="74"/>
      <c r="P375" s="74"/>
      <c r="Q375" s="74"/>
      <c r="R375" s="74"/>
      <c r="S375" s="1264"/>
      <c r="T375" s="1264"/>
      <c r="U375" s="1264"/>
      <c r="V375" s="1264"/>
      <c r="W375" s="1264"/>
      <c r="X375" s="73"/>
      <c r="Y375" s="73"/>
      <c r="Z375" s="73"/>
    </row>
    <row r="376" spans="1:26" ht="15.75" customHeight="1">
      <c r="A376" s="73"/>
      <c r="B376" s="73"/>
      <c r="C376" s="73"/>
      <c r="D376" s="73"/>
      <c r="E376" s="73"/>
      <c r="F376" s="73"/>
      <c r="G376" s="591"/>
      <c r="H376" s="1412"/>
      <c r="I376" s="73"/>
      <c r="J376" s="73"/>
      <c r="K376" s="74"/>
      <c r="L376" s="74"/>
      <c r="M376" s="989"/>
      <c r="N376" s="74"/>
      <c r="O376" s="74"/>
      <c r="P376" s="74"/>
      <c r="Q376" s="74"/>
      <c r="R376" s="74"/>
      <c r="S376" s="1264"/>
      <c r="T376" s="1264"/>
      <c r="U376" s="1264"/>
      <c r="V376" s="1264"/>
      <c r="W376" s="1264"/>
      <c r="X376" s="73"/>
      <c r="Y376" s="73"/>
      <c r="Z376" s="73"/>
    </row>
    <row r="377" spans="1:26" ht="15.75" customHeight="1">
      <c r="A377" s="73"/>
      <c r="B377" s="73"/>
      <c r="C377" s="73"/>
      <c r="D377" s="73"/>
      <c r="E377" s="73"/>
      <c r="F377" s="73"/>
      <c r="G377" s="591"/>
      <c r="H377" s="1412"/>
      <c r="I377" s="73"/>
      <c r="J377" s="73"/>
      <c r="K377" s="74"/>
      <c r="L377" s="74"/>
      <c r="M377" s="989"/>
      <c r="N377" s="74"/>
      <c r="O377" s="74"/>
      <c r="P377" s="74"/>
      <c r="Q377" s="74"/>
      <c r="R377" s="74"/>
      <c r="S377" s="1264"/>
      <c r="T377" s="1264"/>
      <c r="U377" s="1264"/>
      <c r="V377" s="1264"/>
      <c r="W377" s="1264"/>
      <c r="X377" s="73"/>
      <c r="Y377" s="73"/>
      <c r="Z377" s="73"/>
    </row>
    <row r="378" spans="1:26" ht="15.75" customHeight="1">
      <c r="A378" s="73"/>
      <c r="B378" s="73"/>
      <c r="C378" s="73"/>
      <c r="D378" s="73"/>
      <c r="E378" s="73"/>
      <c r="F378" s="73"/>
      <c r="G378" s="591"/>
      <c r="H378" s="1412"/>
      <c r="I378" s="73"/>
      <c r="J378" s="73"/>
      <c r="K378" s="74"/>
      <c r="L378" s="74"/>
      <c r="M378" s="989"/>
      <c r="N378" s="74"/>
      <c r="O378" s="74"/>
      <c r="P378" s="74"/>
      <c r="Q378" s="74"/>
      <c r="R378" s="74"/>
      <c r="S378" s="1264"/>
      <c r="T378" s="1264"/>
      <c r="U378" s="1264"/>
      <c r="V378" s="1264"/>
      <c r="W378" s="1264"/>
      <c r="X378" s="73"/>
      <c r="Y378" s="73"/>
      <c r="Z378" s="73"/>
    </row>
    <row r="379" spans="1:26" ht="15.75" customHeight="1">
      <c r="A379" s="73"/>
      <c r="B379" s="73"/>
      <c r="C379" s="73"/>
      <c r="D379" s="73"/>
      <c r="E379" s="73"/>
      <c r="F379" s="73"/>
      <c r="G379" s="591"/>
      <c r="H379" s="1412"/>
      <c r="I379" s="73"/>
      <c r="J379" s="73"/>
      <c r="K379" s="74"/>
      <c r="L379" s="74"/>
      <c r="M379" s="989"/>
      <c r="N379" s="74"/>
      <c r="O379" s="74"/>
      <c r="P379" s="74"/>
      <c r="Q379" s="74"/>
      <c r="R379" s="74"/>
      <c r="S379" s="1264"/>
      <c r="T379" s="1264"/>
      <c r="U379" s="1264"/>
      <c r="V379" s="1264"/>
      <c r="W379" s="1264"/>
      <c r="X379" s="73"/>
      <c r="Y379" s="73"/>
      <c r="Z379" s="73"/>
    </row>
    <row r="380" spans="1:26" ht="15.75" customHeight="1">
      <c r="A380" s="73"/>
      <c r="B380" s="73"/>
      <c r="C380" s="73"/>
      <c r="D380" s="73"/>
      <c r="E380" s="73"/>
      <c r="F380" s="73"/>
      <c r="G380" s="591"/>
      <c r="H380" s="1412"/>
      <c r="I380" s="73"/>
      <c r="J380" s="73"/>
      <c r="K380" s="74"/>
      <c r="L380" s="74"/>
      <c r="M380" s="989"/>
      <c r="N380" s="74"/>
      <c r="O380" s="74"/>
      <c r="P380" s="74"/>
      <c r="Q380" s="74"/>
      <c r="R380" s="74"/>
      <c r="S380" s="1264"/>
      <c r="T380" s="1264"/>
      <c r="U380" s="1264"/>
      <c r="V380" s="1264"/>
      <c r="W380" s="1264"/>
      <c r="X380" s="73"/>
      <c r="Y380" s="73"/>
      <c r="Z380" s="73"/>
    </row>
    <row r="381" spans="1:26" ht="15.75" customHeight="1">
      <c r="A381" s="73"/>
      <c r="B381" s="73"/>
      <c r="C381" s="73"/>
      <c r="D381" s="73"/>
      <c r="E381" s="73"/>
      <c r="F381" s="73"/>
      <c r="G381" s="591"/>
      <c r="H381" s="1412"/>
      <c r="I381" s="73"/>
      <c r="J381" s="73"/>
      <c r="K381" s="74"/>
      <c r="L381" s="74"/>
      <c r="M381" s="989"/>
      <c r="N381" s="74"/>
      <c r="O381" s="74"/>
      <c r="P381" s="74"/>
      <c r="Q381" s="74"/>
      <c r="R381" s="74"/>
      <c r="S381" s="1264"/>
      <c r="T381" s="1264"/>
      <c r="U381" s="1264"/>
      <c r="V381" s="1264"/>
      <c r="W381" s="1264"/>
      <c r="X381" s="73"/>
      <c r="Y381" s="73"/>
      <c r="Z381" s="73"/>
    </row>
    <row r="382" spans="1:26" ht="15.75" customHeight="1">
      <c r="A382" s="73"/>
      <c r="B382" s="73"/>
      <c r="C382" s="73"/>
      <c r="D382" s="73"/>
      <c r="E382" s="73"/>
      <c r="F382" s="73"/>
      <c r="G382" s="591"/>
      <c r="H382" s="1412"/>
      <c r="I382" s="73"/>
      <c r="J382" s="73"/>
      <c r="K382" s="74"/>
      <c r="L382" s="74"/>
      <c r="M382" s="989"/>
      <c r="N382" s="74"/>
      <c r="O382" s="74"/>
      <c r="P382" s="74"/>
      <c r="Q382" s="74"/>
      <c r="R382" s="74"/>
      <c r="S382" s="1264"/>
      <c r="T382" s="1264"/>
      <c r="U382" s="1264"/>
      <c r="V382" s="1264"/>
      <c r="W382" s="1264"/>
      <c r="X382" s="73"/>
      <c r="Y382" s="73"/>
      <c r="Z382" s="73"/>
    </row>
    <row r="383" spans="1:26" ht="15.75" customHeight="1">
      <c r="A383" s="73"/>
      <c r="B383" s="73"/>
      <c r="C383" s="73"/>
      <c r="D383" s="73"/>
      <c r="E383" s="73"/>
      <c r="F383" s="73"/>
      <c r="G383" s="591"/>
      <c r="H383" s="1412"/>
      <c r="I383" s="73"/>
      <c r="J383" s="73"/>
      <c r="K383" s="74"/>
      <c r="L383" s="74"/>
      <c r="M383" s="989"/>
      <c r="N383" s="74"/>
      <c r="O383" s="74"/>
      <c r="P383" s="74"/>
      <c r="Q383" s="74"/>
      <c r="R383" s="74"/>
      <c r="S383" s="1264"/>
      <c r="T383" s="1264"/>
      <c r="U383" s="1264"/>
      <c r="V383" s="1264"/>
      <c r="W383" s="1264"/>
      <c r="X383" s="73"/>
      <c r="Y383" s="73"/>
      <c r="Z383" s="73"/>
    </row>
    <row r="384" spans="1:26" ht="15.75" customHeight="1">
      <c r="A384" s="73"/>
      <c r="B384" s="73"/>
      <c r="C384" s="73"/>
      <c r="D384" s="73"/>
      <c r="E384" s="73"/>
      <c r="F384" s="73"/>
      <c r="G384" s="591"/>
      <c r="H384" s="1412"/>
      <c r="I384" s="73"/>
      <c r="J384" s="73"/>
      <c r="K384" s="74"/>
      <c r="L384" s="74"/>
      <c r="M384" s="989"/>
      <c r="N384" s="74"/>
      <c r="O384" s="74"/>
      <c r="P384" s="74"/>
      <c r="Q384" s="74"/>
      <c r="R384" s="74"/>
      <c r="S384" s="1264"/>
      <c r="T384" s="1264"/>
      <c r="U384" s="1264"/>
      <c r="V384" s="1264"/>
      <c r="W384" s="1264"/>
      <c r="X384" s="73"/>
      <c r="Y384" s="73"/>
      <c r="Z384" s="73"/>
    </row>
    <row r="385" spans="1:26" ht="15.75" customHeight="1">
      <c r="A385" s="73"/>
      <c r="B385" s="73"/>
      <c r="C385" s="73"/>
      <c r="D385" s="73"/>
      <c r="E385" s="73"/>
      <c r="F385" s="73"/>
      <c r="G385" s="591"/>
      <c r="H385" s="1412"/>
      <c r="I385" s="73"/>
      <c r="J385" s="73"/>
      <c r="K385" s="74"/>
      <c r="L385" s="74"/>
      <c r="M385" s="989"/>
      <c r="N385" s="74"/>
      <c r="O385" s="74"/>
      <c r="P385" s="74"/>
      <c r="Q385" s="74"/>
      <c r="R385" s="74"/>
      <c r="S385" s="1264"/>
      <c r="T385" s="1264"/>
      <c r="U385" s="1264"/>
      <c r="V385" s="1264"/>
      <c r="W385" s="1264"/>
      <c r="X385" s="73"/>
      <c r="Y385" s="73"/>
      <c r="Z385" s="73"/>
    </row>
    <row r="386" spans="1:26" ht="15.75" customHeight="1">
      <c r="A386" s="73"/>
      <c r="B386" s="73"/>
      <c r="C386" s="73"/>
      <c r="D386" s="73"/>
      <c r="E386" s="73"/>
      <c r="F386" s="73"/>
      <c r="G386" s="591"/>
      <c r="H386" s="1412"/>
      <c r="I386" s="73"/>
      <c r="J386" s="73"/>
      <c r="K386" s="74"/>
      <c r="L386" s="74"/>
      <c r="M386" s="989"/>
      <c r="N386" s="74"/>
      <c r="O386" s="74"/>
      <c r="P386" s="74"/>
      <c r="Q386" s="74"/>
      <c r="R386" s="74"/>
      <c r="S386" s="1264"/>
      <c r="T386" s="1264"/>
      <c r="U386" s="1264"/>
      <c r="V386" s="1264"/>
      <c r="W386" s="1264"/>
      <c r="X386" s="73"/>
      <c r="Y386" s="73"/>
      <c r="Z386" s="73"/>
    </row>
    <row r="387" spans="1:26" ht="15.75" customHeight="1">
      <c r="A387" s="73"/>
      <c r="B387" s="73"/>
      <c r="C387" s="73"/>
      <c r="D387" s="73"/>
      <c r="E387" s="73"/>
      <c r="F387" s="73"/>
      <c r="G387" s="591"/>
      <c r="H387" s="1412"/>
      <c r="I387" s="73"/>
      <c r="J387" s="73"/>
      <c r="K387" s="74"/>
      <c r="L387" s="74"/>
      <c r="M387" s="989"/>
      <c r="N387" s="74"/>
      <c r="O387" s="74"/>
      <c r="P387" s="74"/>
      <c r="Q387" s="74"/>
      <c r="R387" s="74"/>
      <c r="S387" s="1264"/>
      <c r="T387" s="1264"/>
      <c r="U387" s="1264"/>
      <c r="V387" s="1264"/>
      <c r="W387" s="1264"/>
      <c r="X387" s="73"/>
      <c r="Y387" s="73"/>
      <c r="Z387" s="73"/>
    </row>
    <row r="388" spans="1:26" ht="15.75" customHeight="1">
      <c r="A388" s="73"/>
      <c r="B388" s="73"/>
      <c r="C388" s="73"/>
      <c r="D388" s="73"/>
      <c r="E388" s="73"/>
      <c r="F388" s="73"/>
      <c r="G388" s="591"/>
      <c r="H388" s="1412"/>
      <c r="I388" s="73"/>
      <c r="J388" s="73"/>
      <c r="K388" s="74"/>
      <c r="L388" s="74"/>
      <c r="M388" s="989"/>
      <c r="N388" s="74"/>
      <c r="O388" s="74"/>
      <c r="P388" s="74"/>
      <c r="Q388" s="74"/>
      <c r="R388" s="74"/>
      <c r="S388" s="1264"/>
      <c r="T388" s="1264"/>
      <c r="U388" s="1264"/>
      <c r="V388" s="1264"/>
      <c r="W388" s="1264"/>
      <c r="X388" s="73"/>
      <c r="Y388" s="73"/>
      <c r="Z388" s="73"/>
    </row>
    <row r="389" spans="1:26" ht="15.75" customHeight="1">
      <c r="A389" s="73"/>
      <c r="B389" s="73"/>
      <c r="C389" s="73"/>
      <c r="D389" s="73"/>
      <c r="E389" s="73"/>
      <c r="F389" s="73"/>
      <c r="G389" s="591"/>
      <c r="H389" s="1412"/>
      <c r="I389" s="73"/>
      <c r="J389" s="73"/>
      <c r="K389" s="74"/>
      <c r="L389" s="74"/>
      <c r="M389" s="989"/>
      <c r="N389" s="74"/>
      <c r="O389" s="74"/>
      <c r="P389" s="74"/>
      <c r="Q389" s="74"/>
      <c r="R389" s="74"/>
      <c r="S389" s="1264"/>
      <c r="T389" s="1264"/>
      <c r="U389" s="1264"/>
      <c r="V389" s="1264"/>
      <c r="W389" s="1264"/>
      <c r="X389" s="73"/>
      <c r="Y389" s="73"/>
      <c r="Z389" s="73"/>
    </row>
    <row r="390" spans="1:26" ht="15.75" customHeight="1">
      <c r="A390" s="73"/>
      <c r="B390" s="73"/>
      <c r="C390" s="73"/>
      <c r="D390" s="73"/>
      <c r="E390" s="73"/>
      <c r="F390" s="73"/>
      <c r="G390" s="591"/>
      <c r="H390" s="1412"/>
      <c r="I390" s="73"/>
      <c r="J390" s="73"/>
      <c r="K390" s="74"/>
      <c r="L390" s="74"/>
      <c r="M390" s="989"/>
      <c r="N390" s="74"/>
      <c r="O390" s="74"/>
      <c r="P390" s="74"/>
      <c r="Q390" s="74"/>
      <c r="R390" s="74"/>
      <c r="S390" s="1264"/>
      <c r="T390" s="1264"/>
      <c r="U390" s="1264"/>
      <c r="V390" s="1264"/>
      <c r="W390" s="1264"/>
      <c r="X390" s="73"/>
      <c r="Y390" s="73"/>
      <c r="Z390" s="73"/>
    </row>
    <row r="391" spans="1:26" ht="15.75" customHeight="1">
      <c r="A391" s="73"/>
      <c r="B391" s="73"/>
      <c r="C391" s="73"/>
      <c r="D391" s="73"/>
      <c r="E391" s="73"/>
      <c r="F391" s="73"/>
      <c r="G391" s="591"/>
      <c r="H391" s="1412"/>
      <c r="I391" s="73"/>
      <c r="J391" s="73"/>
      <c r="K391" s="74"/>
      <c r="L391" s="74"/>
      <c r="M391" s="989"/>
      <c r="N391" s="74"/>
      <c r="O391" s="74"/>
      <c r="P391" s="74"/>
      <c r="Q391" s="74"/>
      <c r="R391" s="74"/>
      <c r="S391" s="1264"/>
      <c r="T391" s="1264"/>
      <c r="U391" s="1264"/>
      <c r="V391" s="1264"/>
      <c r="W391" s="1264"/>
      <c r="X391" s="73"/>
      <c r="Y391" s="73"/>
      <c r="Z391" s="73"/>
    </row>
    <row r="392" spans="1:26" ht="15.75" customHeight="1">
      <c r="A392" s="73"/>
      <c r="B392" s="73"/>
      <c r="C392" s="73"/>
      <c r="D392" s="73"/>
      <c r="E392" s="73"/>
      <c r="F392" s="73"/>
      <c r="G392" s="591"/>
      <c r="H392" s="1412"/>
      <c r="I392" s="73"/>
      <c r="J392" s="73"/>
      <c r="K392" s="74"/>
      <c r="L392" s="74"/>
      <c r="M392" s="989"/>
      <c r="N392" s="74"/>
      <c r="O392" s="74"/>
      <c r="P392" s="74"/>
      <c r="Q392" s="74"/>
      <c r="R392" s="74"/>
      <c r="S392" s="1264"/>
      <c r="T392" s="1264"/>
      <c r="U392" s="1264"/>
      <c r="V392" s="1264"/>
      <c r="W392" s="1264"/>
      <c r="X392" s="73"/>
      <c r="Y392" s="73"/>
      <c r="Z392" s="73"/>
    </row>
    <row r="393" spans="1:26" ht="15.75" customHeight="1">
      <c r="A393" s="73"/>
      <c r="B393" s="73"/>
      <c r="C393" s="73"/>
      <c r="D393" s="73"/>
      <c r="E393" s="73"/>
      <c r="F393" s="73"/>
      <c r="G393" s="591"/>
      <c r="H393" s="1412"/>
      <c r="I393" s="73"/>
      <c r="J393" s="73"/>
      <c r="K393" s="74"/>
      <c r="L393" s="74"/>
      <c r="M393" s="989"/>
      <c r="N393" s="74"/>
      <c r="O393" s="74"/>
      <c r="P393" s="74"/>
      <c r="Q393" s="74"/>
      <c r="R393" s="74"/>
      <c r="S393" s="1264"/>
      <c r="T393" s="1264"/>
      <c r="U393" s="1264"/>
      <c r="V393" s="1264"/>
      <c r="W393" s="1264"/>
      <c r="X393" s="73"/>
      <c r="Y393" s="73"/>
      <c r="Z393" s="73"/>
    </row>
    <row r="394" spans="1:26" ht="15.75" customHeight="1">
      <c r="A394" s="73"/>
      <c r="B394" s="73"/>
      <c r="C394" s="73"/>
      <c r="D394" s="73"/>
      <c r="E394" s="73"/>
      <c r="F394" s="73"/>
      <c r="G394" s="591"/>
      <c r="H394" s="1412"/>
      <c r="I394" s="73"/>
      <c r="J394" s="73"/>
      <c r="K394" s="74"/>
      <c r="L394" s="74"/>
      <c r="M394" s="989"/>
      <c r="N394" s="74"/>
      <c r="O394" s="74"/>
      <c r="P394" s="74"/>
      <c r="Q394" s="74"/>
      <c r="R394" s="74"/>
      <c r="S394" s="1264"/>
      <c r="T394" s="1264"/>
      <c r="U394" s="1264"/>
      <c r="V394" s="1264"/>
      <c r="W394" s="1264"/>
      <c r="X394" s="73"/>
      <c r="Y394" s="73"/>
      <c r="Z394" s="73"/>
    </row>
    <row r="395" spans="1:26" ht="15.75" customHeight="1">
      <c r="A395" s="73"/>
      <c r="B395" s="73"/>
      <c r="C395" s="73"/>
      <c r="D395" s="73"/>
      <c r="E395" s="73"/>
      <c r="F395" s="73"/>
      <c r="G395" s="591"/>
      <c r="H395" s="1412"/>
      <c r="I395" s="73"/>
      <c r="J395" s="73"/>
      <c r="K395" s="74"/>
      <c r="L395" s="74"/>
      <c r="M395" s="989"/>
      <c r="N395" s="74"/>
      <c r="O395" s="74"/>
      <c r="P395" s="74"/>
      <c r="Q395" s="74"/>
      <c r="R395" s="74"/>
      <c r="S395" s="1264"/>
      <c r="T395" s="1264"/>
      <c r="U395" s="1264"/>
      <c r="V395" s="1264"/>
      <c r="W395" s="1264"/>
      <c r="X395" s="73"/>
      <c r="Y395" s="73"/>
      <c r="Z395" s="73"/>
    </row>
    <row r="396" spans="1:26" ht="15.75" customHeight="1">
      <c r="A396" s="73"/>
      <c r="B396" s="73"/>
      <c r="C396" s="73"/>
      <c r="D396" s="73"/>
      <c r="E396" s="73"/>
      <c r="F396" s="73"/>
      <c r="G396" s="591"/>
      <c r="H396" s="1412"/>
      <c r="I396" s="73"/>
      <c r="J396" s="73"/>
      <c r="K396" s="74"/>
      <c r="L396" s="74"/>
      <c r="M396" s="989"/>
      <c r="N396" s="74"/>
      <c r="O396" s="74"/>
      <c r="P396" s="74"/>
      <c r="Q396" s="74"/>
      <c r="R396" s="74"/>
      <c r="S396" s="1264"/>
      <c r="T396" s="1264"/>
      <c r="U396" s="1264"/>
      <c r="V396" s="1264"/>
      <c r="W396" s="1264"/>
      <c r="X396" s="73"/>
      <c r="Y396" s="73"/>
      <c r="Z396" s="73"/>
    </row>
    <row r="397" spans="1:26" ht="15.75" customHeight="1">
      <c r="A397" s="73"/>
      <c r="B397" s="73"/>
      <c r="C397" s="73"/>
      <c r="D397" s="73"/>
      <c r="E397" s="73"/>
      <c r="F397" s="73"/>
      <c r="G397" s="591"/>
      <c r="H397" s="1412"/>
      <c r="I397" s="73"/>
      <c r="J397" s="73"/>
      <c r="K397" s="74"/>
      <c r="L397" s="74"/>
      <c r="M397" s="989"/>
      <c r="N397" s="74"/>
      <c r="O397" s="74"/>
      <c r="P397" s="74"/>
      <c r="Q397" s="74"/>
      <c r="R397" s="74"/>
      <c r="S397" s="1264"/>
      <c r="T397" s="1264"/>
      <c r="U397" s="1264"/>
      <c r="V397" s="1264"/>
      <c r="W397" s="1264"/>
      <c r="X397" s="73"/>
      <c r="Y397" s="73"/>
      <c r="Z397" s="73"/>
    </row>
    <row r="398" spans="1:26" ht="15.75" customHeight="1">
      <c r="A398" s="73"/>
      <c r="B398" s="73"/>
      <c r="C398" s="73"/>
      <c r="D398" s="73"/>
      <c r="E398" s="73"/>
      <c r="F398" s="73"/>
      <c r="G398" s="591"/>
      <c r="H398" s="1412"/>
      <c r="I398" s="73"/>
      <c r="J398" s="73"/>
      <c r="K398" s="74"/>
      <c r="L398" s="74"/>
      <c r="M398" s="989"/>
      <c r="N398" s="74"/>
      <c r="O398" s="74"/>
      <c r="P398" s="74"/>
      <c r="Q398" s="74"/>
      <c r="R398" s="74"/>
      <c r="S398" s="1264"/>
      <c r="T398" s="1264"/>
      <c r="U398" s="1264"/>
      <c r="V398" s="1264"/>
      <c r="W398" s="1264"/>
      <c r="X398" s="73"/>
      <c r="Y398" s="73"/>
      <c r="Z398" s="73"/>
    </row>
    <row r="399" spans="1:26" ht="15.75" customHeight="1">
      <c r="A399" s="73"/>
      <c r="B399" s="73"/>
      <c r="C399" s="73"/>
      <c r="D399" s="73"/>
      <c r="E399" s="73"/>
      <c r="F399" s="73"/>
      <c r="G399" s="591"/>
      <c r="H399" s="1412"/>
      <c r="I399" s="73"/>
      <c r="J399" s="73"/>
      <c r="K399" s="74"/>
      <c r="L399" s="74"/>
      <c r="M399" s="989"/>
      <c r="N399" s="74"/>
      <c r="O399" s="74"/>
      <c r="P399" s="74"/>
      <c r="Q399" s="74"/>
      <c r="R399" s="74"/>
      <c r="S399" s="1264"/>
      <c r="T399" s="1264"/>
      <c r="U399" s="1264"/>
      <c r="V399" s="1264"/>
      <c r="W399" s="1264"/>
      <c r="X399" s="73"/>
      <c r="Y399" s="73"/>
      <c r="Z399" s="73"/>
    </row>
    <row r="400" spans="1:26" ht="15.75" customHeight="1">
      <c r="A400" s="73"/>
      <c r="B400" s="73"/>
      <c r="C400" s="73"/>
      <c r="D400" s="73"/>
      <c r="E400" s="73"/>
      <c r="F400" s="73"/>
      <c r="G400" s="591"/>
      <c r="H400" s="1412"/>
      <c r="I400" s="73"/>
      <c r="J400" s="73"/>
      <c r="K400" s="74"/>
      <c r="L400" s="74"/>
      <c r="M400" s="989"/>
      <c r="N400" s="74"/>
      <c r="O400" s="74"/>
      <c r="P400" s="74"/>
      <c r="Q400" s="74"/>
      <c r="R400" s="74"/>
      <c r="S400" s="1264"/>
      <c r="T400" s="1264"/>
      <c r="U400" s="1264"/>
      <c r="V400" s="1264"/>
      <c r="W400" s="1264"/>
      <c r="X400" s="73"/>
      <c r="Y400" s="73"/>
      <c r="Z400" s="73"/>
    </row>
    <row r="401" spans="1:26" ht="15.75" customHeight="1">
      <c r="A401" s="73"/>
      <c r="B401" s="73"/>
      <c r="C401" s="73"/>
      <c r="D401" s="73"/>
      <c r="E401" s="73"/>
      <c r="F401" s="73"/>
      <c r="G401" s="591"/>
      <c r="H401" s="1412"/>
      <c r="I401" s="73"/>
      <c r="J401" s="73"/>
      <c r="K401" s="74"/>
      <c r="L401" s="74"/>
      <c r="M401" s="989"/>
      <c r="N401" s="74"/>
      <c r="O401" s="74"/>
      <c r="P401" s="74"/>
      <c r="Q401" s="74"/>
      <c r="R401" s="74"/>
      <c r="S401" s="1264"/>
      <c r="T401" s="1264"/>
      <c r="U401" s="1264"/>
      <c r="V401" s="1264"/>
      <c r="W401" s="1264"/>
      <c r="X401" s="73"/>
      <c r="Y401" s="73"/>
      <c r="Z401" s="73"/>
    </row>
    <row r="402" spans="1:26" ht="15.75" customHeight="1">
      <c r="A402" s="73"/>
      <c r="B402" s="73"/>
      <c r="C402" s="73"/>
      <c r="D402" s="73"/>
      <c r="E402" s="73"/>
      <c r="F402" s="73"/>
      <c r="G402" s="591"/>
      <c r="H402" s="1412"/>
      <c r="I402" s="73"/>
      <c r="J402" s="73"/>
      <c r="K402" s="74"/>
      <c r="L402" s="74"/>
      <c r="M402" s="989"/>
      <c r="N402" s="74"/>
      <c r="O402" s="74"/>
      <c r="P402" s="74"/>
      <c r="Q402" s="74"/>
      <c r="R402" s="74"/>
      <c r="S402" s="1264"/>
      <c r="T402" s="1264"/>
      <c r="U402" s="1264"/>
      <c r="V402" s="1264"/>
      <c r="W402" s="1264"/>
      <c r="X402" s="73"/>
      <c r="Y402" s="73"/>
      <c r="Z402" s="73"/>
    </row>
    <row r="403" spans="1:26" ht="15.75" customHeight="1">
      <c r="A403" s="73"/>
      <c r="B403" s="73"/>
      <c r="C403" s="73"/>
      <c r="D403" s="73"/>
      <c r="E403" s="73"/>
      <c r="F403" s="73"/>
      <c r="G403" s="591"/>
      <c r="H403" s="1412"/>
      <c r="I403" s="73"/>
      <c r="J403" s="73"/>
      <c r="K403" s="74"/>
      <c r="L403" s="74"/>
      <c r="M403" s="989"/>
      <c r="N403" s="74"/>
      <c r="O403" s="74"/>
      <c r="P403" s="74"/>
      <c r="Q403" s="74"/>
      <c r="R403" s="74"/>
      <c r="S403" s="1264"/>
      <c r="T403" s="1264"/>
      <c r="U403" s="1264"/>
      <c r="V403" s="1264"/>
      <c r="W403" s="1264"/>
      <c r="X403" s="73"/>
      <c r="Y403" s="73"/>
      <c r="Z403" s="73"/>
    </row>
    <row r="404" spans="1:26" ht="15.75" customHeight="1">
      <c r="A404" s="73"/>
      <c r="B404" s="73"/>
      <c r="C404" s="73"/>
      <c r="D404" s="73"/>
      <c r="E404" s="73"/>
      <c r="F404" s="73"/>
      <c r="G404" s="591"/>
      <c r="H404" s="1412"/>
      <c r="I404" s="73"/>
      <c r="J404" s="73"/>
      <c r="K404" s="74"/>
      <c r="L404" s="74"/>
      <c r="M404" s="989"/>
      <c r="N404" s="74"/>
      <c r="O404" s="74"/>
      <c r="P404" s="74"/>
      <c r="Q404" s="74"/>
      <c r="R404" s="74"/>
      <c r="S404" s="1264"/>
      <c r="T404" s="1264"/>
      <c r="U404" s="1264"/>
      <c r="V404" s="1264"/>
      <c r="W404" s="1264"/>
      <c r="X404" s="73"/>
      <c r="Y404" s="73"/>
      <c r="Z404" s="73"/>
    </row>
    <row r="405" spans="1:26" ht="15.75" customHeight="1">
      <c r="A405" s="73"/>
      <c r="B405" s="73"/>
      <c r="C405" s="73"/>
      <c r="D405" s="73"/>
      <c r="E405" s="73"/>
      <c r="F405" s="73"/>
      <c r="G405" s="591"/>
      <c r="H405" s="1412"/>
      <c r="I405" s="73"/>
      <c r="J405" s="73"/>
      <c r="K405" s="74"/>
      <c r="L405" s="74"/>
      <c r="M405" s="989"/>
      <c r="N405" s="74"/>
      <c r="O405" s="74"/>
      <c r="P405" s="74"/>
      <c r="Q405" s="74"/>
      <c r="R405" s="74"/>
      <c r="S405" s="1264"/>
      <c r="T405" s="1264"/>
      <c r="U405" s="1264"/>
      <c r="V405" s="1264"/>
      <c r="W405" s="1264"/>
      <c r="X405" s="73"/>
      <c r="Y405" s="73"/>
      <c r="Z405" s="73"/>
    </row>
    <row r="406" spans="1:26" ht="15.75" customHeight="1">
      <c r="A406" s="73"/>
      <c r="B406" s="73"/>
      <c r="C406" s="73"/>
      <c r="D406" s="73"/>
      <c r="E406" s="73"/>
      <c r="F406" s="73"/>
      <c r="G406" s="591"/>
      <c r="H406" s="1412"/>
      <c r="I406" s="73"/>
      <c r="J406" s="73"/>
      <c r="K406" s="74"/>
      <c r="L406" s="74"/>
      <c r="M406" s="989"/>
      <c r="N406" s="74"/>
      <c r="O406" s="74"/>
      <c r="P406" s="74"/>
      <c r="Q406" s="74"/>
      <c r="R406" s="74"/>
      <c r="S406" s="1264"/>
      <c r="T406" s="1264"/>
      <c r="U406" s="1264"/>
      <c r="V406" s="1264"/>
      <c r="W406" s="1264"/>
      <c r="X406" s="73"/>
      <c r="Y406" s="73"/>
      <c r="Z406" s="73"/>
    </row>
    <row r="407" spans="1:26" ht="15.75" customHeight="1">
      <c r="A407" s="73"/>
      <c r="B407" s="73"/>
      <c r="C407" s="73"/>
      <c r="D407" s="73"/>
      <c r="E407" s="73"/>
      <c r="F407" s="73"/>
      <c r="G407" s="591"/>
      <c r="H407" s="1412"/>
      <c r="I407" s="73"/>
      <c r="J407" s="73"/>
      <c r="K407" s="74"/>
      <c r="L407" s="74"/>
      <c r="M407" s="989"/>
      <c r="N407" s="74"/>
      <c r="O407" s="74"/>
      <c r="P407" s="74"/>
      <c r="Q407" s="74"/>
      <c r="R407" s="74"/>
      <c r="S407" s="1264"/>
      <c r="T407" s="1264"/>
      <c r="U407" s="1264"/>
      <c r="V407" s="1264"/>
      <c r="W407" s="1264"/>
      <c r="X407" s="73"/>
      <c r="Y407" s="73"/>
      <c r="Z407" s="73"/>
    </row>
    <row r="408" spans="1:26" ht="15.75" customHeight="1">
      <c r="A408" s="73"/>
      <c r="B408" s="73"/>
      <c r="C408" s="73"/>
      <c r="D408" s="73"/>
      <c r="E408" s="73"/>
      <c r="F408" s="73"/>
      <c r="G408" s="591"/>
      <c r="H408" s="1412"/>
      <c r="I408" s="73"/>
      <c r="J408" s="73"/>
      <c r="K408" s="74"/>
      <c r="L408" s="74"/>
      <c r="M408" s="989"/>
      <c r="N408" s="74"/>
      <c r="O408" s="74"/>
      <c r="P408" s="74"/>
      <c r="Q408" s="74"/>
      <c r="R408" s="74"/>
      <c r="S408" s="1264"/>
      <c r="T408" s="1264"/>
      <c r="U408" s="1264"/>
      <c r="V408" s="1264"/>
      <c r="W408" s="1264"/>
      <c r="X408" s="73"/>
      <c r="Y408" s="73"/>
      <c r="Z408" s="73"/>
    </row>
    <row r="409" spans="1:26" ht="15.75" customHeight="1">
      <c r="A409" s="73"/>
      <c r="B409" s="73"/>
      <c r="C409" s="73"/>
      <c r="D409" s="73"/>
      <c r="E409" s="73"/>
      <c r="F409" s="73"/>
      <c r="G409" s="591"/>
      <c r="H409" s="1412"/>
      <c r="I409" s="73"/>
      <c r="J409" s="73"/>
      <c r="K409" s="74"/>
      <c r="L409" s="74"/>
      <c r="M409" s="989"/>
      <c r="N409" s="74"/>
      <c r="O409" s="74"/>
      <c r="P409" s="74"/>
      <c r="Q409" s="74"/>
      <c r="R409" s="74"/>
      <c r="S409" s="1264"/>
      <c r="T409" s="1264"/>
      <c r="U409" s="1264"/>
      <c r="V409" s="1264"/>
      <c r="W409" s="1264"/>
      <c r="X409" s="73"/>
      <c r="Y409" s="73"/>
      <c r="Z409" s="73"/>
    </row>
    <row r="410" spans="1:26" ht="15.75" customHeight="1">
      <c r="A410" s="73"/>
      <c r="B410" s="73"/>
      <c r="C410" s="73"/>
      <c r="D410" s="73"/>
      <c r="E410" s="73"/>
      <c r="F410" s="73"/>
      <c r="G410" s="591"/>
      <c r="H410" s="1412"/>
      <c r="I410" s="73"/>
      <c r="J410" s="73"/>
      <c r="K410" s="74"/>
      <c r="L410" s="74"/>
      <c r="M410" s="989"/>
      <c r="N410" s="74"/>
      <c r="O410" s="74"/>
      <c r="P410" s="74"/>
      <c r="Q410" s="74"/>
      <c r="R410" s="74"/>
      <c r="S410" s="1264"/>
      <c r="T410" s="1264"/>
      <c r="U410" s="1264"/>
      <c r="V410" s="1264"/>
      <c r="W410" s="1264"/>
      <c r="X410" s="73"/>
      <c r="Y410" s="73"/>
      <c r="Z410" s="73"/>
    </row>
    <row r="411" spans="1:26" ht="15.75" customHeight="1">
      <c r="A411" s="73"/>
      <c r="B411" s="73"/>
      <c r="C411" s="73"/>
      <c r="D411" s="73"/>
      <c r="E411" s="73"/>
      <c r="F411" s="73"/>
      <c r="G411" s="591"/>
      <c r="H411" s="1412"/>
      <c r="I411" s="73"/>
      <c r="J411" s="73"/>
      <c r="K411" s="74"/>
      <c r="L411" s="74"/>
      <c r="M411" s="989"/>
      <c r="N411" s="74"/>
      <c r="O411" s="74"/>
      <c r="P411" s="74"/>
      <c r="Q411" s="74"/>
      <c r="R411" s="74"/>
      <c r="S411" s="1264"/>
      <c r="T411" s="1264"/>
      <c r="U411" s="1264"/>
      <c r="V411" s="1264"/>
      <c r="W411" s="1264"/>
      <c r="X411" s="73"/>
      <c r="Y411" s="73"/>
      <c r="Z411" s="73"/>
    </row>
    <row r="412" spans="1:26" ht="15.75" customHeight="1">
      <c r="A412" s="73"/>
      <c r="B412" s="73"/>
      <c r="C412" s="73"/>
      <c r="D412" s="73"/>
      <c r="E412" s="73"/>
      <c r="F412" s="73"/>
      <c r="G412" s="591"/>
      <c r="H412" s="1412"/>
      <c r="I412" s="73"/>
      <c r="J412" s="73"/>
      <c r="K412" s="74"/>
      <c r="L412" s="74"/>
      <c r="M412" s="989"/>
      <c r="N412" s="74"/>
      <c r="O412" s="74"/>
      <c r="P412" s="74"/>
      <c r="Q412" s="74"/>
      <c r="R412" s="74"/>
      <c r="S412" s="1264"/>
      <c r="T412" s="1264"/>
      <c r="U412" s="1264"/>
      <c r="V412" s="1264"/>
      <c r="W412" s="1264"/>
      <c r="X412" s="73"/>
      <c r="Y412" s="73"/>
      <c r="Z412" s="73"/>
    </row>
    <row r="413" spans="1:26" ht="15.75" customHeight="1">
      <c r="A413" s="73"/>
      <c r="B413" s="73"/>
      <c r="C413" s="73"/>
      <c r="D413" s="73"/>
      <c r="E413" s="73"/>
      <c r="F413" s="73"/>
      <c r="G413" s="591"/>
      <c r="H413" s="1412"/>
      <c r="I413" s="73"/>
      <c r="J413" s="73"/>
      <c r="K413" s="74"/>
      <c r="L413" s="74"/>
      <c r="M413" s="989"/>
      <c r="N413" s="74"/>
      <c r="O413" s="74"/>
      <c r="P413" s="74"/>
      <c r="Q413" s="74"/>
      <c r="R413" s="74"/>
      <c r="S413" s="1264"/>
      <c r="T413" s="1264"/>
      <c r="U413" s="1264"/>
      <c r="V413" s="1264"/>
      <c r="W413" s="1264"/>
      <c r="X413" s="73"/>
      <c r="Y413" s="73"/>
      <c r="Z413" s="73"/>
    </row>
    <row r="414" spans="1:26" ht="15.75" customHeight="1">
      <c r="A414" s="73"/>
      <c r="B414" s="73"/>
      <c r="C414" s="73"/>
      <c r="D414" s="73"/>
      <c r="E414" s="73"/>
      <c r="F414" s="73"/>
      <c r="G414" s="591"/>
      <c r="H414" s="1412"/>
      <c r="I414" s="73"/>
      <c r="J414" s="73"/>
      <c r="K414" s="74"/>
      <c r="L414" s="74"/>
      <c r="M414" s="989"/>
      <c r="N414" s="74"/>
      <c r="O414" s="74"/>
      <c r="P414" s="74"/>
      <c r="Q414" s="74"/>
      <c r="R414" s="74"/>
      <c r="S414" s="1264"/>
      <c r="T414" s="1264"/>
      <c r="U414" s="1264"/>
      <c r="V414" s="1264"/>
      <c r="W414" s="1264"/>
      <c r="X414" s="73"/>
      <c r="Y414" s="73"/>
      <c r="Z414" s="73"/>
    </row>
    <row r="415" spans="1:26" ht="15.75" customHeight="1">
      <c r="A415" s="73"/>
      <c r="B415" s="73"/>
      <c r="C415" s="73"/>
      <c r="D415" s="73"/>
      <c r="E415" s="73"/>
      <c r="F415" s="73"/>
      <c r="G415" s="591"/>
      <c r="H415" s="1412"/>
      <c r="I415" s="73"/>
      <c r="J415" s="73"/>
      <c r="K415" s="74"/>
      <c r="L415" s="74"/>
      <c r="M415" s="989"/>
      <c r="N415" s="74"/>
      <c r="O415" s="74"/>
      <c r="P415" s="74"/>
      <c r="Q415" s="74"/>
      <c r="R415" s="74"/>
      <c r="S415" s="1264"/>
      <c r="T415" s="1264"/>
      <c r="U415" s="1264"/>
      <c r="V415" s="1264"/>
      <c r="W415" s="1264"/>
      <c r="X415" s="73"/>
      <c r="Y415" s="73"/>
      <c r="Z415" s="73"/>
    </row>
    <row r="416" spans="1:26" ht="15.75" customHeight="1">
      <c r="A416" s="73"/>
      <c r="B416" s="73"/>
      <c r="C416" s="73"/>
      <c r="D416" s="73"/>
      <c r="E416" s="73"/>
      <c r="F416" s="73"/>
      <c r="G416" s="591"/>
      <c r="H416" s="1412"/>
      <c r="I416" s="73"/>
      <c r="J416" s="73"/>
      <c r="K416" s="74"/>
      <c r="L416" s="74"/>
      <c r="M416" s="989"/>
      <c r="N416" s="74"/>
      <c r="O416" s="74"/>
      <c r="P416" s="74"/>
      <c r="Q416" s="74"/>
      <c r="R416" s="74"/>
      <c r="S416" s="1264"/>
      <c r="T416" s="1264"/>
      <c r="U416" s="1264"/>
      <c r="V416" s="1264"/>
      <c r="W416" s="1264"/>
      <c r="X416" s="73"/>
      <c r="Y416" s="73"/>
      <c r="Z416" s="73"/>
    </row>
    <row r="417" spans="1:26" ht="15.75" customHeight="1">
      <c r="A417" s="73"/>
      <c r="B417" s="73"/>
      <c r="C417" s="73"/>
      <c r="D417" s="73"/>
      <c r="E417" s="73"/>
      <c r="F417" s="73"/>
      <c r="G417" s="591"/>
      <c r="H417" s="1412"/>
      <c r="I417" s="73"/>
      <c r="J417" s="73"/>
      <c r="K417" s="74"/>
      <c r="L417" s="74"/>
      <c r="M417" s="989"/>
      <c r="N417" s="74"/>
      <c r="O417" s="74"/>
      <c r="P417" s="74"/>
      <c r="Q417" s="74"/>
      <c r="R417" s="74"/>
      <c r="S417" s="1264"/>
      <c r="T417" s="1264"/>
      <c r="U417" s="1264"/>
      <c r="V417" s="1264"/>
      <c r="W417" s="1264"/>
      <c r="X417" s="73"/>
      <c r="Y417" s="73"/>
      <c r="Z417" s="73"/>
    </row>
    <row r="418" spans="1:26" ht="15.75" customHeight="1">
      <c r="A418" s="73"/>
      <c r="B418" s="73"/>
      <c r="C418" s="73"/>
      <c r="D418" s="73"/>
      <c r="E418" s="73"/>
      <c r="F418" s="73"/>
      <c r="G418" s="591"/>
      <c r="H418" s="1412"/>
      <c r="I418" s="73"/>
      <c r="J418" s="73"/>
      <c r="K418" s="74"/>
      <c r="L418" s="74"/>
      <c r="M418" s="989"/>
      <c r="N418" s="74"/>
      <c r="O418" s="74"/>
      <c r="P418" s="74"/>
      <c r="Q418" s="74"/>
      <c r="R418" s="74"/>
      <c r="S418" s="1264"/>
      <c r="T418" s="1264"/>
      <c r="U418" s="1264"/>
      <c r="V418" s="1264"/>
      <c r="W418" s="1264"/>
      <c r="X418" s="73"/>
      <c r="Y418" s="73"/>
      <c r="Z418" s="73"/>
    </row>
    <row r="419" spans="1:26" ht="15.75" customHeight="1">
      <c r="A419" s="73"/>
      <c r="B419" s="73"/>
      <c r="C419" s="73"/>
      <c r="D419" s="73"/>
      <c r="E419" s="73"/>
      <c r="F419" s="73"/>
      <c r="G419" s="591"/>
      <c r="H419" s="1412"/>
      <c r="I419" s="73"/>
      <c r="J419" s="73"/>
      <c r="K419" s="74"/>
      <c r="L419" s="74"/>
      <c r="M419" s="989"/>
      <c r="N419" s="74"/>
      <c r="O419" s="74"/>
      <c r="P419" s="74"/>
      <c r="Q419" s="74"/>
      <c r="R419" s="74"/>
      <c r="S419" s="1264"/>
      <c r="T419" s="1264"/>
      <c r="U419" s="1264"/>
      <c r="V419" s="1264"/>
      <c r="W419" s="1264"/>
      <c r="X419" s="73"/>
      <c r="Y419" s="73"/>
      <c r="Z419" s="73"/>
    </row>
    <row r="420" spans="1:26" ht="15.75" customHeight="1">
      <c r="A420" s="73"/>
      <c r="B420" s="73"/>
      <c r="C420" s="73"/>
      <c r="D420" s="73"/>
      <c r="E420" s="73"/>
      <c r="F420" s="73"/>
      <c r="G420" s="591"/>
      <c r="H420" s="1412"/>
      <c r="I420" s="73"/>
      <c r="J420" s="73"/>
      <c r="K420" s="74"/>
      <c r="L420" s="74"/>
      <c r="M420" s="989"/>
      <c r="N420" s="74"/>
      <c r="O420" s="74"/>
      <c r="P420" s="74"/>
      <c r="Q420" s="74"/>
      <c r="R420" s="74"/>
      <c r="S420" s="1264"/>
      <c r="T420" s="1264"/>
      <c r="U420" s="1264"/>
      <c r="V420" s="1264"/>
      <c r="W420" s="1264"/>
      <c r="X420" s="73"/>
      <c r="Y420" s="73"/>
      <c r="Z420" s="73"/>
    </row>
    <row r="421" spans="1:26" ht="15.75" customHeight="1">
      <c r="A421" s="73"/>
      <c r="B421" s="73"/>
      <c r="C421" s="73"/>
      <c r="D421" s="73"/>
      <c r="E421" s="73"/>
      <c r="F421" s="73"/>
      <c r="G421" s="591"/>
      <c r="H421" s="1412"/>
      <c r="I421" s="73"/>
      <c r="J421" s="73"/>
      <c r="K421" s="74"/>
      <c r="L421" s="74"/>
      <c r="M421" s="989"/>
      <c r="N421" s="74"/>
      <c r="O421" s="74"/>
      <c r="P421" s="74"/>
      <c r="Q421" s="74"/>
      <c r="R421" s="74"/>
      <c r="S421" s="1264"/>
      <c r="T421" s="1264"/>
      <c r="U421" s="1264"/>
      <c r="V421" s="1264"/>
      <c r="W421" s="1264"/>
      <c r="X421" s="73"/>
      <c r="Y421" s="73"/>
      <c r="Z421" s="73"/>
    </row>
    <row r="422" spans="1:26" ht="15.75" customHeight="1">
      <c r="A422" s="73"/>
      <c r="B422" s="73"/>
      <c r="C422" s="73"/>
      <c r="D422" s="73"/>
      <c r="E422" s="73"/>
      <c r="F422" s="73"/>
      <c r="G422" s="591"/>
      <c r="H422" s="1412"/>
      <c r="I422" s="73"/>
      <c r="J422" s="73"/>
      <c r="K422" s="74"/>
      <c r="L422" s="74"/>
      <c r="M422" s="989"/>
      <c r="N422" s="74"/>
      <c r="O422" s="74"/>
      <c r="P422" s="74"/>
      <c r="Q422" s="74"/>
      <c r="R422" s="74"/>
      <c r="S422" s="1264"/>
      <c r="T422" s="1264"/>
      <c r="U422" s="1264"/>
      <c r="V422" s="1264"/>
      <c r="W422" s="1264"/>
      <c r="X422" s="73"/>
      <c r="Y422" s="73"/>
      <c r="Z422" s="73"/>
    </row>
    <row r="423" spans="1:26" ht="15.75" customHeight="1">
      <c r="A423" s="73"/>
      <c r="B423" s="73"/>
      <c r="C423" s="73"/>
      <c r="D423" s="73"/>
      <c r="E423" s="73"/>
      <c r="F423" s="73"/>
      <c r="G423" s="591"/>
      <c r="H423" s="1412"/>
      <c r="I423" s="73"/>
      <c r="J423" s="73"/>
      <c r="K423" s="74"/>
      <c r="L423" s="74"/>
      <c r="M423" s="989"/>
      <c r="N423" s="74"/>
      <c r="O423" s="74"/>
      <c r="P423" s="74"/>
      <c r="Q423" s="74"/>
      <c r="R423" s="74"/>
      <c r="S423" s="1264"/>
      <c r="T423" s="1264"/>
      <c r="U423" s="1264"/>
      <c r="V423" s="1264"/>
      <c r="W423" s="1264"/>
      <c r="X423" s="73"/>
      <c r="Y423" s="73"/>
      <c r="Z423" s="73"/>
    </row>
    <row r="424" spans="1:26" ht="15.75" customHeight="1">
      <c r="A424" s="73"/>
      <c r="B424" s="73"/>
      <c r="C424" s="73"/>
      <c r="D424" s="73"/>
      <c r="E424" s="73"/>
      <c r="F424" s="73"/>
      <c r="G424" s="591"/>
      <c r="H424" s="1412"/>
      <c r="I424" s="73"/>
      <c r="J424" s="73"/>
      <c r="K424" s="74"/>
      <c r="L424" s="74"/>
      <c r="M424" s="989"/>
      <c r="N424" s="74"/>
      <c r="O424" s="74"/>
      <c r="P424" s="74"/>
      <c r="Q424" s="74"/>
      <c r="R424" s="74"/>
      <c r="S424" s="1264"/>
      <c r="T424" s="1264"/>
      <c r="U424" s="1264"/>
      <c r="V424" s="1264"/>
      <c r="W424" s="1264"/>
      <c r="X424" s="73"/>
      <c r="Y424" s="73"/>
      <c r="Z424" s="73"/>
    </row>
    <row r="425" spans="1:26" ht="15.75" customHeight="1">
      <c r="A425" s="73"/>
      <c r="B425" s="73"/>
      <c r="C425" s="73"/>
      <c r="D425" s="73"/>
      <c r="E425" s="73"/>
      <c r="F425" s="73"/>
      <c r="G425" s="591"/>
      <c r="H425" s="1412"/>
      <c r="I425" s="73"/>
      <c r="J425" s="73"/>
      <c r="K425" s="74"/>
      <c r="L425" s="74"/>
      <c r="M425" s="989"/>
      <c r="N425" s="74"/>
      <c r="O425" s="74"/>
      <c r="P425" s="74"/>
      <c r="Q425" s="74"/>
      <c r="R425" s="74"/>
      <c r="S425" s="1264"/>
      <c r="T425" s="1264"/>
      <c r="U425" s="1264"/>
      <c r="V425" s="1264"/>
      <c r="W425" s="1264"/>
      <c r="X425" s="73"/>
      <c r="Y425" s="73"/>
      <c r="Z425" s="73"/>
    </row>
    <row r="426" spans="1:26" ht="15.75" customHeight="1">
      <c r="A426" s="73"/>
      <c r="B426" s="73"/>
      <c r="C426" s="73"/>
      <c r="D426" s="73"/>
      <c r="E426" s="73"/>
      <c r="F426" s="73"/>
      <c r="G426" s="591"/>
      <c r="H426" s="1412"/>
      <c r="I426" s="73"/>
      <c r="J426" s="73"/>
      <c r="K426" s="74"/>
      <c r="L426" s="74"/>
      <c r="M426" s="989"/>
      <c r="N426" s="74"/>
      <c r="O426" s="74"/>
      <c r="P426" s="74"/>
      <c r="Q426" s="74"/>
      <c r="R426" s="74"/>
      <c r="S426" s="1264"/>
      <c r="T426" s="1264"/>
      <c r="U426" s="1264"/>
      <c r="V426" s="1264"/>
      <c r="W426" s="1264"/>
      <c r="X426" s="73"/>
      <c r="Y426" s="73"/>
      <c r="Z426" s="73"/>
    </row>
    <row r="427" spans="1:26" ht="15.75" customHeight="1">
      <c r="A427" s="73"/>
      <c r="B427" s="73"/>
      <c r="C427" s="73"/>
      <c r="D427" s="73"/>
      <c r="E427" s="73"/>
      <c r="F427" s="73"/>
      <c r="G427" s="591"/>
      <c r="H427" s="1412"/>
      <c r="I427" s="73"/>
      <c r="J427" s="73"/>
      <c r="K427" s="74"/>
      <c r="L427" s="74"/>
      <c r="M427" s="989"/>
      <c r="N427" s="74"/>
      <c r="O427" s="74"/>
      <c r="P427" s="74"/>
      <c r="Q427" s="74"/>
      <c r="R427" s="74"/>
      <c r="S427" s="1264"/>
      <c r="T427" s="1264"/>
      <c r="U427" s="1264"/>
      <c r="V427" s="1264"/>
      <c r="W427" s="1264"/>
      <c r="X427" s="73"/>
      <c r="Y427" s="73"/>
      <c r="Z427" s="73"/>
    </row>
    <row r="428" spans="1:26" ht="15.75" customHeight="1">
      <c r="A428" s="73"/>
      <c r="B428" s="73"/>
      <c r="C428" s="73"/>
      <c r="D428" s="73"/>
      <c r="E428" s="73"/>
      <c r="F428" s="73"/>
      <c r="G428" s="591"/>
      <c r="H428" s="1412"/>
      <c r="I428" s="73"/>
      <c r="J428" s="73"/>
      <c r="K428" s="74"/>
      <c r="L428" s="74"/>
      <c r="M428" s="989"/>
      <c r="N428" s="74"/>
      <c r="O428" s="74"/>
      <c r="P428" s="74"/>
      <c r="Q428" s="74"/>
      <c r="R428" s="74"/>
      <c r="S428" s="1264"/>
      <c r="T428" s="1264"/>
      <c r="U428" s="1264"/>
      <c r="V428" s="1264"/>
      <c r="W428" s="1264"/>
      <c r="X428" s="73"/>
      <c r="Y428" s="73"/>
      <c r="Z428" s="73"/>
    </row>
    <row r="429" spans="1:26" ht="15.75" customHeight="1">
      <c r="A429" s="73"/>
      <c r="B429" s="73"/>
      <c r="C429" s="73"/>
      <c r="D429" s="73"/>
      <c r="E429" s="73"/>
      <c r="F429" s="73"/>
      <c r="G429" s="591"/>
      <c r="H429" s="1412"/>
      <c r="I429" s="73"/>
      <c r="J429" s="73"/>
      <c r="K429" s="74"/>
      <c r="L429" s="74"/>
      <c r="M429" s="989"/>
      <c r="N429" s="74"/>
      <c r="O429" s="74"/>
      <c r="P429" s="74"/>
      <c r="Q429" s="74"/>
      <c r="R429" s="74"/>
      <c r="S429" s="1264"/>
      <c r="T429" s="1264"/>
      <c r="U429" s="1264"/>
      <c r="V429" s="1264"/>
      <c r="W429" s="1264"/>
      <c r="X429" s="73"/>
      <c r="Y429" s="73"/>
      <c r="Z429" s="73"/>
    </row>
    <row r="430" spans="1:26" ht="15.75" customHeight="1">
      <c r="A430" s="73"/>
      <c r="B430" s="73"/>
      <c r="C430" s="73"/>
      <c r="D430" s="73"/>
      <c r="E430" s="73"/>
      <c r="F430" s="73"/>
      <c r="G430" s="591"/>
      <c r="H430" s="1412"/>
      <c r="I430" s="73"/>
      <c r="J430" s="73"/>
      <c r="K430" s="74"/>
      <c r="L430" s="74"/>
      <c r="M430" s="989"/>
      <c r="N430" s="74"/>
      <c r="O430" s="74"/>
      <c r="P430" s="74"/>
      <c r="Q430" s="74"/>
      <c r="R430" s="74"/>
      <c r="S430" s="1264"/>
      <c r="T430" s="1264"/>
      <c r="U430" s="1264"/>
      <c r="V430" s="1264"/>
      <c r="W430" s="1264"/>
      <c r="X430" s="73"/>
      <c r="Y430" s="73"/>
      <c r="Z430" s="73"/>
    </row>
    <row r="431" spans="1:26" ht="15.75" customHeight="1">
      <c r="A431" s="73"/>
      <c r="B431" s="73"/>
      <c r="C431" s="73"/>
      <c r="D431" s="73"/>
      <c r="E431" s="73"/>
      <c r="F431" s="73"/>
      <c r="G431" s="591"/>
      <c r="H431" s="1412"/>
      <c r="I431" s="73"/>
      <c r="J431" s="73"/>
      <c r="K431" s="74"/>
      <c r="L431" s="74"/>
      <c r="M431" s="989"/>
      <c r="N431" s="74"/>
      <c r="O431" s="74"/>
      <c r="P431" s="74"/>
      <c r="Q431" s="74"/>
      <c r="R431" s="74"/>
      <c r="S431" s="1264"/>
      <c r="T431" s="1264"/>
      <c r="U431" s="1264"/>
      <c r="V431" s="1264"/>
      <c r="W431" s="1264"/>
      <c r="X431" s="73"/>
      <c r="Y431" s="73"/>
      <c r="Z431" s="73"/>
    </row>
    <row r="432" spans="1:26" ht="15.75" customHeight="1">
      <c r="A432" s="73"/>
      <c r="B432" s="73"/>
      <c r="C432" s="73"/>
      <c r="D432" s="73"/>
      <c r="E432" s="73"/>
      <c r="F432" s="73"/>
      <c r="G432" s="591"/>
      <c r="H432" s="1412"/>
      <c r="I432" s="73"/>
      <c r="J432" s="73"/>
      <c r="K432" s="74"/>
      <c r="L432" s="74"/>
      <c r="M432" s="989"/>
      <c r="N432" s="74"/>
      <c r="O432" s="74"/>
      <c r="P432" s="74"/>
      <c r="Q432" s="74"/>
      <c r="R432" s="74"/>
      <c r="S432" s="1264"/>
      <c r="T432" s="1264"/>
      <c r="U432" s="1264"/>
      <c r="V432" s="1264"/>
      <c r="W432" s="1264"/>
      <c r="X432" s="73"/>
      <c r="Y432" s="73"/>
      <c r="Z432" s="73"/>
    </row>
    <row r="433" spans="1:26" ht="15.75" customHeight="1">
      <c r="A433" s="73"/>
      <c r="B433" s="73"/>
      <c r="C433" s="73"/>
      <c r="D433" s="73"/>
      <c r="E433" s="73"/>
      <c r="F433" s="73"/>
      <c r="G433" s="591"/>
      <c r="H433" s="1412"/>
      <c r="I433" s="73"/>
      <c r="J433" s="73"/>
      <c r="K433" s="74"/>
      <c r="L433" s="74"/>
      <c r="M433" s="989"/>
      <c r="N433" s="74"/>
      <c r="O433" s="74"/>
      <c r="P433" s="74"/>
      <c r="Q433" s="74"/>
      <c r="R433" s="74"/>
      <c r="S433" s="1264"/>
      <c r="T433" s="1264"/>
      <c r="U433" s="1264"/>
      <c r="V433" s="1264"/>
      <c r="W433" s="1264"/>
      <c r="X433" s="73"/>
      <c r="Y433" s="73"/>
      <c r="Z433" s="73"/>
    </row>
    <row r="434" spans="1:26" ht="15.75" customHeight="1">
      <c r="A434" s="73"/>
      <c r="B434" s="73"/>
      <c r="C434" s="73"/>
      <c r="D434" s="73"/>
      <c r="E434" s="73"/>
      <c r="F434" s="73"/>
      <c r="G434" s="591"/>
      <c r="H434" s="1412"/>
      <c r="I434" s="73"/>
      <c r="J434" s="73"/>
      <c r="K434" s="74"/>
      <c r="L434" s="74"/>
      <c r="M434" s="989"/>
      <c r="N434" s="74"/>
      <c r="O434" s="74"/>
      <c r="P434" s="74"/>
      <c r="Q434" s="74"/>
      <c r="R434" s="74"/>
      <c r="S434" s="1264"/>
      <c r="T434" s="1264"/>
      <c r="U434" s="1264"/>
      <c r="V434" s="1264"/>
      <c r="W434" s="1264"/>
      <c r="X434" s="73"/>
      <c r="Y434" s="73"/>
      <c r="Z434" s="73"/>
    </row>
    <row r="435" spans="1:26" ht="15.75" customHeight="1">
      <c r="A435" s="73"/>
      <c r="B435" s="73"/>
      <c r="C435" s="73"/>
      <c r="D435" s="73"/>
      <c r="E435" s="73"/>
      <c r="F435" s="73"/>
      <c r="G435" s="591"/>
      <c r="H435" s="1412"/>
      <c r="I435" s="73"/>
      <c r="J435" s="73"/>
      <c r="K435" s="74"/>
      <c r="L435" s="74"/>
      <c r="M435" s="989"/>
      <c r="N435" s="74"/>
      <c r="O435" s="74"/>
      <c r="P435" s="74"/>
      <c r="Q435" s="74"/>
      <c r="R435" s="74"/>
      <c r="S435" s="1264"/>
      <c r="T435" s="1264"/>
      <c r="U435" s="1264"/>
      <c r="V435" s="1264"/>
      <c r="W435" s="1264"/>
      <c r="X435" s="73"/>
      <c r="Y435" s="73"/>
      <c r="Z435" s="73"/>
    </row>
    <row r="436" spans="1:26" ht="15.75" customHeight="1">
      <c r="A436" s="73"/>
      <c r="B436" s="73"/>
      <c r="C436" s="73"/>
      <c r="D436" s="73"/>
      <c r="E436" s="73"/>
      <c r="F436" s="73"/>
      <c r="G436" s="591"/>
      <c r="H436" s="1412"/>
      <c r="I436" s="73"/>
      <c r="J436" s="73"/>
      <c r="K436" s="74"/>
      <c r="L436" s="74"/>
      <c r="M436" s="989"/>
      <c r="N436" s="74"/>
      <c r="O436" s="74"/>
      <c r="P436" s="74"/>
      <c r="Q436" s="74"/>
      <c r="R436" s="74"/>
      <c r="S436" s="1264"/>
      <c r="T436" s="1264"/>
      <c r="U436" s="1264"/>
      <c r="V436" s="1264"/>
      <c r="W436" s="1264"/>
      <c r="X436" s="73"/>
      <c r="Y436" s="73"/>
      <c r="Z436" s="73"/>
    </row>
    <row r="437" spans="1:26" ht="15.75" customHeight="1">
      <c r="A437" s="73"/>
      <c r="B437" s="73"/>
      <c r="C437" s="73"/>
      <c r="D437" s="73"/>
      <c r="E437" s="73"/>
      <c r="F437" s="73"/>
      <c r="G437" s="591"/>
      <c r="H437" s="1412"/>
      <c r="I437" s="73"/>
      <c r="J437" s="73"/>
      <c r="K437" s="74"/>
      <c r="L437" s="74"/>
      <c r="M437" s="989"/>
      <c r="N437" s="74"/>
      <c r="O437" s="74"/>
      <c r="P437" s="74"/>
      <c r="Q437" s="74"/>
      <c r="R437" s="74"/>
      <c r="S437" s="1264"/>
      <c r="T437" s="1264"/>
      <c r="U437" s="1264"/>
      <c r="V437" s="1264"/>
      <c r="W437" s="1264"/>
      <c r="X437" s="73"/>
      <c r="Y437" s="73"/>
      <c r="Z437" s="73"/>
    </row>
    <row r="438" spans="1:26" ht="15.75" customHeight="1">
      <c r="A438" s="73"/>
      <c r="B438" s="73"/>
      <c r="C438" s="73"/>
      <c r="D438" s="73"/>
      <c r="E438" s="73"/>
      <c r="F438" s="73"/>
      <c r="G438" s="591"/>
      <c r="H438" s="1412"/>
      <c r="I438" s="73"/>
      <c r="J438" s="73"/>
      <c r="K438" s="74"/>
      <c r="L438" s="74"/>
      <c r="M438" s="989"/>
      <c r="N438" s="74"/>
      <c r="O438" s="74"/>
      <c r="P438" s="74"/>
      <c r="Q438" s="74"/>
      <c r="R438" s="74"/>
      <c r="S438" s="1264"/>
      <c r="T438" s="1264"/>
      <c r="U438" s="1264"/>
      <c r="V438" s="1264"/>
      <c r="W438" s="1264"/>
      <c r="X438" s="73"/>
      <c r="Y438" s="73"/>
      <c r="Z438" s="73"/>
    </row>
    <row r="439" spans="1:26" ht="15.75" customHeight="1">
      <c r="A439" s="73"/>
      <c r="B439" s="73"/>
      <c r="C439" s="73"/>
      <c r="D439" s="73"/>
      <c r="E439" s="73"/>
      <c r="F439" s="73"/>
      <c r="G439" s="591"/>
      <c r="H439" s="1412"/>
      <c r="I439" s="73"/>
      <c r="J439" s="73"/>
      <c r="K439" s="74"/>
      <c r="L439" s="74"/>
      <c r="M439" s="989"/>
      <c r="N439" s="74"/>
      <c r="O439" s="74"/>
      <c r="P439" s="74"/>
      <c r="Q439" s="74"/>
      <c r="R439" s="74"/>
      <c r="S439" s="1264"/>
      <c r="T439" s="1264"/>
      <c r="U439" s="1264"/>
      <c r="V439" s="1264"/>
      <c r="W439" s="1264"/>
      <c r="X439" s="73"/>
      <c r="Y439" s="73"/>
      <c r="Z439" s="73"/>
    </row>
    <row r="440" spans="1:26" ht="15.75" customHeight="1">
      <c r="A440" s="73"/>
      <c r="B440" s="73"/>
      <c r="C440" s="73"/>
      <c r="D440" s="73"/>
      <c r="E440" s="73"/>
      <c r="F440" s="73"/>
      <c r="G440" s="591"/>
      <c r="H440" s="1412"/>
      <c r="I440" s="73"/>
      <c r="J440" s="73"/>
      <c r="K440" s="74"/>
      <c r="L440" s="74"/>
      <c r="M440" s="989"/>
      <c r="N440" s="74"/>
      <c r="O440" s="74"/>
      <c r="P440" s="74"/>
      <c r="Q440" s="74"/>
      <c r="R440" s="74"/>
      <c r="S440" s="1264"/>
      <c r="T440" s="1264"/>
      <c r="U440" s="1264"/>
      <c r="V440" s="1264"/>
      <c r="W440" s="1264"/>
      <c r="X440" s="73"/>
      <c r="Y440" s="73"/>
      <c r="Z440" s="73"/>
    </row>
    <row r="441" spans="1:26" ht="15.75" customHeight="1">
      <c r="A441" s="73"/>
      <c r="B441" s="73"/>
      <c r="C441" s="73"/>
      <c r="D441" s="73"/>
      <c r="E441" s="73"/>
      <c r="F441" s="73"/>
      <c r="G441" s="591"/>
      <c r="H441" s="1412"/>
      <c r="I441" s="73"/>
      <c r="J441" s="73"/>
      <c r="K441" s="74"/>
      <c r="L441" s="74"/>
      <c r="M441" s="989"/>
      <c r="N441" s="74"/>
      <c r="O441" s="74"/>
      <c r="P441" s="74"/>
      <c r="Q441" s="74"/>
      <c r="R441" s="74"/>
      <c r="S441" s="1264"/>
      <c r="T441" s="1264"/>
      <c r="U441" s="1264"/>
      <c r="V441" s="1264"/>
      <c r="W441" s="1264"/>
      <c r="X441" s="73"/>
      <c r="Y441" s="73"/>
      <c r="Z441" s="73"/>
    </row>
    <row r="442" spans="1:26" ht="15.75" customHeight="1">
      <c r="A442" s="73"/>
      <c r="B442" s="73"/>
      <c r="C442" s="73"/>
      <c r="D442" s="73"/>
      <c r="E442" s="73"/>
      <c r="F442" s="73"/>
      <c r="G442" s="591"/>
      <c r="H442" s="1412"/>
      <c r="I442" s="73"/>
      <c r="J442" s="73"/>
      <c r="K442" s="74"/>
      <c r="L442" s="74"/>
      <c r="M442" s="989"/>
      <c r="N442" s="74"/>
      <c r="O442" s="74"/>
      <c r="P442" s="74"/>
      <c r="Q442" s="74"/>
      <c r="R442" s="74"/>
      <c r="S442" s="1264"/>
      <c r="T442" s="1264"/>
      <c r="U442" s="1264"/>
      <c r="V442" s="1264"/>
      <c r="W442" s="1264"/>
      <c r="X442" s="73"/>
      <c r="Y442" s="73"/>
      <c r="Z442" s="73"/>
    </row>
    <row r="443" spans="1:26" ht="15.75" customHeight="1">
      <c r="A443" s="73"/>
      <c r="B443" s="73"/>
      <c r="C443" s="73"/>
      <c r="D443" s="73"/>
      <c r="E443" s="73"/>
      <c r="F443" s="73"/>
      <c r="G443" s="591"/>
      <c r="H443" s="1412"/>
      <c r="I443" s="73"/>
      <c r="J443" s="73"/>
      <c r="K443" s="74"/>
      <c r="L443" s="74"/>
      <c r="M443" s="989"/>
      <c r="N443" s="74"/>
      <c r="O443" s="74"/>
      <c r="P443" s="74"/>
      <c r="Q443" s="74"/>
      <c r="R443" s="74"/>
      <c r="S443" s="1264"/>
      <c r="T443" s="1264"/>
      <c r="U443" s="1264"/>
      <c r="V443" s="1264"/>
      <c r="W443" s="1264"/>
      <c r="X443" s="73"/>
      <c r="Y443" s="73"/>
      <c r="Z443" s="73"/>
    </row>
    <row r="444" spans="1:26" ht="15.75" customHeight="1">
      <c r="A444" s="73"/>
      <c r="B444" s="73"/>
      <c r="C444" s="73"/>
      <c r="D444" s="73"/>
      <c r="E444" s="73"/>
      <c r="F444" s="73"/>
      <c r="G444" s="591"/>
      <c r="H444" s="1412"/>
      <c r="I444" s="73"/>
      <c r="J444" s="73"/>
      <c r="K444" s="74"/>
      <c r="L444" s="74"/>
      <c r="M444" s="989"/>
      <c r="N444" s="74"/>
      <c r="O444" s="74"/>
      <c r="P444" s="74"/>
      <c r="Q444" s="74"/>
      <c r="R444" s="74"/>
      <c r="S444" s="1264"/>
      <c r="T444" s="1264"/>
      <c r="U444" s="1264"/>
      <c r="V444" s="1264"/>
      <c r="W444" s="1264"/>
      <c r="X444" s="73"/>
      <c r="Y444" s="73"/>
      <c r="Z444" s="73"/>
    </row>
    <row r="445" spans="1:26" ht="15.75" customHeight="1">
      <c r="A445" s="73"/>
      <c r="B445" s="73"/>
      <c r="C445" s="73"/>
      <c r="D445" s="73"/>
      <c r="E445" s="73"/>
      <c r="F445" s="73"/>
      <c r="G445" s="591"/>
      <c r="H445" s="1412"/>
      <c r="I445" s="73"/>
      <c r="J445" s="73"/>
      <c r="K445" s="74"/>
      <c r="L445" s="74"/>
      <c r="M445" s="989"/>
      <c r="N445" s="74"/>
      <c r="O445" s="74"/>
      <c r="P445" s="74"/>
      <c r="Q445" s="74"/>
      <c r="R445" s="74"/>
      <c r="S445" s="1264"/>
      <c r="T445" s="1264"/>
      <c r="U445" s="1264"/>
      <c r="V445" s="1264"/>
      <c r="W445" s="1264"/>
      <c r="X445" s="73"/>
      <c r="Y445" s="73"/>
      <c r="Z445" s="73"/>
    </row>
    <row r="446" spans="1:26" ht="15.75" customHeight="1">
      <c r="A446" s="73"/>
      <c r="B446" s="73"/>
      <c r="C446" s="73"/>
      <c r="D446" s="73"/>
      <c r="E446" s="73"/>
      <c r="F446" s="73"/>
      <c r="G446" s="591"/>
      <c r="H446" s="1412"/>
      <c r="I446" s="73"/>
      <c r="J446" s="73"/>
      <c r="K446" s="74"/>
      <c r="L446" s="74"/>
      <c r="M446" s="989"/>
      <c r="N446" s="74"/>
      <c r="O446" s="74"/>
      <c r="P446" s="74"/>
      <c r="Q446" s="74"/>
      <c r="R446" s="74"/>
      <c r="S446" s="1264"/>
      <c r="T446" s="1264"/>
      <c r="U446" s="1264"/>
      <c r="V446" s="1264"/>
      <c r="W446" s="1264"/>
      <c r="X446" s="73"/>
      <c r="Y446" s="73"/>
      <c r="Z446" s="73"/>
    </row>
    <row r="447" spans="1:26" ht="15.75" customHeight="1">
      <c r="A447" s="73"/>
      <c r="B447" s="73"/>
      <c r="C447" s="73"/>
      <c r="D447" s="73"/>
      <c r="E447" s="73"/>
      <c r="F447" s="73"/>
      <c r="G447" s="591"/>
      <c r="H447" s="1412"/>
      <c r="I447" s="73"/>
      <c r="J447" s="73"/>
      <c r="K447" s="74"/>
      <c r="L447" s="74"/>
      <c r="M447" s="989"/>
      <c r="N447" s="74"/>
      <c r="O447" s="74"/>
      <c r="P447" s="74"/>
      <c r="Q447" s="74"/>
      <c r="R447" s="74"/>
      <c r="S447" s="1264"/>
      <c r="T447" s="1264"/>
      <c r="U447" s="1264"/>
      <c r="V447" s="1264"/>
      <c r="W447" s="1264"/>
      <c r="X447" s="73"/>
      <c r="Y447" s="73"/>
      <c r="Z447" s="73"/>
    </row>
    <row r="448" spans="1:26" ht="15.75" customHeight="1">
      <c r="A448" s="73"/>
      <c r="B448" s="73"/>
      <c r="C448" s="73"/>
      <c r="D448" s="73"/>
      <c r="E448" s="73"/>
      <c r="F448" s="73"/>
      <c r="G448" s="591"/>
      <c r="H448" s="1412"/>
      <c r="I448" s="73"/>
      <c r="J448" s="73"/>
      <c r="K448" s="74"/>
      <c r="L448" s="74"/>
      <c r="M448" s="989"/>
      <c r="N448" s="74"/>
      <c r="O448" s="74"/>
      <c r="P448" s="74"/>
      <c r="Q448" s="74"/>
      <c r="R448" s="74"/>
      <c r="S448" s="1264"/>
      <c r="T448" s="1264"/>
      <c r="U448" s="1264"/>
      <c r="V448" s="1264"/>
      <c r="W448" s="1264"/>
      <c r="X448" s="73"/>
      <c r="Y448" s="73"/>
      <c r="Z448" s="73"/>
    </row>
    <row r="449" spans="1:26" ht="15.75" customHeight="1">
      <c r="A449" s="73"/>
      <c r="B449" s="73"/>
      <c r="C449" s="73"/>
      <c r="D449" s="73"/>
      <c r="E449" s="73"/>
      <c r="F449" s="73"/>
      <c r="G449" s="591"/>
      <c r="H449" s="1412"/>
      <c r="I449" s="73"/>
      <c r="J449" s="73"/>
      <c r="K449" s="74"/>
      <c r="L449" s="74"/>
      <c r="M449" s="989"/>
      <c r="N449" s="74"/>
      <c r="O449" s="74"/>
      <c r="P449" s="74"/>
      <c r="Q449" s="74"/>
      <c r="R449" s="74"/>
      <c r="S449" s="1264"/>
      <c r="T449" s="1264"/>
      <c r="U449" s="1264"/>
      <c r="V449" s="1264"/>
      <c r="W449" s="1264"/>
      <c r="X449" s="73"/>
      <c r="Y449" s="73"/>
      <c r="Z449" s="73"/>
    </row>
    <row r="450" spans="1:26" ht="15.75" customHeight="1">
      <c r="A450" s="73"/>
      <c r="B450" s="73"/>
      <c r="C450" s="73"/>
      <c r="D450" s="73"/>
      <c r="E450" s="73"/>
      <c r="F450" s="73"/>
      <c r="G450" s="591"/>
      <c r="H450" s="1412"/>
      <c r="I450" s="73"/>
      <c r="J450" s="73"/>
      <c r="K450" s="74"/>
      <c r="L450" s="74"/>
      <c r="M450" s="989"/>
      <c r="N450" s="74"/>
      <c r="O450" s="74"/>
      <c r="P450" s="74"/>
      <c r="Q450" s="74"/>
      <c r="R450" s="74"/>
      <c r="S450" s="1264"/>
      <c r="T450" s="1264"/>
      <c r="U450" s="1264"/>
      <c r="V450" s="1264"/>
      <c r="W450" s="1264"/>
      <c r="X450" s="73"/>
      <c r="Y450" s="73"/>
      <c r="Z450" s="73"/>
    </row>
    <row r="451" spans="1:26" ht="15.75" customHeight="1">
      <c r="A451" s="73"/>
      <c r="B451" s="73"/>
      <c r="C451" s="73"/>
      <c r="D451" s="73"/>
      <c r="E451" s="73"/>
      <c r="F451" s="73"/>
      <c r="G451" s="591"/>
      <c r="H451" s="1412"/>
      <c r="I451" s="73"/>
      <c r="J451" s="73"/>
      <c r="K451" s="74"/>
      <c r="L451" s="74"/>
      <c r="M451" s="989"/>
      <c r="N451" s="74"/>
      <c r="O451" s="74"/>
      <c r="P451" s="74"/>
      <c r="Q451" s="74"/>
      <c r="R451" s="74"/>
      <c r="S451" s="1264"/>
      <c r="T451" s="1264"/>
      <c r="U451" s="1264"/>
      <c r="V451" s="1264"/>
      <c r="W451" s="1264"/>
      <c r="X451" s="73"/>
      <c r="Y451" s="73"/>
      <c r="Z451" s="73"/>
    </row>
    <row r="452" spans="1:26" ht="15.75" customHeight="1">
      <c r="A452" s="73"/>
      <c r="B452" s="73"/>
      <c r="C452" s="73"/>
      <c r="D452" s="73"/>
      <c r="E452" s="73"/>
      <c r="F452" s="73"/>
      <c r="G452" s="591"/>
      <c r="H452" s="1412"/>
      <c r="I452" s="73"/>
      <c r="J452" s="73"/>
      <c r="K452" s="74"/>
      <c r="L452" s="74"/>
      <c r="M452" s="989"/>
      <c r="N452" s="74"/>
      <c r="O452" s="74"/>
      <c r="P452" s="74"/>
      <c r="Q452" s="74"/>
      <c r="R452" s="74"/>
      <c r="S452" s="1264"/>
      <c r="T452" s="1264"/>
      <c r="U452" s="1264"/>
      <c r="V452" s="1264"/>
      <c r="W452" s="1264"/>
      <c r="X452" s="73"/>
      <c r="Y452" s="73"/>
      <c r="Z452" s="73"/>
    </row>
    <row r="453" spans="1:26" ht="15.75" customHeight="1">
      <c r="A453" s="73"/>
      <c r="B453" s="73"/>
      <c r="C453" s="73"/>
      <c r="D453" s="73"/>
      <c r="E453" s="73"/>
      <c r="F453" s="73"/>
      <c r="G453" s="591"/>
      <c r="H453" s="1412"/>
      <c r="I453" s="73"/>
      <c r="J453" s="73"/>
      <c r="K453" s="74"/>
      <c r="L453" s="74"/>
      <c r="M453" s="989"/>
      <c r="N453" s="74"/>
      <c r="O453" s="74"/>
      <c r="P453" s="74"/>
      <c r="Q453" s="74"/>
      <c r="R453" s="74"/>
      <c r="S453" s="1264"/>
      <c r="T453" s="1264"/>
      <c r="U453" s="1264"/>
      <c r="V453" s="1264"/>
      <c r="W453" s="1264"/>
      <c r="X453" s="73"/>
      <c r="Y453" s="73"/>
      <c r="Z453" s="73"/>
    </row>
    <row r="454" spans="1:26" ht="15.75" customHeight="1">
      <c r="A454" s="73"/>
      <c r="B454" s="73"/>
      <c r="C454" s="73"/>
      <c r="D454" s="73"/>
      <c r="E454" s="73"/>
      <c r="F454" s="73"/>
      <c r="G454" s="591"/>
      <c r="H454" s="1412"/>
      <c r="I454" s="73"/>
      <c r="J454" s="73"/>
      <c r="K454" s="74"/>
      <c r="L454" s="74"/>
      <c r="M454" s="989"/>
      <c r="N454" s="74"/>
      <c r="O454" s="74"/>
      <c r="P454" s="74"/>
      <c r="Q454" s="74"/>
      <c r="R454" s="74"/>
      <c r="S454" s="1264"/>
      <c r="T454" s="1264"/>
      <c r="U454" s="1264"/>
      <c r="V454" s="1264"/>
      <c r="W454" s="1264"/>
      <c r="X454" s="73"/>
      <c r="Y454" s="73"/>
      <c r="Z454" s="73"/>
    </row>
    <row r="455" spans="1:26" ht="15.75" customHeight="1">
      <c r="A455" s="73"/>
      <c r="B455" s="73"/>
      <c r="C455" s="73"/>
      <c r="D455" s="73"/>
      <c r="E455" s="73"/>
      <c r="F455" s="73"/>
      <c r="G455" s="591"/>
      <c r="H455" s="1412"/>
      <c r="I455" s="73"/>
      <c r="J455" s="73"/>
      <c r="K455" s="74"/>
      <c r="L455" s="74"/>
      <c r="M455" s="989"/>
      <c r="N455" s="74"/>
      <c r="O455" s="74"/>
      <c r="P455" s="74"/>
      <c r="Q455" s="74"/>
      <c r="R455" s="74"/>
      <c r="S455" s="1264"/>
      <c r="T455" s="1264"/>
      <c r="U455" s="1264"/>
      <c r="V455" s="1264"/>
      <c r="W455" s="1264"/>
      <c r="X455" s="73"/>
      <c r="Y455" s="73"/>
      <c r="Z455" s="73"/>
    </row>
    <row r="456" spans="1:26" ht="15.75" customHeight="1">
      <c r="A456" s="73"/>
      <c r="B456" s="73"/>
      <c r="C456" s="73"/>
      <c r="D456" s="73"/>
      <c r="E456" s="73"/>
      <c r="F456" s="73"/>
      <c r="G456" s="591"/>
      <c r="H456" s="1412"/>
      <c r="I456" s="73"/>
      <c r="J456" s="73"/>
      <c r="K456" s="74"/>
      <c r="L456" s="74"/>
      <c r="M456" s="989"/>
      <c r="N456" s="74"/>
      <c r="O456" s="74"/>
      <c r="P456" s="74"/>
      <c r="Q456" s="74"/>
      <c r="R456" s="74"/>
      <c r="S456" s="1264"/>
      <c r="T456" s="1264"/>
      <c r="U456" s="1264"/>
      <c r="V456" s="1264"/>
      <c r="W456" s="1264"/>
      <c r="X456" s="73"/>
      <c r="Y456" s="73"/>
      <c r="Z456" s="73"/>
    </row>
    <row r="457" spans="1:26" ht="15.75" customHeight="1">
      <c r="A457" s="73"/>
      <c r="B457" s="73"/>
      <c r="C457" s="73"/>
      <c r="D457" s="73"/>
      <c r="E457" s="73"/>
      <c r="F457" s="73"/>
      <c r="G457" s="591"/>
      <c r="H457" s="1412"/>
      <c r="I457" s="73"/>
      <c r="J457" s="73"/>
      <c r="K457" s="74"/>
      <c r="L457" s="74"/>
      <c r="M457" s="989"/>
      <c r="N457" s="74"/>
      <c r="O457" s="74"/>
      <c r="P457" s="74"/>
      <c r="Q457" s="74"/>
      <c r="R457" s="74"/>
      <c r="S457" s="1264"/>
      <c r="T457" s="1264"/>
      <c r="U457" s="1264"/>
      <c r="V457" s="1264"/>
      <c r="W457" s="1264"/>
      <c r="X457" s="73"/>
      <c r="Y457" s="73"/>
      <c r="Z457" s="73"/>
    </row>
    <row r="458" spans="1:26" ht="15.75" customHeight="1">
      <c r="A458" s="73"/>
      <c r="B458" s="73"/>
      <c r="C458" s="73"/>
      <c r="D458" s="73"/>
      <c r="E458" s="73"/>
      <c r="F458" s="73"/>
      <c r="G458" s="591"/>
      <c r="H458" s="1412"/>
      <c r="I458" s="73"/>
      <c r="J458" s="73"/>
      <c r="K458" s="74"/>
      <c r="L458" s="74"/>
      <c r="M458" s="989"/>
      <c r="N458" s="74"/>
      <c r="O458" s="74"/>
      <c r="P458" s="74"/>
      <c r="Q458" s="74"/>
      <c r="R458" s="74"/>
      <c r="S458" s="1264"/>
      <c r="T458" s="1264"/>
      <c r="U458" s="1264"/>
      <c r="V458" s="1264"/>
      <c r="W458" s="1264"/>
      <c r="X458" s="73"/>
      <c r="Y458" s="73"/>
      <c r="Z458" s="73"/>
    </row>
    <row r="459" spans="1:26" ht="15.75" customHeight="1">
      <c r="A459" s="73"/>
      <c r="B459" s="73"/>
      <c r="C459" s="73"/>
      <c r="D459" s="73"/>
      <c r="E459" s="73"/>
      <c r="F459" s="73"/>
      <c r="G459" s="591"/>
      <c r="H459" s="1412"/>
      <c r="I459" s="73"/>
      <c r="J459" s="73"/>
      <c r="K459" s="74"/>
      <c r="L459" s="74"/>
      <c r="M459" s="989"/>
      <c r="N459" s="74"/>
      <c r="O459" s="74"/>
      <c r="P459" s="74"/>
      <c r="Q459" s="74"/>
      <c r="R459" s="74"/>
      <c r="S459" s="1264"/>
      <c r="T459" s="1264"/>
      <c r="U459" s="1264"/>
      <c r="V459" s="1264"/>
      <c r="W459" s="1264"/>
      <c r="X459" s="73"/>
      <c r="Y459" s="73"/>
      <c r="Z459" s="73"/>
    </row>
    <row r="460" spans="1:26" ht="15.75" customHeight="1">
      <c r="A460" s="73"/>
      <c r="B460" s="73"/>
      <c r="C460" s="73"/>
      <c r="D460" s="73"/>
      <c r="E460" s="73"/>
      <c r="F460" s="73"/>
      <c r="G460" s="591"/>
      <c r="H460" s="1412"/>
      <c r="I460" s="73"/>
      <c r="J460" s="73"/>
      <c r="K460" s="74"/>
      <c r="L460" s="74"/>
      <c r="M460" s="989"/>
      <c r="N460" s="74"/>
      <c r="O460" s="74"/>
      <c r="P460" s="74"/>
      <c r="Q460" s="74"/>
      <c r="R460" s="74"/>
      <c r="S460" s="1264"/>
      <c r="T460" s="1264"/>
      <c r="U460" s="1264"/>
      <c r="V460" s="1264"/>
      <c r="W460" s="1264"/>
      <c r="X460" s="73"/>
      <c r="Y460" s="73"/>
      <c r="Z460" s="73"/>
    </row>
    <row r="461" spans="1:26" ht="15.75" customHeight="1">
      <c r="A461" s="73"/>
      <c r="B461" s="73"/>
      <c r="C461" s="73"/>
      <c r="D461" s="73"/>
      <c r="E461" s="73"/>
      <c r="F461" s="73"/>
      <c r="G461" s="591"/>
      <c r="H461" s="1412"/>
      <c r="I461" s="73"/>
      <c r="J461" s="73"/>
      <c r="K461" s="74"/>
      <c r="L461" s="74"/>
      <c r="M461" s="989"/>
      <c r="N461" s="74"/>
      <c r="O461" s="74"/>
      <c r="P461" s="74"/>
      <c r="Q461" s="74"/>
      <c r="R461" s="74"/>
      <c r="S461" s="1264"/>
      <c r="T461" s="1264"/>
      <c r="U461" s="1264"/>
      <c r="V461" s="1264"/>
      <c r="W461" s="1264"/>
      <c r="X461" s="73"/>
      <c r="Y461" s="73"/>
      <c r="Z461" s="73"/>
    </row>
    <row r="462" spans="1:26" ht="15.75" customHeight="1">
      <c r="A462" s="73"/>
      <c r="B462" s="73"/>
      <c r="C462" s="73"/>
      <c r="D462" s="73"/>
      <c r="E462" s="73"/>
      <c r="F462" s="73"/>
      <c r="G462" s="591"/>
      <c r="H462" s="1412"/>
      <c r="I462" s="73"/>
      <c r="J462" s="73"/>
      <c r="K462" s="74"/>
      <c r="L462" s="74"/>
      <c r="M462" s="989"/>
      <c r="N462" s="74"/>
      <c r="O462" s="74"/>
      <c r="P462" s="74"/>
      <c r="Q462" s="74"/>
      <c r="R462" s="74"/>
      <c r="S462" s="1264"/>
      <c r="T462" s="1264"/>
      <c r="U462" s="1264"/>
      <c r="V462" s="1264"/>
      <c r="W462" s="1264"/>
      <c r="X462" s="73"/>
      <c r="Y462" s="73"/>
      <c r="Z462" s="73"/>
    </row>
    <row r="463" spans="1:26" ht="15.75" customHeight="1">
      <c r="A463" s="73"/>
      <c r="B463" s="73"/>
      <c r="C463" s="73"/>
      <c r="D463" s="73"/>
      <c r="E463" s="73"/>
      <c r="F463" s="73"/>
      <c r="G463" s="591"/>
      <c r="H463" s="1412"/>
      <c r="I463" s="73"/>
      <c r="J463" s="73"/>
      <c r="K463" s="74"/>
      <c r="L463" s="74"/>
      <c r="M463" s="989"/>
      <c r="N463" s="74"/>
      <c r="O463" s="74"/>
      <c r="P463" s="74"/>
      <c r="Q463" s="74"/>
      <c r="R463" s="74"/>
      <c r="S463" s="1264"/>
      <c r="T463" s="1264"/>
      <c r="U463" s="1264"/>
      <c r="V463" s="1264"/>
      <c r="W463" s="1264"/>
      <c r="X463" s="73"/>
      <c r="Y463" s="73"/>
      <c r="Z463" s="73"/>
    </row>
    <row r="464" spans="1:26" ht="15.75" customHeight="1">
      <c r="A464" s="73"/>
      <c r="B464" s="73"/>
      <c r="C464" s="73"/>
      <c r="D464" s="73"/>
      <c r="E464" s="73"/>
      <c r="F464" s="73"/>
      <c r="G464" s="591"/>
      <c r="H464" s="1412"/>
      <c r="I464" s="73"/>
      <c r="J464" s="73"/>
      <c r="K464" s="74"/>
      <c r="L464" s="74"/>
      <c r="M464" s="989"/>
      <c r="N464" s="74"/>
      <c r="O464" s="74"/>
      <c r="P464" s="74"/>
      <c r="Q464" s="74"/>
      <c r="R464" s="74"/>
      <c r="S464" s="1264"/>
      <c r="T464" s="1264"/>
      <c r="U464" s="1264"/>
      <c r="V464" s="1264"/>
      <c r="W464" s="1264"/>
      <c r="X464" s="73"/>
      <c r="Y464" s="73"/>
      <c r="Z464" s="73"/>
    </row>
    <row r="465" spans="1:26" ht="15.75" customHeight="1">
      <c r="A465" s="73"/>
      <c r="B465" s="73"/>
      <c r="C465" s="73"/>
      <c r="D465" s="73"/>
      <c r="E465" s="73"/>
      <c r="F465" s="73"/>
      <c r="G465" s="591"/>
      <c r="H465" s="1412"/>
      <c r="I465" s="73"/>
      <c r="J465" s="73"/>
      <c r="K465" s="74"/>
      <c r="L465" s="74"/>
      <c r="M465" s="989"/>
      <c r="N465" s="74"/>
      <c r="O465" s="74"/>
      <c r="P465" s="74"/>
      <c r="Q465" s="74"/>
      <c r="R465" s="74"/>
      <c r="S465" s="1264"/>
      <c r="T465" s="1264"/>
      <c r="U465" s="1264"/>
      <c r="V465" s="1264"/>
      <c r="W465" s="1264"/>
      <c r="X465" s="73"/>
      <c r="Y465" s="73"/>
      <c r="Z465" s="73"/>
    </row>
    <row r="466" spans="1:26" ht="15.75" customHeight="1">
      <c r="A466" s="73"/>
      <c r="B466" s="73"/>
      <c r="C466" s="73"/>
      <c r="D466" s="73"/>
      <c r="E466" s="73"/>
      <c r="F466" s="73"/>
      <c r="G466" s="591"/>
      <c r="H466" s="1412"/>
      <c r="I466" s="73"/>
      <c r="J466" s="73"/>
      <c r="K466" s="74"/>
      <c r="L466" s="74"/>
      <c r="M466" s="989"/>
      <c r="N466" s="74"/>
      <c r="O466" s="74"/>
      <c r="P466" s="74"/>
      <c r="Q466" s="74"/>
      <c r="R466" s="74"/>
      <c r="S466" s="1264"/>
      <c r="T466" s="1264"/>
      <c r="U466" s="1264"/>
      <c r="V466" s="1264"/>
      <c r="W466" s="1264"/>
      <c r="X466" s="73"/>
      <c r="Y466" s="73"/>
      <c r="Z466" s="73"/>
    </row>
    <row r="467" spans="1:26" ht="15.75" customHeight="1">
      <c r="A467" s="73"/>
      <c r="B467" s="73"/>
      <c r="C467" s="73"/>
      <c r="D467" s="73"/>
      <c r="E467" s="73"/>
      <c r="F467" s="73"/>
      <c r="G467" s="591"/>
      <c r="H467" s="1412"/>
      <c r="I467" s="73"/>
      <c r="J467" s="73"/>
      <c r="K467" s="74"/>
      <c r="L467" s="74"/>
      <c r="M467" s="989"/>
      <c r="N467" s="74"/>
      <c r="O467" s="74"/>
      <c r="P467" s="74"/>
      <c r="Q467" s="74"/>
      <c r="R467" s="74"/>
      <c r="S467" s="1264"/>
      <c r="T467" s="1264"/>
      <c r="U467" s="1264"/>
      <c r="V467" s="1264"/>
      <c r="W467" s="1264"/>
      <c r="X467" s="73"/>
      <c r="Y467" s="73"/>
      <c r="Z467" s="73"/>
    </row>
    <row r="468" spans="1:26" ht="15.75" customHeight="1">
      <c r="A468" s="73"/>
      <c r="B468" s="73"/>
      <c r="C468" s="73"/>
      <c r="D468" s="73"/>
      <c r="E468" s="73"/>
      <c r="F468" s="73"/>
      <c r="G468" s="591"/>
      <c r="H468" s="1412"/>
      <c r="I468" s="73"/>
      <c r="J468" s="73"/>
      <c r="K468" s="74"/>
      <c r="L468" s="74"/>
      <c r="M468" s="989"/>
      <c r="N468" s="74"/>
      <c r="O468" s="74"/>
      <c r="P468" s="74"/>
      <c r="Q468" s="74"/>
      <c r="R468" s="74"/>
      <c r="S468" s="1264"/>
      <c r="T468" s="1264"/>
      <c r="U468" s="1264"/>
      <c r="V468" s="1264"/>
      <c r="W468" s="1264"/>
      <c r="X468" s="73"/>
      <c r="Y468" s="73"/>
      <c r="Z468" s="73"/>
    </row>
    <row r="469" spans="1:26" ht="15.75" customHeight="1">
      <c r="A469" s="73"/>
      <c r="B469" s="73"/>
      <c r="C469" s="73"/>
      <c r="D469" s="73"/>
      <c r="E469" s="73"/>
      <c r="F469" s="73"/>
      <c r="G469" s="591"/>
      <c r="H469" s="1412"/>
      <c r="I469" s="73"/>
      <c r="J469" s="73"/>
      <c r="K469" s="74"/>
      <c r="L469" s="74"/>
      <c r="M469" s="989"/>
      <c r="N469" s="74"/>
      <c r="O469" s="74"/>
      <c r="P469" s="74"/>
      <c r="Q469" s="74"/>
      <c r="R469" s="74"/>
      <c r="S469" s="1264"/>
      <c r="T469" s="1264"/>
      <c r="U469" s="1264"/>
      <c r="V469" s="1264"/>
      <c r="W469" s="1264"/>
      <c r="X469" s="73"/>
      <c r="Y469" s="73"/>
      <c r="Z469" s="73"/>
    </row>
    <row r="470" spans="1:26" ht="15.75" customHeight="1">
      <c r="A470" s="73"/>
      <c r="B470" s="73"/>
      <c r="C470" s="73"/>
      <c r="D470" s="73"/>
      <c r="E470" s="73"/>
      <c r="F470" s="73"/>
      <c r="G470" s="591"/>
      <c r="H470" s="1412"/>
      <c r="I470" s="73"/>
      <c r="J470" s="73"/>
      <c r="K470" s="74"/>
      <c r="L470" s="74"/>
      <c r="M470" s="989"/>
      <c r="N470" s="74"/>
      <c r="O470" s="74"/>
      <c r="P470" s="74"/>
      <c r="Q470" s="74"/>
      <c r="R470" s="74"/>
      <c r="S470" s="1264"/>
      <c r="T470" s="1264"/>
      <c r="U470" s="1264"/>
      <c r="V470" s="1264"/>
      <c r="W470" s="1264"/>
      <c r="X470" s="73"/>
      <c r="Y470" s="73"/>
      <c r="Z470" s="73"/>
    </row>
    <row r="471" spans="1:26" ht="15.75" customHeight="1">
      <c r="A471" s="73"/>
      <c r="B471" s="73"/>
      <c r="C471" s="73"/>
      <c r="D471" s="73"/>
      <c r="E471" s="73"/>
      <c r="F471" s="73"/>
      <c r="G471" s="591"/>
      <c r="H471" s="1412"/>
      <c r="I471" s="73"/>
      <c r="J471" s="73"/>
      <c r="K471" s="74"/>
      <c r="L471" s="74"/>
      <c r="M471" s="989"/>
      <c r="N471" s="74"/>
      <c r="O471" s="74"/>
      <c r="P471" s="74"/>
      <c r="Q471" s="74"/>
      <c r="R471" s="74"/>
      <c r="S471" s="1264"/>
      <c r="T471" s="1264"/>
      <c r="U471" s="1264"/>
      <c r="V471" s="1264"/>
      <c r="W471" s="1264"/>
      <c r="X471" s="73"/>
      <c r="Y471" s="73"/>
      <c r="Z471" s="73"/>
    </row>
    <row r="472" spans="1:26" ht="15.75" customHeight="1">
      <c r="A472" s="73"/>
      <c r="B472" s="73"/>
      <c r="C472" s="73"/>
      <c r="D472" s="73"/>
      <c r="E472" s="73"/>
      <c r="F472" s="73"/>
      <c r="G472" s="591"/>
      <c r="H472" s="1412"/>
      <c r="I472" s="73"/>
      <c r="J472" s="73"/>
      <c r="K472" s="74"/>
      <c r="L472" s="74"/>
      <c r="M472" s="989"/>
      <c r="N472" s="74"/>
      <c r="O472" s="74"/>
      <c r="P472" s="74"/>
      <c r="Q472" s="74"/>
      <c r="R472" s="74"/>
      <c r="S472" s="1264"/>
      <c r="T472" s="1264"/>
      <c r="U472" s="1264"/>
      <c r="V472" s="1264"/>
      <c r="W472" s="1264"/>
      <c r="X472" s="73"/>
      <c r="Y472" s="73"/>
      <c r="Z472" s="73"/>
    </row>
    <row r="473" spans="1:26" ht="15.75" customHeight="1">
      <c r="A473" s="73"/>
      <c r="B473" s="73"/>
      <c r="C473" s="73"/>
      <c r="D473" s="73"/>
      <c r="E473" s="73"/>
      <c r="F473" s="73"/>
      <c r="G473" s="591"/>
      <c r="H473" s="1412"/>
      <c r="I473" s="73"/>
      <c r="J473" s="73"/>
      <c r="K473" s="74"/>
      <c r="L473" s="74"/>
      <c r="M473" s="989"/>
      <c r="N473" s="74"/>
      <c r="O473" s="74"/>
      <c r="P473" s="74"/>
      <c r="Q473" s="74"/>
      <c r="R473" s="74"/>
      <c r="S473" s="1264"/>
      <c r="T473" s="1264"/>
      <c r="U473" s="1264"/>
      <c r="V473" s="1264"/>
      <c r="W473" s="1264"/>
      <c r="X473" s="73"/>
      <c r="Y473" s="73"/>
      <c r="Z473" s="73"/>
    </row>
    <row r="474" spans="1:26" ht="15.75" customHeight="1">
      <c r="A474" s="73"/>
      <c r="B474" s="73"/>
      <c r="C474" s="73"/>
      <c r="D474" s="73"/>
      <c r="E474" s="73"/>
      <c r="F474" s="73"/>
      <c r="G474" s="591"/>
      <c r="H474" s="1412"/>
      <c r="I474" s="73"/>
      <c r="J474" s="73"/>
      <c r="K474" s="74"/>
      <c r="L474" s="74"/>
      <c r="M474" s="989"/>
      <c r="N474" s="74"/>
      <c r="O474" s="74"/>
      <c r="P474" s="74"/>
      <c r="Q474" s="74"/>
      <c r="R474" s="74"/>
      <c r="S474" s="1264"/>
      <c r="T474" s="1264"/>
      <c r="U474" s="1264"/>
      <c r="V474" s="1264"/>
      <c r="W474" s="1264"/>
      <c r="X474" s="73"/>
      <c r="Y474" s="73"/>
      <c r="Z474" s="73"/>
    </row>
    <row r="475" spans="1:26" ht="15.75" customHeight="1">
      <c r="A475" s="73"/>
      <c r="B475" s="73"/>
      <c r="C475" s="73"/>
      <c r="D475" s="73"/>
      <c r="E475" s="73"/>
      <c r="F475" s="73"/>
      <c r="G475" s="591"/>
      <c r="H475" s="1412"/>
      <c r="I475" s="73"/>
      <c r="J475" s="73"/>
      <c r="K475" s="74"/>
      <c r="L475" s="74"/>
      <c r="M475" s="989"/>
      <c r="N475" s="74"/>
      <c r="O475" s="74"/>
      <c r="P475" s="74"/>
      <c r="Q475" s="74"/>
      <c r="R475" s="74"/>
      <c r="S475" s="1264"/>
      <c r="T475" s="1264"/>
      <c r="U475" s="1264"/>
      <c r="V475" s="1264"/>
      <c r="W475" s="1264"/>
      <c r="X475" s="73"/>
      <c r="Y475" s="73"/>
      <c r="Z475" s="73"/>
    </row>
    <row r="476" spans="1:26" ht="15.75" customHeight="1">
      <c r="A476" s="73"/>
      <c r="B476" s="73"/>
      <c r="C476" s="73"/>
      <c r="D476" s="73"/>
      <c r="E476" s="73"/>
      <c r="F476" s="73"/>
      <c r="G476" s="591"/>
      <c r="H476" s="1412"/>
      <c r="I476" s="73"/>
      <c r="J476" s="73"/>
      <c r="K476" s="74"/>
      <c r="L476" s="74"/>
      <c r="M476" s="989"/>
      <c r="N476" s="74"/>
      <c r="O476" s="74"/>
      <c r="P476" s="74"/>
      <c r="Q476" s="74"/>
      <c r="R476" s="74"/>
      <c r="S476" s="1264"/>
      <c r="T476" s="1264"/>
      <c r="U476" s="1264"/>
      <c r="V476" s="1264"/>
      <c r="W476" s="1264"/>
      <c r="X476" s="73"/>
      <c r="Y476" s="73"/>
      <c r="Z476" s="73"/>
    </row>
    <row r="477" spans="1:26" ht="15.75" customHeight="1">
      <c r="A477" s="73"/>
      <c r="B477" s="73"/>
      <c r="C477" s="73"/>
      <c r="D477" s="73"/>
      <c r="E477" s="73"/>
      <c r="F477" s="73"/>
      <c r="G477" s="591"/>
      <c r="H477" s="1412"/>
      <c r="I477" s="73"/>
      <c r="J477" s="73"/>
      <c r="K477" s="74"/>
      <c r="L477" s="74"/>
      <c r="M477" s="989"/>
      <c r="N477" s="74"/>
      <c r="O477" s="74"/>
      <c r="P477" s="74"/>
      <c r="Q477" s="74"/>
      <c r="R477" s="74"/>
      <c r="S477" s="1264"/>
      <c r="T477" s="1264"/>
      <c r="U477" s="1264"/>
      <c r="V477" s="1264"/>
      <c r="W477" s="1264"/>
      <c r="X477" s="73"/>
      <c r="Y477" s="73"/>
      <c r="Z477" s="73"/>
    </row>
    <row r="478" spans="1:26" ht="15.75" customHeight="1">
      <c r="A478" s="73"/>
      <c r="B478" s="73"/>
      <c r="C478" s="73"/>
      <c r="D478" s="73"/>
      <c r="E478" s="73"/>
      <c r="F478" s="73"/>
      <c r="G478" s="591"/>
      <c r="H478" s="1412"/>
      <c r="I478" s="73"/>
      <c r="J478" s="73"/>
      <c r="K478" s="74"/>
      <c r="L478" s="74"/>
      <c r="M478" s="989"/>
      <c r="N478" s="74"/>
      <c r="O478" s="74"/>
      <c r="P478" s="74"/>
      <c r="Q478" s="74"/>
      <c r="R478" s="74"/>
      <c r="S478" s="1264"/>
      <c r="T478" s="1264"/>
      <c r="U478" s="1264"/>
      <c r="V478" s="1264"/>
      <c r="W478" s="1264"/>
      <c r="X478" s="73"/>
      <c r="Y478" s="73"/>
      <c r="Z478" s="73"/>
    </row>
    <row r="479" spans="1:26" ht="15.75" customHeight="1">
      <c r="A479" s="73"/>
      <c r="B479" s="73"/>
      <c r="C479" s="73"/>
      <c r="D479" s="73"/>
      <c r="E479" s="73"/>
      <c r="F479" s="73"/>
      <c r="G479" s="591"/>
      <c r="H479" s="1412"/>
      <c r="I479" s="73"/>
      <c r="J479" s="73"/>
      <c r="K479" s="74"/>
      <c r="L479" s="74"/>
      <c r="M479" s="989"/>
      <c r="N479" s="74"/>
      <c r="O479" s="74"/>
      <c r="P479" s="74"/>
      <c r="Q479" s="74"/>
      <c r="R479" s="74"/>
      <c r="S479" s="1264"/>
      <c r="T479" s="1264"/>
      <c r="U479" s="1264"/>
      <c r="V479" s="1264"/>
      <c r="W479" s="1264"/>
      <c r="X479" s="73"/>
      <c r="Y479" s="73"/>
      <c r="Z479" s="73"/>
    </row>
    <row r="480" spans="1:26" ht="15.75" customHeight="1">
      <c r="A480" s="73"/>
      <c r="B480" s="73"/>
      <c r="C480" s="73"/>
      <c r="D480" s="73"/>
      <c r="E480" s="73"/>
      <c r="F480" s="73"/>
      <c r="G480" s="591"/>
      <c r="H480" s="1412"/>
      <c r="I480" s="73"/>
      <c r="J480" s="73"/>
      <c r="K480" s="74"/>
      <c r="L480" s="74"/>
      <c r="M480" s="989"/>
      <c r="N480" s="74"/>
      <c r="O480" s="74"/>
      <c r="P480" s="74"/>
      <c r="Q480" s="74"/>
      <c r="R480" s="74"/>
      <c r="S480" s="1264"/>
      <c r="T480" s="1264"/>
      <c r="U480" s="1264"/>
      <c r="V480" s="1264"/>
      <c r="W480" s="1264"/>
      <c r="X480" s="73"/>
      <c r="Y480" s="73"/>
      <c r="Z480" s="73"/>
    </row>
    <row r="481" spans="1:26" ht="15.75" customHeight="1">
      <c r="A481" s="73"/>
      <c r="B481" s="73"/>
      <c r="C481" s="73"/>
      <c r="D481" s="73"/>
      <c r="E481" s="73"/>
      <c r="F481" s="73"/>
      <c r="G481" s="591"/>
      <c r="H481" s="1412"/>
      <c r="I481" s="73"/>
      <c r="J481" s="73"/>
      <c r="K481" s="74"/>
      <c r="L481" s="74"/>
      <c r="M481" s="989"/>
      <c r="N481" s="74"/>
      <c r="O481" s="74"/>
      <c r="P481" s="74"/>
      <c r="Q481" s="74"/>
      <c r="R481" s="74"/>
      <c r="S481" s="1264"/>
      <c r="T481" s="1264"/>
      <c r="U481" s="1264"/>
      <c r="V481" s="1264"/>
      <c r="W481" s="1264"/>
      <c r="X481" s="73"/>
      <c r="Y481" s="73"/>
      <c r="Z481" s="73"/>
    </row>
    <row r="482" spans="1:26" ht="15.75" customHeight="1">
      <c r="A482" s="73"/>
      <c r="B482" s="73"/>
      <c r="C482" s="73"/>
      <c r="D482" s="73"/>
      <c r="E482" s="73"/>
      <c r="F482" s="73"/>
      <c r="G482" s="591"/>
      <c r="H482" s="1412"/>
      <c r="I482" s="73"/>
      <c r="J482" s="73"/>
      <c r="K482" s="74"/>
      <c r="L482" s="74"/>
      <c r="M482" s="989"/>
      <c r="N482" s="74"/>
      <c r="O482" s="74"/>
      <c r="P482" s="74"/>
      <c r="Q482" s="74"/>
      <c r="R482" s="74"/>
      <c r="S482" s="1264"/>
      <c r="T482" s="1264"/>
      <c r="U482" s="1264"/>
      <c r="V482" s="1264"/>
      <c r="W482" s="1264"/>
      <c r="X482" s="73"/>
      <c r="Y482" s="73"/>
      <c r="Z482" s="73"/>
    </row>
    <row r="483" spans="1:26" ht="15.75" customHeight="1">
      <c r="A483" s="73"/>
      <c r="B483" s="73"/>
      <c r="C483" s="73"/>
      <c r="D483" s="73"/>
      <c r="E483" s="73"/>
      <c r="F483" s="73"/>
      <c r="G483" s="591"/>
      <c r="H483" s="1412"/>
      <c r="I483" s="73"/>
      <c r="J483" s="73"/>
      <c r="K483" s="74"/>
      <c r="L483" s="74"/>
      <c r="M483" s="989"/>
      <c r="N483" s="74"/>
      <c r="O483" s="74"/>
      <c r="P483" s="74"/>
      <c r="Q483" s="74"/>
      <c r="R483" s="74"/>
      <c r="S483" s="1264"/>
      <c r="T483" s="1264"/>
      <c r="U483" s="1264"/>
      <c r="V483" s="1264"/>
      <c r="W483" s="1264"/>
      <c r="X483" s="73"/>
      <c r="Y483" s="73"/>
      <c r="Z483" s="73"/>
    </row>
    <row r="484" spans="1:26" ht="15.75" customHeight="1">
      <c r="A484" s="73"/>
      <c r="B484" s="73"/>
      <c r="C484" s="73"/>
      <c r="D484" s="73"/>
      <c r="E484" s="73"/>
      <c r="F484" s="73"/>
      <c r="G484" s="591"/>
      <c r="H484" s="1412"/>
      <c r="I484" s="73"/>
      <c r="J484" s="73"/>
      <c r="K484" s="74"/>
      <c r="L484" s="74"/>
      <c r="M484" s="989"/>
      <c r="N484" s="74"/>
      <c r="O484" s="74"/>
      <c r="P484" s="74"/>
      <c r="Q484" s="74"/>
      <c r="R484" s="74"/>
      <c r="S484" s="1264"/>
      <c r="T484" s="1264"/>
      <c r="U484" s="1264"/>
      <c r="V484" s="1264"/>
      <c r="W484" s="1264"/>
      <c r="X484" s="73"/>
      <c r="Y484" s="73"/>
      <c r="Z484" s="73"/>
    </row>
    <row r="485" spans="1:26" ht="15.75" customHeight="1">
      <c r="A485" s="73"/>
      <c r="B485" s="73"/>
      <c r="C485" s="73"/>
      <c r="D485" s="73"/>
      <c r="E485" s="73"/>
      <c r="F485" s="73"/>
      <c r="G485" s="591"/>
      <c r="H485" s="1412"/>
      <c r="I485" s="73"/>
      <c r="J485" s="73"/>
      <c r="K485" s="74"/>
      <c r="L485" s="74"/>
      <c r="M485" s="989"/>
      <c r="N485" s="74"/>
      <c r="O485" s="74"/>
      <c r="P485" s="74"/>
      <c r="Q485" s="74"/>
      <c r="R485" s="74"/>
      <c r="S485" s="1264"/>
      <c r="T485" s="1264"/>
      <c r="U485" s="1264"/>
      <c r="V485" s="1264"/>
      <c r="W485" s="1264"/>
      <c r="X485" s="73"/>
      <c r="Y485" s="73"/>
      <c r="Z485" s="73"/>
    </row>
    <row r="486" spans="1:26" ht="15.75" customHeight="1">
      <c r="A486" s="73"/>
      <c r="B486" s="73"/>
      <c r="C486" s="73"/>
      <c r="D486" s="73"/>
      <c r="E486" s="73"/>
      <c r="F486" s="73"/>
      <c r="G486" s="591"/>
      <c r="H486" s="1412"/>
      <c r="I486" s="73"/>
      <c r="J486" s="73"/>
      <c r="K486" s="74"/>
      <c r="L486" s="74"/>
      <c r="M486" s="989"/>
      <c r="N486" s="74"/>
      <c r="O486" s="74"/>
      <c r="P486" s="74"/>
      <c r="Q486" s="74"/>
      <c r="R486" s="74"/>
      <c r="S486" s="1264"/>
      <c r="T486" s="1264"/>
      <c r="U486" s="1264"/>
      <c r="V486" s="1264"/>
      <c r="W486" s="1264"/>
      <c r="X486" s="73"/>
      <c r="Y486" s="73"/>
      <c r="Z486" s="73"/>
    </row>
    <row r="487" spans="1:26" ht="15.75" customHeight="1">
      <c r="A487" s="73"/>
      <c r="B487" s="73"/>
      <c r="C487" s="73"/>
      <c r="D487" s="73"/>
      <c r="E487" s="73"/>
      <c r="F487" s="73"/>
      <c r="G487" s="591"/>
      <c r="H487" s="1412"/>
      <c r="I487" s="73"/>
      <c r="J487" s="73"/>
      <c r="K487" s="74"/>
      <c r="L487" s="74"/>
      <c r="M487" s="989"/>
      <c r="N487" s="74"/>
      <c r="O487" s="74"/>
      <c r="P487" s="74"/>
      <c r="Q487" s="74"/>
      <c r="R487" s="74"/>
      <c r="S487" s="1264"/>
      <c r="T487" s="1264"/>
      <c r="U487" s="1264"/>
      <c r="V487" s="1264"/>
      <c r="W487" s="1264"/>
      <c r="X487" s="73"/>
      <c r="Y487" s="73"/>
      <c r="Z487" s="73"/>
    </row>
    <row r="488" spans="1:26" ht="15.75" customHeight="1">
      <c r="A488" s="73"/>
      <c r="B488" s="73"/>
      <c r="C488" s="73"/>
      <c r="D488" s="73"/>
      <c r="E488" s="73"/>
      <c r="F488" s="73"/>
      <c r="G488" s="591"/>
      <c r="H488" s="1412"/>
      <c r="I488" s="73"/>
      <c r="J488" s="73"/>
      <c r="K488" s="74"/>
      <c r="L488" s="74"/>
      <c r="M488" s="989"/>
      <c r="N488" s="74"/>
      <c r="O488" s="74"/>
      <c r="P488" s="74"/>
      <c r="Q488" s="74"/>
      <c r="R488" s="74"/>
      <c r="S488" s="1264"/>
      <c r="T488" s="1264"/>
      <c r="U488" s="1264"/>
      <c r="V488" s="1264"/>
      <c r="W488" s="1264"/>
      <c r="X488" s="73"/>
      <c r="Y488" s="73"/>
      <c r="Z488" s="73"/>
    </row>
    <row r="489" spans="1:26" ht="15.75" customHeight="1">
      <c r="A489" s="73"/>
      <c r="B489" s="73"/>
      <c r="C489" s="73"/>
      <c r="D489" s="73"/>
      <c r="E489" s="73"/>
      <c r="F489" s="73"/>
      <c r="G489" s="591"/>
      <c r="H489" s="1412"/>
      <c r="I489" s="73"/>
      <c r="J489" s="73"/>
      <c r="K489" s="74"/>
      <c r="L489" s="74"/>
      <c r="M489" s="989"/>
      <c r="N489" s="74"/>
      <c r="O489" s="74"/>
      <c r="P489" s="74"/>
      <c r="Q489" s="74"/>
      <c r="R489" s="74"/>
      <c r="S489" s="1264"/>
      <c r="T489" s="1264"/>
      <c r="U489" s="1264"/>
      <c r="V489" s="1264"/>
      <c r="W489" s="1264"/>
      <c r="X489" s="73"/>
      <c r="Y489" s="73"/>
      <c r="Z489" s="73"/>
    </row>
    <row r="490" spans="1:26" ht="15.75" customHeight="1">
      <c r="A490" s="73"/>
      <c r="B490" s="73"/>
      <c r="C490" s="73"/>
      <c r="D490" s="73"/>
      <c r="E490" s="73"/>
      <c r="F490" s="73"/>
      <c r="G490" s="591"/>
      <c r="H490" s="1412"/>
      <c r="I490" s="73"/>
      <c r="J490" s="73"/>
      <c r="K490" s="74"/>
      <c r="L490" s="74"/>
      <c r="M490" s="989"/>
      <c r="N490" s="74"/>
      <c r="O490" s="74"/>
      <c r="P490" s="74"/>
      <c r="Q490" s="74"/>
      <c r="R490" s="74"/>
      <c r="S490" s="1264"/>
      <c r="T490" s="1264"/>
      <c r="U490" s="1264"/>
      <c r="V490" s="1264"/>
      <c r="W490" s="1264"/>
      <c r="X490" s="73"/>
      <c r="Y490" s="73"/>
      <c r="Z490" s="73"/>
    </row>
    <row r="491" spans="1:26" ht="15.75" customHeight="1">
      <c r="A491" s="73"/>
      <c r="B491" s="73"/>
      <c r="C491" s="73"/>
      <c r="D491" s="73"/>
      <c r="E491" s="73"/>
      <c r="F491" s="73"/>
      <c r="G491" s="591"/>
      <c r="H491" s="1412"/>
      <c r="I491" s="73"/>
      <c r="J491" s="73"/>
      <c r="K491" s="74"/>
      <c r="L491" s="74"/>
      <c r="M491" s="989"/>
      <c r="N491" s="74"/>
      <c r="O491" s="74"/>
      <c r="P491" s="74"/>
      <c r="Q491" s="74"/>
      <c r="R491" s="74"/>
      <c r="S491" s="1264"/>
      <c r="T491" s="1264"/>
      <c r="U491" s="1264"/>
      <c r="V491" s="1264"/>
      <c r="W491" s="1264"/>
      <c r="X491" s="73"/>
      <c r="Y491" s="73"/>
      <c r="Z491" s="73"/>
    </row>
    <row r="492" spans="1:26" ht="15.75" customHeight="1">
      <c r="A492" s="73"/>
      <c r="B492" s="73"/>
      <c r="C492" s="73"/>
      <c r="D492" s="73"/>
      <c r="E492" s="73"/>
      <c r="F492" s="73"/>
      <c r="G492" s="591"/>
      <c r="H492" s="1412"/>
      <c r="I492" s="73"/>
      <c r="J492" s="73"/>
      <c r="K492" s="74"/>
      <c r="L492" s="74"/>
      <c r="M492" s="989"/>
      <c r="N492" s="74"/>
      <c r="O492" s="74"/>
      <c r="P492" s="74"/>
      <c r="Q492" s="74"/>
      <c r="R492" s="74"/>
      <c r="S492" s="1264"/>
      <c r="T492" s="1264"/>
      <c r="U492" s="1264"/>
      <c r="V492" s="1264"/>
      <c r="W492" s="1264"/>
      <c r="X492" s="73"/>
      <c r="Y492" s="73"/>
      <c r="Z492" s="73"/>
    </row>
    <row r="493" spans="1:26" ht="15.75" customHeight="1">
      <c r="A493" s="73"/>
      <c r="B493" s="73"/>
      <c r="C493" s="73"/>
      <c r="D493" s="73"/>
      <c r="E493" s="73"/>
      <c r="F493" s="73"/>
      <c r="G493" s="591"/>
      <c r="H493" s="1412"/>
      <c r="I493" s="73"/>
      <c r="J493" s="73"/>
      <c r="K493" s="74"/>
      <c r="L493" s="74"/>
      <c r="M493" s="989"/>
      <c r="N493" s="74"/>
      <c r="O493" s="74"/>
      <c r="P493" s="74"/>
      <c r="Q493" s="74"/>
      <c r="R493" s="74"/>
      <c r="S493" s="1264"/>
      <c r="T493" s="1264"/>
      <c r="U493" s="1264"/>
      <c r="V493" s="1264"/>
      <c r="W493" s="1264"/>
      <c r="X493" s="73"/>
      <c r="Y493" s="73"/>
      <c r="Z493" s="73"/>
    </row>
    <row r="494" spans="1:26" ht="15.75" customHeight="1">
      <c r="A494" s="73"/>
      <c r="B494" s="73"/>
      <c r="C494" s="73"/>
      <c r="D494" s="73"/>
      <c r="E494" s="73"/>
      <c r="F494" s="73"/>
      <c r="G494" s="591"/>
      <c r="H494" s="1412"/>
      <c r="I494" s="73"/>
      <c r="J494" s="73"/>
      <c r="K494" s="74"/>
      <c r="L494" s="74"/>
      <c r="M494" s="989"/>
      <c r="N494" s="74"/>
      <c r="O494" s="74"/>
      <c r="P494" s="74"/>
      <c r="Q494" s="74"/>
      <c r="R494" s="74"/>
      <c r="S494" s="1264"/>
      <c r="T494" s="1264"/>
      <c r="U494" s="1264"/>
      <c r="V494" s="1264"/>
      <c r="W494" s="1264"/>
      <c r="X494" s="73"/>
      <c r="Y494" s="73"/>
      <c r="Z494" s="73"/>
    </row>
    <row r="495" spans="1:26" ht="15.75" customHeight="1">
      <c r="A495" s="73"/>
      <c r="B495" s="73"/>
      <c r="C495" s="73"/>
      <c r="D495" s="73"/>
      <c r="E495" s="73"/>
      <c r="F495" s="73"/>
      <c r="G495" s="591"/>
      <c r="H495" s="1412"/>
      <c r="I495" s="73"/>
      <c r="J495" s="73"/>
      <c r="K495" s="74"/>
      <c r="L495" s="74"/>
      <c r="M495" s="989"/>
      <c r="N495" s="74"/>
      <c r="O495" s="74"/>
      <c r="P495" s="74"/>
      <c r="Q495" s="74"/>
      <c r="R495" s="74"/>
      <c r="S495" s="1264"/>
      <c r="T495" s="1264"/>
      <c r="U495" s="1264"/>
      <c r="V495" s="1264"/>
      <c r="W495" s="1264"/>
      <c r="X495" s="73"/>
      <c r="Y495" s="73"/>
      <c r="Z495" s="73"/>
    </row>
    <row r="496" spans="1:26" ht="15.75" customHeight="1">
      <c r="A496" s="73"/>
      <c r="B496" s="73"/>
      <c r="C496" s="73"/>
      <c r="D496" s="73"/>
      <c r="E496" s="73"/>
      <c r="F496" s="73"/>
      <c r="G496" s="591"/>
      <c r="H496" s="1412"/>
      <c r="I496" s="73"/>
      <c r="J496" s="73"/>
      <c r="K496" s="74"/>
      <c r="L496" s="74"/>
      <c r="M496" s="989"/>
      <c r="N496" s="74"/>
      <c r="O496" s="74"/>
      <c r="P496" s="74"/>
      <c r="Q496" s="74"/>
      <c r="R496" s="74"/>
      <c r="S496" s="1264"/>
      <c r="T496" s="1264"/>
      <c r="U496" s="1264"/>
      <c r="V496" s="1264"/>
      <c r="W496" s="1264"/>
      <c r="X496" s="73"/>
      <c r="Y496" s="73"/>
      <c r="Z496" s="73"/>
    </row>
    <row r="497" spans="1:26" ht="15.75" customHeight="1">
      <c r="A497" s="73"/>
      <c r="B497" s="73"/>
      <c r="C497" s="73"/>
      <c r="D497" s="73"/>
      <c r="E497" s="73"/>
      <c r="F497" s="73"/>
      <c r="G497" s="591"/>
      <c r="H497" s="1412"/>
      <c r="I497" s="73"/>
      <c r="J497" s="73"/>
      <c r="K497" s="74"/>
      <c r="L497" s="74"/>
      <c r="M497" s="989"/>
      <c r="N497" s="74"/>
      <c r="O497" s="74"/>
      <c r="P497" s="74"/>
      <c r="Q497" s="74"/>
      <c r="R497" s="74"/>
      <c r="S497" s="1264"/>
      <c r="T497" s="1264"/>
      <c r="U497" s="1264"/>
      <c r="V497" s="1264"/>
      <c r="W497" s="1264"/>
      <c r="X497" s="73"/>
      <c r="Y497" s="73"/>
      <c r="Z497" s="73"/>
    </row>
    <row r="498" spans="1:26" ht="15.75" customHeight="1">
      <c r="A498" s="73"/>
      <c r="B498" s="73"/>
      <c r="C498" s="73"/>
      <c r="D498" s="73"/>
      <c r="E498" s="73"/>
      <c r="F498" s="73"/>
      <c r="G498" s="591"/>
      <c r="H498" s="1412"/>
      <c r="I498" s="73"/>
      <c r="J498" s="73"/>
      <c r="K498" s="74"/>
      <c r="L498" s="74"/>
      <c r="M498" s="989"/>
      <c r="N498" s="74"/>
      <c r="O498" s="74"/>
      <c r="P498" s="74"/>
      <c r="Q498" s="74"/>
      <c r="R498" s="74"/>
      <c r="S498" s="1264"/>
      <c r="T498" s="1264"/>
      <c r="U498" s="1264"/>
      <c r="V498" s="1264"/>
      <c r="W498" s="1264"/>
      <c r="X498" s="73"/>
      <c r="Y498" s="73"/>
      <c r="Z498" s="73"/>
    </row>
    <row r="499" spans="1:26" ht="15.75" customHeight="1">
      <c r="A499" s="73"/>
      <c r="B499" s="73"/>
      <c r="C499" s="73"/>
      <c r="D499" s="73"/>
      <c r="E499" s="73"/>
      <c r="F499" s="73"/>
      <c r="G499" s="591"/>
      <c r="H499" s="1412"/>
      <c r="I499" s="73"/>
      <c r="J499" s="73"/>
      <c r="K499" s="74"/>
      <c r="L499" s="74"/>
      <c r="M499" s="989"/>
      <c r="N499" s="74"/>
      <c r="O499" s="74"/>
      <c r="P499" s="74"/>
      <c r="Q499" s="74"/>
      <c r="R499" s="74"/>
      <c r="S499" s="1264"/>
      <c r="T499" s="1264"/>
      <c r="U499" s="1264"/>
      <c r="V499" s="1264"/>
      <c r="W499" s="1264"/>
      <c r="X499" s="73"/>
      <c r="Y499" s="73"/>
      <c r="Z499" s="73"/>
    </row>
    <row r="500" spans="1:26" ht="15.75" customHeight="1">
      <c r="A500" s="73"/>
      <c r="B500" s="73"/>
      <c r="C500" s="73"/>
      <c r="D500" s="73"/>
      <c r="E500" s="73"/>
      <c r="F500" s="73"/>
      <c r="G500" s="591"/>
      <c r="H500" s="1412"/>
      <c r="I500" s="73"/>
      <c r="J500" s="73"/>
      <c r="K500" s="74"/>
      <c r="L500" s="74"/>
      <c r="M500" s="989"/>
      <c r="N500" s="74"/>
      <c r="O500" s="74"/>
      <c r="P500" s="74"/>
      <c r="Q500" s="74"/>
      <c r="R500" s="74"/>
      <c r="S500" s="1264"/>
      <c r="T500" s="1264"/>
      <c r="U500" s="1264"/>
      <c r="V500" s="1264"/>
      <c r="W500" s="1264"/>
      <c r="X500" s="73"/>
      <c r="Y500" s="73"/>
      <c r="Z500" s="73"/>
    </row>
    <row r="501" spans="1:26" ht="15.75" customHeight="1">
      <c r="A501" s="73"/>
      <c r="B501" s="73"/>
      <c r="C501" s="73"/>
      <c r="D501" s="73"/>
      <c r="E501" s="73"/>
      <c r="F501" s="73"/>
      <c r="G501" s="591"/>
      <c r="H501" s="1412"/>
      <c r="I501" s="73"/>
      <c r="J501" s="73"/>
      <c r="K501" s="74"/>
      <c r="L501" s="74"/>
      <c r="M501" s="989"/>
      <c r="N501" s="74"/>
      <c r="O501" s="74"/>
      <c r="P501" s="74"/>
      <c r="Q501" s="74"/>
      <c r="R501" s="74"/>
      <c r="S501" s="1264"/>
      <c r="T501" s="1264"/>
      <c r="U501" s="1264"/>
      <c r="V501" s="1264"/>
      <c r="W501" s="1264"/>
      <c r="X501" s="73"/>
      <c r="Y501" s="73"/>
      <c r="Z501" s="73"/>
    </row>
    <row r="502" spans="1:26" ht="15.75" customHeight="1">
      <c r="A502" s="73"/>
      <c r="B502" s="73"/>
      <c r="C502" s="73"/>
      <c r="D502" s="73"/>
      <c r="E502" s="73"/>
      <c r="F502" s="73"/>
      <c r="G502" s="591"/>
      <c r="H502" s="1412"/>
      <c r="I502" s="73"/>
      <c r="J502" s="73"/>
      <c r="K502" s="74"/>
      <c r="L502" s="74"/>
      <c r="M502" s="989"/>
      <c r="N502" s="74"/>
      <c r="O502" s="74"/>
      <c r="P502" s="74"/>
      <c r="Q502" s="74"/>
      <c r="R502" s="74"/>
      <c r="S502" s="1264"/>
      <c r="T502" s="1264"/>
      <c r="U502" s="1264"/>
      <c r="V502" s="1264"/>
      <c r="W502" s="1264"/>
      <c r="X502" s="73"/>
      <c r="Y502" s="73"/>
      <c r="Z502" s="73"/>
    </row>
    <row r="503" spans="1:26" ht="15.75" customHeight="1">
      <c r="A503" s="73"/>
      <c r="B503" s="73"/>
      <c r="C503" s="73"/>
      <c r="D503" s="73"/>
      <c r="E503" s="73"/>
      <c r="F503" s="73"/>
      <c r="G503" s="591"/>
      <c r="H503" s="1412"/>
      <c r="I503" s="73"/>
      <c r="J503" s="73"/>
      <c r="K503" s="74"/>
      <c r="L503" s="74"/>
      <c r="M503" s="989"/>
      <c r="N503" s="74"/>
      <c r="O503" s="74"/>
      <c r="P503" s="74"/>
      <c r="Q503" s="74"/>
      <c r="R503" s="74"/>
      <c r="S503" s="1264"/>
      <c r="T503" s="1264"/>
      <c r="U503" s="1264"/>
      <c r="V503" s="1264"/>
      <c r="W503" s="1264"/>
      <c r="X503" s="73"/>
      <c r="Y503" s="73"/>
      <c r="Z503" s="73"/>
    </row>
    <row r="504" spans="1:26" ht="15.75" customHeight="1">
      <c r="A504" s="73"/>
      <c r="B504" s="73"/>
      <c r="C504" s="73"/>
      <c r="D504" s="73"/>
      <c r="E504" s="73"/>
      <c r="F504" s="73"/>
      <c r="G504" s="591"/>
      <c r="H504" s="1412"/>
      <c r="I504" s="73"/>
      <c r="J504" s="73"/>
      <c r="K504" s="74"/>
      <c r="L504" s="74"/>
      <c r="M504" s="989"/>
      <c r="N504" s="74"/>
      <c r="O504" s="74"/>
      <c r="P504" s="74"/>
      <c r="Q504" s="74"/>
      <c r="R504" s="74"/>
      <c r="S504" s="1264"/>
      <c r="T504" s="1264"/>
      <c r="U504" s="1264"/>
      <c r="V504" s="1264"/>
      <c r="W504" s="1264"/>
      <c r="X504" s="73"/>
      <c r="Y504" s="73"/>
      <c r="Z504" s="73"/>
    </row>
    <row r="505" spans="1:26" ht="15.75" customHeight="1">
      <c r="A505" s="73"/>
      <c r="B505" s="73"/>
      <c r="C505" s="73"/>
      <c r="D505" s="73"/>
      <c r="E505" s="73"/>
      <c r="F505" s="73"/>
      <c r="G505" s="591"/>
      <c r="H505" s="1412"/>
      <c r="I505" s="73"/>
      <c r="J505" s="73"/>
      <c r="K505" s="74"/>
      <c r="L505" s="74"/>
      <c r="M505" s="989"/>
      <c r="N505" s="74"/>
      <c r="O505" s="74"/>
      <c r="P505" s="74"/>
      <c r="Q505" s="74"/>
      <c r="R505" s="74"/>
      <c r="S505" s="1264"/>
      <c r="T505" s="1264"/>
      <c r="U505" s="1264"/>
      <c r="V505" s="1264"/>
      <c r="W505" s="1264"/>
      <c r="X505" s="73"/>
      <c r="Y505" s="73"/>
      <c r="Z505" s="73"/>
    </row>
    <row r="506" spans="1:26" ht="15.75" customHeight="1">
      <c r="A506" s="73"/>
      <c r="B506" s="73"/>
      <c r="C506" s="73"/>
      <c r="D506" s="73"/>
      <c r="E506" s="73"/>
      <c r="F506" s="73"/>
      <c r="G506" s="591"/>
      <c r="H506" s="1412"/>
      <c r="I506" s="73"/>
      <c r="J506" s="73"/>
      <c r="K506" s="74"/>
      <c r="L506" s="74"/>
      <c r="M506" s="989"/>
      <c r="N506" s="74"/>
      <c r="O506" s="74"/>
      <c r="P506" s="74"/>
      <c r="Q506" s="74"/>
      <c r="R506" s="74"/>
      <c r="S506" s="1264"/>
      <c r="T506" s="1264"/>
      <c r="U506" s="1264"/>
      <c r="V506" s="1264"/>
      <c r="W506" s="1264"/>
      <c r="X506" s="73"/>
      <c r="Y506" s="73"/>
      <c r="Z506" s="73"/>
    </row>
    <row r="507" spans="1:26" ht="15.75" customHeight="1">
      <c r="A507" s="73"/>
      <c r="B507" s="73"/>
      <c r="C507" s="73"/>
      <c r="D507" s="73"/>
      <c r="E507" s="73"/>
      <c r="F507" s="73"/>
      <c r="G507" s="591"/>
      <c r="H507" s="1412"/>
      <c r="I507" s="73"/>
      <c r="J507" s="73"/>
      <c r="K507" s="74"/>
      <c r="L507" s="74"/>
      <c r="M507" s="989"/>
      <c r="N507" s="74"/>
      <c r="O507" s="74"/>
      <c r="P507" s="74"/>
      <c r="Q507" s="74"/>
      <c r="R507" s="74"/>
      <c r="S507" s="1264"/>
      <c r="T507" s="1264"/>
      <c r="U507" s="1264"/>
      <c r="V507" s="1264"/>
      <c r="W507" s="1264"/>
      <c r="X507" s="73"/>
      <c r="Y507" s="73"/>
      <c r="Z507" s="73"/>
    </row>
    <row r="508" spans="1:26" ht="15.75" customHeight="1">
      <c r="A508" s="73"/>
      <c r="B508" s="73"/>
      <c r="C508" s="73"/>
      <c r="D508" s="73"/>
      <c r="E508" s="73"/>
      <c r="F508" s="73"/>
      <c r="G508" s="591"/>
      <c r="H508" s="1412"/>
      <c r="I508" s="73"/>
      <c r="J508" s="73"/>
      <c r="K508" s="74"/>
      <c r="L508" s="74"/>
      <c r="M508" s="989"/>
      <c r="N508" s="74"/>
      <c r="O508" s="74"/>
      <c r="P508" s="74"/>
      <c r="Q508" s="74"/>
      <c r="R508" s="74"/>
      <c r="S508" s="1264"/>
      <c r="T508" s="1264"/>
      <c r="U508" s="1264"/>
      <c r="V508" s="1264"/>
      <c r="W508" s="1264"/>
      <c r="X508" s="73"/>
      <c r="Y508" s="73"/>
      <c r="Z508" s="73"/>
    </row>
    <row r="509" spans="1:26" ht="15.75" customHeight="1">
      <c r="A509" s="73"/>
      <c r="B509" s="73"/>
      <c r="C509" s="73"/>
      <c r="D509" s="73"/>
      <c r="E509" s="73"/>
      <c r="F509" s="73"/>
      <c r="G509" s="591"/>
      <c r="H509" s="1412"/>
      <c r="I509" s="73"/>
      <c r="J509" s="73"/>
      <c r="K509" s="74"/>
      <c r="L509" s="74"/>
      <c r="M509" s="989"/>
      <c r="N509" s="74"/>
      <c r="O509" s="74"/>
      <c r="P509" s="74"/>
      <c r="Q509" s="74"/>
      <c r="R509" s="74"/>
      <c r="S509" s="1264"/>
      <c r="T509" s="1264"/>
      <c r="U509" s="1264"/>
      <c r="V509" s="1264"/>
      <c r="W509" s="1264"/>
      <c r="X509" s="73"/>
      <c r="Y509" s="73"/>
      <c r="Z509" s="73"/>
    </row>
    <row r="510" spans="1:26" ht="15.75" customHeight="1">
      <c r="A510" s="73"/>
      <c r="B510" s="73"/>
      <c r="C510" s="73"/>
      <c r="D510" s="73"/>
      <c r="E510" s="73"/>
      <c r="F510" s="73"/>
      <c r="G510" s="591"/>
      <c r="H510" s="1412"/>
      <c r="I510" s="73"/>
      <c r="J510" s="73"/>
      <c r="K510" s="74"/>
      <c r="L510" s="74"/>
      <c r="M510" s="989"/>
      <c r="N510" s="74"/>
      <c r="O510" s="74"/>
      <c r="P510" s="74"/>
      <c r="Q510" s="74"/>
      <c r="R510" s="74"/>
      <c r="S510" s="1264"/>
      <c r="T510" s="1264"/>
      <c r="U510" s="1264"/>
      <c r="V510" s="1264"/>
      <c r="W510" s="1264"/>
      <c r="X510" s="73"/>
      <c r="Y510" s="73"/>
      <c r="Z510" s="73"/>
    </row>
    <row r="511" spans="1:26" ht="15.75" customHeight="1">
      <c r="A511" s="73"/>
      <c r="B511" s="73"/>
      <c r="C511" s="73"/>
      <c r="D511" s="73"/>
      <c r="E511" s="73"/>
      <c r="F511" s="73"/>
      <c r="G511" s="591"/>
      <c r="H511" s="1412"/>
      <c r="I511" s="73"/>
      <c r="J511" s="73"/>
      <c r="K511" s="74"/>
      <c r="L511" s="74"/>
      <c r="M511" s="989"/>
      <c r="N511" s="74"/>
      <c r="O511" s="74"/>
      <c r="P511" s="74"/>
      <c r="Q511" s="74"/>
      <c r="R511" s="74"/>
      <c r="S511" s="1264"/>
      <c r="T511" s="1264"/>
      <c r="U511" s="1264"/>
      <c r="V511" s="1264"/>
      <c r="W511" s="1264"/>
      <c r="X511" s="73"/>
      <c r="Y511" s="73"/>
      <c r="Z511" s="73"/>
    </row>
    <row r="512" spans="1:26" ht="15.75" customHeight="1">
      <c r="A512" s="73"/>
      <c r="B512" s="73"/>
      <c r="C512" s="73"/>
      <c r="D512" s="73"/>
      <c r="E512" s="73"/>
      <c r="F512" s="73"/>
      <c r="G512" s="591"/>
      <c r="H512" s="1412"/>
      <c r="I512" s="73"/>
      <c r="J512" s="73"/>
      <c r="K512" s="74"/>
      <c r="L512" s="74"/>
      <c r="M512" s="989"/>
      <c r="N512" s="74"/>
      <c r="O512" s="74"/>
      <c r="P512" s="74"/>
      <c r="Q512" s="74"/>
      <c r="R512" s="74"/>
      <c r="S512" s="1264"/>
      <c r="T512" s="1264"/>
      <c r="U512" s="1264"/>
      <c r="V512" s="1264"/>
      <c r="W512" s="1264"/>
      <c r="X512" s="73"/>
      <c r="Y512" s="73"/>
      <c r="Z512" s="73"/>
    </row>
    <row r="513" spans="1:26" ht="15.75" customHeight="1">
      <c r="A513" s="73"/>
      <c r="B513" s="73"/>
      <c r="C513" s="73"/>
      <c r="D513" s="73"/>
      <c r="E513" s="73"/>
      <c r="F513" s="73"/>
      <c r="G513" s="591"/>
      <c r="H513" s="1412"/>
      <c r="I513" s="73"/>
      <c r="J513" s="73"/>
      <c r="K513" s="74"/>
      <c r="L513" s="74"/>
      <c r="M513" s="989"/>
      <c r="N513" s="74"/>
      <c r="O513" s="74"/>
      <c r="P513" s="74"/>
      <c r="Q513" s="74"/>
      <c r="R513" s="74"/>
      <c r="S513" s="1264"/>
      <c r="T513" s="1264"/>
      <c r="U513" s="1264"/>
      <c r="V513" s="1264"/>
      <c r="W513" s="1264"/>
      <c r="X513" s="73"/>
      <c r="Y513" s="73"/>
      <c r="Z513" s="73"/>
    </row>
    <row r="514" spans="1:26" ht="15.75" customHeight="1">
      <c r="A514" s="73"/>
      <c r="B514" s="73"/>
      <c r="C514" s="73"/>
      <c r="D514" s="73"/>
      <c r="E514" s="73"/>
      <c r="F514" s="73"/>
      <c r="G514" s="591"/>
      <c r="H514" s="1412"/>
      <c r="I514" s="73"/>
      <c r="J514" s="73"/>
      <c r="K514" s="74"/>
      <c r="L514" s="74"/>
      <c r="M514" s="989"/>
      <c r="N514" s="74"/>
      <c r="O514" s="74"/>
      <c r="P514" s="74"/>
      <c r="Q514" s="74"/>
      <c r="R514" s="74"/>
      <c r="S514" s="1264"/>
      <c r="T514" s="1264"/>
      <c r="U514" s="1264"/>
      <c r="V514" s="1264"/>
      <c r="W514" s="1264"/>
      <c r="X514" s="73"/>
      <c r="Y514" s="73"/>
      <c r="Z514" s="73"/>
    </row>
    <row r="515" spans="1:26" ht="15.75" customHeight="1">
      <c r="A515" s="73"/>
      <c r="B515" s="73"/>
      <c r="C515" s="73"/>
      <c r="D515" s="73"/>
      <c r="E515" s="73"/>
      <c r="F515" s="73"/>
      <c r="G515" s="591"/>
      <c r="H515" s="1412"/>
      <c r="I515" s="73"/>
      <c r="J515" s="73"/>
      <c r="K515" s="74"/>
      <c r="L515" s="74"/>
      <c r="M515" s="989"/>
      <c r="N515" s="74"/>
      <c r="O515" s="74"/>
      <c r="P515" s="74"/>
      <c r="Q515" s="74"/>
      <c r="R515" s="74"/>
      <c r="S515" s="1264"/>
      <c r="T515" s="1264"/>
      <c r="U515" s="1264"/>
      <c r="V515" s="1264"/>
      <c r="W515" s="1264"/>
      <c r="X515" s="73"/>
      <c r="Y515" s="73"/>
      <c r="Z515" s="73"/>
    </row>
    <row r="516" spans="1:26" ht="15.75" customHeight="1">
      <c r="A516" s="73"/>
      <c r="B516" s="73"/>
      <c r="C516" s="73"/>
      <c r="D516" s="73"/>
      <c r="E516" s="73"/>
      <c r="F516" s="73"/>
      <c r="G516" s="591"/>
      <c r="H516" s="1412"/>
      <c r="I516" s="73"/>
      <c r="J516" s="73"/>
      <c r="K516" s="74"/>
      <c r="L516" s="74"/>
      <c r="M516" s="989"/>
      <c r="N516" s="74"/>
      <c r="O516" s="74"/>
      <c r="P516" s="74"/>
      <c r="Q516" s="74"/>
      <c r="R516" s="74"/>
      <c r="S516" s="1264"/>
      <c r="T516" s="1264"/>
      <c r="U516" s="1264"/>
      <c r="V516" s="1264"/>
      <c r="W516" s="1264"/>
      <c r="X516" s="73"/>
      <c r="Y516" s="73"/>
      <c r="Z516" s="73"/>
    </row>
    <row r="517" spans="1:26" ht="15.75" customHeight="1">
      <c r="A517" s="73"/>
      <c r="B517" s="73"/>
      <c r="C517" s="73"/>
      <c r="D517" s="73"/>
      <c r="E517" s="73"/>
      <c r="F517" s="73"/>
      <c r="G517" s="591"/>
      <c r="H517" s="1412"/>
      <c r="I517" s="73"/>
      <c r="J517" s="73"/>
      <c r="K517" s="74"/>
      <c r="L517" s="74"/>
      <c r="M517" s="989"/>
      <c r="N517" s="74"/>
      <c r="O517" s="74"/>
      <c r="P517" s="74"/>
      <c r="Q517" s="74"/>
      <c r="R517" s="74"/>
      <c r="S517" s="1264"/>
      <c r="T517" s="1264"/>
      <c r="U517" s="1264"/>
      <c r="V517" s="1264"/>
      <c r="W517" s="1264"/>
      <c r="X517" s="73"/>
      <c r="Y517" s="73"/>
      <c r="Z517" s="73"/>
    </row>
    <row r="518" spans="1:26" ht="15.75" customHeight="1">
      <c r="A518" s="73"/>
      <c r="B518" s="73"/>
      <c r="C518" s="73"/>
      <c r="D518" s="73"/>
      <c r="E518" s="73"/>
      <c r="F518" s="73"/>
      <c r="G518" s="591"/>
      <c r="H518" s="1412"/>
      <c r="I518" s="73"/>
      <c r="J518" s="73"/>
      <c r="K518" s="74"/>
      <c r="L518" s="74"/>
      <c r="M518" s="989"/>
      <c r="N518" s="74"/>
      <c r="O518" s="74"/>
      <c r="P518" s="74"/>
      <c r="Q518" s="74"/>
      <c r="R518" s="74"/>
      <c r="S518" s="1264"/>
      <c r="T518" s="1264"/>
      <c r="U518" s="1264"/>
      <c r="V518" s="1264"/>
      <c r="W518" s="1264"/>
      <c r="X518" s="73"/>
      <c r="Y518" s="73"/>
      <c r="Z518" s="73"/>
    </row>
    <row r="519" spans="1:26" ht="15.75" customHeight="1">
      <c r="A519" s="73"/>
      <c r="B519" s="73"/>
      <c r="C519" s="73"/>
      <c r="D519" s="73"/>
      <c r="E519" s="73"/>
      <c r="F519" s="73"/>
      <c r="G519" s="591"/>
      <c r="H519" s="1412"/>
      <c r="I519" s="73"/>
      <c r="J519" s="73"/>
      <c r="K519" s="74"/>
      <c r="L519" s="74"/>
      <c r="M519" s="989"/>
      <c r="N519" s="74"/>
      <c r="O519" s="74"/>
      <c r="P519" s="74"/>
      <c r="Q519" s="74"/>
      <c r="R519" s="74"/>
      <c r="S519" s="1264"/>
      <c r="T519" s="1264"/>
      <c r="U519" s="1264"/>
      <c r="V519" s="1264"/>
      <c r="W519" s="1264"/>
      <c r="X519" s="73"/>
      <c r="Y519" s="73"/>
      <c r="Z519" s="73"/>
    </row>
    <row r="520" spans="1:26" ht="15.75" customHeight="1">
      <c r="A520" s="73"/>
      <c r="B520" s="73"/>
      <c r="C520" s="73"/>
      <c r="D520" s="73"/>
      <c r="E520" s="73"/>
      <c r="F520" s="73"/>
      <c r="G520" s="591"/>
      <c r="H520" s="1412"/>
      <c r="I520" s="73"/>
      <c r="J520" s="73"/>
      <c r="K520" s="74"/>
      <c r="L520" s="74"/>
      <c r="M520" s="989"/>
      <c r="N520" s="74"/>
      <c r="O520" s="74"/>
      <c r="P520" s="74"/>
      <c r="Q520" s="74"/>
      <c r="R520" s="74"/>
      <c r="S520" s="1264"/>
      <c r="T520" s="1264"/>
      <c r="U520" s="1264"/>
      <c r="V520" s="1264"/>
      <c r="W520" s="1264"/>
      <c r="X520" s="73"/>
      <c r="Y520" s="73"/>
      <c r="Z520" s="73"/>
    </row>
    <row r="521" spans="1:26" ht="15.75" customHeight="1">
      <c r="A521" s="73"/>
      <c r="B521" s="73"/>
      <c r="C521" s="73"/>
      <c r="D521" s="73"/>
      <c r="E521" s="73"/>
      <c r="F521" s="73"/>
      <c r="G521" s="591"/>
      <c r="H521" s="1412"/>
      <c r="I521" s="73"/>
      <c r="J521" s="73"/>
      <c r="K521" s="74"/>
      <c r="L521" s="74"/>
      <c r="M521" s="989"/>
      <c r="N521" s="74"/>
      <c r="O521" s="74"/>
      <c r="P521" s="74"/>
      <c r="Q521" s="74"/>
      <c r="R521" s="74"/>
      <c r="S521" s="1264"/>
      <c r="T521" s="1264"/>
      <c r="U521" s="1264"/>
      <c r="V521" s="1264"/>
      <c r="W521" s="1264"/>
      <c r="X521" s="73"/>
      <c r="Y521" s="73"/>
      <c r="Z521" s="73"/>
    </row>
    <row r="522" spans="1:26" ht="15.75" customHeight="1">
      <c r="A522" s="73"/>
      <c r="B522" s="73"/>
      <c r="C522" s="73"/>
      <c r="D522" s="73"/>
      <c r="E522" s="73"/>
      <c r="F522" s="73"/>
      <c r="G522" s="591"/>
      <c r="H522" s="1412"/>
      <c r="I522" s="73"/>
      <c r="J522" s="73"/>
      <c r="K522" s="74"/>
      <c r="L522" s="74"/>
      <c r="M522" s="989"/>
      <c r="N522" s="74"/>
      <c r="O522" s="74"/>
      <c r="P522" s="74"/>
      <c r="Q522" s="74"/>
      <c r="R522" s="74"/>
      <c r="S522" s="1264"/>
      <c r="T522" s="1264"/>
      <c r="U522" s="1264"/>
      <c r="V522" s="1264"/>
      <c r="W522" s="1264"/>
      <c r="X522" s="73"/>
      <c r="Y522" s="73"/>
      <c r="Z522" s="73"/>
    </row>
    <row r="523" spans="1:26" ht="15.75" customHeight="1">
      <c r="A523" s="73"/>
      <c r="B523" s="73"/>
      <c r="C523" s="73"/>
      <c r="D523" s="73"/>
      <c r="E523" s="73"/>
      <c r="F523" s="73"/>
      <c r="G523" s="591"/>
      <c r="H523" s="1412"/>
      <c r="I523" s="73"/>
      <c r="J523" s="73"/>
      <c r="K523" s="74"/>
      <c r="L523" s="74"/>
      <c r="M523" s="989"/>
      <c r="N523" s="74"/>
      <c r="O523" s="74"/>
      <c r="P523" s="74"/>
      <c r="Q523" s="74"/>
      <c r="R523" s="74"/>
      <c r="S523" s="1264"/>
      <c r="T523" s="1264"/>
      <c r="U523" s="1264"/>
      <c r="V523" s="1264"/>
      <c r="W523" s="1264"/>
      <c r="X523" s="73"/>
      <c r="Y523" s="73"/>
      <c r="Z523" s="73"/>
    </row>
    <row r="524" spans="1:26" ht="15.75" customHeight="1">
      <c r="A524" s="73"/>
      <c r="B524" s="73"/>
      <c r="C524" s="73"/>
      <c r="D524" s="73"/>
      <c r="E524" s="73"/>
      <c r="F524" s="73"/>
      <c r="G524" s="591"/>
      <c r="H524" s="1412"/>
      <c r="I524" s="73"/>
      <c r="J524" s="73"/>
      <c r="K524" s="74"/>
      <c r="L524" s="74"/>
      <c r="M524" s="989"/>
      <c r="N524" s="74"/>
      <c r="O524" s="74"/>
      <c r="P524" s="74"/>
      <c r="Q524" s="74"/>
      <c r="R524" s="74"/>
      <c r="S524" s="1264"/>
      <c r="T524" s="1264"/>
      <c r="U524" s="1264"/>
      <c r="V524" s="1264"/>
      <c r="W524" s="1264"/>
      <c r="X524" s="73"/>
      <c r="Y524" s="73"/>
      <c r="Z524" s="73"/>
    </row>
    <row r="525" spans="1:26" ht="15.75" customHeight="1">
      <c r="A525" s="73"/>
      <c r="B525" s="73"/>
      <c r="C525" s="73"/>
      <c r="D525" s="73"/>
      <c r="E525" s="73"/>
      <c r="F525" s="73"/>
      <c r="G525" s="591"/>
      <c r="H525" s="1412"/>
      <c r="I525" s="73"/>
      <c r="J525" s="73"/>
      <c r="K525" s="74"/>
      <c r="L525" s="74"/>
      <c r="M525" s="989"/>
      <c r="N525" s="74"/>
      <c r="O525" s="74"/>
      <c r="P525" s="74"/>
      <c r="Q525" s="74"/>
      <c r="R525" s="74"/>
      <c r="S525" s="1264"/>
      <c r="T525" s="1264"/>
      <c r="U525" s="1264"/>
      <c r="V525" s="1264"/>
      <c r="W525" s="1264"/>
      <c r="X525" s="73"/>
      <c r="Y525" s="73"/>
      <c r="Z525" s="73"/>
    </row>
    <row r="526" spans="1:26" ht="15.75" customHeight="1">
      <c r="A526" s="73"/>
      <c r="B526" s="73"/>
      <c r="C526" s="73"/>
      <c r="D526" s="73"/>
      <c r="E526" s="73"/>
      <c r="F526" s="73"/>
      <c r="G526" s="591"/>
      <c r="H526" s="1412"/>
      <c r="I526" s="73"/>
      <c r="J526" s="73"/>
      <c r="K526" s="74"/>
      <c r="L526" s="74"/>
      <c r="M526" s="989"/>
      <c r="N526" s="74"/>
      <c r="O526" s="74"/>
      <c r="P526" s="74"/>
      <c r="Q526" s="74"/>
      <c r="R526" s="74"/>
      <c r="S526" s="1264"/>
      <c r="T526" s="1264"/>
      <c r="U526" s="1264"/>
      <c r="V526" s="1264"/>
      <c r="W526" s="1264"/>
      <c r="X526" s="73"/>
      <c r="Y526" s="73"/>
      <c r="Z526" s="73"/>
    </row>
    <row r="527" spans="1:26" ht="15.75" customHeight="1">
      <c r="A527" s="73"/>
      <c r="B527" s="73"/>
      <c r="C527" s="73"/>
      <c r="D527" s="73"/>
      <c r="E527" s="73"/>
      <c r="F527" s="73"/>
      <c r="G527" s="591"/>
      <c r="H527" s="1412"/>
      <c r="I527" s="73"/>
      <c r="J527" s="73"/>
      <c r="K527" s="74"/>
      <c r="L527" s="74"/>
      <c r="M527" s="989"/>
      <c r="N527" s="74"/>
      <c r="O527" s="74"/>
      <c r="P527" s="74"/>
      <c r="Q527" s="74"/>
      <c r="R527" s="74"/>
      <c r="S527" s="1264"/>
      <c r="T527" s="1264"/>
      <c r="U527" s="1264"/>
      <c r="V527" s="1264"/>
      <c r="W527" s="1264"/>
      <c r="X527" s="73"/>
      <c r="Y527" s="73"/>
      <c r="Z527" s="73"/>
    </row>
    <row r="528" spans="1:26" ht="15.75" customHeight="1">
      <c r="A528" s="73"/>
      <c r="B528" s="73"/>
      <c r="C528" s="73"/>
      <c r="D528" s="73"/>
      <c r="E528" s="73"/>
      <c r="F528" s="73"/>
      <c r="G528" s="591"/>
      <c r="H528" s="1412"/>
      <c r="I528" s="73"/>
      <c r="J528" s="73"/>
      <c r="K528" s="74"/>
      <c r="L528" s="74"/>
      <c r="M528" s="989"/>
      <c r="N528" s="74"/>
      <c r="O528" s="74"/>
      <c r="P528" s="74"/>
      <c r="Q528" s="74"/>
      <c r="R528" s="74"/>
      <c r="S528" s="1264"/>
      <c r="T528" s="1264"/>
      <c r="U528" s="1264"/>
      <c r="V528" s="1264"/>
      <c r="W528" s="1264"/>
      <c r="X528" s="73"/>
      <c r="Y528" s="73"/>
      <c r="Z528" s="73"/>
    </row>
    <row r="529" spans="1:26" ht="15.75" customHeight="1">
      <c r="A529" s="73"/>
      <c r="B529" s="73"/>
      <c r="C529" s="73"/>
      <c r="D529" s="73"/>
      <c r="E529" s="73"/>
      <c r="F529" s="73"/>
      <c r="G529" s="591"/>
      <c r="H529" s="1412"/>
      <c r="I529" s="73"/>
      <c r="J529" s="73"/>
      <c r="K529" s="74"/>
      <c r="L529" s="74"/>
      <c r="M529" s="989"/>
      <c r="N529" s="74"/>
      <c r="O529" s="74"/>
      <c r="P529" s="74"/>
      <c r="Q529" s="74"/>
      <c r="R529" s="74"/>
      <c r="S529" s="1264"/>
      <c r="T529" s="1264"/>
      <c r="U529" s="1264"/>
      <c r="V529" s="1264"/>
      <c r="W529" s="1264"/>
      <c r="X529" s="73"/>
      <c r="Y529" s="73"/>
      <c r="Z529" s="73"/>
    </row>
    <row r="530" spans="1:26" ht="15.75" customHeight="1">
      <c r="A530" s="73"/>
      <c r="B530" s="73"/>
      <c r="C530" s="73"/>
      <c r="D530" s="73"/>
      <c r="E530" s="73"/>
      <c r="F530" s="73"/>
      <c r="G530" s="591"/>
      <c r="H530" s="1412"/>
      <c r="I530" s="73"/>
      <c r="J530" s="73"/>
      <c r="K530" s="74"/>
      <c r="L530" s="74"/>
      <c r="M530" s="989"/>
      <c r="N530" s="74"/>
      <c r="O530" s="74"/>
      <c r="P530" s="74"/>
      <c r="Q530" s="74"/>
      <c r="R530" s="74"/>
      <c r="S530" s="1264"/>
      <c r="T530" s="1264"/>
      <c r="U530" s="1264"/>
      <c r="V530" s="1264"/>
      <c r="W530" s="1264"/>
      <c r="X530" s="73"/>
      <c r="Y530" s="73"/>
      <c r="Z530" s="73"/>
    </row>
    <row r="531" spans="1:26" ht="15.75" customHeight="1">
      <c r="A531" s="73"/>
      <c r="B531" s="73"/>
      <c r="C531" s="73"/>
      <c r="D531" s="73"/>
      <c r="E531" s="73"/>
      <c r="F531" s="73"/>
      <c r="G531" s="591"/>
      <c r="H531" s="1412"/>
      <c r="I531" s="73"/>
      <c r="J531" s="73"/>
      <c r="K531" s="74"/>
      <c r="L531" s="74"/>
      <c r="M531" s="989"/>
      <c r="N531" s="74"/>
      <c r="O531" s="74"/>
      <c r="P531" s="74"/>
      <c r="Q531" s="74"/>
      <c r="R531" s="74"/>
      <c r="S531" s="1264"/>
      <c r="T531" s="1264"/>
      <c r="U531" s="1264"/>
      <c r="V531" s="1264"/>
      <c r="W531" s="1264"/>
      <c r="X531" s="73"/>
      <c r="Y531" s="73"/>
      <c r="Z531" s="73"/>
    </row>
    <row r="532" spans="1:26" ht="15.75" customHeight="1">
      <c r="A532" s="73"/>
      <c r="B532" s="73"/>
      <c r="C532" s="73"/>
      <c r="D532" s="73"/>
      <c r="E532" s="73"/>
      <c r="F532" s="73"/>
      <c r="G532" s="591"/>
      <c r="H532" s="1412"/>
      <c r="I532" s="73"/>
      <c r="J532" s="73"/>
      <c r="K532" s="74"/>
      <c r="L532" s="74"/>
      <c r="M532" s="989"/>
      <c r="N532" s="74"/>
      <c r="O532" s="74"/>
      <c r="P532" s="74"/>
      <c r="Q532" s="74"/>
      <c r="R532" s="74"/>
      <c r="S532" s="1264"/>
      <c r="T532" s="1264"/>
      <c r="U532" s="1264"/>
      <c r="V532" s="1264"/>
      <c r="W532" s="1264"/>
      <c r="X532" s="73"/>
      <c r="Y532" s="73"/>
      <c r="Z532" s="73"/>
    </row>
    <row r="533" spans="1:26" ht="15.75" customHeight="1">
      <c r="A533" s="73"/>
      <c r="B533" s="73"/>
      <c r="C533" s="73"/>
      <c r="D533" s="73"/>
      <c r="E533" s="73"/>
      <c r="F533" s="73"/>
      <c r="G533" s="591"/>
      <c r="H533" s="1412"/>
      <c r="I533" s="73"/>
      <c r="J533" s="73"/>
      <c r="K533" s="74"/>
      <c r="L533" s="74"/>
      <c r="M533" s="989"/>
      <c r="N533" s="74"/>
      <c r="O533" s="74"/>
      <c r="P533" s="74"/>
      <c r="Q533" s="74"/>
      <c r="R533" s="74"/>
      <c r="S533" s="1264"/>
      <c r="T533" s="1264"/>
      <c r="U533" s="1264"/>
      <c r="V533" s="1264"/>
      <c r="W533" s="1264"/>
      <c r="X533" s="73"/>
      <c r="Y533" s="73"/>
      <c r="Z533" s="73"/>
    </row>
    <row r="534" spans="1:26" ht="15.75" customHeight="1">
      <c r="A534" s="73"/>
      <c r="B534" s="73"/>
      <c r="C534" s="73"/>
      <c r="D534" s="73"/>
      <c r="E534" s="73"/>
      <c r="F534" s="73"/>
      <c r="G534" s="591"/>
      <c r="H534" s="1412"/>
      <c r="I534" s="73"/>
      <c r="J534" s="73"/>
      <c r="K534" s="74"/>
      <c r="L534" s="74"/>
      <c r="M534" s="989"/>
      <c r="N534" s="74"/>
      <c r="O534" s="74"/>
      <c r="P534" s="74"/>
      <c r="Q534" s="74"/>
      <c r="R534" s="74"/>
      <c r="S534" s="1264"/>
      <c r="T534" s="1264"/>
      <c r="U534" s="1264"/>
      <c r="V534" s="1264"/>
      <c r="W534" s="1264"/>
      <c r="X534" s="73"/>
      <c r="Y534" s="73"/>
      <c r="Z534" s="73"/>
    </row>
    <row r="535" spans="1:26" ht="15.75" customHeight="1">
      <c r="A535" s="73"/>
      <c r="B535" s="73"/>
      <c r="C535" s="73"/>
      <c r="D535" s="73"/>
      <c r="E535" s="73"/>
      <c r="F535" s="73"/>
      <c r="G535" s="591"/>
      <c r="H535" s="1412"/>
      <c r="I535" s="73"/>
      <c r="J535" s="73"/>
      <c r="K535" s="74"/>
      <c r="L535" s="74"/>
      <c r="M535" s="989"/>
      <c r="N535" s="74"/>
      <c r="O535" s="74"/>
      <c r="P535" s="74"/>
      <c r="Q535" s="74"/>
      <c r="R535" s="74"/>
      <c r="S535" s="1264"/>
      <c r="T535" s="1264"/>
      <c r="U535" s="1264"/>
      <c r="V535" s="1264"/>
      <c r="W535" s="1264"/>
      <c r="X535" s="73"/>
      <c r="Y535" s="73"/>
      <c r="Z535" s="73"/>
    </row>
    <row r="536" spans="1:26" ht="15.75" customHeight="1">
      <c r="A536" s="73"/>
      <c r="B536" s="73"/>
      <c r="C536" s="73"/>
      <c r="D536" s="73"/>
      <c r="E536" s="73"/>
      <c r="F536" s="73"/>
      <c r="G536" s="591"/>
      <c r="H536" s="1412"/>
      <c r="I536" s="73"/>
      <c r="J536" s="73"/>
      <c r="K536" s="74"/>
      <c r="L536" s="74"/>
      <c r="M536" s="989"/>
      <c r="N536" s="74"/>
      <c r="O536" s="74"/>
      <c r="P536" s="74"/>
      <c r="Q536" s="74"/>
      <c r="R536" s="74"/>
      <c r="S536" s="1264"/>
      <c r="T536" s="1264"/>
      <c r="U536" s="1264"/>
      <c r="V536" s="1264"/>
      <c r="W536" s="1264"/>
      <c r="X536" s="73"/>
      <c r="Y536" s="73"/>
      <c r="Z536" s="73"/>
    </row>
    <row r="537" spans="1:26" ht="15.75" customHeight="1">
      <c r="A537" s="73"/>
      <c r="B537" s="73"/>
      <c r="C537" s="73"/>
      <c r="D537" s="73"/>
      <c r="E537" s="73"/>
      <c r="F537" s="73"/>
      <c r="G537" s="591"/>
      <c r="H537" s="1412"/>
      <c r="I537" s="73"/>
      <c r="J537" s="73"/>
      <c r="K537" s="74"/>
      <c r="L537" s="74"/>
      <c r="M537" s="989"/>
      <c r="N537" s="74"/>
      <c r="O537" s="74"/>
      <c r="P537" s="74"/>
      <c r="Q537" s="74"/>
      <c r="R537" s="74"/>
      <c r="S537" s="1264"/>
      <c r="T537" s="1264"/>
      <c r="U537" s="1264"/>
      <c r="V537" s="1264"/>
      <c r="W537" s="1264"/>
      <c r="X537" s="73"/>
      <c r="Y537" s="73"/>
      <c r="Z537" s="73"/>
    </row>
    <row r="538" spans="1:26" ht="15.75" customHeight="1">
      <c r="A538" s="73"/>
      <c r="B538" s="73"/>
      <c r="C538" s="73"/>
      <c r="D538" s="73"/>
      <c r="E538" s="73"/>
      <c r="F538" s="73"/>
      <c r="G538" s="591"/>
      <c r="H538" s="1412"/>
      <c r="I538" s="73"/>
      <c r="J538" s="73"/>
      <c r="K538" s="74"/>
      <c r="L538" s="74"/>
      <c r="M538" s="989"/>
      <c r="N538" s="74"/>
      <c r="O538" s="74"/>
      <c r="P538" s="74"/>
      <c r="Q538" s="74"/>
      <c r="R538" s="74"/>
      <c r="S538" s="1264"/>
      <c r="T538" s="1264"/>
      <c r="U538" s="1264"/>
      <c r="V538" s="1264"/>
      <c r="W538" s="1264"/>
      <c r="X538" s="73"/>
      <c r="Y538" s="73"/>
      <c r="Z538" s="73"/>
    </row>
    <row r="539" spans="1:26" ht="15.75" customHeight="1">
      <c r="A539" s="73"/>
      <c r="B539" s="73"/>
      <c r="C539" s="73"/>
      <c r="D539" s="73"/>
      <c r="E539" s="73"/>
      <c r="F539" s="73"/>
      <c r="G539" s="591"/>
      <c r="H539" s="1412"/>
      <c r="I539" s="73"/>
      <c r="J539" s="73"/>
      <c r="K539" s="74"/>
      <c r="L539" s="74"/>
      <c r="M539" s="989"/>
      <c r="N539" s="74"/>
      <c r="O539" s="74"/>
      <c r="P539" s="74"/>
      <c r="Q539" s="74"/>
      <c r="R539" s="74"/>
      <c r="S539" s="1264"/>
      <c r="T539" s="1264"/>
      <c r="U539" s="1264"/>
      <c r="V539" s="1264"/>
      <c r="W539" s="1264"/>
      <c r="X539" s="73"/>
      <c r="Y539" s="73"/>
      <c r="Z539" s="73"/>
    </row>
    <row r="540" spans="1:26" ht="15.75" customHeight="1">
      <c r="A540" s="73"/>
      <c r="B540" s="73"/>
      <c r="C540" s="73"/>
      <c r="D540" s="73"/>
      <c r="E540" s="73"/>
      <c r="F540" s="73"/>
      <c r="G540" s="591"/>
      <c r="H540" s="1412"/>
      <c r="I540" s="73"/>
      <c r="J540" s="73"/>
      <c r="K540" s="74"/>
      <c r="L540" s="74"/>
      <c r="M540" s="989"/>
      <c r="N540" s="74"/>
      <c r="O540" s="74"/>
      <c r="P540" s="74"/>
      <c r="Q540" s="74"/>
      <c r="R540" s="74"/>
      <c r="S540" s="1264"/>
      <c r="T540" s="1264"/>
      <c r="U540" s="1264"/>
      <c r="V540" s="1264"/>
      <c r="W540" s="1264"/>
      <c r="X540" s="73"/>
      <c r="Y540" s="73"/>
      <c r="Z540" s="73"/>
    </row>
    <row r="541" spans="1:26" ht="15.75" customHeight="1">
      <c r="A541" s="73"/>
      <c r="B541" s="73"/>
      <c r="C541" s="73"/>
      <c r="D541" s="73"/>
      <c r="E541" s="73"/>
      <c r="F541" s="73"/>
      <c r="G541" s="591"/>
      <c r="H541" s="1412"/>
      <c r="I541" s="73"/>
      <c r="J541" s="73"/>
      <c r="K541" s="74"/>
      <c r="L541" s="74"/>
      <c r="M541" s="989"/>
      <c r="N541" s="74"/>
      <c r="O541" s="74"/>
      <c r="P541" s="74"/>
      <c r="Q541" s="74"/>
      <c r="R541" s="74"/>
      <c r="S541" s="1264"/>
      <c r="T541" s="1264"/>
      <c r="U541" s="1264"/>
      <c r="V541" s="1264"/>
      <c r="W541" s="1264"/>
      <c r="X541" s="73"/>
      <c r="Y541" s="73"/>
      <c r="Z541" s="73"/>
    </row>
    <row r="542" spans="1:26" ht="15.75" customHeight="1">
      <c r="A542" s="73"/>
      <c r="B542" s="73"/>
      <c r="C542" s="73"/>
      <c r="D542" s="73"/>
      <c r="E542" s="73"/>
      <c r="F542" s="73"/>
      <c r="G542" s="591"/>
      <c r="H542" s="1412"/>
      <c r="I542" s="73"/>
      <c r="J542" s="73"/>
      <c r="K542" s="74"/>
      <c r="L542" s="74"/>
      <c r="M542" s="989"/>
      <c r="N542" s="74"/>
      <c r="O542" s="74"/>
      <c r="P542" s="74"/>
      <c r="Q542" s="74"/>
      <c r="R542" s="74"/>
      <c r="S542" s="1264"/>
      <c r="T542" s="1264"/>
      <c r="U542" s="1264"/>
      <c r="V542" s="1264"/>
      <c r="W542" s="1264"/>
      <c r="X542" s="73"/>
      <c r="Y542" s="73"/>
      <c r="Z542" s="73"/>
    </row>
    <row r="543" spans="1:26" ht="15.75" customHeight="1">
      <c r="A543" s="73"/>
      <c r="B543" s="73"/>
      <c r="C543" s="73"/>
      <c r="D543" s="73"/>
      <c r="E543" s="73"/>
      <c r="F543" s="73"/>
      <c r="G543" s="591"/>
      <c r="H543" s="1412"/>
      <c r="I543" s="73"/>
      <c r="J543" s="73"/>
      <c r="K543" s="74"/>
      <c r="L543" s="74"/>
      <c r="M543" s="989"/>
      <c r="N543" s="74"/>
      <c r="O543" s="74"/>
      <c r="P543" s="74"/>
      <c r="Q543" s="74"/>
      <c r="R543" s="74"/>
      <c r="S543" s="1264"/>
      <c r="T543" s="1264"/>
      <c r="U543" s="1264"/>
      <c r="V543" s="1264"/>
      <c r="W543" s="1264"/>
      <c r="X543" s="73"/>
      <c r="Y543" s="73"/>
      <c r="Z543" s="73"/>
    </row>
    <row r="544" spans="1:26" ht="15.75" customHeight="1">
      <c r="A544" s="73"/>
      <c r="B544" s="73"/>
      <c r="C544" s="73"/>
      <c r="D544" s="73"/>
      <c r="E544" s="73"/>
      <c r="F544" s="73"/>
      <c r="G544" s="591"/>
      <c r="H544" s="1412"/>
      <c r="I544" s="73"/>
      <c r="J544" s="73"/>
      <c r="K544" s="74"/>
      <c r="L544" s="74"/>
      <c r="M544" s="989"/>
      <c r="N544" s="74"/>
      <c r="O544" s="74"/>
      <c r="P544" s="74"/>
      <c r="Q544" s="74"/>
      <c r="R544" s="74"/>
      <c r="S544" s="1264"/>
      <c r="T544" s="1264"/>
      <c r="U544" s="1264"/>
      <c r="V544" s="1264"/>
      <c r="W544" s="1264"/>
      <c r="X544" s="73"/>
      <c r="Y544" s="73"/>
      <c r="Z544" s="73"/>
    </row>
    <row r="545" spans="1:26" ht="15.75" customHeight="1">
      <c r="A545" s="73"/>
      <c r="B545" s="73"/>
      <c r="C545" s="73"/>
      <c r="D545" s="73"/>
      <c r="E545" s="73"/>
      <c r="F545" s="73"/>
      <c r="G545" s="591"/>
      <c r="H545" s="1412"/>
      <c r="I545" s="73"/>
      <c r="J545" s="73"/>
      <c r="K545" s="74"/>
      <c r="L545" s="74"/>
      <c r="M545" s="989"/>
      <c r="N545" s="74"/>
      <c r="O545" s="74"/>
      <c r="P545" s="74"/>
      <c r="Q545" s="74"/>
      <c r="R545" s="74"/>
      <c r="S545" s="1264"/>
      <c r="T545" s="1264"/>
      <c r="U545" s="1264"/>
      <c r="V545" s="1264"/>
      <c r="W545" s="1264"/>
      <c r="X545" s="73"/>
      <c r="Y545" s="73"/>
      <c r="Z545" s="73"/>
    </row>
    <row r="546" spans="1:26" ht="15.75" customHeight="1">
      <c r="A546" s="73"/>
      <c r="B546" s="73"/>
      <c r="C546" s="73"/>
      <c r="D546" s="73"/>
      <c r="E546" s="73"/>
      <c r="F546" s="73"/>
      <c r="G546" s="591"/>
      <c r="H546" s="1412"/>
      <c r="I546" s="73"/>
      <c r="J546" s="73"/>
      <c r="K546" s="74"/>
      <c r="L546" s="74"/>
      <c r="M546" s="989"/>
      <c r="N546" s="74"/>
      <c r="O546" s="74"/>
      <c r="P546" s="74"/>
      <c r="Q546" s="74"/>
      <c r="R546" s="74"/>
      <c r="S546" s="1264"/>
      <c r="T546" s="1264"/>
      <c r="U546" s="1264"/>
      <c r="V546" s="1264"/>
      <c r="W546" s="1264"/>
      <c r="X546" s="73"/>
      <c r="Y546" s="73"/>
      <c r="Z546" s="73"/>
    </row>
    <row r="547" spans="1:26" ht="15.75" customHeight="1">
      <c r="A547" s="73"/>
      <c r="B547" s="73"/>
      <c r="C547" s="73"/>
      <c r="D547" s="73"/>
      <c r="E547" s="73"/>
      <c r="F547" s="73"/>
      <c r="G547" s="591"/>
      <c r="H547" s="1412"/>
      <c r="I547" s="73"/>
      <c r="J547" s="73"/>
      <c r="K547" s="74"/>
      <c r="L547" s="74"/>
      <c r="M547" s="989"/>
      <c r="N547" s="74"/>
      <c r="O547" s="74"/>
      <c r="P547" s="74"/>
      <c r="Q547" s="74"/>
      <c r="R547" s="74"/>
      <c r="S547" s="1264"/>
      <c r="T547" s="1264"/>
      <c r="U547" s="1264"/>
      <c r="V547" s="1264"/>
      <c r="W547" s="1264"/>
      <c r="X547" s="73"/>
      <c r="Y547" s="73"/>
      <c r="Z547" s="73"/>
    </row>
    <row r="548" spans="1:26" ht="15.75" customHeight="1">
      <c r="A548" s="73"/>
      <c r="B548" s="73"/>
      <c r="C548" s="73"/>
      <c r="D548" s="73"/>
      <c r="E548" s="73"/>
      <c r="F548" s="73"/>
      <c r="G548" s="591"/>
      <c r="H548" s="1412"/>
      <c r="I548" s="73"/>
      <c r="J548" s="73"/>
      <c r="K548" s="74"/>
      <c r="L548" s="74"/>
      <c r="M548" s="989"/>
      <c r="N548" s="74"/>
      <c r="O548" s="74"/>
      <c r="P548" s="74"/>
      <c r="Q548" s="74"/>
      <c r="R548" s="74"/>
      <c r="S548" s="1264"/>
      <c r="T548" s="1264"/>
      <c r="U548" s="1264"/>
      <c r="V548" s="1264"/>
      <c r="W548" s="1264"/>
      <c r="X548" s="73"/>
      <c r="Y548" s="73"/>
      <c r="Z548" s="73"/>
    </row>
    <row r="549" spans="1:26" ht="15.75" customHeight="1">
      <c r="A549" s="73"/>
      <c r="B549" s="73"/>
      <c r="C549" s="73"/>
      <c r="D549" s="73"/>
      <c r="E549" s="73"/>
      <c r="F549" s="73"/>
      <c r="G549" s="591"/>
      <c r="H549" s="1412"/>
      <c r="I549" s="73"/>
      <c r="J549" s="73"/>
      <c r="K549" s="74"/>
      <c r="L549" s="74"/>
      <c r="M549" s="989"/>
      <c r="N549" s="74"/>
      <c r="O549" s="74"/>
      <c r="P549" s="74"/>
      <c r="Q549" s="74"/>
      <c r="R549" s="74"/>
      <c r="S549" s="1264"/>
      <c r="T549" s="1264"/>
      <c r="U549" s="1264"/>
      <c r="V549" s="1264"/>
      <c r="W549" s="1264"/>
      <c r="X549" s="73"/>
      <c r="Y549" s="73"/>
      <c r="Z549" s="73"/>
    </row>
    <row r="550" spans="1:26" ht="15.75" customHeight="1">
      <c r="A550" s="73"/>
      <c r="B550" s="73"/>
      <c r="C550" s="73"/>
      <c r="D550" s="73"/>
      <c r="E550" s="73"/>
      <c r="F550" s="73"/>
      <c r="G550" s="591"/>
      <c r="H550" s="1412"/>
      <c r="I550" s="73"/>
      <c r="J550" s="73"/>
      <c r="K550" s="74"/>
      <c r="L550" s="74"/>
      <c r="M550" s="989"/>
      <c r="N550" s="74"/>
      <c r="O550" s="74"/>
      <c r="P550" s="74"/>
      <c r="Q550" s="74"/>
      <c r="R550" s="74"/>
      <c r="S550" s="1264"/>
      <c r="T550" s="1264"/>
      <c r="U550" s="1264"/>
      <c r="V550" s="1264"/>
      <c r="W550" s="1264"/>
      <c r="X550" s="73"/>
      <c r="Y550" s="73"/>
      <c r="Z550" s="73"/>
    </row>
    <row r="551" spans="1:26" ht="15.75" customHeight="1">
      <c r="A551" s="73"/>
      <c r="B551" s="73"/>
      <c r="C551" s="73"/>
      <c r="D551" s="73"/>
      <c r="E551" s="73"/>
      <c r="F551" s="73"/>
      <c r="G551" s="591"/>
      <c r="H551" s="1412"/>
      <c r="I551" s="73"/>
      <c r="J551" s="73"/>
      <c r="K551" s="74"/>
      <c r="L551" s="74"/>
      <c r="M551" s="989"/>
      <c r="N551" s="74"/>
      <c r="O551" s="74"/>
      <c r="P551" s="74"/>
      <c r="Q551" s="74"/>
      <c r="R551" s="74"/>
      <c r="S551" s="1264"/>
      <c r="T551" s="1264"/>
      <c r="U551" s="1264"/>
      <c r="V551" s="1264"/>
      <c r="W551" s="1264"/>
      <c r="X551" s="73"/>
      <c r="Y551" s="73"/>
      <c r="Z551" s="73"/>
    </row>
    <row r="552" spans="1:26" ht="15.75" customHeight="1">
      <c r="A552" s="73"/>
      <c r="B552" s="73"/>
      <c r="C552" s="73"/>
      <c r="D552" s="73"/>
      <c r="E552" s="73"/>
      <c r="F552" s="73"/>
      <c r="G552" s="591"/>
      <c r="H552" s="1412"/>
      <c r="I552" s="73"/>
      <c r="J552" s="73"/>
      <c r="K552" s="74"/>
      <c r="L552" s="74"/>
      <c r="M552" s="989"/>
      <c r="N552" s="74"/>
      <c r="O552" s="74"/>
      <c r="P552" s="74"/>
      <c r="Q552" s="74"/>
      <c r="R552" s="74"/>
      <c r="S552" s="1264"/>
      <c r="T552" s="1264"/>
      <c r="U552" s="1264"/>
      <c r="V552" s="1264"/>
      <c r="W552" s="1264"/>
      <c r="X552" s="73"/>
      <c r="Y552" s="73"/>
      <c r="Z552" s="73"/>
    </row>
    <row r="553" spans="1:26" ht="15.75" customHeight="1">
      <c r="A553" s="73"/>
      <c r="B553" s="73"/>
      <c r="C553" s="73"/>
      <c r="D553" s="73"/>
      <c r="E553" s="73"/>
      <c r="F553" s="73"/>
      <c r="G553" s="591"/>
      <c r="H553" s="1412"/>
      <c r="I553" s="73"/>
      <c r="J553" s="73"/>
      <c r="K553" s="74"/>
      <c r="L553" s="74"/>
      <c r="M553" s="989"/>
      <c r="N553" s="74"/>
      <c r="O553" s="74"/>
      <c r="P553" s="74"/>
      <c r="Q553" s="74"/>
      <c r="R553" s="74"/>
      <c r="S553" s="1264"/>
      <c r="T553" s="1264"/>
      <c r="U553" s="1264"/>
      <c r="V553" s="1264"/>
      <c r="W553" s="1264"/>
      <c r="X553" s="73"/>
      <c r="Y553" s="73"/>
      <c r="Z553" s="73"/>
    </row>
    <row r="554" spans="1:26" ht="15.75" customHeight="1">
      <c r="A554" s="73"/>
      <c r="B554" s="73"/>
      <c r="C554" s="73"/>
      <c r="D554" s="73"/>
      <c r="E554" s="73"/>
      <c r="F554" s="73"/>
      <c r="G554" s="591"/>
      <c r="H554" s="1412"/>
      <c r="I554" s="73"/>
      <c r="J554" s="73"/>
      <c r="K554" s="74"/>
      <c r="L554" s="74"/>
      <c r="M554" s="989"/>
      <c r="N554" s="74"/>
      <c r="O554" s="74"/>
      <c r="P554" s="74"/>
      <c r="Q554" s="74"/>
      <c r="R554" s="74"/>
      <c r="S554" s="1264"/>
      <c r="T554" s="1264"/>
      <c r="U554" s="1264"/>
      <c r="V554" s="1264"/>
      <c r="W554" s="1264"/>
      <c r="X554" s="73"/>
      <c r="Y554" s="73"/>
      <c r="Z554" s="73"/>
    </row>
    <row r="555" spans="1:26" ht="15.75" customHeight="1">
      <c r="A555" s="73"/>
      <c r="B555" s="73"/>
      <c r="C555" s="73"/>
      <c r="D555" s="73"/>
      <c r="E555" s="73"/>
      <c r="F555" s="73"/>
      <c r="G555" s="591"/>
      <c r="H555" s="1412"/>
      <c r="I555" s="73"/>
      <c r="J555" s="73"/>
      <c r="K555" s="74"/>
      <c r="L555" s="74"/>
      <c r="M555" s="989"/>
      <c r="N555" s="74"/>
      <c r="O555" s="74"/>
      <c r="P555" s="74"/>
      <c r="Q555" s="74"/>
      <c r="R555" s="74"/>
      <c r="S555" s="1264"/>
      <c r="T555" s="1264"/>
      <c r="U555" s="1264"/>
      <c r="V555" s="1264"/>
      <c r="W555" s="1264"/>
      <c r="X555" s="73"/>
      <c r="Y555" s="73"/>
      <c r="Z555" s="73"/>
    </row>
    <row r="556" spans="1:26" ht="15.75" customHeight="1">
      <c r="A556" s="73"/>
      <c r="B556" s="73"/>
      <c r="C556" s="73"/>
      <c r="D556" s="73"/>
      <c r="E556" s="73"/>
      <c r="F556" s="73"/>
      <c r="G556" s="591"/>
      <c r="H556" s="1412"/>
      <c r="I556" s="73"/>
      <c r="J556" s="73"/>
      <c r="K556" s="74"/>
      <c r="L556" s="74"/>
      <c r="M556" s="989"/>
      <c r="N556" s="74"/>
      <c r="O556" s="74"/>
      <c r="P556" s="74"/>
      <c r="Q556" s="74"/>
      <c r="R556" s="74"/>
      <c r="S556" s="1264"/>
      <c r="T556" s="1264"/>
      <c r="U556" s="1264"/>
      <c r="V556" s="1264"/>
      <c r="W556" s="1264"/>
      <c r="X556" s="73"/>
      <c r="Y556" s="73"/>
      <c r="Z556" s="73"/>
    </row>
    <row r="557" spans="1:26" ht="15.75" customHeight="1">
      <c r="A557" s="73"/>
      <c r="B557" s="73"/>
      <c r="C557" s="73"/>
      <c r="D557" s="73"/>
      <c r="E557" s="73"/>
      <c r="F557" s="73"/>
      <c r="G557" s="591"/>
      <c r="H557" s="1412"/>
      <c r="I557" s="73"/>
      <c r="J557" s="73"/>
      <c r="K557" s="74"/>
      <c r="L557" s="74"/>
      <c r="M557" s="989"/>
      <c r="N557" s="74"/>
      <c r="O557" s="74"/>
      <c r="P557" s="74"/>
      <c r="Q557" s="74"/>
      <c r="R557" s="74"/>
      <c r="S557" s="1264"/>
      <c r="T557" s="1264"/>
      <c r="U557" s="1264"/>
      <c r="V557" s="1264"/>
      <c r="W557" s="1264"/>
      <c r="X557" s="73"/>
      <c r="Y557" s="73"/>
      <c r="Z557" s="73"/>
    </row>
    <row r="558" spans="1:26" ht="15.75" customHeight="1">
      <c r="A558" s="73"/>
      <c r="B558" s="73"/>
      <c r="C558" s="73"/>
      <c r="D558" s="73"/>
      <c r="E558" s="73"/>
      <c r="F558" s="73"/>
      <c r="G558" s="591"/>
      <c r="H558" s="1412"/>
      <c r="I558" s="73"/>
      <c r="J558" s="73"/>
      <c r="K558" s="74"/>
      <c r="L558" s="74"/>
      <c r="M558" s="989"/>
      <c r="N558" s="74"/>
      <c r="O558" s="74"/>
      <c r="P558" s="74"/>
      <c r="Q558" s="74"/>
      <c r="R558" s="74"/>
      <c r="S558" s="1264"/>
      <c r="T558" s="1264"/>
      <c r="U558" s="1264"/>
      <c r="V558" s="1264"/>
      <c r="W558" s="1264"/>
      <c r="X558" s="73"/>
      <c r="Y558" s="73"/>
      <c r="Z558" s="73"/>
    </row>
    <row r="559" spans="1:26" ht="15.75" customHeight="1">
      <c r="A559" s="73"/>
      <c r="B559" s="73"/>
      <c r="C559" s="73"/>
      <c r="D559" s="73"/>
      <c r="E559" s="73"/>
      <c r="F559" s="73"/>
      <c r="G559" s="591"/>
      <c r="H559" s="1412"/>
      <c r="I559" s="73"/>
      <c r="J559" s="73"/>
      <c r="K559" s="74"/>
      <c r="L559" s="74"/>
      <c r="M559" s="989"/>
      <c r="N559" s="74"/>
      <c r="O559" s="74"/>
      <c r="P559" s="74"/>
      <c r="Q559" s="74"/>
      <c r="R559" s="74"/>
      <c r="S559" s="1264"/>
      <c r="T559" s="1264"/>
      <c r="U559" s="1264"/>
      <c r="V559" s="1264"/>
      <c r="W559" s="1264"/>
      <c r="X559" s="73"/>
      <c r="Y559" s="73"/>
      <c r="Z559" s="73"/>
    </row>
    <row r="560" spans="1:26" ht="15.75" customHeight="1">
      <c r="A560" s="73"/>
      <c r="B560" s="73"/>
      <c r="C560" s="73"/>
      <c r="D560" s="73"/>
      <c r="E560" s="73"/>
      <c r="F560" s="73"/>
      <c r="G560" s="591"/>
      <c r="H560" s="1412"/>
      <c r="I560" s="73"/>
      <c r="J560" s="73"/>
      <c r="K560" s="74"/>
      <c r="L560" s="74"/>
      <c r="M560" s="989"/>
      <c r="N560" s="74"/>
      <c r="O560" s="74"/>
      <c r="P560" s="74"/>
      <c r="Q560" s="74"/>
      <c r="R560" s="74"/>
      <c r="S560" s="1264"/>
      <c r="T560" s="1264"/>
      <c r="U560" s="1264"/>
      <c r="V560" s="1264"/>
      <c r="W560" s="1264"/>
      <c r="X560" s="73"/>
      <c r="Y560" s="73"/>
      <c r="Z560" s="73"/>
    </row>
    <row r="561" spans="1:26" ht="15.75" customHeight="1">
      <c r="A561" s="73"/>
      <c r="B561" s="73"/>
      <c r="C561" s="73"/>
      <c r="D561" s="73"/>
      <c r="E561" s="73"/>
      <c r="F561" s="73"/>
      <c r="G561" s="591"/>
      <c r="H561" s="1412"/>
      <c r="I561" s="73"/>
      <c r="J561" s="73"/>
      <c r="K561" s="74"/>
      <c r="L561" s="74"/>
      <c r="M561" s="989"/>
      <c r="N561" s="74"/>
      <c r="O561" s="74"/>
      <c r="P561" s="74"/>
      <c r="Q561" s="74"/>
      <c r="R561" s="74"/>
      <c r="S561" s="1264"/>
      <c r="T561" s="1264"/>
      <c r="U561" s="1264"/>
      <c r="V561" s="1264"/>
      <c r="W561" s="1264"/>
      <c r="X561" s="73"/>
      <c r="Y561" s="73"/>
      <c r="Z561" s="73"/>
    </row>
    <row r="562" spans="1:26" ht="15.75" customHeight="1">
      <c r="A562" s="73"/>
      <c r="B562" s="73"/>
      <c r="C562" s="73"/>
      <c r="D562" s="73"/>
      <c r="E562" s="73"/>
      <c r="F562" s="73"/>
      <c r="G562" s="591"/>
      <c r="H562" s="1412"/>
      <c r="I562" s="73"/>
      <c r="J562" s="73"/>
      <c r="K562" s="74"/>
      <c r="L562" s="74"/>
      <c r="M562" s="989"/>
      <c r="N562" s="74"/>
      <c r="O562" s="74"/>
      <c r="P562" s="74"/>
      <c r="Q562" s="74"/>
      <c r="R562" s="74"/>
      <c r="S562" s="1264"/>
      <c r="T562" s="1264"/>
      <c r="U562" s="1264"/>
      <c r="V562" s="1264"/>
      <c r="W562" s="1264"/>
      <c r="X562" s="73"/>
      <c r="Y562" s="73"/>
      <c r="Z562" s="73"/>
    </row>
    <row r="563" spans="1:26" ht="15.75" customHeight="1">
      <c r="A563" s="73"/>
      <c r="B563" s="73"/>
      <c r="C563" s="73"/>
      <c r="D563" s="73"/>
      <c r="E563" s="73"/>
      <c r="F563" s="73"/>
      <c r="G563" s="591"/>
      <c r="H563" s="1412"/>
      <c r="I563" s="73"/>
      <c r="J563" s="73"/>
      <c r="K563" s="74"/>
      <c r="L563" s="74"/>
      <c r="M563" s="989"/>
      <c r="N563" s="74"/>
      <c r="O563" s="74"/>
      <c r="P563" s="74"/>
      <c r="Q563" s="74"/>
      <c r="R563" s="74"/>
      <c r="S563" s="1264"/>
      <c r="T563" s="1264"/>
      <c r="U563" s="1264"/>
      <c r="V563" s="1264"/>
      <c r="W563" s="1264"/>
      <c r="X563" s="73"/>
      <c r="Y563" s="73"/>
      <c r="Z563" s="73"/>
    </row>
    <row r="564" spans="1:26" ht="15.75" customHeight="1">
      <c r="A564" s="73"/>
      <c r="B564" s="73"/>
      <c r="C564" s="73"/>
      <c r="D564" s="73"/>
      <c r="E564" s="73"/>
      <c r="F564" s="73"/>
      <c r="G564" s="591"/>
      <c r="H564" s="1412"/>
      <c r="I564" s="73"/>
      <c r="J564" s="73"/>
      <c r="K564" s="74"/>
      <c r="L564" s="74"/>
      <c r="M564" s="989"/>
      <c r="N564" s="74"/>
      <c r="O564" s="74"/>
      <c r="P564" s="74"/>
      <c r="Q564" s="74"/>
      <c r="R564" s="74"/>
      <c r="S564" s="1264"/>
      <c r="T564" s="1264"/>
      <c r="U564" s="1264"/>
      <c r="V564" s="1264"/>
      <c r="W564" s="1264"/>
      <c r="X564" s="73"/>
      <c r="Y564" s="73"/>
      <c r="Z564" s="73"/>
    </row>
    <row r="565" spans="1:26" ht="15.75" customHeight="1">
      <c r="A565" s="73"/>
      <c r="B565" s="73"/>
      <c r="C565" s="73"/>
      <c r="D565" s="73"/>
      <c r="E565" s="73"/>
      <c r="F565" s="73"/>
      <c r="G565" s="591"/>
      <c r="H565" s="1412"/>
      <c r="I565" s="73"/>
      <c r="J565" s="73"/>
      <c r="K565" s="74"/>
      <c r="L565" s="74"/>
      <c r="M565" s="989"/>
      <c r="N565" s="74"/>
      <c r="O565" s="74"/>
      <c r="P565" s="74"/>
      <c r="Q565" s="74"/>
      <c r="R565" s="74"/>
      <c r="S565" s="1264"/>
      <c r="T565" s="1264"/>
      <c r="U565" s="1264"/>
      <c r="V565" s="1264"/>
      <c r="W565" s="1264"/>
      <c r="X565" s="73"/>
      <c r="Y565" s="73"/>
      <c r="Z565" s="73"/>
    </row>
    <row r="566" spans="1:26" ht="15.75" customHeight="1">
      <c r="A566" s="73"/>
      <c r="B566" s="73"/>
      <c r="C566" s="73"/>
      <c r="D566" s="73"/>
      <c r="E566" s="73"/>
      <c r="F566" s="73"/>
      <c r="G566" s="591"/>
      <c r="H566" s="1412"/>
      <c r="I566" s="73"/>
      <c r="J566" s="73"/>
      <c r="K566" s="74"/>
      <c r="L566" s="74"/>
      <c r="M566" s="989"/>
      <c r="N566" s="74"/>
      <c r="O566" s="74"/>
      <c r="P566" s="74"/>
      <c r="Q566" s="74"/>
      <c r="R566" s="74"/>
      <c r="S566" s="1264"/>
      <c r="T566" s="1264"/>
      <c r="U566" s="1264"/>
      <c r="V566" s="1264"/>
      <c r="W566" s="1264"/>
      <c r="X566" s="73"/>
      <c r="Y566" s="73"/>
      <c r="Z566" s="73"/>
    </row>
    <row r="567" spans="1:26" ht="15.75" customHeight="1">
      <c r="A567" s="73"/>
      <c r="B567" s="73"/>
      <c r="C567" s="73"/>
      <c r="D567" s="73"/>
      <c r="E567" s="73"/>
      <c r="F567" s="73"/>
      <c r="G567" s="591"/>
      <c r="H567" s="1412"/>
      <c r="I567" s="73"/>
      <c r="J567" s="73"/>
      <c r="K567" s="74"/>
      <c r="L567" s="74"/>
      <c r="M567" s="989"/>
      <c r="N567" s="74"/>
      <c r="O567" s="74"/>
      <c r="P567" s="74"/>
      <c r="Q567" s="74"/>
      <c r="R567" s="74"/>
      <c r="S567" s="1264"/>
      <c r="T567" s="1264"/>
      <c r="U567" s="1264"/>
      <c r="V567" s="1264"/>
      <c r="W567" s="1264"/>
      <c r="X567" s="73"/>
      <c r="Y567" s="73"/>
      <c r="Z567" s="73"/>
    </row>
    <row r="568" spans="1:26" ht="15.75" customHeight="1">
      <c r="A568" s="73"/>
      <c r="B568" s="73"/>
      <c r="C568" s="73"/>
      <c r="D568" s="73"/>
      <c r="E568" s="73"/>
      <c r="F568" s="73"/>
      <c r="G568" s="591"/>
      <c r="H568" s="1412"/>
      <c r="I568" s="73"/>
      <c r="J568" s="73"/>
      <c r="K568" s="74"/>
      <c r="L568" s="74"/>
      <c r="M568" s="989"/>
      <c r="N568" s="74"/>
      <c r="O568" s="74"/>
      <c r="P568" s="74"/>
      <c r="Q568" s="74"/>
      <c r="R568" s="74"/>
      <c r="S568" s="1264"/>
      <c r="T568" s="1264"/>
      <c r="U568" s="1264"/>
      <c r="V568" s="1264"/>
      <c r="W568" s="1264"/>
      <c r="X568" s="73"/>
      <c r="Y568" s="73"/>
      <c r="Z568" s="73"/>
    </row>
    <row r="569" spans="1:26" ht="15.75" customHeight="1">
      <c r="A569" s="73"/>
      <c r="B569" s="73"/>
      <c r="C569" s="73"/>
      <c r="D569" s="73"/>
      <c r="E569" s="73"/>
      <c r="F569" s="73"/>
      <c r="G569" s="591"/>
      <c r="H569" s="1412"/>
      <c r="I569" s="73"/>
      <c r="J569" s="73"/>
      <c r="K569" s="74"/>
      <c r="L569" s="74"/>
      <c r="M569" s="989"/>
      <c r="N569" s="74"/>
      <c r="O569" s="74"/>
      <c r="P569" s="74"/>
      <c r="Q569" s="74"/>
      <c r="R569" s="74"/>
      <c r="S569" s="1264"/>
      <c r="T569" s="1264"/>
      <c r="U569" s="1264"/>
      <c r="V569" s="1264"/>
      <c r="W569" s="1264"/>
      <c r="X569" s="73"/>
      <c r="Y569" s="73"/>
      <c r="Z569" s="73"/>
    </row>
    <row r="570" spans="1:26" ht="15.75" customHeight="1">
      <c r="A570" s="73"/>
      <c r="B570" s="73"/>
      <c r="C570" s="73"/>
      <c r="D570" s="73"/>
      <c r="E570" s="73"/>
      <c r="F570" s="73"/>
      <c r="G570" s="591"/>
      <c r="H570" s="1412"/>
      <c r="I570" s="73"/>
      <c r="J570" s="73"/>
      <c r="K570" s="74"/>
      <c r="L570" s="74"/>
      <c r="M570" s="989"/>
      <c r="N570" s="74"/>
      <c r="O570" s="74"/>
      <c r="P570" s="74"/>
      <c r="Q570" s="74"/>
      <c r="R570" s="74"/>
      <c r="S570" s="1264"/>
      <c r="T570" s="1264"/>
      <c r="U570" s="1264"/>
      <c r="V570" s="1264"/>
      <c r="W570" s="1264"/>
      <c r="X570" s="73"/>
      <c r="Y570" s="73"/>
      <c r="Z570" s="73"/>
    </row>
    <row r="571" spans="1:26" ht="15.75" customHeight="1">
      <c r="A571" s="73"/>
      <c r="B571" s="73"/>
      <c r="C571" s="73"/>
      <c r="D571" s="73"/>
      <c r="E571" s="73"/>
      <c r="F571" s="73"/>
      <c r="G571" s="591"/>
      <c r="H571" s="1412"/>
      <c r="I571" s="73"/>
      <c r="J571" s="73"/>
      <c r="K571" s="74"/>
      <c r="L571" s="74"/>
      <c r="M571" s="989"/>
      <c r="N571" s="74"/>
      <c r="O571" s="74"/>
      <c r="P571" s="74"/>
      <c r="Q571" s="74"/>
      <c r="R571" s="74"/>
      <c r="S571" s="1264"/>
      <c r="T571" s="1264"/>
      <c r="U571" s="1264"/>
      <c r="V571" s="1264"/>
      <c r="W571" s="1264"/>
      <c r="X571" s="73"/>
      <c r="Y571" s="73"/>
      <c r="Z571" s="73"/>
    </row>
    <row r="572" spans="1:26" ht="15.75" customHeight="1">
      <c r="A572" s="73"/>
      <c r="B572" s="73"/>
      <c r="C572" s="73"/>
      <c r="D572" s="73"/>
      <c r="E572" s="73"/>
      <c r="F572" s="73"/>
      <c r="G572" s="591"/>
      <c r="H572" s="1412"/>
      <c r="I572" s="73"/>
      <c r="J572" s="73"/>
      <c r="K572" s="74"/>
      <c r="L572" s="74"/>
      <c r="M572" s="989"/>
      <c r="N572" s="74"/>
      <c r="O572" s="74"/>
      <c r="P572" s="74"/>
      <c r="Q572" s="74"/>
      <c r="R572" s="74"/>
      <c r="S572" s="1264"/>
      <c r="T572" s="1264"/>
      <c r="U572" s="1264"/>
      <c r="V572" s="1264"/>
      <c r="W572" s="1264"/>
      <c r="X572" s="73"/>
      <c r="Y572" s="73"/>
      <c r="Z572" s="73"/>
    </row>
    <row r="573" spans="1:26" ht="15.75" customHeight="1">
      <c r="A573" s="73"/>
      <c r="B573" s="73"/>
      <c r="C573" s="73"/>
      <c r="D573" s="73"/>
      <c r="E573" s="73"/>
      <c r="F573" s="73"/>
      <c r="G573" s="591"/>
      <c r="H573" s="1412"/>
      <c r="I573" s="73"/>
      <c r="J573" s="73"/>
      <c r="K573" s="74"/>
      <c r="L573" s="74"/>
      <c r="M573" s="989"/>
      <c r="N573" s="74"/>
      <c r="O573" s="74"/>
      <c r="P573" s="74"/>
      <c r="Q573" s="74"/>
      <c r="R573" s="74"/>
      <c r="S573" s="1264"/>
      <c r="T573" s="1264"/>
      <c r="U573" s="1264"/>
      <c r="V573" s="1264"/>
      <c r="W573" s="1264"/>
      <c r="X573" s="73"/>
      <c r="Y573" s="73"/>
      <c r="Z573" s="73"/>
    </row>
    <row r="574" spans="1:26" ht="15.75" customHeight="1">
      <c r="A574" s="73"/>
      <c r="B574" s="73"/>
      <c r="C574" s="73"/>
      <c r="D574" s="73"/>
      <c r="E574" s="73"/>
      <c r="F574" s="73"/>
      <c r="G574" s="591"/>
      <c r="H574" s="1412"/>
      <c r="I574" s="73"/>
      <c r="J574" s="73"/>
      <c r="K574" s="74"/>
      <c r="L574" s="74"/>
      <c r="M574" s="989"/>
      <c r="N574" s="74"/>
      <c r="O574" s="74"/>
      <c r="P574" s="74"/>
      <c r="Q574" s="74"/>
      <c r="R574" s="74"/>
      <c r="S574" s="1264"/>
      <c r="T574" s="1264"/>
      <c r="U574" s="1264"/>
      <c r="V574" s="1264"/>
      <c r="W574" s="1264"/>
      <c r="X574" s="73"/>
      <c r="Y574" s="73"/>
      <c r="Z574" s="73"/>
    </row>
    <row r="575" spans="1:26" ht="15.75" customHeight="1">
      <c r="A575" s="73"/>
      <c r="B575" s="73"/>
      <c r="C575" s="73"/>
      <c r="D575" s="73"/>
      <c r="E575" s="73"/>
      <c r="F575" s="73"/>
      <c r="G575" s="591"/>
      <c r="H575" s="1412"/>
      <c r="I575" s="73"/>
      <c r="J575" s="73"/>
      <c r="K575" s="74"/>
      <c r="L575" s="74"/>
      <c r="M575" s="989"/>
      <c r="N575" s="74"/>
      <c r="O575" s="74"/>
      <c r="P575" s="74"/>
      <c r="Q575" s="74"/>
      <c r="R575" s="74"/>
      <c r="S575" s="1264"/>
      <c r="T575" s="1264"/>
      <c r="U575" s="1264"/>
      <c r="V575" s="1264"/>
      <c r="W575" s="1264"/>
      <c r="X575" s="73"/>
      <c r="Y575" s="73"/>
      <c r="Z575" s="73"/>
    </row>
    <row r="576" spans="1:26" ht="15.75" customHeight="1">
      <c r="A576" s="73"/>
      <c r="B576" s="73"/>
      <c r="C576" s="73"/>
      <c r="D576" s="73"/>
      <c r="E576" s="73"/>
      <c r="F576" s="73"/>
      <c r="G576" s="591"/>
      <c r="H576" s="1412"/>
      <c r="I576" s="73"/>
      <c r="J576" s="73"/>
      <c r="K576" s="74"/>
      <c r="L576" s="74"/>
      <c r="M576" s="989"/>
      <c r="N576" s="74"/>
      <c r="O576" s="74"/>
      <c r="P576" s="74"/>
      <c r="Q576" s="74"/>
      <c r="R576" s="74"/>
      <c r="S576" s="1264"/>
      <c r="T576" s="1264"/>
      <c r="U576" s="1264"/>
      <c r="V576" s="1264"/>
      <c r="W576" s="1264"/>
      <c r="X576" s="73"/>
      <c r="Y576" s="73"/>
      <c r="Z576" s="73"/>
    </row>
    <row r="577" spans="1:26" ht="15.75" customHeight="1">
      <c r="A577" s="73"/>
      <c r="B577" s="73"/>
      <c r="C577" s="73"/>
      <c r="D577" s="73"/>
      <c r="E577" s="73"/>
      <c r="F577" s="73"/>
      <c r="G577" s="591"/>
      <c r="H577" s="1412"/>
      <c r="I577" s="73"/>
      <c r="J577" s="73"/>
      <c r="K577" s="74"/>
      <c r="L577" s="74"/>
      <c r="M577" s="989"/>
      <c r="N577" s="74"/>
      <c r="O577" s="74"/>
      <c r="P577" s="74"/>
      <c r="Q577" s="74"/>
      <c r="R577" s="74"/>
      <c r="S577" s="1264"/>
      <c r="T577" s="1264"/>
      <c r="U577" s="1264"/>
      <c r="V577" s="1264"/>
      <c r="W577" s="1264"/>
      <c r="X577" s="73"/>
      <c r="Y577" s="73"/>
      <c r="Z577" s="73"/>
    </row>
    <row r="578" spans="1:26" ht="15.75" customHeight="1">
      <c r="A578" s="73"/>
      <c r="B578" s="73"/>
      <c r="C578" s="73"/>
      <c r="D578" s="73"/>
      <c r="E578" s="73"/>
      <c r="F578" s="73"/>
      <c r="G578" s="591"/>
      <c r="H578" s="1412"/>
      <c r="I578" s="73"/>
      <c r="J578" s="73"/>
      <c r="K578" s="74"/>
      <c r="L578" s="74"/>
      <c r="M578" s="989"/>
      <c r="N578" s="74"/>
      <c r="O578" s="74"/>
      <c r="P578" s="74"/>
      <c r="Q578" s="74"/>
      <c r="R578" s="74"/>
      <c r="S578" s="1264"/>
      <c r="T578" s="1264"/>
      <c r="U578" s="1264"/>
      <c r="V578" s="1264"/>
      <c r="W578" s="1264"/>
      <c r="X578" s="73"/>
      <c r="Y578" s="73"/>
      <c r="Z578" s="73"/>
    </row>
    <row r="579" spans="1:26" ht="15.75" customHeight="1">
      <c r="A579" s="73"/>
      <c r="B579" s="73"/>
      <c r="C579" s="73"/>
      <c r="D579" s="73"/>
      <c r="E579" s="73"/>
      <c r="F579" s="73"/>
      <c r="G579" s="591"/>
      <c r="H579" s="1412"/>
      <c r="I579" s="73"/>
      <c r="J579" s="73"/>
      <c r="K579" s="74"/>
      <c r="L579" s="74"/>
      <c r="M579" s="989"/>
      <c r="N579" s="74"/>
      <c r="O579" s="74"/>
      <c r="P579" s="74"/>
      <c r="Q579" s="74"/>
      <c r="R579" s="74"/>
      <c r="S579" s="1264"/>
      <c r="T579" s="1264"/>
      <c r="U579" s="1264"/>
      <c r="V579" s="1264"/>
      <c r="W579" s="1264"/>
      <c r="X579" s="73"/>
      <c r="Y579" s="73"/>
      <c r="Z579" s="73"/>
    </row>
    <row r="580" spans="1:26" ht="15.75" customHeight="1">
      <c r="A580" s="73"/>
      <c r="B580" s="73"/>
      <c r="C580" s="73"/>
      <c r="D580" s="73"/>
      <c r="E580" s="73"/>
      <c r="F580" s="73"/>
      <c r="G580" s="591"/>
      <c r="H580" s="1412"/>
      <c r="I580" s="73"/>
      <c r="J580" s="73"/>
      <c r="K580" s="74"/>
      <c r="L580" s="74"/>
      <c r="M580" s="989"/>
      <c r="N580" s="74"/>
      <c r="O580" s="74"/>
      <c r="P580" s="74"/>
      <c r="Q580" s="74"/>
      <c r="R580" s="74"/>
      <c r="S580" s="1264"/>
      <c r="T580" s="1264"/>
      <c r="U580" s="1264"/>
      <c r="V580" s="1264"/>
      <c r="W580" s="1264"/>
      <c r="X580" s="73"/>
      <c r="Y580" s="73"/>
      <c r="Z580" s="73"/>
    </row>
    <row r="581" spans="1:26" ht="15.75" customHeight="1">
      <c r="A581" s="73"/>
      <c r="B581" s="73"/>
      <c r="C581" s="73"/>
      <c r="D581" s="73"/>
      <c r="E581" s="73"/>
      <c r="F581" s="73"/>
      <c r="G581" s="591"/>
      <c r="H581" s="1412"/>
      <c r="I581" s="73"/>
      <c r="J581" s="73"/>
      <c r="K581" s="74"/>
      <c r="L581" s="74"/>
      <c r="M581" s="989"/>
      <c r="N581" s="74"/>
      <c r="O581" s="74"/>
      <c r="P581" s="74"/>
      <c r="Q581" s="74"/>
      <c r="R581" s="74"/>
      <c r="S581" s="1264"/>
      <c r="T581" s="1264"/>
      <c r="U581" s="1264"/>
      <c r="V581" s="1264"/>
      <c r="W581" s="1264"/>
      <c r="X581" s="73"/>
      <c r="Y581" s="73"/>
      <c r="Z581" s="73"/>
    </row>
    <row r="582" spans="1:26" ht="15.75" customHeight="1">
      <c r="A582" s="73"/>
      <c r="B582" s="73"/>
      <c r="C582" s="73"/>
      <c r="D582" s="73"/>
      <c r="E582" s="73"/>
      <c r="F582" s="73"/>
      <c r="G582" s="591"/>
      <c r="H582" s="1412"/>
      <c r="I582" s="73"/>
      <c r="J582" s="73"/>
      <c r="K582" s="74"/>
      <c r="L582" s="74"/>
      <c r="M582" s="989"/>
      <c r="N582" s="74"/>
      <c r="O582" s="74"/>
      <c r="P582" s="74"/>
      <c r="Q582" s="74"/>
      <c r="R582" s="74"/>
      <c r="S582" s="1264"/>
      <c r="T582" s="1264"/>
      <c r="U582" s="1264"/>
      <c r="V582" s="1264"/>
      <c r="W582" s="1264"/>
      <c r="X582" s="73"/>
      <c r="Y582" s="73"/>
      <c r="Z582" s="73"/>
    </row>
    <row r="583" spans="1:26" ht="15.75" customHeight="1">
      <c r="A583" s="73"/>
      <c r="B583" s="73"/>
      <c r="C583" s="73"/>
      <c r="D583" s="73"/>
      <c r="E583" s="73"/>
      <c r="F583" s="73"/>
      <c r="G583" s="591"/>
      <c r="H583" s="1412"/>
      <c r="I583" s="73"/>
      <c r="J583" s="73"/>
      <c r="K583" s="74"/>
      <c r="L583" s="74"/>
      <c r="M583" s="989"/>
      <c r="N583" s="74"/>
      <c r="O583" s="74"/>
      <c r="P583" s="74"/>
      <c r="Q583" s="74"/>
      <c r="R583" s="74"/>
      <c r="S583" s="1264"/>
      <c r="T583" s="1264"/>
      <c r="U583" s="1264"/>
      <c r="V583" s="1264"/>
      <c r="W583" s="1264"/>
      <c r="X583" s="73"/>
      <c r="Y583" s="73"/>
      <c r="Z583" s="73"/>
    </row>
    <row r="584" spans="1:26" ht="15.75" customHeight="1">
      <c r="A584" s="73"/>
      <c r="B584" s="73"/>
      <c r="C584" s="73"/>
      <c r="D584" s="73"/>
      <c r="E584" s="73"/>
      <c r="F584" s="73"/>
      <c r="G584" s="591"/>
      <c r="H584" s="1412"/>
      <c r="I584" s="73"/>
      <c r="J584" s="73"/>
      <c r="K584" s="74"/>
      <c r="L584" s="74"/>
      <c r="M584" s="989"/>
      <c r="N584" s="74"/>
      <c r="O584" s="74"/>
      <c r="P584" s="74"/>
      <c r="Q584" s="74"/>
      <c r="R584" s="74"/>
      <c r="S584" s="1264"/>
      <c r="T584" s="1264"/>
      <c r="U584" s="1264"/>
      <c r="V584" s="1264"/>
      <c r="W584" s="1264"/>
      <c r="X584" s="73"/>
      <c r="Y584" s="73"/>
      <c r="Z584" s="73"/>
    </row>
    <row r="585" spans="1:26" ht="15.75" customHeight="1">
      <c r="A585" s="73"/>
      <c r="B585" s="73"/>
      <c r="C585" s="73"/>
      <c r="D585" s="73"/>
      <c r="E585" s="73"/>
      <c r="F585" s="73"/>
      <c r="G585" s="591"/>
      <c r="H585" s="1412"/>
      <c r="I585" s="73"/>
      <c r="J585" s="73"/>
      <c r="K585" s="74"/>
      <c r="L585" s="74"/>
      <c r="M585" s="989"/>
      <c r="N585" s="74"/>
      <c r="O585" s="74"/>
      <c r="P585" s="74"/>
      <c r="Q585" s="74"/>
      <c r="R585" s="74"/>
      <c r="S585" s="1264"/>
      <c r="T585" s="1264"/>
      <c r="U585" s="1264"/>
      <c r="V585" s="1264"/>
      <c r="W585" s="1264"/>
      <c r="X585" s="73"/>
      <c r="Y585" s="73"/>
      <c r="Z585" s="73"/>
    </row>
    <row r="586" spans="1:26" ht="15.75" customHeight="1">
      <c r="A586" s="73"/>
      <c r="B586" s="73"/>
      <c r="C586" s="73"/>
      <c r="D586" s="73"/>
      <c r="E586" s="73"/>
      <c r="F586" s="73"/>
      <c r="G586" s="591"/>
      <c r="H586" s="1412"/>
      <c r="I586" s="73"/>
      <c r="J586" s="73"/>
      <c r="K586" s="74"/>
      <c r="L586" s="74"/>
      <c r="M586" s="989"/>
      <c r="N586" s="74"/>
      <c r="O586" s="74"/>
      <c r="P586" s="74"/>
      <c r="Q586" s="74"/>
      <c r="R586" s="74"/>
      <c r="S586" s="1264"/>
      <c r="T586" s="1264"/>
      <c r="U586" s="1264"/>
      <c r="V586" s="1264"/>
      <c r="W586" s="1264"/>
      <c r="X586" s="73"/>
      <c r="Y586" s="73"/>
      <c r="Z586" s="73"/>
    </row>
    <row r="587" spans="1:26" ht="15.75" customHeight="1">
      <c r="A587" s="73"/>
      <c r="B587" s="73"/>
      <c r="C587" s="73"/>
      <c r="D587" s="73"/>
      <c r="E587" s="73"/>
      <c r="F587" s="73"/>
      <c r="G587" s="591"/>
      <c r="H587" s="1412"/>
      <c r="I587" s="73"/>
      <c r="J587" s="73"/>
      <c r="K587" s="74"/>
      <c r="L587" s="74"/>
      <c r="M587" s="989"/>
      <c r="N587" s="74"/>
      <c r="O587" s="74"/>
      <c r="P587" s="74"/>
      <c r="Q587" s="74"/>
      <c r="R587" s="74"/>
      <c r="S587" s="1264"/>
      <c r="T587" s="1264"/>
      <c r="U587" s="1264"/>
      <c r="V587" s="1264"/>
      <c r="W587" s="1264"/>
      <c r="X587" s="73"/>
      <c r="Y587" s="73"/>
      <c r="Z587" s="73"/>
    </row>
    <row r="588" spans="1:26" ht="15.75" customHeight="1">
      <c r="A588" s="73"/>
      <c r="B588" s="73"/>
      <c r="C588" s="73"/>
      <c r="D588" s="73"/>
      <c r="E588" s="73"/>
      <c r="F588" s="73"/>
      <c r="G588" s="591"/>
      <c r="H588" s="1412"/>
      <c r="I588" s="73"/>
      <c r="J588" s="73"/>
      <c r="K588" s="74"/>
      <c r="L588" s="74"/>
      <c r="M588" s="989"/>
      <c r="N588" s="74"/>
      <c r="O588" s="74"/>
      <c r="P588" s="74"/>
      <c r="Q588" s="74"/>
      <c r="R588" s="74"/>
      <c r="S588" s="1264"/>
      <c r="T588" s="1264"/>
      <c r="U588" s="1264"/>
      <c r="V588" s="1264"/>
      <c r="W588" s="1264"/>
      <c r="X588" s="73"/>
      <c r="Y588" s="73"/>
      <c r="Z588" s="73"/>
    </row>
    <row r="589" spans="1:26" ht="15.75" customHeight="1">
      <c r="A589" s="73"/>
      <c r="B589" s="73"/>
      <c r="C589" s="73"/>
      <c r="D589" s="73"/>
      <c r="E589" s="73"/>
      <c r="F589" s="73"/>
      <c r="G589" s="591"/>
      <c r="H589" s="1412"/>
      <c r="I589" s="73"/>
      <c r="J589" s="73"/>
      <c r="K589" s="74"/>
      <c r="L589" s="74"/>
      <c r="M589" s="989"/>
      <c r="N589" s="74"/>
      <c r="O589" s="74"/>
      <c r="P589" s="74"/>
      <c r="Q589" s="74"/>
      <c r="R589" s="74"/>
      <c r="S589" s="1264"/>
      <c r="T589" s="1264"/>
      <c r="U589" s="1264"/>
      <c r="V589" s="1264"/>
      <c r="W589" s="1264"/>
      <c r="X589" s="73"/>
      <c r="Y589" s="73"/>
      <c r="Z589" s="73"/>
    </row>
    <row r="590" spans="1:26" ht="15.75" customHeight="1">
      <c r="A590" s="73"/>
      <c r="B590" s="73"/>
      <c r="C590" s="73"/>
      <c r="D590" s="73"/>
      <c r="E590" s="73"/>
      <c r="F590" s="73"/>
      <c r="G590" s="591"/>
      <c r="H590" s="1412"/>
      <c r="I590" s="73"/>
      <c r="J590" s="73"/>
      <c r="K590" s="74"/>
      <c r="L590" s="74"/>
      <c r="M590" s="989"/>
      <c r="N590" s="74"/>
      <c r="O590" s="74"/>
      <c r="P590" s="74"/>
      <c r="Q590" s="74"/>
      <c r="R590" s="74"/>
      <c r="S590" s="1264"/>
      <c r="T590" s="1264"/>
      <c r="U590" s="1264"/>
      <c r="V590" s="1264"/>
      <c r="W590" s="1264"/>
      <c r="X590" s="73"/>
      <c r="Y590" s="73"/>
      <c r="Z590" s="73"/>
    </row>
    <row r="591" spans="1:26" ht="15.75" customHeight="1">
      <c r="A591" s="73"/>
      <c r="B591" s="73"/>
      <c r="C591" s="73"/>
      <c r="D591" s="73"/>
      <c r="E591" s="73"/>
      <c r="F591" s="73"/>
      <c r="G591" s="591"/>
      <c r="H591" s="1412"/>
      <c r="I591" s="73"/>
      <c r="J591" s="73"/>
      <c r="K591" s="74"/>
      <c r="L591" s="74"/>
      <c r="M591" s="989"/>
      <c r="N591" s="74"/>
      <c r="O591" s="74"/>
      <c r="P591" s="74"/>
      <c r="Q591" s="74"/>
      <c r="R591" s="74"/>
      <c r="S591" s="1264"/>
      <c r="T591" s="1264"/>
      <c r="U591" s="1264"/>
      <c r="V591" s="1264"/>
      <c r="W591" s="1264"/>
      <c r="X591" s="73"/>
      <c r="Y591" s="73"/>
      <c r="Z591" s="73"/>
    </row>
    <row r="592" spans="1:26" ht="15.75" customHeight="1">
      <c r="A592" s="73"/>
      <c r="B592" s="73"/>
      <c r="C592" s="73"/>
      <c r="D592" s="73"/>
      <c r="E592" s="73"/>
      <c r="F592" s="73"/>
      <c r="G592" s="591"/>
      <c r="H592" s="1412"/>
      <c r="I592" s="73"/>
      <c r="J592" s="73"/>
      <c r="K592" s="74"/>
      <c r="L592" s="74"/>
      <c r="M592" s="989"/>
      <c r="N592" s="74"/>
      <c r="O592" s="74"/>
      <c r="P592" s="74"/>
      <c r="Q592" s="74"/>
      <c r="R592" s="74"/>
      <c r="S592" s="1264"/>
      <c r="T592" s="1264"/>
      <c r="U592" s="1264"/>
      <c r="V592" s="1264"/>
      <c r="W592" s="1264"/>
      <c r="X592" s="73"/>
      <c r="Y592" s="73"/>
      <c r="Z592" s="73"/>
    </row>
    <row r="593" spans="1:26" ht="15.75" customHeight="1">
      <c r="A593" s="73"/>
      <c r="B593" s="73"/>
      <c r="C593" s="73"/>
      <c r="D593" s="73"/>
      <c r="E593" s="73"/>
      <c r="F593" s="73"/>
      <c r="G593" s="591"/>
      <c r="H593" s="1412"/>
      <c r="I593" s="73"/>
      <c r="J593" s="73"/>
      <c r="K593" s="74"/>
      <c r="L593" s="74"/>
      <c r="M593" s="989"/>
      <c r="N593" s="74"/>
      <c r="O593" s="74"/>
      <c r="P593" s="74"/>
      <c r="Q593" s="74"/>
      <c r="R593" s="74"/>
      <c r="S593" s="1264"/>
      <c r="T593" s="1264"/>
      <c r="U593" s="1264"/>
      <c r="V593" s="1264"/>
      <c r="W593" s="1264"/>
      <c r="X593" s="73"/>
      <c r="Y593" s="73"/>
      <c r="Z593" s="73"/>
    </row>
    <row r="594" spans="1:26" ht="15.75" customHeight="1">
      <c r="A594" s="73"/>
      <c r="B594" s="73"/>
      <c r="C594" s="73"/>
      <c r="D594" s="73"/>
      <c r="E594" s="73"/>
      <c r="F594" s="73"/>
      <c r="G594" s="591"/>
      <c r="H594" s="1412"/>
      <c r="I594" s="73"/>
      <c r="J594" s="73"/>
      <c r="K594" s="74"/>
      <c r="L594" s="74"/>
      <c r="M594" s="989"/>
      <c r="N594" s="74"/>
      <c r="O594" s="74"/>
      <c r="P594" s="74"/>
      <c r="Q594" s="74"/>
      <c r="R594" s="74"/>
      <c r="S594" s="1264"/>
      <c r="T594" s="1264"/>
      <c r="U594" s="1264"/>
      <c r="V594" s="1264"/>
      <c r="W594" s="1264"/>
      <c r="X594" s="73"/>
      <c r="Y594" s="73"/>
      <c r="Z594" s="73"/>
    </row>
    <row r="595" spans="1:26" ht="15.75" customHeight="1">
      <c r="A595" s="73"/>
      <c r="B595" s="73"/>
      <c r="C595" s="73"/>
      <c r="D595" s="73"/>
      <c r="E595" s="73"/>
      <c r="F595" s="73"/>
      <c r="G595" s="591"/>
      <c r="H595" s="1412"/>
      <c r="I595" s="73"/>
      <c r="J595" s="73"/>
      <c r="K595" s="74"/>
      <c r="L595" s="74"/>
      <c r="M595" s="989"/>
      <c r="N595" s="74"/>
      <c r="O595" s="74"/>
      <c r="P595" s="74"/>
      <c r="Q595" s="74"/>
      <c r="R595" s="74"/>
      <c r="S595" s="1264"/>
      <c r="T595" s="1264"/>
      <c r="U595" s="1264"/>
      <c r="V595" s="1264"/>
      <c r="W595" s="1264"/>
      <c r="X595" s="73"/>
      <c r="Y595" s="73"/>
      <c r="Z595" s="73"/>
    </row>
    <row r="596" spans="1:26" ht="15.75" customHeight="1">
      <c r="A596" s="73"/>
      <c r="B596" s="73"/>
      <c r="C596" s="73"/>
      <c r="D596" s="73"/>
      <c r="E596" s="73"/>
      <c r="F596" s="73"/>
      <c r="G596" s="591"/>
      <c r="H596" s="1412"/>
      <c r="I596" s="73"/>
      <c r="J596" s="73"/>
      <c r="K596" s="74"/>
      <c r="L596" s="74"/>
      <c r="M596" s="989"/>
      <c r="N596" s="74"/>
      <c r="O596" s="74"/>
      <c r="P596" s="74"/>
      <c r="Q596" s="74"/>
      <c r="R596" s="74"/>
      <c r="S596" s="1264"/>
      <c r="T596" s="1264"/>
      <c r="U596" s="1264"/>
      <c r="V596" s="1264"/>
      <c r="W596" s="1264"/>
      <c r="X596" s="73"/>
      <c r="Y596" s="73"/>
      <c r="Z596" s="73"/>
    </row>
    <row r="597" spans="1:26" ht="15.75" customHeight="1">
      <c r="A597" s="73"/>
      <c r="B597" s="73"/>
      <c r="C597" s="73"/>
      <c r="D597" s="73"/>
      <c r="E597" s="73"/>
      <c r="F597" s="73"/>
      <c r="G597" s="591"/>
      <c r="H597" s="1412"/>
      <c r="I597" s="73"/>
      <c r="J597" s="73"/>
      <c r="K597" s="74"/>
      <c r="L597" s="74"/>
      <c r="M597" s="989"/>
      <c r="N597" s="74"/>
      <c r="O597" s="74"/>
      <c r="P597" s="74"/>
      <c r="Q597" s="74"/>
      <c r="R597" s="74"/>
      <c r="S597" s="1264"/>
      <c r="T597" s="1264"/>
      <c r="U597" s="1264"/>
      <c r="V597" s="1264"/>
      <c r="W597" s="1264"/>
      <c r="X597" s="73"/>
      <c r="Y597" s="73"/>
      <c r="Z597" s="73"/>
    </row>
    <row r="598" spans="1:26" ht="15.75" customHeight="1">
      <c r="A598" s="73"/>
      <c r="B598" s="73"/>
      <c r="C598" s="73"/>
      <c r="D598" s="73"/>
      <c r="E598" s="73"/>
      <c r="F598" s="73"/>
      <c r="G598" s="591"/>
      <c r="H598" s="1412"/>
      <c r="I598" s="73"/>
      <c r="J598" s="73"/>
      <c r="K598" s="74"/>
      <c r="L598" s="74"/>
      <c r="M598" s="989"/>
      <c r="N598" s="74"/>
      <c r="O598" s="74"/>
      <c r="P598" s="74"/>
      <c r="Q598" s="74"/>
      <c r="R598" s="74"/>
      <c r="S598" s="1264"/>
      <c r="T598" s="1264"/>
      <c r="U598" s="1264"/>
      <c r="V598" s="1264"/>
      <c r="W598" s="1264"/>
      <c r="X598" s="73"/>
      <c r="Y598" s="73"/>
      <c r="Z598" s="73"/>
    </row>
    <row r="599" spans="1:26" ht="15.75" customHeight="1">
      <c r="A599" s="73"/>
      <c r="B599" s="73"/>
      <c r="C599" s="73"/>
      <c r="D599" s="73"/>
      <c r="E599" s="73"/>
      <c r="F599" s="73"/>
      <c r="G599" s="591"/>
      <c r="H599" s="1412"/>
      <c r="I599" s="73"/>
      <c r="J599" s="73"/>
      <c r="K599" s="74"/>
      <c r="L599" s="74"/>
      <c r="M599" s="989"/>
      <c r="N599" s="74"/>
      <c r="O599" s="74"/>
      <c r="P599" s="74"/>
      <c r="Q599" s="74"/>
      <c r="R599" s="74"/>
      <c r="S599" s="1264"/>
      <c r="T599" s="1264"/>
      <c r="U599" s="1264"/>
      <c r="V599" s="1264"/>
      <c r="W599" s="1264"/>
      <c r="X599" s="73"/>
      <c r="Y599" s="73"/>
      <c r="Z599" s="73"/>
    </row>
    <row r="600" spans="1:26" ht="15.75" customHeight="1">
      <c r="A600" s="73"/>
      <c r="B600" s="73"/>
      <c r="C600" s="73"/>
      <c r="D600" s="73"/>
      <c r="E600" s="73"/>
      <c r="F600" s="73"/>
      <c r="G600" s="591"/>
      <c r="H600" s="1412"/>
      <c r="I600" s="73"/>
      <c r="J600" s="73"/>
      <c r="K600" s="74"/>
      <c r="L600" s="74"/>
      <c r="M600" s="989"/>
      <c r="N600" s="74"/>
      <c r="O600" s="74"/>
      <c r="P600" s="74"/>
      <c r="Q600" s="74"/>
      <c r="R600" s="74"/>
      <c r="S600" s="1264"/>
      <c r="T600" s="1264"/>
      <c r="U600" s="1264"/>
      <c r="V600" s="1264"/>
      <c r="W600" s="1264"/>
      <c r="X600" s="73"/>
      <c r="Y600" s="73"/>
      <c r="Z600" s="73"/>
    </row>
    <row r="601" spans="1:26" ht="15.75" customHeight="1">
      <c r="A601" s="73"/>
      <c r="B601" s="73"/>
      <c r="C601" s="73"/>
      <c r="D601" s="73"/>
      <c r="E601" s="73"/>
      <c r="F601" s="73"/>
      <c r="G601" s="591"/>
      <c r="H601" s="1412"/>
      <c r="I601" s="73"/>
      <c r="J601" s="73"/>
      <c r="K601" s="74"/>
      <c r="L601" s="74"/>
      <c r="M601" s="989"/>
      <c r="N601" s="74"/>
      <c r="O601" s="74"/>
      <c r="P601" s="74"/>
      <c r="Q601" s="74"/>
      <c r="R601" s="74"/>
      <c r="S601" s="1264"/>
      <c r="T601" s="1264"/>
      <c r="U601" s="1264"/>
      <c r="V601" s="1264"/>
      <c r="W601" s="1264"/>
      <c r="X601" s="73"/>
      <c r="Y601" s="73"/>
      <c r="Z601" s="73"/>
    </row>
    <row r="602" spans="1:26" ht="15.75" customHeight="1">
      <c r="A602" s="73"/>
      <c r="B602" s="73"/>
      <c r="C602" s="73"/>
      <c r="D602" s="73"/>
      <c r="E602" s="73"/>
      <c r="F602" s="73"/>
      <c r="G602" s="591"/>
      <c r="H602" s="1412"/>
      <c r="I602" s="73"/>
      <c r="J602" s="73"/>
      <c r="K602" s="74"/>
      <c r="L602" s="74"/>
      <c r="M602" s="989"/>
      <c r="N602" s="74"/>
      <c r="O602" s="74"/>
      <c r="P602" s="74"/>
      <c r="Q602" s="74"/>
      <c r="R602" s="74"/>
      <c r="S602" s="1264"/>
      <c r="T602" s="1264"/>
      <c r="U602" s="1264"/>
      <c r="V602" s="1264"/>
      <c r="W602" s="1264"/>
      <c r="X602" s="73"/>
      <c r="Y602" s="73"/>
      <c r="Z602" s="73"/>
    </row>
    <row r="603" spans="1:26" ht="15.75" customHeight="1">
      <c r="A603" s="73"/>
      <c r="B603" s="73"/>
      <c r="C603" s="73"/>
      <c r="D603" s="73"/>
      <c r="E603" s="73"/>
      <c r="F603" s="73"/>
      <c r="G603" s="591"/>
      <c r="H603" s="1412"/>
      <c r="I603" s="73"/>
      <c r="J603" s="73"/>
      <c r="K603" s="74"/>
      <c r="L603" s="74"/>
      <c r="M603" s="989"/>
      <c r="N603" s="74"/>
      <c r="O603" s="74"/>
      <c r="P603" s="74"/>
      <c r="Q603" s="74"/>
      <c r="R603" s="74"/>
      <c r="S603" s="1264"/>
      <c r="T603" s="1264"/>
      <c r="U603" s="1264"/>
      <c r="V603" s="1264"/>
      <c r="W603" s="1264"/>
      <c r="X603" s="73"/>
      <c r="Y603" s="73"/>
      <c r="Z603" s="73"/>
    </row>
    <row r="604" spans="1:26" ht="15.75" customHeight="1">
      <c r="A604" s="73"/>
      <c r="B604" s="73"/>
      <c r="C604" s="73"/>
      <c r="D604" s="73"/>
      <c r="E604" s="73"/>
      <c r="F604" s="73"/>
      <c r="G604" s="591"/>
      <c r="H604" s="1412"/>
      <c r="I604" s="73"/>
      <c r="J604" s="73"/>
      <c r="K604" s="74"/>
      <c r="L604" s="74"/>
      <c r="M604" s="989"/>
      <c r="N604" s="74"/>
      <c r="O604" s="74"/>
      <c r="P604" s="74"/>
      <c r="Q604" s="74"/>
      <c r="R604" s="74"/>
      <c r="S604" s="1264"/>
      <c r="T604" s="1264"/>
      <c r="U604" s="1264"/>
      <c r="V604" s="1264"/>
      <c r="W604" s="1264"/>
      <c r="X604" s="73"/>
      <c r="Y604" s="73"/>
      <c r="Z604" s="73"/>
    </row>
    <row r="605" spans="1:26" ht="15.75" customHeight="1">
      <c r="A605" s="73"/>
      <c r="B605" s="73"/>
      <c r="C605" s="73"/>
      <c r="D605" s="73"/>
      <c r="E605" s="73"/>
      <c r="F605" s="73"/>
      <c r="G605" s="591"/>
      <c r="H605" s="1412"/>
      <c r="I605" s="73"/>
      <c r="J605" s="73"/>
      <c r="K605" s="74"/>
      <c r="L605" s="74"/>
      <c r="M605" s="989"/>
      <c r="N605" s="74"/>
      <c r="O605" s="74"/>
      <c r="P605" s="74"/>
      <c r="Q605" s="74"/>
      <c r="R605" s="74"/>
      <c r="S605" s="1264"/>
      <c r="T605" s="1264"/>
      <c r="U605" s="1264"/>
      <c r="V605" s="1264"/>
      <c r="W605" s="1264"/>
      <c r="X605" s="73"/>
      <c r="Y605" s="73"/>
      <c r="Z605" s="73"/>
    </row>
    <row r="606" spans="1:26" ht="15.75" customHeight="1">
      <c r="A606" s="73"/>
      <c r="B606" s="73"/>
      <c r="C606" s="73"/>
      <c r="D606" s="73"/>
      <c r="E606" s="73"/>
      <c r="F606" s="73"/>
      <c r="G606" s="591"/>
      <c r="H606" s="1412"/>
      <c r="I606" s="73"/>
      <c r="J606" s="73"/>
      <c r="K606" s="74"/>
      <c r="L606" s="74"/>
      <c r="M606" s="989"/>
      <c r="N606" s="74"/>
      <c r="O606" s="74"/>
      <c r="P606" s="74"/>
      <c r="Q606" s="74"/>
      <c r="R606" s="74"/>
      <c r="S606" s="1264"/>
      <c r="T606" s="1264"/>
      <c r="U606" s="1264"/>
      <c r="V606" s="1264"/>
      <c r="W606" s="1264"/>
      <c r="X606" s="73"/>
      <c r="Y606" s="73"/>
      <c r="Z606" s="73"/>
    </row>
    <row r="607" spans="1:26" ht="15.75" customHeight="1">
      <c r="A607" s="73"/>
      <c r="B607" s="73"/>
      <c r="C607" s="73"/>
      <c r="D607" s="73"/>
      <c r="E607" s="73"/>
      <c r="F607" s="73"/>
      <c r="G607" s="591"/>
      <c r="H607" s="1412"/>
      <c r="I607" s="73"/>
      <c r="J607" s="73"/>
      <c r="K607" s="74"/>
      <c r="L607" s="74"/>
      <c r="M607" s="989"/>
      <c r="N607" s="74"/>
      <c r="O607" s="74"/>
      <c r="P607" s="74"/>
      <c r="Q607" s="74"/>
      <c r="R607" s="74"/>
      <c r="S607" s="1264"/>
      <c r="T607" s="1264"/>
      <c r="U607" s="1264"/>
      <c r="V607" s="1264"/>
      <c r="W607" s="1264"/>
      <c r="X607" s="73"/>
      <c r="Y607" s="73"/>
      <c r="Z607" s="73"/>
    </row>
    <row r="608" spans="1:26" ht="15.75" customHeight="1">
      <c r="A608" s="73"/>
      <c r="B608" s="73"/>
      <c r="C608" s="73"/>
      <c r="D608" s="73"/>
      <c r="E608" s="73"/>
      <c r="F608" s="73"/>
      <c r="G608" s="591"/>
      <c r="H608" s="1412"/>
      <c r="I608" s="73"/>
      <c r="J608" s="73"/>
      <c r="K608" s="74"/>
      <c r="L608" s="74"/>
      <c r="M608" s="989"/>
      <c r="N608" s="74"/>
      <c r="O608" s="74"/>
      <c r="P608" s="74"/>
      <c r="Q608" s="74"/>
      <c r="R608" s="74"/>
      <c r="S608" s="1264"/>
      <c r="T608" s="1264"/>
      <c r="U608" s="1264"/>
      <c r="V608" s="1264"/>
      <c r="W608" s="1264"/>
      <c r="X608" s="73"/>
      <c r="Y608" s="73"/>
      <c r="Z608" s="73"/>
    </row>
    <row r="609" spans="1:26" ht="15.75" customHeight="1">
      <c r="A609" s="73"/>
      <c r="B609" s="73"/>
      <c r="C609" s="73"/>
      <c r="D609" s="73"/>
      <c r="E609" s="73"/>
      <c r="F609" s="73"/>
      <c r="G609" s="591"/>
      <c r="H609" s="1412"/>
      <c r="I609" s="73"/>
      <c r="J609" s="73"/>
      <c r="K609" s="74"/>
      <c r="L609" s="74"/>
      <c r="M609" s="989"/>
      <c r="N609" s="74"/>
      <c r="O609" s="74"/>
      <c r="P609" s="74"/>
      <c r="Q609" s="74"/>
      <c r="R609" s="74"/>
      <c r="S609" s="1264"/>
      <c r="T609" s="1264"/>
      <c r="U609" s="1264"/>
      <c r="V609" s="1264"/>
      <c r="W609" s="1264"/>
      <c r="X609" s="73"/>
      <c r="Y609" s="73"/>
      <c r="Z609" s="73"/>
    </row>
    <row r="610" spans="1:26" ht="15.75" customHeight="1">
      <c r="A610" s="73"/>
      <c r="B610" s="73"/>
      <c r="C610" s="73"/>
      <c r="D610" s="73"/>
      <c r="E610" s="73"/>
      <c r="F610" s="73"/>
      <c r="G610" s="591"/>
      <c r="H610" s="1412"/>
      <c r="I610" s="73"/>
      <c r="J610" s="73"/>
      <c r="K610" s="74"/>
      <c r="L610" s="74"/>
      <c r="M610" s="989"/>
      <c r="N610" s="74"/>
      <c r="O610" s="74"/>
      <c r="P610" s="74"/>
      <c r="Q610" s="74"/>
      <c r="R610" s="74"/>
      <c r="S610" s="1264"/>
      <c r="T610" s="1264"/>
      <c r="U610" s="1264"/>
      <c r="V610" s="1264"/>
      <c r="W610" s="1264"/>
      <c r="X610" s="73"/>
      <c r="Y610" s="73"/>
      <c r="Z610" s="73"/>
    </row>
    <row r="611" spans="1:26" ht="15.75" customHeight="1">
      <c r="A611" s="73"/>
      <c r="B611" s="73"/>
      <c r="C611" s="73"/>
      <c r="D611" s="73"/>
      <c r="E611" s="73"/>
      <c r="F611" s="73"/>
      <c r="G611" s="591"/>
      <c r="H611" s="1412"/>
      <c r="I611" s="73"/>
      <c r="J611" s="73"/>
      <c r="K611" s="74"/>
      <c r="L611" s="74"/>
      <c r="M611" s="989"/>
      <c r="N611" s="74"/>
      <c r="O611" s="74"/>
      <c r="P611" s="74"/>
      <c r="Q611" s="74"/>
      <c r="R611" s="74"/>
      <c r="S611" s="1264"/>
      <c r="T611" s="1264"/>
      <c r="U611" s="1264"/>
      <c r="V611" s="1264"/>
      <c r="W611" s="1264"/>
      <c r="X611" s="73"/>
      <c r="Y611" s="73"/>
      <c r="Z611" s="73"/>
    </row>
    <row r="612" spans="1:26" ht="15.75" customHeight="1">
      <c r="A612" s="73"/>
      <c r="B612" s="73"/>
      <c r="C612" s="73"/>
      <c r="D612" s="73"/>
      <c r="E612" s="73"/>
      <c r="F612" s="73"/>
      <c r="G612" s="591"/>
      <c r="H612" s="1412"/>
      <c r="I612" s="73"/>
      <c r="J612" s="73"/>
      <c r="K612" s="74"/>
      <c r="L612" s="74"/>
      <c r="M612" s="989"/>
      <c r="N612" s="74"/>
      <c r="O612" s="74"/>
      <c r="P612" s="74"/>
      <c r="Q612" s="74"/>
      <c r="R612" s="74"/>
      <c r="S612" s="1264"/>
      <c r="T612" s="1264"/>
      <c r="U612" s="1264"/>
      <c r="V612" s="1264"/>
      <c r="W612" s="1264"/>
      <c r="X612" s="73"/>
      <c r="Y612" s="73"/>
      <c r="Z612" s="73"/>
    </row>
    <row r="613" spans="1:26" ht="15.75" customHeight="1">
      <c r="A613" s="73"/>
      <c r="B613" s="73"/>
      <c r="C613" s="73"/>
      <c r="D613" s="73"/>
      <c r="E613" s="73"/>
      <c r="F613" s="73"/>
      <c r="G613" s="591"/>
      <c r="H613" s="1412"/>
      <c r="I613" s="73"/>
      <c r="J613" s="73"/>
      <c r="K613" s="74"/>
      <c r="L613" s="74"/>
      <c r="M613" s="989"/>
      <c r="N613" s="74"/>
      <c r="O613" s="74"/>
      <c r="P613" s="74"/>
      <c r="Q613" s="74"/>
      <c r="R613" s="74"/>
      <c r="S613" s="1264"/>
      <c r="T613" s="1264"/>
      <c r="U613" s="1264"/>
      <c r="V613" s="1264"/>
      <c r="W613" s="1264"/>
      <c r="X613" s="73"/>
      <c r="Y613" s="73"/>
      <c r="Z613" s="73"/>
    </row>
    <row r="614" spans="1:26" ht="15.75" customHeight="1">
      <c r="A614" s="73"/>
      <c r="B614" s="73"/>
      <c r="C614" s="73"/>
      <c r="D614" s="73"/>
      <c r="E614" s="73"/>
      <c r="F614" s="73"/>
      <c r="G614" s="591"/>
      <c r="H614" s="1412"/>
      <c r="I614" s="73"/>
      <c r="J614" s="73"/>
      <c r="K614" s="74"/>
      <c r="L614" s="74"/>
      <c r="M614" s="989"/>
      <c r="N614" s="74"/>
      <c r="O614" s="74"/>
      <c r="P614" s="74"/>
      <c r="Q614" s="74"/>
      <c r="R614" s="74"/>
      <c r="S614" s="1264"/>
      <c r="T614" s="1264"/>
      <c r="U614" s="1264"/>
      <c r="V614" s="1264"/>
      <c r="W614" s="1264"/>
      <c r="X614" s="73"/>
      <c r="Y614" s="73"/>
      <c r="Z614" s="73"/>
    </row>
    <row r="615" spans="1:26" ht="15.75" customHeight="1">
      <c r="A615" s="73"/>
      <c r="B615" s="73"/>
      <c r="C615" s="73"/>
      <c r="D615" s="73"/>
      <c r="E615" s="73"/>
      <c r="F615" s="73"/>
      <c r="G615" s="591"/>
      <c r="H615" s="1412"/>
      <c r="I615" s="73"/>
      <c r="J615" s="73"/>
      <c r="K615" s="74"/>
      <c r="L615" s="74"/>
      <c r="M615" s="989"/>
      <c r="N615" s="74"/>
      <c r="O615" s="74"/>
      <c r="P615" s="74"/>
      <c r="Q615" s="74"/>
      <c r="R615" s="74"/>
      <c r="S615" s="1264"/>
      <c r="T615" s="1264"/>
      <c r="U615" s="1264"/>
      <c r="V615" s="1264"/>
      <c r="W615" s="1264"/>
      <c r="X615" s="73"/>
      <c r="Y615" s="73"/>
      <c r="Z615" s="73"/>
    </row>
    <row r="616" spans="1:26" ht="15.75" customHeight="1">
      <c r="A616" s="73"/>
      <c r="B616" s="73"/>
      <c r="C616" s="73"/>
      <c r="D616" s="73"/>
      <c r="E616" s="73"/>
      <c r="F616" s="73"/>
      <c r="G616" s="591"/>
      <c r="H616" s="1412"/>
      <c r="I616" s="73"/>
      <c r="J616" s="73"/>
      <c r="K616" s="74"/>
      <c r="L616" s="74"/>
      <c r="M616" s="989"/>
      <c r="N616" s="74"/>
      <c r="O616" s="74"/>
      <c r="P616" s="74"/>
      <c r="Q616" s="74"/>
      <c r="R616" s="74"/>
      <c r="S616" s="1264"/>
      <c r="T616" s="1264"/>
      <c r="U616" s="1264"/>
      <c r="V616" s="1264"/>
      <c r="W616" s="1264"/>
      <c r="X616" s="73"/>
      <c r="Y616" s="73"/>
      <c r="Z616" s="73"/>
    </row>
    <row r="617" spans="1:26" ht="15.75" customHeight="1">
      <c r="A617" s="73"/>
      <c r="B617" s="73"/>
      <c r="C617" s="73"/>
      <c r="D617" s="73"/>
      <c r="E617" s="73"/>
      <c r="F617" s="73"/>
      <c r="G617" s="591"/>
      <c r="H617" s="1412"/>
      <c r="I617" s="73"/>
      <c r="J617" s="73"/>
      <c r="K617" s="74"/>
      <c r="L617" s="74"/>
      <c r="M617" s="989"/>
      <c r="N617" s="74"/>
      <c r="O617" s="74"/>
      <c r="P617" s="74"/>
      <c r="Q617" s="74"/>
      <c r="R617" s="74"/>
      <c r="S617" s="1264"/>
      <c r="T617" s="1264"/>
      <c r="U617" s="1264"/>
      <c r="V617" s="1264"/>
      <c r="W617" s="1264"/>
      <c r="X617" s="73"/>
      <c r="Y617" s="73"/>
      <c r="Z617" s="73"/>
    </row>
    <row r="618" spans="1:26" ht="15.75" customHeight="1">
      <c r="A618" s="73"/>
      <c r="B618" s="73"/>
      <c r="C618" s="73"/>
      <c r="D618" s="73"/>
      <c r="E618" s="73"/>
      <c r="F618" s="73"/>
      <c r="G618" s="591"/>
      <c r="H618" s="1412"/>
      <c r="I618" s="73"/>
      <c r="J618" s="73"/>
      <c r="K618" s="74"/>
      <c r="L618" s="74"/>
      <c r="M618" s="989"/>
      <c r="N618" s="74"/>
      <c r="O618" s="74"/>
      <c r="P618" s="74"/>
      <c r="Q618" s="74"/>
      <c r="R618" s="74"/>
      <c r="S618" s="1264"/>
      <c r="T618" s="1264"/>
      <c r="U618" s="1264"/>
      <c r="V618" s="1264"/>
      <c r="W618" s="1264"/>
      <c r="X618" s="73"/>
      <c r="Y618" s="73"/>
      <c r="Z618" s="73"/>
    </row>
    <row r="619" spans="1:26" ht="15.75" customHeight="1">
      <c r="A619" s="73"/>
      <c r="B619" s="73"/>
      <c r="C619" s="73"/>
      <c r="D619" s="73"/>
      <c r="E619" s="73"/>
      <c r="F619" s="73"/>
      <c r="G619" s="591"/>
      <c r="H619" s="1412"/>
      <c r="I619" s="73"/>
      <c r="J619" s="73"/>
      <c r="K619" s="74"/>
      <c r="L619" s="74"/>
      <c r="M619" s="989"/>
      <c r="N619" s="74"/>
      <c r="O619" s="74"/>
      <c r="P619" s="74"/>
      <c r="Q619" s="74"/>
      <c r="R619" s="74"/>
      <c r="S619" s="1264"/>
      <c r="T619" s="1264"/>
      <c r="U619" s="1264"/>
      <c r="V619" s="1264"/>
      <c r="W619" s="1264"/>
      <c r="X619" s="73"/>
      <c r="Y619" s="73"/>
      <c r="Z619" s="73"/>
    </row>
    <row r="620" spans="1:26" ht="15.75" customHeight="1">
      <c r="A620" s="73"/>
      <c r="B620" s="73"/>
      <c r="C620" s="73"/>
      <c r="D620" s="73"/>
      <c r="E620" s="73"/>
      <c r="F620" s="73"/>
      <c r="G620" s="591"/>
      <c r="H620" s="1412"/>
      <c r="I620" s="73"/>
      <c r="J620" s="73"/>
      <c r="K620" s="74"/>
      <c r="L620" s="74"/>
      <c r="M620" s="989"/>
      <c r="N620" s="74"/>
      <c r="O620" s="74"/>
      <c r="P620" s="74"/>
      <c r="Q620" s="74"/>
      <c r="R620" s="74"/>
      <c r="S620" s="1264"/>
      <c r="T620" s="1264"/>
      <c r="U620" s="1264"/>
      <c r="V620" s="1264"/>
      <c r="W620" s="1264"/>
      <c r="X620" s="73"/>
      <c r="Y620" s="73"/>
      <c r="Z620" s="73"/>
    </row>
    <row r="621" spans="1:26" ht="15.75" customHeight="1">
      <c r="A621" s="73"/>
      <c r="B621" s="73"/>
      <c r="C621" s="73"/>
      <c r="D621" s="73"/>
      <c r="E621" s="73"/>
      <c r="F621" s="73"/>
      <c r="G621" s="591"/>
      <c r="H621" s="1412"/>
      <c r="I621" s="73"/>
      <c r="J621" s="73"/>
      <c r="K621" s="74"/>
      <c r="L621" s="74"/>
      <c r="M621" s="989"/>
      <c r="N621" s="74"/>
      <c r="O621" s="74"/>
      <c r="P621" s="74"/>
      <c r="Q621" s="74"/>
      <c r="R621" s="74"/>
      <c r="S621" s="1264"/>
      <c r="T621" s="1264"/>
      <c r="U621" s="1264"/>
      <c r="V621" s="1264"/>
      <c r="W621" s="1264"/>
      <c r="X621" s="73"/>
      <c r="Y621" s="73"/>
      <c r="Z621" s="73"/>
    </row>
    <row r="622" spans="1:26" ht="15.75" customHeight="1">
      <c r="A622" s="73"/>
      <c r="B622" s="73"/>
      <c r="C622" s="73"/>
      <c r="D622" s="73"/>
      <c r="E622" s="73"/>
      <c r="F622" s="73"/>
      <c r="G622" s="591"/>
      <c r="H622" s="1412"/>
      <c r="I622" s="73"/>
      <c r="J622" s="73"/>
      <c r="K622" s="74"/>
      <c r="L622" s="74"/>
      <c r="M622" s="989"/>
      <c r="N622" s="74"/>
      <c r="O622" s="74"/>
      <c r="P622" s="74"/>
      <c r="Q622" s="74"/>
      <c r="R622" s="74"/>
      <c r="S622" s="1264"/>
      <c r="T622" s="1264"/>
      <c r="U622" s="1264"/>
      <c r="V622" s="1264"/>
      <c r="W622" s="1264"/>
      <c r="X622" s="73"/>
      <c r="Y622" s="73"/>
      <c r="Z622" s="73"/>
    </row>
    <row r="623" spans="1:26" ht="15.75" customHeight="1">
      <c r="A623" s="73"/>
      <c r="B623" s="73"/>
      <c r="C623" s="73"/>
      <c r="D623" s="73"/>
      <c r="E623" s="73"/>
      <c r="F623" s="73"/>
      <c r="G623" s="591"/>
      <c r="H623" s="1412"/>
      <c r="I623" s="73"/>
      <c r="J623" s="73"/>
      <c r="K623" s="74"/>
      <c r="L623" s="74"/>
      <c r="M623" s="989"/>
      <c r="N623" s="74"/>
      <c r="O623" s="74"/>
      <c r="P623" s="74"/>
      <c r="Q623" s="74"/>
      <c r="R623" s="74"/>
      <c r="S623" s="1264"/>
      <c r="T623" s="1264"/>
      <c r="U623" s="1264"/>
      <c r="V623" s="1264"/>
      <c r="W623" s="1264"/>
      <c r="X623" s="73"/>
      <c r="Y623" s="73"/>
      <c r="Z623" s="73"/>
    </row>
    <row r="624" spans="1:26" ht="15.75" customHeight="1">
      <c r="A624" s="73"/>
      <c r="B624" s="73"/>
      <c r="C624" s="73"/>
      <c r="D624" s="73"/>
      <c r="E624" s="73"/>
      <c r="F624" s="73"/>
      <c r="G624" s="591"/>
      <c r="H624" s="1412"/>
      <c r="I624" s="73"/>
      <c r="J624" s="73"/>
      <c r="K624" s="74"/>
      <c r="L624" s="74"/>
      <c r="M624" s="989"/>
      <c r="N624" s="74"/>
      <c r="O624" s="74"/>
      <c r="P624" s="74"/>
      <c r="Q624" s="74"/>
      <c r="R624" s="74"/>
      <c r="S624" s="1264"/>
      <c r="T624" s="1264"/>
      <c r="U624" s="1264"/>
      <c r="V624" s="1264"/>
      <c r="W624" s="1264"/>
      <c r="X624" s="73"/>
      <c r="Y624" s="73"/>
      <c r="Z624" s="73"/>
    </row>
    <row r="625" spans="1:26" ht="15.75" customHeight="1">
      <c r="A625" s="73"/>
      <c r="B625" s="73"/>
      <c r="C625" s="73"/>
      <c r="D625" s="73"/>
      <c r="E625" s="73"/>
      <c r="F625" s="73"/>
      <c r="G625" s="591"/>
      <c r="H625" s="1412"/>
      <c r="I625" s="73"/>
      <c r="J625" s="73"/>
      <c r="K625" s="74"/>
      <c r="L625" s="74"/>
      <c r="M625" s="989"/>
      <c r="N625" s="74"/>
      <c r="O625" s="74"/>
      <c r="P625" s="74"/>
      <c r="Q625" s="74"/>
      <c r="R625" s="74"/>
      <c r="S625" s="1264"/>
      <c r="T625" s="1264"/>
      <c r="U625" s="1264"/>
      <c r="V625" s="1264"/>
      <c r="W625" s="1264"/>
      <c r="X625" s="73"/>
      <c r="Y625" s="73"/>
      <c r="Z625" s="73"/>
    </row>
    <row r="626" spans="1:26" ht="15.75" customHeight="1">
      <c r="A626" s="73"/>
      <c r="B626" s="73"/>
      <c r="C626" s="73"/>
      <c r="D626" s="73"/>
      <c r="E626" s="73"/>
      <c r="F626" s="73"/>
      <c r="G626" s="591"/>
      <c r="H626" s="1412"/>
      <c r="I626" s="73"/>
      <c r="J626" s="73"/>
      <c r="K626" s="74"/>
      <c r="L626" s="74"/>
      <c r="M626" s="989"/>
      <c r="N626" s="74"/>
      <c r="O626" s="74"/>
      <c r="P626" s="74"/>
      <c r="Q626" s="74"/>
      <c r="R626" s="74"/>
      <c r="S626" s="1264"/>
      <c r="T626" s="1264"/>
      <c r="U626" s="1264"/>
      <c r="V626" s="1264"/>
      <c r="W626" s="1264"/>
      <c r="X626" s="73"/>
      <c r="Y626" s="73"/>
      <c r="Z626" s="73"/>
    </row>
    <row r="627" spans="1:26" ht="15.75" customHeight="1">
      <c r="A627" s="73"/>
      <c r="B627" s="73"/>
      <c r="C627" s="73"/>
      <c r="D627" s="73"/>
      <c r="E627" s="73"/>
      <c r="F627" s="73"/>
      <c r="G627" s="591"/>
      <c r="H627" s="1412"/>
      <c r="I627" s="73"/>
      <c r="J627" s="73"/>
      <c r="K627" s="74"/>
      <c r="L627" s="74"/>
      <c r="M627" s="989"/>
      <c r="N627" s="74"/>
      <c r="O627" s="74"/>
      <c r="P627" s="74"/>
      <c r="Q627" s="74"/>
      <c r="R627" s="74"/>
      <c r="S627" s="1264"/>
      <c r="T627" s="1264"/>
      <c r="U627" s="1264"/>
      <c r="V627" s="1264"/>
      <c r="W627" s="1264"/>
      <c r="X627" s="73"/>
      <c r="Y627" s="73"/>
      <c r="Z627" s="73"/>
    </row>
    <row r="628" spans="1:26" ht="15.75" customHeight="1">
      <c r="A628" s="73"/>
      <c r="B628" s="73"/>
      <c r="C628" s="73"/>
      <c r="D628" s="73"/>
      <c r="E628" s="73"/>
      <c r="F628" s="73"/>
      <c r="G628" s="591"/>
      <c r="H628" s="1412"/>
      <c r="I628" s="73"/>
      <c r="J628" s="73"/>
      <c r="K628" s="74"/>
      <c r="L628" s="74"/>
      <c r="M628" s="989"/>
      <c r="N628" s="74"/>
      <c r="O628" s="74"/>
      <c r="P628" s="74"/>
      <c r="Q628" s="74"/>
      <c r="R628" s="74"/>
      <c r="S628" s="1264"/>
      <c r="T628" s="1264"/>
      <c r="U628" s="1264"/>
      <c r="V628" s="1264"/>
      <c r="W628" s="1264"/>
      <c r="X628" s="73"/>
      <c r="Y628" s="73"/>
      <c r="Z628" s="73"/>
    </row>
    <row r="629" spans="1:26" ht="15.75" customHeight="1">
      <c r="A629" s="73"/>
      <c r="B629" s="73"/>
      <c r="C629" s="73"/>
      <c r="D629" s="73"/>
      <c r="E629" s="73"/>
      <c r="F629" s="73"/>
      <c r="G629" s="591"/>
      <c r="H629" s="1412"/>
      <c r="I629" s="73"/>
      <c r="J629" s="73"/>
      <c r="K629" s="74"/>
      <c r="L629" s="74"/>
      <c r="M629" s="989"/>
      <c r="N629" s="74"/>
      <c r="O629" s="74"/>
      <c r="P629" s="74"/>
      <c r="Q629" s="74"/>
      <c r="R629" s="74"/>
      <c r="S629" s="1264"/>
      <c r="T629" s="1264"/>
      <c r="U629" s="1264"/>
      <c r="V629" s="1264"/>
      <c r="W629" s="1264"/>
      <c r="X629" s="73"/>
      <c r="Y629" s="73"/>
      <c r="Z629" s="73"/>
    </row>
    <row r="630" spans="1:26" ht="15.75" customHeight="1">
      <c r="A630" s="73"/>
      <c r="B630" s="73"/>
      <c r="C630" s="73"/>
      <c r="D630" s="73"/>
      <c r="E630" s="73"/>
      <c r="F630" s="73"/>
      <c r="G630" s="591"/>
      <c r="H630" s="1412"/>
      <c r="I630" s="73"/>
      <c r="J630" s="73"/>
      <c r="K630" s="74"/>
      <c r="L630" s="74"/>
      <c r="M630" s="989"/>
      <c r="N630" s="74"/>
      <c r="O630" s="74"/>
      <c r="P630" s="74"/>
      <c r="Q630" s="74"/>
      <c r="R630" s="74"/>
      <c r="S630" s="1264"/>
      <c r="T630" s="1264"/>
      <c r="U630" s="1264"/>
      <c r="V630" s="1264"/>
      <c r="W630" s="1264"/>
      <c r="X630" s="73"/>
      <c r="Y630" s="73"/>
      <c r="Z630" s="73"/>
    </row>
    <row r="631" spans="1:26" ht="15.75" customHeight="1">
      <c r="A631" s="73"/>
      <c r="B631" s="73"/>
      <c r="C631" s="73"/>
      <c r="D631" s="73"/>
      <c r="E631" s="73"/>
      <c r="F631" s="73"/>
      <c r="G631" s="591"/>
      <c r="H631" s="1412"/>
      <c r="I631" s="73"/>
      <c r="J631" s="73"/>
      <c r="K631" s="74"/>
      <c r="L631" s="74"/>
      <c r="M631" s="989"/>
      <c r="N631" s="74"/>
      <c r="O631" s="74"/>
      <c r="P631" s="74"/>
      <c r="Q631" s="74"/>
      <c r="R631" s="74"/>
      <c r="S631" s="1264"/>
      <c r="T631" s="1264"/>
      <c r="U631" s="1264"/>
      <c r="V631" s="1264"/>
      <c r="W631" s="1264"/>
      <c r="X631" s="73"/>
      <c r="Y631" s="73"/>
      <c r="Z631" s="73"/>
    </row>
    <row r="632" spans="1:26" ht="15.75" customHeight="1">
      <c r="A632" s="73"/>
      <c r="B632" s="73"/>
      <c r="C632" s="73"/>
      <c r="D632" s="73"/>
      <c r="E632" s="73"/>
      <c r="F632" s="73"/>
      <c r="G632" s="591"/>
      <c r="H632" s="1412"/>
      <c r="I632" s="73"/>
      <c r="J632" s="73"/>
      <c r="K632" s="74"/>
      <c r="L632" s="74"/>
      <c r="M632" s="989"/>
      <c r="N632" s="74"/>
      <c r="O632" s="74"/>
      <c r="P632" s="74"/>
      <c r="Q632" s="74"/>
      <c r="R632" s="74"/>
      <c r="S632" s="1264"/>
      <c r="T632" s="1264"/>
      <c r="U632" s="1264"/>
      <c r="V632" s="1264"/>
      <c r="W632" s="1264"/>
      <c r="X632" s="73"/>
      <c r="Y632" s="73"/>
      <c r="Z632" s="73"/>
    </row>
    <row r="633" spans="1:26" ht="15.75" customHeight="1">
      <c r="A633" s="73"/>
      <c r="B633" s="73"/>
      <c r="C633" s="73"/>
      <c r="D633" s="73"/>
      <c r="E633" s="73"/>
      <c r="F633" s="73"/>
      <c r="G633" s="591"/>
      <c r="H633" s="1412"/>
      <c r="I633" s="73"/>
      <c r="J633" s="73"/>
      <c r="K633" s="74"/>
      <c r="L633" s="74"/>
      <c r="M633" s="989"/>
      <c r="N633" s="74"/>
      <c r="O633" s="74"/>
      <c r="P633" s="74"/>
      <c r="Q633" s="74"/>
      <c r="R633" s="74"/>
      <c r="S633" s="1264"/>
      <c r="T633" s="1264"/>
      <c r="U633" s="1264"/>
      <c r="V633" s="1264"/>
      <c r="W633" s="1264"/>
      <c r="X633" s="73"/>
      <c r="Y633" s="73"/>
      <c r="Z633" s="73"/>
    </row>
    <row r="634" spans="1:26" ht="15.75" customHeight="1">
      <c r="A634" s="73"/>
      <c r="B634" s="73"/>
      <c r="C634" s="73"/>
      <c r="D634" s="73"/>
      <c r="E634" s="73"/>
      <c r="F634" s="73"/>
      <c r="G634" s="591"/>
      <c r="H634" s="1412"/>
      <c r="I634" s="73"/>
      <c r="J634" s="73"/>
      <c r="K634" s="74"/>
      <c r="L634" s="74"/>
      <c r="M634" s="989"/>
      <c r="N634" s="74"/>
      <c r="O634" s="74"/>
      <c r="P634" s="74"/>
      <c r="Q634" s="74"/>
      <c r="R634" s="74"/>
      <c r="S634" s="1264"/>
      <c r="T634" s="1264"/>
      <c r="U634" s="1264"/>
      <c r="V634" s="1264"/>
      <c r="W634" s="1264"/>
      <c r="X634" s="73"/>
      <c r="Y634" s="73"/>
      <c r="Z634" s="73"/>
    </row>
    <row r="635" spans="1:26" ht="15.75" customHeight="1">
      <c r="A635" s="73"/>
      <c r="B635" s="73"/>
      <c r="C635" s="73"/>
      <c r="D635" s="73"/>
      <c r="E635" s="73"/>
      <c r="F635" s="73"/>
      <c r="G635" s="591"/>
      <c r="H635" s="1412"/>
      <c r="I635" s="73"/>
      <c r="J635" s="73"/>
      <c r="K635" s="74"/>
      <c r="L635" s="74"/>
      <c r="M635" s="989"/>
      <c r="N635" s="74"/>
      <c r="O635" s="74"/>
      <c r="P635" s="74"/>
      <c r="Q635" s="74"/>
      <c r="R635" s="74"/>
      <c r="S635" s="1264"/>
      <c r="T635" s="1264"/>
      <c r="U635" s="1264"/>
      <c r="V635" s="1264"/>
      <c r="W635" s="1264"/>
      <c r="X635" s="73"/>
      <c r="Y635" s="73"/>
      <c r="Z635" s="73"/>
    </row>
    <row r="636" spans="1:26" ht="15.75" customHeight="1">
      <c r="A636" s="73"/>
      <c r="B636" s="73"/>
      <c r="C636" s="73"/>
      <c r="D636" s="73"/>
      <c r="E636" s="73"/>
      <c r="F636" s="73"/>
      <c r="G636" s="591"/>
      <c r="H636" s="1412"/>
      <c r="I636" s="73"/>
      <c r="J636" s="73"/>
      <c r="K636" s="74"/>
      <c r="L636" s="74"/>
      <c r="M636" s="989"/>
      <c r="N636" s="74"/>
      <c r="O636" s="74"/>
      <c r="P636" s="74"/>
      <c r="Q636" s="74"/>
      <c r="R636" s="74"/>
      <c r="S636" s="1264"/>
      <c r="T636" s="1264"/>
      <c r="U636" s="1264"/>
      <c r="V636" s="1264"/>
      <c r="W636" s="1264"/>
      <c r="X636" s="73"/>
      <c r="Y636" s="73"/>
      <c r="Z636" s="73"/>
    </row>
    <row r="637" spans="1:26" ht="15.75" customHeight="1">
      <c r="A637" s="73"/>
      <c r="B637" s="73"/>
      <c r="C637" s="73"/>
      <c r="D637" s="73"/>
      <c r="E637" s="73"/>
      <c r="F637" s="73"/>
      <c r="G637" s="591"/>
      <c r="H637" s="1412"/>
      <c r="I637" s="73"/>
      <c r="J637" s="73"/>
      <c r="K637" s="74"/>
      <c r="L637" s="74"/>
      <c r="M637" s="989"/>
      <c r="N637" s="74"/>
      <c r="O637" s="74"/>
      <c r="P637" s="74"/>
      <c r="Q637" s="74"/>
      <c r="R637" s="74"/>
      <c r="S637" s="1264"/>
      <c r="T637" s="1264"/>
      <c r="U637" s="1264"/>
      <c r="V637" s="1264"/>
      <c r="W637" s="1264"/>
      <c r="X637" s="73"/>
      <c r="Y637" s="73"/>
      <c r="Z637" s="73"/>
    </row>
    <row r="638" spans="1:26" ht="15.75" customHeight="1">
      <c r="A638" s="73"/>
      <c r="B638" s="73"/>
      <c r="C638" s="73"/>
      <c r="D638" s="73"/>
      <c r="E638" s="73"/>
      <c r="F638" s="73"/>
      <c r="G638" s="591"/>
      <c r="H638" s="1412"/>
      <c r="I638" s="73"/>
      <c r="J638" s="73"/>
      <c r="K638" s="74"/>
      <c r="L638" s="74"/>
      <c r="M638" s="989"/>
      <c r="N638" s="74"/>
      <c r="O638" s="74"/>
      <c r="P638" s="74"/>
      <c r="Q638" s="74"/>
      <c r="R638" s="74"/>
      <c r="S638" s="1264"/>
      <c r="T638" s="1264"/>
      <c r="U638" s="1264"/>
      <c r="V638" s="1264"/>
      <c r="W638" s="1264"/>
      <c r="X638" s="73"/>
      <c r="Y638" s="73"/>
      <c r="Z638" s="73"/>
    </row>
    <row r="639" spans="1:26" ht="15.75" customHeight="1">
      <c r="A639" s="73"/>
      <c r="B639" s="73"/>
      <c r="C639" s="73"/>
      <c r="D639" s="73"/>
      <c r="E639" s="73"/>
      <c r="F639" s="73"/>
      <c r="G639" s="591"/>
      <c r="H639" s="1412"/>
      <c r="I639" s="73"/>
      <c r="J639" s="73"/>
      <c r="K639" s="74"/>
      <c r="L639" s="74"/>
      <c r="M639" s="989"/>
      <c r="N639" s="74"/>
      <c r="O639" s="74"/>
      <c r="P639" s="74"/>
      <c r="Q639" s="74"/>
      <c r="R639" s="74"/>
      <c r="S639" s="1264"/>
      <c r="T639" s="1264"/>
      <c r="U639" s="1264"/>
      <c r="V639" s="1264"/>
      <c r="W639" s="1264"/>
      <c r="X639" s="73"/>
      <c r="Y639" s="73"/>
      <c r="Z639" s="73"/>
    </row>
    <row r="640" spans="1:26" ht="15.75" customHeight="1">
      <c r="A640" s="73"/>
      <c r="B640" s="73"/>
      <c r="C640" s="73"/>
      <c r="D640" s="73"/>
      <c r="E640" s="73"/>
      <c r="F640" s="73"/>
      <c r="G640" s="591"/>
      <c r="H640" s="1412"/>
      <c r="I640" s="73"/>
      <c r="J640" s="73"/>
      <c r="K640" s="74"/>
      <c r="L640" s="74"/>
      <c r="M640" s="989"/>
      <c r="N640" s="74"/>
      <c r="O640" s="74"/>
      <c r="P640" s="74"/>
      <c r="Q640" s="74"/>
      <c r="R640" s="74"/>
      <c r="S640" s="1264"/>
      <c r="T640" s="1264"/>
      <c r="U640" s="1264"/>
      <c r="V640" s="1264"/>
      <c r="W640" s="1264"/>
      <c r="X640" s="73"/>
      <c r="Y640" s="73"/>
      <c r="Z640" s="73"/>
    </row>
    <row r="641" spans="1:26" ht="15.75" customHeight="1">
      <c r="A641" s="73"/>
      <c r="B641" s="73"/>
      <c r="C641" s="73"/>
      <c r="D641" s="73"/>
      <c r="E641" s="73"/>
      <c r="F641" s="73"/>
      <c r="G641" s="591"/>
      <c r="H641" s="1412"/>
      <c r="I641" s="73"/>
      <c r="J641" s="73"/>
      <c r="K641" s="74"/>
      <c r="L641" s="74"/>
      <c r="M641" s="989"/>
      <c r="N641" s="74"/>
      <c r="O641" s="74"/>
      <c r="P641" s="74"/>
      <c r="Q641" s="74"/>
      <c r="R641" s="74"/>
      <c r="S641" s="1264"/>
      <c r="T641" s="1264"/>
      <c r="U641" s="1264"/>
      <c r="V641" s="1264"/>
      <c r="W641" s="1264"/>
      <c r="X641" s="73"/>
      <c r="Y641" s="73"/>
      <c r="Z641" s="73"/>
    </row>
    <row r="642" spans="1:26" ht="15.75" customHeight="1">
      <c r="A642" s="73"/>
      <c r="B642" s="73"/>
      <c r="C642" s="73"/>
      <c r="D642" s="73"/>
      <c r="E642" s="73"/>
      <c r="F642" s="73"/>
      <c r="G642" s="591"/>
      <c r="H642" s="1412"/>
      <c r="I642" s="73"/>
      <c r="J642" s="73"/>
      <c r="K642" s="74"/>
      <c r="L642" s="74"/>
      <c r="M642" s="989"/>
      <c r="N642" s="74"/>
      <c r="O642" s="74"/>
      <c r="P642" s="74"/>
      <c r="Q642" s="74"/>
      <c r="R642" s="74"/>
      <c r="S642" s="1264"/>
      <c r="T642" s="1264"/>
      <c r="U642" s="1264"/>
      <c r="V642" s="1264"/>
      <c r="W642" s="1264"/>
      <c r="X642" s="73"/>
      <c r="Y642" s="73"/>
      <c r="Z642" s="73"/>
    </row>
    <row r="643" spans="1:26" ht="15.75" customHeight="1">
      <c r="A643" s="73"/>
      <c r="B643" s="73"/>
      <c r="C643" s="73"/>
      <c r="D643" s="73"/>
      <c r="E643" s="73"/>
      <c r="F643" s="73"/>
      <c r="G643" s="591"/>
      <c r="H643" s="1412"/>
      <c r="I643" s="73"/>
      <c r="J643" s="73"/>
      <c r="K643" s="74"/>
      <c r="L643" s="74"/>
      <c r="M643" s="989"/>
      <c r="N643" s="74"/>
      <c r="O643" s="74"/>
      <c r="P643" s="74"/>
      <c r="Q643" s="74"/>
      <c r="R643" s="74"/>
      <c r="S643" s="1264"/>
      <c r="T643" s="1264"/>
      <c r="U643" s="1264"/>
      <c r="V643" s="1264"/>
      <c r="W643" s="1264"/>
      <c r="X643" s="73"/>
      <c r="Y643" s="73"/>
      <c r="Z643" s="73"/>
    </row>
    <row r="644" spans="1:26" ht="15.75" customHeight="1">
      <c r="A644" s="73"/>
      <c r="B644" s="73"/>
      <c r="C644" s="73"/>
      <c r="D644" s="73"/>
      <c r="E644" s="73"/>
      <c r="F644" s="73"/>
      <c r="G644" s="591"/>
      <c r="H644" s="1412"/>
      <c r="I644" s="73"/>
      <c r="J644" s="73"/>
      <c r="K644" s="74"/>
      <c r="L644" s="74"/>
      <c r="M644" s="989"/>
      <c r="N644" s="74"/>
      <c r="O644" s="74"/>
      <c r="P644" s="74"/>
      <c r="Q644" s="74"/>
      <c r="R644" s="74"/>
      <c r="S644" s="1264"/>
      <c r="T644" s="1264"/>
      <c r="U644" s="1264"/>
      <c r="V644" s="1264"/>
      <c r="W644" s="1264"/>
      <c r="X644" s="73"/>
      <c r="Y644" s="73"/>
      <c r="Z644" s="73"/>
    </row>
    <row r="645" spans="1:26" ht="15.75" customHeight="1">
      <c r="A645" s="73"/>
      <c r="B645" s="73"/>
      <c r="C645" s="73"/>
      <c r="D645" s="73"/>
      <c r="E645" s="73"/>
      <c r="F645" s="73"/>
      <c r="G645" s="591"/>
      <c r="H645" s="1412"/>
      <c r="I645" s="73"/>
      <c r="J645" s="73"/>
      <c r="K645" s="74"/>
      <c r="L645" s="74"/>
      <c r="M645" s="989"/>
      <c r="N645" s="74"/>
      <c r="O645" s="74"/>
      <c r="P645" s="74"/>
      <c r="Q645" s="74"/>
      <c r="R645" s="74"/>
      <c r="S645" s="1264"/>
      <c r="T645" s="1264"/>
      <c r="U645" s="1264"/>
      <c r="V645" s="1264"/>
      <c r="W645" s="1264"/>
      <c r="X645" s="73"/>
      <c r="Y645" s="73"/>
      <c r="Z645" s="73"/>
    </row>
    <row r="646" spans="1:26" ht="15.75" customHeight="1">
      <c r="A646" s="73"/>
      <c r="B646" s="73"/>
      <c r="C646" s="73"/>
      <c r="D646" s="73"/>
      <c r="E646" s="73"/>
      <c r="F646" s="73"/>
      <c r="G646" s="591"/>
      <c r="H646" s="1412"/>
      <c r="I646" s="73"/>
      <c r="J646" s="73"/>
      <c r="K646" s="74"/>
      <c r="L646" s="74"/>
      <c r="M646" s="989"/>
      <c r="N646" s="74"/>
      <c r="O646" s="74"/>
      <c r="P646" s="74"/>
      <c r="Q646" s="74"/>
      <c r="R646" s="74"/>
      <c r="S646" s="1264"/>
      <c r="T646" s="1264"/>
      <c r="U646" s="1264"/>
      <c r="V646" s="1264"/>
      <c r="W646" s="1264"/>
      <c r="X646" s="73"/>
      <c r="Y646" s="73"/>
      <c r="Z646" s="73"/>
    </row>
    <row r="647" spans="1:26" ht="15.75" customHeight="1">
      <c r="A647" s="73"/>
      <c r="B647" s="73"/>
      <c r="C647" s="73"/>
      <c r="D647" s="73"/>
      <c r="E647" s="73"/>
      <c r="F647" s="73"/>
      <c r="G647" s="591"/>
      <c r="H647" s="1412"/>
      <c r="I647" s="73"/>
      <c r="J647" s="73"/>
      <c r="K647" s="74"/>
      <c r="L647" s="74"/>
      <c r="M647" s="989"/>
      <c r="N647" s="74"/>
      <c r="O647" s="74"/>
      <c r="P647" s="74"/>
      <c r="Q647" s="74"/>
      <c r="R647" s="74"/>
      <c r="S647" s="1264"/>
      <c r="T647" s="1264"/>
      <c r="U647" s="1264"/>
      <c r="V647" s="1264"/>
      <c r="W647" s="1264"/>
      <c r="X647" s="73"/>
      <c r="Y647" s="73"/>
      <c r="Z647" s="73"/>
    </row>
    <row r="648" spans="1:26" ht="15.75" customHeight="1">
      <c r="A648" s="73"/>
      <c r="B648" s="73"/>
      <c r="C648" s="73"/>
      <c r="D648" s="73"/>
      <c r="E648" s="73"/>
      <c r="F648" s="73"/>
      <c r="G648" s="591"/>
      <c r="H648" s="1412"/>
      <c r="I648" s="73"/>
      <c r="J648" s="73"/>
      <c r="K648" s="74"/>
      <c r="L648" s="74"/>
      <c r="M648" s="989"/>
      <c r="N648" s="74"/>
      <c r="O648" s="74"/>
      <c r="P648" s="74"/>
      <c r="Q648" s="74"/>
      <c r="R648" s="74"/>
      <c r="S648" s="1264"/>
      <c r="T648" s="1264"/>
      <c r="U648" s="1264"/>
      <c r="V648" s="1264"/>
      <c r="W648" s="1264"/>
      <c r="X648" s="73"/>
      <c r="Y648" s="73"/>
      <c r="Z648" s="73"/>
    </row>
    <row r="649" spans="1:26" ht="15.75" customHeight="1">
      <c r="A649" s="73"/>
      <c r="B649" s="73"/>
      <c r="C649" s="73"/>
      <c r="D649" s="73"/>
      <c r="E649" s="73"/>
      <c r="F649" s="73"/>
      <c r="G649" s="591"/>
      <c r="H649" s="1412"/>
      <c r="I649" s="73"/>
      <c r="J649" s="73"/>
      <c r="K649" s="74"/>
      <c r="L649" s="74"/>
      <c r="M649" s="989"/>
      <c r="N649" s="74"/>
      <c r="O649" s="74"/>
      <c r="P649" s="74"/>
      <c r="Q649" s="74"/>
      <c r="R649" s="74"/>
      <c r="S649" s="1264"/>
      <c r="T649" s="1264"/>
      <c r="U649" s="1264"/>
      <c r="V649" s="1264"/>
      <c r="W649" s="1264"/>
      <c r="X649" s="73"/>
      <c r="Y649" s="73"/>
      <c r="Z649" s="73"/>
    </row>
    <row r="650" spans="1:26" ht="15.75" customHeight="1">
      <c r="A650" s="73"/>
      <c r="B650" s="73"/>
      <c r="C650" s="73"/>
      <c r="D650" s="73"/>
      <c r="E650" s="73"/>
      <c r="F650" s="73"/>
      <c r="G650" s="591"/>
      <c r="H650" s="1412"/>
      <c r="I650" s="73"/>
      <c r="J650" s="73"/>
      <c r="K650" s="74"/>
      <c r="L650" s="74"/>
      <c r="M650" s="989"/>
      <c r="N650" s="74"/>
      <c r="O650" s="74"/>
      <c r="P650" s="74"/>
      <c r="Q650" s="74"/>
      <c r="R650" s="74"/>
      <c r="S650" s="1264"/>
      <c r="T650" s="1264"/>
      <c r="U650" s="1264"/>
      <c r="V650" s="1264"/>
      <c r="W650" s="1264"/>
      <c r="X650" s="73"/>
      <c r="Y650" s="73"/>
      <c r="Z650" s="73"/>
    </row>
    <row r="651" spans="1:26" ht="15.75" customHeight="1">
      <c r="A651" s="73"/>
      <c r="B651" s="73"/>
      <c r="C651" s="73"/>
      <c r="D651" s="73"/>
      <c r="E651" s="73"/>
      <c r="F651" s="73"/>
      <c r="G651" s="591"/>
      <c r="H651" s="1412"/>
      <c r="I651" s="73"/>
      <c r="J651" s="73"/>
      <c r="K651" s="74"/>
      <c r="L651" s="74"/>
      <c r="M651" s="989"/>
      <c r="N651" s="74"/>
      <c r="O651" s="74"/>
      <c r="P651" s="74"/>
      <c r="Q651" s="74"/>
      <c r="R651" s="74"/>
      <c r="S651" s="1264"/>
      <c r="T651" s="1264"/>
      <c r="U651" s="1264"/>
      <c r="V651" s="1264"/>
      <c r="W651" s="1264"/>
      <c r="X651" s="73"/>
      <c r="Y651" s="73"/>
      <c r="Z651" s="73"/>
    </row>
    <row r="652" spans="1:26" ht="15.75" customHeight="1">
      <c r="A652" s="73"/>
      <c r="B652" s="73"/>
      <c r="C652" s="73"/>
      <c r="D652" s="73"/>
      <c r="E652" s="73"/>
      <c r="F652" s="73"/>
      <c r="G652" s="591"/>
      <c r="H652" s="1412"/>
      <c r="I652" s="73"/>
      <c r="J652" s="73"/>
      <c r="K652" s="74"/>
      <c r="L652" s="74"/>
      <c r="M652" s="989"/>
      <c r="N652" s="74"/>
      <c r="O652" s="74"/>
      <c r="P652" s="74"/>
      <c r="Q652" s="74"/>
      <c r="R652" s="74"/>
      <c r="S652" s="1264"/>
      <c r="T652" s="1264"/>
      <c r="U652" s="1264"/>
      <c r="V652" s="1264"/>
      <c r="W652" s="1264"/>
      <c r="X652" s="73"/>
      <c r="Y652" s="73"/>
      <c r="Z652" s="73"/>
    </row>
    <row r="653" spans="1:26" ht="15.75" customHeight="1">
      <c r="A653" s="73"/>
      <c r="B653" s="73"/>
      <c r="C653" s="73"/>
      <c r="D653" s="73"/>
      <c r="E653" s="73"/>
      <c r="F653" s="73"/>
      <c r="G653" s="591"/>
      <c r="H653" s="1412"/>
      <c r="I653" s="73"/>
      <c r="J653" s="73"/>
      <c r="K653" s="74"/>
      <c r="L653" s="74"/>
      <c r="M653" s="989"/>
      <c r="N653" s="74"/>
      <c r="O653" s="74"/>
      <c r="P653" s="74"/>
      <c r="Q653" s="74"/>
      <c r="R653" s="74"/>
      <c r="S653" s="1264"/>
      <c r="T653" s="1264"/>
      <c r="U653" s="1264"/>
      <c r="V653" s="1264"/>
      <c r="W653" s="1264"/>
      <c r="X653" s="73"/>
      <c r="Y653" s="73"/>
      <c r="Z653" s="73"/>
    </row>
    <row r="654" spans="1:26" ht="15.75" customHeight="1">
      <c r="A654" s="73"/>
      <c r="B654" s="73"/>
      <c r="C654" s="73"/>
      <c r="D654" s="73"/>
      <c r="E654" s="73"/>
      <c r="F654" s="73"/>
      <c r="G654" s="591"/>
      <c r="H654" s="1412"/>
      <c r="I654" s="73"/>
      <c r="J654" s="73"/>
      <c r="K654" s="74"/>
      <c r="L654" s="74"/>
      <c r="M654" s="989"/>
      <c r="N654" s="74"/>
      <c r="O654" s="74"/>
      <c r="P654" s="74"/>
      <c r="Q654" s="74"/>
      <c r="R654" s="74"/>
      <c r="S654" s="1264"/>
      <c r="T654" s="1264"/>
      <c r="U654" s="1264"/>
      <c r="V654" s="1264"/>
      <c r="W654" s="1264"/>
      <c r="X654" s="73"/>
      <c r="Y654" s="73"/>
      <c r="Z654" s="73"/>
    </row>
    <row r="655" spans="1:26" ht="15.75" customHeight="1">
      <c r="A655" s="73"/>
      <c r="B655" s="73"/>
      <c r="C655" s="73"/>
      <c r="D655" s="73"/>
      <c r="E655" s="73"/>
      <c r="F655" s="73"/>
      <c r="G655" s="591"/>
      <c r="H655" s="1412"/>
      <c r="I655" s="73"/>
      <c r="J655" s="73"/>
      <c r="K655" s="74"/>
      <c r="L655" s="74"/>
      <c r="M655" s="989"/>
      <c r="N655" s="74"/>
      <c r="O655" s="74"/>
      <c r="P655" s="74"/>
      <c r="Q655" s="74"/>
      <c r="R655" s="74"/>
      <c r="S655" s="1264"/>
      <c r="T655" s="1264"/>
      <c r="U655" s="1264"/>
      <c r="V655" s="1264"/>
      <c r="W655" s="1264"/>
      <c r="X655" s="73"/>
      <c r="Y655" s="73"/>
      <c r="Z655" s="73"/>
    </row>
    <row r="656" spans="1:26" ht="15.75" customHeight="1">
      <c r="A656" s="73"/>
      <c r="B656" s="73"/>
      <c r="C656" s="73"/>
      <c r="D656" s="73"/>
      <c r="E656" s="73"/>
      <c r="F656" s="73"/>
      <c r="G656" s="591"/>
      <c r="H656" s="1412"/>
      <c r="I656" s="73"/>
      <c r="J656" s="73"/>
      <c r="K656" s="74"/>
      <c r="L656" s="74"/>
      <c r="M656" s="989"/>
      <c r="N656" s="74"/>
      <c r="O656" s="74"/>
      <c r="P656" s="74"/>
      <c r="Q656" s="74"/>
      <c r="R656" s="74"/>
      <c r="S656" s="1264"/>
      <c r="T656" s="1264"/>
      <c r="U656" s="1264"/>
      <c r="V656" s="1264"/>
      <c r="W656" s="1264"/>
      <c r="X656" s="73"/>
      <c r="Y656" s="73"/>
      <c r="Z656" s="73"/>
    </row>
    <row r="657" spans="1:26" ht="15.75" customHeight="1">
      <c r="A657" s="73"/>
      <c r="B657" s="73"/>
      <c r="C657" s="73"/>
      <c r="D657" s="73"/>
      <c r="E657" s="73"/>
      <c r="F657" s="73"/>
      <c r="G657" s="591"/>
      <c r="H657" s="1412"/>
      <c r="I657" s="73"/>
      <c r="J657" s="73"/>
      <c r="K657" s="74"/>
      <c r="L657" s="74"/>
      <c r="M657" s="989"/>
      <c r="N657" s="74"/>
      <c r="O657" s="74"/>
      <c r="P657" s="74"/>
      <c r="Q657" s="74"/>
      <c r="R657" s="74"/>
      <c r="S657" s="1264"/>
      <c r="T657" s="1264"/>
      <c r="U657" s="1264"/>
      <c r="V657" s="1264"/>
      <c r="W657" s="1264"/>
      <c r="X657" s="73"/>
      <c r="Y657" s="73"/>
      <c r="Z657" s="73"/>
    </row>
    <row r="658" spans="1:26" ht="15.75" customHeight="1">
      <c r="A658" s="73"/>
      <c r="B658" s="73"/>
      <c r="C658" s="73"/>
      <c r="D658" s="73"/>
      <c r="E658" s="73"/>
      <c r="F658" s="73"/>
      <c r="G658" s="591"/>
      <c r="H658" s="1412"/>
      <c r="I658" s="73"/>
      <c r="J658" s="73"/>
      <c r="K658" s="74"/>
      <c r="L658" s="74"/>
      <c r="M658" s="989"/>
      <c r="N658" s="74"/>
      <c r="O658" s="74"/>
      <c r="P658" s="74"/>
      <c r="Q658" s="74"/>
      <c r="R658" s="74"/>
      <c r="S658" s="1264"/>
      <c r="T658" s="1264"/>
      <c r="U658" s="1264"/>
      <c r="V658" s="1264"/>
      <c r="W658" s="1264"/>
      <c r="X658" s="73"/>
      <c r="Y658" s="73"/>
      <c r="Z658" s="73"/>
    </row>
    <row r="659" spans="1:26" ht="15.75" customHeight="1">
      <c r="A659" s="73"/>
      <c r="B659" s="73"/>
      <c r="C659" s="73"/>
      <c r="D659" s="73"/>
      <c r="E659" s="73"/>
      <c r="F659" s="73"/>
      <c r="G659" s="591"/>
      <c r="H659" s="1412"/>
      <c r="I659" s="73"/>
      <c r="J659" s="73"/>
      <c r="K659" s="74"/>
      <c r="L659" s="74"/>
      <c r="M659" s="989"/>
      <c r="N659" s="74"/>
      <c r="O659" s="74"/>
      <c r="P659" s="74"/>
      <c r="Q659" s="74"/>
      <c r="R659" s="74"/>
      <c r="S659" s="1264"/>
      <c r="T659" s="1264"/>
      <c r="U659" s="1264"/>
      <c r="V659" s="1264"/>
      <c r="W659" s="1264"/>
      <c r="X659" s="73"/>
      <c r="Y659" s="73"/>
      <c r="Z659" s="73"/>
    </row>
    <row r="660" spans="1:26" ht="15.75" customHeight="1">
      <c r="A660" s="73"/>
      <c r="B660" s="73"/>
      <c r="C660" s="73"/>
      <c r="D660" s="73"/>
      <c r="E660" s="73"/>
      <c r="F660" s="73"/>
      <c r="G660" s="591"/>
      <c r="H660" s="1412"/>
      <c r="I660" s="73"/>
      <c r="J660" s="73"/>
      <c r="K660" s="74"/>
      <c r="L660" s="74"/>
      <c r="M660" s="989"/>
      <c r="N660" s="74"/>
      <c r="O660" s="74"/>
      <c r="P660" s="74"/>
      <c r="Q660" s="74"/>
      <c r="R660" s="74"/>
      <c r="S660" s="1264"/>
      <c r="T660" s="1264"/>
      <c r="U660" s="1264"/>
      <c r="V660" s="1264"/>
      <c r="W660" s="1264"/>
      <c r="X660" s="73"/>
      <c r="Y660" s="73"/>
      <c r="Z660" s="73"/>
    </row>
    <row r="661" spans="1:26" ht="15.75" customHeight="1">
      <c r="A661" s="73"/>
      <c r="B661" s="73"/>
      <c r="C661" s="73"/>
      <c r="D661" s="73"/>
      <c r="E661" s="73"/>
      <c r="F661" s="73"/>
      <c r="G661" s="591"/>
      <c r="H661" s="1412"/>
      <c r="I661" s="73"/>
      <c r="J661" s="73"/>
      <c r="K661" s="74"/>
      <c r="L661" s="74"/>
      <c r="M661" s="989"/>
      <c r="N661" s="74"/>
      <c r="O661" s="74"/>
      <c r="P661" s="74"/>
      <c r="Q661" s="74"/>
      <c r="R661" s="74"/>
      <c r="S661" s="1264"/>
      <c r="T661" s="1264"/>
      <c r="U661" s="1264"/>
      <c r="V661" s="1264"/>
      <c r="W661" s="1264"/>
      <c r="X661" s="73"/>
      <c r="Y661" s="73"/>
      <c r="Z661" s="73"/>
    </row>
    <row r="662" spans="1:26" ht="15.75" customHeight="1">
      <c r="A662" s="73"/>
      <c r="B662" s="73"/>
      <c r="C662" s="73"/>
      <c r="D662" s="73"/>
      <c r="E662" s="73"/>
      <c r="F662" s="73"/>
      <c r="G662" s="591"/>
      <c r="H662" s="1412"/>
      <c r="I662" s="73"/>
      <c r="J662" s="73"/>
      <c r="K662" s="74"/>
      <c r="L662" s="74"/>
      <c r="M662" s="989"/>
      <c r="N662" s="74"/>
      <c r="O662" s="74"/>
      <c r="P662" s="74"/>
      <c r="Q662" s="74"/>
      <c r="R662" s="74"/>
      <c r="S662" s="1264"/>
      <c r="T662" s="1264"/>
      <c r="U662" s="1264"/>
      <c r="V662" s="1264"/>
      <c r="W662" s="1264"/>
      <c r="X662" s="73"/>
      <c r="Y662" s="73"/>
      <c r="Z662" s="73"/>
    </row>
    <row r="663" spans="1:26" ht="15.75" customHeight="1">
      <c r="A663" s="73"/>
      <c r="B663" s="73"/>
      <c r="C663" s="73"/>
      <c r="D663" s="73"/>
      <c r="E663" s="73"/>
      <c r="F663" s="73"/>
      <c r="G663" s="591"/>
      <c r="H663" s="1412"/>
      <c r="I663" s="73"/>
      <c r="J663" s="73"/>
      <c r="K663" s="74"/>
      <c r="L663" s="74"/>
      <c r="M663" s="989"/>
      <c r="N663" s="74"/>
      <c r="O663" s="74"/>
      <c r="P663" s="74"/>
      <c r="Q663" s="74"/>
      <c r="R663" s="74"/>
      <c r="S663" s="1264"/>
      <c r="T663" s="1264"/>
      <c r="U663" s="1264"/>
      <c r="V663" s="1264"/>
      <c r="W663" s="1264"/>
      <c r="X663" s="73"/>
      <c r="Y663" s="73"/>
      <c r="Z663" s="73"/>
    </row>
    <row r="664" spans="1:26" ht="15.75" customHeight="1">
      <c r="A664" s="73"/>
      <c r="B664" s="73"/>
      <c r="C664" s="73"/>
      <c r="D664" s="73"/>
      <c r="E664" s="73"/>
      <c r="F664" s="73"/>
      <c r="G664" s="591"/>
      <c r="H664" s="1412"/>
      <c r="I664" s="73"/>
      <c r="J664" s="73"/>
      <c r="K664" s="74"/>
      <c r="L664" s="74"/>
      <c r="M664" s="989"/>
      <c r="N664" s="74"/>
      <c r="O664" s="74"/>
      <c r="P664" s="74"/>
      <c r="Q664" s="74"/>
      <c r="R664" s="74"/>
      <c r="S664" s="1264"/>
      <c r="T664" s="1264"/>
      <c r="U664" s="1264"/>
      <c r="V664" s="1264"/>
      <c r="W664" s="1264"/>
      <c r="X664" s="73"/>
      <c r="Y664" s="73"/>
      <c r="Z664" s="73"/>
    </row>
    <row r="665" spans="1:26" ht="15.75" customHeight="1">
      <c r="A665" s="73"/>
      <c r="B665" s="73"/>
      <c r="C665" s="73"/>
      <c r="D665" s="73"/>
      <c r="E665" s="73"/>
      <c r="F665" s="73"/>
      <c r="G665" s="591"/>
      <c r="H665" s="1412"/>
      <c r="I665" s="73"/>
      <c r="J665" s="73"/>
      <c r="K665" s="74"/>
      <c r="L665" s="74"/>
      <c r="M665" s="989"/>
      <c r="N665" s="74"/>
      <c r="O665" s="74"/>
      <c r="P665" s="74"/>
      <c r="Q665" s="74"/>
      <c r="R665" s="74"/>
      <c r="S665" s="1264"/>
      <c r="T665" s="1264"/>
      <c r="U665" s="1264"/>
      <c r="V665" s="1264"/>
      <c r="W665" s="1264"/>
      <c r="X665" s="73"/>
      <c r="Y665" s="73"/>
      <c r="Z665" s="73"/>
    </row>
    <row r="666" spans="1:26" ht="15.75" customHeight="1">
      <c r="A666" s="73"/>
      <c r="B666" s="73"/>
      <c r="C666" s="73"/>
      <c r="D666" s="73"/>
      <c r="E666" s="73"/>
      <c r="F666" s="73"/>
      <c r="G666" s="591"/>
      <c r="H666" s="1412"/>
      <c r="I666" s="73"/>
      <c r="J666" s="73"/>
      <c r="K666" s="74"/>
      <c r="L666" s="74"/>
      <c r="M666" s="989"/>
      <c r="N666" s="74"/>
      <c r="O666" s="74"/>
      <c r="P666" s="74"/>
      <c r="Q666" s="74"/>
      <c r="R666" s="74"/>
      <c r="S666" s="1264"/>
      <c r="T666" s="1264"/>
      <c r="U666" s="1264"/>
      <c r="V666" s="1264"/>
      <c r="W666" s="1264"/>
      <c r="X666" s="73"/>
      <c r="Y666" s="73"/>
      <c r="Z666" s="73"/>
    </row>
    <row r="667" spans="1:26" ht="15.75" customHeight="1">
      <c r="A667" s="73"/>
      <c r="B667" s="73"/>
      <c r="C667" s="73"/>
      <c r="D667" s="73"/>
      <c r="E667" s="73"/>
      <c r="F667" s="73"/>
      <c r="G667" s="591"/>
      <c r="H667" s="1412"/>
      <c r="I667" s="73"/>
      <c r="J667" s="73"/>
      <c r="K667" s="74"/>
      <c r="L667" s="74"/>
      <c r="M667" s="989"/>
      <c r="N667" s="74"/>
      <c r="O667" s="74"/>
      <c r="P667" s="74"/>
      <c r="Q667" s="74"/>
      <c r="R667" s="74"/>
      <c r="S667" s="1264"/>
      <c r="T667" s="1264"/>
      <c r="U667" s="1264"/>
      <c r="V667" s="1264"/>
      <c r="W667" s="1264"/>
      <c r="X667" s="73"/>
      <c r="Y667" s="73"/>
      <c r="Z667" s="73"/>
    </row>
    <row r="668" spans="1:26" ht="15.75" customHeight="1">
      <c r="A668" s="73"/>
      <c r="B668" s="73"/>
      <c r="C668" s="73"/>
      <c r="D668" s="73"/>
      <c r="E668" s="73"/>
      <c r="F668" s="73"/>
      <c r="G668" s="591"/>
      <c r="H668" s="1412"/>
      <c r="I668" s="73"/>
      <c r="J668" s="73"/>
      <c r="K668" s="74"/>
      <c r="L668" s="74"/>
      <c r="M668" s="989"/>
      <c r="N668" s="74"/>
      <c r="O668" s="74"/>
      <c r="P668" s="74"/>
      <c r="Q668" s="74"/>
      <c r="R668" s="74"/>
      <c r="S668" s="1264"/>
      <c r="T668" s="1264"/>
      <c r="U668" s="1264"/>
      <c r="V668" s="1264"/>
      <c r="W668" s="1264"/>
      <c r="X668" s="73"/>
      <c r="Y668" s="73"/>
      <c r="Z668" s="73"/>
    </row>
    <row r="669" spans="1:26" ht="15.75" customHeight="1">
      <c r="A669" s="73"/>
      <c r="B669" s="73"/>
      <c r="C669" s="73"/>
      <c r="D669" s="73"/>
      <c r="E669" s="73"/>
      <c r="F669" s="73"/>
      <c r="G669" s="591"/>
      <c r="H669" s="1412"/>
      <c r="I669" s="73"/>
      <c r="J669" s="73"/>
      <c r="K669" s="74"/>
      <c r="L669" s="74"/>
      <c r="M669" s="989"/>
      <c r="N669" s="74"/>
      <c r="O669" s="74"/>
      <c r="P669" s="74"/>
      <c r="Q669" s="74"/>
      <c r="R669" s="74"/>
      <c r="S669" s="1264"/>
      <c r="T669" s="1264"/>
      <c r="U669" s="1264"/>
      <c r="V669" s="1264"/>
      <c r="W669" s="1264"/>
      <c r="X669" s="73"/>
      <c r="Y669" s="73"/>
      <c r="Z669" s="73"/>
    </row>
    <row r="670" spans="1:26" ht="15.75" customHeight="1">
      <c r="A670" s="73"/>
      <c r="B670" s="73"/>
      <c r="C670" s="73"/>
      <c r="D670" s="73"/>
      <c r="E670" s="73"/>
      <c r="F670" s="73"/>
      <c r="G670" s="591"/>
      <c r="H670" s="1412"/>
      <c r="I670" s="73"/>
      <c r="J670" s="73"/>
      <c r="K670" s="74"/>
      <c r="L670" s="74"/>
      <c r="M670" s="989"/>
      <c r="N670" s="74"/>
      <c r="O670" s="74"/>
      <c r="P670" s="74"/>
      <c r="Q670" s="74"/>
      <c r="R670" s="74"/>
      <c r="S670" s="1264"/>
      <c r="T670" s="1264"/>
      <c r="U670" s="1264"/>
      <c r="V670" s="1264"/>
      <c r="W670" s="1264"/>
      <c r="X670" s="73"/>
      <c r="Y670" s="73"/>
      <c r="Z670" s="73"/>
    </row>
    <row r="671" spans="1:26" ht="15.75" customHeight="1">
      <c r="A671" s="73"/>
      <c r="B671" s="73"/>
      <c r="C671" s="73"/>
      <c r="D671" s="73"/>
      <c r="E671" s="73"/>
      <c r="F671" s="73"/>
      <c r="G671" s="591"/>
      <c r="H671" s="1412"/>
      <c r="I671" s="73"/>
      <c r="J671" s="73"/>
      <c r="K671" s="74"/>
      <c r="L671" s="74"/>
      <c r="M671" s="989"/>
      <c r="N671" s="74"/>
      <c r="O671" s="74"/>
      <c r="P671" s="74"/>
      <c r="Q671" s="74"/>
      <c r="R671" s="74"/>
      <c r="S671" s="1264"/>
      <c r="T671" s="1264"/>
      <c r="U671" s="1264"/>
      <c r="V671" s="1264"/>
      <c r="W671" s="1264"/>
      <c r="X671" s="73"/>
      <c r="Y671" s="73"/>
      <c r="Z671" s="73"/>
    </row>
    <row r="672" spans="1:26" ht="15.75" customHeight="1">
      <c r="A672" s="73"/>
      <c r="B672" s="73"/>
      <c r="C672" s="73"/>
      <c r="D672" s="73"/>
      <c r="E672" s="73"/>
      <c r="F672" s="73"/>
      <c r="G672" s="591"/>
      <c r="H672" s="1412"/>
      <c r="I672" s="73"/>
      <c r="J672" s="73"/>
      <c r="K672" s="74"/>
      <c r="L672" s="74"/>
      <c r="M672" s="989"/>
      <c r="N672" s="74"/>
      <c r="O672" s="74"/>
      <c r="P672" s="74"/>
      <c r="Q672" s="74"/>
      <c r="R672" s="74"/>
      <c r="S672" s="1264"/>
      <c r="T672" s="1264"/>
      <c r="U672" s="1264"/>
      <c r="V672" s="1264"/>
      <c r="W672" s="1264"/>
      <c r="X672" s="73"/>
      <c r="Y672" s="73"/>
      <c r="Z672" s="73"/>
    </row>
    <row r="673" spans="1:26" ht="15.75" customHeight="1">
      <c r="A673" s="73"/>
      <c r="B673" s="73"/>
      <c r="C673" s="73"/>
      <c r="D673" s="73"/>
      <c r="E673" s="73"/>
      <c r="F673" s="73"/>
      <c r="G673" s="591"/>
      <c r="H673" s="1412"/>
      <c r="I673" s="73"/>
      <c r="J673" s="73"/>
      <c r="K673" s="74"/>
      <c r="L673" s="74"/>
      <c r="M673" s="989"/>
      <c r="N673" s="74"/>
      <c r="O673" s="74"/>
      <c r="P673" s="74"/>
      <c r="Q673" s="74"/>
      <c r="R673" s="74"/>
      <c r="S673" s="1264"/>
      <c r="T673" s="1264"/>
      <c r="U673" s="1264"/>
      <c r="V673" s="1264"/>
      <c r="W673" s="1264"/>
      <c r="X673" s="73"/>
      <c r="Y673" s="73"/>
      <c r="Z673" s="73"/>
    </row>
    <row r="674" spans="1:26" ht="15.75" customHeight="1">
      <c r="A674" s="73"/>
      <c r="B674" s="73"/>
      <c r="C674" s="73"/>
      <c r="D674" s="73"/>
      <c r="E674" s="73"/>
      <c r="F674" s="73"/>
      <c r="G674" s="591"/>
      <c r="H674" s="1412"/>
      <c r="I674" s="73"/>
      <c r="J674" s="73"/>
      <c r="K674" s="74"/>
      <c r="L674" s="74"/>
      <c r="M674" s="989"/>
      <c r="N674" s="74"/>
      <c r="O674" s="74"/>
      <c r="P674" s="74"/>
      <c r="Q674" s="74"/>
      <c r="R674" s="74"/>
      <c r="S674" s="1264"/>
      <c r="T674" s="1264"/>
      <c r="U674" s="1264"/>
      <c r="V674" s="1264"/>
      <c r="W674" s="1264"/>
      <c r="X674" s="73"/>
      <c r="Y674" s="73"/>
      <c r="Z674" s="73"/>
    </row>
    <row r="675" spans="1:26" ht="15.75" customHeight="1">
      <c r="A675" s="73"/>
      <c r="B675" s="73"/>
      <c r="C675" s="73"/>
      <c r="D675" s="73"/>
      <c r="E675" s="73"/>
      <c r="F675" s="73"/>
      <c r="G675" s="591"/>
      <c r="H675" s="1412"/>
      <c r="I675" s="73"/>
      <c r="J675" s="73"/>
      <c r="K675" s="74"/>
      <c r="L675" s="74"/>
      <c r="M675" s="989"/>
      <c r="N675" s="74"/>
      <c r="O675" s="74"/>
      <c r="P675" s="74"/>
      <c r="Q675" s="74"/>
      <c r="R675" s="74"/>
      <c r="S675" s="1264"/>
      <c r="T675" s="1264"/>
      <c r="U675" s="1264"/>
      <c r="V675" s="1264"/>
      <c r="W675" s="1264"/>
      <c r="X675" s="73"/>
      <c r="Y675" s="73"/>
      <c r="Z675" s="73"/>
    </row>
    <row r="676" spans="1:26" ht="15.75" customHeight="1">
      <c r="A676" s="73"/>
      <c r="B676" s="73"/>
      <c r="C676" s="73"/>
      <c r="D676" s="73"/>
      <c r="E676" s="73"/>
      <c r="F676" s="73"/>
      <c r="G676" s="591"/>
      <c r="H676" s="1412"/>
      <c r="I676" s="73"/>
      <c r="J676" s="73"/>
      <c r="K676" s="74"/>
      <c r="L676" s="74"/>
      <c r="M676" s="989"/>
      <c r="N676" s="74"/>
      <c r="O676" s="74"/>
      <c r="P676" s="74"/>
      <c r="Q676" s="74"/>
      <c r="R676" s="74"/>
      <c r="S676" s="1264"/>
      <c r="T676" s="1264"/>
      <c r="U676" s="1264"/>
      <c r="V676" s="1264"/>
      <c r="W676" s="1264"/>
      <c r="X676" s="73"/>
      <c r="Y676" s="73"/>
      <c r="Z676" s="73"/>
    </row>
    <row r="677" spans="1:26" ht="15.75" customHeight="1">
      <c r="A677" s="73"/>
      <c r="B677" s="73"/>
      <c r="C677" s="73"/>
      <c r="D677" s="73"/>
      <c r="E677" s="73"/>
      <c r="F677" s="73"/>
      <c r="G677" s="591"/>
      <c r="H677" s="1412"/>
      <c r="I677" s="73"/>
      <c r="J677" s="73"/>
      <c r="K677" s="74"/>
      <c r="L677" s="74"/>
      <c r="M677" s="989"/>
      <c r="N677" s="74"/>
      <c r="O677" s="74"/>
      <c r="P677" s="74"/>
      <c r="Q677" s="74"/>
      <c r="R677" s="74"/>
      <c r="S677" s="1264"/>
      <c r="T677" s="1264"/>
      <c r="U677" s="1264"/>
      <c r="V677" s="1264"/>
      <c r="W677" s="1264"/>
      <c r="X677" s="73"/>
      <c r="Y677" s="73"/>
      <c r="Z677" s="73"/>
    </row>
    <row r="678" spans="1:26" ht="15.75" customHeight="1">
      <c r="A678" s="73"/>
      <c r="B678" s="73"/>
      <c r="C678" s="73"/>
      <c r="D678" s="73"/>
      <c r="E678" s="73"/>
      <c r="F678" s="73"/>
      <c r="G678" s="591"/>
      <c r="H678" s="1412"/>
      <c r="I678" s="73"/>
      <c r="J678" s="73"/>
      <c r="K678" s="74"/>
      <c r="L678" s="74"/>
      <c r="M678" s="989"/>
      <c r="N678" s="74"/>
      <c r="O678" s="74"/>
      <c r="P678" s="74"/>
      <c r="Q678" s="74"/>
      <c r="R678" s="74"/>
      <c r="S678" s="1264"/>
      <c r="T678" s="1264"/>
      <c r="U678" s="1264"/>
      <c r="V678" s="1264"/>
      <c r="W678" s="1264"/>
      <c r="X678" s="73"/>
      <c r="Y678" s="73"/>
      <c r="Z678" s="73"/>
    </row>
    <row r="679" spans="1:26" ht="15.75" customHeight="1">
      <c r="A679" s="73"/>
      <c r="B679" s="73"/>
      <c r="C679" s="73"/>
      <c r="D679" s="73"/>
      <c r="E679" s="73"/>
      <c r="F679" s="73"/>
      <c r="G679" s="591"/>
      <c r="H679" s="1412"/>
      <c r="I679" s="73"/>
      <c r="J679" s="73"/>
      <c r="K679" s="74"/>
      <c r="L679" s="74"/>
      <c r="M679" s="989"/>
      <c r="N679" s="74"/>
      <c r="O679" s="74"/>
      <c r="P679" s="74"/>
      <c r="Q679" s="74"/>
      <c r="R679" s="74"/>
      <c r="S679" s="1264"/>
      <c r="T679" s="1264"/>
      <c r="U679" s="1264"/>
      <c r="V679" s="1264"/>
      <c r="W679" s="1264"/>
      <c r="X679" s="73"/>
      <c r="Y679" s="73"/>
      <c r="Z679" s="73"/>
    </row>
    <row r="680" spans="1:26" ht="15.75" customHeight="1">
      <c r="A680" s="73"/>
      <c r="B680" s="73"/>
      <c r="C680" s="73"/>
      <c r="D680" s="73"/>
      <c r="E680" s="73"/>
      <c r="F680" s="73"/>
      <c r="G680" s="591"/>
      <c r="H680" s="1412"/>
      <c r="I680" s="73"/>
      <c r="J680" s="73"/>
      <c r="K680" s="74"/>
      <c r="L680" s="74"/>
      <c r="M680" s="989"/>
      <c r="N680" s="74"/>
      <c r="O680" s="74"/>
      <c r="P680" s="74"/>
      <c r="Q680" s="74"/>
      <c r="R680" s="74"/>
      <c r="S680" s="1264"/>
      <c r="T680" s="1264"/>
      <c r="U680" s="1264"/>
      <c r="V680" s="1264"/>
      <c r="W680" s="1264"/>
      <c r="X680" s="73"/>
      <c r="Y680" s="73"/>
      <c r="Z680" s="73"/>
    </row>
    <row r="681" spans="1:26" ht="15.75" customHeight="1">
      <c r="A681" s="73"/>
      <c r="B681" s="73"/>
      <c r="C681" s="73"/>
      <c r="D681" s="73"/>
      <c r="E681" s="73"/>
      <c r="F681" s="73"/>
      <c r="G681" s="591"/>
      <c r="H681" s="1412"/>
      <c r="I681" s="73"/>
      <c r="J681" s="73"/>
      <c r="K681" s="74"/>
      <c r="L681" s="74"/>
      <c r="M681" s="989"/>
      <c r="N681" s="74"/>
      <c r="O681" s="74"/>
      <c r="P681" s="74"/>
      <c r="Q681" s="74"/>
      <c r="R681" s="74"/>
      <c r="S681" s="1264"/>
      <c r="T681" s="1264"/>
      <c r="U681" s="1264"/>
      <c r="V681" s="1264"/>
      <c r="W681" s="1264"/>
      <c r="X681" s="73"/>
      <c r="Y681" s="73"/>
      <c r="Z681" s="73"/>
    </row>
    <row r="682" spans="1:26" ht="15.75" customHeight="1">
      <c r="A682" s="73"/>
      <c r="B682" s="73"/>
      <c r="C682" s="73"/>
      <c r="D682" s="73"/>
      <c r="E682" s="73"/>
      <c r="F682" s="73"/>
      <c r="G682" s="591"/>
      <c r="H682" s="1412"/>
      <c r="I682" s="73"/>
      <c r="J682" s="73"/>
      <c r="K682" s="74"/>
      <c r="L682" s="74"/>
      <c r="M682" s="989"/>
      <c r="N682" s="74"/>
      <c r="O682" s="74"/>
      <c r="P682" s="74"/>
      <c r="Q682" s="74"/>
      <c r="R682" s="74"/>
      <c r="S682" s="1264"/>
      <c r="T682" s="1264"/>
      <c r="U682" s="1264"/>
      <c r="V682" s="1264"/>
      <c r="W682" s="1264"/>
      <c r="X682" s="73"/>
      <c r="Y682" s="73"/>
      <c r="Z682" s="73"/>
    </row>
    <row r="683" spans="1:26" ht="15.75" customHeight="1">
      <c r="A683" s="73"/>
      <c r="B683" s="73"/>
      <c r="C683" s="73"/>
      <c r="D683" s="73"/>
      <c r="E683" s="73"/>
      <c r="F683" s="73"/>
      <c r="G683" s="591"/>
      <c r="H683" s="1412"/>
      <c r="I683" s="73"/>
      <c r="J683" s="73"/>
      <c r="K683" s="74"/>
      <c r="L683" s="74"/>
      <c r="M683" s="989"/>
      <c r="N683" s="74"/>
      <c r="O683" s="74"/>
      <c r="P683" s="74"/>
      <c r="Q683" s="74"/>
      <c r="R683" s="74"/>
      <c r="S683" s="1264"/>
      <c r="T683" s="1264"/>
      <c r="U683" s="1264"/>
      <c r="V683" s="1264"/>
      <c r="W683" s="1264"/>
      <c r="X683" s="73"/>
      <c r="Y683" s="73"/>
      <c r="Z683" s="73"/>
    </row>
    <row r="684" spans="1:26" ht="15.75" customHeight="1">
      <c r="A684" s="73"/>
      <c r="B684" s="73"/>
      <c r="C684" s="73"/>
      <c r="D684" s="73"/>
      <c r="E684" s="73"/>
      <c r="F684" s="73"/>
      <c r="G684" s="591"/>
      <c r="H684" s="1412"/>
      <c r="I684" s="73"/>
      <c r="J684" s="73"/>
      <c r="K684" s="74"/>
      <c r="L684" s="74"/>
      <c r="M684" s="989"/>
      <c r="N684" s="74"/>
      <c r="O684" s="74"/>
      <c r="P684" s="74"/>
      <c r="Q684" s="74"/>
      <c r="R684" s="74"/>
      <c r="S684" s="1264"/>
      <c r="T684" s="1264"/>
      <c r="U684" s="1264"/>
      <c r="V684" s="1264"/>
      <c r="W684" s="1264"/>
      <c r="X684" s="73"/>
      <c r="Y684" s="73"/>
      <c r="Z684" s="73"/>
    </row>
    <row r="685" spans="1:26" ht="15.75" customHeight="1">
      <c r="A685" s="73"/>
      <c r="B685" s="73"/>
      <c r="C685" s="73"/>
      <c r="D685" s="73"/>
      <c r="E685" s="73"/>
      <c r="F685" s="73"/>
      <c r="G685" s="591"/>
      <c r="H685" s="1412"/>
      <c r="I685" s="73"/>
      <c r="J685" s="73"/>
      <c r="K685" s="74"/>
      <c r="L685" s="74"/>
      <c r="M685" s="989"/>
      <c r="N685" s="74"/>
      <c r="O685" s="74"/>
      <c r="P685" s="74"/>
      <c r="Q685" s="74"/>
      <c r="R685" s="74"/>
      <c r="S685" s="1264"/>
      <c r="T685" s="1264"/>
      <c r="U685" s="1264"/>
      <c r="V685" s="1264"/>
      <c r="W685" s="1264"/>
      <c r="X685" s="73"/>
      <c r="Y685" s="73"/>
      <c r="Z685" s="73"/>
    </row>
    <row r="686" spans="1:26" ht="15.75" customHeight="1">
      <c r="A686" s="73"/>
      <c r="B686" s="73"/>
      <c r="C686" s="73"/>
      <c r="D686" s="73"/>
      <c r="E686" s="73"/>
      <c r="F686" s="73"/>
      <c r="G686" s="591"/>
      <c r="H686" s="1412"/>
      <c r="I686" s="73"/>
      <c r="J686" s="73"/>
      <c r="K686" s="74"/>
      <c r="L686" s="74"/>
      <c r="M686" s="989"/>
      <c r="N686" s="74"/>
      <c r="O686" s="74"/>
      <c r="P686" s="74"/>
      <c r="Q686" s="74"/>
      <c r="R686" s="74"/>
      <c r="S686" s="1264"/>
      <c r="T686" s="1264"/>
      <c r="U686" s="1264"/>
      <c r="V686" s="1264"/>
      <c r="W686" s="1264"/>
      <c r="X686" s="73"/>
      <c r="Y686" s="73"/>
      <c r="Z686" s="73"/>
    </row>
    <row r="687" spans="1:26" ht="15.75" customHeight="1">
      <c r="A687" s="73"/>
      <c r="B687" s="73"/>
      <c r="C687" s="73"/>
      <c r="D687" s="73"/>
      <c r="E687" s="73"/>
      <c r="F687" s="73"/>
      <c r="G687" s="591"/>
      <c r="H687" s="1412"/>
      <c r="I687" s="73"/>
      <c r="J687" s="73"/>
      <c r="K687" s="74"/>
      <c r="L687" s="74"/>
      <c r="M687" s="989"/>
      <c r="N687" s="74"/>
      <c r="O687" s="74"/>
      <c r="P687" s="74"/>
      <c r="Q687" s="74"/>
      <c r="R687" s="74"/>
      <c r="S687" s="1264"/>
      <c r="T687" s="1264"/>
      <c r="U687" s="1264"/>
      <c r="V687" s="1264"/>
      <c r="W687" s="1264"/>
      <c r="X687" s="73"/>
      <c r="Y687" s="73"/>
      <c r="Z687" s="73"/>
    </row>
    <row r="688" spans="1:26" ht="15.75" customHeight="1">
      <c r="A688" s="73"/>
      <c r="B688" s="73"/>
      <c r="C688" s="73"/>
      <c r="D688" s="73"/>
      <c r="E688" s="73"/>
      <c r="F688" s="73"/>
      <c r="G688" s="591"/>
      <c r="H688" s="1412"/>
      <c r="I688" s="73"/>
      <c r="J688" s="73"/>
      <c r="K688" s="74"/>
      <c r="L688" s="74"/>
      <c r="M688" s="989"/>
      <c r="N688" s="74"/>
      <c r="O688" s="74"/>
      <c r="P688" s="74"/>
      <c r="Q688" s="74"/>
      <c r="R688" s="74"/>
      <c r="S688" s="1264"/>
      <c r="T688" s="1264"/>
      <c r="U688" s="1264"/>
      <c r="V688" s="1264"/>
      <c r="W688" s="1264"/>
      <c r="X688" s="73"/>
      <c r="Y688" s="73"/>
      <c r="Z688" s="73"/>
    </row>
    <row r="689" spans="1:26" ht="15.75" customHeight="1">
      <c r="A689" s="73"/>
      <c r="B689" s="73"/>
      <c r="C689" s="73"/>
      <c r="D689" s="73"/>
      <c r="E689" s="73"/>
      <c r="F689" s="73"/>
      <c r="G689" s="591"/>
      <c r="H689" s="1412"/>
      <c r="I689" s="73"/>
      <c r="J689" s="73"/>
      <c r="K689" s="74"/>
      <c r="L689" s="74"/>
      <c r="M689" s="989"/>
      <c r="N689" s="74"/>
      <c r="O689" s="74"/>
      <c r="P689" s="74"/>
      <c r="Q689" s="74"/>
      <c r="R689" s="74"/>
      <c r="S689" s="1264"/>
      <c r="T689" s="1264"/>
      <c r="U689" s="1264"/>
      <c r="V689" s="1264"/>
      <c r="W689" s="1264"/>
      <c r="X689" s="73"/>
      <c r="Y689" s="73"/>
      <c r="Z689" s="73"/>
    </row>
    <row r="690" spans="1:26" ht="15.75" customHeight="1">
      <c r="A690" s="73"/>
      <c r="B690" s="73"/>
      <c r="C690" s="73"/>
      <c r="D690" s="73"/>
      <c r="E690" s="73"/>
      <c r="F690" s="73"/>
      <c r="G690" s="591"/>
      <c r="H690" s="1412"/>
      <c r="I690" s="73"/>
      <c r="J690" s="73"/>
      <c r="K690" s="74"/>
      <c r="L690" s="74"/>
      <c r="M690" s="989"/>
      <c r="N690" s="74"/>
      <c r="O690" s="74"/>
      <c r="P690" s="74"/>
      <c r="Q690" s="74"/>
      <c r="R690" s="74"/>
      <c r="S690" s="1264"/>
      <c r="T690" s="1264"/>
      <c r="U690" s="1264"/>
      <c r="V690" s="1264"/>
      <c r="W690" s="1264"/>
      <c r="X690" s="73"/>
      <c r="Y690" s="73"/>
      <c r="Z690" s="73"/>
    </row>
    <row r="691" spans="1:26" ht="15.75" customHeight="1">
      <c r="A691" s="73"/>
      <c r="B691" s="73"/>
      <c r="C691" s="73"/>
      <c r="D691" s="73"/>
      <c r="E691" s="73"/>
      <c r="F691" s="73"/>
      <c r="G691" s="591"/>
      <c r="H691" s="1412"/>
      <c r="I691" s="73"/>
      <c r="J691" s="73"/>
      <c r="K691" s="74"/>
      <c r="L691" s="74"/>
      <c r="M691" s="989"/>
      <c r="N691" s="74"/>
      <c r="O691" s="74"/>
      <c r="P691" s="74"/>
      <c r="Q691" s="74"/>
      <c r="R691" s="74"/>
      <c r="S691" s="1264"/>
      <c r="T691" s="1264"/>
      <c r="U691" s="1264"/>
      <c r="V691" s="1264"/>
      <c r="W691" s="1264"/>
      <c r="X691" s="73"/>
      <c r="Y691" s="73"/>
      <c r="Z691" s="73"/>
    </row>
    <row r="692" spans="1:26" ht="15.75" customHeight="1">
      <c r="A692" s="73"/>
      <c r="B692" s="73"/>
      <c r="C692" s="73"/>
      <c r="D692" s="73"/>
      <c r="E692" s="73"/>
      <c r="F692" s="73"/>
      <c r="G692" s="591"/>
      <c r="H692" s="1412"/>
      <c r="I692" s="73"/>
      <c r="J692" s="73"/>
      <c r="K692" s="74"/>
      <c r="L692" s="74"/>
      <c r="M692" s="989"/>
      <c r="N692" s="74"/>
      <c r="O692" s="74"/>
      <c r="P692" s="74"/>
      <c r="Q692" s="74"/>
      <c r="R692" s="74"/>
      <c r="S692" s="1264"/>
      <c r="T692" s="1264"/>
      <c r="U692" s="1264"/>
      <c r="V692" s="1264"/>
      <c r="W692" s="1264"/>
      <c r="X692" s="73"/>
      <c r="Y692" s="73"/>
      <c r="Z692" s="73"/>
    </row>
    <row r="693" spans="1:26" ht="15.75" customHeight="1">
      <c r="A693" s="73"/>
      <c r="B693" s="73"/>
      <c r="C693" s="73"/>
      <c r="D693" s="73"/>
      <c r="E693" s="73"/>
      <c r="F693" s="73"/>
      <c r="G693" s="591"/>
      <c r="H693" s="1412"/>
      <c r="I693" s="73"/>
      <c r="J693" s="73"/>
      <c r="K693" s="74"/>
      <c r="L693" s="74"/>
      <c r="M693" s="989"/>
      <c r="N693" s="74"/>
      <c r="O693" s="74"/>
      <c r="P693" s="74"/>
      <c r="Q693" s="74"/>
      <c r="R693" s="74"/>
      <c r="S693" s="1264"/>
      <c r="T693" s="1264"/>
      <c r="U693" s="1264"/>
      <c r="V693" s="1264"/>
      <c r="W693" s="1264"/>
      <c r="X693" s="73"/>
      <c r="Y693" s="73"/>
      <c r="Z693" s="73"/>
    </row>
    <row r="694" spans="1:26" ht="15.75" customHeight="1">
      <c r="A694" s="73"/>
      <c r="B694" s="73"/>
      <c r="C694" s="73"/>
      <c r="D694" s="73"/>
      <c r="E694" s="73"/>
      <c r="F694" s="73"/>
      <c r="G694" s="591"/>
      <c r="H694" s="1412"/>
      <c r="I694" s="73"/>
      <c r="J694" s="73"/>
      <c r="K694" s="74"/>
      <c r="L694" s="74"/>
      <c r="M694" s="989"/>
      <c r="N694" s="74"/>
      <c r="O694" s="74"/>
      <c r="P694" s="74"/>
      <c r="Q694" s="74"/>
      <c r="R694" s="74"/>
      <c r="S694" s="1264"/>
      <c r="T694" s="1264"/>
      <c r="U694" s="1264"/>
      <c r="V694" s="1264"/>
      <c r="W694" s="1264"/>
      <c r="X694" s="73"/>
      <c r="Y694" s="73"/>
      <c r="Z694" s="73"/>
    </row>
    <row r="695" spans="1:26" ht="15.75" customHeight="1">
      <c r="A695" s="73"/>
      <c r="B695" s="73"/>
      <c r="C695" s="73"/>
      <c r="D695" s="73"/>
      <c r="E695" s="73"/>
      <c r="F695" s="73"/>
      <c r="G695" s="591"/>
      <c r="H695" s="1412"/>
      <c r="I695" s="73"/>
      <c r="J695" s="73"/>
      <c r="K695" s="74"/>
      <c r="L695" s="74"/>
      <c r="M695" s="989"/>
      <c r="N695" s="74"/>
      <c r="O695" s="74"/>
      <c r="P695" s="74"/>
      <c r="Q695" s="74"/>
      <c r="R695" s="74"/>
      <c r="S695" s="1264"/>
      <c r="T695" s="1264"/>
      <c r="U695" s="1264"/>
      <c r="V695" s="1264"/>
      <c r="W695" s="1264"/>
      <c r="X695" s="73"/>
      <c r="Y695" s="73"/>
      <c r="Z695" s="73"/>
    </row>
    <row r="696" spans="1:26" ht="15.75" customHeight="1">
      <c r="A696" s="73"/>
      <c r="B696" s="73"/>
      <c r="C696" s="73"/>
      <c r="D696" s="73"/>
      <c r="E696" s="73"/>
      <c r="F696" s="73"/>
      <c r="G696" s="591"/>
      <c r="H696" s="1412"/>
      <c r="I696" s="73"/>
      <c r="J696" s="73"/>
      <c r="K696" s="74"/>
      <c r="L696" s="74"/>
      <c r="M696" s="989"/>
      <c r="N696" s="74"/>
      <c r="O696" s="74"/>
      <c r="P696" s="74"/>
      <c r="Q696" s="74"/>
      <c r="R696" s="74"/>
      <c r="S696" s="1264"/>
      <c r="T696" s="1264"/>
      <c r="U696" s="1264"/>
      <c r="V696" s="1264"/>
      <c r="W696" s="1264"/>
      <c r="X696" s="73"/>
      <c r="Y696" s="73"/>
      <c r="Z696" s="73"/>
    </row>
    <row r="697" spans="1:26" ht="15.75" customHeight="1">
      <c r="A697" s="73"/>
      <c r="B697" s="73"/>
      <c r="C697" s="73"/>
      <c r="D697" s="73"/>
      <c r="E697" s="73"/>
      <c r="F697" s="73"/>
      <c r="G697" s="591"/>
      <c r="H697" s="1412"/>
      <c r="I697" s="73"/>
      <c r="J697" s="73"/>
      <c r="K697" s="74"/>
      <c r="L697" s="74"/>
      <c r="M697" s="989"/>
      <c r="N697" s="74"/>
      <c r="O697" s="74"/>
      <c r="P697" s="74"/>
      <c r="Q697" s="74"/>
      <c r="R697" s="74"/>
      <c r="S697" s="1264"/>
      <c r="T697" s="1264"/>
      <c r="U697" s="1264"/>
      <c r="V697" s="1264"/>
      <c r="W697" s="1264"/>
      <c r="X697" s="73"/>
      <c r="Y697" s="73"/>
      <c r="Z697" s="73"/>
    </row>
    <row r="698" spans="1:26" ht="15.75" customHeight="1">
      <c r="A698" s="73"/>
      <c r="B698" s="73"/>
      <c r="C698" s="73"/>
      <c r="D698" s="73"/>
      <c r="E698" s="73"/>
      <c r="F698" s="73"/>
      <c r="G698" s="591"/>
      <c r="H698" s="1412"/>
      <c r="I698" s="73"/>
      <c r="J698" s="73"/>
      <c r="K698" s="74"/>
      <c r="L698" s="74"/>
      <c r="M698" s="989"/>
      <c r="N698" s="74"/>
      <c r="O698" s="74"/>
      <c r="P698" s="74"/>
      <c r="Q698" s="74"/>
      <c r="R698" s="74"/>
      <c r="S698" s="1264"/>
      <c r="T698" s="1264"/>
      <c r="U698" s="1264"/>
      <c r="V698" s="1264"/>
      <c r="W698" s="1264"/>
      <c r="X698" s="73"/>
      <c r="Y698" s="73"/>
      <c r="Z698" s="73"/>
    </row>
    <row r="699" spans="1:26" ht="15.75" customHeight="1">
      <c r="A699" s="73"/>
      <c r="B699" s="73"/>
      <c r="C699" s="73"/>
      <c r="D699" s="73"/>
      <c r="E699" s="73"/>
      <c r="F699" s="73"/>
      <c r="G699" s="591"/>
      <c r="H699" s="1412"/>
      <c r="I699" s="73"/>
      <c r="J699" s="73"/>
      <c r="K699" s="74"/>
      <c r="L699" s="74"/>
      <c r="M699" s="989"/>
      <c r="N699" s="74"/>
      <c r="O699" s="74"/>
      <c r="P699" s="74"/>
      <c r="Q699" s="74"/>
      <c r="R699" s="74"/>
      <c r="S699" s="1264"/>
      <c r="T699" s="1264"/>
      <c r="U699" s="1264"/>
      <c r="V699" s="1264"/>
      <c r="W699" s="1264"/>
      <c r="X699" s="73"/>
      <c r="Y699" s="73"/>
      <c r="Z699" s="73"/>
    </row>
    <row r="700" spans="1:26" ht="15.75" customHeight="1">
      <c r="A700" s="73"/>
      <c r="B700" s="73"/>
      <c r="C700" s="73"/>
      <c r="D700" s="73"/>
      <c r="E700" s="73"/>
      <c r="F700" s="73"/>
      <c r="G700" s="591"/>
      <c r="H700" s="1412"/>
      <c r="I700" s="73"/>
      <c r="J700" s="73"/>
      <c r="K700" s="74"/>
      <c r="L700" s="74"/>
      <c r="M700" s="989"/>
      <c r="N700" s="74"/>
      <c r="O700" s="74"/>
      <c r="P700" s="74"/>
      <c r="Q700" s="74"/>
      <c r="R700" s="74"/>
      <c r="S700" s="1264"/>
      <c r="T700" s="1264"/>
      <c r="U700" s="1264"/>
      <c r="V700" s="1264"/>
      <c r="W700" s="1264"/>
      <c r="X700" s="73"/>
      <c r="Y700" s="73"/>
      <c r="Z700" s="73"/>
    </row>
    <row r="701" spans="1:26" ht="15.75" customHeight="1">
      <c r="A701" s="73"/>
      <c r="B701" s="73"/>
      <c r="C701" s="73"/>
      <c r="D701" s="73"/>
      <c r="E701" s="73"/>
      <c r="F701" s="73"/>
      <c r="G701" s="591"/>
      <c r="H701" s="1412"/>
      <c r="I701" s="73"/>
      <c r="J701" s="73"/>
      <c r="K701" s="74"/>
      <c r="L701" s="74"/>
      <c r="M701" s="989"/>
      <c r="N701" s="74"/>
      <c r="O701" s="74"/>
      <c r="P701" s="74"/>
      <c r="Q701" s="74"/>
      <c r="R701" s="74"/>
      <c r="S701" s="1264"/>
      <c r="T701" s="1264"/>
      <c r="U701" s="1264"/>
      <c r="V701" s="1264"/>
      <c r="W701" s="1264"/>
      <c r="X701" s="73"/>
      <c r="Y701" s="73"/>
      <c r="Z701" s="73"/>
    </row>
    <row r="702" spans="1:26" ht="15.75" customHeight="1">
      <c r="A702" s="73"/>
      <c r="B702" s="73"/>
      <c r="C702" s="73"/>
      <c r="D702" s="73"/>
      <c r="E702" s="73"/>
      <c r="F702" s="73"/>
      <c r="G702" s="591"/>
      <c r="H702" s="1412"/>
      <c r="I702" s="73"/>
      <c r="J702" s="73"/>
      <c r="K702" s="74"/>
      <c r="L702" s="74"/>
      <c r="M702" s="989"/>
      <c r="N702" s="74"/>
      <c r="O702" s="74"/>
      <c r="P702" s="74"/>
      <c r="Q702" s="74"/>
      <c r="R702" s="74"/>
      <c r="S702" s="1264"/>
      <c r="T702" s="1264"/>
      <c r="U702" s="1264"/>
      <c r="V702" s="1264"/>
      <c r="W702" s="1264"/>
      <c r="X702" s="73"/>
      <c r="Y702" s="73"/>
      <c r="Z702" s="73"/>
    </row>
    <row r="703" spans="1:26" ht="15.75" customHeight="1">
      <c r="A703" s="73"/>
      <c r="B703" s="73"/>
      <c r="C703" s="73"/>
      <c r="D703" s="73"/>
      <c r="E703" s="73"/>
      <c r="F703" s="73"/>
      <c r="G703" s="591"/>
      <c r="H703" s="1412"/>
      <c r="I703" s="73"/>
      <c r="J703" s="73"/>
      <c r="K703" s="74"/>
      <c r="L703" s="74"/>
      <c r="M703" s="989"/>
      <c r="N703" s="74"/>
      <c r="O703" s="74"/>
      <c r="P703" s="74"/>
      <c r="Q703" s="74"/>
      <c r="R703" s="74"/>
      <c r="S703" s="1264"/>
      <c r="T703" s="1264"/>
      <c r="U703" s="1264"/>
      <c r="V703" s="1264"/>
      <c r="W703" s="1264"/>
      <c r="X703" s="73"/>
      <c r="Y703" s="73"/>
      <c r="Z703" s="73"/>
    </row>
    <row r="704" spans="1:26" ht="15.75" customHeight="1">
      <c r="A704" s="73"/>
      <c r="B704" s="73"/>
      <c r="C704" s="73"/>
      <c r="D704" s="73"/>
      <c r="E704" s="73"/>
      <c r="F704" s="73"/>
      <c r="G704" s="591"/>
      <c r="H704" s="1412"/>
      <c r="I704" s="73"/>
      <c r="J704" s="73"/>
      <c r="K704" s="74"/>
      <c r="L704" s="74"/>
      <c r="M704" s="989"/>
      <c r="N704" s="74"/>
      <c r="O704" s="74"/>
      <c r="P704" s="74"/>
      <c r="Q704" s="74"/>
      <c r="R704" s="74"/>
      <c r="S704" s="1264"/>
      <c r="T704" s="1264"/>
      <c r="U704" s="1264"/>
      <c r="V704" s="1264"/>
      <c r="W704" s="1264"/>
      <c r="X704" s="73"/>
      <c r="Y704" s="73"/>
      <c r="Z704" s="73"/>
    </row>
    <row r="705" spans="1:26" ht="15.75" customHeight="1">
      <c r="A705" s="73"/>
      <c r="B705" s="73"/>
      <c r="C705" s="73"/>
      <c r="D705" s="73"/>
      <c r="E705" s="73"/>
      <c r="F705" s="73"/>
      <c r="G705" s="591"/>
      <c r="H705" s="1412"/>
      <c r="I705" s="73"/>
      <c r="J705" s="73"/>
      <c r="K705" s="74"/>
      <c r="L705" s="74"/>
      <c r="M705" s="989"/>
      <c r="N705" s="74"/>
      <c r="O705" s="74"/>
      <c r="P705" s="74"/>
      <c r="Q705" s="74"/>
      <c r="R705" s="74"/>
      <c r="S705" s="1264"/>
      <c r="T705" s="1264"/>
      <c r="U705" s="1264"/>
      <c r="V705" s="1264"/>
      <c r="W705" s="1264"/>
      <c r="X705" s="73"/>
      <c r="Y705" s="73"/>
      <c r="Z705" s="73"/>
    </row>
    <row r="706" spans="1:26" ht="15.75" customHeight="1">
      <c r="A706" s="73"/>
      <c r="B706" s="73"/>
      <c r="C706" s="73"/>
      <c r="D706" s="73"/>
      <c r="E706" s="73"/>
      <c r="F706" s="73"/>
      <c r="G706" s="591"/>
      <c r="H706" s="1412"/>
      <c r="I706" s="73"/>
      <c r="J706" s="73"/>
      <c r="K706" s="74"/>
      <c r="L706" s="74"/>
      <c r="M706" s="989"/>
      <c r="N706" s="74"/>
      <c r="O706" s="74"/>
      <c r="P706" s="74"/>
      <c r="Q706" s="74"/>
      <c r="R706" s="74"/>
      <c r="S706" s="1264"/>
      <c r="T706" s="1264"/>
      <c r="U706" s="1264"/>
      <c r="V706" s="1264"/>
      <c r="W706" s="1264"/>
      <c r="X706" s="73"/>
      <c r="Y706" s="73"/>
      <c r="Z706" s="73"/>
    </row>
    <row r="707" spans="1:26" ht="15.75" customHeight="1">
      <c r="A707" s="73"/>
      <c r="B707" s="73"/>
      <c r="C707" s="73"/>
      <c r="D707" s="73"/>
      <c r="E707" s="73"/>
      <c r="F707" s="73"/>
      <c r="G707" s="591"/>
      <c r="H707" s="1412"/>
      <c r="I707" s="73"/>
      <c r="J707" s="73"/>
      <c r="K707" s="74"/>
      <c r="L707" s="74"/>
      <c r="M707" s="989"/>
      <c r="N707" s="74"/>
      <c r="O707" s="74"/>
      <c r="P707" s="74"/>
      <c r="Q707" s="74"/>
      <c r="R707" s="74"/>
      <c r="S707" s="1264"/>
      <c r="T707" s="1264"/>
      <c r="U707" s="1264"/>
      <c r="V707" s="1264"/>
      <c r="W707" s="1264"/>
      <c r="X707" s="73"/>
      <c r="Y707" s="73"/>
      <c r="Z707" s="73"/>
    </row>
    <row r="708" spans="1:26" ht="15.75" customHeight="1">
      <c r="A708" s="73"/>
      <c r="B708" s="73"/>
      <c r="C708" s="73"/>
      <c r="D708" s="73"/>
      <c r="E708" s="73"/>
      <c r="F708" s="73"/>
      <c r="G708" s="591"/>
      <c r="H708" s="1412"/>
      <c r="I708" s="73"/>
      <c r="J708" s="73"/>
      <c r="K708" s="74"/>
      <c r="L708" s="74"/>
      <c r="M708" s="989"/>
      <c r="N708" s="74"/>
      <c r="O708" s="74"/>
      <c r="P708" s="74"/>
      <c r="Q708" s="74"/>
      <c r="R708" s="74"/>
      <c r="S708" s="1264"/>
      <c r="T708" s="1264"/>
      <c r="U708" s="1264"/>
      <c r="V708" s="1264"/>
      <c r="W708" s="1264"/>
      <c r="X708" s="73"/>
      <c r="Y708" s="73"/>
      <c r="Z708" s="73"/>
    </row>
    <row r="709" spans="1:26" ht="15.75" customHeight="1">
      <c r="A709" s="73"/>
      <c r="B709" s="73"/>
      <c r="C709" s="73"/>
      <c r="D709" s="73"/>
      <c r="E709" s="73"/>
      <c r="F709" s="73"/>
      <c r="G709" s="591"/>
      <c r="H709" s="1412"/>
      <c r="I709" s="73"/>
      <c r="J709" s="73"/>
      <c r="K709" s="74"/>
      <c r="L709" s="74"/>
      <c r="M709" s="989"/>
      <c r="N709" s="74"/>
      <c r="O709" s="74"/>
      <c r="P709" s="74"/>
      <c r="Q709" s="74"/>
      <c r="R709" s="74"/>
      <c r="S709" s="1264"/>
      <c r="T709" s="1264"/>
      <c r="U709" s="1264"/>
      <c r="V709" s="1264"/>
      <c r="W709" s="1264"/>
      <c r="X709" s="73"/>
      <c r="Y709" s="73"/>
      <c r="Z709" s="73"/>
    </row>
    <row r="710" spans="1:26" ht="15.75" customHeight="1">
      <c r="A710" s="73"/>
      <c r="B710" s="73"/>
      <c r="C710" s="73"/>
      <c r="D710" s="73"/>
      <c r="E710" s="73"/>
      <c r="F710" s="73"/>
      <c r="G710" s="591"/>
      <c r="H710" s="1412"/>
      <c r="I710" s="73"/>
      <c r="J710" s="73"/>
      <c r="K710" s="74"/>
      <c r="L710" s="74"/>
      <c r="M710" s="989"/>
      <c r="N710" s="74"/>
      <c r="O710" s="74"/>
      <c r="P710" s="74"/>
      <c r="Q710" s="74"/>
      <c r="R710" s="74"/>
      <c r="S710" s="1264"/>
      <c r="T710" s="1264"/>
      <c r="U710" s="1264"/>
      <c r="V710" s="1264"/>
      <c r="W710" s="1264"/>
      <c r="X710" s="73"/>
      <c r="Y710" s="73"/>
      <c r="Z710" s="73"/>
    </row>
    <row r="711" spans="1:26" ht="15.75" customHeight="1">
      <c r="A711" s="73"/>
      <c r="B711" s="73"/>
      <c r="C711" s="73"/>
      <c r="D711" s="73"/>
      <c r="E711" s="73"/>
      <c r="F711" s="73"/>
      <c r="G711" s="591"/>
      <c r="H711" s="1412"/>
      <c r="I711" s="73"/>
      <c r="J711" s="73"/>
      <c r="K711" s="74"/>
      <c r="L711" s="74"/>
      <c r="M711" s="989"/>
      <c r="N711" s="74"/>
      <c r="O711" s="74"/>
      <c r="P711" s="74"/>
      <c r="Q711" s="74"/>
      <c r="R711" s="74"/>
      <c r="S711" s="1264"/>
      <c r="T711" s="1264"/>
      <c r="U711" s="1264"/>
      <c r="V711" s="1264"/>
      <c r="W711" s="1264"/>
      <c r="X711" s="73"/>
      <c r="Y711" s="73"/>
      <c r="Z711" s="73"/>
    </row>
    <row r="712" spans="1:26" ht="15.75" customHeight="1">
      <c r="A712" s="73"/>
      <c r="B712" s="73"/>
      <c r="C712" s="73"/>
      <c r="D712" s="73"/>
      <c r="E712" s="73"/>
      <c r="F712" s="73"/>
      <c r="G712" s="591"/>
      <c r="H712" s="1412"/>
      <c r="I712" s="73"/>
      <c r="J712" s="73"/>
      <c r="K712" s="74"/>
      <c r="L712" s="74"/>
      <c r="M712" s="989"/>
      <c r="N712" s="74"/>
      <c r="O712" s="74"/>
      <c r="P712" s="74"/>
      <c r="Q712" s="74"/>
      <c r="R712" s="74"/>
      <c r="S712" s="1264"/>
      <c r="T712" s="1264"/>
      <c r="U712" s="1264"/>
      <c r="V712" s="1264"/>
      <c r="W712" s="1264"/>
      <c r="X712" s="73"/>
      <c r="Y712" s="73"/>
      <c r="Z712" s="73"/>
    </row>
    <row r="713" spans="1:26" ht="15.75" customHeight="1">
      <c r="A713" s="73"/>
      <c r="B713" s="73"/>
      <c r="C713" s="73"/>
      <c r="D713" s="73"/>
      <c r="E713" s="73"/>
      <c r="F713" s="73"/>
      <c r="G713" s="591"/>
      <c r="H713" s="1412"/>
      <c r="I713" s="73"/>
      <c r="J713" s="73"/>
      <c r="K713" s="74"/>
      <c r="L713" s="74"/>
      <c r="M713" s="989"/>
      <c r="N713" s="74"/>
      <c r="O713" s="74"/>
      <c r="P713" s="74"/>
      <c r="Q713" s="74"/>
      <c r="R713" s="74"/>
      <c r="S713" s="1264"/>
      <c r="T713" s="1264"/>
      <c r="U713" s="1264"/>
      <c r="V713" s="1264"/>
      <c r="W713" s="1264"/>
      <c r="X713" s="73"/>
      <c r="Y713" s="73"/>
      <c r="Z713" s="73"/>
    </row>
    <row r="714" spans="1:26" ht="15.75" customHeight="1">
      <c r="A714" s="73"/>
      <c r="B714" s="73"/>
      <c r="C714" s="73"/>
      <c r="D714" s="73"/>
      <c r="E714" s="73"/>
      <c r="F714" s="73"/>
      <c r="G714" s="591"/>
      <c r="H714" s="1412"/>
      <c r="I714" s="73"/>
      <c r="J714" s="73"/>
      <c r="K714" s="74"/>
      <c r="L714" s="74"/>
      <c r="M714" s="989"/>
      <c r="N714" s="74"/>
      <c r="O714" s="74"/>
      <c r="P714" s="74"/>
      <c r="Q714" s="74"/>
      <c r="R714" s="74"/>
      <c r="S714" s="1264"/>
      <c r="T714" s="1264"/>
      <c r="U714" s="1264"/>
      <c r="V714" s="1264"/>
      <c r="W714" s="1264"/>
      <c r="X714" s="73"/>
      <c r="Y714" s="73"/>
      <c r="Z714" s="73"/>
    </row>
    <row r="715" spans="1:26" ht="15.75" customHeight="1">
      <c r="A715" s="73"/>
      <c r="B715" s="73"/>
      <c r="C715" s="73"/>
      <c r="D715" s="73"/>
      <c r="E715" s="73"/>
      <c r="F715" s="73"/>
      <c r="G715" s="591"/>
      <c r="H715" s="1412"/>
      <c r="I715" s="73"/>
      <c r="J715" s="73"/>
      <c r="K715" s="74"/>
      <c r="L715" s="74"/>
      <c r="M715" s="989"/>
      <c r="N715" s="74"/>
      <c r="O715" s="74"/>
      <c r="P715" s="74"/>
      <c r="Q715" s="74"/>
      <c r="R715" s="74"/>
      <c r="S715" s="1264"/>
      <c r="T715" s="1264"/>
      <c r="U715" s="1264"/>
      <c r="V715" s="1264"/>
      <c r="W715" s="1264"/>
      <c r="X715" s="73"/>
      <c r="Y715" s="73"/>
      <c r="Z715" s="73"/>
    </row>
    <row r="716" spans="1:26" ht="15.75" customHeight="1">
      <c r="A716" s="73"/>
      <c r="B716" s="73"/>
      <c r="C716" s="73"/>
      <c r="D716" s="73"/>
      <c r="E716" s="73"/>
      <c r="F716" s="73"/>
      <c r="G716" s="591"/>
      <c r="H716" s="1412"/>
      <c r="I716" s="73"/>
      <c r="J716" s="73"/>
      <c r="K716" s="74"/>
      <c r="L716" s="74"/>
      <c r="M716" s="989"/>
      <c r="N716" s="74"/>
      <c r="O716" s="74"/>
      <c r="P716" s="74"/>
      <c r="Q716" s="74"/>
      <c r="R716" s="74"/>
      <c r="S716" s="1264"/>
      <c r="T716" s="1264"/>
      <c r="U716" s="1264"/>
      <c r="V716" s="1264"/>
      <c r="W716" s="1264"/>
      <c r="X716" s="73"/>
      <c r="Y716" s="73"/>
      <c r="Z716" s="73"/>
    </row>
    <row r="717" spans="1:26" ht="15.75" customHeight="1">
      <c r="A717" s="73"/>
      <c r="B717" s="73"/>
      <c r="C717" s="73"/>
      <c r="D717" s="73"/>
      <c r="E717" s="73"/>
      <c r="F717" s="73"/>
      <c r="G717" s="591"/>
      <c r="H717" s="1412"/>
      <c r="I717" s="73"/>
      <c r="J717" s="73"/>
      <c r="K717" s="74"/>
      <c r="L717" s="74"/>
      <c r="M717" s="989"/>
      <c r="N717" s="74"/>
      <c r="O717" s="74"/>
      <c r="P717" s="74"/>
      <c r="Q717" s="74"/>
      <c r="R717" s="74"/>
      <c r="S717" s="1264"/>
      <c r="T717" s="1264"/>
      <c r="U717" s="1264"/>
      <c r="V717" s="1264"/>
      <c r="W717" s="1264"/>
      <c r="X717" s="73"/>
      <c r="Y717" s="73"/>
      <c r="Z717" s="73"/>
    </row>
    <row r="718" spans="1:26" ht="15.75" customHeight="1">
      <c r="A718" s="73"/>
      <c r="B718" s="73"/>
      <c r="C718" s="73"/>
      <c r="D718" s="73"/>
      <c r="E718" s="73"/>
      <c r="F718" s="73"/>
      <c r="G718" s="591"/>
      <c r="H718" s="1412"/>
      <c r="I718" s="73"/>
      <c r="J718" s="73"/>
      <c r="K718" s="74"/>
      <c r="L718" s="74"/>
      <c r="M718" s="989"/>
      <c r="N718" s="74"/>
      <c r="O718" s="74"/>
      <c r="P718" s="74"/>
      <c r="Q718" s="74"/>
      <c r="R718" s="74"/>
      <c r="S718" s="1264"/>
      <c r="T718" s="1264"/>
      <c r="U718" s="1264"/>
      <c r="V718" s="1264"/>
      <c r="W718" s="1264"/>
      <c r="X718" s="73"/>
      <c r="Y718" s="73"/>
      <c r="Z718" s="73"/>
    </row>
    <row r="719" spans="1:26" ht="15.75" customHeight="1">
      <c r="A719" s="73"/>
      <c r="B719" s="73"/>
      <c r="C719" s="73"/>
      <c r="D719" s="73"/>
      <c r="E719" s="73"/>
      <c r="F719" s="73"/>
      <c r="G719" s="591"/>
      <c r="H719" s="1412"/>
      <c r="I719" s="73"/>
      <c r="J719" s="73"/>
      <c r="K719" s="74"/>
      <c r="L719" s="74"/>
      <c r="M719" s="989"/>
      <c r="N719" s="74"/>
      <c r="O719" s="74"/>
      <c r="P719" s="74"/>
      <c r="Q719" s="74"/>
      <c r="R719" s="74"/>
      <c r="S719" s="1264"/>
      <c r="T719" s="1264"/>
      <c r="U719" s="1264"/>
      <c r="V719" s="1264"/>
      <c r="W719" s="1264"/>
      <c r="X719" s="73"/>
      <c r="Y719" s="73"/>
      <c r="Z719" s="73"/>
    </row>
    <row r="720" spans="1:26" ht="15.75" customHeight="1">
      <c r="A720" s="73"/>
      <c r="B720" s="73"/>
      <c r="C720" s="73"/>
      <c r="D720" s="73"/>
      <c r="E720" s="73"/>
      <c r="F720" s="73"/>
      <c r="G720" s="591"/>
      <c r="H720" s="1412"/>
      <c r="I720" s="73"/>
      <c r="J720" s="73"/>
      <c r="K720" s="74"/>
      <c r="L720" s="74"/>
      <c r="M720" s="989"/>
      <c r="N720" s="74"/>
      <c r="O720" s="74"/>
      <c r="P720" s="74"/>
      <c r="Q720" s="74"/>
      <c r="R720" s="74"/>
      <c r="S720" s="1264"/>
      <c r="T720" s="1264"/>
      <c r="U720" s="1264"/>
      <c r="V720" s="1264"/>
      <c r="W720" s="1264"/>
      <c r="X720" s="73"/>
      <c r="Y720" s="73"/>
      <c r="Z720" s="73"/>
    </row>
    <row r="721" spans="1:26" ht="15.75" customHeight="1">
      <c r="A721" s="73"/>
      <c r="B721" s="73"/>
      <c r="C721" s="73"/>
      <c r="D721" s="73"/>
      <c r="E721" s="73"/>
      <c r="F721" s="73"/>
      <c r="G721" s="591"/>
      <c r="H721" s="1412"/>
      <c r="I721" s="73"/>
      <c r="J721" s="73"/>
      <c r="K721" s="74"/>
      <c r="L721" s="74"/>
      <c r="M721" s="989"/>
      <c r="N721" s="74"/>
      <c r="O721" s="74"/>
      <c r="P721" s="74"/>
      <c r="Q721" s="74"/>
      <c r="R721" s="74"/>
      <c r="S721" s="1264"/>
      <c r="T721" s="1264"/>
      <c r="U721" s="1264"/>
      <c r="V721" s="1264"/>
      <c r="W721" s="1264"/>
      <c r="X721" s="73"/>
      <c r="Y721" s="73"/>
      <c r="Z721" s="73"/>
    </row>
    <row r="722" spans="1:26" ht="15.75" customHeight="1">
      <c r="A722" s="73"/>
      <c r="B722" s="73"/>
      <c r="C722" s="73"/>
      <c r="D722" s="73"/>
      <c r="E722" s="73"/>
      <c r="F722" s="73"/>
      <c r="G722" s="591"/>
      <c r="H722" s="1412"/>
      <c r="I722" s="73"/>
      <c r="J722" s="73"/>
      <c r="K722" s="74"/>
      <c r="L722" s="74"/>
      <c r="M722" s="989"/>
      <c r="N722" s="74"/>
      <c r="O722" s="74"/>
      <c r="P722" s="74"/>
      <c r="Q722" s="74"/>
      <c r="R722" s="74"/>
      <c r="S722" s="1264"/>
      <c r="T722" s="1264"/>
      <c r="U722" s="1264"/>
      <c r="V722" s="1264"/>
      <c r="W722" s="1264"/>
      <c r="X722" s="73"/>
      <c r="Y722" s="73"/>
      <c r="Z722" s="73"/>
    </row>
    <row r="723" spans="1:26" ht="15.75" customHeight="1">
      <c r="A723" s="73"/>
      <c r="B723" s="73"/>
      <c r="C723" s="73"/>
      <c r="D723" s="73"/>
      <c r="E723" s="73"/>
      <c r="F723" s="73"/>
      <c r="G723" s="591"/>
      <c r="H723" s="1412"/>
      <c r="I723" s="73"/>
      <c r="J723" s="73"/>
      <c r="K723" s="74"/>
      <c r="L723" s="74"/>
      <c r="M723" s="989"/>
      <c r="N723" s="74"/>
      <c r="O723" s="74"/>
      <c r="P723" s="74"/>
      <c r="Q723" s="74"/>
      <c r="R723" s="74"/>
      <c r="S723" s="1264"/>
      <c r="T723" s="1264"/>
      <c r="U723" s="1264"/>
      <c r="V723" s="1264"/>
      <c r="W723" s="1264"/>
      <c r="X723" s="73"/>
      <c r="Y723" s="73"/>
      <c r="Z723" s="73"/>
    </row>
    <row r="724" spans="1:26" ht="15.75" customHeight="1">
      <c r="A724" s="73"/>
      <c r="B724" s="73"/>
      <c r="C724" s="73"/>
      <c r="D724" s="73"/>
      <c r="E724" s="73"/>
      <c r="F724" s="73"/>
      <c r="G724" s="591"/>
      <c r="H724" s="1412"/>
      <c r="I724" s="73"/>
      <c r="J724" s="73"/>
      <c r="K724" s="74"/>
      <c r="L724" s="74"/>
      <c r="M724" s="989"/>
      <c r="N724" s="74"/>
      <c r="O724" s="74"/>
      <c r="P724" s="74"/>
      <c r="Q724" s="74"/>
      <c r="R724" s="74"/>
      <c r="S724" s="1264"/>
      <c r="T724" s="1264"/>
      <c r="U724" s="1264"/>
      <c r="V724" s="1264"/>
      <c r="W724" s="1264"/>
      <c r="X724" s="73"/>
      <c r="Y724" s="73"/>
      <c r="Z724" s="73"/>
    </row>
    <row r="725" spans="1:26" ht="15.75" customHeight="1">
      <c r="A725" s="73"/>
      <c r="B725" s="73"/>
      <c r="C725" s="73"/>
      <c r="D725" s="73"/>
      <c r="E725" s="73"/>
      <c r="F725" s="73"/>
      <c r="G725" s="591"/>
      <c r="H725" s="1412"/>
      <c r="I725" s="73"/>
      <c r="J725" s="73"/>
      <c r="K725" s="74"/>
      <c r="L725" s="74"/>
      <c r="M725" s="989"/>
      <c r="N725" s="74"/>
      <c r="O725" s="74"/>
      <c r="P725" s="74"/>
      <c r="Q725" s="74"/>
      <c r="R725" s="74"/>
      <c r="S725" s="1264"/>
      <c r="T725" s="1264"/>
      <c r="U725" s="1264"/>
      <c r="V725" s="1264"/>
      <c r="W725" s="1264"/>
      <c r="X725" s="73"/>
      <c r="Y725" s="73"/>
      <c r="Z725" s="73"/>
    </row>
    <row r="726" spans="1:26" ht="15.75" customHeight="1">
      <c r="A726" s="73"/>
      <c r="B726" s="73"/>
      <c r="C726" s="73"/>
      <c r="D726" s="73"/>
      <c r="E726" s="73"/>
      <c r="F726" s="73"/>
      <c r="G726" s="591"/>
      <c r="H726" s="1412"/>
      <c r="I726" s="73"/>
      <c r="J726" s="73"/>
      <c r="K726" s="74"/>
      <c r="L726" s="74"/>
      <c r="M726" s="989"/>
      <c r="N726" s="74"/>
      <c r="O726" s="74"/>
      <c r="P726" s="74"/>
      <c r="Q726" s="74"/>
      <c r="R726" s="74"/>
      <c r="S726" s="1264"/>
      <c r="T726" s="1264"/>
      <c r="U726" s="1264"/>
      <c r="V726" s="1264"/>
      <c r="W726" s="1264"/>
      <c r="X726" s="73"/>
      <c r="Y726" s="73"/>
      <c r="Z726" s="73"/>
    </row>
    <row r="727" spans="1:26" ht="15.75" customHeight="1">
      <c r="A727" s="73"/>
      <c r="B727" s="73"/>
      <c r="C727" s="73"/>
      <c r="D727" s="73"/>
      <c r="E727" s="73"/>
      <c r="F727" s="73"/>
      <c r="G727" s="591"/>
      <c r="H727" s="1412"/>
      <c r="I727" s="73"/>
      <c r="J727" s="73"/>
      <c r="K727" s="74"/>
      <c r="L727" s="74"/>
      <c r="M727" s="989"/>
      <c r="N727" s="74"/>
      <c r="O727" s="74"/>
      <c r="P727" s="74"/>
      <c r="Q727" s="74"/>
      <c r="R727" s="74"/>
      <c r="S727" s="1264"/>
      <c r="T727" s="1264"/>
      <c r="U727" s="1264"/>
      <c r="V727" s="1264"/>
      <c r="W727" s="1264"/>
      <c r="X727" s="73"/>
      <c r="Y727" s="73"/>
      <c r="Z727" s="73"/>
    </row>
    <row r="728" spans="1:26" ht="15.75" customHeight="1">
      <c r="A728" s="73"/>
      <c r="B728" s="73"/>
      <c r="C728" s="73"/>
      <c r="D728" s="73"/>
      <c r="E728" s="73"/>
      <c r="F728" s="73"/>
      <c r="G728" s="591"/>
      <c r="H728" s="1412"/>
      <c r="I728" s="73"/>
      <c r="J728" s="73"/>
      <c r="K728" s="74"/>
      <c r="L728" s="74"/>
      <c r="M728" s="989"/>
      <c r="N728" s="74"/>
      <c r="O728" s="74"/>
      <c r="P728" s="74"/>
      <c r="Q728" s="74"/>
      <c r="R728" s="74"/>
      <c r="S728" s="1264"/>
      <c r="T728" s="1264"/>
      <c r="U728" s="1264"/>
      <c r="V728" s="1264"/>
      <c r="W728" s="1264"/>
      <c r="X728" s="73"/>
      <c r="Y728" s="73"/>
      <c r="Z728" s="73"/>
    </row>
    <row r="729" spans="1:26" ht="15.75" customHeight="1">
      <c r="A729" s="73"/>
      <c r="B729" s="73"/>
      <c r="C729" s="73"/>
      <c r="D729" s="73"/>
      <c r="E729" s="73"/>
      <c r="F729" s="73"/>
      <c r="G729" s="591"/>
      <c r="H729" s="1412"/>
      <c r="I729" s="73"/>
      <c r="J729" s="73"/>
      <c r="K729" s="74"/>
      <c r="L729" s="74"/>
      <c r="M729" s="989"/>
      <c r="N729" s="74"/>
      <c r="O729" s="74"/>
      <c r="P729" s="74"/>
      <c r="Q729" s="74"/>
      <c r="R729" s="74"/>
      <c r="S729" s="1264"/>
      <c r="T729" s="1264"/>
      <c r="U729" s="1264"/>
      <c r="V729" s="1264"/>
      <c r="W729" s="1264"/>
      <c r="X729" s="73"/>
      <c r="Y729" s="73"/>
      <c r="Z729" s="73"/>
    </row>
    <row r="730" spans="1:26" ht="15.75" customHeight="1">
      <c r="A730" s="73"/>
      <c r="B730" s="73"/>
      <c r="C730" s="73"/>
      <c r="D730" s="73"/>
      <c r="E730" s="73"/>
      <c r="F730" s="73"/>
      <c r="G730" s="591"/>
      <c r="H730" s="1412"/>
      <c r="I730" s="73"/>
      <c r="J730" s="73"/>
      <c r="K730" s="74"/>
      <c r="L730" s="74"/>
      <c r="M730" s="989"/>
      <c r="N730" s="74"/>
      <c r="O730" s="74"/>
      <c r="P730" s="74"/>
      <c r="Q730" s="74"/>
      <c r="R730" s="74"/>
      <c r="S730" s="1264"/>
      <c r="T730" s="1264"/>
      <c r="U730" s="1264"/>
      <c r="V730" s="1264"/>
      <c r="W730" s="1264"/>
      <c r="X730" s="73"/>
      <c r="Y730" s="73"/>
      <c r="Z730" s="73"/>
    </row>
    <row r="731" spans="1:26" ht="15.75" customHeight="1">
      <c r="A731" s="73"/>
      <c r="B731" s="73"/>
      <c r="C731" s="73"/>
      <c r="D731" s="73"/>
      <c r="E731" s="73"/>
      <c r="F731" s="73"/>
      <c r="G731" s="591"/>
      <c r="H731" s="1412"/>
      <c r="I731" s="73"/>
      <c r="J731" s="73"/>
      <c r="K731" s="74"/>
      <c r="L731" s="74"/>
      <c r="M731" s="989"/>
      <c r="N731" s="74"/>
      <c r="O731" s="74"/>
      <c r="P731" s="74"/>
      <c r="Q731" s="74"/>
      <c r="R731" s="74"/>
      <c r="S731" s="1264"/>
      <c r="T731" s="1264"/>
      <c r="U731" s="1264"/>
      <c r="V731" s="1264"/>
      <c r="W731" s="1264"/>
      <c r="X731" s="73"/>
      <c r="Y731" s="73"/>
      <c r="Z731" s="73"/>
    </row>
    <row r="732" spans="1:26" ht="15.75" customHeight="1">
      <c r="A732" s="73"/>
      <c r="B732" s="73"/>
      <c r="C732" s="73"/>
      <c r="D732" s="73"/>
      <c r="E732" s="73"/>
      <c r="F732" s="73"/>
      <c r="G732" s="591"/>
      <c r="H732" s="1412"/>
      <c r="I732" s="73"/>
      <c r="J732" s="73"/>
      <c r="K732" s="74"/>
      <c r="L732" s="74"/>
      <c r="M732" s="989"/>
      <c r="N732" s="74"/>
      <c r="O732" s="74"/>
      <c r="P732" s="74"/>
      <c r="Q732" s="74"/>
      <c r="R732" s="74"/>
      <c r="S732" s="1264"/>
      <c r="T732" s="1264"/>
      <c r="U732" s="1264"/>
      <c r="V732" s="1264"/>
      <c r="W732" s="1264"/>
      <c r="X732" s="73"/>
      <c r="Y732" s="73"/>
      <c r="Z732" s="73"/>
    </row>
    <row r="733" spans="1:26" ht="15.75" customHeight="1">
      <c r="A733" s="73"/>
      <c r="B733" s="73"/>
      <c r="C733" s="73"/>
      <c r="D733" s="73"/>
      <c r="E733" s="73"/>
      <c r="F733" s="73"/>
      <c r="G733" s="591"/>
      <c r="H733" s="1412"/>
      <c r="I733" s="73"/>
      <c r="J733" s="73"/>
      <c r="K733" s="74"/>
      <c r="L733" s="74"/>
      <c r="M733" s="989"/>
      <c r="N733" s="74"/>
      <c r="O733" s="74"/>
      <c r="P733" s="74"/>
      <c r="Q733" s="74"/>
      <c r="R733" s="74"/>
      <c r="S733" s="1264"/>
      <c r="T733" s="1264"/>
      <c r="U733" s="1264"/>
      <c r="V733" s="1264"/>
      <c r="W733" s="1264"/>
      <c r="X733" s="73"/>
      <c r="Y733" s="73"/>
      <c r="Z733" s="73"/>
    </row>
    <row r="734" spans="1:26" ht="15.75" customHeight="1">
      <c r="A734" s="73"/>
      <c r="B734" s="73"/>
      <c r="C734" s="73"/>
      <c r="D734" s="73"/>
      <c r="E734" s="73"/>
      <c r="F734" s="73"/>
      <c r="G734" s="591"/>
      <c r="H734" s="1412"/>
      <c r="I734" s="73"/>
      <c r="J734" s="73"/>
      <c r="K734" s="74"/>
      <c r="L734" s="74"/>
      <c r="M734" s="989"/>
      <c r="N734" s="74"/>
      <c r="O734" s="74"/>
      <c r="P734" s="74"/>
      <c r="Q734" s="74"/>
      <c r="R734" s="74"/>
      <c r="S734" s="1264"/>
      <c r="T734" s="1264"/>
      <c r="U734" s="1264"/>
      <c r="V734" s="1264"/>
      <c r="W734" s="1264"/>
      <c r="X734" s="73"/>
      <c r="Y734" s="73"/>
      <c r="Z734" s="73"/>
    </row>
    <row r="735" spans="1:26" ht="15.75" customHeight="1">
      <c r="A735" s="73"/>
      <c r="B735" s="73"/>
      <c r="C735" s="73"/>
      <c r="D735" s="73"/>
      <c r="E735" s="73"/>
      <c r="F735" s="73"/>
      <c r="G735" s="591"/>
      <c r="H735" s="1412"/>
      <c r="I735" s="73"/>
      <c r="J735" s="73"/>
      <c r="K735" s="74"/>
      <c r="L735" s="74"/>
      <c r="M735" s="989"/>
      <c r="N735" s="74"/>
      <c r="O735" s="74"/>
      <c r="P735" s="74"/>
      <c r="Q735" s="74"/>
      <c r="R735" s="74"/>
      <c r="S735" s="1264"/>
      <c r="T735" s="1264"/>
      <c r="U735" s="1264"/>
      <c r="V735" s="1264"/>
      <c r="W735" s="1264"/>
      <c r="X735" s="73"/>
      <c r="Y735" s="73"/>
      <c r="Z735" s="73"/>
    </row>
    <row r="736" spans="1:26" ht="15.75" customHeight="1">
      <c r="A736" s="73"/>
      <c r="B736" s="73"/>
      <c r="C736" s="73"/>
      <c r="D736" s="73"/>
      <c r="E736" s="73"/>
      <c r="F736" s="73"/>
      <c r="G736" s="591"/>
      <c r="H736" s="1412"/>
      <c r="I736" s="73"/>
      <c r="J736" s="73"/>
      <c r="K736" s="74"/>
      <c r="L736" s="74"/>
      <c r="M736" s="989"/>
      <c r="N736" s="74"/>
      <c r="O736" s="74"/>
      <c r="P736" s="74"/>
      <c r="Q736" s="74"/>
      <c r="R736" s="74"/>
      <c r="S736" s="1264"/>
      <c r="T736" s="1264"/>
      <c r="U736" s="1264"/>
      <c r="V736" s="1264"/>
      <c r="W736" s="1264"/>
      <c r="X736" s="73"/>
      <c r="Y736" s="73"/>
      <c r="Z736" s="73"/>
    </row>
    <row r="737" spans="1:26" ht="15.75" customHeight="1">
      <c r="A737" s="73"/>
      <c r="B737" s="73"/>
      <c r="C737" s="73"/>
      <c r="D737" s="73"/>
      <c r="E737" s="73"/>
      <c r="F737" s="73"/>
      <c r="G737" s="591"/>
      <c r="H737" s="1412"/>
      <c r="I737" s="73"/>
      <c r="J737" s="73"/>
      <c r="K737" s="74"/>
      <c r="L737" s="74"/>
      <c r="M737" s="989"/>
      <c r="N737" s="74"/>
      <c r="O737" s="74"/>
      <c r="P737" s="74"/>
      <c r="Q737" s="74"/>
      <c r="R737" s="74"/>
      <c r="S737" s="1264"/>
      <c r="T737" s="1264"/>
      <c r="U737" s="1264"/>
      <c r="V737" s="1264"/>
      <c r="W737" s="1264"/>
      <c r="X737" s="73"/>
      <c r="Y737" s="73"/>
      <c r="Z737" s="73"/>
    </row>
    <row r="738" spans="1:26" ht="15.75" customHeight="1">
      <c r="A738" s="73"/>
      <c r="B738" s="73"/>
      <c r="C738" s="73"/>
      <c r="D738" s="73"/>
      <c r="E738" s="73"/>
      <c r="F738" s="73"/>
      <c r="G738" s="591"/>
      <c r="H738" s="1412"/>
      <c r="I738" s="73"/>
      <c r="J738" s="73"/>
      <c r="K738" s="74"/>
      <c r="L738" s="74"/>
      <c r="M738" s="989"/>
      <c r="N738" s="74"/>
      <c r="O738" s="74"/>
      <c r="P738" s="74"/>
      <c r="Q738" s="74"/>
      <c r="R738" s="74"/>
      <c r="S738" s="1264"/>
      <c r="T738" s="1264"/>
      <c r="U738" s="1264"/>
      <c r="V738" s="1264"/>
      <c r="W738" s="1264"/>
      <c r="X738" s="73"/>
      <c r="Y738" s="73"/>
      <c r="Z738" s="73"/>
    </row>
    <row r="739" spans="1:26" ht="15.75" customHeight="1">
      <c r="A739" s="73"/>
      <c r="B739" s="73"/>
      <c r="C739" s="73"/>
      <c r="D739" s="73"/>
      <c r="E739" s="73"/>
      <c r="F739" s="73"/>
      <c r="G739" s="591"/>
      <c r="H739" s="1412"/>
      <c r="I739" s="73"/>
      <c r="J739" s="73"/>
      <c r="K739" s="74"/>
      <c r="L739" s="74"/>
      <c r="M739" s="989"/>
      <c r="N739" s="74"/>
      <c r="O739" s="74"/>
      <c r="P739" s="74"/>
      <c r="Q739" s="74"/>
      <c r="R739" s="74"/>
      <c r="S739" s="1264"/>
      <c r="T739" s="1264"/>
      <c r="U739" s="1264"/>
      <c r="V739" s="1264"/>
      <c r="W739" s="1264"/>
      <c r="X739" s="73"/>
      <c r="Y739" s="73"/>
      <c r="Z739" s="73"/>
    </row>
    <row r="740" spans="1:26" ht="15.75" customHeight="1">
      <c r="A740" s="73"/>
      <c r="B740" s="73"/>
      <c r="C740" s="73"/>
      <c r="D740" s="73"/>
      <c r="E740" s="73"/>
      <c r="F740" s="73"/>
      <c r="G740" s="591"/>
      <c r="H740" s="1412"/>
      <c r="I740" s="73"/>
      <c r="J740" s="73"/>
      <c r="K740" s="74"/>
      <c r="L740" s="74"/>
      <c r="M740" s="989"/>
      <c r="N740" s="74"/>
      <c r="O740" s="74"/>
      <c r="P740" s="74"/>
      <c r="Q740" s="74"/>
      <c r="R740" s="74"/>
      <c r="S740" s="1264"/>
      <c r="T740" s="1264"/>
      <c r="U740" s="1264"/>
      <c r="V740" s="1264"/>
      <c r="W740" s="1264"/>
      <c r="X740" s="73"/>
      <c r="Y740" s="73"/>
      <c r="Z740" s="73"/>
    </row>
    <row r="741" spans="1:26" ht="15.75" customHeight="1">
      <c r="A741" s="73"/>
      <c r="B741" s="73"/>
      <c r="C741" s="73"/>
      <c r="D741" s="73"/>
      <c r="E741" s="73"/>
      <c r="F741" s="73"/>
      <c r="G741" s="591"/>
      <c r="H741" s="1412"/>
      <c r="I741" s="73"/>
      <c r="J741" s="73"/>
      <c r="K741" s="74"/>
      <c r="L741" s="74"/>
      <c r="M741" s="989"/>
      <c r="N741" s="74"/>
      <c r="O741" s="74"/>
      <c r="P741" s="74"/>
      <c r="Q741" s="74"/>
      <c r="R741" s="74"/>
      <c r="S741" s="1264"/>
      <c r="T741" s="1264"/>
      <c r="U741" s="1264"/>
      <c r="V741" s="1264"/>
      <c r="W741" s="1264"/>
      <c r="X741" s="73"/>
      <c r="Y741" s="73"/>
      <c r="Z741" s="73"/>
    </row>
    <row r="742" spans="1:26" ht="15.75" customHeight="1">
      <c r="A742" s="73"/>
      <c r="B742" s="73"/>
      <c r="C742" s="73"/>
      <c r="D742" s="73"/>
      <c r="E742" s="73"/>
      <c r="F742" s="73"/>
      <c r="G742" s="591"/>
      <c r="H742" s="1412"/>
      <c r="I742" s="73"/>
      <c r="J742" s="73"/>
      <c r="K742" s="74"/>
      <c r="L742" s="74"/>
      <c r="M742" s="989"/>
      <c r="N742" s="74"/>
      <c r="O742" s="74"/>
      <c r="P742" s="74"/>
      <c r="Q742" s="74"/>
      <c r="R742" s="74"/>
      <c r="S742" s="1264"/>
      <c r="T742" s="1264"/>
      <c r="U742" s="1264"/>
      <c r="V742" s="1264"/>
      <c r="W742" s="1264"/>
      <c r="X742" s="73"/>
      <c r="Y742" s="73"/>
      <c r="Z742" s="73"/>
    </row>
    <row r="743" spans="1:26" ht="15.75" customHeight="1">
      <c r="A743" s="73"/>
      <c r="B743" s="73"/>
      <c r="C743" s="73"/>
      <c r="D743" s="73"/>
      <c r="E743" s="73"/>
      <c r="F743" s="73"/>
      <c r="G743" s="591"/>
      <c r="H743" s="1412"/>
      <c r="I743" s="73"/>
      <c r="J743" s="73"/>
      <c r="K743" s="74"/>
      <c r="L743" s="74"/>
      <c r="M743" s="989"/>
      <c r="N743" s="74"/>
      <c r="O743" s="74"/>
      <c r="P743" s="74"/>
      <c r="Q743" s="74"/>
      <c r="R743" s="74"/>
      <c r="S743" s="1264"/>
      <c r="T743" s="1264"/>
      <c r="U743" s="1264"/>
      <c r="V743" s="1264"/>
      <c r="W743" s="1264"/>
      <c r="X743" s="73"/>
      <c r="Y743" s="73"/>
      <c r="Z743" s="73"/>
    </row>
    <row r="744" spans="1:26" ht="15.75" customHeight="1">
      <c r="A744" s="73"/>
      <c r="B744" s="73"/>
      <c r="C744" s="73"/>
      <c r="D744" s="73"/>
      <c r="E744" s="73"/>
      <c r="F744" s="73"/>
      <c r="G744" s="591"/>
      <c r="H744" s="1412"/>
      <c r="I744" s="73"/>
      <c r="J744" s="73"/>
      <c r="K744" s="74"/>
      <c r="L744" s="74"/>
      <c r="M744" s="989"/>
      <c r="N744" s="74"/>
      <c r="O744" s="74"/>
      <c r="P744" s="74"/>
      <c r="Q744" s="74"/>
      <c r="R744" s="74"/>
      <c r="S744" s="1264"/>
      <c r="T744" s="1264"/>
      <c r="U744" s="1264"/>
      <c r="V744" s="1264"/>
      <c r="W744" s="1264"/>
      <c r="X744" s="73"/>
      <c r="Y744" s="73"/>
      <c r="Z744" s="73"/>
    </row>
    <row r="745" spans="1:26" ht="15.75" customHeight="1">
      <c r="A745" s="73"/>
      <c r="B745" s="73"/>
      <c r="C745" s="73"/>
      <c r="D745" s="73"/>
      <c r="E745" s="73"/>
      <c r="F745" s="73"/>
      <c r="G745" s="591"/>
      <c r="H745" s="1412"/>
      <c r="I745" s="73"/>
      <c r="J745" s="73"/>
      <c r="K745" s="74"/>
      <c r="L745" s="74"/>
      <c r="M745" s="989"/>
      <c r="N745" s="74"/>
      <c r="O745" s="74"/>
      <c r="P745" s="74"/>
      <c r="Q745" s="74"/>
      <c r="R745" s="74"/>
      <c r="S745" s="1264"/>
      <c r="T745" s="1264"/>
      <c r="U745" s="1264"/>
      <c r="V745" s="1264"/>
      <c r="W745" s="1264"/>
      <c r="X745" s="73"/>
      <c r="Y745" s="73"/>
      <c r="Z745" s="73"/>
    </row>
    <row r="746" spans="1:26" ht="15.75" customHeight="1">
      <c r="A746" s="73"/>
      <c r="B746" s="73"/>
      <c r="C746" s="73"/>
      <c r="D746" s="73"/>
      <c r="E746" s="73"/>
      <c r="F746" s="73"/>
      <c r="G746" s="591"/>
      <c r="H746" s="1412"/>
      <c r="I746" s="73"/>
      <c r="J746" s="73"/>
      <c r="K746" s="74"/>
      <c r="L746" s="74"/>
      <c r="M746" s="989"/>
      <c r="N746" s="74"/>
      <c r="O746" s="74"/>
      <c r="P746" s="74"/>
      <c r="Q746" s="74"/>
      <c r="R746" s="74"/>
      <c r="S746" s="1264"/>
      <c r="T746" s="1264"/>
      <c r="U746" s="1264"/>
      <c r="V746" s="1264"/>
      <c r="W746" s="1264"/>
      <c r="X746" s="73"/>
      <c r="Y746" s="73"/>
      <c r="Z746" s="73"/>
    </row>
    <row r="747" spans="1:26" ht="15.75" customHeight="1">
      <c r="A747" s="73"/>
      <c r="B747" s="73"/>
      <c r="C747" s="73"/>
      <c r="D747" s="73"/>
      <c r="E747" s="73"/>
      <c r="F747" s="73"/>
      <c r="G747" s="591"/>
      <c r="H747" s="1412"/>
      <c r="I747" s="73"/>
      <c r="J747" s="73"/>
      <c r="K747" s="74"/>
      <c r="L747" s="74"/>
      <c r="M747" s="989"/>
      <c r="N747" s="74"/>
      <c r="O747" s="74"/>
      <c r="P747" s="74"/>
      <c r="Q747" s="74"/>
      <c r="R747" s="74"/>
      <c r="S747" s="1264"/>
      <c r="T747" s="1264"/>
      <c r="U747" s="1264"/>
      <c r="V747" s="1264"/>
      <c r="W747" s="1264"/>
      <c r="X747" s="73"/>
      <c r="Y747" s="73"/>
      <c r="Z747" s="73"/>
    </row>
    <row r="748" spans="1:26" ht="15.75" customHeight="1">
      <c r="A748" s="73"/>
      <c r="B748" s="73"/>
      <c r="C748" s="73"/>
      <c r="D748" s="73"/>
      <c r="E748" s="73"/>
      <c r="F748" s="73"/>
      <c r="G748" s="591"/>
      <c r="H748" s="1412"/>
      <c r="I748" s="73"/>
      <c r="J748" s="73"/>
      <c r="K748" s="74"/>
      <c r="L748" s="74"/>
      <c r="M748" s="989"/>
      <c r="N748" s="74"/>
      <c r="O748" s="74"/>
      <c r="P748" s="74"/>
      <c r="Q748" s="74"/>
      <c r="R748" s="74"/>
      <c r="S748" s="1264"/>
      <c r="T748" s="1264"/>
      <c r="U748" s="1264"/>
      <c r="V748" s="1264"/>
      <c r="W748" s="1264"/>
      <c r="X748" s="73"/>
      <c r="Y748" s="73"/>
      <c r="Z748" s="73"/>
    </row>
    <row r="749" spans="1:26" ht="15.75" customHeight="1">
      <c r="A749" s="73"/>
      <c r="B749" s="73"/>
      <c r="C749" s="73"/>
      <c r="D749" s="73"/>
      <c r="E749" s="73"/>
      <c r="F749" s="73"/>
      <c r="G749" s="591"/>
      <c r="H749" s="1412"/>
      <c r="I749" s="73"/>
      <c r="J749" s="73"/>
      <c r="K749" s="74"/>
      <c r="L749" s="74"/>
      <c r="M749" s="989"/>
      <c r="N749" s="74"/>
      <c r="O749" s="74"/>
      <c r="P749" s="74"/>
      <c r="Q749" s="74"/>
      <c r="R749" s="74"/>
      <c r="S749" s="1264"/>
      <c r="T749" s="1264"/>
      <c r="U749" s="1264"/>
      <c r="V749" s="1264"/>
      <c r="W749" s="1264"/>
      <c r="X749" s="73"/>
      <c r="Y749" s="73"/>
      <c r="Z749" s="73"/>
    </row>
    <row r="750" spans="1:26" ht="15.75" customHeight="1">
      <c r="A750" s="73"/>
      <c r="B750" s="73"/>
      <c r="C750" s="73"/>
      <c r="D750" s="73"/>
      <c r="E750" s="73"/>
      <c r="F750" s="73"/>
      <c r="G750" s="591"/>
      <c r="H750" s="1412"/>
      <c r="I750" s="73"/>
      <c r="J750" s="73"/>
      <c r="K750" s="74"/>
      <c r="L750" s="74"/>
      <c r="M750" s="989"/>
      <c r="N750" s="74"/>
      <c r="O750" s="74"/>
      <c r="P750" s="74"/>
      <c r="Q750" s="74"/>
      <c r="R750" s="74"/>
      <c r="S750" s="1264"/>
      <c r="T750" s="1264"/>
      <c r="U750" s="1264"/>
      <c r="V750" s="1264"/>
      <c r="W750" s="1264"/>
      <c r="X750" s="73"/>
      <c r="Y750" s="73"/>
      <c r="Z750" s="73"/>
    </row>
    <row r="751" spans="1:26" ht="15.75" customHeight="1">
      <c r="A751" s="73"/>
      <c r="B751" s="73"/>
      <c r="C751" s="73"/>
      <c r="D751" s="73"/>
      <c r="E751" s="73"/>
      <c r="F751" s="73"/>
      <c r="G751" s="591"/>
      <c r="H751" s="1412"/>
      <c r="I751" s="73"/>
      <c r="J751" s="73"/>
      <c r="K751" s="74"/>
      <c r="L751" s="74"/>
      <c r="M751" s="989"/>
      <c r="N751" s="74"/>
      <c r="O751" s="74"/>
      <c r="P751" s="74"/>
      <c r="Q751" s="74"/>
      <c r="R751" s="74"/>
      <c r="S751" s="1264"/>
      <c r="T751" s="1264"/>
      <c r="U751" s="1264"/>
      <c r="V751" s="1264"/>
      <c r="W751" s="1264"/>
      <c r="X751" s="73"/>
      <c r="Y751" s="73"/>
      <c r="Z751" s="73"/>
    </row>
    <row r="752" spans="1:26" ht="15.75" customHeight="1">
      <c r="A752" s="73"/>
      <c r="B752" s="73"/>
      <c r="C752" s="73"/>
      <c r="D752" s="73"/>
      <c r="E752" s="73"/>
      <c r="F752" s="73"/>
      <c r="G752" s="591"/>
      <c r="H752" s="1412"/>
      <c r="I752" s="73"/>
      <c r="J752" s="73"/>
      <c r="K752" s="74"/>
      <c r="L752" s="74"/>
      <c r="M752" s="989"/>
      <c r="N752" s="74"/>
      <c r="O752" s="74"/>
      <c r="P752" s="74"/>
      <c r="Q752" s="74"/>
      <c r="R752" s="74"/>
      <c r="S752" s="1264"/>
      <c r="T752" s="1264"/>
      <c r="U752" s="1264"/>
      <c r="V752" s="1264"/>
      <c r="W752" s="1264"/>
      <c r="X752" s="73"/>
      <c r="Y752" s="73"/>
      <c r="Z752" s="73"/>
    </row>
    <row r="753" spans="1:26" ht="15.75" customHeight="1">
      <c r="A753" s="73"/>
      <c r="B753" s="73"/>
      <c r="C753" s="73"/>
      <c r="D753" s="73"/>
      <c r="E753" s="73"/>
      <c r="F753" s="73"/>
      <c r="G753" s="591"/>
      <c r="H753" s="1412"/>
      <c r="I753" s="73"/>
      <c r="J753" s="73"/>
      <c r="K753" s="74"/>
      <c r="L753" s="74"/>
      <c r="M753" s="989"/>
      <c r="N753" s="74"/>
      <c r="O753" s="74"/>
      <c r="P753" s="74"/>
      <c r="Q753" s="74"/>
      <c r="R753" s="74"/>
      <c r="S753" s="1264"/>
      <c r="T753" s="1264"/>
      <c r="U753" s="1264"/>
      <c r="V753" s="1264"/>
      <c r="W753" s="1264"/>
      <c r="X753" s="73"/>
      <c r="Y753" s="73"/>
      <c r="Z753" s="73"/>
    </row>
    <row r="754" spans="1:26" ht="15.75" customHeight="1">
      <c r="A754" s="73"/>
      <c r="B754" s="73"/>
      <c r="C754" s="73"/>
      <c r="D754" s="73"/>
      <c r="E754" s="73"/>
      <c r="F754" s="73"/>
      <c r="G754" s="591"/>
      <c r="H754" s="1412"/>
      <c r="I754" s="73"/>
      <c r="J754" s="73"/>
      <c r="K754" s="74"/>
      <c r="L754" s="74"/>
      <c r="M754" s="989"/>
      <c r="N754" s="74"/>
      <c r="O754" s="74"/>
      <c r="P754" s="74"/>
      <c r="Q754" s="74"/>
      <c r="R754" s="74"/>
      <c r="S754" s="1264"/>
      <c r="T754" s="1264"/>
      <c r="U754" s="1264"/>
      <c r="V754" s="1264"/>
      <c r="W754" s="1264"/>
      <c r="X754" s="73"/>
      <c r="Y754" s="73"/>
      <c r="Z754" s="73"/>
    </row>
    <row r="755" spans="1:26" ht="15.75" customHeight="1">
      <c r="A755" s="73"/>
      <c r="B755" s="73"/>
      <c r="C755" s="73"/>
      <c r="D755" s="73"/>
      <c r="E755" s="73"/>
      <c r="F755" s="73"/>
      <c r="G755" s="591"/>
      <c r="H755" s="1412"/>
      <c r="I755" s="73"/>
      <c r="J755" s="73"/>
      <c r="K755" s="74"/>
      <c r="L755" s="74"/>
      <c r="M755" s="989"/>
      <c r="N755" s="74"/>
      <c r="O755" s="74"/>
      <c r="P755" s="74"/>
      <c r="Q755" s="74"/>
      <c r="R755" s="74"/>
      <c r="S755" s="1264"/>
      <c r="T755" s="1264"/>
      <c r="U755" s="1264"/>
      <c r="V755" s="1264"/>
      <c r="W755" s="1264"/>
      <c r="X755" s="73"/>
      <c r="Y755" s="73"/>
      <c r="Z755" s="73"/>
    </row>
    <row r="756" spans="1:26" ht="15.75" customHeight="1">
      <c r="A756" s="73"/>
      <c r="B756" s="73"/>
      <c r="C756" s="73"/>
      <c r="D756" s="73"/>
      <c r="E756" s="73"/>
      <c r="F756" s="73"/>
      <c r="G756" s="591"/>
      <c r="H756" s="1412"/>
      <c r="I756" s="73"/>
      <c r="J756" s="73"/>
      <c r="K756" s="74"/>
      <c r="L756" s="74"/>
      <c r="M756" s="989"/>
      <c r="N756" s="74"/>
      <c r="O756" s="74"/>
      <c r="P756" s="74"/>
      <c r="Q756" s="74"/>
      <c r="R756" s="74"/>
      <c r="S756" s="1264"/>
      <c r="T756" s="1264"/>
      <c r="U756" s="1264"/>
      <c r="V756" s="1264"/>
      <c r="W756" s="1264"/>
      <c r="X756" s="73"/>
      <c r="Y756" s="73"/>
      <c r="Z756" s="73"/>
    </row>
    <row r="757" spans="1:26" ht="15.75" customHeight="1">
      <c r="A757" s="73"/>
      <c r="B757" s="73"/>
      <c r="C757" s="73"/>
      <c r="D757" s="73"/>
      <c r="E757" s="73"/>
      <c r="F757" s="73"/>
      <c r="G757" s="591"/>
      <c r="H757" s="1412"/>
      <c r="I757" s="73"/>
      <c r="J757" s="73"/>
      <c r="K757" s="74"/>
      <c r="L757" s="74"/>
      <c r="M757" s="989"/>
      <c r="N757" s="74"/>
      <c r="O757" s="74"/>
      <c r="P757" s="74"/>
      <c r="Q757" s="74"/>
      <c r="R757" s="74"/>
      <c r="S757" s="1264"/>
      <c r="T757" s="1264"/>
      <c r="U757" s="1264"/>
      <c r="V757" s="1264"/>
      <c r="W757" s="1264"/>
      <c r="X757" s="73"/>
      <c r="Y757" s="73"/>
      <c r="Z757" s="73"/>
    </row>
    <row r="758" spans="1:26" ht="15.75" customHeight="1">
      <c r="A758" s="73"/>
      <c r="B758" s="73"/>
      <c r="C758" s="73"/>
      <c r="D758" s="73"/>
      <c r="E758" s="73"/>
      <c r="F758" s="73"/>
      <c r="G758" s="591"/>
      <c r="H758" s="1412"/>
      <c r="I758" s="73"/>
      <c r="J758" s="73"/>
      <c r="K758" s="74"/>
      <c r="L758" s="74"/>
      <c r="M758" s="989"/>
      <c r="N758" s="74"/>
      <c r="O758" s="74"/>
      <c r="P758" s="74"/>
      <c r="Q758" s="74"/>
      <c r="R758" s="74"/>
      <c r="S758" s="1264"/>
      <c r="T758" s="1264"/>
      <c r="U758" s="1264"/>
      <c r="V758" s="1264"/>
      <c r="W758" s="1264"/>
      <c r="X758" s="73"/>
      <c r="Y758" s="73"/>
      <c r="Z758" s="73"/>
    </row>
    <row r="759" spans="1:26" ht="15.75" customHeight="1">
      <c r="A759" s="73"/>
      <c r="B759" s="73"/>
      <c r="C759" s="73"/>
      <c r="D759" s="73"/>
      <c r="E759" s="73"/>
      <c r="F759" s="73"/>
      <c r="G759" s="591"/>
      <c r="H759" s="1412"/>
      <c r="I759" s="73"/>
      <c r="J759" s="73"/>
      <c r="K759" s="74"/>
      <c r="L759" s="74"/>
      <c r="M759" s="989"/>
      <c r="N759" s="74"/>
      <c r="O759" s="74"/>
      <c r="P759" s="74"/>
      <c r="Q759" s="74"/>
      <c r="R759" s="74"/>
      <c r="S759" s="1264"/>
      <c r="T759" s="1264"/>
      <c r="U759" s="1264"/>
      <c r="V759" s="1264"/>
      <c r="W759" s="1264"/>
      <c r="X759" s="73"/>
      <c r="Y759" s="73"/>
      <c r="Z759" s="73"/>
    </row>
    <row r="760" spans="1:26" ht="15.75" customHeight="1">
      <c r="A760" s="73"/>
      <c r="B760" s="73"/>
      <c r="C760" s="73"/>
      <c r="D760" s="73"/>
      <c r="E760" s="73"/>
      <c r="F760" s="73"/>
      <c r="G760" s="591"/>
      <c r="H760" s="1412"/>
      <c r="I760" s="73"/>
      <c r="J760" s="73"/>
      <c r="K760" s="74"/>
      <c r="L760" s="74"/>
      <c r="M760" s="989"/>
      <c r="N760" s="74"/>
      <c r="O760" s="74"/>
      <c r="P760" s="74"/>
      <c r="Q760" s="74"/>
      <c r="R760" s="74"/>
      <c r="S760" s="1264"/>
      <c r="T760" s="1264"/>
      <c r="U760" s="1264"/>
      <c r="V760" s="1264"/>
      <c r="W760" s="1264"/>
      <c r="X760" s="73"/>
      <c r="Y760" s="73"/>
      <c r="Z760" s="73"/>
    </row>
    <row r="761" spans="1:26" ht="15.75" customHeight="1">
      <c r="A761" s="73"/>
      <c r="B761" s="73"/>
      <c r="C761" s="73"/>
      <c r="D761" s="73"/>
      <c r="E761" s="73"/>
      <c r="F761" s="73"/>
      <c r="G761" s="591"/>
      <c r="H761" s="1412"/>
      <c r="I761" s="73"/>
      <c r="J761" s="73"/>
      <c r="K761" s="74"/>
      <c r="L761" s="74"/>
      <c r="M761" s="989"/>
      <c r="N761" s="74"/>
      <c r="O761" s="74"/>
      <c r="P761" s="74"/>
      <c r="Q761" s="74"/>
      <c r="R761" s="74"/>
      <c r="S761" s="1264"/>
      <c r="T761" s="1264"/>
      <c r="U761" s="1264"/>
      <c r="V761" s="1264"/>
      <c r="W761" s="1264"/>
      <c r="X761" s="73"/>
      <c r="Y761" s="73"/>
      <c r="Z761" s="73"/>
    </row>
    <row r="762" spans="1:26" ht="15.75" customHeight="1">
      <c r="A762" s="73"/>
      <c r="B762" s="73"/>
      <c r="C762" s="73"/>
      <c r="D762" s="73"/>
      <c r="E762" s="73"/>
      <c r="F762" s="73"/>
      <c r="G762" s="591"/>
      <c r="H762" s="1412"/>
      <c r="I762" s="73"/>
      <c r="J762" s="73"/>
      <c r="K762" s="74"/>
      <c r="L762" s="74"/>
      <c r="M762" s="989"/>
      <c r="N762" s="74"/>
      <c r="O762" s="74"/>
      <c r="P762" s="74"/>
      <c r="Q762" s="74"/>
      <c r="R762" s="74"/>
      <c r="S762" s="1264"/>
      <c r="T762" s="1264"/>
      <c r="U762" s="1264"/>
      <c r="V762" s="1264"/>
      <c r="W762" s="1264"/>
      <c r="X762" s="73"/>
      <c r="Y762" s="73"/>
      <c r="Z762" s="73"/>
    </row>
    <row r="763" spans="1:26" ht="15.75" customHeight="1">
      <c r="A763" s="73"/>
      <c r="B763" s="73"/>
      <c r="C763" s="73"/>
      <c r="D763" s="73"/>
      <c r="E763" s="73"/>
      <c r="F763" s="73"/>
      <c r="G763" s="591"/>
      <c r="H763" s="1412"/>
      <c r="I763" s="73"/>
      <c r="J763" s="73"/>
      <c r="K763" s="74"/>
      <c r="L763" s="74"/>
      <c r="M763" s="989"/>
      <c r="N763" s="74"/>
      <c r="O763" s="74"/>
      <c r="P763" s="74"/>
      <c r="Q763" s="74"/>
      <c r="R763" s="74"/>
      <c r="S763" s="1264"/>
      <c r="T763" s="1264"/>
      <c r="U763" s="1264"/>
      <c r="V763" s="1264"/>
      <c r="W763" s="1264"/>
      <c r="X763" s="73"/>
      <c r="Y763" s="73"/>
      <c r="Z763" s="73"/>
    </row>
    <row r="764" spans="1:26" ht="15.75" customHeight="1">
      <c r="A764" s="73"/>
      <c r="B764" s="73"/>
      <c r="C764" s="73"/>
      <c r="D764" s="73"/>
      <c r="E764" s="73"/>
      <c r="F764" s="73"/>
      <c r="G764" s="591"/>
      <c r="H764" s="1412"/>
      <c r="I764" s="73"/>
      <c r="J764" s="73"/>
      <c r="K764" s="74"/>
      <c r="L764" s="74"/>
      <c r="M764" s="989"/>
      <c r="N764" s="74"/>
      <c r="O764" s="74"/>
      <c r="P764" s="74"/>
      <c r="Q764" s="74"/>
      <c r="R764" s="74"/>
      <c r="S764" s="1264"/>
      <c r="T764" s="1264"/>
      <c r="U764" s="1264"/>
      <c r="V764" s="1264"/>
      <c r="W764" s="1264"/>
      <c r="X764" s="73"/>
      <c r="Y764" s="73"/>
      <c r="Z764" s="73"/>
    </row>
    <row r="765" spans="1:26" ht="15.75" customHeight="1">
      <c r="A765" s="73"/>
      <c r="B765" s="73"/>
      <c r="C765" s="73"/>
      <c r="D765" s="73"/>
      <c r="E765" s="73"/>
      <c r="F765" s="73"/>
      <c r="G765" s="591"/>
      <c r="H765" s="1412"/>
      <c r="I765" s="73"/>
      <c r="J765" s="73"/>
      <c r="K765" s="74"/>
      <c r="L765" s="74"/>
      <c r="M765" s="989"/>
      <c r="N765" s="74"/>
      <c r="O765" s="74"/>
      <c r="P765" s="74"/>
      <c r="Q765" s="74"/>
      <c r="R765" s="74"/>
      <c r="S765" s="1264"/>
      <c r="T765" s="1264"/>
      <c r="U765" s="1264"/>
      <c r="V765" s="1264"/>
      <c r="W765" s="1264"/>
      <c r="X765" s="73"/>
      <c r="Y765" s="73"/>
      <c r="Z765" s="73"/>
    </row>
    <row r="766" spans="1:26" ht="15.75" customHeight="1">
      <c r="A766" s="73"/>
      <c r="B766" s="73"/>
      <c r="C766" s="73"/>
      <c r="D766" s="73"/>
      <c r="E766" s="73"/>
      <c r="F766" s="73"/>
      <c r="G766" s="591"/>
      <c r="H766" s="1412"/>
      <c r="I766" s="73"/>
      <c r="J766" s="73"/>
      <c r="K766" s="74"/>
      <c r="L766" s="74"/>
      <c r="M766" s="989"/>
      <c r="N766" s="74"/>
      <c r="O766" s="74"/>
      <c r="P766" s="74"/>
      <c r="Q766" s="74"/>
      <c r="R766" s="74"/>
      <c r="S766" s="1264"/>
      <c r="T766" s="1264"/>
      <c r="U766" s="1264"/>
      <c r="V766" s="1264"/>
      <c r="W766" s="1264"/>
      <c r="X766" s="73"/>
      <c r="Y766" s="73"/>
      <c r="Z766" s="73"/>
    </row>
    <row r="767" spans="1:26" ht="15.75" customHeight="1">
      <c r="A767" s="73"/>
      <c r="B767" s="73"/>
      <c r="C767" s="73"/>
      <c r="D767" s="73"/>
      <c r="E767" s="73"/>
      <c r="F767" s="73"/>
      <c r="G767" s="591"/>
      <c r="H767" s="1412"/>
      <c r="I767" s="73"/>
      <c r="J767" s="73"/>
      <c r="K767" s="74"/>
      <c r="L767" s="74"/>
      <c r="M767" s="989"/>
      <c r="N767" s="74"/>
      <c r="O767" s="74"/>
      <c r="P767" s="74"/>
      <c r="Q767" s="74"/>
      <c r="R767" s="74"/>
      <c r="S767" s="1264"/>
      <c r="T767" s="1264"/>
      <c r="U767" s="1264"/>
      <c r="V767" s="1264"/>
      <c r="W767" s="1264"/>
      <c r="X767" s="73"/>
      <c r="Y767" s="73"/>
      <c r="Z767" s="73"/>
    </row>
    <row r="768" spans="1:26" ht="15.75" customHeight="1">
      <c r="A768" s="73"/>
      <c r="B768" s="73"/>
      <c r="C768" s="73"/>
      <c r="D768" s="73"/>
      <c r="E768" s="73"/>
      <c r="F768" s="73"/>
      <c r="G768" s="591"/>
      <c r="H768" s="1412"/>
      <c r="I768" s="73"/>
      <c r="J768" s="73"/>
      <c r="K768" s="74"/>
      <c r="L768" s="74"/>
      <c r="M768" s="989"/>
      <c r="N768" s="74"/>
      <c r="O768" s="74"/>
      <c r="P768" s="74"/>
      <c r="Q768" s="74"/>
      <c r="R768" s="74"/>
      <c r="S768" s="1264"/>
      <c r="T768" s="1264"/>
      <c r="U768" s="1264"/>
      <c r="V768" s="1264"/>
      <c r="W768" s="1264"/>
      <c r="X768" s="73"/>
      <c r="Y768" s="73"/>
      <c r="Z768" s="73"/>
    </row>
    <row r="769" spans="1:26" ht="15.75" customHeight="1">
      <c r="A769" s="73"/>
      <c r="B769" s="73"/>
      <c r="C769" s="73"/>
      <c r="D769" s="73"/>
      <c r="E769" s="73"/>
      <c r="F769" s="73"/>
      <c r="G769" s="591"/>
      <c r="H769" s="1412"/>
      <c r="I769" s="73"/>
      <c r="J769" s="73"/>
      <c r="K769" s="74"/>
      <c r="L769" s="74"/>
      <c r="M769" s="989"/>
      <c r="N769" s="74"/>
      <c r="O769" s="74"/>
      <c r="P769" s="74"/>
      <c r="Q769" s="74"/>
      <c r="R769" s="74"/>
      <c r="S769" s="1264"/>
      <c r="T769" s="1264"/>
      <c r="U769" s="1264"/>
      <c r="V769" s="1264"/>
      <c r="W769" s="1264"/>
      <c r="X769" s="73"/>
      <c r="Y769" s="73"/>
      <c r="Z769" s="73"/>
    </row>
    <row r="770" spans="1:26" ht="15.75" customHeight="1">
      <c r="A770" s="73"/>
      <c r="B770" s="73"/>
      <c r="C770" s="73"/>
      <c r="D770" s="73"/>
      <c r="E770" s="73"/>
      <c r="F770" s="73"/>
      <c r="G770" s="591"/>
      <c r="H770" s="1412"/>
      <c r="I770" s="73"/>
      <c r="J770" s="73"/>
      <c r="K770" s="74"/>
      <c r="L770" s="74"/>
      <c r="M770" s="989"/>
      <c r="N770" s="74"/>
      <c r="O770" s="74"/>
      <c r="P770" s="74"/>
      <c r="Q770" s="74"/>
      <c r="R770" s="74"/>
      <c r="S770" s="1264"/>
      <c r="T770" s="1264"/>
      <c r="U770" s="1264"/>
      <c r="V770" s="1264"/>
      <c r="W770" s="1264"/>
      <c r="X770" s="73"/>
      <c r="Y770" s="73"/>
      <c r="Z770" s="73"/>
    </row>
    <row r="771" spans="1:26" ht="15.75" customHeight="1">
      <c r="A771" s="73"/>
      <c r="B771" s="73"/>
      <c r="C771" s="73"/>
      <c r="D771" s="73"/>
      <c r="E771" s="73"/>
      <c r="F771" s="73"/>
      <c r="G771" s="591"/>
      <c r="H771" s="1412"/>
      <c r="I771" s="73"/>
      <c r="J771" s="73"/>
      <c r="K771" s="74"/>
      <c r="L771" s="74"/>
      <c r="M771" s="989"/>
      <c r="N771" s="74"/>
      <c r="O771" s="74"/>
      <c r="P771" s="74"/>
      <c r="Q771" s="74"/>
      <c r="R771" s="74"/>
      <c r="S771" s="1264"/>
      <c r="T771" s="1264"/>
      <c r="U771" s="1264"/>
      <c r="V771" s="1264"/>
      <c r="W771" s="1264"/>
      <c r="X771" s="73"/>
      <c r="Y771" s="73"/>
      <c r="Z771" s="73"/>
    </row>
    <row r="772" spans="1:26" ht="15.75" customHeight="1">
      <c r="A772" s="73"/>
      <c r="B772" s="73"/>
      <c r="C772" s="73"/>
      <c r="D772" s="73"/>
      <c r="E772" s="73"/>
      <c r="F772" s="73"/>
      <c r="G772" s="591"/>
      <c r="H772" s="1412"/>
      <c r="I772" s="73"/>
      <c r="J772" s="73"/>
      <c r="K772" s="74"/>
      <c r="L772" s="74"/>
      <c r="M772" s="989"/>
      <c r="N772" s="74"/>
      <c r="O772" s="74"/>
      <c r="P772" s="74"/>
      <c r="Q772" s="74"/>
      <c r="R772" s="74"/>
      <c r="S772" s="1264"/>
      <c r="T772" s="1264"/>
      <c r="U772" s="1264"/>
      <c r="V772" s="1264"/>
      <c r="W772" s="1264"/>
      <c r="X772" s="73"/>
      <c r="Y772" s="73"/>
      <c r="Z772" s="73"/>
    </row>
    <row r="773" spans="1:26" ht="15.75" customHeight="1">
      <c r="A773" s="73"/>
      <c r="B773" s="73"/>
      <c r="C773" s="73"/>
      <c r="D773" s="73"/>
      <c r="E773" s="73"/>
      <c r="F773" s="73"/>
      <c r="G773" s="591"/>
      <c r="H773" s="1412"/>
      <c r="I773" s="73"/>
      <c r="J773" s="73"/>
      <c r="K773" s="74"/>
      <c r="L773" s="74"/>
      <c r="M773" s="989"/>
      <c r="N773" s="74"/>
      <c r="O773" s="74"/>
      <c r="P773" s="74"/>
      <c r="Q773" s="74"/>
      <c r="R773" s="74"/>
      <c r="S773" s="1264"/>
      <c r="T773" s="1264"/>
      <c r="U773" s="1264"/>
      <c r="V773" s="1264"/>
      <c r="W773" s="1264"/>
      <c r="X773" s="73"/>
      <c r="Y773" s="73"/>
      <c r="Z773" s="73"/>
    </row>
    <row r="774" spans="1:26" ht="15.75" customHeight="1">
      <c r="A774" s="73"/>
      <c r="B774" s="73"/>
      <c r="C774" s="73"/>
      <c r="D774" s="73"/>
      <c r="E774" s="73"/>
      <c r="F774" s="73"/>
      <c r="G774" s="591"/>
      <c r="H774" s="1412"/>
      <c r="I774" s="73"/>
      <c r="J774" s="73"/>
      <c r="K774" s="74"/>
      <c r="L774" s="74"/>
      <c r="M774" s="989"/>
      <c r="N774" s="74"/>
      <c r="O774" s="74"/>
      <c r="P774" s="74"/>
      <c r="Q774" s="74"/>
      <c r="R774" s="74"/>
      <c r="S774" s="1264"/>
      <c r="T774" s="1264"/>
      <c r="U774" s="1264"/>
      <c r="V774" s="1264"/>
      <c r="W774" s="1264"/>
      <c r="X774" s="73"/>
      <c r="Y774" s="73"/>
      <c r="Z774" s="73"/>
    </row>
    <row r="775" spans="1:26" ht="15.75" customHeight="1">
      <c r="A775" s="73"/>
      <c r="B775" s="73"/>
      <c r="C775" s="73"/>
      <c r="D775" s="73"/>
      <c r="E775" s="73"/>
      <c r="F775" s="73"/>
      <c r="G775" s="591"/>
      <c r="H775" s="1412"/>
      <c r="I775" s="73"/>
      <c r="J775" s="73"/>
      <c r="K775" s="74"/>
      <c r="L775" s="74"/>
      <c r="M775" s="989"/>
      <c r="N775" s="74"/>
      <c r="O775" s="74"/>
      <c r="P775" s="74"/>
      <c r="Q775" s="74"/>
      <c r="R775" s="74"/>
      <c r="S775" s="1264"/>
      <c r="T775" s="1264"/>
      <c r="U775" s="1264"/>
      <c r="V775" s="1264"/>
      <c r="W775" s="1264"/>
      <c r="X775" s="73"/>
      <c r="Y775" s="73"/>
      <c r="Z775" s="73"/>
    </row>
    <row r="776" spans="1:26" ht="15.75" customHeight="1">
      <c r="A776" s="73"/>
      <c r="B776" s="73"/>
      <c r="C776" s="73"/>
      <c r="D776" s="73"/>
      <c r="E776" s="73"/>
      <c r="F776" s="73"/>
      <c r="G776" s="591"/>
      <c r="H776" s="1412"/>
      <c r="I776" s="73"/>
      <c r="J776" s="73"/>
      <c r="K776" s="74"/>
      <c r="L776" s="74"/>
      <c r="M776" s="989"/>
      <c r="N776" s="74"/>
      <c r="O776" s="74"/>
      <c r="P776" s="74"/>
      <c r="Q776" s="74"/>
      <c r="R776" s="74"/>
      <c r="S776" s="1264"/>
      <c r="T776" s="1264"/>
      <c r="U776" s="1264"/>
      <c r="V776" s="1264"/>
      <c r="W776" s="1264"/>
      <c r="X776" s="73"/>
      <c r="Y776" s="73"/>
      <c r="Z776" s="73"/>
    </row>
    <row r="777" spans="1:26" ht="15.75" customHeight="1">
      <c r="A777" s="73"/>
      <c r="B777" s="73"/>
      <c r="C777" s="73"/>
      <c r="D777" s="73"/>
      <c r="E777" s="73"/>
      <c r="F777" s="73"/>
      <c r="G777" s="591"/>
      <c r="H777" s="1412"/>
      <c r="I777" s="73"/>
      <c r="J777" s="73"/>
      <c r="K777" s="74"/>
      <c r="L777" s="74"/>
      <c r="M777" s="989"/>
      <c r="N777" s="74"/>
      <c r="O777" s="74"/>
      <c r="P777" s="74"/>
      <c r="Q777" s="74"/>
      <c r="R777" s="74"/>
      <c r="S777" s="1264"/>
      <c r="T777" s="1264"/>
      <c r="U777" s="1264"/>
      <c r="V777" s="1264"/>
      <c r="W777" s="1264"/>
      <c r="X777" s="73"/>
      <c r="Y777" s="73"/>
      <c r="Z777" s="73"/>
    </row>
    <row r="778" spans="1:26" ht="15.75" customHeight="1">
      <c r="A778" s="73"/>
      <c r="B778" s="73"/>
      <c r="C778" s="73"/>
      <c r="D778" s="73"/>
      <c r="E778" s="73"/>
      <c r="F778" s="73"/>
      <c r="G778" s="591"/>
      <c r="H778" s="1412"/>
      <c r="I778" s="73"/>
      <c r="J778" s="73"/>
      <c r="K778" s="74"/>
      <c r="L778" s="74"/>
      <c r="M778" s="989"/>
      <c r="N778" s="74"/>
      <c r="O778" s="74"/>
      <c r="P778" s="74"/>
      <c r="Q778" s="74"/>
      <c r="R778" s="74"/>
      <c r="S778" s="1264"/>
      <c r="T778" s="1264"/>
      <c r="U778" s="1264"/>
      <c r="V778" s="1264"/>
      <c r="W778" s="1264"/>
      <c r="X778" s="73"/>
      <c r="Y778" s="73"/>
      <c r="Z778" s="73"/>
    </row>
    <row r="779" spans="1:26" ht="15.75" customHeight="1">
      <c r="A779" s="73"/>
      <c r="B779" s="73"/>
      <c r="C779" s="73"/>
      <c r="D779" s="73"/>
      <c r="E779" s="73"/>
      <c r="F779" s="73"/>
      <c r="G779" s="591"/>
      <c r="H779" s="1412"/>
      <c r="I779" s="73"/>
      <c r="J779" s="73"/>
      <c r="K779" s="74"/>
      <c r="L779" s="74"/>
      <c r="M779" s="989"/>
      <c r="N779" s="74"/>
      <c r="O779" s="74"/>
      <c r="P779" s="74"/>
      <c r="Q779" s="74"/>
      <c r="R779" s="74"/>
      <c r="S779" s="1264"/>
      <c r="T779" s="1264"/>
      <c r="U779" s="1264"/>
      <c r="V779" s="1264"/>
      <c r="W779" s="1264"/>
      <c r="X779" s="73"/>
      <c r="Y779" s="73"/>
      <c r="Z779" s="73"/>
    </row>
    <row r="780" spans="1:26" ht="15.75" customHeight="1">
      <c r="A780" s="73"/>
      <c r="B780" s="73"/>
      <c r="C780" s="73"/>
      <c r="D780" s="73"/>
      <c r="E780" s="73"/>
      <c r="F780" s="73"/>
      <c r="G780" s="591"/>
      <c r="H780" s="1412"/>
      <c r="I780" s="73"/>
      <c r="J780" s="73"/>
      <c r="K780" s="74"/>
      <c r="L780" s="74"/>
      <c r="M780" s="989"/>
      <c r="N780" s="74"/>
      <c r="O780" s="74"/>
      <c r="P780" s="74"/>
      <c r="Q780" s="74"/>
      <c r="R780" s="74"/>
      <c r="S780" s="1264"/>
      <c r="T780" s="1264"/>
      <c r="U780" s="1264"/>
      <c r="V780" s="1264"/>
      <c r="W780" s="1264"/>
      <c r="X780" s="73"/>
      <c r="Y780" s="73"/>
      <c r="Z780" s="73"/>
    </row>
    <row r="781" spans="1:26" ht="15.75" customHeight="1">
      <c r="A781" s="73"/>
      <c r="B781" s="73"/>
      <c r="C781" s="73"/>
      <c r="D781" s="73"/>
      <c r="E781" s="73"/>
      <c r="F781" s="73"/>
      <c r="G781" s="591"/>
      <c r="H781" s="1412"/>
      <c r="I781" s="73"/>
      <c r="J781" s="73"/>
      <c r="K781" s="74"/>
      <c r="L781" s="74"/>
      <c r="M781" s="989"/>
      <c r="N781" s="74"/>
      <c r="O781" s="74"/>
      <c r="P781" s="74"/>
      <c r="Q781" s="74"/>
      <c r="R781" s="74"/>
      <c r="S781" s="1264"/>
      <c r="T781" s="1264"/>
      <c r="U781" s="1264"/>
      <c r="V781" s="1264"/>
      <c r="W781" s="1264"/>
      <c r="X781" s="73"/>
      <c r="Y781" s="73"/>
      <c r="Z781" s="73"/>
    </row>
    <row r="782" spans="1:26" ht="15.75" customHeight="1">
      <c r="A782" s="73"/>
      <c r="B782" s="73"/>
      <c r="C782" s="73"/>
      <c r="D782" s="73"/>
      <c r="E782" s="73"/>
      <c r="F782" s="73"/>
      <c r="G782" s="591"/>
      <c r="H782" s="1412"/>
      <c r="I782" s="73"/>
      <c r="J782" s="73"/>
      <c r="K782" s="74"/>
      <c r="L782" s="74"/>
      <c r="M782" s="989"/>
      <c r="N782" s="74"/>
      <c r="O782" s="74"/>
      <c r="P782" s="74"/>
      <c r="Q782" s="74"/>
      <c r="R782" s="74"/>
      <c r="S782" s="1264"/>
      <c r="T782" s="1264"/>
      <c r="U782" s="1264"/>
      <c r="V782" s="1264"/>
      <c r="W782" s="1264"/>
      <c r="X782" s="73"/>
      <c r="Y782" s="73"/>
      <c r="Z782" s="73"/>
    </row>
    <row r="783" spans="1:26" ht="15.75" customHeight="1">
      <c r="A783" s="73"/>
      <c r="B783" s="73"/>
      <c r="C783" s="73"/>
      <c r="D783" s="73"/>
      <c r="E783" s="73"/>
      <c r="F783" s="73"/>
      <c r="G783" s="591"/>
      <c r="H783" s="1412"/>
      <c r="I783" s="73"/>
      <c r="J783" s="73"/>
      <c r="K783" s="74"/>
      <c r="L783" s="74"/>
      <c r="M783" s="989"/>
      <c r="N783" s="74"/>
      <c r="O783" s="74"/>
      <c r="P783" s="74"/>
      <c r="Q783" s="74"/>
      <c r="R783" s="74"/>
      <c r="S783" s="1264"/>
      <c r="T783" s="1264"/>
      <c r="U783" s="1264"/>
      <c r="V783" s="1264"/>
      <c r="W783" s="1264"/>
      <c r="X783" s="73"/>
      <c r="Y783" s="73"/>
      <c r="Z783" s="73"/>
    </row>
    <row r="784" spans="1:26" ht="15.75" customHeight="1">
      <c r="A784" s="73"/>
      <c r="B784" s="73"/>
      <c r="C784" s="73"/>
      <c r="D784" s="73"/>
      <c r="E784" s="73"/>
      <c r="F784" s="73"/>
      <c r="G784" s="591"/>
      <c r="H784" s="1412"/>
      <c r="I784" s="73"/>
      <c r="J784" s="73"/>
      <c r="K784" s="74"/>
      <c r="L784" s="74"/>
      <c r="M784" s="989"/>
      <c r="N784" s="74"/>
      <c r="O784" s="74"/>
      <c r="P784" s="74"/>
      <c r="Q784" s="74"/>
      <c r="R784" s="74"/>
      <c r="S784" s="1264"/>
      <c r="T784" s="1264"/>
      <c r="U784" s="1264"/>
      <c r="V784" s="1264"/>
      <c r="W784" s="1264"/>
      <c r="X784" s="73"/>
      <c r="Y784" s="73"/>
      <c r="Z784" s="73"/>
    </row>
    <row r="785" spans="1:26" ht="15.75" customHeight="1">
      <c r="A785" s="73"/>
      <c r="B785" s="73"/>
      <c r="C785" s="73"/>
      <c r="D785" s="73"/>
      <c r="E785" s="73"/>
      <c r="F785" s="73"/>
      <c r="G785" s="591"/>
      <c r="H785" s="1412"/>
      <c r="I785" s="73"/>
      <c r="J785" s="73"/>
      <c r="K785" s="74"/>
      <c r="L785" s="74"/>
      <c r="M785" s="989"/>
      <c r="N785" s="74"/>
      <c r="O785" s="74"/>
      <c r="P785" s="74"/>
      <c r="Q785" s="74"/>
      <c r="R785" s="74"/>
      <c r="S785" s="1264"/>
      <c r="T785" s="1264"/>
      <c r="U785" s="1264"/>
      <c r="V785" s="1264"/>
      <c r="W785" s="1264"/>
      <c r="X785" s="73"/>
      <c r="Y785" s="73"/>
      <c r="Z785" s="73"/>
    </row>
    <row r="786" spans="1:26" ht="15.75" customHeight="1">
      <c r="A786" s="73"/>
      <c r="B786" s="73"/>
      <c r="C786" s="73"/>
      <c r="D786" s="73"/>
      <c r="E786" s="73"/>
      <c r="F786" s="73"/>
      <c r="G786" s="591"/>
      <c r="H786" s="1412"/>
      <c r="I786" s="73"/>
      <c r="J786" s="73"/>
      <c r="K786" s="74"/>
      <c r="L786" s="74"/>
      <c r="M786" s="989"/>
      <c r="N786" s="74"/>
      <c r="O786" s="74"/>
      <c r="P786" s="74"/>
      <c r="Q786" s="74"/>
      <c r="R786" s="74"/>
      <c r="S786" s="1264"/>
      <c r="T786" s="1264"/>
      <c r="U786" s="1264"/>
      <c r="V786" s="1264"/>
      <c r="W786" s="1264"/>
      <c r="X786" s="73"/>
      <c r="Y786" s="73"/>
      <c r="Z786" s="73"/>
    </row>
    <row r="787" spans="1:26" ht="15.75" customHeight="1">
      <c r="A787" s="73"/>
      <c r="B787" s="73"/>
      <c r="C787" s="73"/>
      <c r="D787" s="73"/>
      <c r="E787" s="73"/>
      <c r="F787" s="73"/>
      <c r="G787" s="591"/>
      <c r="H787" s="1412"/>
      <c r="I787" s="73"/>
      <c r="J787" s="73"/>
      <c r="K787" s="74"/>
      <c r="L787" s="74"/>
      <c r="M787" s="989"/>
      <c r="N787" s="74"/>
      <c r="O787" s="74"/>
      <c r="P787" s="74"/>
      <c r="Q787" s="74"/>
      <c r="R787" s="74"/>
      <c r="S787" s="1264"/>
      <c r="T787" s="1264"/>
      <c r="U787" s="1264"/>
      <c r="V787" s="1264"/>
      <c r="W787" s="1264"/>
      <c r="X787" s="73"/>
      <c r="Y787" s="73"/>
      <c r="Z787" s="73"/>
    </row>
    <row r="788" spans="1:26" ht="15.75" customHeight="1">
      <c r="A788" s="73"/>
      <c r="B788" s="73"/>
      <c r="C788" s="73"/>
      <c r="D788" s="73"/>
      <c r="E788" s="73"/>
      <c r="F788" s="73"/>
      <c r="G788" s="591"/>
      <c r="H788" s="1412"/>
      <c r="I788" s="73"/>
      <c r="J788" s="73"/>
      <c r="K788" s="74"/>
      <c r="L788" s="74"/>
      <c r="M788" s="989"/>
      <c r="N788" s="74"/>
      <c r="O788" s="74"/>
      <c r="P788" s="74"/>
      <c r="Q788" s="74"/>
      <c r="R788" s="74"/>
      <c r="S788" s="1264"/>
      <c r="T788" s="1264"/>
      <c r="U788" s="1264"/>
      <c r="V788" s="1264"/>
      <c r="W788" s="1264"/>
      <c r="X788" s="73"/>
      <c r="Y788" s="73"/>
      <c r="Z788" s="73"/>
    </row>
    <row r="789" spans="1:26" ht="15.75" customHeight="1">
      <c r="A789" s="73"/>
      <c r="B789" s="73"/>
      <c r="C789" s="73"/>
      <c r="D789" s="73"/>
      <c r="E789" s="73"/>
      <c r="F789" s="73"/>
      <c r="G789" s="591"/>
      <c r="H789" s="1412"/>
      <c r="I789" s="73"/>
      <c r="J789" s="73"/>
      <c r="K789" s="74"/>
      <c r="L789" s="74"/>
      <c r="M789" s="989"/>
      <c r="N789" s="74"/>
      <c r="O789" s="74"/>
      <c r="P789" s="74"/>
      <c r="Q789" s="74"/>
      <c r="R789" s="74"/>
      <c r="S789" s="1264"/>
      <c r="T789" s="1264"/>
      <c r="U789" s="1264"/>
      <c r="V789" s="1264"/>
      <c r="W789" s="1264"/>
      <c r="X789" s="73"/>
      <c r="Y789" s="73"/>
      <c r="Z789" s="73"/>
    </row>
    <row r="790" spans="1:26" ht="15.75" customHeight="1">
      <c r="A790" s="73"/>
      <c r="B790" s="73"/>
      <c r="C790" s="73"/>
      <c r="D790" s="73"/>
      <c r="E790" s="73"/>
      <c r="F790" s="73"/>
      <c r="G790" s="591"/>
      <c r="H790" s="1412"/>
      <c r="I790" s="73"/>
      <c r="J790" s="73"/>
      <c r="K790" s="74"/>
      <c r="L790" s="74"/>
      <c r="M790" s="989"/>
      <c r="N790" s="74"/>
      <c r="O790" s="74"/>
      <c r="P790" s="74"/>
      <c r="Q790" s="74"/>
      <c r="R790" s="74"/>
      <c r="S790" s="1264"/>
      <c r="T790" s="1264"/>
      <c r="U790" s="1264"/>
      <c r="V790" s="1264"/>
      <c r="W790" s="1264"/>
      <c r="X790" s="73"/>
      <c r="Y790" s="73"/>
      <c r="Z790" s="73"/>
    </row>
    <row r="791" spans="1:26" ht="15.75" customHeight="1">
      <c r="A791" s="73"/>
      <c r="B791" s="73"/>
      <c r="C791" s="73"/>
      <c r="D791" s="73"/>
      <c r="E791" s="73"/>
      <c r="F791" s="73"/>
      <c r="G791" s="591"/>
      <c r="H791" s="1412"/>
      <c r="I791" s="73"/>
      <c r="J791" s="73"/>
      <c r="K791" s="74"/>
      <c r="L791" s="74"/>
      <c r="M791" s="989"/>
      <c r="N791" s="74"/>
      <c r="O791" s="74"/>
      <c r="P791" s="74"/>
      <c r="Q791" s="74"/>
      <c r="R791" s="74"/>
      <c r="S791" s="1264"/>
      <c r="T791" s="1264"/>
      <c r="U791" s="1264"/>
      <c r="V791" s="1264"/>
      <c r="W791" s="1264"/>
      <c r="X791" s="73"/>
      <c r="Y791" s="73"/>
      <c r="Z791" s="73"/>
    </row>
    <row r="792" spans="1:26" ht="15.75" customHeight="1">
      <c r="A792" s="73"/>
      <c r="B792" s="73"/>
      <c r="C792" s="73"/>
      <c r="D792" s="73"/>
      <c r="E792" s="73"/>
      <c r="F792" s="73"/>
      <c r="G792" s="591"/>
      <c r="H792" s="1412"/>
      <c r="I792" s="73"/>
      <c r="J792" s="73"/>
      <c r="K792" s="74"/>
      <c r="L792" s="74"/>
      <c r="M792" s="989"/>
      <c r="N792" s="74"/>
      <c r="O792" s="74"/>
      <c r="P792" s="74"/>
      <c r="Q792" s="74"/>
      <c r="R792" s="74"/>
      <c r="S792" s="1264"/>
      <c r="T792" s="1264"/>
      <c r="U792" s="1264"/>
      <c r="V792" s="1264"/>
      <c r="W792" s="1264"/>
      <c r="X792" s="73"/>
      <c r="Y792" s="73"/>
      <c r="Z792" s="73"/>
    </row>
    <row r="793" spans="1:26" ht="15.75" customHeight="1">
      <c r="A793" s="73"/>
      <c r="B793" s="73"/>
      <c r="C793" s="73"/>
      <c r="D793" s="73"/>
      <c r="E793" s="73"/>
      <c r="F793" s="73"/>
      <c r="G793" s="591"/>
      <c r="H793" s="1412"/>
      <c r="I793" s="73"/>
      <c r="J793" s="73"/>
      <c r="K793" s="74"/>
      <c r="L793" s="74"/>
      <c r="M793" s="989"/>
      <c r="N793" s="74"/>
      <c r="O793" s="74"/>
      <c r="P793" s="74"/>
      <c r="Q793" s="74"/>
      <c r="R793" s="74"/>
      <c r="S793" s="1264"/>
      <c r="T793" s="1264"/>
      <c r="U793" s="1264"/>
      <c r="V793" s="1264"/>
      <c r="W793" s="1264"/>
      <c r="X793" s="73"/>
      <c r="Y793" s="73"/>
      <c r="Z793" s="73"/>
    </row>
    <row r="794" spans="1:26" ht="15.75" customHeight="1">
      <c r="A794" s="73"/>
      <c r="B794" s="73"/>
      <c r="C794" s="73"/>
      <c r="D794" s="73"/>
      <c r="E794" s="73"/>
      <c r="F794" s="73"/>
      <c r="G794" s="591"/>
      <c r="H794" s="1412"/>
      <c r="I794" s="73"/>
      <c r="J794" s="73"/>
      <c r="K794" s="74"/>
      <c r="L794" s="74"/>
      <c r="M794" s="989"/>
      <c r="N794" s="74"/>
      <c r="O794" s="74"/>
      <c r="P794" s="74"/>
      <c r="Q794" s="74"/>
      <c r="R794" s="74"/>
      <c r="S794" s="1264"/>
      <c r="T794" s="1264"/>
      <c r="U794" s="1264"/>
      <c r="V794" s="1264"/>
      <c r="W794" s="1264"/>
      <c r="X794" s="73"/>
      <c r="Y794" s="73"/>
      <c r="Z794" s="73"/>
    </row>
    <row r="795" spans="1:26" ht="15.75" customHeight="1">
      <c r="A795" s="73"/>
      <c r="B795" s="73"/>
      <c r="C795" s="73"/>
      <c r="D795" s="73"/>
      <c r="E795" s="73"/>
      <c r="F795" s="73"/>
      <c r="G795" s="591"/>
      <c r="H795" s="1412"/>
      <c r="I795" s="73"/>
      <c r="J795" s="73"/>
      <c r="K795" s="74"/>
      <c r="L795" s="74"/>
      <c r="M795" s="989"/>
      <c r="N795" s="74"/>
      <c r="O795" s="74"/>
      <c r="P795" s="74"/>
      <c r="Q795" s="74"/>
      <c r="R795" s="74"/>
      <c r="S795" s="1264"/>
      <c r="T795" s="1264"/>
      <c r="U795" s="1264"/>
      <c r="V795" s="1264"/>
      <c r="W795" s="1264"/>
      <c r="X795" s="73"/>
      <c r="Y795" s="73"/>
      <c r="Z795" s="73"/>
    </row>
    <row r="796" spans="1:26" ht="15.75" customHeight="1">
      <c r="A796" s="73"/>
      <c r="B796" s="73"/>
      <c r="C796" s="73"/>
      <c r="D796" s="73"/>
      <c r="E796" s="73"/>
      <c r="F796" s="73"/>
      <c r="G796" s="591"/>
      <c r="H796" s="1412"/>
      <c r="I796" s="73"/>
      <c r="J796" s="73"/>
      <c r="K796" s="74"/>
      <c r="L796" s="74"/>
      <c r="M796" s="989"/>
      <c r="N796" s="74"/>
      <c r="O796" s="74"/>
      <c r="P796" s="74"/>
      <c r="Q796" s="74"/>
      <c r="R796" s="74"/>
      <c r="S796" s="1264"/>
      <c r="T796" s="1264"/>
      <c r="U796" s="1264"/>
      <c r="V796" s="1264"/>
      <c r="W796" s="1264"/>
      <c r="X796" s="73"/>
      <c r="Y796" s="73"/>
      <c r="Z796" s="73"/>
    </row>
    <row r="797" spans="1:26" ht="15.75" customHeight="1">
      <c r="A797" s="73"/>
      <c r="B797" s="73"/>
      <c r="C797" s="73"/>
      <c r="D797" s="73"/>
      <c r="E797" s="73"/>
      <c r="F797" s="73"/>
      <c r="G797" s="591"/>
      <c r="H797" s="1412"/>
      <c r="I797" s="73"/>
      <c r="J797" s="73"/>
      <c r="K797" s="74"/>
      <c r="L797" s="74"/>
      <c r="M797" s="989"/>
      <c r="N797" s="74"/>
      <c r="O797" s="74"/>
      <c r="P797" s="74"/>
      <c r="Q797" s="74"/>
      <c r="R797" s="74"/>
      <c r="S797" s="1264"/>
      <c r="T797" s="1264"/>
      <c r="U797" s="1264"/>
      <c r="V797" s="1264"/>
      <c r="W797" s="1264"/>
      <c r="X797" s="73"/>
      <c r="Y797" s="73"/>
      <c r="Z797" s="73"/>
    </row>
    <row r="798" spans="1:26" ht="15.75" customHeight="1">
      <c r="A798" s="73"/>
      <c r="B798" s="73"/>
      <c r="C798" s="73"/>
      <c r="D798" s="73"/>
      <c r="E798" s="73"/>
      <c r="F798" s="73"/>
      <c r="G798" s="591"/>
      <c r="H798" s="1412"/>
      <c r="I798" s="73"/>
      <c r="J798" s="73"/>
      <c r="K798" s="74"/>
      <c r="L798" s="74"/>
      <c r="M798" s="989"/>
      <c r="N798" s="74"/>
      <c r="O798" s="74"/>
      <c r="P798" s="74"/>
      <c r="Q798" s="74"/>
      <c r="R798" s="74"/>
      <c r="S798" s="1264"/>
      <c r="T798" s="1264"/>
      <c r="U798" s="1264"/>
      <c r="V798" s="1264"/>
      <c r="W798" s="1264"/>
      <c r="X798" s="73"/>
      <c r="Y798" s="73"/>
      <c r="Z798" s="73"/>
    </row>
    <row r="799" spans="1:26" ht="15.75" customHeight="1">
      <c r="A799" s="73"/>
      <c r="B799" s="73"/>
      <c r="C799" s="73"/>
      <c r="D799" s="73"/>
      <c r="E799" s="73"/>
      <c r="F799" s="73"/>
      <c r="G799" s="591"/>
      <c r="H799" s="1412"/>
      <c r="I799" s="73"/>
      <c r="J799" s="73"/>
      <c r="K799" s="74"/>
      <c r="L799" s="74"/>
      <c r="M799" s="989"/>
      <c r="N799" s="74"/>
      <c r="O799" s="74"/>
      <c r="P799" s="74"/>
      <c r="Q799" s="74"/>
      <c r="R799" s="74"/>
      <c r="S799" s="1264"/>
      <c r="T799" s="1264"/>
      <c r="U799" s="1264"/>
      <c r="V799" s="1264"/>
      <c r="W799" s="1264"/>
      <c r="X799" s="73"/>
      <c r="Y799" s="73"/>
      <c r="Z799" s="73"/>
    </row>
    <row r="800" spans="1:26" ht="15.75" customHeight="1">
      <c r="A800" s="73"/>
      <c r="B800" s="73"/>
      <c r="C800" s="73"/>
      <c r="D800" s="73"/>
      <c r="E800" s="73"/>
      <c r="F800" s="73"/>
      <c r="G800" s="591"/>
      <c r="H800" s="1412"/>
      <c r="I800" s="73"/>
      <c r="J800" s="73"/>
      <c r="K800" s="74"/>
      <c r="L800" s="74"/>
      <c r="M800" s="989"/>
      <c r="N800" s="74"/>
      <c r="O800" s="74"/>
      <c r="P800" s="74"/>
      <c r="Q800" s="74"/>
      <c r="R800" s="74"/>
      <c r="S800" s="1264"/>
      <c r="T800" s="1264"/>
      <c r="U800" s="1264"/>
      <c r="V800" s="1264"/>
      <c r="W800" s="1264"/>
      <c r="X800" s="73"/>
      <c r="Y800" s="73"/>
      <c r="Z800" s="73"/>
    </row>
    <row r="801" spans="1:26" ht="15.75" customHeight="1">
      <c r="A801" s="73"/>
      <c r="B801" s="73"/>
      <c r="C801" s="73"/>
      <c r="D801" s="73"/>
      <c r="E801" s="73"/>
      <c r="F801" s="73"/>
      <c r="G801" s="591"/>
      <c r="H801" s="1412"/>
      <c r="I801" s="73"/>
      <c r="J801" s="73"/>
      <c r="K801" s="74"/>
      <c r="L801" s="74"/>
      <c r="M801" s="989"/>
      <c r="N801" s="74"/>
      <c r="O801" s="74"/>
      <c r="P801" s="74"/>
      <c r="Q801" s="74"/>
      <c r="R801" s="74"/>
      <c r="S801" s="1264"/>
      <c r="T801" s="1264"/>
      <c r="U801" s="1264"/>
      <c r="V801" s="1264"/>
      <c r="W801" s="1264"/>
      <c r="X801" s="73"/>
      <c r="Y801" s="73"/>
      <c r="Z801" s="73"/>
    </row>
    <row r="802" spans="1:26" ht="15.75" customHeight="1">
      <c r="A802" s="73"/>
      <c r="B802" s="73"/>
      <c r="C802" s="73"/>
      <c r="D802" s="73"/>
      <c r="E802" s="73"/>
      <c r="F802" s="73"/>
      <c r="G802" s="591"/>
      <c r="H802" s="1412"/>
      <c r="I802" s="73"/>
      <c r="J802" s="73"/>
      <c r="K802" s="74"/>
      <c r="L802" s="74"/>
      <c r="M802" s="989"/>
      <c r="N802" s="74"/>
      <c r="O802" s="74"/>
      <c r="P802" s="74"/>
      <c r="Q802" s="74"/>
      <c r="R802" s="74"/>
      <c r="S802" s="1264"/>
      <c r="T802" s="1264"/>
      <c r="U802" s="1264"/>
      <c r="V802" s="1264"/>
      <c r="W802" s="1264"/>
      <c r="X802" s="73"/>
      <c r="Y802" s="73"/>
      <c r="Z802" s="73"/>
    </row>
    <row r="803" spans="1:26" ht="15.75" customHeight="1">
      <c r="A803" s="73"/>
      <c r="B803" s="73"/>
      <c r="C803" s="73"/>
      <c r="D803" s="73"/>
      <c r="E803" s="73"/>
      <c r="F803" s="73"/>
      <c r="G803" s="591"/>
      <c r="H803" s="1412"/>
      <c r="I803" s="73"/>
      <c r="J803" s="73"/>
      <c r="K803" s="74"/>
      <c r="L803" s="74"/>
      <c r="M803" s="989"/>
      <c r="N803" s="74"/>
      <c r="O803" s="74"/>
      <c r="P803" s="74"/>
      <c r="Q803" s="74"/>
      <c r="R803" s="74"/>
      <c r="S803" s="1264"/>
      <c r="T803" s="1264"/>
      <c r="U803" s="1264"/>
      <c r="V803" s="1264"/>
      <c r="W803" s="1264"/>
      <c r="X803" s="73"/>
      <c r="Y803" s="73"/>
      <c r="Z803" s="73"/>
    </row>
    <row r="804" spans="1:26" ht="15.75" customHeight="1">
      <c r="A804" s="73"/>
      <c r="B804" s="73"/>
      <c r="C804" s="73"/>
      <c r="D804" s="73"/>
      <c r="E804" s="73"/>
      <c r="F804" s="73"/>
      <c r="G804" s="591"/>
      <c r="H804" s="1412"/>
      <c r="I804" s="73"/>
      <c r="J804" s="73"/>
      <c r="K804" s="74"/>
      <c r="L804" s="74"/>
      <c r="M804" s="989"/>
      <c r="N804" s="74"/>
      <c r="O804" s="74"/>
      <c r="P804" s="74"/>
      <c r="Q804" s="74"/>
      <c r="R804" s="74"/>
      <c r="S804" s="1264"/>
      <c r="T804" s="1264"/>
      <c r="U804" s="1264"/>
      <c r="V804" s="1264"/>
      <c r="W804" s="1264"/>
      <c r="X804" s="73"/>
      <c r="Y804" s="73"/>
      <c r="Z804" s="73"/>
    </row>
    <row r="805" spans="1:26" ht="15.75" customHeight="1">
      <c r="A805" s="73"/>
      <c r="B805" s="73"/>
      <c r="C805" s="73"/>
      <c r="D805" s="73"/>
      <c r="E805" s="73"/>
      <c r="F805" s="73"/>
      <c r="G805" s="591"/>
      <c r="H805" s="1412"/>
      <c r="I805" s="73"/>
      <c r="J805" s="73"/>
      <c r="K805" s="74"/>
      <c r="L805" s="74"/>
      <c r="M805" s="989"/>
      <c r="N805" s="74"/>
      <c r="O805" s="74"/>
      <c r="P805" s="74"/>
      <c r="Q805" s="74"/>
      <c r="R805" s="74"/>
      <c r="S805" s="1264"/>
      <c r="T805" s="1264"/>
      <c r="U805" s="1264"/>
      <c r="V805" s="1264"/>
      <c r="W805" s="1264"/>
      <c r="X805" s="73"/>
      <c r="Y805" s="73"/>
      <c r="Z805" s="73"/>
    </row>
    <row r="806" spans="1:26" ht="15.75" customHeight="1">
      <c r="A806" s="73"/>
      <c r="B806" s="73"/>
      <c r="C806" s="73"/>
      <c r="D806" s="73"/>
      <c r="E806" s="73"/>
      <c r="F806" s="73"/>
      <c r="G806" s="591"/>
      <c r="H806" s="1412"/>
      <c r="I806" s="73"/>
      <c r="J806" s="73"/>
      <c r="K806" s="74"/>
      <c r="L806" s="74"/>
      <c r="M806" s="989"/>
      <c r="N806" s="74"/>
      <c r="O806" s="74"/>
      <c r="P806" s="74"/>
      <c r="Q806" s="74"/>
      <c r="R806" s="74"/>
      <c r="S806" s="1264"/>
      <c r="T806" s="1264"/>
      <c r="U806" s="1264"/>
      <c r="V806" s="1264"/>
      <c r="W806" s="1264"/>
      <c r="X806" s="73"/>
      <c r="Y806" s="73"/>
      <c r="Z806" s="73"/>
    </row>
    <row r="807" spans="1:26" ht="15.75" customHeight="1">
      <c r="A807" s="73"/>
      <c r="B807" s="73"/>
      <c r="C807" s="73"/>
      <c r="D807" s="73"/>
      <c r="E807" s="73"/>
      <c r="F807" s="73"/>
      <c r="G807" s="591"/>
      <c r="H807" s="1412"/>
      <c r="I807" s="73"/>
      <c r="J807" s="73"/>
      <c r="K807" s="74"/>
      <c r="L807" s="74"/>
      <c r="M807" s="989"/>
      <c r="N807" s="74"/>
      <c r="O807" s="74"/>
      <c r="P807" s="74"/>
      <c r="Q807" s="74"/>
      <c r="R807" s="74"/>
      <c r="S807" s="1264"/>
      <c r="T807" s="1264"/>
      <c r="U807" s="1264"/>
      <c r="V807" s="1264"/>
      <c r="W807" s="1264"/>
      <c r="X807" s="73"/>
      <c r="Y807" s="73"/>
      <c r="Z807" s="73"/>
    </row>
    <row r="808" spans="1:26" ht="15.75" customHeight="1">
      <c r="A808" s="73"/>
      <c r="B808" s="73"/>
      <c r="C808" s="73"/>
      <c r="D808" s="73"/>
      <c r="E808" s="73"/>
      <c r="F808" s="73"/>
      <c r="G808" s="591"/>
      <c r="H808" s="1412"/>
      <c r="I808" s="73"/>
      <c r="J808" s="73"/>
      <c r="K808" s="74"/>
      <c r="L808" s="74"/>
      <c r="M808" s="989"/>
      <c r="N808" s="74"/>
      <c r="O808" s="74"/>
      <c r="P808" s="74"/>
      <c r="Q808" s="74"/>
      <c r="R808" s="74"/>
      <c r="S808" s="1264"/>
      <c r="T808" s="1264"/>
      <c r="U808" s="1264"/>
      <c r="V808" s="1264"/>
      <c r="W808" s="1264"/>
      <c r="X808" s="73"/>
      <c r="Y808" s="73"/>
      <c r="Z808" s="73"/>
    </row>
    <row r="809" spans="1:26" ht="15.75" customHeight="1">
      <c r="A809" s="73"/>
      <c r="B809" s="73"/>
      <c r="C809" s="73"/>
      <c r="D809" s="73"/>
      <c r="E809" s="73"/>
      <c r="F809" s="73"/>
      <c r="G809" s="591"/>
      <c r="H809" s="1412"/>
      <c r="I809" s="73"/>
      <c r="J809" s="73"/>
      <c r="K809" s="74"/>
      <c r="L809" s="74"/>
      <c r="M809" s="989"/>
      <c r="N809" s="74"/>
      <c r="O809" s="74"/>
      <c r="P809" s="74"/>
      <c r="Q809" s="74"/>
      <c r="R809" s="74"/>
      <c r="S809" s="1264"/>
      <c r="T809" s="1264"/>
      <c r="U809" s="1264"/>
      <c r="V809" s="1264"/>
      <c r="W809" s="1264"/>
      <c r="X809" s="73"/>
      <c r="Y809" s="73"/>
      <c r="Z809" s="73"/>
    </row>
    <row r="810" spans="1:26" ht="15.75" customHeight="1">
      <c r="A810" s="73"/>
      <c r="B810" s="73"/>
      <c r="C810" s="73"/>
      <c r="D810" s="73"/>
      <c r="E810" s="73"/>
      <c r="F810" s="73"/>
      <c r="G810" s="591"/>
      <c r="H810" s="1412"/>
      <c r="I810" s="73"/>
      <c r="J810" s="73"/>
      <c r="K810" s="74"/>
      <c r="L810" s="74"/>
      <c r="M810" s="989"/>
      <c r="N810" s="74"/>
      <c r="O810" s="74"/>
      <c r="P810" s="74"/>
      <c r="Q810" s="74"/>
      <c r="R810" s="74"/>
      <c r="S810" s="1264"/>
      <c r="T810" s="1264"/>
      <c r="U810" s="1264"/>
      <c r="V810" s="1264"/>
      <c r="W810" s="1264"/>
      <c r="X810" s="73"/>
      <c r="Y810" s="73"/>
      <c r="Z810" s="73"/>
    </row>
    <row r="811" spans="1:26" ht="15.75" customHeight="1">
      <c r="A811" s="73"/>
      <c r="B811" s="73"/>
      <c r="C811" s="73"/>
      <c r="D811" s="73"/>
      <c r="E811" s="73"/>
      <c r="F811" s="73"/>
      <c r="G811" s="591"/>
      <c r="H811" s="1412"/>
      <c r="I811" s="73"/>
      <c r="J811" s="73"/>
      <c r="K811" s="74"/>
      <c r="L811" s="74"/>
      <c r="M811" s="989"/>
      <c r="N811" s="74"/>
      <c r="O811" s="74"/>
      <c r="P811" s="74"/>
      <c r="Q811" s="74"/>
      <c r="R811" s="74"/>
      <c r="S811" s="1264"/>
      <c r="T811" s="1264"/>
      <c r="U811" s="1264"/>
      <c r="V811" s="1264"/>
      <c r="W811" s="1264"/>
      <c r="X811" s="73"/>
      <c r="Y811" s="73"/>
      <c r="Z811" s="73"/>
    </row>
    <row r="812" spans="1:26" ht="15.75" customHeight="1">
      <c r="A812" s="73"/>
      <c r="B812" s="73"/>
      <c r="C812" s="73"/>
      <c r="D812" s="73"/>
      <c r="E812" s="73"/>
      <c r="F812" s="73"/>
      <c r="G812" s="591"/>
      <c r="H812" s="1412"/>
      <c r="I812" s="73"/>
      <c r="J812" s="73"/>
      <c r="K812" s="74"/>
      <c r="L812" s="74"/>
      <c r="M812" s="989"/>
      <c r="N812" s="74"/>
      <c r="O812" s="74"/>
      <c r="P812" s="74"/>
      <c r="Q812" s="74"/>
      <c r="R812" s="74"/>
      <c r="S812" s="1264"/>
      <c r="T812" s="1264"/>
      <c r="U812" s="1264"/>
      <c r="V812" s="1264"/>
      <c r="W812" s="1264"/>
      <c r="X812" s="73"/>
      <c r="Y812" s="73"/>
      <c r="Z812" s="73"/>
    </row>
    <row r="813" spans="1:26" ht="15.75" customHeight="1">
      <c r="A813" s="73"/>
      <c r="B813" s="73"/>
      <c r="C813" s="73"/>
      <c r="D813" s="73"/>
      <c r="E813" s="73"/>
      <c r="F813" s="73"/>
      <c r="G813" s="591"/>
      <c r="H813" s="1412"/>
      <c r="I813" s="73"/>
      <c r="J813" s="73"/>
      <c r="K813" s="74"/>
      <c r="L813" s="74"/>
      <c r="M813" s="989"/>
      <c r="N813" s="74"/>
      <c r="O813" s="74"/>
      <c r="P813" s="74"/>
      <c r="Q813" s="74"/>
      <c r="R813" s="74"/>
      <c r="S813" s="1264"/>
      <c r="T813" s="1264"/>
      <c r="U813" s="1264"/>
      <c r="V813" s="1264"/>
      <c r="W813" s="1264"/>
      <c r="X813" s="73"/>
      <c r="Y813" s="73"/>
      <c r="Z813" s="73"/>
    </row>
    <row r="814" spans="1:26" ht="15.75" customHeight="1">
      <c r="A814" s="73"/>
      <c r="B814" s="73"/>
      <c r="C814" s="73"/>
      <c r="D814" s="73"/>
      <c r="E814" s="73"/>
      <c r="F814" s="73"/>
      <c r="G814" s="591"/>
      <c r="H814" s="1412"/>
      <c r="I814" s="73"/>
      <c r="J814" s="73"/>
      <c r="K814" s="74"/>
      <c r="L814" s="74"/>
      <c r="M814" s="989"/>
      <c r="N814" s="74"/>
      <c r="O814" s="74"/>
      <c r="P814" s="74"/>
      <c r="Q814" s="74"/>
      <c r="R814" s="74"/>
      <c r="S814" s="1264"/>
      <c r="T814" s="1264"/>
      <c r="U814" s="1264"/>
      <c r="V814" s="1264"/>
      <c r="W814" s="1264"/>
      <c r="X814" s="73"/>
      <c r="Y814" s="73"/>
      <c r="Z814" s="73"/>
    </row>
    <row r="815" spans="1:26" ht="15.75" customHeight="1">
      <c r="A815" s="73"/>
      <c r="B815" s="73"/>
      <c r="C815" s="73"/>
      <c r="D815" s="73"/>
      <c r="E815" s="73"/>
      <c r="F815" s="73"/>
      <c r="G815" s="591"/>
      <c r="H815" s="1412"/>
      <c r="I815" s="73"/>
      <c r="J815" s="73"/>
      <c r="K815" s="74"/>
      <c r="L815" s="74"/>
      <c r="M815" s="989"/>
      <c r="N815" s="74"/>
      <c r="O815" s="74"/>
      <c r="P815" s="74"/>
      <c r="Q815" s="74"/>
      <c r="R815" s="74"/>
      <c r="S815" s="1264"/>
      <c r="T815" s="1264"/>
      <c r="U815" s="1264"/>
      <c r="V815" s="1264"/>
      <c r="W815" s="1264"/>
      <c r="X815" s="73"/>
      <c r="Y815" s="73"/>
      <c r="Z815" s="73"/>
    </row>
    <row r="816" spans="1:26" ht="15.75" customHeight="1">
      <c r="A816" s="73"/>
      <c r="B816" s="73"/>
      <c r="C816" s="73"/>
      <c r="D816" s="73"/>
      <c r="E816" s="73"/>
      <c r="F816" s="73"/>
      <c r="G816" s="591"/>
      <c r="H816" s="1412"/>
      <c r="I816" s="73"/>
      <c r="J816" s="73"/>
      <c r="K816" s="74"/>
      <c r="L816" s="74"/>
      <c r="M816" s="989"/>
      <c r="N816" s="74"/>
      <c r="O816" s="74"/>
      <c r="P816" s="74"/>
      <c r="Q816" s="74"/>
      <c r="R816" s="74"/>
      <c r="S816" s="1264"/>
      <c r="T816" s="1264"/>
      <c r="U816" s="1264"/>
      <c r="V816" s="1264"/>
      <c r="W816" s="1264"/>
      <c r="X816" s="73"/>
      <c r="Y816" s="73"/>
      <c r="Z816" s="73"/>
    </row>
    <row r="817" spans="1:26" ht="15.75" customHeight="1">
      <c r="A817" s="73"/>
      <c r="B817" s="73"/>
      <c r="C817" s="73"/>
      <c r="D817" s="73"/>
      <c r="E817" s="73"/>
      <c r="F817" s="73"/>
      <c r="G817" s="591"/>
      <c r="H817" s="1412"/>
      <c r="I817" s="73"/>
      <c r="J817" s="73"/>
      <c r="K817" s="74"/>
      <c r="L817" s="74"/>
      <c r="M817" s="989"/>
      <c r="N817" s="74"/>
      <c r="O817" s="74"/>
      <c r="P817" s="74"/>
      <c r="Q817" s="74"/>
      <c r="R817" s="74"/>
      <c r="S817" s="1264"/>
      <c r="T817" s="1264"/>
      <c r="U817" s="1264"/>
      <c r="V817" s="1264"/>
      <c r="W817" s="1264"/>
      <c r="X817" s="73"/>
      <c r="Y817" s="73"/>
      <c r="Z817" s="73"/>
    </row>
    <row r="818" spans="1:26" ht="15.75" customHeight="1">
      <c r="A818" s="73"/>
      <c r="B818" s="73"/>
      <c r="C818" s="73"/>
      <c r="D818" s="73"/>
      <c r="E818" s="73"/>
      <c r="F818" s="73"/>
      <c r="G818" s="591"/>
      <c r="H818" s="1412"/>
      <c r="I818" s="73"/>
      <c r="J818" s="73"/>
      <c r="K818" s="74"/>
      <c r="L818" s="74"/>
      <c r="M818" s="989"/>
      <c r="N818" s="74"/>
      <c r="O818" s="74"/>
      <c r="P818" s="74"/>
      <c r="Q818" s="74"/>
      <c r="R818" s="74"/>
      <c r="S818" s="1264"/>
      <c r="T818" s="1264"/>
      <c r="U818" s="1264"/>
      <c r="V818" s="1264"/>
      <c r="W818" s="1264"/>
      <c r="X818" s="73"/>
      <c r="Y818" s="73"/>
      <c r="Z818" s="73"/>
    </row>
    <row r="819" spans="1:26" ht="15.75" customHeight="1">
      <c r="A819" s="73"/>
      <c r="B819" s="73"/>
      <c r="C819" s="73"/>
      <c r="D819" s="73"/>
      <c r="E819" s="73"/>
      <c r="F819" s="73"/>
      <c r="G819" s="591"/>
      <c r="H819" s="1412"/>
      <c r="I819" s="73"/>
      <c r="J819" s="73"/>
      <c r="K819" s="74"/>
      <c r="L819" s="74"/>
      <c r="M819" s="989"/>
      <c r="N819" s="74"/>
      <c r="O819" s="74"/>
      <c r="P819" s="74"/>
      <c r="Q819" s="74"/>
      <c r="R819" s="74"/>
      <c r="S819" s="1264"/>
      <c r="T819" s="1264"/>
      <c r="U819" s="1264"/>
      <c r="V819" s="1264"/>
      <c r="W819" s="1264"/>
      <c r="X819" s="73"/>
      <c r="Y819" s="73"/>
      <c r="Z819" s="73"/>
    </row>
    <row r="820" spans="1:26" ht="15.75" customHeight="1">
      <c r="A820" s="73"/>
      <c r="B820" s="73"/>
      <c r="C820" s="73"/>
      <c r="D820" s="73"/>
      <c r="E820" s="73"/>
      <c r="F820" s="73"/>
      <c r="G820" s="591"/>
      <c r="H820" s="1412"/>
      <c r="I820" s="73"/>
      <c r="J820" s="73"/>
      <c r="K820" s="74"/>
      <c r="L820" s="74"/>
      <c r="M820" s="989"/>
      <c r="N820" s="74"/>
      <c r="O820" s="74"/>
      <c r="P820" s="74"/>
      <c r="Q820" s="74"/>
      <c r="R820" s="74"/>
      <c r="S820" s="1264"/>
      <c r="T820" s="1264"/>
      <c r="U820" s="1264"/>
      <c r="V820" s="1264"/>
      <c r="W820" s="1264"/>
      <c r="X820" s="73"/>
      <c r="Y820" s="73"/>
      <c r="Z820" s="73"/>
    </row>
    <row r="821" spans="1:26" ht="15.75" customHeight="1">
      <c r="A821" s="73"/>
      <c r="B821" s="73"/>
      <c r="C821" s="73"/>
      <c r="D821" s="73"/>
      <c r="E821" s="73"/>
      <c r="F821" s="73"/>
      <c r="G821" s="591"/>
      <c r="H821" s="1412"/>
      <c r="I821" s="73"/>
      <c r="J821" s="73"/>
      <c r="K821" s="74"/>
      <c r="L821" s="74"/>
      <c r="M821" s="989"/>
      <c r="N821" s="74"/>
      <c r="O821" s="74"/>
      <c r="P821" s="74"/>
      <c r="Q821" s="74"/>
      <c r="R821" s="74"/>
      <c r="S821" s="1264"/>
      <c r="T821" s="1264"/>
      <c r="U821" s="1264"/>
      <c r="V821" s="1264"/>
      <c r="W821" s="1264"/>
      <c r="X821" s="73"/>
      <c r="Y821" s="73"/>
      <c r="Z821" s="73"/>
    </row>
    <row r="822" spans="1:26" ht="15.75" customHeight="1">
      <c r="A822" s="73"/>
      <c r="B822" s="73"/>
      <c r="C822" s="73"/>
      <c r="D822" s="73"/>
      <c r="E822" s="73"/>
      <c r="F822" s="73"/>
      <c r="G822" s="591"/>
      <c r="H822" s="1412"/>
      <c r="I822" s="73"/>
      <c r="J822" s="73"/>
      <c r="K822" s="74"/>
      <c r="L822" s="74"/>
      <c r="M822" s="989"/>
      <c r="N822" s="74"/>
      <c r="O822" s="74"/>
      <c r="P822" s="74"/>
      <c r="Q822" s="74"/>
      <c r="R822" s="74"/>
      <c r="S822" s="1264"/>
      <c r="T822" s="1264"/>
      <c r="U822" s="1264"/>
      <c r="V822" s="1264"/>
      <c r="W822" s="1264"/>
      <c r="X822" s="73"/>
      <c r="Y822" s="73"/>
      <c r="Z822" s="73"/>
    </row>
    <row r="823" spans="1:26" ht="15.75" customHeight="1">
      <c r="A823" s="73"/>
      <c r="B823" s="73"/>
      <c r="C823" s="73"/>
      <c r="D823" s="73"/>
      <c r="E823" s="73"/>
      <c r="F823" s="73"/>
      <c r="G823" s="591"/>
      <c r="H823" s="1412"/>
      <c r="I823" s="73"/>
      <c r="J823" s="73"/>
      <c r="K823" s="74"/>
      <c r="L823" s="74"/>
      <c r="M823" s="989"/>
      <c r="N823" s="74"/>
      <c r="O823" s="74"/>
      <c r="P823" s="74"/>
      <c r="Q823" s="74"/>
      <c r="R823" s="74"/>
      <c r="S823" s="1264"/>
      <c r="T823" s="1264"/>
      <c r="U823" s="1264"/>
      <c r="V823" s="1264"/>
      <c r="W823" s="1264"/>
      <c r="X823" s="73"/>
      <c r="Y823" s="73"/>
      <c r="Z823" s="73"/>
    </row>
    <row r="824" spans="1:26" ht="15.75" customHeight="1">
      <c r="A824" s="73"/>
      <c r="B824" s="73"/>
      <c r="C824" s="73"/>
      <c r="D824" s="73"/>
      <c r="E824" s="73"/>
      <c r="F824" s="73"/>
      <c r="G824" s="591"/>
      <c r="H824" s="1412"/>
      <c r="I824" s="73"/>
      <c r="J824" s="73"/>
      <c r="K824" s="74"/>
      <c r="L824" s="74"/>
      <c r="M824" s="989"/>
      <c r="N824" s="74"/>
      <c r="O824" s="74"/>
      <c r="P824" s="74"/>
      <c r="Q824" s="74"/>
      <c r="R824" s="74"/>
      <c r="S824" s="1264"/>
      <c r="T824" s="1264"/>
      <c r="U824" s="1264"/>
      <c r="V824" s="1264"/>
      <c r="W824" s="1264"/>
      <c r="X824" s="73"/>
      <c r="Y824" s="73"/>
      <c r="Z824" s="73"/>
    </row>
    <row r="825" spans="1:26" ht="15.75" customHeight="1">
      <c r="A825" s="73"/>
      <c r="B825" s="73"/>
      <c r="C825" s="73"/>
      <c r="D825" s="73"/>
      <c r="E825" s="73"/>
      <c r="F825" s="73"/>
      <c r="G825" s="591"/>
      <c r="H825" s="1412"/>
      <c r="I825" s="73"/>
      <c r="J825" s="73"/>
      <c r="K825" s="74"/>
      <c r="L825" s="74"/>
      <c r="M825" s="989"/>
      <c r="N825" s="74"/>
      <c r="O825" s="74"/>
      <c r="P825" s="74"/>
      <c r="Q825" s="74"/>
      <c r="R825" s="74"/>
      <c r="S825" s="1264"/>
      <c r="T825" s="1264"/>
      <c r="U825" s="1264"/>
      <c r="V825" s="1264"/>
      <c r="W825" s="1264"/>
      <c r="X825" s="73"/>
      <c r="Y825" s="73"/>
      <c r="Z825" s="73"/>
    </row>
    <row r="826" spans="1:26" ht="15.75" customHeight="1">
      <c r="A826" s="73"/>
      <c r="B826" s="73"/>
      <c r="C826" s="73"/>
      <c r="D826" s="73"/>
      <c r="E826" s="73"/>
      <c r="F826" s="73"/>
      <c r="G826" s="591"/>
      <c r="H826" s="1412"/>
      <c r="I826" s="73"/>
      <c r="J826" s="73"/>
      <c r="K826" s="74"/>
      <c r="L826" s="74"/>
      <c r="M826" s="989"/>
      <c r="N826" s="74"/>
      <c r="O826" s="74"/>
      <c r="P826" s="74"/>
      <c r="Q826" s="74"/>
      <c r="R826" s="74"/>
      <c r="S826" s="1264"/>
      <c r="T826" s="1264"/>
      <c r="U826" s="1264"/>
      <c r="V826" s="1264"/>
      <c r="W826" s="1264"/>
      <c r="X826" s="73"/>
      <c r="Y826" s="73"/>
      <c r="Z826" s="73"/>
    </row>
    <row r="827" spans="1:26" ht="15.75" customHeight="1">
      <c r="A827" s="73"/>
      <c r="B827" s="73"/>
      <c r="C827" s="73"/>
      <c r="D827" s="73"/>
      <c r="E827" s="73"/>
      <c r="F827" s="73"/>
      <c r="G827" s="591"/>
      <c r="H827" s="1412"/>
      <c r="I827" s="73"/>
      <c r="J827" s="73"/>
      <c r="K827" s="74"/>
      <c r="L827" s="74"/>
      <c r="M827" s="989"/>
      <c r="N827" s="74"/>
      <c r="O827" s="74"/>
      <c r="P827" s="74"/>
      <c r="Q827" s="74"/>
      <c r="R827" s="74"/>
      <c r="S827" s="1264"/>
      <c r="T827" s="1264"/>
      <c r="U827" s="1264"/>
      <c r="V827" s="1264"/>
      <c r="W827" s="1264"/>
      <c r="X827" s="73"/>
      <c r="Y827" s="73"/>
      <c r="Z827" s="73"/>
    </row>
    <row r="828" spans="1:26" ht="15.75" customHeight="1">
      <c r="A828" s="73"/>
      <c r="B828" s="73"/>
      <c r="C828" s="73"/>
      <c r="D828" s="73"/>
      <c r="E828" s="73"/>
      <c r="F828" s="73"/>
      <c r="G828" s="591"/>
      <c r="H828" s="1412"/>
      <c r="I828" s="73"/>
      <c r="J828" s="73"/>
      <c r="K828" s="74"/>
      <c r="L828" s="74"/>
      <c r="M828" s="989"/>
      <c r="N828" s="74"/>
      <c r="O828" s="74"/>
      <c r="P828" s="74"/>
      <c r="Q828" s="74"/>
      <c r="R828" s="74"/>
      <c r="S828" s="1264"/>
      <c r="T828" s="1264"/>
      <c r="U828" s="1264"/>
      <c r="V828" s="1264"/>
      <c r="W828" s="1264"/>
      <c r="X828" s="73"/>
      <c r="Y828" s="73"/>
      <c r="Z828" s="73"/>
    </row>
    <row r="829" spans="1:26" ht="15.75" customHeight="1">
      <c r="A829" s="73"/>
      <c r="B829" s="73"/>
      <c r="C829" s="73"/>
      <c r="D829" s="73"/>
      <c r="E829" s="73"/>
      <c r="F829" s="73"/>
      <c r="G829" s="591"/>
      <c r="H829" s="1412"/>
      <c r="I829" s="73"/>
      <c r="J829" s="73"/>
      <c r="K829" s="74"/>
      <c r="L829" s="74"/>
      <c r="M829" s="989"/>
      <c r="N829" s="74"/>
      <c r="O829" s="74"/>
      <c r="P829" s="74"/>
      <c r="Q829" s="74"/>
      <c r="R829" s="74"/>
      <c r="S829" s="1264"/>
      <c r="T829" s="1264"/>
      <c r="U829" s="1264"/>
      <c r="V829" s="1264"/>
      <c r="W829" s="1264"/>
      <c r="X829" s="73"/>
      <c r="Y829" s="73"/>
      <c r="Z829" s="73"/>
    </row>
    <row r="830" spans="1:26" ht="15.75" customHeight="1">
      <c r="A830" s="73"/>
      <c r="B830" s="73"/>
      <c r="C830" s="73"/>
      <c r="D830" s="73"/>
      <c r="E830" s="73"/>
      <c r="F830" s="73"/>
      <c r="G830" s="591"/>
      <c r="H830" s="1412"/>
      <c r="I830" s="73"/>
      <c r="J830" s="73"/>
      <c r="K830" s="74"/>
      <c r="L830" s="74"/>
      <c r="M830" s="989"/>
      <c r="N830" s="74"/>
      <c r="O830" s="74"/>
      <c r="P830" s="74"/>
      <c r="Q830" s="74"/>
      <c r="R830" s="74"/>
      <c r="S830" s="1264"/>
      <c r="T830" s="1264"/>
      <c r="U830" s="1264"/>
      <c r="V830" s="1264"/>
      <c r="W830" s="1264"/>
      <c r="X830" s="73"/>
      <c r="Y830" s="73"/>
      <c r="Z830" s="73"/>
    </row>
    <row r="831" spans="1:26" ht="15.75" customHeight="1">
      <c r="A831" s="73"/>
      <c r="B831" s="73"/>
      <c r="C831" s="73"/>
      <c r="D831" s="73"/>
      <c r="E831" s="73"/>
      <c r="F831" s="73"/>
      <c r="G831" s="591"/>
      <c r="H831" s="1412"/>
      <c r="I831" s="73"/>
      <c r="J831" s="73"/>
      <c r="K831" s="74"/>
      <c r="L831" s="74"/>
      <c r="M831" s="989"/>
      <c r="N831" s="74"/>
      <c r="O831" s="74"/>
      <c r="P831" s="74"/>
      <c r="Q831" s="74"/>
      <c r="R831" s="74"/>
      <c r="S831" s="1264"/>
      <c r="T831" s="1264"/>
      <c r="U831" s="1264"/>
      <c r="V831" s="1264"/>
      <c r="W831" s="1264"/>
      <c r="X831" s="73"/>
      <c r="Y831" s="73"/>
      <c r="Z831" s="73"/>
    </row>
    <row r="832" spans="1:26" ht="15.75" customHeight="1">
      <c r="A832" s="73"/>
      <c r="B832" s="73"/>
      <c r="C832" s="73"/>
      <c r="D832" s="73"/>
      <c r="E832" s="73"/>
      <c r="F832" s="73"/>
      <c r="G832" s="591"/>
      <c r="H832" s="1412"/>
      <c r="I832" s="73"/>
      <c r="J832" s="73"/>
      <c r="K832" s="74"/>
      <c r="L832" s="74"/>
      <c r="M832" s="989"/>
      <c r="N832" s="74"/>
      <c r="O832" s="74"/>
      <c r="P832" s="74"/>
      <c r="Q832" s="74"/>
      <c r="R832" s="74"/>
      <c r="S832" s="1264"/>
      <c r="T832" s="1264"/>
      <c r="U832" s="1264"/>
      <c r="V832" s="1264"/>
      <c r="W832" s="1264"/>
      <c r="X832" s="73"/>
      <c r="Y832" s="73"/>
      <c r="Z832" s="73"/>
    </row>
    <row r="833" spans="1:26" ht="15.75" customHeight="1">
      <c r="A833" s="73"/>
      <c r="B833" s="73"/>
      <c r="C833" s="73"/>
      <c r="D833" s="73"/>
      <c r="E833" s="73"/>
      <c r="F833" s="73"/>
      <c r="G833" s="591"/>
      <c r="H833" s="1412"/>
      <c r="I833" s="73"/>
      <c r="J833" s="73"/>
      <c r="K833" s="74"/>
      <c r="L833" s="74"/>
      <c r="M833" s="989"/>
      <c r="N833" s="74"/>
      <c r="O833" s="74"/>
      <c r="P833" s="74"/>
      <c r="Q833" s="74"/>
      <c r="R833" s="74"/>
      <c r="S833" s="1264"/>
      <c r="T833" s="1264"/>
      <c r="U833" s="1264"/>
      <c r="V833" s="1264"/>
      <c r="W833" s="1264"/>
      <c r="X833" s="73"/>
      <c r="Y833" s="73"/>
      <c r="Z833" s="73"/>
    </row>
    <row r="834" spans="1:26" ht="15.75" customHeight="1">
      <c r="A834" s="73"/>
      <c r="B834" s="73"/>
      <c r="C834" s="73"/>
      <c r="D834" s="73"/>
      <c r="E834" s="73"/>
      <c r="F834" s="73"/>
      <c r="G834" s="591"/>
      <c r="H834" s="1412"/>
      <c r="I834" s="73"/>
      <c r="J834" s="73"/>
      <c r="K834" s="74"/>
      <c r="L834" s="74"/>
      <c r="M834" s="989"/>
      <c r="N834" s="74"/>
      <c r="O834" s="74"/>
      <c r="P834" s="74"/>
      <c r="Q834" s="74"/>
      <c r="R834" s="74"/>
      <c r="S834" s="1264"/>
      <c r="T834" s="1264"/>
      <c r="U834" s="1264"/>
      <c r="V834" s="1264"/>
      <c r="W834" s="1264"/>
      <c r="X834" s="73"/>
      <c r="Y834" s="73"/>
      <c r="Z834" s="73"/>
    </row>
    <row r="835" spans="1:26" ht="15.75" customHeight="1">
      <c r="A835" s="73"/>
      <c r="B835" s="73"/>
      <c r="C835" s="73"/>
      <c r="D835" s="73"/>
      <c r="E835" s="73"/>
      <c r="F835" s="73"/>
      <c r="G835" s="591"/>
      <c r="H835" s="1412"/>
      <c r="I835" s="73"/>
      <c r="J835" s="73"/>
      <c r="K835" s="74"/>
      <c r="L835" s="74"/>
      <c r="M835" s="989"/>
      <c r="N835" s="74"/>
      <c r="O835" s="74"/>
      <c r="P835" s="74"/>
      <c r="Q835" s="74"/>
      <c r="R835" s="74"/>
      <c r="S835" s="1264"/>
      <c r="T835" s="1264"/>
      <c r="U835" s="1264"/>
      <c r="V835" s="1264"/>
      <c r="W835" s="1264"/>
      <c r="X835" s="73"/>
      <c r="Y835" s="73"/>
      <c r="Z835" s="73"/>
    </row>
    <row r="836" spans="1:26" ht="15.75" customHeight="1">
      <c r="A836" s="73"/>
      <c r="B836" s="73"/>
      <c r="C836" s="73"/>
      <c r="D836" s="73"/>
      <c r="E836" s="73"/>
      <c r="F836" s="73"/>
      <c r="G836" s="591"/>
      <c r="H836" s="1412"/>
      <c r="I836" s="73"/>
      <c r="J836" s="73"/>
      <c r="K836" s="74"/>
      <c r="L836" s="74"/>
      <c r="M836" s="989"/>
      <c r="N836" s="74"/>
      <c r="O836" s="74"/>
      <c r="P836" s="74"/>
      <c r="Q836" s="74"/>
      <c r="R836" s="74"/>
      <c r="S836" s="1264"/>
      <c r="T836" s="1264"/>
      <c r="U836" s="1264"/>
      <c r="V836" s="1264"/>
      <c r="W836" s="1264"/>
      <c r="X836" s="73"/>
      <c r="Y836" s="73"/>
      <c r="Z836" s="73"/>
    </row>
    <row r="837" spans="1:26" ht="15.75" customHeight="1">
      <c r="A837" s="73"/>
      <c r="B837" s="73"/>
      <c r="C837" s="73"/>
      <c r="D837" s="73"/>
      <c r="E837" s="73"/>
      <c r="F837" s="73"/>
      <c r="G837" s="591"/>
      <c r="H837" s="1412"/>
      <c r="I837" s="73"/>
      <c r="J837" s="73"/>
      <c r="K837" s="74"/>
      <c r="L837" s="74"/>
      <c r="M837" s="989"/>
      <c r="N837" s="74"/>
      <c r="O837" s="74"/>
      <c r="P837" s="74"/>
      <c r="Q837" s="74"/>
      <c r="R837" s="74"/>
      <c r="S837" s="1264"/>
      <c r="T837" s="1264"/>
      <c r="U837" s="1264"/>
      <c r="V837" s="1264"/>
      <c r="W837" s="1264"/>
      <c r="X837" s="73"/>
      <c r="Y837" s="73"/>
      <c r="Z837" s="73"/>
    </row>
    <row r="838" spans="1:26" ht="15.75" customHeight="1">
      <c r="A838" s="73"/>
      <c r="B838" s="73"/>
      <c r="C838" s="73"/>
      <c r="D838" s="73"/>
      <c r="E838" s="73"/>
      <c r="F838" s="73"/>
      <c r="G838" s="591"/>
      <c r="H838" s="1412"/>
      <c r="I838" s="73"/>
      <c r="J838" s="73"/>
      <c r="K838" s="74"/>
      <c r="L838" s="74"/>
      <c r="M838" s="989"/>
      <c r="N838" s="74"/>
      <c r="O838" s="74"/>
      <c r="P838" s="74"/>
      <c r="Q838" s="74"/>
      <c r="R838" s="74"/>
      <c r="S838" s="1264"/>
      <c r="T838" s="1264"/>
      <c r="U838" s="1264"/>
      <c r="V838" s="1264"/>
      <c r="W838" s="1264"/>
      <c r="X838" s="73"/>
      <c r="Y838" s="73"/>
      <c r="Z838" s="73"/>
    </row>
    <row r="839" spans="1:26" ht="15.75" customHeight="1">
      <c r="A839" s="73"/>
      <c r="B839" s="73"/>
      <c r="C839" s="73"/>
      <c r="D839" s="73"/>
      <c r="E839" s="73"/>
      <c r="F839" s="73"/>
      <c r="G839" s="591"/>
      <c r="H839" s="1412"/>
      <c r="I839" s="73"/>
      <c r="J839" s="73"/>
      <c r="K839" s="74"/>
      <c r="L839" s="74"/>
      <c r="M839" s="989"/>
      <c r="N839" s="74"/>
      <c r="O839" s="74"/>
      <c r="P839" s="74"/>
      <c r="Q839" s="74"/>
      <c r="R839" s="74"/>
      <c r="S839" s="1264"/>
      <c r="T839" s="1264"/>
      <c r="U839" s="1264"/>
      <c r="V839" s="1264"/>
      <c r="W839" s="1264"/>
      <c r="X839" s="73"/>
      <c r="Y839" s="73"/>
      <c r="Z839" s="73"/>
    </row>
    <row r="840" spans="1:26" ht="15.75" customHeight="1">
      <c r="A840" s="73"/>
      <c r="B840" s="73"/>
      <c r="C840" s="73"/>
      <c r="D840" s="73"/>
      <c r="E840" s="73"/>
      <c r="F840" s="73"/>
      <c r="G840" s="591"/>
      <c r="H840" s="1412"/>
      <c r="I840" s="73"/>
      <c r="J840" s="73"/>
      <c r="K840" s="74"/>
      <c r="L840" s="74"/>
      <c r="M840" s="989"/>
      <c r="N840" s="74"/>
      <c r="O840" s="74"/>
      <c r="P840" s="74"/>
      <c r="Q840" s="74"/>
      <c r="R840" s="74"/>
      <c r="S840" s="1264"/>
      <c r="T840" s="1264"/>
      <c r="U840" s="1264"/>
      <c r="V840" s="1264"/>
      <c r="W840" s="1264"/>
      <c r="X840" s="73"/>
      <c r="Y840" s="73"/>
      <c r="Z840" s="73"/>
    </row>
    <row r="841" spans="1:26" ht="15.75" customHeight="1">
      <c r="A841" s="73"/>
      <c r="B841" s="73"/>
      <c r="C841" s="73"/>
      <c r="D841" s="73"/>
      <c r="E841" s="73"/>
      <c r="F841" s="73"/>
      <c r="G841" s="591"/>
      <c r="H841" s="1412"/>
      <c r="I841" s="73"/>
      <c r="J841" s="73"/>
      <c r="K841" s="74"/>
      <c r="L841" s="74"/>
      <c r="M841" s="989"/>
      <c r="N841" s="74"/>
      <c r="O841" s="74"/>
      <c r="P841" s="74"/>
      <c r="Q841" s="74"/>
      <c r="R841" s="74"/>
      <c r="S841" s="1264"/>
      <c r="T841" s="1264"/>
      <c r="U841" s="1264"/>
      <c r="V841" s="1264"/>
      <c r="W841" s="1264"/>
      <c r="X841" s="73"/>
      <c r="Y841" s="73"/>
      <c r="Z841" s="73"/>
    </row>
    <row r="842" spans="1:26" ht="15.75" customHeight="1">
      <c r="A842" s="73"/>
      <c r="B842" s="73"/>
      <c r="C842" s="73"/>
      <c r="D842" s="73"/>
      <c r="E842" s="73"/>
      <c r="F842" s="73"/>
      <c r="G842" s="591"/>
      <c r="H842" s="1412"/>
      <c r="I842" s="73"/>
      <c r="J842" s="73"/>
      <c r="K842" s="74"/>
      <c r="L842" s="74"/>
      <c r="M842" s="989"/>
      <c r="N842" s="74"/>
      <c r="O842" s="74"/>
      <c r="P842" s="74"/>
      <c r="Q842" s="74"/>
      <c r="R842" s="74"/>
      <c r="S842" s="1264"/>
      <c r="T842" s="1264"/>
      <c r="U842" s="1264"/>
      <c r="V842" s="1264"/>
      <c r="W842" s="1264"/>
      <c r="X842" s="73"/>
      <c r="Y842" s="73"/>
      <c r="Z842" s="73"/>
    </row>
    <row r="843" spans="1:26" ht="15.75" customHeight="1">
      <c r="A843" s="73"/>
      <c r="B843" s="73"/>
      <c r="C843" s="73"/>
      <c r="D843" s="73"/>
      <c r="E843" s="73"/>
      <c r="F843" s="73"/>
      <c r="G843" s="591"/>
      <c r="H843" s="1412"/>
      <c r="I843" s="73"/>
      <c r="J843" s="73"/>
      <c r="K843" s="74"/>
      <c r="L843" s="74"/>
      <c r="M843" s="989"/>
      <c r="N843" s="74"/>
      <c r="O843" s="74"/>
      <c r="P843" s="74"/>
      <c r="Q843" s="74"/>
      <c r="R843" s="74"/>
      <c r="S843" s="1264"/>
      <c r="T843" s="1264"/>
      <c r="U843" s="1264"/>
      <c r="V843" s="1264"/>
      <c r="W843" s="1264"/>
      <c r="X843" s="73"/>
      <c r="Y843" s="73"/>
      <c r="Z843" s="73"/>
    </row>
    <row r="844" spans="1:26" ht="15.75" customHeight="1">
      <c r="A844" s="73"/>
      <c r="B844" s="73"/>
      <c r="C844" s="73"/>
      <c r="D844" s="73"/>
      <c r="E844" s="73"/>
      <c r="F844" s="73"/>
      <c r="G844" s="591"/>
      <c r="H844" s="1412"/>
      <c r="I844" s="73"/>
      <c r="J844" s="73"/>
      <c r="K844" s="74"/>
      <c r="L844" s="74"/>
      <c r="M844" s="989"/>
      <c r="N844" s="74"/>
      <c r="O844" s="74"/>
      <c r="P844" s="74"/>
      <c r="Q844" s="74"/>
      <c r="R844" s="74"/>
      <c r="S844" s="1264"/>
      <c r="T844" s="1264"/>
      <c r="U844" s="1264"/>
      <c r="V844" s="1264"/>
      <c r="W844" s="1264"/>
      <c r="X844" s="73"/>
      <c r="Y844" s="73"/>
      <c r="Z844" s="73"/>
    </row>
    <row r="845" spans="1:26" ht="15.75" customHeight="1">
      <c r="A845" s="73"/>
      <c r="B845" s="73"/>
      <c r="C845" s="73"/>
      <c r="D845" s="73"/>
      <c r="E845" s="73"/>
      <c r="F845" s="73"/>
      <c r="G845" s="591"/>
      <c r="H845" s="1412"/>
      <c r="I845" s="73"/>
      <c r="J845" s="73"/>
      <c r="K845" s="74"/>
      <c r="L845" s="74"/>
      <c r="M845" s="989"/>
      <c r="N845" s="74"/>
      <c r="O845" s="74"/>
      <c r="P845" s="74"/>
      <c r="Q845" s="74"/>
      <c r="R845" s="74"/>
      <c r="S845" s="1264"/>
      <c r="T845" s="1264"/>
      <c r="U845" s="1264"/>
      <c r="V845" s="1264"/>
      <c r="W845" s="1264"/>
      <c r="X845" s="73"/>
      <c r="Y845" s="73"/>
      <c r="Z845" s="73"/>
    </row>
    <row r="846" spans="1:26" ht="15.75" customHeight="1">
      <c r="A846" s="73"/>
      <c r="B846" s="73"/>
      <c r="C846" s="73"/>
      <c r="D846" s="73"/>
      <c r="E846" s="73"/>
      <c r="F846" s="73"/>
      <c r="G846" s="591"/>
      <c r="H846" s="1412"/>
      <c r="I846" s="73"/>
      <c r="J846" s="73"/>
      <c r="K846" s="74"/>
      <c r="L846" s="74"/>
      <c r="M846" s="989"/>
      <c r="N846" s="74"/>
      <c r="O846" s="74"/>
      <c r="P846" s="74"/>
      <c r="Q846" s="74"/>
      <c r="R846" s="74"/>
      <c r="S846" s="1264"/>
      <c r="T846" s="1264"/>
      <c r="U846" s="1264"/>
      <c r="V846" s="1264"/>
      <c r="W846" s="1264"/>
      <c r="X846" s="73"/>
      <c r="Y846" s="73"/>
      <c r="Z846" s="73"/>
    </row>
    <row r="847" spans="1:26" ht="15.75" customHeight="1">
      <c r="A847" s="73"/>
      <c r="B847" s="73"/>
      <c r="C847" s="73"/>
      <c r="D847" s="73"/>
      <c r="E847" s="73"/>
      <c r="F847" s="73"/>
      <c r="G847" s="591"/>
      <c r="H847" s="1412"/>
      <c r="I847" s="73"/>
      <c r="J847" s="73"/>
      <c r="K847" s="74"/>
      <c r="L847" s="74"/>
      <c r="M847" s="989"/>
      <c r="N847" s="74"/>
      <c r="O847" s="74"/>
      <c r="P847" s="74"/>
      <c r="Q847" s="74"/>
      <c r="R847" s="74"/>
      <c r="S847" s="1264"/>
      <c r="T847" s="1264"/>
      <c r="U847" s="1264"/>
      <c r="V847" s="1264"/>
      <c r="W847" s="1264"/>
      <c r="X847" s="73"/>
      <c r="Y847" s="73"/>
      <c r="Z847" s="73"/>
    </row>
    <row r="848" spans="1:26" ht="15.75" customHeight="1">
      <c r="A848" s="73"/>
      <c r="B848" s="73"/>
      <c r="C848" s="73"/>
      <c r="D848" s="73"/>
      <c r="E848" s="73"/>
      <c r="F848" s="73"/>
      <c r="G848" s="591"/>
      <c r="H848" s="1412"/>
      <c r="I848" s="73"/>
      <c r="J848" s="73"/>
      <c r="K848" s="74"/>
      <c r="L848" s="74"/>
      <c r="M848" s="989"/>
      <c r="N848" s="74"/>
      <c r="O848" s="74"/>
      <c r="P848" s="74"/>
      <c r="Q848" s="74"/>
      <c r="R848" s="74"/>
      <c r="S848" s="1264"/>
      <c r="T848" s="1264"/>
      <c r="U848" s="1264"/>
      <c r="V848" s="1264"/>
      <c r="W848" s="1264"/>
      <c r="X848" s="73"/>
      <c r="Y848" s="73"/>
      <c r="Z848" s="73"/>
    </row>
    <row r="849" spans="1:26" ht="15.75" customHeight="1">
      <c r="A849" s="73"/>
      <c r="B849" s="73"/>
      <c r="C849" s="73"/>
      <c r="D849" s="73"/>
      <c r="E849" s="73"/>
      <c r="F849" s="73"/>
      <c r="G849" s="591"/>
      <c r="H849" s="1412"/>
      <c r="I849" s="73"/>
      <c r="J849" s="73"/>
      <c r="K849" s="74"/>
      <c r="L849" s="74"/>
      <c r="M849" s="989"/>
      <c r="N849" s="74"/>
      <c r="O849" s="74"/>
      <c r="P849" s="74"/>
      <c r="Q849" s="74"/>
      <c r="R849" s="74"/>
      <c r="S849" s="1264"/>
      <c r="T849" s="1264"/>
      <c r="U849" s="1264"/>
      <c r="V849" s="1264"/>
      <c r="W849" s="1264"/>
      <c r="X849" s="73"/>
      <c r="Y849" s="73"/>
      <c r="Z849" s="73"/>
    </row>
    <row r="850" spans="1:26" ht="15.75" customHeight="1">
      <c r="A850" s="73"/>
      <c r="B850" s="73"/>
      <c r="C850" s="73"/>
      <c r="D850" s="73"/>
      <c r="E850" s="73"/>
      <c r="F850" s="73"/>
      <c r="G850" s="591"/>
      <c r="H850" s="1412"/>
      <c r="I850" s="73"/>
      <c r="J850" s="73"/>
      <c r="K850" s="74"/>
      <c r="L850" s="74"/>
      <c r="M850" s="989"/>
      <c r="N850" s="74"/>
      <c r="O850" s="74"/>
      <c r="P850" s="74"/>
      <c r="Q850" s="74"/>
      <c r="R850" s="74"/>
      <c r="S850" s="1264"/>
      <c r="T850" s="1264"/>
      <c r="U850" s="1264"/>
      <c r="V850" s="1264"/>
      <c r="W850" s="1264"/>
      <c r="X850" s="73"/>
      <c r="Y850" s="73"/>
      <c r="Z850" s="73"/>
    </row>
    <row r="851" spans="1:26" ht="15.75" customHeight="1">
      <c r="A851" s="73"/>
      <c r="B851" s="73"/>
      <c r="C851" s="73"/>
      <c r="D851" s="73"/>
      <c r="E851" s="73"/>
      <c r="F851" s="73"/>
      <c r="G851" s="591"/>
      <c r="H851" s="1412"/>
      <c r="I851" s="73"/>
      <c r="J851" s="73"/>
      <c r="K851" s="74"/>
      <c r="L851" s="74"/>
      <c r="M851" s="989"/>
      <c r="N851" s="74"/>
      <c r="O851" s="74"/>
      <c r="P851" s="74"/>
      <c r="Q851" s="74"/>
      <c r="R851" s="74"/>
      <c r="S851" s="1264"/>
      <c r="T851" s="1264"/>
      <c r="U851" s="1264"/>
      <c r="V851" s="1264"/>
      <c r="W851" s="1264"/>
      <c r="X851" s="73"/>
      <c r="Y851" s="73"/>
      <c r="Z851" s="73"/>
    </row>
    <row r="852" spans="1:26" ht="15.75" customHeight="1">
      <c r="A852" s="73"/>
      <c r="B852" s="73"/>
      <c r="C852" s="73"/>
      <c r="D852" s="73"/>
      <c r="E852" s="73"/>
      <c r="F852" s="73"/>
      <c r="G852" s="591"/>
      <c r="H852" s="1412"/>
      <c r="I852" s="73"/>
      <c r="J852" s="73"/>
      <c r="K852" s="74"/>
      <c r="L852" s="74"/>
      <c r="M852" s="989"/>
      <c r="N852" s="74"/>
      <c r="O852" s="74"/>
      <c r="P852" s="74"/>
      <c r="Q852" s="74"/>
      <c r="R852" s="74"/>
      <c r="S852" s="1264"/>
      <c r="T852" s="1264"/>
      <c r="U852" s="1264"/>
      <c r="V852" s="1264"/>
      <c r="W852" s="1264"/>
      <c r="X852" s="73"/>
      <c r="Y852" s="73"/>
      <c r="Z852" s="73"/>
    </row>
    <row r="853" spans="1:26" ht="15.75" customHeight="1">
      <c r="A853" s="73"/>
      <c r="B853" s="73"/>
      <c r="C853" s="73"/>
      <c r="D853" s="73"/>
      <c r="E853" s="73"/>
      <c r="F853" s="73"/>
      <c r="G853" s="591"/>
      <c r="H853" s="1412"/>
      <c r="I853" s="73"/>
      <c r="J853" s="73"/>
      <c r="K853" s="74"/>
      <c r="L853" s="74"/>
      <c r="M853" s="989"/>
      <c r="N853" s="74"/>
      <c r="O853" s="74"/>
      <c r="P853" s="74"/>
      <c r="Q853" s="74"/>
      <c r="R853" s="74"/>
      <c r="S853" s="1264"/>
      <c r="T853" s="1264"/>
      <c r="U853" s="1264"/>
      <c r="V853" s="1264"/>
      <c r="W853" s="1264"/>
      <c r="X853" s="73"/>
      <c r="Y853" s="73"/>
      <c r="Z853" s="73"/>
    </row>
    <row r="854" spans="1:26" ht="15.75" customHeight="1">
      <c r="A854" s="73"/>
      <c r="B854" s="73"/>
      <c r="C854" s="73"/>
      <c r="D854" s="73"/>
      <c r="E854" s="73"/>
      <c r="F854" s="73"/>
      <c r="G854" s="591"/>
      <c r="H854" s="1412"/>
      <c r="I854" s="73"/>
      <c r="J854" s="73"/>
      <c r="K854" s="74"/>
      <c r="L854" s="74"/>
      <c r="M854" s="989"/>
      <c r="N854" s="74"/>
      <c r="O854" s="74"/>
      <c r="P854" s="74"/>
      <c r="Q854" s="74"/>
      <c r="R854" s="74"/>
      <c r="S854" s="1264"/>
      <c r="T854" s="1264"/>
      <c r="U854" s="1264"/>
      <c r="V854" s="1264"/>
      <c r="W854" s="1264"/>
      <c r="X854" s="73"/>
      <c r="Y854" s="73"/>
      <c r="Z854" s="73"/>
    </row>
    <row r="855" spans="1:26" ht="15.75" customHeight="1">
      <c r="A855" s="73"/>
      <c r="B855" s="73"/>
      <c r="C855" s="73"/>
      <c r="D855" s="73"/>
      <c r="E855" s="73"/>
      <c r="F855" s="73"/>
      <c r="G855" s="591"/>
      <c r="H855" s="1412"/>
      <c r="I855" s="73"/>
      <c r="J855" s="73"/>
      <c r="K855" s="74"/>
      <c r="L855" s="74"/>
      <c r="M855" s="989"/>
      <c r="N855" s="74"/>
      <c r="O855" s="74"/>
      <c r="P855" s="74"/>
      <c r="Q855" s="74"/>
      <c r="R855" s="74"/>
      <c r="S855" s="1264"/>
      <c r="T855" s="1264"/>
      <c r="U855" s="1264"/>
      <c r="V855" s="1264"/>
      <c r="W855" s="1264"/>
      <c r="X855" s="73"/>
      <c r="Y855" s="73"/>
      <c r="Z855" s="73"/>
    </row>
    <row r="856" spans="1:26" ht="15.75" customHeight="1">
      <c r="A856" s="73"/>
      <c r="B856" s="73"/>
      <c r="C856" s="73"/>
      <c r="D856" s="73"/>
      <c r="E856" s="73"/>
      <c r="F856" s="73"/>
      <c r="G856" s="591"/>
      <c r="H856" s="1412"/>
      <c r="I856" s="73"/>
      <c r="J856" s="73"/>
      <c r="K856" s="74"/>
      <c r="L856" s="74"/>
      <c r="M856" s="989"/>
      <c r="N856" s="74"/>
      <c r="O856" s="74"/>
      <c r="P856" s="74"/>
      <c r="Q856" s="74"/>
      <c r="R856" s="74"/>
      <c r="S856" s="1264"/>
      <c r="T856" s="1264"/>
      <c r="U856" s="1264"/>
      <c r="V856" s="1264"/>
      <c r="W856" s="1264"/>
      <c r="X856" s="73"/>
      <c r="Y856" s="73"/>
      <c r="Z856" s="73"/>
    </row>
    <row r="857" spans="1:26" ht="15.75" customHeight="1">
      <c r="A857" s="73"/>
      <c r="B857" s="73"/>
      <c r="C857" s="73"/>
      <c r="D857" s="73"/>
      <c r="E857" s="73"/>
      <c r="F857" s="73"/>
      <c r="G857" s="591"/>
      <c r="H857" s="1412"/>
      <c r="I857" s="73"/>
      <c r="J857" s="73"/>
      <c r="K857" s="74"/>
      <c r="L857" s="74"/>
      <c r="M857" s="989"/>
      <c r="N857" s="74"/>
      <c r="O857" s="74"/>
      <c r="P857" s="74"/>
      <c r="Q857" s="74"/>
      <c r="R857" s="74"/>
      <c r="S857" s="1264"/>
      <c r="T857" s="1264"/>
      <c r="U857" s="1264"/>
      <c r="V857" s="1264"/>
      <c r="W857" s="1264"/>
      <c r="X857" s="73"/>
      <c r="Y857" s="73"/>
      <c r="Z857" s="73"/>
    </row>
    <row r="858" spans="1:26" ht="15.75" customHeight="1">
      <c r="A858" s="73"/>
      <c r="B858" s="73"/>
      <c r="C858" s="73"/>
      <c r="D858" s="73"/>
      <c r="E858" s="73"/>
      <c r="F858" s="73"/>
      <c r="G858" s="591"/>
      <c r="H858" s="1412"/>
      <c r="I858" s="73"/>
      <c r="J858" s="73"/>
      <c r="K858" s="74"/>
      <c r="L858" s="74"/>
      <c r="M858" s="989"/>
      <c r="N858" s="74"/>
      <c r="O858" s="74"/>
      <c r="P858" s="74"/>
      <c r="Q858" s="74"/>
      <c r="R858" s="74"/>
      <c r="S858" s="1264"/>
      <c r="T858" s="1264"/>
      <c r="U858" s="1264"/>
      <c r="V858" s="1264"/>
      <c r="W858" s="1264"/>
      <c r="X858" s="73"/>
      <c r="Y858" s="73"/>
      <c r="Z858" s="73"/>
    </row>
    <row r="859" spans="1:26" ht="15.75" customHeight="1">
      <c r="A859" s="73"/>
      <c r="B859" s="73"/>
      <c r="C859" s="73"/>
      <c r="D859" s="73"/>
      <c r="E859" s="73"/>
      <c r="F859" s="73"/>
      <c r="G859" s="591"/>
      <c r="H859" s="1412"/>
      <c r="I859" s="73"/>
      <c r="J859" s="73"/>
      <c r="K859" s="74"/>
      <c r="L859" s="74"/>
      <c r="M859" s="989"/>
      <c r="N859" s="74"/>
      <c r="O859" s="74"/>
      <c r="P859" s="74"/>
      <c r="Q859" s="74"/>
      <c r="R859" s="74"/>
      <c r="S859" s="1264"/>
      <c r="T859" s="1264"/>
      <c r="U859" s="1264"/>
      <c r="V859" s="1264"/>
      <c r="W859" s="1264"/>
      <c r="X859" s="73"/>
      <c r="Y859" s="73"/>
      <c r="Z859" s="73"/>
    </row>
    <row r="860" spans="1:26" ht="15.75" customHeight="1">
      <c r="A860" s="73"/>
      <c r="B860" s="73"/>
      <c r="C860" s="73"/>
      <c r="D860" s="73"/>
      <c r="E860" s="73"/>
      <c r="F860" s="73"/>
      <c r="G860" s="591"/>
      <c r="H860" s="1412"/>
      <c r="I860" s="73"/>
      <c r="J860" s="73"/>
      <c r="K860" s="74"/>
      <c r="L860" s="74"/>
      <c r="M860" s="989"/>
      <c r="N860" s="74"/>
      <c r="O860" s="74"/>
      <c r="P860" s="74"/>
      <c r="Q860" s="74"/>
      <c r="R860" s="74"/>
      <c r="S860" s="1264"/>
      <c r="T860" s="1264"/>
      <c r="U860" s="1264"/>
      <c r="V860" s="1264"/>
      <c r="W860" s="1264"/>
      <c r="X860" s="73"/>
      <c r="Y860" s="73"/>
      <c r="Z860" s="73"/>
    </row>
    <row r="861" spans="1:26" ht="15.75" customHeight="1">
      <c r="A861" s="73"/>
      <c r="B861" s="73"/>
      <c r="C861" s="73"/>
      <c r="D861" s="73"/>
      <c r="E861" s="73"/>
      <c r="F861" s="73"/>
      <c r="G861" s="591"/>
      <c r="H861" s="1412"/>
      <c r="I861" s="73"/>
      <c r="J861" s="73"/>
      <c r="K861" s="74"/>
      <c r="L861" s="74"/>
      <c r="M861" s="989"/>
      <c r="N861" s="74"/>
      <c r="O861" s="74"/>
      <c r="P861" s="74"/>
      <c r="Q861" s="74"/>
      <c r="R861" s="74"/>
      <c r="S861" s="1264"/>
      <c r="T861" s="1264"/>
      <c r="U861" s="1264"/>
      <c r="V861" s="1264"/>
      <c r="W861" s="1264"/>
      <c r="X861" s="73"/>
      <c r="Y861" s="73"/>
      <c r="Z861" s="73"/>
    </row>
    <row r="862" spans="1:26" ht="15.75" customHeight="1">
      <c r="A862" s="73"/>
      <c r="B862" s="73"/>
      <c r="C862" s="73"/>
      <c r="D862" s="73"/>
      <c r="E862" s="73"/>
      <c r="F862" s="73"/>
      <c r="G862" s="591"/>
      <c r="H862" s="1412"/>
      <c r="I862" s="73"/>
      <c r="J862" s="73"/>
      <c r="K862" s="74"/>
      <c r="L862" s="74"/>
      <c r="M862" s="989"/>
      <c r="N862" s="74"/>
      <c r="O862" s="74"/>
      <c r="P862" s="74"/>
      <c r="Q862" s="74"/>
      <c r="R862" s="74"/>
      <c r="S862" s="1264"/>
      <c r="T862" s="1264"/>
      <c r="U862" s="1264"/>
      <c r="V862" s="1264"/>
      <c r="W862" s="1264"/>
      <c r="X862" s="73"/>
      <c r="Y862" s="73"/>
      <c r="Z862" s="73"/>
    </row>
    <row r="863" spans="1:26" ht="15.75" customHeight="1">
      <c r="A863" s="73"/>
      <c r="B863" s="73"/>
      <c r="C863" s="73"/>
      <c r="D863" s="73"/>
      <c r="E863" s="73"/>
      <c r="F863" s="73"/>
      <c r="G863" s="591"/>
      <c r="H863" s="1412"/>
      <c r="I863" s="73"/>
      <c r="J863" s="73"/>
      <c r="K863" s="74"/>
      <c r="L863" s="74"/>
      <c r="M863" s="989"/>
      <c r="N863" s="74"/>
      <c r="O863" s="74"/>
      <c r="P863" s="74"/>
      <c r="Q863" s="74"/>
      <c r="R863" s="74"/>
      <c r="S863" s="1264"/>
      <c r="T863" s="1264"/>
      <c r="U863" s="1264"/>
      <c r="V863" s="1264"/>
      <c r="W863" s="1264"/>
      <c r="X863" s="73"/>
      <c r="Y863" s="73"/>
      <c r="Z863" s="73"/>
    </row>
    <row r="864" spans="1:26" ht="15.75" customHeight="1">
      <c r="A864" s="73"/>
      <c r="B864" s="73"/>
      <c r="C864" s="73"/>
      <c r="D864" s="73"/>
      <c r="E864" s="73"/>
      <c r="F864" s="73"/>
      <c r="G864" s="591"/>
      <c r="H864" s="1412"/>
      <c r="I864" s="73"/>
      <c r="J864" s="73"/>
      <c r="K864" s="74"/>
      <c r="L864" s="74"/>
      <c r="M864" s="989"/>
      <c r="N864" s="74"/>
      <c r="O864" s="74"/>
      <c r="P864" s="74"/>
      <c r="Q864" s="74"/>
      <c r="R864" s="74"/>
      <c r="S864" s="1264"/>
      <c r="T864" s="1264"/>
      <c r="U864" s="1264"/>
      <c r="V864" s="1264"/>
      <c r="W864" s="1264"/>
      <c r="X864" s="73"/>
      <c r="Y864" s="73"/>
      <c r="Z864" s="73"/>
    </row>
    <row r="865" spans="1:26" ht="15.75" customHeight="1">
      <c r="A865" s="73"/>
      <c r="B865" s="73"/>
      <c r="C865" s="73"/>
      <c r="D865" s="73"/>
      <c r="E865" s="73"/>
      <c r="F865" s="73"/>
      <c r="G865" s="591"/>
      <c r="H865" s="1412"/>
      <c r="I865" s="73"/>
      <c r="J865" s="73"/>
      <c r="K865" s="74"/>
      <c r="L865" s="74"/>
      <c r="M865" s="989"/>
      <c r="N865" s="74"/>
      <c r="O865" s="74"/>
      <c r="P865" s="74"/>
      <c r="Q865" s="74"/>
      <c r="R865" s="74"/>
      <c r="S865" s="1264"/>
      <c r="T865" s="1264"/>
      <c r="U865" s="1264"/>
      <c r="V865" s="1264"/>
      <c r="W865" s="1264"/>
      <c r="X865" s="73"/>
      <c r="Y865" s="73"/>
      <c r="Z865" s="73"/>
    </row>
    <row r="866" spans="1:26" ht="15.75" customHeight="1">
      <c r="A866" s="73"/>
      <c r="B866" s="73"/>
      <c r="C866" s="73"/>
      <c r="D866" s="73"/>
      <c r="E866" s="73"/>
      <c r="F866" s="73"/>
      <c r="G866" s="591"/>
      <c r="H866" s="1412"/>
      <c r="I866" s="73"/>
      <c r="J866" s="73"/>
      <c r="K866" s="74"/>
      <c r="L866" s="74"/>
      <c r="M866" s="989"/>
      <c r="N866" s="74"/>
      <c r="O866" s="74"/>
      <c r="P866" s="74"/>
      <c r="Q866" s="74"/>
      <c r="R866" s="74"/>
      <c r="S866" s="1264"/>
      <c r="T866" s="1264"/>
      <c r="U866" s="1264"/>
      <c r="V866" s="1264"/>
      <c r="W866" s="1264"/>
      <c r="X866" s="73"/>
      <c r="Y866" s="73"/>
      <c r="Z866" s="73"/>
    </row>
    <row r="867" spans="1:26" ht="15.75" customHeight="1">
      <c r="A867" s="73"/>
      <c r="B867" s="73"/>
      <c r="C867" s="73"/>
      <c r="D867" s="73"/>
      <c r="E867" s="73"/>
      <c r="F867" s="73"/>
      <c r="G867" s="591"/>
      <c r="H867" s="1412"/>
      <c r="I867" s="73"/>
      <c r="J867" s="73"/>
      <c r="K867" s="74"/>
      <c r="L867" s="74"/>
      <c r="M867" s="989"/>
      <c r="N867" s="74"/>
      <c r="O867" s="74"/>
      <c r="P867" s="74"/>
      <c r="Q867" s="74"/>
      <c r="R867" s="74"/>
      <c r="S867" s="1264"/>
      <c r="T867" s="1264"/>
      <c r="U867" s="1264"/>
      <c r="V867" s="1264"/>
      <c r="W867" s="1264"/>
      <c r="X867" s="73"/>
      <c r="Y867" s="73"/>
      <c r="Z867" s="73"/>
    </row>
    <row r="868" spans="1:26" ht="15.75" customHeight="1">
      <c r="A868" s="73"/>
      <c r="B868" s="73"/>
      <c r="C868" s="73"/>
      <c r="D868" s="73"/>
      <c r="E868" s="73"/>
      <c r="F868" s="73"/>
      <c r="G868" s="591"/>
      <c r="H868" s="1412"/>
      <c r="I868" s="73"/>
      <c r="J868" s="73"/>
      <c r="K868" s="74"/>
      <c r="L868" s="74"/>
      <c r="M868" s="989"/>
      <c r="N868" s="74"/>
      <c r="O868" s="74"/>
      <c r="P868" s="74"/>
      <c r="Q868" s="74"/>
      <c r="R868" s="74"/>
      <c r="S868" s="1264"/>
      <c r="T868" s="1264"/>
      <c r="U868" s="1264"/>
      <c r="V868" s="1264"/>
      <c r="W868" s="1264"/>
      <c r="X868" s="73"/>
      <c r="Y868" s="73"/>
      <c r="Z868" s="73"/>
    </row>
    <row r="869" spans="1:26" ht="15.75" customHeight="1">
      <c r="A869" s="73"/>
      <c r="B869" s="73"/>
      <c r="C869" s="73"/>
      <c r="D869" s="73"/>
      <c r="E869" s="73"/>
      <c r="F869" s="73"/>
      <c r="G869" s="591"/>
      <c r="H869" s="1412"/>
      <c r="I869" s="73"/>
      <c r="J869" s="73"/>
      <c r="K869" s="74"/>
      <c r="L869" s="74"/>
      <c r="M869" s="989"/>
      <c r="N869" s="74"/>
      <c r="O869" s="74"/>
      <c r="P869" s="74"/>
      <c r="Q869" s="74"/>
      <c r="R869" s="74"/>
      <c r="S869" s="1264"/>
      <c r="T869" s="1264"/>
      <c r="U869" s="1264"/>
      <c r="V869" s="1264"/>
      <c r="W869" s="1264"/>
      <c r="X869" s="73"/>
      <c r="Y869" s="73"/>
      <c r="Z869" s="73"/>
    </row>
    <row r="870" spans="1:26" ht="15.75" customHeight="1">
      <c r="A870" s="73"/>
      <c r="B870" s="73"/>
      <c r="C870" s="73"/>
      <c r="D870" s="73"/>
      <c r="E870" s="73"/>
      <c r="F870" s="73"/>
      <c r="G870" s="591"/>
      <c r="H870" s="1412"/>
      <c r="I870" s="73"/>
      <c r="J870" s="73"/>
      <c r="K870" s="74"/>
      <c r="L870" s="74"/>
      <c r="M870" s="989"/>
      <c r="N870" s="74"/>
      <c r="O870" s="74"/>
      <c r="P870" s="74"/>
      <c r="Q870" s="74"/>
      <c r="R870" s="74"/>
      <c r="S870" s="1264"/>
      <c r="T870" s="1264"/>
      <c r="U870" s="1264"/>
      <c r="V870" s="1264"/>
      <c r="W870" s="1264"/>
      <c r="X870" s="73"/>
      <c r="Y870" s="73"/>
      <c r="Z870" s="73"/>
    </row>
    <row r="871" spans="1:26" ht="15.75" customHeight="1">
      <c r="A871" s="73"/>
      <c r="B871" s="73"/>
      <c r="C871" s="73"/>
      <c r="D871" s="73"/>
      <c r="E871" s="73"/>
      <c r="F871" s="73"/>
      <c r="G871" s="591"/>
      <c r="H871" s="1412"/>
      <c r="I871" s="73"/>
      <c r="J871" s="73"/>
      <c r="K871" s="74"/>
      <c r="L871" s="74"/>
      <c r="M871" s="989"/>
      <c r="N871" s="74"/>
      <c r="O871" s="74"/>
      <c r="P871" s="74"/>
      <c r="Q871" s="74"/>
      <c r="R871" s="74"/>
      <c r="S871" s="1264"/>
      <c r="T871" s="1264"/>
      <c r="U871" s="1264"/>
      <c r="V871" s="1264"/>
      <c r="W871" s="1264"/>
      <c r="X871" s="73"/>
      <c r="Y871" s="73"/>
      <c r="Z871" s="73"/>
    </row>
    <row r="872" spans="1:26" ht="15.75" customHeight="1">
      <c r="A872" s="73"/>
      <c r="B872" s="73"/>
      <c r="C872" s="73"/>
      <c r="D872" s="73"/>
      <c r="E872" s="73"/>
      <c r="F872" s="73"/>
      <c r="G872" s="591"/>
      <c r="H872" s="1412"/>
      <c r="I872" s="73"/>
      <c r="J872" s="73"/>
      <c r="K872" s="74"/>
      <c r="L872" s="74"/>
      <c r="M872" s="989"/>
      <c r="N872" s="74"/>
      <c r="O872" s="74"/>
      <c r="P872" s="74"/>
      <c r="Q872" s="74"/>
      <c r="R872" s="74"/>
      <c r="S872" s="1264"/>
      <c r="T872" s="1264"/>
      <c r="U872" s="1264"/>
      <c r="V872" s="1264"/>
      <c r="W872" s="1264"/>
      <c r="X872" s="73"/>
      <c r="Y872" s="73"/>
      <c r="Z872" s="73"/>
    </row>
    <row r="873" spans="1:26" ht="15.75" customHeight="1">
      <c r="A873" s="73"/>
      <c r="B873" s="73"/>
      <c r="C873" s="73"/>
      <c r="D873" s="73"/>
      <c r="E873" s="73"/>
      <c r="F873" s="73"/>
      <c r="G873" s="591"/>
      <c r="H873" s="1412"/>
      <c r="I873" s="73"/>
      <c r="J873" s="73"/>
      <c r="K873" s="74"/>
      <c r="L873" s="74"/>
      <c r="M873" s="989"/>
      <c r="N873" s="74"/>
      <c r="O873" s="74"/>
      <c r="P873" s="74"/>
      <c r="Q873" s="74"/>
      <c r="R873" s="74"/>
      <c r="S873" s="1264"/>
      <c r="T873" s="1264"/>
      <c r="U873" s="1264"/>
      <c r="V873" s="1264"/>
      <c r="W873" s="1264"/>
      <c r="X873" s="73"/>
      <c r="Y873" s="73"/>
      <c r="Z873" s="73"/>
    </row>
    <row r="874" spans="1:26" ht="15.75" customHeight="1">
      <c r="A874" s="73"/>
      <c r="B874" s="73"/>
      <c r="C874" s="73"/>
      <c r="D874" s="73"/>
      <c r="E874" s="73"/>
      <c r="F874" s="73"/>
      <c r="G874" s="591"/>
      <c r="H874" s="1412"/>
      <c r="I874" s="73"/>
      <c r="J874" s="73"/>
      <c r="K874" s="74"/>
      <c r="L874" s="74"/>
      <c r="M874" s="989"/>
      <c r="N874" s="74"/>
      <c r="O874" s="74"/>
      <c r="P874" s="74"/>
      <c r="Q874" s="74"/>
      <c r="R874" s="74"/>
      <c r="S874" s="1264"/>
      <c r="T874" s="1264"/>
      <c r="U874" s="1264"/>
      <c r="V874" s="1264"/>
      <c r="W874" s="1264"/>
      <c r="X874" s="73"/>
      <c r="Y874" s="73"/>
      <c r="Z874" s="73"/>
    </row>
    <row r="875" spans="1:26" ht="15.75" customHeight="1">
      <c r="A875" s="73"/>
      <c r="B875" s="73"/>
      <c r="C875" s="73"/>
      <c r="D875" s="73"/>
      <c r="E875" s="73"/>
      <c r="F875" s="73"/>
      <c r="G875" s="591"/>
      <c r="H875" s="1412"/>
      <c r="I875" s="73"/>
      <c r="J875" s="73"/>
      <c r="K875" s="74"/>
      <c r="L875" s="74"/>
      <c r="M875" s="989"/>
      <c r="N875" s="74"/>
      <c r="O875" s="74"/>
      <c r="P875" s="74"/>
      <c r="Q875" s="74"/>
      <c r="R875" s="74"/>
      <c r="S875" s="1264"/>
      <c r="T875" s="1264"/>
      <c r="U875" s="1264"/>
      <c r="V875" s="1264"/>
      <c r="W875" s="1264"/>
      <c r="X875" s="73"/>
      <c r="Y875" s="73"/>
      <c r="Z875" s="73"/>
    </row>
    <row r="876" spans="1:26" ht="15.75" customHeight="1">
      <c r="A876" s="73"/>
      <c r="B876" s="73"/>
      <c r="C876" s="73"/>
      <c r="D876" s="73"/>
      <c r="E876" s="73"/>
      <c r="F876" s="73"/>
      <c r="G876" s="591"/>
      <c r="H876" s="1412"/>
      <c r="I876" s="73"/>
      <c r="J876" s="73"/>
      <c r="K876" s="74"/>
      <c r="L876" s="74"/>
      <c r="M876" s="989"/>
      <c r="N876" s="74"/>
      <c r="O876" s="74"/>
      <c r="P876" s="74"/>
      <c r="Q876" s="74"/>
      <c r="R876" s="74"/>
      <c r="S876" s="1264"/>
      <c r="T876" s="1264"/>
      <c r="U876" s="1264"/>
      <c r="V876" s="1264"/>
      <c r="W876" s="1264"/>
      <c r="X876" s="73"/>
      <c r="Y876" s="73"/>
      <c r="Z876" s="73"/>
    </row>
    <row r="877" spans="1:26" ht="15.75" customHeight="1">
      <c r="A877" s="73"/>
      <c r="B877" s="73"/>
      <c r="C877" s="73"/>
      <c r="D877" s="73"/>
      <c r="E877" s="73"/>
      <c r="F877" s="73"/>
      <c r="G877" s="591"/>
      <c r="H877" s="1412"/>
      <c r="I877" s="73"/>
      <c r="J877" s="73"/>
      <c r="K877" s="74"/>
      <c r="L877" s="74"/>
      <c r="M877" s="989"/>
      <c r="N877" s="74"/>
      <c r="O877" s="74"/>
      <c r="P877" s="74"/>
      <c r="Q877" s="74"/>
      <c r="R877" s="74"/>
      <c r="S877" s="1264"/>
      <c r="T877" s="1264"/>
      <c r="U877" s="1264"/>
      <c r="V877" s="1264"/>
      <c r="W877" s="1264"/>
      <c r="X877" s="73"/>
      <c r="Y877" s="73"/>
      <c r="Z877" s="73"/>
    </row>
    <row r="878" spans="1:26" ht="15.75" customHeight="1">
      <c r="A878" s="73"/>
      <c r="B878" s="73"/>
      <c r="C878" s="73"/>
      <c r="D878" s="73"/>
      <c r="E878" s="73"/>
      <c r="F878" s="73"/>
      <c r="G878" s="591"/>
      <c r="H878" s="1412"/>
      <c r="I878" s="73"/>
      <c r="J878" s="73"/>
      <c r="K878" s="74"/>
      <c r="L878" s="74"/>
      <c r="M878" s="989"/>
      <c r="N878" s="74"/>
      <c r="O878" s="74"/>
      <c r="P878" s="74"/>
      <c r="Q878" s="74"/>
      <c r="R878" s="74"/>
      <c r="S878" s="1264"/>
      <c r="T878" s="1264"/>
      <c r="U878" s="1264"/>
      <c r="V878" s="1264"/>
      <c r="W878" s="1264"/>
      <c r="X878" s="73"/>
      <c r="Y878" s="73"/>
      <c r="Z878" s="73"/>
    </row>
    <row r="879" spans="1:26" ht="15.75" customHeight="1">
      <c r="A879" s="73"/>
      <c r="B879" s="73"/>
      <c r="C879" s="73"/>
      <c r="D879" s="73"/>
      <c r="E879" s="73"/>
      <c r="F879" s="73"/>
      <c r="G879" s="591"/>
      <c r="H879" s="1412"/>
      <c r="I879" s="73"/>
      <c r="J879" s="73"/>
      <c r="K879" s="74"/>
      <c r="L879" s="74"/>
      <c r="M879" s="989"/>
      <c r="N879" s="74"/>
      <c r="O879" s="74"/>
      <c r="P879" s="74"/>
      <c r="Q879" s="74"/>
      <c r="R879" s="74"/>
      <c r="S879" s="1264"/>
      <c r="T879" s="1264"/>
      <c r="U879" s="1264"/>
      <c r="V879" s="1264"/>
      <c r="W879" s="1264"/>
      <c r="X879" s="73"/>
      <c r="Y879" s="73"/>
      <c r="Z879" s="73"/>
    </row>
    <row r="880" spans="1:26" ht="15.75" customHeight="1">
      <c r="A880" s="73"/>
      <c r="B880" s="73"/>
      <c r="C880" s="73"/>
      <c r="D880" s="73"/>
      <c r="E880" s="73"/>
      <c r="F880" s="73"/>
      <c r="G880" s="591"/>
      <c r="H880" s="1412"/>
      <c r="I880" s="73"/>
      <c r="J880" s="73"/>
      <c r="K880" s="74"/>
      <c r="L880" s="74"/>
      <c r="M880" s="989"/>
      <c r="N880" s="74"/>
      <c r="O880" s="74"/>
      <c r="P880" s="74"/>
      <c r="Q880" s="74"/>
      <c r="R880" s="74"/>
      <c r="S880" s="1264"/>
      <c r="T880" s="1264"/>
      <c r="U880" s="1264"/>
      <c r="V880" s="1264"/>
      <c r="W880" s="1264"/>
      <c r="X880" s="73"/>
      <c r="Y880" s="73"/>
      <c r="Z880" s="73"/>
    </row>
    <row r="881" spans="1:26" ht="15.75" customHeight="1">
      <c r="A881" s="73"/>
      <c r="B881" s="73"/>
      <c r="C881" s="73"/>
      <c r="D881" s="73"/>
      <c r="E881" s="73"/>
      <c r="F881" s="73"/>
      <c r="G881" s="591"/>
      <c r="H881" s="1412"/>
      <c r="I881" s="73"/>
      <c r="J881" s="73"/>
      <c r="K881" s="74"/>
      <c r="L881" s="74"/>
      <c r="M881" s="989"/>
      <c r="N881" s="74"/>
      <c r="O881" s="74"/>
      <c r="P881" s="74"/>
      <c r="Q881" s="74"/>
      <c r="R881" s="74"/>
      <c r="S881" s="1264"/>
      <c r="T881" s="1264"/>
      <c r="U881" s="1264"/>
      <c r="V881" s="1264"/>
      <c r="W881" s="1264"/>
      <c r="X881" s="73"/>
      <c r="Y881" s="73"/>
      <c r="Z881" s="73"/>
    </row>
    <row r="882" spans="1:26" ht="15.75" customHeight="1">
      <c r="A882" s="73"/>
      <c r="B882" s="73"/>
      <c r="C882" s="73"/>
      <c r="D882" s="73"/>
      <c r="E882" s="73"/>
      <c r="F882" s="73"/>
      <c r="G882" s="591"/>
      <c r="H882" s="1412"/>
      <c r="I882" s="73"/>
      <c r="J882" s="73"/>
      <c r="K882" s="74"/>
      <c r="L882" s="74"/>
      <c r="M882" s="989"/>
      <c r="N882" s="74"/>
      <c r="O882" s="74"/>
      <c r="P882" s="74"/>
      <c r="Q882" s="74"/>
      <c r="R882" s="74"/>
      <c r="S882" s="1264"/>
      <c r="T882" s="1264"/>
      <c r="U882" s="1264"/>
      <c r="V882" s="1264"/>
      <c r="W882" s="1264"/>
      <c r="X882" s="73"/>
      <c r="Y882" s="73"/>
      <c r="Z882" s="73"/>
    </row>
    <row r="883" spans="1:26" ht="15.75" customHeight="1">
      <c r="A883" s="73"/>
      <c r="B883" s="73"/>
      <c r="C883" s="73"/>
      <c r="D883" s="73"/>
      <c r="E883" s="73"/>
      <c r="F883" s="73"/>
      <c r="G883" s="591"/>
      <c r="H883" s="1412"/>
      <c r="I883" s="73"/>
      <c r="J883" s="73"/>
      <c r="K883" s="74"/>
      <c r="L883" s="74"/>
      <c r="M883" s="989"/>
      <c r="N883" s="74"/>
      <c r="O883" s="74"/>
      <c r="P883" s="74"/>
      <c r="Q883" s="74"/>
      <c r="R883" s="74"/>
      <c r="S883" s="1264"/>
      <c r="T883" s="1264"/>
      <c r="U883" s="1264"/>
      <c r="V883" s="1264"/>
      <c r="W883" s="1264"/>
      <c r="X883" s="73"/>
      <c r="Y883" s="73"/>
      <c r="Z883" s="73"/>
    </row>
    <row r="884" spans="1:26" ht="15.75" customHeight="1">
      <c r="A884" s="73"/>
      <c r="B884" s="73"/>
      <c r="C884" s="73"/>
      <c r="D884" s="73"/>
      <c r="E884" s="73"/>
      <c r="F884" s="73"/>
      <c r="G884" s="591"/>
      <c r="H884" s="1412"/>
      <c r="I884" s="73"/>
      <c r="J884" s="73"/>
      <c r="K884" s="74"/>
      <c r="L884" s="74"/>
      <c r="M884" s="989"/>
      <c r="N884" s="74"/>
      <c r="O884" s="74"/>
      <c r="P884" s="74"/>
      <c r="Q884" s="74"/>
      <c r="R884" s="74"/>
      <c r="S884" s="1264"/>
      <c r="T884" s="1264"/>
      <c r="U884" s="1264"/>
      <c r="V884" s="1264"/>
      <c r="W884" s="1264"/>
      <c r="X884" s="73"/>
      <c r="Y884" s="73"/>
      <c r="Z884" s="73"/>
    </row>
    <row r="885" spans="1:26" ht="15.75" customHeight="1">
      <c r="A885" s="73"/>
      <c r="B885" s="73"/>
      <c r="C885" s="73"/>
      <c r="D885" s="73"/>
      <c r="E885" s="73"/>
      <c r="F885" s="73"/>
      <c r="G885" s="591"/>
      <c r="H885" s="1412"/>
      <c r="I885" s="73"/>
      <c r="J885" s="73"/>
      <c r="K885" s="74"/>
      <c r="L885" s="74"/>
      <c r="M885" s="989"/>
      <c r="N885" s="74"/>
      <c r="O885" s="74"/>
      <c r="P885" s="74"/>
      <c r="Q885" s="74"/>
      <c r="R885" s="74"/>
      <c r="S885" s="1264"/>
      <c r="T885" s="1264"/>
      <c r="U885" s="1264"/>
      <c r="V885" s="1264"/>
      <c r="W885" s="1264"/>
      <c r="X885" s="73"/>
      <c r="Y885" s="73"/>
      <c r="Z885" s="73"/>
    </row>
    <row r="886" spans="1:26" ht="15.75" customHeight="1">
      <c r="A886" s="73"/>
      <c r="B886" s="73"/>
      <c r="C886" s="73"/>
      <c r="D886" s="73"/>
      <c r="E886" s="73"/>
      <c r="F886" s="73"/>
      <c r="G886" s="591"/>
      <c r="H886" s="1412"/>
      <c r="I886" s="73"/>
      <c r="J886" s="73"/>
      <c r="K886" s="74"/>
      <c r="L886" s="74"/>
      <c r="M886" s="989"/>
      <c r="N886" s="74"/>
      <c r="O886" s="74"/>
      <c r="P886" s="74"/>
      <c r="Q886" s="74"/>
      <c r="R886" s="74"/>
      <c r="S886" s="1264"/>
      <c r="T886" s="1264"/>
      <c r="U886" s="1264"/>
      <c r="V886" s="1264"/>
      <c r="W886" s="1264"/>
      <c r="X886" s="73"/>
      <c r="Y886" s="73"/>
      <c r="Z886" s="73"/>
    </row>
    <row r="887" spans="1:26" ht="15.75" customHeight="1">
      <c r="A887" s="73"/>
      <c r="B887" s="73"/>
      <c r="C887" s="73"/>
      <c r="D887" s="73"/>
      <c r="E887" s="73"/>
      <c r="F887" s="73"/>
      <c r="G887" s="591"/>
      <c r="H887" s="1412"/>
      <c r="I887" s="73"/>
      <c r="J887" s="73"/>
      <c r="K887" s="74"/>
      <c r="L887" s="74"/>
      <c r="M887" s="989"/>
      <c r="N887" s="74"/>
      <c r="O887" s="74"/>
      <c r="P887" s="74"/>
      <c r="Q887" s="74"/>
      <c r="R887" s="74"/>
      <c r="S887" s="1264"/>
      <c r="T887" s="1264"/>
      <c r="U887" s="1264"/>
      <c r="V887" s="1264"/>
      <c r="W887" s="1264"/>
      <c r="X887" s="73"/>
      <c r="Y887" s="73"/>
      <c r="Z887" s="73"/>
    </row>
    <row r="888" spans="1:26" ht="15.75" customHeight="1">
      <c r="A888" s="73"/>
      <c r="B888" s="73"/>
      <c r="C888" s="73"/>
      <c r="D888" s="73"/>
      <c r="E888" s="73"/>
      <c r="F888" s="73"/>
      <c r="G888" s="591"/>
      <c r="H888" s="1412"/>
      <c r="I888" s="73"/>
      <c r="J888" s="73"/>
      <c r="K888" s="74"/>
      <c r="L888" s="74"/>
      <c r="M888" s="989"/>
      <c r="N888" s="74"/>
      <c r="O888" s="74"/>
      <c r="P888" s="74"/>
      <c r="Q888" s="74"/>
      <c r="R888" s="74"/>
      <c r="S888" s="1264"/>
      <c r="T888" s="1264"/>
      <c r="U888" s="1264"/>
      <c r="V888" s="1264"/>
      <c r="W888" s="1264"/>
      <c r="X888" s="73"/>
      <c r="Y888" s="73"/>
      <c r="Z888" s="73"/>
    </row>
    <row r="889" spans="1:26" ht="15.75" customHeight="1">
      <c r="A889" s="73"/>
      <c r="B889" s="73"/>
      <c r="C889" s="73"/>
      <c r="D889" s="73"/>
      <c r="E889" s="73"/>
      <c r="F889" s="73"/>
      <c r="G889" s="591"/>
      <c r="H889" s="1412"/>
      <c r="I889" s="73"/>
      <c r="J889" s="73"/>
      <c r="K889" s="74"/>
      <c r="L889" s="74"/>
      <c r="M889" s="989"/>
      <c r="N889" s="74"/>
      <c r="O889" s="74"/>
      <c r="P889" s="74"/>
      <c r="Q889" s="74"/>
      <c r="R889" s="74"/>
      <c r="S889" s="1264"/>
      <c r="T889" s="1264"/>
      <c r="U889" s="1264"/>
      <c r="V889" s="1264"/>
      <c r="W889" s="1264"/>
      <c r="X889" s="73"/>
      <c r="Y889" s="73"/>
      <c r="Z889" s="73"/>
    </row>
    <row r="890" spans="1:26" ht="15.75" customHeight="1">
      <c r="A890" s="73"/>
      <c r="B890" s="73"/>
      <c r="C890" s="73"/>
      <c r="D890" s="73"/>
      <c r="E890" s="73"/>
      <c r="F890" s="73"/>
      <c r="G890" s="591"/>
      <c r="H890" s="1412"/>
      <c r="I890" s="73"/>
      <c r="J890" s="73"/>
      <c r="K890" s="74"/>
      <c r="L890" s="74"/>
      <c r="M890" s="989"/>
      <c r="N890" s="74"/>
      <c r="O890" s="74"/>
      <c r="P890" s="74"/>
      <c r="Q890" s="74"/>
      <c r="R890" s="74"/>
      <c r="S890" s="1264"/>
      <c r="T890" s="1264"/>
      <c r="U890" s="1264"/>
      <c r="V890" s="1264"/>
      <c r="W890" s="1264"/>
      <c r="X890" s="73"/>
      <c r="Y890" s="73"/>
      <c r="Z890" s="73"/>
    </row>
    <row r="891" spans="1:26" ht="15.75" customHeight="1">
      <c r="A891" s="73"/>
      <c r="B891" s="73"/>
      <c r="C891" s="73"/>
      <c r="D891" s="73"/>
      <c r="E891" s="73"/>
      <c r="F891" s="73"/>
      <c r="G891" s="591"/>
      <c r="H891" s="1412"/>
      <c r="I891" s="73"/>
      <c r="J891" s="73"/>
      <c r="K891" s="74"/>
      <c r="L891" s="74"/>
      <c r="M891" s="989"/>
      <c r="N891" s="74"/>
      <c r="O891" s="74"/>
      <c r="P891" s="74"/>
      <c r="Q891" s="74"/>
      <c r="R891" s="74"/>
      <c r="S891" s="1264"/>
      <c r="T891" s="1264"/>
      <c r="U891" s="1264"/>
      <c r="V891" s="1264"/>
      <c r="W891" s="1264"/>
      <c r="X891" s="73"/>
      <c r="Y891" s="73"/>
      <c r="Z891" s="73"/>
    </row>
    <row r="892" spans="1:26" ht="15.75" customHeight="1">
      <c r="A892" s="73"/>
      <c r="B892" s="73"/>
      <c r="C892" s="73"/>
      <c r="D892" s="73"/>
      <c r="E892" s="73"/>
      <c r="F892" s="73"/>
      <c r="G892" s="591"/>
      <c r="H892" s="1412"/>
      <c r="I892" s="73"/>
      <c r="J892" s="73"/>
      <c r="K892" s="74"/>
      <c r="L892" s="74"/>
      <c r="M892" s="989"/>
      <c r="N892" s="74"/>
      <c r="O892" s="74"/>
      <c r="P892" s="74"/>
      <c r="Q892" s="74"/>
      <c r="R892" s="74"/>
      <c r="S892" s="1264"/>
      <c r="T892" s="1264"/>
      <c r="U892" s="1264"/>
      <c r="V892" s="1264"/>
      <c r="W892" s="1264"/>
      <c r="X892" s="73"/>
      <c r="Y892" s="73"/>
      <c r="Z892" s="73"/>
    </row>
    <row r="893" spans="1:26" ht="15.75" customHeight="1">
      <c r="A893" s="73"/>
      <c r="B893" s="73"/>
      <c r="C893" s="73"/>
      <c r="D893" s="73"/>
      <c r="E893" s="73"/>
      <c r="F893" s="73"/>
      <c r="G893" s="591"/>
      <c r="H893" s="1412"/>
      <c r="I893" s="73"/>
      <c r="J893" s="73"/>
      <c r="K893" s="74"/>
      <c r="L893" s="74"/>
      <c r="M893" s="989"/>
      <c r="N893" s="74"/>
      <c r="O893" s="74"/>
      <c r="P893" s="74"/>
      <c r="Q893" s="74"/>
      <c r="R893" s="74"/>
      <c r="S893" s="1264"/>
      <c r="T893" s="1264"/>
      <c r="U893" s="1264"/>
      <c r="V893" s="1264"/>
      <c r="W893" s="1264"/>
      <c r="X893" s="73"/>
      <c r="Y893" s="73"/>
      <c r="Z893" s="73"/>
    </row>
    <row r="894" spans="1:26" ht="15.75" customHeight="1">
      <c r="A894" s="73"/>
      <c r="B894" s="73"/>
      <c r="C894" s="73"/>
      <c r="D894" s="73"/>
      <c r="E894" s="73"/>
      <c r="F894" s="73"/>
      <c r="G894" s="591"/>
      <c r="H894" s="1412"/>
      <c r="I894" s="73"/>
      <c r="J894" s="73"/>
      <c r="K894" s="74"/>
      <c r="L894" s="74"/>
      <c r="M894" s="989"/>
      <c r="N894" s="74"/>
      <c r="O894" s="74"/>
      <c r="P894" s="74"/>
      <c r="Q894" s="74"/>
      <c r="R894" s="74"/>
      <c r="S894" s="1264"/>
      <c r="T894" s="1264"/>
      <c r="U894" s="1264"/>
      <c r="V894" s="1264"/>
      <c r="W894" s="1264"/>
      <c r="X894" s="73"/>
      <c r="Y894" s="73"/>
      <c r="Z894" s="73"/>
    </row>
    <row r="895" spans="1:26" ht="15.75" customHeight="1">
      <c r="A895" s="73"/>
      <c r="B895" s="73"/>
      <c r="C895" s="73"/>
      <c r="D895" s="73"/>
      <c r="E895" s="73"/>
      <c r="F895" s="73"/>
      <c r="G895" s="591"/>
      <c r="H895" s="1412"/>
      <c r="I895" s="73"/>
      <c r="J895" s="73"/>
      <c r="K895" s="74"/>
      <c r="L895" s="74"/>
      <c r="M895" s="989"/>
      <c r="N895" s="74"/>
      <c r="O895" s="74"/>
      <c r="P895" s="74"/>
      <c r="Q895" s="74"/>
      <c r="R895" s="74"/>
      <c r="S895" s="1264"/>
      <c r="T895" s="1264"/>
      <c r="U895" s="1264"/>
      <c r="V895" s="1264"/>
      <c r="W895" s="1264"/>
      <c r="X895" s="73"/>
      <c r="Y895" s="73"/>
      <c r="Z895" s="73"/>
    </row>
    <row r="896" spans="1:26" ht="15.75" customHeight="1">
      <c r="A896" s="73"/>
      <c r="B896" s="73"/>
      <c r="C896" s="73"/>
      <c r="D896" s="73"/>
      <c r="E896" s="73"/>
      <c r="F896" s="73"/>
      <c r="G896" s="591"/>
      <c r="H896" s="1412"/>
      <c r="I896" s="73"/>
      <c r="J896" s="73"/>
      <c r="K896" s="74"/>
      <c r="L896" s="74"/>
      <c r="M896" s="989"/>
      <c r="N896" s="74"/>
      <c r="O896" s="74"/>
      <c r="P896" s="74"/>
      <c r="Q896" s="74"/>
      <c r="R896" s="74"/>
      <c r="S896" s="1264"/>
      <c r="T896" s="1264"/>
      <c r="U896" s="1264"/>
      <c r="V896" s="1264"/>
      <c r="W896" s="1264"/>
      <c r="X896" s="73"/>
      <c r="Y896" s="73"/>
      <c r="Z896" s="73"/>
    </row>
    <row r="897" spans="1:26" ht="15.75" customHeight="1">
      <c r="A897" s="73"/>
      <c r="B897" s="73"/>
      <c r="C897" s="73"/>
      <c r="D897" s="73"/>
      <c r="E897" s="73"/>
      <c r="F897" s="73"/>
      <c r="G897" s="591"/>
      <c r="H897" s="1412"/>
      <c r="I897" s="73"/>
      <c r="J897" s="73"/>
      <c r="K897" s="74"/>
      <c r="L897" s="74"/>
      <c r="M897" s="989"/>
      <c r="N897" s="74"/>
      <c r="O897" s="74"/>
      <c r="P897" s="74"/>
      <c r="Q897" s="74"/>
      <c r="R897" s="74"/>
      <c r="S897" s="1264"/>
      <c r="T897" s="1264"/>
      <c r="U897" s="1264"/>
      <c r="V897" s="1264"/>
      <c r="W897" s="1264"/>
      <c r="X897" s="73"/>
      <c r="Y897" s="73"/>
      <c r="Z897" s="73"/>
    </row>
    <row r="898" spans="1:26" ht="15.75" customHeight="1">
      <c r="A898" s="73"/>
      <c r="B898" s="73"/>
      <c r="C898" s="73"/>
      <c r="D898" s="73"/>
      <c r="E898" s="73"/>
      <c r="F898" s="73"/>
      <c r="G898" s="591"/>
      <c r="H898" s="1412"/>
      <c r="I898" s="73"/>
      <c r="J898" s="73"/>
      <c r="K898" s="74"/>
      <c r="L898" s="74"/>
      <c r="M898" s="989"/>
      <c r="N898" s="74"/>
      <c r="O898" s="74"/>
      <c r="P898" s="74"/>
      <c r="Q898" s="74"/>
      <c r="R898" s="74"/>
      <c r="S898" s="1264"/>
      <c r="T898" s="1264"/>
      <c r="U898" s="1264"/>
      <c r="V898" s="1264"/>
      <c r="W898" s="1264"/>
      <c r="X898" s="73"/>
      <c r="Y898" s="73"/>
      <c r="Z898" s="73"/>
    </row>
    <row r="899" spans="1:26" ht="15.75" customHeight="1">
      <c r="A899" s="73"/>
      <c r="B899" s="73"/>
      <c r="C899" s="73"/>
      <c r="D899" s="73"/>
      <c r="E899" s="73"/>
      <c r="F899" s="73"/>
      <c r="G899" s="591"/>
      <c r="H899" s="1412"/>
      <c r="I899" s="73"/>
      <c r="J899" s="73"/>
      <c r="K899" s="74"/>
      <c r="L899" s="74"/>
      <c r="M899" s="989"/>
      <c r="N899" s="74"/>
      <c r="O899" s="74"/>
      <c r="P899" s="74"/>
      <c r="Q899" s="74"/>
      <c r="R899" s="74"/>
      <c r="S899" s="1264"/>
      <c r="T899" s="1264"/>
      <c r="U899" s="1264"/>
      <c r="V899" s="1264"/>
      <c r="W899" s="1264"/>
      <c r="X899" s="73"/>
      <c r="Y899" s="73"/>
      <c r="Z899" s="73"/>
    </row>
    <row r="900" spans="1:26" ht="15.75" customHeight="1">
      <c r="A900" s="73"/>
      <c r="B900" s="73"/>
      <c r="C900" s="73"/>
      <c r="D900" s="73"/>
      <c r="E900" s="73"/>
      <c r="F900" s="73"/>
      <c r="G900" s="591"/>
      <c r="H900" s="1412"/>
      <c r="I900" s="73"/>
      <c r="J900" s="73"/>
      <c r="K900" s="74"/>
      <c r="L900" s="74"/>
      <c r="M900" s="989"/>
      <c r="N900" s="74"/>
      <c r="O900" s="74"/>
      <c r="P900" s="74"/>
      <c r="Q900" s="74"/>
      <c r="R900" s="74"/>
      <c r="S900" s="1264"/>
      <c r="T900" s="1264"/>
      <c r="U900" s="1264"/>
      <c r="V900" s="1264"/>
      <c r="W900" s="1264"/>
      <c r="X900" s="73"/>
      <c r="Y900" s="73"/>
      <c r="Z900" s="73"/>
    </row>
    <row r="901" spans="1:26" ht="15.75" customHeight="1">
      <c r="A901" s="73"/>
      <c r="B901" s="73"/>
      <c r="C901" s="73"/>
      <c r="D901" s="73"/>
      <c r="E901" s="73"/>
      <c r="F901" s="73"/>
      <c r="G901" s="591"/>
      <c r="H901" s="1412"/>
      <c r="I901" s="73"/>
      <c r="J901" s="73"/>
      <c r="K901" s="74"/>
      <c r="L901" s="74"/>
      <c r="M901" s="989"/>
      <c r="N901" s="74"/>
      <c r="O901" s="74"/>
      <c r="P901" s="74"/>
      <c r="Q901" s="74"/>
      <c r="R901" s="74"/>
      <c r="S901" s="1264"/>
      <c r="T901" s="1264"/>
      <c r="U901" s="1264"/>
      <c r="V901" s="1264"/>
      <c r="W901" s="1264"/>
      <c r="X901" s="73"/>
      <c r="Y901" s="73"/>
      <c r="Z901" s="73"/>
    </row>
    <row r="902" spans="1:26" ht="15.75" customHeight="1">
      <c r="A902" s="73"/>
      <c r="B902" s="73"/>
      <c r="C902" s="73"/>
      <c r="D902" s="73"/>
      <c r="E902" s="73"/>
      <c r="F902" s="73"/>
      <c r="G902" s="591"/>
      <c r="H902" s="1412"/>
      <c r="I902" s="73"/>
      <c r="J902" s="73"/>
      <c r="K902" s="74"/>
      <c r="L902" s="74"/>
      <c r="M902" s="989"/>
      <c r="N902" s="74"/>
      <c r="O902" s="74"/>
      <c r="P902" s="74"/>
      <c r="Q902" s="74"/>
      <c r="R902" s="74"/>
      <c r="S902" s="1264"/>
      <c r="T902" s="1264"/>
      <c r="U902" s="1264"/>
      <c r="V902" s="1264"/>
      <c r="W902" s="1264"/>
      <c r="X902" s="73"/>
      <c r="Y902" s="73"/>
      <c r="Z902" s="73"/>
    </row>
    <row r="903" spans="1:26" ht="15.75" customHeight="1">
      <c r="A903" s="73"/>
      <c r="B903" s="73"/>
      <c r="C903" s="73"/>
      <c r="D903" s="73"/>
      <c r="E903" s="73"/>
      <c r="F903" s="73"/>
      <c r="G903" s="591"/>
      <c r="H903" s="1412"/>
      <c r="I903" s="73"/>
      <c r="J903" s="73"/>
      <c r="K903" s="74"/>
      <c r="L903" s="74"/>
      <c r="M903" s="989"/>
      <c r="N903" s="74"/>
      <c r="O903" s="74"/>
      <c r="P903" s="74"/>
      <c r="Q903" s="74"/>
      <c r="R903" s="74"/>
      <c r="S903" s="1264"/>
      <c r="T903" s="1264"/>
      <c r="U903" s="1264"/>
      <c r="V903" s="1264"/>
      <c r="W903" s="1264"/>
      <c r="X903" s="73"/>
      <c r="Y903" s="73"/>
      <c r="Z903" s="73"/>
    </row>
    <row r="904" spans="1:26" ht="15.75" customHeight="1">
      <c r="A904" s="73"/>
      <c r="B904" s="73"/>
      <c r="C904" s="73"/>
      <c r="D904" s="73"/>
      <c r="E904" s="73"/>
      <c r="F904" s="73"/>
      <c r="G904" s="591"/>
      <c r="H904" s="1412"/>
      <c r="I904" s="73"/>
      <c r="J904" s="73"/>
      <c r="K904" s="74"/>
      <c r="L904" s="74"/>
      <c r="M904" s="989"/>
      <c r="N904" s="74"/>
      <c r="O904" s="74"/>
      <c r="P904" s="74"/>
      <c r="Q904" s="74"/>
      <c r="R904" s="74"/>
      <c r="S904" s="1264"/>
      <c r="T904" s="1264"/>
      <c r="U904" s="1264"/>
      <c r="V904" s="1264"/>
      <c r="W904" s="1264"/>
      <c r="X904" s="73"/>
      <c r="Y904" s="73"/>
      <c r="Z904" s="73"/>
    </row>
    <row r="905" spans="1:26" ht="15.75" customHeight="1">
      <c r="A905" s="73"/>
      <c r="B905" s="73"/>
      <c r="C905" s="73"/>
      <c r="D905" s="73"/>
      <c r="E905" s="73"/>
      <c r="F905" s="73"/>
      <c r="G905" s="591"/>
      <c r="H905" s="1412"/>
      <c r="I905" s="73"/>
      <c r="J905" s="73"/>
      <c r="K905" s="74"/>
      <c r="L905" s="74"/>
      <c r="M905" s="989"/>
      <c r="N905" s="74"/>
      <c r="O905" s="74"/>
      <c r="P905" s="74"/>
      <c r="Q905" s="74"/>
      <c r="R905" s="74"/>
      <c r="S905" s="1264"/>
      <c r="T905" s="1264"/>
      <c r="U905" s="1264"/>
      <c r="V905" s="1264"/>
      <c r="W905" s="1264"/>
      <c r="X905" s="73"/>
      <c r="Y905" s="73"/>
      <c r="Z905" s="73"/>
    </row>
    <row r="906" spans="1:26" ht="15.75" customHeight="1">
      <c r="A906" s="73"/>
      <c r="B906" s="73"/>
      <c r="C906" s="73"/>
      <c r="D906" s="73"/>
      <c r="E906" s="73"/>
      <c r="F906" s="73"/>
      <c r="G906" s="591"/>
      <c r="H906" s="1412"/>
      <c r="I906" s="73"/>
      <c r="J906" s="73"/>
      <c r="K906" s="74"/>
      <c r="L906" s="74"/>
      <c r="M906" s="989"/>
      <c r="N906" s="74"/>
      <c r="O906" s="74"/>
      <c r="P906" s="74"/>
      <c r="Q906" s="74"/>
      <c r="R906" s="74"/>
      <c r="S906" s="1264"/>
      <c r="T906" s="1264"/>
      <c r="U906" s="1264"/>
      <c r="V906" s="1264"/>
      <c r="W906" s="1264"/>
      <c r="X906" s="73"/>
      <c r="Y906" s="73"/>
      <c r="Z906" s="73"/>
    </row>
    <row r="907" spans="1:26" ht="15.75" customHeight="1">
      <c r="A907" s="73"/>
      <c r="B907" s="73"/>
      <c r="C907" s="73"/>
      <c r="D907" s="73"/>
      <c r="E907" s="73"/>
      <c r="F907" s="73"/>
      <c r="G907" s="591"/>
      <c r="H907" s="1412"/>
      <c r="I907" s="73"/>
      <c r="J907" s="73"/>
      <c r="K907" s="74"/>
      <c r="L907" s="74"/>
      <c r="M907" s="989"/>
      <c r="N907" s="74"/>
      <c r="O907" s="74"/>
      <c r="P907" s="74"/>
      <c r="Q907" s="74"/>
      <c r="R907" s="74"/>
      <c r="S907" s="1264"/>
      <c r="T907" s="1264"/>
      <c r="U907" s="1264"/>
      <c r="V907" s="1264"/>
      <c r="W907" s="1264"/>
      <c r="X907" s="73"/>
      <c r="Y907" s="73"/>
      <c r="Z907" s="73"/>
    </row>
    <row r="908" spans="1:26" ht="15.75" customHeight="1">
      <c r="A908" s="73"/>
      <c r="B908" s="73"/>
      <c r="C908" s="73"/>
      <c r="D908" s="73"/>
      <c r="E908" s="73"/>
      <c r="F908" s="73"/>
      <c r="G908" s="591"/>
      <c r="H908" s="1412"/>
      <c r="I908" s="73"/>
      <c r="J908" s="73"/>
      <c r="K908" s="74"/>
      <c r="L908" s="74"/>
      <c r="M908" s="989"/>
      <c r="N908" s="74"/>
      <c r="O908" s="74"/>
      <c r="P908" s="74"/>
      <c r="Q908" s="74"/>
      <c r="R908" s="74"/>
      <c r="S908" s="1264"/>
      <c r="T908" s="1264"/>
      <c r="U908" s="1264"/>
      <c r="V908" s="1264"/>
      <c r="W908" s="1264"/>
      <c r="X908" s="73"/>
      <c r="Y908" s="73"/>
      <c r="Z908" s="73"/>
    </row>
    <row r="909" spans="1:26" ht="15.75" customHeight="1">
      <c r="A909" s="73"/>
      <c r="B909" s="73"/>
      <c r="C909" s="73"/>
      <c r="D909" s="73"/>
      <c r="E909" s="73"/>
      <c r="F909" s="73"/>
      <c r="G909" s="591"/>
      <c r="H909" s="1412"/>
      <c r="I909" s="73"/>
      <c r="J909" s="73"/>
      <c r="K909" s="74"/>
      <c r="L909" s="74"/>
      <c r="M909" s="989"/>
      <c r="N909" s="74"/>
      <c r="O909" s="74"/>
      <c r="P909" s="74"/>
      <c r="Q909" s="74"/>
      <c r="R909" s="74"/>
      <c r="S909" s="1264"/>
      <c r="T909" s="1264"/>
      <c r="U909" s="1264"/>
      <c r="V909" s="1264"/>
      <c r="W909" s="1264"/>
      <c r="X909" s="73"/>
      <c r="Y909" s="73"/>
      <c r="Z909" s="73"/>
    </row>
    <row r="910" spans="1:26" ht="15.75" customHeight="1">
      <c r="A910" s="73"/>
      <c r="B910" s="73"/>
      <c r="C910" s="73"/>
      <c r="D910" s="73"/>
      <c r="E910" s="73"/>
      <c r="F910" s="73"/>
      <c r="G910" s="591"/>
      <c r="H910" s="1412"/>
      <c r="I910" s="73"/>
      <c r="J910" s="73"/>
      <c r="K910" s="74"/>
      <c r="L910" s="74"/>
      <c r="M910" s="989"/>
      <c r="N910" s="74"/>
      <c r="O910" s="74"/>
      <c r="P910" s="74"/>
      <c r="Q910" s="74"/>
      <c r="R910" s="74"/>
      <c r="S910" s="1264"/>
      <c r="T910" s="1264"/>
      <c r="U910" s="1264"/>
      <c r="V910" s="1264"/>
      <c r="W910" s="1264"/>
      <c r="X910" s="73"/>
      <c r="Y910" s="73"/>
      <c r="Z910" s="73"/>
    </row>
    <row r="911" spans="1:26" ht="15.75" customHeight="1">
      <c r="A911" s="73"/>
      <c r="B911" s="73"/>
      <c r="C911" s="73"/>
      <c r="D911" s="73"/>
      <c r="E911" s="73"/>
      <c r="F911" s="73"/>
      <c r="G911" s="591"/>
      <c r="H911" s="1412"/>
      <c r="I911" s="73"/>
      <c r="J911" s="73"/>
      <c r="K911" s="74"/>
      <c r="L911" s="74"/>
      <c r="M911" s="989"/>
      <c r="N911" s="74"/>
      <c r="O911" s="74"/>
      <c r="P911" s="74"/>
      <c r="Q911" s="74"/>
      <c r="R911" s="74"/>
      <c r="S911" s="1264"/>
      <c r="T911" s="1264"/>
      <c r="U911" s="1264"/>
      <c r="V911" s="1264"/>
      <c r="W911" s="1264"/>
      <c r="X911" s="73"/>
      <c r="Y911" s="73"/>
      <c r="Z911" s="73"/>
    </row>
    <row r="912" spans="1:26" ht="15.75" customHeight="1">
      <c r="A912" s="73"/>
      <c r="B912" s="73"/>
      <c r="C912" s="73"/>
      <c r="D912" s="73"/>
      <c r="E912" s="73"/>
      <c r="F912" s="73"/>
      <c r="G912" s="591"/>
      <c r="H912" s="1412"/>
      <c r="I912" s="73"/>
      <c r="J912" s="73"/>
      <c r="K912" s="74"/>
      <c r="L912" s="74"/>
      <c r="M912" s="989"/>
      <c r="N912" s="74"/>
      <c r="O912" s="74"/>
      <c r="P912" s="74"/>
      <c r="Q912" s="74"/>
      <c r="R912" s="74"/>
      <c r="S912" s="1264"/>
      <c r="T912" s="1264"/>
      <c r="U912" s="1264"/>
      <c r="V912" s="1264"/>
      <c r="W912" s="1264"/>
      <c r="X912" s="73"/>
      <c r="Y912" s="73"/>
      <c r="Z912" s="73"/>
    </row>
    <row r="913" spans="1:26" ht="15.75" customHeight="1">
      <c r="A913" s="73"/>
      <c r="B913" s="73"/>
      <c r="C913" s="73"/>
      <c r="D913" s="73"/>
      <c r="E913" s="73"/>
      <c r="F913" s="73"/>
      <c r="G913" s="591"/>
      <c r="H913" s="1412"/>
      <c r="I913" s="73"/>
      <c r="J913" s="73"/>
      <c r="K913" s="74"/>
      <c r="L913" s="74"/>
      <c r="M913" s="989"/>
      <c r="N913" s="74"/>
      <c r="O913" s="74"/>
      <c r="P913" s="74"/>
      <c r="Q913" s="74"/>
      <c r="R913" s="74"/>
      <c r="S913" s="1264"/>
      <c r="T913" s="1264"/>
      <c r="U913" s="1264"/>
      <c r="V913" s="1264"/>
      <c r="W913" s="1264"/>
      <c r="X913" s="73"/>
      <c r="Y913" s="73"/>
      <c r="Z913" s="73"/>
    </row>
    <row r="914" spans="1:26" ht="15.75" customHeight="1">
      <c r="A914" s="73"/>
      <c r="B914" s="73"/>
      <c r="C914" s="73"/>
      <c r="D914" s="73"/>
      <c r="E914" s="73"/>
      <c r="F914" s="73"/>
      <c r="G914" s="591"/>
      <c r="H914" s="1412"/>
      <c r="I914" s="73"/>
      <c r="J914" s="73"/>
      <c r="K914" s="74"/>
      <c r="L914" s="74"/>
      <c r="M914" s="989"/>
      <c r="N914" s="74"/>
      <c r="O914" s="74"/>
      <c r="P914" s="74"/>
      <c r="Q914" s="74"/>
      <c r="R914" s="74"/>
      <c r="S914" s="1264"/>
      <c r="T914" s="1264"/>
      <c r="U914" s="1264"/>
      <c r="V914" s="1264"/>
      <c r="W914" s="1264"/>
      <c r="X914" s="73"/>
      <c r="Y914" s="73"/>
      <c r="Z914" s="73"/>
    </row>
    <row r="915" spans="1:26" ht="15.75" customHeight="1">
      <c r="A915" s="73"/>
      <c r="B915" s="73"/>
      <c r="C915" s="73"/>
      <c r="D915" s="73"/>
      <c r="E915" s="73"/>
      <c r="F915" s="73"/>
      <c r="G915" s="591"/>
      <c r="H915" s="1412"/>
      <c r="I915" s="73"/>
      <c r="J915" s="73"/>
      <c r="K915" s="74"/>
      <c r="L915" s="74"/>
      <c r="M915" s="989"/>
      <c r="N915" s="74"/>
      <c r="O915" s="74"/>
      <c r="P915" s="74"/>
      <c r="Q915" s="74"/>
      <c r="R915" s="74"/>
      <c r="S915" s="1264"/>
      <c r="T915" s="1264"/>
      <c r="U915" s="1264"/>
      <c r="V915" s="1264"/>
      <c r="W915" s="1264"/>
      <c r="X915" s="73"/>
      <c r="Y915" s="73"/>
      <c r="Z915" s="73"/>
    </row>
    <row r="916" spans="1:26" ht="15.75" customHeight="1">
      <c r="A916" s="73"/>
      <c r="B916" s="73"/>
      <c r="C916" s="73"/>
      <c r="D916" s="73"/>
      <c r="E916" s="73"/>
      <c r="F916" s="73"/>
      <c r="G916" s="591"/>
      <c r="H916" s="1412"/>
      <c r="I916" s="73"/>
      <c r="J916" s="73"/>
      <c r="K916" s="74"/>
      <c r="L916" s="74"/>
      <c r="M916" s="989"/>
      <c r="N916" s="74"/>
      <c r="O916" s="74"/>
      <c r="P916" s="74"/>
      <c r="Q916" s="74"/>
      <c r="R916" s="74"/>
      <c r="S916" s="1264"/>
      <c r="T916" s="1264"/>
      <c r="U916" s="1264"/>
      <c r="V916" s="1264"/>
      <c r="W916" s="1264"/>
      <c r="X916" s="73"/>
      <c r="Y916" s="73"/>
      <c r="Z916" s="73"/>
    </row>
    <row r="917" spans="1:26" ht="15.75" customHeight="1">
      <c r="A917" s="73"/>
      <c r="B917" s="73"/>
      <c r="C917" s="73"/>
      <c r="D917" s="73"/>
      <c r="E917" s="73"/>
      <c r="F917" s="73"/>
      <c r="G917" s="591"/>
      <c r="H917" s="1412"/>
      <c r="I917" s="73"/>
      <c r="J917" s="73"/>
      <c r="K917" s="74"/>
      <c r="L917" s="74"/>
      <c r="M917" s="989"/>
      <c r="N917" s="74"/>
      <c r="O917" s="74"/>
      <c r="P917" s="74"/>
      <c r="Q917" s="74"/>
      <c r="R917" s="74"/>
      <c r="S917" s="1264"/>
      <c r="T917" s="1264"/>
      <c r="U917" s="1264"/>
      <c r="V917" s="1264"/>
      <c r="W917" s="1264"/>
      <c r="X917" s="73"/>
      <c r="Y917" s="73"/>
      <c r="Z917" s="73"/>
    </row>
    <row r="918" spans="1:26" ht="15.75" customHeight="1">
      <c r="A918" s="73"/>
      <c r="B918" s="73"/>
      <c r="C918" s="73"/>
      <c r="D918" s="73"/>
      <c r="E918" s="73"/>
      <c r="F918" s="73"/>
      <c r="G918" s="591"/>
      <c r="H918" s="1412"/>
      <c r="I918" s="73"/>
      <c r="J918" s="73"/>
      <c r="K918" s="74"/>
      <c r="L918" s="74"/>
      <c r="M918" s="989"/>
      <c r="N918" s="74"/>
      <c r="O918" s="74"/>
      <c r="P918" s="74"/>
      <c r="Q918" s="74"/>
      <c r="R918" s="74"/>
      <c r="S918" s="1264"/>
      <c r="T918" s="1264"/>
      <c r="U918" s="1264"/>
      <c r="V918" s="1264"/>
      <c r="W918" s="1264"/>
      <c r="X918" s="73"/>
      <c r="Y918" s="73"/>
      <c r="Z918" s="73"/>
    </row>
    <row r="919" spans="1:26" ht="15.75" customHeight="1">
      <c r="A919" s="73"/>
      <c r="B919" s="73"/>
      <c r="C919" s="73"/>
      <c r="D919" s="73"/>
      <c r="E919" s="73"/>
      <c r="F919" s="73"/>
      <c r="G919" s="591"/>
      <c r="H919" s="1412"/>
      <c r="I919" s="73"/>
      <c r="J919" s="73"/>
      <c r="K919" s="74"/>
      <c r="L919" s="74"/>
      <c r="M919" s="989"/>
      <c r="N919" s="74"/>
      <c r="O919" s="74"/>
      <c r="P919" s="74"/>
      <c r="Q919" s="74"/>
      <c r="R919" s="74"/>
      <c r="S919" s="1264"/>
      <c r="T919" s="1264"/>
      <c r="U919" s="1264"/>
      <c r="V919" s="1264"/>
      <c r="W919" s="1264"/>
      <c r="X919" s="73"/>
      <c r="Y919" s="73"/>
      <c r="Z919" s="73"/>
    </row>
    <row r="920" spans="1:26" ht="15.75" customHeight="1">
      <c r="A920" s="73"/>
      <c r="B920" s="73"/>
      <c r="C920" s="73"/>
      <c r="D920" s="73"/>
      <c r="E920" s="73"/>
      <c r="F920" s="73"/>
      <c r="G920" s="591"/>
      <c r="H920" s="1412"/>
      <c r="I920" s="73"/>
      <c r="J920" s="73"/>
      <c r="K920" s="74"/>
      <c r="L920" s="74"/>
      <c r="M920" s="989"/>
      <c r="N920" s="74"/>
      <c r="O920" s="74"/>
      <c r="P920" s="74"/>
      <c r="Q920" s="74"/>
      <c r="R920" s="74"/>
      <c r="S920" s="1264"/>
      <c r="T920" s="1264"/>
      <c r="U920" s="1264"/>
      <c r="V920" s="1264"/>
      <c r="W920" s="1264"/>
      <c r="X920" s="73"/>
      <c r="Y920" s="73"/>
      <c r="Z920" s="73"/>
    </row>
    <row r="921" spans="1:26" ht="15.75" customHeight="1">
      <c r="A921" s="73"/>
      <c r="B921" s="73"/>
      <c r="C921" s="73"/>
      <c r="D921" s="73"/>
      <c r="E921" s="73"/>
      <c r="F921" s="73"/>
      <c r="G921" s="591"/>
      <c r="H921" s="1412"/>
      <c r="I921" s="73"/>
      <c r="J921" s="73"/>
      <c r="K921" s="74"/>
      <c r="L921" s="74"/>
      <c r="M921" s="989"/>
      <c r="N921" s="74"/>
      <c r="O921" s="74"/>
      <c r="P921" s="74"/>
      <c r="Q921" s="74"/>
      <c r="R921" s="74"/>
      <c r="S921" s="1264"/>
      <c r="T921" s="1264"/>
      <c r="U921" s="1264"/>
      <c r="V921" s="1264"/>
      <c r="W921" s="1264"/>
      <c r="X921" s="73"/>
      <c r="Y921" s="73"/>
      <c r="Z921" s="73"/>
    </row>
    <row r="922" spans="1:26" ht="15.75" customHeight="1">
      <c r="A922" s="73"/>
      <c r="B922" s="73"/>
      <c r="C922" s="73"/>
      <c r="D922" s="73"/>
      <c r="E922" s="73"/>
      <c r="F922" s="73"/>
      <c r="G922" s="591"/>
      <c r="H922" s="1412"/>
      <c r="I922" s="73"/>
      <c r="J922" s="73"/>
      <c r="K922" s="74"/>
      <c r="L922" s="74"/>
      <c r="M922" s="989"/>
      <c r="N922" s="74"/>
      <c r="O922" s="74"/>
      <c r="P922" s="74"/>
      <c r="Q922" s="74"/>
      <c r="R922" s="74"/>
      <c r="S922" s="1264"/>
      <c r="T922" s="1264"/>
      <c r="U922" s="1264"/>
      <c r="V922" s="1264"/>
      <c r="W922" s="1264"/>
      <c r="X922" s="73"/>
      <c r="Y922" s="73"/>
      <c r="Z922" s="73"/>
    </row>
    <row r="923" spans="1:26" ht="15.75" customHeight="1">
      <c r="A923" s="73"/>
      <c r="B923" s="73"/>
      <c r="C923" s="73"/>
      <c r="D923" s="73"/>
      <c r="E923" s="73"/>
      <c r="F923" s="73"/>
      <c r="G923" s="591"/>
      <c r="H923" s="1412"/>
      <c r="I923" s="73"/>
      <c r="J923" s="73"/>
      <c r="K923" s="74"/>
      <c r="L923" s="74"/>
      <c r="M923" s="989"/>
      <c r="N923" s="74"/>
      <c r="O923" s="74"/>
      <c r="P923" s="74"/>
      <c r="Q923" s="74"/>
      <c r="R923" s="74"/>
      <c r="S923" s="1264"/>
      <c r="T923" s="1264"/>
      <c r="U923" s="1264"/>
      <c r="V923" s="1264"/>
      <c r="W923" s="1264"/>
      <c r="X923" s="73"/>
      <c r="Y923" s="73"/>
      <c r="Z923" s="73"/>
    </row>
    <row r="924" spans="1:26" ht="15.75" customHeight="1">
      <c r="A924" s="73"/>
      <c r="B924" s="73"/>
      <c r="C924" s="73"/>
      <c r="D924" s="73"/>
      <c r="E924" s="73"/>
      <c r="F924" s="73"/>
      <c r="G924" s="591"/>
      <c r="H924" s="1412"/>
      <c r="I924" s="73"/>
      <c r="J924" s="73"/>
      <c r="K924" s="74"/>
      <c r="L924" s="74"/>
      <c r="M924" s="989"/>
      <c r="N924" s="74"/>
      <c r="O924" s="74"/>
      <c r="P924" s="74"/>
      <c r="Q924" s="74"/>
      <c r="R924" s="74"/>
      <c r="S924" s="1264"/>
      <c r="T924" s="1264"/>
      <c r="U924" s="1264"/>
      <c r="V924" s="1264"/>
      <c r="W924" s="1264"/>
      <c r="X924" s="73"/>
      <c r="Y924" s="73"/>
      <c r="Z924" s="73"/>
    </row>
    <row r="925" spans="1:26" ht="15.75" customHeight="1">
      <c r="A925" s="73"/>
      <c r="B925" s="73"/>
      <c r="C925" s="73"/>
      <c r="D925" s="73"/>
      <c r="E925" s="73"/>
      <c r="F925" s="73"/>
      <c r="G925" s="591"/>
      <c r="H925" s="1412"/>
      <c r="I925" s="73"/>
      <c r="J925" s="73"/>
      <c r="K925" s="74"/>
      <c r="L925" s="74"/>
      <c r="M925" s="989"/>
      <c r="N925" s="74"/>
      <c r="O925" s="74"/>
      <c r="P925" s="74"/>
      <c r="Q925" s="74"/>
      <c r="R925" s="74"/>
      <c r="S925" s="1264"/>
      <c r="T925" s="1264"/>
      <c r="U925" s="1264"/>
      <c r="V925" s="1264"/>
      <c r="W925" s="1264"/>
      <c r="X925" s="73"/>
      <c r="Y925" s="73"/>
      <c r="Z925" s="73"/>
    </row>
    <row r="926" spans="1:26" ht="15.75" customHeight="1">
      <c r="A926" s="73"/>
      <c r="B926" s="73"/>
      <c r="C926" s="73"/>
      <c r="D926" s="73"/>
      <c r="E926" s="73"/>
      <c r="F926" s="73"/>
      <c r="G926" s="591"/>
      <c r="H926" s="1412"/>
      <c r="I926" s="73"/>
      <c r="J926" s="73"/>
      <c r="K926" s="74"/>
      <c r="L926" s="74"/>
      <c r="M926" s="989"/>
      <c r="N926" s="74"/>
      <c r="O926" s="74"/>
      <c r="P926" s="74"/>
      <c r="Q926" s="74"/>
      <c r="R926" s="74"/>
      <c r="S926" s="1264"/>
      <c r="T926" s="1264"/>
      <c r="U926" s="1264"/>
      <c r="V926" s="1264"/>
      <c r="W926" s="1264"/>
      <c r="X926" s="73"/>
      <c r="Y926" s="73"/>
      <c r="Z926" s="73"/>
    </row>
    <row r="927" spans="1:26" ht="15.75" customHeight="1">
      <c r="A927" s="73"/>
      <c r="B927" s="73"/>
      <c r="C927" s="73"/>
      <c r="D927" s="73"/>
      <c r="E927" s="73"/>
      <c r="F927" s="73"/>
      <c r="G927" s="591"/>
      <c r="H927" s="1412"/>
      <c r="I927" s="73"/>
      <c r="J927" s="73"/>
      <c r="K927" s="74"/>
      <c r="L927" s="74"/>
      <c r="M927" s="989"/>
      <c r="N927" s="74"/>
      <c r="O927" s="74"/>
      <c r="P927" s="74"/>
      <c r="Q927" s="74"/>
      <c r="R927" s="74"/>
      <c r="S927" s="1264"/>
      <c r="T927" s="1264"/>
      <c r="U927" s="1264"/>
      <c r="V927" s="1264"/>
      <c r="W927" s="1264"/>
      <c r="X927" s="73"/>
      <c r="Y927" s="73"/>
      <c r="Z927" s="73"/>
    </row>
    <row r="928" spans="1:26" ht="15.75" customHeight="1">
      <c r="A928" s="73"/>
      <c r="B928" s="73"/>
      <c r="C928" s="73"/>
      <c r="D928" s="73"/>
      <c r="E928" s="73"/>
      <c r="F928" s="73"/>
      <c r="G928" s="591"/>
      <c r="H928" s="1412"/>
      <c r="I928" s="73"/>
      <c r="J928" s="73"/>
      <c r="K928" s="74"/>
      <c r="L928" s="74"/>
      <c r="M928" s="989"/>
      <c r="N928" s="74"/>
      <c r="O928" s="74"/>
      <c r="P928" s="74"/>
      <c r="Q928" s="74"/>
      <c r="R928" s="74"/>
      <c r="S928" s="1264"/>
      <c r="T928" s="1264"/>
      <c r="U928" s="1264"/>
      <c r="V928" s="1264"/>
      <c r="W928" s="1264"/>
      <c r="X928" s="73"/>
      <c r="Y928" s="73"/>
      <c r="Z928" s="73"/>
    </row>
    <row r="929" spans="1:26" ht="15.75" customHeight="1">
      <c r="A929" s="73"/>
      <c r="B929" s="73"/>
      <c r="C929" s="73"/>
      <c r="D929" s="73"/>
      <c r="E929" s="73"/>
      <c r="F929" s="73"/>
      <c r="G929" s="591"/>
      <c r="H929" s="1412"/>
      <c r="I929" s="73"/>
      <c r="J929" s="73"/>
      <c r="K929" s="74"/>
      <c r="L929" s="74"/>
      <c r="M929" s="989"/>
      <c r="N929" s="74"/>
      <c r="O929" s="74"/>
      <c r="P929" s="74"/>
      <c r="Q929" s="74"/>
      <c r="R929" s="74"/>
      <c r="S929" s="1264"/>
      <c r="T929" s="1264"/>
      <c r="U929" s="1264"/>
      <c r="V929" s="1264"/>
      <c r="W929" s="1264"/>
      <c r="X929" s="73"/>
      <c r="Y929" s="73"/>
      <c r="Z929" s="73"/>
    </row>
    <row r="930" spans="1:26" ht="15.75" customHeight="1">
      <c r="A930" s="73"/>
      <c r="B930" s="73"/>
      <c r="C930" s="73"/>
      <c r="D930" s="73"/>
      <c r="E930" s="73"/>
      <c r="F930" s="73"/>
      <c r="G930" s="591"/>
      <c r="H930" s="1412"/>
      <c r="I930" s="73"/>
      <c r="J930" s="73"/>
      <c r="K930" s="74"/>
      <c r="L930" s="74"/>
      <c r="M930" s="989"/>
      <c r="N930" s="74"/>
      <c r="O930" s="74"/>
      <c r="P930" s="74"/>
      <c r="Q930" s="74"/>
      <c r="R930" s="74"/>
      <c r="S930" s="1264"/>
      <c r="T930" s="1264"/>
      <c r="U930" s="1264"/>
      <c r="V930" s="1264"/>
      <c r="W930" s="1264"/>
      <c r="X930" s="73"/>
      <c r="Y930" s="73"/>
      <c r="Z930" s="73"/>
    </row>
    <row r="931" spans="1:26" ht="15.75" customHeight="1">
      <c r="A931" s="73"/>
      <c r="B931" s="73"/>
      <c r="C931" s="73"/>
      <c r="D931" s="73"/>
      <c r="E931" s="73"/>
      <c r="F931" s="73"/>
      <c r="G931" s="591"/>
      <c r="H931" s="1412"/>
      <c r="I931" s="73"/>
      <c r="J931" s="73"/>
      <c r="K931" s="74"/>
      <c r="L931" s="74"/>
      <c r="M931" s="989"/>
      <c r="N931" s="74"/>
      <c r="O931" s="74"/>
      <c r="P931" s="74"/>
      <c r="Q931" s="74"/>
      <c r="R931" s="74"/>
      <c r="S931" s="1264"/>
      <c r="T931" s="1264"/>
      <c r="U931" s="1264"/>
      <c r="V931" s="1264"/>
      <c r="W931" s="1264"/>
      <c r="X931" s="73"/>
      <c r="Y931" s="73"/>
      <c r="Z931" s="73"/>
    </row>
    <row r="932" spans="1:26" ht="15.75" customHeight="1">
      <c r="A932" s="73"/>
      <c r="B932" s="73"/>
      <c r="C932" s="73"/>
      <c r="D932" s="73"/>
      <c r="E932" s="73"/>
      <c r="F932" s="73"/>
      <c r="G932" s="591"/>
      <c r="H932" s="1412"/>
      <c r="I932" s="73"/>
      <c r="J932" s="73"/>
      <c r="K932" s="74"/>
      <c r="L932" s="74"/>
      <c r="M932" s="989"/>
      <c r="N932" s="74"/>
      <c r="O932" s="74"/>
      <c r="P932" s="74"/>
      <c r="Q932" s="74"/>
      <c r="R932" s="74"/>
      <c r="S932" s="1264"/>
      <c r="T932" s="1264"/>
      <c r="U932" s="1264"/>
      <c r="V932" s="1264"/>
      <c r="W932" s="1264"/>
      <c r="X932" s="73"/>
      <c r="Y932" s="73"/>
      <c r="Z932" s="73"/>
    </row>
    <row r="933" spans="1:26" ht="15.75" customHeight="1">
      <c r="A933" s="73"/>
      <c r="B933" s="73"/>
      <c r="C933" s="73"/>
      <c r="D933" s="73"/>
      <c r="E933" s="73"/>
      <c r="F933" s="73"/>
      <c r="G933" s="591"/>
      <c r="H933" s="1412"/>
      <c r="I933" s="73"/>
      <c r="J933" s="73"/>
      <c r="K933" s="74"/>
      <c r="L933" s="74"/>
      <c r="M933" s="989"/>
      <c r="N933" s="74"/>
      <c r="O933" s="74"/>
      <c r="P933" s="74"/>
      <c r="Q933" s="74"/>
      <c r="R933" s="74"/>
      <c r="S933" s="1264"/>
      <c r="T933" s="1264"/>
      <c r="U933" s="1264"/>
      <c r="V933" s="1264"/>
      <c r="W933" s="1264"/>
      <c r="X933" s="73"/>
      <c r="Y933" s="73"/>
      <c r="Z933" s="73"/>
    </row>
    <row r="934" spans="1:26" ht="15.75" customHeight="1">
      <c r="A934" s="73"/>
      <c r="B934" s="73"/>
      <c r="C934" s="73"/>
      <c r="D934" s="73"/>
      <c r="E934" s="73"/>
      <c r="F934" s="73"/>
      <c r="G934" s="591"/>
      <c r="H934" s="1412"/>
      <c r="I934" s="73"/>
      <c r="J934" s="73"/>
      <c r="K934" s="74"/>
      <c r="L934" s="74"/>
      <c r="M934" s="989"/>
      <c r="N934" s="74"/>
      <c r="O934" s="74"/>
      <c r="P934" s="74"/>
      <c r="Q934" s="74"/>
      <c r="R934" s="74"/>
      <c r="S934" s="1264"/>
      <c r="T934" s="1264"/>
      <c r="U934" s="1264"/>
      <c r="V934" s="1264"/>
      <c r="W934" s="1264"/>
      <c r="X934" s="73"/>
      <c r="Y934" s="73"/>
      <c r="Z934" s="73"/>
    </row>
    <row r="935" spans="1:26" ht="15.75" customHeight="1">
      <c r="A935" s="73"/>
      <c r="B935" s="73"/>
      <c r="C935" s="73"/>
      <c r="D935" s="73"/>
      <c r="E935" s="73"/>
      <c r="F935" s="73"/>
      <c r="G935" s="591"/>
      <c r="H935" s="1412"/>
      <c r="I935" s="73"/>
      <c r="J935" s="73"/>
      <c r="K935" s="74"/>
      <c r="L935" s="74"/>
      <c r="M935" s="989"/>
      <c r="N935" s="74"/>
      <c r="O935" s="74"/>
      <c r="P935" s="74"/>
      <c r="Q935" s="74"/>
      <c r="R935" s="74"/>
      <c r="S935" s="1264"/>
      <c r="T935" s="1264"/>
      <c r="U935" s="1264"/>
      <c r="V935" s="1264"/>
      <c r="W935" s="1264"/>
      <c r="X935" s="73"/>
      <c r="Y935" s="73"/>
      <c r="Z935" s="73"/>
    </row>
    <row r="936" spans="1:26" ht="15.75" customHeight="1">
      <c r="A936" s="73"/>
      <c r="B936" s="73"/>
      <c r="C936" s="73"/>
      <c r="D936" s="73"/>
      <c r="E936" s="73"/>
      <c r="F936" s="73"/>
      <c r="G936" s="591"/>
      <c r="H936" s="1412"/>
      <c r="I936" s="73"/>
      <c r="J936" s="73"/>
      <c r="K936" s="74"/>
      <c r="L936" s="74"/>
      <c r="M936" s="989"/>
      <c r="N936" s="74"/>
      <c r="O936" s="74"/>
      <c r="P936" s="74"/>
      <c r="Q936" s="74"/>
      <c r="R936" s="74"/>
      <c r="S936" s="1264"/>
      <c r="T936" s="1264"/>
      <c r="U936" s="1264"/>
      <c r="V936" s="1264"/>
      <c r="W936" s="1264"/>
      <c r="X936" s="73"/>
      <c r="Y936" s="73"/>
      <c r="Z936" s="73"/>
    </row>
    <row r="937" spans="1:26" ht="15.75" customHeight="1">
      <c r="A937" s="73"/>
      <c r="B937" s="73"/>
      <c r="C937" s="73"/>
      <c r="D937" s="73"/>
      <c r="E937" s="73"/>
      <c r="F937" s="73"/>
      <c r="G937" s="591"/>
      <c r="H937" s="1412"/>
      <c r="I937" s="73"/>
      <c r="J937" s="73"/>
      <c r="K937" s="74"/>
      <c r="L937" s="74"/>
      <c r="M937" s="989"/>
      <c r="N937" s="74"/>
      <c r="O937" s="74"/>
      <c r="P937" s="74"/>
      <c r="Q937" s="74"/>
      <c r="R937" s="74"/>
      <c r="S937" s="1264"/>
      <c r="T937" s="1264"/>
      <c r="U937" s="1264"/>
      <c r="V937" s="1264"/>
      <c r="W937" s="1264"/>
      <c r="X937" s="73"/>
      <c r="Y937" s="73"/>
      <c r="Z937" s="73"/>
    </row>
    <row r="938" spans="1:26" ht="15.75" customHeight="1">
      <c r="A938" s="73"/>
      <c r="B938" s="73"/>
      <c r="C938" s="73"/>
      <c r="D938" s="73"/>
      <c r="E938" s="73"/>
      <c r="F938" s="73"/>
      <c r="G938" s="591"/>
      <c r="H938" s="1412"/>
      <c r="I938" s="73"/>
      <c r="J938" s="73"/>
      <c r="K938" s="74"/>
      <c r="L938" s="74"/>
      <c r="M938" s="989"/>
      <c r="N938" s="74"/>
      <c r="O938" s="74"/>
      <c r="P938" s="74"/>
      <c r="Q938" s="74"/>
      <c r="R938" s="74"/>
      <c r="S938" s="1264"/>
      <c r="T938" s="1264"/>
      <c r="U938" s="1264"/>
      <c r="V938" s="1264"/>
      <c r="W938" s="1264"/>
      <c r="X938" s="73"/>
      <c r="Y938" s="73"/>
      <c r="Z938" s="73"/>
    </row>
    <row r="939" spans="1:26" ht="15.75" customHeight="1">
      <c r="A939" s="73"/>
      <c r="B939" s="73"/>
      <c r="C939" s="73"/>
      <c r="D939" s="73"/>
      <c r="E939" s="73"/>
      <c r="F939" s="73"/>
      <c r="G939" s="591"/>
      <c r="H939" s="1412"/>
      <c r="I939" s="73"/>
      <c r="J939" s="73"/>
      <c r="K939" s="74"/>
      <c r="L939" s="74"/>
      <c r="M939" s="989"/>
      <c r="N939" s="74"/>
      <c r="O939" s="74"/>
      <c r="P939" s="74"/>
      <c r="Q939" s="74"/>
      <c r="R939" s="74"/>
      <c r="S939" s="1264"/>
      <c r="T939" s="1264"/>
      <c r="U939" s="1264"/>
      <c r="V939" s="1264"/>
      <c r="W939" s="1264"/>
      <c r="X939" s="73"/>
      <c r="Y939" s="73"/>
      <c r="Z939" s="73"/>
    </row>
    <row r="940" spans="1:26" ht="15.75" customHeight="1">
      <c r="A940" s="73"/>
      <c r="B940" s="73"/>
      <c r="C940" s="73"/>
      <c r="D940" s="73"/>
      <c r="E940" s="73"/>
      <c r="F940" s="73"/>
      <c r="G940" s="591"/>
      <c r="H940" s="1412"/>
      <c r="I940" s="73"/>
      <c r="J940" s="73"/>
      <c r="K940" s="74"/>
      <c r="L940" s="74"/>
      <c r="M940" s="989"/>
      <c r="N940" s="74"/>
      <c r="O940" s="74"/>
      <c r="P940" s="74"/>
      <c r="Q940" s="74"/>
      <c r="R940" s="74"/>
      <c r="S940" s="1264"/>
      <c r="T940" s="1264"/>
      <c r="U940" s="1264"/>
      <c r="V940" s="1264"/>
      <c r="W940" s="1264"/>
      <c r="X940" s="73"/>
      <c r="Y940" s="73"/>
      <c r="Z940" s="73"/>
    </row>
    <row r="941" spans="1:26" ht="15.75" customHeight="1">
      <c r="A941" s="73"/>
      <c r="B941" s="73"/>
      <c r="C941" s="73"/>
      <c r="D941" s="73"/>
      <c r="E941" s="73"/>
      <c r="F941" s="73"/>
      <c r="G941" s="591"/>
      <c r="H941" s="1412"/>
      <c r="I941" s="73"/>
      <c r="J941" s="73"/>
      <c r="K941" s="74"/>
      <c r="L941" s="74"/>
      <c r="M941" s="989"/>
      <c r="N941" s="74"/>
      <c r="O941" s="74"/>
      <c r="P941" s="74"/>
      <c r="Q941" s="74"/>
      <c r="R941" s="74"/>
      <c r="S941" s="1264"/>
      <c r="T941" s="1264"/>
      <c r="U941" s="1264"/>
      <c r="V941" s="1264"/>
      <c r="W941" s="1264"/>
      <c r="X941" s="73"/>
      <c r="Y941" s="73"/>
      <c r="Z941" s="73"/>
    </row>
    <row r="942" spans="1:26" ht="15.75" customHeight="1">
      <c r="A942" s="73"/>
      <c r="B942" s="73"/>
      <c r="C942" s="73"/>
      <c r="D942" s="73"/>
      <c r="E942" s="73"/>
      <c r="F942" s="73"/>
      <c r="G942" s="591"/>
      <c r="H942" s="1412"/>
      <c r="I942" s="73"/>
      <c r="J942" s="73"/>
      <c r="K942" s="74"/>
      <c r="L942" s="74"/>
      <c r="M942" s="989"/>
      <c r="N942" s="74"/>
      <c r="O942" s="74"/>
      <c r="P942" s="74"/>
      <c r="Q942" s="74"/>
      <c r="R942" s="74"/>
      <c r="S942" s="1264"/>
      <c r="T942" s="1264"/>
      <c r="U942" s="1264"/>
      <c r="V942" s="1264"/>
      <c r="W942" s="1264"/>
      <c r="X942" s="73"/>
      <c r="Y942" s="73"/>
      <c r="Z942" s="73"/>
    </row>
    <row r="943" spans="1:26" ht="15.75" customHeight="1">
      <c r="A943" s="73"/>
      <c r="B943" s="73"/>
      <c r="C943" s="73"/>
      <c r="D943" s="73"/>
      <c r="E943" s="73"/>
      <c r="F943" s="73"/>
      <c r="G943" s="591"/>
      <c r="H943" s="1412"/>
      <c r="I943" s="73"/>
      <c r="J943" s="73"/>
      <c r="K943" s="74"/>
      <c r="L943" s="74"/>
      <c r="M943" s="989"/>
      <c r="N943" s="74"/>
      <c r="O943" s="74"/>
      <c r="P943" s="74"/>
      <c r="Q943" s="74"/>
      <c r="R943" s="74"/>
      <c r="S943" s="1264"/>
      <c r="T943" s="1264"/>
      <c r="U943" s="1264"/>
      <c r="V943" s="1264"/>
      <c r="W943" s="1264"/>
      <c r="X943" s="73"/>
      <c r="Y943" s="73"/>
      <c r="Z943" s="73"/>
    </row>
    <row r="944" spans="1:26" ht="15.75" customHeight="1">
      <c r="A944" s="73"/>
      <c r="B944" s="73"/>
      <c r="C944" s="73"/>
      <c r="D944" s="73"/>
      <c r="E944" s="73"/>
      <c r="F944" s="73"/>
      <c r="G944" s="591"/>
      <c r="H944" s="1412"/>
      <c r="I944" s="73"/>
      <c r="J944" s="73"/>
      <c r="K944" s="74"/>
      <c r="L944" s="74"/>
      <c r="M944" s="989"/>
      <c r="N944" s="74"/>
      <c r="O944" s="74"/>
      <c r="P944" s="74"/>
      <c r="Q944" s="74"/>
      <c r="R944" s="74"/>
      <c r="S944" s="1264"/>
      <c r="T944" s="1264"/>
      <c r="U944" s="1264"/>
      <c r="V944" s="1264"/>
      <c r="W944" s="1264"/>
      <c r="X944" s="73"/>
      <c r="Y944" s="73"/>
      <c r="Z944" s="73"/>
    </row>
    <row r="945" spans="1:26" ht="15.75" customHeight="1">
      <c r="A945" s="73"/>
      <c r="B945" s="73"/>
      <c r="C945" s="73"/>
      <c r="D945" s="73"/>
      <c r="E945" s="73"/>
      <c r="F945" s="73"/>
      <c r="G945" s="591"/>
      <c r="H945" s="1412"/>
      <c r="I945" s="73"/>
      <c r="J945" s="73"/>
      <c r="K945" s="74"/>
      <c r="L945" s="74"/>
      <c r="M945" s="989"/>
      <c r="N945" s="74"/>
      <c r="O945" s="74"/>
      <c r="P945" s="74"/>
      <c r="Q945" s="74"/>
      <c r="R945" s="74"/>
      <c r="S945" s="1264"/>
      <c r="T945" s="1264"/>
      <c r="U945" s="1264"/>
      <c r="V945" s="1264"/>
      <c r="W945" s="1264"/>
      <c r="X945" s="73"/>
      <c r="Y945" s="73"/>
      <c r="Z945" s="73"/>
    </row>
    <row r="946" spans="1:26" ht="15.75" customHeight="1">
      <c r="A946" s="73"/>
      <c r="B946" s="73"/>
      <c r="C946" s="73"/>
      <c r="D946" s="73"/>
      <c r="E946" s="73"/>
      <c r="F946" s="73"/>
      <c r="G946" s="591"/>
      <c r="H946" s="1412"/>
      <c r="I946" s="73"/>
      <c r="J946" s="73"/>
      <c r="K946" s="74"/>
      <c r="L946" s="74"/>
      <c r="M946" s="989"/>
      <c r="N946" s="74"/>
      <c r="O946" s="74"/>
      <c r="P946" s="74"/>
      <c r="Q946" s="74"/>
      <c r="R946" s="74"/>
      <c r="S946" s="1264"/>
      <c r="T946" s="1264"/>
      <c r="U946" s="1264"/>
      <c r="V946" s="1264"/>
      <c r="W946" s="1264"/>
      <c r="X946" s="73"/>
      <c r="Y946" s="73"/>
      <c r="Z946" s="73"/>
    </row>
    <row r="947" spans="1:26" ht="15.75" customHeight="1">
      <c r="A947" s="73"/>
      <c r="B947" s="73"/>
      <c r="C947" s="73"/>
      <c r="D947" s="73"/>
      <c r="E947" s="73"/>
      <c r="F947" s="73"/>
      <c r="G947" s="591"/>
      <c r="H947" s="1412"/>
      <c r="I947" s="73"/>
      <c r="J947" s="73"/>
      <c r="K947" s="74"/>
      <c r="L947" s="74"/>
      <c r="M947" s="989"/>
      <c r="N947" s="74"/>
      <c r="O947" s="74"/>
      <c r="P947" s="74"/>
      <c r="Q947" s="74"/>
      <c r="R947" s="74"/>
      <c r="S947" s="1264"/>
      <c r="T947" s="1264"/>
      <c r="U947" s="1264"/>
      <c r="V947" s="1264"/>
      <c r="W947" s="1264"/>
      <c r="X947" s="73"/>
      <c r="Y947" s="73"/>
      <c r="Z947" s="73"/>
    </row>
    <row r="948" spans="1:26" ht="15.75" customHeight="1">
      <c r="A948" s="73"/>
      <c r="B948" s="73"/>
      <c r="C948" s="73"/>
      <c r="D948" s="73"/>
      <c r="E948" s="73"/>
      <c r="F948" s="73"/>
      <c r="G948" s="591"/>
      <c r="H948" s="1412"/>
      <c r="I948" s="73"/>
      <c r="J948" s="73"/>
      <c r="K948" s="74"/>
      <c r="L948" s="74"/>
      <c r="M948" s="989"/>
      <c r="N948" s="74"/>
      <c r="O948" s="74"/>
      <c r="P948" s="74"/>
      <c r="Q948" s="74"/>
      <c r="R948" s="74"/>
      <c r="S948" s="1264"/>
      <c r="T948" s="1264"/>
      <c r="U948" s="1264"/>
      <c r="V948" s="1264"/>
      <c r="W948" s="1264"/>
      <c r="X948" s="73"/>
      <c r="Y948" s="73"/>
      <c r="Z948" s="73"/>
    </row>
    <row r="949" spans="1:26" ht="15.75" customHeight="1">
      <c r="A949" s="73"/>
      <c r="B949" s="73"/>
      <c r="C949" s="73"/>
      <c r="D949" s="73"/>
      <c r="E949" s="73"/>
      <c r="F949" s="73"/>
      <c r="G949" s="591"/>
      <c r="H949" s="1412"/>
      <c r="I949" s="73"/>
      <c r="J949" s="73"/>
      <c r="K949" s="74"/>
      <c r="L949" s="74"/>
      <c r="M949" s="989"/>
      <c r="N949" s="74"/>
      <c r="O949" s="74"/>
      <c r="P949" s="74"/>
      <c r="Q949" s="74"/>
      <c r="R949" s="74"/>
      <c r="S949" s="1264"/>
      <c r="T949" s="1264"/>
      <c r="U949" s="1264"/>
      <c r="V949" s="1264"/>
      <c r="W949" s="1264"/>
      <c r="X949" s="73"/>
      <c r="Y949" s="73"/>
      <c r="Z949" s="73"/>
    </row>
    <row r="950" spans="1:26" ht="15.75" customHeight="1">
      <c r="A950" s="73"/>
      <c r="B950" s="73"/>
      <c r="C950" s="73"/>
      <c r="D950" s="73"/>
      <c r="E950" s="73"/>
      <c r="F950" s="73"/>
      <c r="G950" s="591"/>
      <c r="H950" s="1412"/>
      <c r="I950" s="73"/>
      <c r="J950" s="73"/>
      <c r="K950" s="74"/>
      <c r="L950" s="74"/>
      <c r="M950" s="989"/>
      <c r="N950" s="74"/>
      <c r="O950" s="74"/>
      <c r="P950" s="74"/>
      <c r="Q950" s="74"/>
      <c r="R950" s="74"/>
      <c r="S950" s="1264"/>
      <c r="T950" s="1264"/>
      <c r="U950" s="1264"/>
      <c r="V950" s="1264"/>
      <c r="W950" s="1264"/>
      <c r="X950" s="73"/>
      <c r="Y950" s="73"/>
      <c r="Z950" s="73"/>
    </row>
    <row r="951" spans="1:26" ht="15.75" customHeight="1">
      <c r="A951" s="73"/>
      <c r="B951" s="73"/>
      <c r="C951" s="73"/>
      <c r="D951" s="73"/>
      <c r="E951" s="73"/>
      <c r="F951" s="73"/>
      <c r="G951" s="591"/>
      <c r="H951" s="1412"/>
      <c r="I951" s="73"/>
      <c r="J951" s="73"/>
      <c r="K951" s="74"/>
      <c r="L951" s="74"/>
      <c r="M951" s="989"/>
      <c r="N951" s="74"/>
      <c r="O951" s="74"/>
      <c r="P951" s="74"/>
      <c r="Q951" s="74"/>
      <c r="R951" s="74"/>
      <c r="S951" s="1264"/>
      <c r="T951" s="1264"/>
      <c r="U951" s="1264"/>
      <c r="V951" s="1264"/>
      <c r="W951" s="1264"/>
      <c r="X951" s="73"/>
      <c r="Y951" s="73"/>
      <c r="Z951" s="73"/>
    </row>
    <row r="952" spans="1:26" ht="15.75" customHeight="1">
      <c r="A952" s="73"/>
      <c r="B952" s="73"/>
      <c r="C952" s="73"/>
      <c r="D952" s="73"/>
      <c r="E952" s="73"/>
      <c r="F952" s="73"/>
      <c r="G952" s="591"/>
      <c r="H952" s="1412"/>
      <c r="I952" s="73"/>
      <c r="J952" s="73"/>
      <c r="K952" s="74"/>
      <c r="L952" s="74"/>
      <c r="M952" s="989"/>
      <c r="N952" s="74"/>
      <c r="O952" s="74"/>
      <c r="P952" s="74"/>
      <c r="Q952" s="74"/>
      <c r="R952" s="74"/>
      <c r="S952" s="1264"/>
      <c r="T952" s="1264"/>
      <c r="U952" s="1264"/>
      <c r="V952" s="1264"/>
      <c r="W952" s="1264"/>
      <c r="X952" s="73"/>
      <c r="Y952" s="73"/>
      <c r="Z952" s="73"/>
    </row>
    <row r="953" spans="1:26" ht="15.75" customHeight="1">
      <c r="A953" s="73"/>
      <c r="B953" s="73"/>
      <c r="C953" s="73"/>
      <c r="D953" s="73"/>
      <c r="E953" s="73"/>
      <c r="F953" s="73"/>
      <c r="G953" s="591"/>
      <c r="H953" s="1412"/>
      <c r="I953" s="73"/>
      <c r="J953" s="73"/>
      <c r="K953" s="74"/>
      <c r="L953" s="74"/>
      <c r="M953" s="989"/>
      <c r="N953" s="74"/>
      <c r="O953" s="74"/>
      <c r="P953" s="74"/>
      <c r="Q953" s="74"/>
      <c r="R953" s="74"/>
      <c r="S953" s="1264"/>
      <c r="T953" s="1264"/>
      <c r="U953" s="1264"/>
      <c r="V953" s="1264"/>
      <c r="W953" s="1264"/>
      <c r="X953" s="73"/>
      <c r="Y953" s="73"/>
      <c r="Z953" s="73"/>
    </row>
    <row r="954" spans="1:26" ht="15.75" customHeight="1">
      <c r="A954" s="73"/>
      <c r="B954" s="73"/>
      <c r="C954" s="73"/>
      <c r="D954" s="73"/>
      <c r="E954" s="73"/>
      <c r="F954" s="73"/>
      <c r="G954" s="591"/>
      <c r="H954" s="1412"/>
      <c r="I954" s="73"/>
      <c r="J954" s="73"/>
      <c r="K954" s="74"/>
      <c r="L954" s="74"/>
      <c r="M954" s="989"/>
      <c r="N954" s="74"/>
      <c r="O954" s="74"/>
      <c r="P954" s="74"/>
      <c r="Q954" s="74"/>
      <c r="R954" s="74"/>
      <c r="S954" s="1264"/>
      <c r="T954" s="1264"/>
      <c r="U954" s="1264"/>
      <c r="V954" s="1264"/>
      <c r="W954" s="1264"/>
      <c r="X954" s="73"/>
      <c r="Y954" s="73"/>
      <c r="Z954" s="73"/>
    </row>
    <row r="955" spans="1:26" ht="15.75" customHeight="1">
      <c r="A955" s="73"/>
      <c r="B955" s="73"/>
      <c r="C955" s="73"/>
      <c r="D955" s="73"/>
      <c r="E955" s="73"/>
      <c r="F955" s="73"/>
      <c r="G955" s="591"/>
      <c r="H955" s="1412"/>
      <c r="I955" s="73"/>
      <c r="J955" s="73"/>
      <c r="K955" s="74"/>
      <c r="L955" s="74"/>
      <c r="M955" s="989"/>
      <c r="N955" s="74"/>
      <c r="O955" s="74"/>
      <c r="P955" s="74"/>
      <c r="Q955" s="74"/>
      <c r="R955" s="74"/>
      <c r="S955" s="1264"/>
      <c r="T955" s="1264"/>
      <c r="U955" s="1264"/>
      <c r="V955" s="1264"/>
      <c r="W955" s="1264"/>
      <c r="X955" s="73"/>
      <c r="Y955" s="73"/>
      <c r="Z955" s="73"/>
    </row>
    <row r="956" spans="1:26" ht="15.75" customHeight="1">
      <c r="A956" s="73"/>
      <c r="B956" s="73"/>
      <c r="C956" s="73"/>
      <c r="D956" s="73"/>
      <c r="E956" s="73"/>
      <c r="F956" s="73"/>
      <c r="G956" s="591"/>
      <c r="H956" s="1412"/>
      <c r="I956" s="73"/>
      <c r="J956" s="73"/>
      <c r="K956" s="74"/>
      <c r="L956" s="74"/>
      <c r="M956" s="989"/>
      <c r="N956" s="74"/>
      <c r="O956" s="74"/>
      <c r="P956" s="74"/>
      <c r="Q956" s="74"/>
      <c r="R956" s="74"/>
      <c r="S956" s="1264"/>
      <c r="T956" s="1264"/>
      <c r="U956" s="1264"/>
      <c r="V956" s="1264"/>
      <c r="W956" s="1264"/>
      <c r="X956" s="73"/>
      <c r="Y956" s="73"/>
      <c r="Z956" s="73"/>
    </row>
    <row r="957" spans="1:26" ht="15.75" customHeight="1">
      <c r="A957" s="73"/>
      <c r="B957" s="73"/>
      <c r="C957" s="73"/>
      <c r="D957" s="73"/>
      <c r="E957" s="73"/>
      <c r="F957" s="73"/>
      <c r="G957" s="591"/>
      <c r="H957" s="1412"/>
      <c r="I957" s="73"/>
      <c r="J957" s="73"/>
      <c r="K957" s="74"/>
      <c r="L957" s="74"/>
      <c r="M957" s="989"/>
      <c r="N957" s="74"/>
      <c r="O957" s="74"/>
      <c r="P957" s="74"/>
      <c r="Q957" s="74"/>
      <c r="R957" s="74"/>
      <c r="S957" s="1264"/>
      <c r="T957" s="1264"/>
      <c r="U957" s="1264"/>
      <c r="V957" s="1264"/>
      <c r="W957" s="1264"/>
      <c r="X957" s="73"/>
      <c r="Y957" s="73"/>
      <c r="Z957" s="73"/>
    </row>
    <row r="958" spans="1:26" ht="15.75" customHeight="1">
      <c r="A958" s="73"/>
      <c r="B958" s="73"/>
      <c r="C958" s="73"/>
      <c r="D958" s="73"/>
      <c r="E958" s="73"/>
      <c r="F958" s="73"/>
      <c r="G958" s="591"/>
      <c r="H958" s="1412"/>
      <c r="I958" s="73"/>
      <c r="J958" s="73"/>
      <c r="K958" s="74"/>
      <c r="L958" s="74"/>
      <c r="M958" s="989"/>
      <c r="N958" s="74"/>
      <c r="O958" s="74"/>
      <c r="P958" s="74"/>
      <c r="Q958" s="74"/>
      <c r="R958" s="74"/>
      <c r="S958" s="1264"/>
      <c r="T958" s="1264"/>
      <c r="U958" s="1264"/>
      <c r="V958" s="1264"/>
      <c r="W958" s="1264"/>
      <c r="X958" s="73"/>
      <c r="Y958" s="73"/>
      <c r="Z958" s="73"/>
    </row>
    <row r="959" spans="1:26" ht="15.75" customHeight="1">
      <c r="A959" s="73"/>
      <c r="B959" s="73"/>
      <c r="C959" s="73"/>
      <c r="D959" s="73"/>
      <c r="E959" s="73"/>
      <c r="F959" s="73"/>
      <c r="G959" s="591"/>
      <c r="H959" s="1412"/>
      <c r="I959" s="73"/>
      <c r="J959" s="73"/>
      <c r="K959" s="74"/>
      <c r="L959" s="74"/>
      <c r="M959" s="989"/>
      <c r="N959" s="74"/>
      <c r="O959" s="74"/>
      <c r="P959" s="74"/>
      <c r="Q959" s="74"/>
      <c r="R959" s="74"/>
      <c r="S959" s="1264"/>
      <c r="T959" s="1264"/>
      <c r="U959" s="1264"/>
      <c r="V959" s="1264"/>
      <c r="W959" s="1264"/>
      <c r="X959" s="73"/>
      <c r="Y959" s="73"/>
      <c r="Z959" s="73"/>
    </row>
    <row r="960" spans="1:26" ht="15.75" customHeight="1">
      <c r="A960" s="73"/>
      <c r="B960" s="73"/>
      <c r="C960" s="73"/>
      <c r="D960" s="73"/>
      <c r="E960" s="73"/>
      <c r="F960" s="73"/>
      <c r="G960" s="591"/>
      <c r="H960" s="1412"/>
      <c r="I960" s="73"/>
      <c r="J960" s="73"/>
      <c r="K960" s="74"/>
      <c r="L960" s="74"/>
      <c r="M960" s="989"/>
      <c r="N960" s="74"/>
      <c r="O960" s="74"/>
      <c r="P960" s="74"/>
      <c r="Q960" s="74"/>
      <c r="R960" s="74"/>
      <c r="S960" s="1264"/>
      <c r="T960" s="1264"/>
      <c r="U960" s="1264"/>
      <c r="V960" s="1264"/>
      <c r="W960" s="1264"/>
      <c r="X960" s="73"/>
      <c r="Y960" s="73"/>
      <c r="Z960" s="73"/>
    </row>
    <row r="961" spans="1:26" ht="15.75" customHeight="1">
      <c r="A961" s="73"/>
      <c r="B961" s="73"/>
      <c r="C961" s="73"/>
      <c r="D961" s="73"/>
      <c r="E961" s="73"/>
      <c r="F961" s="73"/>
      <c r="G961" s="591"/>
      <c r="H961" s="1412"/>
      <c r="I961" s="73"/>
      <c r="J961" s="73"/>
      <c r="K961" s="74"/>
      <c r="L961" s="74"/>
      <c r="M961" s="989"/>
      <c r="N961" s="74"/>
      <c r="O961" s="74"/>
      <c r="P961" s="74"/>
      <c r="Q961" s="74"/>
      <c r="R961" s="74"/>
      <c r="S961" s="1264"/>
      <c r="T961" s="1264"/>
      <c r="U961" s="1264"/>
      <c r="V961" s="1264"/>
      <c r="W961" s="1264"/>
      <c r="X961" s="73"/>
      <c r="Y961" s="73"/>
      <c r="Z961" s="73"/>
    </row>
    <row r="962" spans="1:26" ht="15.75" customHeight="1">
      <c r="A962" s="73"/>
      <c r="B962" s="73"/>
      <c r="C962" s="73"/>
      <c r="D962" s="73"/>
      <c r="E962" s="73"/>
      <c r="F962" s="73"/>
      <c r="G962" s="591"/>
      <c r="H962" s="1412"/>
      <c r="I962" s="73"/>
      <c r="J962" s="73"/>
      <c r="K962" s="74"/>
      <c r="L962" s="74"/>
      <c r="M962" s="989"/>
      <c r="N962" s="74"/>
      <c r="O962" s="74"/>
      <c r="P962" s="74"/>
      <c r="Q962" s="74"/>
      <c r="R962" s="74"/>
      <c r="S962" s="1264"/>
      <c r="T962" s="1264"/>
      <c r="U962" s="1264"/>
      <c r="V962" s="1264"/>
      <c r="W962" s="1264"/>
      <c r="X962" s="73"/>
      <c r="Y962" s="73"/>
      <c r="Z962" s="73"/>
    </row>
    <row r="963" spans="1:26" ht="15.75" customHeight="1">
      <c r="A963" s="73"/>
      <c r="B963" s="73"/>
      <c r="C963" s="73"/>
      <c r="D963" s="73"/>
      <c r="E963" s="73"/>
      <c r="F963" s="73"/>
      <c r="G963" s="591"/>
      <c r="H963" s="1412"/>
      <c r="I963" s="73"/>
      <c r="J963" s="73"/>
      <c r="K963" s="74"/>
      <c r="L963" s="74"/>
      <c r="M963" s="989"/>
      <c r="N963" s="74"/>
      <c r="O963" s="74"/>
      <c r="P963" s="74"/>
      <c r="Q963" s="74"/>
      <c r="R963" s="74"/>
      <c r="S963" s="1264"/>
      <c r="T963" s="1264"/>
      <c r="U963" s="1264"/>
      <c r="V963" s="1264"/>
      <c r="W963" s="1264"/>
      <c r="X963" s="73"/>
      <c r="Y963" s="73"/>
      <c r="Z963" s="73"/>
    </row>
    <row r="964" spans="1:26" ht="15.75" customHeight="1">
      <c r="A964" s="73"/>
      <c r="B964" s="73"/>
      <c r="C964" s="73"/>
      <c r="D964" s="73"/>
      <c r="E964" s="73"/>
      <c r="F964" s="73"/>
      <c r="G964" s="591"/>
      <c r="H964" s="1412"/>
      <c r="I964" s="73"/>
      <c r="J964" s="73"/>
      <c r="K964" s="74"/>
      <c r="L964" s="74"/>
      <c r="M964" s="989"/>
      <c r="N964" s="74"/>
      <c r="O964" s="74"/>
      <c r="P964" s="74"/>
      <c r="Q964" s="74"/>
      <c r="R964" s="74"/>
      <c r="S964" s="1264"/>
      <c r="T964" s="1264"/>
      <c r="U964" s="1264"/>
      <c r="V964" s="1264"/>
      <c r="W964" s="1264"/>
      <c r="X964" s="73"/>
      <c r="Y964" s="73"/>
      <c r="Z964" s="73"/>
    </row>
    <row r="965" spans="1:26" ht="15.75" customHeight="1">
      <c r="A965" s="73"/>
      <c r="B965" s="73"/>
      <c r="C965" s="73"/>
      <c r="D965" s="73"/>
      <c r="E965" s="73"/>
      <c r="F965" s="73"/>
      <c r="G965" s="591"/>
      <c r="H965" s="1412"/>
      <c r="I965" s="73"/>
      <c r="J965" s="73"/>
      <c r="K965" s="74"/>
      <c r="L965" s="74"/>
      <c r="M965" s="989"/>
      <c r="N965" s="74"/>
      <c r="O965" s="74"/>
      <c r="P965" s="74"/>
      <c r="Q965" s="74"/>
      <c r="R965" s="74"/>
      <c r="S965" s="1264"/>
      <c r="T965" s="1264"/>
      <c r="U965" s="1264"/>
      <c r="V965" s="1264"/>
      <c r="W965" s="1264"/>
      <c r="X965" s="73"/>
      <c r="Y965" s="73"/>
      <c r="Z965" s="73"/>
    </row>
    <row r="966" spans="1:26" ht="15.75" customHeight="1">
      <c r="A966" s="73"/>
      <c r="B966" s="73"/>
      <c r="C966" s="73"/>
      <c r="D966" s="73"/>
      <c r="E966" s="73"/>
      <c r="F966" s="73"/>
      <c r="G966" s="591"/>
      <c r="H966" s="1412"/>
      <c r="I966" s="73"/>
      <c r="J966" s="73"/>
      <c r="K966" s="74"/>
      <c r="L966" s="74"/>
      <c r="M966" s="989"/>
      <c r="N966" s="74"/>
      <c r="O966" s="74"/>
      <c r="P966" s="74"/>
      <c r="Q966" s="74"/>
      <c r="R966" s="74"/>
      <c r="S966" s="1264"/>
      <c r="T966" s="1264"/>
      <c r="U966" s="1264"/>
      <c r="V966" s="1264"/>
      <c r="W966" s="1264"/>
      <c r="X966" s="73"/>
      <c r="Y966" s="73"/>
      <c r="Z966" s="73"/>
    </row>
    <row r="967" spans="1:26" ht="15.75" customHeight="1">
      <c r="A967" s="73"/>
      <c r="B967" s="73"/>
      <c r="C967" s="73"/>
      <c r="D967" s="73"/>
      <c r="E967" s="73"/>
      <c r="F967" s="73"/>
      <c r="G967" s="591"/>
      <c r="H967" s="1412"/>
      <c r="I967" s="73"/>
      <c r="J967" s="73"/>
      <c r="K967" s="74"/>
      <c r="L967" s="74"/>
      <c r="M967" s="989"/>
      <c r="N967" s="74"/>
      <c r="O967" s="74"/>
      <c r="P967" s="74"/>
      <c r="Q967" s="74"/>
      <c r="R967" s="74"/>
      <c r="S967" s="1264"/>
      <c r="T967" s="1264"/>
      <c r="U967" s="1264"/>
      <c r="V967" s="1264"/>
      <c r="W967" s="1264"/>
      <c r="X967" s="73"/>
      <c r="Y967" s="73"/>
      <c r="Z967" s="73"/>
    </row>
    <row r="968" spans="1:26" ht="15.75" customHeight="1">
      <c r="A968" s="73"/>
      <c r="B968" s="73"/>
      <c r="C968" s="73"/>
      <c r="D968" s="73"/>
      <c r="E968" s="73"/>
      <c r="F968" s="73"/>
      <c r="G968" s="591"/>
      <c r="H968" s="1412"/>
      <c r="I968" s="73"/>
      <c r="J968" s="73"/>
      <c r="K968" s="74"/>
      <c r="L968" s="74"/>
      <c r="M968" s="989"/>
      <c r="N968" s="74"/>
      <c r="O968" s="74"/>
      <c r="P968" s="74"/>
      <c r="Q968" s="74"/>
      <c r="R968" s="74"/>
      <c r="S968" s="1264"/>
      <c r="T968" s="1264"/>
      <c r="U968" s="1264"/>
      <c r="V968" s="1264"/>
      <c r="W968" s="1264"/>
      <c r="X968" s="73"/>
      <c r="Y968" s="73"/>
      <c r="Z968" s="73"/>
    </row>
    <row r="969" spans="1:26" ht="15.75" customHeight="1">
      <c r="A969" s="73"/>
      <c r="B969" s="73"/>
      <c r="C969" s="73"/>
      <c r="D969" s="73"/>
      <c r="E969" s="73"/>
      <c r="F969" s="73"/>
      <c r="G969" s="591"/>
      <c r="H969" s="1412"/>
      <c r="I969" s="73"/>
      <c r="J969" s="73"/>
      <c r="K969" s="74"/>
      <c r="L969" s="74"/>
      <c r="M969" s="989"/>
      <c r="N969" s="74"/>
      <c r="O969" s="74"/>
      <c r="P969" s="74"/>
      <c r="Q969" s="74"/>
      <c r="R969" s="74"/>
      <c r="S969" s="1264"/>
      <c r="T969" s="1264"/>
      <c r="U969" s="1264"/>
      <c r="V969" s="1264"/>
      <c r="W969" s="1264"/>
      <c r="X969" s="73"/>
      <c r="Y969" s="73"/>
      <c r="Z969" s="73"/>
    </row>
    <row r="970" spans="1:26" ht="15.75" customHeight="1">
      <c r="A970" s="73"/>
      <c r="B970" s="73"/>
      <c r="C970" s="73"/>
      <c r="D970" s="73"/>
      <c r="E970" s="73"/>
      <c r="F970" s="73"/>
      <c r="G970" s="591"/>
      <c r="H970" s="1412"/>
      <c r="I970" s="73"/>
      <c r="J970" s="73"/>
      <c r="K970" s="74"/>
      <c r="L970" s="74"/>
      <c r="M970" s="989"/>
      <c r="N970" s="74"/>
      <c r="O970" s="74"/>
      <c r="P970" s="74"/>
      <c r="Q970" s="74"/>
      <c r="R970" s="74"/>
      <c r="S970" s="1264"/>
      <c r="T970" s="1264"/>
      <c r="U970" s="1264"/>
      <c r="V970" s="1264"/>
      <c r="W970" s="1264"/>
      <c r="X970" s="73"/>
      <c r="Y970" s="73"/>
      <c r="Z970" s="73"/>
    </row>
    <row r="971" spans="1:26" ht="15.75" customHeight="1">
      <c r="A971" s="73"/>
      <c r="B971" s="73"/>
      <c r="C971" s="73"/>
      <c r="D971" s="73"/>
      <c r="E971" s="73"/>
      <c r="F971" s="73"/>
      <c r="G971" s="591"/>
      <c r="H971" s="1412"/>
      <c r="I971" s="73"/>
      <c r="J971" s="73"/>
      <c r="K971" s="74"/>
      <c r="L971" s="74"/>
      <c r="M971" s="989"/>
      <c r="N971" s="74"/>
      <c r="O971" s="74"/>
      <c r="P971" s="74"/>
      <c r="Q971" s="74"/>
      <c r="R971" s="74"/>
      <c r="S971" s="1264"/>
      <c r="T971" s="1264"/>
      <c r="U971" s="1264"/>
      <c r="V971" s="1264"/>
      <c r="W971" s="1264"/>
      <c r="X971" s="73"/>
      <c r="Y971" s="73"/>
      <c r="Z971" s="73"/>
    </row>
    <row r="972" spans="1:26" ht="15.75" customHeight="1">
      <c r="A972" s="73"/>
      <c r="B972" s="73"/>
      <c r="C972" s="73"/>
      <c r="D972" s="73"/>
      <c r="E972" s="73"/>
      <c r="F972" s="73"/>
      <c r="G972" s="591"/>
      <c r="H972" s="1412"/>
      <c r="I972" s="73"/>
      <c r="J972" s="73"/>
      <c r="K972" s="74"/>
      <c r="L972" s="74"/>
      <c r="M972" s="989"/>
      <c r="N972" s="74"/>
      <c r="O972" s="74"/>
      <c r="P972" s="74"/>
      <c r="Q972" s="74"/>
      <c r="R972" s="74"/>
      <c r="S972" s="1264"/>
      <c r="T972" s="1264"/>
      <c r="U972" s="1264"/>
      <c r="V972" s="1264"/>
      <c r="W972" s="1264"/>
      <c r="X972" s="73"/>
      <c r="Y972" s="73"/>
      <c r="Z972" s="73"/>
    </row>
    <row r="973" spans="1:26" ht="15.75" customHeight="1">
      <c r="A973" s="73"/>
      <c r="B973" s="73"/>
      <c r="C973" s="73"/>
      <c r="D973" s="73"/>
      <c r="E973" s="73"/>
      <c r="F973" s="73"/>
      <c r="G973" s="591"/>
      <c r="H973" s="1412"/>
      <c r="I973" s="73"/>
      <c r="J973" s="73"/>
      <c r="K973" s="74"/>
      <c r="L973" s="74"/>
      <c r="M973" s="989"/>
      <c r="N973" s="74"/>
      <c r="O973" s="74"/>
      <c r="P973" s="74"/>
      <c r="Q973" s="74"/>
      <c r="R973" s="74"/>
      <c r="S973" s="1264"/>
      <c r="T973" s="1264"/>
      <c r="U973" s="1264"/>
      <c r="V973" s="1264"/>
      <c r="W973" s="1264"/>
      <c r="X973" s="73"/>
      <c r="Y973" s="73"/>
      <c r="Z973" s="73"/>
    </row>
    <row r="974" spans="1:26" ht="15.75" customHeight="1">
      <c r="A974" s="73"/>
      <c r="B974" s="73"/>
      <c r="C974" s="73"/>
      <c r="D974" s="73"/>
      <c r="E974" s="73"/>
      <c r="F974" s="73"/>
      <c r="G974" s="591"/>
      <c r="H974" s="1412"/>
      <c r="I974" s="73"/>
      <c r="J974" s="73"/>
      <c r="K974" s="74"/>
      <c r="L974" s="74"/>
      <c r="M974" s="989"/>
      <c r="N974" s="74"/>
      <c r="O974" s="74"/>
      <c r="P974" s="74"/>
      <c r="Q974" s="74"/>
      <c r="R974" s="74"/>
      <c r="S974" s="1264"/>
      <c r="T974" s="1264"/>
      <c r="U974" s="1264"/>
      <c r="V974" s="1264"/>
      <c r="W974" s="1264"/>
      <c r="X974" s="73"/>
      <c r="Y974" s="73"/>
      <c r="Z974" s="73"/>
    </row>
    <row r="975" spans="1:26" ht="15.75" customHeight="1">
      <c r="A975" s="73"/>
      <c r="B975" s="73"/>
      <c r="C975" s="73"/>
      <c r="D975" s="73"/>
      <c r="E975" s="73"/>
      <c r="F975" s="73"/>
      <c r="G975" s="591"/>
      <c r="H975" s="1412"/>
      <c r="I975" s="73"/>
      <c r="J975" s="73"/>
      <c r="K975" s="74"/>
      <c r="L975" s="74"/>
      <c r="M975" s="989"/>
      <c r="N975" s="74"/>
      <c r="O975" s="74"/>
      <c r="P975" s="74"/>
      <c r="Q975" s="74"/>
      <c r="R975" s="74"/>
      <c r="S975" s="1264"/>
      <c r="T975" s="1264"/>
      <c r="U975" s="1264"/>
      <c r="V975" s="1264"/>
      <c r="W975" s="1264"/>
      <c r="X975" s="73"/>
      <c r="Y975" s="73"/>
      <c r="Z975" s="73"/>
    </row>
    <row r="976" spans="1:26" ht="15.75" customHeight="1">
      <c r="A976" s="73"/>
      <c r="B976" s="73"/>
      <c r="C976" s="73"/>
      <c r="D976" s="73"/>
      <c r="E976" s="73"/>
      <c r="F976" s="73"/>
      <c r="G976" s="591"/>
      <c r="H976" s="1412"/>
      <c r="I976" s="73"/>
      <c r="J976" s="73"/>
      <c r="K976" s="74"/>
      <c r="L976" s="74"/>
      <c r="M976" s="989"/>
      <c r="N976" s="74"/>
      <c r="O976" s="74"/>
      <c r="P976" s="74"/>
      <c r="Q976" s="74"/>
      <c r="R976" s="74"/>
      <c r="S976" s="1264"/>
      <c r="T976" s="1264"/>
      <c r="U976" s="1264"/>
      <c r="V976" s="1264"/>
      <c r="W976" s="1264"/>
      <c r="X976" s="73"/>
      <c r="Y976" s="73"/>
      <c r="Z976" s="73"/>
    </row>
    <row r="977" spans="1:26" ht="15.75" customHeight="1">
      <c r="A977" s="73"/>
      <c r="B977" s="73"/>
      <c r="C977" s="73"/>
      <c r="D977" s="73"/>
      <c r="E977" s="73"/>
      <c r="F977" s="73"/>
      <c r="G977" s="591"/>
      <c r="H977" s="1412"/>
      <c r="I977" s="73"/>
      <c r="J977" s="73"/>
      <c r="K977" s="74"/>
      <c r="L977" s="74"/>
      <c r="M977" s="989"/>
      <c r="N977" s="74"/>
      <c r="O977" s="74"/>
      <c r="P977" s="74"/>
      <c r="Q977" s="74"/>
      <c r="R977" s="74"/>
      <c r="S977" s="1264"/>
      <c r="T977" s="1264"/>
      <c r="U977" s="1264"/>
      <c r="V977" s="1264"/>
      <c r="W977" s="1264"/>
      <c r="X977" s="73"/>
      <c r="Y977" s="73"/>
      <c r="Z977" s="73"/>
    </row>
    <row r="978" spans="1:26" ht="15.75" customHeight="1">
      <c r="A978" s="73"/>
      <c r="B978" s="73"/>
      <c r="C978" s="73"/>
      <c r="D978" s="73"/>
      <c r="E978" s="73"/>
      <c r="F978" s="73"/>
      <c r="G978" s="591"/>
      <c r="H978" s="1412"/>
      <c r="I978" s="73"/>
      <c r="J978" s="73"/>
      <c r="K978" s="74"/>
      <c r="L978" s="74"/>
      <c r="M978" s="989"/>
      <c r="N978" s="74"/>
      <c r="O978" s="74"/>
      <c r="P978" s="74"/>
      <c r="Q978" s="74"/>
      <c r="R978" s="74"/>
      <c r="S978" s="1264"/>
      <c r="T978" s="1264"/>
      <c r="U978" s="1264"/>
      <c r="V978" s="1264"/>
      <c r="W978" s="1264"/>
      <c r="X978" s="73"/>
      <c r="Y978" s="73"/>
      <c r="Z978" s="73"/>
    </row>
    <row r="979" spans="1:26" ht="15.75" customHeight="1">
      <c r="A979" s="73"/>
      <c r="B979" s="73"/>
      <c r="C979" s="73"/>
      <c r="D979" s="73"/>
      <c r="E979" s="73"/>
      <c r="F979" s="73"/>
      <c r="G979" s="591"/>
      <c r="H979" s="1412"/>
      <c r="I979" s="73"/>
      <c r="J979" s="73"/>
      <c r="K979" s="74"/>
      <c r="L979" s="74"/>
      <c r="M979" s="989"/>
      <c r="N979" s="74"/>
      <c r="O979" s="74"/>
      <c r="P979" s="74"/>
      <c r="Q979" s="74"/>
      <c r="R979" s="74"/>
      <c r="S979" s="1264"/>
      <c r="T979" s="1264"/>
      <c r="U979" s="1264"/>
      <c r="V979" s="1264"/>
      <c r="W979" s="1264"/>
      <c r="X979" s="73"/>
      <c r="Y979" s="73"/>
      <c r="Z979" s="73"/>
    </row>
    <row r="980" spans="1:26" ht="15.75" customHeight="1">
      <c r="A980" s="73"/>
      <c r="B980" s="73"/>
      <c r="C980" s="73"/>
      <c r="D980" s="73"/>
      <c r="E980" s="73"/>
      <c r="F980" s="73"/>
      <c r="G980" s="591"/>
      <c r="H980" s="1412"/>
      <c r="I980" s="73"/>
      <c r="J980" s="73"/>
      <c r="K980" s="74"/>
      <c r="L980" s="74"/>
      <c r="M980" s="989"/>
      <c r="N980" s="74"/>
      <c r="O980" s="74"/>
      <c r="P980" s="74"/>
      <c r="Q980" s="74"/>
      <c r="R980" s="74"/>
      <c r="S980" s="1264"/>
      <c r="T980" s="1264"/>
      <c r="U980" s="1264"/>
      <c r="V980" s="1264"/>
      <c r="W980" s="1264"/>
      <c r="X980" s="73"/>
      <c r="Y980" s="73"/>
      <c r="Z980" s="73"/>
    </row>
    <row r="981" spans="1:26" ht="15.75" customHeight="1">
      <c r="A981" s="73"/>
      <c r="B981" s="73"/>
      <c r="C981" s="73"/>
      <c r="D981" s="73"/>
      <c r="E981" s="73"/>
      <c r="F981" s="73"/>
      <c r="G981" s="591"/>
      <c r="H981" s="1412"/>
      <c r="I981" s="73"/>
      <c r="J981" s="73"/>
      <c r="K981" s="74"/>
      <c r="L981" s="74"/>
      <c r="M981" s="989"/>
      <c r="N981" s="74"/>
      <c r="O981" s="74"/>
      <c r="P981" s="74"/>
      <c r="Q981" s="74"/>
      <c r="R981" s="74"/>
      <c r="S981" s="1264"/>
      <c r="T981" s="1264"/>
      <c r="U981" s="1264"/>
      <c r="V981" s="1264"/>
      <c r="W981" s="1264"/>
      <c r="X981" s="73"/>
      <c r="Y981" s="73"/>
      <c r="Z981" s="73"/>
    </row>
    <row r="982" spans="1:26" ht="15.75" customHeight="1">
      <c r="A982" s="73"/>
      <c r="B982" s="73"/>
      <c r="C982" s="73"/>
      <c r="D982" s="73"/>
      <c r="E982" s="73"/>
      <c r="F982" s="73"/>
      <c r="G982" s="591"/>
      <c r="H982" s="1412"/>
      <c r="I982" s="73"/>
      <c r="J982" s="73"/>
      <c r="K982" s="74"/>
      <c r="L982" s="74"/>
      <c r="M982" s="989"/>
      <c r="N982" s="74"/>
      <c r="O982" s="74"/>
      <c r="P982" s="74"/>
      <c r="Q982" s="74"/>
      <c r="R982" s="74"/>
      <c r="S982" s="1264"/>
      <c r="T982" s="1264"/>
      <c r="U982" s="1264"/>
      <c r="V982" s="1264"/>
      <c r="W982" s="1264"/>
      <c r="X982" s="73"/>
      <c r="Y982" s="73"/>
      <c r="Z982" s="73"/>
    </row>
    <row r="983" spans="1:26" ht="15.75" customHeight="1">
      <c r="A983" s="73"/>
      <c r="B983" s="73"/>
      <c r="C983" s="73"/>
      <c r="D983" s="73"/>
      <c r="E983" s="73"/>
      <c r="F983" s="73"/>
      <c r="G983" s="591"/>
      <c r="H983" s="1412"/>
      <c r="I983" s="73"/>
      <c r="J983" s="73"/>
      <c r="K983" s="74"/>
      <c r="L983" s="74"/>
      <c r="M983" s="989"/>
      <c r="N983" s="74"/>
      <c r="O983" s="74"/>
      <c r="P983" s="74"/>
      <c r="Q983" s="74"/>
      <c r="R983" s="74"/>
      <c r="S983" s="1264"/>
      <c r="T983" s="1264"/>
      <c r="U983" s="1264"/>
      <c r="V983" s="1264"/>
      <c r="W983" s="1264"/>
      <c r="X983" s="73"/>
      <c r="Y983" s="73"/>
      <c r="Z983" s="73"/>
    </row>
    <row r="984" spans="1:26" ht="15.75" customHeight="1">
      <c r="A984" s="73"/>
      <c r="B984" s="73"/>
      <c r="C984" s="73"/>
      <c r="D984" s="73"/>
      <c r="E984" s="73"/>
      <c r="F984" s="73"/>
      <c r="G984" s="591"/>
      <c r="H984" s="1412"/>
      <c r="I984" s="73"/>
      <c r="J984" s="73"/>
      <c r="K984" s="74"/>
      <c r="L984" s="74"/>
      <c r="M984" s="989"/>
      <c r="N984" s="74"/>
      <c r="O984" s="74"/>
      <c r="P984" s="74"/>
      <c r="Q984" s="74"/>
      <c r="R984" s="74"/>
      <c r="S984" s="1264"/>
      <c r="T984" s="1264"/>
      <c r="U984" s="1264"/>
      <c r="V984" s="1264"/>
      <c r="W984" s="1264"/>
      <c r="X984" s="73"/>
      <c r="Y984" s="73"/>
      <c r="Z984" s="73"/>
    </row>
    <row r="985" spans="1:26" ht="15.75" customHeight="1">
      <c r="A985" s="73"/>
      <c r="B985" s="73"/>
      <c r="C985" s="73"/>
      <c r="D985" s="73"/>
      <c r="E985" s="73"/>
      <c r="F985" s="73"/>
      <c r="G985" s="591"/>
      <c r="H985" s="1412"/>
      <c r="I985" s="73"/>
      <c r="J985" s="73"/>
      <c r="K985" s="74"/>
      <c r="L985" s="74"/>
      <c r="M985" s="989"/>
      <c r="N985" s="74"/>
      <c r="O985" s="74"/>
      <c r="P985" s="74"/>
      <c r="Q985" s="74"/>
      <c r="R985" s="74"/>
      <c r="S985" s="1264"/>
      <c r="T985" s="1264"/>
      <c r="U985" s="1264"/>
      <c r="V985" s="1264"/>
      <c r="W985" s="1264"/>
      <c r="X985" s="73"/>
      <c r="Y985" s="73"/>
      <c r="Z985" s="73"/>
    </row>
    <row r="986" spans="1:26" ht="15.75" customHeight="1">
      <c r="A986" s="73"/>
      <c r="B986" s="73"/>
      <c r="C986" s="73"/>
      <c r="D986" s="73"/>
      <c r="E986" s="73"/>
      <c r="F986" s="73"/>
      <c r="G986" s="591"/>
      <c r="H986" s="1412"/>
      <c r="I986" s="73"/>
      <c r="J986" s="73"/>
      <c r="K986" s="74"/>
      <c r="L986" s="74"/>
      <c r="M986" s="989"/>
      <c r="N986" s="74"/>
      <c r="O986" s="74"/>
      <c r="P986" s="74"/>
      <c r="Q986" s="74"/>
      <c r="R986" s="74"/>
      <c r="S986" s="1264"/>
      <c r="T986" s="1264"/>
      <c r="U986" s="1264"/>
      <c r="V986" s="1264"/>
      <c r="W986" s="1264"/>
      <c r="X986" s="73"/>
      <c r="Y986" s="73"/>
      <c r="Z986" s="73"/>
    </row>
    <row r="987" spans="1:26" ht="15.75" customHeight="1">
      <c r="A987" s="73"/>
      <c r="B987" s="73"/>
      <c r="C987" s="73"/>
      <c r="D987" s="73"/>
      <c r="E987" s="73"/>
      <c r="F987" s="73"/>
      <c r="G987" s="591"/>
      <c r="H987" s="1412"/>
      <c r="I987" s="73"/>
      <c r="J987" s="73"/>
      <c r="K987" s="74"/>
      <c r="L987" s="74"/>
      <c r="M987" s="989"/>
      <c r="N987" s="74"/>
      <c r="O987" s="74"/>
      <c r="P987" s="74"/>
      <c r="Q987" s="74"/>
      <c r="R987" s="74"/>
      <c r="S987" s="1264"/>
      <c r="T987" s="1264"/>
      <c r="U987" s="1264"/>
      <c r="V987" s="1264"/>
      <c r="W987" s="1264"/>
      <c r="X987" s="73"/>
      <c r="Y987" s="73"/>
      <c r="Z987" s="73"/>
    </row>
    <row r="988" spans="1:26" ht="15.75" customHeight="1">
      <c r="A988" s="73"/>
      <c r="B988" s="73"/>
      <c r="C988" s="73"/>
      <c r="D988" s="73"/>
      <c r="E988" s="73"/>
      <c r="F988" s="73"/>
      <c r="G988" s="591"/>
      <c r="H988" s="1412"/>
      <c r="I988" s="73"/>
      <c r="J988" s="73"/>
      <c r="K988" s="74"/>
      <c r="L988" s="74"/>
      <c r="M988" s="989"/>
      <c r="N988" s="74"/>
      <c r="O988" s="74"/>
      <c r="P988" s="74"/>
      <c r="Q988" s="74"/>
      <c r="R988" s="74"/>
      <c r="S988" s="1264"/>
      <c r="T988" s="1264"/>
      <c r="U988" s="1264"/>
      <c r="V988" s="1264"/>
      <c r="W988" s="1264"/>
      <c r="X988" s="73"/>
      <c r="Y988" s="73"/>
      <c r="Z988" s="73"/>
    </row>
    <row r="989" spans="1:26" ht="15.75" customHeight="1">
      <c r="A989" s="73"/>
      <c r="B989" s="73"/>
      <c r="C989" s="73"/>
      <c r="D989" s="73"/>
      <c r="E989" s="73"/>
      <c r="F989" s="73"/>
      <c r="G989" s="591"/>
      <c r="H989" s="1412"/>
      <c r="I989" s="73"/>
      <c r="J989" s="73"/>
      <c r="K989" s="74"/>
      <c r="L989" s="74"/>
      <c r="M989" s="989"/>
      <c r="N989" s="74"/>
      <c r="O989" s="74"/>
      <c r="P989" s="74"/>
      <c r="Q989" s="74"/>
      <c r="R989" s="74"/>
      <c r="S989" s="1264"/>
      <c r="T989" s="1264"/>
      <c r="U989" s="1264"/>
      <c r="V989" s="1264"/>
      <c r="W989" s="1264"/>
      <c r="X989" s="73"/>
      <c r="Y989" s="73"/>
      <c r="Z989" s="73"/>
    </row>
    <row r="990" spans="1:26" ht="15.75" customHeight="1">
      <c r="A990" s="73"/>
      <c r="B990" s="73"/>
      <c r="C990" s="73"/>
      <c r="D990" s="73"/>
      <c r="E990" s="73"/>
      <c r="F990" s="73"/>
      <c r="G990" s="591"/>
      <c r="H990" s="1412"/>
      <c r="I990" s="73"/>
      <c r="J990" s="73"/>
      <c r="K990" s="74"/>
      <c r="L990" s="74"/>
      <c r="M990" s="989"/>
      <c r="N990" s="74"/>
      <c r="O990" s="74"/>
      <c r="P990" s="74"/>
      <c r="Q990" s="74"/>
      <c r="R990" s="74"/>
      <c r="S990" s="1264"/>
      <c r="T990" s="1264"/>
      <c r="U990" s="1264"/>
      <c r="V990" s="1264"/>
      <c r="W990" s="1264"/>
      <c r="X990" s="73"/>
      <c r="Y990" s="73"/>
      <c r="Z990" s="73"/>
    </row>
    <row r="991" spans="1:26" ht="15.75" customHeight="1">
      <c r="A991" s="73"/>
      <c r="B991" s="73"/>
      <c r="C991" s="73"/>
      <c r="D991" s="73"/>
      <c r="E991" s="73"/>
      <c r="F991" s="73"/>
      <c r="G991" s="591"/>
      <c r="H991" s="1412"/>
      <c r="I991" s="73"/>
      <c r="J991" s="73"/>
      <c r="K991" s="74"/>
      <c r="L991" s="74"/>
      <c r="M991" s="989"/>
      <c r="N991" s="74"/>
      <c r="O991" s="74"/>
      <c r="P991" s="74"/>
      <c r="Q991" s="74"/>
      <c r="R991" s="74"/>
      <c r="S991" s="1264"/>
      <c r="T991" s="1264"/>
      <c r="U991" s="1264"/>
      <c r="V991" s="1264"/>
      <c r="W991" s="1264"/>
      <c r="X991" s="73"/>
      <c r="Y991" s="73"/>
      <c r="Z991" s="73"/>
    </row>
    <row r="992" spans="1:26" ht="15.75" customHeight="1">
      <c r="A992" s="73"/>
      <c r="B992" s="73"/>
      <c r="C992" s="73"/>
      <c r="D992" s="73"/>
      <c r="E992" s="73"/>
      <c r="F992" s="73"/>
      <c r="G992" s="591"/>
      <c r="H992" s="1412"/>
      <c r="I992" s="73"/>
      <c r="J992" s="73"/>
      <c r="K992" s="74"/>
      <c r="L992" s="74"/>
      <c r="M992" s="989"/>
      <c r="N992" s="74"/>
      <c r="O992" s="74"/>
      <c r="P992" s="74"/>
      <c r="Q992" s="74"/>
      <c r="R992" s="74"/>
      <c r="S992" s="1264"/>
      <c r="T992" s="1264"/>
      <c r="U992" s="1264"/>
      <c r="V992" s="1264"/>
      <c r="W992" s="1264"/>
      <c r="X992" s="73"/>
      <c r="Y992" s="73"/>
      <c r="Z992" s="73"/>
    </row>
    <row r="993" spans="1:26" ht="15.75" customHeight="1">
      <c r="A993" s="73"/>
      <c r="B993" s="73"/>
      <c r="C993" s="73"/>
      <c r="D993" s="73"/>
      <c r="E993" s="73"/>
      <c r="F993" s="73"/>
      <c r="G993" s="591"/>
      <c r="H993" s="1412"/>
      <c r="I993" s="73"/>
      <c r="J993" s="73"/>
      <c r="K993" s="74"/>
      <c r="L993" s="74"/>
      <c r="M993" s="989"/>
      <c r="N993" s="74"/>
      <c r="O993" s="74"/>
      <c r="P993" s="74"/>
      <c r="Q993" s="74"/>
      <c r="R993" s="74"/>
      <c r="S993" s="1264"/>
      <c r="T993" s="1264"/>
      <c r="U993" s="1264"/>
      <c r="V993" s="1264"/>
      <c r="W993" s="1264"/>
      <c r="X993" s="73"/>
      <c r="Y993" s="73"/>
      <c r="Z993" s="73"/>
    </row>
    <row r="994" spans="1:26" ht="15.75" customHeight="1">
      <c r="A994" s="73"/>
      <c r="B994" s="73"/>
      <c r="C994" s="73"/>
      <c r="D994" s="73"/>
      <c r="E994" s="73"/>
      <c r="F994" s="73"/>
      <c r="G994" s="591"/>
      <c r="H994" s="1412"/>
      <c r="I994" s="73"/>
      <c r="J994" s="73"/>
      <c r="K994" s="74"/>
      <c r="L994" s="74"/>
      <c r="M994" s="989"/>
      <c r="N994" s="74"/>
      <c r="O994" s="74"/>
      <c r="P994" s="74"/>
      <c r="Q994" s="74"/>
      <c r="R994" s="74"/>
      <c r="S994" s="1264"/>
      <c r="T994" s="1264"/>
      <c r="U994" s="1264"/>
      <c r="V994" s="1264"/>
      <c r="W994" s="1264"/>
      <c r="X994" s="73"/>
      <c r="Y994" s="73"/>
      <c r="Z994" s="73"/>
    </row>
    <row r="995" spans="1:26" ht="15.75" customHeight="1">
      <c r="A995" s="73"/>
      <c r="B995" s="73"/>
      <c r="C995" s="73"/>
      <c r="D995" s="73"/>
      <c r="E995" s="73"/>
      <c r="F995" s="73"/>
      <c r="G995" s="591"/>
      <c r="H995" s="1412"/>
      <c r="I995" s="73"/>
      <c r="J995" s="73"/>
      <c r="K995" s="74"/>
      <c r="L995" s="74"/>
      <c r="M995" s="989"/>
      <c r="N995" s="74"/>
      <c r="O995" s="74"/>
      <c r="P995" s="74"/>
      <c r="Q995" s="74"/>
      <c r="R995" s="74"/>
      <c r="S995" s="1264"/>
      <c r="T995" s="1264"/>
      <c r="U995" s="1264"/>
      <c r="V995" s="1264"/>
      <c r="W995" s="1264"/>
      <c r="X995" s="73"/>
      <c r="Y995" s="73"/>
      <c r="Z995" s="73"/>
    </row>
    <row r="996" spans="1:26" ht="15.75" customHeight="1">
      <c r="A996" s="73"/>
      <c r="B996" s="73"/>
      <c r="C996" s="73"/>
      <c r="D996" s="73"/>
      <c r="E996" s="73"/>
      <c r="F996" s="73"/>
      <c r="G996" s="591"/>
      <c r="H996" s="1412"/>
      <c r="I996" s="73"/>
      <c r="J996" s="73"/>
      <c r="K996" s="74"/>
      <c r="L996" s="74"/>
      <c r="M996" s="989"/>
      <c r="N996" s="74"/>
      <c r="O996" s="74"/>
      <c r="P996" s="74"/>
      <c r="Q996" s="74"/>
      <c r="R996" s="74"/>
      <c r="S996" s="1264"/>
      <c r="T996" s="1264"/>
      <c r="U996" s="1264"/>
      <c r="V996" s="1264"/>
      <c r="W996" s="1264"/>
      <c r="X996" s="73"/>
      <c r="Y996" s="73"/>
      <c r="Z996" s="73"/>
    </row>
    <row r="997" spans="1:26" ht="15.75" customHeight="1">
      <c r="A997" s="73"/>
      <c r="B997" s="73"/>
      <c r="C997" s="73"/>
      <c r="D997" s="73"/>
      <c r="E997" s="73"/>
      <c r="F997" s="73"/>
      <c r="G997" s="591"/>
      <c r="H997" s="1412"/>
      <c r="I997" s="73"/>
      <c r="J997" s="73"/>
      <c r="K997" s="74"/>
      <c r="L997" s="74"/>
      <c r="M997" s="989"/>
      <c r="N997" s="74"/>
      <c r="O997" s="74"/>
      <c r="P997" s="74"/>
      <c r="Q997" s="74"/>
      <c r="R997" s="74"/>
      <c r="S997" s="1264"/>
      <c r="T997" s="1264"/>
      <c r="U997" s="1264"/>
      <c r="V997" s="1264"/>
      <c r="W997" s="1264"/>
      <c r="X997" s="73"/>
      <c r="Y997" s="73"/>
      <c r="Z997" s="73"/>
    </row>
    <row r="998" spans="1:26" ht="15.75" customHeight="1">
      <c r="A998" s="73"/>
      <c r="B998" s="73"/>
      <c r="C998" s="73"/>
      <c r="D998" s="73"/>
      <c r="E998" s="73"/>
      <c r="F998" s="73"/>
      <c r="G998" s="591"/>
      <c r="H998" s="1412"/>
      <c r="I998" s="73"/>
      <c r="J998" s="73"/>
      <c r="K998" s="74"/>
      <c r="L998" s="74"/>
      <c r="M998" s="989"/>
      <c r="N998" s="74"/>
      <c r="O998" s="74"/>
      <c r="P998" s="74"/>
      <c r="Q998" s="74"/>
      <c r="R998" s="74"/>
      <c r="S998" s="1264"/>
      <c r="T998" s="1264"/>
      <c r="U998" s="1264"/>
      <c r="V998" s="1264"/>
      <c r="W998" s="1264"/>
      <c r="X998" s="73"/>
      <c r="Y998" s="73"/>
      <c r="Z998" s="73"/>
    </row>
    <row r="999" spans="1:26" ht="15.75" customHeight="1">
      <c r="A999" s="73"/>
      <c r="B999" s="73"/>
      <c r="C999" s="73"/>
      <c r="D999" s="73"/>
      <c r="E999" s="73"/>
      <c r="F999" s="73"/>
      <c r="G999" s="591"/>
      <c r="H999" s="1412"/>
      <c r="I999" s="73"/>
      <c r="J999" s="73"/>
      <c r="K999" s="74"/>
      <c r="L999" s="74"/>
      <c r="M999" s="989"/>
      <c r="N999" s="74"/>
      <c r="O999" s="74"/>
      <c r="P999" s="74"/>
      <c r="Q999" s="74"/>
      <c r="R999" s="74"/>
      <c r="S999" s="1264"/>
      <c r="T999" s="1264"/>
      <c r="U999" s="1264"/>
      <c r="V999" s="1264"/>
      <c r="W999" s="1264"/>
      <c r="X999" s="73"/>
      <c r="Y999" s="73"/>
      <c r="Z999" s="73"/>
    </row>
    <row r="1000" spans="1:26" ht="15.75" customHeight="1">
      <c r="A1000" s="73"/>
      <c r="B1000" s="73"/>
      <c r="C1000" s="73"/>
      <c r="D1000" s="73"/>
      <c r="E1000" s="73"/>
      <c r="F1000" s="73"/>
      <c r="G1000" s="591"/>
      <c r="H1000" s="1412"/>
      <c r="I1000" s="73"/>
      <c r="J1000" s="73"/>
      <c r="K1000" s="74"/>
      <c r="L1000" s="74"/>
      <c r="M1000" s="989"/>
      <c r="N1000" s="74"/>
      <c r="O1000" s="74"/>
      <c r="P1000" s="74"/>
      <c r="Q1000" s="74"/>
      <c r="R1000" s="74"/>
      <c r="S1000" s="1264"/>
      <c r="T1000" s="1264"/>
      <c r="U1000" s="1264"/>
      <c r="V1000" s="1264"/>
      <c r="W1000" s="1264"/>
      <c r="X1000" s="73"/>
      <c r="Y1000" s="73"/>
      <c r="Z1000" s="73"/>
    </row>
  </sheetData>
  <mergeCells count="9">
    <mergeCell ref="S3:Y3"/>
    <mergeCell ref="F4:N4"/>
    <mergeCell ref="G5:K5"/>
    <mergeCell ref="P5:P7"/>
    <mergeCell ref="Q5:Q7"/>
    <mergeCell ref="B1:M1"/>
    <mergeCell ref="B2:C2"/>
    <mergeCell ref="F2:M2"/>
    <mergeCell ref="F3:N3"/>
  </mergeCells>
  <conditionalFormatting sqref="H11:H13 H15:H18 H20:H23 H26:H27 H29:H31 H33:H36 H38:H41 H43:H46 H48:H51 H53:H56 H58 H60:H61 H63:H66 H68:H69 H71 H73 H76 H78:H79 H81 H83 H90 H92:H95 H97 H99 H101 H103 H105 H107 H109 H111 H113 H115 H117 H119 H121 H123 H125:H128 H130:H133 H135:H138 H140:H143 H150:H153 H155:H158 H160:H162 H164:H165 H169:H170 T13:W13 T14:V14 T15:W27 T29:W31">
    <cfRule type="cellIs" dxfId="303" priority="1" stopIfTrue="1" operator="equal">
      <formula>0</formula>
    </cfRule>
  </conditionalFormatting>
  <conditionalFormatting sqref="H11:H13 H15:H18 H20:H23 H26:H27 H29:H31 H33:H36 H38:H41 H43:H46 H48:H51 H53:H56 H58 H60:H61 H63:H66 H68:H69 H71 H73 H76 H78:H79 H81 H83 H90 H92:H95 H97 H99 H101 H103 H105 H107 H109 H111 H113 H115 H117 H119 H121 H123 H125:H128 H130:H133 H135:H138 H140:H143 H150:H153 H155:H158 H160:H162 H164:H165 H169:H170 T13:W13 T14:V14 T15:W27 T29:W31">
    <cfRule type="cellIs" dxfId="302" priority="2" stopIfTrue="1" operator="equal">
      <formula>0</formula>
    </cfRule>
  </conditionalFormatting>
  <conditionalFormatting sqref="H59">
    <cfRule type="cellIs" dxfId="301" priority="3" stopIfTrue="1" operator="equal">
      <formula>0</formula>
    </cfRule>
  </conditionalFormatting>
  <conditionalFormatting sqref="H59">
    <cfRule type="cellIs" dxfId="300" priority="4" stopIfTrue="1" operator="equal">
      <formula>0</formula>
    </cfRule>
  </conditionalFormatting>
  <conditionalFormatting sqref="H74">
    <cfRule type="cellIs" dxfId="299" priority="5" stopIfTrue="1" operator="equal">
      <formula>0</formula>
    </cfRule>
  </conditionalFormatting>
  <conditionalFormatting sqref="H74">
    <cfRule type="cellIs" dxfId="298" priority="6" stopIfTrue="1" operator="equal">
      <formula>0</formula>
    </cfRule>
  </conditionalFormatting>
  <conditionalFormatting sqref="H25">
    <cfRule type="cellIs" dxfId="297" priority="7" stopIfTrue="1" operator="equal">
      <formula>0</formula>
    </cfRule>
  </conditionalFormatting>
  <conditionalFormatting sqref="H25">
    <cfRule type="cellIs" dxfId="296" priority="8" stopIfTrue="1" operator="equal">
      <formula>0</formula>
    </cfRule>
  </conditionalFormatting>
  <conditionalFormatting sqref="T28:W28">
    <cfRule type="cellIs" dxfId="295" priority="9" stopIfTrue="1" operator="equal">
      <formula>0</formula>
    </cfRule>
  </conditionalFormatting>
  <conditionalFormatting sqref="T28:W28">
    <cfRule type="cellIs" dxfId="294" priority="10" stopIfTrue="1" operator="equal">
      <formula>0</formula>
    </cfRule>
  </conditionalFormatting>
  <conditionalFormatting sqref="H145:H148">
    <cfRule type="cellIs" dxfId="293" priority="11" stopIfTrue="1" operator="equal">
      <formula>0</formula>
    </cfRule>
  </conditionalFormatting>
  <conditionalFormatting sqref="H145:H148">
    <cfRule type="cellIs" dxfId="292" priority="12" stopIfTrue="1" operator="equal">
      <formula>0</formula>
    </cfRule>
  </conditionalFormatting>
  <hyperlinks>
    <hyperlink ref="C4" location="'Recap Sheet'!B1" display="Return to Recap Sheet" xr:uid="{00000000-0004-0000-0700-000000000000}"/>
  </hyperlinks>
  <pageMargins left="0.25" right="0.25" top="0.75" bottom="0.75" header="0" footer="0"/>
  <pageSetup paperSize="5" scale="64" orientation="landscape"/>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3">
    <tabColor rgb="FFFFD965"/>
  </sheetPr>
  <dimension ref="A1:Z1000"/>
  <sheetViews>
    <sheetView workbookViewId="0">
      <pane ySplit="9" topLeftCell="A112" activePane="bottomLeft" state="frozen"/>
      <selection activeCell="H10" sqref="H10"/>
      <selection pane="bottomLeft" activeCell="E125" sqref="E125"/>
    </sheetView>
  </sheetViews>
  <sheetFormatPr defaultColWidth="14.44140625" defaultRowHeight="15" customHeight="1"/>
  <cols>
    <col min="1" max="1" width="7.33203125" customWidth="1"/>
    <col min="2" max="2" width="64.44140625" customWidth="1"/>
    <col min="3" max="3" width="17.44140625" customWidth="1"/>
    <col min="4" max="4" width="11" customWidth="1"/>
    <col min="5" max="5" width="7.6640625" customWidth="1"/>
    <col min="6" max="6" width="8.33203125" customWidth="1"/>
    <col min="7" max="7" width="5.6640625" customWidth="1"/>
    <col min="8" max="9" width="6.44140625" customWidth="1"/>
    <col min="10" max="10" width="3.33203125" customWidth="1"/>
    <col min="11" max="11" width="6.88671875" customWidth="1"/>
    <col min="12" max="12" width="7.33203125" customWidth="1"/>
    <col min="13" max="13" width="9.6640625" customWidth="1"/>
    <col min="14" max="14" width="6.88671875" customWidth="1"/>
    <col min="15" max="15" width="11.33203125" customWidth="1"/>
    <col min="16" max="16" width="9.44140625" customWidth="1"/>
    <col min="17" max="17" width="7" customWidth="1"/>
    <col min="18" max="18" width="8.44140625" customWidth="1"/>
    <col min="19" max="19" width="9.5546875" customWidth="1"/>
    <col min="20" max="21" width="8.6640625" customWidth="1"/>
    <col min="22" max="22" width="4.6640625" customWidth="1"/>
    <col min="23" max="23" width="9" customWidth="1"/>
    <col min="24" max="24" width="8.44140625" customWidth="1"/>
    <col min="25" max="25" width="11.6640625" customWidth="1"/>
    <col min="26" max="26" width="7.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1264"/>
      <c r="T1" s="1264"/>
      <c r="U1" s="1264"/>
      <c r="V1" s="1264"/>
      <c r="W1" s="1264"/>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1264"/>
      <c r="T2" s="1264"/>
      <c r="U2" s="1264"/>
      <c r="V2" s="1264"/>
      <c r="W2" s="1264"/>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1149"/>
      <c r="S3" s="2913"/>
      <c r="T3" s="2903"/>
      <c r="U3" s="2903"/>
      <c r="V3" s="2903"/>
      <c r="W3" s="2903"/>
      <c r="X3" s="2903"/>
      <c r="Y3" s="2903"/>
      <c r="Z3" s="73"/>
    </row>
    <row r="4" spans="1:26" ht="18.75" customHeight="1">
      <c r="A4" s="79" t="s">
        <v>1243</v>
      </c>
      <c r="B4" s="1152" t="str">
        <f>'Recap Sheet'!B3</f>
        <v>Lexington Richland School District Five</v>
      </c>
      <c r="C4" s="1265" t="s">
        <v>119</v>
      </c>
      <c r="D4" s="82"/>
      <c r="E4" s="1154"/>
      <c r="F4" s="2911">
        <f>'Recap Sheet'!B4</f>
        <v>0</v>
      </c>
      <c r="G4" s="2891"/>
      <c r="H4" s="2891"/>
      <c r="I4" s="2891"/>
      <c r="J4" s="2891"/>
      <c r="K4" s="2891"/>
      <c r="L4" s="2891"/>
      <c r="M4" s="2891"/>
      <c r="N4" s="2897"/>
      <c r="O4" s="83"/>
      <c r="P4" s="83"/>
      <c r="Q4" s="83"/>
      <c r="R4" s="1155"/>
      <c r="S4" s="1156"/>
      <c r="T4" s="1156"/>
      <c r="U4" s="1156"/>
      <c r="V4" s="1156"/>
      <c r="W4" s="1156"/>
      <c r="X4" s="1156"/>
      <c r="Y4" s="1157"/>
      <c r="Z4" s="1150"/>
    </row>
    <row r="5" spans="1:26" ht="15" customHeight="1">
      <c r="A5" s="79">
        <v>14000</v>
      </c>
      <c r="B5" s="1158" t="s">
        <v>120</v>
      </c>
      <c r="C5" s="232" t="s">
        <v>354</v>
      </c>
      <c r="D5" s="90"/>
      <c r="E5" s="1159"/>
      <c r="F5" s="1160"/>
      <c r="G5" s="2912" t="s">
        <v>122</v>
      </c>
      <c r="H5" s="2899"/>
      <c r="I5" s="2899"/>
      <c r="J5" s="2899"/>
      <c r="K5" s="2899"/>
      <c r="L5" s="1161">
        <f>'Recap Sheet'!B5</f>
        <v>0</v>
      </c>
      <c r="M5" s="1162"/>
      <c r="N5" s="462"/>
      <c r="O5" s="96" t="s">
        <v>123</v>
      </c>
      <c r="P5" s="2884" t="s">
        <v>124</v>
      </c>
      <c r="Q5" s="2905" t="s">
        <v>125</v>
      </c>
      <c r="R5" s="897" t="s">
        <v>33</v>
      </c>
      <c r="S5" s="98" t="s">
        <v>355</v>
      </c>
      <c r="T5" s="99" t="s">
        <v>32</v>
      </c>
      <c r="U5" s="99" t="s">
        <v>128</v>
      </c>
      <c r="V5" s="100" t="s">
        <v>129</v>
      </c>
      <c r="W5" s="99" t="s">
        <v>34</v>
      </c>
      <c r="X5" s="98" t="s">
        <v>358</v>
      </c>
      <c r="Y5" s="99" t="s">
        <v>131</v>
      </c>
      <c r="Z5" s="1150"/>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7" t="s">
        <v>142</v>
      </c>
      <c r="O6" s="109" t="s">
        <v>143</v>
      </c>
      <c r="P6" s="2885"/>
      <c r="Q6" s="2906"/>
      <c r="R6" s="993" t="s">
        <v>979</v>
      </c>
      <c r="S6" s="98" t="s">
        <v>361</v>
      </c>
      <c r="T6" s="99" t="s">
        <v>750</v>
      </c>
      <c r="U6" s="99" t="s">
        <v>147</v>
      </c>
      <c r="V6" s="99" t="s">
        <v>148</v>
      </c>
      <c r="W6" s="99" t="s">
        <v>980</v>
      </c>
      <c r="X6" s="99" t="s">
        <v>150</v>
      </c>
      <c r="Y6" s="99" t="s">
        <v>151</v>
      </c>
      <c r="Z6" s="1150"/>
    </row>
    <row r="7" spans="1:26" ht="15" customHeight="1">
      <c r="A7" s="1080" t="s">
        <v>153</v>
      </c>
      <c r="B7" s="1165"/>
      <c r="C7" s="610" t="s">
        <v>751</v>
      </c>
      <c r="D7" s="113" t="s">
        <v>154</v>
      </c>
      <c r="E7" s="673" t="s">
        <v>154</v>
      </c>
      <c r="F7" s="118" t="s">
        <v>39</v>
      </c>
      <c r="G7" s="118" t="s">
        <v>155</v>
      </c>
      <c r="H7" s="110" t="s">
        <v>156</v>
      </c>
      <c r="I7" s="110" t="s">
        <v>40</v>
      </c>
      <c r="J7" s="110" t="s">
        <v>139</v>
      </c>
      <c r="K7" s="110" t="s">
        <v>47</v>
      </c>
      <c r="L7" s="110" t="s">
        <v>157</v>
      </c>
      <c r="M7" s="110" t="s">
        <v>47</v>
      </c>
      <c r="N7" s="1081" t="s">
        <v>139</v>
      </c>
      <c r="O7" s="117" t="s">
        <v>154</v>
      </c>
      <c r="P7" s="2886"/>
      <c r="Q7" s="2907"/>
      <c r="R7" s="119" t="s">
        <v>48</v>
      </c>
      <c r="S7" s="118" t="s">
        <v>146</v>
      </c>
      <c r="T7" s="110" t="s">
        <v>41</v>
      </c>
      <c r="U7" s="110" t="s">
        <v>159</v>
      </c>
      <c r="V7" s="110" t="s">
        <v>160</v>
      </c>
      <c r="W7" s="110" t="s">
        <v>47</v>
      </c>
      <c r="X7" s="119" t="s">
        <v>158</v>
      </c>
      <c r="Y7" s="427" t="s">
        <v>364</v>
      </c>
      <c r="Z7" s="1150"/>
    </row>
    <row r="8" spans="1:26" ht="15" customHeight="1">
      <c r="A8" s="1166"/>
      <c r="B8" s="716" t="s">
        <v>1244</v>
      </c>
      <c r="C8" s="1167"/>
      <c r="D8" s="123"/>
      <c r="E8" s="1167"/>
      <c r="F8" s="1167"/>
      <c r="G8" s="1168"/>
      <c r="H8" s="725"/>
      <c r="I8" s="725"/>
      <c r="J8" s="1167"/>
      <c r="K8" s="891"/>
      <c r="L8" s="725"/>
      <c r="M8" s="725"/>
      <c r="N8" s="1413"/>
      <c r="O8" s="1414" t="s">
        <v>983</v>
      </c>
      <c r="P8" s="1415"/>
      <c r="Q8" s="1416">
        <v>110244</v>
      </c>
      <c r="R8" s="1414" t="s">
        <v>368</v>
      </c>
      <c r="S8" s="1417">
        <f>'Pizza 10001-12000'!T8</f>
        <v>1.8444</v>
      </c>
      <c r="T8" s="1418"/>
      <c r="U8" s="1419" t="s">
        <v>1245</v>
      </c>
      <c r="V8" s="1420"/>
      <c r="W8" s="1420"/>
      <c r="X8" s="1421">
        <v>100036</v>
      </c>
      <c r="Y8" s="1422">
        <v>1.9915</v>
      </c>
      <c r="Z8" s="1283"/>
    </row>
    <row r="9" spans="1:26" ht="15" customHeight="1">
      <c r="A9" s="1175"/>
      <c r="B9" s="1175"/>
      <c r="C9" s="1176"/>
      <c r="D9" s="137"/>
      <c r="E9" s="1176"/>
      <c r="F9" s="1176"/>
      <c r="G9" s="1177"/>
      <c r="H9" s="862"/>
      <c r="I9" s="862"/>
      <c r="J9" s="1176"/>
      <c r="K9" s="1178"/>
      <c r="L9" s="862"/>
      <c r="M9" s="862"/>
      <c r="N9" s="1180"/>
      <c r="O9" s="1423" t="s">
        <v>985</v>
      </c>
      <c r="P9" s="1424"/>
      <c r="Q9" s="1424">
        <v>110242</v>
      </c>
      <c r="R9" s="1425" t="s">
        <v>368</v>
      </c>
      <c r="S9" s="1426">
        <f>'Pizza 10001-12000'!T9</f>
        <v>1.9915</v>
      </c>
      <c r="T9" s="1427"/>
      <c r="U9" s="1289" t="s">
        <v>1246</v>
      </c>
      <c r="V9" s="862"/>
      <c r="W9" s="862"/>
      <c r="X9" s="716">
        <v>110700</v>
      </c>
      <c r="Y9" s="1428">
        <v>0.64400000000000002</v>
      </c>
      <c r="Z9" s="1283"/>
    </row>
    <row r="10" spans="1:26" ht="15" customHeight="1">
      <c r="A10" s="146">
        <v>12001</v>
      </c>
      <c r="B10" s="1429" t="s">
        <v>1247</v>
      </c>
      <c r="C10" s="155" t="s">
        <v>1248</v>
      </c>
      <c r="D10" s="1430">
        <v>813</v>
      </c>
      <c r="E10" s="408"/>
      <c r="F10" s="155" t="s">
        <v>1249</v>
      </c>
      <c r="G10" s="152">
        <v>48</v>
      </c>
      <c r="H10" s="532"/>
      <c r="I10" s="154">
        <f>ROUND(H10*G10/G10,2)</f>
        <v>0</v>
      </c>
      <c r="J10" s="155" t="s">
        <v>170</v>
      </c>
      <c r="K10" s="156">
        <v>46.37</v>
      </c>
      <c r="L10" s="165">
        <f t="shared" ref="L10:L11" si="0">IF(OR(ISBLANK(K10),K10=0,H10=0,ISBLANK(H10)),,ROUND(K10+$L$5,2))</f>
        <v>0</v>
      </c>
      <c r="M10" s="698">
        <f>ROUND(I10*L10,2)</f>
        <v>0</v>
      </c>
      <c r="N10" s="1008">
        <f>ROUND(L10/G10,4)</f>
        <v>0</v>
      </c>
      <c r="O10" s="540">
        <v>813</v>
      </c>
      <c r="P10" s="239" t="s">
        <v>1250</v>
      </c>
      <c r="Q10" s="239">
        <v>48</v>
      </c>
      <c r="R10" s="177">
        <v>41.91</v>
      </c>
      <c r="S10" s="155">
        <v>2.42</v>
      </c>
      <c r="T10" s="1431">
        <f>ROUND($S$8*S10,2)</f>
        <v>4.46</v>
      </c>
      <c r="U10" s="219">
        <f>IF(ISBLANK(O10),,R10+T10)</f>
        <v>46.37</v>
      </c>
      <c r="V10" s="1290" t="s">
        <v>375</v>
      </c>
      <c r="W10" s="165">
        <f>IF(ISNUMBER(K10),IF(V10="Y",(K10-T10)))</f>
        <v>41.91</v>
      </c>
      <c r="X10" s="646">
        <f>W10/G10</f>
        <v>0.87312499999999993</v>
      </c>
      <c r="Y10" s="1008" t="b">
        <f>IF(V10="N",IF(ISNUMBER(R10),(R10+T10)/Q10))</f>
        <v>0</v>
      </c>
      <c r="Z10" s="73"/>
    </row>
    <row r="11" spans="1:26" ht="15" customHeight="1">
      <c r="A11" s="166"/>
      <c r="B11" s="166" t="s">
        <v>1251</v>
      </c>
      <c r="C11" s="769" t="s">
        <v>20</v>
      </c>
      <c r="D11" s="1430"/>
      <c r="E11" s="650"/>
      <c r="F11" s="769" t="s">
        <v>20</v>
      </c>
      <c r="G11" s="770"/>
      <c r="H11" s="1124"/>
      <c r="I11" s="846"/>
      <c r="J11" s="769"/>
      <c r="K11" s="298"/>
      <c r="L11" s="298">
        <f t="shared" si="0"/>
        <v>0</v>
      </c>
      <c r="M11" s="1300"/>
      <c r="N11" s="1432"/>
      <c r="O11" s="1294"/>
      <c r="P11" s="176"/>
      <c r="Q11" s="648"/>
      <c r="R11" s="287"/>
      <c r="S11" s="650"/>
      <c r="T11" s="237"/>
      <c r="U11" s="237"/>
      <c r="V11" s="237"/>
      <c r="W11" s="237"/>
      <c r="X11" s="1433"/>
      <c r="Y11" s="298"/>
      <c r="Z11" s="73"/>
    </row>
    <row r="12" spans="1:26" ht="15" customHeight="1">
      <c r="A12" s="166"/>
      <c r="B12" s="166" t="s">
        <v>1252</v>
      </c>
      <c r="C12" s="769" t="s">
        <v>20</v>
      </c>
      <c r="D12" s="1430"/>
      <c r="E12" s="650"/>
      <c r="F12" s="769" t="s">
        <v>20</v>
      </c>
      <c r="G12" s="770"/>
      <c r="H12" s="1124"/>
      <c r="I12" s="1299"/>
      <c r="J12" s="650"/>
      <c r="K12" s="298"/>
      <c r="L12" s="298"/>
      <c r="M12" s="1300"/>
      <c r="N12" s="1432"/>
      <c r="O12" s="1434"/>
      <c r="P12" s="651"/>
      <c r="Q12" s="651"/>
      <c r="R12" s="287"/>
      <c r="S12" s="650"/>
      <c r="T12" s="237"/>
      <c r="U12" s="237"/>
      <c r="V12" s="237"/>
      <c r="W12" s="237"/>
      <c r="X12" s="1433"/>
      <c r="Y12" s="298"/>
      <c r="Z12" s="73"/>
    </row>
    <row r="13" spans="1:26" ht="15" customHeight="1">
      <c r="A13" s="199"/>
      <c r="B13" s="1306" t="s">
        <v>1253</v>
      </c>
      <c r="C13" s="270"/>
      <c r="D13" s="1435"/>
      <c r="E13" s="198"/>
      <c r="F13" s="198"/>
      <c r="G13" s="243"/>
      <c r="H13" s="1231"/>
      <c r="I13" s="1029"/>
      <c r="J13" s="198"/>
      <c r="K13" s="271"/>
      <c r="L13" s="271"/>
      <c r="M13" s="1252"/>
      <c r="N13" s="1021"/>
      <c r="O13" s="1436"/>
      <c r="P13" s="207"/>
      <c r="Q13" s="207"/>
      <c r="R13" s="271"/>
      <c r="S13" s="198"/>
      <c r="T13" s="1304"/>
      <c r="U13" s="1304"/>
      <c r="V13" s="1304"/>
      <c r="W13" s="1304"/>
      <c r="X13" s="1437"/>
      <c r="Y13" s="270"/>
      <c r="Z13" s="73"/>
    </row>
    <row r="14" spans="1:26" ht="15" customHeight="1">
      <c r="A14" s="1306">
        <v>12002</v>
      </c>
      <c r="B14" s="1438" t="s">
        <v>1254</v>
      </c>
      <c r="C14" s="356" t="s">
        <v>1255</v>
      </c>
      <c r="D14" s="152" t="s">
        <v>1256</v>
      </c>
      <c r="E14" s="408"/>
      <c r="F14" s="356" t="s">
        <v>1257</v>
      </c>
      <c r="G14" s="895">
        <v>60</v>
      </c>
      <c r="H14" s="1307">
        <v>50</v>
      </c>
      <c r="I14" s="154">
        <f>ROUND($H$14*$G$14/G14,2)</f>
        <v>50</v>
      </c>
      <c r="J14" s="255" t="s">
        <v>170</v>
      </c>
      <c r="K14" s="156">
        <v>64.239999999999995</v>
      </c>
      <c r="L14" s="165">
        <f>IF(OR(ISBLANK(K14),K14=0,H14=0,ISBLANK(H14)),,ROUND(K14+$L$5,2))</f>
        <v>64.239999999999995</v>
      </c>
      <c r="M14" s="698">
        <f>ROUND(I14*L14,2)</f>
        <v>3212</v>
      </c>
      <c r="N14" s="1008">
        <f>ROUND(L14/G14,4)</f>
        <v>1.0707</v>
      </c>
      <c r="O14" s="554" t="s">
        <v>1256</v>
      </c>
      <c r="P14" s="655" t="s">
        <v>1258</v>
      </c>
      <c r="Q14" s="239">
        <v>60</v>
      </c>
      <c r="R14" s="177"/>
      <c r="S14" s="155">
        <v>6.07</v>
      </c>
      <c r="T14" s="1439">
        <f>ROUND($S$8*S14,2)</f>
        <v>11.2</v>
      </c>
      <c r="U14" s="179">
        <f>IF(ISBLANK(O14),,R14+T14)</f>
        <v>11.2</v>
      </c>
      <c r="V14" s="1296" t="s">
        <v>375</v>
      </c>
      <c r="W14" s="179">
        <f>IF(ISNUMBER(K14),IF(V14="Y",(K14-T14)))</f>
        <v>53.039999999999992</v>
      </c>
      <c r="X14" s="1063">
        <f>W14/G14</f>
        <v>0.8839999999999999</v>
      </c>
      <c r="Y14" s="230" t="b">
        <f>IF(V14="N",IF(ISNUMBER(R14),(R14+T14)/Q14))</f>
        <v>0</v>
      </c>
      <c r="Z14" s="73"/>
    </row>
    <row r="15" spans="1:26" ht="15" customHeight="1">
      <c r="A15" s="166"/>
      <c r="B15" s="166" t="s">
        <v>1259</v>
      </c>
      <c r="C15" s="166"/>
      <c r="D15" s="168"/>
      <c r="E15" s="650"/>
      <c r="F15" s="166"/>
      <c r="G15" s="168"/>
      <c r="H15" s="1308"/>
      <c r="I15" s="154"/>
      <c r="J15" s="356"/>
      <c r="K15" s="235"/>
      <c r="L15" s="165"/>
      <c r="M15" s="698"/>
      <c r="N15" s="1018"/>
      <c r="O15" s="1309"/>
      <c r="P15" s="656"/>
      <c r="Q15" s="656"/>
      <c r="R15" s="157"/>
      <c r="S15" s="650"/>
      <c r="T15" s="237"/>
      <c r="U15" s="237"/>
      <c r="V15" s="237"/>
      <c r="W15" s="237"/>
      <c r="X15" s="1063"/>
      <c r="Y15" s="165"/>
      <c r="Z15" s="73"/>
    </row>
    <row r="16" spans="1:26" ht="15" customHeight="1">
      <c r="A16" s="228"/>
      <c r="B16" s="166" t="s">
        <v>1260</v>
      </c>
      <c r="C16" s="228"/>
      <c r="D16" s="297"/>
      <c r="E16" s="773"/>
      <c r="F16" s="228"/>
      <c r="G16" s="297"/>
      <c r="H16" s="1308"/>
      <c r="I16" s="701"/>
      <c r="J16" s="356"/>
      <c r="K16" s="868"/>
      <c r="L16" s="304"/>
      <c r="M16" s="711"/>
      <c r="N16" s="1440"/>
      <c r="O16" s="542"/>
      <c r="P16" s="229"/>
      <c r="Q16" s="1011"/>
      <c r="R16" s="230"/>
      <c r="S16" s="867"/>
      <c r="T16" s="179"/>
      <c r="U16" s="179"/>
      <c r="V16" s="237"/>
      <c r="W16" s="179"/>
      <c r="X16" s="1441"/>
      <c r="Y16" s="304"/>
      <c r="Z16" s="73"/>
    </row>
    <row r="17" spans="1:26" ht="15" customHeight="1">
      <c r="A17" s="268"/>
      <c r="B17" s="1306" t="s">
        <v>1253</v>
      </c>
      <c r="C17" s="270"/>
      <c r="D17" s="305"/>
      <c r="E17" s="270"/>
      <c r="F17" s="270"/>
      <c r="G17" s="305"/>
      <c r="H17" s="1059"/>
      <c r="I17" s="575"/>
      <c r="J17" s="270"/>
      <c r="K17" s="270"/>
      <c r="L17" s="270"/>
      <c r="M17" s="1315"/>
      <c r="N17" s="1045"/>
      <c r="O17" s="1253"/>
      <c r="P17" s="241"/>
      <c r="Q17" s="1442"/>
      <c r="R17" s="270"/>
      <c r="S17" s="270"/>
      <c r="T17" s="1053"/>
      <c r="U17" s="1443"/>
      <c r="V17" s="832"/>
      <c r="W17" s="1444"/>
      <c r="X17" s="1437"/>
      <c r="Y17" s="270"/>
      <c r="Z17" s="73"/>
    </row>
    <row r="18" spans="1:26" ht="15" customHeight="1">
      <c r="A18" s="240">
        <v>12003</v>
      </c>
      <c r="B18" s="679" t="s">
        <v>1261</v>
      </c>
      <c r="C18" s="155" t="s">
        <v>1262</v>
      </c>
      <c r="D18" s="152">
        <v>62002</v>
      </c>
      <c r="E18" s="408"/>
      <c r="F18" s="155" t="s">
        <v>1263</v>
      </c>
      <c r="G18" s="152">
        <v>90</v>
      </c>
      <c r="H18" s="1307">
        <v>50</v>
      </c>
      <c r="I18" s="154">
        <f>ROUND(H18*G18/G18,2)</f>
        <v>50</v>
      </c>
      <c r="J18" s="155" t="s">
        <v>170</v>
      </c>
      <c r="K18" s="156">
        <v>52.83</v>
      </c>
      <c r="L18" s="165">
        <f>IF(OR(ISBLANK(K18),K18=0,H18=0,ISBLANK(H18)),,ROUND(K18+$L$5,2))</f>
        <v>52.83</v>
      </c>
      <c r="M18" s="1329">
        <f>ROUND(I18*L18,2)</f>
        <v>2641.5</v>
      </c>
      <c r="N18" s="1008">
        <f>ROUND(L18/G18,4)</f>
        <v>0.58699999999999997</v>
      </c>
      <c r="O18" s="257">
        <v>62002</v>
      </c>
      <c r="P18" s="1445" t="s">
        <v>1264</v>
      </c>
      <c r="Q18" s="255">
        <v>90</v>
      </c>
      <c r="R18" s="313"/>
      <c r="S18" s="155">
        <v>5.63</v>
      </c>
      <c r="T18" s="1446">
        <f>ROUND($S$9*S18,2)</f>
        <v>11.21</v>
      </c>
      <c r="U18" s="219">
        <f>IF(ISBLANK(O18),,R18+T18)</f>
        <v>11.21</v>
      </c>
      <c r="V18" s="1447" t="s">
        <v>375</v>
      </c>
      <c r="W18" s="179">
        <f>IF(ISNUMBER(K18),IF(V18="Y",(K18-T18)))</f>
        <v>41.62</v>
      </c>
      <c r="X18" s="1063">
        <f>W18/G18</f>
        <v>0.46244444444444444</v>
      </c>
      <c r="Y18" s="230" t="b">
        <f>IF(V18="N",IF(ISNUMBER(R18),(R18+T18)/Q18))</f>
        <v>0</v>
      </c>
      <c r="Z18" s="73"/>
    </row>
    <row r="19" spans="1:26" ht="15" customHeight="1">
      <c r="A19" s="239"/>
      <c r="B19" s="661" t="s">
        <v>1265</v>
      </c>
      <c r="C19" s="155" t="s">
        <v>20</v>
      </c>
      <c r="D19" s="152"/>
      <c r="E19" s="650"/>
      <c r="F19" s="650"/>
      <c r="G19" s="784"/>
      <c r="H19" s="1124"/>
      <c r="I19" s="839"/>
      <c r="J19" s="650"/>
      <c r="K19" s="235"/>
      <c r="L19" s="235"/>
      <c r="M19" s="1292"/>
      <c r="N19" s="1017"/>
      <c r="O19" s="701"/>
      <c r="P19" s="503"/>
      <c r="Q19" s="228"/>
      <c r="R19" s="422"/>
      <c r="S19" s="650"/>
      <c r="T19" s="237"/>
      <c r="U19" s="237"/>
      <c r="V19" s="219"/>
      <c r="W19" s="237"/>
      <c r="X19" s="1433"/>
      <c r="Y19" s="298"/>
      <c r="Z19" s="73"/>
    </row>
    <row r="20" spans="1:26" ht="15" customHeight="1">
      <c r="A20" s="503"/>
      <c r="B20" s="735" t="s">
        <v>1266</v>
      </c>
      <c r="C20" s="356"/>
      <c r="D20" s="168"/>
      <c r="E20" s="769"/>
      <c r="F20" s="769"/>
      <c r="G20" s="770"/>
      <c r="H20" s="1124"/>
      <c r="I20" s="650"/>
      <c r="J20" s="650"/>
      <c r="K20" s="235"/>
      <c r="L20" s="235"/>
      <c r="M20" s="1300"/>
      <c r="N20" s="1017"/>
      <c r="O20" s="542"/>
      <c r="P20" s="229"/>
      <c r="Q20" s="229"/>
      <c r="R20" s="422"/>
      <c r="S20" s="650"/>
      <c r="T20" s="463"/>
      <c r="U20" s="463"/>
      <c r="V20" s="237"/>
      <c r="W20" s="463"/>
      <c r="X20" s="1433"/>
      <c r="Y20" s="235"/>
      <c r="Z20" s="73"/>
    </row>
    <row r="21" spans="1:26" ht="15" customHeight="1">
      <c r="A21" s="735"/>
      <c r="B21" s="735" t="s">
        <v>20</v>
      </c>
      <c r="C21" s="228"/>
      <c r="D21" s="168"/>
      <c r="E21" s="867"/>
      <c r="F21" s="867"/>
      <c r="G21" s="927"/>
      <c r="H21" s="1124"/>
      <c r="I21" s="941"/>
      <c r="J21" s="867"/>
      <c r="K21" s="868"/>
      <c r="L21" s="868"/>
      <c r="M21" s="1318"/>
      <c r="N21" s="1448"/>
      <c r="O21" s="554"/>
      <c r="P21" s="655"/>
      <c r="Q21" s="655"/>
      <c r="R21" s="944"/>
      <c r="S21" s="867"/>
      <c r="T21" s="298"/>
      <c r="U21" s="1449"/>
      <c r="V21" s="463"/>
      <c r="W21" s="944"/>
      <c r="X21" s="1450"/>
      <c r="Y21" s="769"/>
      <c r="Z21" s="73"/>
    </row>
    <row r="22" spans="1:26" ht="15" customHeight="1" thickBot="1">
      <c r="A22" s="1165"/>
      <c r="B22" s="1165" t="s">
        <v>1267</v>
      </c>
      <c r="C22" s="270"/>
      <c r="D22" s="305"/>
      <c r="E22" s="270"/>
      <c r="F22" s="270"/>
      <c r="G22" s="305"/>
      <c r="H22" s="1231"/>
      <c r="I22" s="575"/>
      <c r="J22" s="270"/>
      <c r="K22" s="271"/>
      <c r="L22" s="271"/>
      <c r="M22" s="1252"/>
      <c r="N22" s="1021"/>
      <c r="O22" s="272"/>
      <c r="P22" s="271"/>
      <c r="Q22" s="271"/>
      <c r="R22" s="271"/>
      <c r="S22" s="270"/>
      <c r="T22" s="246"/>
      <c r="U22" s="1451"/>
      <c r="V22" s="1452"/>
      <c r="W22" s="246"/>
      <c r="X22" s="1437"/>
      <c r="Y22" s="198"/>
      <c r="Z22" s="73"/>
    </row>
    <row r="23" spans="1:26" ht="15" customHeight="1" thickBot="1">
      <c r="A23" s="240">
        <v>12004</v>
      </c>
      <c r="B23" s="679" t="s">
        <v>1268</v>
      </c>
      <c r="C23" s="155" t="s">
        <v>866</v>
      </c>
      <c r="D23" s="152" t="s">
        <v>1269</v>
      </c>
      <c r="E23" s="408"/>
      <c r="F23" s="155" t="s">
        <v>1270</v>
      </c>
      <c r="G23" s="152">
        <v>83</v>
      </c>
      <c r="H23" s="1307"/>
      <c r="I23" s="154">
        <f>ROUND(H23*G23/G23,2)</f>
        <v>0</v>
      </c>
      <c r="J23" s="155" t="s">
        <v>170</v>
      </c>
      <c r="K23" s="2731" t="s">
        <v>4636</v>
      </c>
      <c r="L23" s="165">
        <f>IF(OR(ISBLANK(K23),K23=0,H23=0,ISBLANK(H23)),,ROUND(K23+$L$5,2))</f>
        <v>0</v>
      </c>
      <c r="M23" s="698">
        <f>ROUND(I23*L23,2)</f>
        <v>0</v>
      </c>
      <c r="N23" s="533">
        <f>ROUND(L23/G23,4)</f>
        <v>0</v>
      </c>
      <c r="O23" s="498" t="s">
        <v>1269</v>
      </c>
      <c r="P23" s="239" t="s">
        <v>1271</v>
      </c>
      <c r="Q23" s="239">
        <v>83</v>
      </c>
      <c r="R23" s="177"/>
      <c r="S23" s="155">
        <v>10.45</v>
      </c>
      <c r="T23" s="1439">
        <f>ROUND($S$8*S23,2)</f>
        <v>19.27</v>
      </c>
      <c r="U23" s="219">
        <f>IF(ISBLANK(O23),,R23+T23)</f>
        <v>19.27</v>
      </c>
      <c r="V23" s="1453" t="s">
        <v>375</v>
      </c>
      <c r="W23" s="179" t="b">
        <f>IF(ISNUMBER(K23),IF(V23="Y",(K23-T23)))</f>
        <v>0</v>
      </c>
      <c r="X23" s="1063">
        <f>W23/G23</f>
        <v>0</v>
      </c>
      <c r="Y23" s="230" t="b">
        <f>IF(V23="N",IF(ISNUMBER(R23),(R23+T23)/Q23))</f>
        <v>0</v>
      </c>
      <c r="Z23" s="73"/>
    </row>
    <row r="24" spans="1:26" ht="15" customHeight="1">
      <c r="A24" s="661"/>
      <c r="B24" s="661" t="s">
        <v>1272</v>
      </c>
      <c r="C24" s="166"/>
      <c r="D24" s="152"/>
      <c r="E24" s="155"/>
      <c r="F24" s="155"/>
      <c r="G24" s="152"/>
      <c r="H24" s="1231"/>
      <c r="I24" s="154"/>
      <c r="J24" s="155"/>
      <c r="K24" s="165"/>
      <c r="L24" s="165"/>
      <c r="M24" s="698"/>
      <c r="N24" s="1018"/>
      <c r="O24" s="554"/>
      <c r="P24" s="655"/>
      <c r="Q24" s="655"/>
      <c r="R24" s="157"/>
      <c r="S24" s="155"/>
      <c r="T24" s="230"/>
      <c r="U24" s="471"/>
      <c r="V24" s="219"/>
      <c r="W24" s="171"/>
      <c r="X24" s="1063"/>
      <c r="Y24" s="166"/>
      <c r="Z24" s="73"/>
    </row>
    <row r="25" spans="1:26" ht="15" customHeight="1">
      <c r="A25" s="735"/>
      <c r="B25" s="735" t="s">
        <v>1273</v>
      </c>
      <c r="C25" s="228"/>
      <c r="D25" s="152"/>
      <c r="E25" s="155"/>
      <c r="F25" s="155"/>
      <c r="G25" s="152"/>
      <c r="H25" s="1454"/>
      <c r="I25" s="154"/>
      <c r="J25" s="155"/>
      <c r="K25" s="165"/>
      <c r="L25" s="165"/>
      <c r="M25" s="698"/>
      <c r="N25" s="1018"/>
      <c r="O25" s="932"/>
      <c r="P25" s="166"/>
      <c r="Q25" s="498"/>
      <c r="R25" s="157"/>
      <c r="S25" s="155"/>
      <c r="T25" s="230"/>
      <c r="U25" s="1455"/>
      <c r="V25" s="237"/>
      <c r="W25" s="171"/>
      <c r="X25" s="1063"/>
      <c r="Y25" s="155"/>
      <c r="Z25" s="73"/>
    </row>
    <row r="26" spans="1:26" ht="15" customHeight="1">
      <c r="A26" s="228"/>
      <c r="B26" s="166" t="s">
        <v>1274</v>
      </c>
      <c r="C26" s="228"/>
      <c r="D26" s="168"/>
      <c r="E26" s="356"/>
      <c r="F26" s="356"/>
      <c r="G26" s="895"/>
      <c r="H26" s="1231"/>
      <c r="I26" s="701"/>
      <c r="J26" s="356"/>
      <c r="K26" s="304"/>
      <c r="L26" s="304"/>
      <c r="M26" s="711"/>
      <c r="N26" s="1440"/>
      <c r="O26" s="540"/>
      <c r="P26" s="166"/>
      <c r="Q26" s="166"/>
      <c r="R26" s="266"/>
      <c r="S26" s="356"/>
      <c r="T26" s="304"/>
      <c r="U26" s="1455"/>
      <c r="V26" s="463"/>
      <c r="W26" s="266"/>
      <c r="X26" s="1136"/>
      <c r="Y26" s="166"/>
      <c r="Z26" s="73"/>
    </row>
    <row r="27" spans="1:26" ht="15" customHeight="1" thickBot="1">
      <c r="A27" s="1165"/>
      <c r="B27" s="1165" t="s">
        <v>410</v>
      </c>
      <c r="C27" s="270"/>
      <c r="D27" s="305"/>
      <c r="E27" s="270"/>
      <c r="F27" s="270"/>
      <c r="G27" s="305"/>
      <c r="H27" s="1059"/>
      <c r="I27" s="575"/>
      <c r="J27" s="270"/>
      <c r="K27" s="271"/>
      <c r="L27" s="271"/>
      <c r="M27" s="1252"/>
      <c r="N27" s="1021"/>
      <c r="O27" s="272"/>
      <c r="P27" s="271"/>
      <c r="Q27" s="271"/>
      <c r="R27" s="2726"/>
      <c r="S27" s="270"/>
      <c r="T27" s="271"/>
      <c r="U27" s="1451"/>
      <c r="V27" s="1452"/>
      <c r="W27" s="246"/>
      <c r="X27" s="1437"/>
      <c r="Y27" s="198"/>
      <c r="Z27" s="73"/>
    </row>
    <row r="28" spans="1:26" ht="15" customHeight="1" thickBot="1">
      <c r="A28" s="253">
        <v>12005</v>
      </c>
      <c r="B28" s="679" t="s">
        <v>1275</v>
      </c>
      <c r="C28" s="310" t="s">
        <v>1276</v>
      </c>
      <c r="D28" s="1456" t="s">
        <v>1277</v>
      </c>
      <c r="E28" s="408"/>
      <c r="F28" s="310" t="s">
        <v>1278</v>
      </c>
      <c r="G28" s="887">
        <v>96</v>
      </c>
      <c r="H28" s="1307">
        <v>100</v>
      </c>
      <c r="I28" s="257">
        <f>ROUND(H28*G28/G28,2)</f>
        <v>100</v>
      </c>
      <c r="J28" s="310" t="s">
        <v>170</v>
      </c>
      <c r="K28" s="313">
        <v>72.540000000000006</v>
      </c>
      <c r="L28" s="897">
        <f>IF(OR(ISBLANK(K28),K28=0,H28=0,ISBLANK(H28)),,ROUND(K28+$L$5,2))</f>
        <v>72.540000000000006</v>
      </c>
      <c r="M28" s="513">
        <f>ROUND(I28*L28,2)</f>
        <v>7254</v>
      </c>
      <c r="N28" s="533">
        <f>ROUND(L28/G28,4)</f>
        <v>0.75560000000000005</v>
      </c>
      <c r="O28" s="540">
        <v>500</v>
      </c>
      <c r="P28" s="310" t="s">
        <v>1278</v>
      </c>
      <c r="Q28" s="887">
        <v>96</v>
      </c>
      <c r="R28" s="177"/>
      <c r="S28" s="155">
        <v>14.32</v>
      </c>
      <c r="T28" s="2744">
        <f>ROUND('Chicken 2001-4000'!$Y$8*S28,2)</f>
        <v>9.5399999999999991</v>
      </c>
      <c r="U28" s="219">
        <f>IF(ISBLANK(O28),,R28+T28)</f>
        <v>9.5399999999999991</v>
      </c>
      <c r="V28" s="1453" t="s">
        <v>375</v>
      </c>
      <c r="W28" s="179">
        <f>IF(ISNUMBER(K28),IF(V28="Y",(K28-T28)))</f>
        <v>63.000000000000007</v>
      </c>
      <c r="X28" s="1063">
        <f>W28/G28</f>
        <v>0.65625000000000011</v>
      </c>
      <c r="Y28" s="230" t="b">
        <f>IF(V28="N",IF(ISNUMBER(R28),(R28+T28)/Q28))</f>
        <v>0</v>
      </c>
      <c r="Z28" s="73"/>
    </row>
    <row r="29" spans="1:26" ht="15" customHeight="1">
      <c r="A29" s="239"/>
      <c r="B29" s="239" t="s">
        <v>1279</v>
      </c>
      <c r="C29" s="166"/>
      <c r="D29" s="168"/>
      <c r="E29" s="166"/>
      <c r="F29" s="166"/>
      <c r="G29" s="168"/>
      <c r="H29" s="1458"/>
      <c r="I29" s="166"/>
      <c r="J29" s="166"/>
      <c r="K29" s="230"/>
      <c r="L29" s="230"/>
      <c r="M29" s="326"/>
      <c r="N29" s="1018"/>
      <c r="O29" s="498"/>
      <c r="P29" s="932"/>
      <c r="Q29" s="166"/>
      <c r="R29" s="157"/>
      <c r="S29" s="166"/>
      <c r="T29" s="230"/>
      <c r="U29" s="1459"/>
      <c r="V29" s="1460"/>
      <c r="W29" s="171"/>
      <c r="X29" s="1063"/>
      <c r="Y29" s="166"/>
      <c r="Z29" s="73"/>
    </row>
    <row r="30" spans="1:26" ht="15" customHeight="1">
      <c r="A30" s="503"/>
      <c r="B30" s="503" t="s">
        <v>1280</v>
      </c>
      <c r="C30" s="166"/>
      <c r="D30" s="895"/>
      <c r="E30" s="166"/>
      <c r="F30" s="166"/>
      <c r="G30" s="168"/>
      <c r="H30" s="1458"/>
      <c r="I30" s="166"/>
      <c r="J30" s="166"/>
      <c r="K30" s="230"/>
      <c r="L30" s="230"/>
      <c r="M30" s="544"/>
      <c r="N30" s="1018"/>
      <c r="O30" s="932"/>
      <c r="P30" s="166"/>
      <c r="Q30" s="166"/>
      <c r="R30" s="157"/>
      <c r="S30" s="166"/>
      <c r="T30" s="230"/>
      <c r="U30" s="471"/>
      <c r="V30" s="264"/>
      <c r="W30" s="171"/>
      <c r="X30" s="1063"/>
      <c r="Y30" s="166"/>
      <c r="Z30" s="73"/>
    </row>
    <row r="31" spans="1:26" ht="15" customHeight="1">
      <c r="A31" s="503"/>
      <c r="B31" s="503" t="s">
        <v>1281</v>
      </c>
      <c r="C31" s="166"/>
      <c r="D31" s="168"/>
      <c r="E31" s="166"/>
      <c r="F31" s="166"/>
      <c r="G31" s="168"/>
      <c r="H31" s="1461"/>
      <c r="I31" s="498"/>
      <c r="J31" s="166"/>
      <c r="K31" s="230"/>
      <c r="L31" s="230"/>
      <c r="M31" s="544"/>
      <c r="N31" s="1012"/>
      <c r="O31" s="554"/>
      <c r="P31" s="655"/>
      <c r="Q31" s="655"/>
      <c r="R31" s="171"/>
      <c r="S31" s="166"/>
      <c r="T31" s="230"/>
      <c r="U31" s="1462"/>
      <c r="V31" s="1122"/>
      <c r="W31" s="171"/>
      <c r="X31" s="1063"/>
      <c r="Y31" s="166"/>
      <c r="Z31" s="73"/>
    </row>
    <row r="32" spans="1:26" ht="15" customHeight="1">
      <c r="A32" s="1165"/>
      <c r="B32" s="1165" t="s">
        <v>1282</v>
      </c>
      <c r="C32" s="270"/>
      <c r="D32" s="305"/>
      <c r="E32" s="270"/>
      <c r="F32" s="270"/>
      <c r="G32" s="305"/>
      <c r="H32" s="1463"/>
      <c r="I32" s="575"/>
      <c r="J32" s="198"/>
      <c r="K32" s="566"/>
      <c r="L32" s="271"/>
      <c r="M32" s="1252"/>
      <c r="N32" s="1021"/>
      <c r="O32" s="272"/>
      <c r="P32" s="271"/>
      <c r="Q32" s="271"/>
      <c r="R32" s="246"/>
      <c r="S32" s="270"/>
      <c r="T32" s="271"/>
      <c r="U32" s="246"/>
      <c r="V32" s="1464"/>
      <c r="W32" s="271"/>
      <c r="X32" s="1437"/>
      <c r="Y32" s="198"/>
      <c r="Z32" s="73"/>
    </row>
    <row r="33" spans="1:26" ht="15" customHeight="1">
      <c r="A33" s="253">
        <v>12006</v>
      </c>
      <c r="B33" s="679" t="s">
        <v>1283</v>
      </c>
      <c r="C33" s="310" t="s">
        <v>1262</v>
      </c>
      <c r="D33" s="895" t="s">
        <v>1284</v>
      </c>
      <c r="E33" s="1465"/>
      <c r="F33" s="310" t="s">
        <v>1285</v>
      </c>
      <c r="G33" s="887">
        <v>211</v>
      </c>
      <c r="H33" s="1307">
        <v>100</v>
      </c>
      <c r="I33" s="257">
        <f>ROUND(H33*G33/G33,2)</f>
        <v>100</v>
      </c>
      <c r="J33" s="310" t="s">
        <v>170</v>
      </c>
      <c r="K33" s="1466">
        <v>86.81</v>
      </c>
      <c r="L33" s="897">
        <f>IF(OR(ISBLANK(K33),K33=0,H33=0,ISBLANK(H33)),,ROUND(K33+$L$5,2))</f>
        <v>86.81</v>
      </c>
      <c r="M33" s="513">
        <f>ROUND(I33*L33,2)</f>
        <v>8681</v>
      </c>
      <c r="N33" s="533">
        <f>ROUND(L33/G33,4)</f>
        <v>0.41139999999999999</v>
      </c>
      <c r="O33" s="933" t="s">
        <v>1284</v>
      </c>
      <c r="P33" s="735" t="s">
        <v>1285</v>
      </c>
      <c r="Q33" s="735">
        <v>211</v>
      </c>
      <c r="R33" s="534"/>
      <c r="S33" s="155">
        <v>3.17</v>
      </c>
      <c r="T33" s="1467">
        <f>ROUND($S$9*S33,2)</f>
        <v>6.31</v>
      </c>
      <c r="U33" s="1457">
        <f>IF(ISBLANK(O33),,R33+T33)</f>
        <v>6.31</v>
      </c>
      <c r="V33" s="266" t="s">
        <v>375</v>
      </c>
      <c r="W33" s="163">
        <f>IF(ISNUMBER(K33),IF(V33="Y",(K33-T33)))</f>
        <v>80.5</v>
      </c>
      <c r="X33" s="1063">
        <f>W33/G33</f>
        <v>0.38151658767772512</v>
      </c>
      <c r="Y33" s="230" t="b">
        <f>IF(V33="N",IF(ISNUMBER(R33),(R33+T33)/Q33))</f>
        <v>0</v>
      </c>
      <c r="Z33" s="73"/>
    </row>
    <row r="34" spans="1:26" ht="15" customHeight="1">
      <c r="A34" s="239"/>
      <c r="B34" s="239" t="s">
        <v>1286</v>
      </c>
      <c r="C34" s="166"/>
      <c r="D34" s="168"/>
      <c r="E34" s="166"/>
      <c r="F34" s="166"/>
      <c r="G34" s="168"/>
      <c r="H34" s="1458"/>
      <c r="I34" s="166"/>
      <c r="J34" s="166"/>
      <c r="K34" s="230"/>
      <c r="L34" s="230"/>
      <c r="M34" s="326"/>
      <c r="N34" s="1018"/>
      <c r="O34" s="1129"/>
      <c r="P34" s="332"/>
      <c r="Q34" s="332"/>
      <c r="R34" s="157"/>
      <c r="S34" s="166"/>
      <c r="T34" s="230"/>
      <c r="U34" s="1459"/>
      <c r="V34" s="1460"/>
      <c r="W34" s="171"/>
      <c r="X34" s="1063"/>
      <c r="Y34" s="166"/>
      <c r="Z34" s="73"/>
    </row>
    <row r="35" spans="1:26" ht="15" customHeight="1">
      <c r="A35" s="1165"/>
      <c r="B35" s="1165" t="s">
        <v>1287</v>
      </c>
      <c r="C35" s="270"/>
      <c r="D35" s="243"/>
      <c r="E35" s="270"/>
      <c r="F35" s="270"/>
      <c r="G35" s="305"/>
      <c r="H35" s="1463"/>
      <c r="I35" s="575"/>
      <c r="J35" s="198"/>
      <c r="K35" s="566"/>
      <c r="L35" s="271"/>
      <c r="M35" s="1252"/>
      <c r="N35" s="1021"/>
      <c r="O35" s="272"/>
      <c r="P35" s="271"/>
      <c r="Q35" s="271"/>
      <c r="R35" s="246"/>
      <c r="S35" s="270"/>
      <c r="T35" s="271"/>
      <c r="U35" s="1451"/>
      <c r="V35" s="1468"/>
      <c r="W35" s="246"/>
      <c r="X35" s="1437"/>
      <c r="Y35" s="198"/>
      <c r="Z35" s="73"/>
    </row>
    <row r="36" spans="1:26" ht="15" customHeight="1">
      <c r="A36" s="253">
        <v>12007</v>
      </c>
      <c r="B36" s="1469" t="s">
        <v>1288</v>
      </c>
      <c r="C36" s="310" t="s">
        <v>1289</v>
      </c>
      <c r="D36" s="152">
        <v>3397</v>
      </c>
      <c r="E36" s="408"/>
      <c r="F36" s="310"/>
      <c r="G36" s="887"/>
      <c r="H36" s="1307"/>
      <c r="I36" s="257"/>
      <c r="J36" s="310"/>
      <c r="K36" s="1466"/>
      <c r="L36" s="897"/>
      <c r="M36" s="513"/>
      <c r="N36" s="533"/>
      <c r="O36" s="540"/>
      <c r="P36" s="239"/>
      <c r="Q36" s="239"/>
      <c r="R36" s="314"/>
      <c r="S36" s="155" t="s">
        <v>20</v>
      </c>
      <c r="T36" s="1470"/>
      <c r="U36" s="1457"/>
      <c r="V36" s="435"/>
      <c r="W36" s="264"/>
      <c r="X36" s="1063"/>
      <c r="Y36" s="230"/>
      <c r="Z36" s="73"/>
    </row>
    <row r="37" spans="1:26" ht="15" customHeight="1">
      <c r="A37" s="239"/>
      <c r="B37" s="239" t="s">
        <v>1290</v>
      </c>
      <c r="C37" s="166"/>
      <c r="D37" s="1010"/>
      <c r="E37" s="166"/>
      <c r="F37" s="166"/>
      <c r="G37" s="168"/>
      <c r="H37" s="1458"/>
      <c r="I37" s="166"/>
      <c r="J37" s="166"/>
      <c r="K37" s="230"/>
      <c r="L37" s="230"/>
      <c r="M37" s="326"/>
      <c r="N37" s="1018"/>
      <c r="O37" s="540"/>
      <c r="P37" s="239"/>
      <c r="Q37" s="239"/>
      <c r="R37" s="157"/>
      <c r="S37" s="166"/>
      <c r="T37" s="230"/>
      <c r="U37" s="471"/>
      <c r="V37" s="264"/>
      <c r="W37" s="171"/>
      <c r="X37" s="1063"/>
      <c r="Y37" s="166"/>
      <c r="Z37" s="73"/>
    </row>
    <row r="38" spans="1:26" ht="15" customHeight="1">
      <c r="A38" s="166"/>
      <c r="B38" s="166" t="s">
        <v>1291</v>
      </c>
      <c r="C38" s="166"/>
      <c r="D38" s="1010"/>
      <c r="E38" s="166"/>
      <c r="F38" s="166"/>
      <c r="G38" s="168"/>
      <c r="H38" s="1458"/>
      <c r="I38" s="166"/>
      <c r="J38" s="166"/>
      <c r="K38" s="230"/>
      <c r="L38" s="230"/>
      <c r="M38" s="544"/>
      <c r="N38" s="1018"/>
      <c r="O38" s="540"/>
      <c r="P38" s="239"/>
      <c r="Q38" s="239"/>
      <c r="R38" s="157"/>
      <c r="S38" s="166"/>
      <c r="T38" s="230"/>
      <c r="U38" s="1471"/>
      <c r="V38" s="264"/>
      <c r="W38" s="171"/>
      <c r="X38" s="1063"/>
      <c r="Y38" s="166"/>
      <c r="Z38" s="73"/>
    </row>
    <row r="39" spans="1:26" ht="15" customHeight="1">
      <c r="A39" s="503"/>
      <c r="B39" s="503" t="s">
        <v>20</v>
      </c>
      <c r="C39" s="166"/>
      <c r="D39" s="527"/>
      <c r="E39" s="166"/>
      <c r="F39" s="166"/>
      <c r="G39" s="168"/>
      <c r="H39" s="1461"/>
      <c r="I39" s="498"/>
      <c r="J39" s="166"/>
      <c r="K39" s="230"/>
      <c r="L39" s="230"/>
      <c r="M39" s="544"/>
      <c r="N39" s="1012"/>
      <c r="O39" s="746"/>
      <c r="P39" s="452"/>
      <c r="Q39" s="452"/>
      <c r="R39" s="171"/>
      <c r="S39" s="166"/>
      <c r="T39" s="230"/>
      <c r="U39" s="1471"/>
      <c r="V39" s="264"/>
      <c r="W39" s="171"/>
      <c r="X39" s="1063"/>
      <c r="Y39" s="166"/>
      <c r="Z39" s="73"/>
    </row>
    <row r="40" spans="1:26" ht="15" customHeight="1">
      <c r="A40" s="1165"/>
      <c r="B40" s="1165" t="s">
        <v>1292</v>
      </c>
      <c r="C40" s="270"/>
      <c r="D40" s="1472"/>
      <c r="E40" s="270"/>
      <c r="F40" s="270"/>
      <c r="G40" s="347"/>
      <c r="H40" s="1463"/>
      <c r="I40" s="575"/>
      <c r="J40" s="198"/>
      <c r="K40" s="566"/>
      <c r="L40" s="271"/>
      <c r="M40" s="1252"/>
      <c r="N40" s="1021"/>
      <c r="O40" s="272"/>
      <c r="P40" s="271"/>
      <c r="Q40" s="271"/>
      <c r="R40" s="246"/>
      <c r="S40" s="270"/>
      <c r="T40" s="271"/>
      <c r="U40" s="1451"/>
      <c r="V40" s="1473"/>
      <c r="W40" s="246"/>
      <c r="X40" s="1437"/>
      <c r="Y40" s="198"/>
      <c r="Z40" s="73"/>
    </row>
    <row r="41" spans="1:26" ht="15" customHeight="1">
      <c r="A41" s="253">
        <v>12008</v>
      </c>
      <c r="B41" s="1438" t="s">
        <v>1293</v>
      </c>
      <c r="C41" s="310" t="s">
        <v>1294</v>
      </c>
      <c r="D41" s="1474">
        <v>43277</v>
      </c>
      <c r="E41" s="408"/>
      <c r="F41" s="255" t="s">
        <v>176</v>
      </c>
      <c r="G41" s="531">
        <v>80</v>
      </c>
      <c r="H41" s="1307"/>
      <c r="I41" s="528">
        <f>ROUND(H41*G41/G41,2)</f>
        <v>0</v>
      </c>
      <c r="J41" s="255" t="s">
        <v>170</v>
      </c>
      <c r="K41" s="313">
        <v>72.8</v>
      </c>
      <c r="L41" s="392">
        <f>IF(OR(ISBLANK(K41),K41=0,H41=0,ISBLANK(H41)),,ROUND(K41+$L$5,2))</f>
        <v>0</v>
      </c>
      <c r="M41" s="513">
        <f>ROUND(I41*L41,2)</f>
        <v>0</v>
      </c>
      <c r="N41" s="533">
        <f>ROUND(L41/G41,4)</f>
        <v>0</v>
      </c>
      <c r="O41" s="540">
        <v>43277</v>
      </c>
      <c r="P41" s="239" t="s">
        <v>176</v>
      </c>
      <c r="Q41" s="239">
        <v>80</v>
      </c>
      <c r="R41" s="534">
        <v>60.35</v>
      </c>
      <c r="S41" s="255">
        <v>6.25</v>
      </c>
      <c r="T41" s="1475">
        <f>ROUND($S$9*S41,2)</f>
        <v>12.45</v>
      </c>
      <c r="U41" s="1476">
        <f>IF(ISBLANK(O41),,R41+T41)</f>
        <v>72.8</v>
      </c>
      <c r="V41" s="1399" t="s">
        <v>375</v>
      </c>
      <c r="W41" s="264">
        <f>IF(ISNUMBER(K41),IF(V41="Y",(K41-T41)))</f>
        <v>60.349999999999994</v>
      </c>
      <c r="X41" s="1063">
        <f>W41/G41</f>
        <v>0.75437499999999991</v>
      </c>
      <c r="Y41" s="230" t="b">
        <f>IF(V41="N",IF(ISNUMBER(R41),(R41+T41)/Q41))</f>
        <v>0</v>
      </c>
      <c r="Z41" s="73"/>
    </row>
    <row r="42" spans="1:26" ht="15" customHeight="1">
      <c r="A42" s="239"/>
      <c r="B42" s="239" t="s">
        <v>1295</v>
      </c>
      <c r="C42" s="166"/>
      <c r="D42" s="895"/>
      <c r="E42" s="650"/>
      <c r="F42" s="769"/>
      <c r="G42" s="770"/>
      <c r="H42" s="1477"/>
      <c r="I42" s="650"/>
      <c r="J42" s="650"/>
      <c r="K42" s="235"/>
      <c r="L42" s="235"/>
      <c r="M42" s="1317"/>
      <c r="N42" s="1017"/>
      <c r="O42" s="540"/>
      <c r="P42" s="239"/>
      <c r="Q42" s="155"/>
      <c r="R42" s="235"/>
      <c r="S42" s="650"/>
      <c r="T42" s="1478"/>
      <c r="U42" s="1479"/>
      <c r="V42" s="1480"/>
      <c r="W42" s="237"/>
      <c r="X42" s="1063"/>
      <c r="Y42" s="230" t="s">
        <v>20</v>
      </c>
      <c r="Z42" s="73"/>
    </row>
    <row r="43" spans="1:26" ht="15" customHeight="1">
      <c r="A43" s="503"/>
      <c r="B43" s="503" t="s">
        <v>1296</v>
      </c>
      <c r="C43" s="166"/>
      <c r="D43" s="168"/>
      <c r="E43" s="650"/>
      <c r="F43" s="867"/>
      <c r="G43" s="927"/>
      <c r="H43" s="1481"/>
      <c r="I43" s="839"/>
      <c r="J43" s="769"/>
      <c r="K43" s="298"/>
      <c r="L43" s="868"/>
      <c r="M43" s="1317"/>
      <c r="N43" s="1017"/>
      <c r="O43" s="540"/>
      <c r="P43" s="661"/>
      <c r="Q43" s="166"/>
      <c r="R43" s="422"/>
      <c r="S43" s="650"/>
      <c r="T43" s="1482"/>
      <c r="U43" s="1483"/>
      <c r="V43" s="264"/>
      <c r="W43" s="237"/>
      <c r="X43" s="1063"/>
      <c r="Y43" s="230" t="s">
        <v>20</v>
      </c>
      <c r="Z43" s="73"/>
    </row>
    <row r="44" spans="1:26" ht="15" customHeight="1">
      <c r="A44" s="1165"/>
      <c r="B44" s="1165" t="s">
        <v>1297</v>
      </c>
      <c r="C44" s="270"/>
      <c r="D44" s="1484"/>
      <c r="E44" s="270"/>
      <c r="F44" s="270"/>
      <c r="G44" s="305"/>
      <c r="H44" s="1463"/>
      <c r="I44" s="575"/>
      <c r="J44" s="198"/>
      <c r="K44" s="566"/>
      <c r="L44" s="271"/>
      <c r="M44" s="1252"/>
      <c r="N44" s="1021"/>
      <c r="O44" s="272"/>
      <c r="P44" s="271"/>
      <c r="Q44" s="271"/>
      <c r="R44" s="246"/>
      <c r="S44" s="270"/>
      <c r="T44" s="271"/>
      <c r="U44" s="444"/>
      <c r="V44" s="1340"/>
      <c r="W44" s="271"/>
      <c r="X44" s="1437"/>
      <c r="Y44" s="198"/>
      <c r="Z44" s="73"/>
    </row>
    <row r="45" spans="1:26" ht="15" customHeight="1">
      <c r="A45" s="253">
        <v>12009</v>
      </c>
      <c r="B45" s="1438" t="s">
        <v>1298</v>
      </c>
      <c r="C45" s="310" t="s">
        <v>1262</v>
      </c>
      <c r="D45" s="152" t="s">
        <v>1299</v>
      </c>
      <c r="E45" s="408"/>
      <c r="F45" s="310" t="s">
        <v>1300</v>
      </c>
      <c r="G45" s="887">
        <v>221</v>
      </c>
      <c r="H45" s="1307">
        <v>100</v>
      </c>
      <c r="I45" s="257">
        <f>ROUND(H45*G45/G45,2)</f>
        <v>100</v>
      </c>
      <c r="J45" s="310" t="s">
        <v>170</v>
      </c>
      <c r="K45" s="1466">
        <v>86.59</v>
      </c>
      <c r="L45" s="897">
        <f>IF(OR(ISBLANK(K45),K45=0,H45=0,ISBLANK(H45)),,ROUND(K45+$L$5,2))</f>
        <v>86.59</v>
      </c>
      <c r="M45" s="513">
        <f>ROUND(I45*L45,2)</f>
        <v>8659</v>
      </c>
      <c r="N45" s="533">
        <f>ROUND(L45/G45,4)</f>
        <v>0.39179999999999998</v>
      </c>
      <c r="O45" s="932" t="s">
        <v>1301</v>
      </c>
      <c r="P45" s="661" t="s">
        <v>1302</v>
      </c>
      <c r="Q45" s="661">
        <v>221</v>
      </c>
      <c r="R45" s="534"/>
      <c r="S45" s="155">
        <v>5.22</v>
      </c>
      <c r="T45" s="1467">
        <f>ROUND($S$9*S45,2)</f>
        <v>10.4</v>
      </c>
      <c r="U45" s="1485">
        <f>IF(ISBLANK(O45),,R45+T45)</f>
        <v>10.4</v>
      </c>
      <c r="V45" s="1384" t="s">
        <v>375</v>
      </c>
      <c r="W45" s="163">
        <f>IF(ISNUMBER(K45),IF(V45="Y",(K45-T45)))</f>
        <v>76.19</v>
      </c>
      <c r="X45" s="1063">
        <f>W45/G45</f>
        <v>0.34475113122171946</v>
      </c>
      <c r="Y45" s="230" t="b">
        <f>IF(V45="N",IF(ISNUMBER(R45),(R45+T45)/Q45))</f>
        <v>0</v>
      </c>
      <c r="Z45" s="73"/>
    </row>
    <row r="46" spans="1:26" ht="15" customHeight="1">
      <c r="A46" s="239"/>
      <c r="B46" s="239" t="s">
        <v>1303</v>
      </c>
      <c r="C46" s="166"/>
      <c r="D46" s="895"/>
      <c r="E46" s="166"/>
      <c r="F46" s="166"/>
      <c r="G46" s="168"/>
      <c r="H46" s="1458"/>
      <c r="I46" s="166"/>
      <c r="J46" s="166"/>
      <c r="K46" s="230"/>
      <c r="L46" s="230"/>
      <c r="M46" s="326"/>
      <c r="N46" s="1018"/>
      <c r="O46" s="1129"/>
      <c r="P46" s="332"/>
      <c r="Q46" s="332"/>
      <c r="R46" s="157"/>
      <c r="S46" s="166"/>
      <c r="T46" s="230"/>
      <c r="U46" s="471"/>
      <c r="V46" s="1334"/>
      <c r="W46" s="171"/>
      <c r="X46" s="1063"/>
      <c r="Y46" s="166"/>
      <c r="Z46" s="73"/>
    </row>
    <row r="47" spans="1:26" ht="15" customHeight="1">
      <c r="A47" s="503"/>
      <c r="B47" s="503" t="s">
        <v>1304</v>
      </c>
      <c r="C47" s="166"/>
      <c r="D47" s="168"/>
      <c r="E47" s="166"/>
      <c r="F47" s="166"/>
      <c r="G47" s="168"/>
      <c r="H47" s="1461"/>
      <c r="I47" s="498"/>
      <c r="J47" s="166"/>
      <c r="K47" s="230"/>
      <c r="L47" s="230"/>
      <c r="M47" s="544"/>
      <c r="N47" s="1012"/>
      <c r="O47" s="1229"/>
      <c r="P47" s="322"/>
      <c r="Q47" s="317"/>
      <c r="R47" s="171"/>
      <c r="S47" s="166"/>
      <c r="T47" s="230"/>
      <c r="U47" s="1486"/>
      <c r="V47" s="1460"/>
      <c r="W47" s="171"/>
      <c r="X47" s="1063"/>
      <c r="Y47" s="166"/>
      <c r="Z47" s="73"/>
    </row>
    <row r="48" spans="1:26" ht="15" customHeight="1">
      <c r="A48" s="1165"/>
      <c r="B48" s="1165" t="s">
        <v>1305</v>
      </c>
      <c r="C48" s="270"/>
      <c r="D48" s="305"/>
      <c r="E48" s="270"/>
      <c r="F48" s="270"/>
      <c r="G48" s="305"/>
      <c r="H48" s="1463"/>
      <c r="I48" s="575"/>
      <c r="J48" s="198"/>
      <c r="K48" s="566"/>
      <c r="L48" s="271"/>
      <c r="M48" s="1252"/>
      <c r="N48" s="1021"/>
      <c r="O48" s="272"/>
      <c r="P48" s="271"/>
      <c r="Q48" s="271"/>
      <c r="R48" s="246"/>
      <c r="S48" s="270"/>
      <c r="T48" s="271"/>
      <c r="U48" s="444"/>
      <c r="V48" s="1340"/>
      <c r="W48" s="271"/>
      <c r="X48" s="1437"/>
      <c r="Y48" s="198"/>
      <c r="Z48" s="73"/>
    </row>
    <row r="49" spans="1:26" ht="15" customHeight="1">
      <c r="A49" s="253">
        <v>12010</v>
      </c>
      <c r="B49" s="679" t="s">
        <v>1306</v>
      </c>
      <c r="C49" s="310" t="s">
        <v>1307</v>
      </c>
      <c r="D49" s="895">
        <v>130018</v>
      </c>
      <c r="E49" s="408"/>
      <c r="F49" s="255" t="s">
        <v>1308</v>
      </c>
      <c r="G49" s="531">
        <v>100</v>
      </c>
      <c r="H49" s="1307"/>
      <c r="I49" s="528">
        <f>ROUND(H49*G49/G49,2)</f>
        <v>0</v>
      </c>
      <c r="J49" s="255" t="s">
        <v>170</v>
      </c>
      <c r="K49" s="313">
        <v>81</v>
      </c>
      <c r="L49" s="392">
        <f>IF(OR(ISBLANK(K49),K49=0,H49=0,ISBLANK(H49)),,ROUND(K49+$L$5,2))</f>
        <v>0</v>
      </c>
      <c r="M49" s="513">
        <f>ROUND(I49*L49,2)</f>
        <v>0</v>
      </c>
      <c r="N49" s="533">
        <f>ROUND(L49/G49,4)</f>
        <v>0</v>
      </c>
      <c r="O49" s="932" t="s">
        <v>1309</v>
      </c>
      <c r="P49" s="661" t="s">
        <v>1310</v>
      </c>
      <c r="Q49" s="661">
        <v>100</v>
      </c>
      <c r="R49" s="534">
        <v>76.02</v>
      </c>
      <c r="S49" s="255">
        <v>2.5</v>
      </c>
      <c r="T49" s="1487">
        <f>ROUND($Y$8*S49,2)</f>
        <v>4.9800000000000004</v>
      </c>
      <c r="U49" s="1488">
        <f>IF(ISBLANK(O49),,R49+T49)</f>
        <v>81</v>
      </c>
      <c r="V49" s="1290" t="s">
        <v>375</v>
      </c>
      <c r="W49" s="163">
        <f>IF(ISNUMBER(K49),IF(V49="Y",(K49-T49)))</f>
        <v>76.02</v>
      </c>
      <c r="X49" s="1433">
        <f>W49/G49</f>
        <v>0.76019999999999999</v>
      </c>
      <c r="Y49" s="298" t="b">
        <f>IF(V49="N",IF(ISNUMBER(R49),(R49+T49)/Q49))</f>
        <v>0</v>
      </c>
      <c r="Z49" s="73"/>
    </row>
    <row r="50" spans="1:26" ht="15" customHeight="1">
      <c r="A50" s="239"/>
      <c r="B50" s="239" t="s">
        <v>1311</v>
      </c>
      <c r="C50" s="166" t="s">
        <v>20</v>
      </c>
      <c r="D50" s="168"/>
      <c r="E50" s="650"/>
      <c r="F50" s="867" t="s">
        <v>255</v>
      </c>
      <c r="G50" s="927" t="s">
        <v>20</v>
      </c>
      <c r="H50" s="1477"/>
      <c r="I50" s="650" t="s">
        <v>20</v>
      </c>
      <c r="J50" s="867" t="s">
        <v>20</v>
      </c>
      <c r="K50" s="868"/>
      <c r="L50" s="868" t="s">
        <v>20</v>
      </c>
      <c r="M50" s="1317" t="s">
        <v>20</v>
      </c>
      <c r="N50" s="1017" t="s">
        <v>20</v>
      </c>
      <c r="O50" s="1129"/>
      <c r="P50" s="332"/>
      <c r="Q50" s="332"/>
      <c r="R50" s="422"/>
      <c r="S50" s="650" t="s">
        <v>20</v>
      </c>
      <c r="T50" s="1478" t="s">
        <v>20</v>
      </c>
      <c r="U50" s="1489"/>
      <c r="V50" s="237"/>
      <c r="W50" s="237" t="s">
        <v>20</v>
      </c>
      <c r="X50" s="1063" t="s">
        <v>20</v>
      </c>
      <c r="Y50" s="230" t="s">
        <v>20</v>
      </c>
      <c r="Z50" s="73"/>
    </row>
    <row r="51" spans="1:26" ht="15" customHeight="1">
      <c r="A51" s="503"/>
      <c r="B51" s="503" t="s">
        <v>1312</v>
      </c>
      <c r="C51" s="166"/>
      <c r="D51" s="527"/>
      <c r="E51" s="166"/>
      <c r="F51" s="166"/>
      <c r="G51" s="168"/>
      <c r="H51" s="1461"/>
      <c r="I51" s="498"/>
      <c r="J51" s="166"/>
      <c r="K51" s="230"/>
      <c r="L51" s="230"/>
      <c r="M51" s="544"/>
      <c r="N51" s="1012"/>
      <c r="O51" s="1129"/>
      <c r="P51" s="332"/>
      <c r="Q51" s="332"/>
      <c r="R51" s="171"/>
      <c r="S51" s="166"/>
      <c r="T51" s="230"/>
      <c r="U51" s="471"/>
      <c r="V51" s="1490"/>
      <c r="W51" s="171"/>
      <c r="X51" s="1063"/>
      <c r="Y51" s="166"/>
      <c r="Z51" s="73"/>
    </row>
    <row r="52" spans="1:26" ht="15" customHeight="1">
      <c r="A52" s="1165"/>
      <c r="B52" s="1165" t="s">
        <v>233</v>
      </c>
      <c r="C52" s="270"/>
      <c r="D52" s="1472"/>
      <c r="E52" s="270"/>
      <c r="F52" s="270"/>
      <c r="G52" s="305"/>
      <c r="H52" s="1463"/>
      <c r="I52" s="575"/>
      <c r="J52" s="198"/>
      <c r="K52" s="566"/>
      <c r="L52" s="271"/>
      <c r="M52" s="1252"/>
      <c r="N52" s="1021"/>
      <c r="O52" s="272"/>
      <c r="P52" s="271"/>
      <c r="Q52" s="271"/>
      <c r="R52" s="246"/>
      <c r="S52" s="270"/>
      <c r="T52" s="271"/>
      <c r="U52" s="1451"/>
      <c r="V52" s="1491"/>
      <c r="W52" s="246"/>
      <c r="X52" s="1437"/>
      <c r="Y52" s="198"/>
      <c r="Z52" s="73"/>
    </row>
    <row r="53" spans="1:26" ht="15" customHeight="1">
      <c r="A53" s="253">
        <v>12011</v>
      </c>
      <c r="B53" s="1469" t="s">
        <v>1313</v>
      </c>
      <c r="C53" s="310" t="s">
        <v>1314</v>
      </c>
      <c r="D53" s="1492">
        <v>10000043949</v>
      </c>
      <c r="E53" s="408"/>
      <c r="F53" s="255" t="s">
        <v>1315</v>
      </c>
      <c r="G53" s="531">
        <v>100</v>
      </c>
      <c r="H53" s="1307">
        <v>100</v>
      </c>
      <c r="I53" s="528">
        <f>ROUND(H53*G53/G53,2)</f>
        <v>100</v>
      </c>
      <c r="J53" s="255" t="s">
        <v>170</v>
      </c>
      <c r="K53" s="313">
        <v>61.23</v>
      </c>
      <c r="L53" s="392">
        <f>IF(OR(ISBLANK(K53),K53=0,H53=0,ISBLANK(H53)),,ROUND(K53+$L$5,2))</f>
        <v>61.23</v>
      </c>
      <c r="M53" s="513">
        <f>ROUND(I53*L53,2)</f>
        <v>6123</v>
      </c>
      <c r="N53" s="533">
        <f>ROUND(L53/G53,4)</f>
        <v>0.61229999999999996</v>
      </c>
      <c r="O53" s="540"/>
      <c r="P53" s="239"/>
      <c r="Q53" s="239"/>
      <c r="R53" s="314"/>
      <c r="S53" s="255"/>
      <c r="T53" s="1202"/>
      <c r="U53" s="1493"/>
      <c r="V53" s="1290"/>
      <c r="W53" s="264"/>
      <c r="X53" s="1063"/>
      <c r="Y53" s="230"/>
      <c r="Z53" s="73"/>
    </row>
    <row r="54" spans="1:26" ht="15" customHeight="1">
      <c r="A54" s="239"/>
      <c r="B54" s="239" t="s">
        <v>1316</v>
      </c>
      <c r="C54" s="166" t="s">
        <v>20</v>
      </c>
      <c r="D54" s="1494"/>
      <c r="E54" s="650"/>
      <c r="F54" s="867" t="s">
        <v>255</v>
      </c>
      <c r="G54" s="927" t="s">
        <v>20</v>
      </c>
      <c r="H54" s="1477"/>
      <c r="I54" s="650" t="s">
        <v>20</v>
      </c>
      <c r="J54" s="867" t="s">
        <v>20</v>
      </c>
      <c r="K54" s="868"/>
      <c r="L54" s="868" t="s">
        <v>20</v>
      </c>
      <c r="M54" s="1317" t="s">
        <v>20</v>
      </c>
      <c r="N54" s="1017" t="s">
        <v>20</v>
      </c>
      <c r="O54" s="540"/>
      <c r="P54" s="239"/>
      <c r="Q54" s="239"/>
      <c r="R54" s="422"/>
      <c r="S54" s="650" t="s">
        <v>20</v>
      </c>
      <c r="T54" s="1478" t="s">
        <v>20</v>
      </c>
      <c r="U54" s="1489"/>
      <c r="V54" s="179"/>
      <c r="W54" s="237" t="s">
        <v>20</v>
      </c>
      <c r="X54" s="1063" t="s">
        <v>20</v>
      </c>
      <c r="Y54" s="230" t="s">
        <v>20</v>
      </c>
      <c r="Z54" s="73"/>
    </row>
    <row r="55" spans="1:26" ht="15" customHeight="1">
      <c r="A55" s="503"/>
      <c r="B55" s="503" t="s">
        <v>1317</v>
      </c>
      <c r="C55" s="166"/>
      <c r="D55" s="152"/>
      <c r="E55" s="166"/>
      <c r="F55" s="166"/>
      <c r="G55" s="168"/>
      <c r="H55" s="1461"/>
      <c r="I55" s="498"/>
      <c r="J55" s="166"/>
      <c r="K55" s="230"/>
      <c r="L55" s="230"/>
      <c r="M55" s="544"/>
      <c r="N55" s="1012"/>
      <c r="O55" s="540"/>
      <c r="P55" s="239"/>
      <c r="Q55" s="239"/>
      <c r="R55" s="171"/>
      <c r="S55" s="166"/>
      <c r="T55" s="230"/>
      <c r="U55" s="1495"/>
      <c r="V55" s="1496"/>
      <c r="W55" s="171"/>
      <c r="X55" s="1063"/>
      <c r="Y55" s="166"/>
      <c r="Z55" s="73"/>
    </row>
    <row r="56" spans="1:26" ht="15" customHeight="1">
      <c r="A56" s="1165"/>
      <c r="B56" s="1165" t="s">
        <v>1318</v>
      </c>
      <c r="C56" s="270"/>
      <c r="D56" s="305"/>
      <c r="E56" s="270"/>
      <c r="F56" s="270"/>
      <c r="G56" s="305"/>
      <c r="H56" s="1463"/>
      <c r="I56" s="575"/>
      <c r="J56" s="198"/>
      <c r="K56" s="566"/>
      <c r="L56" s="271"/>
      <c r="M56" s="1252"/>
      <c r="N56" s="1021"/>
      <c r="O56" s="515"/>
      <c r="P56" s="694"/>
      <c r="Q56" s="694"/>
      <c r="R56" s="246"/>
      <c r="S56" s="270"/>
      <c r="T56" s="271"/>
      <c r="U56" s="566"/>
      <c r="V56" s="1497"/>
      <c r="W56" s="246"/>
      <c r="X56" s="1437"/>
      <c r="Y56" s="198"/>
      <c r="Z56" s="73"/>
    </row>
    <row r="57" spans="1:26" ht="15" customHeight="1">
      <c r="A57" s="253">
        <v>12012</v>
      </c>
      <c r="B57" s="1438" t="s">
        <v>1319</v>
      </c>
      <c r="C57" s="310" t="s">
        <v>1320</v>
      </c>
      <c r="D57" s="152">
        <v>86585</v>
      </c>
      <c r="E57" s="408"/>
      <c r="F57" s="310" t="s">
        <v>1321</v>
      </c>
      <c r="G57" s="887">
        <v>144</v>
      </c>
      <c r="H57" s="1307">
        <v>50</v>
      </c>
      <c r="I57" s="257">
        <f>ROUND(H57*G57/G57,2)</f>
        <v>50</v>
      </c>
      <c r="J57" s="310" t="s">
        <v>170</v>
      </c>
      <c r="K57" s="2843" t="s">
        <v>4636</v>
      </c>
      <c r="L57" s="897" t="e">
        <f>IF(OR(ISBLANK(K57),K57=0,H57=0,ISBLANK(H57)),,ROUND(K57+$L$5,2))</f>
        <v>#VALUE!</v>
      </c>
      <c r="M57" s="513" t="e">
        <f>ROUND(I57*L57,2)</f>
        <v>#VALUE!</v>
      </c>
      <c r="N57" s="533" t="e">
        <f>ROUND(L57/G57,4)</f>
        <v>#VALUE!</v>
      </c>
      <c r="O57" s="932"/>
      <c r="P57" s="661"/>
      <c r="Q57" s="661"/>
      <c r="R57" s="534"/>
      <c r="S57" s="155"/>
      <c r="T57" s="1470"/>
      <c r="U57" s="1457"/>
      <c r="V57" s="1498"/>
      <c r="W57" s="163"/>
      <c r="X57" s="1063"/>
      <c r="Y57" s="230"/>
      <c r="Z57" s="73"/>
    </row>
    <row r="58" spans="1:26" ht="15" customHeight="1">
      <c r="A58" s="239"/>
      <c r="B58" s="239" t="s">
        <v>1322</v>
      </c>
      <c r="C58" s="1499" t="s">
        <v>20</v>
      </c>
      <c r="D58" s="168"/>
      <c r="E58" s="166"/>
      <c r="F58" s="166"/>
      <c r="G58" s="168"/>
      <c r="H58" s="1458"/>
      <c r="I58" s="166"/>
      <c r="J58" s="166"/>
      <c r="K58" s="230"/>
      <c r="L58" s="230"/>
      <c r="M58" s="326"/>
      <c r="N58" s="1018"/>
      <c r="O58" s="540"/>
      <c r="P58" s="239"/>
      <c r="Q58" s="239"/>
      <c r="R58" s="157"/>
      <c r="S58" s="166"/>
      <c r="T58" s="230"/>
      <c r="U58" s="462"/>
      <c r="V58" s="1383"/>
      <c r="W58" s="171"/>
      <c r="X58" s="1063"/>
      <c r="Y58" s="166"/>
      <c r="Z58" s="73"/>
    </row>
    <row r="59" spans="1:26" ht="15" customHeight="1">
      <c r="A59" s="166"/>
      <c r="B59" s="166" t="s">
        <v>1323</v>
      </c>
      <c r="C59" s="1500" t="s">
        <v>20</v>
      </c>
      <c r="D59" s="168"/>
      <c r="E59" s="166"/>
      <c r="F59" s="166"/>
      <c r="G59" s="168"/>
      <c r="H59" s="1501"/>
      <c r="I59" s="498"/>
      <c r="J59" s="166"/>
      <c r="K59" s="230"/>
      <c r="L59" s="230"/>
      <c r="M59" s="544"/>
      <c r="N59" s="1012"/>
      <c r="O59" s="540"/>
      <c r="P59" s="239"/>
      <c r="Q59" s="155"/>
      <c r="R59" s="171"/>
      <c r="S59" s="166"/>
      <c r="T59" s="230"/>
      <c r="U59" s="1502"/>
      <c r="V59" s="1328"/>
      <c r="W59" s="171"/>
      <c r="X59" s="1063"/>
      <c r="Y59" s="166"/>
      <c r="Z59" s="73"/>
    </row>
    <row r="60" spans="1:26" ht="15" customHeight="1">
      <c r="A60" s="1215"/>
      <c r="B60" s="268" t="s">
        <v>1324</v>
      </c>
      <c r="C60" s="1503"/>
      <c r="D60" s="243"/>
      <c r="E60" s="198"/>
      <c r="F60" s="198"/>
      <c r="G60" s="243"/>
      <c r="H60" s="1463"/>
      <c r="I60" s="364"/>
      <c r="J60" s="198"/>
      <c r="K60" s="566"/>
      <c r="L60" s="566"/>
      <c r="M60" s="524"/>
      <c r="N60" s="987"/>
      <c r="O60" s="529"/>
      <c r="P60" s="584"/>
      <c r="Q60" s="198"/>
      <c r="R60" s="444"/>
      <c r="S60" s="198"/>
      <c r="T60" s="566"/>
      <c r="U60" s="565"/>
      <c r="V60" s="835"/>
      <c r="W60" s="444"/>
      <c r="X60" s="1120"/>
      <c r="Y60" s="1075"/>
      <c r="Z60" s="73"/>
    </row>
    <row r="61" spans="1:26" ht="15" customHeight="1">
      <c r="A61" s="253">
        <v>12013</v>
      </c>
      <c r="B61" s="679" t="s">
        <v>1325</v>
      </c>
      <c r="C61" s="310" t="s">
        <v>1262</v>
      </c>
      <c r="D61" s="895">
        <v>70060</v>
      </c>
      <c r="E61" s="408"/>
      <c r="F61" s="255" t="s">
        <v>1326</v>
      </c>
      <c r="G61" s="531">
        <v>72</v>
      </c>
      <c r="H61" s="1307"/>
      <c r="I61" s="528">
        <f>ROUND(H61*G61/G61,2)</f>
        <v>0</v>
      </c>
      <c r="J61" s="255" t="s">
        <v>170</v>
      </c>
      <c r="K61" s="313">
        <v>85.05</v>
      </c>
      <c r="L61" s="392">
        <f>IF(OR(ISBLANK(K61),K61=0,H61=0,ISBLANK(H61)),,ROUND(K61+$L$5,2))</f>
        <v>0</v>
      </c>
      <c r="M61" s="513">
        <f>ROUND(I61*L61,2)</f>
        <v>0</v>
      </c>
      <c r="N61" s="533">
        <f>ROUND(L61/G61,4)</f>
        <v>0</v>
      </c>
      <c r="O61" s="932">
        <v>70060</v>
      </c>
      <c r="P61" s="255" t="s">
        <v>1326</v>
      </c>
      <c r="Q61" s="531">
        <v>72</v>
      </c>
      <c r="R61" s="534"/>
      <c r="S61" s="255">
        <v>4.5</v>
      </c>
      <c r="T61" s="535">
        <f>ROUND($S$9*S61,2)</f>
        <v>8.9600000000000009</v>
      </c>
      <c r="U61" s="1488">
        <f>IF(ISBLANK(O61),,R61+T61)</f>
        <v>8.9600000000000009</v>
      </c>
      <c r="V61" s="1290" t="s">
        <v>375</v>
      </c>
      <c r="W61" s="163">
        <f>IF(ISNUMBER(K61),IF(V61="Y",(K61-T61)))</f>
        <v>76.09</v>
      </c>
      <c r="X61" s="1433">
        <f>W61/G61</f>
        <v>1.0568055555555556</v>
      </c>
      <c r="Y61" s="298" t="b">
        <f>IF(V61="N",IF(ISNUMBER(R61),(R61+T61)/Q61))</f>
        <v>0</v>
      </c>
      <c r="Z61" s="73"/>
    </row>
    <row r="62" spans="1:26" ht="15" customHeight="1">
      <c r="A62" s="166"/>
      <c r="B62" s="239" t="s">
        <v>1327</v>
      </c>
      <c r="C62" s="1504"/>
      <c r="D62" s="297"/>
      <c r="E62" s="228"/>
      <c r="F62" s="228"/>
      <c r="G62" s="297"/>
      <c r="H62" s="1461"/>
      <c r="I62" s="295"/>
      <c r="J62" s="356"/>
      <c r="K62" s="165"/>
      <c r="L62" s="488"/>
      <c r="M62" s="1329"/>
      <c r="N62" s="1042"/>
      <c r="O62" s="540"/>
      <c r="P62" s="239"/>
      <c r="Q62" s="155"/>
      <c r="R62" s="299"/>
      <c r="S62" s="228"/>
      <c r="T62" s="488"/>
      <c r="U62" s="462"/>
      <c r="V62" s="1328"/>
      <c r="W62" s="299"/>
      <c r="X62" s="1441"/>
      <c r="Y62" s="155"/>
      <c r="Z62" s="73"/>
    </row>
    <row r="63" spans="1:26" ht="15" customHeight="1">
      <c r="A63" s="166"/>
      <c r="B63" s="503" t="s">
        <v>1328</v>
      </c>
      <c r="C63" s="1504"/>
      <c r="D63" s="297"/>
      <c r="E63" s="228"/>
      <c r="F63" s="228"/>
      <c r="G63" s="297"/>
      <c r="H63" s="1461"/>
      <c r="I63" s="295"/>
      <c r="J63" s="356"/>
      <c r="K63" s="165"/>
      <c r="L63" s="488"/>
      <c r="M63" s="1329"/>
      <c r="N63" s="1042"/>
      <c r="O63" s="540"/>
      <c r="P63" s="239"/>
      <c r="Q63" s="155"/>
      <c r="R63" s="299"/>
      <c r="S63" s="228"/>
      <c r="T63" s="488"/>
      <c r="U63" s="462"/>
      <c r="V63" s="1328"/>
      <c r="W63" s="299"/>
      <c r="X63" s="1441"/>
      <c r="Y63" s="155"/>
      <c r="Z63" s="73"/>
    </row>
    <row r="64" spans="1:26" ht="15" customHeight="1">
      <c r="A64" s="270"/>
      <c r="B64" s="1165" t="s">
        <v>1329</v>
      </c>
      <c r="C64" s="1505"/>
      <c r="D64" s="305"/>
      <c r="E64" s="270"/>
      <c r="F64" s="270"/>
      <c r="G64" s="305"/>
      <c r="H64" s="1463"/>
      <c r="I64" s="575"/>
      <c r="J64" s="198"/>
      <c r="K64" s="566"/>
      <c r="L64" s="271"/>
      <c r="M64" s="1252"/>
      <c r="N64" s="1021"/>
      <c r="O64" s="529"/>
      <c r="P64" s="584"/>
      <c r="Q64" s="198"/>
      <c r="R64" s="246"/>
      <c r="S64" s="270"/>
      <c r="T64" s="271"/>
      <c r="U64" s="565"/>
      <c r="V64" s="835"/>
      <c r="W64" s="246"/>
      <c r="X64" s="1437"/>
      <c r="Y64" s="198"/>
      <c r="Z64" s="73"/>
    </row>
    <row r="65" spans="1:26" ht="15" customHeight="1">
      <c r="A65" s="253">
        <v>12014</v>
      </c>
      <c r="B65" s="679" t="s">
        <v>1330</v>
      </c>
      <c r="C65" s="310" t="s">
        <v>1262</v>
      </c>
      <c r="D65" s="895">
        <v>70085</v>
      </c>
      <c r="E65" s="408"/>
      <c r="F65" s="255" t="s">
        <v>1331</v>
      </c>
      <c r="G65" s="531">
        <v>72</v>
      </c>
      <c r="H65" s="1307"/>
      <c r="I65" s="528">
        <f>ROUND(H65*G65/G65,2)</f>
        <v>0</v>
      </c>
      <c r="J65" s="255" t="s">
        <v>170</v>
      </c>
      <c r="K65" s="313">
        <v>82.6</v>
      </c>
      <c r="L65" s="392">
        <f>IF(OR(ISBLANK(K65),K65=0,H65=0,ISBLANK(H65)),,ROUND(K65+$L$5,2))</f>
        <v>0</v>
      </c>
      <c r="M65" s="513">
        <f>ROUND(I65*L65,2)</f>
        <v>0</v>
      </c>
      <c r="N65" s="533">
        <f>ROUND(L65/G65,4)</f>
        <v>0</v>
      </c>
      <c r="O65" s="932">
        <v>70085</v>
      </c>
      <c r="P65" s="255" t="s">
        <v>1331</v>
      </c>
      <c r="Q65" s="531">
        <v>72</v>
      </c>
      <c r="R65" s="534"/>
      <c r="S65" s="255">
        <v>4.5</v>
      </c>
      <c r="T65" s="535">
        <f>ROUND($S$9*S65,2)</f>
        <v>8.9600000000000009</v>
      </c>
      <c r="U65" s="1488">
        <f>IF(ISBLANK(O65),,R65+T65)</f>
        <v>8.9600000000000009</v>
      </c>
      <c r="V65" s="1290" t="s">
        <v>375</v>
      </c>
      <c r="W65" s="163">
        <f>IF(ISNUMBER(K65),IF(V65="Y",(K65-T65)))</f>
        <v>73.639999999999986</v>
      </c>
      <c r="X65" s="1433">
        <f>W65/G65</f>
        <v>1.0227777777777776</v>
      </c>
      <c r="Y65" s="298" t="b">
        <f>IF(V65="N",IF(ISNUMBER(R65),(R65+T65)/Q65))</f>
        <v>0</v>
      </c>
      <c r="Z65" s="73"/>
    </row>
    <row r="66" spans="1:26" ht="15" customHeight="1">
      <c r="A66" s="166"/>
      <c r="B66" s="239" t="s">
        <v>1332</v>
      </c>
      <c r="C66" s="1504"/>
      <c r="D66" s="297"/>
      <c r="E66" s="228"/>
      <c r="F66" s="228"/>
      <c r="G66" s="297"/>
      <c r="H66" s="1461"/>
      <c r="I66" s="295"/>
      <c r="J66" s="356"/>
      <c r="K66" s="165"/>
      <c r="L66" s="488"/>
      <c r="M66" s="1329"/>
      <c r="N66" s="1042"/>
      <c r="O66" s="540"/>
      <c r="P66" s="239"/>
      <c r="Q66" s="155"/>
      <c r="R66" s="299"/>
      <c r="S66" s="228"/>
      <c r="T66" s="488"/>
      <c r="U66" s="462"/>
      <c r="V66" s="1328"/>
      <c r="W66" s="299"/>
      <c r="X66" s="1441"/>
      <c r="Y66" s="155"/>
      <c r="Z66" s="73"/>
    </row>
    <row r="67" spans="1:26" ht="15" customHeight="1">
      <c r="A67" s="166"/>
      <c r="B67" s="503" t="s">
        <v>1328</v>
      </c>
      <c r="C67" s="1504"/>
      <c r="D67" s="297"/>
      <c r="E67" s="228"/>
      <c r="F67" s="228"/>
      <c r="G67" s="297"/>
      <c r="H67" s="1461"/>
      <c r="I67" s="295"/>
      <c r="J67" s="356"/>
      <c r="K67" s="165"/>
      <c r="L67" s="488"/>
      <c r="M67" s="1329"/>
      <c r="N67" s="1042"/>
      <c r="O67" s="540"/>
      <c r="P67" s="239"/>
      <c r="Q67" s="155"/>
      <c r="R67" s="299"/>
      <c r="S67" s="228"/>
      <c r="T67" s="488"/>
      <c r="U67" s="462"/>
      <c r="V67" s="1328"/>
      <c r="W67" s="299"/>
      <c r="X67" s="1441"/>
      <c r="Y67" s="155"/>
      <c r="Z67" s="73"/>
    </row>
    <row r="68" spans="1:26" ht="15" customHeight="1">
      <c r="A68" s="584"/>
      <c r="B68" s="199" t="s">
        <v>828</v>
      </c>
      <c r="C68" s="1505"/>
      <c r="D68" s="305"/>
      <c r="E68" s="270"/>
      <c r="F68" s="270"/>
      <c r="G68" s="305"/>
      <c r="H68" s="1463"/>
      <c r="I68" s="575"/>
      <c r="J68" s="198"/>
      <c r="K68" s="566"/>
      <c r="L68" s="271"/>
      <c r="M68" s="1252"/>
      <c r="N68" s="1021"/>
      <c r="O68" s="529"/>
      <c r="P68" s="584"/>
      <c r="Q68" s="198"/>
      <c r="R68" s="246"/>
      <c r="S68" s="270"/>
      <c r="T68" s="271"/>
      <c r="U68" s="565"/>
      <c r="V68" s="835"/>
      <c r="W68" s="246"/>
      <c r="X68" s="1437"/>
      <c r="Y68" s="198"/>
      <c r="Z68" s="73"/>
    </row>
    <row r="69" spans="1:26" ht="15" customHeight="1">
      <c r="A69" s="1306">
        <v>12015</v>
      </c>
      <c r="B69" s="679" t="s">
        <v>1333</v>
      </c>
      <c r="C69" s="310" t="s">
        <v>1334</v>
      </c>
      <c r="D69" s="895">
        <v>860</v>
      </c>
      <c r="E69" s="408"/>
      <c r="F69" s="255" t="s">
        <v>1335</v>
      </c>
      <c r="G69" s="531">
        <v>48</v>
      </c>
      <c r="H69" s="1307">
        <v>50</v>
      </c>
      <c r="I69" s="528">
        <f>ROUND(H69*G69/G69,2)</f>
        <v>50</v>
      </c>
      <c r="J69" s="255" t="s">
        <v>170</v>
      </c>
      <c r="K69" s="313">
        <v>49.44</v>
      </c>
      <c r="L69" s="392">
        <f>IF(OR(ISBLANK(K69),K69=0,H69=0,ISBLANK(H69)),,ROUND(K69+$L$5,2))</f>
        <v>49.44</v>
      </c>
      <c r="M69" s="513">
        <f>ROUND(I69*L69,2)</f>
        <v>2472</v>
      </c>
      <c r="N69" s="533">
        <f>ROUND(L69/G69,4)</f>
        <v>1.03</v>
      </c>
      <c r="O69" s="932">
        <v>860</v>
      </c>
      <c r="P69" s="255" t="s">
        <v>1335</v>
      </c>
      <c r="Q69" s="531">
        <v>48</v>
      </c>
      <c r="R69" s="534">
        <v>42.78</v>
      </c>
      <c r="S69" s="255">
        <v>3.61</v>
      </c>
      <c r="T69" s="1431">
        <f>ROUND($S$8*S69,2)</f>
        <v>6.66</v>
      </c>
      <c r="U69" s="1488">
        <f>IF(ISBLANK(O69),,R69+T69)</f>
        <v>49.44</v>
      </c>
      <c r="V69" s="1290" t="s">
        <v>375</v>
      </c>
      <c r="W69" s="163">
        <f>IF(ISNUMBER(K69),IF(V69="Y",(K69-T69)))</f>
        <v>42.78</v>
      </c>
      <c r="X69" s="1433">
        <f>W69/G69</f>
        <v>0.89124999999999999</v>
      </c>
      <c r="Y69" s="298" t="b">
        <f>IF(V69="N",IF(ISNUMBER(R69),(R69+T69)/Q69))</f>
        <v>0</v>
      </c>
      <c r="Z69" s="73"/>
    </row>
    <row r="70" spans="1:26" ht="15" customHeight="1">
      <c r="A70" s="1207"/>
      <c r="B70" s="239" t="s">
        <v>1336</v>
      </c>
      <c r="C70" s="166"/>
      <c r="D70" s="168"/>
      <c r="E70" s="166"/>
      <c r="F70" s="166"/>
      <c r="G70" s="168"/>
      <c r="H70" s="1506"/>
      <c r="I70" s="166"/>
      <c r="J70" s="166"/>
      <c r="K70" s="230"/>
      <c r="L70" s="230"/>
      <c r="M70" s="326"/>
      <c r="N70" s="1042"/>
      <c r="O70" s="1011"/>
      <c r="P70" s="1331"/>
      <c r="Q70" s="168"/>
      <c r="R70" s="230"/>
      <c r="S70" s="166"/>
      <c r="T70" s="230"/>
      <c r="U70" s="230"/>
      <c r="V70" s="849"/>
      <c r="W70" s="230"/>
      <c r="X70" s="1063"/>
      <c r="Y70" s="166"/>
      <c r="Z70" s="73"/>
    </row>
    <row r="71" spans="1:26" ht="15" customHeight="1">
      <c r="A71" s="1207"/>
      <c r="B71" s="503" t="s">
        <v>1328</v>
      </c>
      <c r="C71" s="166"/>
      <c r="D71" s="168"/>
      <c r="E71" s="166"/>
      <c r="F71" s="166"/>
      <c r="G71" s="168"/>
      <c r="H71" s="1506"/>
      <c r="I71" s="166"/>
      <c r="J71" s="166"/>
      <c r="K71" s="230"/>
      <c r="L71" s="230"/>
      <c r="M71" s="326"/>
      <c r="N71" s="1042"/>
      <c r="O71" s="1011"/>
      <c r="P71" s="1331"/>
      <c r="Q71" s="168"/>
      <c r="R71" s="230"/>
      <c r="S71" s="166"/>
      <c r="T71" s="230"/>
      <c r="U71" s="230"/>
      <c r="V71" s="849"/>
      <c r="W71" s="230"/>
      <c r="X71" s="1063"/>
      <c r="Y71" s="166"/>
      <c r="Z71" s="73"/>
    </row>
    <row r="72" spans="1:26" ht="15" customHeight="1">
      <c r="A72" s="1103"/>
      <c r="B72" s="199" t="s">
        <v>828</v>
      </c>
      <c r="C72" s="270"/>
      <c r="D72" s="305"/>
      <c r="E72" s="270"/>
      <c r="F72" s="270"/>
      <c r="G72" s="305"/>
      <c r="H72" s="1346"/>
      <c r="I72" s="270"/>
      <c r="J72" s="270"/>
      <c r="K72" s="271"/>
      <c r="L72" s="271"/>
      <c r="M72" s="348"/>
      <c r="N72" s="1021"/>
      <c r="O72" s="1206"/>
      <c r="P72" s="1507"/>
      <c r="Q72" s="305"/>
      <c r="R72" s="271"/>
      <c r="S72" s="270"/>
      <c r="T72" s="271"/>
      <c r="U72" s="271"/>
      <c r="V72" s="924"/>
      <c r="W72" s="271"/>
      <c r="X72" s="1437"/>
      <c r="Y72" s="270"/>
      <c r="Z72" s="73"/>
    </row>
    <row r="73" spans="1:26" ht="15" customHeight="1">
      <c r="A73" s="1306">
        <v>12016</v>
      </c>
      <c r="B73" s="679" t="s">
        <v>1337</v>
      </c>
      <c r="C73" s="2785" t="s">
        <v>4669</v>
      </c>
      <c r="D73" s="895">
        <v>847</v>
      </c>
      <c r="E73" s="408"/>
      <c r="F73" s="255" t="s">
        <v>1335</v>
      </c>
      <c r="G73" s="531">
        <v>48</v>
      </c>
      <c r="H73" s="1307"/>
      <c r="I73" s="528">
        <f>ROUND(H73*G73/G73,2)</f>
        <v>0</v>
      </c>
      <c r="J73" s="255" t="s">
        <v>170</v>
      </c>
      <c r="K73" s="313"/>
      <c r="L73" s="392">
        <f>IF(OR(ISBLANK(K73),K73=0,H73=0,ISBLANK(H73)),,ROUND(K73+$L$5,2))</f>
        <v>0</v>
      </c>
      <c r="M73" s="513">
        <f>ROUND(I73*L73,2)</f>
        <v>0</v>
      </c>
      <c r="N73" s="533">
        <f>ROUND(L73/G73,4)</f>
        <v>0</v>
      </c>
      <c r="O73" s="1508">
        <v>847</v>
      </c>
      <c r="P73" s="255" t="s">
        <v>1335</v>
      </c>
      <c r="Q73" s="531">
        <v>48</v>
      </c>
      <c r="R73" s="534"/>
      <c r="S73" s="255">
        <v>2.92</v>
      </c>
      <c r="T73" s="1487">
        <f>ROUND($Y$8*S73,2)</f>
        <v>5.82</v>
      </c>
      <c r="U73" s="1488">
        <f>IF(ISBLANK(O73),,R73+T73)</f>
        <v>5.82</v>
      </c>
      <c r="V73" s="1290" t="s">
        <v>375</v>
      </c>
      <c r="W73" s="163" t="b">
        <f>IF(ISNUMBER(K73),IF(V73="Y",(K73-T73)))</f>
        <v>0</v>
      </c>
      <c r="X73" s="1433">
        <f>W73/G73</f>
        <v>0</v>
      </c>
      <c r="Y73" s="298" t="b">
        <f>IF(V73="N",IF(ISNUMBER(R73),(R73+T73)/Q73))</f>
        <v>0</v>
      </c>
      <c r="Z73" s="73"/>
    </row>
    <row r="74" spans="1:26" ht="15" customHeight="1">
      <c r="A74" s="1207"/>
      <c r="B74" s="239" t="s">
        <v>1336</v>
      </c>
      <c r="C74" s="166"/>
      <c r="D74" s="168"/>
      <c r="E74" s="166"/>
      <c r="F74" s="166"/>
      <c r="G74" s="168"/>
      <c r="H74" s="1506"/>
      <c r="I74" s="166"/>
      <c r="J74" s="166"/>
      <c r="K74" s="230"/>
      <c r="L74" s="230"/>
      <c r="M74" s="326"/>
      <c r="N74" s="1042"/>
      <c r="O74" s="1011"/>
      <c r="P74" s="1331"/>
      <c r="Q74" s="168"/>
      <c r="R74" s="230"/>
      <c r="S74" s="166"/>
      <c r="T74" s="230"/>
      <c r="U74" s="230"/>
      <c r="V74" s="849"/>
      <c r="W74" s="230"/>
      <c r="X74" s="1063"/>
      <c r="Y74" s="166"/>
      <c r="Z74" s="73"/>
    </row>
    <row r="75" spans="1:26" ht="15" customHeight="1">
      <c r="A75" s="1207"/>
      <c r="B75" s="503" t="s">
        <v>1328</v>
      </c>
      <c r="C75" s="166"/>
      <c r="D75" s="168"/>
      <c r="E75" s="166"/>
      <c r="F75" s="166"/>
      <c r="G75" s="168"/>
      <c r="H75" s="1506"/>
      <c r="I75" s="166"/>
      <c r="J75" s="166"/>
      <c r="K75" s="230"/>
      <c r="L75" s="230"/>
      <c r="M75" s="326"/>
      <c r="N75" s="1042"/>
      <c r="O75" s="1011"/>
      <c r="P75" s="1331"/>
      <c r="Q75" s="168"/>
      <c r="R75" s="230"/>
      <c r="S75" s="166"/>
      <c r="T75" s="230"/>
      <c r="U75" s="230"/>
      <c r="V75" s="849"/>
      <c r="W75" s="230"/>
      <c r="X75" s="1063"/>
      <c r="Y75" s="166"/>
      <c r="Z75" s="73"/>
    </row>
    <row r="76" spans="1:26" ht="15" customHeight="1">
      <c r="A76" s="1103"/>
      <c r="B76" s="199" t="s">
        <v>828</v>
      </c>
      <c r="C76" s="270"/>
      <c r="D76" s="305"/>
      <c r="E76" s="270"/>
      <c r="F76" s="270"/>
      <c r="G76" s="305"/>
      <c r="H76" s="1346"/>
      <c r="I76" s="270"/>
      <c r="J76" s="270"/>
      <c r="K76" s="271"/>
      <c r="L76" s="271"/>
      <c r="M76" s="348"/>
      <c r="N76" s="1021"/>
      <c r="O76" s="1206"/>
      <c r="P76" s="1507"/>
      <c r="Q76" s="305"/>
      <c r="R76" s="271"/>
      <c r="S76" s="270"/>
      <c r="T76" s="271"/>
      <c r="U76" s="271"/>
      <c r="V76" s="924"/>
      <c r="W76" s="271"/>
      <c r="X76" s="1437"/>
      <c r="Y76" s="270"/>
      <c r="Z76" s="73"/>
    </row>
    <row r="77" spans="1:26" ht="15" customHeight="1">
      <c r="A77" s="371">
        <v>12017</v>
      </c>
      <c r="B77" s="254" t="s">
        <v>1338</v>
      </c>
      <c r="C77" s="356" t="s">
        <v>1339</v>
      </c>
      <c r="D77" s="895">
        <v>134000</v>
      </c>
      <c r="E77" s="1509"/>
      <c r="F77" s="356" t="s">
        <v>1340</v>
      </c>
      <c r="G77" s="895">
        <v>72</v>
      </c>
      <c r="H77" s="1307"/>
      <c r="I77" s="154">
        <f>ROUND(H77*G77/G77,2)</f>
        <v>0</v>
      </c>
      <c r="J77" s="155" t="s">
        <v>170</v>
      </c>
      <c r="K77" s="156">
        <v>69.22</v>
      </c>
      <c r="L77" s="165">
        <f>IF(OR(ISBLANK(K77),K77=0,H77=0,ISBLANK(H77)),,ROUND(K77+$L$5,2))</f>
        <v>0</v>
      </c>
      <c r="M77" s="698">
        <f>ROUND(I77*L77,2)</f>
        <v>0</v>
      </c>
      <c r="N77" s="1008">
        <f>ROUND(L77/G77,4)</f>
        <v>0</v>
      </c>
      <c r="O77" s="701" t="s">
        <v>1341</v>
      </c>
      <c r="P77" s="356" t="s">
        <v>1340</v>
      </c>
      <c r="Q77" s="356">
        <v>72</v>
      </c>
      <c r="R77" s="177">
        <v>51.3</v>
      </c>
      <c r="S77" s="155">
        <v>9</v>
      </c>
      <c r="T77" s="1510">
        <f>ROUND($Y$8*S77,2)</f>
        <v>17.920000000000002</v>
      </c>
      <c r="U77" s="1511">
        <f>IF(ISBLANK(O77),,R77+T77)</f>
        <v>69.22</v>
      </c>
      <c r="V77" s="2759" t="s">
        <v>375</v>
      </c>
      <c r="W77" s="179">
        <f>IF(ISNUMBER(K77),IF(V77="Y",(K77-T77)))</f>
        <v>51.3</v>
      </c>
      <c r="X77" s="1063">
        <f>W77/G77</f>
        <v>0.71249999999999991</v>
      </c>
      <c r="Y77" s="230" t="b">
        <f>IF(V77="N",IF(ISNUMBER(R77),(R77+T77)/Q77))</f>
        <v>0</v>
      </c>
      <c r="Z77" s="73"/>
    </row>
    <row r="78" spans="1:26" ht="15" customHeight="1">
      <c r="A78" s="910"/>
      <c r="B78" s="155" t="s">
        <v>326</v>
      </c>
      <c r="C78" s="228"/>
      <c r="D78" s="297"/>
      <c r="E78" s="228"/>
      <c r="F78" s="228"/>
      <c r="G78" s="297"/>
      <c r="H78" s="1513"/>
      <c r="I78" s="228"/>
      <c r="J78" s="228"/>
      <c r="K78" s="488"/>
      <c r="L78" s="488"/>
      <c r="M78" s="490"/>
      <c r="N78" s="1042"/>
      <c r="O78" s="295"/>
      <c r="P78" s="228"/>
      <c r="Q78" s="228"/>
      <c r="R78" s="488"/>
      <c r="S78" s="228"/>
      <c r="T78" s="488"/>
      <c r="U78" s="488"/>
      <c r="V78" s="1514"/>
      <c r="W78" s="488"/>
      <c r="X78" s="1441"/>
      <c r="Y78" s="228"/>
      <c r="Z78" s="73"/>
    </row>
    <row r="79" spans="1:26" ht="15" customHeight="1">
      <c r="A79" s="199"/>
      <c r="B79" s="270" t="s">
        <v>1342</v>
      </c>
      <c r="C79" s="270"/>
      <c r="D79" s="305"/>
      <c r="E79" s="270"/>
      <c r="F79" s="270"/>
      <c r="G79" s="305"/>
      <c r="H79" s="1515"/>
      <c r="I79" s="270"/>
      <c r="J79" s="270"/>
      <c r="K79" s="271"/>
      <c r="L79" s="271"/>
      <c r="M79" s="348"/>
      <c r="N79" s="1021"/>
      <c r="O79" s="575"/>
      <c r="P79" s="270"/>
      <c r="Q79" s="270"/>
      <c r="R79" s="271"/>
      <c r="S79" s="270"/>
      <c r="T79" s="271"/>
      <c r="U79" s="271"/>
      <c r="V79" s="924"/>
      <c r="W79" s="271"/>
      <c r="X79" s="1437"/>
      <c r="Y79" s="270"/>
      <c r="Z79" s="73"/>
    </row>
    <row r="80" spans="1:26" ht="15" customHeight="1">
      <c r="A80" s="371">
        <v>12018</v>
      </c>
      <c r="B80" s="254" t="s">
        <v>1343</v>
      </c>
      <c r="C80" s="356" t="s">
        <v>1344</v>
      </c>
      <c r="D80" s="895">
        <v>10292</v>
      </c>
      <c r="E80" s="1509"/>
      <c r="F80" s="356" t="s">
        <v>1345</v>
      </c>
      <c r="G80" s="895">
        <v>48</v>
      </c>
      <c r="H80" s="1307"/>
      <c r="I80" s="154">
        <f>ROUND(H80*G80/G80,2)</f>
        <v>0</v>
      </c>
      <c r="J80" s="155" t="s">
        <v>170</v>
      </c>
      <c r="K80" s="156">
        <v>80.14</v>
      </c>
      <c r="L80" s="165">
        <f>IF(OR(ISBLANK(K80),K80=0,H80=0,ISBLANK(H80)),,ROUND(K80+$L$5,2))</f>
        <v>0</v>
      </c>
      <c r="M80" s="698">
        <f>ROUND(I80*L80,2)</f>
        <v>0</v>
      </c>
      <c r="N80" s="1008">
        <f>ROUND(L80/G80,4)</f>
        <v>0</v>
      </c>
      <c r="O80" s="701">
        <v>10292</v>
      </c>
      <c r="P80" s="356" t="s">
        <v>1345</v>
      </c>
      <c r="Q80" s="356">
        <v>48</v>
      </c>
      <c r="R80" s="177"/>
      <c r="S80" s="155">
        <v>2.23</v>
      </c>
      <c r="T80" s="535">
        <f>ROUND($S$9*S80,2)</f>
        <v>4.4400000000000004</v>
      </c>
      <c r="U80" s="1511">
        <f>IF(ISBLANK(O80),,R80+T80)</f>
        <v>4.4400000000000004</v>
      </c>
      <c r="V80" s="2759" t="s">
        <v>375</v>
      </c>
      <c r="W80" s="179">
        <f>IF(ISNUMBER(K80),IF(V80="Y",(K80-T80)))</f>
        <v>75.7</v>
      </c>
      <c r="X80" s="1063">
        <f>W80/G80</f>
        <v>1.5770833333333334</v>
      </c>
      <c r="Y80" s="230" t="b">
        <f>IF(V80="N",IF(ISNUMBER(R80),(R80+T80)/Q80))</f>
        <v>0</v>
      </c>
      <c r="Z80" s="73"/>
    </row>
    <row r="81" spans="1:26" ht="15" customHeight="1">
      <c r="A81" s="910"/>
      <c r="B81" s="155" t="s">
        <v>1346</v>
      </c>
      <c r="C81" s="228"/>
      <c r="D81" s="297"/>
      <c r="E81" s="228"/>
      <c r="F81" s="228"/>
      <c r="G81" s="297"/>
      <c r="H81" s="1513"/>
      <c r="I81" s="228"/>
      <c r="J81" s="228"/>
      <c r="K81" s="488"/>
      <c r="L81" s="488"/>
      <c r="M81" s="490"/>
      <c r="N81" s="1042"/>
      <c r="O81" s="295"/>
      <c r="P81" s="228"/>
      <c r="Q81" s="228"/>
      <c r="R81" s="488"/>
      <c r="S81" s="228"/>
      <c r="T81" s="488"/>
      <c r="U81" s="488"/>
      <c r="V81" s="1514"/>
      <c r="W81" s="488"/>
      <c r="X81" s="1441"/>
      <c r="Y81" s="228"/>
      <c r="Z81" s="73"/>
    </row>
    <row r="82" spans="1:26" ht="15" customHeight="1" thickBot="1">
      <c r="A82" s="199"/>
      <c r="B82" s="270" t="s">
        <v>1347</v>
      </c>
      <c r="C82" s="270"/>
      <c r="D82" s="305"/>
      <c r="E82" s="270"/>
      <c r="F82" s="270"/>
      <c r="G82" s="305"/>
      <c r="H82" s="1515"/>
      <c r="I82" s="270"/>
      <c r="J82" s="270"/>
      <c r="K82" s="271"/>
      <c r="L82" s="271"/>
      <c r="M82" s="348"/>
      <c r="N82" s="1021"/>
      <c r="O82" s="575"/>
      <c r="P82" s="270"/>
      <c r="Q82" s="270"/>
      <c r="R82" s="271"/>
      <c r="S82" s="270"/>
      <c r="T82" s="271"/>
      <c r="U82" s="271"/>
      <c r="V82" s="924"/>
      <c r="W82" s="271"/>
      <c r="X82" s="1437"/>
      <c r="Y82" s="270"/>
      <c r="Z82" s="73"/>
    </row>
    <row r="83" spans="1:26" ht="15" customHeight="1" thickBot="1">
      <c r="A83" s="371">
        <v>12019</v>
      </c>
      <c r="B83" s="147" t="s">
        <v>1348</v>
      </c>
      <c r="C83" s="356" t="s">
        <v>1344</v>
      </c>
      <c r="D83" s="895">
        <v>10206</v>
      </c>
      <c r="E83" s="1509"/>
      <c r="F83" s="356" t="s">
        <v>1349</v>
      </c>
      <c r="G83" s="895">
        <v>48</v>
      </c>
      <c r="H83" s="1307"/>
      <c r="I83" s="154">
        <f>ROUND(H83*G83/G83,2)</f>
        <v>0</v>
      </c>
      <c r="J83" s="155" t="s">
        <v>170</v>
      </c>
      <c r="K83" s="156">
        <v>76.040000000000006</v>
      </c>
      <c r="L83" s="165">
        <f>IF(OR(ISBLANK(K83),K83=0,H83=0,ISBLANK(H83)),,ROUND(K83+$L$5,2))</f>
        <v>0</v>
      </c>
      <c r="M83" s="698">
        <f>ROUND(I83*L83,2)</f>
        <v>0</v>
      </c>
      <c r="N83" s="1008">
        <f>ROUND(L83/G83,4)</f>
        <v>0</v>
      </c>
      <c r="O83" s="932">
        <v>10206</v>
      </c>
      <c r="P83" s="255" t="s">
        <v>1349</v>
      </c>
      <c r="Q83" s="531">
        <v>48</v>
      </c>
      <c r="R83" s="534"/>
      <c r="S83" s="255">
        <v>2.23</v>
      </c>
      <c r="T83" s="535">
        <f>ROUND($S$9*S83,2)</f>
        <v>4.4400000000000004</v>
      </c>
      <c r="U83" s="1488">
        <f>IF(ISBLANK(O83),,R83+T83)</f>
        <v>4.4400000000000004</v>
      </c>
      <c r="V83" s="1290" t="s">
        <v>375</v>
      </c>
      <c r="W83" s="163">
        <f>IF(ISNUMBER(K83),IF(V83="Y",(K83-T83)))</f>
        <v>71.600000000000009</v>
      </c>
      <c r="X83" s="1433">
        <f>W83/G83</f>
        <v>1.4916666666666669</v>
      </c>
      <c r="Y83" s="298" t="b">
        <f>IF(V83="N",IF(ISNUMBER(R83),(R83+T83)/Q83))</f>
        <v>0</v>
      </c>
      <c r="Z83" s="73"/>
    </row>
    <row r="84" spans="1:26" ht="15" customHeight="1">
      <c r="A84" s="910"/>
      <c r="B84" s="155" t="s">
        <v>1346</v>
      </c>
      <c r="C84" s="228"/>
      <c r="D84" s="290"/>
      <c r="E84" s="228"/>
      <c r="F84" s="228"/>
      <c r="G84" s="297"/>
      <c r="H84" s="1513"/>
      <c r="I84" s="228"/>
      <c r="J84" s="228"/>
      <c r="K84" s="488"/>
      <c r="L84" s="488"/>
      <c r="M84" s="490"/>
      <c r="N84" s="1042"/>
      <c r="O84" s="295"/>
      <c r="P84" s="228"/>
      <c r="Q84" s="228"/>
      <c r="R84" s="488"/>
      <c r="S84" s="228"/>
      <c r="T84" s="488"/>
      <c r="U84" s="488"/>
      <c r="V84" s="1514"/>
      <c r="W84" s="488"/>
      <c r="X84" s="1441"/>
      <c r="Y84" s="228"/>
      <c r="Z84" s="73"/>
    </row>
    <row r="85" spans="1:26" ht="15" customHeight="1" thickBot="1">
      <c r="A85" s="199"/>
      <c r="B85" s="270" t="s">
        <v>1347</v>
      </c>
      <c r="C85" s="270"/>
      <c r="D85" s="241"/>
      <c r="E85" s="270"/>
      <c r="F85" s="270"/>
      <c r="G85" s="305"/>
      <c r="H85" s="1515"/>
      <c r="I85" s="270"/>
      <c r="J85" s="270"/>
      <c r="K85" s="271"/>
      <c r="L85" s="271"/>
      <c r="M85" s="348"/>
      <c r="N85" s="1021"/>
      <c r="O85" s="575"/>
      <c r="P85" s="270"/>
      <c r="Q85" s="270"/>
      <c r="R85" s="271"/>
      <c r="S85" s="270"/>
      <c r="T85" s="271"/>
      <c r="U85" s="271"/>
      <c r="V85" s="924"/>
      <c r="W85" s="271"/>
      <c r="X85" s="1437"/>
      <c r="Y85" s="270"/>
      <c r="Z85" s="73"/>
    </row>
    <row r="86" spans="1:26" ht="15" customHeight="1" thickBot="1">
      <c r="A86" s="253">
        <v>12020</v>
      </c>
      <c r="B86" s="254" t="s">
        <v>1350</v>
      </c>
      <c r="C86" s="255" t="s">
        <v>1344</v>
      </c>
      <c r="D86" s="311">
        <v>10102</v>
      </c>
      <c r="E86" s="384"/>
      <c r="F86" s="255" t="s">
        <v>1345</v>
      </c>
      <c r="G86" s="311">
        <v>48</v>
      </c>
      <c r="H86" s="1307"/>
      <c r="I86" s="257">
        <f>ROUND(H86*G86/G86,2)</f>
        <v>0</v>
      </c>
      <c r="J86" s="255" t="s">
        <v>170</v>
      </c>
      <c r="K86" s="313">
        <v>78.36</v>
      </c>
      <c r="L86" s="392">
        <f>IF(OR(ISBLANK(K86),K86=0,H86=0,ISBLANK(H86)),,ROUND(K86+$L$5,2))</f>
        <v>0</v>
      </c>
      <c r="M86" s="513">
        <f>ROUND(I86*L86,2)</f>
        <v>0</v>
      </c>
      <c r="N86" s="533">
        <f>ROUND(L86/G86,4)</f>
        <v>0</v>
      </c>
      <c r="O86" s="932">
        <v>10102</v>
      </c>
      <c r="P86" s="255" t="s">
        <v>1349</v>
      </c>
      <c r="Q86" s="531">
        <v>48</v>
      </c>
      <c r="R86" s="534"/>
      <c r="S86" s="255">
        <v>4.4400000000000004</v>
      </c>
      <c r="T86" s="535">
        <f>ROUND($S$9*S86,2)</f>
        <v>8.84</v>
      </c>
      <c r="U86" s="1488">
        <f>IF(ISBLANK(O86),,R86+T86)</f>
        <v>8.84</v>
      </c>
      <c r="V86" s="1290" t="s">
        <v>375</v>
      </c>
      <c r="W86" s="163">
        <f>IF(ISNUMBER(K86),IF(V86="Y",(K86-T86)))</f>
        <v>69.52</v>
      </c>
      <c r="X86" s="1433">
        <f>W86/G86</f>
        <v>1.4483333333333333</v>
      </c>
      <c r="Y86" s="298" t="b">
        <f>IF(V86="N",IF(ISNUMBER(R86),(R86+T86)/Q86))</f>
        <v>0</v>
      </c>
      <c r="Z86" s="73"/>
    </row>
    <row r="87" spans="1:26" ht="15" customHeight="1">
      <c r="A87" s="371"/>
      <c r="B87" s="661" t="s">
        <v>1351</v>
      </c>
      <c r="C87" s="166"/>
      <c r="D87" s="168"/>
      <c r="E87" s="166"/>
      <c r="F87" s="166"/>
      <c r="G87" s="168"/>
      <c r="H87" s="1516"/>
      <c r="I87" s="166"/>
      <c r="J87" s="166"/>
      <c r="K87" s="230"/>
      <c r="L87" s="230"/>
      <c r="M87" s="544"/>
      <c r="N87" s="1311"/>
      <c r="O87" s="498"/>
      <c r="P87" s="166"/>
      <c r="Q87" s="166"/>
      <c r="R87" s="230"/>
      <c r="S87" s="166"/>
      <c r="T87" s="230"/>
      <c r="U87" s="230"/>
      <c r="V87" s="849"/>
      <c r="W87" s="230"/>
      <c r="X87" s="1063"/>
      <c r="Y87" s="166"/>
      <c r="Z87" s="73"/>
    </row>
    <row r="88" spans="1:26" ht="15" customHeight="1" thickBot="1">
      <c r="A88" s="268"/>
      <c r="B88" s="694" t="s">
        <v>1347</v>
      </c>
      <c r="C88" s="270"/>
      <c r="D88" s="305"/>
      <c r="E88" s="270"/>
      <c r="F88" s="270"/>
      <c r="G88" s="305"/>
      <c r="H88" s="1517"/>
      <c r="I88" s="364"/>
      <c r="J88" s="198"/>
      <c r="K88" s="566"/>
      <c r="L88" s="566"/>
      <c r="M88" s="524"/>
      <c r="N88" s="1070"/>
      <c r="O88" s="364"/>
      <c r="P88" s="198"/>
      <c r="Q88" s="198"/>
      <c r="R88" s="566"/>
      <c r="S88" s="198"/>
      <c r="T88" s="566"/>
      <c r="U88" s="566"/>
      <c r="V88" s="1518"/>
      <c r="W88" s="566"/>
      <c r="X88" s="1120"/>
      <c r="Y88" s="198"/>
      <c r="Z88" s="73"/>
    </row>
    <row r="89" spans="1:26" ht="15" customHeight="1" thickBot="1">
      <c r="A89" s="371">
        <v>12021</v>
      </c>
      <c r="B89" s="1519" t="s">
        <v>1352</v>
      </c>
      <c r="C89" s="1520" t="s">
        <v>1224</v>
      </c>
      <c r="D89" s="1521" t="s">
        <v>1353</v>
      </c>
      <c r="E89" s="1522"/>
      <c r="F89" s="1520" t="s">
        <v>1354</v>
      </c>
      <c r="G89" s="1523">
        <v>110</v>
      </c>
      <c r="H89" s="1307"/>
      <c r="I89" s="1524">
        <f>ROUND(H89*G89/G89,2)</f>
        <v>0</v>
      </c>
      <c r="J89" s="1520" t="s">
        <v>170</v>
      </c>
      <c r="K89" s="1525">
        <v>87.35</v>
      </c>
      <c r="L89" s="1526">
        <f>IF(OR(ISBLANK(K89),K89=0,H89=0,ISBLANK(H89)),,ROUND(K89+$L$5,2))</f>
        <v>0</v>
      </c>
      <c r="M89" s="1527">
        <f>ROUND(I89*L89,2)</f>
        <v>0</v>
      </c>
      <c r="N89" s="1528">
        <f>ROUND(L89/G89,4)</f>
        <v>0</v>
      </c>
      <c r="O89" s="1529" t="s">
        <v>1355</v>
      </c>
      <c r="P89" s="1520" t="s">
        <v>1354</v>
      </c>
      <c r="Q89" s="1520">
        <v>110</v>
      </c>
      <c r="R89" s="1530"/>
      <c r="S89" s="1520">
        <v>11.28</v>
      </c>
      <c r="T89" s="535">
        <f>ROUND($S$9*S89,2)</f>
        <v>22.46</v>
      </c>
      <c r="U89" s="1531">
        <f>IF(ISBLANK(O89),,R89+T89)</f>
        <v>22.46</v>
      </c>
      <c r="V89" s="1342" t="s">
        <v>375</v>
      </c>
      <c r="W89" s="1532">
        <f>IF(ISNUMBER(K89),IF(V89="Y",(K89-T89)))</f>
        <v>64.889999999999986</v>
      </c>
      <c r="X89" s="1533">
        <f>W89/G89</f>
        <v>0.58990909090909083</v>
      </c>
      <c r="Y89" s="1526" t="b">
        <f>IF(V89="N",IF(ISNUMBER(R89),(R89+T89)/Q89))</f>
        <v>0</v>
      </c>
      <c r="Z89" s="73"/>
    </row>
    <row r="90" spans="1:26" ht="15" customHeight="1">
      <c r="A90" s="371"/>
      <c r="B90" s="239" t="s">
        <v>1356</v>
      </c>
      <c r="C90" s="155"/>
      <c r="D90" s="152"/>
      <c r="E90" s="155"/>
      <c r="F90" s="155"/>
      <c r="G90" s="152"/>
      <c r="H90" s="1534"/>
      <c r="I90" s="701"/>
      <c r="J90" s="356"/>
      <c r="K90" s="304"/>
      <c r="L90" s="304"/>
      <c r="M90" s="711"/>
      <c r="N90" s="1313"/>
      <c r="O90" s="701"/>
      <c r="P90" s="356"/>
      <c r="Q90" s="356"/>
      <c r="R90" s="304"/>
      <c r="S90" s="356"/>
      <c r="T90" s="304"/>
      <c r="U90" s="304"/>
      <c r="V90" s="1535"/>
      <c r="W90" s="304"/>
      <c r="X90" s="1136"/>
      <c r="Y90" s="356"/>
      <c r="Z90" s="73"/>
    </row>
    <row r="91" spans="1:26" ht="15" customHeight="1" thickBot="1">
      <c r="A91" s="268"/>
      <c r="B91" s="661" t="s">
        <v>1357</v>
      </c>
      <c r="C91" s="166"/>
      <c r="D91" s="168"/>
      <c r="E91" s="166"/>
      <c r="F91" s="166"/>
      <c r="G91" s="168"/>
      <c r="H91" s="1517"/>
      <c r="I91" s="701"/>
      <c r="J91" s="356"/>
      <c r="K91" s="304"/>
      <c r="L91" s="304"/>
      <c r="M91" s="711"/>
      <c r="N91" s="1313"/>
      <c r="O91" s="701"/>
      <c r="P91" s="356"/>
      <c r="Q91" s="356"/>
      <c r="R91" s="304"/>
      <c r="S91" s="356"/>
      <c r="T91" s="304"/>
      <c r="U91" s="304"/>
      <c r="V91" s="1535"/>
      <c r="W91" s="304"/>
      <c r="X91" s="1136"/>
      <c r="Y91" s="356"/>
      <c r="Z91" s="73"/>
    </row>
    <row r="92" spans="1:26" ht="15" customHeight="1" thickBot="1">
      <c r="A92" s="371">
        <v>12022</v>
      </c>
      <c r="B92" s="254" t="s">
        <v>1358</v>
      </c>
      <c r="C92" s="255" t="s">
        <v>1224</v>
      </c>
      <c r="D92" s="311" t="s">
        <v>1359</v>
      </c>
      <c r="E92" s="384"/>
      <c r="F92" s="255" t="s">
        <v>1360</v>
      </c>
      <c r="G92" s="531">
        <v>130</v>
      </c>
      <c r="H92" s="1307">
        <v>500</v>
      </c>
      <c r="I92" s="528">
        <f>ROUND(H92*G92/G92,2)</f>
        <v>500</v>
      </c>
      <c r="J92" s="255" t="s">
        <v>170</v>
      </c>
      <c r="K92" s="313">
        <v>84.14</v>
      </c>
      <c r="L92" s="392">
        <f>IF(OR(ISBLANK(K92),K92=0,H92=0,ISBLANK(H92)),,ROUND(K92+$L$5,2))</f>
        <v>84.14</v>
      </c>
      <c r="M92" s="513">
        <f>ROUND(I92*L92,2)</f>
        <v>42070</v>
      </c>
      <c r="N92" s="533">
        <f>ROUND(L92/G92,4)</f>
        <v>0.6472</v>
      </c>
      <c r="O92" s="257" t="s">
        <v>1359</v>
      </c>
      <c r="P92" s="255" t="s">
        <v>1360</v>
      </c>
      <c r="Q92" s="255">
        <v>130</v>
      </c>
      <c r="R92" s="534"/>
      <c r="S92" s="255">
        <v>10.26</v>
      </c>
      <c r="T92" s="535">
        <f>ROUND($S$9*S92,2)</f>
        <v>20.43</v>
      </c>
      <c r="U92" s="536">
        <f>IF(ISBLANK(O92),,R92+T92)</f>
        <v>20.43</v>
      </c>
      <c r="V92" s="537" t="s">
        <v>375</v>
      </c>
      <c r="W92" s="538">
        <f>IF(ISNUMBER(K92),IF(V92="Y",(K92-T92)))</f>
        <v>63.71</v>
      </c>
      <c r="X92" s="539">
        <f>W92/G92</f>
        <v>0.49007692307692308</v>
      </c>
      <c r="Y92" s="392" t="b">
        <f>IF(V92="N",IF(ISNUMBER(R92),(R92+T92)/Q92))</f>
        <v>0</v>
      </c>
      <c r="Z92" s="73"/>
    </row>
    <row r="93" spans="1:26" ht="15" customHeight="1">
      <c r="A93" s="371"/>
      <c r="B93" s="239" t="s">
        <v>1361</v>
      </c>
      <c r="C93" s="155"/>
      <c r="D93" s="152"/>
      <c r="E93" s="155"/>
      <c r="F93" s="155"/>
      <c r="G93" s="152"/>
      <c r="H93" s="1534"/>
      <c r="I93" s="701"/>
      <c r="J93" s="356"/>
      <c r="K93" s="304"/>
      <c r="L93" s="304"/>
      <c r="M93" s="711"/>
      <c r="N93" s="1313"/>
      <c r="O93" s="701"/>
      <c r="P93" s="356"/>
      <c r="Q93" s="356"/>
      <c r="R93" s="304"/>
      <c r="S93" s="356"/>
      <c r="T93" s="304"/>
      <c r="U93" s="304"/>
      <c r="V93" s="1535"/>
      <c r="W93" s="304"/>
      <c r="X93" s="1136"/>
      <c r="Y93" s="356"/>
      <c r="Z93" s="73"/>
    </row>
    <row r="94" spans="1:26" ht="15" customHeight="1" thickBot="1">
      <c r="A94" s="199"/>
      <c r="B94" s="1536" t="s">
        <v>1362</v>
      </c>
      <c r="C94" s="198"/>
      <c r="D94" s="411"/>
      <c r="E94" s="198"/>
      <c r="F94" s="198"/>
      <c r="G94" s="243"/>
      <c r="H94" s="1537"/>
      <c r="I94" s="270"/>
      <c r="J94" s="270"/>
      <c r="K94" s="271"/>
      <c r="L94" s="271"/>
      <c r="M94" s="348"/>
      <c r="N94" s="1021"/>
      <c r="O94" s="575"/>
      <c r="P94" s="270"/>
      <c r="Q94" s="270"/>
      <c r="R94" s="271"/>
      <c r="S94" s="270"/>
      <c r="T94" s="271"/>
      <c r="U94" s="271"/>
      <c r="V94" s="924"/>
      <c r="W94" s="271"/>
      <c r="X94" s="1437"/>
      <c r="Y94" s="270"/>
      <c r="Z94" s="73"/>
    </row>
    <row r="95" spans="1:26" ht="15" customHeight="1" thickBot="1">
      <c r="A95" s="1207">
        <v>12023</v>
      </c>
      <c r="B95" s="254" t="s">
        <v>1363</v>
      </c>
      <c r="C95" s="255" t="s">
        <v>181</v>
      </c>
      <c r="D95" s="311" t="s">
        <v>1364</v>
      </c>
      <c r="E95" s="384"/>
      <c r="F95" s="255" t="s">
        <v>1365</v>
      </c>
      <c r="G95" s="531">
        <v>106</v>
      </c>
      <c r="H95" s="1307"/>
      <c r="I95" s="528">
        <f>ROUND(H95*G95/G95,2)</f>
        <v>0</v>
      </c>
      <c r="J95" s="255" t="s">
        <v>170</v>
      </c>
      <c r="K95" s="313">
        <v>88.89</v>
      </c>
      <c r="L95" s="392">
        <f>IF(OR(ISBLANK(K95),K95=0,H95=0,ISBLANK(H95)),,ROUND(K95+$L$5,2))</f>
        <v>0</v>
      </c>
      <c r="M95" s="513">
        <f>ROUND(I95*L95,2)</f>
        <v>0</v>
      </c>
      <c r="N95" s="533">
        <f>ROUND(L95/G95,4)</f>
        <v>0</v>
      </c>
      <c r="O95" s="257" t="s">
        <v>1366</v>
      </c>
      <c r="P95" s="255" t="s">
        <v>1365</v>
      </c>
      <c r="Q95" s="255">
        <v>106</v>
      </c>
      <c r="R95" s="534">
        <v>72.94</v>
      </c>
      <c r="S95" s="255"/>
      <c r="T95" s="535">
        <f>ROUND($S$9*S95,2)</f>
        <v>0</v>
      </c>
      <c r="U95" s="536">
        <f>IF(ISBLANK(O95),,R95+T95)</f>
        <v>72.94</v>
      </c>
      <c r="V95" s="537" t="s">
        <v>177</v>
      </c>
      <c r="W95" s="538" t="b">
        <f>IF(ISNUMBER(K95),IF(V95="Y",(K95-T95)))</f>
        <v>0</v>
      </c>
      <c r="X95" s="539">
        <f>W95/G95</f>
        <v>0</v>
      </c>
      <c r="Y95" s="392">
        <f>IF(V95="N",IF(ISNUMBER(R95),(R95+T95)/Q95))</f>
        <v>0.68811320754716976</v>
      </c>
      <c r="Z95" s="73"/>
    </row>
    <row r="96" spans="1:26" ht="15" customHeight="1" thickBot="1">
      <c r="A96" s="1050"/>
      <c r="B96" s="1538" t="s">
        <v>1367</v>
      </c>
      <c r="C96" s="364"/>
      <c r="D96" s="664"/>
      <c r="E96" s="364"/>
      <c r="F96" s="364"/>
      <c r="G96" s="517"/>
      <c r="H96" s="1539"/>
      <c r="I96" s="364"/>
      <c r="J96" s="364"/>
      <c r="K96" s="523"/>
      <c r="L96" s="523"/>
      <c r="M96" s="524"/>
      <c r="N96" s="1540"/>
      <c r="O96" s="364"/>
      <c r="P96" s="364"/>
      <c r="Q96" s="364"/>
      <c r="R96" s="523"/>
      <c r="S96" s="364"/>
      <c r="T96" s="523"/>
      <c r="U96" s="523"/>
      <c r="V96" s="965"/>
      <c r="W96" s="523"/>
      <c r="X96" s="1126"/>
      <c r="Y96" s="701"/>
      <c r="Z96" s="73"/>
    </row>
    <row r="97" spans="1:26" ht="15" customHeight="1" thickBot="1">
      <c r="A97" s="1207">
        <v>12024</v>
      </c>
      <c r="B97" s="254" t="s">
        <v>1368</v>
      </c>
      <c r="C97" s="255" t="s">
        <v>1369</v>
      </c>
      <c r="D97" s="311">
        <v>3713</v>
      </c>
      <c r="E97" s="384"/>
      <c r="F97" s="255" t="s">
        <v>1370</v>
      </c>
      <c r="G97" s="531">
        <v>72</v>
      </c>
      <c r="H97" s="1307"/>
      <c r="I97" s="528">
        <v>1000</v>
      </c>
      <c r="J97" s="255" t="s">
        <v>170</v>
      </c>
      <c r="K97" s="313">
        <v>64.37</v>
      </c>
      <c r="L97" s="392">
        <f>IF(OR(ISBLANK(K97),K97=0,H97=0,ISBLANK(H97)),,ROUND(K97+$L$5,2))</f>
        <v>0</v>
      </c>
      <c r="M97" s="513">
        <f>ROUND(I97*L97,2)</f>
        <v>0</v>
      </c>
      <c r="N97" s="533">
        <f>ROUND(L97/G97,4)</f>
        <v>0</v>
      </c>
      <c r="O97" s="257">
        <v>3713</v>
      </c>
      <c r="P97" s="255" t="s">
        <v>1370</v>
      </c>
      <c r="Q97" s="255">
        <v>72</v>
      </c>
      <c r="R97" s="534"/>
      <c r="S97" s="255">
        <v>9</v>
      </c>
      <c r="T97" s="535">
        <f>ROUND($S$9*S97,2)</f>
        <v>17.920000000000002</v>
      </c>
      <c r="U97" s="536">
        <f>IF(ISBLANK(O97),,R97+T97)</f>
        <v>17.920000000000002</v>
      </c>
      <c r="V97" s="2742" t="s">
        <v>375</v>
      </c>
      <c r="W97" s="538">
        <f>IF(ISNUMBER(K97),IF(V97="Y",(K97-T97)))</f>
        <v>46.45</v>
      </c>
      <c r="X97" s="539">
        <f>W97/G97</f>
        <v>0.64513888888888893</v>
      </c>
      <c r="Y97" s="392" t="b">
        <f>IF(V97="N",IF(ISNUMBER(R97),(R97+T97)/Q97))</f>
        <v>0</v>
      </c>
      <c r="Z97" s="73"/>
    </row>
    <row r="98" spans="1:26" ht="15" customHeight="1">
      <c r="A98" s="504"/>
      <c r="B98" s="541" t="s">
        <v>1371</v>
      </c>
      <c r="C98" s="498"/>
      <c r="D98" s="542"/>
      <c r="E98" s="498"/>
      <c r="F98" s="498"/>
      <c r="G98" s="527"/>
      <c r="H98" s="1541"/>
      <c r="I98" s="498"/>
      <c r="J98" s="498"/>
      <c r="K98" s="300"/>
      <c r="L98" s="300"/>
      <c r="M98" s="544"/>
      <c r="N98" s="545"/>
      <c r="O98" s="498"/>
      <c r="P98" s="498"/>
      <c r="Q98" s="498"/>
      <c r="R98" s="300"/>
      <c r="S98" s="498"/>
      <c r="T98" s="300"/>
      <c r="U98" s="300"/>
      <c r="V98" s="546"/>
      <c r="W98" s="300"/>
      <c r="X98" s="547"/>
      <c r="Y98" s="154"/>
      <c r="Z98" s="73"/>
    </row>
    <row r="99" spans="1:26" ht="15" customHeight="1">
      <c r="A99" s="504"/>
      <c r="B99" s="1542" t="s">
        <v>1372</v>
      </c>
      <c r="C99" s="154"/>
      <c r="D99" s="554"/>
      <c r="E99" s="154"/>
      <c r="F99" s="154"/>
      <c r="G99" s="527"/>
      <c r="H99" s="1543"/>
      <c r="I99" s="154"/>
      <c r="J99" s="154"/>
      <c r="K99" s="249"/>
      <c r="L99" s="249"/>
      <c r="M99" s="698"/>
      <c r="N99" s="545"/>
      <c r="O99" s="154"/>
      <c r="P99" s="154"/>
      <c r="Q99" s="154"/>
      <c r="R99" s="249"/>
      <c r="S99" s="154"/>
      <c r="T99" s="249"/>
      <c r="U99" s="249"/>
      <c r="V99" s="840"/>
      <c r="W99" s="249"/>
      <c r="X99" s="1131"/>
      <c r="Y99" s="165"/>
      <c r="Z99" s="73"/>
    </row>
    <row r="100" spans="1:26" ht="15" customHeight="1" thickBot="1">
      <c r="A100" s="1050"/>
      <c r="B100" s="1544" t="s">
        <v>1373</v>
      </c>
      <c r="C100" s="364"/>
      <c r="D100" s="664"/>
      <c r="E100" s="364"/>
      <c r="F100" s="364"/>
      <c r="G100" s="517"/>
      <c r="H100" s="1537"/>
      <c r="I100" s="364"/>
      <c r="J100" s="364"/>
      <c r="K100" s="523"/>
      <c r="L100" s="523"/>
      <c r="M100" s="524"/>
      <c r="N100" s="1540"/>
      <c r="O100" s="364"/>
      <c r="P100" s="364"/>
      <c r="Q100" s="364"/>
      <c r="R100" s="523"/>
      <c r="S100" s="364"/>
      <c r="T100" s="523"/>
      <c r="U100" s="523"/>
      <c r="V100" s="965"/>
      <c r="W100" s="523"/>
      <c r="X100" s="1126"/>
      <c r="Y100" s="523"/>
      <c r="Z100" s="73"/>
    </row>
    <row r="101" spans="1:26" ht="15" customHeight="1" thickBot="1">
      <c r="A101" s="1207">
        <v>12025</v>
      </c>
      <c r="B101" s="254" t="s">
        <v>1374</v>
      </c>
      <c r="C101" s="255" t="s">
        <v>181</v>
      </c>
      <c r="D101" s="2687" t="s">
        <v>4632</v>
      </c>
      <c r="E101" s="384"/>
      <c r="F101" s="255" t="s">
        <v>1375</v>
      </c>
      <c r="G101" s="531">
        <v>70</v>
      </c>
      <c r="H101" s="1307"/>
      <c r="I101" s="528">
        <v>1000</v>
      </c>
      <c r="J101" s="255" t="s">
        <v>170</v>
      </c>
      <c r="K101" s="313">
        <v>62.43</v>
      </c>
      <c r="L101" s="392">
        <f>IF(OR(ISBLANK(K101),K101=0,H101=0,ISBLANK(H101)),,ROUND(K101+$L$5,2))</f>
        <v>0</v>
      </c>
      <c r="M101" s="513">
        <f>ROUND(I101*L101,2)</f>
        <v>0</v>
      </c>
      <c r="N101" s="533">
        <f>ROUND(L101/G101,4)</f>
        <v>0</v>
      </c>
      <c r="O101" s="257"/>
      <c r="P101" s="255"/>
      <c r="Q101" s="255"/>
      <c r="R101" s="2844"/>
      <c r="S101" s="2845"/>
      <c r="T101" s="2846"/>
      <c r="U101" s="2846"/>
      <c r="V101" s="2847"/>
      <c r="W101" s="2848"/>
      <c r="X101" s="2849"/>
      <c r="Y101" s="392"/>
      <c r="Z101" s="73"/>
    </row>
    <row r="102" spans="1:26" ht="15" customHeight="1">
      <c r="A102" s="504"/>
      <c r="B102" s="1542" t="s">
        <v>1376</v>
      </c>
      <c r="C102" s="154"/>
      <c r="D102" s="554"/>
      <c r="E102" s="154"/>
      <c r="F102" s="154"/>
      <c r="G102" s="527"/>
      <c r="H102" s="1543"/>
      <c r="I102" s="154"/>
      <c r="J102" s="154"/>
      <c r="K102" s="249"/>
      <c r="L102" s="249"/>
      <c r="M102" s="698"/>
      <c r="N102" s="545"/>
      <c r="O102" s="154"/>
      <c r="P102" s="154"/>
      <c r="Q102" s="154"/>
      <c r="R102" s="249"/>
      <c r="S102" s="154"/>
      <c r="T102" s="249"/>
      <c r="U102" s="249"/>
      <c r="V102" s="840"/>
      <c r="W102" s="249"/>
      <c r="X102" s="1131"/>
      <c r="Y102" s="249"/>
      <c r="Z102" s="73"/>
    </row>
    <row r="103" spans="1:26" ht="15" customHeight="1" thickBot="1">
      <c r="A103" s="824"/>
      <c r="B103" s="1545" t="s">
        <v>1377</v>
      </c>
      <c r="C103" s="154"/>
      <c r="D103" s="554"/>
      <c r="E103" s="154"/>
      <c r="F103" s="154"/>
      <c r="G103" s="527"/>
      <c r="H103" s="1537"/>
      <c r="I103" s="154"/>
      <c r="J103" s="154"/>
      <c r="K103" s="249"/>
      <c r="L103" s="249"/>
      <c r="M103" s="698"/>
      <c r="N103" s="545"/>
      <c r="O103" s="154"/>
      <c r="P103" s="154"/>
      <c r="Q103" s="154"/>
      <c r="R103" s="249"/>
      <c r="S103" s="154"/>
      <c r="T103" s="249"/>
      <c r="U103" s="249"/>
      <c r="V103" s="840"/>
      <c r="W103" s="249"/>
      <c r="X103" s="1131"/>
      <c r="Y103" s="249"/>
      <c r="Z103" s="73"/>
    </row>
    <row r="104" spans="1:26" ht="15" customHeight="1" thickBot="1">
      <c r="A104" s="1207">
        <v>12026</v>
      </c>
      <c r="B104" s="254" t="s">
        <v>1378</v>
      </c>
      <c r="C104" s="255" t="s">
        <v>181</v>
      </c>
      <c r="D104" s="311" t="s">
        <v>1379</v>
      </c>
      <c r="E104" s="384"/>
      <c r="F104" s="255" t="s">
        <v>1380</v>
      </c>
      <c r="G104" s="531">
        <v>89</v>
      </c>
      <c r="H104" s="1307"/>
      <c r="I104" s="528">
        <v>1000</v>
      </c>
      <c r="J104" s="255" t="s">
        <v>170</v>
      </c>
      <c r="K104" s="313">
        <v>71.8</v>
      </c>
      <c r="L104" s="392">
        <f>IF(OR(ISBLANK(K104),K104=0,H104=0,ISBLANK(H104)),,ROUND(K104+$L$5,2))</f>
        <v>0</v>
      </c>
      <c r="M104" s="513">
        <f>ROUND(I104*L104,2)</f>
        <v>0</v>
      </c>
      <c r="N104" s="533">
        <f>ROUND(L104/G104,4)</f>
        <v>0</v>
      </c>
      <c r="O104" s="154"/>
      <c r="P104" s="154"/>
      <c r="Q104" s="154"/>
      <c r="R104" s="249"/>
      <c r="S104" s="154"/>
      <c r="T104" s="249"/>
      <c r="U104" s="249"/>
      <c r="V104" s="840"/>
      <c r="W104" s="249"/>
      <c r="X104" s="1131"/>
      <c r="Y104" s="249"/>
      <c r="Z104" s="73"/>
    </row>
    <row r="105" spans="1:26" ht="15" customHeight="1">
      <c r="A105" s="504"/>
      <c r="B105" s="1542" t="s">
        <v>1381</v>
      </c>
      <c r="C105" s="154"/>
      <c r="D105" s="554"/>
      <c r="E105" s="154"/>
      <c r="F105" s="154"/>
      <c r="G105" s="527"/>
      <c r="H105" s="1543"/>
      <c r="I105" s="154"/>
      <c r="J105" s="154"/>
      <c r="K105" s="249"/>
      <c r="L105" s="249"/>
      <c r="M105" s="698"/>
      <c r="N105" s="545"/>
      <c r="O105" s="154"/>
      <c r="P105" s="154"/>
      <c r="Q105" s="154"/>
      <c r="R105" s="249"/>
      <c r="S105" s="154"/>
      <c r="T105" s="249"/>
      <c r="U105" s="249"/>
      <c r="V105" s="840"/>
      <c r="W105" s="249"/>
      <c r="X105" s="1131"/>
      <c r="Y105" s="249"/>
      <c r="Z105" s="73"/>
    </row>
    <row r="106" spans="1:26" ht="15" customHeight="1">
      <c r="A106" s="1050"/>
      <c r="B106" s="1544" t="s">
        <v>1382</v>
      </c>
      <c r="C106" s="364"/>
      <c r="D106" s="664"/>
      <c r="E106" s="364"/>
      <c r="F106" s="364"/>
      <c r="G106" s="517"/>
      <c r="H106" s="1537"/>
      <c r="I106" s="364"/>
      <c r="J106" s="364"/>
      <c r="K106" s="523"/>
      <c r="L106" s="523"/>
      <c r="M106" s="524"/>
      <c r="N106" s="1540"/>
      <c r="O106" s="364"/>
      <c r="P106" s="364"/>
      <c r="Q106" s="364"/>
      <c r="R106" s="523"/>
      <c r="S106" s="364"/>
      <c r="T106" s="523"/>
      <c r="U106" s="523"/>
      <c r="V106" s="965"/>
      <c r="W106" s="523"/>
      <c r="X106" s="1126"/>
      <c r="Y106" s="701"/>
      <c r="Z106" s="73"/>
    </row>
    <row r="107" spans="1:26" ht="15" customHeight="1">
      <c r="A107" s="1167"/>
      <c r="B107" s="1166"/>
      <c r="C107" s="1167"/>
      <c r="D107" s="1168"/>
      <c r="E107" s="1167"/>
      <c r="F107" s="1167"/>
      <c r="G107" s="1168"/>
      <c r="H107" s="1168"/>
      <c r="I107" s="1176"/>
      <c r="J107" s="1176"/>
      <c r="K107" s="1178"/>
      <c r="L107" s="1178"/>
      <c r="M107" s="1179"/>
      <c r="N107" s="1170"/>
      <c r="O107" s="722" t="s">
        <v>1246</v>
      </c>
      <c r="P107" s="127"/>
      <c r="Q107" s="716">
        <v>110700</v>
      </c>
      <c r="R107" s="722"/>
      <c r="S107" s="1167"/>
      <c r="T107" s="1546"/>
      <c r="U107" s="1546"/>
      <c r="V107" s="891"/>
      <c r="W107" s="1547"/>
      <c r="X107" s="1548"/>
      <c r="Y107" s="1170"/>
      <c r="Z107" s="73"/>
    </row>
    <row r="108" spans="1:26" ht="15" customHeight="1">
      <c r="A108" s="146">
        <v>12027</v>
      </c>
      <c r="B108" s="688" t="s">
        <v>1383</v>
      </c>
      <c r="C108" s="356" t="s">
        <v>4694</v>
      </c>
      <c r="D108" s="152">
        <v>5150006960</v>
      </c>
      <c r="E108" s="408"/>
      <c r="F108" s="356" t="s">
        <v>1384</v>
      </c>
      <c r="G108" s="895">
        <v>72</v>
      </c>
      <c r="H108" s="532">
        <v>400</v>
      </c>
      <c r="I108" s="154">
        <f>ROUND(H108*G108/G108,2)</f>
        <v>400</v>
      </c>
      <c r="J108" s="356" t="s">
        <v>170</v>
      </c>
      <c r="K108" s="1201">
        <v>45.6</v>
      </c>
      <c r="L108" s="304">
        <f>IF(OR(ISBLANK(K108),K108=0,H108=0,ISBLANK(H108)),,ROUND(K108+$L$5,2))</f>
        <v>45.6</v>
      </c>
      <c r="M108" s="698">
        <f>ROUND(I108*L108,2)</f>
        <v>18240</v>
      </c>
      <c r="N108" s="533">
        <f>ROUND(L108/G108,4)</f>
        <v>0.63329999999999997</v>
      </c>
      <c r="O108" s="1549">
        <v>5150006960</v>
      </c>
      <c r="P108" s="1550" t="s">
        <v>1385</v>
      </c>
      <c r="Q108" s="692">
        <v>72</v>
      </c>
      <c r="R108" s="177">
        <v>45.6</v>
      </c>
      <c r="S108" s="155">
        <v>4.46</v>
      </c>
      <c r="T108" s="1551">
        <f>ROUND($Y$9*S108,2)</f>
        <v>2.87</v>
      </c>
      <c r="U108" s="1552">
        <f>IF(ISBLANK(O108),,R108+T108)</f>
        <v>48.47</v>
      </c>
      <c r="V108" s="1453" t="s">
        <v>375</v>
      </c>
      <c r="W108" s="219">
        <f>IF(ISNUMBER(K108),IF(V108="Y",(K108-T108)))</f>
        <v>42.730000000000004</v>
      </c>
      <c r="X108" s="646">
        <f>W108/G108</f>
        <v>0.59347222222222229</v>
      </c>
      <c r="Y108" s="165" t="b">
        <f>IF(V108="N",IF(ISNUMBER(R108),(R108+T108)/Q108))</f>
        <v>0</v>
      </c>
      <c r="Z108" s="73"/>
    </row>
    <row r="109" spans="1:26" ht="15" customHeight="1">
      <c r="A109" s="239"/>
      <c r="B109" s="239" t="s">
        <v>1386</v>
      </c>
      <c r="C109" s="166"/>
      <c r="D109" s="152"/>
      <c r="E109" s="166"/>
      <c r="F109" s="166"/>
      <c r="G109" s="168"/>
      <c r="H109" s="1458"/>
      <c r="I109" s="166"/>
      <c r="J109" s="166"/>
      <c r="K109" s="230"/>
      <c r="L109" s="230"/>
      <c r="M109" s="326"/>
      <c r="N109" s="1018"/>
      <c r="O109" s="451"/>
      <c r="P109" s="321"/>
      <c r="Q109" s="451"/>
      <c r="R109" s="157"/>
      <c r="S109" s="166"/>
      <c r="T109" s="171"/>
      <c r="U109" s="488"/>
      <c r="V109" s="1485"/>
      <c r="W109" s="237"/>
      <c r="X109" s="1433"/>
      <c r="Y109" s="298"/>
      <c r="Z109" s="73"/>
    </row>
    <row r="110" spans="1:26" ht="15" customHeight="1">
      <c r="A110" s="166"/>
      <c r="B110" s="166" t="s">
        <v>1387</v>
      </c>
      <c r="C110" s="166"/>
      <c r="D110" s="168"/>
      <c r="E110" s="166"/>
      <c r="F110" s="166"/>
      <c r="G110" s="168"/>
      <c r="H110" s="1458"/>
      <c r="I110" s="166"/>
      <c r="J110" s="166"/>
      <c r="K110" s="230"/>
      <c r="L110" s="230"/>
      <c r="M110" s="544"/>
      <c r="N110" s="1018"/>
      <c r="O110" s="460"/>
      <c r="P110" s="1194"/>
      <c r="Q110" s="692"/>
      <c r="R110" s="157"/>
      <c r="S110" s="166"/>
      <c r="T110" s="171"/>
      <c r="U110" s="488"/>
      <c r="V110" s="1485"/>
      <c r="W110" s="237"/>
      <c r="X110" s="1433"/>
      <c r="Y110" s="298"/>
      <c r="Z110" s="73"/>
    </row>
    <row r="111" spans="1:26" ht="15" customHeight="1">
      <c r="A111" s="503"/>
      <c r="B111" s="503" t="s">
        <v>1388</v>
      </c>
      <c r="C111" s="166"/>
      <c r="D111" s="168"/>
      <c r="E111" s="166"/>
      <c r="F111" s="166"/>
      <c r="G111" s="168"/>
      <c r="H111" s="1461"/>
      <c r="I111" s="498"/>
      <c r="J111" s="166"/>
      <c r="K111" s="230"/>
      <c r="L111" s="230"/>
      <c r="M111" s="544"/>
      <c r="N111" s="1012"/>
      <c r="O111" s="451"/>
      <c r="P111" s="321"/>
      <c r="Q111" s="451"/>
      <c r="R111" s="171"/>
      <c r="S111" s="166"/>
      <c r="T111" s="171"/>
      <c r="U111" s="230"/>
      <c r="V111" s="1485"/>
      <c r="W111" s="171"/>
      <c r="X111" s="1063"/>
      <c r="Y111" s="166"/>
      <c r="Z111" s="73"/>
    </row>
    <row r="112" spans="1:26" ht="15" customHeight="1">
      <c r="A112" s="1165"/>
      <c r="B112" s="1165" t="s">
        <v>1389</v>
      </c>
      <c r="C112" s="270"/>
      <c r="D112" s="243"/>
      <c r="E112" s="270"/>
      <c r="F112" s="270"/>
      <c r="G112" s="305"/>
      <c r="H112" s="1463"/>
      <c r="I112" s="575"/>
      <c r="J112" s="198"/>
      <c r="K112" s="566"/>
      <c r="L112" s="271"/>
      <c r="M112" s="1252"/>
      <c r="N112" s="1021"/>
      <c r="O112" s="272"/>
      <c r="P112" s="271"/>
      <c r="Q112" s="271"/>
      <c r="R112" s="271"/>
      <c r="S112" s="270"/>
      <c r="T112" s="246"/>
      <c r="U112" s="304"/>
      <c r="V112" s="1476"/>
      <c r="W112" s="246"/>
      <c r="X112" s="1437"/>
      <c r="Y112" s="198"/>
      <c r="Z112" s="73"/>
    </row>
    <row r="113" spans="1:26" ht="15" customHeight="1">
      <c r="A113" s="675">
        <v>12028</v>
      </c>
      <c r="B113" s="679" t="s">
        <v>1383</v>
      </c>
      <c r="C113" s="310" t="s">
        <v>4694</v>
      </c>
      <c r="D113" s="152">
        <v>5150021027</v>
      </c>
      <c r="E113" s="408"/>
      <c r="F113" s="310" t="s">
        <v>1187</v>
      </c>
      <c r="G113" s="887">
        <v>72</v>
      </c>
      <c r="H113" s="1307">
        <v>400</v>
      </c>
      <c r="I113" s="257">
        <f>ROUND(H113*G113/G113,2)</f>
        <v>400</v>
      </c>
      <c r="J113" s="310" t="s">
        <v>170</v>
      </c>
      <c r="K113" s="1466">
        <v>89.31</v>
      </c>
      <c r="L113" s="897">
        <f>IF(OR(ISBLANK(K113),K113=0,H113=0,ISBLANK(H113)),,ROUND(K113+$L$5,2))</f>
        <v>89.31</v>
      </c>
      <c r="M113" s="513">
        <f>ROUND(I113*L113,2)</f>
        <v>35724</v>
      </c>
      <c r="N113" s="533">
        <f>ROUND(L113/G113,4)</f>
        <v>1.2403999999999999</v>
      </c>
      <c r="O113" s="1553">
        <v>5150021027</v>
      </c>
      <c r="P113" s="455" t="s">
        <v>1390</v>
      </c>
      <c r="Q113" s="455">
        <v>72</v>
      </c>
      <c r="R113" s="534">
        <v>89.31</v>
      </c>
      <c r="S113" s="155">
        <v>8.91</v>
      </c>
      <c r="T113" s="1554">
        <f>ROUND($Y$9*S113,2)</f>
        <v>5.74</v>
      </c>
      <c r="U113" s="1555">
        <f>IF(ISBLANK(O113),,R113+T113)</f>
        <v>95.05</v>
      </c>
      <c r="V113" s="1556" t="s">
        <v>375</v>
      </c>
      <c r="W113" s="179">
        <f>IF(ISNUMBER(K113),IF(V113="Y",(K113-T113)))</f>
        <v>83.570000000000007</v>
      </c>
      <c r="X113" s="1063">
        <f>W113/G113</f>
        <v>1.1606944444444445</v>
      </c>
      <c r="Y113" s="230" t="b">
        <f>IF(V113="N",IF(ISNUMBER(R113),(R113+T113)/Q113))</f>
        <v>0</v>
      </c>
      <c r="Z113" s="73"/>
    </row>
    <row r="114" spans="1:26" ht="15" customHeight="1">
      <c r="A114" s="239"/>
      <c r="B114" s="239" t="s">
        <v>1391</v>
      </c>
      <c r="C114" s="166"/>
      <c r="D114" s="297"/>
      <c r="E114" s="166"/>
      <c r="F114" s="166"/>
      <c r="G114" s="168"/>
      <c r="H114" s="1458"/>
      <c r="I114" s="166"/>
      <c r="J114" s="166"/>
      <c r="K114" s="230"/>
      <c r="L114" s="230"/>
      <c r="M114" s="326"/>
      <c r="N114" s="1018"/>
      <c r="O114" s="379"/>
      <c r="P114" s="331"/>
      <c r="Q114" s="692"/>
      <c r="R114" s="157"/>
      <c r="S114" s="166"/>
      <c r="T114" s="171"/>
      <c r="U114" s="304"/>
      <c r="V114" s="1557"/>
      <c r="W114" s="171"/>
      <c r="X114" s="1063"/>
      <c r="Y114" s="166"/>
      <c r="Z114" s="73"/>
    </row>
    <row r="115" spans="1:26" ht="15" customHeight="1">
      <c r="A115" s="166"/>
      <c r="B115" s="166" t="s">
        <v>1392</v>
      </c>
      <c r="C115" s="166"/>
      <c r="D115" s="297"/>
      <c r="E115" s="166"/>
      <c r="F115" s="166"/>
      <c r="G115" s="168"/>
      <c r="H115" s="1458"/>
      <c r="I115" s="166"/>
      <c r="J115" s="166"/>
      <c r="K115" s="230"/>
      <c r="L115" s="230"/>
      <c r="M115" s="544"/>
      <c r="N115" s="1018"/>
      <c r="O115" s="451"/>
      <c r="P115" s="321"/>
      <c r="Q115" s="451"/>
      <c r="R115" s="157"/>
      <c r="S115" s="166"/>
      <c r="T115" s="171"/>
      <c r="U115" s="488"/>
      <c r="V115" s="1485"/>
      <c r="W115" s="171"/>
      <c r="X115" s="1063"/>
      <c r="Y115" s="166"/>
      <c r="Z115" s="73"/>
    </row>
    <row r="116" spans="1:26" ht="15" customHeight="1">
      <c r="A116" s="503"/>
      <c r="B116" s="503" t="s">
        <v>1393</v>
      </c>
      <c r="C116" s="166"/>
      <c r="D116" s="297"/>
      <c r="E116" s="166"/>
      <c r="F116" s="166"/>
      <c r="G116" s="168"/>
      <c r="H116" s="1461"/>
      <c r="I116" s="498"/>
      <c r="J116" s="166"/>
      <c r="K116" s="230"/>
      <c r="L116" s="230"/>
      <c r="M116" s="544"/>
      <c r="N116" s="1012"/>
      <c r="O116" s="554"/>
      <c r="P116" s="178"/>
      <c r="Q116" s="236"/>
      <c r="R116" s="171"/>
      <c r="S116" s="166"/>
      <c r="T116" s="171"/>
      <c r="U116" s="488"/>
      <c r="V116" s="1485"/>
      <c r="W116" s="171"/>
      <c r="X116" s="1063"/>
      <c r="Y116" s="166"/>
      <c r="Z116" s="73"/>
    </row>
    <row r="117" spans="1:26" ht="15" customHeight="1">
      <c r="A117" s="1165"/>
      <c r="B117" s="1165" t="s">
        <v>1389</v>
      </c>
      <c r="C117" s="270"/>
      <c r="D117" s="305"/>
      <c r="E117" s="270"/>
      <c r="F117" s="270"/>
      <c r="G117" s="305"/>
      <c r="H117" s="1463"/>
      <c r="I117" s="575"/>
      <c r="J117" s="198"/>
      <c r="K117" s="566"/>
      <c r="L117" s="271"/>
      <c r="M117" s="1252"/>
      <c r="N117" s="1021"/>
      <c r="O117" s="272"/>
      <c r="P117" s="271"/>
      <c r="Q117" s="271"/>
      <c r="R117" s="271"/>
      <c r="S117" s="270"/>
      <c r="T117" s="246"/>
      <c r="U117" s="488"/>
      <c r="V117" s="1558"/>
      <c r="W117" s="246"/>
      <c r="X117" s="1437"/>
      <c r="Y117" s="198"/>
      <c r="Z117" s="73"/>
    </row>
    <row r="118" spans="1:26" ht="15" customHeight="1">
      <c r="A118" s="240">
        <v>12029</v>
      </c>
      <c r="B118" s="679" t="s">
        <v>1394</v>
      </c>
      <c r="C118" s="155" t="s">
        <v>4694</v>
      </c>
      <c r="D118" s="895">
        <v>5150006961</v>
      </c>
      <c r="E118" s="408"/>
      <c r="F118" s="155" t="s">
        <v>1395</v>
      </c>
      <c r="G118" s="152">
        <v>72</v>
      </c>
      <c r="H118" s="1307">
        <v>200</v>
      </c>
      <c r="I118" s="154">
        <f>ROUND(H118*G118/G118,2)</f>
        <v>200</v>
      </c>
      <c r="J118" s="155" t="s">
        <v>170</v>
      </c>
      <c r="K118" s="156">
        <v>47.61</v>
      </c>
      <c r="L118" s="165">
        <f>IF(OR(ISBLANK(K118),K118=0,H118=0,ISBLANK(H118)),,ROUND(K118+$L$5,2))</f>
        <v>47.61</v>
      </c>
      <c r="M118" s="698">
        <f>ROUND(I118*L118,2)</f>
        <v>9522</v>
      </c>
      <c r="N118" s="1008">
        <f>ROUND(L118/G118,4)</f>
        <v>0.6613</v>
      </c>
      <c r="O118" s="257">
        <v>5150006961</v>
      </c>
      <c r="P118" s="255" t="s">
        <v>1396</v>
      </c>
      <c r="Q118" s="932">
        <v>72</v>
      </c>
      <c r="R118" s="534">
        <v>44.74</v>
      </c>
      <c r="S118" s="155">
        <v>4.46</v>
      </c>
      <c r="T118" s="1554">
        <f>ROUND($Y$9*S118,2)</f>
        <v>2.87</v>
      </c>
      <c r="U118" s="1555">
        <f>IF(ISBLANK(O118),,R118+T118)</f>
        <v>47.61</v>
      </c>
      <c r="V118" s="1556" t="s">
        <v>375</v>
      </c>
      <c r="W118" s="179">
        <f>IF(ISNUMBER(K118),IF(V118="Y",(K118-T118)))</f>
        <v>44.74</v>
      </c>
      <c r="X118" s="1063">
        <f>W118/G118</f>
        <v>0.62138888888888888</v>
      </c>
      <c r="Y118" s="230" t="b">
        <f>IF(V118="N",IF(ISNUMBER(R118),(R118+T118)/Q118))</f>
        <v>0</v>
      </c>
      <c r="Z118" s="73"/>
    </row>
    <row r="119" spans="1:26" ht="15" customHeight="1">
      <c r="A119" s="239"/>
      <c r="B119" s="239" t="s">
        <v>1397</v>
      </c>
      <c r="C119" s="166"/>
      <c r="D119" s="168"/>
      <c r="E119" s="166"/>
      <c r="F119" s="166"/>
      <c r="G119" s="168"/>
      <c r="H119" s="1059"/>
      <c r="I119" s="498"/>
      <c r="J119" s="166"/>
      <c r="K119" s="230"/>
      <c r="L119" s="230"/>
      <c r="M119" s="544"/>
      <c r="N119" s="1012"/>
      <c r="O119" s="498"/>
      <c r="P119" s="166"/>
      <c r="Q119" s="498"/>
      <c r="R119" s="171"/>
      <c r="S119" s="166"/>
      <c r="T119" s="171"/>
      <c r="U119" s="304"/>
      <c r="V119" s="1557"/>
      <c r="W119" s="171"/>
      <c r="X119" s="1063"/>
      <c r="Y119" s="166"/>
      <c r="Z119" s="73"/>
    </row>
    <row r="120" spans="1:26" ht="15" customHeight="1">
      <c r="A120" s="228"/>
      <c r="B120" s="166" t="s">
        <v>1398</v>
      </c>
      <c r="C120" s="228"/>
      <c r="D120" s="1559"/>
      <c r="E120" s="228"/>
      <c r="F120" s="228"/>
      <c r="G120" s="297"/>
      <c r="H120" s="1059"/>
      <c r="I120" s="295"/>
      <c r="J120" s="228"/>
      <c r="K120" s="488"/>
      <c r="L120" s="488"/>
      <c r="M120" s="1329"/>
      <c r="N120" s="1042"/>
      <c r="O120" s="154"/>
      <c r="P120" s="155"/>
      <c r="Q120" s="851"/>
      <c r="R120" s="299"/>
      <c r="S120" s="228"/>
      <c r="T120" s="299"/>
      <c r="U120" s="230"/>
      <c r="V120" s="1560"/>
      <c r="W120" s="299"/>
      <c r="X120" s="1441"/>
      <c r="Y120" s="166"/>
      <c r="Z120" s="73"/>
    </row>
    <row r="121" spans="1:26" ht="15" customHeight="1">
      <c r="A121" s="503"/>
      <c r="B121" s="503" t="s">
        <v>1399</v>
      </c>
      <c r="C121" s="228"/>
      <c r="D121" s="1010"/>
      <c r="E121" s="228"/>
      <c r="F121" s="228"/>
      <c r="G121" s="297"/>
      <c r="H121" s="1059"/>
      <c r="I121" s="295"/>
      <c r="J121" s="228"/>
      <c r="K121" s="488"/>
      <c r="L121" s="488"/>
      <c r="M121" s="1329"/>
      <c r="N121" s="1042"/>
      <c r="O121" s="932"/>
      <c r="P121" s="661"/>
      <c r="Q121" s="166"/>
      <c r="R121" s="299"/>
      <c r="S121" s="228"/>
      <c r="T121" s="299"/>
      <c r="U121" s="304"/>
      <c r="V121" s="1560"/>
      <c r="W121" s="299"/>
      <c r="X121" s="1441"/>
      <c r="Y121" s="166"/>
      <c r="Z121" s="73"/>
    </row>
    <row r="122" spans="1:26" ht="15" customHeight="1">
      <c r="A122" s="1165"/>
      <c r="B122" s="1165" t="s">
        <v>1389</v>
      </c>
      <c r="C122" s="270"/>
      <c r="D122" s="243"/>
      <c r="E122" s="270"/>
      <c r="F122" s="270"/>
      <c r="G122" s="305"/>
      <c r="H122" s="1059"/>
      <c r="I122" s="575"/>
      <c r="J122" s="270"/>
      <c r="K122" s="271"/>
      <c r="L122" s="271"/>
      <c r="M122" s="1252"/>
      <c r="N122" s="1021"/>
      <c r="O122" s="272"/>
      <c r="P122" s="271"/>
      <c r="Q122" s="271"/>
      <c r="R122" s="271"/>
      <c r="S122" s="270"/>
      <c r="T122" s="246"/>
      <c r="U122" s="271"/>
      <c r="V122" s="665"/>
      <c r="W122" s="246"/>
      <c r="X122" s="1437"/>
      <c r="Y122" s="198"/>
      <c r="Z122" s="73"/>
    </row>
    <row r="123" spans="1:26" ht="15" customHeight="1">
      <c r="A123" s="240">
        <v>12030</v>
      </c>
      <c r="B123" s="1438" t="s">
        <v>1400</v>
      </c>
      <c r="C123" s="155" t="s">
        <v>1401</v>
      </c>
      <c r="D123" s="152">
        <v>5150092100</v>
      </c>
      <c r="E123" s="408"/>
      <c r="F123" s="155" t="s">
        <v>1402</v>
      </c>
      <c r="G123" s="152">
        <v>120</v>
      </c>
      <c r="H123" s="1307">
        <v>100</v>
      </c>
      <c r="I123" s="154">
        <f>ROUND(H123*G123/G123,2)</f>
        <v>100</v>
      </c>
      <c r="J123" s="155" t="s">
        <v>170</v>
      </c>
      <c r="K123" s="156">
        <v>37.130000000000003</v>
      </c>
      <c r="L123" s="165">
        <f>IF(OR(ISBLANK(K123),K123=0,H123=0,ISBLANK(H123)),,ROUND(K123+$L$5,2))</f>
        <v>37.130000000000003</v>
      </c>
      <c r="M123" s="698">
        <f>ROUND(I123*L123,2)</f>
        <v>3713</v>
      </c>
      <c r="N123" s="1008">
        <f>ROUND(L123/G123,4)</f>
        <v>0.30940000000000001</v>
      </c>
      <c r="O123" s="540">
        <v>5150092100</v>
      </c>
      <c r="P123" s="255" t="s">
        <v>1403</v>
      </c>
      <c r="Q123" s="540">
        <v>120</v>
      </c>
      <c r="R123" s="177">
        <v>32.36</v>
      </c>
      <c r="S123" s="155">
        <v>7.4</v>
      </c>
      <c r="T123" s="1554">
        <f>ROUND($Y$9*S123,2)</f>
        <v>4.7699999999999996</v>
      </c>
      <c r="U123" s="1511">
        <f>IF(ISBLANK(O123),,R123+T123)</f>
        <v>37.129999999999995</v>
      </c>
      <c r="V123" s="1512" t="s">
        <v>375</v>
      </c>
      <c r="W123" s="179">
        <f>IF(ISNUMBER(K123),IF(V123="Y",(K123-T123)))</f>
        <v>32.36</v>
      </c>
      <c r="X123" s="1063">
        <f>W123/G123</f>
        <v>0.26966666666666667</v>
      </c>
      <c r="Y123" s="230" t="b">
        <f>IF(V123="N",IF(ISNUMBER(R123),(R123+T123)/Q123))</f>
        <v>0</v>
      </c>
      <c r="Z123" s="73"/>
    </row>
    <row r="124" spans="1:26" ht="15" customHeight="1">
      <c r="A124" s="239"/>
      <c r="B124" s="239" t="s">
        <v>1404</v>
      </c>
      <c r="C124" s="155"/>
      <c r="D124" s="297"/>
      <c r="E124" s="650"/>
      <c r="F124" s="650"/>
      <c r="G124" s="784"/>
      <c r="H124" s="1477"/>
      <c r="I124" s="769"/>
      <c r="J124" s="650"/>
      <c r="K124" s="235"/>
      <c r="L124" s="235"/>
      <c r="M124" s="1317"/>
      <c r="N124" s="1017"/>
      <c r="O124" s="498"/>
      <c r="P124" s="154"/>
      <c r="Q124" s="540"/>
      <c r="R124" s="422"/>
      <c r="S124" s="650"/>
      <c r="T124" s="1561"/>
      <c r="U124" s="1482"/>
      <c r="V124" s="1483"/>
      <c r="W124" s="237"/>
      <c r="X124" s="1433"/>
      <c r="Y124" s="298"/>
      <c r="Z124" s="73"/>
    </row>
    <row r="125" spans="1:26" ht="15" customHeight="1">
      <c r="A125" s="166"/>
      <c r="B125" s="166" t="s">
        <v>1405</v>
      </c>
      <c r="C125" s="166" t="s">
        <v>20</v>
      </c>
      <c r="D125" s="168"/>
      <c r="E125" s="650"/>
      <c r="F125" s="650"/>
      <c r="G125" s="784"/>
      <c r="H125" s="1124"/>
      <c r="I125" s="839"/>
      <c r="J125" s="650"/>
      <c r="K125" s="235"/>
      <c r="L125" s="235"/>
      <c r="M125" s="1317"/>
      <c r="N125" s="1017"/>
      <c r="O125" s="402"/>
      <c r="P125" s="399"/>
      <c r="Q125" s="394"/>
      <c r="R125" s="422"/>
      <c r="S125" s="650"/>
      <c r="T125" s="1561"/>
      <c r="U125" s="1482"/>
      <c r="V125" s="1483"/>
      <c r="W125" s="237"/>
      <c r="X125" s="1433"/>
      <c r="Y125" s="298"/>
      <c r="Z125" s="73"/>
    </row>
    <row r="126" spans="1:26" ht="15" customHeight="1">
      <c r="A126" s="503"/>
      <c r="B126" s="503" t="s">
        <v>20</v>
      </c>
      <c r="C126" s="228"/>
      <c r="D126" s="152"/>
      <c r="E126" s="228"/>
      <c r="F126" s="228"/>
      <c r="G126" s="297"/>
      <c r="H126" s="1231"/>
      <c r="I126" s="295"/>
      <c r="J126" s="166"/>
      <c r="K126" s="488"/>
      <c r="L126" s="488"/>
      <c r="M126" s="1329"/>
      <c r="N126" s="1042"/>
      <c r="O126" s="540"/>
      <c r="P126" s="239"/>
      <c r="Q126" s="239"/>
      <c r="R126" s="299"/>
      <c r="S126" s="228"/>
      <c r="T126" s="299"/>
      <c r="U126" s="1495"/>
      <c r="V126" s="1483"/>
      <c r="W126" s="299"/>
      <c r="X126" s="1441"/>
      <c r="Y126" s="356"/>
      <c r="Z126" s="73"/>
    </row>
    <row r="127" spans="1:26" ht="15" customHeight="1">
      <c r="A127" s="1165"/>
      <c r="B127" s="1165" t="s">
        <v>1406</v>
      </c>
      <c r="C127" s="270"/>
      <c r="D127" s="305"/>
      <c r="E127" s="270"/>
      <c r="F127" s="270"/>
      <c r="G127" s="305"/>
      <c r="H127" s="1324"/>
      <c r="I127" s="575"/>
      <c r="J127" s="198"/>
      <c r="K127" s="271"/>
      <c r="L127" s="271"/>
      <c r="M127" s="1252"/>
      <c r="N127" s="1021"/>
      <c r="O127" s="575"/>
      <c r="P127" s="529"/>
      <c r="Q127" s="270"/>
      <c r="R127" s="246"/>
      <c r="S127" s="270"/>
      <c r="T127" s="246"/>
      <c r="U127" s="566"/>
      <c r="V127" s="1562"/>
      <c r="W127" s="246"/>
      <c r="X127" s="1437"/>
      <c r="Y127" s="270"/>
      <c r="Z127" s="73"/>
    </row>
    <row r="128" spans="1:26" ht="15" customHeight="1">
      <c r="A128" s="747">
        <v>12031</v>
      </c>
      <c r="B128" s="1563" t="s">
        <v>1407</v>
      </c>
      <c r="C128" s="701" t="s">
        <v>1408</v>
      </c>
      <c r="D128" s="1564"/>
      <c r="E128" s="356"/>
      <c r="F128" s="1393" t="s">
        <v>1409</v>
      </c>
      <c r="G128" s="895">
        <v>72</v>
      </c>
      <c r="H128" s="1307"/>
      <c r="I128" s="154">
        <f>ROUND(H128*G128/G128,2)</f>
        <v>0</v>
      </c>
      <c r="J128" s="155" t="s">
        <v>170</v>
      </c>
      <c r="K128" s="156">
        <v>58.67</v>
      </c>
      <c r="L128" s="165">
        <f>IF(OR(ISBLANK(K128),K128=0,H128=0,ISBLANK(H128)),,ROUND(K128+$L$5,2))</f>
        <v>0</v>
      </c>
      <c r="M128" s="698">
        <f>ROUND(I128*L128,2)</f>
        <v>0</v>
      </c>
      <c r="N128" s="1008">
        <f>ROUND(L128/G128,4)</f>
        <v>0</v>
      </c>
      <c r="O128" s="701"/>
      <c r="P128" s="701"/>
      <c r="Q128" s="851"/>
      <c r="R128" s="266"/>
      <c r="S128" s="356"/>
      <c r="T128" s="266"/>
      <c r="U128" s="165"/>
      <c r="V128" s="1565"/>
      <c r="W128" s="266"/>
      <c r="X128" s="1136"/>
      <c r="Y128" s="356"/>
      <c r="Z128" s="73"/>
    </row>
    <row r="129" spans="1:26" ht="15" customHeight="1">
      <c r="A129" s="702"/>
      <c r="B129" s="166" t="s">
        <v>1410</v>
      </c>
      <c r="C129" s="166" t="s">
        <v>1411</v>
      </c>
      <c r="D129" s="168">
        <v>12317000</v>
      </c>
      <c r="E129" s="691"/>
      <c r="F129" s="166"/>
      <c r="G129" s="168"/>
      <c r="H129" s="1566"/>
      <c r="I129" s="166"/>
      <c r="J129" s="166"/>
      <c r="K129" s="230"/>
      <c r="L129" s="230"/>
      <c r="M129" s="326"/>
      <c r="N129" s="1012"/>
      <c r="O129" s="498"/>
      <c r="P129" s="166"/>
      <c r="Q129" s="166"/>
      <c r="R129" s="230"/>
      <c r="S129" s="166"/>
      <c r="T129" s="230"/>
      <c r="U129" s="230"/>
      <c r="V129" s="849"/>
      <c r="W129" s="230"/>
      <c r="X129" s="1063"/>
      <c r="Y129" s="166"/>
      <c r="Z129" s="73"/>
    </row>
    <row r="130" spans="1:26" ht="15" customHeight="1">
      <c r="A130" s="199"/>
      <c r="B130" s="270" t="s">
        <v>1412</v>
      </c>
      <c r="C130" s="270" t="s">
        <v>1413</v>
      </c>
      <c r="D130" s="305">
        <v>12316000</v>
      </c>
      <c r="E130" s="1387"/>
      <c r="F130" s="270"/>
      <c r="G130" s="305"/>
      <c r="H130" s="1515"/>
      <c r="I130" s="270"/>
      <c r="J130" s="270"/>
      <c r="K130" s="271"/>
      <c r="L130" s="271"/>
      <c r="M130" s="348"/>
      <c r="N130" s="1021"/>
      <c r="O130" s="575"/>
      <c r="P130" s="270"/>
      <c r="Q130" s="270"/>
      <c r="R130" s="271"/>
      <c r="S130" s="270"/>
      <c r="T130" s="271"/>
      <c r="U130" s="271"/>
      <c r="V130" s="924"/>
      <c r="W130" s="271"/>
      <c r="X130" s="1437"/>
      <c r="Y130" s="270"/>
      <c r="Z130" s="73"/>
    </row>
    <row r="131" spans="1:26" ht="15" customHeight="1" thickBot="1">
      <c r="A131" s="371">
        <v>12032</v>
      </c>
      <c r="B131" s="254" t="s">
        <v>1414</v>
      </c>
      <c r="C131" s="356" t="s">
        <v>1415</v>
      </c>
      <c r="D131" s="895"/>
      <c r="E131" s="356"/>
      <c r="F131" s="356"/>
      <c r="G131" s="895"/>
      <c r="H131" s="1543"/>
      <c r="I131" s="154"/>
      <c r="J131" s="155" t="s">
        <v>170</v>
      </c>
      <c r="K131" s="165"/>
      <c r="L131" s="165"/>
      <c r="M131" s="698"/>
      <c r="N131" s="1008"/>
      <c r="O131" s="701"/>
      <c r="P131" s="356"/>
      <c r="Q131" s="356"/>
      <c r="R131" s="304"/>
      <c r="S131" s="356"/>
      <c r="T131" s="304"/>
      <c r="U131" s="304"/>
      <c r="V131" s="1535"/>
      <c r="W131" s="304"/>
      <c r="X131" s="1136"/>
      <c r="Y131" s="356"/>
      <c r="Z131" s="73"/>
    </row>
    <row r="132" spans="1:26" ht="15" customHeight="1" thickBot="1">
      <c r="A132" s="910"/>
      <c r="B132" s="239" t="s">
        <v>1416</v>
      </c>
      <c r="C132" s="228" t="s">
        <v>1417</v>
      </c>
      <c r="D132" s="297">
        <v>607</v>
      </c>
      <c r="E132" s="691"/>
      <c r="F132" s="2730" t="s">
        <v>4635</v>
      </c>
      <c r="G132" s="297">
        <v>72</v>
      </c>
      <c r="H132" s="1307">
        <v>200</v>
      </c>
      <c r="I132" s="228">
        <f>ROUND(H131*G132/G132,2)</f>
        <v>0</v>
      </c>
      <c r="J132" s="228" t="s">
        <v>170</v>
      </c>
      <c r="K132" s="1567">
        <v>52.92</v>
      </c>
      <c r="L132" s="488">
        <f>IF(OR(ISBLANK(K132),K132=0,H131=0,ISBLANK(H131)),,ROUND(K132+$L$5,2))</f>
        <v>0</v>
      </c>
      <c r="M132" s="490">
        <f>ROUND(I132*L132,2)</f>
        <v>0</v>
      </c>
      <c r="N132" s="1042">
        <f>ROUND(L132/G132,4)</f>
        <v>0</v>
      </c>
      <c r="O132" s="295"/>
      <c r="P132" s="228"/>
      <c r="Q132" s="228"/>
      <c r="R132" s="488"/>
      <c r="S132" s="228"/>
      <c r="T132" s="488"/>
      <c r="U132" s="488"/>
      <c r="V132" s="1514"/>
      <c r="W132" s="488"/>
      <c r="X132" s="1441"/>
      <c r="Y132" s="228"/>
      <c r="Z132" s="73"/>
    </row>
    <row r="133" spans="1:26" ht="15" customHeight="1">
      <c r="A133" s="910"/>
      <c r="B133" s="166" t="s">
        <v>1387</v>
      </c>
      <c r="C133" s="228"/>
      <c r="D133" s="297"/>
      <c r="E133" s="228"/>
      <c r="F133" s="228"/>
      <c r="G133" s="297"/>
      <c r="H133" s="1513"/>
      <c r="I133" s="228"/>
      <c r="J133" s="228"/>
      <c r="K133" s="488"/>
      <c r="L133" s="488"/>
      <c r="M133" s="490"/>
      <c r="N133" s="1042"/>
      <c r="O133" s="295"/>
      <c r="P133" s="228"/>
      <c r="Q133" s="228"/>
      <c r="R133" s="488"/>
      <c r="S133" s="228"/>
      <c r="T133" s="488"/>
      <c r="U133" s="488"/>
      <c r="V133" s="1514"/>
      <c r="W133" s="488"/>
      <c r="X133" s="1441"/>
      <c r="Y133" s="228"/>
      <c r="Z133" s="73"/>
    </row>
    <row r="134" spans="1:26" ht="15" customHeight="1">
      <c r="A134" s="910"/>
      <c r="B134" s="661" t="s">
        <v>1388</v>
      </c>
      <c r="C134" s="166"/>
      <c r="D134" s="168"/>
      <c r="E134" s="166"/>
      <c r="F134" s="166"/>
      <c r="G134" s="168"/>
      <c r="H134" s="1566"/>
      <c r="I134" s="166"/>
      <c r="J134" s="166"/>
      <c r="K134" s="230"/>
      <c r="L134" s="230"/>
      <c r="M134" s="326"/>
      <c r="N134" s="1012"/>
      <c r="O134" s="498"/>
      <c r="P134" s="166"/>
      <c r="Q134" s="166"/>
      <c r="R134" s="230"/>
      <c r="S134" s="166"/>
      <c r="T134" s="230"/>
      <c r="U134" s="230"/>
      <c r="V134" s="849"/>
      <c r="W134" s="230"/>
      <c r="X134" s="1063"/>
      <c r="Y134" s="166"/>
      <c r="Z134" s="73"/>
    </row>
    <row r="135" spans="1:26" ht="15" customHeight="1">
      <c r="A135" s="199"/>
      <c r="B135" s="1323" t="s">
        <v>828</v>
      </c>
      <c r="C135" s="198"/>
      <c r="D135" s="243"/>
      <c r="E135" s="198"/>
      <c r="F135" s="198"/>
      <c r="G135" s="243"/>
      <c r="H135" s="1537"/>
      <c r="I135" s="364"/>
      <c r="J135" s="198"/>
      <c r="K135" s="566"/>
      <c r="L135" s="566"/>
      <c r="M135" s="524"/>
      <c r="N135" s="987"/>
      <c r="O135" s="364"/>
      <c r="P135" s="198"/>
      <c r="Q135" s="198"/>
      <c r="R135" s="566"/>
      <c r="S135" s="198"/>
      <c r="T135" s="566"/>
      <c r="U135" s="566"/>
      <c r="V135" s="1518"/>
      <c r="W135" s="566"/>
      <c r="X135" s="1120"/>
      <c r="Y135" s="198"/>
      <c r="Z135" s="73"/>
    </row>
    <row r="136" spans="1:26" ht="15" customHeight="1" thickBot="1">
      <c r="A136" s="371">
        <v>12033</v>
      </c>
      <c r="B136" s="147" t="s">
        <v>1414</v>
      </c>
      <c r="C136" s="356" t="s">
        <v>1418</v>
      </c>
      <c r="D136" s="895"/>
      <c r="E136" s="356"/>
      <c r="F136" s="356"/>
      <c r="G136" s="895"/>
      <c r="H136" s="1543"/>
      <c r="I136" s="154"/>
      <c r="J136" s="155" t="s">
        <v>170</v>
      </c>
      <c r="K136" s="165"/>
      <c r="L136" s="165"/>
      <c r="M136" s="698"/>
      <c r="N136" s="1008"/>
      <c r="O136" s="701"/>
      <c r="P136" s="356"/>
      <c r="Q136" s="356"/>
      <c r="R136" s="304"/>
      <c r="S136" s="356"/>
      <c r="T136" s="304"/>
      <c r="U136" s="304"/>
      <c r="V136" s="1535"/>
      <c r="W136" s="304"/>
      <c r="X136" s="1136"/>
      <c r="Y136" s="356"/>
      <c r="Z136" s="73"/>
    </row>
    <row r="137" spans="1:26" ht="15" customHeight="1" thickBot="1">
      <c r="A137" s="910"/>
      <c r="B137" s="239" t="s">
        <v>1419</v>
      </c>
      <c r="C137" s="228" t="s">
        <v>1417</v>
      </c>
      <c r="D137" s="297">
        <v>608</v>
      </c>
      <c r="E137" s="691"/>
      <c r="F137" s="228" t="s">
        <v>1420</v>
      </c>
      <c r="G137" s="297">
        <v>40</v>
      </c>
      <c r="H137" s="1307"/>
      <c r="I137" s="228">
        <f>ROUND(H136*G137/G137,2)</f>
        <v>0</v>
      </c>
      <c r="J137" s="228" t="s">
        <v>170</v>
      </c>
      <c r="K137" s="1567">
        <v>44</v>
      </c>
      <c r="L137" s="488">
        <f>IF(OR(ISBLANK(K137),K137=0,H136=0,ISBLANK(H136)),,ROUND(K137+$L$5,2))</f>
        <v>0</v>
      </c>
      <c r="M137" s="490">
        <f>ROUND(I137*L137,2)</f>
        <v>0</v>
      </c>
      <c r="N137" s="1042">
        <f>ROUND(L137/G137,4)</f>
        <v>0</v>
      </c>
      <c r="O137" s="295"/>
      <c r="P137" s="228"/>
      <c r="Q137" s="228"/>
      <c r="R137" s="488"/>
      <c r="S137" s="228"/>
      <c r="T137" s="488"/>
      <c r="U137" s="488"/>
      <c r="V137" s="1514"/>
      <c r="W137" s="488"/>
      <c r="X137" s="1441"/>
      <c r="Y137" s="228"/>
      <c r="Z137" s="73"/>
    </row>
    <row r="138" spans="1:26" ht="15" customHeight="1">
      <c r="A138" s="910"/>
      <c r="B138" s="166" t="s">
        <v>1421</v>
      </c>
      <c r="C138" s="228"/>
      <c r="D138" s="297"/>
      <c r="E138" s="228"/>
      <c r="F138" s="228"/>
      <c r="G138" s="297"/>
      <c r="H138" s="1513"/>
      <c r="I138" s="228"/>
      <c r="J138" s="228"/>
      <c r="K138" s="488"/>
      <c r="L138" s="488"/>
      <c r="M138" s="490"/>
      <c r="N138" s="1042"/>
      <c r="O138" s="295"/>
      <c r="P138" s="228"/>
      <c r="Q138" s="228"/>
      <c r="R138" s="488"/>
      <c r="S138" s="228"/>
      <c r="T138" s="488"/>
      <c r="U138" s="488"/>
      <c r="V138" s="1514"/>
      <c r="W138" s="488"/>
      <c r="X138" s="1441"/>
      <c r="Y138" s="228"/>
      <c r="Z138" s="73"/>
    </row>
    <row r="139" spans="1:26" ht="15" customHeight="1">
      <c r="A139" s="910"/>
      <c r="B139" s="155" t="s">
        <v>1342</v>
      </c>
      <c r="C139" s="228"/>
      <c r="D139" s="297"/>
      <c r="E139" s="228"/>
      <c r="F139" s="228"/>
      <c r="G139" s="297"/>
      <c r="H139" s="1513"/>
      <c r="I139" s="228"/>
      <c r="J139" s="228"/>
      <c r="K139" s="488"/>
      <c r="L139" s="488"/>
      <c r="M139" s="490"/>
      <c r="N139" s="1042"/>
      <c r="O139" s="295"/>
      <c r="P139" s="228"/>
      <c r="Q139" s="228"/>
      <c r="R139" s="488"/>
      <c r="S139" s="228"/>
      <c r="T139" s="488"/>
      <c r="U139" s="488"/>
      <c r="V139" s="1514"/>
      <c r="W139" s="488"/>
      <c r="X139" s="1441"/>
      <c r="Y139" s="228"/>
      <c r="Z139" s="73"/>
    </row>
    <row r="140" spans="1:26" ht="15" customHeight="1">
      <c r="A140" s="199"/>
      <c r="B140" s="270" t="s">
        <v>1422</v>
      </c>
      <c r="C140" s="270"/>
      <c r="D140" s="305"/>
      <c r="E140" s="270"/>
      <c r="F140" s="270"/>
      <c r="G140" s="305"/>
      <c r="H140" s="1515"/>
      <c r="I140" s="270"/>
      <c r="J140" s="270"/>
      <c r="K140" s="271"/>
      <c r="L140" s="271"/>
      <c r="M140" s="348"/>
      <c r="N140" s="1021"/>
      <c r="O140" s="575"/>
      <c r="P140" s="270"/>
      <c r="Q140" s="270"/>
      <c r="R140" s="271"/>
      <c r="S140" s="270"/>
      <c r="T140" s="271"/>
      <c r="U140" s="271"/>
      <c r="V140" s="924"/>
      <c r="W140" s="271"/>
      <c r="X140" s="1437"/>
      <c r="Y140" s="270"/>
      <c r="Z140" s="73"/>
    </row>
    <row r="141" spans="1:26" ht="15" customHeight="1">
      <c r="A141" s="364"/>
      <c r="B141" s="364"/>
      <c r="C141" s="364"/>
      <c r="D141" s="364"/>
      <c r="E141" s="198"/>
      <c r="F141" s="198"/>
      <c r="G141" s="243"/>
      <c r="H141" s="985"/>
      <c r="I141" s="364"/>
      <c r="J141" s="444" t="s">
        <v>352</v>
      </c>
      <c r="K141" s="364"/>
      <c r="L141" s="529"/>
      <c r="M141" s="738">
        <f>SUMIF(M10:M140,"&gt;0")</f>
        <v>148311.5</v>
      </c>
      <c r="N141" s="987"/>
      <c r="O141" s="523"/>
      <c r="P141" s="566"/>
      <c r="Q141" s="566"/>
      <c r="R141" s="566"/>
      <c r="S141" s="198"/>
      <c r="T141" s="566"/>
      <c r="U141" s="566"/>
      <c r="V141" s="566"/>
      <c r="W141" s="566"/>
      <c r="X141" s="1120"/>
      <c r="Y141" s="566"/>
      <c r="Z141" s="73"/>
    </row>
    <row r="142" spans="1:26" ht="15.75" customHeight="1">
      <c r="A142" s="73"/>
      <c r="B142" s="73"/>
      <c r="C142" s="73"/>
      <c r="D142" s="73"/>
      <c r="E142" s="73"/>
      <c r="F142" s="73"/>
      <c r="G142" s="591"/>
      <c r="H142" s="1412"/>
      <c r="I142" s="73"/>
      <c r="J142" s="73"/>
      <c r="K142" s="74"/>
      <c r="L142" s="74"/>
      <c r="M142" s="989"/>
      <c r="N142" s="74"/>
      <c r="O142" s="74"/>
      <c r="P142" s="74"/>
      <c r="Q142" s="74"/>
      <c r="R142" s="74"/>
      <c r="S142" s="1264"/>
      <c r="T142" s="1264"/>
      <c r="U142" s="1264"/>
      <c r="V142" s="1264"/>
      <c r="W142" s="1264"/>
      <c r="X142" s="73"/>
      <c r="Y142" s="73"/>
      <c r="Z142" s="73"/>
    </row>
    <row r="143" spans="1:26" ht="15.75" customHeight="1">
      <c r="A143" s="73"/>
      <c r="B143" s="73"/>
      <c r="C143" s="73"/>
      <c r="D143" s="73"/>
      <c r="E143" s="73"/>
      <c r="F143" s="73"/>
      <c r="G143" s="591"/>
      <c r="H143" s="1412"/>
      <c r="I143" s="73"/>
      <c r="J143" s="73"/>
      <c r="K143" s="74"/>
      <c r="L143" s="74"/>
      <c r="M143" s="989"/>
      <c r="N143" s="74"/>
      <c r="O143" s="74"/>
      <c r="P143" s="74"/>
      <c r="Q143" s="74"/>
      <c r="R143" s="74"/>
      <c r="S143" s="1264"/>
      <c r="T143" s="1264"/>
      <c r="U143" s="1264"/>
      <c r="V143" s="1264"/>
      <c r="W143" s="1264"/>
      <c r="X143" s="73"/>
      <c r="Y143" s="73"/>
      <c r="Z143" s="73"/>
    </row>
    <row r="144" spans="1:26" ht="15.75" customHeight="1">
      <c r="A144" s="73"/>
      <c r="B144" s="73"/>
      <c r="C144" s="73"/>
      <c r="D144" s="73"/>
      <c r="E144" s="73"/>
      <c r="F144" s="73"/>
      <c r="G144" s="591"/>
      <c r="H144" s="1412"/>
      <c r="I144" s="73"/>
      <c r="J144" s="73"/>
      <c r="K144" s="74"/>
      <c r="L144" s="74"/>
      <c r="M144" s="989"/>
      <c r="N144" s="74"/>
      <c r="O144" s="74"/>
      <c r="P144" s="74"/>
      <c r="Q144" s="74"/>
      <c r="R144" s="74"/>
      <c r="S144" s="1264"/>
      <c r="T144" s="1264"/>
      <c r="U144" s="1264"/>
      <c r="V144" s="1264"/>
      <c r="W144" s="1264"/>
      <c r="X144" s="73"/>
      <c r="Y144" s="73"/>
      <c r="Z144" s="73"/>
    </row>
    <row r="145" spans="1:26" ht="15.75" customHeight="1">
      <c r="A145" s="73"/>
      <c r="B145" s="73"/>
      <c r="C145" s="73"/>
      <c r="D145" s="73"/>
      <c r="E145" s="73"/>
      <c r="F145" s="73"/>
      <c r="G145" s="591"/>
      <c r="H145" s="1412"/>
      <c r="I145" s="73"/>
      <c r="J145" s="73"/>
      <c r="K145" s="74"/>
      <c r="L145" s="74"/>
      <c r="M145" s="989"/>
      <c r="N145" s="74"/>
      <c r="O145" s="74"/>
      <c r="P145" s="74"/>
      <c r="Q145" s="74"/>
      <c r="R145" s="74"/>
      <c r="S145" s="1264"/>
      <c r="T145" s="1264"/>
      <c r="U145" s="1264"/>
      <c r="V145" s="1264"/>
      <c r="W145" s="1264"/>
      <c r="X145" s="73"/>
      <c r="Y145" s="73"/>
      <c r="Z145" s="73"/>
    </row>
    <row r="146" spans="1:26" ht="15.75" customHeight="1">
      <c r="A146" s="73"/>
      <c r="B146" s="73"/>
      <c r="C146" s="73"/>
      <c r="D146" s="73"/>
      <c r="E146" s="73"/>
      <c r="F146" s="73"/>
      <c r="G146" s="591"/>
      <c r="H146" s="1412"/>
      <c r="I146" s="73"/>
      <c r="J146" s="73"/>
      <c r="K146" s="74"/>
      <c r="L146" s="74"/>
      <c r="M146" s="989"/>
      <c r="N146" s="74"/>
      <c r="O146" s="74"/>
      <c r="P146" s="74"/>
      <c r="Q146" s="74"/>
      <c r="R146" s="74"/>
      <c r="S146" s="1264"/>
      <c r="T146" s="1264"/>
      <c r="U146" s="1264"/>
      <c r="V146" s="1264"/>
      <c r="W146" s="1264"/>
      <c r="X146" s="73"/>
      <c r="Y146" s="73"/>
      <c r="Z146" s="73"/>
    </row>
    <row r="147" spans="1:26" ht="15.75" customHeight="1">
      <c r="A147" s="73"/>
      <c r="B147" s="73"/>
      <c r="C147" s="73"/>
      <c r="D147" s="73"/>
      <c r="E147" s="73"/>
      <c r="F147" s="73"/>
      <c r="G147" s="591"/>
      <c r="H147" s="1412"/>
      <c r="I147" s="73"/>
      <c r="J147" s="73"/>
      <c r="K147" s="74"/>
      <c r="L147" s="74"/>
      <c r="M147" s="989"/>
      <c r="N147" s="74"/>
      <c r="O147" s="74"/>
      <c r="P147" s="74"/>
      <c r="Q147" s="74"/>
      <c r="R147" s="74"/>
      <c r="S147" s="1264"/>
      <c r="T147" s="1264"/>
      <c r="U147" s="1264"/>
      <c r="V147" s="1264"/>
      <c r="W147" s="1264"/>
      <c r="X147" s="73"/>
      <c r="Y147" s="73"/>
      <c r="Z147" s="73"/>
    </row>
    <row r="148" spans="1:26" ht="15.75" customHeight="1">
      <c r="A148" s="73"/>
      <c r="B148" s="73"/>
      <c r="C148" s="73"/>
      <c r="D148" s="73"/>
      <c r="E148" s="73"/>
      <c r="F148" s="73"/>
      <c r="G148" s="591"/>
      <c r="H148" s="1412"/>
      <c r="I148" s="73"/>
      <c r="J148" s="73"/>
      <c r="K148" s="74"/>
      <c r="L148" s="74"/>
      <c r="M148" s="989"/>
      <c r="N148" s="74"/>
      <c r="O148" s="74"/>
      <c r="P148" s="74"/>
      <c r="Q148" s="74"/>
      <c r="R148" s="74"/>
      <c r="S148" s="1264"/>
      <c r="T148" s="1264"/>
      <c r="U148" s="1264"/>
      <c r="V148" s="1264"/>
      <c r="W148" s="1264"/>
      <c r="X148" s="73"/>
      <c r="Y148" s="73"/>
      <c r="Z148" s="73"/>
    </row>
    <row r="149" spans="1:26" ht="15.75" customHeight="1">
      <c r="A149" s="73"/>
      <c r="B149" s="73"/>
      <c r="C149" s="73"/>
      <c r="D149" s="73"/>
      <c r="E149" s="73"/>
      <c r="F149" s="73"/>
      <c r="G149" s="591"/>
      <c r="H149" s="1412"/>
      <c r="I149" s="73"/>
      <c r="J149" s="73"/>
      <c r="K149" s="74"/>
      <c r="L149" s="74"/>
      <c r="M149" s="989"/>
      <c r="N149" s="74"/>
      <c r="O149" s="74"/>
      <c r="P149" s="74"/>
      <c r="Q149" s="74"/>
      <c r="R149" s="74"/>
      <c r="S149" s="1264"/>
      <c r="T149" s="1264"/>
      <c r="U149" s="1264"/>
      <c r="V149" s="1264"/>
      <c r="W149" s="1264"/>
      <c r="X149" s="73"/>
      <c r="Y149" s="73"/>
      <c r="Z149" s="73"/>
    </row>
    <row r="150" spans="1:26" ht="15.75" customHeight="1">
      <c r="A150" s="73"/>
      <c r="B150" s="73"/>
      <c r="C150" s="73"/>
      <c r="D150" s="73"/>
      <c r="E150" s="73"/>
      <c r="F150" s="73"/>
      <c r="G150" s="591"/>
      <c r="H150" s="1412"/>
      <c r="I150" s="73"/>
      <c r="J150" s="73"/>
      <c r="K150" s="74"/>
      <c r="L150" s="74"/>
      <c r="M150" s="989"/>
      <c r="N150" s="74"/>
      <c r="O150" s="74"/>
      <c r="P150" s="74"/>
      <c r="Q150" s="74"/>
      <c r="R150" s="74"/>
      <c r="S150" s="1264"/>
      <c r="T150" s="1264"/>
      <c r="U150" s="1264"/>
      <c r="V150" s="1264"/>
      <c r="W150" s="1264"/>
      <c r="X150" s="73"/>
      <c r="Y150" s="73"/>
      <c r="Z150" s="73"/>
    </row>
    <row r="151" spans="1:26" ht="15.75" customHeight="1">
      <c r="A151" s="73"/>
      <c r="B151" s="73"/>
      <c r="C151" s="73"/>
      <c r="D151" s="73"/>
      <c r="E151" s="73"/>
      <c r="F151" s="73"/>
      <c r="G151" s="591"/>
      <c r="H151" s="1412"/>
      <c r="I151" s="73"/>
      <c r="J151" s="73"/>
      <c r="K151" s="74"/>
      <c r="L151" s="74"/>
      <c r="M151" s="989"/>
      <c r="N151" s="74"/>
      <c r="O151" s="74"/>
      <c r="P151" s="74"/>
      <c r="Q151" s="74"/>
      <c r="R151" s="74"/>
      <c r="S151" s="1264"/>
      <c r="T151" s="1264"/>
      <c r="U151" s="1264"/>
      <c r="V151" s="1264"/>
      <c r="W151" s="1264"/>
      <c r="X151" s="73"/>
      <c r="Y151" s="73"/>
      <c r="Z151" s="73"/>
    </row>
    <row r="152" spans="1:26" ht="15.75" customHeight="1">
      <c r="A152" s="73"/>
      <c r="B152" s="73"/>
      <c r="C152" s="73"/>
      <c r="D152" s="73"/>
      <c r="E152" s="73"/>
      <c r="F152" s="73"/>
      <c r="G152" s="591"/>
      <c r="H152" s="1412"/>
      <c r="I152" s="73"/>
      <c r="J152" s="73"/>
      <c r="K152" s="74"/>
      <c r="L152" s="74"/>
      <c r="M152" s="989"/>
      <c r="N152" s="74"/>
      <c r="O152" s="74"/>
      <c r="P152" s="74"/>
      <c r="Q152" s="74"/>
      <c r="R152" s="74"/>
      <c r="S152" s="1264"/>
      <c r="T152" s="1264"/>
      <c r="U152" s="1264"/>
      <c r="V152" s="1264"/>
      <c r="W152" s="1264"/>
      <c r="X152" s="73"/>
      <c r="Y152" s="73"/>
      <c r="Z152" s="73"/>
    </row>
    <row r="153" spans="1:26" ht="15.75" customHeight="1">
      <c r="A153" s="73"/>
      <c r="B153" s="73"/>
      <c r="C153" s="73"/>
      <c r="D153" s="73"/>
      <c r="E153" s="73"/>
      <c r="F153" s="73"/>
      <c r="G153" s="591"/>
      <c r="H153" s="1412"/>
      <c r="I153" s="73"/>
      <c r="J153" s="73"/>
      <c r="K153" s="74"/>
      <c r="L153" s="74"/>
      <c r="M153" s="989"/>
      <c r="N153" s="74"/>
      <c r="O153" s="74"/>
      <c r="P153" s="74"/>
      <c r="Q153" s="74"/>
      <c r="R153" s="74"/>
      <c r="S153" s="1264"/>
      <c r="T153" s="1264"/>
      <c r="U153" s="1264"/>
      <c r="V153" s="1264"/>
      <c r="W153" s="1264"/>
      <c r="X153" s="73"/>
      <c r="Y153" s="73"/>
      <c r="Z153" s="73"/>
    </row>
    <row r="154" spans="1:26" ht="15.75" customHeight="1">
      <c r="A154" s="73"/>
      <c r="B154" s="73"/>
      <c r="C154" s="73"/>
      <c r="D154" s="73"/>
      <c r="E154" s="73"/>
      <c r="F154" s="73"/>
      <c r="G154" s="591"/>
      <c r="H154" s="1412"/>
      <c r="I154" s="73"/>
      <c r="J154" s="73"/>
      <c r="K154" s="74"/>
      <c r="L154" s="74"/>
      <c r="M154" s="989"/>
      <c r="N154" s="74"/>
      <c r="O154" s="74"/>
      <c r="P154" s="74"/>
      <c r="Q154" s="74"/>
      <c r="R154" s="74"/>
      <c r="S154" s="1264"/>
      <c r="T154" s="1264"/>
      <c r="U154" s="1264"/>
      <c r="V154" s="1264"/>
      <c r="W154" s="1264"/>
      <c r="X154" s="73"/>
      <c r="Y154" s="73"/>
      <c r="Z154" s="73"/>
    </row>
    <row r="155" spans="1:26" ht="15.75" customHeight="1">
      <c r="A155" s="73"/>
      <c r="B155" s="73"/>
      <c r="C155" s="73"/>
      <c r="D155" s="73"/>
      <c r="E155" s="73"/>
      <c r="F155" s="73"/>
      <c r="G155" s="591"/>
      <c r="H155" s="1412"/>
      <c r="I155" s="73"/>
      <c r="J155" s="73"/>
      <c r="K155" s="74"/>
      <c r="L155" s="74"/>
      <c r="M155" s="989"/>
      <c r="N155" s="74"/>
      <c r="O155" s="74"/>
      <c r="P155" s="74"/>
      <c r="Q155" s="74"/>
      <c r="R155" s="74"/>
      <c r="S155" s="1264"/>
      <c r="T155" s="1264"/>
      <c r="U155" s="1264"/>
      <c r="V155" s="1264"/>
      <c r="W155" s="1264"/>
      <c r="X155" s="73"/>
      <c r="Y155" s="73"/>
      <c r="Z155" s="73"/>
    </row>
    <row r="156" spans="1:26" ht="15.75" customHeight="1">
      <c r="A156" s="73"/>
      <c r="B156" s="73"/>
      <c r="C156" s="73"/>
      <c r="D156" s="73"/>
      <c r="E156" s="73"/>
      <c r="F156" s="73"/>
      <c r="G156" s="591"/>
      <c r="H156" s="1412"/>
      <c r="I156" s="73"/>
      <c r="J156" s="73"/>
      <c r="K156" s="74"/>
      <c r="L156" s="74"/>
      <c r="M156" s="989"/>
      <c r="N156" s="74"/>
      <c r="O156" s="74"/>
      <c r="P156" s="74"/>
      <c r="Q156" s="74"/>
      <c r="R156" s="74"/>
      <c r="S156" s="1264"/>
      <c r="T156" s="1264"/>
      <c r="U156" s="1264"/>
      <c r="V156" s="1264"/>
      <c r="W156" s="1264"/>
      <c r="X156" s="73"/>
      <c r="Y156" s="73"/>
      <c r="Z156" s="73"/>
    </row>
    <row r="157" spans="1:26" ht="15.75" customHeight="1">
      <c r="A157" s="73"/>
      <c r="B157" s="73"/>
      <c r="C157" s="73"/>
      <c r="D157" s="73"/>
      <c r="E157" s="73"/>
      <c r="F157" s="73"/>
      <c r="G157" s="591"/>
      <c r="H157" s="1412"/>
      <c r="I157" s="73"/>
      <c r="J157" s="73"/>
      <c r="K157" s="74"/>
      <c r="L157" s="74"/>
      <c r="M157" s="989"/>
      <c r="N157" s="74"/>
      <c r="O157" s="74"/>
      <c r="P157" s="74"/>
      <c r="Q157" s="74"/>
      <c r="R157" s="74"/>
      <c r="S157" s="1264"/>
      <c r="T157" s="1264"/>
      <c r="U157" s="1264"/>
      <c r="V157" s="1264"/>
      <c r="W157" s="1264"/>
      <c r="X157" s="73"/>
      <c r="Y157" s="73"/>
      <c r="Z157" s="73"/>
    </row>
    <row r="158" spans="1:26" ht="15.75" customHeight="1">
      <c r="A158" s="73"/>
      <c r="B158" s="73"/>
      <c r="C158" s="73"/>
      <c r="D158" s="73"/>
      <c r="E158" s="73"/>
      <c r="F158" s="73"/>
      <c r="G158" s="591"/>
      <c r="H158" s="1412"/>
      <c r="I158" s="73"/>
      <c r="J158" s="73"/>
      <c r="K158" s="74"/>
      <c r="L158" s="74"/>
      <c r="M158" s="989"/>
      <c r="N158" s="74"/>
      <c r="O158" s="74"/>
      <c r="P158" s="74"/>
      <c r="Q158" s="74"/>
      <c r="R158" s="74"/>
      <c r="S158" s="1264"/>
      <c r="T158" s="1264"/>
      <c r="U158" s="1264"/>
      <c r="V158" s="1264"/>
      <c r="W158" s="1264"/>
      <c r="X158" s="73"/>
      <c r="Y158" s="73"/>
      <c r="Z158" s="73"/>
    </row>
    <row r="159" spans="1:26" ht="15.75" customHeight="1">
      <c r="A159" s="73"/>
      <c r="B159" s="73"/>
      <c r="C159" s="73"/>
      <c r="D159" s="73"/>
      <c r="E159" s="73"/>
      <c r="F159" s="73"/>
      <c r="G159" s="591"/>
      <c r="H159" s="1412"/>
      <c r="I159" s="73"/>
      <c r="J159" s="73"/>
      <c r="K159" s="74"/>
      <c r="L159" s="74"/>
      <c r="M159" s="989"/>
      <c r="N159" s="74"/>
      <c r="O159" s="74"/>
      <c r="P159" s="74"/>
      <c r="Q159" s="74"/>
      <c r="R159" s="74"/>
      <c r="S159" s="1264"/>
      <c r="T159" s="1264"/>
      <c r="U159" s="1264"/>
      <c r="V159" s="1264"/>
      <c r="W159" s="1264"/>
      <c r="X159" s="73"/>
      <c r="Y159" s="73"/>
      <c r="Z159" s="73"/>
    </row>
    <row r="160" spans="1:26" ht="15.75" customHeight="1">
      <c r="A160" s="73"/>
      <c r="B160" s="73"/>
      <c r="C160" s="73"/>
      <c r="D160" s="73"/>
      <c r="E160" s="73"/>
      <c r="F160" s="73"/>
      <c r="G160" s="591"/>
      <c r="H160" s="1412"/>
      <c r="I160" s="73"/>
      <c r="J160" s="73"/>
      <c r="K160" s="74"/>
      <c r="L160" s="74"/>
      <c r="M160" s="989"/>
      <c r="N160" s="74"/>
      <c r="O160" s="74"/>
      <c r="P160" s="74"/>
      <c r="Q160" s="74"/>
      <c r="R160" s="74"/>
      <c r="S160" s="1264"/>
      <c r="T160" s="1264"/>
      <c r="U160" s="1264"/>
      <c r="V160" s="1264"/>
      <c r="W160" s="1264"/>
      <c r="X160" s="73"/>
      <c r="Y160" s="73"/>
      <c r="Z160" s="73"/>
    </row>
    <row r="161" spans="1:26" ht="15.75" customHeight="1">
      <c r="A161" s="73"/>
      <c r="B161" s="73"/>
      <c r="C161" s="73"/>
      <c r="D161" s="73"/>
      <c r="E161" s="73"/>
      <c r="F161" s="73"/>
      <c r="G161" s="591"/>
      <c r="H161" s="1412"/>
      <c r="I161" s="73"/>
      <c r="J161" s="73"/>
      <c r="K161" s="74"/>
      <c r="L161" s="74"/>
      <c r="M161" s="989"/>
      <c r="N161" s="74"/>
      <c r="O161" s="74"/>
      <c r="P161" s="74"/>
      <c r="Q161" s="74"/>
      <c r="R161" s="74"/>
      <c r="S161" s="1264"/>
      <c r="T161" s="1264"/>
      <c r="U161" s="1264"/>
      <c r="V161" s="1264"/>
      <c r="W161" s="1264"/>
      <c r="X161" s="73"/>
      <c r="Y161" s="73"/>
      <c r="Z161" s="73"/>
    </row>
    <row r="162" spans="1:26" ht="15.75" customHeight="1">
      <c r="A162" s="73"/>
      <c r="B162" s="73"/>
      <c r="C162" s="73"/>
      <c r="D162" s="73"/>
      <c r="E162" s="73"/>
      <c r="F162" s="73"/>
      <c r="G162" s="591"/>
      <c r="H162" s="1412"/>
      <c r="I162" s="73"/>
      <c r="J162" s="73"/>
      <c r="K162" s="74"/>
      <c r="L162" s="74"/>
      <c r="M162" s="989"/>
      <c r="N162" s="74"/>
      <c r="O162" s="74"/>
      <c r="P162" s="74"/>
      <c r="Q162" s="74"/>
      <c r="R162" s="74"/>
      <c r="S162" s="1264"/>
      <c r="T162" s="1264"/>
      <c r="U162" s="1264"/>
      <c r="V162" s="1264"/>
      <c r="W162" s="1264"/>
      <c r="X162" s="73"/>
      <c r="Y162" s="73"/>
      <c r="Z162" s="73"/>
    </row>
    <row r="163" spans="1:26" ht="15.75" customHeight="1">
      <c r="A163" s="73"/>
      <c r="B163" s="73"/>
      <c r="C163" s="73"/>
      <c r="D163" s="73"/>
      <c r="E163" s="73"/>
      <c r="F163" s="73"/>
      <c r="G163" s="591"/>
      <c r="H163" s="1412"/>
      <c r="I163" s="73"/>
      <c r="J163" s="73"/>
      <c r="K163" s="74"/>
      <c r="L163" s="74"/>
      <c r="M163" s="989"/>
      <c r="N163" s="74"/>
      <c r="O163" s="74"/>
      <c r="P163" s="74"/>
      <c r="Q163" s="74"/>
      <c r="R163" s="74"/>
      <c r="S163" s="1264"/>
      <c r="T163" s="1264"/>
      <c r="U163" s="1264"/>
      <c r="V163" s="1264"/>
      <c r="W163" s="1264"/>
      <c r="X163" s="73"/>
      <c r="Y163" s="73"/>
      <c r="Z163" s="73"/>
    </row>
    <row r="164" spans="1:26" ht="15.75" customHeight="1">
      <c r="A164" s="73"/>
      <c r="B164" s="73"/>
      <c r="C164" s="73"/>
      <c r="D164" s="73"/>
      <c r="E164" s="73"/>
      <c r="F164" s="73"/>
      <c r="G164" s="591"/>
      <c r="H164" s="1412"/>
      <c r="I164" s="73"/>
      <c r="J164" s="73"/>
      <c r="K164" s="74"/>
      <c r="L164" s="74"/>
      <c r="M164" s="989"/>
      <c r="N164" s="74"/>
      <c r="O164" s="74"/>
      <c r="P164" s="74"/>
      <c r="Q164" s="74"/>
      <c r="R164" s="74"/>
      <c r="S164" s="1264"/>
      <c r="T164" s="1264"/>
      <c r="U164" s="1264"/>
      <c r="V164" s="1264"/>
      <c r="W164" s="1264"/>
      <c r="X164" s="73"/>
      <c r="Y164" s="73"/>
      <c r="Z164" s="73"/>
    </row>
    <row r="165" spans="1:26" ht="15.75" customHeight="1">
      <c r="A165" s="73"/>
      <c r="B165" s="73"/>
      <c r="C165" s="73"/>
      <c r="D165" s="73"/>
      <c r="E165" s="73"/>
      <c r="F165" s="73"/>
      <c r="G165" s="591"/>
      <c r="H165" s="1412"/>
      <c r="I165" s="73"/>
      <c r="J165" s="73"/>
      <c r="K165" s="74"/>
      <c r="L165" s="74"/>
      <c r="M165" s="989"/>
      <c r="N165" s="74"/>
      <c r="O165" s="74"/>
      <c r="P165" s="74"/>
      <c r="Q165" s="74"/>
      <c r="R165" s="74"/>
      <c r="S165" s="1264"/>
      <c r="T165" s="1264"/>
      <c r="U165" s="1264"/>
      <c r="V165" s="1264"/>
      <c r="W165" s="1264"/>
      <c r="X165" s="73"/>
      <c r="Y165" s="73"/>
      <c r="Z165" s="73"/>
    </row>
    <row r="166" spans="1:26" ht="15.75" customHeight="1">
      <c r="A166" s="73"/>
      <c r="B166" s="73"/>
      <c r="C166" s="73"/>
      <c r="D166" s="73"/>
      <c r="E166" s="73"/>
      <c r="F166" s="73"/>
      <c r="G166" s="591"/>
      <c r="H166" s="1412"/>
      <c r="I166" s="73"/>
      <c r="J166" s="73"/>
      <c r="K166" s="74"/>
      <c r="L166" s="74"/>
      <c r="M166" s="989"/>
      <c r="N166" s="74"/>
      <c r="O166" s="74"/>
      <c r="P166" s="74"/>
      <c r="Q166" s="74"/>
      <c r="R166" s="74"/>
      <c r="S166" s="1264"/>
      <c r="T166" s="1264"/>
      <c r="U166" s="1264"/>
      <c r="V166" s="1264"/>
      <c r="W166" s="1264"/>
      <c r="X166" s="73"/>
      <c r="Y166" s="73"/>
      <c r="Z166" s="73"/>
    </row>
    <row r="167" spans="1:26" ht="15.75" customHeight="1">
      <c r="A167" s="73"/>
      <c r="B167" s="73"/>
      <c r="C167" s="73"/>
      <c r="D167" s="73"/>
      <c r="E167" s="73"/>
      <c r="F167" s="73"/>
      <c r="G167" s="591"/>
      <c r="H167" s="1412"/>
      <c r="I167" s="73"/>
      <c r="J167" s="73"/>
      <c r="K167" s="74"/>
      <c r="L167" s="74"/>
      <c r="M167" s="989"/>
      <c r="N167" s="74"/>
      <c r="O167" s="74"/>
      <c r="P167" s="74"/>
      <c r="Q167" s="74"/>
      <c r="R167" s="74"/>
      <c r="S167" s="1264"/>
      <c r="T167" s="1264"/>
      <c r="U167" s="1264"/>
      <c r="V167" s="1264"/>
      <c r="W167" s="1264"/>
      <c r="X167" s="73"/>
      <c r="Y167" s="73"/>
      <c r="Z167" s="73"/>
    </row>
    <row r="168" spans="1:26" ht="15.75" customHeight="1">
      <c r="A168" s="73"/>
      <c r="B168" s="73"/>
      <c r="C168" s="73"/>
      <c r="D168" s="73"/>
      <c r="E168" s="73"/>
      <c r="F168" s="73"/>
      <c r="G168" s="591"/>
      <c r="H168" s="1412"/>
      <c r="I168" s="73"/>
      <c r="J168" s="73"/>
      <c r="K168" s="74"/>
      <c r="L168" s="74"/>
      <c r="M168" s="989"/>
      <c r="N168" s="74"/>
      <c r="O168" s="74"/>
      <c r="P168" s="74"/>
      <c r="Q168" s="74"/>
      <c r="R168" s="74"/>
      <c r="S168" s="1264"/>
      <c r="T168" s="1264"/>
      <c r="U168" s="1264"/>
      <c r="V168" s="1264"/>
      <c r="W168" s="1264"/>
      <c r="X168" s="73"/>
      <c r="Y168" s="73"/>
      <c r="Z168" s="73"/>
    </row>
    <row r="169" spans="1:26" ht="15.75" customHeight="1">
      <c r="A169" s="73"/>
      <c r="B169" s="73"/>
      <c r="C169" s="73"/>
      <c r="D169" s="73"/>
      <c r="E169" s="73"/>
      <c r="F169" s="73"/>
      <c r="G169" s="591"/>
      <c r="H169" s="1412"/>
      <c r="I169" s="73"/>
      <c r="J169" s="73"/>
      <c r="K169" s="74"/>
      <c r="L169" s="74"/>
      <c r="M169" s="989"/>
      <c r="N169" s="74"/>
      <c r="O169" s="74"/>
      <c r="P169" s="74"/>
      <c r="Q169" s="74"/>
      <c r="R169" s="74"/>
      <c r="S169" s="1264"/>
      <c r="T169" s="1264"/>
      <c r="U169" s="1264"/>
      <c r="V169" s="1264"/>
      <c r="W169" s="1264"/>
      <c r="X169" s="73"/>
      <c r="Y169" s="73"/>
      <c r="Z169" s="73"/>
    </row>
    <row r="170" spans="1:26" ht="15.75" customHeight="1">
      <c r="A170" s="73"/>
      <c r="B170" s="73"/>
      <c r="C170" s="73"/>
      <c r="D170" s="73"/>
      <c r="E170" s="73"/>
      <c r="F170" s="73"/>
      <c r="G170" s="591"/>
      <c r="H170" s="1412"/>
      <c r="I170" s="73"/>
      <c r="J170" s="73"/>
      <c r="K170" s="74"/>
      <c r="L170" s="74"/>
      <c r="M170" s="989"/>
      <c r="N170" s="74"/>
      <c r="O170" s="74"/>
      <c r="P170" s="74"/>
      <c r="Q170" s="74"/>
      <c r="R170" s="74"/>
      <c r="S170" s="1264"/>
      <c r="T170" s="1264"/>
      <c r="U170" s="1264"/>
      <c r="V170" s="1264"/>
      <c r="W170" s="1264"/>
      <c r="X170" s="73"/>
      <c r="Y170" s="73"/>
      <c r="Z170" s="73"/>
    </row>
    <row r="171" spans="1:26" ht="15.75" customHeight="1">
      <c r="A171" s="73"/>
      <c r="B171" s="73"/>
      <c r="C171" s="73"/>
      <c r="D171" s="73"/>
      <c r="E171" s="73"/>
      <c r="F171" s="73"/>
      <c r="G171" s="591"/>
      <c r="H171" s="1412"/>
      <c r="I171" s="73"/>
      <c r="J171" s="73"/>
      <c r="K171" s="74"/>
      <c r="L171" s="74"/>
      <c r="M171" s="989"/>
      <c r="N171" s="74"/>
      <c r="O171" s="74"/>
      <c r="P171" s="74"/>
      <c r="Q171" s="74"/>
      <c r="R171" s="74"/>
      <c r="S171" s="1264"/>
      <c r="T171" s="1264"/>
      <c r="U171" s="1264"/>
      <c r="V171" s="1264"/>
      <c r="W171" s="1264"/>
      <c r="X171" s="73"/>
      <c r="Y171" s="73"/>
      <c r="Z171" s="73"/>
    </row>
    <row r="172" spans="1:26" ht="15.75" customHeight="1">
      <c r="A172" s="73"/>
      <c r="B172" s="73"/>
      <c r="C172" s="73"/>
      <c r="D172" s="73"/>
      <c r="E172" s="73"/>
      <c r="F172" s="73"/>
      <c r="G172" s="591"/>
      <c r="H172" s="1412"/>
      <c r="I172" s="73"/>
      <c r="J172" s="73"/>
      <c r="K172" s="74"/>
      <c r="L172" s="74"/>
      <c r="M172" s="989"/>
      <c r="N172" s="74"/>
      <c r="O172" s="74"/>
      <c r="P172" s="74"/>
      <c r="Q172" s="74"/>
      <c r="R172" s="74"/>
      <c r="S172" s="1264"/>
      <c r="T172" s="1264"/>
      <c r="U172" s="1264"/>
      <c r="V172" s="1264"/>
      <c r="W172" s="1264"/>
      <c r="X172" s="73"/>
      <c r="Y172" s="73"/>
      <c r="Z172" s="73"/>
    </row>
    <row r="173" spans="1:26" ht="15.75" customHeight="1">
      <c r="A173" s="73"/>
      <c r="B173" s="73"/>
      <c r="C173" s="73"/>
      <c r="D173" s="73"/>
      <c r="E173" s="73"/>
      <c r="F173" s="73"/>
      <c r="G173" s="591"/>
      <c r="H173" s="1412"/>
      <c r="I173" s="73"/>
      <c r="J173" s="73"/>
      <c r="K173" s="74"/>
      <c r="L173" s="74"/>
      <c r="M173" s="989"/>
      <c r="N173" s="74"/>
      <c r="O173" s="74"/>
      <c r="P173" s="74"/>
      <c r="Q173" s="74"/>
      <c r="R173" s="74"/>
      <c r="S173" s="1264"/>
      <c r="T173" s="1264"/>
      <c r="U173" s="1264"/>
      <c r="V173" s="1264"/>
      <c r="W173" s="1264"/>
      <c r="X173" s="73"/>
      <c r="Y173" s="73"/>
      <c r="Z173" s="73"/>
    </row>
    <row r="174" spans="1:26" ht="15.75" customHeight="1">
      <c r="A174" s="73"/>
      <c r="B174" s="73"/>
      <c r="C174" s="73"/>
      <c r="D174" s="73"/>
      <c r="E174" s="73"/>
      <c r="F174" s="73"/>
      <c r="G174" s="591"/>
      <c r="H174" s="1412"/>
      <c r="I174" s="73"/>
      <c r="J174" s="73"/>
      <c r="K174" s="74"/>
      <c r="L174" s="74"/>
      <c r="M174" s="989"/>
      <c r="N174" s="74"/>
      <c r="O174" s="74"/>
      <c r="P174" s="74"/>
      <c r="Q174" s="74"/>
      <c r="R174" s="74"/>
      <c r="S174" s="1264"/>
      <c r="T174" s="1264"/>
      <c r="U174" s="1264"/>
      <c r="V174" s="1264"/>
      <c r="W174" s="1264"/>
      <c r="X174" s="73"/>
      <c r="Y174" s="73"/>
      <c r="Z174" s="73"/>
    </row>
    <row r="175" spans="1:26" ht="15.75" customHeight="1">
      <c r="A175" s="73"/>
      <c r="B175" s="73"/>
      <c r="C175" s="73"/>
      <c r="D175" s="73"/>
      <c r="E175" s="73"/>
      <c r="F175" s="73"/>
      <c r="G175" s="591"/>
      <c r="H175" s="1412"/>
      <c r="I175" s="73"/>
      <c r="J175" s="73"/>
      <c r="K175" s="74"/>
      <c r="L175" s="74"/>
      <c r="M175" s="989"/>
      <c r="N175" s="74"/>
      <c r="O175" s="74"/>
      <c r="P175" s="74"/>
      <c r="Q175" s="74"/>
      <c r="R175" s="74"/>
      <c r="S175" s="1264"/>
      <c r="T175" s="1264"/>
      <c r="U175" s="1264"/>
      <c r="V175" s="1264"/>
      <c r="W175" s="1264"/>
      <c r="X175" s="73"/>
      <c r="Y175" s="73"/>
      <c r="Z175" s="73"/>
    </row>
    <row r="176" spans="1:26" ht="15.75" customHeight="1">
      <c r="A176" s="73"/>
      <c r="B176" s="73"/>
      <c r="C176" s="73"/>
      <c r="D176" s="73"/>
      <c r="E176" s="73"/>
      <c r="F176" s="73"/>
      <c r="G176" s="591"/>
      <c r="H176" s="1412"/>
      <c r="I176" s="73"/>
      <c r="J176" s="73"/>
      <c r="K176" s="74"/>
      <c r="L176" s="74"/>
      <c r="M176" s="989"/>
      <c r="N176" s="74"/>
      <c r="O176" s="74"/>
      <c r="P176" s="74"/>
      <c r="Q176" s="74"/>
      <c r="R176" s="74"/>
      <c r="S176" s="1264"/>
      <c r="T176" s="1264"/>
      <c r="U176" s="1264"/>
      <c r="V176" s="1264"/>
      <c r="W176" s="1264"/>
      <c r="X176" s="73"/>
      <c r="Y176" s="73"/>
      <c r="Z176" s="73"/>
    </row>
    <row r="177" spans="1:26" ht="15.75" customHeight="1">
      <c r="A177" s="73"/>
      <c r="B177" s="73"/>
      <c r="C177" s="73"/>
      <c r="D177" s="73"/>
      <c r="E177" s="73"/>
      <c r="F177" s="73"/>
      <c r="G177" s="591"/>
      <c r="H177" s="1412"/>
      <c r="I177" s="73"/>
      <c r="J177" s="73"/>
      <c r="K177" s="74"/>
      <c r="L177" s="74"/>
      <c r="M177" s="989"/>
      <c r="N177" s="74"/>
      <c r="O177" s="74"/>
      <c r="P177" s="74"/>
      <c r="Q177" s="74"/>
      <c r="R177" s="74"/>
      <c r="S177" s="1264"/>
      <c r="T177" s="1264"/>
      <c r="U177" s="1264"/>
      <c r="V177" s="1264"/>
      <c r="W177" s="1264"/>
      <c r="X177" s="73"/>
      <c r="Y177" s="73"/>
      <c r="Z177" s="73"/>
    </row>
    <row r="178" spans="1:26" ht="15.75" customHeight="1">
      <c r="A178" s="73"/>
      <c r="B178" s="73"/>
      <c r="C178" s="73"/>
      <c r="D178" s="73"/>
      <c r="E178" s="73"/>
      <c r="F178" s="73"/>
      <c r="G178" s="591"/>
      <c r="H178" s="1412"/>
      <c r="I178" s="73"/>
      <c r="J178" s="73"/>
      <c r="K178" s="74"/>
      <c r="L178" s="74"/>
      <c r="M178" s="989"/>
      <c r="N178" s="74"/>
      <c r="O178" s="74"/>
      <c r="P178" s="74"/>
      <c r="Q178" s="74"/>
      <c r="R178" s="74"/>
      <c r="S178" s="1264"/>
      <c r="T178" s="1264"/>
      <c r="U178" s="1264"/>
      <c r="V178" s="1264"/>
      <c r="W178" s="1264"/>
      <c r="X178" s="73"/>
      <c r="Y178" s="73"/>
      <c r="Z178" s="73"/>
    </row>
    <row r="179" spans="1:26" ht="15.75" customHeight="1">
      <c r="A179" s="73"/>
      <c r="B179" s="73"/>
      <c r="C179" s="73"/>
      <c r="D179" s="73"/>
      <c r="E179" s="73"/>
      <c r="F179" s="73"/>
      <c r="G179" s="591"/>
      <c r="H179" s="1412"/>
      <c r="I179" s="73"/>
      <c r="J179" s="73"/>
      <c r="K179" s="74"/>
      <c r="L179" s="74"/>
      <c r="M179" s="989"/>
      <c r="N179" s="74"/>
      <c r="O179" s="74"/>
      <c r="P179" s="74"/>
      <c r="Q179" s="74"/>
      <c r="R179" s="74"/>
      <c r="S179" s="1264"/>
      <c r="T179" s="1264"/>
      <c r="U179" s="1264"/>
      <c r="V179" s="1264"/>
      <c r="W179" s="1264"/>
      <c r="X179" s="73"/>
      <c r="Y179" s="73"/>
      <c r="Z179" s="73"/>
    </row>
    <row r="180" spans="1:26" ht="15.75" customHeight="1">
      <c r="A180" s="73"/>
      <c r="B180" s="73"/>
      <c r="C180" s="73"/>
      <c r="D180" s="73"/>
      <c r="E180" s="73"/>
      <c r="F180" s="73"/>
      <c r="G180" s="591"/>
      <c r="H180" s="1412"/>
      <c r="I180" s="73"/>
      <c r="J180" s="73"/>
      <c r="K180" s="74"/>
      <c r="L180" s="74"/>
      <c r="M180" s="989"/>
      <c r="N180" s="74"/>
      <c r="O180" s="74"/>
      <c r="P180" s="74"/>
      <c r="Q180" s="74"/>
      <c r="R180" s="74"/>
      <c r="S180" s="1264"/>
      <c r="T180" s="1264"/>
      <c r="U180" s="1264"/>
      <c r="V180" s="1264"/>
      <c r="W180" s="1264"/>
      <c r="X180" s="73"/>
      <c r="Y180" s="73"/>
      <c r="Z180" s="73"/>
    </row>
    <row r="181" spans="1:26" ht="15.75" customHeight="1">
      <c r="A181" s="73"/>
      <c r="B181" s="73"/>
      <c r="C181" s="73"/>
      <c r="D181" s="73"/>
      <c r="E181" s="73"/>
      <c r="F181" s="73"/>
      <c r="G181" s="591"/>
      <c r="H181" s="1412"/>
      <c r="I181" s="73"/>
      <c r="J181" s="73"/>
      <c r="K181" s="74"/>
      <c r="L181" s="74"/>
      <c r="M181" s="989"/>
      <c r="N181" s="74"/>
      <c r="O181" s="74"/>
      <c r="P181" s="74"/>
      <c r="Q181" s="74"/>
      <c r="R181" s="74"/>
      <c r="S181" s="1264"/>
      <c r="T181" s="1264"/>
      <c r="U181" s="1264"/>
      <c r="V181" s="1264"/>
      <c r="W181" s="1264"/>
      <c r="X181" s="73"/>
      <c r="Y181" s="73"/>
      <c r="Z181" s="73"/>
    </row>
    <row r="182" spans="1:26" ht="15.75" customHeight="1">
      <c r="A182" s="73"/>
      <c r="B182" s="73"/>
      <c r="C182" s="73"/>
      <c r="D182" s="73"/>
      <c r="E182" s="73"/>
      <c r="F182" s="73"/>
      <c r="G182" s="591"/>
      <c r="H182" s="1412"/>
      <c r="I182" s="73"/>
      <c r="J182" s="73"/>
      <c r="K182" s="74"/>
      <c r="L182" s="74"/>
      <c r="M182" s="989"/>
      <c r="N182" s="74"/>
      <c r="O182" s="74"/>
      <c r="P182" s="74"/>
      <c r="Q182" s="74"/>
      <c r="R182" s="74"/>
      <c r="S182" s="1264"/>
      <c r="T182" s="1264"/>
      <c r="U182" s="1264"/>
      <c r="V182" s="1264"/>
      <c r="W182" s="1264"/>
      <c r="X182" s="73"/>
      <c r="Y182" s="73"/>
      <c r="Z182" s="73"/>
    </row>
    <row r="183" spans="1:26" ht="15.75" customHeight="1">
      <c r="A183" s="73"/>
      <c r="B183" s="73"/>
      <c r="C183" s="73"/>
      <c r="D183" s="73"/>
      <c r="E183" s="73"/>
      <c r="F183" s="73"/>
      <c r="G183" s="591"/>
      <c r="H183" s="1412"/>
      <c r="I183" s="73"/>
      <c r="J183" s="73"/>
      <c r="K183" s="74"/>
      <c r="L183" s="74"/>
      <c r="M183" s="989"/>
      <c r="N183" s="74"/>
      <c r="O183" s="74"/>
      <c r="P183" s="74"/>
      <c r="Q183" s="74"/>
      <c r="R183" s="74"/>
      <c r="S183" s="1264"/>
      <c r="T183" s="1264"/>
      <c r="U183" s="1264"/>
      <c r="V183" s="1264"/>
      <c r="W183" s="1264"/>
      <c r="X183" s="73"/>
      <c r="Y183" s="73"/>
      <c r="Z183" s="73"/>
    </row>
    <row r="184" spans="1:26" ht="15.75" customHeight="1">
      <c r="A184" s="73"/>
      <c r="B184" s="73"/>
      <c r="C184" s="73"/>
      <c r="D184" s="73"/>
      <c r="E184" s="73"/>
      <c r="F184" s="73"/>
      <c r="G184" s="591"/>
      <c r="H184" s="1412"/>
      <c r="I184" s="73"/>
      <c r="J184" s="73"/>
      <c r="K184" s="74"/>
      <c r="L184" s="74"/>
      <c r="M184" s="989"/>
      <c r="N184" s="74"/>
      <c r="O184" s="74"/>
      <c r="P184" s="74"/>
      <c r="Q184" s="74"/>
      <c r="R184" s="74"/>
      <c r="S184" s="1264"/>
      <c r="T184" s="1264"/>
      <c r="U184" s="1264"/>
      <c r="V184" s="1264"/>
      <c r="W184" s="1264"/>
      <c r="X184" s="73"/>
      <c r="Y184" s="73"/>
      <c r="Z184" s="73"/>
    </row>
    <row r="185" spans="1:26" ht="15.75" customHeight="1">
      <c r="A185" s="73"/>
      <c r="B185" s="73"/>
      <c r="C185" s="73"/>
      <c r="D185" s="73"/>
      <c r="E185" s="73"/>
      <c r="F185" s="73"/>
      <c r="G185" s="591"/>
      <c r="H185" s="1412"/>
      <c r="I185" s="73"/>
      <c r="J185" s="73"/>
      <c r="K185" s="74"/>
      <c r="L185" s="74"/>
      <c r="M185" s="989"/>
      <c r="N185" s="74"/>
      <c r="O185" s="74"/>
      <c r="P185" s="74"/>
      <c r="Q185" s="74"/>
      <c r="R185" s="74"/>
      <c r="S185" s="1264"/>
      <c r="T185" s="1264"/>
      <c r="U185" s="1264"/>
      <c r="V185" s="1264"/>
      <c r="W185" s="1264"/>
      <c r="X185" s="73"/>
      <c r="Y185" s="73"/>
      <c r="Z185" s="73"/>
    </row>
    <row r="186" spans="1:26" ht="15.75" customHeight="1">
      <c r="A186" s="73"/>
      <c r="B186" s="73"/>
      <c r="C186" s="73"/>
      <c r="D186" s="73"/>
      <c r="E186" s="73"/>
      <c r="F186" s="73"/>
      <c r="G186" s="591"/>
      <c r="H186" s="1412"/>
      <c r="I186" s="73"/>
      <c r="J186" s="73"/>
      <c r="K186" s="74"/>
      <c r="L186" s="74"/>
      <c r="M186" s="989"/>
      <c r="N186" s="74"/>
      <c r="O186" s="74"/>
      <c r="P186" s="74"/>
      <c r="Q186" s="74"/>
      <c r="R186" s="74"/>
      <c r="S186" s="1264"/>
      <c r="T186" s="1264"/>
      <c r="U186" s="1264"/>
      <c r="V186" s="1264"/>
      <c r="W186" s="1264"/>
      <c r="X186" s="73"/>
      <c r="Y186" s="73"/>
      <c r="Z186" s="73"/>
    </row>
    <row r="187" spans="1:26" ht="15.75" customHeight="1">
      <c r="A187" s="73"/>
      <c r="B187" s="73"/>
      <c r="C187" s="73"/>
      <c r="D187" s="73"/>
      <c r="E187" s="73"/>
      <c r="F187" s="73"/>
      <c r="G187" s="591"/>
      <c r="H187" s="1412"/>
      <c r="I187" s="73"/>
      <c r="J187" s="73"/>
      <c r="K187" s="74"/>
      <c r="L187" s="74"/>
      <c r="M187" s="989"/>
      <c r="N187" s="74"/>
      <c r="O187" s="74"/>
      <c r="P187" s="74"/>
      <c r="Q187" s="74"/>
      <c r="R187" s="74"/>
      <c r="S187" s="1264"/>
      <c r="T187" s="1264"/>
      <c r="U187" s="1264"/>
      <c r="V187" s="1264"/>
      <c r="W187" s="1264"/>
      <c r="X187" s="73"/>
      <c r="Y187" s="73"/>
      <c r="Z187" s="73"/>
    </row>
    <row r="188" spans="1:26" ht="15.75" customHeight="1">
      <c r="A188" s="73"/>
      <c r="B188" s="73"/>
      <c r="C188" s="73"/>
      <c r="D188" s="73"/>
      <c r="E188" s="73"/>
      <c r="F188" s="73"/>
      <c r="G188" s="591"/>
      <c r="H188" s="1412"/>
      <c r="I188" s="73"/>
      <c r="J188" s="73"/>
      <c r="K188" s="74"/>
      <c r="L188" s="74"/>
      <c r="M188" s="989"/>
      <c r="N188" s="74"/>
      <c r="O188" s="74"/>
      <c r="P188" s="74"/>
      <c r="Q188" s="74"/>
      <c r="R188" s="74"/>
      <c r="S188" s="1264"/>
      <c r="T188" s="1264"/>
      <c r="U188" s="1264"/>
      <c r="V188" s="1264"/>
      <c r="W188" s="1264"/>
      <c r="X188" s="73"/>
      <c r="Y188" s="73"/>
      <c r="Z188" s="73"/>
    </row>
    <row r="189" spans="1:26" ht="15.75" customHeight="1">
      <c r="A189" s="73"/>
      <c r="B189" s="73"/>
      <c r="C189" s="73"/>
      <c r="D189" s="73"/>
      <c r="E189" s="73"/>
      <c r="F189" s="73"/>
      <c r="G189" s="591"/>
      <c r="H189" s="1412"/>
      <c r="I189" s="73"/>
      <c r="J189" s="73"/>
      <c r="K189" s="74"/>
      <c r="L189" s="74"/>
      <c r="M189" s="989"/>
      <c r="N189" s="74"/>
      <c r="O189" s="74"/>
      <c r="P189" s="74"/>
      <c r="Q189" s="74"/>
      <c r="R189" s="74"/>
      <c r="S189" s="1264"/>
      <c r="T189" s="1264"/>
      <c r="U189" s="1264"/>
      <c r="V189" s="1264"/>
      <c r="W189" s="1264"/>
      <c r="X189" s="73"/>
      <c r="Y189" s="73"/>
      <c r="Z189" s="73"/>
    </row>
    <row r="190" spans="1:26" ht="15.75" customHeight="1">
      <c r="A190" s="73"/>
      <c r="B190" s="73"/>
      <c r="C190" s="73"/>
      <c r="D190" s="73"/>
      <c r="E190" s="73"/>
      <c r="F190" s="73"/>
      <c r="G190" s="591"/>
      <c r="H190" s="1412"/>
      <c r="I190" s="73"/>
      <c r="J190" s="73"/>
      <c r="K190" s="74"/>
      <c r="L190" s="74"/>
      <c r="M190" s="989"/>
      <c r="N190" s="74"/>
      <c r="O190" s="74"/>
      <c r="P190" s="74"/>
      <c r="Q190" s="74"/>
      <c r="R190" s="74"/>
      <c r="S190" s="1264"/>
      <c r="T190" s="1264"/>
      <c r="U190" s="1264"/>
      <c r="V190" s="1264"/>
      <c r="W190" s="1264"/>
      <c r="X190" s="73"/>
      <c r="Y190" s="73"/>
      <c r="Z190" s="73"/>
    </row>
    <row r="191" spans="1:26" ht="15.75" customHeight="1">
      <c r="A191" s="73"/>
      <c r="B191" s="73"/>
      <c r="C191" s="73"/>
      <c r="D191" s="73"/>
      <c r="E191" s="73"/>
      <c r="F191" s="73"/>
      <c r="G191" s="591"/>
      <c r="H191" s="1412"/>
      <c r="I191" s="73"/>
      <c r="J191" s="73"/>
      <c r="K191" s="74"/>
      <c r="L191" s="74"/>
      <c r="M191" s="989"/>
      <c r="N191" s="74"/>
      <c r="O191" s="74"/>
      <c r="P191" s="74"/>
      <c r="Q191" s="74"/>
      <c r="R191" s="74"/>
      <c r="S191" s="1264"/>
      <c r="T191" s="1264"/>
      <c r="U191" s="1264"/>
      <c r="V191" s="1264"/>
      <c r="W191" s="1264"/>
      <c r="X191" s="73"/>
      <c r="Y191" s="73"/>
      <c r="Z191" s="73"/>
    </row>
    <row r="192" spans="1:26" ht="15.75" customHeight="1">
      <c r="A192" s="73"/>
      <c r="B192" s="73"/>
      <c r="C192" s="73"/>
      <c r="D192" s="73"/>
      <c r="E192" s="73"/>
      <c r="F192" s="73"/>
      <c r="G192" s="591"/>
      <c r="H192" s="1412"/>
      <c r="I192" s="73"/>
      <c r="J192" s="73"/>
      <c r="K192" s="74"/>
      <c r="L192" s="74"/>
      <c r="M192" s="989"/>
      <c r="N192" s="74"/>
      <c r="O192" s="74"/>
      <c r="P192" s="74"/>
      <c r="Q192" s="74"/>
      <c r="R192" s="74"/>
      <c r="S192" s="1264"/>
      <c r="T192" s="1264"/>
      <c r="U192" s="1264"/>
      <c r="V192" s="1264"/>
      <c r="W192" s="1264"/>
      <c r="X192" s="73"/>
      <c r="Y192" s="73"/>
      <c r="Z192" s="73"/>
    </row>
    <row r="193" spans="1:26" ht="15.75" customHeight="1">
      <c r="A193" s="73"/>
      <c r="B193" s="73"/>
      <c r="C193" s="73"/>
      <c r="D193" s="73"/>
      <c r="E193" s="73"/>
      <c r="F193" s="73"/>
      <c r="G193" s="591"/>
      <c r="H193" s="1412"/>
      <c r="I193" s="73"/>
      <c r="J193" s="73"/>
      <c r="K193" s="74"/>
      <c r="L193" s="74"/>
      <c r="M193" s="989"/>
      <c r="N193" s="74"/>
      <c r="O193" s="74"/>
      <c r="P193" s="74"/>
      <c r="Q193" s="74"/>
      <c r="R193" s="74"/>
      <c r="S193" s="1264"/>
      <c r="T193" s="1264"/>
      <c r="U193" s="1264"/>
      <c r="V193" s="1264"/>
      <c r="W193" s="1264"/>
      <c r="X193" s="73"/>
      <c r="Y193" s="73"/>
      <c r="Z193" s="73"/>
    </row>
    <row r="194" spans="1:26" ht="15.75" customHeight="1">
      <c r="A194" s="73"/>
      <c r="B194" s="73"/>
      <c r="C194" s="73"/>
      <c r="D194" s="73"/>
      <c r="E194" s="73"/>
      <c r="F194" s="73"/>
      <c r="G194" s="591"/>
      <c r="H194" s="1412"/>
      <c r="I194" s="73"/>
      <c r="J194" s="73"/>
      <c r="K194" s="74"/>
      <c r="L194" s="74"/>
      <c r="M194" s="989"/>
      <c r="N194" s="74"/>
      <c r="O194" s="74"/>
      <c r="P194" s="74"/>
      <c r="Q194" s="74"/>
      <c r="R194" s="74"/>
      <c r="S194" s="1264"/>
      <c r="T194" s="1264"/>
      <c r="U194" s="1264"/>
      <c r="V194" s="1264"/>
      <c r="W194" s="1264"/>
      <c r="X194" s="73"/>
      <c r="Y194" s="73"/>
      <c r="Z194" s="73"/>
    </row>
    <row r="195" spans="1:26" ht="15.75" customHeight="1">
      <c r="A195" s="73"/>
      <c r="B195" s="73"/>
      <c r="C195" s="73"/>
      <c r="D195" s="73"/>
      <c r="E195" s="73"/>
      <c r="F195" s="73"/>
      <c r="G195" s="591"/>
      <c r="H195" s="1412"/>
      <c r="I195" s="73"/>
      <c r="J195" s="73"/>
      <c r="K195" s="74"/>
      <c r="L195" s="74"/>
      <c r="M195" s="989"/>
      <c r="N195" s="74"/>
      <c r="O195" s="74"/>
      <c r="P195" s="74"/>
      <c r="Q195" s="74"/>
      <c r="R195" s="74"/>
      <c r="S195" s="1264"/>
      <c r="T195" s="1264"/>
      <c r="U195" s="1264"/>
      <c r="V195" s="1264"/>
      <c r="W195" s="1264"/>
      <c r="X195" s="73"/>
      <c r="Y195" s="73"/>
      <c r="Z195" s="73"/>
    </row>
    <row r="196" spans="1:26" ht="15.75" customHeight="1">
      <c r="A196" s="73"/>
      <c r="B196" s="73"/>
      <c r="C196" s="73"/>
      <c r="D196" s="73"/>
      <c r="E196" s="73"/>
      <c r="F196" s="73"/>
      <c r="G196" s="591"/>
      <c r="H196" s="1412"/>
      <c r="I196" s="73"/>
      <c r="J196" s="73"/>
      <c r="K196" s="74"/>
      <c r="L196" s="74"/>
      <c r="M196" s="989"/>
      <c r="N196" s="74"/>
      <c r="O196" s="74"/>
      <c r="P196" s="74"/>
      <c r="Q196" s="74"/>
      <c r="R196" s="74"/>
      <c r="S196" s="1264"/>
      <c r="T196" s="1264"/>
      <c r="U196" s="1264"/>
      <c r="V196" s="1264"/>
      <c r="W196" s="1264"/>
      <c r="X196" s="73"/>
      <c r="Y196" s="73"/>
      <c r="Z196" s="73"/>
    </row>
    <row r="197" spans="1:26" ht="15.75" customHeight="1">
      <c r="A197" s="73"/>
      <c r="B197" s="73"/>
      <c r="C197" s="73"/>
      <c r="D197" s="73"/>
      <c r="E197" s="73"/>
      <c r="F197" s="73"/>
      <c r="G197" s="591"/>
      <c r="H197" s="1412"/>
      <c r="I197" s="73"/>
      <c r="J197" s="73"/>
      <c r="K197" s="74"/>
      <c r="L197" s="74"/>
      <c r="M197" s="989"/>
      <c r="N197" s="74"/>
      <c r="O197" s="74"/>
      <c r="P197" s="74"/>
      <c r="Q197" s="74"/>
      <c r="R197" s="74"/>
      <c r="S197" s="1264"/>
      <c r="T197" s="1264"/>
      <c r="U197" s="1264"/>
      <c r="V197" s="1264"/>
      <c r="W197" s="1264"/>
      <c r="X197" s="73"/>
      <c r="Y197" s="73"/>
      <c r="Z197" s="73"/>
    </row>
    <row r="198" spans="1:26" ht="15.75" customHeight="1">
      <c r="A198" s="73"/>
      <c r="B198" s="73"/>
      <c r="C198" s="73"/>
      <c r="D198" s="73"/>
      <c r="E198" s="73"/>
      <c r="F198" s="73"/>
      <c r="G198" s="591"/>
      <c r="H198" s="1412"/>
      <c r="I198" s="73"/>
      <c r="J198" s="73"/>
      <c r="K198" s="74"/>
      <c r="L198" s="74"/>
      <c r="M198" s="989"/>
      <c r="N198" s="74"/>
      <c r="O198" s="74"/>
      <c r="P198" s="74"/>
      <c r="Q198" s="74"/>
      <c r="R198" s="74"/>
      <c r="S198" s="1264"/>
      <c r="T198" s="1264"/>
      <c r="U198" s="1264"/>
      <c r="V198" s="1264"/>
      <c r="W198" s="1264"/>
      <c r="X198" s="73"/>
      <c r="Y198" s="73"/>
      <c r="Z198" s="73"/>
    </row>
    <row r="199" spans="1:26" ht="15.75" customHeight="1">
      <c r="A199" s="73"/>
      <c r="B199" s="73"/>
      <c r="C199" s="73"/>
      <c r="D199" s="73"/>
      <c r="E199" s="73"/>
      <c r="F199" s="73"/>
      <c r="G199" s="591"/>
      <c r="H199" s="1412"/>
      <c r="I199" s="73"/>
      <c r="J199" s="73"/>
      <c r="K199" s="74"/>
      <c r="L199" s="74"/>
      <c r="M199" s="989"/>
      <c r="N199" s="74"/>
      <c r="O199" s="74"/>
      <c r="P199" s="74"/>
      <c r="Q199" s="74"/>
      <c r="R199" s="74"/>
      <c r="S199" s="1264"/>
      <c r="T199" s="1264"/>
      <c r="U199" s="1264"/>
      <c r="V199" s="1264"/>
      <c r="W199" s="1264"/>
      <c r="X199" s="73"/>
      <c r="Y199" s="73"/>
      <c r="Z199" s="73"/>
    </row>
    <row r="200" spans="1:26" ht="15.75" customHeight="1">
      <c r="A200" s="73"/>
      <c r="B200" s="73"/>
      <c r="C200" s="73"/>
      <c r="D200" s="73"/>
      <c r="E200" s="73"/>
      <c r="F200" s="73"/>
      <c r="G200" s="591"/>
      <c r="H200" s="1412"/>
      <c r="I200" s="73"/>
      <c r="J200" s="73"/>
      <c r="K200" s="74"/>
      <c r="L200" s="74"/>
      <c r="M200" s="989"/>
      <c r="N200" s="74"/>
      <c r="O200" s="74"/>
      <c r="P200" s="74"/>
      <c r="Q200" s="74"/>
      <c r="R200" s="74"/>
      <c r="S200" s="1264"/>
      <c r="T200" s="1264"/>
      <c r="U200" s="1264"/>
      <c r="V200" s="1264"/>
      <c r="W200" s="1264"/>
      <c r="X200" s="73"/>
      <c r="Y200" s="73"/>
      <c r="Z200" s="73"/>
    </row>
    <row r="201" spans="1:26" ht="15.75" customHeight="1">
      <c r="A201" s="73"/>
      <c r="B201" s="73"/>
      <c r="C201" s="73"/>
      <c r="D201" s="73"/>
      <c r="E201" s="73"/>
      <c r="F201" s="73"/>
      <c r="G201" s="591"/>
      <c r="H201" s="1412"/>
      <c r="I201" s="73"/>
      <c r="J201" s="73"/>
      <c r="K201" s="74"/>
      <c r="L201" s="74"/>
      <c r="M201" s="989"/>
      <c r="N201" s="74"/>
      <c r="O201" s="74"/>
      <c r="P201" s="74"/>
      <c r="Q201" s="74"/>
      <c r="R201" s="74"/>
      <c r="S201" s="1264"/>
      <c r="T201" s="1264"/>
      <c r="U201" s="1264"/>
      <c r="V201" s="1264"/>
      <c r="W201" s="1264"/>
      <c r="X201" s="73"/>
      <c r="Y201" s="73"/>
      <c r="Z201" s="73"/>
    </row>
    <row r="202" spans="1:26" ht="15.75" customHeight="1">
      <c r="A202" s="73"/>
      <c r="B202" s="73"/>
      <c r="C202" s="73"/>
      <c r="D202" s="73"/>
      <c r="E202" s="73"/>
      <c r="F202" s="73"/>
      <c r="G202" s="591"/>
      <c r="H202" s="1412"/>
      <c r="I202" s="73"/>
      <c r="J202" s="73"/>
      <c r="K202" s="74"/>
      <c r="L202" s="74"/>
      <c r="M202" s="989"/>
      <c r="N202" s="74"/>
      <c r="O202" s="74"/>
      <c r="P202" s="74"/>
      <c r="Q202" s="74"/>
      <c r="R202" s="74"/>
      <c r="S202" s="1264"/>
      <c r="T202" s="1264"/>
      <c r="U202" s="1264"/>
      <c r="V202" s="1264"/>
      <c r="W202" s="1264"/>
      <c r="X202" s="73"/>
      <c r="Y202" s="73"/>
      <c r="Z202" s="73"/>
    </row>
    <row r="203" spans="1:26" ht="15.75" customHeight="1">
      <c r="A203" s="73"/>
      <c r="B203" s="73"/>
      <c r="C203" s="73"/>
      <c r="D203" s="73"/>
      <c r="E203" s="73"/>
      <c r="F203" s="73"/>
      <c r="G203" s="591"/>
      <c r="H203" s="1412"/>
      <c r="I203" s="73"/>
      <c r="J203" s="73"/>
      <c r="K203" s="74"/>
      <c r="L203" s="74"/>
      <c r="M203" s="989"/>
      <c r="N203" s="74"/>
      <c r="O203" s="74"/>
      <c r="P203" s="74"/>
      <c r="Q203" s="74"/>
      <c r="R203" s="74"/>
      <c r="S203" s="1264"/>
      <c r="T203" s="1264"/>
      <c r="U203" s="1264"/>
      <c r="V203" s="1264"/>
      <c r="W203" s="1264"/>
      <c r="X203" s="73"/>
      <c r="Y203" s="73"/>
      <c r="Z203" s="73"/>
    </row>
    <row r="204" spans="1:26" ht="15.75" customHeight="1">
      <c r="A204" s="73"/>
      <c r="B204" s="73"/>
      <c r="C204" s="73"/>
      <c r="D204" s="73"/>
      <c r="E204" s="73"/>
      <c r="F204" s="73"/>
      <c r="G204" s="591"/>
      <c r="H204" s="1412"/>
      <c r="I204" s="73"/>
      <c r="J204" s="73"/>
      <c r="K204" s="74"/>
      <c r="L204" s="74"/>
      <c r="M204" s="989"/>
      <c r="N204" s="74"/>
      <c r="O204" s="74"/>
      <c r="P204" s="74"/>
      <c r="Q204" s="74"/>
      <c r="R204" s="74"/>
      <c r="S204" s="1264"/>
      <c r="T204" s="1264"/>
      <c r="U204" s="1264"/>
      <c r="V204" s="1264"/>
      <c r="W204" s="1264"/>
      <c r="X204" s="73"/>
      <c r="Y204" s="73"/>
      <c r="Z204" s="73"/>
    </row>
    <row r="205" spans="1:26" ht="15.75" customHeight="1">
      <c r="A205" s="73"/>
      <c r="B205" s="73"/>
      <c r="C205" s="73"/>
      <c r="D205" s="73"/>
      <c r="E205" s="73"/>
      <c r="F205" s="73"/>
      <c r="G205" s="591"/>
      <c r="H205" s="1412"/>
      <c r="I205" s="73"/>
      <c r="J205" s="73"/>
      <c r="K205" s="74"/>
      <c r="L205" s="74"/>
      <c r="M205" s="989"/>
      <c r="N205" s="74"/>
      <c r="O205" s="74"/>
      <c r="P205" s="74"/>
      <c r="Q205" s="74"/>
      <c r="R205" s="74"/>
      <c r="S205" s="1264"/>
      <c r="T205" s="1264"/>
      <c r="U205" s="1264"/>
      <c r="V205" s="1264"/>
      <c r="W205" s="1264"/>
      <c r="X205" s="73"/>
      <c r="Y205" s="73"/>
      <c r="Z205" s="73"/>
    </row>
    <row r="206" spans="1:26" ht="15.75" customHeight="1">
      <c r="A206" s="73"/>
      <c r="B206" s="73"/>
      <c r="C206" s="73"/>
      <c r="D206" s="73"/>
      <c r="E206" s="73"/>
      <c r="F206" s="73"/>
      <c r="G206" s="591"/>
      <c r="H206" s="1412"/>
      <c r="I206" s="73"/>
      <c r="J206" s="73"/>
      <c r="K206" s="74"/>
      <c r="L206" s="74"/>
      <c r="M206" s="989"/>
      <c r="N206" s="74"/>
      <c r="O206" s="74"/>
      <c r="P206" s="74"/>
      <c r="Q206" s="74"/>
      <c r="R206" s="74"/>
      <c r="S206" s="1264"/>
      <c r="T206" s="1264"/>
      <c r="U206" s="1264"/>
      <c r="V206" s="1264"/>
      <c r="W206" s="1264"/>
      <c r="X206" s="73"/>
      <c r="Y206" s="73"/>
      <c r="Z206" s="73"/>
    </row>
    <row r="207" spans="1:26" ht="15.75" customHeight="1">
      <c r="A207" s="73"/>
      <c r="B207" s="73"/>
      <c r="C207" s="73"/>
      <c r="D207" s="73"/>
      <c r="E207" s="73"/>
      <c r="F207" s="73"/>
      <c r="G207" s="591"/>
      <c r="H207" s="1412"/>
      <c r="I207" s="73"/>
      <c r="J207" s="73"/>
      <c r="K207" s="74"/>
      <c r="L207" s="74"/>
      <c r="M207" s="989"/>
      <c r="N207" s="74"/>
      <c r="O207" s="74"/>
      <c r="P207" s="74"/>
      <c r="Q207" s="74"/>
      <c r="R207" s="74"/>
      <c r="S207" s="1264"/>
      <c r="T207" s="1264"/>
      <c r="U207" s="1264"/>
      <c r="V207" s="1264"/>
      <c r="W207" s="1264"/>
      <c r="X207" s="73"/>
      <c r="Y207" s="73"/>
      <c r="Z207" s="73"/>
    </row>
    <row r="208" spans="1:26" ht="15.75" customHeight="1">
      <c r="A208" s="73"/>
      <c r="B208" s="73"/>
      <c r="C208" s="73"/>
      <c r="D208" s="73"/>
      <c r="E208" s="73"/>
      <c r="F208" s="73"/>
      <c r="G208" s="591"/>
      <c r="H208" s="1412"/>
      <c r="I208" s="73"/>
      <c r="J208" s="73"/>
      <c r="K208" s="74"/>
      <c r="L208" s="74"/>
      <c r="M208" s="989"/>
      <c r="N208" s="74"/>
      <c r="O208" s="74"/>
      <c r="P208" s="74"/>
      <c r="Q208" s="74"/>
      <c r="R208" s="74"/>
      <c r="S208" s="1264"/>
      <c r="T208" s="1264"/>
      <c r="U208" s="1264"/>
      <c r="V208" s="1264"/>
      <c r="W208" s="1264"/>
      <c r="X208" s="73"/>
      <c r="Y208" s="73"/>
      <c r="Z208" s="73"/>
    </row>
    <row r="209" spans="1:26" ht="15.75" customHeight="1">
      <c r="A209" s="73"/>
      <c r="B209" s="73"/>
      <c r="C209" s="73"/>
      <c r="D209" s="73"/>
      <c r="E209" s="73"/>
      <c r="F209" s="73"/>
      <c r="G209" s="591"/>
      <c r="H209" s="1412"/>
      <c r="I209" s="73"/>
      <c r="J209" s="73"/>
      <c r="K209" s="74"/>
      <c r="L209" s="74"/>
      <c r="M209" s="989"/>
      <c r="N209" s="74"/>
      <c r="O209" s="74"/>
      <c r="P209" s="74"/>
      <c r="Q209" s="74"/>
      <c r="R209" s="74"/>
      <c r="S209" s="1264"/>
      <c r="T209" s="1264"/>
      <c r="U209" s="1264"/>
      <c r="V209" s="1264"/>
      <c r="W209" s="1264"/>
      <c r="X209" s="73"/>
      <c r="Y209" s="73"/>
      <c r="Z209" s="73"/>
    </row>
    <row r="210" spans="1:26" ht="15.75" customHeight="1">
      <c r="A210" s="73"/>
      <c r="B210" s="73"/>
      <c r="C210" s="73"/>
      <c r="D210" s="73"/>
      <c r="E210" s="73"/>
      <c r="F210" s="73"/>
      <c r="G210" s="591"/>
      <c r="H210" s="1412"/>
      <c r="I210" s="73"/>
      <c r="J210" s="73"/>
      <c r="K210" s="74"/>
      <c r="L210" s="74"/>
      <c r="M210" s="989"/>
      <c r="N210" s="74"/>
      <c r="O210" s="74"/>
      <c r="P210" s="74"/>
      <c r="Q210" s="74"/>
      <c r="R210" s="74"/>
      <c r="S210" s="1264"/>
      <c r="T210" s="1264"/>
      <c r="U210" s="1264"/>
      <c r="V210" s="1264"/>
      <c r="W210" s="1264"/>
      <c r="X210" s="73"/>
      <c r="Y210" s="73"/>
      <c r="Z210" s="73"/>
    </row>
    <row r="211" spans="1:26" ht="15.75" customHeight="1">
      <c r="A211" s="73"/>
      <c r="B211" s="73"/>
      <c r="C211" s="73"/>
      <c r="D211" s="73"/>
      <c r="E211" s="73"/>
      <c r="F211" s="73"/>
      <c r="G211" s="591"/>
      <c r="H211" s="1412"/>
      <c r="I211" s="73"/>
      <c r="J211" s="73"/>
      <c r="K211" s="74"/>
      <c r="L211" s="74"/>
      <c r="M211" s="989"/>
      <c r="N211" s="74"/>
      <c r="O211" s="74"/>
      <c r="P211" s="74"/>
      <c r="Q211" s="74"/>
      <c r="R211" s="74"/>
      <c r="S211" s="1264"/>
      <c r="T211" s="1264"/>
      <c r="U211" s="1264"/>
      <c r="V211" s="1264"/>
      <c r="W211" s="1264"/>
      <c r="X211" s="73"/>
      <c r="Y211" s="73"/>
      <c r="Z211" s="73"/>
    </row>
    <row r="212" spans="1:26" ht="15.75" customHeight="1">
      <c r="A212" s="73"/>
      <c r="B212" s="73"/>
      <c r="C212" s="73"/>
      <c r="D212" s="73"/>
      <c r="E212" s="73"/>
      <c r="F212" s="73"/>
      <c r="G212" s="591"/>
      <c r="H212" s="1412"/>
      <c r="I212" s="73"/>
      <c r="J212" s="73"/>
      <c r="K212" s="74"/>
      <c r="L212" s="74"/>
      <c r="M212" s="989"/>
      <c r="N212" s="74"/>
      <c r="O212" s="74"/>
      <c r="P212" s="74"/>
      <c r="Q212" s="74"/>
      <c r="R212" s="74"/>
      <c r="S212" s="1264"/>
      <c r="T212" s="1264"/>
      <c r="U212" s="1264"/>
      <c r="V212" s="1264"/>
      <c r="W212" s="1264"/>
      <c r="X212" s="73"/>
      <c r="Y212" s="73"/>
      <c r="Z212" s="73"/>
    </row>
    <row r="213" spans="1:26" ht="15.75" customHeight="1">
      <c r="A213" s="73"/>
      <c r="B213" s="73"/>
      <c r="C213" s="73"/>
      <c r="D213" s="73"/>
      <c r="E213" s="73"/>
      <c r="F213" s="73"/>
      <c r="G213" s="591"/>
      <c r="H213" s="1412"/>
      <c r="I213" s="73"/>
      <c r="J213" s="73"/>
      <c r="K213" s="74"/>
      <c r="L213" s="74"/>
      <c r="M213" s="989"/>
      <c r="N213" s="74"/>
      <c r="O213" s="74"/>
      <c r="P213" s="74"/>
      <c r="Q213" s="74"/>
      <c r="R213" s="74"/>
      <c r="S213" s="1264"/>
      <c r="T213" s="1264"/>
      <c r="U213" s="1264"/>
      <c r="V213" s="1264"/>
      <c r="W213" s="1264"/>
      <c r="X213" s="73"/>
      <c r="Y213" s="73"/>
      <c r="Z213" s="73"/>
    </row>
    <row r="214" spans="1:26" ht="15.75" customHeight="1">
      <c r="A214" s="73"/>
      <c r="B214" s="73"/>
      <c r="C214" s="73"/>
      <c r="D214" s="73"/>
      <c r="E214" s="73"/>
      <c r="F214" s="73"/>
      <c r="G214" s="591"/>
      <c r="H214" s="1412"/>
      <c r="I214" s="73"/>
      <c r="J214" s="73"/>
      <c r="K214" s="74"/>
      <c r="L214" s="74"/>
      <c r="M214" s="989"/>
      <c r="N214" s="74"/>
      <c r="O214" s="74"/>
      <c r="P214" s="74"/>
      <c r="Q214" s="74"/>
      <c r="R214" s="74"/>
      <c r="S214" s="1264"/>
      <c r="T214" s="1264"/>
      <c r="U214" s="1264"/>
      <c r="V214" s="1264"/>
      <c r="W214" s="1264"/>
      <c r="X214" s="73"/>
      <c r="Y214" s="73"/>
      <c r="Z214" s="73"/>
    </row>
    <row r="215" spans="1:26" ht="15.75" customHeight="1">
      <c r="A215" s="73"/>
      <c r="B215" s="73"/>
      <c r="C215" s="73"/>
      <c r="D215" s="73"/>
      <c r="E215" s="73"/>
      <c r="F215" s="73"/>
      <c r="G215" s="591"/>
      <c r="H215" s="1412"/>
      <c r="I215" s="73"/>
      <c r="J215" s="73"/>
      <c r="K215" s="74"/>
      <c r="L215" s="74"/>
      <c r="M215" s="989"/>
      <c r="N215" s="74"/>
      <c r="O215" s="74"/>
      <c r="P215" s="74"/>
      <c r="Q215" s="74"/>
      <c r="R215" s="74"/>
      <c r="S215" s="1264"/>
      <c r="T215" s="1264"/>
      <c r="U215" s="1264"/>
      <c r="V215" s="1264"/>
      <c r="W215" s="1264"/>
      <c r="X215" s="73"/>
      <c r="Y215" s="73"/>
      <c r="Z215" s="73"/>
    </row>
    <row r="216" spans="1:26" ht="15.75" customHeight="1">
      <c r="A216" s="73"/>
      <c r="B216" s="73"/>
      <c r="C216" s="73"/>
      <c r="D216" s="73"/>
      <c r="E216" s="73"/>
      <c r="F216" s="73"/>
      <c r="G216" s="591"/>
      <c r="H216" s="1412"/>
      <c r="I216" s="73"/>
      <c r="J216" s="73"/>
      <c r="K216" s="74"/>
      <c r="L216" s="74"/>
      <c r="M216" s="989"/>
      <c r="N216" s="74"/>
      <c r="O216" s="74"/>
      <c r="P216" s="74"/>
      <c r="Q216" s="74"/>
      <c r="R216" s="74"/>
      <c r="S216" s="1264"/>
      <c r="T216" s="1264"/>
      <c r="U216" s="1264"/>
      <c r="V216" s="1264"/>
      <c r="W216" s="1264"/>
      <c r="X216" s="73"/>
      <c r="Y216" s="73"/>
      <c r="Z216" s="73"/>
    </row>
    <row r="217" spans="1:26" ht="15.75" customHeight="1">
      <c r="A217" s="73"/>
      <c r="B217" s="73"/>
      <c r="C217" s="73"/>
      <c r="D217" s="73"/>
      <c r="E217" s="73"/>
      <c r="F217" s="73"/>
      <c r="G217" s="591"/>
      <c r="H217" s="1412"/>
      <c r="I217" s="73"/>
      <c r="J217" s="73"/>
      <c r="K217" s="74"/>
      <c r="L217" s="74"/>
      <c r="M217" s="989"/>
      <c r="N217" s="74"/>
      <c r="O217" s="74"/>
      <c r="P217" s="74"/>
      <c r="Q217" s="74"/>
      <c r="R217" s="74"/>
      <c r="S217" s="1264"/>
      <c r="T217" s="1264"/>
      <c r="U217" s="1264"/>
      <c r="V217" s="1264"/>
      <c r="W217" s="1264"/>
      <c r="X217" s="73"/>
      <c r="Y217" s="73"/>
      <c r="Z217" s="73"/>
    </row>
    <row r="218" spans="1:26" ht="15.75" customHeight="1">
      <c r="A218" s="73"/>
      <c r="B218" s="73"/>
      <c r="C218" s="73"/>
      <c r="D218" s="73"/>
      <c r="E218" s="73"/>
      <c r="F218" s="73"/>
      <c r="G218" s="591"/>
      <c r="H218" s="1412"/>
      <c r="I218" s="73"/>
      <c r="J218" s="73"/>
      <c r="K218" s="74"/>
      <c r="L218" s="74"/>
      <c r="M218" s="989"/>
      <c r="N218" s="74"/>
      <c r="O218" s="74"/>
      <c r="P218" s="74"/>
      <c r="Q218" s="74"/>
      <c r="R218" s="74"/>
      <c r="S218" s="1264"/>
      <c r="T218" s="1264"/>
      <c r="U218" s="1264"/>
      <c r="V218" s="1264"/>
      <c r="W218" s="1264"/>
      <c r="X218" s="73"/>
      <c r="Y218" s="73"/>
      <c r="Z218" s="73"/>
    </row>
    <row r="219" spans="1:26" ht="15.75" customHeight="1">
      <c r="A219" s="73"/>
      <c r="B219" s="73"/>
      <c r="C219" s="73"/>
      <c r="D219" s="73"/>
      <c r="E219" s="73"/>
      <c r="F219" s="73"/>
      <c r="G219" s="591"/>
      <c r="H219" s="1412"/>
      <c r="I219" s="73"/>
      <c r="J219" s="73"/>
      <c r="K219" s="74"/>
      <c r="L219" s="74"/>
      <c r="M219" s="989"/>
      <c r="N219" s="74"/>
      <c r="O219" s="74"/>
      <c r="P219" s="74"/>
      <c r="Q219" s="74"/>
      <c r="R219" s="74"/>
      <c r="S219" s="1264"/>
      <c r="T219" s="1264"/>
      <c r="U219" s="1264"/>
      <c r="V219" s="1264"/>
      <c r="W219" s="1264"/>
      <c r="X219" s="73"/>
      <c r="Y219" s="73"/>
      <c r="Z219" s="73"/>
    </row>
    <row r="220" spans="1:26" ht="15.75" customHeight="1">
      <c r="A220" s="73"/>
      <c r="B220" s="73"/>
      <c r="C220" s="73"/>
      <c r="D220" s="73"/>
      <c r="E220" s="73"/>
      <c r="F220" s="73"/>
      <c r="G220" s="591"/>
      <c r="H220" s="1412"/>
      <c r="I220" s="73"/>
      <c r="J220" s="73"/>
      <c r="K220" s="74"/>
      <c r="L220" s="74"/>
      <c r="M220" s="989"/>
      <c r="N220" s="74"/>
      <c r="O220" s="74"/>
      <c r="P220" s="74"/>
      <c r="Q220" s="74"/>
      <c r="R220" s="74"/>
      <c r="S220" s="1264"/>
      <c r="T220" s="1264"/>
      <c r="U220" s="1264"/>
      <c r="V220" s="1264"/>
      <c r="W220" s="1264"/>
      <c r="X220" s="73"/>
      <c r="Y220" s="73"/>
      <c r="Z220" s="73"/>
    </row>
    <row r="221" spans="1:26" ht="15.75" customHeight="1">
      <c r="A221" s="73"/>
      <c r="B221" s="73"/>
      <c r="C221" s="73"/>
      <c r="D221" s="73"/>
      <c r="E221" s="73"/>
      <c r="F221" s="73"/>
      <c r="G221" s="591"/>
      <c r="H221" s="1412"/>
      <c r="I221" s="73"/>
      <c r="J221" s="73"/>
      <c r="K221" s="74"/>
      <c r="L221" s="74"/>
      <c r="M221" s="989"/>
      <c r="N221" s="74"/>
      <c r="O221" s="74"/>
      <c r="P221" s="74"/>
      <c r="Q221" s="74"/>
      <c r="R221" s="74"/>
      <c r="S221" s="1264"/>
      <c r="T221" s="1264"/>
      <c r="U221" s="1264"/>
      <c r="V221" s="1264"/>
      <c r="W221" s="1264"/>
      <c r="X221" s="73"/>
      <c r="Y221" s="73"/>
      <c r="Z221" s="73"/>
    </row>
    <row r="222" spans="1:26" ht="15.75" customHeight="1">
      <c r="A222" s="73"/>
      <c r="B222" s="73"/>
      <c r="C222" s="73"/>
      <c r="D222" s="73"/>
      <c r="E222" s="73"/>
      <c r="F222" s="73"/>
      <c r="G222" s="591"/>
      <c r="H222" s="1412"/>
      <c r="I222" s="73"/>
      <c r="J222" s="73"/>
      <c r="K222" s="74"/>
      <c r="L222" s="74"/>
      <c r="M222" s="989"/>
      <c r="N222" s="74"/>
      <c r="O222" s="74"/>
      <c r="P222" s="74"/>
      <c r="Q222" s="74"/>
      <c r="R222" s="74"/>
      <c r="S222" s="1264"/>
      <c r="T222" s="1264"/>
      <c r="U222" s="1264"/>
      <c r="V222" s="1264"/>
      <c r="W222" s="1264"/>
      <c r="X222" s="73"/>
      <c r="Y222" s="73"/>
      <c r="Z222" s="73"/>
    </row>
    <row r="223" spans="1:26" ht="15.75" customHeight="1">
      <c r="A223" s="73"/>
      <c r="B223" s="73"/>
      <c r="C223" s="73"/>
      <c r="D223" s="73"/>
      <c r="E223" s="73"/>
      <c r="F223" s="73"/>
      <c r="G223" s="591"/>
      <c r="H223" s="1412"/>
      <c r="I223" s="73"/>
      <c r="J223" s="73"/>
      <c r="K223" s="74"/>
      <c r="L223" s="74"/>
      <c r="M223" s="989"/>
      <c r="N223" s="74"/>
      <c r="O223" s="74"/>
      <c r="P223" s="74"/>
      <c r="Q223" s="74"/>
      <c r="R223" s="74"/>
      <c r="S223" s="1264"/>
      <c r="T223" s="1264"/>
      <c r="U223" s="1264"/>
      <c r="V223" s="1264"/>
      <c r="W223" s="1264"/>
      <c r="X223" s="73"/>
      <c r="Y223" s="73"/>
      <c r="Z223" s="73"/>
    </row>
    <row r="224" spans="1:26" ht="15.75" customHeight="1">
      <c r="A224" s="73"/>
      <c r="B224" s="73"/>
      <c r="C224" s="73"/>
      <c r="D224" s="73"/>
      <c r="E224" s="73"/>
      <c r="F224" s="73"/>
      <c r="G224" s="591"/>
      <c r="H224" s="1412"/>
      <c r="I224" s="73"/>
      <c r="J224" s="73"/>
      <c r="K224" s="74"/>
      <c r="L224" s="74"/>
      <c r="M224" s="989"/>
      <c r="N224" s="74"/>
      <c r="O224" s="74"/>
      <c r="P224" s="74"/>
      <c r="Q224" s="74"/>
      <c r="R224" s="74"/>
      <c r="S224" s="1264"/>
      <c r="T224" s="1264"/>
      <c r="U224" s="1264"/>
      <c r="V224" s="1264"/>
      <c r="W224" s="1264"/>
      <c r="X224" s="73"/>
      <c r="Y224" s="73"/>
      <c r="Z224" s="73"/>
    </row>
    <row r="225" spans="1:26" ht="15.75" customHeight="1">
      <c r="A225" s="73"/>
      <c r="B225" s="73"/>
      <c r="C225" s="73"/>
      <c r="D225" s="73"/>
      <c r="E225" s="73"/>
      <c r="F225" s="73"/>
      <c r="G225" s="591"/>
      <c r="H225" s="1412"/>
      <c r="I225" s="73"/>
      <c r="J225" s="73"/>
      <c r="K225" s="74"/>
      <c r="L225" s="74"/>
      <c r="M225" s="989"/>
      <c r="N225" s="74"/>
      <c r="O225" s="74"/>
      <c r="P225" s="74"/>
      <c r="Q225" s="74"/>
      <c r="R225" s="74"/>
      <c r="S225" s="1264"/>
      <c r="T225" s="1264"/>
      <c r="U225" s="1264"/>
      <c r="V225" s="1264"/>
      <c r="W225" s="1264"/>
      <c r="X225" s="73"/>
      <c r="Y225" s="73"/>
      <c r="Z225" s="73"/>
    </row>
    <row r="226" spans="1:26" ht="15.75" customHeight="1">
      <c r="A226" s="73"/>
      <c r="B226" s="73"/>
      <c r="C226" s="73"/>
      <c r="D226" s="73"/>
      <c r="E226" s="73"/>
      <c r="F226" s="73"/>
      <c r="G226" s="591"/>
      <c r="H226" s="1412"/>
      <c r="I226" s="73"/>
      <c r="J226" s="73"/>
      <c r="K226" s="74"/>
      <c r="L226" s="74"/>
      <c r="M226" s="989"/>
      <c r="N226" s="74"/>
      <c r="O226" s="74"/>
      <c r="P226" s="74"/>
      <c r="Q226" s="74"/>
      <c r="R226" s="74"/>
      <c r="S226" s="1264"/>
      <c r="T226" s="1264"/>
      <c r="U226" s="1264"/>
      <c r="V226" s="1264"/>
      <c r="W226" s="1264"/>
      <c r="X226" s="73"/>
      <c r="Y226" s="73"/>
      <c r="Z226" s="73"/>
    </row>
    <row r="227" spans="1:26" ht="15.75" customHeight="1">
      <c r="A227" s="73"/>
      <c r="B227" s="73"/>
      <c r="C227" s="73"/>
      <c r="D227" s="73"/>
      <c r="E227" s="73"/>
      <c r="F227" s="73"/>
      <c r="G227" s="591"/>
      <c r="H227" s="1412"/>
      <c r="I227" s="73"/>
      <c r="J227" s="73"/>
      <c r="K227" s="74"/>
      <c r="L227" s="74"/>
      <c r="M227" s="989"/>
      <c r="N227" s="74"/>
      <c r="O227" s="74"/>
      <c r="P227" s="74"/>
      <c r="Q227" s="74"/>
      <c r="R227" s="74"/>
      <c r="S227" s="1264"/>
      <c r="T227" s="1264"/>
      <c r="U227" s="1264"/>
      <c r="V227" s="1264"/>
      <c r="W227" s="1264"/>
      <c r="X227" s="73"/>
      <c r="Y227" s="73"/>
      <c r="Z227" s="73"/>
    </row>
    <row r="228" spans="1:26" ht="15.75" customHeight="1">
      <c r="A228" s="73"/>
      <c r="B228" s="73"/>
      <c r="C228" s="73"/>
      <c r="D228" s="73"/>
      <c r="E228" s="73"/>
      <c r="F228" s="73"/>
      <c r="G228" s="591"/>
      <c r="H228" s="1412"/>
      <c r="I228" s="73"/>
      <c r="J228" s="73"/>
      <c r="K228" s="74"/>
      <c r="L228" s="74"/>
      <c r="M228" s="989"/>
      <c r="N228" s="74"/>
      <c r="O228" s="74"/>
      <c r="P228" s="74"/>
      <c r="Q228" s="74"/>
      <c r="R228" s="74"/>
      <c r="S228" s="1264"/>
      <c r="T228" s="1264"/>
      <c r="U228" s="1264"/>
      <c r="V228" s="1264"/>
      <c r="W228" s="1264"/>
      <c r="X228" s="73"/>
      <c r="Y228" s="73"/>
      <c r="Z228" s="73"/>
    </row>
    <row r="229" spans="1:26" ht="15.75" customHeight="1">
      <c r="A229" s="73"/>
      <c r="B229" s="73"/>
      <c r="C229" s="73"/>
      <c r="D229" s="73"/>
      <c r="E229" s="73"/>
      <c r="F229" s="73"/>
      <c r="G229" s="591"/>
      <c r="H229" s="1412"/>
      <c r="I229" s="73"/>
      <c r="J229" s="73"/>
      <c r="K229" s="74"/>
      <c r="L229" s="74"/>
      <c r="M229" s="989"/>
      <c r="N229" s="74"/>
      <c r="O229" s="74"/>
      <c r="P229" s="74"/>
      <c r="Q229" s="74"/>
      <c r="R229" s="74"/>
      <c r="S229" s="1264"/>
      <c r="T229" s="1264"/>
      <c r="U229" s="1264"/>
      <c r="V229" s="1264"/>
      <c r="W229" s="1264"/>
      <c r="X229" s="73"/>
      <c r="Y229" s="73"/>
      <c r="Z229" s="73"/>
    </row>
    <row r="230" spans="1:26" ht="15.75" customHeight="1">
      <c r="A230" s="73"/>
      <c r="B230" s="73"/>
      <c r="C230" s="73"/>
      <c r="D230" s="73"/>
      <c r="E230" s="73"/>
      <c r="F230" s="73"/>
      <c r="G230" s="591"/>
      <c r="H230" s="1412"/>
      <c r="I230" s="73"/>
      <c r="J230" s="73"/>
      <c r="K230" s="74"/>
      <c r="L230" s="74"/>
      <c r="M230" s="989"/>
      <c r="N230" s="74"/>
      <c r="O230" s="74"/>
      <c r="P230" s="74"/>
      <c r="Q230" s="74"/>
      <c r="R230" s="74"/>
      <c r="S230" s="1264"/>
      <c r="T230" s="1264"/>
      <c r="U230" s="1264"/>
      <c r="V230" s="1264"/>
      <c r="W230" s="1264"/>
      <c r="X230" s="73"/>
      <c r="Y230" s="73"/>
      <c r="Z230" s="73"/>
    </row>
    <row r="231" spans="1:26" ht="15.75" customHeight="1">
      <c r="A231" s="73"/>
      <c r="B231" s="73"/>
      <c r="C231" s="73"/>
      <c r="D231" s="73"/>
      <c r="E231" s="73"/>
      <c r="F231" s="73"/>
      <c r="G231" s="591"/>
      <c r="H231" s="1412"/>
      <c r="I231" s="73"/>
      <c r="J231" s="73"/>
      <c r="K231" s="74"/>
      <c r="L231" s="74"/>
      <c r="M231" s="989"/>
      <c r="N231" s="74"/>
      <c r="O231" s="74"/>
      <c r="P231" s="74"/>
      <c r="Q231" s="74"/>
      <c r="R231" s="74"/>
      <c r="S231" s="1264"/>
      <c r="T231" s="1264"/>
      <c r="U231" s="1264"/>
      <c r="V231" s="1264"/>
      <c r="W231" s="1264"/>
      <c r="X231" s="73"/>
      <c r="Y231" s="73"/>
      <c r="Z231" s="73"/>
    </row>
    <row r="232" spans="1:26" ht="15.75" customHeight="1">
      <c r="A232" s="73"/>
      <c r="B232" s="73"/>
      <c r="C232" s="73"/>
      <c r="D232" s="73"/>
      <c r="E232" s="73"/>
      <c r="F232" s="73"/>
      <c r="G232" s="591"/>
      <c r="H232" s="1412"/>
      <c r="I232" s="73"/>
      <c r="J232" s="73"/>
      <c r="K232" s="74"/>
      <c r="L232" s="74"/>
      <c r="M232" s="989"/>
      <c r="N232" s="74"/>
      <c r="O232" s="74"/>
      <c r="P232" s="74"/>
      <c r="Q232" s="74"/>
      <c r="R232" s="74"/>
      <c r="S232" s="1264"/>
      <c r="T232" s="1264"/>
      <c r="U232" s="1264"/>
      <c r="V232" s="1264"/>
      <c r="W232" s="1264"/>
      <c r="X232" s="73"/>
      <c r="Y232" s="73"/>
      <c r="Z232" s="73"/>
    </row>
    <row r="233" spans="1:26" ht="15.75" customHeight="1">
      <c r="A233" s="73"/>
      <c r="B233" s="73"/>
      <c r="C233" s="73"/>
      <c r="D233" s="73"/>
      <c r="E233" s="73"/>
      <c r="F233" s="73"/>
      <c r="G233" s="591"/>
      <c r="H233" s="1412"/>
      <c r="I233" s="73"/>
      <c r="J233" s="73"/>
      <c r="K233" s="74"/>
      <c r="L233" s="74"/>
      <c r="M233" s="989"/>
      <c r="N233" s="74"/>
      <c r="O233" s="74"/>
      <c r="P233" s="74"/>
      <c r="Q233" s="74"/>
      <c r="R233" s="74"/>
      <c r="S233" s="1264"/>
      <c r="T233" s="1264"/>
      <c r="U233" s="1264"/>
      <c r="V233" s="1264"/>
      <c r="W233" s="1264"/>
      <c r="X233" s="73"/>
      <c r="Y233" s="73"/>
      <c r="Z233" s="73"/>
    </row>
    <row r="234" spans="1:26" ht="15.75" customHeight="1">
      <c r="A234" s="73"/>
      <c r="B234" s="73"/>
      <c r="C234" s="73"/>
      <c r="D234" s="73"/>
      <c r="E234" s="73"/>
      <c r="F234" s="73"/>
      <c r="G234" s="591"/>
      <c r="H234" s="1412"/>
      <c r="I234" s="73"/>
      <c r="J234" s="73"/>
      <c r="K234" s="74"/>
      <c r="L234" s="74"/>
      <c r="M234" s="989"/>
      <c r="N234" s="74"/>
      <c r="O234" s="74"/>
      <c r="P234" s="74"/>
      <c r="Q234" s="74"/>
      <c r="R234" s="74"/>
      <c r="S234" s="1264"/>
      <c r="T234" s="1264"/>
      <c r="U234" s="1264"/>
      <c r="V234" s="1264"/>
      <c r="W234" s="1264"/>
      <c r="X234" s="73"/>
      <c r="Y234" s="73"/>
      <c r="Z234" s="73"/>
    </row>
    <row r="235" spans="1:26" ht="15.75" customHeight="1">
      <c r="A235" s="73"/>
      <c r="B235" s="73"/>
      <c r="C235" s="73"/>
      <c r="D235" s="73"/>
      <c r="E235" s="73"/>
      <c r="F235" s="73"/>
      <c r="G235" s="591"/>
      <c r="H235" s="1412"/>
      <c r="I235" s="73"/>
      <c r="J235" s="73"/>
      <c r="K235" s="74"/>
      <c r="L235" s="74"/>
      <c r="M235" s="989"/>
      <c r="N235" s="74"/>
      <c r="O235" s="74"/>
      <c r="P235" s="74"/>
      <c r="Q235" s="74"/>
      <c r="R235" s="74"/>
      <c r="S235" s="1264"/>
      <c r="T235" s="1264"/>
      <c r="U235" s="1264"/>
      <c r="V235" s="1264"/>
      <c r="W235" s="1264"/>
      <c r="X235" s="73"/>
      <c r="Y235" s="73"/>
      <c r="Z235" s="73"/>
    </row>
    <row r="236" spans="1:26" ht="15.75" customHeight="1">
      <c r="A236" s="73"/>
      <c r="B236" s="73"/>
      <c r="C236" s="73"/>
      <c r="D236" s="73"/>
      <c r="E236" s="73"/>
      <c r="F236" s="73"/>
      <c r="G236" s="591"/>
      <c r="H236" s="1412"/>
      <c r="I236" s="73"/>
      <c r="J236" s="73"/>
      <c r="K236" s="74"/>
      <c r="L236" s="74"/>
      <c r="M236" s="989"/>
      <c r="N236" s="74"/>
      <c r="O236" s="74"/>
      <c r="P236" s="74"/>
      <c r="Q236" s="74"/>
      <c r="R236" s="74"/>
      <c r="S236" s="1264"/>
      <c r="T236" s="1264"/>
      <c r="U236" s="1264"/>
      <c r="V236" s="1264"/>
      <c r="W236" s="1264"/>
      <c r="X236" s="73"/>
      <c r="Y236" s="73"/>
      <c r="Z236" s="73"/>
    </row>
    <row r="237" spans="1:26" ht="15.75" customHeight="1">
      <c r="A237" s="73"/>
      <c r="B237" s="73"/>
      <c r="C237" s="73"/>
      <c r="D237" s="73"/>
      <c r="E237" s="73"/>
      <c r="F237" s="73"/>
      <c r="G237" s="591"/>
      <c r="H237" s="1412"/>
      <c r="I237" s="73"/>
      <c r="J237" s="73"/>
      <c r="K237" s="74"/>
      <c r="L237" s="74"/>
      <c r="M237" s="989"/>
      <c r="N237" s="74"/>
      <c r="O237" s="74"/>
      <c r="P237" s="74"/>
      <c r="Q237" s="74"/>
      <c r="R237" s="74"/>
      <c r="S237" s="1264"/>
      <c r="T237" s="1264"/>
      <c r="U237" s="1264"/>
      <c r="V237" s="1264"/>
      <c r="W237" s="1264"/>
      <c r="X237" s="73"/>
      <c r="Y237" s="73"/>
      <c r="Z237" s="73"/>
    </row>
    <row r="238" spans="1:26" ht="15.75" customHeight="1">
      <c r="A238" s="73"/>
      <c r="B238" s="73"/>
      <c r="C238" s="73"/>
      <c r="D238" s="73"/>
      <c r="E238" s="73"/>
      <c r="F238" s="73"/>
      <c r="G238" s="591"/>
      <c r="H238" s="1412"/>
      <c r="I238" s="73"/>
      <c r="J238" s="73"/>
      <c r="K238" s="74"/>
      <c r="L238" s="74"/>
      <c r="M238" s="989"/>
      <c r="N238" s="74"/>
      <c r="O238" s="74"/>
      <c r="P238" s="74"/>
      <c r="Q238" s="74"/>
      <c r="R238" s="74"/>
      <c r="S238" s="1264"/>
      <c r="T238" s="1264"/>
      <c r="U238" s="1264"/>
      <c r="V238" s="1264"/>
      <c r="W238" s="1264"/>
      <c r="X238" s="73"/>
      <c r="Y238" s="73"/>
      <c r="Z238" s="73"/>
    </row>
    <row r="239" spans="1:26" ht="15.75" customHeight="1">
      <c r="A239" s="73"/>
      <c r="B239" s="73"/>
      <c r="C239" s="73"/>
      <c r="D239" s="73"/>
      <c r="E239" s="73"/>
      <c r="F239" s="73"/>
      <c r="G239" s="591"/>
      <c r="H239" s="1412"/>
      <c r="I239" s="73"/>
      <c r="J239" s="73"/>
      <c r="K239" s="74"/>
      <c r="L239" s="74"/>
      <c r="M239" s="989"/>
      <c r="N239" s="74"/>
      <c r="O239" s="74"/>
      <c r="P239" s="74"/>
      <c r="Q239" s="74"/>
      <c r="R239" s="74"/>
      <c r="S239" s="1264"/>
      <c r="T239" s="1264"/>
      <c r="U239" s="1264"/>
      <c r="V239" s="1264"/>
      <c r="W239" s="1264"/>
      <c r="X239" s="73"/>
      <c r="Y239" s="73"/>
      <c r="Z239" s="73"/>
    </row>
    <row r="240" spans="1:26" ht="15.75" customHeight="1">
      <c r="A240" s="73"/>
      <c r="B240" s="73"/>
      <c r="C240" s="73"/>
      <c r="D240" s="73"/>
      <c r="E240" s="73"/>
      <c r="F240" s="73"/>
      <c r="G240" s="591"/>
      <c r="H240" s="1412"/>
      <c r="I240" s="73"/>
      <c r="J240" s="73"/>
      <c r="K240" s="74"/>
      <c r="L240" s="74"/>
      <c r="M240" s="989"/>
      <c r="N240" s="74"/>
      <c r="O240" s="74"/>
      <c r="P240" s="74"/>
      <c r="Q240" s="74"/>
      <c r="R240" s="74"/>
      <c r="S240" s="1264"/>
      <c r="T240" s="1264"/>
      <c r="U240" s="1264"/>
      <c r="V240" s="1264"/>
      <c r="W240" s="1264"/>
      <c r="X240" s="73"/>
      <c r="Y240" s="73"/>
      <c r="Z240" s="73"/>
    </row>
    <row r="241" spans="1:26" ht="15.75" customHeight="1">
      <c r="A241" s="73"/>
      <c r="B241" s="73"/>
      <c r="C241" s="73"/>
      <c r="D241" s="73"/>
      <c r="E241" s="73"/>
      <c r="F241" s="73"/>
      <c r="G241" s="591"/>
      <c r="H241" s="1412"/>
      <c r="I241" s="73"/>
      <c r="J241" s="73"/>
      <c r="K241" s="74"/>
      <c r="L241" s="74"/>
      <c r="M241" s="989"/>
      <c r="N241" s="74"/>
      <c r="O241" s="74"/>
      <c r="P241" s="74"/>
      <c r="Q241" s="74"/>
      <c r="R241" s="74"/>
      <c r="S241" s="1264"/>
      <c r="T241" s="1264"/>
      <c r="U241" s="1264"/>
      <c r="V241" s="1264"/>
      <c r="W241" s="1264"/>
      <c r="X241" s="73"/>
      <c r="Y241" s="73"/>
      <c r="Z241" s="73"/>
    </row>
    <row r="242" spans="1:26" ht="15.75" customHeight="1">
      <c r="A242" s="73"/>
      <c r="B242" s="73"/>
      <c r="C242" s="73"/>
      <c r="D242" s="73"/>
      <c r="E242" s="73"/>
      <c r="F242" s="73"/>
      <c r="G242" s="591"/>
      <c r="H242" s="1412"/>
      <c r="I242" s="73"/>
      <c r="J242" s="73"/>
      <c r="K242" s="74"/>
      <c r="L242" s="74"/>
      <c r="M242" s="989"/>
      <c r="N242" s="74"/>
      <c r="O242" s="74"/>
      <c r="P242" s="74"/>
      <c r="Q242" s="74"/>
      <c r="R242" s="74"/>
      <c r="S242" s="1264"/>
      <c r="T242" s="1264"/>
      <c r="U242" s="1264"/>
      <c r="V242" s="1264"/>
      <c r="W242" s="1264"/>
      <c r="X242" s="73"/>
      <c r="Y242" s="73"/>
      <c r="Z242" s="73"/>
    </row>
    <row r="243" spans="1:26" ht="15.75" customHeight="1">
      <c r="A243" s="73"/>
      <c r="B243" s="73"/>
      <c r="C243" s="73"/>
      <c r="D243" s="73"/>
      <c r="E243" s="73"/>
      <c r="F243" s="73"/>
      <c r="G243" s="591"/>
      <c r="H243" s="1412"/>
      <c r="I243" s="73"/>
      <c r="J243" s="73"/>
      <c r="K243" s="74"/>
      <c r="L243" s="74"/>
      <c r="M243" s="989"/>
      <c r="N243" s="74"/>
      <c r="O243" s="74"/>
      <c r="P243" s="74"/>
      <c r="Q243" s="74"/>
      <c r="R243" s="74"/>
      <c r="S243" s="1264"/>
      <c r="T243" s="1264"/>
      <c r="U243" s="1264"/>
      <c r="V243" s="1264"/>
      <c r="W243" s="1264"/>
      <c r="X243" s="73"/>
      <c r="Y243" s="73"/>
      <c r="Z243" s="73"/>
    </row>
    <row r="244" spans="1:26" ht="15.75" customHeight="1">
      <c r="A244" s="73"/>
      <c r="B244" s="73"/>
      <c r="C244" s="73"/>
      <c r="D244" s="73"/>
      <c r="E244" s="73"/>
      <c r="F244" s="73"/>
      <c r="G244" s="591"/>
      <c r="H244" s="1412"/>
      <c r="I244" s="73"/>
      <c r="J244" s="73"/>
      <c r="K244" s="74"/>
      <c r="L244" s="74"/>
      <c r="M244" s="989"/>
      <c r="N244" s="74"/>
      <c r="O244" s="74"/>
      <c r="P244" s="74"/>
      <c r="Q244" s="74"/>
      <c r="R244" s="74"/>
      <c r="S244" s="1264"/>
      <c r="T244" s="1264"/>
      <c r="U244" s="1264"/>
      <c r="V244" s="1264"/>
      <c r="W244" s="1264"/>
      <c r="X244" s="73"/>
      <c r="Y244" s="73"/>
      <c r="Z244" s="73"/>
    </row>
    <row r="245" spans="1:26" ht="15.75" customHeight="1">
      <c r="A245" s="73"/>
      <c r="B245" s="73"/>
      <c r="C245" s="73"/>
      <c r="D245" s="73"/>
      <c r="E245" s="73"/>
      <c r="F245" s="73"/>
      <c r="G245" s="591"/>
      <c r="H245" s="1412"/>
      <c r="I245" s="73"/>
      <c r="J245" s="73"/>
      <c r="K245" s="74"/>
      <c r="L245" s="74"/>
      <c r="M245" s="989"/>
      <c r="N245" s="74"/>
      <c r="O245" s="74"/>
      <c r="P245" s="74"/>
      <c r="Q245" s="74"/>
      <c r="R245" s="74"/>
      <c r="S245" s="1264"/>
      <c r="T245" s="1264"/>
      <c r="U245" s="1264"/>
      <c r="V245" s="1264"/>
      <c r="W245" s="1264"/>
      <c r="X245" s="73"/>
      <c r="Y245" s="73"/>
      <c r="Z245" s="73"/>
    </row>
    <row r="246" spans="1:26" ht="15.75" customHeight="1">
      <c r="A246" s="73"/>
      <c r="B246" s="73"/>
      <c r="C246" s="73"/>
      <c r="D246" s="73"/>
      <c r="E246" s="73"/>
      <c r="F246" s="73"/>
      <c r="G246" s="591"/>
      <c r="H246" s="1412"/>
      <c r="I246" s="73"/>
      <c r="J246" s="73"/>
      <c r="K246" s="74"/>
      <c r="L246" s="74"/>
      <c r="M246" s="989"/>
      <c r="N246" s="74"/>
      <c r="O246" s="74"/>
      <c r="P246" s="74"/>
      <c r="Q246" s="74"/>
      <c r="R246" s="74"/>
      <c r="S246" s="1264"/>
      <c r="T246" s="1264"/>
      <c r="U246" s="1264"/>
      <c r="V246" s="1264"/>
      <c r="W246" s="1264"/>
      <c r="X246" s="73"/>
      <c r="Y246" s="73"/>
      <c r="Z246" s="73"/>
    </row>
    <row r="247" spans="1:26" ht="15.75" customHeight="1">
      <c r="A247" s="73"/>
      <c r="B247" s="73"/>
      <c r="C247" s="73"/>
      <c r="D247" s="73"/>
      <c r="E247" s="73"/>
      <c r="F247" s="73"/>
      <c r="G247" s="591"/>
      <c r="H247" s="1412"/>
      <c r="I247" s="73"/>
      <c r="J247" s="73"/>
      <c r="K247" s="74"/>
      <c r="L247" s="74"/>
      <c r="M247" s="989"/>
      <c r="N247" s="74"/>
      <c r="O247" s="74"/>
      <c r="P247" s="74"/>
      <c r="Q247" s="74"/>
      <c r="R247" s="74"/>
      <c r="S247" s="1264"/>
      <c r="T247" s="1264"/>
      <c r="U247" s="1264"/>
      <c r="V247" s="1264"/>
      <c r="W247" s="1264"/>
      <c r="X247" s="73"/>
      <c r="Y247" s="73"/>
      <c r="Z247" s="73"/>
    </row>
    <row r="248" spans="1:26" ht="15.75" customHeight="1">
      <c r="A248" s="73"/>
      <c r="B248" s="73"/>
      <c r="C248" s="73"/>
      <c r="D248" s="73"/>
      <c r="E248" s="73"/>
      <c r="F248" s="73"/>
      <c r="G248" s="591"/>
      <c r="H248" s="1412"/>
      <c r="I248" s="73"/>
      <c r="J248" s="73"/>
      <c r="K248" s="74"/>
      <c r="L248" s="74"/>
      <c r="M248" s="989"/>
      <c r="N248" s="74"/>
      <c r="O248" s="74"/>
      <c r="P248" s="74"/>
      <c r="Q248" s="74"/>
      <c r="R248" s="74"/>
      <c r="S248" s="1264"/>
      <c r="T248" s="1264"/>
      <c r="U248" s="1264"/>
      <c r="V248" s="1264"/>
      <c r="W248" s="1264"/>
      <c r="X248" s="73"/>
      <c r="Y248" s="73"/>
      <c r="Z248" s="73"/>
    </row>
    <row r="249" spans="1:26" ht="15.75" customHeight="1">
      <c r="A249" s="73"/>
      <c r="B249" s="73"/>
      <c r="C249" s="73"/>
      <c r="D249" s="73"/>
      <c r="E249" s="73"/>
      <c r="F249" s="73"/>
      <c r="G249" s="591"/>
      <c r="H249" s="1412"/>
      <c r="I249" s="73"/>
      <c r="J249" s="73"/>
      <c r="K249" s="74"/>
      <c r="L249" s="74"/>
      <c r="M249" s="989"/>
      <c r="N249" s="74"/>
      <c r="O249" s="74"/>
      <c r="P249" s="74"/>
      <c r="Q249" s="74"/>
      <c r="R249" s="74"/>
      <c r="S249" s="1264"/>
      <c r="T249" s="1264"/>
      <c r="U249" s="1264"/>
      <c r="V249" s="1264"/>
      <c r="W249" s="1264"/>
      <c r="X249" s="73"/>
      <c r="Y249" s="73"/>
      <c r="Z249" s="73"/>
    </row>
    <row r="250" spans="1:26" ht="15.75" customHeight="1">
      <c r="A250" s="73"/>
      <c r="B250" s="73"/>
      <c r="C250" s="73"/>
      <c r="D250" s="73"/>
      <c r="E250" s="73"/>
      <c r="F250" s="73"/>
      <c r="G250" s="591"/>
      <c r="H250" s="1412"/>
      <c r="I250" s="73"/>
      <c r="J250" s="73"/>
      <c r="K250" s="74"/>
      <c r="L250" s="74"/>
      <c r="M250" s="989"/>
      <c r="N250" s="74"/>
      <c r="O250" s="74"/>
      <c r="P250" s="74"/>
      <c r="Q250" s="74"/>
      <c r="R250" s="74"/>
      <c r="S250" s="1264"/>
      <c r="T250" s="1264"/>
      <c r="U250" s="1264"/>
      <c r="V250" s="1264"/>
      <c r="W250" s="1264"/>
      <c r="X250" s="73"/>
      <c r="Y250" s="73"/>
      <c r="Z250" s="73"/>
    </row>
    <row r="251" spans="1:26" ht="15.75" customHeight="1">
      <c r="A251" s="73"/>
      <c r="B251" s="73"/>
      <c r="C251" s="73"/>
      <c r="D251" s="73"/>
      <c r="E251" s="73"/>
      <c r="F251" s="73"/>
      <c r="G251" s="591"/>
      <c r="H251" s="1412"/>
      <c r="I251" s="73"/>
      <c r="J251" s="73"/>
      <c r="K251" s="74"/>
      <c r="L251" s="74"/>
      <c r="M251" s="989"/>
      <c r="N251" s="74"/>
      <c r="O251" s="74"/>
      <c r="P251" s="74"/>
      <c r="Q251" s="74"/>
      <c r="R251" s="74"/>
      <c r="S251" s="1264"/>
      <c r="T251" s="1264"/>
      <c r="U251" s="1264"/>
      <c r="V251" s="1264"/>
      <c r="W251" s="1264"/>
      <c r="X251" s="73"/>
      <c r="Y251" s="73"/>
      <c r="Z251" s="73"/>
    </row>
    <row r="252" spans="1:26" ht="15.75" customHeight="1">
      <c r="A252" s="73"/>
      <c r="B252" s="73"/>
      <c r="C252" s="73"/>
      <c r="D252" s="73"/>
      <c r="E252" s="73"/>
      <c r="F252" s="73"/>
      <c r="G252" s="591"/>
      <c r="H252" s="1412"/>
      <c r="I252" s="73"/>
      <c r="J252" s="73"/>
      <c r="K252" s="74"/>
      <c r="L252" s="74"/>
      <c r="M252" s="989"/>
      <c r="N252" s="74"/>
      <c r="O252" s="74"/>
      <c r="P252" s="74"/>
      <c r="Q252" s="74"/>
      <c r="R252" s="74"/>
      <c r="S252" s="1264"/>
      <c r="T252" s="1264"/>
      <c r="U252" s="1264"/>
      <c r="V252" s="1264"/>
      <c r="W252" s="1264"/>
      <c r="X252" s="73"/>
      <c r="Y252" s="73"/>
      <c r="Z252" s="73"/>
    </row>
    <row r="253" spans="1:26" ht="15.75" customHeight="1">
      <c r="A253" s="73"/>
      <c r="B253" s="73"/>
      <c r="C253" s="73"/>
      <c r="D253" s="73"/>
      <c r="E253" s="73"/>
      <c r="F253" s="73"/>
      <c r="G253" s="591"/>
      <c r="H253" s="1412"/>
      <c r="I253" s="73"/>
      <c r="J253" s="73"/>
      <c r="K253" s="74"/>
      <c r="L253" s="74"/>
      <c r="M253" s="989"/>
      <c r="N253" s="74"/>
      <c r="O253" s="74"/>
      <c r="P253" s="74"/>
      <c r="Q253" s="74"/>
      <c r="R253" s="74"/>
      <c r="S253" s="1264"/>
      <c r="T253" s="1264"/>
      <c r="U253" s="1264"/>
      <c r="V253" s="1264"/>
      <c r="W253" s="1264"/>
      <c r="X253" s="73"/>
      <c r="Y253" s="73"/>
      <c r="Z253" s="73"/>
    </row>
    <row r="254" spans="1:26" ht="15.75" customHeight="1">
      <c r="A254" s="73"/>
      <c r="B254" s="73"/>
      <c r="C254" s="73"/>
      <c r="D254" s="73"/>
      <c r="E254" s="73"/>
      <c r="F254" s="73"/>
      <c r="G254" s="591"/>
      <c r="H254" s="1412"/>
      <c r="I254" s="73"/>
      <c r="J254" s="73"/>
      <c r="K254" s="74"/>
      <c r="L254" s="74"/>
      <c r="M254" s="989"/>
      <c r="N254" s="74"/>
      <c r="O254" s="74"/>
      <c r="P254" s="74"/>
      <c r="Q254" s="74"/>
      <c r="R254" s="74"/>
      <c r="S254" s="1264"/>
      <c r="T254" s="1264"/>
      <c r="U254" s="1264"/>
      <c r="V254" s="1264"/>
      <c r="W254" s="1264"/>
      <c r="X254" s="73"/>
      <c r="Y254" s="73"/>
      <c r="Z254" s="73"/>
    </row>
    <row r="255" spans="1:26" ht="15.75" customHeight="1">
      <c r="A255" s="73"/>
      <c r="B255" s="73"/>
      <c r="C255" s="73"/>
      <c r="D255" s="73"/>
      <c r="E255" s="73"/>
      <c r="F255" s="73"/>
      <c r="G255" s="591"/>
      <c r="H255" s="1412"/>
      <c r="I255" s="73"/>
      <c r="J255" s="73"/>
      <c r="K255" s="74"/>
      <c r="L255" s="74"/>
      <c r="M255" s="989"/>
      <c r="N255" s="74"/>
      <c r="O255" s="74"/>
      <c r="P255" s="74"/>
      <c r="Q255" s="74"/>
      <c r="R255" s="74"/>
      <c r="S255" s="1264"/>
      <c r="T255" s="1264"/>
      <c r="U255" s="1264"/>
      <c r="V255" s="1264"/>
      <c r="W255" s="1264"/>
      <c r="X255" s="73"/>
      <c r="Y255" s="73"/>
      <c r="Z255" s="73"/>
    </row>
    <row r="256" spans="1:26" ht="15.75" customHeight="1">
      <c r="A256" s="73"/>
      <c r="B256" s="73"/>
      <c r="C256" s="73"/>
      <c r="D256" s="73"/>
      <c r="E256" s="73"/>
      <c r="F256" s="73"/>
      <c r="G256" s="591"/>
      <c r="H256" s="1412"/>
      <c r="I256" s="73"/>
      <c r="J256" s="73"/>
      <c r="K256" s="74"/>
      <c r="L256" s="74"/>
      <c r="M256" s="989"/>
      <c r="N256" s="74"/>
      <c r="O256" s="74"/>
      <c r="P256" s="74"/>
      <c r="Q256" s="74"/>
      <c r="R256" s="74"/>
      <c r="S256" s="1264"/>
      <c r="T256" s="1264"/>
      <c r="U256" s="1264"/>
      <c r="V256" s="1264"/>
      <c r="W256" s="1264"/>
      <c r="X256" s="73"/>
      <c r="Y256" s="73"/>
      <c r="Z256" s="73"/>
    </row>
    <row r="257" spans="1:26" ht="15.75" customHeight="1">
      <c r="A257" s="73"/>
      <c r="B257" s="73"/>
      <c r="C257" s="73"/>
      <c r="D257" s="73"/>
      <c r="E257" s="73"/>
      <c r="F257" s="73"/>
      <c r="G257" s="591"/>
      <c r="H257" s="1412"/>
      <c r="I257" s="73"/>
      <c r="J257" s="73"/>
      <c r="K257" s="74"/>
      <c r="L257" s="74"/>
      <c r="M257" s="989"/>
      <c r="N257" s="74"/>
      <c r="O257" s="74"/>
      <c r="P257" s="74"/>
      <c r="Q257" s="74"/>
      <c r="R257" s="74"/>
      <c r="S257" s="1264"/>
      <c r="T257" s="1264"/>
      <c r="U257" s="1264"/>
      <c r="V257" s="1264"/>
      <c r="W257" s="1264"/>
      <c r="X257" s="73"/>
      <c r="Y257" s="73"/>
      <c r="Z257" s="73"/>
    </row>
    <row r="258" spans="1:26" ht="15.75" customHeight="1">
      <c r="A258" s="73"/>
      <c r="B258" s="73"/>
      <c r="C258" s="73"/>
      <c r="D258" s="73"/>
      <c r="E258" s="73"/>
      <c r="F258" s="73"/>
      <c r="G258" s="591"/>
      <c r="H258" s="1412"/>
      <c r="I258" s="73"/>
      <c r="J258" s="73"/>
      <c r="K258" s="74"/>
      <c r="L258" s="74"/>
      <c r="M258" s="989"/>
      <c r="N258" s="74"/>
      <c r="O258" s="74"/>
      <c r="P258" s="74"/>
      <c r="Q258" s="74"/>
      <c r="R258" s="74"/>
      <c r="S258" s="1264"/>
      <c r="T258" s="1264"/>
      <c r="U258" s="1264"/>
      <c r="V258" s="1264"/>
      <c r="W258" s="1264"/>
      <c r="X258" s="73"/>
      <c r="Y258" s="73"/>
      <c r="Z258" s="73"/>
    </row>
    <row r="259" spans="1:26" ht="15.75" customHeight="1">
      <c r="A259" s="73"/>
      <c r="B259" s="73"/>
      <c r="C259" s="73"/>
      <c r="D259" s="73"/>
      <c r="E259" s="73"/>
      <c r="F259" s="73"/>
      <c r="G259" s="591"/>
      <c r="H259" s="1412"/>
      <c r="I259" s="73"/>
      <c r="J259" s="73"/>
      <c r="K259" s="74"/>
      <c r="L259" s="74"/>
      <c r="M259" s="989"/>
      <c r="N259" s="74"/>
      <c r="O259" s="74"/>
      <c r="P259" s="74"/>
      <c r="Q259" s="74"/>
      <c r="R259" s="74"/>
      <c r="S259" s="1264"/>
      <c r="T259" s="1264"/>
      <c r="U259" s="1264"/>
      <c r="V259" s="1264"/>
      <c r="W259" s="1264"/>
      <c r="X259" s="73"/>
      <c r="Y259" s="73"/>
      <c r="Z259" s="73"/>
    </row>
    <row r="260" spans="1:26" ht="15.75" customHeight="1">
      <c r="A260" s="73"/>
      <c r="B260" s="73"/>
      <c r="C260" s="73"/>
      <c r="D260" s="73"/>
      <c r="E260" s="73"/>
      <c r="F260" s="73"/>
      <c r="G260" s="591"/>
      <c r="H260" s="1412"/>
      <c r="I260" s="73"/>
      <c r="J260" s="73"/>
      <c r="K260" s="74"/>
      <c r="L260" s="74"/>
      <c r="M260" s="989"/>
      <c r="N260" s="74"/>
      <c r="O260" s="74"/>
      <c r="P260" s="74"/>
      <c r="Q260" s="74"/>
      <c r="R260" s="74"/>
      <c r="S260" s="1264"/>
      <c r="T260" s="1264"/>
      <c r="U260" s="1264"/>
      <c r="V260" s="1264"/>
      <c r="W260" s="1264"/>
      <c r="X260" s="73"/>
      <c r="Y260" s="73"/>
      <c r="Z260" s="73"/>
    </row>
    <row r="261" spans="1:26" ht="15.75" customHeight="1">
      <c r="A261" s="73"/>
      <c r="B261" s="73"/>
      <c r="C261" s="73"/>
      <c r="D261" s="73"/>
      <c r="E261" s="73"/>
      <c r="F261" s="73"/>
      <c r="G261" s="591"/>
      <c r="H261" s="1412"/>
      <c r="I261" s="73"/>
      <c r="J261" s="73"/>
      <c r="K261" s="74"/>
      <c r="L261" s="74"/>
      <c r="M261" s="989"/>
      <c r="N261" s="74"/>
      <c r="O261" s="74"/>
      <c r="P261" s="74"/>
      <c r="Q261" s="74"/>
      <c r="R261" s="74"/>
      <c r="S261" s="1264"/>
      <c r="T261" s="1264"/>
      <c r="U261" s="1264"/>
      <c r="V261" s="1264"/>
      <c r="W261" s="1264"/>
      <c r="X261" s="73"/>
      <c r="Y261" s="73"/>
      <c r="Z261" s="73"/>
    </row>
    <row r="262" spans="1:26" ht="15.75" customHeight="1">
      <c r="A262" s="73"/>
      <c r="B262" s="73"/>
      <c r="C262" s="73"/>
      <c r="D262" s="73"/>
      <c r="E262" s="73"/>
      <c r="F262" s="73"/>
      <c r="G262" s="591"/>
      <c r="H262" s="1412"/>
      <c r="I262" s="73"/>
      <c r="J262" s="73"/>
      <c r="K262" s="74"/>
      <c r="L262" s="74"/>
      <c r="M262" s="989"/>
      <c r="N262" s="74"/>
      <c r="O262" s="74"/>
      <c r="P262" s="74"/>
      <c r="Q262" s="74"/>
      <c r="R262" s="74"/>
      <c r="S262" s="1264"/>
      <c r="T262" s="1264"/>
      <c r="U262" s="1264"/>
      <c r="V262" s="1264"/>
      <c r="W262" s="1264"/>
      <c r="X262" s="73"/>
      <c r="Y262" s="73"/>
      <c r="Z262" s="73"/>
    </row>
    <row r="263" spans="1:26" ht="15.75" customHeight="1">
      <c r="A263" s="73"/>
      <c r="B263" s="73"/>
      <c r="C263" s="73"/>
      <c r="D263" s="73"/>
      <c r="E263" s="73"/>
      <c r="F263" s="73"/>
      <c r="G263" s="591"/>
      <c r="H263" s="1412"/>
      <c r="I263" s="73"/>
      <c r="J263" s="73"/>
      <c r="K263" s="74"/>
      <c r="L263" s="74"/>
      <c r="M263" s="989"/>
      <c r="N263" s="74"/>
      <c r="O263" s="74"/>
      <c r="P263" s="74"/>
      <c r="Q263" s="74"/>
      <c r="R263" s="74"/>
      <c r="S263" s="1264"/>
      <c r="T263" s="1264"/>
      <c r="U263" s="1264"/>
      <c r="V263" s="1264"/>
      <c r="W263" s="1264"/>
      <c r="X263" s="73"/>
      <c r="Y263" s="73"/>
      <c r="Z263" s="73"/>
    </row>
    <row r="264" spans="1:26" ht="15.75" customHeight="1">
      <c r="A264" s="73"/>
      <c r="B264" s="73"/>
      <c r="C264" s="73"/>
      <c r="D264" s="73"/>
      <c r="E264" s="73"/>
      <c r="F264" s="73"/>
      <c r="G264" s="591"/>
      <c r="H264" s="1412"/>
      <c r="I264" s="73"/>
      <c r="J264" s="73"/>
      <c r="K264" s="74"/>
      <c r="L264" s="74"/>
      <c r="M264" s="989"/>
      <c r="N264" s="74"/>
      <c r="O264" s="74"/>
      <c r="P264" s="74"/>
      <c r="Q264" s="74"/>
      <c r="R264" s="74"/>
      <c r="S264" s="1264"/>
      <c r="T264" s="1264"/>
      <c r="U264" s="1264"/>
      <c r="V264" s="1264"/>
      <c r="W264" s="1264"/>
      <c r="X264" s="73"/>
      <c r="Y264" s="73"/>
      <c r="Z264" s="73"/>
    </row>
    <row r="265" spans="1:26" ht="15.75" customHeight="1">
      <c r="A265" s="73"/>
      <c r="B265" s="73"/>
      <c r="C265" s="73"/>
      <c r="D265" s="73"/>
      <c r="E265" s="73"/>
      <c r="F265" s="73"/>
      <c r="G265" s="591"/>
      <c r="H265" s="1412"/>
      <c r="I265" s="73"/>
      <c r="J265" s="73"/>
      <c r="K265" s="74"/>
      <c r="L265" s="74"/>
      <c r="M265" s="989"/>
      <c r="N265" s="74"/>
      <c r="O265" s="74"/>
      <c r="P265" s="74"/>
      <c r="Q265" s="74"/>
      <c r="R265" s="74"/>
      <c r="S265" s="1264"/>
      <c r="T265" s="1264"/>
      <c r="U265" s="1264"/>
      <c r="V265" s="1264"/>
      <c r="W265" s="1264"/>
      <c r="X265" s="73"/>
      <c r="Y265" s="73"/>
      <c r="Z265" s="73"/>
    </row>
    <row r="266" spans="1:26" ht="15.75" customHeight="1">
      <c r="A266" s="73"/>
      <c r="B266" s="73"/>
      <c r="C266" s="73"/>
      <c r="D266" s="73"/>
      <c r="E266" s="73"/>
      <c r="F266" s="73"/>
      <c r="G266" s="591"/>
      <c r="H266" s="1412"/>
      <c r="I266" s="73"/>
      <c r="J266" s="73"/>
      <c r="K266" s="74"/>
      <c r="L266" s="74"/>
      <c r="M266" s="989"/>
      <c r="N266" s="74"/>
      <c r="O266" s="74"/>
      <c r="P266" s="74"/>
      <c r="Q266" s="74"/>
      <c r="R266" s="74"/>
      <c r="S266" s="1264"/>
      <c r="T266" s="1264"/>
      <c r="U266" s="1264"/>
      <c r="V266" s="1264"/>
      <c r="W266" s="1264"/>
      <c r="X266" s="73"/>
      <c r="Y266" s="73"/>
      <c r="Z266" s="73"/>
    </row>
    <row r="267" spans="1:26" ht="15.75" customHeight="1">
      <c r="A267" s="73"/>
      <c r="B267" s="73"/>
      <c r="C267" s="73"/>
      <c r="D267" s="73"/>
      <c r="E267" s="73"/>
      <c r="F267" s="73"/>
      <c r="G267" s="591"/>
      <c r="H267" s="1412"/>
      <c r="I267" s="73"/>
      <c r="J267" s="73"/>
      <c r="K267" s="74"/>
      <c r="L267" s="74"/>
      <c r="M267" s="989"/>
      <c r="N267" s="74"/>
      <c r="O267" s="74"/>
      <c r="P267" s="74"/>
      <c r="Q267" s="74"/>
      <c r="R267" s="74"/>
      <c r="S267" s="1264"/>
      <c r="T267" s="1264"/>
      <c r="U267" s="1264"/>
      <c r="V267" s="1264"/>
      <c r="W267" s="1264"/>
      <c r="X267" s="73"/>
      <c r="Y267" s="73"/>
      <c r="Z267" s="73"/>
    </row>
    <row r="268" spans="1:26" ht="15.75" customHeight="1">
      <c r="A268" s="73"/>
      <c r="B268" s="73"/>
      <c r="C268" s="73"/>
      <c r="D268" s="73"/>
      <c r="E268" s="73"/>
      <c r="F268" s="73"/>
      <c r="G268" s="591"/>
      <c r="H268" s="1412"/>
      <c r="I268" s="73"/>
      <c r="J268" s="73"/>
      <c r="K268" s="74"/>
      <c r="L268" s="74"/>
      <c r="M268" s="989"/>
      <c r="N268" s="74"/>
      <c r="O268" s="74"/>
      <c r="P268" s="74"/>
      <c r="Q268" s="74"/>
      <c r="R268" s="74"/>
      <c r="S268" s="1264"/>
      <c r="T268" s="1264"/>
      <c r="U268" s="1264"/>
      <c r="V268" s="1264"/>
      <c r="W268" s="1264"/>
      <c r="X268" s="73"/>
      <c r="Y268" s="73"/>
      <c r="Z268" s="73"/>
    </row>
    <row r="269" spans="1:26" ht="15.75" customHeight="1">
      <c r="A269" s="73"/>
      <c r="B269" s="73"/>
      <c r="C269" s="73"/>
      <c r="D269" s="73"/>
      <c r="E269" s="73"/>
      <c r="F269" s="73"/>
      <c r="G269" s="591"/>
      <c r="H269" s="1412"/>
      <c r="I269" s="73"/>
      <c r="J269" s="73"/>
      <c r="K269" s="74"/>
      <c r="L269" s="74"/>
      <c r="M269" s="989"/>
      <c r="N269" s="74"/>
      <c r="O269" s="74"/>
      <c r="P269" s="74"/>
      <c r="Q269" s="74"/>
      <c r="R269" s="74"/>
      <c r="S269" s="1264"/>
      <c r="T269" s="1264"/>
      <c r="U269" s="1264"/>
      <c r="V269" s="1264"/>
      <c r="W269" s="1264"/>
      <c r="X269" s="73"/>
      <c r="Y269" s="73"/>
      <c r="Z269" s="73"/>
    </row>
    <row r="270" spans="1:26" ht="15.75" customHeight="1">
      <c r="A270" s="73"/>
      <c r="B270" s="73"/>
      <c r="C270" s="73"/>
      <c r="D270" s="73"/>
      <c r="E270" s="73"/>
      <c r="F270" s="73"/>
      <c r="G270" s="591"/>
      <c r="H270" s="1412"/>
      <c r="I270" s="73"/>
      <c r="J270" s="73"/>
      <c r="K270" s="74"/>
      <c r="L270" s="74"/>
      <c r="M270" s="989"/>
      <c r="N270" s="74"/>
      <c r="O270" s="74"/>
      <c r="P270" s="74"/>
      <c r="Q270" s="74"/>
      <c r="R270" s="74"/>
      <c r="S270" s="1264"/>
      <c r="T270" s="1264"/>
      <c r="U270" s="1264"/>
      <c r="V270" s="1264"/>
      <c r="W270" s="1264"/>
      <c r="X270" s="73"/>
      <c r="Y270" s="73"/>
      <c r="Z270" s="73"/>
    </row>
    <row r="271" spans="1:26" ht="15.75" customHeight="1">
      <c r="A271" s="73"/>
      <c r="B271" s="73"/>
      <c r="C271" s="73"/>
      <c r="D271" s="73"/>
      <c r="E271" s="73"/>
      <c r="F271" s="73"/>
      <c r="G271" s="591"/>
      <c r="H271" s="1412"/>
      <c r="I271" s="73"/>
      <c r="J271" s="73"/>
      <c r="K271" s="74"/>
      <c r="L271" s="74"/>
      <c r="M271" s="989"/>
      <c r="N271" s="74"/>
      <c r="O271" s="74"/>
      <c r="P271" s="74"/>
      <c r="Q271" s="74"/>
      <c r="R271" s="74"/>
      <c r="S271" s="1264"/>
      <c r="T271" s="1264"/>
      <c r="U271" s="1264"/>
      <c r="V271" s="1264"/>
      <c r="W271" s="1264"/>
      <c r="X271" s="73"/>
      <c r="Y271" s="73"/>
      <c r="Z271" s="73"/>
    </row>
    <row r="272" spans="1:26" ht="15.75" customHeight="1">
      <c r="A272" s="73"/>
      <c r="B272" s="73"/>
      <c r="C272" s="73"/>
      <c r="D272" s="73"/>
      <c r="E272" s="73"/>
      <c r="F272" s="73"/>
      <c r="G272" s="591"/>
      <c r="H272" s="1412"/>
      <c r="I272" s="73"/>
      <c r="J272" s="73"/>
      <c r="K272" s="74"/>
      <c r="L272" s="74"/>
      <c r="M272" s="989"/>
      <c r="N272" s="74"/>
      <c r="O272" s="74"/>
      <c r="P272" s="74"/>
      <c r="Q272" s="74"/>
      <c r="R272" s="74"/>
      <c r="S272" s="1264"/>
      <c r="T272" s="1264"/>
      <c r="U272" s="1264"/>
      <c r="V272" s="1264"/>
      <c r="W272" s="1264"/>
      <c r="X272" s="73"/>
      <c r="Y272" s="73"/>
      <c r="Z272" s="73"/>
    </row>
    <row r="273" spans="1:26" ht="15.75" customHeight="1">
      <c r="A273" s="73"/>
      <c r="B273" s="73"/>
      <c r="C273" s="73"/>
      <c r="D273" s="73"/>
      <c r="E273" s="73"/>
      <c r="F273" s="73"/>
      <c r="G273" s="591"/>
      <c r="H273" s="1412"/>
      <c r="I273" s="73"/>
      <c r="J273" s="73"/>
      <c r="K273" s="74"/>
      <c r="L273" s="74"/>
      <c r="M273" s="989"/>
      <c r="N273" s="74"/>
      <c r="O273" s="74"/>
      <c r="P273" s="74"/>
      <c r="Q273" s="74"/>
      <c r="R273" s="74"/>
      <c r="S273" s="1264"/>
      <c r="T273" s="1264"/>
      <c r="U273" s="1264"/>
      <c r="V273" s="1264"/>
      <c r="W273" s="1264"/>
      <c r="X273" s="73"/>
      <c r="Y273" s="73"/>
      <c r="Z273" s="73"/>
    </row>
    <row r="274" spans="1:26" ht="15.75" customHeight="1">
      <c r="A274" s="73"/>
      <c r="B274" s="73"/>
      <c r="C274" s="73"/>
      <c r="D274" s="73"/>
      <c r="E274" s="73"/>
      <c r="F274" s="73"/>
      <c r="G274" s="591"/>
      <c r="H274" s="1412"/>
      <c r="I274" s="73"/>
      <c r="J274" s="73"/>
      <c r="K274" s="74"/>
      <c r="L274" s="74"/>
      <c r="M274" s="989"/>
      <c r="N274" s="74"/>
      <c r="O274" s="74"/>
      <c r="P274" s="74"/>
      <c r="Q274" s="74"/>
      <c r="R274" s="74"/>
      <c r="S274" s="1264"/>
      <c r="T274" s="1264"/>
      <c r="U274" s="1264"/>
      <c r="V274" s="1264"/>
      <c r="W274" s="1264"/>
      <c r="X274" s="73"/>
      <c r="Y274" s="73"/>
      <c r="Z274" s="73"/>
    </row>
    <row r="275" spans="1:26" ht="15.75" customHeight="1">
      <c r="A275" s="73"/>
      <c r="B275" s="73"/>
      <c r="C275" s="73"/>
      <c r="D275" s="73"/>
      <c r="E275" s="73"/>
      <c r="F275" s="73"/>
      <c r="G275" s="591"/>
      <c r="H275" s="1412"/>
      <c r="I275" s="73"/>
      <c r="J275" s="73"/>
      <c r="K275" s="74"/>
      <c r="L275" s="74"/>
      <c r="M275" s="989"/>
      <c r="N275" s="74"/>
      <c r="O275" s="74"/>
      <c r="P275" s="74"/>
      <c r="Q275" s="74"/>
      <c r="R275" s="74"/>
      <c r="S275" s="1264"/>
      <c r="T275" s="1264"/>
      <c r="U275" s="1264"/>
      <c r="V275" s="1264"/>
      <c r="W275" s="1264"/>
      <c r="X275" s="73"/>
      <c r="Y275" s="73"/>
      <c r="Z275" s="73"/>
    </row>
    <row r="276" spans="1:26" ht="15.75" customHeight="1">
      <c r="A276" s="73"/>
      <c r="B276" s="73"/>
      <c r="C276" s="73"/>
      <c r="D276" s="73"/>
      <c r="E276" s="73"/>
      <c r="F276" s="73"/>
      <c r="G276" s="591"/>
      <c r="H276" s="1412"/>
      <c r="I276" s="73"/>
      <c r="J276" s="73"/>
      <c r="K276" s="74"/>
      <c r="L276" s="74"/>
      <c r="M276" s="989"/>
      <c r="N276" s="74"/>
      <c r="O276" s="74"/>
      <c r="P276" s="74"/>
      <c r="Q276" s="74"/>
      <c r="R276" s="74"/>
      <c r="S276" s="1264"/>
      <c r="T276" s="1264"/>
      <c r="U276" s="1264"/>
      <c r="V276" s="1264"/>
      <c r="W276" s="1264"/>
      <c r="X276" s="73"/>
      <c r="Y276" s="73"/>
      <c r="Z276" s="73"/>
    </row>
    <row r="277" spans="1:26" ht="15.75" customHeight="1">
      <c r="A277" s="73"/>
      <c r="B277" s="73"/>
      <c r="C277" s="73"/>
      <c r="D277" s="73"/>
      <c r="E277" s="73"/>
      <c r="F277" s="73"/>
      <c r="G277" s="591"/>
      <c r="H277" s="1412"/>
      <c r="I277" s="73"/>
      <c r="J277" s="73"/>
      <c r="K277" s="74"/>
      <c r="L277" s="74"/>
      <c r="M277" s="989"/>
      <c r="N277" s="74"/>
      <c r="O277" s="74"/>
      <c r="P277" s="74"/>
      <c r="Q277" s="74"/>
      <c r="R277" s="74"/>
      <c r="S277" s="1264"/>
      <c r="T277" s="1264"/>
      <c r="U277" s="1264"/>
      <c r="V277" s="1264"/>
      <c r="W277" s="1264"/>
      <c r="X277" s="73"/>
      <c r="Y277" s="73"/>
      <c r="Z277" s="73"/>
    </row>
    <row r="278" spans="1:26" ht="15.75" customHeight="1">
      <c r="A278" s="73"/>
      <c r="B278" s="73"/>
      <c r="C278" s="73"/>
      <c r="D278" s="73"/>
      <c r="E278" s="73"/>
      <c r="F278" s="73"/>
      <c r="G278" s="591"/>
      <c r="H278" s="1412"/>
      <c r="I278" s="73"/>
      <c r="J278" s="73"/>
      <c r="K278" s="74"/>
      <c r="L278" s="74"/>
      <c r="M278" s="989"/>
      <c r="N278" s="74"/>
      <c r="O278" s="74"/>
      <c r="P278" s="74"/>
      <c r="Q278" s="74"/>
      <c r="R278" s="74"/>
      <c r="S278" s="1264"/>
      <c r="T278" s="1264"/>
      <c r="U278" s="1264"/>
      <c r="V278" s="1264"/>
      <c r="W278" s="1264"/>
      <c r="X278" s="73"/>
      <c r="Y278" s="73"/>
      <c r="Z278" s="73"/>
    </row>
    <row r="279" spans="1:26" ht="15.75" customHeight="1">
      <c r="A279" s="73"/>
      <c r="B279" s="73"/>
      <c r="C279" s="73"/>
      <c r="D279" s="73"/>
      <c r="E279" s="73"/>
      <c r="F279" s="73"/>
      <c r="G279" s="591"/>
      <c r="H279" s="1412"/>
      <c r="I279" s="73"/>
      <c r="J279" s="73"/>
      <c r="K279" s="74"/>
      <c r="L279" s="74"/>
      <c r="M279" s="989"/>
      <c r="N279" s="74"/>
      <c r="O279" s="74"/>
      <c r="P279" s="74"/>
      <c r="Q279" s="74"/>
      <c r="R279" s="74"/>
      <c r="S279" s="1264"/>
      <c r="T279" s="1264"/>
      <c r="U279" s="1264"/>
      <c r="V279" s="1264"/>
      <c r="W279" s="1264"/>
      <c r="X279" s="73"/>
      <c r="Y279" s="73"/>
      <c r="Z279" s="73"/>
    </row>
    <row r="280" spans="1:26" ht="15.75" customHeight="1">
      <c r="A280" s="73"/>
      <c r="B280" s="73"/>
      <c r="C280" s="73"/>
      <c r="D280" s="73"/>
      <c r="E280" s="73"/>
      <c r="F280" s="73"/>
      <c r="G280" s="591"/>
      <c r="H280" s="1412"/>
      <c r="I280" s="73"/>
      <c r="J280" s="73"/>
      <c r="K280" s="74"/>
      <c r="L280" s="74"/>
      <c r="M280" s="989"/>
      <c r="N280" s="74"/>
      <c r="O280" s="74"/>
      <c r="P280" s="74"/>
      <c r="Q280" s="74"/>
      <c r="R280" s="74"/>
      <c r="S280" s="1264"/>
      <c r="T280" s="1264"/>
      <c r="U280" s="1264"/>
      <c r="V280" s="1264"/>
      <c r="W280" s="1264"/>
      <c r="X280" s="73"/>
      <c r="Y280" s="73"/>
      <c r="Z280" s="73"/>
    </row>
    <row r="281" spans="1:26" ht="15.75" customHeight="1">
      <c r="A281" s="73"/>
      <c r="B281" s="73"/>
      <c r="C281" s="73"/>
      <c r="D281" s="73"/>
      <c r="E281" s="73"/>
      <c r="F281" s="73"/>
      <c r="G281" s="591"/>
      <c r="H281" s="1412"/>
      <c r="I281" s="73"/>
      <c r="J281" s="73"/>
      <c r="K281" s="74"/>
      <c r="L281" s="74"/>
      <c r="M281" s="989"/>
      <c r="N281" s="74"/>
      <c r="O281" s="74"/>
      <c r="P281" s="74"/>
      <c r="Q281" s="74"/>
      <c r="R281" s="74"/>
      <c r="S281" s="1264"/>
      <c r="T281" s="1264"/>
      <c r="U281" s="1264"/>
      <c r="V281" s="1264"/>
      <c r="W281" s="1264"/>
      <c r="X281" s="73"/>
      <c r="Y281" s="73"/>
      <c r="Z281" s="73"/>
    </row>
    <row r="282" spans="1:26" ht="15.75" customHeight="1">
      <c r="A282" s="73"/>
      <c r="B282" s="73"/>
      <c r="C282" s="73"/>
      <c r="D282" s="73"/>
      <c r="E282" s="73"/>
      <c r="F282" s="73"/>
      <c r="G282" s="591"/>
      <c r="H282" s="1412"/>
      <c r="I282" s="73"/>
      <c r="J282" s="73"/>
      <c r="K282" s="74"/>
      <c r="L282" s="74"/>
      <c r="M282" s="989"/>
      <c r="N282" s="74"/>
      <c r="O282" s="74"/>
      <c r="P282" s="74"/>
      <c r="Q282" s="74"/>
      <c r="R282" s="74"/>
      <c r="S282" s="1264"/>
      <c r="T282" s="1264"/>
      <c r="U282" s="1264"/>
      <c r="V282" s="1264"/>
      <c r="W282" s="1264"/>
      <c r="X282" s="73"/>
      <c r="Y282" s="73"/>
      <c r="Z282" s="73"/>
    </row>
    <row r="283" spans="1:26" ht="15.75" customHeight="1">
      <c r="A283" s="73"/>
      <c r="B283" s="73"/>
      <c r="C283" s="73"/>
      <c r="D283" s="73"/>
      <c r="E283" s="73"/>
      <c r="F283" s="73"/>
      <c r="G283" s="591"/>
      <c r="H283" s="1412"/>
      <c r="I283" s="73"/>
      <c r="J283" s="73"/>
      <c r="K283" s="74"/>
      <c r="L283" s="74"/>
      <c r="M283" s="989"/>
      <c r="N283" s="74"/>
      <c r="O283" s="74"/>
      <c r="P283" s="74"/>
      <c r="Q283" s="74"/>
      <c r="R283" s="74"/>
      <c r="S283" s="1264"/>
      <c r="T283" s="1264"/>
      <c r="U283" s="1264"/>
      <c r="V283" s="1264"/>
      <c r="W283" s="1264"/>
      <c r="X283" s="73"/>
      <c r="Y283" s="73"/>
      <c r="Z283" s="73"/>
    </row>
    <row r="284" spans="1:26" ht="15.75" customHeight="1">
      <c r="A284" s="73"/>
      <c r="B284" s="73"/>
      <c r="C284" s="73"/>
      <c r="D284" s="73"/>
      <c r="E284" s="73"/>
      <c r="F284" s="73"/>
      <c r="G284" s="591"/>
      <c r="H284" s="1412"/>
      <c r="I284" s="73"/>
      <c r="J284" s="73"/>
      <c r="K284" s="74"/>
      <c r="L284" s="74"/>
      <c r="M284" s="989"/>
      <c r="N284" s="74"/>
      <c r="O284" s="74"/>
      <c r="P284" s="74"/>
      <c r="Q284" s="74"/>
      <c r="R284" s="74"/>
      <c r="S284" s="1264"/>
      <c r="T284" s="1264"/>
      <c r="U284" s="1264"/>
      <c r="V284" s="1264"/>
      <c r="W284" s="1264"/>
      <c r="X284" s="73"/>
      <c r="Y284" s="73"/>
      <c r="Z284" s="73"/>
    </row>
    <row r="285" spans="1:26" ht="15.75" customHeight="1">
      <c r="A285" s="73"/>
      <c r="B285" s="73"/>
      <c r="C285" s="73"/>
      <c r="D285" s="73"/>
      <c r="E285" s="73"/>
      <c r="F285" s="73"/>
      <c r="G285" s="591"/>
      <c r="H285" s="1412"/>
      <c r="I285" s="73"/>
      <c r="J285" s="73"/>
      <c r="K285" s="74"/>
      <c r="L285" s="74"/>
      <c r="M285" s="989"/>
      <c r="N285" s="74"/>
      <c r="O285" s="74"/>
      <c r="P285" s="74"/>
      <c r="Q285" s="74"/>
      <c r="R285" s="74"/>
      <c r="S285" s="1264"/>
      <c r="T285" s="1264"/>
      <c r="U285" s="1264"/>
      <c r="V285" s="1264"/>
      <c r="W285" s="1264"/>
      <c r="X285" s="73"/>
      <c r="Y285" s="73"/>
      <c r="Z285" s="73"/>
    </row>
    <row r="286" spans="1:26" ht="15.75" customHeight="1">
      <c r="A286" s="73"/>
      <c r="B286" s="73"/>
      <c r="C286" s="73"/>
      <c r="D286" s="73"/>
      <c r="E286" s="73"/>
      <c r="F286" s="73"/>
      <c r="G286" s="591"/>
      <c r="H286" s="1412"/>
      <c r="I286" s="73"/>
      <c r="J286" s="73"/>
      <c r="K286" s="74"/>
      <c r="L286" s="74"/>
      <c r="M286" s="989"/>
      <c r="N286" s="74"/>
      <c r="O286" s="74"/>
      <c r="P286" s="74"/>
      <c r="Q286" s="74"/>
      <c r="R286" s="74"/>
      <c r="S286" s="1264"/>
      <c r="T286" s="1264"/>
      <c r="U286" s="1264"/>
      <c r="V286" s="1264"/>
      <c r="W286" s="1264"/>
      <c r="X286" s="73"/>
      <c r="Y286" s="73"/>
      <c r="Z286" s="73"/>
    </row>
    <row r="287" spans="1:26" ht="15.75" customHeight="1">
      <c r="A287" s="73"/>
      <c r="B287" s="73"/>
      <c r="C287" s="73"/>
      <c r="D287" s="73"/>
      <c r="E287" s="73"/>
      <c r="F287" s="73"/>
      <c r="G287" s="591"/>
      <c r="H287" s="1412"/>
      <c r="I287" s="73"/>
      <c r="J287" s="73"/>
      <c r="K287" s="74"/>
      <c r="L287" s="74"/>
      <c r="M287" s="989"/>
      <c r="N287" s="74"/>
      <c r="O287" s="74"/>
      <c r="P287" s="74"/>
      <c r="Q287" s="74"/>
      <c r="R287" s="74"/>
      <c r="S287" s="1264"/>
      <c r="T287" s="1264"/>
      <c r="U287" s="1264"/>
      <c r="V287" s="1264"/>
      <c r="W287" s="1264"/>
      <c r="X287" s="73"/>
      <c r="Y287" s="73"/>
      <c r="Z287" s="73"/>
    </row>
    <row r="288" spans="1:26" ht="15.75" customHeight="1">
      <c r="A288" s="73"/>
      <c r="B288" s="73"/>
      <c r="C288" s="73"/>
      <c r="D288" s="73"/>
      <c r="E288" s="73"/>
      <c r="F288" s="73"/>
      <c r="G288" s="591"/>
      <c r="H288" s="1412"/>
      <c r="I288" s="73"/>
      <c r="J288" s="73"/>
      <c r="K288" s="74"/>
      <c r="L288" s="74"/>
      <c r="M288" s="989"/>
      <c r="N288" s="74"/>
      <c r="O288" s="74"/>
      <c r="P288" s="74"/>
      <c r="Q288" s="74"/>
      <c r="R288" s="74"/>
      <c r="S288" s="1264"/>
      <c r="T288" s="1264"/>
      <c r="U288" s="1264"/>
      <c r="V288" s="1264"/>
      <c r="W288" s="1264"/>
      <c r="X288" s="73"/>
      <c r="Y288" s="73"/>
      <c r="Z288" s="73"/>
    </row>
    <row r="289" spans="1:26" ht="15.75" customHeight="1">
      <c r="A289" s="73"/>
      <c r="B289" s="73"/>
      <c r="C289" s="73"/>
      <c r="D289" s="73"/>
      <c r="E289" s="73"/>
      <c r="F289" s="73"/>
      <c r="G289" s="591"/>
      <c r="H289" s="1412"/>
      <c r="I289" s="73"/>
      <c r="J289" s="73"/>
      <c r="K289" s="74"/>
      <c r="L289" s="74"/>
      <c r="M289" s="989"/>
      <c r="N289" s="74"/>
      <c r="O289" s="74"/>
      <c r="P289" s="74"/>
      <c r="Q289" s="74"/>
      <c r="R289" s="74"/>
      <c r="S289" s="1264"/>
      <c r="T289" s="1264"/>
      <c r="U289" s="1264"/>
      <c r="V289" s="1264"/>
      <c r="W289" s="1264"/>
      <c r="X289" s="73"/>
      <c r="Y289" s="73"/>
      <c r="Z289" s="73"/>
    </row>
    <row r="290" spans="1:26" ht="15.75" customHeight="1">
      <c r="A290" s="73"/>
      <c r="B290" s="73"/>
      <c r="C290" s="73"/>
      <c r="D290" s="73"/>
      <c r="E290" s="73"/>
      <c r="F290" s="73"/>
      <c r="G290" s="591"/>
      <c r="H290" s="1412"/>
      <c r="I290" s="73"/>
      <c r="J290" s="73"/>
      <c r="K290" s="74"/>
      <c r="L290" s="74"/>
      <c r="M290" s="989"/>
      <c r="N290" s="74"/>
      <c r="O290" s="74"/>
      <c r="P290" s="74"/>
      <c r="Q290" s="74"/>
      <c r="R290" s="74"/>
      <c r="S290" s="1264"/>
      <c r="T290" s="1264"/>
      <c r="U290" s="1264"/>
      <c r="V290" s="1264"/>
      <c r="W290" s="1264"/>
      <c r="X290" s="73"/>
      <c r="Y290" s="73"/>
      <c r="Z290" s="73"/>
    </row>
    <row r="291" spans="1:26" ht="15.75" customHeight="1">
      <c r="A291" s="73"/>
      <c r="B291" s="73"/>
      <c r="C291" s="73"/>
      <c r="D291" s="73"/>
      <c r="E291" s="73"/>
      <c r="F291" s="73"/>
      <c r="G291" s="591"/>
      <c r="H291" s="1412"/>
      <c r="I291" s="73"/>
      <c r="J291" s="73"/>
      <c r="K291" s="74"/>
      <c r="L291" s="74"/>
      <c r="M291" s="989"/>
      <c r="N291" s="74"/>
      <c r="O291" s="74"/>
      <c r="P291" s="74"/>
      <c r="Q291" s="74"/>
      <c r="R291" s="74"/>
      <c r="S291" s="1264"/>
      <c r="T291" s="1264"/>
      <c r="U291" s="1264"/>
      <c r="V291" s="1264"/>
      <c r="W291" s="1264"/>
      <c r="X291" s="73"/>
      <c r="Y291" s="73"/>
      <c r="Z291" s="73"/>
    </row>
    <row r="292" spans="1:26" ht="15.75" customHeight="1">
      <c r="A292" s="73"/>
      <c r="B292" s="73"/>
      <c r="C292" s="73"/>
      <c r="D292" s="73"/>
      <c r="E292" s="73"/>
      <c r="F292" s="73"/>
      <c r="G292" s="591"/>
      <c r="H292" s="1412"/>
      <c r="I292" s="73"/>
      <c r="J292" s="73"/>
      <c r="K292" s="74"/>
      <c r="L292" s="74"/>
      <c r="M292" s="989"/>
      <c r="N292" s="74"/>
      <c r="O292" s="74"/>
      <c r="P292" s="74"/>
      <c r="Q292" s="74"/>
      <c r="R292" s="74"/>
      <c r="S292" s="1264"/>
      <c r="T292" s="1264"/>
      <c r="U292" s="1264"/>
      <c r="V292" s="1264"/>
      <c r="W292" s="1264"/>
      <c r="X292" s="73"/>
      <c r="Y292" s="73"/>
      <c r="Z292" s="73"/>
    </row>
    <row r="293" spans="1:26" ht="15.75" customHeight="1">
      <c r="A293" s="73"/>
      <c r="B293" s="73"/>
      <c r="C293" s="73"/>
      <c r="D293" s="73"/>
      <c r="E293" s="73"/>
      <c r="F293" s="73"/>
      <c r="G293" s="591"/>
      <c r="H293" s="1412"/>
      <c r="I293" s="73"/>
      <c r="J293" s="73"/>
      <c r="K293" s="74"/>
      <c r="L293" s="74"/>
      <c r="M293" s="989"/>
      <c r="N293" s="74"/>
      <c r="O293" s="74"/>
      <c r="P293" s="74"/>
      <c r="Q293" s="74"/>
      <c r="R293" s="74"/>
      <c r="S293" s="1264"/>
      <c r="T293" s="1264"/>
      <c r="U293" s="1264"/>
      <c r="V293" s="1264"/>
      <c r="W293" s="1264"/>
      <c r="X293" s="73"/>
      <c r="Y293" s="73"/>
      <c r="Z293" s="73"/>
    </row>
    <row r="294" spans="1:26" ht="15.75" customHeight="1">
      <c r="A294" s="73"/>
      <c r="B294" s="73"/>
      <c r="C294" s="73"/>
      <c r="D294" s="73"/>
      <c r="E294" s="73"/>
      <c r="F294" s="73"/>
      <c r="G294" s="591"/>
      <c r="H294" s="1412"/>
      <c r="I294" s="73"/>
      <c r="J294" s="73"/>
      <c r="K294" s="74"/>
      <c r="L294" s="74"/>
      <c r="M294" s="989"/>
      <c r="N294" s="74"/>
      <c r="O294" s="74"/>
      <c r="P294" s="74"/>
      <c r="Q294" s="74"/>
      <c r="R294" s="74"/>
      <c r="S294" s="1264"/>
      <c r="T294" s="1264"/>
      <c r="U294" s="1264"/>
      <c r="V294" s="1264"/>
      <c r="W294" s="1264"/>
      <c r="X294" s="73"/>
      <c r="Y294" s="73"/>
      <c r="Z294" s="73"/>
    </row>
    <row r="295" spans="1:26" ht="15.75" customHeight="1">
      <c r="A295" s="73"/>
      <c r="B295" s="73"/>
      <c r="C295" s="73"/>
      <c r="D295" s="73"/>
      <c r="E295" s="73"/>
      <c r="F295" s="73"/>
      <c r="G295" s="591"/>
      <c r="H295" s="1412"/>
      <c r="I295" s="73"/>
      <c r="J295" s="73"/>
      <c r="K295" s="74"/>
      <c r="L295" s="74"/>
      <c r="M295" s="989"/>
      <c r="N295" s="74"/>
      <c r="O295" s="74"/>
      <c r="P295" s="74"/>
      <c r="Q295" s="74"/>
      <c r="R295" s="74"/>
      <c r="S295" s="1264"/>
      <c r="T295" s="1264"/>
      <c r="U295" s="1264"/>
      <c r="V295" s="1264"/>
      <c r="W295" s="1264"/>
      <c r="X295" s="73"/>
      <c r="Y295" s="73"/>
      <c r="Z295" s="73"/>
    </row>
    <row r="296" spans="1:26" ht="15.75" customHeight="1">
      <c r="A296" s="73"/>
      <c r="B296" s="73"/>
      <c r="C296" s="73"/>
      <c r="D296" s="73"/>
      <c r="E296" s="73"/>
      <c r="F296" s="73"/>
      <c r="G296" s="591"/>
      <c r="H296" s="1412"/>
      <c r="I296" s="73"/>
      <c r="J296" s="73"/>
      <c r="K296" s="74"/>
      <c r="L296" s="74"/>
      <c r="M296" s="989"/>
      <c r="N296" s="74"/>
      <c r="O296" s="74"/>
      <c r="P296" s="74"/>
      <c r="Q296" s="74"/>
      <c r="R296" s="74"/>
      <c r="S296" s="1264"/>
      <c r="T296" s="1264"/>
      <c r="U296" s="1264"/>
      <c r="V296" s="1264"/>
      <c r="W296" s="1264"/>
      <c r="X296" s="73"/>
      <c r="Y296" s="73"/>
      <c r="Z296" s="73"/>
    </row>
    <row r="297" spans="1:26" ht="15.75" customHeight="1">
      <c r="A297" s="73"/>
      <c r="B297" s="73"/>
      <c r="C297" s="73"/>
      <c r="D297" s="73"/>
      <c r="E297" s="73"/>
      <c r="F297" s="73"/>
      <c r="G297" s="591"/>
      <c r="H297" s="1412"/>
      <c r="I297" s="73"/>
      <c r="J297" s="73"/>
      <c r="K297" s="74"/>
      <c r="L297" s="74"/>
      <c r="M297" s="989"/>
      <c r="N297" s="74"/>
      <c r="O297" s="74"/>
      <c r="P297" s="74"/>
      <c r="Q297" s="74"/>
      <c r="R297" s="74"/>
      <c r="S297" s="1264"/>
      <c r="T297" s="1264"/>
      <c r="U297" s="1264"/>
      <c r="V297" s="1264"/>
      <c r="W297" s="1264"/>
      <c r="X297" s="73"/>
      <c r="Y297" s="73"/>
      <c r="Z297" s="73"/>
    </row>
    <row r="298" spans="1:26" ht="15.75" customHeight="1">
      <c r="A298" s="73"/>
      <c r="B298" s="73"/>
      <c r="C298" s="73"/>
      <c r="D298" s="73"/>
      <c r="E298" s="73"/>
      <c r="F298" s="73"/>
      <c r="G298" s="591"/>
      <c r="H298" s="1412"/>
      <c r="I298" s="73"/>
      <c r="J298" s="73"/>
      <c r="K298" s="74"/>
      <c r="L298" s="74"/>
      <c r="M298" s="989"/>
      <c r="N298" s="74"/>
      <c r="O298" s="74"/>
      <c r="P298" s="74"/>
      <c r="Q298" s="74"/>
      <c r="R298" s="74"/>
      <c r="S298" s="1264"/>
      <c r="T298" s="1264"/>
      <c r="U298" s="1264"/>
      <c r="V298" s="1264"/>
      <c r="W298" s="1264"/>
      <c r="X298" s="73"/>
      <c r="Y298" s="73"/>
      <c r="Z298" s="73"/>
    </row>
    <row r="299" spans="1:26" ht="15.75" customHeight="1">
      <c r="A299" s="73"/>
      <c r="B299" s="73"/>
      <c r="C299" s="73"/>
      <c r="D299" s="73"/>
      <c r="E299" s="73"/>
      <c r="F299" s="73"/>
      <c r="G299" s="591"/>
      <c r="H299" s="1412"/>
      <c r="I299" s="73"/>
      <c r="J299" s="73"/>
      <c r="K299" s="74"/>
      <c r="L299" s="74"/>
      <c r="M299" s="989"/>
      <c r="N299" s="74"/>
      <c r="O299" s="74"/>
      <c r="P299" s="74"/>
      <c r="Q299" s="74"/>
      <c r="R299" s="74"/>
      <c r="S299" s="1264"/>
      <c r="T299" s="1264"/>
      <c r="U299" s="1264"/>
      <c r="V299" s="1264"/>
      <c r="W299" s="1264"/>
      <c r="X299" s="73"/>
      <c r="Y299" s="73"/>
      <c r="Z299" s="73"/>
    </row>
    <row r="300" spans="1:26" ht="15.75" customHeight="1">
      <c r="A300" s="73"/>
      <c r="B300" s="73"/>
      <c r="C300" s="73"/>
      <c r="D300" s="73"/>
      <c r="E300" s="73"/>
      <c r="F300" s="73"/>
      <c r="G300" s="591"/>
      <c r="H300" s="1412"/>
      <c r="I300" s="73"/>
      <c r="J300" s="73"/>
      <c r="K300" s="74"/>
      <c r="L300" s="74"/>
      <c r="M300" s="989"/>
      <c r="N300" s="74"/>
      <c r="O300" s="74"/>
      <c r="P300" s="74"/>
      <c r="Q300" s="74"/>
      <c r="R300" s="74"/>
      <c r="S300" s="1264"/>
      <c r="T300" s="1264"/>
      <c r="U300" s="1264"/>
      <c r="V300" s="1264"/>
      <c r="W300" s="1264"/>
      <c r="X300" s="73"/>
      <c r="Y300" s="73"/>
      <c r="Z300" s="73"/>
    </row>
    <row r="301" spans="1:26" ht="15.75" customHeight="1">
      <c r="A301" s="73"/>
      <c r="B301" s="73"/>
      <c r="C301" s="73"/>
      <c r="D301" s="73"/>
      <c r="E301" s="73"/>
      <c r="F301" s="73"/>
      <c r="G301" s="591"/>
      <c r="H301" s="1412"/>
      <c r="I301" s="73"/>
      <c r="J301" s="73"/>
      <c r="K301" s="74"/>
      <c r="L301" s="74"/>
      <c r="M301" s="989"/>
      <c r="N301" s="74"/>
      <c r="O301" s="74"/>
      <c r="P301" s="74"/>
      <c r="Q301" s="74"/>
      <c r="R301" s="74"/>
      <c r="S301" s="1264"/>
      <c r="T301" s="1264"/>
      <c r="U301" s="1264"/>
      <c r="V301" s="1264"/>
      <c r="W301" s="1264"/>
      <c r="X301" s="73"/>
      <c r="Y301" s="73"/>
      <c r="Z301" s="73"/>
    </row>
    <row r="302" spans="1:26" ht="15.75" customHeight="1">
      <c r="A302" s="73"/>
      <c r="B302" s="73"/>
      <c r="C302" s="73"/>
      <c r="D302" s="73"/>
      <c r="E302" s="73"/>
      <c r="F302" s="73"/>
      <c r="G302" s="591"/>
      <c r="H302" s="1412"/>
      <c r="I302" s="73"/>
      <c r="J302" s="73"/>
      <c r="K302" s="74"/>
      <c r="L302" s="74"/>
      <c r="M302" s="989"/>
      <c r="N302" s="74"/>
      <c r="O302" s="74"/>
      <c r="P302" s="74"/>
      <c r="Q302" s="74"/>
      <c r="R302" s="74"/>
      <c r="S302" s="1264"/>
      <c r="T302" s="1264"/>
      <c r="U302" s="1264"/>
      <c r="V302" s="1264"/>
      <c r="W302" s="1264"/>
      <c r="X302" s="73"/>
      <c r="Y302" s="73"/>
      <c r="Z302" s="73"/>
    </row>
    <row r="303" spans="1:26" ht="15.75" customHeight="1">
      <c r="A303" s="73"/>
      <c r="B303" s="73"/>
      <c r="C303" s="73"/>
      <c r="D303" s="73"/>
      <c r="E303" s="73"/>
      <c r="F303" s="73"/>
      <c r="G303" s="591"/>
      <c r="H303" s="1412"/>
      <c r="I303" s="73"/>
      <c r="J303" s="73"/>
      <c r="K303" s="74"/>
      <c r="L303" s="74"/>
      <c r="M303" s="989"/>
      <c r="N303" s="74"/>
      <c r="O303" s="74"/>
      <c r="P303" s="74"/>
      <c r="Q303" s="74"/>
      <c r="R303" s="74"/>
      <c r="S303" s="1264"/>
      <c r="T303" s="1264"/>
      <c r="U303" s="1264"/>
      <c r="V303" s="1264"/>
      <c r="W303" s="1264"/>
      <c r="X303" s="73"/>
      <c r="Y303" s="73"/>
      <c r="Z303" s="73"/>
    </row>
    <row r="304" spans="1:26" ht="15.75" customHeight="1">
      <c r="A304" s="73"/>
      <c r="B304" s="73"/>
      <c r="C304" s="73"/>
      <c r="D304" s="73"/>
      <c r="E304" s="73"/>
      <c r="F304" s="73"/>
      <c r="G304" s="591"/>
      <c r="H304" s="1412"/>
      <c r="I304" s="73"/>
      <c r="J304" s="73"/>
      <c r="K304" s="74"/>
      <c r="L304" s="74"/>
      <c r="M304" s="989"/>
      <c r="N304" s="74"/>
      <c r="O304" s="74"/>
      <c r="P304" s="74"/>
      <c r="Q304" s="74"/>
      <c r="R304" s="74"/>
      <c r="S304" s="1264"/>
      <c r="T304" s="1264"/>
      <c r="U304" s="1264"/>
      <c r="V304" s="1264"/>
      <c r="W304" s="1264"/>
      <c r="X304" s="73"/>
      <c r="Y304" s="73"/>
      <c r="Z304" s="73"/>
    </row>
    <row r="305" spans="1:26" ht="15.75" customHeight="1">
      <c r="A305" s="73"/>
      <c r="B305" s="73"/>
      <c r="C305" s="73"/>
      <c r="D305" s="73"/>
      <c r="E305" s="73"/>
      <c r="F305" s="73"/>
      <c r="G305" s="591"/>
      <c r="H305" s="1412"/>
      <c r="I305" s="73"/>
      <c r="J305" s="73"/>
      <c r="K305" s="74"/>
      <c r="L305" s="74"/>
      <c r="M305" s="989"/>
      <c r="N305" s="74"/>
      <c r="O305" s="74"/>
      <c r="P305" s="74"/>
      <c r="Q305" s="74"/>
      <c r="R305" s="74"/>
      <c r="S305" s="1264"/>
      <c r="T305" s="1264"/>
      <c r="U305" s="1264"/>
      <c r="V305" s="1264"/>
      <c r="W305" s="1264"/>
      <c r="X305" s="73"/>
      <c r="Y305" s="73"/>
      <c r="Z305" s="73"/>
    </row>
    <row r="306" spans="1:26" ht="15.75" customHeight="1">
      <c r="A306" s="73"/>
      <c r="B306" s="73"/>
      <c r="C306" s="73"/>
      <c r="D306" s="73"/>
      <c r="E306" s="73"/>
      <c r="F306" s="73"/>
      <c r="G306" s="591"/>
      <c r="H306" s="1412"/>
      <c r="I306" s="73"/>
      <c r="J306" s="73"/>
      <c r="K306" s="74"/>
      <c r="L306" s="74"/>
      <c r="M306" s="989"/>
      <c r="N306" s="74"/>
      <c r="O306" s="74"/>
      <c r="P306" s="74"/>
      <c r="Q306" s="74"/>
      <c r="R306" s="74"/>
      <c r="S306" s="1264"/>
      <c r="T306" s="1264"/>
      <c r="U306" s="1264"/>
      <c r="V306" s="1264"/>
      <c r="W306" s="1264"/>
      <c r="X306" s="73"/>
      <c r="Y306" s="73"/>
      <c r="Z306" s="73"/>
    </row>
    <row r="307" spans="1:26" ht="15.75" customHeight="1">
      <c r="A307" s="73"/>
      <c r="B307" s="73"/>
      <c r="C307" s="73"/>
      <c r="D307" s="73"/>
      <c r="E307" s="73"/>
      <c r="F307" s="73"/>
      <c r="G307" s="591"/>
      <c r="H307" s="1412"/>
      <c r="I307" s="73"/>
      <c r="J307" s="73"/>
      <c r="K307" s="74"/>
      <c r="L307" s="74"/>
      <c r="M307" s="989"/>
      <c r="N307" s="74"/>
      <c r="O307" s="74"/>
      <c r="P307" s="74"/>
      <c r="Q307" s="74"/>
      <c r="R307" s="74"/>
      <c r="S307" s="1264"/>
      <c r="T307" s="1264"/>
      <c r="U307" s="1264"/>
      <c r="V307" s="1264"/>
      <c r="W307" s="1264"/>
      <c r="X307" s="73"/>
      <c r="Y307" s="73"/>
      <c r="Z307" s="73"/>
    </row>
    <row r="308" spans="1:26" ht="15.75" customHeight="1">
      <c r="A308" s="73"/>
      <c r="B308" s="73"/>
      <c r="C308" s="73"/>
      <c r="D308" s="73"/>
      <c r="E308" s="73"/>
      <c r="F308" s="73"/>
      <c r="G308" s="591"/>
      <c r="H308" s="1412"/>
      <c r="I308" s="73"/>
      <c r="J308" s="73"/>
      <c r="K308" s="74"/>
      <c r="L308" s="74"/>
      <c r="M308" s="989"/>
      <c r="N308" s="74"/>
      <c r="O308" s="74"/>
      <c r="P308" s="74"/>
      <c r="Q308" s="74"/>
      <c r="R308" s="74"/>
      <c r="S308" s="1264"/>
      <c r="T308" s="1264"/>
      <c r="U308" s="1264"/>
      <c r="V308" s="1264"/>
      <c r="W308" s="1264"/>
      <c r="X308" s="73"/>
      <c r="Y308" s="73"/>
      <c r="Z308" s="73"/>
    </row>
    <row r="309" spans="1:26" ht="15.75" customHeight="1">
      <c r="A309" s="73"/>
      <c r="B309" s="73"/>
      <c r="C309" s="73"/>
      <c r="D309" s="73"/>
      <c r="E309" s="73"/>
      <c r="F309" s="73"/>
      <c r="G309" s="591"/>
      <c r="H309" s="1412"/>
      <c r="I309" s="73"/>
      <c r="J309" s="73"/>
      <c r="K309" s="74"/>
      <c r="L309" s="74"/>
      <c r="M309" s="989"/>
      <c r="N309" s="74"/>
      <c r="O309" s="74"/>
      <c r="P309" s="74"/>
      <c r="Q309" s="74"/>
      <c r="R309" s="74"/>
      <c r="S309" s="1264"/>
      <c r="T309" s="1264"/>
      <c r="U309" s="1264"/>
      <c r="V309" s="1264"/>
      <c r="W309" s="1264"/>
      <c r="X309" s="73"/>
      <c r="Y309" s="73"/>
      <c r="Z309" s="73"/>
    </row>
    <row r="310" spans="1:26" ht="15.75" customHeight="1">
      <c r="A310" s="73"/>
      <c r="B310" s="73"/>
      <c r="C310" s="73"/>
      <c r="D310" s="73"/>
      <c r="E310" s="73"/>
      <c r="F310" s="73"/>
      <c r="G310" s="591"/>
      <c r="H310" s="1412"/>
      <c r="I310" s="73"/>
      <c r="J310" s="73"/>
      <c r="K310" s="74"/>
      <c r="L310" s="74"/>
      <c r="M310" s="989"/>
      <c r="N310" s="74"/>
      <c r="O310" s="74"/>
      <c r="P310" s="74"/>
      <c r="Q310" s="74"/>
      <c r="R310" s="74"/>
      <c r="S310" s="1264"/>
      <c r="T310" s="1264"/>
      <c r="U310" s="1264"/>
      <c r="V310" s="1264"/>
      <c r="W310" s="1264"/>
      <c r="X310" s="73"/>
      <c r="Y310" s="73"/>
      <c r="Z310" s="73"/>
    </row>
    <row r="311" spans="1:26" ht="15.75" customHeight="1">
      <c r="A311" s="73"/>
      <c r="B311" s="73"/>
      <c r="C311" s="73"/>
      <c r="D311" s="73"/>
      <c r="E311" s="73"/>
      <c r="F311" s="73"/>
      <c r="G311" s="591"/>
      <c r="H311" s="1412"/>
      <c r="I311" s="73"/>
      <c r="J311" s="73"/>
      <c r="K311" s="74"/>
      <c r="L311" s="74"/>
      <c r="M311" s="989"/>
      <c r="N311" s="74"/>
      <c r="O311" s="74"/>
      <c r="P311" s="74"/>
      <c r="Q311" s="74"/>
      <c r="R311" s="74"/>
      <c r="S311" s="1264"/>
      <c r="T311" s="1264"/>
      <c r="U311" s="1264"/>
      <c r="V311" s="1264"/>
      <c r="W311" s="1264"/>
      <c r="X311" s="73"/>
      <c r="Y311" s="73"/>
      <c r="Z311" s="73"/>
    </row>
    <row r="312" spans="1:26" ht="15.75" customHeight="1">
      <c r="A312" s="73"/>
      <c r="B312" s="73"/>
      <c r="C312" s="73"/>
      <c r="D312" s="73"/>
      <c r="E312" s="73"/>
      <c r="F312" s="73"/>
      <c r="G312" s="591"/>
      <c r="H312" s="1412"/>
      <c r="I312" s="73"/>
      <c r="J312" s="73"/>
      <c r="K312" s="74"/>
      <c r="L312" s="74"/>
      <c r="M312" s="989"/>
      <c r="N312" s="74"/>
      <c r="O312" s="74"/>
      <c r="P312" s="74"/>
      <c r="Q312" s="74"/>
      <c r="R312" s="74"/>
      <c r="S312" s="1264"/>
      <c r="T312" s="1264"/>
      <c r="U312" s="1264"/>
      <c r="V312" s="1264"/>
      <c r="W312" s="1264"/>
      <c r="X312" s="73"/>
      <c r="Y312" s="73"/>
      <c r="Z312" s="73"/>
    </row>
    <row r="313" spans="1:26" ht="15.75" customHeight="1">
      <c r="A313" s="73"/>
      <c r="B313" s="73"/>
      <c r="C313" s="73"/>
      <c r="D313" s="73"/>
      <c r="E313" s="73"/>
      <c r="F313" s="73"/>
      <c r="G313" s="591"/>
      <c r="H313" s="1412"/>
      <c r="I313" s="73"/>
      <c r="J313" s="73"/>
      <c r="K313" s="74"/>
      <c r="L313" s="74"/>
      <c r="M313" s="989"/>
      <c r="N313" s="74"/>
      <c r="O313" s="74"/>
      <c r="P313" s="74"/>
      <c r="Q313" s="74"/>
      <c r="R313" s="74"/>
      <c r="S313" s="1264"/>
      <c r="T313" s="1264"/>
      <c r="U313" s="1264"/>
      <c r="V313" s="1264"/>
      <c r="W313" s="1264"/>
      <c r="X313" s="73"/>
      <c r="Y313" s="73"/>
      <c r="Z313" s="73"/>
    </row>
    <row r="314" spans="1:26" ht="15.75" customHeight="1">
      <c r="A314" s="73"/>
      <c r="B314" s="73"/>
      <c r="C314" s="73"/>
      <c r="D314" s="73"/>
      <c r="E314" s="73"/>
      <c r="F314" s="73"/>
      <c r="G314" s="591"/>
      <c r="H314" s="1412"/>
      <c r="I314" s="73"/>
      <c r="J314" s="73"/>
      <c r="K314" s="74"/>
      <c r="L314" s="74"/>
      <c r="M314" s="989"/>
      <c r="N314" s="74"/>
      <c r="O314" s="74"/>
      <c r="P314" s="74"/>
      <c r="Q314" s="74"/>
      <c r="R314" s="74"/>
      <c r="S314" s="1264"/>
      <c r="T314" s="1264"/>
      <c r="U314" s="1264"/>
      <c r="V314" s="1264"/>
      <c r="W314" s="1264"/>
      <c r="X314" s="73"/>
      <c r="Y314" s="73"/>
      <c r="Z314" s="73"/>
    </row>
    <row r="315" spans="1:26" ht="15.75" customHeight="1">
      <c r="A315" s="73"/>
      <c r="B315" s="73"/>
      <c r="C315" s="73"/>
      <c r="D315" s="73"/>
      <c r="E315" s="73"/>
      <c r="F315" s="73"/>
      <c r="G315" s="591"/>
      <c r="H315" s="1412"/>
      <c r="I315" s="73"/>
      <c r="J315" s="73"/>
      <c r="K315" s="74"/>
      <c r="L315" s="74"/>
      <c r="M315" s="989"/>
      <c r="N315" s="74"/>
      <c r="O315" s="74"/>
      <c r="P315" s="74"/>
      <c r="Q315" s="74"/>
      <c r="R315" s="74"/>
      <c r="S315" s="1264"/>
      <c r="T315" s="1264"/>
      <c r="U315" s="1264"/>
      <c r="V315" s="1264"/>
      <c r="W315" s="1264"/>
      <c r="X315" s="73"/>
      <c r="Y315" s="73"/>
      <c r="Z315" s="73"/>
    </row>
    <row r="316" spans="1:26" ht="15.75" customHeight="1">
      <c r="A316" s="73"/>
      <c r="B316" s="73"/>
      <c r="C316" s="73"/>
      <c r="D316" s="73"/>
      <c r="E316" s="73"/>
      <c r="F316" s="73"/>
      <c r="G316" s="591"/>
      <c r="H316" s="1412"/>
      <c r="I316" s="73"/>
      <c r="J316" s="73"/>
      <c r="K316" s="74"/>
      <c r="L316" s="74"/>
      <c r="M316" s="989"/>
      <c r="N316" s="74"/>
      <c r="O316" s="74"/>
      <c r="P316" s="74"/>
      <c r="Q316" s="74"/>
      <c r="R316" s="74"/>
      <c r="S316" s="1264"/>
      <c r="T316" s="1264"/>
      <c r="U316" s="1264"/>
      <c r="V316" s="1264"/>
      <c r="W316" s="1264"/>
      <c r="X316" s="73"/>
      <c r="Y316" s="73"/>
      <c r="Z316" s="73"/>
    </row>
    <row r="317" spans="1:26" ht="15.75" customHeight="1">
      <c r="A317" s="73"/>
      <c r="B317" s="73"/>
      <c r="C317" s="73"/>
      <c r="D317" s="73"/>
      <c r="E317" s="73"/>
      <c r="F317" s="73"/>
      <c r="G317" s="591"/>
      <c r="H317" s="1412"/>
      <c r="I317" s="73"/>
      <c r="J317" s="73"/>
      <c r="K317" s="74"/>
      <c r="L317" s="74"/>
      <c r="M317" s="989"/>
      <c r="N317" s="74"/>
      <c r="O317" s="74"/>
      <c r="P317" s="74"/>
      <c r="Q317" s="74"/>
      <c r="R317" s="74"/>
      <c r="S317" s="1264"/>
      <c r="T317" s="1264"/>
      <c r="U317" s="1264"/>
      <c r="V317" s="1264"/>
      <c r="W317" s="1264"/>
      <c r="X317" s="73"/>
      <c r="Y317" s="73"/>
      <c r="Z317" s="73"/>
    </row>
    <row r="318" spans="1:26" ht="15.75" customHeight="1">
      <c r="A318" s="73"/>
      <c r="B318" s="73"/>
      <c r="C318" s="73"/>
      <c r="D318" s="73"/>
      <c r="E318" s="73"/>
      <c r="F318" s="73"/>
      <c r="G318" s="591"/>
      <c r="H318" s="1412"/>
      <c r="I318" s="73"/>
      <c r="J318" s="73"/>
      <c r="K318" s="74"/>
      <c r="L318" s="74"/>
      <c r="M318" s="989"/>
      <c r="N318" s="74"/>
      <c r="O318" s="74"/>
      <c r="P318" s="74"/>
      <c r="Q318" s="74"/>
      <c r="R318" s="74"/>
      <c r="S318" s="1264"/>
      <c r="T318" s="1264"/>
      <c r="U318" s="1264"/>
      <c r="V318" s="1264"/>
      <c r="W318" s="1264"/>
      <c r="X318" s="73"/>
      <c r="Y318" s="73"/>
      <c r="Z318" s="73"/>
    </row>
    <row r="319" spans="1:26" ht="15.75" customHeight="1">
      <c r="A319" s="73"/>
      <c r="B319" s="73"/>
      <c r="C319" s="73"/>
      <c r="D319" s="73"/>
      <c r="E319" s="73"/>
      <c r="F319" s="73"/>
      <c r="G319" s="591"/>
      <c r="H319" s="1412"/>
      <c r="I319" s="73"/>
      <c r="J319" s="73"/>
      <c r="K319" s="74"/>
      <c r="L319" s="74"/>
      <c r="M319" s="989"/>
      <c r="N319" s="74"/>
      <c r="O319" s="74"/>
      <c r="P319" s="74"/>
      <c r="Q319" s="74"/>
      <c r="R319" s="74"/>
      <c r="S319" s="1264"/>
      <c r="T319" s="1264"/>
      <c r="U319" s="1264"/>
      <c r="V319" s="1264"/>
      <c r="W319" s="1264"/>
      <c r="X319" s="73"/>
      <c r="Y319" s="73"/>
      <c r="Z319" s="73"/>
    </row>
    <row r="320" spans="1:26" ht="15.75" customHeight="1">
      <c r="A320" s="73"/>
      <c r="B320" s="73"/>
      <c r="C320" s="73"/>
      <c r="D320" s="73"/>
      <c r="E320" s="73"/>
      <c r="F320" s="73"/>
      <c r="G320" s="591"/>
      <c r="H320" s="1412"/>
      <c r="I320" s="73"/>
      <c r="J320" s="73"/>
      <c r="K320" s="74"/>
      <c r="L320" s="74"/>
      <c r="M320" s="989"/>
      <c r="N320" s="74"/>
      <c r="O320" s="74"/>
      <c r="P320" s="74"/>
      <c r="Q320" s="74"/>
      <c r="R320" s="74"/>
      <c r="S320" s="1264"/>
      <c r="T320" s="1264"/>
      <c r="U320" s="1264"/>
      <c r="V320" s="1264"/>
      <c r="W320" s="1264"/>
      <c r="X320" s="73"/>
      <c r="Y320" s="73"/>
      <c r="Z320" s="73"/>
    </row>
    <row r="321" spans="1:26" ht="15.75" customHeight="1">
      <c r="A321" s="73"/>
      <c r="B321" s="73"/>
      <c r="C321" s="73"/>
      <c r="D321" s="73"/>
      <c r="E321" s="73"/>
      <c r="F321" s="73"/>
      <c r="G321" s="591"/>
      <c r="H321" s="1412"/>
      <c r="I321" s="73"/>
      <c r="J321" s="73"/>
      <c r="K321" s="74"/>
      <c r="L321" s="74"/>
      <c r="M321" s="989"/>
      <c r="N321" s="74"/>
      <c r="O321" s="74"/>
      <c r="P321" s="74"/>
      <c r="Q321" s="74"/>
      <c r="R321" s="74"/>
      <c r="S321" s="1264"/>
      <c r="T321" s="1264"/>
      <c r="U321" s="1264"/>
      <c r="V321" s="1264"/>
      <c r="W321" s="1264"/>
      <c r="X321" s="73"/>
      <c r="Y321" s="73"/>
      <c r="Z321" s="73"/>
    </row>
    <row r="322" spans="1:26" ht="15.75" customHeight="1">
      <c r="A322" s="73"/>
      <c r="B322" s="73"/>
      <c r="C322" s="73"/>
      <c r="D322" s="73"/>
      <c r="E322" s="73"/>
      <c r="F322" s="73"/>
      <c r="G322" s="591"/>
      <c r="H322" s="1412"/>
      <c r="I322" s="73"/>
      <c r="J322" s="73"/>
      <c r="K322" s="74"/>
      <c r="L322" s="74"/>
      <c r="M322" s="989"/>
      <c r="N322" s="74"/>
      <c r="O322" s="74"/>
      <c r="P322" s="74"/>
      <c r="Q322" s="74"/>
      <c r="R322" s="74"/>
      <c r="S322" s="1264"/>
      <c r="T322" s="1264"/>
      <c r="U322" s="1264"/>
      <c r="V322" s="1264"/>
      <c r="W322" s="1264"/>
      <c r="X322" s="73"/>
      <c r="Y322" s="73"/>
      <c r="Z322" s="73"/>
    </row>
    <row r="323" spans="1:26" ht="15.75" customHeight="1">
      <c r="A323" s="73"/>
      <c r="B323" s="73"/>
      <c r="C323" s="73"/>
      <c r="D323" s="73"/>
      <c r="E323" s="73"/>
      <c r="F323" s="73"/>
      <c r="G323" s="591"/>
      <c r="H323" s="1412"/>
      <c r="I323" s="73"/>
      <c r="J323" s="73"/>
      <c r="K323" s="74"/>
      <c r="L323" s="74"/>
      <c r="M323" s="989"/>
      <c r="N323" s="74"/>
      <c r="O323" s="74"/>
      <c r="P323" s="74"/>
      <c r="Q323" s="74"/>
      <c r="R323" s="74"/>
      <c r="S323" s="1264"/>
      <c r="T323" s="1264"/>
      <c r="U323" s="1264"/>
      <c r="V323" s="1264"/>
      <c r="W323" s="1264"/>
      <c r="X323" s="73"/>
      <c r="Y323" s="73"/>
      <c r="Z323" s="73"/>
    </row>
    <row r="324" spans="1:26" ht="15.75" customHeight="1">
      <c r="A324" s="73"/>
      <c r="B324" s="73"/>
      <c r="C324" s="73"/>
      <c r="D324" s="73"/>
      <c r="E324" s="73"/>
      <c r="F324" s="73"/>
      <c r="G324" s="591"/>
      <c r="H324" s="1412"/>
      <c r="I324" s="73"/>
      <c r="J324" s="73"/>
      <c r="K324" s="74"/>
      <c r="L324" s="74"/>
      <c r="M324" s="989"/>
      <c r="N324" s="74"/>
      <c r="O324" s="74"/>
      <c r="P324" s="74"/>
      <c r="Q324" s="74"/>
      <c r="R324" s="74"/>
      <c r="S324" s="1264"/>
      <c r="T324" s="1264"/>
      <c r="U324" s="1264"/>
      <c r="V324" s="1264"/>
      <c r="W324" s="1264"/>
      <c r="X324" s="73"/>
      <c r="Y324" s="73"/>
      <c r="Z324" s="73"/>
    </row>
    <row r="325" spans="1:26" ht="15.75" customHeight="1">
      <c r="A325" s="73"/>
      <c r="B325" s="73"/>
      <c r="C325" s="73"/>
      <c r="D325" s="73"/>
      <c r="E325" s="73"/>
      <c r="F325" s="73"/>
      <c r="G325" s="591"/>
      <c r="H325" s="1412"/>
      <c r="I325" s="73"/>
      <c r="J325" s="73"/>
      <c r="K325" s="74"/>
      <c r="L325" s="74"/>
      <c r="M325" s="989"/>
      <c r="N325" s="74"/>
      <c r="O325" s="74"/>
      <c r="P325" s="74"/>
      <c r="Q325" s="74"/>
      <c r="R325" s="74"/>
      <c r="S325" s="1264"/>
      <c r="T325" s="1264"/>
      <c r="U325" s="1264"/>
      <c r="V325" s="1264"/>
      <c r="W325" s="1264"/>
      <c r="X325" s="73"/>
      <c r="Y325" s="73"/>
      <c r="Z325" s="73"/>
    </row>
    <row r="326" spans="1:26" ht="15.75" customHeight="1">
      <c r="A326" s="73"/>
      <c r="B326" s="73"/>
      <c r="C326" s="73"/>
      <c r="D326" s="73"/>
      <c r="E326" s="73"/>
      <c r="F326" s="73"/>
      <c r="G326" s="591"/>
      <c r="H326" s="1412"/>
      <c r="I326" s="73"/>
      <c r="J326" s="73"/>
      <c r="K326" s="74"/>
      <c r="L326" s="74"/>
      <c r="M326" s="989"/>
      <c r="N326" s="74"/>
      <c r="O326" s="74"/>
      <c r="P326" s="74"/>
      <c r="Q326" s="74"/>
      <c r="R326" s="74"/>
      <c r="S326" s="1264"/>
      <c r="T326" s="1264"/>
      <c r="U326" s="1264"/>
      <c r="V326" s="1264"/>
      <c r="W326" s="1264"/>
      <c r="X326" s="73"/>
      <c r="Y326" s="73"/>
      <c r="Z326" s="73"/>
    </row>
    <row r="327" spans="1:26" ht="15.75" customHeight="1">
      <c r="A327" s="73"/>
      <c r="B327" s="73"/>
      <c r="C327" s="73"/>
      <c r="D327" s="73"/>
      <c r="E327" s="73"/>
      <c r="F327" s="73"/>
      <c r="G327" s="591"/>
      <c r="H327" s="1412"/>
      <c r="I327" s="73"/>
      <c r="J327" s="73"/>
      <c r="K327" s="74"/>
      <c r="L327" s="74"/>
      <c r="M327" s="989"/>
      <c r="N327" s="74"/>
      <c r="O327" s="74"/>
      <c r="P327" s="74"/>
      <c r="Q327" s="74"/>
      <c r="R327" s="74"/>
      <c r="S327" s="1264"/>
      <c r="T327" s="1264"/>
      <c r="U327" s="1264"/>
      <c r="V327" s="1264"/>
      <c r="W327" s="1264"/>
      <c r="X327" s="73"/>
      <c r="Y327" s="73"/>
      <c r="Z327" s="73"/>
    </row>
    <row r="328" spans="1:26" ht="15.75" customHeight="1">
      <c r="A328" s="73"/>
      <c r="B328" s="73"/>
      <c r="C328" s="73"/>
      <c r="D328" s="73"/>
      <c r="E328" s="73"/>
      <c r="F328" s="73"/>
      <c r="G328" s="591"/>
      <c r="H328" s="1412"/>
      <c r="I328" s="73"/>
      <c r="J328" s="73"/>
      <c r="K328" s="74"/>
      <c r="L328" s="74"/>
      <c r="M328" s="989"/>
      <c r="N328" s="74"/>
      <c r="O328" s="74"/>
      <c r="P328" s="74"/>
      <c r="Q328" s="74"/>
      <c r="R328" s="74"/>
      <c r="S328" s="1264"/>
      <c r="T328" s="1264"/>
      <c r="U328" s="1264"/>
      <c r="V328" s="1264"/>
      <c r="W328" s="1264"/>
      <c r="X328" s="73"/>
      <c r="Y328" s="73"/>
      <c r="Z328" s="73"/>
    </row>
    <row r="329" spans="1:26" ht="15.75" customHeight="1">
      <c r="A329" s="73"/>
      <c r="B329" s="73"/>
      <c r="C329" s="73"/>
      <c r="D329" s="73"/>
      <c r="E329" s="73"/>
      <c r="F329" s="73"/>
      <c r="G329" s="591"/>
      <c r="H329" s="1412"/>
      <c r="I329" s="73"/>
      <c r="J329" s="73"/>
      <c r="K329" s="74"/>
      <c r="L329" s="74"/>
      <c r="M329" s="989"/>
      <c r="N329" s="74"/>
      <c r="O329" s="74"/>
      <c r="P329" s="74"/>
      <c r="Q329" s="74"/>
      <c r="R329" s="74"/>
      <c r="S329" s="1264"/>
      <c r="T329" s="1264"/>
      <c r="U329" s="1264"/>
      <c r="V329" s="1264"/>
      <c r="W329" s="1264"/>
      <c r="X329" s="73"/>
      <c r="Y329" s="73"/>
      <c r="Z329" s="73"/>
    </row>
    <row r="330" spans="1:26" ht="15.75" customHeight="1">
      <c r="A330" s="73"/>
      <c r="B330" s="73"/>
      <c r="C330" s="73"/>
      <c r="D330" s="73"/>
      <c r="E330" s="73"/>
      <c r="F330" s="73"/>
      <c r="G330" s="591"/>
      <c r="H330" s="1412"/>
      <c r="I330" s="73"/>
      <c r="J330" s="73"/>
      <c r="K330" s="74"/>
      <c r="L330" s="74"/>
      <c r="M330" s="989"/>
      <c r="N330" s="74"/>
      <c r="O330" s="74"/>
      <c r="P330" s="74"/>
      <c r="Q330" s="74"/>
      <c r="R330" s="74"/>
      <c r="S330" s="1264"/>
      <c r="T330" s="1264"/>
      <c r="U330" s="1264"/>
      <c r="V330" s="1264"/>
      <c r="W330" s="1264"/>
      <c r="X330" s="73"/>
      <c r="Y330" s="73"/>
      <c r="Z330" s="73"/>
    </row>
    <row r="331" spans="1:26" ht="15.75" customHeight="1">
      <c r="A331" s="73"/>
      <c r="B331" s="73"/>
      <c r="C331" s="73"/>
      <c r="D331" s="73"/>
      <c r="E331" s="73"/>
      <c r="F331" s="73"/>
      <c r="G331" s="591"/>
      <c r="H331" s="1412"/>
      <c r="I331" s="73"/>
      <c r="J331" s="73"/>
      <c r="K331" s="74"/>
      <c r="L331" s="74"/>
      <c r="M331" s="989"/>
      <c r="N331" s="74"/>
      <c r="O331" s="74"/>
      <c r="P331" s="74"/>
      <c r="Q331" s="74"/>
      <c r="R331" s="74"/>
      <c r="S331" s="1264"/>
      <c r="T331" s="1264"/>
      <c r="U331" s="1264"/>
      <c r="V331" s="1264"/>
      <c r="W331" s="1264"/>
      <c r="X331" s="73"/>
      <c r="Y331" s="73"/>
      <c r="Z331" s="73"/>
    </row>
    <row r="332" spans="1:26" ht="15.75" customHeight="1">
      <c r="A332" s="73"/>
      <c r="B332" s="73"/>
      <c r="C332" s="73"/>
      <c r="D332" s="73"/>
      <c r="E332" s="73"/>
      <c r="F332" s="73"/>
      <c r="G332" s="591"/>
      <c r="H332" s="1412"/>
      <c r="I332" s="73"/>
      <c r="J332" s="73"/>
      <c r="K332" s="74"/>
      <c r="L332" s="74"/>
      <c r="M332" s="989"/>
      <c r="N332" s="74"/>
      <c r="O332" s="74"/>
      <c r="P332" s="74"/>
      <c r="Q332" s="74"/>
      <c r="R332" s="74"/>
      <c r="S332" s="1264"/>
      <c r="T332" s="1264"/>
      <c r="U332" s="1264"/>
      <c r="V332" s="1264"/>
      <c r="W332" s="1264"/>
      <c r="X332" s="73"/>
      <c r="Y332" s="73"/>
      <c r="Z332" s="73"/>
    </row>
    <row r="333" spans="1:26" ht="15.75" customHeight="1">
      <c r="A333" s="73"/>
      <c r="B333" s="73"/>
      <c r="C333" s="73"/>
      <c r="D333" s="73"/>
      <c r="E333" s="73"/>
      <c r="F333" s="73"/>
      <c r="G333" s="591"/>
      <c r="H333" s="1412"/>
      <c r="I333" s="73"/>
      <c r="J333" s="73"/>
      <c r="K333" s="74"/>
      <c r="L333" s="74"/>
      <c r="M333" s="989"/>
      <c r="N333" s="74"/>
      <c r="O333" s="74"/>
      <c r="P333" s="74"/>
      <c r="Q333" s="74"/>
      <c r="R333" s="74"/>
      <c r="S333" s="1264"/>
      <c r="T333" s="1264"/>
      <c r="U333" s="1264"/>
      <c r="V333" s="1264"/>
      <c r="W333" s="1264"/>
      <c r="X333" s="73"/>
      <c r="Y333" s="73"/>
      <c r="Z333" s="73"/>
    </row>
    <row r="334" spans="1:26" ht="15.75" customHeight="1">
      <c r="A334" s="73"/>
      <c r="B334" s="73"/>
      <c r="C334" s="73"/>
      <c r="D334" s="73"/>
      <c r="E334" s="73"/>
      <c r="F334" s="73"/>
      <c r="G334" s="591"/>
      <c r="H334" s="1412"/>
      <c r="I334" s="73"/>
      <c r="J334" s="73"/>
      <c r="K334" s="74"/>
      <c r="L334" s="74"/>
      <c r="M334" s="989"/>
      <c r="N334" s="74"/>
      <c r="O334" s="74"/>
      <c r="P334" s="74"/>
      <c r="Q334" s="74"/>
      <c r="R334" s="74"/>
      <c r="S334" s="1264"/>
      <c r="T334" s="1264"/>
      <c r="U334" s="1264"/>
      <c r="V334" s="1264"/>
      <c r="W334" s="1264"/>
      <c r="X334" s="73"/>
      <c r="Y334" s="73"/>
      <c r="Z334" s="73"/>
    </row>
    <row r="335" spans="1:26" ht="15.75" customHeight="1">
      <c r="A335" s="73"/>
      <c r="B335" s="73"/>
      <c r="C335" s="73"/>
      <c r="D335" s="73"/>
      <c r="E335" s="73"/>
      <c r="F335" s="73"/>
      <c r="G335" s="591"/>
      <c r="H335" s="1412"/>
      <c r="I335" s="73"/>
      <c r="J335" s="73"/>
      <c r="K335" s="74"/>
      <c r="L335" s="74"/>
      <c r="M335" s="989"/>
      <c r="N335" s="74"/>
      <c r="O335" s="74"/>
      <c r="P335" s="74"/>
      <c r="Q335" s="74"/>
      <c r="R335" s="74"/>
      <c r="S335" s="1264"/>
      <c r="T335" s="1264"/>
      <c r="U335" s="1264"/>
      <c r="V335" s="1264"/>
      <c r="W335" s="1264"/>
      <c r="X335" s="73"/>
      <c r="Y335" s="73"/>
      <c r="Z335" s="73"/>
    </row>
    <row r="336" spans="1:26" ht="15.75" customHeight="1">
      <c r="A336" s="73"/>
      <c r="B336" s="73"/>
      <c r="C336" s="73"/>
      <c r="D336" s="73"/>
      <c r="E336" s="73"/>
      <c r="F336" s="73"/>
      <c r="G336" s="591"/>
      <c r="H336" s="1412"/>
      <c r="I336" s="73"/>
      <c r="J336" s="73"/>
      <c r="K336" s="74"/>
      <c r="L336" s="74"/>
      <c r="M336" s="989"/>
      <c r="N336" s="74"/>
      <c r="O336" s="74"/>
      <c r="P336" s="74"/>
      <c r="Q336" s="74"/>
      <c r="R336" s="74"/>
      <c r="S336" s="1264"/>
      <c r="T336" s="1264"/>
      <c r="U336" s="1264"/>
      <c r="V336" s="1264"/>
      <c r="W336" s="1264"/>
      <c r="X336" s="73"/>
      <c r="Y336" s="73"/>
      <c r="Z336" s="73"/>
    </row>
    <row r="337" spans="1:26" ht="15.75" customHeight="1">
      <c r="A337" s="73"/>
      <c r="B337" s="73"/>
      <c r="C337" s="73"/>
      <c r="D337" s="73"/>
      <c r="E337" s="73"/>
      <c r="F337" s="73"/>
      <c r="G337" s="591"/>
      <c r="H337" s="1412"/>
      <c r="I337" s="73"/>
      <c r="J337" s="73"/>
      <c r="K337" s="74"/>
      <c r="L337" s="74"/>
      <c r="M337" s="989"/>
      <c r="N337" s="74"/>
      <c r="O337" s="74"/>
      <c r="P337" s="74"/>
      <c r="Q337" s="74"/>
      <c r="R337" s="74"/>
      <c r="S337" s="1264"/>
      <c r="T337" s="1264"/>
      <c r="U337" s="1264"/>
      <c r="V337" s="1264"/>
      <c r="W337" s="1264"/>
      <c r="X337" s="73"/>
      <c r="Y337" s="73"/>
      <c r="Z337" s="73"/>
    </row>
    <row r="338" spans="1:26" ht="15.75" customHeight="1">
      <c r="A338" s="73"/>
      <c r="B338" s="73"/>
      <c r="C338" s="73"/>
      <c r="D338" s="73"/>
      <c r="E338" s="73"/>
      <c r="F338" s="73"/>
      <c r="G338" s="591"/>
      <c r="H338" s="1412"/>
      <c r="I338" s="73"/>
      <c r="J338" s="73"/>
      <c r="K338" s="74"/>
      <c r="L338" s="74"/>
      <c r="M338" s="989"/>
      <c r="N338" s="74"/>
      <c r="O338" s="74"/>
      <c r="P338" s="74"/>
      <c r="Q338" s="74"/>
      <c r="R338" s="74"/>
      <c r="S338" s="1264"/>
      <c r="T338" s="1264"/>
      <c r="U338" s="1264"/>
      <c r="V338" s="1264"/>
      <c r="W338" s="1264"/>
      <c r="X338" s="73"/>
      <c r="Y338" s="73"/>
      <c r="Z338" s="73"/>
    </row>
    <row r="339" spans="1:26" ht="15.75" customHeight="1">
      <c r="A339" s="73"/>
      <c r="B339" s="73"/>
      <c r="C339" s="73"/>
      <c r="D339" s="73"/>
      <c r="E339" s="73"/>
      <c r="F339" s="73"/>
      <c r="G339" s="591"/>
      <c r="H339" s="1412"/>
      <c r="I339" s="73"/>
      <c r="J339" s="73"/>
      <c r="K339" s="74"/>
      <c r="L339" s="74"/>
      <c r="M339" s="989"/>
      <c r="N339" s="74"/>
      <c r="O339" s="74"/>
      <c r="P339" s="74"/>
      <c r="Q339" s="74"/>
      <c r="R339" s="74"/>
      <c r="S339" s="1264"/>
      <c r="T339" s="1264"/>
      <c r="U339" s="1264"/>
      <c r="V339" s="1264"/>
      <c r="W339" s="1264"/>
      <c r="X339" s="73"/>
      <c r="Y339" s="73"/>
      <c r="Z339" s="73"/>
    </row>
    <row r="340" spans="1:26" ht="15.75" customHeight="1">
      <c r="A340" s="73"/>
      <c r="B340" s="73"/>
      <c r="C340" s="73"/>
      <c r="D340" s="73"/>
      <c r="E340" s="73"/>
      <c r="F340" s="73"/>
      <c r="G340" s="591"/>
      <c r="H340" s="1412"/>
      <c r="I340" s="73"/>
      <c r="J340" s="73"/>
      <c r="K340" s="74"/>
      <c r="L340" s="74"/>
      <c r="M340" s="989"/>
      <c r="N340" s="74"/>
      <c r="O340" s="74"/>
      <c r="P340" s="74"/>
      <c r="Q340" s="74"/>
      <c r="R340" s="74"/>
      <c r="S340" s="1264"/>
      <c r="T340" s="1264"/>
      <c r="U340" s="1264"/>
      <c r="V340" s="1264"/>
      <c r="W340" s="1264"/>
      <c r="X340" s="73"/>
      <c r="Y340" s="73"/>
      <c r="Z340" s="73"/>
    </row>
    <row r="341" spans="1:26" ht="15.75" customHeight="1">
      <c r="A341" s="73"/>
      <c r="B341" s="73"/>
      <c r="C341" s="73"/>
      <c r="D341" s="73"/>
      <c r="E341" s="73"/>
      <c r="F341" s="73"/>
      <c r="G341" s="591"/>
      <c r="H341" s="1412"/>
      <c r="I341" s="73"/>
      <c r="J341" s="73"/>
      <c r="K341" s="74"/>
      <c r="L341" s="74"/>
      <c r="M341" s="989"/>
      <c r="N341" s="74"/>
      <c r="O341" s="74"/>
      <c r="P341" s="74"/>
      <c r="Q341" s="74"/>
      <c r="R341" s="74"/>
      <c r="S341" s="1264"/>
      <c r="T341" s="1264"/>
      <c r="U341" s="1264"/>
      <c r="V341" s="1264"/>
      <c r="W341" s="1264"/>
      <c r="X341" s="73"/>
      <c r="Y341" s="73"/>
      <c r="Z341" s="73"/>
    </row>
    <row r="342" spans="1:26" ht="15.75" customHeight="1">
      <c r="A342" s="73"/>
      <c r="B342" s="73"/>
      <c r="C342" s="73"/>
      <c r="D342" s="73"/>
      <c r="E342" s="73"/>
      <c r="F342" s="73"/>
      <c r="G342" s="591"/>
      <c r="H342" s="1412"/>
      <c r="I342" s="73"/>
      <c r="J342" s="73"/>
      <c r="K342" s="74"/>
      <c r="L342" s="74"/>
      <c r="M342" s="989"/>
      <c r="N342" s="74"/>
      <c r="O342" s="74"/>
      <c r="P342" s="74"/>
      <c r="Q342" s="74"/>
      <c r="R342" s="74"/>
      <c r="S342" s="1264"/>
      <c r="T342" s="1264"/>
      <c r="U342" s="1264"/>
      <c r="V342" s="1264"/>
      <c r="W342" s="1264"/>
      <c r="X342" s="73"/>
      <c r="Y342" s="73"/>
      <c r="Z342" s="73"/>
    </row>
    <row r="343" spans="1:26" ht="15.75" customHeight="1">
      <c r="A343" s="73"/>
      <c r="B343" s="73"/>
      <c r="C343" s="73"/>
      <c r="D343" s="73"/>
      <c r="E343" s="73"/>
      <c r="F343" s="73"/>
      <c r="G343" s="591"/>
      <c r="H343" s="1412"/>
      <c r="I343" s="73"/>
      <c r="J343" s="73"/>
      <c r="K343" s="74"/>
      <c r="L343" s="74"/>
      <c r="M343" s="989"/>
      <c r="N343" s="74"/>
      <c r="O343" s="74"/>
      <c r="P343" s="74"/>
      <c r="Q343" s="74"/>
      <c r="R343" s="74"/>
      <c r="S343" s="1264"/>
      <c r="T343" s="1264"/>
      <c r="U343" s="1264"/>
      <c r="V343" s="1264"/>
      <c r="W343" s="1264"/>
      <c r="X343" s="73"/>
      <c r="Y343" s="73"/>
      <c r="Z343" s="73"/>
    </row>
    <row r="344" spans="1:26" ht="15.75" customHeight="1">
      <c r="A344" s="73"/>
      <c r="B344" s="73"/>
      <c r="C344" s="73"/>
      <c r="D344" s="73"/>
      <c r="E344" s="73"/>
      <c r="F344" s="73"/>
      <c r="G344" s="591"/>
      <c r="H344" s="1412"/>
      <c r="I344" s="73"/>
      <c r="J344" s="73"/>
      <c r="K344" s="74"/>
      <c r="L344" s="74"/>
      <c r="M344" s="989"/>
      <c r="N344" s="74"/>
      <c r="O344" s="74"/>
      <c r="P344" s="74"/>
      <c r="Q344" s="74"/>
      <c r="R344" s="74"/>
      <c r="S344" s="1264"/>
      <c r="T344" s="1264"/>
      <c r="U344" s="1264"/>
      <c r="V344" s="1264"/>
      <c r="W344" s="1264"/>
      <c r="X344" s="73"/>
      <c r="Y344" s="73"/>
      <c r="Z344" s="73"/>
    </row>
    <row r="345" spans="1:26" ht="15.75" customHeight="1">
      <c r="A345" s="73"/>
      <c r="B345" s="73"/>
      <c r="C345" s="73"/>
      <c r="D345" s="73"/>
      <c r="E345" s="73"/>
      <c r="F345" s="73"/>
      <c r="G345" s="591"/>
      <c r="H345" s="1412"/>
      <c r="I345" s="73"/>
      <c r="J345" s="73"/>
      <c r="K345" s="74"/>
      <c r="L345" s="74"/>
      <c r="M345" s="989"/>
      <c r="N345" s="74"/>
      <c r="O345" s="74"/>
      <c r="P345" s="74"/>
      <c r="Q345" s="74"/>
      <c r="R345" s="74"/>
      <c r="S345" s="1264"/>
      <c r="T345" s="1264"/>
      <c r="U345" s="1264"/>
      <c r="V345" s="1264"/>
      <c r="W345" s="1264"/>
      <c r="X345" s="73"/>
      <c r="Y345" s="73"/>
      <c r="Z345" s="73"/>
    </row>
    <row r="346" spans="1:26" ht="15.75" customHeight="1">
      <c r="A346" s="73"/>
      <c r="B346" s="73"/>
      <c r="C346" s="73"/>
      <c r="D346" s="73"/>
      <c r="E346" s="73"/>
      <c r="F346" s="73"/>
      <c r="G346" s="591"/>
      <c r="H346" s="1412"/>
      <c r="I346" s="73"/>
      <c r="J346" s="73"/>
      <c r="K346" s="74"/>
      <c r="L346" s="74"/>
      <c r="M346" s="989"/>
      <c r="N346" s="74"/>
      <c r="O346" s="74"/>
      <c r="P346" s="74"/>
      <c r="Q346" s="74"/>
      <c r="R346" s="74"/>
      <c r="S346" s="1264"/>
      <c r="T346" s="1264"/>
      <c r="U346" s="1264"/>
      <c r="V346" s="1264"/>
      <c r="W346" s="1264"/>
      <c r="X346" s="73"/>
      <c r="Y346" s="73"/>
      <c r="Z346" s="73"/>
    </row>
    <row r="347" spans="1:26" ht="15.75" customHeight="1">
      <c r="A347" s="73"/>
      <c r="B347" s="73"/>
      <c r="C347" s="73"/>
      <c r="D347" s="73"/>
      <c r="E347" s="73"/>
      <c r="F347" s="73"/>
      <c r="G347" s="591"/>
      <c r="H347" s="1412"/>
      <c r="I347" s="73"/>
      <c r="J347" s="73"/>
      <c r="K347" s="74"/>
      <c r="L347" s="74"/>
      <c r="M347" s="989"/>
      <c r="N347" s="74"/>
      <c r="O347" s="74"/>
      <c r="P347" s="74"/>
      <c r="Q347" s="74"/>
      <c r="R347" s="74"/>
      <c r="S347" s="1264"/>
      <c r="T347" s="1264"/>
      <c r="U347" s="1264"/>
      <c r="V347" s="1264"/>
      <c r="W347" s="1264"/>
      <c r="X347" s="73"/>
      <c r="Y347" s="73"/>
      <c r="Z347" s="73"/>
    </row>
    <row r="348" spans="1:26" ht="15.75" customHeight="1">
      <c r="A348" s="73"/>
      <c r="B348" s="73"/>
      <c r="C348" s="73"/>
      <c r="D348" s="73"/>
      <c r="E348" s="73"/>
      <c r="F348" s="73"/>
      <c r="G348" s="591"/>
      <c r="H348" s="1412"/>
      <c r="I348" s="73"/>
      <c r="J348" s="73"/>
      <c r="K348" s="74"/>
      <c r="L348" s="74"/>
      <c r="M348" s="989"/>
      <c r="N348" s="74"/>
      <c r="O348" s="74"/>
      <c r="P348" s="74"/>
      <c r="Q348" s="74"/>
      <c r="R348" s="74"/>
      <c r="S348" s="1264"/>
      <c r="T348" s="1264"/>
      <c r="U348" s="1264"/>
      <c r="V348" s="1264"/>
      <c r="W348" s="1264"/>
      <c r="X348" s="73"/>
      <c r="Y348" s="73"/>
      <c r="Z348" s="73"/>
    </row>
    <row r="349" spans="1:26" ht="15.75" customHeight="1">
      <c r="A349" s="73"/>
      <c r="B349" s="73"/>
      <c r="C349" s="73"/>
      <c r="D349" s="73"/>
      <c r="E349" s="73"/>
      <c r="F349" s="73"/>
      <c r="G349" s="591"/>
      <c r="H349" s="1412"/>
      <c r="I349" s="73"/>
      <c r="J349" s="73"/>
      <c r="K349" s="74"/>
      <c r="L349" s="74"/>
      <c r="M349" s="989"/>
      <c r="N349" s="74"/>
      <c r="O349" s="74"/>
      <c r="P349" s="74"/>
      <c r="Q349" s="74"/>
      <c r="R349" s="74"/>
      <c r="S349" s="1264"/>
      <c r="T349" s="1264"/>
      <c r="U349" s="1264"/>
      <c r="V349" s="1264"/>
      <c r="W349" s="1264"/>
      <c r="X349" s="73"/>
      <c r="Y349" s="73"/>
      <c r="Z349" s="73"/>
    </row>
    <row r="350" spans="1:26" ht="15.75" customHeight="1">
      <c r="A350" s="73"/>
      <c r="B350" s="73"/>
      <c r="C350" s="73"/>
      <c r="D350" s="73"/>
      <c r="E350" s="73"/>
      <c r="F350" s="73"/>
      <c r="G350" s="591"/>
      <c r="H350" s="1412"/>
      <c r="I350" s="73"/>
      <c r="J350" s="73"/>
      <c r="K350" s="74"/>
      <c r="L350" s="74"/>
      <c r="M350" s="989"/>
      <c r="N350" s="74"/>
      <c r="O350" s="74"/>
      <c r="P350" s="74"/>
      <c r="Q350" s="74"/>
      <c r="R350" s="74"/>
      <c r="S350" s="1264"/>
      <c r="T350" s="1264"/>
      <c r="U350" s="1264"/>
      <c r="V350" s="1264"/>
      <c r="W350" s="1264"/>
      <c r="X350" s="73"/>
      <c r="Y350" s="73"/>
      <c r="Z350" s="73"/>
    </row>
    <row r="351" spans="1:26" ht="15.75" customHeight="1">
      <c r="A351" s="73"/>
      <c r="B351" s="73"/>
      <c r="C351" s="73"/>
      <c r="D351" s="73"/>
      <c r="E351" s="73"/>
      <c r="F351" s="73"/>
      <c r="G351" s="591"/>
      <c r="H351" s="1412"/>
      <c r="I351" s="73"/>
      <c r="J351" s="73"/>
      <c r="K351" s="74"/>
      <c r="L351" s="74"/>
      <c r="M351" s="989"/>
      <c r="N351" s="74"/>
      <c r="O351" s="74"/>
      <c r="P351" s="74"/>
      <c r="Q351" s="74"/>
      <c r="R351" s="74"/>
      <c r="S351" s="1264"/>
      <c r="T351" s="1264"/>
      <c r="U351" s="1264"/>
      <c r="V351" s="1264"/>
      <c r="W351" s="1264"/>
      <c r="X351" s="73"/>
      <c r="Y351" s="73"/>
      <c r="Z351" s="73"/>
    </row>
    <row r="352" spans="1:26" ht="15.75" customHeight="1">
      <c r="A352" s="73"/>
      <c r="B352" s="73"/>
      <c r="C352" s="73"/>
      <c r="D352" s="73"/>
      <c r="E352" s="73"/>
      <c r="F352" s="73"/>
      <c r="G352" s="591"/>
      <c r="H352" s="1412"/>
      <c r="I352" s="73"/>
      <c r="J352" s="73"/>
      <c r="K352" s="74"/>
      <c r="L352" s="74"/>
      <c r="M352" s="989"/>
      <c r="N352" s="74"/>
      <c r="O352" s="74"/>
      <c r="P352" s="74"/>
      <c r="Q352" s="74"/>
      <c r="R352" s="74"/>
      <c r="S352" s="1264"/>
      <c r="T352" s="1264"/>
      <c r="U352" s="1264"/>
      <c r="V352" s="1264"/>
      <c r="W352" s="1264"/>
      <c r="X352" s="73"/>
      <c r="Y352" s="73"/>
      <c r="Z352" s="73"/>
    </row>
    <row r="353" spans="1:26" ht="15.75" customHeight="1">
      <c r="A353" s="73"/>
      <c r="B353" s="73"/>
      <c r="C353" s="73"/>
      <c r="D353" s="73"/>
      <c r="E353" s="73"/>
      <c r="F353" s="73"/>
      <c r="G353" s="591"/>
      <c r="H353" s="1412"/>
      <c r="I353" s="73"/>
      <c r="J353" s="73"/>
      <c r="K353" s="74"/>
      <c r="L353" s="74"/>
      <c r="M353" s="989"/>
      <c r="N353" s="74"/>
      <c r="O353" s="74"/>
      <c r="P353" s="74"/>
      <c r="Q353" s="74"/>
      <c r="R353" s="74"/>
      <c r="S353" s="1264"/>
      <c r="T353" s="1264"/>
      <c r="U353" s="1264"/>
      <c r="V353" s="1264"/>
      <c r="W353" s="1264"/>
      <c r="X353" s="73"/>
      <c r="Y353" s="73"/>
      <c r="Z353" s="73"/>
    </row>
    <row r="354" spans="1:26" ht="15.75" customHeight="1">
      <c r="A354" s="73"/>
      <c r="B354" s="73"/>
      <c r="C354" s="73"/>
      <c r="D354" s="73"/>
      <c r="E354" s="73"/>
      <c r="F354" s="73"/>
      <c r="G354" s="591"/>
      <c r="H354" s="1412"/>
      <c r="I354" s="73"/>
      <c r="J354" s="73"/>
      <c r="K354" s="74"/>
      <c r="L354" s="74"/>
      <c r="M354" s="989"/>
      <c r="N354" s="74"/>
      <c r="O354" s="74"/>
      <c r="P354" s="74"/>
      <c r="Q354" s="74"/>
      <c r="R354" s="74"/>
      <c r="S354" s="1264"/>
      <c r="T354" s="1264"/>
      <c r="U354" s="1264"/>
      <c r="V354" s="1264"/>
      <c r="W354" s="1264"/>
      <c r="X354" s="73"/>
      <c r="Y354" s="73"/>
      <c r="Z354" s="73"/>
    </row>
    <row r="355" spans="1:26" ht="15.75" customHeight="1">
      <c r="A355" s="73"/>
      <c r="B355" s="73"/>
      <c r="C355" s="73"/>
      <c r="D355" s="73"/>
      <c r="E355" s="73"/>
      <c r="F355" s="73"/>
      <c r="G355" s="591"/>
      <c r="H355" s="1412"/>
      <c r="I355" s="73"/>
      <c r="J355" s="73"/>
      <c r="K355" s="74"/>
      <c r="L355" s="74"/>
      <c r="M355" s="989"/>
      <c r="N355" s="74"/>
      <c r="O355" s="74"/>
      <c r="P355" s="74"/>
      <c r="Q355" s="74"/>
      <c r="R355" s="74"/>
      <c r="S355" s="1264"/>
      <c r="T355" s="1264"/>
      <c r="U355" s="1264"/>
      <c r="V355" s="1264"/>
      <c r="W355" s="1264"/>
      <c r="X355" s="73"/>
      <c r="Y355" s="73"/>
      <c r="Z355" s="73"/>
    </row>
    <row r="356" spans="1:26" ht="15.75" customHeight="1">
      <c r="A356" s="73"/>
      <c r="B356" s="73"/>
      <c r="C356" s="73"/>
      <c r="D356" s="73"/>
      <c r="E356" s="73"/>
      <c r="F356" s="73"/>
      <c r="G356" s="591"/>
      <c r="H356" s="1412"/>
      <c r="I356" s="73"/>
      <c r="J356" s="73"/>
      <c r="K356" s="74"/>
      <c r="L356" s="74"/>
      <c r="M356" s="989"/>
      <c r="N356" s="74"/>
      <c r="O356" s="74"/>
      <c r="P356" s="74"/>
      <c r="Q356" s="74"/>
      <c r="R356" s="74"/>
      <c r="S356" s="1264"/>
      <c r="T356" s="1264"/>
      <c r="U356" s="1264"/>
      <c r="V356" s="1264"/>
      <c r="W356" s="1264"/>
      <c r="X356" s="73"/>
      <c r="Y356" s="73"/>
      <c r="Z356" s="73"/>
    </row>
    <row r="357" spans="1:26" ht="15.75" customHeight="1">
      <c r="A357" s="73"/>
      <c r="B357" s="73"/>
      <c r="C357" s="73"/>
      <c r="D357" s="73"/>
      <c r="E357" s="73"/>
      <c r="F357" s="73"/>
      <c r="G357" s="591"/>
      <c r="H357" s="1412"/>
      <c r="I357" s="73"/>
      <c r="J357" s="73"/>
      <c r="K357" s="74"/>
      <c r="L357" s="74"/>
      <c r="M357" s="989"/>
      <c r="N357" s="74"/>
      <c r="O357" s="74"/>
      <c r="P357" s="74"/>
      <c r="Q357" s="74"/>
      <c r="R357" s="74"/>
      <c r="S357" s="1264"/>
      <c r="T357" s="1264"/>
      <c r="U357" s="1264"/>
      <c r="V357" s="1264"/>
      <c r="W357" s="1264"/>
      <c r="X357" s="73"/>
      <c r="Y357" s="73"/>
      <c r="Z357" s="73"/>
    </row>
    <row r="358" spans="1:26" ht="15.75" customHeight="1">
      <c r="A358" s="73"/>
      <c r="B358" s="73"/>
      <c r="C358" s="73"/>
      <c r="D358" s="73"/>
      <c r="E358" s="73"/>
      <c r="F358" s="73"/>
      <c r="G358" s="591"/>
      <c r="H358" s="1412"/>
      <c r="I358" s="73"/>
      <c r="J358" s="73"/>
      <c r="K358" s="74"/>
      <c r="L358" s="74"/>
      <c r="M358" s="989"/>
      <c r="N358" s="74"/>
      <c r="O358" s="74"/>
      <c r="P358" s="74"/>
      <c r="Q358" s="74"/>
      <c r="R358" s="74"/>
      <c r="S358" s="1264"/>
      <c r="T358" s="1264"/>
      <c r="U358" s="1264"/>
      <c r="V358" s="1264"/>
      <c r="W358" s="1264"/>
      <c r="X358" s="73"/>
      <c r="Y358" s="73"/>
      <c r="Z358" s="73"/>
    </row>
    <row r="359" spans="1:26" ht="15.75" customHeight="1">
      <c r="A359" s="73"/>
      <c r="B359" s="73"/>
      <c r="C359" s="73"/>
      <c r="D359" s="73"/>
      <c r="E359" s="73"/>
      <c r="F359" s="73"/>
      <c r="G359" s="591"/>
      <c r="H359" s="1412"/>
      <c r="I359" s="73"/>
      <c r="J359" s="73"/>
      <c r="K359" s="74"/>
      <c r="L359" s="74"/>
      <c r="M359" s="989"/>
      <c r="N359" s="74"/>
      <c r="O359" s="74"/>
      <c r="P359" s="74"/>
      <c r="Q359" s="74"/>
      <c r="R359" s="74"/>
      <c r="S359" s="1264"/>
      <c r="T359" s="1264"/>
      <c r="U359" s="1264"/>
      <c r="V359" s="1264"/>
      <c r="W359" s="1264"/>
      <c r="X359" s="73"/>
      <c r="Y359" s="73"/>
      <c r="Z359" s="73"/>
    </row>
    <row r="360" spans="1:26" ht="15.75" customHeight="1">
      <c r="A360" s="73"/>
      <c r="B360" s="73"/>
      <c r="C360" s="73"/>
      <c r="D360" s="73"/>
      <c r="E360" s="73"/>
      <c r="F360" s="73"/>
      <c r="G360" s="591"/>
      <c r="H360" s="1412"/>
      <c r="I360" s="73"/>
      <c r="J360" s="73"/>
      <c r="K360" s="74"/>
      <c r="L360" s="74"/>
      <c r="M360" s="989"/>
      <c r="N360" s="74"/>
      <c r="O360" s="74"/>
      <c r="P360" s="74"/>
      <c r="Q360" s="74"/>
      <c r="R360" s="74"/>
      <c r="S360" s="1264"/>
      <c r="T360" s="1264"/>
      <c r="U360" s="1264"/>
      <c r="V360" s="1264"/>
      <c r="W360" s="1264"/>
      <c r="X360" s="73"/>
      <c r="Y360" s="73"/>
      <c r="Z360" s="73"/>
    </row>
    <row r="361" spans="1:26" ht="15.75" customHeight="1">
      <c r="A361" s="73"/>
      <c r="B361" s="73"/>
      <c r="C361" s="73"/>
      <c r="D361" s="73"/>
      <c r="E361" s="73"/>
      <c r="F361" s="73"/>
      <c r="G361" s="591"/>
      <c r="H361" s="1412"/>
      <c r="I361" s="73"/>
      <c r="J361" s="73"/>
      <c r="K361" s="74"/>
      <c r="L361" s="74"/>
      <c r="M361" s="989"/>
      <c r="N361" s="74"/>
      <c r="O361" s="74"/>
      <c r="P361" s="74"/>
      <c r="Q361" s="74"/>
      <c r="R361" s="74"/>
      <c r="S361" s="1264"/>
      <c r="T361" s="1264"/>
      <c r="U361" s="1264"/>
      <c r="V361" s="1264"/>
      <c r="W361" s="1264"/>
      <c r="X361" s="73"/>
      <c r="Y361" s="73"/>
      <c r="Z361" s="73"/>
    </row>
    <row r="362" spans="1:26" ht="15.75" customHeight="1">
      <c r="A362" s="73"/>
      <c r="B362" s="73"/>
      <c r="C362" s="73"/>
      <c r="D362" s="73"/>
      <c r="E362" s="73"/>
      <c r="F362" s="73"/>
      <c r="G362" s="591"/>
      <c r="H362" s="1412"/>
      <c r="I362" s="73"/>
      <c r="J362" s="73"/>
      <c r="K362" s="74"/>
      <c r="L362" s="74"/>
      <c r="M362" s="989"/>
      <c r="N362" s="74"/>
      <c r="O362" s="74"/>
      <c r="P362" s="74"/>
      <c r="Q362" s="74"/>
      <c r="R362" s="74"/>
      <c r="S362" s="1264"/>
      <c r="T362" s="1264"/>
      <c r="U362" s="1264"/>
      <c r="V362" s="1264"/>
      <c r="W362" s="1264"/>
      <c r="X362" s="73"/>
      <c r="Y362" s="73"/>
      <c r="Z362" s="73"/>
    </row>
    <row r="363" spans="1:26" ht="15.75" customHeight="1">
      <c r="A363" s="73"/>
      <c r="B363" s="73"/>
      <c r="C363" s="73"/>
      <c r="D363" s="73"/>
      <c r="E363" s="73"/>
      <c r="F363" s="73"/>
      <c r="G363" s="591"/>
      <c r="H363" s="1412"/>
      <c r="I363" s="73"/>
      <c r="J363" s="73"/>
      <c r="K363" s="74"/>
      <c r="L363" s="74"/>
      <c r="M363" s="989"/>
      <c r="N363" s="74"/>
      <c r="O363" s="74"/>
      <c r="P363" s="74"/>
      <c r="Q363" s="74"/>
      <c r="R363" s="74"/>
      <c r="S363" s="1264"/>
      <c r="T363" s="1264"/>
      <c r="U363" s="1264"/>
      <c r="V363" s="1264"/>
      <c r="W363" s="1264"/>
      <c r="X363" s="73"/>
      <c r="Y363" s="73"/>
      <c r="Z363" s="73"/>
    </row>
    <row r="364" spans="1:26" ht="15.75" customHeight="1">
      <c r="A364" s="73"/>
      <c r="B364" s="73"/>
      <c r="C364" s="73"/>
      <c r="D364" s="73"/>
      <c r="E364" s="73"/>
      <c r="F364" s="73"/>
      <c r="G364" s="591"/>
      <c r="H364" s="1412"/>
      <c r="I364" s="73"/>
      <c r="J364" s="73"/>
      <c r="K364" s="74"/>
      <c r="L364" s="74"/>
      <c r="M364" s="989"/>
      <c r="N364" s="74"/>
      <c r="O364" s="74"/>
      <c r="P364" s="74"/>
      <c r="Q364" s="74"/>
      <c r="R364" s="74"/>
      <c r="S364" s="1264"/>
      <c r="T364" s="1264"/>
      <c r="U364" s="1264"/>
      <c r="V364" s="1264"/>
      <c r="W364" s="1264"/>
      <c r="X364" s="73"/>
      <c r="Y364" s="73"/>
      <c r="Z364" s="73"/>
    </row>
    <row r="365" spans="1:26" ht="15.75" customHeight="1">
      <c r="A365" s="73"/>
      <c r="B365" s="73"/>
      <c r="C365" s="73"/>
      <c r="D365" s="73"/>
      <c r="E365" s="73"/>
      <c r="F365" s="73"/>
      <c r="G365" s="591"/>
      <c r="H365" s="1412"/>
      <c r="I365" s="73"/>
      <c r="J365" s="73"/>
      <c r="K365" s="74"/>
      <c r="L365" s="74"/>
      <c r="M365" s="989"/>
      <c r="N365" s="74"/>
      <c r="O365" s="74"/>
      <c r="P365" s="74"/>
      <c r="Q365" s="74"/>
      <c r="R365" s="74"/>
      <c r="S365" s="1264"/>
      <c r="T365" s="1264"/>
      <c r="U365" s="1264"/>
      <c r="V365" s="1264"/>
      <c r="W365" s="1264"/>
      <c r="X365" s="73"/>
      <c r="Y365" s="73"/>
      <c r="Z365" s="73"/>
    </row>
    <row r="366" spans="1:26" ht="15.75" customHeight="1">
      <c r="A366" s="73"/>
      <c r="B366" s="73"/>
      <c r="C366" s="73"/>
      <c r="D366" s="73"/>
      <c r="E366" s="73"/>
      <c r="F366" s="73"/>
      <c r="G366" s="591"/>
      <c r="H366" s="1412"/>
      <c r="I366" s="73"/>
      <c r="J366" s="73"/>
      <c r="K366" s="74"/>
      <c r="L366" s="74"/>
      <c r="M366" s="989"/>
      <c r="N366" s="74"/>
      <c r="O366" s="74"/>
      <c r="P366" s="74"/>
      <c r="Q366" s="74"/>
      <c r="R366" s="74"/>
      <c r="S366" s="1264"/>
      <c r="T366" s="1264"/>
      <c r="U366" s="1264"/>
      <c r="V366" s="1264"/>
      <c r="W366" s="1264"/>
      <c r="X366" s="73"/>
      <c r="Y366" s="73"/>
      <c r="Z366" s="73"/>
    </row>
    <row r="367" spans="1:26" ht="15.75" customHeight="1">
      <c r="A367" s="73"/>
      <c r="B367" s="73"/>
      <c r="C367" s="73"/>
      <c r="D367" s="73"/>
      <c r="E367" s="73"/>
      <c r="F367" s="73"/>
      <c r="G367" s="591"/>
      <c r="H367" s="1412"/>
      <c r="I367" s="73"/>
      <c r="J367" s="73"/>
      <c r="K367" s="74"/>
      <c r="L367" s="74"/>
      <c r="M367" s="989"/>
      <c r="N367" s="74"/>
      <c r="O367" s="74"/>
      <c r="P367" s="74"/>
      <c r="Q367" s="74"/>
      <c r="R367" s="74"/>
      <c r="S367" s="1264"/>
      <c r="T367" s="1264"/>
      <c r="U367" s="1264"/>
      <c r="V367" s="1264"/>
      <c r="W367" s="1264"/>
      <c r="X367" s="73"/>
      <c r="Y367" s="73"/>
      <c r="Z367" s="73"/>
    </row>
    <row r="368" spans="1:26" ht="15.75" customHeight="1">
      <c r="A368" s="73"/>
      <c r="B368" s="73"/>
      <c r="C368" s="73"/>
      <c r="D368" s="73"/>
      <c r="E368" s="73"/>
      <c r="F368" s="73"/>
      <c r="G368" s="591"/>
      <c r="H368" s="1412"/>
      <c r="I368" s="73"/>
      <c r="J368" s="73"/>
      <c r="K368" s="74"/>
      <c r="L368" s="74"/>
      <c r="M368" s="989"/>
      <c r="N368" s="74"/>
      <c r="O368" s="74"/>
      <c r="P368" s="74"/>
      <c r="Q368" s="74"/>
      <c r="R368" s="74"/>
      <c r="S368" s="1264"/>
      <c r="T368" s="1264"/>
      <c r="U368" s="1264"/>
      <c r="V368" s="1264"/>
      <c r="W368" s="1264"/>
      <c r="X368" s="73"/>
      <c r="Y368" s="73"/>
      <c r="Z368" s="73"/>
    </row>
    <row r="369" spans="1:26" ht="15.75" customHeight="1">
      <c r="A369" s="73"/>
      <c r="B369" s="73"/>
      <c r="C369" s="73"/>
      <c r="D369" s="73"/>
      <c r="E369" s="73"/>
      <c r="F369" s="73"/>
      <c r="G369" s="591"/>
      <c r="H369" s="1412"/>
      <c r="I369" s="73"/>
      <c r="J369" s="73"/>
      <c r="K369" s="74"/>
      <c r="L369" s="74"/>
      <c r="M369" s="989"/>
      <c r="N369" s="74"/>
      <c r="O369" s="74"/>
      <c r="P369" s="74"/>
      <c r="Q369" s="74"/>
      <c r="R369" s="74"/>
      <c r="S369" s="1264"/>
      <c r="T369" s="1264"/>
      <c r="U369" s="1264"/>
      <c r="V369" s="1264"/>
      <c r="W369" s="1264"/>
      <c r="X369" s="73"/>
      <c r="Y369" s="73"/>
      <c r="Z369" s="73"/>
    </row>
    <row r="370" spans="1:26" ht="15.75" customHeight="1">
      <c r="A370" s="73"/>
      <c r="B370" s="73"/>
      <c r="C370" s="73"/>
      <c r="D370" s="73"/>
      <c r="E370" s="73"/>
      <c r="F370" s="73"/>
      <c r="G370" s="591"/>
      <c r="H370" s="1412"/>
      <c r="I370" s="73"/>
      <c r="J370" s="73"/>
      <c r="K370" s="74"/>
      <c r="L370" s="74"/>
      <c r="M370" s="989"/>
      <c r="N370" s="74"/>
      <c r="O370" s="74"/>
      <c r="P370" s="74"/>
      <c r="Q370" s="74"/>
      <c r="R370" s="74"/>
      <c r="S370" s="1264"/>
      <c r="T370" s="1264"/>
      <c r="U370" s="1264"/>
      <c r="V370" s="1264"/>
      <c r="W370" s="1264"/>
      <c r="X370" s="73"/>
      <c r="Y370" s="73"/>
      <c r="Z370" s="73"/>
    </row>
    <row r="371" spans="1:26" ht="15.75" customHeight="1">
      <c r="A371" s="73"/>
      <c r="B371" s="73"/>
      <c r="C371" s="73"/>
      <c r="D371" s="73"/>
      <c r="E371" s="73"/>
      <c r="F371" s="73"/>
      <c r="G371" s="591"/>
      <c r="H371" s="1412"/>
      <c r="I371" s="73"/>
      <c r="J371" s="73"/>
      <c r="K371" s="74"/>
      <c r="L371" s="74"/>
      <c r="M371" s="989"/>
      <c r="N371" s="74"/>
      <c r="O371" s="74"/>
      <c r="P371" s="74"/>
      <c r="Q371" s="74"/>
      <c r="R371" s="74"/>
      <c r="S371" s="1264"/>
      <c r="T371" s="1264"/>
      <c r="U371" s="1264"/>
      <c r="V371" s="1264"/>
      <c r="W371" s="1264"/>
      <c r="X371" s="73"/>
      <c r="Y371" s="73"/>
      <c r="Z371" s="73"/>
    </row>
    <row r="372" spans="1:26" ht="15.75" customHeight="1">
      <c r="A372" s="73"/>
      <c r="B372" s="73"/>
      <c r="C372" s="73"/>
      <c r="D372" s="73"/>
      <c r="E372" s="73"/>
      <c r="F372" s="73"/>
      <c r="G372" s="591"/>
      <c r="H372" s="1412"/>
      <c r="I372" s="73"/>
      <c r="J372" s="73"/>
      <c r="K372" s="74"/>
      <c r="L372" s="74"/>
      <c r="M372" s="989"/>
      <c r="N372" s="74"/>
      <c r="O372" s="74"/>
      <c r="P372" s="74"/>
      <c r="Q372" s="74"/>
      <c r="R372" s="74"/>
      <c r="S372" s="1264"/>
      <c r="T372" s="1264"/>
      <c r="U372" s="1264"/>
      <c r="V372" s="1264"/>
      <c r="W372" s="1264"/>
      <c r="X372" s="73"/>
      <c r="Y372" s="73"/>
      <c r="Z372" s="73"/>
    </row>
    <row r="373" spans="1:26" ht="15.75" customHeight="1">
      <c r="A373" s="73"/>
      <c r="B373" s="73"/>
      <c r="C373" s="73"/>
      <c r="D373" s="73"/>
      <c r="E373" s="73"/>
      <c r="F373" s="73"/>
      <c r="G373" s="591"/>
      <c r="H373" s="1412"/>
      <c r="I373" s="73"/>
      <c r="J373" s="73"/>
      <c r="K373" s="74"/>
      <c r="L373" s="74"/>
      <c r="M373" s="989"/>
      <c r="N373" s="74"/>
      <c r="O373" s="74"/>
      <c r="P373" s="74"/>
      <c r="Q373" s="74"/>
      <c r="R373" s="74"/>
      <c r="S373" s="1264"/>
      <c r="T373" s="1264"/>
      <c r="U373" s="1264"/>
      <c r="V373" s="1264"/>
      <c r="W373" s="1264"/>
      <c r="X373" s="73"/>
      <c r="Y373" s="73"/>
      <c r="Z373" s="73"/>
    </row>
    <row r="374" spans="1:26" ht="15.75" customHeight="1">
      <c r="A374" s="73"/>
      <c r="B374" s="73"/>
      <c r="C374" s="73"/>
      <c r="D374" s="73"/>
      <c r="E374" s="73"/>
      <c r="F374" s="73"/>
      <c r="G374" s="591"/>
      <c r="H374" s="1412"/>
      <c r="I374" s="73"/>
      <c r="J374" s="73"/>
      <c r="K374" s="74"/>
      <c r="L374" s="74"/>
      <c r="M374" s="989"/>
      <c r="N374" s="74"/>
      <c r="O374" s="74"/>
      <c r="P374" s="74"/>
      <c r="Q374" s="74"/>
      <c r="R374" s="74"/>
      <c r="S374" s="1264"/>
      <c r="T374" s="1264"/>
      <c r="U374" s="1264"/>
      <c r="V374" s="1264"/>
      <c r="W374" s="1264"/>
      <c r="X374" s="73"/>
      <c r="Y374" s="73"/>
      <c r="Z374" s="73"/>
    </row>
    <row r="375" spans="1:26" ht="15.75" customHeight="1">
      <c r="A375" s="73"/>
      <c r="B375" s="73"/>
      <c r="C375" s="73"/>
      <c r="D375" s="73"/>
      <c r="E375" s="73"/>
      <c r="F375" s="73"/>
      <c r="G375" s="591"/>
      <c r="H375" s="1412"/>
      <c r="I375" s="73"/>
      <c r="J375" s="73"/>
      <c r="K375" s="74"/>
      <c r="L375" s="74"/>
      <c r="M375" s="989"/>
      <c r="N375" s="74"/>
      <c r="O375" s="74"/>
      <c r="P375" s="74"/>
      <c r="Q375" s="74"/>
      <c r="R375" s="74"/>
      <c r="S375" s="1264"/>
      <c r="T375" s="1264"/>
      <c r="U375" s="1264"/>
      <c r="V375" s="1264"/>
      <c r="W375" s="1264"/>
      <c r="X375" s="73"/>
      <c r="Y375" s="73"/>
      <c r="Z375" s="73"/>
    </row>
    <row r="376" spans="1:26" ht="15.75" customHeight="1">
      <c r="A376" s="73"/>
      <c r="B376" s="73"/>
      <c r="C376" s="73"/>
      <c r="D376" s="73"/>
      <c r="E376" s="73"/>
      <c r="F376" s="73"/>
      <c r="G376" s="591"/>
      <c r="H376" s="1412"/>
      <c r="I376" s="73"/>
      <c r="J376" s="73"/>
      <c r="K376" s="74"/>
      <c r="L376" s="74"/>
      <c r="M376" s="989"/>
      <c r="N376" s="74"/>
      <c r="O376" s="74"/>
      <c r="P376" s="74"/>
      <c r="Q376" s="74"/>
      <c r="R376" s="74"/>
      <c r="S376" s="1264"/>
      <c r="T376" s="1264"/>
      <c r="U376" s="1264"/>
      <c r="V376" s="1264"/>
      <c r="W376" s="1264"/>
      <c r="X376" s="73"/>
      <c r="Y376" s="73"/>
      <c r="Z376" s="73"/>
    </row>
    <row r="377" spans="1:26" ht="15.75" customHeight="1">
      <c r="A377" s="73"/>
      <c r="B377" s="73"/>
      <c r="C377" s="73"/>
      <c r="D377" s="73"/>
      <c r="E377" s="73"/>
      <c r="F377" s="73"/>
      <c r="G377" s="591"/>
      <c r="H377" s="1412"/>
      <c r="I377" s="73"/>
      <c r="J377" s="73"/>
      <c r="K377" s="74"/>
      <c r="L377" s="74"/>
      <c r="M377" s="989"/>
      <c r="N377" s="74"/>
      <c r="O377" s="74"/>
      <c r="P377" s="74"/>
      <c r="Q377" s="74"/>
      <c r="R377" s="74"/>
      <c r="S377" s="1264"/>
      <c r="T377" s="1264"/>
      <c r="U377" s="1264"/>
      <c r="V377" s="1264"/>
      <c r="W377" s="1264"/>
      <c r="X377" s="73"/>
      <c r="Y377" s="73"/>
      <c r="Z377" s="73"/>
    </row>
    <row r="378" spans="1:26" ht="15.75" customHeight="1">
      <c r="A378" s="73"/>
      <c r="B378" s="73"/>
      <c r="C378" s="73"/>
      <c r="D378" s="73"/>
      <c r="E378" s="73"/>
      <c r="F378" s="73"/>
      <c r="G378" s="591"/>
      <c r="H378" s="1412"/>
      <c r="I378" s="73"/>
      <c r="J378" s="73"/>
      <c r="K378" s="74"/>
      <c r="L378" s="74"/>
      <c r="M378" s="989"/>
      <c r="N378" s="74"/>
      <c r="O378" s="74"/>
      <c r="P378" s="74"/>
      <c r="Q378" s="74"/>
      <c r="R378" s="74"/>
      <c r="S378" s="1264"/>
      <c r="T378" s="1264"/>
      <c r="U378" s="1264"/>
      <c r="V378" s="1264"/>
      <c r="W378" s="1264"/>
      <c r="X378" s="73"/>
      <c r="Y378" s="73"/>
      <c r="Z378" s="73"/>
    </row>
    <row r="379" spans="1:26" ht="15.75" customHeight="1">
      <c r="A379" s="73"/>
      <c r="B379" s="73"/>
      <c r="C379" s="73"/>
      <c r="D379" s="73"/>
      <c r="E379" s="73"/>
      <c r="F379" s="73"/>
      <c r="G379" s="591"/>
      <c r="H379" s="1412"/>
      <c r="I379" s="73"/>
      <c r="J379" s="73"/>
      <c r="K379" s="74"/>
      <c r="L379" s="74"/>
      <c r="M379" s="989"/>
      <c r="N379" s="74"/>
      <c r="O379" s="74"/>
      <c r="P379" s="74"/>
      <c r="Q379" s="74"/>
      <c r="R379" s="74"/>
      <c r="S379" s="1264"/>
      <c r="T379" s="1264"/>
      <c r="U379" s="1264"/>
      <c r="V379" s="1264"/>
      <c r="W379" s="1264"/>
      <c r="X379" s="73"/>
      <c r="Y379" s="73"/>
      <c r="Z379" s="73"/>
    </row>
    <row r="380" spans="1:26" ht="15.75" customHeight="1">
      <c r="A380" s="73"/>
      <c r="B380" s="73"/>
      <c r="C380" s="73"/>
      <c r="D380" s="73"/>
      <c r="E380" s="73"/>
      <c r="F380" s="73"/>
      <c r="G380" s="591"/>
      <c r="H380" s="1412"/>
      <c r="I380" s="73"/>
      <c r="J380" s="73"/>
      <c r="K380" s="74"/>
      <c r="L380" s="74"/>
      <c r="M380" s="989"/>
      <c r="N380" s="74"/>
      <c r="O380" s="74"/>
      <c r="P380" s="74"/>
      <c r="Q380" s="74"/>
      <c r="R380" s="74"/>
      <c r="S380" s="1264"/>
      <c r="T380" s="1264"/>
      <c r="U380" s="1264"/>
      <c r="V380" s="1264"/>
      <c r="W380" s="1264"/>
      <c r="X380" s="73"/>
      <c r="Y380" s="73"/>
      <c r="Z380" s="73"/>
    </row>
    <row r="381" spans="1:26" ht="15.75" customHeight="1">
      <c r="A381" s="73"/>
      <c r="B381" s="73"/>
      <c r="C381" s="73"/>
      <c r="D381" s="73"/>
      <c r="E381" s="73"/>
      <c r="F381" s="73"/>
      <c r="G381" s="591"/>
      <c r="H381" s="1412"/>
      <c r="I381" s="73"/>
      <c r="J381" s="73"/>
      <c r="K381" s="74"/>
      <c r="L381" s="74"/>
      <c r="M381" s="989"/>
      <c r="N381" s="74"/>
      <c r="O381" s="74"/>
      <c r="P381" s="74"/>
      <c r="Q381" s="74"/>
      <c r="R381" s="74"/>
      <c r="S381" s="1264"/>
      <c r="T381" s="1264"/>
      <c r="U381" s="1264"/>
      <c r="V381" s="1264"/>
      <c r="W381" s="1264"/>
      <c r="X381" s="73"/>
      <c r="Y381" s="73"/>
      <c r="Z381" s="73"/>
    </row>
    <row r="382" spans="1:26" ht="15.75" customHeight="1">
      <c r="A382" s="73"/>
      <c r="B382" s="73"/>
      <c r="C382" s="73"/>
      <c r="D382" s="73"/>
      <c r="E382" s="73"/>
      <c r="F382" s="73"/>
      <c r="G382" s="591"/>
      <c r="H382" s="1412"/>
      <c r="I382" s="73"/>
      <c r="J382" s="73"/>
      <c r="K382" s="74"/>
      <c r="L382" s="74"/>
      <c r="M382" s="989"/>
      <c r="N382" s="74"/>
      <c r="O382" s="74"/>
      <c r="P382" s="74"/>
      <c r="Q382" s="74"/>
      <c r="R382" s="74"/>
      <c r="S382" s="1264"/>
      <c r="T382" s="1264"/>
      <c r="U382" s="1264"/>
      <c r="V382" s="1264"/>
      <c r="W382" s="1264"/>
      <c r="X382" s="73"/>
      <c r="Y382" s="73"/>
      <c r="Z382" s="73"/>
    </row>
    <row r="383" spans="1:26" ht="15.75" customHeight="1">
      <c r="A383" s="73"/>
      <c r="B383" s="73"/>
      <c r="C383" s="73"/>
      <c r="D383" s="73"/>
      <c r="E383" s="73"/>
      <c r="F383" s="73"/>
      <c r="G383" s="591"/>
      <c r="H383" s="1412"/>
      <c r="I383" s="73"/>
      <c r="J383" s="73"/>
      <c r="K383" s="74"/>
      <c r="L383" s="74"/>
      <c r="M383" s="989"/>
      <c r="N383" s="74"/>
      <c r="O383" s="74"/>
      <c r="P383" s="74"/>
      <c r="Q383" s="74"/>
      <c r="R383" s="74"/>
      <c r="S383" s="1264"/>
      <c r="T383" s="1264"/>
      <c r="U383" s="1264"/>
      <c r="V383" s="1264"/>
      <c r="W383" s="1264"/>
      <c r="X383" s="73"/>
      <c r="Y383" s="73"/>
      <c r="Z383" s="73"/>
    </row>
    <row r="384" spans="1:26" ht="15.75" customHeight="1">
      <c r="A384" s="73"/>
      <c r="B384" s="73"/>
      <c r="C384" s="73"/>
      <c r="D384" s="73"/>
      <c r="E384" s="73"/>
      <c r="F384" s="73"/>
      <c r="G384" s="591"/>
      <c r="H384" s="1412"/>
      <c r="I384" s="73"/>
      <c r="J384" s="73"/>
      <c r="K384" s="74"/>
      <c r="L384" s="74"/>
      <c r="M384" s="989"/>
      <c r="N384" s="74"/>
      <c r="O384" s="74"/>
      <c r="P384" s="74"/>
      <c r="Q384" s="74"/>
      <c r="R384" s="74"/>
      <c r="S384" s="1264"/>
      <c r="T384" s="1264"/>
      <c r="U384" s="1264"/>
      <c r="V384" s="1264"/>
      <c r="W384" s="1264"/>
      <c r="X384" s="73"/>
      <c r="Y384" s="73"/>
      <c r="Z384" s="73"/>
    </row>
    <row r="385" spans="1:26" ht="15.75" customHeight="1">
      <c r="A385" s="73"/>
      <c r="B385" s="73"/>
      <c r="C385" s="73"/>
      <c r="D385" s="73"/>
      <c r="E385" s="73"/>
      <c r="F385" s="73"/>
      <c r="G385" s="591"/>
      <c r="H385" s="1412"/>
      <c r="I385" s="73"/>
      <c r="J385" s="73"/>
      <c r="K385" s="74"/>
      <c r="L385" s="74"/>
      <c r="M385" s="989"/>
      <c r="N385" s="74"/>
      <c r="O385" s="74"/>
      <c r="P385" s="74"/>
      <c r="Q385" s="74"/>
      <c r="R385" s="74"/>
      <c r="S385" s="1264"/>
      <c r="T385" s="1264"/>
      <c r="U385" s="1264"/>
      <c r="V385" s="1264"/>
      <c r="W385" s="1264"/>
      <c r="X385" s="73"/>
      <c r="Y385" s="73"/>
      <c r="Z385" s="73"/>
    </row>
    <row r="386" spans="1:26" ht="15.75" customHeight="1">
      <c r="A386" s="73"/>
      <c r="B386" s="73"/>
      <c r="C386" s="73"/>
      <c r="D386" s="73"/>
      <c r="E386" s="73"/>
      <c r="F386" s="73"/>
      <c r="G386" s="591"/>
      <c r="H386" s="1412"/>
      <c r="I386" s="73"/>
      <c r="J386" s="73"/>
      <c r="K386" s="74"/>
      <c r="L386" s="74"/>
      <c r="M386" s="989"/>
      <c r="N386" s="74"/>
      <c r="O386" s="74"/>
      <c r="P386" s="74"/>
      <c r="Q386" s="74"/>
      <c r="R386" s="74"/>
      <c r="S386" s="1264"/>
      <c r="T386" s="1264"/>
      <c r="U386" s="1264"/>
      <c r="V386" s="1264"/>
      <c r="W386" s="1264"/>
      <c r="X386" s="73"/>
      <c r="Y386" s="73"/>
      <c r="Z386" s="73"/>
    </row>
    <row r="387" spans="1:26" ht="15.75" customHeight="1">
      <c r="A387" s="73"/>
      <c r="B387" s="73"/>
      <c r="C387" s="73"/>
      <c r="D387" s="73"/>
      <c r="E387" s="73"/>
      <c r="F387" s="73"/>
      <c r="G387" s="591"/>
      <c r="H387" s="1412"/>
      <c r="I387" s="73"/>
      <c r="J387" s="73"/>
      <c r="K387" s="74"/>
      <c r="L387" s="74"/>
      <c r="M387" s="989"/>
      <c r="N387" s="74"/>
      <c r="O387" s="74"/>
      <c r="P387" s="74"/>
      <c r="Q387" s="74"/>
      <c r="R387" s="74"/>
      <c r="S387" s="1264"/>
      <c r="T387" s="1264"/>
      <c r="U387" s="1264"/>
      <c r="V387" s="1264"/>
      <c r="W387" s="1264"/>
      <c r="X387" s="73"/>
      <c r="Y387" s="73"/>
      <c r="Z387" s="73"/>
    </row>
    <row r="388" spans="1:26" ht="15.75" customHeight="1">
      <c r="A388" s="73"/>
      <c r="B388" s="73"/>
      <c r="C388" s="73"/>
      <c r="D388" s="73"/>
      <c r="E388" s="73"/>
      <c r="F388" s="73"/>
      <c r="G388" s="591"/>
      <c r="H388" s="1412"/>
      <c r="I388" s="73"/>
      <c r="J388" s="73"/>
      <c r="K388" s="74"/>
      <c r="L388" s="74"/>
      <c r="M388" s="989"/>
      <c r="N388" s="74"/>
      <c r="O388" s="74"/>
      <c r="P388" s="74"/>
      <c r="Q388" s="74"/>
      <c r="R388" s="74"/>
      <c r="S388" s="1264"/>
      <c r="T388" s="1264"/>
      <c r="U388" s="1264"/>
      <c r="V388" s="1264"/>
      <c r="W388" s="1264"/>
      <c r="X388" s="73"/>
      <c r="Y388" s="73"/>
      <c r="Z388" s="73"/>
    </row>
    <row r="389" spans="1:26" ht="15.75" customHeight="1">
      <c r="A389" s="73"/>
      <c r="B389" s="73"/>
      <c r="C389" s="73"/>
      <c r="D389" s="73"/>
      <c r="E389" s="73"/>
      <c r="F389" s="73"/>
      <c r="G389" s="591"/>
      <c r="H389" s="1412"/>
      <c r="I389" s="73"/>
      <c r="J389" s="73"/>
      <c r="K389" s="74"/>
      <c r="L389" s="74"/>
      <c r="M389" s="989"/>
      <c r="N389" s="74"/>
      <c r="O389" s="74"/>
      <c r="P389" s="74"/>
      <c r="Q389" s="74"/>
      <c r="R389" s="74"/>
      <c r="S389" s="1264"/>
      <c r="T389" s="1264"/>
      <c r="U389" s="1264"/>
      <c r="V389" s="1264"/>
      <c r="W389" s="1264"/>
      <c r="X389" s="73"/>
      <c r="Y389" s="73"/>
      <c r="Z389" s="73"/>
    </row>
    <row r="390" spans="1:26" ht="15.75" customHeight="1">
      <c r="A390" s="73"/>
      <c r="B390" s="73"/>
      <c r="C390" s="73"/>
      <c r="D390" s="73"/>
      <c r="E390" s="73"/>
      <c r="F390" s="73"/>
      <c r="G390" s="591"/>
      <c r="H390" s="1412"/>
      <c r="I390" s="73"/>
      <c r="J390" s="73"/>
      <c r="K390" s="74"/>
      <c r="L390" s="74"/>
      <c r="M390" s="989"/>
      <c r="N390" s="74"/>
      <c r="O390" s="74"/>
      <c r="P390" s="74"/>
      <c r="Q390" s="74"/>
      <c r="R390" s="74"/>
      <c r="S390" s="1264"/>
      <c r="T390" s="1264"/>
      <c r="U390" s="1264"/>
      <c r="V390" s="1264"/>
      <c r="W390" s="1264"/>
      <c r="X390" s="73"/>
      <c r="Y390" s="73"/>
      <c r="Z390" s="73"/>
    </row>
    <row r="391" spans="1:26" ht="15.75" customHeight="1">
      <c r="A391" s="73"/>
      <c r="B391" s="73"/>
      <c r="C391" s="73"/>
      <c r="D391" s="73"/>
      <c r="E391" s="73"/>
      <c r="F391" s="73"/>
      <c r="G391" s="591"/>
      <c r="H391" s="1412"/>
      <c r="I391" s="73"/>
      <c r="J391" s="73"/>
      <c r="K391" s="74"/>
      <c r="L391" s="74"/>
      <c r="M391" s="989"/>
      <c r="N391" s="74"/>
      <c r="O391" s="74"/>
      <c r="P391" s="74"/>
      <c r="Q391" s="74"/>
      <c r="R391" s="74"/>
      <c r="S391" s="1264"/>
      <c r="T391" s="1264"/>
      <c r="U391" s="1264"/>
      <c r="V391" s="1264"/>
      <c r="W391" s="1264"/>
      <c r="X391" s="73"/>
      <c r="Y391" s="73"/>
      <c r="Z391" s="73"/>
    </row>
    <row r="392" spans="1:26" ht="15.75" customHeight="1">
      <c r="A392" s="73"/>
      <c r="B392" s="73"/>
      <c r="C392" s="73"/>
      <c r="D392" s="73"/>
      <c r="E392" s="73"/>
      <c r="F392" s="73"/>
      <c r="G392" s="591"/>
      <c r="H392" s="1412"/>
      <c r="I392" s="73"/>
      <c r="J392" s="73"/>
      <c r="K392" s="74"/>
      <c r="L392" s="74"/>
      <c r="M392" s="989"/>
      <c r="N392" s="74"/>
      <c r="O392" s="74"/>
      <c r="P392" s="74"/>
      <c r="Q392" s="74"/>
      <c r="R392" s="74"/>
      <c r="S392" s="1264"/>
      <c r="T392" s="1264"/>
      <c r="U392" s="1264"/>
      <c r="V392" s="1264"/>
      <c r="W392" s="1264"/>
      <c r="X392" s="73"/>
      <c r="Y392" s="73"/>
      <c r="Z392" s="73"/>
    </row>
    <row r="393" spans="1:26" ht="15.75" customHeight="1">
      <c r="A393" s="73"/>
      <c r="B393" s="73"/>
      <c r="C393" s="73"/>
      <c r="D393" s="73"/>
      <c r="E393" s="73"/>
      <c r="F393" s="73"/>
      <c r="G393" s="591"/>
      <c r="H393" s="1412"/>
      <c r="I393" s="73"/>
      <c r="J393" s="73"/>
      <c r="K393" s="74"/>
      <c r="L393" s="74"/>
      <c r="M393" s="989"/>
      <c r="N393" s="74"/>
      <c r="O393" s="74"/>
      <c r="P393" s="74"/>
      <c r="Q393" s="74"/>
      <c r="R393" s="74"/>
      <c r="S393" s="1264"/>
      <c r="T393" s="1264"/>
      <c r="U393" s="1264"/>
      <c r="V393" s="1264"/>
      <c r="W393" s="1264"/>
      <c r="X393" s="73"/>
      <c r="Y393" s="73"/>
      <c r="Z393" s="73"/>
    </row>
    <row r="394" spans="1:26" ht="15.75" customHeight="1">
      <c r="A394" s="73"/>
      <c r="B394" s="73"/>
      <c r="C394" s="73"/>
      <c r="D394" s="73"/>
      <c r="E394" s="73"/>
      <c r="F394" s="73"/>
      <c r="G394" s="591"/>
      <c r="H394" s="1412"/>
      <c r="I394" s="73"/>
      <c r="J394" s="73"/>
      <c r="K394" s="74"/>
      <c r="L394" s="74"/>
      <c r="M394" s="989"/>
      <c r="N394" s="74"/>
      <c r="O394" s="74"/>
      <c r="P394" s="74"/>
      <c r="Q394" s="74"/>
      <c r="R394" s="74"/>
      <c r="S394" s="1264"/>
      <c r="T394" s="1264"/>
      <c r="U394" s="1264"/>
      <c r="V394" s="1264"/>
      <c r="W394" s="1264"/>
      <c r="X394" s="73"/>
      <c r="Y394" s="73"/>
      <c r="Z394" s="73"/>
    </row>
    <row r="395" spans="1:26" ht="15.75" customHeight="1">
      <c r="A395" s="73"/>
      <c r="B395" s="73"/>
      <c r="C395" s="73"/>
      <c r="D395" s="73"/>
      <c r="E395" s="73"/>
      <c r="F395" s="73"/>
      <c r="G395" s="591"/>
      <c r="H395" s="1412"/>
      <c r="I395" s="73"/>
      <c r="J395" s="73"/>
      <c r="K395" s="74"/>
      <c r="L395" s="74"/>
      <c r="M395" s="989"/>
      <c r="N395" s="74"/>
      <c r="O395" s="74"/>
      <c r="P395" s="74"/>
      <c r="Q395" s="74"/>
      <c r="R395" s="74"/>
      <c r="S395" s="1264"/>
      <c r="T395" s="1264"/>
      <c r="U395" s="1264"/>
      <c r="V395" s="1264"/>
      <c r="W395" s="1264"/>
      <c r="X395" s="73"/>
      <c r="Y395" s="73"/>
      <c r="Z395" s="73"/>
    </row>
    <row r="396" spans="1:26" ht="15.75" customHeight="1">
      <c r="A396" s="73"/>
      <c r="B396" s="73"/>
      <c r="C396" s="73"/>
      <c r="D396" s="73"/>
      <c r="E396" s="73"/>
      <c r="F396" s="73"/>
      <c r="G396" s="591"/>
      <c r="H396" s="1412"/>
      <c r="I396" s="73"/>
      <c r="J396" s="73"/>
      <c r="K396" s="74"/>
      <c r="L396" s="74"/>
      <c r="M396" s="989"/>
      <c r="N396" s="74"/>
      <c r="O396" s="74"/>
      <c r="P396" s="74"/>
      <c r="Q396" s="74"/>
      <c r="R396" s="74"/>
      <c r="S396" s="1264"/>
      <c r="T396" s="1264"/>
      <c r="U396" s="1264"/>
      <c r="V396" s="1264"/>
      <c r="W396" s="1264"/>
      <c r="X396" s="73"/>
      <c r="Y396" s="73"/>
      <c r="Z396" s="73"/>
    </row>
    <row r="397" spans="1:26" ht="15.75" customHeight="1">
      <c r="A397" s="73"/>
      <c r="B397" s="73"/>
      <c r="C397" s="73"/>
      <c r="D397" s="73"/>
      <c r="E397" s="73"/>
      <c r="F397" s="73"/>
      <c r="G397" s="591"/>
      <c r="H397" s="1412"/>
      <c r="I397" s="73"/>
      <c r="J397" s="73"/>
      <c r="K397" s="74"/>
      <c r="L397" s="74"/>
      <c r="M397" s="989"/>
      <c r="N397" s="74"/>
      <c r="O397" s="74"/>
      <c r="P397" s="74"/>
      <c r="Q397" s="74"/>
      <c r="R397" s="74"/>
      <c r="S397" s="1264"/>
      <c r="T397" s="1264"/>
      <c r="U397" s="1264"/>
      <c r="V397" s="1264"/>
      <c r="W397" s="1264"/>
      <c r="X397" s="73"/>
      <c r="Y397" s="73"/>
      <c r="Z397" s="73"/>
    </row>
    <row r="398" spans="1:26" ht="15.75" customHeight="1">
      <c r="A398" s="73"/>
      <c r="B398" s="73"/>
      <c r="C398" s="73"/>
      <c r="D398" s="73"/>
      <c r="E398" s="73"/>
      <c r="F398" s="73"/>
      <c r="G398" s="591"/>
      <c r="H398" s="1412"/>
      <c r="I398" s="73"/>
      <c r="J398" s="73"/>
      <c r="K398" s="74"/>
      <c r="L398" s="74"/>
      <c r="M398" s="989"/>
      <c r="N398" s="74"/>
      <c r="O398" s="74"/>
      <c r="P398" s="74"/>
      <c r="Q398" s="74"/>
      <c r="R398" s="74"/>
      <c r="S398" s="1264"/>
      <c r="T398" s="1264"/>
      <c r="U398" s="1264"/>
      <c r="V398" s="1264"/>
      <c r="W398" s="1264"/>
      <c r="X398" s="73"/>
      <c r="Y398" s="73"/>
      <c r="Z398" s="73"/>
    </row>
    <row r="399" spans="1:26" ht="15.75" customHeight="1">
      <c r="A399" s="73"/>
      <c r="B399" s="73"/>
      <c r="C399" s="73"/>
      <c r="D399" s="73"/>
      <c r="E399" s="73"/>
      <c r="F399" s="73"/>
      <c r="G399" s="591"/>
      <c r="H399" s="1412"/>
      <c r="I399" s="73"/>
      <c r="J399" s="73"/>
      <c r="K399" s="74"/>
      <c r="L399" s="74"/>
      <c r="M399" s="989"/>
      <c r="N399" s="74"/>
      <c r="O399" s="74"/>
      <c r="P399" s="74"/>
      <c r="Q399" s="74"/>
      <c r="R399" s="74"/>
      <c r="S399" s="1264"/>
      <c r="T399" s="1264"/>
      <c r="U399" s="1264"/>
      <c r="V399" s="1264"/>
      <c r="W399" s="1264"/>
      <c r="X399" s="73"/>
      <c r="Y399" s="73"/>
      <c r="Z399" s="73"/>
    </row>
    <row r="400" spans="1:26" ht="15.75" customHeight="1">
      <c r="A400" s="73"/>
      <c r="B400" s="73"/>
      <c r="C400" s="73"/>
      <c r="D400" s="73"/>
      <c r="E400" s="73"/>
      <c r="F400" s="73"/>
      <c r="G400" s="591"/>
      <c r="H400" s="1412"/>
      <c r="I400" s="73"/>
      <c r="J400" s="73"/>
      <c r="K400" s="74"/>
      <c r="L400" s="74"/>
      <c r="M400" s="989"/>
      <c r="N400" s="74"/>
      <c r="O400" s="74"/>
      <c r="P400" s="74"/>
      <c r="Q400" s="74"/>
      <c r="R400" s="74"/>
      <c r="S400" s="1264"/>
      <c r="T400" s="1264"/>
      <c r="U400" s="1264"/>
      <c r="V400" s="1264"/>
      <c r="W400" s="1264"/>
      <c r="X400" s="73"/>
      <c r="Y400" s="73"/>
      <c r="Z400" s="73"/>
    </row>
    <row r="401" spans="1:26" ht="15.75" customHeight="1">
      <c r="A401" s="73"/>
      <c r="B401" s="73"/>
      <c r="C401" s="73"/>
      <c r="D401" s="73"/>
      <c r="E401" s="73"/>
      <c r="F401" s="73"/>
      <c r="G401" s="591"/>
      <c r="H401" s="1412"/>
      <c r="I401" s="73"/>
      <c r="J401" s="73"/>
      <c r="K401" s="74"/>
      <c r="L401" s="74"/>
      <c r="M401" s="989"/>
      <c r="N401" s="74"/>
      <c r="O401" s="74"/>
      <c r="P401" s="74"/>
      <c r="Q401" s="74"/>
      <c r="R401" s="74"/>
      <c r="S401" s="1264"/>
      <c r="T401" s="1264"/>
      <c r="U401" s="1264"/>
      <c r="V401" s="1264"/>
      <c r="W401" s="1264"/>
      <c r="X401" s="73"/>
      <c r="Y401" s="73"/>
      <c r="Z401" s="73"/>
    </row>
    <row r="402" spans="1:26" ht="15.75" customHeight="1">
      <c r="A402" s="73"/>
      <c r="B402" s="73"/>
      <c r="C402" s="73"/>
      <c r="D402" s="73"/>
      <c r="E402" s="73"/>
      <c r="F402" s="73"/>
      <c r="G402" s="591"/>
      <c r="H402" s="1412"/>
      <c r="I402" s="73"/>
      <c r="J402" s="73"/>
      <c r="K402" s="74"/>
      <c r="L402" s="74"/>
      <c r="M402" s="989"/>
      <c r="N402" s="74"/>
      <c r="O402" s="74"/>
      <c r="P402" s="74"/>
      <c r="Q402" s="74"/>
      <c r="R402" s="74"/>
      <c r="S402" s="1264"/>
      <c r="T402" s="1264"/>
      <c r="U402" s="1264"/>
      <c r="V402" s="1264"/>
      <c r="W402" s="1264"/>
      <c r="X402" s="73"/>
      <c r="Y402" s="73"/>
      <c r="Z402" s="73"/>
    </row>
    <row r="403" spans="1:26" ht="15.75" customHeight="1">
      <c r="A403" s="73"/>
      <c r="B403" s="73"/>
      <c r="C403" s="73"/>
      <c r="D403" s="73"/>
      <c r="E403" s="73"/>
      <c r="F403" s="73"/>
      <c r="G403" s="591"/>
      <c r="H403" s="1412"/>
      <c r="I403" s="73"/>
      <c r="J403" s="73"/>
      <c r="K403" s="74"/>
      <c r="L403" s="74"/>
      <c r="M403" s="989"/>
      <c r="N403" s="74"/>
      <c r="O403" s="74"/>
      <c r="P403" s="74"/>
      <c r="Q403" s="74"/>
      <c r="R403" s="74"/>
      <c r="S403" s="1264"/>
      <c r="T403" s="1264"/>
      <c r="U403" s="1264"/>
      <c r="V403" s="1264"/>
      <c r="W403" s="1264"/>
      <c r="X403" s="73"/>
      <c r="Y403" s="73"/>
      <c r="Z403" s="73"/>
    </row>
    <row r="404" spans="1:26" ht="15.75" customHeight="1">
      <c r="A404" s="73"/>
      <c r="B404" s="73"/>
      <c r="C404" s="73"/>
      <c r="D404" s="73"/>
      <c r="E404" s="73"/>
      <c r="F404" s="73"/>
      <c r="G404" s="591"/>
      <c r="H404" s="1412"/>
      <c r="I404" s="73"/>
      <c r="J404" s="73"/>
      <c r="K404" s="74"/>
      <c r="L404" s="74"/>
      <c r="M404" s="989"/>
      <c r="N404" s="74"/>
      <c r="O404" s="74"/>
      <c r="P404" s="74"/>
      <c r="Q404" s="74"/>
      <c r="R404" s="74"/>
      <c r="S404" s="1264"/>
      <c r="T404" s="1264"/>
      <c r="U404" s="1264"/>
      <c r="V404" s="1264"/>
      <c r="W404" s="1264"/>
      <c r="X404" s="73"/>
      <c r="Y404" s="73"/>
      <c r="Z404" s="73"/>
    </row>
    <row r="405" spans="1:26" ht="15.75" customHeight="1">
      <c r="A405" s="73"/>
      <c r="B405" s="73"/>
      <c r="C405" s="73"/>
      <c r="D405" s="73"/>
      <c r="E405" s="73"/>
      <c r="F405" s="73"/>
      <c r="G405" s="591"/>
      <c r="H405" s="1412"/>
      <c r="I405" s="73"/>
      <c r="J405" s="73"/>
      <c r="K405" s="74"/>
      <c r="L405" s="74"/>
      <c r="M405" s="989"/>
      <c r="N405" s="74"/>
      <c r="O405" s="74"/>
      <c r="P405" s="74"/>
      <c r="Q405" s="74"/>
      <c r="R405" s="74"/>
      <c r="S405" s="1264"/>
      <c r="T405" s="1264"/>
      <c r="U405" s="1264"/>
      <c r="V405" s="1264"/>
      <c r="W405" s="1264"/>
      <c r="X405" s="73"/>
      <c r="Y405" s="73"/>
      <c r="Z405" s="73"/>
    </row>
    <row r="406" spans="1:26" ht="15.75" customHeight="1">
      <c r="A406" s="73"/>
      <c r="B406" s="73"/>
      <c r="C406" s="73"/>
      <c r="D406" s="73"/>
      <c r="E406" s="73"/>
      <c r="F406" s="73"/>
      <c r="G406" s="591"/>
      <c r="H406" s="1412"/>
      <c r="I406" s="73"/>
      <c r="J406" s="73"/>
      <c r="K406" s="74"/>
      <c r="L406" s="74"/>
      <c r="M406" s="989"/>
      <c r="N406" s="74"/>
      <c r="O406" s="74"/>
      <c r="P406" s="74"/>
      <c r="Q406" s="74"/>
      <c r="R406" s="74"/>
      <c r="S406" s="1264"/>
      <c r="T406" s="1264"/>
      <c r="U406" s="1264"/>
      <c r="V406" s="1264"/>
      <c r="W406" s="1264"/>
      <c r="X406" s="73"/>
      <c r="Y406" s="73"/>
      <c r="Z406" s="73"/>
    </row>
    <row r="407" spans="1:26" ht="15.75" customHeight="1">
      <c r="A407" s="73"/>
      <c r="B407" s="73"/>
      <c r="C407" s="73"/>
      <c r="D407" s="73"/>
      <c r="E407" s="73"/>
      <c r="F407" s="73"/>
      <c r="G407" s="591"/>
      <c r="H407" s="1412"/>
      <c r="I407" s="73"/>
      <c r="J407" s="73"/>
      <c r="K407" s="74"/>
      <c r="L407" s="74"/>
      <c r="M407" s="989"/>
      <c r="N407" s="74"/>
      <c r="O407" s="74"/>
      <c r="P407" s="74"/>
      <c r="Q407" s="74"/>
      <c r="R407" s="74"/>
      <c r="S407" s="1264"/>
      <c r="T407" s="1264"/>
      <c r="U407" s="1264"/>
      <c r="V407" s="1264"/>
      <c r="W407" s="1264"/>
      <c r="X407" s="73"/>
      <c r="Y407" s="73"/>
      <c r="Z407" s="73"/>
    </row>
    <row r="408" spans="1:26" ht="15.75" customHeight="1">
      <c r="A408" s="73"/>
      <c r="B408" s="73"/>
      <c r="C408" s="73"/>
      <c r="D408" s="73"/>
      <c r="E408" s="73"/>
      <c r="F408" s="73"/>
      <c r="G408" s="591"/>
      <c r="H408" s="1412"/>
      <c r="I408" s="73"/>
      <c r="J408" s="73"/>
      <c r="K408" s="74"/>
      <c r="L408" s="74"/>
      <c r="M408" s="989"/>
      <c r="N408" s="74"/>
      <c r="O408" s="74"/>
      <c r="P408" s="74"/>
      <c r="Q408" s="74"/>
      <c r="R408" s="74"/>
      <c r="S408" s="1264"/>
      <c r="T408" s="1264"/>
      <c r="U408" s="1264"/>
      <c r="V408" s="1264"/>
      <c r="W408" s="1264"/>
      <c r="X408" s="73"/>
      <c r="Y408" s="73"/>
      <c r="Z408" s="73"/>
    </row>
    <row r="409" spans="1:26" ht="15.75" customHeight="1">
      <c r="A409" s="73"/>
      <c r="B409" s="73"/>
      <c r="C409" s="73"/>
      <c r="D409" s="73"/>
      <c r="E409" s="73"/>
      <c r="F409" s="73"/>
      <c r="G409" s="591"/>
      <c r="H409" s="1412"/>
      <c r="I409" s="73"/>
      <c r="J409" s="73"/>
      <c r="K409" s="74"/>
      <c r="L409" s="74"/>
      <c r="M409" s="989"/>
      <c r="N409" s="74"/>
      <c r="O409" s="74"/>
      <c r="P409" s="74"/>
      <c r="Q409" s="74"/>
      <c r="R409" s="74"/>
      <c r="S409" s="1264"/>
      <c r="T409" s="1264"/>
      <c r="U409" s="1264"/>
      <c r="V409" s="1264"/>
      <c r="W409" s="1264"/>
      <c r="X409" s="73"/>
      <c r="Y409" s="73"/>
      <c r="Z409" s="73"/>
    </row>
    <row r="410" spans="1:26" ht="15.75" customHeight="1">
      <c r="A410" s="73"/>
      <c r="B410" s="73"/>
      <c r="C410" s="73"/>
      <c r="D410" s="73"/>
      <c r="E410" s="73"/>
      <c r="F410" s="73"/>
      <c r="G410" s="591"/>
      <c r="H410" s="1412"/>
      <c r="I410" s="73"/>
      <c r="J410" s="73"/>
      <c r="K410" s="74"/>
      <c r="L410" s="74"/>
      <c r="M410" s="989"/>
      <c r="N410" s="74"/>
      <c r="O410" s="74"/>
      <c r="P410" s="74"/>
      <c r="Q410" s="74"/>
      <c r="R410" s="74"/>
      <c r="S410" s="1264"/>
      <c r="T410" s="1264"/>
      <c r="U410" s="1264"/>
      <c r="V410" s="1264"/>
      <c r="W410" s="1264"/>
      <c r="X410" s="73"/>
      <c r="Y410" s="73"/>
      <c r="Z410" s="73"/>
    </row>
    <row r="411" spans="1:26" ht="15.75" customHeight="1">
      <c r="A411" s="73"/>
      <c r="B411" s="73"/>
      <c r="C411" s="73"/>
      <c r="D411" s="73"/>
      <c r="E411" s="73"/>
      <c r="F411" s="73"/>
      <c r="G411" s="591"/>
      <c r="H411" s="1412"/>
      <c r="I411" s="73"/>
      <c r="J411" s="73"/>
      <c r="K411" s="74"/>
      <c r="L411" s="74"/>
      <c r="M411" s="989"/>
      <c r="N411" s="74"/>
      <c r="O411" s="74"/>
      <c r="P411" s="74"/>
      <c r="Q411" s="74"/>
      <c r="R411" s="74"/>
      <c r="S411" s="1264"/>
      <c r="T411" s="1264"/>
      <c r="U411" s="1264"/>
      <c r="V411" s="1264"/>
      <c r="W411" s="1264"/>
      <c r="X411" s="73"/>
      <c r="Y411" s="73"/>
      <c r="Z411" s="73"/>
    </row>
    <row r="412" spans="1:26" ht="15.75" customHeight="1">
      <c r="A412" s="73"/>
      <c r="B412" s="73"/>
      <c r="C412" s="73"/>
      <c r="D412" s="73"/>
      <c r="E412" s="73"/>
      <c r="F412" s="73"/>
      <c r="G412" s="591"/>
      <c r="H412" s="1412"/>
      <c r="I412" s="73"/>
      <c r="J412" s="73"/>
      <c r="K412" s="74"/>
      <c r="L412" s="74"/>
      <c r="M412" s="989"/>
      <c r="N412" s="74"/>
      <c r="O412" s="74"/>
      <c r="P412" s="74"/>
      <c r="Q412" s="74"/>
      <c r="R412" s="74"/>
      <c r="S412" s="1264"/>
      <c r="T412" s="1264"/>
      <c r="U412" s="1264"/>
      <c r="V412" s="1264"/>
      <c r="W412" s="1264"/>
      <c r="X412" s="73"/>
      <c r="Y412" s="73"/>
      <c r="Z412" s="73"/>
    </row>
    <row r="413" spans="1:26" ht="15.75" customHeight="1">
      <c r="A413" s="73"/>
      <c r="B413" s="73"/>
      <c r="C413" s="73"/>
      <c r="D413" s="73"/>
      <c r="E413" s="73"/>
      <c r="F413" s="73"/>
      <c r="G413" s="591"/>
      <c r="H413" s="1412"/>
      <c r="I413" s="73"/>
      <c r="J413" s="73"/>
      <c r="K413" s="74"/>
      <c r="L413" s="74"/>
      <c r="M413" s="989"/>
      <c r="N413" s="74"/>
      <c r="O413" s="74"/>
      <c r="P413" s="74"/>
      <c r="Q413" s="74"/>
      <c r="R413" s="74"/>
      <c r="S413" s="1264"/>
      <c r="T413" s="1264"/>
      <c r="U413" s="1264"/>
      <c r="V413" s="1264"/>
      <c r="W413" s="1264"/>
      <c r="X413" s="73"/>
      <c r="Y413" s="73"/>
      <c r="Z413" s="73"/>
    </row>
    <row r="414" spans="1:26" ht="15.75" customHeight="1">
      <c r="A414" s="73"/>
      <c r="B414" s="73"/>
      <c r="C414" s="73"/>
      <c r="D414" s="73"/>
      <c r="E414" s="73"/>
      <c r="F414" s="73"/>
      <c r="G414" s="591"/>
      <c r="H414" s="1412"/>
      <c r="I414" s="73"/>
      <c r="J414" s="73"/>
      <c r="K414" s="74"/>
      <c r="L414" s="74"/>
      <c r="M414" s="989"/>
      <c r="N414" s="74"/>
      <c r="O414" s="74"/>
      <c r="P414" s="74"/>
      <c r="Q414" s="74"/>
      <c r="R414" s="74"/>
      <c r="S414" s="1264"/>
      <c r="T414" s="1264"/>
      <c r="U414" s="1264"/>
      <c r="V414" s="1264"/>
      <c r="W414" s="1264"/>
      <c r="X414" s="73"/>
      <c r="Y414" s="73"/>
      <c r="Z414" s="73"/>
    </row>
    <row r="415" spans="1:26" ht="15.75" customHeight="1">
      <c r="A415" s="73"/>
      <c r="B415" s="73"/>
      <c r="C415" s="73"/>
      <c r="D415" s="73"/>
      <c r="E415" s="73"/>
      <c r="F415" s="73"/>
      <c r="G415" s="591"/>
      <c r="H415" s="1412"/>
      <c r="I415" s="73"/>
      <c r="J415" s="73"/>
      <c r="K415" s="74"/>
      <c r="L415" s="74"/>
      <c r="M415" s="989"/>
      <c r="N415" s="74"/>
      <c r="O415" s="74"/>
      <c r="P415" s="74"/>
      <c r="Q415" s="74"/>
      <c r="R415" s="74"/>
      <c r="S415" s="1264"/>
      <c r="T415" s="1264"/>
      <c r="U415" s="1264"/>
      <c r="V415" s="1264"/>
      <c r="W415" s="1264"/>
      <c r="X415" s="73"/>
      <c r="Y415" s="73"/>
      <c r="Z415" s="73"/>
    </row>
    <row r="416" spans="1:26" ht="15.75" customHeight="1">
      <c r="A416" s="73"/>
      <c r="B416" s="73"/>
      <c r="C416" s="73"/>
      <c r="D416" s="73"/>
      <c r="E416" s="73"/>
      <c r="F416" s="73"/>
      <c r="G416" s="591"/>
      <c r="H416" s="1412"/>
      <c r="I416" s="73"/>
      <c r="J416" s="73"/>
      <c r="K416" s="74"/>
      <c r="L416" s="74"/>
      <c r="M416" s="989"/>
      <c r="N416" s="74"/>
      <c r="O416" s="74"/>
      <c r="P416" s="74"/>
      <c r="Q416" s="74"/>
      <c r="R416" s="74"/>
      <c r="S416" s="1264"/>
      <c r="T416" s="1264"/>
      <c r="U416" s="1264"/>
      <c r="V416" s="1264"/>
      <c r="W416" s="1264"/>
      <c r="X416" s="73"/>
      <c r="Y416" s="73"/>
      <c r="Z416" s="73"/>
    </row>
    <row r="417" spans="1:26" ht="15.75" customHeight="1">
      <c r="A417" s="73"/>
      <c r="B417" s="73"/>
      <c r="C417" s="73"/>
      <c r="D417" s="73"/>
      <c r="E417" s="73"/>
      <c r="F417" s="73"/>
      <c r="G417" s="591"/>
      <c r="H417" s="1412"/>
      <c r="I417" s="73"/>
      <c r="J417" s="73"/>
      <c r="K417" s="74"/>
      <c r="L417" s="74"/>
      <c r="M417" s="989"/>
      <c r="N417" s="74"/>
      <c r="O417" s="74"/>
      <c r="P417" s="74"/>
      <c r="Q417" s="74"/>
      <c r="R417" s="74"/>
      <c r="S417" s="1264"/>
      <c r="T417" s="1264"/>
      <c r="U417" s="1264"/>
      <c r="V417" s="1264"/>
      <c r="W417" s="1264"/>
      <c r="X417" s="73"/>
      <c r="Y417" s="73"/>
      <c r="Z417" s="73"/>
    </row>
    <row r="418" spans="1:26" ht="15.75" customHeight="1">
      <c r="A418" s="73"/>
      <c r="B418" s="73"/>
      <c r="C418" s="73"/>
      <c r="D418" s="73"/>
      <c r="E418" s="73"/>
      <c r="F418" s="73"/>
      <c r="G418" s="591"/>
      <c r="H418" s="1412"/>
      <c r="I418" s="73"/>
      <c r="J418" s="73"/>
      <c r="K418" s="74"/>
      <c r="L418" s="74"/>
      <c r="M418" s="989"/>
      <c r="N418" s="74"/>
      <c r="O418" s="74"/>
      <c r="P418" s="74"/>
      <c r="Q418" s="74"/>
      <c r="R418" s="74"/>
      <c r="S418" s="1264"/>
      <c r="T418" s="1264"/>
      <c r="U418" s="1264"/>
      <c r="V418" s="1264"/>
      <c r="W418" s="1264"/>
      <c r="X418" s="73"/>
      <c r="Y418" s="73"/>
      <c r="Z418" s="73"/>
    </row>
    <row r="419" spans="1:26" ht="15.75" customHeight="1">
      <c r="A419" s="73"/>
      <c r="B419" s="73"/>
      <c r="C419" s="73"/>
      <c r="D419" s="73"/>
      <c r="E419" s="73"/>
      <c r="F419" s="73"/>
      <c r="G419" s="591"/>
      <c r="H419" s="1412"/>
      <c r="I419" s="73"/>
      <c r="J419" s="73"/>
      <c r="K419" s="74"/>
      <c r="L419" s="74"/>
      <c r="M419" s="989"/>
      <c r="N419" s="74"/>
      <c r="O419" s="74"/>
      <c r="P419" s="74"/>
      <c r="Q419" s="74"/>
      <c r="R419" s="74"/>
      <c r="S419" s="1264"/>
      <c r="T419" s="1264"/>
      <c r="U419" s="1264"/>
      <c r="V419" s="1264"/>
      <c r="W419" s="1264"/>
      <c r="X419" s="73"/>
      <c r="Y419" s="73"/>
      <c r="Z419" s="73"/>
    </row>
    <row r="420" spans="1:26" ht="15.75" customHeight="1">
      <c r="A420" s="73"/>
      <c r="B420" s="73"/>
      <c r="C420" s="73"/>
      <c r="D420" s="73"/>
      <c r="E420" s="73"/>
      <c r="F420" s="73"/>
      <c r="G420" s="591"/>
      <c r="H420" s="1412"/>
      <c r="I420" s="73"/>
      <c r="J420" s="73"/>
      <c r="K420" s="74"/>
      <c r="L420" s="74"/>
      <c r="M420" s="989"/>
      <c r="N420" s="74"/>
      <c r="O420" s="74"/>
      <c r="P420" s="74"/>
      <c r="Q420" s="74"/>
      <c r="R420" s="74"/>
      <c r="S420" s="1264"/>
      <c r="T420" s="1264"/>
      <c r="U420" s="1264"/>
      <c r="V420" s="1264"/>
      <c r="W420" s="1264"/>
      <c r="X420" s="73"/>
      <c r="Y420" s="73"/>
      <c r="Z420" s="73"/>
    </row>
    <row r="421" spans="1:26" ht="15.75" customHeight="1">
      <c r="A421" s="73"/>
      <c r="B421" s="73"/>
      <c r="C421" s="73"/>
      <c r="D421" s="73"/>
      <c r="E421" s="73"/>
      <c r="F421" s="73"/>
      <c r="G421" s="591"/>
      <c r="H421" s="1412"/>
      <c r="I421" s="73"/>
      <c r="J421" s="73"/>
      <c r="K421" s="74"/>
      <c r="L421" s="74"/>
      <c r="M421" s="989"/>
      <c r="N421" s="74"/>
      <c r="O421" s="74"/>
      <c r="P421" s="74"/>
      <c r="Q421" s="74"/>
      <c r="R421" s="74"/>
      <c r="S421" s="1264"/>
      <c r="T421" s="1264"/>
      <c r="U421" s="1264"/>
      <c r="V421" s="1264"/>
      <c r="W421" s="1264"/>
      <c r="X421" s="73"/>
      <c r="Y421" s="73"/>
      <c r="Z421" s="73"/>
    </row>
    <row r="422" spans="1:26" ht="15.75" customHeight="1">
      <c r="A422" s="73"/>
      <c r="B422" s="73"/>
      <c r="C422" s="73"/>
      <c r="D422" s="73"/>
      <c r="E422" s="73"/>
      <c r="F422" s="73"/>
      <c r="G422" s="591"/>
      <c r="H422" s="1412"/>
      <c r="I422" s="73"/>
      <c r="J422" s="73"/>
      <c r="K422" s="74"/>
      <c r="L422" s="74"/>
      <c r="M422" s="989"/>
      <c r="N422" s="74"/>
      <c r="O422" s="74"/>
      <c r="P422" s="74"/>
      <c r="Q422" s="74"/>
      <c r="R422" s="74"/>
      <c r="S422" s="1264"/>
      <c r="T422" s="1264"/>
      <c r="U422" s="1264"/>
      <c r="V422" s="1264"/>
      <c r="W422" s="1264"/>
      <c r="X422" s="73"/>
      <c r="Y422" s="73"/>
      <c r="Z422" s="73"/>
    </row>
    <row r="423" spans="1:26" ht="15.75" customHeight="1">
      <c r="A423" s="73"/>
      <c r="B423" s="73"/>
      <c r="C423" s="73"/>
      <c r="D423" s="73"/>
      <c r="E423" s="73"/>
      <c r="F423" s="73"/>
      <c r="G423" s="591"/>
      <c r="H423" s="1412"/>
      <c r="I423" s="73"/>
      <c r="J423" s="73"/>
      <c r="K423" s="74"/>
      <c r="L423" s="74"/>
      <c r="M423" s="989"/>
      <c r="N423" s="74"/>
      <c r="O423" s="74"/>
      <c r="P423" s="74"/>
      <c r="Q423" s="74"/>
      <c r="R423" s="74"/>
      <c r="S423" s="1264"/>
      <c r="T423" s="1264"/>
      <c r="U423" s="1264"/>
      <c r="V423" s="1264"/>
      <c r="W423" s="1264"/>
      <c r="X423" s="73"/>
      <c r="Y423" s="73"/>
      <c r="Z423" s="73"/>
    </row>
    <row r="424" spans="1:26" ht="15.75" customHeight="1">
      <c r="A424" s="73"/>
      <c r="B424" s="73"/>
      <c r="C424" s="73"/>
      <c r="D424" s="73"/>
      <c r="E424" s="73"/>
      <c r="F424" s="73"/>
      <c r="G424" s="591"/>
      <c r="H424" s="1412"/>
      <c r="I424" s="73"/>
      <c r="J424" s="73"/>
      <c r="K424" s="74"/>
      <c r="L424" s="74"/>
      <c r="M424" s="989"/>
      <c r="N424" s="74"/>
      <c r="O424" s="74"/>
      <c r="P424" s="74"/>
      <c r="Q424" s="74"/>
      <c r="R424" s="74"/>
      <c r="S424" s="1264"/>
      <c r="T424" s="1264"/>
      <c r="U424" s="1264"/>
      <c r="V424" s="1264"/>
      <c r="W424" s="1264"/>
      <c r="X424" s="73"/>
      <c r="Y424" s="73"/>
      <c r="Z424" s="73"/>
    </row>
    <row r="425" spans="1:26" ht="15.75" customHeight="1">
      <c r="A425" s="73"/>
      <c r="B425" s="73"/>
      <c r="C425" s="73"/>
      <c r="D425" s="73"/>
      <c r="E425" s="73"/>
      <c r="F425" s="73"/>
      <c r="G425" s="591"/>
      <c r="H425" s="1412"/>
      <c r="I425" s="73"/>
      <c r="J425" s="73"/>
      <c r="K425" s="74"/>
      <c r="L425" s="74"/>
      <c r="M425" s="989"/>
      <c r="N425" s="74"/>
      <c r="O425" s="74"/>
      <c r="P425" s="74"/>
      <c r="Q425" s="74"/>
      <c r="R425" s="74"/>
      <c r="S425" s="1264"/>
      <c r="T425" s="1264"/>
      <c r="U425" s="1264"/>
      <c r="V425" s="1264"/>
      <c r="W425" s="1264"/>
      <c r="X425" s="73"/>
      <c r="Y425" s="73"/>
      <c r="Z425" s="73"/>
    </row>
    <row r="426" spans="1:26" ht="15.75" customHeight="1">
      <c r="A426" s="73"/>
      <c r="B426" s="73"/>
      <c r="C426" s="73"/>
      <c r="D426" s="73"/>
      <c r="E426" s="73"/>
      <c r="F426" s="73"/>
      <c r="G426" s="591"/>
      <c r="H426" s="1412"/>
      <c r="I426" s="73"/>
      <c r="J426" s="73"/>
      <c r="K426" s="74"/>
      <c r="L426" s="74"/>
      <c r="M426" s="989"/>
      <c r="N426" s="74"/>
      <c r="O426" s="74"/>
      <c r="P426" s="74"/>
      <c r="Q426" s="74"/>
      <c r="R426" s="74"/>
      <c r="S426" s="1264"/>
      <c r="T426" s="1264"/>
      <c r="U426" s="1264"/>
      <c r="V426" s="1264"/>
      <c r="W426" s="1264"/>
      <c r="X426" s="73"/>
      <c r="Y426" s="73"/>
      <c r="Z426" s="73"/>
    </row>
    <row r="427" spans="1:26" ht="15.75" customHeight="1">
      <c r="A427" s="73"/>
      <c r="B427" s="73"/>
      <c r="C427" s="73"/>
      <c r="D427" s="73"/>
      <c r="E427" s="73"/>
      <c r="F427" s="73"/>
      <c r="G427" s="591"/>
      <c r="H427" s="1412"/>
      <c r="I427" s="73"/>
      <c r="J427" s="73"/>
      <c r="K427" s="74"/>
      <c r="L427" s="74"/>
      <c r="M427" s="989"/>
      <c r="N427" s="74"/>
      <c r="O427" s="74"/>
      <c r="P427" s="74"/>
      <c r="Q427" s="74"/>
      <c r="R427" s="74"/>
      <c r="S427" s="1264"/>
      <c r="T427" s="1264"/>
      <c r="U427" s="1264"/>
      <c r="V427" s="1264"/>
      <c r="W427" s="1264"/>
      <c r="X427" s="73"/>
      <c r="Y427" s="73"/>
      <c r="Z427" s="73"/>
    </row>
    <row r="428" spans="1:26" ht="15.75" customHeight="1">
      <c r="A428" s="73"/>
      <c r="B428" s="73"/>
      <c r="C428" s="73"/>
      <c r="D428" s="73"/>
      <c r="E428" s="73"/>
      <c r="F428" s="73"/>
      <c r="G428" s="591"/>
      <c r="H428" s="1412"/>
      <c r="I428" s="73"/>
      <c r="J428" s="73"/>
      <c r="K428" s="74"/>
      <c r="L428" s="74"/>
      <c r="M428" s="989"/>
      <c r="N428" s="74"/>
      <c r="O428" s="74"/>
      <c r="P428" s="74"/>
      <c r="Q428" s="74"/>
      <c r="R428" s="74"/>
      <c r="S428" s="1264"/>
      <c r="T428" s="1264"/>
      <c r="U428" s="1264"/>
      <c r="V428" s="1264"/>
      <c r="W428" s="1264"/>
      <c r="X428" s="73"/>
      <c r="Y428" s="73"/>
      <c r="Z428" s="73"/>
    </row>
    <row r="429" spans="1:26" ht="15.75" customHeight="1">
      <c r="A429" s="73"/>
      <c r="B429" s="73"/>
      <c r="C429" s="73"/>
      <c r="D429" s="73"/>
      <c r="E429" s="73"/>
      <c r="F429" s="73"/>
      <c r="G429" s="591"/>
      <c r="H429" s="1412"/>
      <c r="I429" s="73"/>
      <c r="J429" s="73"/>
      <c r="K429" s="74"/>
      <c r="L429" s="74"/>
      <c r="M429" s="989"/>
      <c r="N429" s="74"/>
      <c r="O429" s="74"/>
      <c r="P429" s="74"/>
      <c r="Q429" s="74"/>
      <c r="R429" s="74"/>
      <c r="S429" s="1264"/>
      <c r="T429" s="1264"/>
      <c r="U429" s="1264"/>
      <c r="V429" s="1264"/>
      <c r="W429" s="1264"/>
      <c r="X429" s="73"/>
      <c r="Y429" s="73"/>
      <c r="Z429" s="73"/>
    </row>
    <row r="430" spans="1:26" ht="15.75" customHeight="1">
      <c r="A430" s="73"/>
      <c r="B430" s="73"/>
      <c r="C430" s="73"/>
      <c r="D430" s="73"/>
      <c r="E430" s="73"/>
      <c r="F430" s="73"/>
      <c r="G430" s="591"/>
      <c r="H430" s="1412"/>
      <c r="I430" s="73"/>
      <c r="J430" s="73"/>
      <c r="K430" s="74"/>
      <c r="L430" s="74"/>
      <c r="M430" s="989"/>
      <c r="N430" s="74"/>
      <c r="O430" s="74"/>
      <c r="P430" s="74"/>
      <c r="Q430" s="74"/>
      <c r="R430" s="74"/>
      <c r="S430" s="1264"/>
      <c r="T430" s="1264"/>
      <c r="U430" s="1264"/>
      <c r="V430" s="1264"/>
      <c r="W430" s="1264"/>
      <c r="X430" s="73"/>
      <c r="Y430" s="73"/>
      <c r="Z430" s="73"/>
    </row>
    <row r="431" spans="1:26" ht="15.75" customHeight="1">
      <c r="A431" s="73"/>
      <c r="B431" s="73"/>
      <c r="C431" s="73"/>
      <c r="D431" s="73"/>
      <c r="E431" s="73"/>
      <c r="F431" s="73"/>
      <c r="G431" s="591"/>
      <c r="H431" s="1412"/>
      <c r="I431" s="73"/>
      <c r="J431" s="73"/>
      <c r="K431" s="74"/>
      <c r="L431" s="74"/>
      <c r="M431" s="989"/>
      <c r="N431" s="74"/>
      <c r="O431" s="74"/>
      <c r="P431" s="74"/>
      <c r="Q431" s="74"/>
      <c r="R431" s="74"/>
      <c r="S431" s="1264"/>
      <c r="T431" s="1264"/>
      <c r="U431" s="1264"/>
      <c r="V431" s="1264"/>
      <c r="W431" s="1264"/>
      <c r="X431" s="73"/>
      <c r="Y431" s="73"/>
      <c r="Z431" s="73"/>
    </row>
    <row r="432" spans="1:26" ht="15.75" customHeight="1">
      <c r="A432" s="73"/>
      <c r="B432" s="73"/>
      <c r="C432" s="73"/>
      <c r="D432" s="73"/>
      <c r="E432" s="73"/>
      <c r="F432" s="73"/>
      <c r="G432" s="591"/>
      <c r="H432" s="1412"/>
      <c r="I432" s="73"/>
      <c r="J432" s="73"/>
      <c r="K432" s="74"/>
      <c r="L432" s="74"/>
      <c r="M432" s="989"/>
      <c r="N432" s="74"/>
      <c r="O432" s="74"/>
      <c r="P432" s="74"/>
      <c r="Q432" s="74"/>
      <c r="R432" s="74"/>
      <c r="S432" s="1264"/>
      <c r="T432" s="1264"/>
      <c r="U432" s="1264"/>
      <c r="V432" s="1264"/>
      <c r="W432" s="1264"/>
      <c r="X432" s="73"/>
      <c r="Y432" s="73"/>
      <c r="Z432" s="73"/>
    </row>
    <row r="433" spans="1:26" ht="15.75" customHeight="1">
      <c r="A433" s="73"/>
      <c r="B433" s="73"/>
      <c r="C433" s="73"/>
      <c r="D433" s="73"/>
      <c r="E433" s="73"/>
      <c r="F433" s="73"/>
      <c r="G433" s="591"/>
      <c r="H433" s="1412"/>
      <c r="I433" s="73"/>
      <c r="J433" s="73"/>
      <c r="K433" s="74"/>
      <c r="L433" s="74"/>
      <c r="M433" s="989"/>
      <c r="N433" s="74"/>
      <c r="O433" s="74"/>
      <c r="P433" s="74"/>
      <c r="Q433" s="74"/>
      <c r="R433" s="74"/>
      <c r="S433" s="1264"/>
      <c r="T433" s="1264"/>
      <c r="U433" s="1264"/>
      <c r="V433" s="1264"/>
      <c r="W433" s="1264"/>
      <c r="X433" s="73"/>
      <c r="Y433" s="73"/>
      <c r="Z433" s="73"/>
    </row>
    <row r="434" spans="1:26" ht="15.75" customHeight="1">
      <c r="A434" s="73"/>
      <c r="B434" s="73"/>
      <c r="C434" s="73"/>
      <c r="D434" s="73"/>
      <c r="E434" s="73"/>
      <c r="F434" s="73"/>
      <c r="G434" s="591"/>
      <c r="H434" s="1412"/>
      <c r="I434" s="73"/>
      <c r="J434" s="73"/>
      <c r="K434" s="74"/>
      <c r="L434" s="74"/>
      <c r="M434" s="989"/>
      <c r="N434" s="74"/>
      <c r="O434" s="74"/>
      <c r="P434" s="74"/>
      <c r="Q434" s="74"/>
      <c r="R434" s="74"/>
      <c r="S434" s="1264"/>
      <c r="T434" s="1264"/>
      <c r="U434" s="1264"/>
      <c r="V434" s="1264"/>
      <c r="W434" s="1264"/>
      <c r="X434" s="73"/>
      <c r="Y434" s="73"/>
      <c r="Z434" s="73"/>
    </row>
    <row r="435" spans="1:26" ht="15.75" customHeight="1">
      <c r="A435" s="73"/>
      <c r="B435" s="73"/>
      <c r="C435" s="73"/>
      <c r="D435" s="73"/>
      <c r="E435" s="73"/>
      <c r="F435" s="73"/>
      <c r="G435" s="591"/>
      <c r="H435" s="1412"/>
      <c r="I435" s="73"/>
      <c r="J435" s="73"/>
      <c r="K435" s="74"/>
      <c r="L435" s="74"/>
      <c r="M435" s="989"/>
      <c r="N435" s="74"/>
      <c r="O435" s="74"/>
      <c r="P435" s="74"/>
      <c r="Q435" s="74"/>
      <c r="R435" s="74"/>
      <c r="S435" s="1264"/>
      <c r="T435" s="1264"/>
      <c r="U435" s="1264"/>
      <c r="V435" s="1264"/>
      <c r="W435" s="1264"/>
      <c r="X435" s="73"/>
      <c r="Y435" s="73"/>
      <c r="Z435" s="73"/>
    </row>
    <row r="436" spans="1:26" ht="15.75" customHeight="1">
      <c r="A436" s="73"/>
      <c r="B436" s="73"/>
      <c r="C436" s="73"/>
      <c r="D436" s="73"/>
      <c r="E436" s="73"/>
      <c r="F436" s="73"/>
      <c r="G436" s="591"/>
      <c r="H436" s="1412"/>
      <c r="I436" s="73"/>
      <c r="J436" s="73"/>
      <c r="K436" s="74"/>
      <c r="L436" s="74"/>
      <c r="M436" s="989"/>
      <c r="N436" s="74"/>
      <c r="O436" s="74"/>
      <c r="P436" s="74"/>
      <c r="Q436" s="74"/>
      <c r="R436" s="74"/>
      <c r="S436" s="1264"/>
      <c r="T436" s="1264"/>
      <c r="U436" s="1264"/>
      <c r="V436" s="1264"/>
      <c r="W436" s="1264"/>
      <c r="X436" s="73"/>
      <c r="Y436" s="73"/>
      <c r="Z436" s="73"/>
    </row>
    <row r="437" spans="1:26" ht="15.75" customHeight="1">
      <c r="A437" s="73"/>
      <c r="B437" s="73"/>
      <c r="C437" s="73"/>
      <c r="D437" s="73"/>
      <c r="E437" s="73"/>
      <c r="F437" s="73"/>
      <c r="G437" s="591"/>
      <c r="H437" s="1412"/>
      <c r="I437" s="73"/>
      <c r="J437" s="73"/>
      <c r="K437" s="74"/>
      <c r="L437" s="74"/>
      <c r="M437" s="989"/>
      <c r="N437" s="74"/>
      <c r="O437" s="74"/>
      <c r="P437" s="74"/>
      <c r="Q437" s="74"/>
      <c r="R437" s="74"/>
      <c r="S437" s="1264"/>
      <c r="T437" s="1264"/>
      <c r="U437" s="1264"/>
      <c r="V437" s="1264"/>
      <c r="W437" s="1264"/>
      <c r="X437" s="73"/>
      <c r="Y437" s="73"/>
      <c r="Z437" s="73"/>
    </row>
    <row r="438" spans="1:26" ht="15.75" customHeight="1">
      <c r="A438" s="73"/>
      <c r="B438" s="73"/>
      <c r="C438" s="73"/>
      <c r="D438" s="73"/>
      <c r="E438" s="73"/>
      <c r="F438" s="73"/>
      <c r="G438" s="591"/>
      <c r="H438" s="1412"/>
      <c r="I438" s="73"/>
      <c r="J438" s="73"/>
      <c r="K438" s="74"/>
      <c r="L438" s="74"/>
      <c r="M438" s="989"/>
      <c r="N438" s="74"/>
      <c r="O438" s="74"/>
      <c r="P438" s="74"/>
      <c r="Q438" s="74"/>
      <c r="R438" s="74"/>
      <c r="S438" s="1264"/>
      <c r="T438" s="1264"/>
      <c r="U438" s="1264"/>
      <c r="V438" s="1264"/>
      <c r="W438" s="1264"/>
      <c r="X438" s="73"/>
      <c r="Y438" s="73"/>
      <c r="Z438" s="73"/>
    </row>
    <row r="439" spans="1:26" ht="15.75" customHeight="1">
      <c r="A439" s="73"/>
      <c r="B439" s="73"/>
      <c r="C439" s="73"/>
      <c r="D439" s="73"/>
      <c r="E439" s="73"/>
      <c r="F439" s="73"/>
      <c r="G439" s="591"/>
      <c r="H439" s="1412"/>
      <c r="I439" s="73"/>
      <c r="J439" s="73"/>
      <c r="K439" s="74"/>
      <c r="L439" s="74"/>
      <c r="M439" s="989"/>
      <c r="N439" s="74"/>
      <c r="O439" s="74"/>
      <c r="P439" s="74"/>
      <c r="Q439" s="74"/>
      <c r="R439" s="74"/>
      <c r="S439" s="1264"/>
      <c r="T439" s="1264"/>
      <c r="U439" s="1264"/>
      <c r="V439" s="1264"/>
      <c r="W439" s="1264"/>
      <c r="X439" s="73"/>
      <c r="Y439" s="73"/>
      <c r="Z439" s="73"/>
    </row>
    <row r="440" spans="1:26" ht="15.75" customHeight="1">
      <c r="A440" s="73"/>
      <c r="B440" s="73"/>
      <c r="C440" s="73"/>
      <c r="D440" s="73"/>
      <c r="E440" s="73"/>
      <c r="F440" s="73"/>
      <c r="G440" s="591"/>
      <c r="H440" s="1412"/>
      <c r="I440" s="73"/>
      <c r="J440" s="73"/>
      <c r="K440" s="74"/>
      <c r="L440" s="74"/>
      <c r="M440" s="989"/>
      <c r="N440" s="74"/>
      <c r="O440" s="74"/>
      <c r="P440" s="74"/>
      <c r="Q440" s="74"/>
      <c r="R440" s="74"/>
      <c r="S440" s="1264"/>
      <c r="T440" s="1264"/>
      <c r="U440" s="1264"/>
      <c r="V440" s="1264"/>
      <c r="W440" s="1264"/>
      <c r="X440" s="73"/>
      <c r="Y440" s="73"/>
      <c r="Z440" s="73"/>
    </row>
    <row r="441" spans="1:26" ht="15.75" customHeight="1">
      <c r="A441" s="73"/>
      <c r="B441" s="73"/>
      <c r="C441" s="73"/>
      <c r="D441" s="73"/>
      <c r="E441" s="73"/>
      <c r="F441" s="73"/>
      <c r="G441" s="591"/>
      <c r="H441" s="1412"/>
      <c r="I441" s="73"/>
      <c r="J441" s="73"/>
      <c r="K441" s="74"/>
      <c r="L441" s="74"/>
      <c r="M441" s="989"/>
      <c r="N441" s="74"/>
      <c r="O441" s="74"/>
      <c r="P441" s="74"/>
      <c r="Q441" s="74"/>
      <c r="R441" s="74"/>
      <c r="S441" s="1264"/>
      <c r="T441" s="1264"/>
      <c r="U441" s="1264"/>
      <c r="V441" s="1264"/>
      <c r="W441" s="1264"/>
      <c r="X441" s="73"/>
      <c r="Y441" s="73"/>
      <c r="Z441" s="73"/>
    </row>
    <row r="442" spans="1:26" ht="15.75" customHeight="1">
      <c r="A442" s="73"/>
      <c r="B442" s="73"/>
      <c r="C442" s="73"/>
      <c r="D442" s="73"/>
      <c r="E442" s="73"/>
      <c r="F442" s="73"/>
      <c r="G442" s="591"/>
      <c r="H442" s="1412"/>
      <c r="I442" s="73"/>
      <c r="J442" s="73"/>
      <c r="K442" s="74"/>
      <c r="L442" s="74"/>
      <c r="M442" s="989"/>
      <c r="N442" s="74"/>
      <c r="O442" s="74"/>
      <c r="P442" s="74"/>
      <c r="Q442" s="74"/>
      <c r="R442" s="74"/>
      <c r="S442" s="1264"/>
      <c r="T442" s="1264"/>
      <c r="U442" s="1264"/>
      <c r="V442" s="1264"/>
      <c r="W442" s="1264"/>
      <c r="X442" s="73"/>
      <c r="Y442" s="73"/>
      <c r="Z442" s="73"/>
    </row>
    <row r="443" spans="1:26" ht="15.75" customHeight="1">
      <c r="A443" s="73"/>
      <c r="B443" s="73"/>
      <c r="C443" s="73"/>
      <c r="D443" s="73"/>
      <c r="E443" s="73"/>
      <c r="F443" s="73"/>
      <c r="G443" s="591"/>
      <c r="H443" s="1412"/>
      <c r="I443" s="73"/>
      <c r="J443" s="73"/>
      <c r="K443" s="74"/>
      <c r="L443" s="74"/>
      <c r="M443" s="989"/>
      <c r="N443" s="74"/>
      <c r="O443" s="74"/>
      <c r="P443" s="74"/>
      <c r="Q443" s="74"/>
      <c r="R443" s="74"/>
      <c r="S443" s="1264"/>
      <c r="T443" s="1264"/>
      <c r="U443" s="1264"/>
      <c r="V443" s="1264"/>
      <c r="W443" s="1264"/>
      <c r="X443" s="73"/>
      <c r="Y443" s="73"/>
      <c r="Z443" s="73"/>
    </row>
    <row r="444" spans="1:26" ht="15.75" customHeight="1">
      <c r="A444" s="73"/>
      <c r="B444" s="73"/>
      <c r="C444" s="73"/>
      <c r="D444" s="73"/>
      <c r="E444" s="73"/>
      <c r="F444" s="73"/>
      <c r="G444" s="591"/>
      <c r="H444" s="1412"/>
      <c r="I444" s="73"/>
      <c r="J444" s="73"/>
      <c r="K444" s="74"/>
      <c r="L444" s="74"/>
      <c r="M444" s="989"/>
      <c r="N444" s="74"/>
      <c r="O444" s="74"/>
      <c r="P444" s="74"/>
      <c r="Q444" s="74"/>
      <c r="R444" s="74"/>
      <c r="S444" s="1264"/>
      <c r="T444" s="1264"/>
      <c r="U444" s="1264"/>
      <c r="V444" s="1264"/>
      <c r="W444" s="1264"/>
      <c r="X444" s="73"/>
      <c r="Y444" s="73"/>
      <c r="Z444" s="73"/>
    </row>
    <row r="445" spans="1:26" ht="15.75" customHeight="1">
      <c r="A445" s="73"/>
      <c r="B445" s="73"/>
      <c r="C445" s="73"/>
      <c r="D445" s="73"/>
      <c r="E445" s="73"/>
      <c r="F445" s="73"/>
      <c r="G445" s="591"/>
      <c r="H445" s="1412"/>
      <c r="I445" s="73"/>
      <c r="J445" s="73"/>
      <c r="K445" s="74"/>
      <c r="L445" s="74"/>
      <c r="M445" s="989"/>
      <c r="N445" s="74"/>
      <c r="O445" s="74"/>
      <c r="P445" s="74"/>
      <c r="Q445" s="74"/>
      <c r="R445" s="74"/>
      <c r="S445" s="1264"/>
      <c r="T445" s="1264"/>
      <c r="U445" s="1264"/>
      <c r="V445" s="1264"/>
      <c r="W445" s="1264"/>
      <c r="X445" s="73"/>
      <c r="Y445" s="73"/>
      <c r="Z445" s="73"/>
    </row>
    <row r="446" spans="1:26" ht="15.75" customHeight="1">
      <c r="A446" s="73"/>
      <c r="B446" s="73"/>
      <c r="C446" s="73"/>
      <c r="D446" s="73"/>
      <c r="E446" s="73"/>
      <c r="F446" s="73"/>
      <c r="G446" s="591"/>
      <c r="H446" s="1412"/>
      <c r="I446" s="73"/>
      <c r="J446" s="73"/>
      <c r="K446" s="74"/>
      <c r="L446" s="74"/>
      <c r="M446" s="989"/>
      <c r="N446" s="74"/>
      <c r="O446" s="74"/>
      <c r="P446" s="74"/>
      <c r="Q446" s="74"/>
      <c r="R446" s="74"/>
      <c r="S446" s="1264"/>
      <c r="T446" s="1264"/>
      <c r="U446" s="1264"/>
      <c r="V446" s="1264"/>
      <c r="W446" s="1264"/>
      <c r="X446" s="73"/>
      <c r="Y446" s="73"/>
      <c r="Z446" s="73"/>
    </row>
    <row r="447" spans="1:26" ht="15.75" customHeight="1">
      <c r="A447" s="73"/>
      <c r="B447" s="73"/>
      <c r="C447" s="73"/>
      <c r="D447" s="73"/>
      <c r="E447" s="73"/>
      <c r="F447" s="73"/>
      <c r="G447" s="591"/>
      <c r="H447" s="1412"/>
      <c r="I447" s="73"/>
      <c r="J447" s="73"/>
      <c r="K447" s="74"/>
      <c r="L447" s="74"/>
      <c r="M447" s="989"/>
      <c r="N447" s="74"/>
      <c r="O447" s="74"/>
      <c r="P447" s="74"/>
      <c r="Q447" s="74"/>
      <c r="R447" s="74"/>
      <c r="S447" s="1264"/>
      <c r="T447" s="1264"/>
      <c r="U447" s="1264"/>
      <c r="V447" s="1264"/>
      <c r="W447" s="1264"/>
      <c r="X447" s="73"/>
      <c r="Y447" s="73"/>
      <c r="Z447" s="73"/>
    </row>
    <row r="448" spans="1:26" ht="15.75" customHeight="1">
      <c r="A448" s="73"/>
      <c r="B448" s="73"/>
      <c r="C448" s="73"/>
      <c r="D448" s="73"/>
      <c r="E448" s="73"/>
      <c r="F448" s="73"/>
      <c r="G448" s="591"/>
      <c r="H448" s="1412"/>
      <c r="I448" s="73"/>
      <c r="J448" s="73"/>
      <c r="K448" s="74"/>
      <c r="L448" s="74"/>
      <c r="M448" s="989"/>
      <c r="N448" s="74"/>
      <c r="O448" s="74"/>
      <c r="P448" s="74"/>
      <c r="Q448" s="74"/>
      <c r="R448" s="74"/>
      <c r="S448" s="1264"/>
      <c r="T448" s="1264"/>
      <c r="U448" s="1264"/>
      <c r="V448" s="1264"/>
      <c r="W448" s="1264"/>
      <c r="X448" s="73"/>
      <c r="Y448" s="73"/>
      <c r="Z448" s="73"/>
    </row>
    <row r="449" spans="1:26" ht="15.75" customHeight="1">
      <c r="A449" s="73"/>
      <c r="B449" s="73"/>
      <c r="C449" s="73"/>
      <c r="D449" s="73"/>
      <c r="E449" s="73"/>
      <c r="F449" s="73"/>
      <c r="G449" s="591"/>
      <c r="H449" s="1412"/>
      <c r="I449" s="73"/>
      <c r="J449" s="73"/>
      <c r="K449" s="74"/>
      <c r="L449" s="74"/>
      <c r="M449" s="989"/>
      <c r="N449" s="74"/>
      <c r="O449" s="74"/>
      <c r="P449" s="74"/>
      <c r="Q449" s="74"/>
      <c r="R449" s="74"/>
      <c r="S449" s="1264"/>
      <c r="T449" s="1264"/>
      <c r="U449" s="1264"/>
      <c r="V449" s="1264"/>
      <c r="W449" s="1264"/>
      <c r="X449" s="73"/>
      <c r="Y449" s="73"/>
      <c r="Z449" s="73"/>
    </row>
    <row r="450" spans="1:26" ht="15.75" customHeight="1">
      <c r="A450" s="73"/>
      <c r="B450" s="73"/>
      <c r="C450" s="73"/>
      <c r="D450" s="73"/>
      <c r="E450" s="73"/>
      <c r="F450" s="73"/>
      <c r="G450" s="591"/>
      <c r="H450" s="1412"/>
      <c r="I450" s="73"/>
      <c r="J450" s="73"/>
      <c r="K450" s="74"/>
      <c r="L450" s="74"/>
      <c r="M450" s="989"/>
      <c r="N450" s="74"/>
      <c r="O450" s="74"/>
      <c r="P450" s="74"/>
      <c r="Q450" s="74"/>
      <c r="R450" s="74"/>
      <c r="S450" s="1264"/>
      <c r="T450" s="1264"/>
      <c r="U450" s="1264"/>
      <c r="V450" s="1264"/>
      <c r="W450" s="1264"/>
      <c r="X450" s="73"/>
      <c r="Y450" s="73"/>
      <c r="Z450" s="73"/>
    </row>
    <row r="451" spans="1:26" ht="15.75" customHeight="1">
      <c r="A451" s="73"/>
      <c r="B451" s="73"/>
      <c r="C451" s="73"/>
      <c r="D451" s="73"/>
      <c r="E451" s="73"/>
      <c r="F451" s="73"/>
      <c r="G451" s="591"/>
      <c r="H451" s="1412"/>
      <c r="I451" s="73"/>
      <c r="J451" s="73"/>
      <c r="K451" s="74"/>
      <c r="L451" s="74"/>
      <c r="M451" s="989"/>
      <c r="N451" s="74"/>
      <c r="O451" s="74"/>
      <c r="P451" s="74"/>
      <c r="Q451" s="74"/>
      <c r="R451" s="74"/>
      <c r="S451" s="1264"/>
      <c r="T451" s="1264"/>
      <c r="U451" s="1264"/>
      <c r="V451" s="1264"/>
      <c r="W451" s="1264"/>
      <c r="X451" s="73"/>
      <c r="Y451" s="73"/>
      <c r="Z451" s="73"/>
    </row>
    <row r="452" spans="1:26" ht="15.75" customHeight="1">
      <c r="A452" s="73"/>
      <c r="B452" s="73"/>
      <c r="C452" s="73"/>
      <c r="D452" s="73"/>
      <c r="E452" s="73"/>
      <c r="F452" s="73"/>
      <c r="G452" s="591"/>
      <c r="H452" s="1412"/>
      <c r="I452" s="73"/>
      <c r="J452" s="73"/>
      <c r="K452" s="74"/>
      <c r="L452" s="74"/>
      <c r="M452" s="989"/>
      <c r="N452" s="74"/>
      <c r="O452" s="74"/>
      <c r="P452" s="74"/>
      <c r="Q452" s="74"/>
      <c r="R452" s="74"/>
      <c r="S452" s="1264"/>
      <c r="T452" s="1264"/>
      <c r="U452" s="1264"/>
      <c r="V452" s="1264"/>
      <c r="W452" s="1264"/>
      <c r="X452" s="73"/>
      <c r="Y452" s="73"/>
      <c r="Z452" s="73"/>
    </row>
    <row r="453" spans="1:26" ht="15.75" customHeight="1">
      <c r="A453" s="73"/>
      <c r="B453" s="73"/>
      <c r="C453" s="73"/>
      <c r="D453" s="73"/>
      <c r="E453" s="73"/>
      <c r="F453" s="73"/>
      <c r="G453" s="591"/>
      <c r="H453" s="1412"/>
      <c r="I453" s="73"/>
      <c r="J453" s="73"/>
      <c r="K453" s="74"/>
      <c r="L453" s="74"/>
      <c r="M453" s="989"/>
      <c r="N453" s="74"/>
      <c r="O453" s="74"/>
      <c r="P453" s="74"/>
      <c r="Q453" s="74"/>
      <c r="R453" s="74"/>
      <c r="S453" s="1264"/>
      <c r="T453" s="1264"/>
      <c r="U453" s="1264"/>
      <c r="V453" s="1264"/>
      <c r="W453" s="1264"/>
      <c r="X453" s="73"/>
      <c r="Y453" s="73"/>
      <c r="Z453" s="73"/>
    </row>
    <row r="454" spans="1:26" ht="15.75" customHeight="1">
      <c r="A454" s="73"/>
      <c r="B454" s="73"/>
      <c r="C454" s="73"/>
      <c r="D454" s="73"/>
      <c r="E454" s="73"/>
      <c r="F454" s="73"/>
      <c r="G454" s="591"/>
      <c r="H454" s="1412"/>
      <c r="I454" s="73"/>
      <c r="J454" s="73"/>
      <c r="K454" s="74"/>
      <c r="L454" s="74"/>
      <c r="M454" s="989"/>
      <c r="N454" s="74"/>
      <c r="O454" s="74"/>
      <c r="P454" s="74"/>
      <c r="Q454" s="74"/>
      <c r="R454" s="74"/>
      <c r="S454" s="1264"/>
      <c r="T454" s="1264"/>
      <c r="U454" s="1264"/>
      <c r="V454" s="1264"/>
      <c r="W454" s="1264"/>
      <c r="X454" s="73"/>
      <c r="Y454" s="73"/>
      <c r="Z454" s="73"/>
    </row>
    <row r="455" spans="1:26" ht="15.75" customHeight="1">
      <c r="A455" s="73"/>
      <c r="B455" s="73"/>
      <c r="C455" s="73"/>
      <c r="D455" s="73"/>
      <c r="E455" s="73"/>
      <c r="F455" s="73"/>
      <c r="G455" s="591"/>
      <c r="H455" s="1412"/>
      <c r="I455" s="73"/>
      <c r="J455" s="73"/>
      <c r="K455" s="74"/>
      <c r="L455" s="74"/>
      <c r="M455" s="989"/>
      <c r="N455" s="74"/>
      <c r="O455" s="74"/>
      <c r="P455" s="74"/>
      <c r="Q455" s="74"/>
      <c r="R455" s="74"/>
      <c r="S455" s="1264"/>
      <c r="T455" s="1264"/>
      <c r="U455" s="1264"/>
      <c r="V455" s="1264"/>
      <c r="W455" s="1264"/>
      <c r="X455" s="73"/>
      <c r="Y455" s="73"/>
      <c r="Z455" s="73"/>
    </row>
    <row r="456" spans="1:26" ht="15.75" customHeight="1">
      <c r="A456" s="73"/>
      <c r="B456" s="73"/>
      <c r="C456" s="73"/>
      <c r="D456" s="73"/>
      <c r="E456" s="73"/>
      <c r="F456" s="73"/>
      <c r="G456" s="591"/>
      <c r="H456" s="1412"/>
      <c r="I456" s="73"/>
      <c r="J456" s="73"/>
      <c r="K456" s="74"/>
      <c r="L456" s="74"/>
      <c r="M456" s="989"/>
      <c r="N456" s="74"/>
      <c r="O456" s="74"/>
      <c r="P456" s="74"/>
      <c r="Q456" s="74"/>
      <c r="R456" s="74"/>
      <c r="S456" s="1264"/>
      <c r="T456" s="1264"/>
      <c r="U456" s="1264"/>
      <c r="V456" s="1264"/>
      <c r="W456" s="1264"/>
      <c r="X456" s="73"/>
      <c r="Y456" s="73"/>
      <c r="Z456" s="73"/>
    </row>
    <row r="457" spans="1:26" ht="15.75" customHeight="1">
      <c r="A457" s="73"/>
      <c r="B457" s="73"/>
      <c r="C457" s="73"/>
      <c r="D457" s="73"/>
      <c r="E457" s="73"/>
      <c r="F457" s="73"/>
      <c r="G457" s="591"/>
      <c r="H457" s="1412"/>
      <c r="I457" s="73"/>
      <c r="J457" s="73"/>
      <c r="K457" s="74"/>
      <c r="L457" s="74"/>
      <c r="M457" s="989"/>
      <c r="N457" s="74"/>
      <c r="O457" s="74"/>
      <c r="P457" s="74"/>
      <c r="Q457" s="74"/>
      <c r="R457" s="74"/>
      <c r="S457" s="1264"/>
      <c r="T457" s="1264"/>
      <c r="U457" s="1264"/>
      <c r="V457" s="1264"/>
      <c r="W457" s="1264"/>
      <c r="X457" s="73"/>
      <c r="Y457" s="73"/>
      <c r="Z457" s="73"/>
    </row>
    <row r="458" spans="1:26" ht="15.75" customHeight="1">
      <c r="A458" s="73"/>
      <c r="B458" s="73"/>
      <c r="C458" s="73"/>
      <c r="D458" s="73"/>
      <c r="E458" s="73"/>
      <c r="F458" s="73"/>
      <c r="G458" s="591"/>
      <c r="H458" s="1412"/>
      <c r="I458" s="73"/>
      <c r="J458" s="73"/>
      <c r="K458" s="74"/>
      <c r="L458" s="74"/>
      <c r="M458" s="989"/>
      <c r="N458" s="74"/>
      <c r="O458" s="74"/>
      <c r="P458" s="74"/>
      <c r="Q458" s="74"/>
      <c r="R458" s="74"/>
      <c r="S458" s="1264"/>
      <c r="T458" s="1264"/>
      <c r="U458" s="1264"/>
      <c r="V458" s="1264"/>
      <c r="W458" s="1264"/>
      <c r="X458" s="73"/>
      <c r="Y458" s="73"/>
      <c r="Z458" s="73"/>
    </row>
    <row r="459" spans="1:26" ht="15.75" customHeight="1">
      <c r="A459" s="73"/>
      <c r="B459" s="73"/>
      <c r="C459" s="73"/>
      <c r="D459" s="73"/>
      <c r="E459" s="73"/>
      <c r="F459" s="73"/>
      <c r="G459" s="591"/>
      <c r="H459" s="1412"/>
      <c r="I459" s="73"/>
      <c r="J459" s="73"/>
      <c r="K459" s="74"/>
      <c r="L459" s="74"/>
      <c r="M459" s="989"/>
      <c r="N459" s="74"/>
      <c r="O459" s="74"/>
      <c r="P459" s="74"/>
      <c r="Q459" s="74"/>
      <c r="R459" s="74"/>
      <c r="S459" s="1264"/>
      <c r="T459" s="1264"/>
      <c r="U459" s="1264"/>
      <c r="V459" s="1264"/>
      <c r="W459" s="1264"/>
      <c r="X459" s="73"/>
      <c r="Y459" s="73"/>
      <c r="Z459" s="73"/>
    </row>
    <row r="460" spans="1:26" ht="15.75" customHeight="1">
      <c r="A460" s="73"/>
      <c r="B460" s="73"/>
      <c r="C460" s="73"/>
      <c r="D460" s="73"/>
      <c r="E460" s="73"/>
      <c r="F460" s="73"/>
      <c r="G460" s="591"/>
      <c r="H460" s="1412"/>
      <c r="I460" s="73"/>
      <c r="J460" s="73"/>
      <c r="K460" s="74"/>
      <c r="L460" s="74"/>
      <c r="M460" s="989"/>
      <c r="N460" s="74"/>
      <c r="O460" s="74"/>
      <c r="P460" s="74"/>
      <c r="Q460" s="74"/>
      <c r="R460" s="74"/>
      <c r="S460" s="1264"/>
      <c r="T460" s="1264"/>
      <c r="U460" s="1264"/>
      <c r="V460" s="1264"/>
      <c r="W460" s="1264"/>
      <c r="X460" s="73"/>
      <c r="Y460" s="73"/>
      <c r="Z460" s="73"/>
    </row>
    <row r="461" spans="1:26" ht="15.75" customHeight="1">
      <c r="A461" s="73"/>
      <c r="B461" s="73"/>
      <c r="C461" s="73"/>
      <c r="D461" s="73"/>
      <c r="E461" s="73"/>
      <c r="F461" s="73"/>
      <c r="G461" s="591"/>
      <c r="H461" s="1412"/>
      <c r="I461" s="73"/>
      <c r="J461" s="73"/>
      <c r="K461" s="74"/>
      <c r="L461" s="74"/>
      <c r="M461" s="989"/>
      <c r="N461" s="74"/>
      <c r="O461" s="74"/>
      <c r="P461" s="74"/>
      <c r="Q461" s="74"/>
      <c r="R461" s="74"/>
      <c r="S461" s="1264"/>
      <c r="T461" s="1264"/>
      <c r="U461" s="1264"/>
      <c r="V461" s="1264"/>
      <c r="W461" s="1264"/>
      <c r="X461" s="73"/>
      <c r="Y461" s="73"/>
      <c r="Z461" s="73"/>
    </row>
    <row r="462" spans="1:26" ht="15.75" customHeight="1">
      <c r="A462" s="73"/>
      <c r="B462" s="73"/>
      <c r="C462" s="73"/>
      <c r="D462" s="73"/>
      <c r="E462" s="73"/>
      <c r="F462" s="73"/>
      <c r="G462" s="591"/>
      <c r="H462" s="1412"/>
      <c r="I462" s="73"/>
      <c r="J462" s="73"/>
      <c r="K462" s="74"/>
      <c r="L462" s="74"/>
      <c r="M462" s="989"/>
      <c r="N462" s="74"/>
      <c r="O462" s="74"/>
      <c r="P462" s="74"/>
      <c r="Q462" s="74"/>
      <c r="R462" s="74"/>
      <c r="S462" s="1264"/>
      <c r="T462" s="1264"/>
      <c r="U462" s="1264"/>
      <c r="V462" s="1264"/>
      <c r="W462" s="1264"/>
      <c r="X462" s="73"/>
      <c r="Y462" s="73"/>
      <c r="Z462" s="73"/>
    </row>
    <row r="463" spans="1:26" ht="15.75" customHeight="1">
      <c r="A463" s="73"/>
      <c r="B463" s="73"/>
      <c r="C463" s="73"/>
      <c r="D463" s="73"/>
      <c r="E463" s="73"/>
      <c r="F463" s="73"/>
      <c r="G463" s="591"/>
      <c r="H463" s="1412"/>
      <c r="I463" s="73"/>
      <c r="J463" s="73"/>
      <c r="K463" s="74"/>
      <c r="L463" s="74"/>
      <c r="M463" s="989"/>
      <c r="N463" s="74"/>
      <c r="O463" s="74"/>
      <c r="P463" s="74"/>
      <c r="Q463" s="74"/>
      <c r="R463" s="74"/>
      <c r="S463" s="1264"/>
      <c r="T463" s="1264"/>
      <c r="U463" s="1264"/>
      <c r="V463" s="1264"/>
      <c r="W463" s="1264"/>
      <c r="X463" s="73"/>
      <c r="Y463" s="73"/>
      <c r="Z463" s="73"/>
    </row>
    <row r="464" spans="1:26" ht="15.75" customHeight="1">
      <c r="A464" s="73"/>
      <c r="B464" s="73"/>
      <c r="C464" s="73"/>
      <c r="D464" s="73"/>
      <c r="E464" s="73"/>
      <c r="F464" s="73"/>
      <c r="G464" s="591"/>
      <c r="H464" s="1412"/>
      <c r="I464" s="73"/>
      <c r="J464" s="73"/>
      <c r="K464" s="74"/>
      <c r="L464" s="74"/>
      <c r="M464" s="989"/>
      <c r="N464" s="74"/>
      <c r="O464" s="74"/>
      <c r="P464" s="74"/>
      <c r="Q464" s="74"/>
      <c r="R464" s="74"/>
      <c r="S464" s="1264"/>
      <c r="T464" s="1264"/>
      <c r="U464" s="1264"/>
      <c r="V464" s="1264"/>
      <c r="W464" s="1264"/>
      <c r="X464" s="73"/>
      <c r="Y464" s="73"/>
      <c r="Z464" s="73"/>
    </row>
    <row r="465" spans="1:26" ht="15.75" customHeight="1">
      <c r="A465" s="73"/>
      <c r="B465" s="73"/>
      <c r="C465" s="73"/>
      <c r="D465" s="73"/>
      <c r="E465" s="73"/>
      <c r="F465" s="73"/>
      <c r="G465" s="591"/>
      <c r="H465" s="1412"/>
      <c r="I465" s="73"/>
      <c r="J465" s="73"/>
      <c r="K465" s="74"/>
      <c r="L465" s="74"/>
      <c r="M465" s="989"/>
      <c r="N465" s="74"/>
      <c r="O465" s="74"/>
      <c r="P465" s="74"/>
      <c r="Q465" s="74"/>
      <c r="R465" s="74"/>
      <c r="S465" s="1264"/>
      <c r="T465" s="1264"/>
      <c r="U465" s="1264"/>
      <c r="V465" s="1264"/>
      <c r="W465" s="1264"/>
      <c r="X465" s="73"/>
      <c r="Y465" s="73"/>
      <c r="Z465" s="73"/>
    </row>
    <row r="466" spans="1:26" ht="15.75" customHeight="1">
      <c r="A466" s="73"/>
      <c r="B466" s="73"/>
      <c r="C466" s="73"/>
      <c r="D466" s="73"/>
      <c r="E466" s="73"/>
      <c r="F466" s="73"/>
      <c r="G466" s="591"/>
      <c r="H466" s="1412"/>
      <c r="I466" s="73"/>
      <c r="J466" s="73"/>
      <c r="K466" s="74"/>
      <c r="L466" s="74"/>
      <c r="M466" s="989"/>
      <c r="N466" s="74"/>
      <c r="O466" s="74"/>
      <c r="P466" s="74"/>
      <c r="Q466" s="74"/>
      <c r="R466" s="74"/>
      <c r="S466" s="1264"/>
      <c r="T466" s="1264"/>
      <c r="U466" s="1264"/>
      <c r="V466" s="1264"/>
      <c r="W466" s="1264"/>
      <c r="X466" s="73"/>
      <c r="Y466" s="73"/>
      <c r="Z466" s="73"/>
    </row>
    <row r="467" spans="1:26" ht="15.75" customHeight="1">
      <c r="A467" s="73"/>
      <c r="B467" s="73"/>
      <c r="C467" s="73"/>
      <c r="D467" s="73"/>
      <c r="E467" s="73"/>
      <c r="F467" s="73"/>
      <c r="G467" s="591"/>
      <c r="H467" s="1412"/>
      <c r="I467" s="73"/>
      <c r="J467" s="73"/>
      <c r="K467" s="74"/>
      <c r="L467" s="74"/>
      <c r="M467" s="989"/>
      <c r="N467" s="74"/>
      <c r="O467" s="74"/>
      <c r="P467" s="74"/>
      <c r="Q467" s="74"/>
      <c r="R467" s="74"/>
      <c r="S467" s="1264"/>
      <c r="T467" s="1264"/>
      <c r="U467" s="1264"/>
      <c r="V467" s="1264"/>
      <c r="W467" s="1264"/>
      <c r="X467" s="73"/>
      <c r="Y467" s="73"/>
      <c r="Z467" s="73"/>
    </row>
    <row r="468" spans="1:26" ht="15.75" customHeight="1">
      <c r="A468" s="73"/>
      <c r="B468" s="73"/>
      <c r="C468" s="73"/>
      <c r="D468" s="73"/>
      <c r="E468" s="73"/>
      <c r="F468" s="73"/>
      <c r="G468" s="591"/>
      <c r="H468" s="1412"/>
      <c r="I468" s="73"/>
      <c r="J468" s="73"/>
      <c r="K468" s="74"/>
      <c r="L468" s="74"/>
      <c r="M468" s="989"/>
      <c r="N468" s="74"/>
      <c r="O468" s="74"/>
      <c r="P468" s="74"/>
      <c r="Q468" s="74"/>
      <c r="R468" s="74"/>
      <c r="S468" s="1264"/>
      <c r="T468" s="1264"/>
      <c r="U468" s="1264"/>
      <c r="V468" s="1264"/>
      <c r="W468" s="1264"/>
      <c r="X468" s="73"/>
      <c r="Y468" s="73"/>
      <c r="Z468" s="73"/>
    </row>
    <row r="469" spans="1:26" ht="15.75" customHeight="1">
      <c r="A469" s="73"/>
      <c r="B469" s="73"/>
      <c r="C469" s="73"/>
      <c r="D469" s="73"/>
      <c r="E469" s="73"/>
      <c r="F469" s="73"/>
      <c r="G469" s="591"/>
      <c r="H469" s="1412"/>
      <c r="I469" s="73"/>
      <c r="J469" s="73"/>
      <c r="K469" s="74"/>
      <c r="L469" s="74"/>
      <c r="M469" s="989"/>
      <c r="N469" s="74"/>
      <c r="O469" s="74"/>
      <c r="P469" s="74"/>
      <c r="Q469" s="74"/>
      <c r="R469" s="74"/>
      <c r="S469" s="1264"/>
      <c r="T469" s="1264"/>
      <c r="U469" s="1264"/>
      <c r="V469" s="1264"/>
      <c r="W469" s="1264"/>
      <c r="X469" s="73"/>
      <c r="Y469" s="73"/>
      <c r="Z469" s="73"/>
    </row>
    <row r="470" spans="1:26" ht="15.75" customHeight="1">
      <c r="A470" s="73"/>
      <c r="B470" s="73"/>
      <c r="C470" s="73"/>
      <c r="D470" s="73"/>
      <c r="E470" s="73"/>
      <c r="F470" s="73"/>
      <c r="G470" s="591"/>
      <c r="H470" s="1412"/>
      <c r="I470" s="73"/>
      <c r="J470" s="73"/>
      <c r="K470" s="74"/>
      <c r="L470" s="74"/>
      <c r="M470" s="989"/>
      <c r="N470" s="74"/>
      <c r="O470" s="74"/>
      <c r="P470" s="74"/>
      <c r="Q470" s="74"/>
      <c r="R470" s="74"/>
      <c r="S470" s="1264"/>
      <c r="T470" s="1264"/>
      <c r="U470" s="1264"/>
      <c r="V470" s="1264"/>
      <c r="W470" s="1264"/>
      <c r="X470" s="73"/>
      <c r="Y470" s="73"/>
      <c r="Z470" s="73"/>
    </row>
    <row r="471" spans="1:26" ht="15.75" customHeight="1">
      <c r="A471" s="73"/>
      <c r="B471" s="73"/>
      <c r="C471" s="73"/>
      <c r="D471" s="73"/>
      <c r="E471" s="73"/>
      <c r="F471" s="73"/>
      <c r="G471" s="591"/>
      <c r="H471" s="1412"/>
      <c r="I471" s="73"/>
      <c r="J471" s="73"/>
      <c r="K471" s="74"/>
      <c r="L471" s="74"/>
      <c r="M471" s="989"/>
      <c r="N471" s="74"/>
      <c r="O471" s="74"/>
      <c r="P471" s="74"/>
      <c r="Q471" s="74"/>
      <c r="R471" s="74"/>
      <c r="S471" s="1264"/>
      <c r="T471" s="1264"/>
      <c r="U471" s="1264"/>
      <c r="V471" s="1264"/>
      <c r="W471" s="1264"/>
      <c r="X471" s="73"/>
      <c r="Y471" s="73"/>
      <c r="Z471" s="73"/>
    </row>
    <row r="472" spans="1:26" ht="15.75" customHeight="1">
      <c r="A472" s="73"/>
      <c r="B472" s="73"/>
      <c r="C472" s="73"/>
      <c r="D472" s="73"/>
      <c r="E472" s="73"/>
      <c r="F472" s="73"/>
      <c r="G472" s="591"/>
      <c r="H472" s="1412"/>
      <c r="I472" s="73"/>
      <c r="J472" s="73"/>
      <c r="K472" s="74"/>
      <c r="L472" s="74"/>
      <c r="M472" s="989"/>
      <c r="N472" s="74"/>
      <c r="O472" s="74"/>
      <c r="P472" s="74"/>
      <c r="Q472" s="74"/>
      <c r="R472" s="74"/>
      <c r="S472" s="1264"/>
      <c r="T472" s="1264"/>
      <c r="U472" s="1264"/>
      <c r="V472" s="1264"/>
      <c r="W472" s="1264"/>
      <c r="X472" s="73"/>
      <c r="Y472" s="73"/>
      <c r="Z472" s="73"/>
    </row>
    <row r="473" spans="1:26" ht="15.75" customHeight="1">
      <c r="A473" s="73"/>
      <c r="B473" s="73"/>
      <c r="C473" s="73"/>
      <c r="D473" s="73"/>
      <c r="E473" s="73"/>
      <c r="F473" s="73"/>
      <c r="G473" s="591"/>
      <c r="H473" s="1412"/>
      <c r="I473" s="73"/>
      <c r="J473" s="73"/>
      <c r="K473" s="74"/>
      <c r="L473" s="74"/>
      <c r="M473" s="989"/>
      <c r="N473" s="74"/>
      <c r="O473" s="74"/>
      <c r="P473" s="74"/>
      <c r="Q473" s="74"/>
      <c r="R473" s="74"/>
      <c r="S473" s="1264"/>
      <c r="T473" s="1264"/>
      <c r="U473" s="1264"/>
      <c r="V473" s="1264"/>
      <c r="W473" s="1264"/>
      <c r="X473" s="73"/>
      <c r="Y473" s="73"/>
      <c r="Z473" s="73"/>
    </row>
    <row r="474" spans="1:26" ht="15.75" customHeight="1">
      <c r="A474" s="73"/>
      <c r="B474" s="73"/>
      <c r="C474" s="73"/>
      <c r="D474" s="73"/>
      <c r="E474" s="73"/>
      <c r="F474" s="73"/>
      <c r="G474" s="591"/>
      <c r="H474" s="1412"/>
      <c r="I474" s="73"/>
      <c r="J474" s="73"/>
      <c r="K474" s="74"/>
      <c r="L474" s="74"/>
      <c r="M474" s="989"/>
      <c r="N474" s="74"/>
      <c r="O474" s="74"/>
      <c r="P474" s="74"/>
      <c r="Q474" s="74"/>
      <c r="R474" s="74"/>
      <c r="S474" s="1264"/>
      <c r="T474" s="1264"/>
      <c r="U474" s="1264"/>
      <c r="V474" s="1264"/>
      <c r="W474" s="1264"/>
      <c r="X474" s="73"/>
      <c r="Y474" s="73"/>
      <c r="Z474" s="73"/>
    </row>
    <row r="475" spans="1:26" ht="15.75" customHeight="1">
      <c r="A475" s="73"/>
      <c r="B475" s="73"/>
      <c r="C475" s="73"/>
      <c r="D475" s="73"/>
      <c r="E475" s="73"/>
      <c r="F475" s="73"/>
      <c r="G475" s="591"/>
      <c r="H475" s="1412"/>
      <c r="I475" s="73"/>
      <c r="J475" s="73"/>
      <c r="K475" s="74"/>
      <c r="L475" s="74"/>
      <c r="M475" s="989"/>
      <c r="N475" s="74"/>
      <c r="O475" s="74"/>
      <c r="P475" s="74"/>
      <c r="Q475" s="74"/>
      <c r="R475" s="74"/>
      <c r="S475" s="1264"/>
      <c r="T475" s="1264"/>
      <c r="U475" s="1264"/>
      <c r="V475" s="1264"/>
      <c r="W475" s="1264"/>
      <c r="X475" s="73"/>
      <c r="Y475" s="73"/>
      <c r="Z475" s="73"/>
    </row>
    <row r="476" spans="1:26" ht="15.75" customHeight="1">
      <c r="A476" s="73"/>
      <c r="B476" s="73"/>
      <c r="C476" s="73"/>
      <c r="D476" s="73"/>
      <c r="E476" s="73"/>
      <c r="F476" s="73"/>
      <c r="G476" s="591"/>
      <c r="H476" s="1412"/>
      <c r="I476" s="73"/>
      <c r="J476" s="73"/>
      <c r="K476" s="74"/>
      <c r="L476" s="74"/>
      <c r="M476" s="989"/>
      <c r="N476" s="74"/>
      <c r="O476" s="74"/>
      <c r="P476" s="74"/>
      <c r="Q476" s="74"/>
      <c r="R476" s="74"/>
      <c r="S476" s="1264"/>
      <c r="T476" s="1264"/>
      <c r="U476" s="1264"/>
      <c r="V476" s="1264"/>
      <c r="W476" s="1264"/>
      <c r="X476" s="73"/>
      <c r="Y476" s="73"/>
      <c r="Z476" s="73"/>
    </row>
    <row r="477" spans="1:26" ht="15.75" customHeight="1">
      <c r="A477" s="73"/>
      <c r="B477" s="73"/>
      <c r="C477" s="73"/>
      <c r="D477" s="73"/>
      <c r="E477" s="73"/>
      <c r="F477" s="73"/>
      <c r="G477" s="591"/>
      <c r="H477" s="1412"/>
      <c r="I477" s="73"/>
      <c r="J477" s="73"/>
      <c r="K477" s="74"/>
      <c r="L477" s="74"/>
      <c r="M477" s="989"/>
      <c r="N477" s="74"/>
      <c r="O477" s="74"/>
      <c r="P477" s="74"/>
      <c r="Q477" s="74"/>
      <c r="R477" s="74"/>
      <c r="S477" s="1264"/>
      <c r="T477" s="1264"/>
      <c r="U477" s="1264"/>
      <c r="V477" s="1264"/>
      <c r="W477" s="1264"/>
      <c r="X477" s="73"/>
      <c r="Y477" s="73"/>
      <c r="Z477" s="73"/>
    </row>
    <row r="478" spans="1:26" ht="15.75" customHeight="1">
      <c r="A478" s="73"/>
      <c r="B478" s="73"/>
      <c r="C478" s="73"/>
      <c r="D478" s="73"/>
      <c r="E478" s="73"/>
      <c r="F478" s="73"/>
      <c r="G478" s="591"/>
      <c r="H478" s="1412"/>
      <c r="I478" s="73"/>
      <c r="J478" s="73"/>
      <c r="K478" s="74"/>
      <c r="L478" s="74"/>
      <c r="M478" s="989"/>
      <c r="N478" s="74"/>
      <c r="O478" s="74"/>
      <c r="P478" s="74"/>
      <c r="Q478" s="74"/>
      <c r="R478" s="74"/>
      <c r="S478" s="1264"/>
      <c r="T478" s="1264"/>
      <c r="U478" s="1264"/>
      <c r="V478" s="1264"/>
      <c r="W478" s="1264"/>
      <c r="X478" s="73"/>
      <c r="Y478" s="73"/>
      <c r="Z478" s="73"/>
    </row>
    <row r="479" spans="1:26" ht="15.75" customHeight="1">
      <c r="A479" s="73"/>
      <c r="B479" s="73"/>
      <c r="C479" s="73"/>
      <c r="D479" s="73"/>
      <c r="E479" s="73"/>
      <c r="F479" s="73"/>
      <c r="G479" s="591"/>
      <c r="H479" s="1412"/>
      <c r="I479" s="73"/>
      <c r="J479" s="73"/>
      <c r="K479" s="74"/>
      <c r="L479" s="74"/>
      <c r="M479" s="989"/>
      <c r="N479" s="74"/>
      <c r="O479" s="74"/>
      <c r="P479" s="74"/>
      <c r="Q479" s="74"/>
      <c r="R479" s="74"/>
      <c r="S479" s="1264"/>
      <c r="T479" s="1264"/>
      <c r="U479" s="1264"/>
      <c r="V479" s="1264"/>
      <c r="W479" s="1264"/>
      <c r="X479" s="73"/>
      <c r="Y479" s="73"/>
      <c r="Z479" s="73"/>
    </row>
    <row r="480" spans="1:26" ht="15.75" customHeight="1">
      <c r="A480" s="73"/>
      <c r="B480" s="73"/>
      <c r="C480" s="73"/>
      <c r="D480" s="73"/>
      <c r="E480" s="73"/>
      <c r="F480" s="73"/>
      <c r="G480" s="591"/>
      <c r="H480" s="1412"/>
      <c r="I480" s="73"/>
      <c r="J480" s="73"/>
      <c r="K480" s="74"/>
      <c r="L480" s="74"/>
      <c r="M480" s="989"/>
      <c r="N480" s="74"/>
      <c r="O480" s="74"/>
      <c r="P480" s="74"/>
      <c r="Q480" s="74"/>
      <c r="R480" s="74"/>
      <c r="S480" s="1264"/>
      <c r="T480" s="1264"/>
      <c r="U480" s="1264"/>
      <c r="V480" s="1264"/>
      <c r="W480" s="1264"/>
      <c r="X480" s="73"/>
      <c r="Y480" s="73"/>
      <c r="Z480" s="73"/>
    </row>
    <row r="481" spans="1:26" ht="15.75" customHeight="1">
      <c r="A481" s="73"/>
      <c r="B481" s="73"/>
      <c r="C481" s="73"/>
      <c r="D481" s="73"/>
      <c r="E481" s="73"/>
      <c r="F481" s="73"/>
      <c r="G481" s="591"/>
      <c r="H481" s="1412"/>
      <c r="I481" s="73"/>
      <c r="J481" s="73"/>
      <c r="K481" s="74"/>
      <c r="L481" s="74"/>
      <c r="M481" s="989"/>
      <c r="N481" s="74"/>
      <c r="O481" s="74"/>
      <c r="P481" s="74"/>
      <c r="Q481" s="74"/>
      <c r="R481" s="74"/>
      <c r="S481" s="1264"/>
      <c r="T481" s="1264"/>
      <c r="U481" s="1264"/>
      <c r="V481" s="1264"/>
      <c r="W481" s="1264"/>
      <c r="X481" s="73"/>
      <c r="Y481" s="73"/>
      <c r="Z481" s="73"/>
    </row>
    <row r="482" spans="1:26" ht="15.75" customHeight="1">
      <c r="A482" s="73"/>
      <c r="B482" s="73"/>
      <c r="C482" s="73"/>
      <c r="D482" s="73"/>
      <c r="E482" s="73"/>
      <c r="F482" s="73"/>
      <c r="G482" s="591"/>
      <c r="H482" s="1412"/>
      <c r="I482" s="73"/>
      <c r="J482" s="73"/>
      <c r="K482" s="74"/>
      <c r="L482" s="74"/>
      <c r="M482" s="989"/>
      <c r="N482" s="74"/>
      <c r="O482" s="74"/>
      <c r="P482" s="74"/>
      <c r="Q482" s="74"/>
      <c r="R482" s="74"/>
      <c r="S482" s="1264"/>
      <c r="T482" s="1264"/>
      <c r="U482" s="1264"/>
      <c r="V482" s="1264"/>
      <c r="W482" s="1264"/>
      <c r="X482" s="73"/>
      <c r="Y482" s="73"/>
      <c r="Z482" s="73"/>
    </row>
    <row r="483" spans="1:26" ht="15.75" customHeight="1">
      <c r="A483" s="73"/>
      <c r="B483" s="73"/>
      <c r="C483" s="73"/>
      <c r="D483" s="73"/>
      <c r="E483" s="73"/>
      <c r="F483" s="73"/>
      <c r="G483" s="591"/>
      <c r="H483" s="1412"/>
      <c r="I483" s="73"/>
      <c r="J483" s="73"/>
      <c r="K483" s="74"/>
      <c r="L483" s="74"/>
      <c r="M483" s="989"/>
      <c r="N483" s="74"/>
      <c r="O483" s="74"/>
      <c r="P483" s="74"/>
      <c r="Q483" s="74"/>
      <c r="R483" s="74"/>
      <c r="S483" s="1264"/>
      <c r="T483" s="1264"/>
      <c r="U483" s="1264"/>
      <c r="V483" s="1264"/>
      <c r="W483" s="1264"/>
      <c r="X483" s="73"/>
      <c r="Y483" s="73"/>
      <c r="Z483" s="73"/>
    </row>
    <row r="484" spans="1:26" ht="15.75" customHeight="1">
      <c r="A484" s="73"/>
      <c r="B484" s="73"/>
      <c r="C484" s="73"/>
      <c r="D484" s="73"/>
      <c r="E484" s="73"/>
      <c r="F484" s="73"/>
      <c r="G484" s="591"/>
      <c r="H484" s="1412"/>
      <c r="I484" s="73"/>
      <c r="J484" s="73"/>
      <c r="K484" s="74"/>
      <c r="L484" s="74"/>
      <c r="M484" s="989"/>
      <c r="N484" s="74"/>
      <c r="O484" s="74"/>
      <c r="P484" s="74"/>
      <c r="Q484" s="74"/>
      <c r="R484" s="74"/>
      <c r="S484" s="1264"/>
      <c r="T484" s="1264"/>
      <c r="U484" s="1264"/>
      <c r="V484" s="1264"/>
      <c r="W484" s="1264"/>
      <c r="X484" s="73"/>
      <c r="Y484" s="73"/>
      <c r="Z484" s="73"/>
    </row>
    <row r="485" spans="1:26" ht="15.75" customHeight="1">
      <c r="A485" s="73"/>
      <c r="B485" s="73"/>
      <c r="C485" s="73"/>
      <c r="D485" s="73"/>
      <c r="E485" s="73"/>
      <c r="F485" s="73"/>
      <c r="G485" s="591"/>
      <c r="H485" s="1412"/>
      <c r="I485" s="73"/>
      <c r="J485" s="73"/>
      <c r="K485" s="74"/>
      <c r="L485" s="74"/>
      <c r="M485" s="989"/>
      <c r="N485" s="74"/>
      <c r="O485" s="74"/>
      <c r="P485" s="74"/>
      <c r="Q485" s="74"/>
      <c r="R485" s="74"/>
      <c r="S485" s="1264"/>
      <c r="T485" s="1264"/>
      <c r="U485" s="1264"/>
      <c r="V485" s="1264"/>
      <c r="W485" s="1264"/>
      <c r="X485" s="73"/>
      <c r="Y485" s="73"/>
      <c r="Z485" s="73"/>
    </row>
    <row r="486" spans="1:26" ht="15.75" customHeight="1">
      <c r="A486" s="73"/>
      <c r="B486" s="73"/>
      <c r="C486" s="73"/>
      <c r="D486" s="73"/>
      <c r="E486" s="73"/>
      <c r="F486" s="73"/>
      <c r="G486" s="591"/>
      <c r="H486" s="1412"/>
      <c r="I486" s="73"/>
      <c r="J486" s="73"/>
      <c r="K486" s="74"/>
      <c r="L486" s="74"/>
      <c r="M486" s="989"/>
      <c r="N486" s="74"/>
      <c r="O486" s="74"/>
      <c r="P486" s="74"/>
      <c r="Q486" s="74"/>
      <c r="R486" s="74"/>
      <c r="S486" s="1264"/>
      <c r="T486" s="1264"/>
      <c r="U486" s="1264"/>
      <c r="V486" s="1264"/>
      <c r="W486" s="1264"/>
      <c r="X486" s="73"/>
      <c r="Y486" s="73"/>
      <c r="Z486" s="73"/>
    </row>
    <row r="487" spans="1:26" ht="15.75" customHeight="1">
      <c r="A487" s="73"/>
      <c r="B487" s="73"/>
      <c r="C487" s="73"/>
      <c r="D487" s="73"/>
      <c r="E487" s="73"/>
      <c r="F487" s="73"/>
      <c r="G487" s="591"/>
      <c r="H487" s="1412"/>
      <c r="I487" s="73"/>
      <c r="J487" s="73"/>
      <c r="K487" s="74"/>
      <c r="L487" s="74"/>
      <c r="M487" s="989"/>
      <c r="N487" s="74"/>
      <c r="O487" s="74"/>
      <c r="P487" s="74"/>
      <c r="Q487" s="74"/>
      <c r="R487" s="74"/>
      <c r="S487" s="1264"/>
      <c r="T487" s="1264"/>
      <c r="U487" s="1264"/>
      <c r="V487" s="1264"/>
      <c r="W487" s="1264"/>
      <c r="X487" s="73"/>
      <c r="Y487" s="73"/>
      <c r="Z487" s="73"/>
    </row>
    <row r="488" spans="1:26" ht="15.75" customHeight="1">
      <c r="A488" s="73"/>
      <c r="B488" s="73"/>
      <c r="C488" s="73"/>
      <c r="D488" s="73"/>
      <c r="E488" s="73"/>
      <c r="F488" s="73"/>
      <c r="G488" s="591"/>
      <c r="H488" s="1412"/>
      <c r="I488" s="73"/>
      <c r="J488" s="73"/>
      <c r="K488" s="74"/>
      <c r="L488" s="74"/>
      <c r="M488" s="989"/>
      <c r="N488" s="74"/>
      <c r="O488" s="74"/>
      <c r="P488" s="74"/>
      <c r="Q488" s="74"/>
      <c r="R488" s="74"/>
      <c r="S488" s="1264"/>
      <c r="T488" s="1264"/>
      <c r="U488" s="1264"/>
      <c r="V488" s="1264"/>
      <c r="W488" s="1264"/>
      <c r="X488" s="73"/>
      <c r="Y488" s="73"/>
      <c r="Z488" s="73"/>
    </row>
    <row r="489" spans="1:26" ht="15.75" customHeight="1">
      <c r="A489" s="73"/>
      <c r="B489" s="73"/>
      <c r="C489" s="73"/>
      <c r="D489" s="73"/>
      <c r="E489" s="73"/>
      <c r="F489" s="73"/>
      <c r="G489" s="591"/>
      <c r="H489" s="1412"/>
      <c r="I489" s="73"/>
      <c r="J489" s="73"/>
      <c r="K489" s="74"/>
      <c r="L489" s="74"/>
      <c r="M489" s="989"/>
      <c r="N489" s="74"/>
      <c r="O489" s="74"/>
      <c r="P489" s="74"/>
      <c r="Q489" s="74"/>
      <c r="R489" s="74"/>
      <c r="S489" s="1264"/>
      <c r="T489" s="1264"/>
      <c r="U489" s="1264"/>
      <c r="V489" s="1264"/>
      <c r="W489" s="1264"/>
      <c r="X489" s="73"/>
      <c r="Y489" s="73"/>
      <c r="Z489" s="73"/>
    </row>
    <row r="490" spans="1:26" ht="15.75" customHeight="1">
      <c r="A490" s="73"/>
      <c r="B490" s="73"/>
      <c r="C490" s="73"/>
      <c r="D490" s="73"/>
      <c r="E490" s="73"/>
      <c r="F490" s="73"/>
      <c r="G490" s="591"/>
      <c r="H490" s="1412"/>
      <c r="I490" s="73"/>
      <c r="J490" s="73"/>
      <c r="K490" s="74"/>
      <c r="L490" s="74"/>
      <c r="M490" s="989"/>
      <c r="N490" s="74"/>
      <c r="O490" s="74"/>
      <c r="P490" s="74"/>
      <c r="Q490" s="74"/>
      <c r="R490" s="74"/>
      <c r="S490" s="1264"/>
      <c r="T490" s="1264"/>
      <c r="U490" s="1264"/>
      <c r="V490" s="1264"/>
      <c r="W490" s="1264"/>
      <c r="X490" s="73"/>
      <c r="Y490" s="73"/>
      <c r="Z490" s="73"/>
    </row>
    <row r="491" spans="1:26" ht="15.75" customHeight="1">
      <c r="A491" s="73"/>
      <c r="B491" s="73"/>
      <c r="C491" s="73"/>
      <c r="D491" s="73"/>
      <c r="E491" s="73"/>
      <c r="F491" s="73"/>
      <c r="G491" s="591"/>
      <c r="H491" s="1412"/>
      <c r="I491" s="73"/>
      <c r="J491" s="73"/>
      <c r="K491" s="74"/>
      <c r="L491" s="74"/>
      <c r="M491" s="989"/>
      <c r="N491" s="74"/>
      <c r="O491" s="74"/>
      <c r="P491" s="74"/>
      <c r="Q491" s="74"/>
      <c r="R491" s="74"/>
      <c r="S491" s="1264"/>
      <c r="T491" s="1264"/>
      <c r="U491" s="1264"/>
      <c r="V491" s="1264"/>
      <c r="W491" s="1264"/>
      <c r="X491" s="73"/>
      <c r="Y491" s="73"/>
      <c r="Z491" s="73"/>
    </row>
    <row r="492" spans="1:26" ht="15.75" customHeight="1">
      <c r="A492" s="73"/>
      <c r="B492" s="73"/>
      <c r="C492" s="73"/>
      <c r="D492" s="73"/>
      <c r="E492" s="73"/>
      <c r="F492" s="73"/>
      <c r="G492" s="591"/>
      <c r="H492" s="1412"/>
      <c r="I492" s="73"/>
      <c r="J492" s="73"/>
      <c r="K492" s="74"/>
      <c r="L492" s="74"/>
      <c r="M492" s="989"/>
      <c r="N492" s="74"/>
      <c r="O492" s="74"/>
      <c r="P492" s="74"/>
      <c r="Q492" s="74"/>
      <c r="R492" s="74"/>
      <c r="S492" s="1264"/>
      <c r="T492" s="1264"/>
      <c r="U492" s="1264"/>
      <c r="V492" s="1264"/>
      <c r="W492" s="1264"/>
      <c r="X492" s="73"/>
      <c r="Y492" s="73"/>
      <c r="Z492" s="73"/>
    </row>
    <row r="493" spans="1:26" ht="15.75" customHeight="1">
      <c r="A493" s="73"/>
      <c r="B493" s="73"/>
      <c r="C493" s="73"/>
      <c r="D493" s="73"/>
      <c r="E493" s="73"/>
      <c r="F493" s="73"/>
      <c r="G493" s="591"/>
      <c r="H493" s="1412"/>
      <c r="I493" s="73"/>
      <c r="J493" s="73"/>
      <c r="K493" s="74"/>
      <c r="L493" s="74"/>
      <c r="M493" s="989"/>
      <c r="N493" s="74"/>
      <c r="O493" s="74"/>
      <c r="P493" s="74"/>
      <c r="Q493" s="74"/>
      <c r="R493" s="74"/>
      <c r="S493" s="1264"/>
      <c r="T493" s="1264"/>
      <c r="U493" s="1264"/>
      <c r="V493" s="1264"/>
      <c r="W493" s="1264"/>
      <c r="X493" s="73"/>
      <c r="Y493" s="73"/>
      <c r="Z493" s="73"/>
    </row>
    <row r="494" spans="1:26" ht="15.75" customHeight="1">
      <c r="A494" s="73"/>
      <c r="B494" s="73"/>
      <c r="C494" s="73"/>
      <c r="D494" s="73"/>
      <c r="E494" s="73"/>
      <c r="F494" s="73"/>
      <c r="G494" s="591"/>
      <c r="H494" s="1412"/>
      <c r="I494" s="73"/>
      <c r="J494" s="73"/>
      <c r="K494" s="74"/>
      <c r="L494" s="74"/>
      <c r="M494" s="989"/>
      <c r="N494" s="74"/>
      <c r="O494" s="74"/>
      <c r="P494" s="74"/>
      <c r="Q494" s="74"/>
      <c r="R494" s="74"/>
      <c r="S494" s="1264"/>
      <c r="T494" s="1264"/>
      <c r="U494" s="1264"/>
      <c r="V494" s="1264"/>
      <c r="W494" s="1264"/>
      <c r="X494" s="73"/>
      <c r="Y494" s="73"/>
      <c r="Z494" s="73"/>
    </row>
    <row r="495" spans="1:26" ht="15.75" customHeight="1">
      <c r="A495" s="73"/>
      <c r="B495" s="73"/>
      <c r="C495" s="73"/>
      <c r="D495" s="73"/>
      <c r="E495" s="73"/>
      <c r="F495" s="73"/>
      <c r="G495" s="591"/>
      <c r="H495" s="1412"/>
      <c r="I495" s="73"/>
      <c r="J495" s="73"/>
      <c r="K495" s="74"/>
      <c r="L495" s="74"/>
      <c r="M495" s="989"/>
      <c r="N495" s="74"/>
      <c r="O495" s="74"/>
      <c r="P495" s="74"/>
      <c r="Q495" s="74"/>
      <c r="R495" s="74"/>
      <c r="S495" s="1264"/>
      <c r="T495" s="1264"/>
      <c r="U495" s="1264"/>
      <c r="V495" s="1264"/>
      <c r="W495" s="1264"/>
      <c r="X495" s="73"/>
      <c r="Y495" s="73"/>
      <c r="Z495" s="73"/>
    </row>
    <row r="496" spans="1:26" ht="15.75" customHeight="1">
      <c r="A496" s="73"/>
      <c r="B496" s="73"/>
      <c r="C496" s="73"/>
      <c r="D496" s="73"/>
      <c r="E496" s="73"/>
      <c r="F496" s="73"/>
      <c r="G496" s="591"/>
      <c r="H496" s="1412"/>
      <c r="I496" s="73"/>
      <c r="J496" s="73"/>
      <c r="K496" s="74"/>
      <c r="L496" s="74"/>
      <c r="M496" s="989"/>
      <c r="N496" s="74"/>
      <c r="O496" s="74"/>
      <c r="P496" s="74"/>
      <c r="Q496" s="74"/>
      <c r="R496" s="74"/>
      <c r="S496" s="1264"/>
      <c r="T496" s="1264"/>
      <c r="U496" s="1264"/>
      <c r="V496" s="1264"/>
      <c r="W496" s="1264"/>
      <c r="X496" s="73"/>
      <c r="Y496" s="73"/>
      <c r="Z496" s="73"/>
    </row>
    <row r="497" spans="1:26" ht="15.75" customHeight="1">
      <c r="A497" s="73"/>
      <c r="B497" s="73"/>
      <c r="C497" s="73"/>
      <c r="D497" s="73"/>
      <c r="E497" s="73"/>
      <c r="F497" s="73"/>
      <c r="G497" s="591"/>
      <c r="H497" s="1412"/>
      <c r="I497" s="73"/>
      <c r="J497" s="73"/>
      <c r="K497" s="74"/>
      <c r="L497" s="74"/>
      <c r="M497" s="989"/>
      <c r="N497" s="74"/>
      <c r="O497" s="74"/>
      <c r="P497" s="74"/>
      <c r="Q497" s="74"/>
      <c r="R497" s="74"/>
      <c r="S497" s="1264"/>
      <c r="T497" s="1264"/>
      <c r="U497" s="1264"/>
      <c r="V497" s="1264"/>
      <c r="W497" s="1264"/>
      <c r="X497" s="73"/>
      <c r="Y497" s="73"/>
      <c r="Z497" s="73"/>
    </row>
    <row r="498" spans="1:26" ht="15.75" customHeight="1">
      <c r="A498" s="73"/>
      <c r="B498" s="73"/>
      <c r="C498" s="73"/>
      <c r="D498" s="73"/>
      <c r="E498" s="73"/>
      <c r="F498" s="73"/>
      <c r="G498" s="591"/>
      <c r="H498" s="1412"/>
      <c r="I498" s="73"/>
      <c r="J498" s="73"/>
      <c r="K498" s="74"/>
      <c r="L498" s="74"/>
      <c r="M498" s="989"/>
      <c r="N498" s="74"/>
      <c r="O498" s="74"/>
      <c r="P498" s="74"/>
      <c r="Q498" s="74"/>
      <c r="R498" s="74"/>
      <c r="S498" s="1264"/>
      <c r="T498" s="1264"/>
      <c r="U498" s="1264"/>
      <c r="V498" s="1264"/>
      <c r="W498" s="1264"/>
      <c r="X498" s="73"/>
      <c r="Y498" s="73"/>
      <c r="Z498" s="73"/>
    </row>
    <row r="499" spans="1:26" ht="15.75" customHeight="1">
      <c r="A499" s="73"/>
      <c r="B499" s="73"/>
      <c r="C499" s="73"/>
      <c r="D499" s="73"/>
      <c r="E499" s="73"/>
      <c r="F499" s="73"/>
      <c r="G499" s="591"/>
      <c r="H499" s="1412"/>
      <c r="I499" s="73"/>
      <c r="J499" s="73"/>
      <c r="K499" s="74"/>
      <c r="L499" s="74"/>
      <c r="M499" s="989"/>
      <c r="N499" s="74"/>
      <c r="O499" s="74"/>
      <c r="P499" s="74"/>
      <c r="Q499" s="74"/>
      <c r="R499" s="74"/>
      <c r="S499" s="1264"/>
      <c r="T499" s="1264"/>
      <c r="U499" s="1264"/>
      <c r="V499" s="1264"/>
      <c r="W499" s="1264"/>
      <c r="X499" s="73"/>
      <c r="Y499" s="73"/>
      <c r="Z499" s="73"/>
    </row>
    <row r="500" spans="1:26" ht="15.75" customHeight="1">
      <c r="A500" s="73"/>
      <c r="B500" s="73"/>
      <c r="C500" s="73"/>
      <c r="D500" s="73"/>
      <c r="E500" s="73"/>
      <c r="F500" s="73"/>
      <c r="G500" s="591"/>
      <c r="H500" s="1412"/>
      <c r="I500" s="73"/>
      <c r="J500" s="73"/>
      <c r="K500" s="74"/>
      <c r="L500" s="74"/>
      <c r="M500" s="989"/>
      <c r="N500" s="74"/>
      <c r="O500" s="74"/>
      <c r="P500" s="74"/>
      <c r="Q500" s="74"/>
      <c r="R500" s="74"/>
      <c r="S500" s="1264"/>
      <c r="T500" s="1264"/>
      <c r="U500" s="1264"/>
      <c r="V500" s="1264"/>
      <c r="W500" s="1264"/>
      <c r="X500" s="73"/>
      <c r="Y500" s="73"/>
      <c r="Z500" s="73"/>
    </row>
    <row r="501" spans="1:26" ht="15.75" customHeight="1">
      <c r="A501" s="73"/>
      <c r="B501" s="73"/>
      <c r="C501" s="73"/>
      <c r="D501" s="73"/>
      <c r="E501" s="73"/>
      <c r="F501" s="73"/>
      <c r="G501" s="591"/>
      <c r="H501" s="1412"/>
      <c r="I501" s="73"/>
      <c r="J501" s="73"/>
      <c r="K501" s="74"/>
      <c r="L501" s="74"/>
      <c r="M501" s="989"/>
      <c r="N501" s="74"/>
      <c r="O501" s="74"/>
      <c r="P501" s="74"/>
      <c r="Q501" s="74"/>
      <c r="R501" s="74"/>
      <c r="S501" s="1264"/>
      <c r="T501" s="1264"/>
      <c r="U501" s="1264"/>
      <c r="V501" s="1264"/>
      <c r="W501" s="1264"/>
      <c r="X501" s="73"/>
      <c r="Y501" s="73"/>
      <c r="Z501" s="73"/>
    </row>
    <row r="502" spans="1:26" ht="15.75" customHeight="1">
      <c r="A502" s="73"/>
      <c r="B502" s="73"/>
      <c r="C502" s="73"/>
      <c r="D502" s="73"/>
      <c r="E502" s="73"/>
      <c r="F502" s="73"/>
      <c r="G502" s="591"/>
      <c r="H502" s="1412"/>
      <c r="I502" s="73"/>
      <c r="J502" s="73"/>
      <c r="K502" s="74"/>
      <c r="L502" s="74"/>
      <c r="M502" s="989"/>
      <c r="N502" s="74"/>
      <c r="O502" s="74"/>
      <c r="P502" s="74"/>
      <c r="Q502" s="74"/>
      <c r="R502" s="74"/>
      <c r="S502" s="1264"/>
      <c r="T502" s="1264"/>
      <c r="U502" s="1264"/>
      <c r="V502" s="1264"/>
      <c r="W502" s="1264"/>
      <c r="X502" s="73"/>
      <c r="Y502" s="73"/>
      <c r="Z502" s="73"/>
    </row>
    <row r="503" spans="1:26" ht="15.75" customHeight="1">
      <c r="A503" s="73"/>
      <c r="B503" s="73"/>
      <c r="C503" s="73"/>
      <c r="D503" s="73"/>
      <c r="E503" s="73"/>
      <c r="F503" s="73"/>
      <c r="G503" s="591"/>
      <c r="H503" s="1412"/>
      <c r="I503" s="73"/>
      <c r="J503" s="73"/>
      <c r="K503" s="74"/>
      <c r="L503" s="74"/>
      <c r="M503" s="989"/>
      <c r="N503" s="74"/>
      <c r="O503" s="74"/>
      <c r="P503" s="74"/>
      <c r="Q503" s="74"/>
      <c r="R503" s="74"/>
      <c r="S503" s="1264"/>
      <c r="T503" s="1264"/>
      <c r="U503" s="1264"/>
      <c r="V503" s="1264"/>
      <c r="W503" s="1264"/>
      <c r="X503" s="73"/>
      <c r="Y503" s="73"/>
      <c r="Z503" s="73"/>
    </row>
    <row r="504" spans="1:26" ht="15.75" customHeight="1">
      <c r="A504" s="73"/>
      <c r="B504" s="73"/>
      <c r="C504" s="73"/>
      <c r="D504" s="73"/>
      <c r="E504" s="73"/>
      <c r="F504" s="73"/>
      <c r="G504" s="591"/>
      <c r="H504" s="1412"/>
      <c r="I504" s="73"/>
      <c r="J504" s="73"/>
      <c r="K504" s="74"/>
      <c r="L504" s="74"/>
      <c r="M504" s="989"/>
      <c r="N504" s="74"/>
      <c r="O504" s="74"/>
      <c r="P504" s="74"/>
      <c r="Q504" s="74"/>
      <c r="R504" s="74"/>
      <c r="S504" s="1264"/>
      <c r="T504" s="1264"/>
      <c r="U504" s="1264"/>
      <c r="V504" s="1264"/>
      <c r="W504" s="1264"/>
      <c r="X504" s="73"/>
      <c r="Y504" s="73"/>
      <c r="Z504" s="73"/>
    </row>
    <row r="505" spans="1:26" ht="15.75" customHeight="1">
      <c r="A505" s="73"/>
      <c r="B505" s="73"/>
      <c r="C505" s="73"/>
      <c r="D505" s="73"/>
      <c r="E505" s="73"/>
      <c r="F505" s="73"/>
      <c r="G505" s="591"/>
      <c r="H505" s="1412"/>
      <c r="I505" s="73"/>
      <c r="J505" s="73"/>
      <c r="K505" s="74"/>
      <c r="L505" s="74"/>
      <c r="M505" s="989"/>
      <c r="N505" s="74"/>
      <c r="O505" s="74"/>
      <c r="P505" s="74"/>
      <c r="Q505" s="74"/>
      <c r="R505" s="74"/>
      <c r="S505" s="1264"/>
      <c r="T505" s="1264"/>
      <c r="U505" s="1264"/>
      <c r="V505" s="1264"/>
      <c r="W505" s="1264"/>
      <c r="X505" s="73"/>
      <c r="Y505" s="73"/>
      <c r="Z505" s="73"/>
    </row>
    <row r="506" spans="1:26" ht="15.75" customHeight="1">
      <c r="A506" s="73"/>
      <c r="B506" s="73"/>
      <c r="C506" s="73"/>
      <c r="D506" s="73"/>
      <c r="E506" s="73"/>
      <c r="F506" s="73"/>
      <c r="G506" s="591"/>
      <c r="H506" s="1412"/>
      <c r="I506" s="73"/>
      <c r="J506" s="73"/>
      <c r="K506" s="74"/>
      <c r="L506" s="74"/>
      <c r="M506" s="989"/>
      <c r="N506" s="74"/>
      <c r="O506" s="74"/>
      <c r="P506" s="74"/>
      <c r="Q506" s="74"/>
      <c r="R506" s="74"/>
      <c r="S506" s="1264"/>
      <c r="T506" s="1264"/>
      <c r="U506" s="1264"/>
      <c r="V506" s="1264"/>
      <c r="W506" s="1264"/>
      <c r="X506" s="73"/>
      <c r="Y506" s="73"/>
      <c r="Z506" s="73"/>
    </row>
    <row r="507" spans="1:26" ht="15.75" customHeight="1">
      <c r="A507" s="73"/>
      <c r="B507" s="73"/>
      <c r="C507" s="73"/>
      <c r="D507" s="73"/>
      <c r="E507" s="73"/>
      <c r="F507" s="73"/>
      <c r="G507" s="591"/>
      <c r="H507" s="1412"/>
      <c r="I507" s="73"/>
      <c r="J507" s="73"/>
      <c r="K507" s="74"/>
      <c r="L507" s="74"/>
      <c r="M507" s="989"/>
      <c r="N507" s="74"/>
      <c r="O507" s="74"/>
      <c r="P507" s="74"/>
      <c r="Q507" s="74"/>
      <c r="R507" s="74"/>
      <c r="S507" s="1264"/>
      <c r="T507" s="1264"/>
      <c r="U507" s="1264"/>
      <c r="V507" s="1264"/>
      <c r="W507" s="1264"/>
      <c r="X507" s="73"/>
      <c r="Y507" s="73"/>
      <c r="Z507" s="73"/>
    </row>
    <row r="508" spans="1:26" ht="15.75" customHeight="1">
      <c r="A508" s="73"/>
      <c r="B508" s="73"/>
      <c r="C508" s="73"/>
      <c r="D508" s="73"/>
      <c r="E508" s="73"/>
      <c r="F508" s="73"/>
      <c r="G508" s="591"/>
      <c r="H508" s="1412"/>
      <c r="I508" s="73"/>
      <c r="J508" s="73"/>
      <c r="K508" s="74"/>
      <c r="L508" s="74"/>
      <c r="M508" s="989"/>
      <c r="N508" s="74"/>
      <c r="O508" s="74"/>
      <c r="P508" s="74"/>
      <c r="Q508" s="74"/>
      <c r="R508" s="74"/>
      <c r="S508" s="1264"/>
      <c r="T508" s="1264"/>
      <c r="U508" s="1264"/>
      <c r="V508" s="1264"/>
      <c r="W508" s="1264"/>
      <c r="X508" s="73"/>
      <c r="Y508" s="73"/>
      <c r="Z508" s="73"/>
    </row>
    <row r="509" spans="1:26" ht="15.75" customHeight="1">
      <c r="A509" s="73"/>
      <c r="B509" s="73"/>
      <c r="C509" s="73"/>
      <c r="D509" s="73"/>
      <c r="E509" s="73"/>
      <c r="F509" s="73"/>
      <c r="G509" s="591"/>
      <c r="H509" s="1412"/>
      <c r="I509" s="73"/>
      <c r="J509" s="73"/>
      <c r="K509" s="74"/>
      <c r="L509" s="74"/>
      <c r="M509" s="989"/>
      <c r="N509" s="74"/>
      <c r="O509" s="74"/>
      <c r="P509" s="74"/>
      <c r="Q509" s="74"/>
      <c r="R509" s="74"/>
      <c r="S509" s="1264"/>
      <c r="T509" s="1264"/>
      <c r="U509" s="1264"/>
      <c r="V509" s="1264"/>
      <c r="W509" s="1264"/>
      <c r="X509" s="73"/>
      <c r="Y509" s="73"/>
      <c r="Z509" s="73"/>
    </row>
    <row r="510" spans="1:26" ht="15.75" customHeight="1">
      <c r="A510" s="73"/>
      <c r="B510" s="73"/>
      <c r="C510" s="73"/>
      <c r="D510" s="73"/>
      <c r="E510" s="73"/>
      <c r="F510" s="73"/>
      <c r="G510" s="591"/>
      <c r="H510" s="1412"/>
      <c r="I510" s="73"/>
      <c r="J510" s="73"/>
      <c r="K510" s="74"/>
      <c r="L510" s="74"/>
      <c r="M510" s="989"/>
      <c r="N510" s="74"/>
      <c r="O510" s="74"/>
      <c r="P510" s="74"/>
      <c r="Q510" s="74"/>
      <c r="R510" s="74"/>
      <c r="S510" s="1264"/>
      <c r="T510" s="1264"/>
      <c r="U510" s="1264"/>
      <c r="V510" s="1264"/>
      <c r="W510" s="1264"/>
      <c r="X510" s="73"/>
      <c r="Y510" s="73"/>
      <c r="Z510" s="73"/>
    </row>
    <row r="511" spans="1:26" ht="15.75" customHeight="1">
      <c r="A511" s="73"/>
      <c r="B511" s="73"/>
      <c r="C511" s="73"/>
      <c r="D511" s="73"/>
      <c r="E511" s="73"/>
      <c r="F511" s="73"/>
      <c r="G511" s="591"/>
      <c r="H511" s="1412"/>
      <c r="I511" s="73"/>
      <c r="J511" s="73"/>
      <c r="K511" s="74"/>
      <c r="L511" s="74"/>
      <c r="M511" s="989"/>
      <c r="N511" s="74"/>
      <c r="O511" s="74"/>
      <c r="P511" s="74"/>
      <c r="Q511" s="74"/>
      <c r="R511" s="74"/>
      <c r="S511" s="1264"/>
      <c r="T511" s="1264"/>
      <c r="U511" s="1264"/>
      <c r="V511" s="1264"/>
      <c r="W511" s="1264"/>
      <c r="X511" s="73"/>
      <c r="Y511" s="73"/>
      <c r="Z511" s="73"/>
    </row>
    <row r="512" spans="1:26" ht="15.75" customHeight="1">
      <c r="A512" s="73"/>
      <c r="B512" s="73"/>
      <c r="C512" s="73"/>
      <c r="D512" s="73"/>
      <c r="E512" s="73"/>
      <c r="F512" s="73"/>
      <c r="G512" s="591"/>
      <c r="H512" s="1412"/>
      <c r="I512" s="73"/>
      <c r="J512" s="73"/>
      <c r="K512" s="74"/>
      <c r="L512" s="74"/>
      <c r="M512" s="989"/>
      <c r="N512" s="74"/>
      <c r="O512" s="74"/>
      <c r="P512" s="74"/>
      <c r="Q512" s="74"/>
      <c r="R512" s="74"/>
      <c r="S512" s="1264"/>
      <c r="T512" s="1264"/>
      <c r="U512" s="1264"/>
      <c r="V512" s="1264"/>
      <c r="W512" s="1264"/>
      <c r="X512" s="73"/>
      <c r="Y512" s="73"/>
      <c r="Z512" s="73"/>
    </row>
    <row r="513" spans="1:26" ht="15.75" customHeight="1">
      <c r="A513" s="73"/>
      <c r="B513" s="73"/>
      <c r="C513" s="73"/>
      <c r="D513" s="73"/>
      <c r="E513" s="73"/>
      <c r="F513" s="73"/>
      <c r="G513" s="591"/>
      <c r="H513" s="1412"/>
      <c r="I513" s="73"/>
      <c r="J513" s="73"/>
      <c r="K513" s="74"/>
      <c r="L513" s="74"/>
      <c r="M513" s="989"/>
      <c r="N513" s="74"/>
      <c r="O513" s="74"/>
      <c r="P513" s="74"/>
      <c r="Q513" s="74"/>
      <c r="R513" s="74"/>
      <c r="S513" s="1264"/>
      <c r="T513" s="1264"/>
      <c r="U513" s="1264"/>
      <c r="V513" s="1264"/>
      <c r="W513" s="1264"/>
      <c r="X513" s="73"/>
      <c r="Y513" s="73"/>
      <c r="Z513" s="73"/>
    </row>
    <row r="514" spans="1:26" ht="15.75" customHeight="1">
      <c r="A514" s="73"/>
      <c r="B514" s="73"/>
      <c r="C514" s="73"/>
      <c r="D514" s="73"/>
      <c r="E514" s="73"/>
      <c r="F514" s="73"/>
      <c r="G514" s="591"/>
      <c r="H514" s="1412"/>
      <c r="I514" s="73"/>
      <c r="J514" s="73"/>
      <c r="K514" s="74"/>
      <c r="L514" s="74"/>
      <c r="M514" s="989"/>
      <c r="N514" s="74"/>
      <c r="O514" s="74"/>
      <c r="P514" s="74"/>
      <c r="Q514" s="74"/>
      <c r="R514" s="74"/>
      <c r="S514" s="1264"/>
      <c r="T514" s="1264"/>
      <c r="U514" s="1264"/>
      <c r="V514" s="1264"/>
      <c r="W514" s="1264"/>
      <c r="X514" s="73"/>
      <c r="Y514" s="73"/>
      <c r="Z514" s="73"/>
    </row>
    <row r="515" spans="1:26" ht="15.75" customHeight="1">
      <c r="A515" s="73"/>
      <c r="B515" s="73"/>
      <c r="C515" s="73"/>
      <c r="D515" s="73"/>
      <c r="E515" s="73"/>
      <c r="F515" s="73"/>
      <c r="G515" s="591"/>
      <c r="H515" s="1412"/>
      <c r="I515" s="73"/>
      <c r="J515" s="73"/>
      <c r="K515" s="74"/>
      <c r="L515" s="74"/>
      <c r="M515" s="989"/>
      <c r="N515" s="74"/>
      <c r="O515" s="74"/>
      <c r="P515" s="74"/>
      <c r="Q515" s="74"/>
      <c r="R515" s="74"/>
      <c r="S515" s="1264"/>
      <c r="T515" s="1264"/>
      <c r="U515" s="1264"/>
      <c r="V515" s="1264"/>
      <c r="W515" s="1264"/>
      <c r="X515" s="73"/>
      <c r="Y515" s="73"/>
      <c r="Z515" s="73"/>
    </row>
    <row r="516" spans="1:26" ht="15.75" customHeight="1">
      <c r="A516" s="73"/>
      <c r="B516" s="73"/>
      <c r="C516" s="73"/>
      <c r="D516" s="73"/>
      <c r="E516" s="73"/>
      <c r="F516" s="73"/>
      <c r="G516" s="591"/>
      <c r="H516" s="1412"/>
      <c r="I516" s="73"/>
      <c r="J516" s="73"/>
      <c r="K516" s="74"/>
      <c r="L516" s="74"/>
      <c r="M516" s="989"/>
      <c r="N516" s="74"/>
      <c r="O516" s="74"/>
      <c r="P516" s="74"/>
      <c r="Q516" s="74"/>
      <c r="R516" s="74"/>
      <c r="S516" s="1264"/>
      <c r="T516" s="1264"/>
      <c r="U516" s="1264"/>
      <c r="V516" s="1264"/>
      <c r="W516" s="1264"/>
      <c r="X516" s="73"/>
      <c r="Y516" s="73"/>
      <c r="Z516" s="73"/>
    </row>
    <row r="517" spans="1:26" ht="15.75" customHeight="1">
      <c r="A517" s="73"/>
      <c r="B517" s="73"/>
      <c r="C517" s="73"/>
      <c r="D517" s="73"/>
      <c r="E517" s="73"/>
      <c r="F517" s="73"/>
      <c r="G517" s="591"/>
      <c r="H517" s="1412"/>
      <c r="I517" s="73"/>
      <c r="J517" s="73"/>
      <c r="K517" s="74"/>
      <c r="L517" s="74"/>
      <c r="M517" s="989"/>
      <c r="N517" s="74"/>
      <c r="O517" s="74"/>
      <c r="P517" s="74"/>
      <c r="Q517" s="74"/>
      <c r="R517" s="74"/>
      <c r="S517" s="1264"/>
      <c r="T517" s="1264"/>
      <c r="U517" s="1264"/>
      <c r="V517" s="1264"/>
      <c r="W517" s="1264"/>
      <c r="X517" s="73"/>
      <c r="Y517" s="73"/>
      <c r="Z517" s="73"/>
    </row>
    <row r="518" spans="1:26" ht="15.75" customHeight="1">
      <c r="A518" s="73"/>
      <c r="B518" s="73"/>
      <c r="C518" s="73"/>
      <c r="D518" s="73"/>
      <c r="E518" s="73"/>
      <c r="F518" s="73"/>
      <c r="G518" s="591"/>
      <c r="H518" s="1412"/>
      <c r="I518" s="73"/>
      <c r="J518" s="73"/>
      <c r="K518" s="74"/>
      <c r="L518" s="74"/>
      <c r="M518" s="989"/>
      <c r="N518" s="74"/>
      <c r="O518" s="74"/>
      <c r="P518" s="74"/>
      <c r="Q518" s="74"/>
      <c r="R518" s="74"/>
      <c r="S518" s="1264"/>
      <c r="T518" s="1264"/>
      <c r="U518" s="1264"/>
      <c r="V518" s="1264"/>
      <c r="W518" s="1264"/>
      <c r="X518" s="73"/>
      <c r="Y518" s="73"/>
      <c r="Z518" s="73"/>
    </row>
    <row r="519" spans="1:26" ht="15.75" customHeight="1">
      <c r="A519" s="73"/>
      <c r="B519" s="73"/>
      <c r="C519" s="73"/>
      <c r="D519" s="73"/>
      <c r="E519" s="73"/>
      <c r="F519" s="73"/>
      <c r="G519" s="591"/>
      <c r="H519" s="1412"/>
      <c r="I519" s="73"/>
      <c r="J519" s="73"/>
      <c r="K519" s="74"/>
      <c r="L519" s="74"/>
      <c r="M519" s="989"/>
      <c r="N519" s="74"/>
      <c r="O519" s="74"/>
      <c r="P519" s="74"/>
      <c r="Q519" s="74"/>
      <c r="R519" s="74"/>
      <c r="S519" s="1264"/>
      <c r="T519" s="1264"/>
      <c r="U519" s="1264"/>
      <c r="V519" s="1264"/>
      <c r="W519" s="1264"/>
      <c r="X519" s="73"/>
      <c r="Y519" s="73"/>
      <c r="Z519" s="73"/>
    </row>
    <row r="520" spans="1:26" ht="15.75" customHeight="1">
      <c r="A520" s="73"/>
      <c r="B520" s="73"/>
      <c r="C520" s="73"/>
      <c r="D520" s="73"/>
      <c r="E520" s="73"/>
      <c r="F520" s="73"/>
      <c r="G520" s="591"/>
      <c r="H520" s="1412"/>
      <c r="I520" s="73"/>
      <c r="J520" s="73"/>
      <c r="K520" s="74"/>
      <c r="L520" s="74"/>
      <c r="M520" s="989"/>
      <c r="N520" s="74"/>
      <c r="O520" s="74"/>
      <c r="P520" s="74"/>
      <c r="Q520" s="74"/>
      <c r="R520" s="74"/>
      <c r="S520" s="1264"/>
      <c r="T520" s="1264"/>
      <c r="U520" s="1264"/>
      <c r="V520" s="1264"/>
      <c r="W520" s="1264"/>
      <c r="X520" s="73"/>
      <c r="Y520" s="73"/>
      <c r="Z520" s="73"/>
    </row>
    <row r="521" spans="1:26" ht="15.75" customHeight="1">
      <c r="A521" s="73"/>
      <c r="B521" s="73"/>
      <c r="C521" s="73"/>
      <c r="D521" s="73"/>
      <c r="E521" s="73"/>
      <c r="F521" s="73"/>
      <c r="G521" s="591"/>
      <c r="H521" s="1412"/>
      <c r="I521" s="73"/>
      <c r="J521" s="73"/>
      <c r="K521" s="74"/>
      <c r="L521" s="74"/>
      <c r="M521" s="989"/>
      <c r="N521" s="74"/>
      <c r="O521" s="74"/>
      <c r="P521" s="74"/>
      <c r="Q521" s="74"/>
      <c r="R521" s="74"/>
      <c r="S521" s="1264"/>
      <c r="T521" s="1264"/>
      <c r="U521" s="1264"/>
      <c r="V521" s="1264"/>
      <c r="W521" s="1264"/>
      <c r="X521" s="73"/>
      <c r="Y521" s="73"/>
      <c r="Z521" s="73"/>
    </row>
    <row r="522" spans="1:26" ht="15.75" customHeight="1">
      <c r="A522" s="73"/>
      <c r="B522" s="73"/>
      <c r="C522" s="73"/>
      <c r="D522" s="73"/>
      <c r="E522" s="73"/>
      <c r="F522" s="73"/>
      <c r="G522" s="591"/>
      <c r="H522" s="1412"/>
      <c r="I522" s="73"/>
      <c r="J522" s="73"/>
      <c r="K522" s="74"/>
      <c r="L522" s="74"/>
      <c r="M522" s="989"/>
      <c r="N522" s="74"/>
      <c r="O522" s="74"/>
      <c r="P522" s="74"/>
      <c r="Q522" s="74"/>
      <c r="R522" s="74"/>
      <c r="S522" s="1264"/>
      <c r="T522" s="1264"/>
      <c r="U522" s="1264"/>
      <c r="V522" s="1264"/>
      <c r="W522" s="1264"/>
      <c r="X522" s="73"/>
      <c r="Y522" s="73"/>
      <c r="Z522" s="73"/>
    </row>
    <row r="523" spans="1:26" ht="15.75" customHeight="1">
      <c r="A523" s="73"/>
      <c r="B523" s="73"/>
      <c r="C523" s="73"/>
      <c r="D523" s="73"/>
      <c r="E523" s="73"/>
      <c r="F523" s="73"/>
      <c r="G523" s="591"/>
      <c r="H523" s="1412"/>
      <c r="I523" s="73"/>
      <c r="J523" s="73"/>
      <c r="K523" s="74"/>
      <c r="L523" s="74"/>
      <c r="M523" s="989"/>
      <c r="N523" s="74"/>
      <c r="O523" s="74"/>
      <c r="P523" s="74"/>
      <c r="Q523" s="74"/>
      <c r="R523" s="74"/>
      <c r="S523" s="1264"/>
      <c r="T523" s="1264"/>
      <c r="U523" s="1264"/>
      <c r="V523" s="1264"/>
      <c r="W523" s="1264"/>
      <c r="X523" s="73"/>
      <c r="Y523" s="73"/>
      <c r="Z523" s="73"/>
    </row>
    <row r="524" spans="1:26" ht="15.75" customHeight="1">
      <c r="A524" s="73"/>
      <c r="B524" s="73"/>
      <c r="C524" s="73"/>
      <c r="D524" s="73"/>
      <c r="E524" s="73"/>
      <c r="F524" s="73"/>
      <c r="G524" s="591"/>
      <c r="H524" s="1412"/>
      <c r="I524" s="73"/>
      <c r="J524" s="73"/>
      <c r="K524" s="74"/>
      <c r="L524" s="74"/>
      <c r="M524" s="989"/>
      <c r="N524" s="74"/>
      <c r="O524" s="74"/>
      <c r="P524" s="74"/>
      <c r="Q524" s="74"/>
      <c r="R524" s="74"/>
      <c r="S524" s="1264"/>
      <c r="T524" s="1264"/>
      <c r="U524" s="1264"/>
      <c r="V524" s="1264"/>
      <c r="W524" s="1264"/>
      <c r="X524" s="73"/>
      <c r="Y524" s="73"/>
      <c r="Z524" s="73"/>
    </row>
    <row r="525" spans="1:26" ht="15.75" customHeight="1">
      <c r="A525" s="73"/>
      <c r="B525" s="73"/>
      <c r="C525" s="73"/>
      <c r="D525" s="73"/>
      <c r="E525" s="73"/>
      <c r="F525" s="73"/>
      <c r="G525" s="591"/>
      <c r="H525" s="1412"/>
      <c r="I525" s="73"/>
      <c r="J525" s="73"/>
      <c r="K525" s="74"/>
      <c r="L525" s="74"/>
      <c r="M525" s="989"/>
      <c r="N525" s="74"/>
      <c r="O525" s="74"/>
      <c r="P525" s="74"/>
      <c r="Q525" s="74"/>
      <c r="R525" s="74"/>
      <c r="S525" s="1264"/>
      <c r="T525" s="1264"/>
      <c r="U525" s="1264"/>
      <c r="V525" s="1264"/>
      <c r="W525" s="1264"/>
      <c r="X525" s="73"/>
      <c r="Y525" s="73"/>
      <c r="Z525" s="73"/>
    </row>
    <row r="526" spans="1:26" ht="15.75" customHeight="1">
      <c r="A526" s="73"/>
      <c r="B526" s="73"/>
      <c r="C526" s="73"/>
      <c r="D526" s="73"/>
      <c r="E526" s="73"/>
      <c r="F526" s="73"/>
      <c r="G526" s="591"/>
      <c r="H526" s="1412"/>
      <c r="I526" s="73"/>
      <c r="J526" s="73"/>
      <c r="K526" s="74"/>
      <c r="L526" s="74"/>
      <c r="M526" s="989"/>
      <c r="N526" s="74"/>
      <c r="O526" s="74"/>
      <c r="P526" s="74"/>
      <c r="Q526" s="74"/>
      <c r="R526" s="74"/>
      <c r="S526" s="1264"/>
      <c r="T526" s="1264"/>
      <c r="U526" s="1264"/>
      <c r="V526" s="1264"/>
      <c r="W526" s="1264"/>
      <c r="X526" s="73"/>
      <c r="Y526" s="73"/>
      <c r="Z526" s="73"/>
    </row>
    <row r="527" spans="1:26" ht="15.75" customHeight="1">
      <c r="A527" s="73"/>
      <c r="B527" s="73"/>
      <c r="C527" s="73"/>
      <c r="D527" s="73"/>
      <c r="E527" s="73"/>
      <c r="F527" s="73"/>
      <c r="G527" s="591"/>
      <c r="H527" s="1412"/>
      <c r="I527" s="73"/>
      <c r="J527" s="73"/>
      <c r="K527" s="74"/>
      <c r="L527" s="74"/>
      <c r="M527" s="989"/>
      <c r="N527" s="74"/>
      <c r="O527" s="74"/>
      <c r="P527" s="74"/>
      <c r="Q527" s="74"/>
      <c r="R527" s="74"/>
      <c r="S527" s="1264"/>
      <c r="T527" s="1264"/>
      <c r="U527" s="1264"/>
      <c r="V527" s="1264"/>
      <c r="W527" s="1264"/>
      <c r="X527" s="73"/>
      <c r="Y527" s="73"/>
      <c r="Z527" s="73"/>
    </row>
    <row r="528" spans="1:26" ht="15.75" customHeight="1">
      <c r="A528" s="73"/>
      <c r="B528" s="73"/>
      <c r="C528" s="73"/>
      <c r="D528" s="73"/>
      <c r="E528" s="73"/>
      <c r="F528" s="73"/>
      <c r="G528" s="591"/>
      <c r="H528" s="1412"/>
      <c r="I528" s="73"/>
      <c r="J528" s="73"/>
      <c r="K528" s="74"/>
      <c r="L528" s="74"/>
      <c r="M528" s="989"/>
      <c r="N528" s="74"/>
      <c r="O528" s="74"/>
      <c r="P528" s="74"/>
      <c r="Q528" s="74"/>
      <c r="R528" s="74"/>
      <c r="S528" s="1264"/>
      <c r="T528" s="1264"/>
      <c r="U528" s="1264"/>
      <c r="V528" s="1264"/>
      <c r="W528" s="1264"/>
      <c r="X528" s="73"/>
      <c r="Y528" s="73"/>
      <c r="Z528" s="73"/>
    </row>
    <row r="529" spans="1:26" ht="15.75" customHeight="1">
      <c r="A529" s="73"/>
      <c r="B529" s="73"/>
      <c r="C529" s="73"/>
      <c r="D529" s="73"/>
      <c r="E529" s="73"/>
      <c r="F529" s="73"/>
      <c r="G529" s="591"/>
      <c r="H529" s="1412"/>
      <c r="I529" s="73"/>
      <c r="J529" s="73"/>
      <c r="K529" s="74"/>
      <c r="L529" s="74"/>
      <c r="M529" s="989"/>
      <c r="N529" s="74"/>
      <c r="O529" s="74"/>
      <c r="P529" s="74"/>
      <c r="Q529" s="74"/>
      <c r="R529" s="74"/>
      <c r="S529" s="1264"/>
      <c r="T529" s="1264"/>
      <c r="U529" s="1264"/>
      <c r="V529" s="1264"/>
      <c r="W529" s="1264"/>
      <c r="X529" s="73"/>
      <c r="Y529" s="73"/>
      <c r="Z529" s="73"/>
    </row>
    <row r="530" spans="1:26" ht="15.75" customHeight="1">
      <c r="A530" s="73"/>
      <c r="B530" s="73"/>
      <c r="C530" s="73"/>
      <c r="D530" s="73"/>
      <c r="E530" s="73"/>
      <c r="F530" s="73"/>
      <c r="G530" s="591"/>
      <c r="H530" s="1412"/>
      <c r="I530" s="73"/>
      <c r="J530" s="73"/>
      <c r="K530" s="74"/>
      <c r="L530" s="74"/>
      <c r="M530" s="989"/>
      <c r="N530" s="74"/>
      <c r="O530" s="74"/>
      <c r="P530" s="74"/>
      <c r="Q530" s="74"/>
      <c r="R530" s="74"/>
      <c r="S530" s="1264"/>
      <c r="T530" s="1264"/>
      <c r="U530" s="1264"/>
      <c r="V530" s="1264"/>
      <c r="W530" s="1264"/>
      <c r="X530" s="73"/>
      <c r="Y530" s="73"/>
      <c r="Z530" s="73"/>
    </row>
    <row r="531" spans="1:26" ht="15.75" customHeight="1">
      <c r="A531" s="73"/>
      <c r="B531" s="73"/>
      <c r="C531" s="73"/>
      <c r="D531" s="73"/>
      <c r="E531" s="73"/>
      <c r="F531" s="73"/>
      <c r="G531" s="591"/>
      <c r="H531" s="1412"/>
      <c r="I531" s="73"/>
      <c r="J531" s="73"/>
      <c r="K531" s="74"/>
      <c r="L531" s="74"/>
      <c r="M531" s="989"/>
      <c r="N531" s="74"/>
      <c r="O531" s="74"/>
      <c r="P531" s="74"/>
      <c r="Q531" s="74"/>
      <c r="R531" s="74"/>
      <c r="S531" s="1264"/>
      <c r="T531" s="1264"/>
      <c r="U531" s="1264"/>
      <c r="V531" s="1264"/>
      <c r="W531" s="1264"/>
      <c r="X531" s="73"/>
      <c r="Y531" s="73"/>
      <c r="Z531" s="73"/>
    </row>
    <row r="532" spans="1:26" ht="15.75" customHeight="1">
      <c r="A532" s="73"/>
      <c r="B532" s="73"/>
      <c r="C532" s="73"/>
      <c r="D532" s="73"/>
      <c r="E532" s="73"/>
      <c r="F532" s="73"/>
      <c r="G532" s="591"/>
      <c r="H532" s="1412"/>
      <c r="I532" s="73"/>
      <c r="J532" s="73"/>
      <c r="K532" s="74"/>
      <c r="L532" s="74"/>
      <c r="M532" s="989"/>
      <c r="N532" s="74"/>
      <c r="O532" s="74"/>
      <c r="P532" s="74"/>
      <c r="Q532" s="74"/>
      <c r="R532" s="74"/>
      <c r="S532" s="1264"/>
      <c r="T532" s="1264"/>
      <c r="U532" s="1264"/>
      <c r="V532" s="1264"/>
      <c r="W532" s="1264"/>
      <c r="X532" s="73"/>
      <c r="Y532" s="73"/>
      <c r="Z532" s="73"/>
    </row>
    <row r="533" spans="1:26" ht="15.75" customHeight="1">
      <c r="A533" s="73"/>
      <c r="B533" s="73"/>
      <c r="C533" s="73"/>
      <c r="D533" s="73"/>
      <c r="E533" s="73"/>
      <c r="F533" s="73"/>
      <c r="G533" s="591"/>
      <c r="H533" s="1412"/>
      <c r="I533" s="73"/>
      <c r="J533" s="73"/>
      <c r="K533" s="74"/>
      <c r="L533" s="74"/>
      <c r="M533" s="989"/>
      <c r="N533" s="74"/>
      <c r="O533" s="74"/>
      <c r="P533" s="74"/>
      <c r="Q533" s="74"/>
      <c r="R533" s="74"/>
      <c r="S533" s="1264"/>
      <c r="T533" s="1264"/>
      <c r="U533" s="1264"/>
      <c r="V533" s="1264"/>
      <c r="W533" s="1264"/>
      <c r="X533" s="73"/>
      <c r="Y533" s="73"/>
      <c r="Z533" s="73"/>
    </row>
    <row r="534" spans="1:26" ht="15.75" customHeight="1">
      <c r="A534" s="73"/>
      <c r="B534" s="73"/>
      <c r="C534" s="73"/>
      <c r="D534" s="73"/>
      <c r="E534" s="73"/>
      <c r="F534" s="73"/>
      <c r="G534" s="591"/>
      <c r="H534" s="1412"/>
      <c r="I534" s="73"/>
      <c r="J534" s="73"/>
      <c r="K534" s="74"/>
      <c r="L534" s="74"/>
      <c r="M534" s="989"/>
      <c r="N534" s="74"/>
      <c r="O534" s="74"/>
      <c r="P534" s="74"/>
      <c r="Q534" s="74"/>
      <c r="R534" s="74"/>
      <c r="S534" s="1264"/>
      <c r="T534" s="1264"/>
      <c r="U534" s="1264"/>
      <c r="V534" s="1264"/>
      <c r="W534" s="1264"/>
      <c r="X534" s="73"/>
      <c r="Y534" s="73"/>
      <c r="Z534" s="73"/>
    </row>
    <row r="535" spans="1:26" ht="15.75" customHeight="1">
      <c r="A535" s="73"/>
      <c r="B535" s="73"/>
      <c r="C535" s="73"/>
      <c r="D535" s="73"/>
      <c r="E535" s="73"/>
      <c r="F535" s="73"/>
      <c r="G535" s="591"/>
      <c r="H535" s="1412"/>
      <c r="I535" s="73"/>
      <c r="J535" s="73"/>
      <c r="K535" s="74"/>
      <c r="L535" s="74"/>
      <c r="M535" s="989"/>
      <c r="N535" s="74"/>
      <c r="O535" s="74"/>
      <c r="P535" s="74"/>
      <c r="Q535" s="74"/>
      <c r="R535" s="74"/>
      <c r="S535" s="1264"/>
      <c r="T535" s="1264"/>
      <c r="U535" s="1264"/>
      <c r="V535" s="1264"/>
      <c r="W535" s="1264"/>
      <c r="X535" s="73"/>
      <c r="Y535" s="73"/>
      <c r="Z535" s="73"/>
    </row>
    <row r="536" spans="1:26" ht="15.75" customHeight="1">
      <c r="A536" s="73"/>
      <c r="B536" s="73"/>
      <c r="C536" s="73"/>
      <c r="D536" s="73"/>
      <c r="E536" s="73"/>
      <c r="F536" s="73"/>
      <c r="G536" s="591"/>
      <c r="H536" s="1412"/>
      <c r="I536" s="73"/>
      <c r="J536" s="73"/>
      <c r="K536" s="74"/>
      <c r="L536" s="74"/>
      <c r="M536" s="989"/>
      <c r="N536" s="74"/>
      <c r="O536" s="74"/>
      <c r="P536" s="74"/>
      <c r="Q536" s="74"/>
      <c r="R536" s="74"/>
      <c r="S536" s="1264"/>
      <c r="T536" s="1264"/>
      <c r="U536" s="1264"/>
      <c r="V536" s="1264"/>
      <c r="W536" s="1264"/>
      <c r="X536" s="73"/>
      <c r="Y536" s="73"/>
      <c r="Z536" s="73"/>
    </row>
    <row r="537" spans="1:26" ht="15.75" customHeight="1">
      <c r="A537" s="73"/>
      <c r="B537" s="73"/>
      <c r="C537" s="73"/>
      <c r="D537" s="73"/>
      <c r="E537" s="73"/>
      <c r="F537" s="73"/>
      <c r="G537" s="591"/>
      <c r="H537" s="1412"/>
      <c r="I537" s="73"/>
      <c r="J537" s="73"/>
      <c r="K537" s="74"/>
      <c r="L537" s="74"/>
      <c r="M537" s="989"/>
      <c r="N537" s="74"/>
      <c r="O537" s="74"/>
      <c r="P537" s="74"/>
      <c r="Q537" s="74"/>
      <c r="R537" s="74"/>
      <c r="S537" s="1264"/>
      <c r="T537" s="1264"/>
      <c r="U537" s="1264"/>
      <c r="V537" s="1264"/>
      <c r="W537" s="1264"/>
      <c r="X537" s="73"/>
      <c r="Y537" s="73"/>
      <c r="Z537" s="73"/>
    </row>
    <row r="538" spans="1:26" ht="15.75" customHeight="1">
      <c r="A538" s="73"/>
      <c r="B538" s="73"/>
      <c r="C538" s="73"/>
      <c r="D538" s="73"/>
      <c r="E538" s="73"/>
      <c r="F538" s="73"/>
      <c r="G538" s="591"/>
      <c r="H538" s="1412"/>
      <c r="I538" s="73"/>
      <c r="J538" s="73"/>
      <c r="K538" s="74"/>
      <c r="L538" s="74"/>
      <c r="M538" s="989"/>
      <c r="N538" s="74"/>
      <c r="O538" s="74"/>
      <c r="P538" s="74"/>
      <c r="Q538" s="74"/>
      <c r="R538" s="74"/>
      <c r="S538" s="1264"/>
      <c r="T538" s="1264"/>
      <c r="U538" s="1264"/>
      <c r="V538" s="1264"/>
      <c r="W538" s="1264"/>
      <c r="X538" s="73"/>
      <c r="Y538" s="73"/>
      <c r="Z538" s="73"/>
    </row>
    <row r="539" spans="1:26" ht="15.75" customHeight="1">
      <c r="A539" s="73"/>
      <c r="B539" s="73"/>
      <c r="C539" s="73"/>
      <c r="D539" s="73"/>
      <c r="E539" s="73"/>
      <c r="F539" s="73"/>
      <c r="G539" s="591"/>
      <c r="H539" s="1412"/>
      <c r="I539" s="73"/>
      <c r="J539" s="73"/>
      <c r="K539" s="74"/>
      <c r="L539" s="74"/>
      <c r="M539" s="989"/>
      <c r="N539" s="74"/>
      <c r="O539" s="74"/>
      <c r="P539" s="74"/>
      <c r="Q539" s="74"/>
      <c r="R539" s="74"/>
      <c r="S539" s="1264"/>
      <c r="T539" s="1264"/>
      <c r="U539" s="1264"/>
      <c r="V539" s="1264"/>
      <c r="W539" s="1264"/>
      <c r="X539" s="73"/>
      <c r="Y539" s="73"/>
      <c r="Z539" s="73"/>
    </row>
    <row r="540" spans="1:26" ht="15.75" customHeight="1">
      <c r="A540" s="73"/>
      <c r="B540" s="73"/>
      <c r="C540" s="73"/>
      <c r="D540" s="73"/>
      <c r="E540" s="73"/>
      <c r="F540" s="73"/>
      <c r="G540" s="591"/>
      <c r="H540" s="1412"/>
      <c r="I540" s="73"/>
      <c r="J540" s="73"/>
      <c r="K540" s="74"/>
      <c r="L540" s="74"/>
      <c r="M540" s="989"/>
      <c r="N540" s="74"/>
      <c r="O540" s="74"/>
      <c r="P540" s="74"/>
      <c r="Q540" s="74"/>
      <c r="R540" s="74"/>
      <c r="S540" s="1264"/>
      <c r="T540" s="1264"/>
      <c r="U540" s="1264"/>
      <c r="V540" s="1264"/>
      <c r="W540" s="1264"/>
      <c r="X540" s="73"/>
      <c r="Y540" s="73"/>
      <c r="Z540" s="73"/>
    </row>
    <row r="541" spans="1:26" ht="15.75" customHeight="1">
      <c r="A541" s="73"/>
      <c r="B541" s="73"/>
      <c r="C541" s="73"/>
      <c r="D541" s="73"/>
      <c r="E541" s="73"/>
      <c r="F541" s="73"/>
      <c r="G541" s="591"/>
      <c r="H541" s="1412"/>
      <c r="I541" s="73"/>
      <c r="J541" s="73"/>
      <c r="K541" s="74"/>
      <c r="L541" s="74"/>
      <c r="M541" s="989"/>
      <c r="N541" s="74"/>
      <c r="O541" s="74"/>
      <c r="P541" s="74"/>
      <c r="Q541" s="74"/>
      <c r="R541" s="74"/>
      <c r="S541" s="1264"/>
      <c r="T541" s="1264"/>
      <c r="U541" s="1264"/>
      <c r="V541" s="1264"/>
      <c r="W541" s="1264"/>
      <c r="X541" s="73"/>
      <c r="Y541" s="73"/>
      <c r="Z541" s="73"/>
    </row>
    <row r="542" spans="1:26" ht="15.75" customHeight="1">
      <c r="A542" s="73"/>
      <c r="B542" s="73"/>
      <c r="C542" s="73"/>
      <c r="D542" s="73"/>
      <c r="E542" s="73"/>
      <c r="F542" s="73"/>
      <c r="G542" s="591"/>
      <c r="H542" s="1412"/>
      <c r="I542" s="73"/>
      <c r="J542" s="73"/>
      <c r="K542" s="74"/>
      <c r="L542" s="74"/>
      <c r="M542" s="989"/>
      <c r="N542" s="74"/>
      <c r="O542" s="74"/>
      <c r="P542" s="74"/>
      <c r="Q542" s="74"/>
      <c r="R542" s="74"/>
      <c r="S542" s="1264"/>
      <c r="T542" s="1264"/>
      <c r="U542" s="1264"/>
      <c r="V542" s="1264"/>
      <c r="W542" s="1264"/>
      <c r="X542" s="73"/>
      <c r="Y542" s="73"/>
      <c r="Z542" s="73"/>
    </row>
    <row r="543" spans="1:26" ht="15.75" customHeight="1">
      <c r="A543" s="73"/>
      <c r="B543" s="73"/>
      <c r="C543" s="73"/>
      <c r="D543" s="73"/>
      <c r="E543" s="73"/>
      <c r="F543" s="73"/>
      <c r="G543" s="591"/>
      <c r="H543" s="1412"/>
      <c r="I543" s="73"/>
      <c r="J543" s="73"/>
      <c r="K543" s="74"/>
      <c r="L543" s="74"/>
      <c r="M543" s="989"/>
      <c r="N543" s="74"/>
      <c r="O543" s="74"/>
      <c r="P543" s="74"/>
      <c r="Q543" s="74"/>
      <c r="R543" s="74"/>
      <c r="S543" s="1264"/>
      <c r="T543" s="1264"/>
      <c r="U543" s="1264"/>
      <c r="V543" s="1264"/>
      <c r="W543" s="1264"/>
      <c r="X543" s="73"/>
      <c r="Y543" s="73"/>
      <c r="Z543" s="73"/>
    </row>
    <row r="544" spans="1:26" ht="15.75" customHeight="1">
      <c r="A544" s="73"/>
      <c r="B544" s="73"/>
      <c r="C544" s="73"/>
      <c r="D544" s="73"/>
      <c r="E544" s="73"/>
      <c r="F544" s="73"/>
      <c r="G544" s="591"/>
      <c r="H544" s="1412"/>
      <c r="I544" s="73"/>
      <c r="J544" s="73"/>
      <c r="K544" s="74"/>
      <c r="L544" s="74"/>
      <c r="M544" s="989"/>
      <c r="N544" s="74"/>
      <c r="O544" s="74"/>
      <c r="P544" s="74"/>
      <c r="Q544" s="74"/>
      <c r="R544" s="74"/>
      <c r="S544" s="1264"/>
      <c r="T544" s="1264"/>
      <c r="U544" s="1264"/>
      <c r="V544" s="1264"/>
      <c r="W544" s="1264"/>
      <c r="X544" s="73"/>
      <c r="Y544" s="73"/>
      <c r="Z544" s="73"/>
    </row>
    <row r="545" spans="1:26" ht="15.75" customHeight="1">
      <c r="A545" s="73"/>
      <c r="B545" s="73"/>
      <c r="C545" s="73"/>
      <c r="D545" s="73"/>
      <c r="E545" s="73"/>
      <c r="F545" s="73"/>
      <c r="G545" s="591"/>
      <c r="H545" s="1412"/>
      <c r="I545" s="73"/>
      <c r="J545" s="73"/>
      <c r="K545" s="74"/>
      <c r="L545" s="74"/>
      <c r="M545" s="989"/>
      <c r="N545" s="74"/>
      <c r="O545" s="74"/>
      <c r="P545" s="74"/>
      <c r="Q545" s="74"/>
      <c r="R545" s="74"/>
      <c r="S545" s="1264"/>
      <c r="T545" s="1264"/>
      <c r="U545" s="1264"/>
      <c r="V545" s="1264"/>
      <c r="W545" s="1264"/>
      <c r="X545" s="73"/>
      <c r="Y545" s="73"/>
      <c r="Z545" s="73"/>
    </row>
    <row r="546" spans="1:26" ht="15.75" customHeight="1">
      <c r="A546" s="73"/>
      <c r="B546" s="73"/>
      <c r="C546" s="73"/>
      <c r="D546" s="73"/>
      <c r="E546" s="73"/>
      <c r="F546" s="73"/>
      <c r="G546" s="591"/>
      <c r="H546" s="1412"/>
      <c r="I546" s="73"/>
      <c r="J546" s="73"/>
      <c r="K546" s="74"/>
      <c r="L546" s="74"/>
      <c r="M546" s="989"/>
      <c r="N546" s="74"/>
      <c r="O546" s="74"/>
      <c r="P546" s="74"/>
      <c r="Q546" s="74"/>
      <c r="R546" s="74"/>
      <c r="S546" s="1264"/>
      <c r="T546" s="1264"/>
      <c r="U546" s="1264"/>
      <c r="V546" s="1264"/>
      <c r="W546" s="1264"/>
      <c r="X546" s="73"/>
      <c r="Y546" s="73"/>
      <c r="Z546" s="73"/>
    </row>
    <row r="547" spans="1:26" ht="15.75" customHeight="1">
      <c r="A547" s="73"/>
      <c r="B547" s="73"/>
      <c r="C547" s="73"/>
      <c r="D547" s="73"/>
      <c r="E547" s="73"/>
      <c r="F547" s="73"/>
      <c r="G547" s="591"/>
      <c r="H547" s="1412"/>
      <c r="I547" s="73"/>
      <c r="J547" s="73"/>
      <c r="K547" s="74"/>
      <c r="L547" s="74"/>
      <c r="M547" s="989"/>
      <c r="N547" s="74"/>
      <c r="O547" s="74"/>
      <c r="P547" s="74"/>
      <c r="Q547" s="74"/>
      <c r="R547" s="74"/>
      <c r="S547" s="1264"/>
      <c r="T547" s="1264"/>
      <c r="U547" s="1264"/>
      <c r="V547" s="1264"/>
      <c r="W547" s="1264"/>
      <c r="X547" s="73"/>
      <c r="Y547" s="73"/>
      <c r="Z547" s="73"/>
    </row>
    <row r="548" spans="1:26" ht="15.75" customHeight="1">
      <c r="A548" s="73"/>
      <c r="B548" s="73"/>
      <c r="C548" s="73"/>
      <c r="D548" s="73"/>
      <c r="E548" s="73"/>
      <c r="F548" s="73"/>
      <c r="G548" s="591"/>
      <c r="H548" s="1412"/>
      <c r="I548" s="73"/>
      <c r="J548" s="73"/>
      <c r="K548" s="74"/>
      <c r="L548" s="74"/>
      <c r="M548" s="989"/>
      <c r="N548" s="74"/>
      <c r="O548" s="74"/>
      <c r="P548" s="74"/>
      <c r="Q548" s="74"/>
      <c r="R548" s="74"/>
      <c r="S548" s="1264"/>
      <c r="T548" s="1264"/>
      <c r="U548" s="1264"/>
      <c r="V548" s="1264"/>
      <c r="W548" s="1264"/>
      <c r="X548" s="73"/>
      <c r="Y548" s="73"/>
      <c r="Z548" s="73"/>
    </row>
    <row r="549" spans="1:26" ht="15.75" customHeight="1">
      <c r="A549" s="73"/>
      <c r="B549" s="73"/>
      <c r="C549" s="73"/>
      <c r="D549" s="73"/>
      <c r="E549" s="73"/>
      <c r="F549" s="73"/>
      <c r="G549" s="591"/>
      <c r="H549" s="1412"/>
      <c r="I549" s="73"/>
      <c r="J549" s="73"/>
      <c r="K549" s="74"/>
      <c r="L549" s="74"/>
      <c r="M549" s="989"/>
      <c r="N549" s="74"/>
      <c r="O549" s="74"/>
      <c r="P549" s="74"/>
      <c r="Q549" s="74"/>
      <c r="R549" s="74"/>
      <c r="S549" s="1264"/>
      <c r="T549" s="1264"/>
      <c r="U549" s="1264"/>
      <c r="V549" s="1264"/>
      <c r="W549" s="1264"/>
      <c r="X549" s="73"/>
      <c r="Y549" s="73"/>
      <c r="Z549" s="73"/>
    </row>
    <row r="550" spans="1:26" ht="15.75" customHeight="1">
      <c r="A550" s="73"/>
      <c r="B550" s="73"/>
      <c r="C550" s="73"/>
      <c r="D550" s="73"/>
      <c r="E550" s="73"/>
      <c r="F550" s="73"/>
      <c r="G550" s="591"/>
      <c r="H550" s="1412"/>
      <c r="I550" s="73"/>
      <c r="J550" s="73"/>
      <c r="K550" s="74"/>
      <c r="L550" s="74"/>
      <c r="M550" s="989"/>
      <c r="N550" s="74"/>
      <c r="O550" s="74"/>
      <c r="P550" s="74"/>
      <c r="Q550" s="74"/>
      <c r="R550" s="74"/>
      <c r="S550" s="1264"/>
      <c r="T550" s="1264"/>
      <c r="U550" s="1264"/>
      <c r="V550" s="1264"/>
      <c r="W550" s="1264"/>
      <c r="X550" s="73"/>
      <c r="Y550" s="73"/>
      <c r="Z550" s="73"/>
    </row>
    <row r="551" spans="1:26" ht="15.75" customHeight="1">
      <c r="A551" s="73"/>
      <c r="B551" s="73"/>
      <c r="C551" s="73"/>
      <c r="D551" s="73"/>
      <c r="E551" s="73"/>
      <c r="F551" s="73"/>
      <c r="G551" s="591"/>
      <c r="H551" s="1412"/>
      <c r="I551" s="73"/>
      <c r="J551" s="73"/>
      <c r="K551" s="74"/>
      <c r="L551" s="74"/>
      <c r="M551" s="989"/>
      <c r="N551" s="74"/>
      <c r="O551" s="74"/>
      <c r="P551" s="74"/>
      <c r="Q551" s="74"/>
      <c r="R551" s="74"/>
      <c r="S551" s="1264"/>
      <c r="T551" s="1264"/>
      <c r="U551" s="1264"/>
      <c r="V551" s="1264"/>
      <c r="W551" s="1264"/>
      <c r="X551" s="73"/>
      <c r="Y551" s="73"/>
      <c r="Z551" s="73"/>
    </row>
    <row r="552" spans="1:26" ht="15.75" customHeight="1">
      <c r="A552" s="73"/>
      <c r="B552" s="73"/>
      <c r="C552" s="73"/>
      <c r="D552" s="73"/>
      <c r="E552" s="73"/>
      <c r="F552" s="73"/>
      <c r="G552" s="591"/>
      <c r="H552" s="1412"/>
      <c r="I552" s="73"/>
      <c r="J552" s="73"/>
      <c r="K552" s="74"/>
      <c r="L552" s="74"/>
      <c r="M552" s="989"/>
      <c r="N552" s="74"/>
      <c r="O552" s="74"/>
      <c r="P552" s="74"/>
      <c r="Q552" s="74"/>
      <c r="R552" s="74"/>
      <c r="S552" s="1264"/>
      <c r="T552" s="1264"/>
      <c r="U552" s="1264"/>
      <c r="V552" s="1264"/>
      <c r="W552" s="1264"/>
      <c r="X552" s="73"/>
      <c r="Y552" s="73"/>
      <c r="Z552" s="73"/>
    </row>
    <row r="553" spans="1:26" ht="15.75" customHeight="1">
      <c r="A553" s="73"/>
      <c r="B553" s="73"/>
      <c r="C553" s="73"/>
      <c r="D553" s="73"/>
      <c r="E553" s="73"/>
      <c r="F553" s="73"/>
      <c r="G553" s="591"/>
      <c r="H553" s="1412"/>
      <c r="I553" s="73"/>
      <c r="J553" s="73"/>
      <c r="K553" s="74"/>
      <c r="L553" s="74"/>
      <c r="M553" s="989"/>
      <c r="N553" s="74"/>
      <c r="O553" s="74"/>
      <c r="P553" s="74"/>
      <c r="Q553" s="74"/>
      <c r="R553" s="74"/>
      <c r="S553" s="1264"/>
      <c r="T553" s="1264"/>
      <c r="U553" s="1264"/>
      <c r="V553" s="1264"/>
      <c r="W553" s="1264"/>
      <c r="X553" s="73"/>
      <c r="Y553" s="73"/>
      <c r="Z553" s="73"/>
    </row>
    <row r="554" spans="1:26" ht="15.75" customHeight="1">
      <c r="A554" s="73"/>
      <c r="B554" s="73"/>
      <c r="C554" s="73"/>
      <c r="D554" s="73"/>
      <c r="E554" s="73"/>
      <c r="F554" s="73"/>
      <c r="G554" s="591"/>
      <c r="H554" s="1412"/>
      <c r="I554" s="73"/>
      <c r="J554" s="73"/>
      <c r="K554" s="74"/>
      <c r="L554" s="74"/>
      <c r="M554" s="989"/>
      <c r="N554" s="74"/>
      <c r="O554" s="74"/>
      <c r="P554" s="74"/>
      <c r="Q554" s="74"/>
      <c r="R554" s="74"/>
      <c r="S554" s="1264"/>
      <c r="T554" s="1264"/>
      <c r="U554" s="1264"/>
      <c r="V554" s="1264"/>
      <c r="W554" s="1264"/>
      <c r="X554" s="73"/>
      <c r="Y554" s="73"/>
      <c r="Z554" s="73"/>
    </row>
    <row r="555" spans="1:26" ht="15.75" customHeight="1">
      <c r="A555" s="73"/>
      <c r="B555" s="73"/>
      <c r="C555" s="73"/>
      <c r="D555" s="73"/>
      <c r="E555" s="73"/>
      <c r="F555" s="73"/>
      <c r="G555" s="591"/>
      <c r="H555" s="1412"/>
      <c r="I555" s="73"/>
      <c r="J555" s="73"/>
      <c r="K555" s="74"/>
      <c r="L555" s="74"/>
      <c r="M555" s="989"/>
      <c r="N555" s="74"/>
      <c r="O555" s="74"/>
      <c r="P555" s="74"/>
      <c r="Q555" s="74"/>
      <c r="R555" s="74"/>
      <c r="S555" s="1264"/>
      <c r="T555" s="1264"/>
      <c r="U555" s="1264"/>
      <c r="V555" s="1264"/>
      <c r="W555" s="1264"/>
      <c r="X555" s="73"/>
      <c r="Y555" s="73"/>
      <c r="Z555" s="73"/>
    </row>
    <row r="556" spans="1:26" ht="15.75" customHeight="1">
      <c r="A556" s="73"/>
      <c r="B556" s="73"/>
      <c r="C556" s="73"/>
      <c r="D556" s="73"/>
      <c r="E556" s="73"/>
      <c r="F556" s="73"/>
      <c r="G556" s="591"/>
      <c r="H556" s="1412"/>
      <c r="I556" s="73"/>
      <c r="J556" s="73"/>
      <c r="K556" s="74"/>
      <c r="L556" s="74"/>
      <c r="M556" s="989"/>
      <c r="N556" s="74"/>
      <c r="O556" s="74"/>
      <c r="P556" s="74"/>
      <c r="Q556" s="74"/>
      <c r="R556" s="74"/>
      <c r="S556" s="1264"/>
      <c r="T556" s="1264"/>
      <c r="U556" s="1264"/>
      <c r="V556" s="1264"/>
      <c r="W556" s="1264"/>
      <c r="X556" s="73"/>
      <c r="Y556" s="73"/>
      <c r="Z556" s="73"/>
    </row>
    <row r="557" spans="1:26" ht="15.75" customHeight="1">
      <c r="A557" s="73"/>
      <c r="B557" s="73"/>
      <c r="C557" s="73"/>
      <c r="D557" s="73"/>
      <c r="E557" s="73"/>
      <c r="F557" s="73"/>
      <c r="G557" s="591"/>
      <c r="H557" s="1412"/>
      <c r="I557" s="73"/>
      <c r="J557" s="73"/>
      <c r="K557" s="74"/>
      <c r="L557" s="74"/>
      <c r="M557" s="989"/>
      <c r="N557" s="74"/>
      <c r="O557" s="74"/>
      <c r="P557" s="74"/>
      <c r="Q557" s="74"/>
      <c r="R557" s="74"/>
      <c r="S557" s="1264"/>
      <c r="T557" s="1264"/>
      <c r="U557" s="1264"/>
      <c r="V557" s="1264"/>
      <c r="W557" s="1264"/>
      <c r="X557" s="73"/>
      <c r="Y557" s="73"/>
      <c r="Z557" s="73"/>
    </row>
    <row r="558" spans="1:26" ht="15.75" customHeight="1">
      <c r="A558" s="73"/>
      <c r="B558" s="73"/>
      <c r="C558" s="73"/>
      <c r="D558" s="73"/>
      <c r="E558" s="73"/>
      <c r="F558" s="73"/>
      <c r="G558" s="591"/>
      <c r="H558" s="1412"/>
      <c r="I558" s="73"/>
      <c r="J558" s="73"/>
      <c r="K558" s="74"/>
      <c r="L558" s="74"/>
      <c r="M558" s="989"/>
      <c r="N558" s="74"/>
      <c r="O558" s="74"/>
      <c r="P558" s="74"/>
      <c r="Q558" s="74"/>
      <c r="R558" s="74"/>
      <c r="S558" s="1264"/>
      <c r="T558" s="1264"/>
      <c r="U558" s="1264"/>
      <c r="V558" s="1264"/>
      <c r="W558" s="1264"/>
      <c r="X558" s="73"/>
      <c r="Y558" s="73"/>
      <c r="Z558" s="73"/>
    </row>
    <row r="559" spans="1:26" ht="15.75" customHeight="1">
      <c r="A559" s="73"/>
      <c r="B559" s="73"/>
      <c r="C559" s="73"/>
      <c r="D559" s="73"/>
      <c r="E559" s="73"/>
      <c r="F559" s="73"/>
      <c r="G559" s="591"/>
      <c r="H559" s="1412"/>
      <c r="I559" s="73"/>
      <c r="J559" s="73"/>
      <c r="K559" s="74"/>
      <c r="L559" s="74"/>
      <c r="M559" s="989"/>
      <c r="N559" s="74"/>
      <c r="O559" s="74"/>
      <c r="P559" s="74"/>
      <c r="Q559" s="74"/>
      <c r="R559" s="74"/>
      <c r="S559" s="1264"/>
      <c r="T559" s="1264"/>
      <c r="U559" s="1264"/>
      <c r="V559" s="1264"/>
      <c r="W559" s="1264"/>
      <c r="X559" s="73"/>
      <c r="Y559" s="73"/>
      <c r="Z559" s="73"/>
    </row>
    <row r="560" spans="1:26" ht="15.75" customHeight="1">
      <c r="A560" s="73"/>
      <c r="B560" s="73"/>
      <c r="C560" s="73"/>
      <c r="D560" s="73"/>
      <c r="E560" s="73"/>
      <c r="F560" s="73"/>
      <c r="G560" s="591"/>
      <c r="H560" s="1412"/>
      <c r="I560" s="73"/>
      <c r="J560" s="73"/>
      <c r="K560" s="74"/>
      <c r="L560" s="74"/>
      <c r="M560" s="989"/>
      <c r="N560" s="74"/>
      <c r="O560" s="74"/>
      <c r="P560" s="74"/>
      <c r="Q560" s="74"/>
      <c r="R560" s="74"/>
      <c r="S560" s="1264"/>
      <c r="T560" s="1264"/>
      <c r="U560" s="1264"/>
      <c r="V560" s="1264"/>
      <c r="W560" s="1264"/>
      <c r="X560" s="73"/>
      <c r="Y560" s="73"/>
      <c r="Z560" s="73"/>
    </row>
    <row r="561" spans="1:26" ht="15.75" customHeight="1">
      <c r="A561" s="73"/>
      <c r="B561" s="73"/>
      <c r="C561" s="73"/>
      <c r="D561" s="73"/>
      <c r="E561" s="73"/>
      <c r="F561" s="73"/>
      <c r="G561" s="591"/>
      <c r="H561" s="1412"/>
      <c r="I561" s="73"/>
      <c r="J561" s="73"/>
      <c r="K561" s="74"/>
      <c r="L561" s="74"/>
      <c r="M561" s="989"/>
      <c r="N561" s="74"/>
      <c r="O561" s="74"/>
      <c r="P561" s="74"/>
      <c r="Q561" s="74"/>
      <c r="R561" s="74"/>
      <c r="S561" s="1264"/>
      <c r="T561" s="1264"/>
      <c r="U561" s="1264"/>
      <c r="V561" s="1264"/>
      <c r="W561" s="1264"/>
      <c r="X561" s="73"/>
      <c r="Y561" s="73"/>
      <c r="Z561" s="73"/>
    </row>
    <row r="562" spans="1:26" ht="15.75" customHeight="1">
      <c r="A562" s="73"/>
      <c r="B562" s="73"/>
      <c r="C562" s="73"/>
      <c r="D562" s="73"/>
      <c r="E562" s="73"/>
      <c r="F562" s="73"/>
      <c r="G562" s="591"/>
      <c r="H562" s="1412"/>
      <c r="I562" s="73"/>
      <c r="J562" s="73"/>
      <c r="K562" s="74"/>
      <c r="L562" s="74"/>
      <c r="M562" s="989"/>
      <c r="N562" s="74"/>
      <c r="O562" s="74"/>
      <c r="P562" s="74"/>
      <c r="Q562" s="74"/>
      <c r="R562" s="74"/>
      <c r="S562" s="1264"/>
      <c r="T562" s="1264"/>
      <c r="U562" s="1264"/>
      <c r="V562" s="1264"/>
      <c r="W562" s="1264"/>
      <c r="X562" s="73"/>
      <c r="Y562" s="73"/>
      <c r="Z562" s="73"/>
    </row>
    <row r="563" spans="1:26" ht="15.75" customHeight="1">
      <c r="A563" s="73"/>
      <c r="B563" s="73"/>
      <c r="C563" s="73"/>
      <c r="D563" s="73"/>
      <c r="E563" s="73"/>
      <c r="F563" s="73"/>
      <c r="G563" s="591"/>
      <c r="H563" s="1412"/>
      <c r="I563" s="73"/>
      <c r="J563" s="73"/>
      <c r="K563" s="74"/>
      <c r="L563" s="74"/>
      <c r="M563" s="989"/>
      <c r="N563" s="74"/>
      <c r="O563" s="74"/>
      <c r="P563" s="74"/>
      <c r="Q563" s="74"/>
      <c r="R563" s="74"/>
      <c r="S563" s="1264"/>
      <c r="T563" s="1264"/>
      <c r="U563" s="1264"/>
      <c r="V563" s="1264"/>
      <c r="W563" s="1264"/>
      <c r="X563" s="73"/>
      <c r="Y563" s="73"/>
      <c r="Z563" s="73"/>
    </row>
    <row r="564" spans="1:26" ht="15.75" customHeight="1">
      <c r="A564" s="73"/>
      <c r="B564" s="73"/>
      <c r="C564" s="73"/>
      <c r="D564" s="73"/>
      <c r="E564" s="73"/>
      <c r="F564" s="73"/>
      <c r="G564" s="591"/>
      <c r="H564" s="1412"/>
      <c r="I564" s="73"/>
      <c r="J564" s="73"/>
      <c r="K564" s="74"/>
      <c r="L564" s="74"/>
      <c r="M564" s="989"/>
      <c r="N564" s="74"/>
      <c r="O564" s="74"/>
      <c r="P564" s="74"/>
      <c r="Q564" s="74"/>
      <c r="R564" s="74"/>
      <c r="S564" s="1264"/>
      <c r="T564" s="1264"/>
      <c r="U564" s="1264"/>
      <c r="V564" s="1264"/>
      <c r="W564" s="1264"/>
      <c r="X564" s="73"/>
      <c r="Y564" s="73"/>
      <c r="Z564" s="73"/>
    </row>
    <row r="565" spans="1:26" ht="15.75" customHeight="1">
      <c r="A565" s="73"/>
      <c r="B565" s="73"/>
      <c r="C565" s="73"/>
      <c r="D565" s="73"/>
      <c r="E565" s="73"/>
      <c r="F565" s="73"/>
      <c r="G565" s="591"/>
      <c r="H565" s="1412"/>
      <c r="I565" s="73"/>
      <c r="J565" s="73"/>
      <c r="K565" s="74"/>
      <c r="L565" s="74"/>
      <c r="M565" s="989"/>
      <c r="N565" s="74"/>
      <c r="O565" s="74"/>
      <c r="P565" s="74"/>
      <c r="Q565" s="74"/>
      <c r="R565" s="74"/>
      <c r="S565" s="1264"/>
      <c r="T565" s="1264"/>
      <c r="U565" s="1264"/>
      <c r="V565" s="1264"/>
      <c r="W565" s="1264"/>
      <c r="X565" s="73"/>
      <c r="Y565" s="73"/>
      <c r="Z565" s="73"/>
    </row>
    <row r="566" spans="1:26" ht="15.75" customHeight="1">
      <c r="A566" s="73"/>
      <c r="B566" s="73"/>
      <c r="C566" s="73"/>
      <c r="D566" s="73"/>
      <c r="E566" s="73"/>
      <c r="F566" s="73"/>
      <c r="G566" s="591"/>
      <c r="H566" s="1412"/>
      <c r="I566" s="73"/>
      <c r="J566" s="73"/>
      <c r="K566" s="74"/>
      <c r="L566" s="74"/>
      <c r="M566" s="989"/>
      <c r="N566" s="74"/>
      <c r="O566" s="74"/>
      <c r="P566" s="74"/>
      <c r="Q566" s="74"/>
      <c r="R566" s="74"/>
      <c r="S566" s="1264"/>
      <c r="T566" s="1264"/>
      <c r="U566" s="1264"/>
      <c r="V566" s="1264"/>
      <c r="W566" s="1264"/>
      <c r="X566" s="73"/>
      <c r="Y566" s="73"/>
      <c r="Z566" s="73"/>
    </row>
    <row r="567" spans="1:26" ht="15.75" customHeight="1">
      <c r="A567" s="73"/>
      <c r="B567" s="73"/>
      <c r="C567" s="73"/>
      <c r="D567" s="73"/>
      <c r="E567" s="73"/>
      <c r="F567" s="73"/>
      <c r="G567" s="591"/>
      <c r="H567" s="1412"/>
      <c r="I567" s="73"/>
      <c r="J567" s="73"/>
      <c r="K567" s="74"/>
      <c r="L567" s="74"/>
      <c r="M567" s="989"/>
      <c r="N567" s="74"/>
      <c r="O567" s="74"/>
      <c r="P567" s="74"/>
      <c r="Q567" s="74"/>
      <c r="R567" s="74"/>
      <c r="S567" s="1264"/>
      <c r="T567" s="1264"/>
      <c r="U567" s="1264"/>
      <c r="V567" s="1264"/>
      <c r="W567" s="1264"/>
      <c r="X567" s="73"/>
      <c r="Y567" s="73"/>
      <c r="Z567" s="73"/>
    </row>
    <row r="568" spans="1:26" ht="15.75" customHeight="1">
      <c r="A568" s="73"/>
      <c r="B568" s="73"/>
      <c r="C568" s="73"/>
      <c r="D568" s="73"/>
      <c r="E568" s="73"/>
      <c r="F568" s="73"/>
      <c r="G568" s="591"/>
      <c r="H568" s="1412"/>
      <c r="I568" s="73"/>
      <c r="J568" s="73"/>
      <c r="K568" s="74"/>
      <c r="L568" s="74"/>
      <c r="M568" s="989"/>
      <c r="N568" s="74"/>
      <c r="O568" s="74"/>
      <c r="P568" s="74"/>
      <c r="Q568" s="74"/>
      <c r="R568" s="74"/>
      <c r="S568" s="1264"/>
      <c r="T568" s="1264"/>
      <c r="U568" s="1264"/>
      <c r="V568" s="1264"/>
      <c r="W568" s="1264"/>
      <c r="X568" s="73"/>
      <c r="Y568" s="73"/>
      <c r="Z568" s="73"/>
    </row>
    <row r="569" spans="1:26" ht="15.75" customHeight="1">
      <c r="A569" s="73"/>
      <c r="B569" s="73"/>
      <c r="C569" s="73"/>
      <c r="D569" s="73"/>
      <c r="E569" s="73"/>
      <c r="F569" s="73"/>
      <c r="G569" s="591"/>
      <c r="H569" s="1412"/>
      <c r="I569" s="73"/>
      <c r="J569" s="73"/>
      <c r="K569" s="74"/>
      <c r="L569" s="74"/>
      <c r="M569" s="989"/>
      <c r="N569" s="74"/>
      <c r="O569" s="74"/>
      <c r="P569" s="74"/>
      <c r="Q569" s="74"/>
      <c r="R569" s="74"/>
      <c r="S569" s="1264"/>
      <c r="T569" s="1264"/>
      <c r="U569" s="1264"/>
      <c r="V569" s="1264"/>
      <c r="W569" s="1264"/>
      <c r="X569" s="73"/>
      <c r="Y569" s="73"/>
      <c r="Z569" s="73"/>
    </row>
    <row r="570" spans="1:26" ht="15.75" customHeight="1">
      <c r="A570" s="73"/>
      <c r="B570" s="73"/>
      <c r="C570" s="73"/>
      <c r="D570" s="73"/>
      <c r="E570" s="73"/>
      <c r="F570" s="73"/>
      <c r="G570" s="591"/>
      <c r="H570" s="1412"/>
      <c r="I570" s="73"/>
      <c r="J570" s="73"/>
      <c r="K570" s="74"/>
      <c r="L570" s="74"/>
      <c r="M570" s="989"/>
      <c r="N570" s="74"/>
      <c r="O570" s="74"/>
      <c r="P570" s="74"/>
      <c r="Q570" s="74"/>
      <c r="R570" s="74"/>
      <c r="S570" s="1264"/>
      <c r="T570" s="1264"/>
      <c r="U570" s="1264"/>
      <c r="V570" s="1264"/>
      <c r="W570" s="1264"/>
      <c r="X570" s="73"/>
      <c r="Y570" s="73"/>
      <c r="Z570" s="73"/>
    </row>
    <row r="571" spans="1:26" ht="15.75" customHeight="1">
      <c r="A571" s="73"/>
      <c r="B571" s="73"/>
      <c r="C571" s="73"/>
      <c r="D571" s="73"/>
      <c r="E571" s="73"/>
      <c r="F571" s="73"/>
      <c r="G571" s="591"/>
      <c r="H571" s="1412"/>
      <c r="I571" s="73"/>
      <c r="J571" s="73"/>
      <c r="K571" s="74"/>
      <c r="L571" s="74"/>
      <c r="M571" s="989"/>
      <c r="N571" s="74"/>
      <c r="O571" s="74"/>
      <c r="P571" s="74"/>
      <c r="Q571" s="74"/>
      <c r="R571" s="74"/>
      <c r="S571" s="1264"/>
      <c r="T571" s="1264"/>
      <c r="U571" s="1264"/>
      <c r="V571" s="1264"/>
      <c r="W571" s="1264"/>
      <c r="X571" s="73"/>
      <c r="Y571" s="73"/>
      <c r="Z571" s="73"/>
    </row>
    <row r="572" spans="1:26" ht="15.75" customHeight="1">
      <c r="A572" s="73"/>
      <c r="B572" s="73"/>
      <c r="C572" s="73"/>
      <c r="D572" s="73"/>
      <c r="E572" s="73"/>
      <c r="F572" s="73"/>
      <c r="G572" s="591"/>
      <c r="H572" s="1412"/>
      <c r="I572" s="73"/>
      <c r="J572" s="73"/>
      <c r="K572" s="74"/>
      <c r="L572" s="74"/>
      <c r="M572" s="989"/>
      <c r="N572" s="74"/>
      <c r="O572" s="74"/>
      <c r="P572" s="74"/>
      <c r="Q572" s="74"/>
      <c r="R572" s="74"/>
      <c r="S572" s="1264"/>
      <c r="T572" s="1264"/>
      <c r="U572" s="1264"/>
      <c r="V572" s="1264"/>
      <c r="W572" s="1264"/>
      <c r="X572" s="73"/>
      <c r="Y572" s="73"/>
      <c r="Z572" s="73"/>
    </row>
    <row r="573" spans="1:26" ht="15.75" customHeight="1">
      <c r="A573" s="73"/>
      <c r="B573" s="73"/>
      <c r="C573" s="73"/>
      <c r="D573" s="73"/>
      <c r="E573" s="73"/>
      <c r="F573" s="73"/>
      <c r="G573" s="591"/>
      <c r="H573" s="1412"/>
      <c r="I573" s="73"/>
      <c r="J573" s="73"/>
      <c r="K573" s="74"/>
      <c r="L573" s="74"/>
      <c r="M573" s="989"/>
      <c r="N573" s="74"/>
      <c r="O573" s="74"/>
      <c r="P573" s="74"/>
      <c r="Q573" s="74"/>
      <c r="R573" s="74"/>
      <c r="S573" s="1264"/>
      <c r="T573" s="1264"/>
      <c r="U573" s="1264"/>
      <c r="V573" s="1264"/>
      <c r="W573" s="1264"/>
      <c r="X573" s="73"/>
      <c r="Y573" s="73"/>
      <c r="Z573" s="73"/>
    </row>
    <row r="574" spans="1:26" ht="15.75" customHeight="1">
      <c r="A574" s="73"/>
      <c r="B574" s="73"/>
      <c r="C574" s="73"/>
      <c r="D574" s="73"/>
      <c r="E574" s="73"/>
      <c r="F574" s="73"/>
      <c r="G574" s="591"/>
      <c r="H574" s="1412"/>
      <c r="I574" s="73"/>
      <c r="J574" s="73"/>
      <c r="K574" s="74"/>
      <c r="L574" s="74"/>
      <c r="M574" s="989"/>
      <c r="N574" s="74"/>
      <c r="O574" s="74"/>
      <c r="P574" s="74"/>
      <c r="Q574" s="74"/>
      <c r="R574" s="74"/>
      <c r="S574" s="1264"/>
      <c r="T574" s="1264"/>
      <c r="U574" s="1264"/>
      <c r="V574" s="1264"/>
      <c r="W574" s="1264"/>
      <c r="X574" s="73"/>
      <c r="Y574" s="73"/>
      <c r="Z574" s="73"/>
    </row>
    <row r="575" spans="1:26" ht="15.75" customHeight="1">
      <c r="A575" s="73"/>
      <c r="B575" s="73"/>
      <c r="C575" s="73"/>
      <c r="D575" s="73"/>
      <c r="E575" s="73"/>
      <c r="F575" s="73"/>
      <c r="G575" s="591"/>
      <c r="H575" s="1412"/>
      <c r="I575" s="73"/>
      <c r="J575" s="73"/>
      <c r="K575" s="74"/>
      <c r="L575" s="74"/>
      <c r="M575" s="989"/>
      <c r="N575" s="74"/>
      <c r="O575" s="74"/>
      <c r="P575" s="74"/>
      <c r="Q575" s="74"/>
      <c r="R575" s="74"/>
      <c r="S575" s="1264"/>
      <c r="T575" s="1264"/>
      <c r="U575" s="1264"/>
      <c r="V575" s="1264"/>
      <c r="W575" s="1264"/>
      <c r="X575" s="73"/>
      <c r="Y575" s="73"/>
      <c r="Z575" s="73"/>
    </row>
    <row r="576" spans="1:26" ht="15.75" customHeight="1">
      <c r="A576" s="73"/>
      <c r="B576" s="73"/>
      <c r="C576" s="73"/>
      <c r="D576" s="73"/>
      <c r="E576" s="73"/>
      <c r="F576" s="73"/>
      <c r="G576" s="591"/>
      <c r="H576" s="1412"/>
      <c r="I576" s="73"/>
      <c r="J576" s="73"/>
      <c r="K576" s="74"/>
      <c r="L576" s="74"/>
      <c r="M576" s="989"/>
      <c r="N576" s="74"/>
      <c r="O576" s="74"/>
      <c r="P576" s="74"/>
      <c r="Q576" s="74"/>
      <c r="R576" s="74"/>
      <c r="S576" s="1264"/>
      <c r="T576" s="1264"/>
      <c r="U576" s="1264"/>
      <c r="V576" s="1264"/>
      <c r="W576" s="1264"/>
      <c r="X576" s="73"/>
      <c r="Y576" s="73"/>
      <c r="Z576" s="73"/>
    </row>
    <row r="577" spans="1:26" ht="15.75" customHeight="1">
      <c r="A577" s="73"/>
      <c r="B577" s="73"/>
      <c r="C577" s="73"/>
      <c r="D577" s="73"/>
      <c r="E577" s="73"/>
      <c r="F577" s="73"/>
      <c r="G577" s="591"/>
      <c r="H577" s="1412"/>
      <c r="I577" s="73"/>
      <c r="J577" s="73"/>
      <c r="K577" s="74"/>
      <c r="L577" s="74"/>
      <c r="M577" s="989"/>
      <c r="N577" s="74"/>
      <c r="O577" s="74"/>
      <c r="P577" s="74"/>
      <c r="Q577" s="74"/>
      <c r="R577" s="74"/>
      <c r="S577" s="1264"/>
      <c r="T577" s="1264"/>
      <c r="U577" s="1264"/>
      <c r="V577" s="1264"/>
      <c r="W577" s="1264"/>
      <c r="X577" s="73"/>
      <c r="Y577" s="73"/>
      <c r="Z577" s="73"/>
    </row>
    <row r="578" spans="1:26" ht="15.75" customHeight="1">
      <c r="A578" s="73"/>
      <c r="B578" s="73"/>
      <c r="C578" s="73"/>
      <c r="D578" s="73"/>
      <c r="E578" s="73"/>
      <c r="F578" s="73"/>
      <c r="G578" s="591"/>
      <c r="H578" s="1412"/>
      <c r="I578" s="73"/>
      <c r="J578" s="73"/>
      <c r="K578" s="74"/>
      <c r="L578" s="74"/>
      <c r="M578" s="989"/>
      <c r="N578" s="74"/>
      <c r="O578" s="74"/>
      <c r="P578" s="74"/>
      <c r="Q578" s="74"/>
      <c r="R578" s="74"/>
      <c r="S578" s="1264"/>
      <c r="T578" s="1264"/>
      <c r="U578" s="1264"/>
      <c r="V578" s="1264"/>
      <c r="W578" s="1264"/>
      <c r="X578" s="73"/>
      <c r="Y578" s="73"/>
      <c r="Z578" s="73"/>
    </row>
    <row r="579" spans="1:26" ht="15.75" customHeight="1">
      <c r="A579" s="73"/>
      <c r="B579" s="73"/>
      <c r="C579" s="73"/>
      <c r="D579" s="73"/>
      <c r="E579" s="73"/>
      <c r="F579" s="73"/>
      <c r="G579" s="591"/>
      <c r="H579" s="1412"/>
      <c r="I579" s="73"/>
      <c r="J579" s="73"/>
      <c r="K579" s="74"/>
      <c r="L579" s="74"/>
      <c r="M579" s="989"/>
      <c r="N579" s="74"/>
      <c r="O579" s="74"/>
      <c r="P579" s="74"/>
      <c r="Q579" s="74"/>
      <c r="R579" s="74"/>
      <c r="S579" s="1264"/>
      <c r="T579" s="1264"/>
      <c r="U579" s="1264"/>
      <c r="V579" s="1264"/>
      <c r="W579" s="1264"/>
      <c r="X579" s="73"/>
      <c r="Y579" s="73"/>
      <c r="Z579" s="73"/>
    </row>
    <row r="580" spans="1:26" ht="15.75" customHeight="1">
      <c r="A580" s="73"/>
      <c r="B580" s="73"/>
      <c r="C580" s="73"/>
      <c r="D580" s="73"/>
      <c r="E580" s="73"/>
      <c r="F580" s="73"/>
      <c r="G580" s="591"/>
      <c r="H580" s="1412"/>
      <c r="I580" s="73"/>
      <c r="J580" s="73"/>
      <c r="K580" s="74"/>
      <c r="L580" s="74"/>
      <c r="M580" s="989"/>
      <c r="N580" s="74"/>
      <c r="O580" s="74"/>
      <c r="P580" s="74"/>
      <c r="Q580" s="74"/>
      <c r="R580" s="74"/>
      <c r="S580" s="1264"/>
      <c r="T580" s="1264"/>
      <c r="U580" s="1264"/>
      <c r="V580" s="1264"/>
      <c r="W580" s="1264"/>
      <c r="X580" s="73"/>
      <c r="Y580" s="73"/>
      <c r="Z580" s="73"/>
    </row>
    <row r="581" spans="1:26" ht="15.75" customHeight="1">
      <c r="A581" s="73"/>
      <c r="B581" s="73"/>
      <c r="C581" s="73"/>
      <c r="D581" s="73"/>
      <c r="E581" s="73"/>
      <c r="F581" s="73"/>
      <c r="G581" s="591"/>
      <c r="H581" s="1412"/>
      <c r="I581" s="73"/>
      <c r="J581" s="73"/>
      <c r="K581" s="74"/>
      <c r="L581" s="74"/>
      <c r="M581" s="989"/>
      <c r="N581" s="74"/>
      <c r="O581" s="74"/>
      <c r="P581" s="74"/>
      <c r="Q581" s="74"/>
      <c r="R581" s="74"/>
      <c r="S581" s="1264"/>
      <c r="T581" s="1264"/>
      <c r="U581" s="1264"/>
      <c r="V581" s="1264"/>
      <c r="W581" s="1264"/>
      <c r="X581" s="73"/>
      <c r="Y581" s="73"/>
      <c r="Z581" s="73"/>
    </row>
    <row r="582" spans="1:26" ht="15.75" customHeight="1">
      <c r="A582" s="73"/>
      <c r="B582" s="73"/>
      <c r="C582" s="73"/>
      <c r="D582" s="73"/>
      <c r="E582" s="73"/>
      <c r="F582" s="73"/>
      <c r="G582" s="591"/>
      <c r="H582" s="1412"/>
      <c r="I582" s="73"/>
      <c r="J582" s="73"/>
      <c r="K582" s="74"/>
      <c r="L582" s="74"/>
      <c r="M582" s="989"/>
      <c r="N582" s="74"/>
      <c r="O582" s="74"/>
      <c r="P582" s="74"/>
      <c r="Q582" s="74"/>
      <c r="R582" s="74"/>
      <c r="S582" s="1264"/>
      <c r="T582" s="1264"/>
      <c r="U582" s="1264"/>
      <c r="V582" s="1264"/>
      <c r="W582" s="1264"/>
      <c r="X582" s="73"/>
      <c r="Y582" s="73"/>
      <c r="Z582" s="73"/>
    </row>
    <row r="583" spans="1:26" ht="15.75" customHeight="1">
      <c r="A583" s="73"/>
      <c r="B583" s="73"/>
      <c r="C583" s="73"/>
      <c r="D583" s="73"/>
      <c r="E583" s="73"/>
      <c r="F583" s="73"/>
      <c r="G583" s="591"/>
      <c r="H583" s="1412"/>
      <c r="I583" s="73"/>
      <c r="J583" s="73"/>
      <c r="K583" s="74"/>
      <c r="L583" s="74"/>
      <c r="M583" s="989"/>
      <c r="N583" s="74"/>
      <c r="O583" s="74"/>
      <c r="P583" s="74"/>
      <c r="Q583" s="74"/>
      <c r="R583" s="74"/>
      <c r="S583" s="1264"/>
      <c r="T583" s="1264"/>
      <c r="U583" s="1264"/>
      <c r="V583" s="1264"/>
      <c r="W583" s="1264"/>
      <c r="X583" s="73"/>
      <c r="Y583" s="73"/>
      <c r="Z583" s="73"/>
    </row>
    <row r="584" spans="1:26" ht="15.75" customHeight="1">
      <c r="A584" s="73"/>
      <c r="B584" s="73"/>
      <c r="C584" s="73"/>
      <c r="D584" s="73"/>
      <c r="E584" s="73"/>
      <c r="F584" s="73"/>
      <c r="G584" s="591"/>
      <c r="H584" s="1412"/>
      <c r="I584" s="73"/>
      <c r="J584" s="73"/>
      <c r="K584" s="74"/>
      <c r="L584" s="74"/>
      <c r="M584" s="989"/>
      <c r="N584" s="74"/>
      <c r="O584" s="74"/>
      <c r="P584" s="74"/>
      <c r="Q584" s="74"/>
      <c r="R584" s="74"/>
      <c r="S584" s="1264"/>
      <c r="T584" s="1264"/>
      <c r="U584" s="1264"/>
      <c r="V584" s="1264"/>
      <c r="W584" s="1264"/>
      <c r="X584" s="73"/>
      <c r="Y584" s="73"/>
      <c r="Z584" s="73"/>
    </row>
    <row r="585" spans="1:26" ht="15.75" customHeight="1">
      <c r="A585" s="73"/>
      <c r="B585" s="73"/>
      <c r="C585" s="73"/>
      <c r="D585" s="73"/>
      <c r="E585" s="73"/>
      <c r="F585" s="73"/>
      <c r="G585" s="591"/>
      <c r="H585" s="1412"/>
      <c r="I585" s="73"/>
      <c r="J585" s="73"/>
      <c r="K585" s="74"/>
      <c r="L585" s="74"/>
      <c r="M585" s="989"/>
      <c r="N585" s="74"/>
      <c r="O585" s="74"/>
      <c r="P585" s="74"/>
      <c r="Q585" s="74"/>
      <c r="R585" s="74"/>
      <c r="S585" s="1264"/>
      <c r="T585" s="1264"/>
      <c r="U585" s="1264"/>
      <c r="V585" s="1264"/>
      <c r="W585" s="1264"/>
      <c r="X585" s="73"/>
      <c r="Y585" s="73"/>
      <c r="Z585" s="73"/>
    </row>
    <row r="586" spans="1:26" ht="15.75" customHeight="1">
      <c r="A586" s="73"/>
      <c r="B586" s="73"/>
      <c r="C586" s="73"/>
      <c r="D586" s="73"/>
      <c r="E586" s="73"/>
      <c r="F586" s="73"/>
      <c r="G586" s="591"/>
      <c r="H586" s="1412"/>
      <c r="I586" s="73"/>
      <c r="J586" s="73"/>
      <c r="K586" s="74"/>
      <c r="L586" s="74"/>
      <c r="M586" s="989"/>
      <c r="N586" s="74"/>
      <c r="O586" s="74"/>
      <c r="P586" s="74"/>
      <c r="Q586" s="74"/>
      <c r="R586" s="74"/>
      <c r="S586" s="1264"/>
      <c r="T586" s="1264"/>
      <c r="U586" s="1264"/>
      <c r="V586" s="1264"/>
      <c r="W586" s="1264"/>
      <c r="X586" s="73"/>
      <c r="Y586" s="73"/>
      <c r="Z586" s="73"/>
    </row>
    <row r="587" spans="1:26" ht="15.75" customHeight="1">
      <c r="A587" s="73"/>
      <c r="B587" s="73"/>
      <c r="C587" s="73"/>
      <c r="D587" s="73"/>
      <c r="E587" s="73"/>
      <c r="F587" s="73"/>
      <c r="G587" s="591"/>
      <c r="H587" s="1412"/>
      <c r="I587" s="73"/>
      <c r="J587" s="73"/>
      <c r="K587" s="74"/>
      <c r="L587" s="74"/>
      <c r="M587" s="989"/>
      <c r="N587" s="74"/>
      <c r="O587" s="74"/>
      <c r="P587" s="74"/>
      <c r="Q587" s="74"/>
      <c r="R587" s="74"/>
      <c r="S587" s="1264"/>
      <c r="T587" s="1264"/>
      <c r="U587" s="1264"/>
      <c r="V587" s="1264"/>
      <c r="W587" s="1264"/>
      <c r="X587" s="73"/>
      <c r="Y587" s="73"/>
      <c r="Z587" s="73"/>
    </row>
    <row r="588" spans="1:26" ht="15.75" customHeight="1">
      <c r="A588" s="73"/>
      <c r="B588" s="73"/>
      <c r="C588" s="73"/>
      <c r="D588" s="73"/>
      <c r="E588" s="73"/>
      <c r="F588" s="73"/>
      <c r="G588" s="591"/>
      <c r="H588" s="1412"/>
      <c r="I588" s="73"/>
      <c r="J588" s="73"/>
      <c r="K588" s="74"/>
      <c r="L588" s="74"/>
      <c r="M588" s="989"/>
      <c r="N588" s="74"/>
      <c r="O588" s="74"/>
      <c r="P588" s="74"/>
      <c r="Q588" s="74"/>
      <c r="R588" s="74"/>
      <c r="S588" s="1264"/>
      <c r="T588" s="1264"/>
      <c r="U588" s="1264"/>
      <c r="V588" s="1264"/>
      <c r="W588" s="1264"/>
      <c r="X588" s="73"/>
      <c r="Y588" s="73"/>
      <c r="Z588" s="73"/>
    </row>
    <row r="589" spans="1:26" ht="15.75" customHeight="1">
      <c r="A589" s="73"/>
      <c r="B589" s="73"/>
      <c r="C589" s="73"/>
      <c r="D589" s="73"/>
      <c r="E589" s="73"/>
      <c r="F589" s="73"/>
      <c r="G589" s="591"/>
      <c r="H589" s="1412"/>
      <c r="I589" s="73"/>
      <c r="J589" s="73"/>
      <c r="K589" s="74"/>
      <c r="L589" s="74"/>
      <c r="M589" s="989"/>
      <c r="N589" s="74"/>
      <c r="O589" s="74"/>
      <c r="P589" s="74"/>
      <c r="Q589" s="74"/>
      <c r="R589" s="74"/>
      <c r="S589" s="1264"/>
      <c r="T589" s="1264"/>
      <c r="U589" s="1264"/>
      <c r="V589" s="1264"/>
      <c r="W589" s="1264"/>
      <c r="X589" s="73"/>
      <c r="Y589" s="73"/>
      <c r="Z589" s="73"/>
    </row>
    <row r="590" spans="1:26" ht="15.75" customHeight="1">
      <c r="A590" s="73"/>
      <c r="B590" s="73"/>
      <c r="C590" s="73"/>
      <c r="D590" s="73"/>
      <c r="E590" s="73"/>
      <c r="F590" s="73"/>
      <c r="G590" s="591"/>
      <c r="H590" s="1412"/>
      <c r="I590" s="73"/>
      <c r="J590" s="73"/>
      <c r="K590" s="74"/>
      <c r="L590" s="74"/>
      <c r="M590" s="989"/>
      <c r="N590" s="74"/>
      <c r="O590" s="74"/>
      <c r="P590" s="74"/>
      <c r="Q590" s="74"/>
      <c r="R590" s="74"/>
      <c r="S590" s="1264"/>
      <c r="T590" s="1264"/>
      <c r="U590" s="1264"/>
      <c r="V590" s="1264"/>
      <c r="W590" s="1264"/>
      <c r="X590" s="73"/>
      <c r="Y590" s="73"/>
      <c r="Z590" s="73"/>
    </row>
    <row r="591" spans="1:26" ht="15.75" customHeight="1">
      <c r="A591" s="73"/>
      <c r="B591" s="73"/>
      <c r="C591" s="73"/>
      <c r="D591" s="73"/>
      <c r="E591" s="73"/>
      <c r="F591" s="73"/>
      <c r="G591" s="591"/>
      <c r="H591" s="1412"/>
      <c r="I591" s="73"/>
      <c r="J591" s="73"/>
      <c r="K591" s="74"/>
      <c r="L591" s="74"/>
      <c r="M591" s="989"/>
      <c r="N591" s="74"/>
      <c r="O591" s="74"/>
      <c r="P591" s="74"/>
      <c r="Q591" s="74"/>
      <c r="R591" s="74"/>
      <c r="S591" s="1264"/>
      <c r="T591" s="1264"/>
      <c r="U591" s="1264"/>
      <c r="V591" s="1264"/>
      <c r="W591" s="1264"/>
      <c r="X591" s="73"/>
      <c r="Y591" s="73"/>
      <c r="Z591" s="73"/>
    </row>
    <row r="592" spans="1:26" ht="15.75" customHeight="1">
      <c r="A592" s="73"/>
      <c r="B592" s="73"/>
      <c r="C592" s="73"/>
      <c r="D592" s="73"/>
      <c r="E592" s="73"/>
      <c r="F592" s="73"/>
      <c r="G592" s="591"/>
      <c r="H592" s="1412"/>
      <c r="I592" s="73"/>
      <c r="J592" s="73"/>
      <c r="K592" s="74"/>
      <c r="L592" s="74"/>
      <c r="M592" s="989"/>
      <c r="N592" s="74"/>
      <c r="O592" s="74"/>
      <c r="P592" s="74"/>
      <c r="Q592" s="74"/>
      <c r="R592" s="74"/>
      <c r="S592" s="1264"/>
      <c r="T592" s="1264"/>
      <c r="U592" s="1264"/>
      <c r="V592" s="1264"/>
      <c r="W592" s="1264"/>
      <c r="X592" s="73"/>
      <c r="Y592" s="73"/>
      <c r="Z592" s="73"/>
    </row>
    <row r="593" spans="1:26" ht="15.75" customHeight="1">
      <c r="A593" s="73"/>
      <c r="B593" s="73"/>
      <c r="C593" s="73"/>
      <c r="D593" s="73"/>
      <c r="E593" s="73"/>
      <c r="F593" s="73"/>
      <c r="G593" s="591"/>
      <c r="H593" s="1412"/>
      <c r="I593" s="73"/>
      <c r="J593" s="73"/>
      <c r="K593" s="74"/>
      <c r="L593" s="74"/>
      <c r="M593" s="989"/>
      <c r="N593" s="74"/>
      <c r="O593" s="74"/>
      <c r="P593" s="74"/>
      <c r="Q593" s="74"/>
      <c r="R593" s="74"/>
      <c r="S593" s="1264"/>
      <c r="T593" s="1264"/>
      <c r="U593" s="1264"/>
      <c r="V593" s="1264"/>
      <c r="W593" s="1264"/>
      <c r="X593" s="73"/>
      <c r="Y593" s="73"/>
      <c r="Z593" s="73"/>
    </row>
    <row r="594" spans="1:26" ht="15.75" customHeight="1">
      <c r="A594" s="73"/>
      <c r="B594" s="73"/>
      <c r="C594" s="73"/>
      <c r="D594" s="73"/>
      <c r="E594" s="73"/>
      <c r="F594" s="73"/>
      <c r="G594" s="591"/>
      <c r="H594" s="1412"/>
      <c r="I594" s="73"/>
      <c r="J594" s="73"/>
      <c r="K594" s="74"/>
      <c r="L594" s="74"/>
      <c r="M594" s="989"/>
      <c r="N594" s="74"/>
      <c r="O594" s="74"/>
      <c r="P594" s="74"/>
      <c r="Q594" s="74"/>
      <c r="R594" s="74"/>
      <c r="S594" s="1264"/>
      <c r="T594" s="1264"/>
      <c r="U594" s="1264"/>
      <c r="V594" s="1264"/>
      <c r="W594" s="1264"/>
      <c r="X594" s="73"/>
      <c r="Y594" s="73"/>
      <c r="Z594" s="73"/>
    </row>
    <row r="595" spans="1:26" ht="15.75" customHeight="1">
      <c r="A595" s="73"/>
      <c r="B595" s="73"/>
      <c r="C595" s="73"/>
      <c r="D595" s="73"/>
      <c r="E595" s="73"/>
      <c r="F595" s="73"/>
      <c r="G595" s="591"/>
      <c r="H595" s="1412"/>
      <c r="I595" s="73"/>
      <c r="J595" s="73"/>
      <c r="K595" s="74"/>
      <c r="L595" s="74"/>
      <c r="M595" s="989"/>
      <c r="N595" s="74"/>
      <c r="O595" s="74"/>
      <c r="P595" s="74"/>
      <c r="Q595" s="74"/>
      <c r="R595" s="74"/>
      <c r="S595" s="1264"/>
      <c r="T595" s="1264"/>
      <c r="U595" s="1264"/>
      <c r="V595" s="1264"/>
      <c r="W595" s="1264"/>
      <c r="X595" s="73"/>
      <c r="Y595" s="73"/>
      <c r="Z595" s="73"/>
    </row>
    <row r="596" spans="1:26" ht="15.75" customHeight="1">
      <c r="A596" s="73"/>
      <c r="B596" s="73"/>
      <c r="C596" s="73"/>
      <c r="D596" s="73"/>
      <c r="E596" s="73"/>
      <c r="F596" s="73"/>
      <c r="G596" s="591"/>
      <c r="H596" s="1412"/>
      <c r="I596" s="73"/>
      <c r="J596" s="73"/>
      <c r="K596" s="74"/>
      <c r="L596" s="74"/>
      <c r="M596" s="989"/>
      <c r="N596" s="74"/>
      <c r="O596" s="74"/>
      <c r="P596" s="74"/>
      <c r="Q596" s="74"/>
      <c r="R596" s="74"/>
      <c r="S596" s="1264"/>
      <c r="T596" s="1264"/>
      <c r="U596" s="1264"/>
      <c r="V596" s="1264"/>
      <c r="W596" s="1264"/>
      <c r="X596" s="73"/>
      <c r="Y596" s="73"/>
      <c r="Z596" s="73"/>
    </row>
    <row r="597" spans="1:26" ht="15.75" customHeight="1">
      <c r="A597" s="73"/>
      <c r="B597" s="73"/>
      <c r="C597" s="73"/>
      <c r="D597" s="73"/>
      <c r="E597" s="73"/>
      <c r="F597" s="73"/>
      <c r="G597" s="591"/>
      <c r="H597" s="1412"/>
      <c r="I597" s="73"/>
      <c r="J597" s="73"/>
      <c r="K597" s="74"/>
      <c r="L597" s="74"/>
      <c r="M597" s="989"/>
      <c r="N597" s="74"/>
      <c r="O597" s="74"/>
      <c r="P597" s="74"/>
      <c r="Q597" s="74"/>
      <c r="R597" s="74"/>
      <c r="S597" s="1264"/>
      <c r="T597" s="1264"/>
      <c r="U597" s="1264"/>
      <c r="V597" s="1264"/>
      <c r="W597" s="1264"/>
      <c r="X597" s="73"/>
      <c r="Y597" s="73"/>
      <c r="Z597" s="73"/>
    </row>
    <row r="598" spans="1:26" ht="15.75" customHeight="1">
      <c r="A598" s="73"/>
      <c r="B598" s="73"/>
      <c r="C598" s="73"/>
      <c r="D598" s="73"/>
      <c r="E598" s="73"/>
      <c r="F598" s="73"/>
      <c r="G598" s="591"/>
      <c r="H598" s="1412"/>
      <c r="I598" s="73"/>
      <c r="J598" s="73"/>
      <c r="K598" s="74"/>
      <c r="L598" s="74"/>
      <c r="M598" s="989"/>
      <c r="N598" s="74"/>
      <c r="O598" s="74"/>
      <c r="P598" s="74"/>
      <c r="Q598" s="74"/>
      <c r="R598" s="74"/>
      <c r="S598" s="1264"/>
      <c r="T598" s="1264"/>
      <c r="U598" s="1264"/>
      <c r="V598" s="1264"/>
      <c r="W598" s="1264"/>
      <c r="X598" s="73"/>
      <c r="Y598" s="73"/>
      <c r="Z598" s="73"/>
    </row>
    <row r="599" spans="1:26" ht="15.75" customHeight="1">
      <c r="A599" s="73"/>
      <c r="B599" s="73"/>
      <c r="C599" s="73"/>
      <c r="D599" s="73"/>
      <c r="E599" s="73"/>
      <c r="F599" s="73"/>
      <c r="G599" s="591"/>
      <c r="H599" s="1412"/>
      <c r="I599" s="73"/>
      <c r="J599" s="73"/>
      <c r="K599" s="74"/>
      <c r="L599" s="74"/>
      <c r="M599" s="989"/>
      <c r="N599" s="74"/>
      <c r="O599" s="74"/>
      <c r="P599" s="74"/>
      <c r="Q599" s="74"/>
      <c r="R599" s="74"/>
      <c r="S599" s="1264"/>
      <c r="T599" s="1264"/>
      <c r="U599" s="1264"/>
      <c r="V599" s="1264"/>
      <c r="W599" s="1264"/>
      <c r="X599" s="73"/>
      <c r="Y599" s="73"/>
      <c r="Z599" s="73"/>
    </row>
    <row r="600" spans="1:26" ht="15.75" customHeight="1">
      <c r="A600" s="73"/>
      <c r="B600" s="73"/>
      <c r="C600" s="73"/>
      <c r="D600" s="73"/>
      <c r="E600" s="73"/>
      <c r="F600" s="73"/>
      <c r="G600" s="591"/>
      <c r="H600" s="1412"/>
      <c r="I600" s="73"/>
      <c r="J600" s="73"/>
      <c r="K600" s="74"/>
      <c r="L600" s="74"/>
      <c r="M600" s="989"/>
      <c r="N600" s="74"/>
      <c r="O600" s="74"/>
      <c r="P600" s="74"/>
      <c r="Q600" s="74"/>
      <c r="R600" s="74"/>
      <c r="S600" s="1264"/>
      <c r="T600" s="1264"/>
      <c r="U600" s="1264"/>
      <c r="V600" s="1264"/>
      <c r="W600" s="1264"/>
      <c r="X600" s="73"/>
      <c r="Y600" s="73"/>
      <c r="Z600" s="73"/>
    </row>
    <row r="601" spans="1:26" ht="15.75" customHeight="1">
      <c r="A601" s="73"/>
      <c r="B601" s="73"/>
      <c r="C601" s="73"/>
      <c r="D601" s="73"/>
      <c r="E601" s="73"/>
      <c r="F601" s="73"/>
      <c r="G601" s="591"/>
      <c r="H601" s="1412"/>
      <c r="I601" s="73"/>
      <c r="J601" s="73"/>
      <c r="K601" s="74"/>
      <c r="L601" s="74"/>
      <c r="M601" s="989"/>
      <c r="N601" s="74"/>
      <c r="O601" s="74"/>
      <c r="P601" s="74"/>
      <c r="Q601" s="74"/>
      <c r="R601" s="74"/>
      <c r="S601" s="1264"/>
      <c r="T601" s="1264"/>
      <c r="U601" s="1264"/>
      <c r="V601" s="1264"/>
      <c r="W601" s="1264"/>
      <c r="X601" s="73"/>
      <c r="Y601" s="73"/>
      <c r="Z601" s="73"/>
    </row>
    <row r="602" spans="1:26" ht="15.75" customHeight="1">
      <c r="A602" s="73"/>
      <c r="B602" s="73"/>
      <c r="C602" s="73"/>
      <c r="D602" s="73"/>
      <c r="E602" s="73"/>
      <c r="F602" s="73"/>
      <c r="G602" s="591"/>
      <c r="H602" s="1412"/>
      <c r="I602" s="73"/>
      <c r="J602" s="73"/>
      <c r="K602" s="74"/>
      <c r="L602" s="74"/>
      <c r="M602" s="989"/>
      <c r="N602" s="74"/>
      <c r="O602" s="74"/>
      <c r="P602" s="74"/>
      <c r="Q602" s="74"/>
      <c r="R602" s="74"/>
      <c r="S602" s="1264"/>
      <c r="T602" s="1264"/>
      <c r="U602" s="1264"/>
      <c r="V602" s="1264"/>
      <c r="W602" s="1264"/>
      <c r="X602" s="73"/>
      <c r="Y602" s="73"/>
      <c r="Z602" s="73"/>
    </row>
    <row r="603" spans="1:26" ht="15.75" customHeight="1">
      <c r="A603" s="73"/>
      <c r="B603" s="73"/>
      <c r="C603" s="73"/>
      <c r="D603" s="73"/>
      <c r="E603" s="73"/>
      <c r="F603" s="73"/>
      <c r="G603" s="591"/>
      <c r="H603" s="1412"/>
      <c r="I603" s="73"/>
      <c r="J603" s="73"/>
      <c r="K603" s="74"/>
      <c r="L603" s="74"/>
      <c r="M603" s="989"/>
      <c r="N603" s="74"/>
      <c r="O603" s="74"/>
      <c r="P603" s="74"/>
      <c r="Q603" s="74"/>
      <c r="R603" s="74"/>
      <c r="S603" s="1264"/>
      <c r="T603" s="1264"/>
      <c r="U603" s="1264"/>
      <c r="V603" s="1264"/>
      <c r="W603" s="1264"/>
      <c r="X603" s="73"/>
      <c r="Y603" s="73"/>
      <c r="Z603" s="73"/>
    </row>
    <row r="604" spans="1:26" ht="15.75" customHeight="1">
      <c r="A604" s="73"/>
      <c r="B604" s="73"/>
      <c r="C604" s="73"/>
      <c r="D604" s="73"/>
      <c r="E604" s="73"/>
      <c r="F604" s="73"/>
      <c r="G604" s="591"/>
      <c r="H604" s="1412"/>
      <c r="I604" s="73"/>
      <c r="J604" s="73"/>
      <c r="K604" s="74"/>
      <c r="L604" s="74"/>
      <c r="M604" s="989"/>
      <c r="N604" s="74"/>
      <c r="O604" s="74"/>
      <c r="P604" s="74"/>
      <c r="Q604" s="74"/>
      <c r="R604" s="74"/>
      <c r="S604" s="1264"/>
      <c r="T604" s="1264"/>
      <c r="U604" s="1264"/>
      <c r="V604" s="1264"/>
      <c r="W604" s="1264"/>
      <c r="X604" s="73"/>
      <c r="Y604" s="73"/>
      <c r="Z604" s="73"/>
    </row>
    <row r="605" spans="1:26" ht="15.75" customHeight="1">
      <c r="A605" s="73"/>
      <c r="B605" s="73"/>
      <c r="C605" s="73"/>
      <c r="D605" s="73"/>
      <c r="E605" s="73"/>
      <c r="F605" s="73"/>
      <c r="G605" s="591"/>
      <c r="H605" s="1412"/>
      <c r="I605" s="73"/>
      <c r="J605" s="73"/>
      <c r="K605" s="74"/>
      <c r="L605" s="74"/>
      <c r="M605" s="989"/>
      <c r="N605" s="74"/>
      <c r="O605" s="74"/>
      <c r="P605" s="74"/>
      <c r="Q605" s="74"/>
      <c r="R605" s="74"/>
      <c r="S605" s="1264"/>
      <c r="T605" s="1264"/>
      <c r="U605" s="1264"/>
      <c r="V605" s="1264"/>
      <c r="W605" s="1264"/>
      <c r="X605" s="73"/>
      <c r="Y605" s="73"/>
      <c r="Z605" s="73"/>
    </row>
    <row r="606" spans="1:26" ht="15.75" customHeight="1">
      <c r="A606" s="73"/>
      <c r="B606" s="73"/>
      <c r="C606" s="73"/>
      <c r="D606" s="73"/>
      <c r="E606" s="73"/>
      <c r="F606" s="73"/>
      <c r="G606" s="591"/>
      <c r="H606" s="1412"/>
      <c r="I606" s="73"/>
      <c r="J606" s="73"/>
      <c r="K606" s="74"/>
      <c r="L606" s="74"/>
      <c r="M606" s="989"/>
      <c r="N606" s="74"/>
      <c r="O606" s="74"/>
      <c r="P606" s="74"/>
      <c r="Q606" s="74"/>
      <c r="R606" s="74"/>
      <c r="S606" s="1264"/>
      <c r="T606" s="1264"/>
      <c r="U606" s="1264"/>
      <c r="V606" s="1264"/>
      <c r="W606" s="1264"/>
      <c r="X606" s="73"/>
      <c r="Y606" s="73"/>
      <c r="Z606" s="73"/>
    </row>
    <row r="607" spans="1:26" ht="15.75" customHeight="1">
      <c r="A607" s="73"/>
      <c r="B607" s="73"/>
      <c r="C607" s="73"/>
      <c r="D607" s="73"/>
      <c r="E607" s="73"/>
      <c r="F607" s="73"/>
      <c r="G607" s="591"/>
      <c r="H607" s="1412"/>
      <c r="I607" s="73"/>
      <c r="J607" s="73"/>
      <c r="K607" s="74"/>
      <c r="L607" s="74"/>
      <c r="M607" s="989"/>
      <c r="N607" s="74"/>
      <c r="O607" s="74"/>
      <c r="P607" s="74"/>
      <c r="Q607" s="74"/>
      <c r="R607" s="74"/>
      <c r="S607" s="1264"/>
      <c r="T607" s="1264"/>
      <c r="U607" s="1264"/>
      <c r="V607" s="1264"/>
      <c r="W607" s="1264"/>
      <c r="X607" s="73"/>
      <c r="Y607" s="73"/>
      <c r="Z607" s="73"/>
    </row>
    <row r="608" spans="1:26" ht="15.75" customHeight="1">
      <c r="A608" s="73"/>
      <c r="B608" s="73"/>
      <c r="C608" s="73"/>
      <c r="D608" s="73"/>
      <c r="E608" s="73"/>
      <c r="F608" s="73"/>
      <c r="G608" s="591"/>
      <c r="H608" s="1412"/>
      <c r="I608" s="73"/>
      <c r="J608" s="73"/>
      <c r="K608" s="74"/>
      <c r="L608" s="74"/>
      <c r="M608" s="989"/>
      <c r="N608" s="74"/>
      <c r="O608" s="74"/>
      <c r="P608" s="74"/>
      <c r="Q608" s="74"/>
      <c r="R608" s="74"/>
      <c r="S608" s="1264"/>
      <c r="T608" s="1264"/>
      <c r="U608" s="1264"/>
      <c r="V608" s="1264"/>
      <c r="W608" s="1264"/>
      <c r="X608" s="73"/>
      <c r="Y608" s="73"/>
      <c r="Z608" s="73"/>
    </row>
    <row r="609" spans="1:26" ht="15.75" customHeight="1">
      <c r="A609" s="73"/>
      <c r="B609" s="73"/>
      <c r="C609" s="73"/>
      <c r="D609" s="73"/>
      <c r="E609" s="73"/>
      <c r="F609" s="73"/>
      <c r="G609" s="591"/>
      <c r="H609" s="1412"/>
      <c r="I609" s="73"/>
      <c r="J609" s="73"/>
      <c r="K609" s="74"/>
      <c r="L609" s="74"/>
      <c r="M609" s="989"/>
      <c r="N609" s="74"/>
      <c r="O609" s="74"/>
      <c r="P609" s="74"/>
      <c r="Q609" s="74"/>
      <c r="R609" s="74"/>
      <c r="S609" s="1264"/>
      <c r="T609" s="1264"/>
      <c r="U609" s="1264"/>
      <c r="V609" s="1264"/>
      <c r="W609" s="1264"/>
      <c r="X609" s="73"/>
      <c r="Y609" s="73"/>
      <c r="Z609" s="73"/>
    </row>
    <row r="610" spans="1:26" ht="15.75" customHeight="1">
      <c r="A610" s="73"/>
      <c r="B610" s="73"/>
      <c r="C610" s="73"/>
      <c r="D610" s="73"/>
      <c r="E610" s="73"/>
      <c r="F610" s="73"/>
      <c r="G610" s="591"/>
      <c r="H610" s="1412"/>
      <c r="I610" s="73"/>
      <c r="J610" s="73"/>
      <c r="K610" s="74"/>
      <c r="L610" s="74"/>
      <c r="M610" s="989"/>
      <c r="N610" s="74"/>
      <c r="O610" s="74"/>
      <c r="P610" s="74"/>
      <c r="Q610" s="74"/>
      <c r="R610" s="74"/>
      <c r="S610" s="1264"/>
      <c r="T610" s="1264"/>
      <c r="U610" s="1264"/>
      <c r="V610" s="1264"/>
      <c r="W610" s="1264"/>
      <c r="X610" s="73"/>
      <c r="Y610" s="73"/>
      <c r="Z610" s="73"/>
    </row>
    <row r="611" spans="1:26" ht="15.75" customHeight="1">
      <c r="A611" s="73"/>
      <c r="B611" s="73"/>
      <c r="C611" s="73"/>
      <c r="D611" s="73"/>
      <c r="E611" s="73"/>
      <c r="F611" s="73"/>
      <c r="G611" s="591"/>
      <c r="H611" s="1412"/>
      <c r="I611" s="73"/>
      <c r="J611" s="73"/>
      <c r="K611" s="74"/>
      <c r="L611" s="74"/>
      <c r="M611" s="989"/>
      <c r="N611" s="74"/>
      <c r="O611" s="74"/>
      <c r="P611" s="74"/>
      <c r="Q611" s="74"/>
      <c r="R611" s="74"/>
      <c r="S611" s="1264"/>
      <c r="T611" s="1264"/>
      <c r="U611" s="1264"/>
      <c r="V611" s="1264"/>
      <c r="W611" s="1264"/>
      <c r="X611" s="73"/>
      <c r="Y611" s="73"/>
      <c r="Z611" s="73"/>
    </row>
    <row r="612" spans="1:26" ht="15.75" customHeight="1">
      <c r="A612" s="73"/>
      <c r="B612" s="73"/>
      <c r="C612" s="73"/>
      <c r="D612" s="73"/>
      <c r="E612" s="73"/>
      <c r="F612" s="73"/>
      <c r="G612" s="591"/>
      <c r="H612" s="1412"/>
      <c r="I612" s="73"/>
      <c r="J612" s="73"/>
      <c r="K612" s="74"/>
      <c r="L612" s="74"/>
      <c r="M612" s="989"/>
      <c r="N612" s="74"/>
      <c r="O612" s="74"/>
      <c r="P612" s="74"/>
      <c r="Q612" s="74"/>
      <c r="R612" s="74"/>
      <c r="S612" s="1264"/>
      <c r="T612" s="1264"/>
      <c r="U612" s="1264"/>
      <c r="V612" s="1264"/>
      <c r="W612" s="1264"/>
      <c r="X612" s="73"/>
      <c r="Y612" s="73"/>
      <c r="Z612" s="73"/>
    </row>
    <row r="613" spans="1:26" ht="15.75" customHeight="1">
      <c r="A613" s="73"/>
      <c r="B613" s="73"/>
      <c r="C613" s="73"/>
      <c r="D613" s="73"/>
      <c r="E613" s="73"/>
      <c r="F613" s="73"/>
      <c r="G613" s="591"/>
      <c r="H613" s="1412"/>
      <c r="I613" s="73"/>
      <c r="J613" s="73"/>
      <c r="K613" s="74"/>
      <c r="L613" s="74"/>
      <c r="M613" s="989"/>
      <c r="N613" s="74"/>
      <c r="O613" s="74"/>
      <c r="P613" s="74"/>
      <c r="Q613" s="74"/>
      <c r="R613" s="74"/>
      <c r="S613" s="1264"/>
      <c r="T613" s="1264"/>
      <c r="U613" s="1264"/>
      <c r="V613" s="1264"/>
      <c r="W613" s="1264"/>
      <c r="X613" s="73"/>
      <c r="Y613" s="73"/>
      <c r="Z613" s="73"/>
    </row>
    <row r="614" spans="1:26" ht="15.75" customHeight="1">
      <c r="A614" s="73"/>
      <c r="B614" s="73"/>
      <c r="C614" s="73"/>
      <c r="D614" s="73"/>
      <c r="E614" s="73"/>
      <c r="F614" s="73"/>
      <c r="G614" s="591"/>
      <c r="H614" s="1412"/>
      <c r="I614" s="73"/>
      <c r="J614" s="73"/>
      <c r="K614" s="74"/>
      <c r="L614" s="74"/>
      <c r="M614" s="989"/>
      <c r="N614" s="74"/>
      <c r="O614" s="74"/>
      <c r="P614" s="74"/>
      <c r="Q614" s="74"/>
      <c r="R614" s="74"/>
      <c r="S614" s="1264"/>
      <c r="T614" s="1264"/>
      <c r="U614" s="1264"/>
      <c r="V614" s="1264"/>
      <c r="W614" s="1264"/>
      <c r="X614" s="73"/>
      <c r="Y614" s="73"/>
      <c r="Z614" s="73"/>
    </row>
    <row r="615" spans="1:26" ht="15.75" customHeight="1">
      <c r="A615" s="73"/>
      <c r="B615" s="73"/>
      <c r="C615" s="73"/>
      <c r="D615" s="73"/>
      <c r="E615" s="73"/>
      <c r="F615" s="73"/>
      <c r="G615" s="591"/>
      <c r="H615" s="1412"/>
      <c r="I615" s="73"/>
      <c r="J615" s="73"/>
      <c r="K615" s="74"/>
      <c r="L615" s="74"/>
      <c r="M615" s="989"/>
      <c r="N615" s="74"/>
      <c r="O615" s="74"/>
      <c r="P615" s="74"/>
      <c r="Q615" s="74"/>
      <c r="R615" s="74"/>
      <c r="S615" s="1264"/>
      <c r="T615" s="1264"/>
      <c r="U615" s="1264"/>
      <c r="V615" s="1264"/>
      <c r="W615" s="1264"/>
      <c r="X615" s="73"/>
      <c r="Y615" s="73"/>
      <c r="Z615" s="73"/>
    </row>
    <row r="616" spans="1:26" ht="15.75" customHeight="1">
      <c r="A616" s="73"/>
      <c r="B616" s="73"/>
      <c r="C616" s="73"/>
      <c r="D616" s="73"/>
      <c r="E616" s="73"/>
      <c r="F616" s="73"/>
      <c r="G616" s="591"/>
      <c r="H616" s="1412"/>
      <c r="I616" s="73"/>
      <c r="J616" s="73"/>
      <c r="K616" s="74"/>
      <c r="L616" s="74"/>
      <c r="M616" s="989"/>
      <c r="N616" s="74"/>
      <c r="O616" s="74"/>
      <c r="P616" s="74"/>
      <c r="Q616" s="74"/>
      <c r="R616" s="74"/>
      <c r="S616" s="1264"/>
      <c r="T616" s="1264"/>
      <c r="U616" s="1264"/>
      <c r="V616" s="1264"/>
      <c r="W616" s="1264"/>
      <c r="X616" s="73"/>
      <c r="Y616" s="73"/>
      <c r="Z616" s="73"/>
    </row>
    <row r="617" spans="1:26" ht="15.75" customHeight="1">
      <c r="A617" s="73"/>
      <c r="B617" s="73"/>
      <c r="C617" s="73"/>
      <c r="D617" s="73"/>
      <c r="E617" s="73"/>
      <c r="F617" s="73"/>
      <c r="G617" s="591"/>
      <c r="H617" s="1412"/>
      <c r="I617" s="73"/>
      <c r="J617" s="73"/>
      <c r="K617" s="74"/>
      <c r="L617" s="74"/>
      <c r="M617" s="989"/>
      <c r="N617" s="74"/>
      <c r="O617" s="74"/>
      <c r="P617" s="74"/>
      <c r="Q617" s="74"/>
      <c r="R617" s="74"/>
      <c r="S617" s="1264"/>
      <c r="T617" s="1264"/>
      <c r="U617" s="1264"/>
      <c r="V617" s="1264"/>
      <c r="W617" s="1264"/>
      <c r="X617" s="73"/>
      <c r="Y617" s="73"/>
      <c r="Z617" s="73"/>
    </row>
    <row r="618" spans="1:26" ht="15.75" customHeight="1">
      <c r="A618" s="73"/>
      <c r="B618" s="73"/>
      <c r="C618" s="73"/>
      <c r="D618" s="73"/>
      <c r="E618" s="73"/>
      <c r="F618" s="73"/>
      <c r="G618" s="591"/>
      <c r="H618" s="1412"/>
      <c r="I618" s="73"/>
      <c r="J618" s="73"/>
      <c r="K618" s="74"/>
      <c r="L618" s="74"/>
      <c r="M618" s="989"/>
      <c r="N618" s="74"/>
      <c r="O618" s="74"/>
      <c r="P618" s="74"/>
      <c r="Q618" s="74"/>
      <c r="R618" s="74"/>
      <c r="S618" s="1264"/>
      <c r="T618" s="1264"/>
      <c r="U618" s="1264"/>
      <c r="V618" s="1264"/>
      <c r="W618" s="1264"/>
      <c r="X618" s="73"/>
      <c r="Y618" s="73"/>
      <c r="Z618" s="73"/>
    </row>
    <row r="619" spans="1:26" ht="15.75" customHeight="1">
      <c r="A619" s="73"/>
      <c r="B619" s="73"/>
      <c r="C619" s="73"/>
      <c r="D619" s="73"/>
      <c r="E619" s="73"/>
      <c r="F619" s="73"/>
      <c r="G619" s="591"/>
      <c r="H619" s="1412"/>
      <c r="I619" s="73"/>
      <c r="J619" s="73"/>
      <c r="K619" s="74"/>
      <c r="L619" s="74"/>
      <c r="M619" s="989"/>
      <c r="N619" s="74"/>
      <c r="O619" s="74"/>
      <c r="P619" s="74"/>
      <c r="Q619" s="74"/>
      <c r="R619" s="74"/>
      <c r="S619" s="1264"/>
      <c r="T619" s="1264"/>
      <c r="U619" s="1264"/>
      <c r="V619" s="1264"/>
      <c r="W619" s="1264"/>
      <c r="X619" s="73"/>
      <c r="Y619" s="73"/>
      <c r="Z619" s="73"/>
    </row>
    <row r="620" spans="1:26" ht="15.75" customHeight="1">
      <c r="A620" s="73"/>
      <c r="B620" s="73"/>
      <c r="C620" s="73"/>
      <c r="D620" s="73"/>
      <c r="E620" s="73"/>
      <c r="F620" s="73"/>
      <c r="G620" s="591"/>
      <c r="H620" s="1412"/>
      <c r="I620" s="73"/>
      <c r="J620" s="73"/>
      <c r="K620" s="74"/>
      <c r="L620" s="74"/>
      <c r="M620" s="989"/>
      <c r="N620" s="74"/>
      <c r="O620" s="74"/>
      <c r="P620" s="74"/>
      <c r="Q620" s="74"/>
      <c r="R620" s="74"/>
      <c r="S620" s="1264"/>
      <c r="T620" s="1264"/>
      <c r="U620" s="1264"/>
      <c r="V620" s="1264"/>
      <c r="W620" s="1264"/>
      <c r="X620" s="73"/>
      <c r="Y620" s="73"/>
      <c r="Z620" s="73"/>
    </row>
    <row r="621" spans="1:26" ht="15.75" customHeight="1">
      <c r="A621" s="73"/>
      <c r="B621" s="73"/>
      <c r="C621" s="73"/>
      <c r="D621" s="73"/>
      <c r="E621" s="73"/>
      <c r="F621" s="73"/>
      <c r="G621" s="591"/>
      <c r="H621" s="1412"/>
      <c r="I621" s="73"/>
      <c r="J621" s="73"/>
      <c r="K621" s="74"/>
      <c r="L621" s="74"/>
      <c r="M621" s="989"/>
      <c r="N621" s="74"/>
      <c r="O621" s="74"/>
      <c r="P621" s="74"/>
      <c r="Q621" s="74"/>
      <c r="R621" s="74"/>
      <c r="S621" s="1264"/>
      <c r="T621" s="1264"/>
      <c r="U621" s="1264"/>
      <c r="V621" s="1264"/>
      <c r="W621" s="1264"/>
      <c r="X621" s="73"/>
      <c r="Y621" s="73"/>
      <c r="Z621" s="73"/>
    </row>
    <row r="622" spans="1:26" ht="15.75" customHeight="1">
      <c r="A622" s="73"/>
      <c r="B622" s="73"/>
      <c r="C622" s="73"/>
      <c r="D622" s="73"/>
      <c r="E622" s="73"/>
      <c r="F622" s="73"/>
      <c r="G622" s="591"/>
      <c r="H622" s="1412"/>
      <c r="I622" s="73"/>
      <c r="J622" s="73"/>
      <c r="K622" s="74"/>
      <c r="L622" s="74"/>
      <c r="M622" s="989"/>
      <c r="N622" s="74"/>
      <c r="O622" s="74"/>
      <c r="P622" s="74"/>
      <c r="Q622" s="74"/>
      <c r="R622" s="74"/>
      <c r="S622" s="1264"/>
      <c r="T622" s="1264"/>
      <c r="U622" s="1264"/>
      <c r="V622" s="1264"/>
      <c r="W622" s="1264"/>
      <c r="X622" s="73"/>
      <c r="Y622" s="73"/>
      <c r="Z622" s="73"/>
    </row>
    <row r="623" spans="1:26" ht="15.75" customHeight="1">
      <c r="A623" s="73"/>
      <c r="B623" s="73"/>
      <c r="C623" s="73"/>
      <c r="D623" s="73"/>
      <c r="E623" s="73"/>
      <c r="F623" s="73"/>
      <c r="G623" s="591"/>
      <c r="H623" s="1412"/>
      <c r="I623" s="73"/>
      <c r="J623" s="73"/>
      <c r="K623" s="74"/>
      <c r="L623" s="74"/>
      <c r="M623" s="989"/>
      <c r="N623" s="74"/>
      <c r="O623" s="74"/>
      <c r="P623" s="74"/>
      <c r="Q623" s="74"/>
      <c r="R623" s="74"/>
      <c r="S623" s="1264"/>
      <c r="T623" s="1264"/>
      <c r="U623" s="1264"/>
      <c r="V623" s="1264"/>
      <c r="W623" s="1264"/>
      <c r="X623" s="73"/>
      <c r="Y623" s="73"/>
      <c r="Z623" s="73"/>
    </row>
    <row r="624" spans="1:26" ht="15.75" customHeight="1">
      <c r="A624" s="73"/>
      <c r="B624" s="73"/>
      <c r="C624" s="73"/>
      <c r="D624" s="73"/>
      <c r="E624" s="73"/>
      <c r="F624" s="73"/>
      <c r="G624" s="591"/>
      <c r="H624" s="1412"/>
      <c r="I624" s="73"/>
      <c r="J624" s="73"/>
      <c r="K624" s="74"/>
      <c r="L624" s="74"/>
      <c r="M624" s="989"/>
      <c r="N624" s="74"/>
      <c r="O624" s="74"/>
      <c r="P624" s="74"/>
      <c r="Q624" s="74"/>
      <c r="R624" s="74"/>
      <c r="S624" s="1264"/>
      <c r="T624" s="1264"/>
      <c r="U624" s="1264"/>
      <c r="V624" s="1264"/>
      <c r="W624" s="1264"/>
      <c r="X624" s="73"/>
      <c r="Y624" s="73"/>
      <c r="Z624" s="73"/>
    </row>
    <row r="625" spans="1:26" ht="15.75" customHeight="1">
      <c r="A625" s="73"/>
      <c r="B625" s="73"/>
      <c r="C625" s="73"/>
      <c r="D625" s="73"/>
      <c r="E625" s="73"/>
      <c r="F625" s="73"/>
      <c r="G625" s="591"/>
      <c r="H625" s="1412"/>
      <c r="I625" s="73"/>
      <c r="J625" s="73"/>
      <c r="K625" s="74"/>
      <c r="L625" s="74"/>
      <c r="M625" s="989"/>
      <c r="N625" s="74"/>
      <c r="O625" s="74"/>
      <c r="P625" s="74"/>
      <c r="Q625" s="74"/>
      <c r="R625" s="74"/>
      <c r="S625" s="1264"/>
      <c r="T625" s="1264"/>
      <c r="U625" s="1264"/>
      <c r="V625" s="1264"/>
      <c r="W625" s="1264"/>
      <c r="X625" s="73"/>
      <c r="Y625" s="73"/>
      <c r="Z625" s="73"/>
    </row>
    <row r="626" spans="1:26" ht="15.75" customHeight="1">
      <c r="A626" s="73"/>
      <c r="B626" s="73"/>
      <c r="C626" s="73"/>
      <c r="D626" s="73"/>
      <c r="E626" s="73"/>
      <c r="F626" s="73"/>
      <c r="G626" s="591"/>
      <c r="H626" s="1412"/>
      <c r="I626" s="73"/>
      <c r="J626" s="73"/>
      <c r="K626" s="74"/>
      <c r="L626" s="74"/>
      <c r="M626" s="989"/>
      <c r="N626" s="74"/>
      <c r="O626" s="74"/>
      <c r="P626" s="74"/>
      <c r="Q626" s="74"/>
      <c r="R626" s="74"/>
      <c r="S626" s="1264"/>
      <c r="T626" s="1264"/>
      <c r="U626" s="1264"/>
      <c r="V626" s="1264"/>
      <c r="W626" s="1264"/>
      <c r="X626" s="73"/>
      <c r="Y626" s="73"/>
      <c r="Z626" s="73"/>
    </row>
    <row r="627" spans="1:26" ht="15.75" customHeight="1">
      <c r="A627" s="73"/>
      <c r="B627" s="73"/>
      <c r="C627" s="73"/>
      <c r="D627" s="73"/>
      <c r="E627" s="73"/>
      <c r="F627" s="73"/>
      <c r="G627" s="591"/>
      <c r="H627" s="1412"/>
      <c r="I627" s="73"/>
      <c r="J627" s="73"/>
      <c r="K627" s="74"/>
      <c r="L627" s="74"/>
      <c r="M627" s="989"/>
      <c r="N627" s="74"/>
      <c r="O627" s="74"/>
      <c r="P627" s="74"/>
      <c r="Q627" s="74"/>
      <c r="R627" s="74"/>
      <c r="S627" s="1264"/>
      <c r="T627" s="1264"/>
      <c r="U627" s="1264"/>
      <c r="V627" s="1264"/>
      <c r="W627" s="1264"/>
      <c r="X627" s="73"/>
      <c r="Y627" s="73"/>
      <c r="Z627" s="73"/>
    </row>
    <row r="628" spans="1:26" ht="15.75" customHeight="1">
      <c r="A628" s="73"/>
      <c r="B628" s="73"/>
      <c r="C628" s="73"/>
      <c r="D628" s="73"/>
      <c r="E628" s="73"/>
      <c r="F628" s="73"/>
      <c r="G628" s="591"/>
      <c r="H628" s="1412"/>
      <c r="I628" s="73"/>
      <c r="J628" s="73"/>
      <c r="K628" s="74"/>
      <c r="L628" s="74"/>
      <c r="M628" s="989"/>
      <c r="N628" s="74"/>
      <c r="O628" s="74"/>
      <c r="P628" s="74"/>
      <c r="Q628" s="74"/>
      <c r="R628" s="74"/>
      <c r="S628" s="1264"/>
      <c r="T628" s="1264"/>
      <c r="U628" s="1264"/>
      <c r="V628" s="1264"/>
      <c r="W628" s="1264"/>
      <c r="X628" s="73"/>
      <c r="Y628" s="73"/>
      <c r="Z628" s="73"/>
    </row>
    <row r="629" spans="1:26" ht="15.75" customHeight="1">
      <c r="A629" s="73"/>
      <c r="B629" s="73"/>
      <c r="C629" s="73"/>
      <c r="D629" s="73"/>
      <c r="E629" s="73"/>
      <c r="F629" s="73"/>
      <c r="G629" s="591"/>
      <c r="H629" s="1412"/>
      <c r="I629" s="73"/>
      <c r="J629" s="73"/>
      <c r="K629" s="74"/>
      <c r="L629" s="74"/>
      <c r="M629" s="989"/>
      <c r="N629" s="74"/>
      <c r="O629" s="74"/>
      <c r="P629" s="74"/>
      <c r="Q629" s="74"/>
      <c r="R629" s="74"/>
      <c r="S629" s="1264"/>
      <c r="T629" s="1264"/>
      <c r="U629" s="1264"/>
      <c r="V629" s="1264"/>
      <c r="W629" s="1264"/>
      <c r="X629" s="73"/>
      <c r="Y629" s="73"/>
      <c r="Z629" s="73"/>
    </row>
    <row r="630" spans="1:26" ht="15.75" customHeight="1">
      <c r="A630" s="73"/>
      <c r="B630" s="73"/>
      <c r="C630" s="73"/>
      <c r="D630" s="73"/>
      <c r="E630" s="73"/>
      <c r="F630" s="73"/>
      <c r="G630" s="591"/>
      <c r="H630" s="1412"/>
      <c r="I630" s="73"/>
      <c r="J630" s="73"/>
      <c r="K630" s="74"/>
      <c r="L630" s="74"/>
      <c r="M630" s="989"/>
      <c r="N630" s="74"/>
      <c r="O630" s="74"/>
      <c r="P630" s="74"/>
      <c r="Q630" s="74"/>
      <c r="R630" s="74"/>
      <c r="S630" s="1264"/>
      <c r="T630" s="1264"/>
      <c r="U630" s="1264"/>
      <c r="V630" s="1264"/>
      <c r="W630" s="1264"/>
      <c r="X630" s="73"/>
      <c r="Y630" s="73"/>
      <c r="Z630" s="73"/>
    </row>
    <row r="631" spans="1:26" ht="15.75" customHeight="1">
      <c r="A631" s="73"/>
      <c r="B631" s="73"/>
      <c r="C631" s="73"/>
      <c r="D631" s="73"/>
      <c r="E631" s="73"/>
      <c r="F631" s="73"/>
      <c r="G631" s="591"/>
      <c r="H631" s="1412"/>
      <c r="I631" s="73"/>
      <c r="J631" s="73"/>
      <c r="K631" s="74"/>
      <c r="L631" s="74"/>
      <c r="M631" s="989"/>
      <c r="N631" s="74"/>
      <c r="O631" s="74"/>
      <c r="P631" s="74"/>
      <c r="Q631" s="74"/>
      <c r="R631" s="74"/>
      <c r="S631" s="1264"/>
      <c r="T631" s="1264"/>
      <c r="U631" s="1264"/>
      <c r="V631" s="1264"/>
      <c r="W631" s="1264"/>
      <c r="X631" s="73"/>
      <c r="Y631" s="73"/>
      <c r="Z631" s="73"/>
    </row>
    <row r="632" spans="1:26" ht="15.75" customHeight="1">
      <c r="A632" s="73"/>
      <c r="B632" s="73"/>
      <c r="C632" s="73"/>
      <c r="D632" s="73"/>
      <c r="E632" s="73"/>
      <c r="F632" s="73"/>
      <c r="G632" s="591"/>
      <c r="H632" s="1412"/>
      <c r="I632" s="73"/>
      <c r="J632" s="73"/>
      <c r="K632" s="74"/>
      <c r="L632" s="74"/>
      <c r="M632" s="989"/>
      <c r="N632" s="74"/>
      <c r="O632" s="74"/>
      <c r="P632" s="74"/>
      <c r="Q632" s="74"/>
      <c r="R632" s="74"/>
      <c r="S632" s="1264"/>
      <c r="T632" s="1264"/>
      <c r="U632" s="1264"/>
      <c r="V632" s="1264"/>
      <c r="W632" s="1264"/>
      <c r="X632" s="73"/>
      <c r="Y632" s="73"/>
      <c r="Z632" s="73"/>
    </row>
    <row r="633" spans="1:26" ht="15.75" customHeight="1">
      <c r="A633" s="73"/>
      <c r="B633" s="73"/>
      <c r="C633" s="73"/>
      <c r="D633" s="73"/>
      <c r="E633" s="73"/>
      <c r="F633" s="73"/>
      <c r="G633" s="591"/>
      <c r="H633" s="1412"/>
      <c r="I633" s="73"/>
      <c r="J633" s="73"/>
      <c r="K633" s="74"/>
      <c r="L633" s="74"/>
      <c r="M633" s="989"/>
      <c r="N633" s="74"/>
      <c r="O633" s="74"/>
      <c r="P633" s="74"/>
      <c r="Q633" s="74"/>
      <c r="R633" s="74"/>
      <c r="S633" s="1264"/>
      <c r="T633" s="1264"/>
      <c r="U633" s="1264"/>
      <c r="V633" s="1264"/>
      <c r="W633" s="1264"/>
      <c r="X633" s="73"/>
      <c r="Y633" s="73"/>
      <c r="Z633" s="73"/>
    </row>
    <row r="634" spans="1:26" ht="15.75" customHeight="1">
      <c r="A634" s="73"/>
      <c r="B634" s="73"/>
      <c r="C634" s="73"/>
      <c r="D634" s="73"/>
      <c r="E634" s="73"/>
      <c r="F634" s="73"/>
      <c r="G634" s="591"/>
      <c r="H634" s="1412"/>
      <c r="I634" s="73"/>
      <c r="J634" s="73"/>
      <c r="K634" s="74"/>
      <c r="L634" s="74"/>
      <c r="M634" s="989"/>
      <c r="N634" s="74"/>
      <c r="O634" s="74"/>
      <c r="P634" s="74"/>
      <c r="Q634" s="74"/>
      <c r="R634" s="74"/>
      <c r="S634" s="1264"/>
      <c r="T634" s="1264"/>
      <c r="U634" s="1264"/>
      <c r="V634" s="1264"/>
      <c r="W634" s="1264"/>
      <c r="X634" s="73"/>
      <c r="Y634" s="73"/>
      <c r="Z634" s="73"/>
    </row>
    <row r="635" spans="1:26" ht="15.75" customHeight="1">
      <c r="A635" s="73"/>
      <c r="B635" s="73"/>
      <c r="C635" s="73"/>
      <c r="D635" s="73"/>
      <c r="E635" s="73"/>
      <c r="F635" s="73"/>
      <c r="G635" s="591"/>
      <c r="H635" s="1412"/>
      <c r="I635" s="73"/>
      <c r="J635" s="73"/>
      <c r="K635" s="74"/>
      <c r="L635" s="74"/>
      <c r="M635" s="989"/>
      <c r="N635" s="74"/>
      <c r="O635" s="74"/>
      <c r="P635" s="74"/>
      <c r="Q635" s="74"/>
      <c r="R635" s="74"/>
      <c r="S635" s="1264"/>
      <c r="T635" s="1264"/>
      <c r="U635" s="1264"/>
      <c r="V635" s="1264"/>
      <c r="W635" s="1264"/>
      <c r="X635" s="73"/>
      <c r="Y635" s="73"/>
      <c r="Z635" s="73"/>
    </row>
    <row r="636" spans="1:26" ht="15.75" customHeight="1">
      <c r="A636" s="73"/>
      <c r="B636" s="73"/>
      <c r="C636" s="73"/>
      <c r="D636" s="73"/>
      <c r="E636" s="73"/>
      <c r="F636" s="73"/>
      <c r="G636" s="591"/>
      <c r="H636" s="1412"/>
      <c r="I636" s="73"/>
      <c r="J636" s="73"/>
      <c r="K636" s="74"/>
      <c r="L636" s="74"/>
      <c r="M636" s="989"/>
      <c r="N636" s="74"/>
      <c r="O636" s="74"/>
      <c r="P636" s="74"/>
      <c r="Q636" s="74"/>
      <c r="R636" s="74"/>
      <c r="S636" s="1264"/>
      <c r="T636" s="1264"/>
      <c r="U636" s="1264"/>
      <c r="V636" s="1264"/>
      <c r="W636" s="1264"/>
      <c r="X636" s="73"/>
      <c r="Y636" s="73"/>
      <c r="Z636" s="73"/>
    </row>
    <row r="637" spans="1:26" ht="15.75" customHeight="1">
      <c r="A637" s="73"/>
      <c r="B637" s="73"/>
      <c r="C637" s="73"/>
      <c r="D637" s="73"/>
      <c r="E637" s="73"/>
      <c r="F637" s="73"/>
      <c r="G637" s="591"/>
      <c r="H637" s="1412"/>
      <c r="I637" s="73"/>
      <c r="J637" s="73"/>
      <c r="K637" s="74"/>
      <c r="L637" s="74"/>
      <c r="M637" s="989"/>
      <c r="N637" s="74"/>
      <c r="O637" s="74"/>
      <c r="P637" s="74"/>
      <c r="Q637" s="74"/>
      <c r="R637" s="74"/>
      <c r="S637" s="1264"/>
      <c r="T637" s="1264"/>
      <c r="U637" s="1264"/>
      <c r="V637" s="1264"/>
      <c r="W637" s="1264"/>
      <c r="X637" s="73"/>
      <c r="Y637" s="73"/>
      <c r="Z637" s="73"/>
    </row>
    <row r="638" spans="1:26" ht="15.75" customHeight="1">
      <c r="A638" s="73"/>
      <c r="B638" s="73"/>
      <c r="C638" s="73"/>
      <c r="D638" s="73"/>
      <c r="E638" s="73"/>
      <c r="F638" s="73"/>
      <c r="G638" s="591"/>
      <c r="H638" s="1412"/>
      <c r="I638" s="73"/>
      <c r="J638" s="73"/>
      <c r="K638" s="74"/>
      <c r="L638" s="74"/>
      <c r="M638" s="989"/>
      <c r="N638" s="74"/>
      <c r="O638" s="74"/>
      <c r="P638" s="74"/>
      <c r="Q638" s="74"/>
      <c r="R638" s="74"/>
      <c r="S638" s="1264"/>
      <c r="T638" s="1264"/>
      <c r="U638" s="1264"/>
      <c r="V638" s="1264"/>
      <c r="W638" s="1264"/>
      <c r="X638" s="73"/>
      <c r="Y638" s="73"/>
      <c r="Z638" s="73"/>
    </row>
    <row r="639" spans="1:26" ht="15.75" customHeight="1">
      <c r="A639" s="73"/>
      <c r="B639" s="73"/>
      <c r="C639" s="73"/>
      <c r="D639" s="73"/>
      <c r="E639" s="73"/>
      <c r="F639" s="73"/>
      <c r="G639" s="591"/>
      <c r="H639" s="1412"/>
      <c r="I639" s="73"/>
      <c r="J639" s="73"/>
      <c r="K639" s="74"/>
      <c r="L639" s="74"/>
      <c r="M639" s="989"/>
      <c r="N639" s="74"/>
      <c r="O639" s="74"/>
      <c r="P639" s="74"/>
      <c r="Q639" s="74"/>
      <c r="R639" s="74"/>
      <c r="S639" s="1264"/>
      <c r="T639" s="1264"/>
      <c r="U639" s="1264"/>
      <c r="V639" s="1264"/>
      <c r="W639" s="1264"/>
      <c r="X639" s="73"/>
      <c r="Y639" s="73"/>
      <c r="Z639" s="73"/>
    </row>
    <row r="640" spans="1:26" ht="15.75" customHeight="1">
      <c r="A640" s="73"/>
      <c r="B640" s="73"/>
      <c r="C640" s="73"/>
      <c r="D640" s="73"/>
      <c r="E640" s="73"/>
      <c r="F640" s="73"/>
      <c r="G640" s="591"/>
      <c r="H640" s="1412"/>
      <c r="I640" s="73"/>
      <c r="J640" s="73"/>
      <c r="K640" s="74"/>
      <c r="L640" s="74"/>
      <c r="M640" s="989"/>
      <c r="N640" s="74"/>
      <c r="O640" s="74"/>
      <c r="P640" s="74"/>
      <c r="Q640" s="74"/>
      <c r="R640" s="74"/>
      <c r="S640" s="1264"/>
      <c r="T640" s="1264"/>
      <c r="U640" s="1264"/>
      <c r="V640" s="1264"/>
      <c r="W640" s="1264"/>
      <c r="X640" s="73"/>
      <c r="Y640" s="73"/>
      <c r="Z640" s="73"/>
    </row>
    <row r="641" spans="1:26" ht="15.75" customHeight="1">
      <c r="A641" s="73"/>
      <c r="B641" s="73"/>
      <c r="C641" s="73"/>
      <c r="D641" s="73"/>
      <c r="E641" s="73"/>
      <c r="F641" s="73"/>
      <c r="G641" s="591"/>
      <c r="H641" s="1412"/>
      <c r="I641" s="73"/>
      <c r="J641" s="73"/>
      <c r="K641" s="74"/>
      <c r="L641" s="74"/>
      <c r="M641" s="989"/>
      <c r="N641" s="74"/>
      <c r="O641" s="74"/>
      <c r="P641" s="74"/>
      <c r="Q641" s="74"/>
      <c r="R641" s="74"/>
      <c r="S641" s="1264"/>
      <c r="T641" s="1264"/>
      <c r="U641" s="1264"/>
      <c r="V641" s="1264"/>
      <c r="W641" s="1264"/>
      <c r="X641" s="73"/>
      <c r="Y641" s="73"/>
      <c r="Z641" s="73"/>
    </row>
    <row r="642" spans="1:26" ht="15.75" customHeight="1">
      <c r="A642" s="73"/>
      <c r="B642" s="73"/>
      <c r="C642" s="73"/>
      <c r="D642" s="73"/>
      <c r="E642" s="73"/>
      <c r="F642" s="73"/>
      <c r="G642" s="591"/>
      <c r="H642" s="1412"/>
      <c r="I642" s="73"/>
      <c r="J642" s="73"/>
      <c r="K642" s="74"/>
      <c r="L642" s="74"/>
      <c r="M642" s="989"/>
      <c r="N642" s="74"/>
      <c r="O642" s="74"/>
      <c r="P642" s="74"/>
      <c r="Q642" s="74"/>
      <c r="R642" s="74"/>
      <c r="S642" s="1264"/>
      <c r="T642" s="1264"/>
      <c r="U642" s="1264"/>
      <c r="V642" s="1264"/>
      <c r="W642" s="1264"/>
      <c r="X642" s="73"/>
      <c r="Y642" s="73"/>
      <c r="Z642" s="73"/>
    </row>
    <row r="643" spans="1:26" ht="15.75" customHeight="1">
      <c r="A643" s="73"/>
      <c r="B643" s="73"/>
      <c r="C643" s="73"/>
      <c r="D643" s="73"/>
      <c r="E643" s="73"/>
      <c r="F643" s="73"/>
      <c r="G643" s="591"/>
      <c r="H643" s="1412"/>
      <c r="I643" s="73"/>
      <c r="J643" s="73"/>
      <c r="K643" s="74"/>
      <c r="L643" s="74"/>
      <c r="M643" s="989"/>
      <c r="N643" s="74"/>
      <c r="O643" s="74"/>
      <c r="P643" s="74"/>
      <c r="Q643" s="74"/>
      <c r="R643" s="74"/>
      <c r="S643" s="1264"/>
      <c r="T643" s="1264"/>
      <c r="U643" s="1264"/>
      <c r="V643" s="1264"/>
      <c r="W643" s="1264"/>
      <c r="X643" s="73"/>
      <c r="Y643" s="73"/>
      <c r="Z643" s="73"/>
    </row>
    <row r="644" spans="1:26" ht="15.75" customHeight="1">
      <c r="A644" s="73"/>
      <c r="B644" s="73"/>
      <c r="C644" s="73"/>
      <c r="D644" s="73"/>
      <c r="E644" s="73"/>
      <c r="F644" s="73"/>
      <c r="G644" s="591"/>
      <c r="H644" s="1412"/>
      <c r="I644" s="73"/>
      <c r="J644" s="73"/>
      <c r="K644" s="74"/>
      <c r="L644" s="74"/>
      <c r="M644" s="989"/>
      <c r="N644" s="74"/>
      <c r="O644" s="74"/>
      <c r="P644" s="74"/>
      <c r="Q644" s="74"/>
      <c r="R644" s="74"/>
      <c r="S644" s="1264"/>
      <c r="T644" s="1264"/>
      <c r="U644" s="1264"/>
      <c r="V644" s="1264"/>
      <c r="W644" s="1264"/>
      <c r="X644" s="73"/>
      <c r="Y644" s="73"/>
      <c r="Z644" s="73"/>
    </row>
    <row r="645" spans="1:26" ht="15.75" customHeight="1">
      <c r="A645" s="73"/>
      <c r="B645" s="73"/>
      <c r="C645" s="73"/>
      <c r="D645" s="73"/>
      <c r="E645" s="73"/>
      <c r="F645" s="73"/>
      <c r="G645" s="591"/>
      <c r="H645" s="1412"/>
      <c r="I645" s="73"/>
      <c r="J645" s="73"/>
      <c r="K645" s="74"/>
      <c r="L645" s="74"/>
      <c r="M645" s="989"/>
      <c r="N645" s="74"/>
      <c r="O645" s="74"/>
      <c r="P645" s="74"/>
      <c r="Q645" s="74"/>
      <c r="R645" s="74"/>
      <c r="S645" s="1264"/>
      <c r="T645" s="1264"/>
      <c r="U645" s="1264"/>
      <c r="V645" s="1264"/>
      <c r="W645" s="1264"/>
      <c r="X645" s="73"/>
      <c r="Y645" s="73"/>
      <c r="Z645" s="73"/>
    </row>
    <row r="646" spans="1:26" ht="15.75" customHeight="1">
      <c r="A646" s="73"/>
      <c r="B646" s="73"/>
      <c r="C646" s="73"/>
      <c r="D646" s="73"/>
      <c r="E646" s="73"/>
      <c r="F646" s="73"/>
      <c r="G646" s="591"/>
      <c r="H646" s="1412"/>
      <c r="I646" s="73"/>
      <c r="J646" s="73"/>
      <c r="K646" s="74"/>
      <c r="L646" s="74"/>
      <c r="M646" s="989"/>
      <c r="N646" s="74"/>
      <c r="O646" s="74"/>
      <c r="P646" s="74"/>
      <c r="Q646" s="74"/>
      <c r="R646" s="74"/>
      <c r="S646" s="1264"/>
      <c r="T646" s="1264"/>
      <c r="U646" s="1264"/>
      <c r="V646" s="1264"/>
      <c r="W646" s="1264"/>
      <c r="X646" s="73"/>
      <c r="Y646" s="73"/>
      <c r="Z646" s="73"/>
    </row>
    <row r="647" spans="1:26" ht="15.75" customHeight="1">
      <c r="A647" s="73"/>
      <c r="B647" s="73"/>
      <c r="C647" s="73"/>
      <c r="D647" s="73"/>
      <c r="E647" s="73"/>
      <c r="F647" s="73"/>
      <c r="G647" s="591"/>
      <c r="H647" s="1412"/>
      <c r="I647" s="73"/>
      <c r="J647" s="73"/>
      <c r="K647" s="74"/>
      <c r="L647" s="74"/>
      <c r="M647" s="989"/>
      <c r="N647" s="74"/>
      <c r="O647" s="74"/>
      <c r="P647" s="74"/>
      <c r="Q647" s="74"/>
      <c r="R647" s="74"/>
      <c r="S647" s="1264"/>
      <c r="T647" s="1264"/>
      <c r="U647" s="1264"/>
      <c r="V647" s="1264"/>
      <c r="W647" s="1264"/>
      <c r="X647" s="73"/>
      <c r="Y647" s="73"/>
      <c r="Z647" s="73"/>
    </row>
    <row r="648" spans="1:26" ht="15.75" customHeight="1">
      <c r="A648" s="73"/>
      <c r="B648" s="73"/>
      <c r="C648" s="73"/>
      <c r="D648" s="73"/>
      <c r="E648" s="73"/>
      <c r="F648" s="73"/>
      <c r="G648" s="591"/>
      <c r="H648" s="1412"/>
      <c r="I648" s="73"/>
      <c r="J648" s="73"/>
      <c r="K648" s="74"/>
      <c r="L648" s="74"/>
      <c r="M648" s="989"/>
      <c r="N648" s="74"/>
      <c r="O648" s="74"/>
      <c r="P648" s="74"/>
      <c r="Q648" s="74"/>
      <c r="R648" s="74"/>
      <c r="S648" s="1264"/>
      <c r="T648" s="1264"/>
      <c r="U648" s="1264"/>
      <c r="V648" s="1264"/>
      <c r="W648" s="1264"/>
      <c r="X648" s="73"/>
      <c r="Y648" s="73"/>
      <c r="Z648" s="73"/>
    </row>
    <row r="649" spans="1:26" ht="15.75" customHeight="1">
      <c r="A649" s="73"/>
      <c r="B649" s="73"/>
      <c r="C649" s="73"/>
      <c r="D649" s="73"/>
      <c r="E649" s="73"/>
      <c r="F649" s="73"/>
      <c r="G649" s="591"/>
      <c r="H649" s="1412"/>
      <c r="I649" s="73"/>
      <c r="J649" s="73"/>
      <c r="K649" s="74"/>
      <c r="L649" s="74"/>
      <c r="M649" s="989"/>
      <c r="N649" s="74"/>
      <c r="O649" s="74"/>
      <c r="P649" s="74"/>
      <c r="Q649" s="74"/>
      <c r="R649" s="74"/>
      <c r="S649" s="1264"/>
      <c r="T649" s="1264"/>
      <c r="U649" s="1264"/>
      <c r="V649" s="1264"/>
      <c r="W649" s="1264"/>
      <c r="X649" s="73"/>
      <c r="Y649" s="73"/>
      <c r="Z649" s="73"/>
    </row>
    <row r="650" spans="1:26" ht="15.75" customHeight="1">
      <c r="A650" s="73"/>
      <c r="B650" s="73"/>
      <c r="C650" s="73"/>
      <c r="D650" s="73"/>
      <c r="E650" s="73"/>
      <c r="F650" s="73"/>
      <c r="G650" s="591"/>
      <c r="H650" s="1412"/>
      <c r="I650" s="73"/>
      <c r="J650" s="73"/>
      <c r="K650" s="74"/>
      <c r="L650" s="74"/>
      <c r="M650" s="989"/>
      <c r="N650" s="74"/>
      <c r="O650" s="74"/>
      <c r="P650" s="74"/>
      <c r="Q650" s="74"/>
      <c r="R650" s="74"/>
      <c r="S650" s="1264"/>
      <c r="T650" s="1264"/>
      <c r="U650" s="1264"/>
      <c r="V650" s="1264"/>
      <c r="W650" s="1264"/>
      <c r="X650" s="73"/>
      <c r="Y650" s="73"/>
      <c r="Z650" s="73"/>
    </row>
    <row r="651" spans="1:26" ht="15.75" customHeight="1">
      <c r="A651" s="73"/>
      <c r="B651" s="73"/>
      <c r="C651" s="73"/>
      <c r="D651" s="73"/>
      <c r="E651" s="73"/>
      <c r="F651" s="73"/>
      <c r="G651" s="591"/>
      <c r="H651" s="1412"/>
      <c r="I651" s="73"/>
      <c r="J651" s="73"/>
      <c r="K651" s="74"/>
      <c r="L651" s="74"/>
      <c r="M651" s="989"/>
      <c r="N651" s="74"/>
      <c r="O651" s="74"/>
      <c r="P651" s="74"/>
      <c r="Q651" s="74"/>
      <c r="R651" s="74"/>
      <c r="S651" s="1264"/>
      <c r="T651" s="1264"/>
      <c r="U651" s="1264"/>
      <c r="V651" s="1264"/>
      <c r="W651" s="1264"/>
      <c r="X651" s="73"/>
      <c r="Y651" s="73"/>
      <c r="Z651" s="73"/>
    </row>
    <row r="652" spans="1:26" ht="15.75" customHeight="1">
      <c r="A652" s="73"/>
      <c r="B652" s="73"/>
      <c r="C652" s="73"/>
      <c r="D652" s="73"/>
      <c r="E652" s="73"/>
      <c r="F652" s="73"/>
      <c r="G652" s="591"/>
      <c r="H652" s="1412"/>
      <c r="I652" s="73"/>
      <c r="J652" s="73"/>
      <c r="K652" s="74"/>
      <c r="L652" s="74"/>
      <c r="M652" s="989"/>
      <c r="N652" s="74"/>
      <c r="O652" s="74"/>
      <c r="P652" s="74"/>
      <c r="Q652" s="74"/>
      <c r="R652" s="74"/>
      <c r="S652" s="1264"/>
      <c r="T652" s="1264"/>
      <c r="U652" s="1264"/>
      <c r="V652" s="1264"/>
      <c r="W652" s="1264"/>
      <c r="X652" s="73"/>
      <c r="Y652" s="73"/>
      <c r="Z652" s="73"/>
    </row>
    <row r="653" spans="1:26" ht="15.75" customHeight="1">
      <c r="A653" s="73"/>
      <c r="B653" s="73"/>
      <c r="C653" s="73"/>
      <c r="D653" s="73"/>
      <c r="E653" s="73"/>
      <c r="F653" s="73"/>
      <c r="G653" s="591"/>
      <c r="H653" s="1412"/>
      <c r="I653" s="73"/>
      <c r="J653" s="73"/>
      <c r="K653" s="74"/>
      <c r="L653" s="74"/>
      <c r="M653" s="989"/>
      <c r="N653" s="74"/>
      <c r="O653" s="74"/>
      <c r="P653" s="74"/>
      <c r="Q653" s="74"/>
      <c r="R653" s="74"/>
      <c r="S653" s="1264"/>
      <c r="T653" s="1264"/>
      <c r="U653" s="1264"/>
      <c r="V653" s="1264"/>
      <c r="W653" s="1264"/>
      <c r="X653" s="73"/>
      <c r="Y653" s="73"/>
      <c r="Z653" s="73"/>
    </row>
    <row r="654" spans="1:26" ht="15.75" customHeight="1">
      <c r="A654" s="73"/>
      <c r="B654" s="73"/>
      <c r="C654" s="73"/>
      <c r="D654" s="73"/>
      <c r="E654" s="73"/>
      <c r="F654" s="73"/>
      <c r="G654" s="591"/>
      <c r="H654" s="1412"/>
      <c r="I654" s="73"/>
      <c r="J654" s="73"/>
      <c r="K654" s="74"/>
      <c r="L654" s="74"/>
      <c r="M654" s="989"/>
      <c r="N654" s="74"/>
      <c r="O654" s="74"/>
      <c r="P654" s="74"/>
      <c r="Q654" s="74"/>
      <c r="R654" s="74"/>
      <c r="S654" s="1264"/>
      <c r="T654" s="1264"/>
      <c r="U654" s="1264"/>
      <c r="V654" s="1264"/>
      <c r="W654" s="1264"/>
      <c r="X654" s="73"/>
      <c r="Y654" s="73"/>
      <c r="Z654" s="73"/>
    </row>
    <row r="655" spans="1:26" ht="15.75" customHeight="1">
      <c r="A655" s="73"/>
      <c r="B655" s="73"/>
      <c r="C655" s="73"/>
      <c r="D655" s="73"/>
      <c r="E655" s="73"/>
      <c r="F655" s="73"/>
      <c r="G655" s="591"/>
      <c r="H655" s="1412"/>
      <c r="I655" s="73"/>
      <c r="J655" s="73"/>
      <c r="K655" s="74"/>
      <c r="L655" s="74"/>
      <c r="M655" s="989"/>
      <c r="N655" s="74"/>
      <c r="O655" s="74"/>
      <c r="P655" s="74"/>
      <c r="Q655" s="74"/>
      <c r="R655" s="74"/>
      <c r="S655" s="1264"/>
      <c r="T655" s="1264"/>
      <c r="U655" s="1264"/>
      <c r="V655" s="1264"/>
      <c r="W655" s="1264"/>
      <c r="X655" s="73"/>
      <c r="Y655" s="73"/>
      <c r="Z655" s="73"/>
    </row>
    <row r="656" spans="1:26" ht="15.75" customHeight="1">
      <c r="A656" s="73"/>
      <c r="B656" s="73"/>
      <c r="C656" s="73"/>
      <c r="D656" s="73"/>
      <c r="E656" s="73"/>
      <c r="F656" s="73"/>
      <c r="G656" s="591"/>
      <c r="H656" s="1412"/>
      <c r="I656" s="73"/>
      <c r="J656" s="73"/>
      <c r="K656" s="74"/>
      <c r="L656" s="74"/>
      <c r="M656" s="989"/>
      <c r="N656" s="74"/>
      <c r="O656" s="74"/>
      <c r="P656" s="74"/>
      <c r="Q656" s="74"/>
      <c r="R656" s="74"/>
      <c r="S656" s="1264"/>
      <c r="T656" s="1264"/>
      <c r="U656" s="1264"/>
      <c r="V656" s="1264"/>
      <c r="W656" s="1264"/>
      <c r="X656" s="73"/>
      <c r="Y656" s="73"/>
      <c r="Z656" s="73"/>
    </row>
    <row r="657" spans="1:26" ht="15.75" customHeight="1">
      <c r="A657" s="73"/>
      <c r="B657" s="73"/>
      <c r="C657" s="73"/>
      <c r="D657" s="73"/>
      <c r="E657" s="73"/>
      <c r="F657" s="73"/>
      <c r="G657" s="591"/>
      <c r="H657" s="1412"/>
      <c r="I657" s="73"/>
      <c r="J657" s="73"/>
      <c r="K657" s="74"/>
      <c r="L657" s="74"/>
      <c r="M657" s="989"/>
      <c r="N657" s="74"/>
      <c r="O657" s="74"/>
      <c r="P657" s="74"/>
      <c r="Q657" s="74"/>
      <c r="R657" s="74"/>
      <c r="S657" s="1264"/>
      <c r="T657" s="1264"/>
      <c r="U657" s="1264"/>
      <c r="V657" s="1264"/>
      <c r="W657" s="1264"/>
      <c r="X657" s="73"/>
      <c r="Y657" s="73"/>
      <c r="Z657" s="73"/>
    </row>
    <row r="658" spans="1:26" ht="15.75" customHeight="1">
      <c r="A658" s="73"/>
      <c r="B658" s="73"/>
      <c r="C658" s="73"/>
      <c r="D658" s="73"/>
      <c r="E658" s="73"/>
      <c r="F658" s="73"/>
      <c r="G658" s="591"/>
      <c r="H658" s="1412"/>
      <c r="I658" s="73"/>
      <c r="J658" s="73"/>
      <c r="K658" s="74"/>
      <c r="L658" s="74"/>
      <c r="M658" s="989"/>
      <c r="N658" s="74"/>
      <c r="O658" s="74"/>
      <c r="P658" s="74"/>
      <c r="Q658" s="74"/>
      <c r="R658" s="74"/>
      <c r="S658" s="1264"/>
      <c r="T658" s="1264"/>
      <c r="U658" s="1264"/>
      <c r="V658" s="1264"/>
      <c r="W658" s="1264"/>
      <c r="X658" s="73"/>
      <c r="Y658" s="73"/>
      <c r="Z658" s="73"/>
    </row>
    <row r="659" spans="1:26" ht="15.75" customHeight="1">
      <c r="A659" s="73"/>
      <c r="B659" s="73"/>
      <c r="C659" s="73"/>
      <c r="D659" s="73"/>
      <c r="E659" s="73"/>
      <c r="F659" s="73"/>
      <c r="G659" s="591"/>
      <c r="H659" s="1412"/>
      <c r="I659" s="73"/>
      <c r="J659" s="73"/>
      <c r="K659" s="74"/>
      <c r="L659" s="74"/>
      <c r="M659" s="989"/>
      <c r="N659" s="74"/>
      <c r="O659" s="74"/>
      <c r="P659" s="74"/>
      <c r="Q659" s="74"/>
      <c r="R659" s="74"/>
      <c r="S659" s="1264"/>
      <c r="T659" s="1264"/>
      <c r="U659" s="1264"/>
      <c r="V659" s="1264"/>
      <c r="W659" s="1264"/>
      <c r="X659" s="73"/>
      <c r="Y659" s="73"/>
      <c r="Z659" s="73"/>
    </row>
    <row r="660" spans="1:26" ht="15.75" customHeight="1">
      <c r="A660" s="73"/>
      <c r="B660" s="73"/>
      <c r="C660" s="73"/>
      <c r="D660" s="73"/>
      <c r="E660" s="73"/>
      <c r="F660" s="73"/>
      <c r="G660" s="591"/>
      <c r="H660" s="1412"/>
      <c r="I660" s="73"/>
      <c r="J660" s="73"/>
      <c r="K660" s="74"/>
      <c r="L660" s="74"/>
      <c r="M660" s="989"/>
      <c r="N660" s="74"/>
      <c r="O660" s="74"/>
      <c r="P660" s="74"/>
      <c r="Q660" s="74"/>
      <c r="R660" s="74"/>
      <c r="S660" s="1264"/>
      <c r="T660" s="1264"/>
      <c r="U660" s="1264"/>
      <c r="V660" s="1264"/>
      <c r="W660" s="1264"/>
      <c r="X660" s="73"/>
      <c r="Y660" s="73"/>
      <c r="Z660" s="73"/>
    </row>
    <row r="661" spans="1:26" ht="15.75" customHeight="1">
      <c r="A661" s="73"/>
      <c r="B661" s="73"/>
      <c r="C661" s="73"/>
      <c r="D661" s="73"/>
      <c r="E661" s="73"/>
      <c r="F661" s="73"/>
      <c r="G661" s="591"/>
      <c r="H661" s="1412"/>
      <c r="I661" s="73"/>
      <c r="J661" s="73"/>
      <c r="K661" s="74"/>
      <c r="L661" s="74"/>
      <c r="M661" s="989"/>
      <c r="N661" s="74"/>
      <c r="O661" s="74"/>
      <c r="P661" s="74"/>
      <c r="Q661" s="74"/>
      <c r="R661" s="74"/>
      <c r="S661" s="1264"/>
      <c r="T661" s="1264"/>
      <c r="U661" s="1264"/>
      <c r="V661" s="1264"/>
      <c r="W661" s="1264"/>
      <c r="X661" s="73"/>
      <c r="Y661" s="73"/>
      <c r="Z661" s="73"/>
    </row>
    <row r="662" spans="1:26" ht="15.75" customHeight="1">
      <c r="A662" s="73"/>
      <c r="B662" s="73"/>
      <c r="C662" s="73"/>
      <c r="D662" s="73"/>
      <c r="E662" s="73"/>
      <c r="F662" s="73"/>
      <c r="G662" s="591"/>
      <c r="H662" s="1412"/>
      <c r="I662" s="73"/>
      <c r="J662" s="73"/>
      <c r="K662" s="74"/>
      <c r="L662" s="74"/>
      <c r="M662" s="989"/>
      <c r="N662" s="74"/>
      <c r="O662" s="74"/>
      <c r="P662" s="74"/>
      <c r="Q662" s="74"/>
      <c r="R662" s="74"/>
      <c r="S662" s="1264"/>
      <c r="T662" s="1264"/>
      <c r="U662" s="1264"/>
      <c r="V662" s="1264"/>
      <c r="W662" s="1264"/>
      <c r="X662" s="73"/>
      <c r="Y662" s="73"/>
      <c r="Z662" s="73"/>
    </row>
    <row r="663" spans="1:26" ht="15.75" customHeight="1">
      <c r="A663" s="73"/>
      <c r="B663" s="73"/>
      <c r="C663" s="73"/>
      <c r="D663" s="73"/>
      <c r="E663" s="73"/>
      <c r="F663" s="73"/>
      <c r="G663" s="591"/>
      <c r="H663" s="1412"/>
      <c r="I663" s="73"/>
      <c r="J663" s="73"/>
      <c r="K663" s="74"/>
      <c r="L663" s="74"/>
      <c r="M663" s="989"/>
      <c r="N663" s="74"/>
      <c r="O663" s="74"/>
      <c r="P663" s="74"/>
      <c r="Q663" s="74"/>
      <c r="R663" s="74"/>
      <c r="S663" s="1264"/>
      <c r="T663" s="1264"/>
      <c r="U663" s="1264"/>
      <c r="V663" s="1264"/>
      <c r="W663" s="1264"/>
      <c r="X663" s="73"/>
      <c r="Y663" s="73"/>
      <c r="Z663" s="73"/>
    </row>
    <row r="664" spans="1:26" ht="15.75" customHeight="1">
      <c r="A664" s="73"/>
      <c r="B664" s="73"/>
      <c r="C664" s="73"/>
      <c r="D664" s="73"/>
      <c r="E664" s="73"/>
      <c r="F664" s="73"/>
      <c r="G664" s="591"/>
      <c r="H664" s="1412"/>
      <c r="I664" s="73"/>
      <c r="J664" s="73"/>
      <c r="K664" s="74"/>
      <c r="L664" s="74"/>
      <c r="M664" s="989"/>
      <c r="N664" s="74"/>
      <c r="O664" s="74"/>
      <c r="P664" s="74"/>
      <c r="Q664" s="74"/>
      <c r="R664" s="74"/>
      <c r="S664" s="1264"/>
      <c r="T664" s="1264"/>
      <c r="U664" s="1264"/>
      <c r="V664" s="1264"/>
      <c r="W664" s="1264"/>
      <c r="X664" s="73"/>
      <c r="Y664" s="73"/>
      <c r="Z664" s="73"/>
    </row>
    <row r="665" spans="1:26" ht="15.75" customHeight="1">
      <c r="A665" s="73"/>
      <c r="B665" s="73"/>
      <c r="C665" s="73"/>
      <c r="D665" s="73"/>
      <c r="E665" s="73"/>
      <c r="F665" s="73"/>
      <c r="G665" s="591"/>
      <c r="H665" s="1412"/>
      <c r="I665" s="73"/>
      <c r="J665" s="73"/>
      <c r="K665" s="74"/>
      <c r="L665" s="74"/>
      <c r="M665" s="989"/>
      <c r="N665" s="74"/>
      <c r="O665" s="74"/>
      <c r="P665" s="74"/>
      <c r="Q665" s="74"/>
      <c r="R665" s="74"/>
      <c r="S665" s="1264"/>
      <c r="T665" s="1264"/>
      <c r="U665" s="1264"/>
      <c r="V665" s="1264"/>
      <c r="W665" s="1264"/>
      <c r="X665" s="73"/>
      <c r="Y665" s="73"/>
      <c r="Z665" s="73"/>
    </row>
    <row r="666" spans="1:26" ht="15.75" customHeight="1">
      <c r="A666" s="73"/>
      <c r="B666" s="73"/>
      <c r="C666" s="73"/>
      <c r="D666" s="73"/>
      <c r="E666" s="73"/>
      <c r="F666" s="73"/>
      <c r="G666" s="591"/>
      <c r="H666" s="1412"/>
      <c r="I666" s="73"/>
      <c r="J666" s="73"/>
      <c r="K666" s="74"/>
      <c r="L666" s="74"/>
      <c r="M666" s="989"/>
      <c r="N666" s="74"/>
      <c r="O666" s="74"/>
      <c r="P666" s="74"/>
      <c r="Q666" s="74"/>
      <c r="R666" s="74"/>
      <c r="S666" s="1264"/>
      <c r="T666" s="1264"/>
      <c r="U666" s="1264"/>
      <c r="V666" s="1264"/>
      <c r="W666" s="1264"/>
      <c r="X666" s="73"/>
      <c r="Y666" s="73"/>
      <c r="Z666" s="73"/>
    </row>
    <row r="667" spans="1:26" ht="15.75" customHeight="1">
      <c r="A667" s="73"/>
      <c r="B667" s="73"/>
      <c r="C667" s="73"/>
      <c r="D667" s="73"/>
      <c r="E667" s="73"/>
      <c r="F667" s="73"/>
      <c r="G667" s="591"/>
      <c r="H667" s="1412"/>
      <c r="I667" s="73"/>
      <c r="J667" s="73"/>
      <c r="K667" s="74"/>
      <c r="L667" s="74"/>
      <c r="M667" s="989"/>
      <c r="N667" s="74"/>
      <c r="O667" s="74"/>
      <c r="P667" s="74"/>
      <c r="Q667" s="74"/>
      <c r="R667" s="74"/>
      <c r="S667" s="1264"/>
      <c r="T667" s="1264"/>
      <c r="U667" s="1264"/>
      <c r="V667" s="1264"/>
      <c r="W667" s="1264"/>
      <c r="X667" s="73"/>
      <c r="Y667" s="73"/>
      <c r="Z667" s="73"/>
    </row>
    <row r="668" spans="1:26" ht="15.75" customHeight="1">
      <c r="A668" s="73"/>
      <c r="B668" s="73"/>
      <c r="C668" s="73"/>
      <c r="D668" s="73"/>
      <c r="E668" s="73"/>
      <c r="F668" s="73"/>
      <c r="G668" s="591"/>
      <c r="H668" s="1412"/>
      <c r="I668" s="73"/>
      <c r="J668" s="73"/>
      <c r="K668" s="74"/>
      <c r="L668" s="74"/>
      <c r="M668" s="989"/>
      <c r="N668" s="74"/>
      <c r="O668" s="74"/>
      <c r="P668" s="74"/>
      <c r="Q668" s="74"/>
      <c r="R668" s="74"/>
      <c r="S668" s="1264"/>
      <c r="T668" s="1264"/>
      <c r="U668" s="1264"/>
      <c r="V668" s="1264"/>
      <c r="W668" s="1264"/>
      <c r="X668" s="73"/>
      <c r="Y668" s="73"/>
      <c r="Z668" s="73"/>
    </row>
    <row r="669" spans="1:26" ht="15.75" customHeight="1">
      <c r="A669" s="73"/>
      <c r="B669" s="73"/>
      <c r="C669" s="73"/>
      <c r="D669" s="73"/>
      <c r="E669" s="73"/>
      <c r="F669" s="73"/>
      <c r="G669" s="591"/>
      <c r="H669" s="1412"/>
      <c r="I669" s="73"/>
      <c r="J669" s="73"/>
      <c r="K669" s="74"/>
      <c r="L669" s="74"/>
      <c r="M669" s="989"/>
      <c r="N669" s="74"/>
      <c r="O669" s="74"/>
      <c r="P669" s="74"/>
      <c r="Q669" s="74"/>
      <c r="R669" s="74"/>
      <c r="S669" s="1264"/>
      <c r="T669" s="1264"/>
      <c r="U669" s="1264"/>
      <c r="V669" s="1264"/>
      <c r="W669" s="1264"/>
      <c r="X669" s="73"/>
      <c r="Y669" s="73"/>
      <c r="Z669" s="73"/>
    </row>
    <row r="670" spans="1:26" ht="15.75" customHeight="1">
      <c r="A670" s="73"/>
      <c r="B670" s="73"/>
      <c r="C670" s="73"/>
      <c r="D670" s="73"/>
      <c r="E670" s="73"/>
      <c r="F670" s="73"/>
      <c r="G670" s="591"/>
      <c r="H670" s="1412"/>
      <c r="I670" s="73"/>
      <c r="J670" s="73"/>
      <c r="K670" s="74"/>
      <c r="L670" s="74"/>
      <c r="M670" s="989"/>
      <c r="N670" s="74"/>
      <c r="O670" s="74"/>
      <c r="P670" s="74"/>
      <c r="Q670" s="74"/>
      <c r="R670" s="74"/>
      <c r="S670" s="1264"/>
      <c r="T670" s="1264"/>
      <c r="U670" s="1264"/>
      <c r="V670" s="1264"/>
      <c r="W670" s="1264"/>
      <c r="X670" s="73"/>
      <c r="Y670" s="73"/>
      <c r="Z670" s="73"/>
    </row>
    <row r="671" spans="1:26" ht="15.75" customHeight="1">
      <c r="A671" s="73"/>
      <c r="B671" s="73"/>
      <c r="C671" s="73"/>
      <c r="D671" s="73"/>
      <c r="E671" s="73"/>
      <c r="F671" s="73"/>
      <c r="G671" s="591"/>
      <c r="H671" s="1412"/>
      <c r="I671" s="73"/>
      <c r="J671" s="73"/>
      <c r="K671" s="74"/>
      <c r="L671" s="74"/>
      <c r="M671" s="989"/>
      <c r="N671" s="74"/>
      <c r="O671" s="74"/>
      <c r="P671" s="74"/>
      <c r="Q671" s="74"/>
      <c r="R671" s="74"/>
      <c r="S671" s="1264"/>
      <c r="T671" s="1264"/>
      <c r="U671" s="1264"/>
      <c r="V671" s="1264"/>
      <c r="W671" s="1264"/>
      <c r="X671" s="73"/>
      <c r="Y671" s="73"/>
      <c r="Z671" s="73"/>
    </row>
    <row r="672" spans="1:26" ht="15.75" customHeight="1">
      <c r="A672" s="73"/>
      <c r="B672" s="73"/>
      <c r="C672" s="73"/>
      <c r="D672" s="73"/>
      <c r="E672" s="73"/>
      <c r="F672" s="73"/>
      <c r="G672" s="591"/>
      <c r="H672" s="1412"/>
      <c r="I672" s="73"/>
      <c r="J672" s="73"/>
      <c r="K672" s="74"/>
      <c r="L672" s="74"/>
      <c r="M672" s="989"/>
      <c r="N672" s="74"/>
      <c r="O672" s="74"/>
      <c r="P672" s="74"/>
      <c r="Q672" s="74"/>
      <c r="R672" s="74"/>
      <c r="S672" s="1264"/>
      <c r="T672" s="1264"/>
      <c r="U672" s="1264"/>
      <c r="V672" s="1264"/>
      <c r="W672" s="1264"/>
      <c r="X672" s="73"/>
      <c r="Y672" s="73"/>
      <c r="Z672" s="73"/>
    </row>
    <row r="673" spans="1:26" ht="15.75" customHeight="1">
      <c r="A673" s="73"/>
      <c r="B673" s="73"/>
      <c r="C673" s="73"/>
      <c r="D673" s="73"/>
      <c r="E673" s="73"/>
      <c r="F673" s="73"/>
      <c r="G673" s="591"/>
      <c r="H673" s="1412"/>
      <c r="I673" s="73"/>
      <c r="J673" s="73"/>
      <c r="K673" s="74"/>
      <c r="L673" s="74"/>
      <c r="M673" s="989"/>
      <c r="N673" s="74"/>
      <c r="O673" s="74"/>
      <c r="P673" s="74"/>
      <c r="Q673" s="74"/>
      <c r="R673" s="74"/>
      <c r="S673" s="1264"/>
      <c r="T673" s="1264"/>
      <c r="U673" s="1264"/>
      <c r="V673" s="1264"/>
      <c r="W673" s="1264"/>
      <c r="X673" s="73"/>
      <c r="Y673" s="73"/>
      <c r="Z673" s="73"/>
    </row>
    <row r="674" spans="1:26" ht="15.75" customHeight="1">
      <c r="A674" s="73"/>
      <c r="B674" s="73"/>
      <c r="C674" s="73"/>
      <c r="D674" s="73"/>
      <c r="E674" s="73"/>
      <c r="F674" s="73"/>
      <c r="G674" s="591"/>
      <c r="H674" s="1412"/>
      <c r="I674" s="73"/>
      <c r="J674" s="73"/>
      <c r="K674" s="74"/>
      <c r="L674" s="74"/>
      <c r="M674" s="989"/>
      <c r="N674" s="74"/>
      <c r="O674" s="74"/>
      <c r="P674" s="74"/>
      <c r="Q674" s="74"/>
      <c r="R674" s="74"/>
      <c r="S674" s="1264"/>
      <c r="T674" s="1264"/>
      <c r="U674" s="1264"/>
      <c r="V674" s="1264"/>
      <c r="W674" s="1264"/>
      <c r="X674" s="73"/>
      <c r="Y674" s="73"/>
      <c r="Z674" s="73"/>
    </row>
    <row r="675" spans="1:26" ht="15.75" customHeight="1">
      <c r="A675" s="73"/>
      <c r="B675" s="73"/>
      <c r="C675" s="73"/>
      <c r="D675" s="73"/>
      <c r="E675" s="73"/>
      <c r="F675" s="73"/>
      <c r="G675" s="591"/>
      <c r="H675" s="1412"/>
      <c r="I675" s="73"/>
      <c r="J675" s="73"/>
      <c r="K675" s="74"/>
      <c r="L675" s="74"/>
      <c r="M675" s="989"/>
      <c r="N675" s="74"/>
      <c r="O675" s="74"/>
      <c r="P675" s="74"/>
      <c r="Q675" s="74"/>
      <c r="R675" s="74"/>
      <c r="S675" s="1264"/>
      <c r="T675" s="1264"/>
      <c r="U675" s="1264"/>
      <c r="V675" s="1264"/>
      <c r="W675" s="1264"/>
      <c r="X675" s="73"/>
      <c r="Y675" s="73"/>
      <c r="Z675" s="73"/>
    </row>
    <row r="676" spans="1:26" ht="15.75" customHeight="1">
      <c r="A676" s="73"/>
      <c r="B676" s="73"/>
      <c r="C676" s="73"/>
      <c r="D676" s="73"/>
      <c r="E676" s="73"/>
      <c r="F676" s="73"/>
      <c r="G676" s="591"/>
      <c r="H676" s="1412"/>
      <c r="I676" s="73"/>
      <c r="J676" s="73"/>
      <c r="K676" s="74"/>
      <c r="L676" s="74"/>
      <c r="M676" s="989"/>
      <c r="N676" s="74"/>
      <c r="O676" s="74"/>
      <c r="P676" s="74"/>
      <c r="Q676" s="74"/>
      <c r="R676" s="74"/>
      <c r="S676" s="1264"/>
      <c r="T676" s="1264"/>
      <c r="U676" s="1264"/>
      <c r="V676" s="1264"/>
      <c r="W676" s="1264"/>
      <c r="X676" s="73"/>
      <c r="Y676" s="73"/>
      <c r="Z676" s="73"/>
    </row>
    <row r="677" spans="1:26" ht="15.75" customHeight="1">
      <c r="A677" s="73"/>
      <c r="B677" s="73"/>
      <c r="C677" s="73"/>
      <c r="D677" s="73"/>
      <c r="E677" s="73"/>
      <c r="F677" s="73"/>
      <c r="G677" s="591"/>
      <c r="H677" s="1412"/>
      <c r="I677" s="73"/>
      <c r="J677" s="73"/>
      <c r="K677" s="74"/>
      <c r="L677" s="74"/>
      <c r="M677" s="989"/>
      <c r="N677" s="74"/>
      <c r="O677" s="74"/>
      <c r="P677" s="74"/>
      <c r="Q677" s="74"/>
      <c r="R677" s="74"/>
      <c r="S677" s="1264"/>
      <c r="T677" s="1264"/>
      <c r="U677" s="1264"/>
      <c r="V677" s="1264"/>
      <c r="W677" s="1264"/>
      <c r="X677" s="73"/>
      <c r="Y677" s="73"/>
      <c r="Z677" s="73"/>
    </row>
    <row r="678" spans="1:26" ht="15.75" customHeight="1">
      <c r="A678" s="73"/>
      <c r="B678" s="73"/>
      <c r="C678" s="73"/>
      <c r="D678" s="73"/>
      <c r="E678" s="73"/>
      <c r="F678" s="73"/>
      <c r="G678" s="591"/>
      <c r="H678" s="1412"/>
      <c r="I678" s="73"/>
      <c r="J678" s="73"/>
      <c r="K678" s="74"/>
      <c r="L678" s="74"/>
      <c r="M678" s="989"/>
      <c r="N678" s="74"/>
      <c r="O678" s="74"/>
      <c r="P678" s="74"/>
      <c r="Q678" s="74"/>
      <c r="R678" s="74"/>
      <c r="S678" s="1264"/>
      <c r="T678" s="1264"/>
      <c r="U678" s="1264"/>
      <c r="V678" s="1264"/>
      <c r="W678" s="1264"/>
      <c r="X678" s="73"/>
      <c r="Y678" s="73"/>
      <c r="Z678" s="73"/>
    </row>
    <row r="679" spans="1:26" ht="15.75" customHeight="1">
      <c r="A679" s="73"/>
      <c r="B679" s="73"/>
      <c r="C679" s="73"/>
      <c r="D679" s="73"/>
      <c r="E679" s="73"/>
      <c r="F679" s="73"/>
      <c r="G679" s="591"/>
      <c r="H679" s="1412"/>
      <c r="I679" s="73"/>
      <c r="J679" s="73"/>
      <c r="K679" s="74"/>
      <c r="L679" s="74"/>
      <c r="M679" s="989"/>
      <c r="N679" s="74"/>
      <c r="O679" s="74"/>
      <c r="P679" s="74"/>
      <c r="Q679" s="74"/>
      <c r="R679" s="74"/>
      <c r="S679" s="1264"/>
      <c r="T679" s="1264"/>
      <c r="U679" s="1264"/>
      <c r="V679" s="1264"/>
      <c r="W679" s="1264"/>
      <c r="X679" s="73"/>
      <c r="Y679" s="73"/>
      <c r="Z679" s="73"/>
    </row>
    <row r="680" spans="1:26" ht="15.75" customHeight="1">
      <c r="A680" s="73"/>
      <c r="B680" s="73"/>
      <c r="C680" s="73"/>
      <c r="D680" s="73"/>
      <c r="E680" s="73"/>
      <c r="F680" s="73"/>
      <c r="G680" s="591"/>
      <c r="H680" s="1412"/>
      <c r="I680" s="73"/>
      <c r="J680" s="73"/>
      <c r="K680" s="74"/>
      <c r="L680" s="74"/>
      <c r="M680" s="989"/>
      <c r="N680" s="74"/>
      <c r="O680" s="74"/>
      <c r="P680" s="74"/>
      <c r="Q680" s="74"/>
      <c r="R680" s="74"/>
      <c r="S680" s="1264"/>
      <c r="T680" s="1264"/>
      <c r="U680" s="1264"/>
      <c r="V680" s="1264"/>
      <c r="W680" s="1264"/>
      <c r="X680" s="73"/>
      <c r="Y680" s="73"/>
      <c r="Z680" s="73"/>
    </row>
    <row r="681" spans="1:26" ht="15.75" customHeight="1">
      <c r="A681" s="73"/>
      <c r="B681" s="73"/>
      <c r="C681" s="73"/>
      <c r="D681" s="73"/>
      <c r="E681" s="73"/>
      <c r="F681" s="73"/>
      <c r="G681" s="591"/>
      <c r="H681" s="1412"/>
      <c r="I681" s="73"/>
      <c r="J681" s="73"/>
      <c r="K681" s="74"/>
      <c r="L681" s="74"/>
      <c r="M681" s="989"/>
      <c r="N681" s="74"/>
      <c r="O681" s="74"/>
      <c r="P681" s="74"/>
      <c r="Q681" s="74"/>
      <c r="R681" s="74"/>
      <c r="S681" s="1264"/>
      <c r="T681" s="1264"/>
      <c r="U681" s="1264"/>
      <c r="V681" s="1264"/>
      <c r="W681" s="1264"/>
      <c r="X681" s="73"/>
      <c r="Y681" s="73"/>
      <c r="Z681" s="73"/>
    </row>
    <row r="682" spans="1:26" ht="15.75" customHeight="1">
      <c r="A682" s="73"/>
      <c r="B682" s="73"/>
      <c r="C682" s="73"/>
      <c r="D682" s="73"/>
      <c r="E682" s="73"/>
      <c r="F682" s="73"/>
      <c r="G682" s="591"/>
      <c r="H682" s="1412"/>
      <c r="I682" s="73"/>
      <c r="J682" s="73"/>
      <c r="K682" s="74"/>
      <c r="L682" s="74"/>
      <c r="M682" s="989"/>
      <c r="N682" s="74"/>
      <c r="O682" s="74"/>
      <c r="P682" s="74"/>
      <c r="Q682" s="74"/>
      <c r="R682" s="74"/>
      <c r="S682" s="1264"/>
      <c r="T682" s="1264"/>
      <c r="U682" s="1264"/>
      <c r="V682" s="1264"/>
      <c r="W682" s="1264"/>
      <c r="X682" s="73"/>
      <c r="Y682" s="73"/>
      <c r="Z682" s="73"/>
    </row>
    <row r="683" spans="1:26" ht="15.75" customHeight="1">
      <c r="A683" s="73"/>
      <c r="B683" s="73"/>
      <c r="C683" s="73"/>
      <c r="D683" s="73"/>
      <c r="E683" s="73"/>
      <c r="F683" s="73"/>
      <c r="G683" s="591"/>
      <c r="H683" s="1412"/>
      <c r="I683" s="73"/>
      <c r="J683" s="73"/>
      <c r="K683" s="74"/>
      <c r="L683" s="74"/>
      <c r="M683" s="989"/>
      <c r="N683" s="74"/>
      <c r="O683" s="74"/>
      <c r="P683" s="74"/>
      <c r="Q683" s="74"/>
      <c r="R683" s="74"/>
      <c r="S683" s="1264"/>
      <c r="T683" s="1264"/>
      <c r="U683" s="1264"/>
      <c r="V683" s="1264"/>
      <c r="W683" s="1264"/>
      <c r="X683" s="73"/>
      <c r="Y683" s="73"/>
      <c r="Z683" s="73"/>
    </row>
    <row r="684" spans="1:26" ht="15.75" customHeight="1">
      <c r="A684" s="73"/>
      <c r="B684" s="73"/>
      <c r="C684" s="73"/>
      <c r="D684" s="73"/>
      <c r="E684" s="73"/>
      <c r="F684" s="73"/>
      <c r="G684" s="591"/>
      <c r="H684" s="1412"/>
      <c r="I684" s="73"/>
      <c r="J684" s="73"/>
      <c r="K684" s="74"/>
      <c r="L684" s="74"/>
      <c r="M684" s="989"/>
      <c r="N684" s="74"/>
      <c r="O684" s="74"/>
      <c r="P684" s="74"/>
      <c r="Q684" s="74"/>
      <c r="R684" s="74"/>
      <c r="S684" s="1264"/>
      <c r="T684" s="1264"/>
      <c r="U684" s="1264"/>
      <c r="V684" s="1264"/>
      <c r="W684" s="1264"/>
      <c r="X684" s="73"/>
      <c r="Y684" s="73"/>
      <c r="Z684" s="73"/>
    </row>
    <row r="685" spans="1:26" ht="15.75" customHeight="1">
      <c r="A685" s="73"/>
      <c r="B685" s="73"/>
      <c r="C685" s="73"/>
      <c r="D685" s="73"/>
      <c r="E685" s="73"/>
      <c r="F685" s="73"/>
      <c r="G685" s="591"/>
      <c r="H685" s="1412"/>
      <c r="I685" s="73"/>
      <c r="J685" s="73"/>
      <c r="K685" s="74"/>
      <c r="L685" s="74"/>
      <c r="M685" s="989"/>
      <c r="N685" s="74"/>
      <c r="O685" s="74"/>
      <c r="P685" s="74"/>
      <c r="Q685" s="74"/>
      <c r="R685" s="74"/>
      <c r="S685" s="1264"/>
      <c r="T685" s="1264"/>
      <c r="U685" s="1264"/>
      <c r="V685" s="1264"/>
      <c r="W685" s="1264"/>
      <c r="X685" s="73"/>
      <c r="Y685" s="73"/>
      <c r="Z685" s="73"/>
    </row>
    <row r="686" spans="1:26" ht="15.75" customHeight="1">
      <c r="A686" s="73"/>
      <c r="B686" s="73"/>
      <c r="C686" s="73"/>
      <c r="D686" s="73"/>
      <c r="E686" s="73"/>
      <c r="F686" s="73"/>
      <c r="G686" s="591"/>
      <c r="H686" s="1412"/>
      <c r="I686" s="73"/>
      <c r="J686" s="73"/>
      <c r="K686" s="74"/>
      <c r="L686" s="74"/>
      <c r="M686" s="989"/>
      <c r="N686" s="74"/>
      <c r="O686" s="74"/>
      <c r="P686" s="74"/>
      <c r="Q686" s="74"/>
      <c r="R686" s="74"/>
      <c r="S686" s="1264"/>
      <c r="T686" s="1264"/>
      <c r="U686" s="1264"/>
      <c r="V686" s="1264"/>
      <c r="W686" s="1264"/>
      <c r="X686" s="73"/>
      <c r="Y686" s="73"/>
      <c r="Z686" s="73"/>
    </row>
    <row r="687" spans="1:26" ht="15.75" customHeight="1">
      <c r="A687" s="73"/>
      <c r="B687" s="73"/>
      <c r="C687" s="73"/>
      <c r="D687" s="73"/>
      <c r="E687" s="73"/>
      <c r="F687" s="73"/>
      <c r="G687" s="591"/>
      <c r="H687" s="1412"/>
      <c r="I687" s="73"/>
      <c r="J687" s="73"/>
      <c r="K687" s="74"/>
      <c r="L687" s="74"/>
      <c r="M687" s="989"/>
      <c r="N687" s="74"/>
      <c r="O687" s="74"/>
      <c r="P687" s="74"/>
      <c r="Q687" s="74"/>
      <c r="R687" s="74"/>
      <c r="S687" s="1264"/>
      <c r="T687" s="1264"/>
      <c r="U687" s="1264"/>
      <c r="V687" s="1264"/>
      <c r="W687" s="1264"/>
      <c r="X687" s="73"/>
      <c r="Y687" s="73"/>
      <c r="Z687" s="73"/>
    </row>
    <row r="688" spans="1:26" ht="15.75" customHeight="1">
      <c r="A688" s="73"/>
      <c r="B688" s="73"/>
      <c r="C688" s="73"/>
      <c r="D688" s="73"/>
      <c r="E688" s="73"/>
      <c r="F688" s="73"/>
      <c r="G688" s="591"/>
      <c r="H688" s="1412"/>
      <c r="I688" s="73"/>
      <c r="J688" s="73"/>
      <c r="K688" s="74"/>
      <c r="L688" s="74"/>
      <c r="M688" s="989"/>
      <c r="N688" s="74"/>
      <c r="O688" s="74"/>
      <c r="P688" s="74"/>
      <c r="Q688" s="74"/>
      <c r="R688" s="74"/>
      <c r="S688" s="1264"/>
      <c r="T688" s="1264"/>
      <c r="U688" s="1264"/>
      <c r="V688" s="1264"/>
      <c r="W688" s="1264"/>
      <c r="X688" s="73"/>
      <c r="Y688" s="73"/>
      <c r="Z688" s="73"/>
    </row>
    <row r="689" spans="1:26" ht="15.75" customHeight="1">
      <c r="A689" s="73"/>
      <c r="B689" s="73"/>
      <c r="C689" s="73"/>
      <c r="D689" s="73"/>
      <c r="E689" s="73"/>
      <c r="F689" s="73"/>
      <c r="G689" s="591"/>
      <c r="H689" s="1412"/>
      <c r="I689" s="73"/>
      <c r="J689" s="73"/>
      <c r="K689" s="74"/>
      <c r="L689" s="74"/>
      <c r="M689" s="989"/>
      <c r="N689" s="74"/>
      <c r="O689" s="74"/>
      <c r="P689" s="74"/>
      <c r="Q689" s="74"/>
      <c r="R689" s="74"/>
      <c r="S689" s="1264"/>
      <c r="T689" s="1264"/>
      <c r="U689" s="1264"/>
      <c r="V689" s="1264"/>
      <c r="W689" s="1264"/>
      <c r="X689" s="73"/>
      <c r="Y689" s="73"/>
      <c r="Z689" s="73"/>
    </row>
    <row r="690" spans="1:26" ht="15.75" customHeight="1">
      <c r="A690" s="73"/>
      <c r="B690" s="73"/>
      <c r="C690" s="73"/>
      <c r="D690" s="73"/>
      <c r="E690" s="73"/>
      <c r="F690" s="73"/>
      <c r="G690" s="591"/>
      <c r="H690" s="1412"/>
      <c r="I690" s="73"/>
      <c r="J690" s="73"/>
      <c r="K690" s="74"/>
      <c r="L690" s="74"/>
      <c r="M690" s="989"/>
      <c r="N690" s="74"/>
      <c r="O690" s="74"/>
      <c r="P690" s="74"/>
      <c r="Q690" s="74"/>
      <c r="R690" s="74"/>
      <c r="S690" s="1264"/>
      <c r="T690" s="1264"/>
      <c r="U690" s="1264"/>
      <c r="V690" s="1264"/>
      <c r="W690" s="1264"/>
      <c r="X690" s="73"/>
      <c r="Y690" s="73"/>
      <c r="Z690" s="73"/>
    </row>
    <row r="691" spans="1:26" ht="15.75" customHeight="1">
      <c r="A691" s="73"/>
      <c r="B691" s="73"/>
      <c r="C691" s="73"/>
      <c r="D691" s="73"/>
      <c r="E691" s="73"/>
      <c r="F691" s="73"/>
      <c r="G691" s="591"/>
      <c r="H691" s="1412"/>
      <c r="I691" s="73"/>
      <c r="J691" s="73"/>
      <c r="K691" s="74"/>
      <c r="L691" s="74"/>
      <c r="M691" s="989"/>
      <c r="N691" s="74"/>
      <c r="O691" s="74"/>
      <c r="P691" s="74"/>
      <c r="Q691" s="74"/>
      <c r="R691" s="74"/>
      <c r="S691" s="1264"/>
      <c r="T691" s="1264"/>
      <c r="U691" s="1264"/>
      <c r="V691" s="1264"/>
      <c r="W691" s="1264"/>
      <c r="X691" s="73"/>
      <c r="Y691" s="73"/>
      <c r="Z691" s="73"/>
    </row>
    <row r="692" spans="1:26" ht="15.75" customHeight="1">
      <c r="A692" s="73"/>
      <c r="B692" s="73"/>
      <c r="C692" s="73"/>
      <c r="D692" s="73"/>
      <c r="E692" s="73"/>
      <c r="F692" s="73"/>
      <c r="G692" s="591"/>
      <c r="H692" s="1412"/>
      <c r="I692" s="73"/>
      <c r="J692" s="73"/>
      <c r="K692" s="74"/>
      <c r="L692" s="74"/>
      <c r="M692" s="989"/>
      <c r="N692" s="74"/>
      <c r="O692" s="74"/>
      <c r="P692" s="74"/>
      <c r="Q692" s="74"/>
      <c r="R692" s="74"/>
      <c r="S692" s="1264"/>
      <c r="T692" s="1264"/>
      <c r="U692" s="1264"/>
      <c r="V692" s="1264"/>
      <c r="W692" s="1264"/>
      <c r="X692" s="73"/>
      <c r="Y692" s="73"/>
      <c r="Z692" s="73"/>
    </row>
    <row r="693" spans="1:26" ht="15.75" customHeight="1">
      <c r="A693" s="73"/>
      <c r="B693" s="73"/>
      <c r="C693" s="73"/>
      <c r="D693" s="73"/>
      <c r="E693" s="73"/>
      <c r="F693" s="73"/>
      <c r="G693" s="591"/>
      <c r="H693" s="1412"/>
      <c r="I693" s="73"/>
      <c r="J693" s="73"/>
      <c r="K693" s="74"/>
      <c r="L693" s="74"/>
      <c r="M693" s="989"/>
      <c r="N693" s="74"/>
      <c r="O693" s="74"/>
      <c r="P693" s="74"/>
      <c r="Q693" s="74"/>
      <c r="R693" s="74"/>
      <c r="S693" s="1264"/>
      <c r="T693" s="1264"/>
      <c r="U693" s="1264"/>
      <c r="V693" s="1264"/>
      <c r="W693" s="1264"/>
      <c r="X693" s="73"/>
      <c r="Y693" s="73"/>
      <c r="Z693" s="73"/>
    </row>
    <row r="694" spans="1:26" ht="15.75" customHeight="1">
      <c r="A694" s="73"/>
      <c r="B694" s="73"/>
      <c r="C694" s="73"/>
      <c r="D694" s="73"/>
      <c r="E694" s="73"/>
      <c r="F694" s="73"/>
      <c r="G694" s="591"/>
      <c r="H694" s="1412"/>
      <c r="I694" s="73"/>
      <c r="J694" s="73"/>
      <c r="K694" s="74"/>
      <c r="L694" s="74"/>
      <c r="M694" s="989"/>
      <c r="N694" s="74"/>
      <c r="O694" s="74"/>
      <c r="P694" s="74"/>
      <c r="Q694" s="74"/>
      <c r="R694" s="74"/>
      <c r="S694" s="1264"/>
      <c r="T694" s="1264"/>
      <c r="U694" s="1264"/>
      <c r="V694" s="1264"/>
      <c r="W694" s="1264"/>
      <c r="X694" s="73"/>
      <c r="Y694" s="73"/>
      <c r="Z694" s="73"/>
    </row>
    <row r="695" spans="1:26" ht="15.75" customHeight="1">
      <c r="A695" s="73"/>
      <c r="B695" s="73"/>
      <c r="C695" s="73"/>
      <c r="D695" s="73"/>
      <c r="E695" s="73"/>
      <c r="F695" s="73"/>
      <c r="G695" s="591"/>
      <c r="H695" s="1412"/>
      <c r="I695" s="73"/>
      <c r="J695" s="73"/>
      <c r="K695" s="74"/>
      <c r="L695" s="74"/>
      <c r="M695" s="989"/>
      <c r="N695" s="74"/>
      <c r="O695" s="74"/>
      <c r="P695" s="74"/>
      <c r="Q695" s="74"/>
      <c r="R695" s="74"/>
      <c r="S695" s="1264"/>
      <c r="T695" s="1264"/>
      <c r="U695" s="1264"/>
      <c r="V695" s="1264"/>
      <c r="W695" s="1264"/>
      <c r="X695" s="73"/>
      <c r="Y695" s="73"/>
      <c r="Z695" s="73"/>
    </row>
    <row r="696" spans="1:26" ht="15.75" customHeight="1">
      <c r="A696" s="73"/>
      <c r="B696" s="73"/>
      <c r="C696" s="73"/>
      <c r="D696" s="73"/>
      <c r="E696" s="73"/>
      <c r="F696" s="73"/>
      <c r="G696" s="591"/>
      <c r="H696" s="1412"/>
      <c r="I696" s="73"/>
      <c r="J696" s="73"/>
      <c r="K696" s="74"/>
      <c r="L696" s="74"/>
      <c r="M696" s="989"/>
      <c r="N696" s="74"/>
      <c r="O696" s="74"/>
      <c r="P696" s="74"/>
      <c r="Q696" s="74"/>
      <c r="R696" s="74"/>
      <c r="S696" s="1264"/>
      <c r="T696" s="1264"/>
      <c r="U696" s="1264"/>
      <c r="V696" s="1264"/>
      <c r="W696" s="1264"/>
      <c r="X696" s="73"/>
      <c r="Y696" s="73"/>
      <c r="Z696" s="73"/>
    </row>
    <row r="697" spans="1:26" ht="15.75" customHeight="1">
      <c r="A697" s="73"/>
      <c r="B697" s="73"/>
      <c r="C697" s="73"/>
      <c r="D697" s="73"/>
      <c r="E697" s="73"/>
      <c r="F697" s="73"/>
      <c r="G697" s="591"/>
      <c r="H697" s="1412"/>
      <c r="I697" s="73"/>
      <c r="J697" s="73"/>
      <c r="K697" s="74"/>
      <c r="L697" s="74"/>
      <c r="M697" s="989"/>
      <c r="N697" s="74"/>
      <c r="O697" s="74"/>
      <c r="P697" s="74"/>
      <c r="Q697" s="74"/>
      <c r="R697" s="74"/>
      <c r="S697" s="1264"/>
      <c r="T697" s="1264"/>
      <c r="U697" s="1264"/>
      <c r="V697" s="1264"/>
      <c r="W697" s="1264"/>
      <c r="X697" s="73"/>
      <c r="Y697" s="73"/>
      <c r="Z697" s="73"/>
    </row>
    <row r="698" spans="1:26" ht="15.75" customHeight="1">
      <c r="A698" s="73"/>
      <c r="B698" s="73"/>
      <c r="C698" s="73"/>
      <c r="D698" s="73"/>
      <c r="E698" s="73"/>
      <c r="F698" s="73"/>
      <c r="G698" s="591"/>
      <c r="H698" s="1412"/>
      <c r="I698" s="73"/>
      <c r="J698" s="73"/>
      <c r="K698" s="74"/>
      <c r="L698" s="74"/>
      <c r="M698" s="989"/>
      <c r="N698" s="74"/>
      <c r="O698" s="74"/>
      <c r="P698" s="74"/>
      <c r="Q698" s="74"/>
      <c r="R698" s="74"/>
      <c r="S698" s="1264"/>
      <c r="T698" s="1264"/>
      <c r="U698" s="1264"/>
      <c r="V698" s="1264"/>
      <c r="W698" s="1264"/>
      <c r="X698" s="73"/>
      <c r="Y698" s="73"/>
      <c r="Z698" s="73"/>
    </row>
    <row r="699" spans="1:26" ht="15.75" customHeight="1">
      <c r="A699" s="73"/>
      <c r="B699" s="73"/>
      <c r="C699" s="73"/>
      <c r="D699" s="73"/>
      <c r="E699" s="73"/>
      <c r="F699" s="73"/>
      <c r="G699" s="591"/>
      <c r="H699" s="1412"/>
      <c r="I699" s="73"/>
      <c r="J699" s="73"/>
      <c r="K699" s="74"/>
      <c r="L699" s="74"/>
      <c r="M699" s="989"/>
      <c r="N699" s="74"/>
      <c r="O699" s="74"/>
      <c r="P699" s="74"/>
      <c r="Q699" s="74"/>
      <c r="R699" s="74"/>
      <c r="S699" s="1264"/>
      <c r="T699" s="1264"/>
      <c r="U699" s="1264"/>
      <c r="V699" s="1264"/>
      <c r="W699" s="1264"/>
      <c r="X699" s="73"/>
      <c r="Y699" s="73"/>
      <c r="Z699" s="73"/>
    </row>
    <row r="700" spans="1:26" ht="15.75" customHeight="1">
      <c r="A700" s="73"/>
      <c r="B700" s="73"/>
      <c r="C700" s="73"/>
      <c r="D700" s="73"/>
      <c r="E700" s="73"/>
      <c r="F700" s="73"/>
      <c r="G700" s="591"/>
      <c r="H700" s="1412"/>
      <c r="I700" s="73"/>
      <c r="J700" s="73"/>
      <c r="K700" s="74"/>
      <c r="L700" s="74"/>
      <c r="M700" s="989"/>
      <c r="N700" s="74"/>
      <c r="O700" s="74"/>
      <c r="P700" s="74"/>
      <c r="Q700" s="74"/>
      <c r="R700" s="74"/>
      <c r="S700" s="1264"/>
      <c r="T700" s="1264"/>
      <c r="U700" s="1264"/>
      <c r="V700" s="1264"/>
      <c r="W700" s="1264"/>
      <c r="X700" s="73"/>
      <c r="Y700" s="73"/>
      <c r="Z700" s="73"/>
    </row>
    <row r="701" spans="1:26" ht="15.75" customHeight="1">
      <c r="A701" s="73"/>
      <c r="B701" s="73"/>
      <c r="C701" s="73"/>
      <c r="D701" s="73"/>
      <c r="E701" s="73"/>
      <c r="F701" s="73"/>
      <c r="G701" s="591"/>
      <c r="H701" s="1412"/>
      <c r="I701" s="73"/>
      <c r="J701" s="73"/>
      <c r="K701" s="74"/>
      <c r="L701" s="74"/>
      <c r="M701" s="989"/>
      <c r="N701" s="74"/>
      <c r="O701" s="74"/>
      <c r="P701" s="74"/>
      <c r="Q701" s="74"/>
      <c r="R701" s="74"/>
      <c r="S701" s="1264"/>
      <c r="T701" s="1264"/>
      <c r="U701" s="1264"/>
      <c r="V701" s="1264"/>
      <c r="W701" s="1264"/>
      <c r="X701" s="73"/>
      <c r="Y701" s="73"/>
      <c r="Z701" s="73"/>
    </row>
    <row r="702" spans="1:26" ht="15.75" customHeight="1">
      <c r="A702" s="73"/>
      <c r="B702" s="73"/>
      <c r="C702" s="73"/>
      <c r="D702" s="73"/>
      <c r="E702" s="73"/>
      <c r="F702" s="73"/>
      <c r="G702" s="591"/>
      <c r="H702" s="1412"/>
      <c r="I702" s="73"/>
      <c r="J702" s="73"/>
      <c r="K702" s="74"/>
      <c r="L702" s="74"/>
      <c r="M702" s="989"/>
      <c r="N702" s="74"/>
      <c r="O702" s="74"/>
      <c r="P702" s="74"/>
      <c r="Q702" s="74"/>
      <c r="R702" s="74"/>
      <c r="S702" s="1264"/>
      <c r="T702" s="1264"/>
      <c r="U702" s="1264"/>
      <c r="V702" s="1264"/>
      <c r="W702" s="1264"/>
      <c r="X702" s="73"/>
      <c r="Y702" s="73"/>
      <c r="Z702" s="73"/>
    </row>
    <row r="703" spans="1:26" ht="15.75" customHeight="1">
      <c r="A703" s="73"/>
      <c r="B703" s="73"/>
      <c r="C703" s="73"/>
      <c r="D703" s="73"/>
      <c r="E703" s="73"/>
      <c r="F703" s="73"/>
      <c r="G703" s="591"/>
      <c r="H703" s="1412"/>
      <c r="I703" s="73"/>
      <c r="J703" s="73"/>
      <c r="K703" s="74"/>
      <c r="L703" s="74"/>
      <c r="M703" s="989"/>
      <c r="N703" s="74"/>
      <c r="O703" s="74"/>
      <c r="P703" s="74"/>
      <c r="Q703" s="74"/>
      <c r="R703" s="74"/>
      <c r="S703" s="1264"/>
      <c r="T703" s="1264"/>
      <c r="U703" s="1264"/>
      <c r="V703" s="1264"/>
      <c r="W703" s="1264"/>
      <c r="X703" s="73"/>
      <c r="Y703" s="73"/>
      <c r="Z703" s="73"/>
    </row>
    <row r="704" spans="1:26" ht="15.75" customHeight="1">
      <c r="A704" s="73"/>
      <c r="B704" s="73"/>
      <c r="C704" s="73"/>
      <c r="D704" s="73"/>
      <c r="E704" s="73"/>
      <c r="F704" s="73"/>
      <c r="G704" s="591"/>
      <c r="H704" s="1412"/>
      <c r="I704" s="73"/>
      <c r="J704" s="73"/>
      <c r="K704" s="74"/>
      <c r="L704" s="74"/>
      <c r="M704" s="989"/>
      <c r="N704" s="74"/>
      <c r="O704" s="74"/>
      <c r="P704" s="74"/>
      <c r="Q704" s="74"/>
      <c r="R704" s="74"/>
      <c r="S704" s="1264"/>
      <c r="T704" s="1264"/>
      <c r="U704" s="1264"/>
      <c r="V704" s="1264"/>
      <c r="W704" s="1264"/>
      <c r="X704" s="73"/>
      <c r="Y704" s="73"/>
      <c r="Z704" s="73"/>
    </row>
    <row r="705" spans="1:26" ht="15.75" customHeight="1">
      <c r="A705" s="73"/>
      <c r="B705" s="73"/>
      <c r="C705" s="73"/>
      <c r="D705" s="73"/>
      <c r="E705" s="73"/>
      <c r="F705" s="73"/>
      <c r="G705" s="591"/>
      <c r="H705" s="1412"/>
      <c r="I705" s="73"/>
      <c r="J705" s="73"/>
      <c r="K705" s="74"/>
      <c r="L705" s="74"/>
      <c r="M705" s="989"/>
      <c r="N705" s="74"/>
      <c r="O705" s="74"/>
      <c r="P705" s="74"/>
      <c r="Q705" s="74"/>
      <c r="R705" s="74"/>
      <c r="S705" s="1264"/>
      <c r="T705" s="1264"/>
      <c r="U705" s="1264"/>
      <c r="V705" s="1264"/>
      <c r="W705" s="1264"/>
      <c r="X705" s="73"/>
      <c r="Y705" s="73"/>
      <c r="Z705" s="73"/>
    </row>
    <row r="706" spans="1:26" ht="15.75" customHeight="1">
      <c r="A706" s="73"/>
      <c r="B706" s="73"/>
      <c r="C706" s="73"/>
      <c r="D706" s="73"/>
      <c r="E706" s="73"/>
      <c r="F706" s="73"/>
      <c r="G706" s="591"/>
      <c r="H706" s="1412"/>
      <c r="I706" s="73"/>
      <c r="J706" s="73"/>
      <c r="K706" s="74"/>
      <c r="L706" s="74"/>
      <c r="M706" s="989"/>
      <c r="N706" s="74"/>
      <c r="O706" s="74"/>
      <c r="P706" s="74"/>
      <c r="Q706" s="74"/>
      <c r="R706" s="74"/>
      <c r="S706" s="1264"/>
      <c r="T706" s="1264"/>
      <c r="U706" s="1264"/>
      <c r="V706" s="1264"/>
      <c r="W706" s="1264"/>
      <c r="X706" s="73"/>
      <c r="Y706" s="73"/>
      <c r="Z706" s="73"/>
    </row>
    <row r="707" spans="1:26" ht="15.75" customHeight="1">
      <c r="A707" s="73"/>
      <c r="B707" s="73"/>
      <c r="C707" s="73"/>
      <c r="D707" s="73"/>
      <c r="E707" s="73"/>
      <c r="F707" s="73"/>
      <c r="G707" s="591"/>
      <c r="H707" s="1412"/>
      <c r="I707" s="73"/>
      <c r="J707" s="73"/>
      <c r="K707" s="74"/>
      <c r="L707" s="74"/>
      <c r="M707" s="989"/>
      <c r="N707" s="74"/>
      <c r="O707" s="74"/>
      <c r="P707" s="74"/>
      <c r="Q707" s="74"/>
      <c r="R707" s="74"/>
      <c r="S707" s="1264"/>
      <c r="T707" s="1264"/>
      <c r="U707" s="1264"/>
      <c r="V707" s="1264"/>
      <c r="W707" s="1264"/>
      <c r="X707" s="73"/>
      <c r="Y707" s="73"/>
      <c r="Z707" s="73"/>
    </row>
    <row r="708" spans="1:26" ht="15.75" customHeight="1">
      <c r="A708" s="73"/>
      <c r="B708" s="73"/>
      <c r="C708" s="73"/>
      <c r="D708" s="73"/>
      <c r="E708" s="73"/>
      <c r="F708" s="73"/>
      <c r="G708" s="591"/>
      <c r="H708" s="1412"/>
      <c r="I708" s="73"/>
      <c r="J708" s="73"/>
      <c r="K708" s="74"/>
      <c r="L708" s="74"/>
      <c r="M708" s="989"/>
      <c r="N708" s="74"/>
      <c r="O708" s="74"/>
      <c r="P708" s="74"/>
      <c r="Q708" s="74"/>
      <c r="R708" s="74"/>
      <c r="S708" s="1264"/>
      <c r="T708" s="1264"/>
      <c r="U708" s="1264"/>
      <c r="V708" s="1264"/>
      <c r="W708" s="1264"/>
      <c r="X708" s="73"/>
      <c r="Y708" s="73"/>
      <c r="Z708" s="73"/>
    </row>
    <row r="709" spans="1:26" ht="15.75" customHeight="1">
      <c r="A709" s="73"/>
      <c r="B709" s="73"/>
      <c r="C709" s="73"/>
      <c r="D709" s="73"/>
      <c r="E709" s="73"/>
      <c r="F709" s="73"/>
      <c r="G709" s="591"/>
      <c r="H709" s="1412"/>
      <c r="I709" s="73"/>
      <c r="J709" s="73"/>
      <c r="K709" s="74"/>
      <c r="L709" s="74"/>
      <c r="M709" s="989"/>
      <c r="N709" s="74"/>
      <c r="O709" s="74"/>
      <c r="P709" s="74"/>
      <c r="Q709" s="74"/>
      <c r="R709" s="74"/>
      <c r="S709" s="1264"/>
      <c r="T709" s="1264"/>
      <c r="U709" s="1264"/>
      <c r="V709" s="1264"/>
      <c r="W709" s="1264"/>
      <c r="X709" s="73"/>
      <c r="Y709" s="73"/>
      <c r="Z709" s="73"/>
    </row>
    <row r="710" spans="1:26" ht="15.75" customHeight="1">
      <c r="A710" s="73"/>
      <c r="B710" s="73"/>
      <c r="C710" s="73"/>
      <c r="D710" s="73"/>
      <c r="E710" s="73"/>
      <c r="F710" s="73"/>
      <c r="G710" s="591"/>
      <c r="H710" s="1412"/>
      <c r="I710" s="73"/>
      <c r="J710" s="73"/>
      <c r="K710" s="74"/>
      <c r="L710" s="74"/>
      <c r="M710" s="989"/>
      <c r="N710" s="74"/>
      <c r="O710" s="74"/>
      <c r="P710" s="74"/>
      <c r="Q710" s="74"/>
      <c r="R710" s="74"/>
      <c r="S710" s="1264"/>
      <c r="T710" s="1264"/>
      <c r="U710" s="1264"/>
      <c r="V710" s="1264"/>
      <c r="W710" s="1264"/>
      <c r="X710" s="73"/>
      <c r="Y710" s="73"/>
      <c r="Z710" s="73"/>
    </row>
    <row r="711" spans="1:26" ht="15.75" customHeight="1">
      <c r="A711" s="73"/>
      <c r="B711" s="73"/>
      <c r="C711" s="73"/>
      <c r="D711" s="73"/>
      <c r="E711" s="73"/>
      <c r="F711" s="73"/>
      <c r="G711" s="591"/>
      <c r="H711" s="1412"/>
      <c r="I711" s="73"/>
      <c r="J711" s="73"/>
      <c r="K711" s="74"/>
      <c r="L711" s="74"/>
      <c r="M711" s="989"/>
      <c r="N711" s="74"/>
      <c r="O711" s="74"/>
      <c r="P711" s="74"/>
      <c r="Q711" s="74"/>
      <c r="R711" s="74"/>
      <c r="S711" s="1264"/>
      <c r="T711" s="1264"/>
      <c r="U711" s="1264"/>
      <c r="V711" s="1264"/>
      <c r="W711" s="1264"/>
      <c r="X711" s="73"/>
      <c r="Y711" s="73"/>
      <c r="Z711" s="73"/>
    </row>
    <row r="712" spans="1:26" ht="15.75" customHeight="1">
      <c r="A712" s="73"/>
      <c r="B712" s="73"/>
      <c r="C712" s="73"/>
      <c r="D712" s="73"/>
      <c r="E712" s="73"/>
      <c r="F712" s="73"/>
      <c r="G712" s="591"/>
      <c r="H712" s="1412"/>
      <c r="I712" s="73"/>
      <c r="J712" s="73"/>
      <c r="K712" s="74"/>
      <c r="L712" s="74"/>
      <c r="M712" s="989"/>
      <c r="N712" s="74"/>
      <c r="O712" s="74"/>
      <c r="P712" s="74"/>
      <c r="Q712" s="74"/>
      <c r="R712" s="74"/>
      <c r="S712" s="1264"/>
      <c r="T712" s="1264"/>
      <c r="U712" s="1264"/>
      <c r="V712" s="1264"/>
      <c r="W712" s="1264"/>
      <c r="X712" s="73"/>
      <c r="Y712" s="73"/>
      <c r="Z712" s="73"/>
    </row>
    <row r="713" spans="1:26" ht="15.75" customHeight="1">
      <c r="A713" s="73"/>
      <c r="B713" s="73"/>
      <c r="C713" s="73"/>
      <c r="D713" s="73"/>
      <c r="E713" s="73"/>
      <c r="F713" s="73"/>
      <c r="G713" s="591"/>
      <c r="H713" s="1412"/>
      <c r="I713" s="73"/>
      <c r="J713" s="73"/>
      <c r="K713" s="74"/>
      <c r="L713" s="74"/>
      <c r="M713" s="989"/>
      <c r="N713" s="74"/>
      <c r="O713" s="74"/>
      <c r="P713" s="74"/>
      <c r="Q713" s="74"/>
      <c r="R713" s="74"/>
      <c r="S713" s="1264"/>
      <c r="T713" s="1264"/>
      <c r="U713" s="1264"/>
      <c r="V713" s="1264"/>
      <c r="W713" s="1264"/>
      <c r="X713" s="73"/>
      <c r="Y713" s="73"/>
      <c r="Z713" s="73"/>
    </row>
    <row r="714" spans="1:26" ht="15.75" customHeight="1">
      <c r="A714" s="73"/>
      <c r="B714" s="73"/>
      <c r="C714" s="73"/>
      <c r="D714" s="73"/>
      <c r="E714" s="73"/>
      <c r="F714" s="73"/>
      <c r="G714" s="591"/>
      <c r="H714" s="1412"/>
      <c r="I714" s="73"/>
      <c r="J714" s="73"/>
      <c r="K714" s="74"/>
      <c r="L714" s="74"/>
      <c r="M714" s="989"/>
      <c r="N714" s="74"/>
      <c r="O714" s="74"/>
      <c r="P714" s="74"/>
      <c r="Q714" s="74"/>
      <c r="R714" s="74"/>
      <c r="S714" s="1264"/>
      <c r="T714" s="1264"/>
      <c r="U714" s="1264"/>
      <c r="V714" s="1264"/>
      <c r="W714" s="1264"/>
      <c r="X714" s="73"/>
      <c r="Y714" s="73"/>
      <c r="Z714" s="73"/>
    </row>
    <row r="715" spans="1:26" ht="15.75" customHeight="1">
      <c r="A715" s="73"/>
      <c r="B715" s="73"/>
      <c r="C715" s="73"/>
      <c r="D715" s="73"/>
      <c r="E715" s="73"/>
      <c r="F715" s="73"/>
      <c r="G715" s="591"/>
      <c r="H715" s="1412"/>
      <c r="I715" s="73"/>
      <c r="J715" s="73"/>
      <c r="K715" s="74"/>
      <c r="L715" s="74"/>
      <c r="M715" s="989"/>
      <c r="N715" s="74"/>
      <c r="O715" s="74"/>
      <c r="P715" s="74"/>
      <c r="Q715" s="74"/>
      <c r="R715" s="74"/>
      <c r="S715" s="1264"/>
      <c r="T715" s="1264"/>
      <c r="U715" s="1264"/>
      <c r="V715" s="1264"/>
      <c r="W715" s="1264"/>
      <c r="X715" s="73"/>
      <c r="Y715" s="73"/>
      <c r="Z715" s="73"/>
    </row>
    <row r="716" spans="1:26" ht="15.75" customHeight="1">
      <c r="A716" s="73"/>
      <c r="B716" s="73"/>
      <c r="C716" s="73"/>
      <c r="D716" s="73"/>
      <c r="E716" s="73"/>
      <c r="F716" s="73"/>
      <c r="G716" s="591"/>
      <c r="H716" s="1412"/>
      <c r="I716" s="73"/>
      <c r="J716" s="73"/>
      <c r="K716" s="74"/>
      <c r="L716" s="74"/>
      <c r="M716" s="989"/>
      <c r="N716" s="74"/>
      <c r="O716" s="74"/>
      <c r="P716" s="74"/>
      <c r="Q716" s="74"/>
      <c r="R716" s="74"/>
      <c r="S716" s="1264"/>
      <c r="T716" s="1264"/>
      <c r="U716" s="1264"/>
      <c r="V716" s="1264"/>
      <c r="W716" s="1264"/>
      <c r="X716" s="73"/>
      <c r="Y716" s="73"/>
      <c r="Z716" s="73"/>
    </row>
    <row r="717" spans="1:26" ht="15.75" customHeight="1">
      <c r="A717" s="73"/>
      <c r="B717" s="73"/>
      <c r="C717" s="73"/>
      <c r="D717" s="73"/>
      <c r="E717" s="73"/>
      <c r="F717" s="73"/>
      <c r="G717" s="591"/>
      <c r="H717" s="1412"/>
      <c r="I717" s="73"/>
      <c r="J717" s="73"/>
      <c r="K717" s="74"/>
      <c r="L717" s="74"/>
      <c r="M717" s="989"/>
      <c r="N717" s="74"/>
      <c r="O717" s="74"/>
      <c r="P717" s="74"/>
      <c r="Q717" s="74"/>
      <c r="R717" s="74"/>
      <c r="S717" s="1264"/>
      <c r="T717" s="1264"/>
      <c r="U717" s="1264"/>
      <c r="V717" s="1264"/>
      <c r="W717" s="1264"/>
      <c r="X717" s="73"/>
      <c r="Y717" s="73"/>
      <c r="Z717" s="73"/>
    </row>
    <row r="718" spans="1:26" ht="15.75" customHeight="1">
      <c r="A718" s="73"/>
      <c r="B718" s="73"/>
      <c r="C718" s="73"/>
      <c r="D718" s="73"/>
      <c r="E718" s="73"/>
      <c r="F718" s="73"/>
      <c r="G718" s="591"/>
      <c r="H718" s="1412"/>
      <c r="I718" s="73"/>
      <c r="J718" s="73"/>
      <c r="K718" s="74"/>
      <c r="L718" s="74"/>
      <c r="M718" s="989"/>
      <c r="N718" s="74"/>
      <c r="O718" s="74"/>
      <c r="P718" s="74"/>
      <c r="Q718" s="74"/>
      <c r="R718" s="74"/>
      <c r="S718" s="1264"/>
      <c r="T718" s="1264"/>
      <c r="U718" s="1264"/>
      <c r="V718" s="1264"/>
      <c r="W718" s="1264"/>
      <c r="X718" s="73"/>
      <c r="Y718" s="73"/>
      <c r="Z718" s="73"/>
    </row>
    <row r="719" spans="1:26" ht="15.75" customHeight="1">
      <c r="A719" s="73"/>
      <c r="B719" s="73"/>
      <c r="C719" s="73"/>
      <c r="D719" s="73"/>
      <c r="E719" s="73"/>
      <c r="F719" s="73"/>
      <c r="G719" s="591"/>
      <c r="H719" s="1412"/>
      <c r="I719" s="73"/>
      <c r="J719" s="73"/>
      <c r="K719" s="74"/>
      <c r="L719" s="74"/>
      <c r="M719" s="989"/>
      <c r="N719" s="74"/>
      <c r="O719" s="74"/>
      <c r="P719" s="74"/>
      <c r="Q719" s="74"/>
      <c r="R719" s="74"/>
      <c r="S719" s="1264"/>
      <c r="T719" s="1264"/>
      <c r="U719" s="1264"/>
      <c r="V719" s="1264"/>
      <c r="W719" s="1264"/>
      <c r="X719" s="73"/>
      <c r="Y719" s="73"/>
      <c r="Z719" s="73"/>
    </row>
    <row r="720" spans="1:26" ht="15.75" customHeight="1">
      <c r="A720" s="73"/>
      <c r="B720" s="73"/>
      <c r="C720" s="73"/>
      <c r="D720" s="73"/>
      <c r="E720" s="73"/>
      <c r="F720" s="73"/>
      <c r="G720" s="591"/>
      <c r="H720" s="1412"/>
      <c r="I720" s="73"/>
      <c r="J720" s="73"/>
      <c r="K720" s="74"/>
      <c r="L720" s="74"/>
      <c r="M720" s="989"/>
      <c r="N720" s="74"/>
      <c r="O720" s="74"/>
      <c r="P720" s="74"/>
      <c r="Q720" s="74"/>
      <c r="R720" s="74"/>
      <c r="S720" s="1264"/>
      <c r="T720" s="1264"/>
      <c r="U720" s="1264"/>
      <c r="V720" s="1264"/>
      <c r="W720" s="1264"/>
      <c r="X720" s="73"/>
      <c r="Y720" s="73"/>
      <c r="Z720" s="73"/>
    </row>
    <row r="721" spans="1:26" ht="15.75" customHeight="1">
      <c r="A721" s="73"/>
      <c r="B721" s="73"/>
      <c r="C721" s="73"/>
      <c r="D721" s="73"/>
      <c r="E721" s="73"/>
      <c r="F721" s="73"/>
      <c r="G721" s="591"/>
      <c r="H721" s="1412"/>
      <c r="I721" s="73"/>
      <c r="J721" s="73"/>
      <c r="K721" s="74"/>
      <c r="L721" s="74"/>
      <c r="M721" s="989"/>
      <c r="N721" s="74"/>
      <c r="O721" s="74"/>
      <c r="P721" s="74"/>
      <c r="Q721" s="74"/>
      <c r="R721" s="74"/>
      <c r="S721" s="1264"/>
      <c r="T721" s="1264"/>
      <c r="U721" s="1264"/>
      <c r="V721" s="1264"/>
      <c r="W721" s="1264"/>
      <c r="X721" s="73"/>
      <c r="Y721" s="73"/>
      <c r="Z721" s="73"/>
    </row>
    <row r="722" spans="1:26" ht="15.75" customHeight="1">
      <c r="A722" s="73"/>
      <c r="B722" s="73"/>
      <c r="C722" s="73"/>
      <c r="D722" s="73"/>
      <c r="E722" s="73"/>
      <c r="F722" s="73"/>
      <c r="G722" s="591"/>
      <c r="H722" s="1412"/>
      <c r="I722" s="73"/>
      <c r="J722" s="73"/>
      <c r="K722" s="74"/>
      <c r="L722" s="74"/>
      <c r="M722" s="989"/>
      <c r="N722" s="74"/>
      <c r="O722" s="74"/>
      <c r="P722" s="74"/>
      <c r="Q722" s="74"/>
      <c r="R722" s="74"/>
      <c r="S722" s="1264"/>
      <c r="T722" s="1264"/>
      <c r="U722" s="1264"/>
      <c r="V722" s="1264"/>
      <c r="W722" s="1264"/>
      <c r="X722" s="73"/>
      <c r="Y722" s="73"/>
      <c r="Z722" s="73"/>
    </row>
    <row r="723" spans="1:26" ht="15.75" customHeight="1">
      <c r="A723" s="73"/>
      <c r="B723" s="73"/>
      <c r="C723" s="73"/>
      <c r="D723" s="73"/>
      <c r="E723" s="73"/>
      <c r="F723" s="73"/>
      <c r="G723" s="591"/>
      <c r="H723" s="1412"/>
      <c r="I723" s="73"/>
      <c r="J723" s="73"/>
      <c r="K723" s="74"/>
      <c r="L723" s="74"/>
      <c r="M723" s="989"/>
      <c r="N723" s="74"/>
      <c r="O723" s="74"/>
      <c r="P723" s="74"/>
      <c r="Q723" s="74"/>
      <c r="R723" s="74"/>
      <c r="S723" s="1264"/>
      <c r="T723" s="1264"/>
      <c r="U723" s="1264"/>
      <c r="V723" s="1264"/>
      <c r="W723" s="1264"/>
      <c r="X723" s="73"/>
      <c r="Y723" s="73"/>
      <c r="Z723" s="73"/>
    </row>
    <row r="724" spans="1:26" ht="15.75" customHeight="1">
      <c r="A724" s="73"/>
      <c r="B724" s="73"/>
      <c r="C724" s="73"/>
      <c r="D724" s="73"/>
      <c r="E724" s="73"/>
      <c r="F724" s="73"/>
      <c r="G724" s="591"/>
      <c r="H724" s="1412"/>
      <c r="I724" s="73"/>
      <c r="J724" s="73"/>
      <c r="K724" s="74"/>
      <c r="L724" s="74"/>
      <c r="M724" s="989"/>
      <c r="N724" s="74"/>
      <c r="O724" s="74"/>
      <c r="P724" s="74"/>
      <c r="Q724" s="74"/>
      <c r="R724" s="74"/>
      <c r="S724" s="1264"/>
      <c r="T724" s="1264"/>
      <c r="U724" s="1264"/>
      <c r="V724" s="1264"/>
      <c r="W724" s="1264"/>
      <c r="X724" s="73"/>
      <c r="Y724" s="73"/>
      <c r="Z724" s="73"/>
    </row>
    <row r="725" spans="1:26" ht="15.75" customHeight="1">
      <c r="A725" s="73"/>
      <c r="B725" s="73"/>
      <c r="C725" s="73"/>
      <c r="D725" s="73"/>
      <c r="E725" s="73"/>
      <c r="F725" s="73"/>
      <c r="G725" s="591"/>
      <c r="H725" s="1412"/>
      <c r="I725" s="73"/>
      <c r="J725" s="73"/>
      <c r="K725" s="74"/>
      <c r="L725" s="74"/>
      <c r="M725" s="989"/>
      <c r="N725" s="74"/>
      <c r="O725" s="74"/>
      <c r="P725" s="74"/>
      <c r="Q725" s="74"/>
      <c r="R725" s="74"/>
      <c r="S725" s="1264"/>
      <c r="T725" s="1264"/>
      <c r="U725" s="1264"/>
      <c r="V725" s="1264"/>
      <c r="W725" s="1264"/>
      <c r="X725" s="73"/>
      <c r="Y725" s="73"/>
      <c r="Z725" s="73"/>
    </row>
    <row r="726" spans="1:26" ht="15.75" customHeight="1">
      <c r="A726" s="73"/>
      <c r="B726" s="73"/>
      <c r="C726" s="73"/>
      <c r="D726" s="73"/>
      <c r="E726" s="73"/>
      <c r="F726" s="73"/>
      <c r="G726" s="591"/>
      <c r="H726" s="1412"/>
      <c r="I726" s="73"/>
      <c r="J726" s="73"/>
      <c r="K726" s="74"/>
      <c r="L726" s="74"/>
      <c r="M726" s="989"/>
      <c r="N726" s="74"/>
      <c r="O726" s="74"/>
      <c r="P726" s="74"/>
      <c r="Q726" s="74"/>
      <c r="R726" s="74"/>
      <c r="S726" s="1264"/>
      <c r="T726" s="1264"/>
      <c r="U726" s="1264"/>
      <c r="V726" s="1264"/>
      <c r="W726" s="1264"/>
      <c r="X726" s="73"/>
      <c r="Y726" s="73"/>
      <c r="Z726" s="73"/>
    </row>
    <row r="727" spans="1:26" ht="15.75" customHeight="1">
      <c r="A727" s="73"/>
      <c r="B727" s="73"/>
      <c r="C727" s="73"/>
      <c r="D727" s="73"/>
      <c r="E727" s="73"/>
      <c r="F727" s="73"/>
      <c r="G727" s="591"/>
      <c r="H727" s="1412"/>
      <c r="I727" s="73"/>
      <c r="J727" s="73"/>
      <c r="K727" s="74"/>
      <c r="L727" s="74"/>
      <c r="M727" s="989"/>
      <c r="N727" s="74"/>
      <c r="O727" s="74"/>
      <c r="P727" s="74"/>
      <c r="Q727" s="74"/>
      <c r="R727" s="74"/>
      <c r="S727" s="1264"/>
      <c r="T727" s="1264"/>
      <c r="U727" s="1264"/>
      <c r="V727" s="1264"/>
      <c r="W727" s="1264"/>
      <c r="X727" s="73"/>
      <c r="Y727" s="73"/>
      <c r="Z727" s="73"/>
    </row>
    <row r="728" spans="1:26" ht="15.75" customHeight="1">
      <c r="A728" s="73"/>
      <c r="B728" s="73"/>
      <c r="C728" s="73"/>
      <c r="D728" s="73"/>
      <c r="E728" s="73"/>
      <c r="F728" s="73"/>
      <c r="G728" s="591"/>
      <c r="H728" s="1412"/>
      <c r="I728" s="73"/>
      <c r="J728" s="73"/>
      <c r="K728" s="74"/>
      <c r="L728" s="74"/>
      <c r="M728" s="989"/>
      <c r="N728" s="74"/>
      <c r="O728" s="74"/>
      <c r="P728" s="74"/>
      <c r="Q728" s="74"/>
      <c r="R728" s="74"/>
      <c r="S728" s="1264"/>
      <c r="T728" s="1264"/>
      <c r="U728" s="1264"/>
      <c r="V728" s="1264"/>
      <c r="W728" s="1264"/>
      <c r="X728" s="73"/>
      <c r="Y728" s="73"/>
      <c r="Z728" s="73"/>
    </row>
    <row r="729" spans="1:26" ht="15.75" customHeight="1">
      <c r="A729" s="73"/>
      <c r="B729" s="73"/>
      <c r="C729" s="73"/>
      <c r="D729" s="73"/>
      <c r="E729" s="73"/>
      <c r="F729" s="73"/>
      <c r="G729" s="591"/>
      <c r="H729" s="1412"/>
      <c r="I729" s="73"/>
      <c r="J729" s="73"/>
      <c r="K729" s="74"/>
      <c r="L729" s="74"/>
      <c r="M729" s="989"/>
      <c r="N729" s="74"/>
      <c r="O729" s="74"/>
      <c r="P729" s="74"/>
      <c r="Q729" s="74"/>
      <c r="R729" s="74"/>
      <c r="S729" s="1264"/>
      <c r="T729" s="1264"/>
      <c r="U729" s="1264"/>
      <c r="V729" s="1264"/>
      <c r="W729" s="1264"/>
      <c r="X729" s="73"/>
      <c r="Y729" s="73"/>
      <c r="Z729" s="73"/>
    </row>
    <row r="730" spans="1:26" ht="15.75" customHeight="1">
      <c r="A730" s="73"/>
      <c r="B730" s="73"/>
      <c r="C730" s="73"/>
      <c r="D730" s="73"/>
      <c r="E730" s="73"/>
      <c r="F730" s="73"/>
      <c r="G730" s="591"/>
      <c r="H730" s="1412"/>
      <c r="I730" s="73"/>
      <c r="J730" s="73"/>
      <c r="K730" s="74"/>
      <c r="L730" s="74"/>
      <c r="M730" s="989"/>
      <c r="N730" s="74"/>
      <c r="O730" s="74"/>
      <c r="P730" s="74"/>
      <c r="Q730" s="74"/>
      <c r="R730" s="74"/>
      <c r="S730" s="1264"/>
      <c r="T730" s="1264"/>
      <c r="U730" s="1264"/>
      <c r="V730" s="1264"/>
      <c r="W730" s="1264"/>
      <c r="X730" s="73"/>
      <c r="Y730" s="73"/>
      <c r="Z730" s="73"/>
    </row>
    <row r="731" spans="1:26" ht="15.75" customHeight="1">
      <c r="A731" s="73"/>
      <c r="B731" s="73"/>
      <c r="C731" s="73"/>
      <c r="D731" s="73"/>
      <c r="E731" s="73"/>
      <c r="F731" s="73"/>
      <c r="G731" s="591"/>
      <c r="H731" s="1412"/>
      <c r="I731" s="73"/>
      <c r="J731" s="73"/>
      <c r="K731" s="74"/>
      <c r="L731" s="74"/>
      <c r="M731" s="989"/>
      <c r="N731" s="74"/>
      <c r="O731" s="74"/>
      <c r="P731" s="74"/>
      <c r="Q731" s="74"/>
      <c r="R731" s="74"/>
      <c r="S731" s="1264"/>
      <c r="T731" s="1264"/>
      <c r="U731" s="1264"/>
      <c r="V731" s="1264"/>
      <c r="W731" s="1264"/>
      <c r="X731" s="73"/>
      <c r="Y731" s="73"/>
      <c r="Z731" s="73"/>
    </row>
    <row r="732" spans="1:26" ht="15.75" customHeight="1">
      <c r="A732" s="73"/>
      <c r="B732" s="73"/>
      <c r="C732" s="73"/>
      <c r="D732" s="73"/>
      <c r="E732" s="73"/>
      <c r="F732" s="73"/>
      <c r="G732" s="591"/>
      <c r="H732" s="1412"/>
      <c r="I732" s="73"/>
      <c r="J732" s="73"/>
      <c r="K732" s="74"/>
      <c r="L732" s="74"/>
      <c r="M732" s="989"/>
      <c r="N732" s="74"/>
      <c r="O732" s="74"/>
      <c r="P732" s="74"/>
      <c r="Q732" s="74"/>
      <c r="R732" s="74"/>
      <c r="S732" s="1264"/>
      <c r="T732" s="1264"/>
      <c r="U732" s="1264"/>
      <c r="V732" s="1264"/>
      <c r="W732" s="1264"/>
      <c r="X732" s="73"/>
      <c r="Y732" s="73"/>
      <c r="Z732" s="73"/>
    </row>
    <row r="733" spans="1:26" ht="15.75" customHeight="1">
      <c r="A733" s="73"/>
      <c r="B733" s="73"/>
      <c r="C733" s="73"/>
      <c r="D733" s="73"/>
      <c r="E733" s="73"/>
      <c r="F733" s="73"/>
      <c r="G733" s="591"/>
      <c r="H733" s="1412"/>
      <c r="I733" s="73"/>
      <c r="J733" s="73"/>
      <c r="K733" s="74"/>
      <c r="L733" s="74"/>
      <c r="M733" s="989"/>
      <c r="N733" s="74"/>
      <c r="O733" s="74"/>
      <c r="P733" s="74"/>
      <c r="Q733" s="74"/>
      <c r="R733" s="74"/>
      <c r="S733" s="1264"/>
      <c r="T733" s="1264"/>
      <c r="U733" s="1264"/>
      <c r="V733" s="1264"/>
      <c r="W733" s="1264"/>
      <c r="X733" s="73"/>
      <c r="Y733" s="73"/>
      <c r="Z733" s="73"/>
    </row>
    <row r="734" spans="1:26" ht="15.75" customHeight="1">
      <c r="A734" s="73"/>
      <c r="B734" s="73"/>
      <c r="C734" s="73"/>
      <c r="D734" s="73"/>
      <c r="E734" s="73"/>
      <c r="F734" s="73"/>
      <c r="G734" s="591"/>
      <c r="H734" s="1412"/>
      <c r="I734" s="73"/>
      <c r="J734" s="73"/>
      <c r="K734" s="74"/>
      <c r="L734" s="74"/>
      <c r="M734" s="989"/>
      <c r="N734" s="74"/>
      <c r="O734" s="74"/>
      <c r="P734" s="74"/>
      <c r="Q734" s="74"/>
      <c r="R734" s="74"/>
      <c r="S734" s="1264"/>
      <c r="T734" s="1264"/>
      <c r="U734" s="1264"/>
      <c r="V734" s="1264"/>
      <c r="W734" s="1264"/>
      <c r="X734" s="73"/>
      <c r="Y734" s="73"/>
      <c r="Z734" s="73"/>
    </row>
    <row r="735" spans="1:26" ht="15.75" customHeight="1">
      <c r="A735" s="73"/>
      <c r="B735" s="73"/>
      <c r="C735" s="73"/>
      <c r="D735" s="73"/>
      <c r="E735" s="73"/>
      <c r="F735" s="73"/>
      <c r="G735" s="591"/>
      <c r="H735" s="1412"/>
      <c r="I735" s="73"/>
      <c r="J735" s="73"/>
      <c r="K735" s="74"/>
      <c r="L735" s="74"/>
      <c r="M735" s="989"/>
      <c r="N735" s="74"/>
      <c r="O735" s="74"/>
      <c r="P735" s="74"/>
      <c r="Q735" s="74"/>
      <c r="R735" s="74"/>
      <c r="S735" s="1264"/>
      <c r="T735" s="1264"/>
      <c r="U735" s="1264"/>
      <c r="V735" s="1264"/>
      <c r="W735" s="1264"/>
      <c r="X735" s="73"/>
      <c r="Y735" s="73"/>
      <c r="Z735" s="73"/>
    </row>
    <row r="736" spans="1:26" ht="15.75" customHeight="1">
      <c r="A736" s="73"/>
      <c r="B736" s="73"/>
      <c r="C736" s="73"/>
      <c r="D736" s="73"/>
      <c r="E736" s="73"/>
      <c r="F736" s="73"/>
      <c r="G736" s="591"/>
      <c r="H736" s="1412"/>
      <c r="I736" s="73"/>
      <c r="J736" s="73"/>
      <c r="K736" s="74"/>
      <c r="L736" s="74"/>
      <c r="M736" s="989"/>
      <c r="N736" s="74"/>
      <c r="O736" s="74"/>
      <c r="P736" s="74"/>
      <c r="Q736" s="74"/>
      <c r="R736" s="74"/>
      <c r="S736" s="1264"/>
      <c r="T736" s="1264"/>
      <c r="U736" s="1264"/>
      <c r="V736" s="1264"/>
      <c r="W736" s="1264"/>
      <c r="X736" s="73"/>
      <c r="Y736" s="73"/>
      <c r="Z736" s="73"/>
    </row>
    <row r="737" spans="1:26" ht="15.75" customHeight="1">
      <c r="A737" s="73"/>
      <c r="B737" s="73"/>
      <c r="C737" s="73"/>
      <c r="D737" s="73"/>
      <c r="E737" s="73"/>
      <c r="F737" s="73"/>
      <c r="G737" s="591"/>
      <c r="H737" s="1412"/>
      <c r="I737" s="73"/>
      <c r="J737" s="73"/>
      <c r="K737" s="74"/>
      <c r="L737" s="74"/>
      <c r="M737" s="989"/>
      <c r="N737" s="74"/>
      <c r="O737" s="74"/>
      <c r="P737" s="74"/>
      <c r="Q737" s="74"/>
      <c r="R737" s="74"/>
      <c r="S737" s="1264"/>
      <c r="T737" s="1264"/>
      <c r="U737" s="1264"/>
      <c r="V737" s="1264"/>
      <c r="W737" s="1264"/>
      <c r="X737" s="73"/>
      <c r="Y737" s="73"/>
      <c r="Z737" s="73"/>
    </row>
    <row r="738" spans="1:26" ht="15.75" customHeight="1">
      <c r="A738" s="73"/>
      <c r="B738" s="73"/>
      <c r="C738" s="73"/>
      <c r="D738" s="73"/>
      <c r="E738" s="73"/>
      <c r="F738" s="73"/>
      <c r="G738" s="591"/>
      <c r="H738" s="1412"/>
      <c r="I738" s="73"/>
      <c r="J738" s="73"/>
      <c r="K738" s="74"/>
      <c r="L738" s="74"/>
      <c r="M738" s="989"/>
      <c r="N738" s="74"/>
      <c r="O738" s="74"/>
      <c r="P738" s="74"/>
      <c r="Q738" s="74"/>
      <c r="R738" s="74"/>
      <c r="S738" s="1264"/>
      <c r="T738" s="1264"/>
      <c r="U738" s="1264"/>
      <c r="V738" s="1264"/>
      <c r="W738" s="1264"/>
      <c r="X738" s="73"/>
      <c r="Y738" s="73"/>
      <c r="Z738" s="73"/>
    </row>
    <row r="739" spans="1:26" ht="15.75" customHeight="1">
      <c r="A739" s="73"/>
      <c r="B739" s="73"/>
      <c r="C739" s="73"/>
      <c r="D739" s="73"/>
      <c r="E739" s="73"/>
      <c r="F739" s="73"/>
      <c r="G739" s="591"/>
      <c r="H739" s="1412"/>
      <c r="I739" s="73"/>
      <c r="J739" s="73"/>
      <c r="K739" s="74"/>
      <c r="L739" s="74"/>
      <c r="M739" s="989"/>
      <c r="N739" s="74"/>
      <c r="O739" s="74"/>
      <c r="P739" s="74"/>
      <c r="Q739" s="74"/>
      <c r="R739" s="74"/>
      <c r="S739" s="1264"/>
      <c r="T739" s="1264"/>
      <c r="U739" s="1264"/>
      <c r="V739" s="1264"/>
      <c r="W739" s="1264"/>
      <c r="X739" s="73"/>
      <c r="Y739" s="73"/>
      <c r="Z739" s="73"/>
    </row>
    <row r="740" spans="1:26" ht="15.75" customHeight="1">
      <c r="A740" s="73"/>
      <c r="B740" s="73"/>
      <c r="C740" s="73"/>
      <c r="D740" s="73"/>
      <c r="E740" s="73"/>
      <c r="F740" s="73"/>
      <c r="G740" s="591"/>
      <c r="H740" s="1412"/>
      <c r="I740" s="73"/>
      <c r="J740" s="73"/>
      <c r="K740" s="74"/>
      <c r="L740" s="74"/>
      <c r="M740" s="989"/>
      <c r="N740" s="74"/>
      <c r="O740" s="74"/>
      <c r="P740" s="74"/>
      <c r="Q740" s="74"/>
      <c r="R740" s="74"/>
      <c r="S740" s="1264"/>
      <c r="T740" s="1264"/>
      <c r="U740" s="1264"/>
      <c r="V740" s="1264"/>
      <c r="W740" s="1264"/>
      <c r="X740" s="73"/>
      <c r="Y740" s="73"/>
      <c r="Z740" s="73"/>
    </row>
    <row r="741" spans="1:26" ht="15.75" customHeight="1">
      <c r="A741" s="73"/>
      <c r="B741" s="73"/>
      <c r="C741" s="73"/>
      <c r="D741" s="73"/>
      <c r="E741" s="73"/>
      <c r="F741" s="73"/>
      <c r="G741" s="591"/>
      <c r="H741" s="1412"/>
      <c r="I741" s="73"/>
      <c r="J741" s="73"/>
      <c r="K741" s="74"/>
      <c r="L741" s="74"/>
      <c r="M741" s="989"/>
      <c r="N741" s="74"/>
      <c r="O741" s="74"/>
      <c r="P741" s="74"/>
      <c r="Q741" s="74"/>
      <c r="R741" s="74"/>
      <c r="S741" s="1264"/>
      <c r="T741" s="1264"/>
      <c r="U741" s="1264"/>
      <c r="V741" s="1264"/>
      <c r="W741" s="1264"/>
      <c r="X741" s="73"/>
      <c r="Y741" s="73"/>
      <c r="Z741" s="73"/>
    </row>
    <row r="742" spans="1:26" ht="15.75" customHeight="1">
      <c r="A742" s="73"/>
      <c r="B742" s="73"/>
      <c r="C742" s="73"/>
      <c r="D742" s="73"/>
      <c r="E742" s="73"/>
      <c r="F742" s="73"/>
      <c r="G742" s="591"/>
      <c r="H742" s="1412"/>
      <c r="I742" s="73"/>
      <c r="J742" s="73"/>
      <c r="K742" s="74"/>
      <c r="L742" s="74"/>
      <c r="M742" s="989"/>
      <c r="N742" s="74"/>
      <c r="O742" s="74"/>
      <c r="P742" s="74"/>
      <c r="Q742" s="74"/>
      <c r="R742" s="74"/>
      <c r="S742" s="1264"/>
      <c r="T742" s="1264"/>
      <c r="U742" s="1264"/>
      <c r="V742" s="1264"/>
      <c r="W742" s="1264"/>
      <c r="X742" s="73"/>
      <c r="Y742" s="73"/>
      <c r="Z742" s="73"/>
    </row>
    <row r="743" spans="1:26" ht="15.75" customHeight="1">
      <c r="A743" s="73"/>
      <c r="B743" s="73"/>
      <c r="C743" s="73"/>
      <c r="D743" s="73"/>
      <c r="E743" s="73"/>
      <c r="F743" s="73"/>
      <c r="G743" s="591"/>
      <c r="H743" s="1412"/>
      <c r="I743" s="73"/>
      <c r="J743" s="73"/>
      <c r="K743" s="74"/>
      <c r="L743" s="74"/>
      <c r="M743" s="989"/>
      <c r="N743" s="74"/>
      <c r="O743" s="74"/>
      <c r="P743" s="74"/>
      <c r="Q743" s="74"/>
      <c r="R743" s="74"/>
      <c r="S743" s="1264"/>
      <c r="T743" s="1264"/>
      <c r="U743" s="1264"/>
      <c r="V743" s="1264"/>
      <c r="W743" s="1264"/>
      <c r="X743" s="73"/>
      <c r="Y743" s="73"/>
      <c r="Z743" s="73"/>
    </row>
    <row r="744" spans="1:26" ht="15.75" customHeight="1">
      <c r="A744" s="73"/>
      <c r="B744" s="73"/>
      <c r="C744" s="73"/>
      <c r="D744" s="73"/>
      <c r="E744" s="73"/>
      <c r="F744" s="73"/>
      <c r="G744" s="591"/>
      <c r="H744" s="1412"/>
      <c r="I744" s="73"/>
      <c r="J744" s="73"/>
      <c r="K744" s="74"/>
      <c r="L744" s="74"/>
      <c r="M744" s="989"/>
      <c r="N744" s="74"/>
      <c r="O744" s="74"/>
      <c r="P744" s="74"/>
      <c r="Q744" s="74"/>
      <c r="R744" s="74"/>
      <c r="S744" s="1264"/>
      <c r="T744" s="1264"/>
      <c r="U744" s="1264"/>
      <c r="V744" s="1264"/>
      <c r="W744" s="1264"/>
      <c r="X744" s="73"/>
      <c r="Y744" s="73"/>
      <c r="Z744" s="73"/>
    </row>
    <row r="745" spans="1:26" ht="15.75" customHeight="1">
      <c r="A745" s="73"/>
      <c r="B745" s="73"/>
      <c r="C745" s="73"/>
      <c r="D745" s="73"/>
      <c r="E745" s="73"/>
      <c r="F745" s="73"/>
      <c r="G745" s="591"/>
      <c r="H745" s="1412"/>
      <c r="I745" s="73"/>
      <c r="J745" s="73"/>
      <c r="K745" s="74"/>
      <c r="L745" s="74"/>
      <c r="M745" s="989"/>
      <c r="N745" s="74"/>
      <c r="O745" s="74"/>
      <c r="P745" s="74"/>
      <c r="Q745" s="74"/>
      <c r="R745" s="74"/>
      <c r="S745" s="1264"/>
      <c r="T745" s="1264"/>
      <c r="U745" s="1264"/>
      <c r="V745" s="1264"/>
      <c r="W745" s="1264"/>
      <c r="X745" s="73"/>
      <c r="Y745" s="73"/>
      <c r="Z745" s="73"/>
    </row>
    <row r="746" spans="1:26" ht="15.75" customHeight="1">
      <c r="A746" s="73"/>
      <c r="B746" s="73"/>
      <c r="C746" s="73"/>
      <c r="D746" s="73"/>
      <c r="E746" s="73"/>
      <c r="F746" s="73"/>
      <c r="G746" s="591"/>
      <c r="H746" s="1412"/>
      <c r="I746" s="73"/>
      <c r="J746" s="73"/>
      <c r="K746" s="74"/>
      <c r="L746" s="74"/>
      <c r="M746" s="989"/>
      <c r="N746" s="74"/>
      <c r="O746" s="74"/>
      <c r="P746" s="74"/>
      <c r="Q746" s="74"/>
      <c r="R746" s="74"/>
      <c r="S746" s="1264"/>
      <c r="T746" s="1264"/>
      <c r="U746" s="1264"/>
      <c r="V746" s="1264"/>
      <c r="W746" s="1264"/>
      <c r="X746" s="73"/>
      <c r="Y746" s="73"/>
      <c r="Z746" s="73"/>
    </row>
    <row r="747" spans="1:26" ht="15.75" customHeight="1">
      <c r="A747" s="73"/>
      <c r="B747" s="73"/>
      <c r="C747" s="73"/>
      <c r="D747" s="73"/>
      <c r="E747" s="73"/>
      <c r="F747" s="73"/>
      <c r="G747" s="591"/>
      <c r="H747" s="1412"/>
      <c r="I747" s="73"/>
      <c r="J747" s="73"/>
      <c r="K747" s="74"/>
      <c r="L747" s="74"/>
      <c r="M747" s="989"/>
      <c r="N747" s="74"/>
      <c r="O747" s="74"/>
      <c r="P747" s="74"/>
      <c r="Q747" s="74"/>
      <c r="R747" s="74"/>
      <c r="S747" s="1264"/>
      <c r="T747" s="1264"/>
      <c r="U747" s="1264"/>
      <c r="V747" s="1264"/>
      <c r="W747" s="1264"/>
      <c r="X747" s="73"/>
      <c r="Y747" s="73"/>
      <c r="Z747" s="73"/>
    </row>
    <row r="748" spans="1:26" ht="15.75" customHeight="1">
      <c r="A748" s="73"/>
      <c r="B748" s="73"/>
      <c r="C748" s="73"/>
      <c r="D748" s="73"/>
      <c r="E748" s="73"/>
      <c r="F748" s="73"/>
      <c r="G748" s="591"/>
      <c r="H748" s="1412"/>
      <c r="I748" s="73"/>
      <c r="J748" s="73"/>
      <c r="K748" s="74"/>
      <c r="L748" s="74"/>
      <c r="M748" s="989"/>
      <c r="N748" s="74"/>
      <c r="O748" s="74"/>
      <c r="P748" s="74"/>
      <c r="Q748" s="74"/>
      <c r="R748" s="74"/>
      <c r="S748" s="1264"/>
      <c r="T748" s="1264"/>
      <c r="U748" s="1264"/>
      <c r="V748" s="1264"/>
      <c r="W748" s="1264"/>
      <c r="X748" s="73"/>
      <c r="Y748" s="73"/>
      <c r="Z748" s="73"/>
    </row>
    <row r="749" spans="1:26" ht="15.75" customHeight="1">
      <c r="A749" s="73"/>
      <c r="B749" s="73"/>
      <c r="C749" s="73"/>
      <c r="D749" s="73"/>
      <c r="E749" s="73"/>
      <c r="F749" s="73"/>
      <c r="G749" s="591"/>
      <c r="H749" s="1412"/>
      <c r="I749" s="73"/>
      <c r="J749" s="73"/>
      <c r="K749" s="74"/>
      <c r="L749" s="74"/>
      <c r="M749" s="989"/>
      <c r="N749" s="74"/>
      <c r="O749" s="74"/>
      <c r="P749" s="74"/>
      <c r="Q749" s="74"/>
      <c r="R749" s="74"/>
      <c r="S749" s="1264"/>
      <c r="T749" s="1264"/>
      <c r="U749" s="1264"/>
      <c r="V749" s="1264"/>
      <c r="W749" s="1264"/>
      <c r="X749" s="73"/>
      <c r="Y749" s="73"/>
      <c r="Z749" s="73"/>
    </row>
    <row r="750" spans="1:26" ht="15.75" customHeight="1">
      <c r="A750" s="73"/>
      <c r="B750" s="73"/>
      <c r="C750" s="73"/>
      <c r="D750" s="73"/>
      <c r="E750" s="73"/>
      <c r="F750" s="73"/>
      <c r="G750" s="591"/>
      <c r="H750" s="1412"/>
      <c r="I750" s="73"/>
      <c r="J750" s="73"/>
      <c r="K750" s="74"/>
      <c r="L750" s="74"/>
      <c r="M750" s="989"/>
      <c r="N750" s="74"/>
      <c r="O750" s="74"/>
      <c r="P750" s="74"/>
      <c r="Q750" s="74"/>
      <c r="R750" s="74"/>
      <c r="S750" s="1264"/>
      <c r="T750" s="1264"/>
      <c r="U750" s="1264"/>
      <c r="V750" s="1264"/>
      <c r="W750" s="1264"/>
      <c r="X750" s="73"/>
      <c r="Y750" s="73"/>
      <c r="Z750" s="73"/>
    </row>
    <row r="751" spans="1:26" ht="15.75" customHeight="1">
      <c r="A751" s="73"/>
      <c r="B751" s="73"/>
      <c r="C751" s="73"/>
      <c r="D751" s="73"/>
      <c r="E751" s="73"/>
      <c r="F751" s="73"/>
      <c r="G751" s="591"/>
      <c r="H751" s="1412"/>
      <c r="I751" s="73"/>
      <c r="J751" s="73"/>
      <c r="K751" s="74"/>
      <c r="L751" s="74"/>
      <c r="M751" s="989"/>
      <c r="N751" s="74"/>
      <c r="O751" s="74"/>
      <c r="P751" s="74"/>
      <c r="Q751" s="74"/>
      <c r="R751" s="74"/>
      <c r="S751" s="1264"/>
      <c r="T751" s="1264"/>
      <c r="U751" s="1264"/>
      <c r="V751" s="1264"/>
      <c r="W751" s="1264"/>
      <c r="X751" s="73"/>
      <c r="Y751" s="73"/>
      <c r="Z751" s="73"/>
    </row>
    <row r="752" spans="1:26" ht="15.75" customHeight="1">
      <c r="A752" s="73"/>
      <c r="B752" s="73"/>
      <c r="C752" s="73"/>
      <c r="D752" s="73"/>
      <c r="E752" s="73"/>
      <c r="F752" s="73"/>
      <c r="G752" s="591"/>
      <c r="H752" s="1412"/>
      <c r="I752" s="73"/>
      <c r="J752" s="73"/>
      <c r="K752" s="74"/>
      <c r="L752" s="74"/>
      <c r="M752" s="989"/>
      <c r="N752" s="74"/>
      <c r="O752" s="74"/>
      <c r="P752" s="74"/>
      <c r="Q752" s="74"/>
      <c r="R752" s="74"/>
      <c r="S752" s="1264"/>
      <c r="T752" s="1264"/>
      <c r="U752" s="1264"/>
      <c r="V752" s="1264"/>
      <c r="W752" s="1264"/>
      <c r="X752" s="73"/>
      <c r="Y752" s="73"/>
      <c r="Z752" s="73"/>
    </row>
    <row r="753" spans="1:26" ht="15.75" customHeight="1">
      <c r="A753" s="73"/>
      <c r="B753" s="73"/>
      <c r="C753" s="73"/>
      <c r="D753" s="73"/>
      <c r="E753" s="73"/>
      <c r="F753" s="73"/>
      <c r="G753" s="591"/>
      <c r="H753" s="1412"/>
      <c r="I753" s="73"/>
      <c r="J753" s="73"/>
      <c r="K753" s="74"/>
      <c r="L753" s="74"/>
      <c r="M753" s="989"/>
      <c r="N753" s="74"/>
      <c r="O753" s="74"/>
      <c r="P753" s="74"/>
      <c r="Q753" s="74"/>
      <c r="R753" s="74"/>
      <c r="S753" s="1264"/>
      <c r="T753" s="1264"/>
      <c r="U753" s="1264"/>
      <c r="V753" s="1264"/>
      <c r="W753" s="1264"/>
      <c r="X753" s="73"/>
      <c r="Y753" s="73"/>
      <c r="Z753" s="73"/>
    </row>
    <row r="754" spans="1:26" ht="15.75" customHeight="1">
      <c r="A754" s="73"/>
      <c r="B754" s="73"/>
      <c r="C754" s="73"/>
      <c r="D754" s="73"/>
      <c r="E754" s="73"/>
      <c r="F754" s="73"/>
      <c r="G754" s="591"/>
      <c r="H754" s="1412"/>
      <c r="I754" s="73"/>
      <c r="J754" s="73"/>
      <c r="K754" s="74"/>
      <c r="L754" s="74"/>
      <c r="M754" s="989"/>
      <c r="N754" s="74"/>
      <c r="O754" s="74"/>
      <c r="P754" s="74"/>
      <c r="Q754" s="74"/>
      <c r="R754" s="74"/>
      <c r="S754" s="1264"/>
      <c r="T754" s="1264"/>
      <c r="U754" s="1264"/>
      <c r="V754" s="1264"/>
      <c r="W754" s="1264"/>
      <c r="X754" s="73"/>
      <c r="Y754" s="73"/>
      <c r="Z754" s="73"/>
    </row>
    <row r="755" spans="1:26" ht="15.75" customHeight="1">
      <c r="A755" s="73"/>
      <c r="B755" s="73"/>
      <c r="C755" s="73"/>
      <c r="D755" s="73"/>
      <c r="E755" s="73"/>
      <c r="F755" s="73"/>
      <c r="G755" s="591"/>
      <c r="H755" s="1412"/>
      <c r="I755" s="73"/>
      <c r="J755" s="73"/>
      <c r="K755" s="74"/>
      <c r="L755" s="74"/>
      <c r="M755" s="989"/>
      <c r="N755" s="74"/>
      <c r="O755" s="74"/>
      <c r="P755" s="74"/>
      <c r="Q755" s="74"/>
      <c r="R755" s="74"/>
      <c r="S755" s="1264"/>
      <c r="T755" s="1264"/>
      <c r="U755" s="1264"/>
      <c r="V755" s="1264"/>
      <c r="W755" s="1264"/>
      <c r="X755" s="73"/>
      <c r="Y755" s="73"/>
      <c r="Z755" s="73"/>
    </row>
    <row r="756" spans="1:26" ht="15.75" customHeight="1">
      <c r="A756" s="73"/>
      <c r="B756" s="73"/>
      <c r="C756" s="73"/>
      <c r="D756" s="73"/>
      <c r="E756" s="73"/>
      <c r="F756" s="73"/>
      <c r="G756" s="591"/>
      <c r="H756" s="1412"/>
      <c r="I756" s="73"/>
      <c r="J756" s="73"/>
      <c r="K756" s="74"/>
      <c r="L756" s="74"/>
      <c r="M756" s="989"/>
      <c r="N756" s="74"/>
      <c r="O756" s="74"/>
      <c r="P756" s="74"/>
      <c r="Q756" s="74"/>
      <c r="R756" s="74"/>
      <c r="S756" s="1264"/>
      <c r="T756" s="1264"/>
      <c r="U756" s="1264"/>
      <c r="V756" s="1264"/>
      <c r="W756" s="1264"/>
      <c r="X756" s="73"/>
      <c r="Y756" s="73"/>
      <c r="Z756" s="73"/>
    </row>
    <row r="757" spans="1:26" ht="15.75" customHeight="1">
      <c r="A757" s="73"/>
      <c r="B757" s="73"/>
      <c r="C757" s="73"/>
      <c r="D757" s="73"/>
      <c r="E757" s="73"/>
      <c r="F757" s="73"/>
      <c r="G757" s="591"/>
      <c r="H757" s="1412"/>
      <c r="I757" s="73"/>
      <c r="J757" s="73"/>
      <c r="K757" s="74"/>
      <c r="L757" s="74"/>
      <c r="M757" s="989"/>
      <c r="N757" s="74"/>
      <c r="O757" s="74"/>
      <c r="P757" s="74"/>
      <c r="Q757" s="74"/>
      <c r="R757" s="74"/>
      <c r="S757" s="1264"/>
      <c r="T757" s="1264"/>
      <c r="U757" s="1264"/>
      <c r="V757" s="1264"/>
      <c r="W757" s="1264"/>
      <c r="X757" s="73"/>
      <c r="Y757" s="73"/>
      <c r="Z757" s="73"/>
    </row>
    <row r="758" spans="1:26" ht="15.75" customHeight="1">
      <c r="A758" s="73"/>
      <c r="B758" s="73"/>
      <c r="C758" s="73"/>
      <c r="D758" s="73"/>
      <c r="E758" s="73"/>
      <c r="F758" s="73"/>
      <c r="G758" s="591"/>
      <c r="H758" s="1412"/>
      <c r="I758" s="73"/>
      <c r="J758" s="73"/>
      <c r="K758" s="74"/>
      <c r="L758" s="74"/>
      <c r="M758" s="989"/>
      <c r="N758" s="74"/>
      <c r="O758" s="74"/>
      <c r="P758" s="74"/>
      <c r="Q758" s="74"/>
      <c r="R758" s="74"/>
      <c r="S758" s="1264"/>
      <c r="T758" s="1264"/>
      <c r="U758" s="1264"/>
      <c r="V758" s="1264"/>
      <c r="W758" s="1264"/>
      <c r="X758" s="73"/>
      <c r="Y758" s="73"/>
      <c r="Z758" s="73"/>
    </row>
    <row r="759" spans="1:26" ht="15.75" customHeight="1">
      <c r="A759" s="73"/>
      <c r="B759" s="73"/>
      <c r="C759" s="73"/>
      <c r="D759" s="73"/>
      <c r="E759" s="73"/>
      <c r="F759" s="73"/>
      <c r="G759" s="591"/>
      <c r="H759" s="1412"/>
      <c r="I759" s="73"/>
      <c r="J759" s="73"/>
      <c r="K759" s="74"/>
      <c r="L759" s="74"/>
      <c r="M759" s="989"/>
      <c r="N759" s="74"/>
      <c r="O759" s="74"/>
      <c r="P759" s="74"/>
      <c r="Q759" s="74"/>
      <c r="R759" s="74"/>
      <c r="S759" s="1264"/>
      <c r="T759" s="1264"/>
      <c r="U759" s="1264"/>
      <c r="V759" s="1264"/>
      <c r="W759" s="1264"/>
      <c r="X759" s="73"/>
      <c r="Y759" s="73"/>
      <c r="Z759" s="73"/>
    </row>
    <row r="760" spans="1:26" ht="15.75" customHeight="1">
      <c r="A760" s="73"/>
      <c r="B760" s="73"/>
      <c r="C760" s="73"/>
      <c r="D760" s="73"/>
      <c r="E760" s="73"/>
      <c r="F760" s="73"/>
      <c r="G760" s="591"/>
      <c r="H760" s="1412"/>
      <c r="I760" s="73"/>
      <c r="J760" s="73"/>
      <c r="K760" s="74"/>
      <c r="L760" s="74"/>
      <c r="M760" s="989"/>
      <c r="N760" s="74"/>
      <c r="O760" s="74"/>
      <c r="P760" s="74"/>
      <c r="Q760" s="74"/>
      <c r="R760" s="74"/>
      <c r="S760" s="1264"/>
      <c r="T760" s="1264"/>
      <c r="U760" s="1264"/>
      <c r="V760" s="1264"/>
      <c r="W760" s="1264"/>
      <c r="X760" s="73"/>
      <c r="Y760" s="73"/>
      <c r="Z760" s="73"/>
    </row>
    <row r="761" spans="1:26" ht="15.75" customHeight="1">
      <c r="A761" s="73"/>
      <c r="B761" s="73"/>
      <c r="C761" s="73"/>
      <c r="D761" s="73"/>
      <c r="E761" s="73"/>
      <c r="F761" s="73"/>
      <c r="G761" s="591"/>
      <c r="H761" s="1412"/>
      <c r="I761" s="73"/>
      <c r="J761" s="73"/>
      <c r="K761" s="74"/>
      <c r="L761" s="74"/>
      <c r="M761" s="989"/>
      <c r="N761" s="74"/>
      <c r="O761" s="74"/>
      <c r="P761" s="74"/>
      <c r="Q761" s="74"/>
      <c r="R761" s="74"/>
      <c r="S761" s="1264"/>
      <c r="T761" s="1264"/>
      <c r="U761" s="1264"/>
      <c r="V761" s="1264"/>
      <c r="W761" s="1264"/>
      <c r="X761" s="73"/>
      <c r="Y761" s="73"/>
      <c r="Z761" s="73"/>
    </row>
    <row r="762" spans="1:26" ht="15.75" customHeight="1">
      <c r="A762" s="73"/>
      <c r="B762" s="73"/>
      <c r="C762" s="73"/>
      <c r="D762" s="73"/>
      <c r="E762" s="73"/>
      <c r="F762" s="73"/>
      <c r="G762" s="591"/>
      <c r="H762" s="1412"/>
      <c r="I762" s="73"/>
      <c r="J762" s="73"/>
      <c r="K762" s="74"/>
      <c r="L762" s="74"/>
      <c r="M762" s="989"/>
      <c r="N762" s="74"/>
      <c r="O762" s="74"/>
      <c r="P762" s="74"/>
      <c r="Q762" s="74"/>
      <c r="R762" s="74"/>
      <c r="S762" s="1264"/>
      <c r="T762" s="1264"/>
      <c r="U762" s="1264"/>
      <c r="V762" s="1264"/>
      <c r="W762" s="1264"/>
      <c r="X762" s="73"/>
      <c r="Y762" s="73"/>
      <c r="Z762" s="73"/>
    </row>
    <row r="763" spans="1:26" ht="15.75" customHeight="1">
      <c r="A763" s="73"/>
      <c r="B763" s="73"/>
      <c r="C763" s="73"/>
      <c r="D763" s="73"/>
      <c r="E763" s="73"/>
      <c r="F763" s="73"/>
      <c r="G763" s="591"/>
      <c r="H763" s="1412"/>
      <c r="I763" s="73"/>
      <c r="J763" s="73"/>
      <c r="K763" s="74"/>
      <c r="L763" s="74"/>
      <c r="M763" s="989"/>
      <c r="N763" s="74"/>
      <c r="O763" s="74"/>
      <c r="P763" s="74"/>
      <c r="Q763" s="74"/>
      <c r="R763" s="74"/>
      <c r="S763" s="1264"/>
      <c r="T763" s="1264"/>
      <c r="U763" s="1264"/>
      <c r="V763" s="1264"/>
      <c r="W763" s="1264"/>
      <c r="X763" s="73"/>
      <c r="Y763" s="73"/>
      <c r="Z763" s="73"/>
    </row>
    <row r="764" spans="1:26" ht="15.75" customHeight="1">
      <c r="A764" s="73"/>
      <c r="B764" s="73"/>
      <c r="C764" s="73"/>
      <c r="D764" s="73"/>
      <c r="E764" s="73"/>
      <c r="F764" s="73"/>
      <c r="G764" s="591"/>
      <c r="H764" s="1412"/>
      <c r="I764" s="73"/>
      <c r="J764" s="73"/>
      <c r="K764" s="74"/>
      <c r="L764" s="74"/>
      <c r="M764" s="989"/>
      <c r="N764" s="74"/>
      <c r="O764" s="74"/>
      <c r="P764" s="74"/>
      <c r="Q764" s="74"/>
      <c r="R764" s="74"/>
      <c r="S764" s="1264"/>
      <c r="T764" s="1264"/>
      <c r="U764" s="1264"/>
      <c r="V764" s="1264"/>
      <c r="W764" s="1264"/>
      <c r="X764" s="73"/>
      <c r="Y764" s="73"/>
      <c r="Z764" s="73"/>
    </row>
    <row r="765" spans="1:26" ht="15.75" customHeight="1">
      <c r="A765" s="73"/>
      <c r="B765" s="73"/>
      <c r="C765" s="73"/>
      <c r="D765" s="73"/>
      <c r="E765" s="73"/>
      <c r="F765" s="73"/>
      <c r="G765" s="591"/>
      <c r="H765" s="1412"/>
      <c r="I765" s="73"/>
      <c r="J765" s="73"/>
      <c r="K765" s="74"/>
      <c r="L765" s="74"/>
      <c r="M765" s="989"/>
      <c r="N765" s="74"/>
      <c r="O765" s="74"/>
      <c r="P765" s="74"/>
      <c r="Q765" s="74"/>
      <c r="R765" s="74"/>
      <c r="S765" s="1264"/>
      <c r="T765" s="1264"/>
      <c r="U765" s="1264"/>
      <c r="V765" s="1264"/>
      <c r="W765" s="1264"/>
      <c r="X765" s="73"/>
      <c r="Y765" s="73"/>
      <c r="Z765" s="73"/>
    </row>
    <row r="766" spans="1:26" ht="15.75" customHeight="1">
      <c r="A766" s="73"/>
      <c r="B766" s="73"/>
      <c r="C766" s="73"/>
      <c r="D766" s="73"/>
      <c r="E766" s="73"/>
      <c r="F766" s="73"/>
      <c r="G766" s="591"/>
      <c r="H766" s="1412"/>
      <c r="I766" s="73"/>
      <c r="J766" s="73"/>
      <c r="K766" s="74"/>
      <c r="L766" s="74"/>
      <c r="M766" s="989"/>
      <c r="N766" s="74"/>
      <c r="O766" s="74"/>
      <c r="P766" s="74"/>
      <c r="Q766" s="74"/>
      <c r="R766" s="74"/>
      <c r="S766" s="1264"/>
      <c r="T766" s="1264"/>
      <c r="U766" s="1264"/>
      <c r="V766" s="1264"/>
      <c r="W766" s="1264"/>
      <c r="X766" s="73"/>
      <c r="Y766" s="73"/>
      <c r="Z766" s="73"/>
    </row>
    <row r="767" spans="1:26" ht="15.75" customHeight="1">
      <c r="A767" s="73"/>
      <c r="B767" s="73"/>
      <c r="C767" s="73"/>
      <c r="D767" s="73"/>
      <c r="E767" s="73"/>
      <c r="F767" s="73"/>
      <c r="G767" s="591"/>
      <c r="H767" s="1412"/>
      <c r="I767" s="73"/>
      <c r="J767" s="73"/>
      <c r="K767" s="74"/>
      <c r="L767" s="74"/>
      <c r="M767" s="989"/>
      <c r="N767" s="74"/>
      <c r="O767" s="74"/>
      <c r="P767" s="74"/>
      <c r="Q767" s="74"/>
      <c r="R767" s="74"/>
      <c r="S767" s="1264"/>
      <c r="T767" s="1264"/>
      <c r="U767" s="1264"/>
      <c r="V767" s="1264"/>
      <c r="W767" s="1264"/>
      <c r="X767" s="73"/>
      <c r="Y767" s="73"/>
      <c r="Z767" s="73"/>
    </row>
    <row r="768" spans="1:26" ht="15.75" customHeight="1">
      <c r="A768" s="73"/>
      <c r="B768" s="73"/>
      <c r="C768" s="73"/>
      <c r="D768" s="73"/>
      <c r="E768" s="73"/>
      <c r="F768" s="73"/>
      <c r="G768" s="591"/>
      <c r="H768" s="1412"/>
      <c r="I768" s="73"/>
      <c r="J768" s="73"/>
      <c r="K768" s="74"/>
      <c r="L768" s="74"/>
      <c r="M768" s="989"/>
      <c r="N768" s="74"/>
      <c r="O768" s="74"/>
      <c r="P768" s="74"/>
      <c r="Q768" s="74"/>
      <c r="R768" s="74"/>
      <c r="S768" s="1264"/>
      <c r="T768" s="1264"/>
      <c r="U768" s="1264"/>
      <c r="V768" s="1264"/>
      <c r="W768" s="1264"/>
      <c r="X768" s="73"/>
      <c r="Y768" s="73"/>
      <c r="Z768" s="73"/>
    </row>
    <row r="769" spans="1:26" ht="15.75" customHeight="1">
      <c r="A769" s="73"/>
      <c r="B769" s="73"/>
      <c r="C769" s="73"/>
      <c r="D769" s="73"/>
      <c r="E769" s="73"/>
      <c r="F769" s="73"/>
      <c r="G769" s="591"/>
      <c r="H769" s="1412"/>
      <c r="I769" s="73"/>
      <c r="J769" s="73"/>
      <c r="K769" s="74"/>
      <c r="L769" s="74"/>
      <c r="M769" s="989"/>
      <c r="N769" s="74"/>
      <c r="O769" s="74"/>
      <c r="P769" s="74"/>
      <c r="Q769" s="74"/>
      <c r="R769" s="74"/>
      <c r="S769" s="1264"/>
      <c r="T769" s="1264"/>
      <c r="U769" s="1264"/>
      <c r="V769" s="1264"/>
      <c r="W769" s="1264"/>
      <c r="X769" s="73"/>
      <c r="Y769" s="73"/>
      <c r="Z769" s="73"/>
    </row>
    <row r="770" spans="1:26" ht="15.75" customHeight="1">
      <c r="A770" s="73"/>
      <c r="B770" s="73"/>
      <c r="C770" s="73"/>
      <c r="D770" s="73"/>
      <c r="E770" s="73"/>
      <c r="F770" s="73"/>
      <c r="G770" s="591"/>
      <c r="H770" s="1412"/>
      <c r="I770" s="73"/>
      <c r="J770" s="73"/>
      <c r="K770" s="74"/>
      <c r="L770" s="74"/>
      <c r="M770" s="989"/>
      <c r="N770" s="74"/>
      <c r="O770" s="74"/>
      <c r="P770" s="74"/>
      <c r="Q770" s="74"/>
      <c r="R770" s="74"/>
      <c r="S770" s="1264"/>
      <c r="T770" s="1264"/>
      <c r="U770" s="1264"/>
      <c r="V770" s="1264"/>
      <c r="W770" s="1264"/>
      <c r="X770" s="73"/>
      <c r="Y770" s="73"/>
      <c r="Z770" s="73"/>
    </row>
    <row r="771" spans="1:26" ht="15.75" customHeight="1">
      <c r="A771" s="73"/>
      <c r="B771" s="73"/>
      <c r="C771" s="73"/>
      <c r="D771" s="73"/>
      <c r="E771" s="73"/>
      <c r="F771" s="73"/>
      <c r="G771" s="591"/>
      <c r="H771" s="1412"/>
      <c r="I771" s="73"/>
      <c r="J771" s="73"/>
      <c r="K771" s="74"/>
      <c r="L771" s="74"/>
      <c r="M771" s="989"/>
      <c r="N771" s="74"/>
      <c r="O771" s="74"/>
      <c r="P771" s="74"/>
      <c r="Q771" s="74"/>
      <c r="R771" s="74"/>
      <c r="S771" s="1264"/>
      <c r="T771" s="1264"/>
      <c r="U771" s="1264"/>
      <c r="V771" s="1264"/>
      <c r="W771" s="1264"/>
      <c r="X771" s="73"/>
      <c r="Y771" s="73"/>
      <c r="Z771" s="73"/>
    </row>
    <row r="772" spans="1:26" ht="15.75" customHeight="1">
      <c r="A772" s="73"/>
      <c r="B772" s="73"/>
      <c r="C772" s="73"/>
      <c r="D772" s="73"/>
      <c r="E772" s="73"/>
      <c r="F772" s="73"/>
      <c r="G772" s="591"/>
      <c r="H772" s="1412"/>
      <c r="I772" s="73"/>
      <c r="J772" s="73"/>
      <c r="K772" s="74"/>
      <c r="L772" s="74"/>
      <c r="M772" s="989"/>
      <c r="N772" s="74"/>
      <c r="O772" s="74"/>
      <c r="P772" s="74"/>
      <c r="Q772" s="74"/>
      <c r="R772" s="74"/>
      <c r="S772" s="1264"/>
      <c r="T772" s="1264"/>
      <c r="U772" s="1264"/>
      <c r="V772" s="1264"/>
      <c r="W772" s="1264"/>
      <c r="X772" s="73"/>
      <c r="Y772" s="73"/>
      <c r="Z772" s="73"/>
    </row>
    <row r="773" spans="1:26" ht="15.75" customHeight="1">
      <c r="A773" s="73"/>
      <c r="B773" s="73"/>
      <c r="C773" s="73"/>
      <c r="D773" s="73"/>
      <c r="E773" s="73"/>
      <c r="F773" s="73"/>
      <c r="G773" s="591"/>
      <c r="H773" s="1412"/>
      <c r="I773" s="73"/>
      <c r="J773" s="73"/>
      <c r="K773" s="74"/>
      <c r="L773" s="74"/>
      <c r="M773" s="989"/>
      <c r="N773" s="74"/>
      <c r="O773" s="74"/>
      <c r="P773" s="74"/>
      <c r="Q773" s="74"/>
      <c r="R773" s="74"/>
      <c r="S773" s="1264"/>
      <c r="T773" s="1264"/>
      <c r="U773" s="1264"/>
      <c r="V773" s="1264"/>
      <c r="W773" s="1264"/>
      <c r="X773" s="73"/>
      <c r="Y773" s="73"/>
      <c r="Z773" s="73"/>
    </row>
    <row r="774" spans="1:26" ht="15.75" customHeight="1">
      <c r="A774" s="73"/>
      <c r="B774" s="73"/>
      <c r="C774" s="73"/>
      <c r="D774" s="73"/>
      <c r="E774" s="73"/>
      <c r="F774" s="73"/>
      <c r="G774" s="591"/>
      <c r="H774" s="1412"/>
      <c r="I774" s="73"/>
      <c r="J774" s="73"/>
      <c r="K774" s="74"/>
      <c r="L774" s="74"/>
      <c r="M774" s="989"/>
      <c r="N774" s="74"/>
      <c r="O774" s="74"/>
      <c r="P774" s="74"/>
      <c r="Q774" s="74"/>
      <c r="R774" s="74"/>
      <c r="S774" s="1264"/>
      <c r="T774" s="1264"/>
      <c r="U774" s="1264"/>
      <c r="V774" s="1264"/>
      <c r="W774" s="1264"/>
      <c r="X774" s="73"/>
      <c r="Y774" s="73"/>
      <c r="Z774" s="73"/>
    </row>
    <row r="775" spans="1:26" ht="15.75" customHeight="1">
      <c r="A775" s="73"/>
      <c r="B775" s="73"/>
      <c r="C775" s="73"/>
      <c r="D775" s="73"/>
      <c r="E775" s="73"/>
      <c r="F775" s="73"/>
      <c r="G775" s="591"/>
      <c r="H775" s="1412"/>
      <c r="I775" s="73"/>
      <c r="J775" s="73"/>
      <c r="K775" s="74"/>
      <c r="L775" s="74"/>
      <c r="M775" s="989"/>
      <c r="N775" s="74"/>
      <c r="O775" s="74"/>
      <c r="P775" s="74"/>
      <c r="Q775" s="74"/>
      <c r="R775" s="74"/>
      <c r="S775" s="1264"/>
      <c r="T775" s="1264"/>
      <c r="U775" s="1264"/>
      <c r="V775" s="1264"/>
      <c r="W775" s="1264"/>
      <c r="X775" s="73"/>
      <c r="Y775" s="73"/>
      <c r="Z775" s="73"/>
    </row>
    <row r="776" spans="1:26" ht="15.75" customHeight="1">
      <c r="A776" s="73"/>
      <c r="B776" s="73"/>
      <c r="C776" s="73"/>
      <c r="D776" s="73"/>
      <c r="E776" s="73"/>
      <c r="F776" s="73"/>
      <c r="G776" s="591"/>
      <c r="H776" s="1412"/>
      <c r="I776" s="73"/>
      <c r="J776" s="73"/>
      <c r="K776" s="74"/>
      <c r="L776" s="74"/>
      <c r="M776" s="989"/>
      <c r="N776" s="74"/>
      <c r="O776" s="74"/>
      <c r="P776" s="74"/>
      <c r="Q776" s="74"/>
      <c r="R776" s="74"/>
      <c r="S776" s="1264"/>
      <c r="T776" s="1264"/>
      <c r="U776" s="1264"/>
      <c r="V776" s="1264"/>
      <c r="W776" s="1264"/>
      <c r="X776" s="73"/>
      <c r="Y776" s="73"/>
      <c r="Z776" s="73"/>
    </row>
    <row r="777" spans="1:26" ht="15.75" customHeight="1">
      <c r="A777" s="73"/>
      <c r="B777" s="73"/>
      <c r="C777" s="73"/>
      <c r="D777" s="73"/>
      <c r="E777" s="73"/>
      <c r="F777" s="73"/>
      <c r="G777" s="591"/>
      <c r="H777" s="1412"/>
      <c r="I777" s="73"/>
      <c r="J777" s="73"/>
      <c r="K777" s="74"/>
      <c r="L777" s="74"/>
      <c r="M777" s="989"/>
      <c r="N777" s="74"/>
      <c r="O777" s="74"/>
      <c r="P777" s="74"/>
      <c r="Q777" s="74"/>
      <c r="R777" s="74"/>
      <c r="S777" s="1264"/>
      <c r="T777" s="1264"/>
      <c r="U777" s="1264"/>
      <c r="V777" s="1264"/>
      <c r="W777" s="1264"/>
      <c r="X777" s="73"/>
      <c r="Y777" s="73"/>
      <c r="Z777" s="73"/>
    </row>
    <row r="778" spans="1:26" ht="15.75" customHeight="1">
      <c r="A778" s="73"/>
      <c r="B778" s="73"/>
      <c r="C778" s="73"/>
      <c r="D778" s="73"/>
      <c r="E778" s="73"/>
      <c r="F778" s="73"/>
      <c r="G778" s="591"/>
      <c r="H778" s="1412"/>
      <c r="I778" s="73"/>
      <c r="J778" s="73"/>
      <c r="K778" s="74"/>
      <c r="L778" s="74"/>
      <c r="M778" s="989"/>
      <c r="N778" s="74"/>
      <c r="O778" s="74"/>
      <c r="P778" s="74"/>
      <c r="Q778" s="74"/>
      <c r="R778" s="74"/>
      <c r="S778" s="1264"/>
      <c r="T778" s="1264"/>
      <c r="U778" s="1264"/>
      <c r="V778" s="1264"/>
      <c r="W778" s="1264"/>
      <c r="X778" s="73"/>
      <c r="Y778" s="73"/>
      <c r="Z778" s="73"/>
    </row>
    <row r="779" spans="1:26" ht="15.75" customHeight="1">
      <c r="A779" s="73"/>
      <c r="B779" s="73"/>
      <c r="C779" s="73"/>
      <c r="D779" s="73"/>
      <c r="E779" s="73"/>
      <c r="F779" s="73"/>
      <c r="G779" s="591"/>
      <c r="H779" s="1412"/>
      <c r="I779" s="73"/>
      <c r="J779" s="73"/>
      <c r="K779" s="74"/>
      <c r="L779" s="74"/>
      <c r="M779" s="989"/>
      <c r="N779" s="74"/>
      <c r="O779" s="74"/>
      <c r="P779" s="74"/>
      <c r="Q779" s="74"/>
      <c r="R779" s="74"/>
      <c r="S779" s="1264"/>
      <c r="T779" s="1264"/>
      <c r="U779" s="1264"/>
      <c r="V779" s="1264"/>
      <c r="W779" s="1264"/>
      <c r="X779" s="73"/>
      <c r="Y779" s="73"/>
      <c r="Z779" s="73"/>
    </row>
    <row r="780" spans="1:26" ht="15.75" customHeight="1">
      <c r="A780" s="73"/>
      <c r="B780" s="73"/>
      <c r="C780" s="73"/>
      <c r="D780" s="73"/>
      <c r="E780" s="73"/>
      <c r="F780" s="73"/>
      <c r="G780" s="591"/>
      <c r="H780" s="1412"/>
      <c r="I780" s="73"/>
      <c r="J780" s="73"/>
      <c r="K780" s="74"/>
      <c r="L780" s="74"/>
      <c r="M780" s="989"/>
      <c r="N780" s="74"/>
      <c r="O780" s="74"/>
      <c r="P780" s="74"/>
      <c r="Q780" s="74"/>
      <c r="R780" s="74"/>
      <c r="S780" s="1264"/>
      <c r="T780" s="1264"/>
      <c r="U780" s="1264"/>
      <c r="V780" s="1264"/>
      <c r="W780" s="1264"/>
      <c r="X780" s="73"/>
      <c r="Y780" s="73"/>
      <c r="Z780" s="73"/>
    </row>
    <row r="781" spans="1:26" ht="15.75" customHeight="1">
      <c r="A781" s="73"/>
      <c r="B781" s="73"/>
      <c r="C781" s="73"/>
      <c r="D781" s="73"/>
      <c r="E781" s="73"/>
      <c r="F781" s="73"/>
      <c r="G781" s="591"/>
      <c r="H781" s="1412"/>
      <c r="I781" s="73"/>
      <c r="J781" s="73"/>
      <c r="K781" s="74"/>
      <c r="L781" s="74"/>
      <c r="M781" s="989"/>
      <c r="N781" s="74"/>
      <c r="O781" s="74"/>
      <c r="P781" s="74"/>
      <c r="Q781" s="74"/>
      <c r="R781" s="74"/>
      <c r="S781" s="1264"/>
      <c r="T781" s="1264"/>
      <c r="U781" s="1264"/>
      <c r="V781" s="1264"/>
      <c r="W781" s="1264"/>
      <c r="X781" s="73"/>
      <c r="Y781" s="73"/>
      <c r="Z781" s="73"/>
    </row>
    <row r="782" spans="1:26" ht="15.75" customHeight="1">
      <c r="A782" s="73"/>
      <c r="B782" s="73"/>
      <c r="C782" s="73"/>
      <c r="D782" s="73"/>
      <c r="E782" s="73"/>
      <c r="F782" s="73"/>
      <c r="G782" s="591"/>
      <c r="H782" s="1412"/>
      <c r="I782" s="73"/>
      <c r="J782" s="73"/>
      <c r="K782" s="74"/>
      <c r="L782" s="74"/>
      <c r="M782" s="989"/>
      <c r="N782" s="74"/>
      <c r="O782" s="74"/>
      <c r="P782" s="74"/>
      <c r="Q782" s="74"/>
      <c r="R782" s="74"/>
      <c r="S782" s="1264"/>
      <c r="T782" s="1264"/>
      <c r="U782" s="1264"/>
      <c r="V782" s="1264"/>
      <c r="W782" s="1264"/>
      <c r="X782" s="73"/>
      <c r="Y782" s="73"/>
      <c r="Z782" s="73"/>
    </row>
    <row r="783" spans="1:26" ht="15.75" customHeight="1">
      <c r="A783" s="73"/>
      <c r="B783" s="73"/>
      <c r="C783" s="73"/>
      <c r="D783" s="73"/>
      <c r="E783" s="73"/>
      <c r="F783" s="73"/>
      <c r="G783" s="591"/>
      <c r="H783" s="1412"/>
      <c r="I783" s="73"/>
      <c r="J783" s="73"/>
      <c r="K783" s="74"/>
      <c r="L783" s="74"/>
      <c r="M783" s="989"/>
      <c r="N783" s="74"/>
      <c r="O783" s="74"/>
      <c r="P783" s="74"/>
      <c r="Q783" s="74"/>
      <c r="R783" s="74"/>
      <c r="S783" s="1264"/>
      <c r="T783" s="1264"/>
      <c r="U783" s="1264"/>
      <c r="V783" s="1264"/>
      <c r="W783" s="1264"/>
      <c r="X783" s="73"/>
      <c r="Y783" s="73"/>
      <c r="Z783" s="73"/>
    </row>
    <row r="784" spans="1:26" ht="15.75" customHeight="1">
      <c r="A784" s="73"/>
      <c r="B784" s="73"/>
      <c r="C784" s="73"/>
      <c r="D784" s="73"/>
      <c r="E784" s="73"/>
      <c r="F784" s="73"/>
      <c r="G784" s="591"/>
      <c r="H784" s="1412"/>
      <c r="I784" s="73"/>
      <c r="J784" s="73"/>
      <c r="K784" s="74"/>
      <c r="L784" s="74"/>
      <c r="M784" s="989"/>
      <c r="N784" s="74"/>
      <c r="O784" s="74"/>
      <c r="P784" s="74"/>
      <c r="Q784" s="74"/>
      <c r="R784" s="74"/>
      <c r="S784" s="1264"/>
      <c r="T784" s="1264"/>
      <c r="U784" s="1264"/>
      <c r="V784" s="1264"/>
      <c r="W784" s="1264"/>
      <c r="X784" s="73"/>
      <c r="Y784" s="73"/>
      <c r="Z784" s="73"/>
    </row>
    <row r="785" spans="1:26" ht="15.75" customHeight="1">
      <c r="A785" s="73"/>
      <c r="B785" s="73"/>
      <c r="C785" s="73"/>
      <c r="D785" s="73"/>
      <c r="E785" s="73"/>
      <c r="F785" s="73"/>
      <c r="G785" s="591"/>
      <c r="H785" s="1412"/>
      <c r="I785" s="73"/>
      <c r="J785" s="73"/>
      <c r="K785" s="74"/>
      <c r="L785" s="74"/>
      <c r="M785" s="989"/>
      <c r="N785" s="74"/>
      <c r="O785" s="74"/>
      <c r="P785" s="74"/>
      <c r="Q785" s="74"/>
      <c r="R785" s="74"/>
      <c r="S785" s="1264"/>
      <c r="T785" s="1264"/>
      <c r="U785" s="1264"/>
      <c r="V785" s="1264"/>
      <c r="W785" s="1264"/>
      <c r="X785" s="73"/>
      <c r="Y785" s="73"/>
      <c r="Z785" s="73"/>
    </row>
    <row r="786" spans="1:26" ht="15.75" customHeight="1">
      <c r="A786" s="73"/>
      <c r="B786" s="73"/>
      <c r="C786" s="73"/>
      <c r="D786" s="73"/>
      <c r="E786" s="73"/>
      <c r="F786" s="73"/>
      <c r="G786" s="591"/>
      <c r="H786" s="1412"/>
      <c r="I786" s="73"/>
      <c r="J786" s="73"/>
      <c r="K786" s="74"/>
      <c r="L786" s="74"/>
      <c r="M786" s="989"/>
      <c r="N786" s="74"/>
      <c r="O786" s="74"/>
      <c r="P786" s="74"/>
      <c r="Q786" s="74"/>
      <c r="R786" s="74"/>
      <c r="S786" s="1264"/>
      <c r="T786" s="1264"/>
      <c r="U786" s="1264"/>
      <c r="V786" s="1264"/>
      <c r="W786" s="1264"/>
      <c r="X786" s="73"/>
      <c r="Y786" s="73"/>
      <c r="Z786" s="73"/>
    </row>
    <row r="787" spans="1:26" ht="15.75" customHeight="1">
      <c r="A787" s="73"/>
      <c r="B787" s="73"/>
      <c r="C787" s="73"/>
      <c r="D787" s="73"/>
      <c r="E787" s="73"/>
      <c r="F787" s="73"/>
      <c r="G787" s="591"/>
      <c r="H787" s="1412"/>
      <c r="I787" s="73"/>
      <c r="J787" s="73"/>
      <c r="K787" s="74"/>
      <c r="L787" s="74"/>
      <c r="M787" s="989"/>
      <c r="N787" s="74"/>
      <c r="O787" s="74"/>
      <c r="P787" s="74"/>
      <c r="Q787" s="74"/>
      <c r="R787" s="74"/>
      <c r="S787" s="1264"/>
      <c r="T787" s="1264"/>
      <c r="U787" s="1264"/>
      <c r="V787" s="1264"/>
      <c r="W787" s="1264"/>
      <c r="X787" s="73"/>
      <c r="Y787" s="73"/>
      <c r="Z787" s="73"/>
    </row>
    <row r="788" spans="1:26" ht="15.75" customHeight="1">
      <c r="A788" s="73"/>
      <c r="B788" s="73"/>
      <c r="C788" s="73"/>
      <c r="D788" s="73"/>
      <c r="E788" s="73"/>
      <c r="F788" s="73"/>
      <c r="G788" s="591"/>
      <c r="H788" s="1412"/>
      <c r="I788" s="73"/>
      <c r="J788" s="73"/>
      <c r="K788" s="74"/>
      <c r="L788" s="74"/>
      <c r="M788" s="989"/>
      <c r="N788" s="74"/>
      <c r="O788" s="74"/>
      <c r="P788" s="74"/>
      <c r="Q788" s="74"/>
      <c r="R788" s="74"/>
      <c r="S788" s="1264"/>
      <c r="T788" s="1264"/>
      <c r="U788" s="1264"/>
      <c r="V788" s="1264"/>
      <c r="W788" s="1264"/>
      <c r="X788" s="73"/>
      <c r="Y788" s="73"/>
      <c r="Z788" s="73"/>
    </row>
    <row r="789" spans="1:26" ht="15.75" customHeight="1">
      <c r="A789" s="73"/>
      <c r="B789" s="73"/>
      <c r="C789" s="73"/>
      <c r="D789" s="73"/>
      <c r="E789" s="73"/>
      <c r="F789" s="73"/>
      <c r="G789" s="591"/>
      <c r="H789" s="1412"/>
      <c r="I789" s="73"/>
      <c r="J789" s="73"/>
      <c r="K789" s="74"/>
      <c r="L789" s="74"/>
      <c r="M789" s="989"/>
      <c r="N789" s="74"/>
      <c r="O789" s="74"/>
      <c r="P789" s="74"/>
      <c r="Q789" s="74"/>
      <c r="R789" s="74"/>
      <c r="S789" s="1264"/>
      <c r="T789" s="1264"/>
      <c r="U789" s="1264"/>
      <c r="V789" s="1264"/>
      <c r="W789" s="1264"/>
      <c r="X789" s="73"/>
      <c r="Y789" s="73"/>
      <c r="Z789" s="73"/>
    </row>
    <row r="790" spans="1:26" ht="15.75" customHeight="1">
      <c r="A790" s="73"/>
      <c r="B790" s="73"/>
      <c r="C790" s="73"/>
      <c r="D790" s="73"/>
      <c r="E790" s="73"/>
      <c r="F790" s="73"/>
      <c r="G790" s="591"/>
      <c r="H790" s="1412"/>
      <c r="I790" s="73"/>
      <c r="J790" s="73"/>
      <c r="K790" s="74"/>
      <c r="L790" s="74"/>
      <c r="M790" s="989"/>
      <c r="N790" s="74"/>
      <c r="O790" s="74"/>
      <c r="P790" s="74"/>
      <c r="Q790" s="74"/>
      <c r="R790" s="74"/>
      <c r="S790" s="1264"/>
      <c r="T790" s="1264"/>
      <c r="U790" s="1264"/>
      <c r="V790" s="1264"/>
      <c r="W790" s="1264"/>
      <c r="X790" s="73"/>
      <c r="Y790" s="73"/>
      <c r="Z790" s="73"/>
    </row>
    <row r="791" spans="1:26" ht="15.75" customHeight="1">
      <c r="A791" s="73"/>
      <c r="B791" s="73"/>
      <c r="C791" s="73"/>
      <c r="D791" s="73"/>
      <c r="E791" s="73"/>
      <c r="F791" s="73"/>
      <c r="G791" s="591"/>
      <c r="H791" s="1412"/>
      <c r="I791" s="73"/>
      <c r="J791" s="73"/>
      <c r="K791" s="74"/>
      <c r="L791" s="74"/>
      <c r="M791" s="989"/>
      <c r="N791" s="74"/>
      <c r="O791" s="74"/>
      <c r="P791" s="74"/>
      <c r="Q791" s="74"/>
      <c r="R791" s="74"/>
      <c r="S791" s="1264"/>
      <c r="T791" s="1264"/>
      <c r="U791" s="1264"/>
      <c r="V791" s="1264"/>
      <c r="W791" s="1264"/>
      <c r="X791" s="73"/>
      <c r="Y791" s="73"/>
      <c r="Z791" s="73"/>
    </row>
    <row r="792" spans="1:26" ht="15.75" customHeight="1">
      <c r="A792" s="73"/>
      <c r="B792" s="73"/>
      <c r="C792" s="73"/>
      <c r="D792" s="73"/>
      <c r="E792" s="73"/>
      <c r="F792" s="73"/>
      <c r="G792" s="591"/>
      <c r="H792" s="1412"/>
      <c r="I792" s="73"/>
      <c r="J792" s="73"/>
      <c r="K792" s="74"/>
      <c r="L792" s="74"/>
      <c r="M792" s="989"/>
      <c r="N792" s="74"/>
      <c r="O792" s="74"/>
      <c r="P792" s="74"/>
      <c r="Q792" s="74"/>
      <c r="R792" s="74"/>
      <c r="S792" s="1264"/>
      <c r="T792" s="1264"/>
      <c r="U792" s="1264"/>
      <c r="V792" s="1264"/>
      <c r="W792" s="1264"/>
      <c r="X792" s="73"/>
      <c r="Y792" s="73"/>
      <c r="Z792" s="73"/>
    </row>
    <row r="793" spans="1:26" ht="15.75" customHeight="1">
      <c r="A793" s="73"/>
      <c r="B793" s="73"/>
      <c r="C793" s="73"/>
      <c r="D793" s="73"/>
      <c r="E793" s="73"/>
      <c r="F793" s="73"/>
      <c r="G793" s="591"/>
      <c r="H793" s="1412"/>
      <c r="I793" s="73"/>
      <c r="J793" s="73"/>
      <c r="K793" s="74"/>
      <c r="L793" s="74"/>
      <c r="M793" s="989"/>
      <c r="N793" s="74"/>
      <c r="O793" s="74"/>
      <c r="P793" s="74"/>
      <c r="Q793" s="74"/>
      <c r="R793" s="74"/>
      <c r="S793" s="1264"/>
      <c r="T793" s="1264"/>
      <c r="U793" s="1264"/>
      <c r="V793" s="1264"/>
      <c r="W793" s="1264"/>
      <c r="X793" s="73"/>
      <c r="Y793" s="73"/>
      <c r="Z793" s="73"/>
    </row>
    <row r="794" spans="1:26" ht="15.75" customHeight="1">
      <c r="A794" s="73"/>
      <c r="B794" s="73"/>
      <c r="C794" s="73"/>
      <c r="D794" s="73"/>
      <c r="E794" s="73"/>
      <c r="F794" s="73"/>
      <c r="G794" s="591"/>
      <c r="H794" s="1412"/>
      <c r="I794" s="73"/>
      <c r="J794" s="73"/>
      <c r="K794" s="74"/>
      <c r="L794" s="74"/>
      <c r="M794" s="989"/>
      <c r="N794" s="74"/>
      <c r="O794" s="74"/>
      <c r="P794" s="74"/>
      <c r="Q794" s="74"/>
      <c r="R794" s="74"/>
      <c r="S794" s="1264"/>
      <c r="T794" s="1264"/>
      <c r="U794" s="1264"/>
      <c r="V794" s="1264"/>
      <c r="W794" s="1264"/>
      <c r="X794" s="73"/>
      <c r="Y794" s="73"/>
      <c r="Z794" s="73"/>
    </row>
    <row r="795" spans="1:26" ht="15.75" customHeight="1">
      <c r="A795" s="73"/>
      <c r="B795" s="73"/>
      <c r="C795" s="73"/>
      <c r="D795" s="73"/>
      <c r="E795" s="73"/>
      <c r="F795" s="73"/>
      <c r="G795" s="591"/>
      <c r="H795" s="1412"/>
      <c r="I795" s="73"/>
      <c r="J795" s="73"/>
      <c r="K795" s="74"/>
      <c r="L795" s="74"/>
      <c r="M795" s="989"/>
      <c r="N795" s="74"/>
      <c r="O795" s="74"/>
      <c r="P795" s="74"/>
      <c r="Q795" s="74"/>
      <c r="R795" s="74"/>
      <c r="S795" s="1264"/>
      <c r="T795" s="1264"/>
      <c r="U795" s="1264"/>
      <c r="V795" s="1264"/>
      <c r="W795" s="1264"/>
      <c r="X795" s="73"/>
      <c r="Y795" s="73"/>
      <c r="Z795" s="73"/>
    </row>
    <row r="796" spans="1:26" ht="15.75" customHeight="1">
      <c r="A796" s="73"/>
      <c r="B796" s="73"/>
      <c r="C796" s="73"/>
      <c r="D796" s="73"/>
      <c r="E796" s="73"/>
      <c r="F796" s="73"/>
      <c r="G796" s="591"/>
      <c r="H796" s="1412"/>
      <c r="I796" s="73"/>
      <c r="J796" s="73"/>
      <c r="K796" s="74"/>
      <c r="L796" s="74"/>
      <c r="M796" s="989"/>
      <c r="N796" s="74"/>
      <c r="O796" s="74"/>
      <c r="P796" s="74"/>
      <c r="Q796" s="74"/>
      <c r="R796" s="74"/>
      <c r="S796" s="1264"/>
      <c r="T796" s="1264"/>
      <c r="U796" s="1264"/>
      <c r="V796" s="1264"/>
      <c r="W796" s="1264"/>
      <c r="X796" s="73"/>
      <c r="Y796" s="73"/>
      <c r="Z796" s="73"/>
    </row>
    <row r="797" spans="1:26" ht="15.75" customHeight="1">
      <c r="A797" s="73"/>
      <c r="B797" s="73"/>
      <c r="C797" s="73"/>
      <c r="D797" s="73"/>
      <c r="E797" s="73"/>
      <c r="F797" s="73"/>
      <c r="G797" s="591"/>
      <c r="H797" s="1412"/>
      <c r="I797" s="73"/>
      <c r="J797" s="73"/>
      <c r="K797" s="74"/>
      <c r="L797" s="74"/>
      <c r="M797" s="989"/>
      <c r="N797" s="74"/>
      <c r="O797" s="74"/>
      <c r="P797" s="74"/>
      <c r="Q797" s="74"/>
      <c r="R797" s="74"/>
      <c r="S797" s="1264"/>
      <c r="T797" s="1264"/>
      <c r="U797" s="1264"/>
      <c r="V797" s="1264"/>
      <c r="W797" s="1264"/>
      <c r="X797" s="73"/>
      <c r="Y797" s="73"/>
      <c r="Z797" s="73"/>
    </row>
    <row r="798" spans="1:26" ht="15.75" customHeight="1">
      <c r="A798" s="73"/>
      <c r="B798" s="73"/>
      <c r="C798" s="73"/>
      <c r="D798" s="73"/>
      <c r="E798" s="73"/>
      <c r="F798" s="73"/>
      <c r="G798" s="591"/>
      <c r="H798" s="1412"/>
      <c r="I798" s="73"/>
      <c r="J798" s="73"/>
      <c r="K798" s="74"/>
      <c r="L798" s="74"/>
      <c r="M798" s="989"/>
      <c r="N798" s="74"/>
      <c r="O798" s="74"/>
      <c r="P798" s="74"/>
      <c r="Q798" s="74"/>
      <c r="R798" s="74"/>
      <c r="S798" s="1264"/>
      <c r="T798" s="1264"/>
      <c r="U798" s="1264"/>
      <c r="V798" s="1264"/>
      <c r="W798" s="1264"/>
      <c r="X798" s="73"/>
      <c r="Y798" s="73"/>
      <c r="Z798" s="73"/>
    </row>
    <row r="799" spans="1:26" ht="15.75" customHeight="1">
      <c r="A799" s="73"/>
      <c r="B799" s="73"/>
      <c r="C799" s="73"/>
      <c r="D799" s="73"/>
      <c r="E799" s="73"/>
      <c r="F799" s="73"/>
      <c r="G799" s="591"/>
      <c r="H799" s="1412"/>
      <c r="I799" s="73"/>
      <c r="J799" s="73"/>
      <c r="K799" s="74"/>
      <c r="L799" s="74"/>
      <c r="M799" s="989"/>
      <c r="N799" s="74"/>
      <c r="O799" s="74"/>
      <c r="P799" s="74"/>
      <c r="Q799" s="74"/>
      <c r="R799" s="74"/>
      <c r="S799" s="1264"/>
      <c r="T799" s="1264"/>
      <c r="U799" s="1264"/>
      <c r="V799" s="1264"/>
      <c r="W799" s="1264"/>
      <c r="X799" s="73"/>
      <c r="Y799" s="73"/>
      <c r="Z799" s="73"/>
    </row>
    <row r="800" spans="1:26" ht="15.75" customHeight="1">
      <c r="A800" s="73"/>
      <c r="B800" s="73"/>
      <c r="C800" s="73"/>
      <c r="D800" s="73"/>
      <c r="E800" s="73"/>
      <c r="F800" s="73"/>
      <c r="G800" s="591"/>
      <c r="H800" s="1412"/>
      <c r="I800" s="73"/>
      <c r="J800" s="73"/>
      <c r="K800" s="74"/>
      <c r="L800" s="74"/>
      <c r="M800" s="989"/>
      <c r="N800" s="74"/>
      <c r="O800" s="74"/>
      <c r="P800" s="74"/>
      <c r="Q800" s="74"/>
      <c r="R800" s="74"/>
      <c r="S800" s="1264"/>
      <c r="T800" s="1264"/>
      <c r="U800" s="1264"/>
      <c r="V800" s="1264"/>
      <c r="W800" s="1264"/>
      <c r="X800" s="73"/>
      <c r="Y800" s="73"/>
      <c r="Z800" s="73"/>
    </row>
    <row r="801" spans="1:26" ht="15.75" customHeight="1">
      <c r="A801" s="73"/>
      <c r="B801" s="73"/>
      <c r="C801" s="73"/>
      <c r="D801" s="73"/>
      <c r="E801" s="73"/>
      <c r="F801" s="73"/>
      <c r="G801" s="591"/>
      <c r="H801" s="1412"/>
      <c r="I801" s="73"/>
      <c r="J801" s="73"/>
      <c r="K801" s="74"/>
      <c r="L801" s="74"/>
      <c r="M801" s="989"/>
      <c r="N801" s="74"/>
      <c r="O801" s="74"/>
      <c r="P801" s="74"/>
      <c r="Q801" s="74"/>
      <c r="R801" s="74"/>
      <c r="S801" s="1264"/>
      <c r="T801" s="1264"/>
      <c r="U801" s="1264"/>
      <c r="V801" s="1264"/>
      <c r="W801" s="1264"/>
      <c r="X801" s="73"/>
      <c r="Y801" s="73"/>
      <c r="Z801" s="73"/>
    </row>
    <row r="802" spans="1:26" ht="15.75" customHeight="1">
      <c r="A802" s="73"/>
      <c r="B802" s="73"/>
      <c r="C802" s="73"/>
      <c r="D802" s="73"/>
      <c r="E802" s="73"/>
      <c r="F802" s="73"/>
      <c r="G802" s="591"/>
      <c r="H802" s="1412"/>
      <c r="I802" s="73"/>
      <c r="J802" s="73"/>
      <c r="K802" s="74"/>
      <c r="L802" s="74"/>
      <c r="M802" s="989"/>
      <c r="N802" s="74"/>
      <c r="O802" s="74"/>
      <c r="P802" s="74"/>
      <c r="Q802" s="74"/>
      <c r="R802" s="74"/>
      <c r="S802" s="1264"/>
      <c r="T802" s="1264"/>
      <c r="U802" s="1264"/>
      <c r="V802" s="1264"/>
      <c r="W802" s="1264"/>
      <c r="X802" s="73"/>
      <c r="Y802" s="73"/>
      <c r="Z802" s="73"/>
    </row>
    <row r="803" spans="1:26" ht="15.75" customHeight="1">
      <c r="A803" s="73"/>
      <c r="B803" s="73"/>
      <c r="C803" s="73"/>
      <c r="D803" s="73"/>
      <c r="E803" s="73"/>
      <c r="F803" s="73"/>
      <c r="G803" s="591"/>
      <c r="H803" s="1412"/>
      <c r="I803" s="73"/>
      <c r="J803" s="73"/>
      <c r="K803" s="74"/>
      <c r="L803" s="74"/>
      <c r="M803" s="989"/>
      <c r="N803" s="74"/>
      <c r="O803" s="74"/>
      <c r="P803" s="74"/>
      <c r="Q803" s="74"/>
      <c r="R803" s="74"/>
      <c r="S803" s="1264"/>
      <c r="T803" s="1264"/>
      <c r="U803" s="1264"/>
      <c r="V803" s="1264"/>
      <c r="W803" s="1264"/>
      <c r="X803" s="73"/>
      <c r="Y803" s="73"/>
      <c r="Z803" s="73"/>
    </row>
    <row r="804" spans="1:26" ht="15.75" customHeight="1">
      <c r="A804" s="73"/>
      <c r="B804" s="73"/>
      <c r="C804" s="73"/>
      <c r="D804" s="73"/>
      <c r="E804" s="73"/>
      <c r="F804" s="73"/>
      <c r="G804" s="591"/>
      <c r="H804" s="1412"/>
      <c r="I804" s="73"/>
      <c r="J804" s="73"/>
      <c r="K804" s="74"/>
      <c r="L804" s="74"/>
      <c r="M804" s="989"/>
      <c r="N804" s="74"/>
      <c r="O804" s="74"/>
      <c r="P804" s="74"/>
      <c r="Q804" s="74"/>
      <c r="R804" s="74"/>
      <c r="S804" s="1264"/>
      <c r="T804" s="1264"/>
      <c r="U804" s="1264"/>
      <c r="V804" s="1264"/>
      <c r="W804" s="1264"/>
      <c r="X804" s="73"/>
      <c r="Y804" s="73"/>
      <c r="Z804" s="73"/>
    </row>
    <row r="805" spans="1:26" ht="15.75" customHeight="1">
      <c r="A805" s="73"/>
      <c r="B805" s="73"/>
      <c r="C805" s="73"/>
      <c r="D805" s="73"/>
      <c r="E805" s="73"/>
      <c r="F805" s="73"/>
      <c r="G805" s="591"/>
      <c r="H805" s="1412"/>
      <c r="I805" s="73"/>
      <c r="J805" s="73"/>
      <c r="K805" s="74"/>
      <c r="L805" s="74"/>
      <c r="M805" s="989"/>
      <c r="N805" s="74"/>
      <c r="O805" s="74"/>
      <c r="P805" s="74"/>
      <c r="Q805" s="74"/>
      <c r="R805" s="74"/>
      <c r="S805" s="1264"/>
      <c r="T805" s="1264"/>
      <c r="U805" s="1264"/>
      <c r="V805" s="1264"/>
      <c r="W805" s="1264"/>
      <c r="X805" s="73"/>
      <c r="Y805" s="73"/>
      <c r="Z805" s="73"/>
    </row>
    <row r="806" spans="1:26" ht="15.75" customHeight="1">
      <c r="A806" s="73"/>
      <c r="B806" s="73"/>
      <c r="C806" s="73"/>
      <c r="D806" s="73"/>
      <c r="E806" s="73"/>
      <c r="F806" s="73"/>
      <c r="G806" s="591"/>
      <c r="H806" s="1412"/>
      <c r="I806" s="73"/>
      <c r="J806" s="73"/>
      <c r="K806" s="74"/>
      <c r="L806" s="74"/>
      <c r="M806" s="989"/>
      <c r="N806" s="74"/>
      <c r="O806" s="74"/>
      <c r="P806" s="74"/>
      <c r="Q806" s="74"/>
      <c r="R806" s="74"/>
      <c r="S806" s="1264"/>
      <c r="T806" s="1264"/>
      <c r="U806" s="1264"/>
      <c r="V806" s="1264"/>
      <c r="W806" s="1264"/>
      <c r="X806" s="73"/>
      <c r="Y806" s="73"/>
      <c r="Z806" s="73"/>
    </row>
    <row r="807" spans="1:26" ht="15.75" customHeight="1">
      <c r="A807" s="73"/>
      <c r="B807" s="73"/>
      <c r="C807" s="73"/>
      <c r="D807" s="73"/>
      <c r="E807" s="73"/>
      <c r="F807" s="73"/>
      <c r="G807" s="591"/>
      <c r="H807" s="1412"/>
      <c r="I807" s="73"/>
      <c r="J807" s="73"/>
      <c r="K807" s="74"/>
      <c r="L807" s="74"/>
      <c r="M807" s="989"/>
      <c r="N807" s="74"/>
      <c r="O807" s="74"/>
      <c r="P807" s="74"/>
      <c r="Q807" s="74"/>
      <c r="R807" s="74"/>
      <c r="S807" s="1264"/>
      <c r="T807" s="1264"/>
      <c r="U807" s="1264"/>
      <c r="V807" s="1264"/>
      <c r="W807" s="1264"/>
      <c r="X807" s="73"/>
      <c r="Y807" s="73"/>
      <c r="Z807" s="73"/>
    </row>
    <row r="808" spans="1:26" ht="15.75" customHeight="1">
      <c r="A808" s="73"/>
      <c r="B808" s="73"/>
      <c r="C808" s="73"/>
      <c r="D808" s="73"/>
      <c r="E808" s="73"/>
      <c r="F808" s="73"/>
      <c r="G808" s="591"/>
      <c r="H808" s="1412"/>
      <c r="I808" s="73"/>
      <c r="J808" s="73"/>
      <c r="K808" s="74"/>
      <c r="L808" s="74"/>
      <c r="M808" s="989"/>
      <c r="N808" s="74"/>
      <c r="O808" s="74"/>
      <c r="P808" s="74"/>
      <c r="Q808" s="74"/>
      <c r="R808" s="74"/>
      <c r="S808" s="1264"/>
      <c r="T808" s="1264"/>
      <c r="U808" s="1264"/>
      <c r="V808" s="1264"/>
      <c r="W808" s="1264"/>
      <c r="X808" s="73"/>
      <c r="Y808" s="73"/>
      <c r="Z808" s="73"/>
    </row>
    <row r="809" spans="1:26" ht="15.75" customHeight="1">
      <c r="A809" s="73"/>
      <c r="B809" s="73"/>
      <c r="C809" s="73"/>
      <c r="D809" s="73"/>
      <c r="E809" s="73"/>
      <c r="F809" s="73"/>
      <c r="G809" s="591"/>
      <c r="H809" s="1412"/>
      <c r="I809" s="73"/>
      <c r="J809" s="73"/>
      <c r="K809" s="74"/>
      <c r="L809" s="74"/>
      <c r="M809" s="989"/>
      <c r="N809" s="74"/>
      <c r="O809" s="74"/>
      <c r="P809" s="74"/>
      <c r="Q809" s="74"/>
      <c r="R809" s="74"/>
      <c r="S809" s="1264"/>
      <c r="T809" s="1264"/>
      <c r="U809" s="1264"/>
      <c r="V809" s="1264"/>
      <c r="W809" s="1264"/>
      <c r="X809" s="73"/>
      <c r="Y809" s="73"/>
      <c r="Z809" s="73"/>
    </row>
    <row r="810" spans="1:26" ht="15.75" customHeight="1">
      <c r="A810" s="73"/>
      <c r="B810" s="73"/>
      <c r="C810" s="73"/>
      <c r="D810" s="73"/>
      <c r="E810" s="73"/>
      <c r="F810" s="73"/>
      <c r="G810" s="591"/>
      <c r="H810" s="1412"/>
      <c r="I810" s="73"/>
      <c r="J810" s="73"/>
      <c r="K810" s="74"/>
      <c r="L810" s="74"/>
      <c r="M810" s="989"/>
      <c r="N810" s="74"/>
      <c r="O810" s="74"/>
      <c r="P810" s="74"/>
      <c r="Q810" s="74"/>
      <c r="R810" s="74"/>
      <c r="S810" s="1264"/>
      <c r="T810" s="1264"/>
      <c r="U810" s="1264"/>
      <c r="V810" s="1264"/>
      <c r="W810" s="1264"/>
      <c r="X810" s="73"/>
      <c r="Y810" s="73"/>
      <c r="Z810" s="73"/>
    </row>
    <row r="811" spans="1:26" ht="15.75" customHeight="1">
      <c r="A811" s="73"/>
      <c r="B811" s="73"/>
      <c r="C811" s="73"/>
      <c r="D811" s="73"/>
      <c r="E811" s="73"/>
      <c r="F811" s="73"/>
      <c r="G811" s="591"/>
      <c r="H811" s="1412"/>
      <c r="I811" s="73"/>
      <c r="J811" s="73"/>
      <c r="K811" s="74"/>
      <c r="L811" s="74"/>
      <c r="M811" s="989"/>
      <c r="N811" s="74"/>
      <c r="O811" s="74"/>
      <c r="P811" s="74"/>
      <c r="Q811" s="74"/>
      <c r="R811" s="74"/>
      <c r="S811" s="1264"/>
      <c r="T811" s="1264"/>
      <c r="U811" s="1264"/>
      <c r="V811" s="1264"/>
      <c r="W811" s="1264"/>
      <c r="X811" s="73"/>
      <c r="Y811" s="73"/>
      <c r="Z811" s="73"/>
    </row>
    <row r="812" spans="1:26" ht="15.75" customHeight="1">
      <c r="A812" s="73"/>
      <c r="B812" s="73"/>
      <c r="C812" s="73"/>
      <c r="D812" s="73"/>
      <c r="E812" s="73"/>
      <c r="F812" s="73"/>
      <c r="G812" s="591"/>
      <c r="H812" s="1412"/>
      <c r="I812" s="73"/>
      <c r="J812" s="73"/>
      <c r="K812" s="74"/>
      <c r="L812" s="74"/>
      <c r="M812" s="989"/>
      <c r="N812" s="74"/>
      <c r="O812" s="74"/>
      <c r="P812" s="74"/>
      <c r="Q812" s="74"/>
      <c r="R812" s="74"/>
      <c r="S812" s="1264"/>
      <c r="T812" s="1264"/>
      <c r="U812" s="1264"/>
      <c r="V812" s="1264"/>
      <c r="W812" s="1264"/>
      <c r="X812" s="73"/>
      <c r="Y812" s="73"/>
      <c r="Z812" s="73"/>
    </row>
    <row r="813" spans="1:26" ht="15.75" customHeight="1">
      <c r="A813" s="73"/>
      <c r="B813" s="73"/>
      <c r="C813" s="73"/>
      <c r="D813" s="73"/>
      <c r="E813" s="73"/>
      <c r="F813" s="73"/>
      <c r="G813" s="591"/>
      <c r="H813" s="1412"/>
      <c r="I813" s="73"/>
      <c r="J813" s="73"/>
      <c r="K813" s="74"/>
      <c r="L813" s="74"/>
      <c r="M813" s="989"/>
      <c r="N813" s="74"/>
      <c r="O813" s="74"/>
      <c r="P813" s="74"/>
      <c r="Q813" s="74"/>
      <c r="R813" s="74"/>
      <c r="S813" s="1264"/>
      <c r="T813" s="1264"/>
      <c r="U813" s="1264"/>
      <c r="V813" s="1264"/>
      <c r="W813" s="1264"/>
      <c r="X813" s="73"/>
      <c r="Y813" s="73"/>
      <c r="Z813" s="73"/>
    </row>
    <row r="814" spans="1:26" ht="15.75" customHeight="1">
      <c r="A814" s="73"/>
      <c r="B814" s="73"/>
      <c r="C814" s="73"/>
      <c r="D814" s="73"/>
      <c r="E814" s="73"/>
      <c r="F814" s="73"/>
      <c r="G814" s="591"/>
      <c r="H814" s="1412"/>
      <c r="I814" s="73"/>
      <c r="J814" s="73"/>
      <c r="K814" s="74"/>
      <c r="L814" s="74"/>
      <c r="M814" s="989"/>
      <c r="N814" s="74"/>
      <c r="O814" s="74"/>
      <c r="P814" s="74"/>
      <c r="Q814" s="74"/>
      <c r="R814" s="74"/>
      <c r="S814" s="1264"/>
      <c r="T814" s="1264"/>
      <c r="U814" s="1264"/>
      <c r="V814" s="1264"/>
      <c r="W814" s="1264"/>
      <c r="X814" s="73"/>
      <c r="Y814" s="73"/>
      <c r="Z814" s="73"/>
    </row>
    <row r="815" spans="1:26" ht="15.75" customHeight="1">
      <c r="A815" s="73"/>
      <c r="B815" s="73"/>
      <c r="C815" s="73"/>
      <c r="D815" s="73"/>
      <c r="E815" s="73"/>
      <c r="F815" s="73"/>
      <c r="G815" s="591"/>
      <c r="H815" s="1412"/>
      <c r="I815" s="73"/>
      <c r="J815" s="73"/>
      <c r="K815" s="74"/>
      <c r="L815" s="74"/>
      <c r="M815" s="989"/>
      <c r="N815" s="74"/>
      <c r="O815" s="74"/>
      <c r="P815" s="74"/>
      <c r="Q815" s="74"/>
      <c r="R815" s="74"/>
      <c r="S815" s="1264"/>
      <c r="T815" s="1264"/>
      <c r="U815" s="1264"/>
      <c r="V815" s="1264"/>
      <c r="W815" s="1264"/>
      <c r="X815" s="73"/>
      <c r="Y815" s="73"/>
      <c r="Z815" s="73"/>
    </row>
    <row r="816" spans="1:26" ht="15.75" customHeight="1">
      <c r="A816" s="73"/>
      <c r="B816" s="73"/>
      <c r="C816" s="73"/>
      <c r="D816" s="73"/>
      <c r="E816" s="73"/>
      <c r="F816" s="73"/>
      <c r="G816" s="591"/>
      <c r="H816" s="1412"/>
      <c r="I816" s="73"/>
      <c r="J816" s="73"/>
      <c r="K816" s="74"/>
      <c r="L816" s="74"/>
      <c r="M816" s="989"/>
      <c r="N816" s="74"/>
      <c r="O816" s="74"/>
      <c r="P816" s="74"/>
      <c r="Q816" s="74"/>
      <c r="R816" s="74"/>
      <c r="S816" s="1264"/>
      <c r="T816" s="1264"/>
      <c r="U816" s="1264"/>
      <c r="V816" s="1264"/>
      <c r="W816" s="1264"/>
      <c r="X816" s="73"/>
      <c r="Y816" s="73"/>
      <c r="Z816" s="73"/>
    </row>
    <row r="817" spans="1:26" ht="15.75" customHeight="1">
      <c r="A817" s="73"/>
      <c r="B817" s="73"/>
      <c r="C817" s="73"/>
      <c r="D817" s="73"/>
      <c r="E817" s="73"/>
      <c r="F817" s="73"/>
      <c r="G817" s="591"/>
      <c r="H817" s="1412"/>
      <c r="I817" s="73"/>
      <c r="J817" s="73"/>
      <c r="K817" s="74"/>
      <c r="L817" s="74"/>
      <c r="M817" s="989"/>
      <c r="N817" s="74"/>
      <c r="O817" s="74"/>
      <c r="P817" s="74"/>
      <c r="Q817" s="74"/>
      <c r="R817" s="74"/>
      <c r="S817" s="1264"/>
      <c r="T817" s="1264"/>
      <c r="U817" s="1264"/>
      <c r="V817" s="1264"/>
      <c r="W817" s="1264"/>
      <c r="X817" s="73"/>
      <c r="Y817" s="73"/>
      <c r="Z817" s="73"/>
    </row>
    <row r="818" spans="1:26" ht="15.75" customHeight="1">
      <c r="A818" s="73"/>
      <c r="B818" s="73"/>
      <c r="C818" s="73"/>
      <c r="D818" s="73"/>
      <c r="E818" s="73"/>
      <c r="F818" s="73"/>
      <c r="G818" s="591"/>
      <c r="H818" s="1412"/>
      <c r="I818" s="73"/>
      <c r="J818" s="73"/>
      <c r="K818" s="74"/>
      <c r="L818" s="74"/>
      <c r="M818" s="989"/>
      <c r="N818" s="74"/>
      <c r="O818" s="74"/>
      <c r="P818" s="74"/>
      <c r="Q818" s="74"/>
      <c r="R818" s="74"/>
      <c r="S818" s="1264"/>
      <c r="T818" s="1264"/>
      <c r="U818" s="1264"/>
      <c r="V818" s="1264"/>
      <c r="W818" s="1264"/>
      <c r="X818" s="73"/>
      <c r="Y818" s="73"/>
      <c r="Z818" s="73"/>
    </row>
    <row r="819" spans="1:26" ht="15.75" customHeight="1">
      <c r="A819" s="73"/>
      <c r="B819" s="73"/>
      <c r="C819" s="73"/>
      <c r="D819" s="73"/>
      <c r="E819" s="73"/>
      <c r="F819" s="73"/>
      <c r="G819" s="591"/>
      <c r="H819" s="1412"/>
      <c r="I819" s="73"/>
      <c r="J819" s="73"/>
      <c r="K819" s="74"/>
      <c r="L819" s="74"/>
      <c r="M819" s="989"/>
      <c r="N819" s="74"/>
      <c r="O819" s="74"/>
      <c r="P819" s="74"/>
      <c r="Q819" s="74"/>
      <c r="R819" s="74"/>
      <c r="S819" s="1264"/>
      <c r="T819" s="1264"/>
      <c r="U819" s="1264"/>
      <c r="V819" s="1264"/>
      <c r="W819" s="1264"/>
      <c r="X819" s="73"/>
      <c r="Y819" s="73"/>
      <c r="Z819" s="73"/>
    </row>
    <row r="820" spans="1:26" ht="15.75" customHeight="1">
      <c r="A820" s="73"/>
      <c r="B820" s="73"/>
      <c r="C820" s="73"/>
      <c r="D820" s="73"/>
      <c r="E820" s="73"/>
      <c r="F820" s="73"/>
      <c r="G820" s="591"/>
      <c r="H820" s="1412"/>
      <c r="I820" s="73"/>
      <c r="J820" s="73"/>
      <c r="K820" s="74"/>
      <c r="L820" s="74"/>
      <c r="M820" s="989"/>
      <c r="N820" s="74"/>
      <c r="O820" s="74"/>
      <c r="P820" s="74"/>
      <c r="Q820" s="74"/>
      <c r="R820" s="74"/>
      <c r="S820" s="1264"/>
      <c r="T820" s="1264"/>
      <c r="U820" s="1264"/>
      <c r="V820" s="1264"/>
      <c r="W820" s="1264"/>
      <c r="X820" s="73"/>
      <c r="Y820" s="73"/>
      <c r="Z820" s="73"/>
    </row>
    <row r="821" spans="1:26" ht="15.75" customHeight="1">
      <c r="A821" s="73"/>
      <c r="B821" s="73"/>
      <c r="C821" s="73"/>
      <c r="D821" s="73"/>
      <c r="E821" s="73"/>
      <c r="F821" s="73"/>
      <c r="G821" s="591"/>
      <c r="H821" s="1412"/>
      <c r="I821" s="73"/>
      <c r="J821" s="73"/>
      <c r="K821" s="74"/>
      <c r="L821" s="74"/>
      <c r="M821" s="989"/>
      <c r="N821" s="74"/>
      <c r="O821" s="74"/>
      <c r="P821" s="74"/>
      <c r="Q821" s="74"/>
      <c r="R821" s="74"/>
      <c r="S821" s="1264"/>
      <c r="T821" s="1264"/>
      <c r="U821" s="1264"/>
      <c r="V821" s="1264"/>
      <c r="W821" s="1264"/>
      <c r="X821" s="73"/>
      <c r="Y821" s="73"/>
      <c r="Z821" s="73"/>
    </row>
    <row r="822" spans="1:26" ht="15.75" customHeight="1">
      <c r="A822" s="73"/>
      <c r="B822" s="73"/>
      <c r="C822" s="73"/>
      <c r="D822" s="73"/>
      <c r="E822" s="73"/>
      <c r="F822" s="73"/>
      <c r="G822" s="591"/>
      <c r="H822" s="1412"/>
      <c r="I822" s="73"/>
      <c r="J822" s="73"/>
      <c r="K822" s="74"/>
      <c r="L822" s="74"/>
      <c r="M822" s="989"/>
      <c r="N822" s="74"/>
      <c r="O822" s="74"/>
      <c r="P822" s="74"/>
      <c r="Q822" s="74"/>
      <c r="R822" s="74"/>
      <c r="S822" s="1264"/>
      <c r="T822" s="1264"/>
      <c r="U822" s="1264"/>
      <c r="V822" s="1264"/>
      <c r="W822" s="1264"/>
      <c r="X822" s="73"/>
      <c r="Y822" s="73"/>
      <c r="Z822" s="73"/>
    </row>
    <row r="823" spans="1:26" ht="15.75" customHeight="1">
      <c r="A823" s="73"/>
      <c r="B823" s="73"/>
      <c r="C823" s="73"/>
      <c r="D823" s="73"/>
      <c r="E823" s="73"/>
      <c r="F823" s="73"/>
      <c r="G823" s="591"/>
      <c r="H823" s="1412"/>
      <c r="I823" s="73"/>
      <c r="J823" s="73"/>
      <c r="K823" s="74"/>
      <c r="L823" s="74"/>
      <c r="M823" s="989"/>
      <c r="N823" s="74"/>
      <c r="O823" s="74"/>
      <c r="P823" s="74"/>
      <c r="Q823" s="74"/>
      <c r="R823" s="74"/>
      <c r="S823" s="1264"/>
      <c r="T823" s="1264"/>
      <c r="U823" s="1264"/>
      <c r="V823" s="1264"/>
      <c r="W823" s="1264"/>
      <c r="X823" s="73"/>
      <c r="Y823" s="73"/>
      <c r="Z823" s="73"/>
    </row>
    <row r="824" spans="1:26" ht="15.75" customHeight="1">
      <c r="A824" s="73"/>
      <c r="B824" s="73"/>
      <c r="C824" s="73"/>
      <c r="D824" s="73"/>
      <c r="E824" s="73"/>
      <c r="F824" s="73"/>
      <c r="G824" s="591"/>
      <c r="H824" s="1412"/>
      <c r="I824" s="73"/>
      <c r="J824" s="73"/>
      <c r="K824" s="74"/>
      <c r="L824" s="74"/>
      <c r="M824" s="989"/>
      <c r="N824" s="74"/>
      <c r="O824" s="74"/>
      <c r="P824" s="74"/>
      <c r="Q824" s="74"/>
      <c r="R824" s="74"/>
      <c r="S824" s="1264"/>
      <c r="T824" s="1264"/>
      <c r="U824" s="1264"/>
      <c r="V824" s="1264"/>
      <c r="W824" s="1264"/>
      <c r="X824" s="73"/>
      <c r="Y824" s="73"/>
      <c r="Z824" s="73"/>
    </row>
    <row r="825" spans="1:26" ht="15.75" customHeight="1">
      <c r="A825" s="73"/>
      <c r="B825" s="73"/>
      <c r="C825" s="73"/>
      <c r="D825" s="73"/>
      <c r="E825" s="73"/>
      <c r="F825" s="73"/>
      <c r="G825" s="591"/>
      <c r="H825" s="1412"/>
      <c r="I825" s="73"/>
      <c r="J825" s="73"/>
      <c r="K825" s="74"/>
      <c r="L825" s="74"/>
      <c r="M825" s="989"/>
      <c r="N825" s="74"/>
      <c r="O825" s="74"/>
      <c r="P825" s="74"/>
      <c r="Q825" s="74"/>
      <c r="R825" s="74"/>
      <c r="S825" s="1264"/>
      <c r="T825" s="1264"/>
      <c r="U825" s="1264"/>
      <c r="V825" s="1264"/>
      <c r="W825" s="1264"/>
      <c r="X825" s="73"/>
      <c r="Y825" s="73"/>
      <c r="Z825" s="73"/>
    </row>
    <row r="826" spans="1:26" ht="15.75" customHeight="1">
      <c r="A826" s="73"/>
      <c r="B826" s="73"/>
      <c r="C826" s="73"/>
      <c r="D826" s="73"/>
      <c r="E826" s="73"/>
      <c r="F826" s="73"/>
      <c r="G826" s="591"/>
      <c r="H826" s="1412"/>
      <c r="I826" s="73"/>
      <c r="J826" s="73"/>
      <c r="K826" s="74"/>
      <c r="L826" s="74"/>
      <c r="M826" s="989"/>
      <c r="N826" s="74"/>
      <c r="O826" s="74"/>
      <c r="P826" s="74"/>
      <c r="Q826" s="74"/>
      <c r="R826" s="74"/>
      <c r="S826" s="1264"/>
      <c r="T826" s="1264"/>
      <c r="U826" s="1264"/>
      <c r="V826" s="1264"/>
      <c r="W826" s="1264"/>
      <c r="X826" s="73"/>
      <c r="Y826" s="73"/>
      <c r="Z826" s="73"/>
    </row>
    <row r="827" spans="1:26" ht="15.75" customHeight="1">
      <c r="A827" s="73"/>
      <c r="B827" s="73"/>
      <c r="C827" s="73"/>
      <c r="D827" s="73"/>
      <c r="E827" s="73"/>
      <c r="F827" s="73"/>
      <c r="G827" s="591"/>
      <c r="H827" s="1412"/>
      <c r="I827" s="73"/>
      <c r="J827" s="73"/>
      <c r="K827" s="74"/>
      <c r="L827" s="74"/>
      <c r="M827" s="989"/>
      <c r="N827" s="74"/>
      <c r="O827" s="74"/>
      <c r="P827" s="74"/>
      <c r="Q827" s="74"/>
      <c r="R827" s="74"/>
      <c r="S827" s="1264"/>
      <c r="T827" s="1264"/>
      <c r="U827" s="1264"/>
      <c r="V827" s="1264"/>
      <c r="W827" s="1264"/>
      <c r="X827" s="73"/>
      <c r="Y827" s="73"/>
      <c r="Z827" s="73"/>
    </row>
    <row r="828" spans="1:26" ht="15.75" customHeight="1">
      <c r="A828" s="73"/>
      <c r="B828" s="73"/>
      <c r="C828" s="73"/>
      <c r="D828" s="73"/>
      <c r="E828" s="73"/>
      <c r="F828" s="73"/>
      <c r="G828" s="591"/>
      <c r="H828" s="1412"/>
      <c r="I828" s="73"/>
      <c r="J828" s="73"/>
      <c r="K828" s="74"/>
      <c r="L828" s="74"/>
      <c r="M828" s="989"/>
      <c r="N828" s="74"/>
      <c r="O828" s="74"/>
      <c r="P828" s="74"/>
      <c r="Q828" s="74"/>
      <c r="R828" s="74"/>
      <c r="S828" s="1264"/>
      <c r="T828" s="1264"/>
      <c r="U828" s="1264"/>
      <c r="V828" s="1264"/>
      <c r="W828" s="1264"/>
      <c r="X828" s="73"/>
      <c r="Y828" s="73"/>
      <c r="Z828" s="73"/>
    </row>
    <row r="829" spans="1:26" ht="15.75" customHeight="1">
      <c r="A829" s="73"/>
      <c r="B829" s="73"/>
      <c r="C829" s="73"/>
      <c r="D829" s="73"/>
      <c r="E829" s="73"/>
      <c r="F829" s="73"/>
      <c r="G829" s="591"/>
      <c r="H829" s="1412"/>
      <c r="I829" s="73"/>
      <c r="J829" s="73"/>
      <c r="K829" s="74"/>
      <c r="L829" s="74"/>
      <c r="M829" s="989"/>
      <c r="N829" s="74"/>
      <c r="O829" s="74"/>
      <c r="P829" s="74"/>
      <c r="Q829" s="74"/>
      <c r="R829" s="74"/>
      <c r="S829" s="1264"/>
      <c r="T829" s="1264"/>
      <c r="U829" s="1264"/>
      <c r="V829" s="1264"/>
      <c r="W829" s="1264"/>
      <c r="X829" s="73"/>
      <c r="Y829" s="73"/>
      <c r="Z829" s="73"/>
    </row>
    <row r="830" spans="1:26" ht="15.75" customHeight="1">
      <c r="A830" s="73"/>
      <c r="B830" s="73"/>
      <c r="C830" s="73"/>
      <c r="D830" s="73"/>
      <c r="E830" s="73"/>
      <c r="F830" s="73"/>
      <c r="G830" s="591"/>
      <c r="H830" s="1412"/>
      <c r="I830" s="73"/>
      <c r="J830" s="73"/>
      <c r="K830" s="74"/>
      <c r="L830" s="74"/>
      <c r="M830" s="989"/>
      <c r="N830" s="74"/>
      <c r="O830" s="74"/>
      <c r="P830" s="74"/>
      <c r="Q830" s="74"/>
      <c r="R830" s="74"/>
      <c r="S830" s="1264"/>
      <c r="T830" s="1264"/>
      <c r="U830" s="1264"/>
      <c r="V830" s="1264"/>
      <c r="W830" s="1264"/>
      <c r="X830" s="73"/>
      <c r="Y830" s="73"/>
      <c r="Z830" s="73"/>
    </row>
    <row r="831" spans="1:26" ht="15.75" customHeight="1">
      <c r="A831" s="73"/>
      <c r="B831" s="73"/>
      <c r="C831" s="73"/>
      <c r="D831" s="73"/>
      <c r="E831" s="73"/>
      <c r="F831" s="73"/>
      <c r="G831" s="591"/>
      <c r="H831" s="1412"/>
      <c r="I831" s="73"/>
      <c r="J831" s="73"/>
      <c r="K831" s="74"/>
      <c r="L831" s="74"/>
      <c r="M831" s="989"/>
      <c r="N831" s="74"/>
      <c r="O831" s="74"/>
      <c r="P831" s="74"/>
      <c r="Q831" s="74"/>
      <c r="R831" s="74"/>
      <c r="S831" s="1264"/>
      <c r="T831" s="1264"/>
      <c r="U831" s="1264"/>
      <c r="V831" s="1264"/>
      <c r="W831" s="1264"/>
      <c r="X831" s="73"/>
      <c r="Y831" s="73"/>
      <c r="Z831" s="73"/>
    </row>
    <row r="832" spans="1:26" ht="15.75" customHeight="1">
      <c r="A832" s="73"/>
      <c r="B832" s="73"/>
      <c r="C832" s="73"/>
      <c r="D832" s="73"/>
      <c r="E832" s="73"/>
      <c r="F832" s="73"/>
      <c r="G832" s="591"/>
      <c r="H832" s="1412"/>
      <c r="I832" s="73"/>
      <c r="J832" s="73"/>
      <c r="K832" s="74"/>
      <c r="L832" s="74"/>
      <c r="M832" s="989"/>
      <c r="N832" s="74"/>
      <c r="O832" s="74"/>
      <c r="P832" s="74"/>
      <c r="Q832" s="74"/>
      <c r="R832" s="74"/>
      <c r="S832" s="1264"/>
      <c r="T832" s="1264"/>
      <c r="U832" s="1264"/>
      <c r="V832" s="1264"/>
      <c r="W832" s="1264"/>
      <c r="X832" s="73"/>
      <c r="Y832" s="73"/>
      <c r="Z832" s="73"/>
    </row>
    <row r="833" spans="1:26" ht="15.75" customHeight="1">
      <c r="A833" s="73"/>
      <c r="B833" s="73"/>
      <c r="C833" s="73"/>
      <c r="D833" s="73"/>
      <c r="E833" s="73"/>
      <c r="F833" s="73"/>
      <c r="G833" s="591"/>
      <c r="H833" s="1412"/>
      <c r="I833" s="73"/>
      <c r="J833" s="73"/>
      <c r="K833" s="74"/>
      <c r="L833" s="74"/>
      <c r="M833" s="989"/>
      <c r="N833" s="74"/>
      <c r="O833" s="74"/>
      <c r="P833" s="74"/>
      <c r="Q833" s="74"/>
      <c r="R833" s="74"/>
      <c r="S833" s="1264"/>
      <c r="T833" s="1264"/>
      <c r="U833" s="1264"/>
      <c r="V833" s="1264"/>
      <c r="W833" s="1264"/>
      <c r="X833" s="73"/>
      <c r="Y833" s="73"/>
      <c r="Z833" s="73"/>
    </row>
    <row r="834" spans="1:26" ht="15.75" customHeight="1">
      <c r="A834" s="73"/>
      <c r="B834" s="73"/>
      <c r="C834" s="73"/>
      <c r="D834" s="73"/>
      <c r="E834" s="73"/>
      <c r="F834" s="73"/>
      <c r="G834" s="591"/>
      <c r="H834" s="1412"/>
      <c r="I834" s="73"/>
      <c r="J834" s="73"/>
      <c r="K834" s="74"/>
      <c r="L834" s="74"/>
      <c r="M834" s="989"/>
      <c r="N834" s="74"/>
      <c r="O834" s="74"/>
      <c r="P834" s="74"/>
      <c r="Q834" s="74"/>
      <c r="R834" s="74"/>
      <c r="S834" s="1264"/>
      <c r="T834" s="1264"/>
      <c r="U834" s="1264"/>
      <c r="V834" s="1264"/>
      <c r="W834" s="1264"/>
      <c r="X834" s="73"/>
      <c r="Y834" s="73"/>
      <c r="Z834" s="73"/>
    </row>
    <row r="835" spans="1:26" ht="15.75" customHeight="1">
      <c r="A835" s="73"/>
      <c r="B835" s="73"/>
      <c r="C835" s="73"/>
      <c r="D835" s="73"/>
      <c r="E835" s="73"/>
      <c r="F835" s="73"/>
      <c r="G835" s="591"/>
      <c r="H835" s="1412"/>
      <c r="I835" s="73"/>
      <c r="J835" s="73"/>
      <c r="K835" s="74"/>
      <c r="L835" s="74"/>
      <c r="M835" s="989"/>
      <c r="N835" s="74"/>
      <c r="O835" s="74"/>
      <c r="P835" s="74"/>
      <c r="Q835" s="74"/>
      <c r="R835" s="74"/>
      <c r="S835" s="1264"/>
      <c r="T835" s="1264"/>
      <c r="U835" s="1264"/>
      <c r="V835" s="1264"/>
      <c r="W835" s="1264"/>
      <c r="X835" s="73"/>
      <c r="Y835" s="73"/>
      <c r="Z835" s="73"/>
    </row>
    <row r="836" spans="1:26" ht="15.75" customHeight="1">
      <c r="A836" s="73"/>
      <c r="B836" s="73"/>
      <c r="C836" s="73"/>
      <c r="D836" s="73"/>
      <c r="E836" s="73"/>
      <c r="F836" s="73"/>
      <c r="G836" s="591"/>
      <c r="H836" s="1412"/>
      <c r="I836" s="73"/>
      <c r="J836" s="73"/>
      <c r="K836" s="74"/>
      <c r="L836" s="74"/>
      <c r="M836" s="989"/>
      <c r="N836" s="74"/>
      <c r="O836" s="74"/>
      <c r="P836" s="74"/>
      <c r="Q836" s="74"/>
      <c r="R836" s="74"/>
      <c r="S836" s="1264"/>
      <c r="T836" s="1264"/>
      <c r="U836" s="1264"/>
      <c r="V836" s="1264"/>
      <c r="W836" s="1264"/>
      <c r="X836" s="73"/>
      <c r="Y836" s="73"/>
      <c r="Z836" s="73"/>
    </row>
    <row r="837" spans="1:26" ht="15.75" customHeight="1">
      <c r="A837" s="73"/>
      <c r="B837" s="73"/>
      <c r="C837" s="73"/>
      <c r="D837" s="73"/>
      <c r="E837" s="73"/>
      <c r="F837" s="73"/>
      <c r="G837" s="591"/>
      <c r="H837" s="1412"/>
      <c r="I837" s="73"/>
      <c r="J837" s="73"/>
      <c r="K837" s="74"/>
      <c r="L837" s="74"/>
      <c r="M837" s="989"/>
      <c r="N837" s="74"/>
      <c r="O837" s="74"/>
      <c r="P837" s="74"/>
      <c r="Q837" s="74"/>
      <c r="R837" s="74"/>
      <c r="S837" s="1264"/>
      <c r="T837" s="1264"/>
      <c r="U837" s="1264"/>
      <c r="V837" s="1264"/>
      <c r="W837" s="1264"/>
      <c r="X837" s="73"/>
      <c r="Y837" s="73"/>
      <c r="Z837" s="73"/>
    </row>
    <row r="838" spans="1:26" ht="15.75" customHeight="1">
      <c r="A838" s="73"/>
      <c r="B838" s="73"/>
      <c r="C838" s="73"/>
      <c r="D838" s="73"/>
      <c r="E838" s="73"/>
      <c r="F838" s="73"/>
      <c r="G838" s="591"/>
      <c r="H838" s="1412"/>
      <c r="I838" s="73"/>
      <c r="J838" s="73"/>
      <c r="K838" s="74"/>
      <c r="L838" s="74"/>
      <c r="M838" s="989"/>
      <c r="N838" s="74"/>
      <c r="O838" s="74"/>
      <c r="P838" s="74"/>
      <c r="Q838" s="74"/>
      <c r="R838" s="74"/>
      <c r="S838" s="1264"/>
      <c r="T838" s="1264"/>
      <c r="U838" s="1264"/>
      <c r="V838" s="1264"/>
      <c r="W838" s="1264"/>
      <c r="X838" s="73"/>
      <c r="Y838" s="73"/>
      <c r="Z838" s="73"/>
    </row>
    <row r="839" spans="1:26" ht="15.75" customHeight="1">
      <c r="A839" s="73"/>
      <c r="B839" s="73"/>
      <c r="C839" s="73"/>
      <c r="D839" s="73"/>
      <c r="E839" s="73"/>
      <c r="F839" s="73"/>
      <c r="G839" s="591"/>
      <c r="H839" s="1412"/>
      <c r="I839" s="73"/>
      <c r="J839" s="73"/>
      <c r="K839" s="74"/>
      <c r="L839" s="74"/>
      <c r="M839" s="989"/>
      <c r="N839" s="74"/>
      <c r="O839" s="74"/>
      <c r="P839" s="74"/>
      <c r="Q839" s="74"/>
      <c r="R839" s="74"/>
      <c r="S839" s="1264"/>
      <c r="T839" s="1264"/>
      <c r="U839" s="1264"/>
      <c r="V839" s="1264"/>
      <c r="W839" s="1264"/>
      <c r="X839" s="73"/>
      <c r="Y839" s="73"/>
      <c r="Z839" s="73"/>
    </row>
    <row r="840" spans="1:26" ht="15.75" customHeight="1">
      <c r="A840" s="73"/>
      <c r="B840" s="73"/>
      <c r="C840" s="73"/>
      <c r="D840" s="73"/>
      <c r="E840" s="73"/>
      <c r="F840" s="73"/>
      <c r="G840" s="591"/>
      <c r="H840" s="1412"/>
      <c r="I840" s="73"/>
      <c r="J840" s="73"/>
      <c r="K840" s="74"/>
      <c r="L840" s="74"/>
      <c r="M840" s="989"/>
      <c r="N840" s="74"/>
      <c r="O840" s="74"/>
      <c r="P840" s="74"/>
      <c r="Q840" s="74"/>
      <c r="R840" s="74"/>
      <c r="S840" s="1264"/>
      <c r="T840" s="1264"/>
      <c r="U840" s="1264"/>
      <c r="V840" s="1264"/>
      <c r="W840" s="1264"/>
      <c r="X840" s="73"/>
      <c r="Y840" s="73"/>
      <c r="Z840" s="73"/>
    </row>
    <row r="841" spans="1:26" ht="15.75" customHeight="1">
      <c r="A841" s="73"/>
      <c r="B841" s="73"/>
      <c r="C841" s="73"/>
      <c r="D841" s="73"/>
      <c r="E841" s="73"/>
      <c r="F841" s="73"/>
      <c r="G841" s="591"/>
      <c r="H841" s="1412"/>
      <c r="I841" s="73"/>
      <c r="J841" s="73"/>
      <c r="K841" s="74"/>
      <c r="L841" s="74"/>
      <c r="M841" s="989"/>
      <c r="N841" s="74"/>
      <c r="O841" s="74"/>
      <c r="P841" s="74"/>
      <c r="Q841" s="74"/>
      <c r="R841" s="74"/>
      <c r="S841" s="1264"/>
      <c r="T841" s="1264"/>
      <c r="U841" s="1264"/>
      <c r="V841" s="1264"/>
      <c r="W841" s="1264"/>
      <c r="X841" s="73"/>
      <c r="Y841" s="73"/>
      <c r="Z841" s="73"/>
    </row>
    <row r="842" spans="1:26" ht="15.75" customHeight="1">
      <c r="A842" s="73"/>
      <c r="B842" s="73"/>
      <c r="C842" s="73"/>
      <c r="D842" s="73"/>
      <c r="E842" s="73"/>
      <c r="F842" s="73"/>
      <c r="G842" s="591"/>
      <c r="H842" s="1412"/>
      <c r="I842" s="73"/>
      <c r="J842" s="73"/>
      <c r="K842" s="74"/>
      <c r="L842" s="74"/>
      <c r="M842" s="989"/>
      <c r="N842" s="74"/>
      <c r="O842" s="74"/>
      <c r="P842" s="74"/>
      <c r="Q842" s="74"/>
      <c r="R842" s="74"/>
      <c r="S842" s="1264"/>
      <c r="T842" s="1264"/>
      <c r="U842" s="1264"/>
      <c r="V842" s="1264"/>
      <c r="W842" s="1264"/>
      <c r="X842" s="73"/>
      <c r="Y842" s="73"/>
      <c r="Z842" s="73"/>
    </row>
    <row r="843" spans="1:26" ht="15.75" customHeight="1">
      <c r="A843" s="73"/>
      <c r="B843" s="73"/>
      <c r="C843" s="73"/>
      <c r="D843" s="73"/>
      <c r="E843" s="73"/>
      <c r="F843" s="73"/>
      <c r="G843" s="591"/>
      <c r="H843" s="1412"/>
      <c r="I843" s="73"/>
      <c r="J843" s="73"/>
      <c r="K843" s="74"/>
      <c r="L843" s="74"/>
      <c r="M843" s="989"/>
      <c r="N843" s="74"/>
      <c r="O843" s="74"/>
      <c r="P843" s="74"/>
      <c r="Q843" s="74"/>
      <c r="R843" s="74"/>
      <c r="S843" s="1264"/>
      <c r="T843" s="1264"/>
      <c r="U843" s="1264"/>
      <c r="V843" s="1264"/>
      <c r="W843" s="1264"/>
      <c r="X843" s="73"/>
      <c r="Y843" s="73"/>
      <c r="Z843" s="73"/>
    </row>
    <row r="844" spans="1:26" ht="15.75" customHeight="1">
      <c r="A844" s="73"/>
      <c r="B844" s="73"/>
      <c r="C844" s="73"/>
      <c r="D844" s="73"/>
      <c r="E844" s="73"/>
      <c r="F844" s="73"/>
      <c r="G844" s="591"/>
      <c r="H844" s="1412"/>
      <c r="I844" s="73"/>
      <c r="J844" s="73"/>
      <c r="K844" s="74"/>
      <c r="L844" s="74"/>
      <c r="M844" s="989"/>
      <c r="N844" s="74"/>
      <c r="O844" s="74"/>
      <c r="P844" s="74"/>
      <c r="Q844" s="74"/>
      <c r="R844" s="74"/>
      <c r="S844" s="1264"/>
      <c r="T844" s="1264"/>
      <c r="U844" s="1264"/>
      <c r="V844" s="1264"/>
      <c r="W844" s="1264"/>
      <c r="X844" s="73"/>
      <c r="Y844" s="73"/>
      <c r="Z844" s="73"/>
    </row>
    <row r="845" spans="1:26" ht="15.75" customHeight="1">
      <c r="A845" s="73"/>
      <c r="B845" s="73"/>
      <c r="C845" s="73"/>
      <c r="D845" s="73"/>
      <c r="E845" s="73"/>
      <c r="F845" s="73"/>
      <c r="G845" s="591"/>
      <c r="H845" s="1412"/>
      <c r="I845" s="73"/>
      <c r="J845" s="73"/>
      <c r="K845" s="74"/>
      <c r="L845" s="74"/>
      <c r="M845" s="989"/>
      <c r="N845" s="74"/>
      <c r="O845" s="74"/>
      <c r="P845" s="74"/>
      <c r="Q845" s="74"/>
      <c r="R845" s="74"/>
      <c r="S845" s="1264"/>
      <c r="T845" s="1264"/>
      <c r="U845" s="1264"/>
      <c r="V845" s="1264"/>
      <c r="W845" s="1264"/>
      <c r="X845" s="73"/>
      <c r="Y845" s="73"/>
      <c r="Z845" s="73"/>
    </row>
    <row r="846" spans="1:26" ht="15.75" customHeight="1">
      <c r="A846" s="73"/>
      <c r="B846" s="73"/>
      <c r="C846" s="73"/>
      <c r="D846" s="73"/>
      <c r="E846" s="73"/>
      <c r="F846" s="73"/>
      <c r="G846" s="591"/>
      <c r="H846" s="1412"/>
      <c r="I846" s="73"/>
      <c r="J846" s="73"/>
      <c r="K846" s="74"/>
      <c r="L846" s="74"/>
      <c r="M846" s="989"/>
      <c r="N846" s="74"/>
      <c r="O846" s="74"/>
      <c r="P846" s="74"/>
      <c r="Q846" s="74"/>
      <c r="R846" s="74"/>
      <c r="S846" s="1264"/>
      <c r="T846" s="1264"/>
      <c r="U846" s="1264"/>
      <c r="V846" s="1264"/>
      <c r="W846" s="1264"/>
      <c r="X846" s="73"/>
      <c r="Y846" s="73"/>
      <c r="Z846" s="73"/>
    </row>
    <row r="847" spans="1:26" ht="15.75" customHeight="1">
      <c r="A847" s="73"/>
      <c r="B847" s="73"/>
      <c r="C847" s="73"/>
      <c r="D847" s="73"/>
      <c r="E847" s="73"/>
      <c r="F847" s="73"/>
      <c r="G847" s="591"/>
      <c r="H847" s="1412"/>
      <c r="I847" s="73"/>
      <c r="J847" s="73"/>
      <c r="K847" s="74"/>
      <c r="L847" s="74"/>
      <c r="M847" s="989"/>
      <c r="N847" s="74"/>
      <c r="O847" s="74"/>
      <c r="P847" s="74"/>
      <c r="Q847" s="74"/>
      <c r="R847" s="74"/>
      <c r="S847" s="1264"/>
      <c r="T847" s="1264"/>
      <c r="U847" s="1264"/>
      <c r="V847" s="1264"/>
      <c r="W847" s="1264"/>
      <c r="X847" s="73"/>
      <c r="Y847" s="73"/>
      <c r="Z847" s="73"/>
    </row>
    <row r="848" spans="1:26" ht="15.75" customHeight="1">
      <c r="A848" s="73"/>
      <c r="B848" s="73"/>
      <c r="C848" s="73"/>
      <c r="D848" s="73"/>
      <c r="E848" s="73"/>
      <c r="F848" s="73"/>
      <c r="G848" s="591"/>
      <c r="H848" s="1412"/>
      <c r="I848" s="73"/>
      <c r="J848" s="73"/>
      <c r="K848" s="74"/>
      <c r="L848" s="74"/>
      <c r="M848" s="989"/>
      <c r="N848" s="74"/>
      <c r="O848" s="74"/>
      <c r="P848" s="74"/>
      <c r="Q848" s="74"/>
      <c r="R848" s="74"/>
      <c r="S848" s="1264"/>
      <c r="T848" s="1264"/>
      <c r="U848" s="1264"/>
      <c r="V848" s="1264"/>
      <c r="W848" s="1264"/>
      <c r="X848" s="73"/>
      <c r="Y848" s="73"/>
      <c r="Z848" s="73"/>
    </row>
    <row r="849" spans="1:26" ht="15.75" customHeight="1">
      <c r="A849" s="73"/>
      <c r="B849" s="73"/>
      <c r="C849" s="73"/>
      <c r="D849" s="73"/>
      <c r="E849" s="73"/>
      <c r="F849" s="73"/>
      <c r="G849" s="591"/>
      <c r="H849" s="1412"/>
      <c r="I849" s="73"/>
      <c r="J849" s="73"/>
      <c r="K849" s="74"/>
      <c r="L849" s="74"/>
      <c r="M849" s="989"/>
      <c r="N849" s="74"/>
      <c r="O849" s="74"/>
      <c r="P849" s="74"/>
      <c r="Q849" s="74"/>
      <c r="R849" s="74"/>
      <c r="S849" s="1264"/>
      <c r="T849" s="1264"/>
      <c r="U849" s="1264"/>
      <c r="V849" s="1264"/>
      <c r="W849" s="1264"/>
      <c r="X849" s="73"/>
      <c r="Y849" s="73"/>
      <c r="Z849" s="73"/>
    </row>
    <row r="850" spans="1:26" ht="15.75" customHeight="1">
      <c r="A850" s="73"/>
      <c r="B850" s="73"/>
      <c r="C850" s="73"/>
      <c r="D850" s="73"/>
      <c r="E850" s="73"/>
      <c r="F850" s="73"/>
      <c r="G850" s="591"/>
      <c r="H850" s="1412"/>
      <c r="I850" s="73"/>
      <c r="J850" s="73"/>
      <c r="K850" s="74"/>
      <c r="L850" s="74"/>
      <c r="M850" s="989"/>
      <c r="N850" s="74"/>
      <c r="O850" s="74"/>
      <c r="P850" s="74"/>
      <c r="Q850" s="74"/>
      <c r="R850" s="74"/>
      <c r="S850" s="1264"/>
      <c r="T850" s="1264"/>
      <c r="U850" s="1264"/>
      <c r="V850" s="1264"/>
      <c r="W850" s="1264"/>
      <c r="X850" s="73"/>
      <c r="Y850" s="73"/>
      <c r="Z850" s="73"/>
    </row>
    <row r="851" spans="1:26" ht="15.75" customHeight="1">
      <c r="A851" s="73"/>
      <c r="B851" s="73"/>
      <c r="C851" s="73"/>
      <c r="D851" s="73"/>
      <c r="E851" s="73"/>
      <c r="F851" s="73"/>
      <c r="G851" s="591"/>
      <c r="H851" s="1412"/>
      <c r="I851" s="73"/>
      <c r="J851" s="73"/>
      <c r="K851" s="74"/>
      <c r="L851" s="74"/>
      <c r="M851" s="989"/>
      <c r="N851" s="74"/>
      <c r="O851" s="74"/>
      <c r="P851" s="74"/>
      <c r="Q851" s="74"/>
      <c r="R851" s="74"/>
      <c r="S851" s="1264"/>
      <c r="T851" s="1264"/>
      <c r="U851" s="1264"/>
      <c r="V851" s="1264"/>
      <c r="W851" s="1264"/>
      <c r="X851" s="73"/>
      <c r="Y851" s="73"/>
      <c r="Z851" s="73"/>
    </row>
    <row r="852" spans="1:26" ht="15.75" customHeight="1">
      <c r="A852" s="73"/>
      <c r="B852" s="73"/>
      <c r="C852" s="73"/>
      <c r="D852" s="73"/>
      <c r="E852" s="73"/>
      <c r="F852" s="73"/>
      <c r="G852" s="591"/>
      <c r="H852" s="1412"/>
      <c r="I852" s="73"/>
      <c r="J852" s="73"/>
      <c r="K852" s="74"/>
      <c r="L852" s="74"/>
      <c r="M852" s="989"/>
      <c r="N852" s="74"/>
      <c r="O852" s="74"/>
      <c r="P852" s="74"/>
      <c r="Q852" s="74"/>
      <c r="R852" s="74"/>
      <c r="S852" s="1264"/>
      <c r="T852" s="1264"/>
      <c r="U852" s="1264"/>
      <c r="V852" s="1264"/>
      <c r="W852" s="1264"/>
      <c r="X852" s="73"/>
      <c r="Y852" s="73"/>
      <c r="Z852" s="73"/>
    </row>
    <row r="853" spans="1:26" ht="15.75" customHeight="1">
      <c r="A853" s="73"/>
      <c r="B853" s="73"/>
      <c r="C853" s="73"/>
      <c r="D853" s="73"/>
      <c r="E853" s="73"/>
      <c r="F853" s="73"/>
      <c r="G853" s="591"/>
      <c r="H853" s="1412"/>
      <c r="I853" s="73"/>
      <c r="J853" s="73"/>
      <c r="K853" s="74"/>
      <c r="L853" s="74"/>
      <c r="M853" s="989"/>
      <c r="N853" s="74"/>
      <c r="O853" s="74"/>
      <c r="P853" s="74"/>
      <c r="Q853" s="74"/>
      <c r="R853" s="74"/>
      <c r="S853" s="1264"/>
      <c r="T853" s="1264"/>
      <c r="U853" s="1264"/>
      <c r="V853" s="1264"/>
      <c r="W853" s="1264"/>
      <c r="X853" s="73"/>
      <c r="Y853" s="73"/>
      <c r="Z853" s="73"/>
    </row>
    <row r="854" spans="1:26" ht="15.75" customHeight="1">
      <c r="A854" s="73"/>
      <c r="B854" s="73"/>
      <c r="C854" s="73"/>
      <c r="D854" s="73"/>
      <c r="E854" s="73"/>
      <c r="F854" s="73"/>
      <c r="G854" s="591"/>
      <c r="H854" s="1412"/>
      <c r="I854" s="73"/>
      <c r="J854" s="73"/>
      <c r="K854" s="74"/>
      <c r="L854" s="74"/>
      <c r="M854" s="989"/>
      <c r="N854" s="74"/>
      <c r="O854" s="74"/>
      <c r="P854" s="74"/>
      <c r="Q854" s="74"/>
      <c r="R854" s="74"/>
      <c r="S854" s="1264"/>
      <c r="T854" s="1264"/>
      <c r="U854" s="1264"/>
      <c r="V854" s="1264"/>
      <c r="W854" s="1264"/>
      <c r="X854" s="73"/>
      <c r="Y854" s="73"/>
      <c r="Z854" s="73"/>
    </row>
    <row r="855" spans="1:26" ht="15.75" customHeight="1">
      <c r="A855" s="73"/>
      <c r="B855" s="73"/>
      <c r="C855" s="73"/>
      <c r="D855" s="73"/>
      <c r="E855" s="73"/>
      <c r="F855" s="73"/>
      <c r="G855" s="591"/>
      <c r="H855" s="1412"/>
      <c r="I855" s="73"/>
      <c r="J855" s="73"/>
      <c r="K855" s="74"/>
      <c r="L855" s="74"/>
      <c r="M855" s="989"/>
      <c r="N855" s="74"/>
      <c r="O855" s="74"/>
      <c r="P855" s="74"/>
      <c r="Q855" s="74"/>
      <c r="R855" s="74"/>
      <c r="S855" s="1264"/>
      <c r="T855" s="1264"/>
      <c r="U855" s="1264"/>
      <c r="V855" s="1264"/>
      <c r="W855" s="1264"/>
      <c r="X855" s="73"/>
      <c r="Y855" s="73"/>
      <c r="Z855" s="73"/>
    </row>
    <row r="856" spans="1:26" ht="15.75" customHeight="1">
      <c r="A856" s="73"/>
      <c r="B856" s="73"/>
      <c r="C856" s="73"/>
      <c r="D856" s="73"/>
      <c r="E856" s="73"/>
      <c r="F856" s="73"/>
      <c r="G856" s="591"/>
      <c r="H856" s="1412"/>
      <c r="I856" s="73"/>
      <c r="J856" s="73"/>
      <c r="K856" s="74"/>
      <c r="L856" s="74"/>
      <c r="M856" s="989"/>
      <c r="N856" s="74"/>
      <c r="O856" s="74"/>
      <c r="P856" s="74"/>
      <c r="Q856" s="74"/>
      <c r="R856" s="74"/>
      <c r="S856" s="1264"/>
      <c r="T856" s="1264"/>
      <c r="U856" s="1264"/>
      <c r="V856" s="1264"/>
      <c r="W856" s="1264"/>
      <c r="X856" s="73"/>
      <c r="Y856" s="73"/>
      <c r="Z856" s="73"/>
    </row>
    <row r="857" spans="1:26" ht="15.75" customHeight="1">
      <c r="A857" s="73"/>
      <c r="B857" s="73"/>
      <c r="C857" s="73"/>
      <c r="D857" s="73"/>
      <c r="E857" s="73"/>
      <c r="F857" s="73"/>
      <c r="G857" s="591"/>
      <c r="H857" s="1412"/>
      <c r="I857" s="73"/>
      <c r="J857" s="73"/>
      <c r="K857" s="74"/>
      <c r="L857" s="74"/>
      <c r="M857" s="989"/>
      <c r="N857" s="74"/>
      <c r="O857" s="74"/>
      <c r="P857" s="74"/>
      <c r="Q857" s="74"/>
      <c r="R857" s="74"/>
      <c r="S857" s="1264"/>
      <c r="T857" s="1264"/>
      <c r="U857" s="1264"/>
      <c r="V857" s="1264"/>
      <c r="W857" s="1264"/>
      <c r="X857" s="73"/>
      <c r="Y857" s="73"/>
      <c r="Z857" s="73"/>
    </row>
    <row r="858" spans="1:26" ht="15.75" customHeight="1">
      <c r="A858" s="73"/>
      <c r="B858" s="73"/>
      <c r="C858" s="73"/>
      <c r="D858" s="73"/>
      <c r="E858" s="73"/>
      <c r="F858" s="73"/>
      <c r="G858" s="591"/>
      <c r="H858" s="1412"/>
      <c r="I858" s="73"/>
      <c r="J858" s="73"/>
      <c r="K858" s="74"/>
      <c r="L858" s="74"/>
      <c r="M858" s="989"/>
      <c r="N858" s="74"/>
      <c r="O858" s="74"/>
      <c r="P858" s="74"/>
      <c r="Q858" s="74"/>
      <c r="R858" s="74"/>
      <c r="S858" s="1264"/>
      <c r="T858" s="1264"/>
      <c r="U858" s="1264"/>
      <c r="V858" s="1264"/>
      <c r="W858" s="1264"/>
      <c r="X858" s="73"/>
      <c r="Y858" s="73"/>
      <c r="Z858" s="73"/>
    </row>
    <row r="859" spans="1:26" ht="15.75" customHeight="1">
      <c r="A859" s="73"/>
      <c r="B859" s="73"/>
      <c r="C859" s="73"/>
      <c r="D859" s="73"/>
      <c r="E859" s="73"/>
      <c r="F859" s="73"/>
      <c r="G859" s="591"/>
      <c r="H859" s="1412"/>
      <c r="I859" s="73"/>
      <c r="J859" s="73"/>
      <c r="K859" s="74"/>
      <c r="L859" s="74"/>
      <c r="M859" s="989"/>
      <c r="N859" s="74"/>
      <c r="O859" s="74"/>
      <c r="P859" s="74"/>
      <c r="Q859" s="74"/>
      <c r="R859" s="74"/>
      <c r="S859" s="1264"/>
      <c r="T859" s="1264"/>
      <c r="U859" s="1264"/>
      <c r="V859" s="1264"/>
      <c r="W859" s="1264"/>
      <c r="X859" s="73"/>
      <c r="Y859" s="73"/>
      <c r="Z859" s="73"/>
    </row>
    <row r="860" spans="1:26" ht="15.75" customHeight="1">
      <c r="A860" s="73"/>
      <c r="B860" s="73"/>
      <c r="C860" s="73"/>
      <c r="D860" s="73"/>
      <c r="E860" s="73"/>
      <c r="F860" s="73"/>
      <c r="G860" s="591"/>
      <c r="H860" s="1412"/>
      <c r="I860" s="73"/>
      <c r="J860" s="73"/>
      <c r="K860" s="74"/>
      <c r="L860" s="74"/>
      <c r="M860" s="989"/>
      <c r="N860" s="74"/>
      <c r="O860" s="74"/>
      <c r="P860" s="74"/>
      <c r="Q860" s="74"/>
      <c r="R860" s="74"/>
      <c r="S860" s="1264"/>
      <c r="T860" s="1264"/>
      <c r="U860" s="1264"/>
      <c r="V860" s="1264"/>
      <c r="W860" s="1264"/>
      <c r="X860" s="73"/>
      <c r="Y860" s="73"/>
      <c r="Z860" s="73"/>
    </row>
    <row r="861" spans="1:26" ht="15.75" customHeight="1">
      <c r="A861" s="73"/>
      <c r="B861" s="73"/>
      <c r="C861" s="73"/>
      <c r="D861" s="73"/>
      <c r="E861" s="73"/>
      <c r="F861" s="73"/>
      <c r="G861" s="591"/>
      <c r="H861" s="1412"/>
      <c r="I861" s="73"/>
      <c r="J861" s="73"/>
      <c r="K861" s="74"/>
      <c r="L861" s="74"/>
      <c r="M861" s="989"/>
      <c r="N861" s="74"/>
      <c r="O861" s="74"/>
      <c r="P861" s="74"/>
      <c r="Q861" s="74"/>
      <c r="R861" s="74"/>
      <c r="S861" s="1264"/>
      <c r="T861" s="1264"/>
      <c r="U861" s="1264"/>
      <c r="V861" s="1264"/>
      <c r="W861" s="1264"/>
      <c r="X861" s="73"/>
      <c r="Y861" s="73"/>
      <c r="Z861" s="73"/>
    </row>
    <row r="862" spans="1:26" ht="15.75" customHeight="1">
      <c r="A862" s="73"/>
      <c r="B862" s="73"/>
      <c r="C862" s="73"/>
      <c r="D862" s="73"/>
      <c r="E862" s="73"/>
      <c r="F862" s="73"/>
      <c r="G862" s="591"/>
      <c r="H862" s="1412"/>
      <c r="I862" s="73"/>
      <c r="J862" s="73"/>
      <c r="K862" s="74"/>
      <c r="L862" s="74"/>
      <c r="M862" s="989"/>
      <c r="N862" s="74"/>
      <c r="O862" s="74"/>
      <c r="P862" s="74"/>
      <c r="Q862" s="74"/>
      <c r="R862" s="74"/>
      <c r="S862" s="1264"/>
      <c r="T862" s="1264"/>
      <c r="U862" s="1264"/>
      <c r="V862" s="1264"/>
      <c r="W862" s="1264"/>
      <c r="X862" s="73"/>
      <c r="Y862" s="73"/>
      <c r="Z862" s="73"/>
    </row>
    <row r="863" spans="1:26" ht="15.75" customHeight="1">
      <c r="A863" s="73"/>
      <c r="B863" s="73"/>
      <c r="C863" s="73"/>
      <c r="D863" s="73"/>
      <c r="E863" s="73"/>
      <c r="F863" s="73"/>
      <c r="G863" s="591"/>
      <c r="H863" s="1412"/>
      <c r="I863" s="73"/>
      <c r="J863" s="73"/>
      <c r="K863" s="74"/>
      <c r="L863" s="74"/>
      <c r="M863" s="989"/>
      <c r="N863" s="74"/>
      <c r="O863" s="74"/>
      <c r="P863" s="74"/>
      <c r="Q863" s="74"/>
      <c r="R863" s="74"/>
      <c r="S863" s="1264"/>
      <c r="T863" s="1264"/>
      <c r="U863" s="1264"/>
      <c r="V863" s="1264"/>
      <c r="W863" s="1264"/>
      <c r="X863" s="73"/>
      <c r="Y863" s="73"/>
      <c r="Z863" s="73"/>
    </row>
    <row r="864" spans="1:26" ht="15.75" customHeight="1">
      <c r="A864" s="73"/>
      <c r="B864" s="73"/>
      <c r="C864" s="73"/>
      <c r="D864" s="73"/>
      <c r="E864" s="73"/>
      <c r="F864" s="73"/>
      <c r="G864" s="591"/>
      <c r="H864" s="1412"/>
      <c r="I864" s="73"/>
      <c r="J864" s="73"/>
      <c r="K864" s="74"/>
      <c r="L864" s="74"/>
      <c r="M864" s="989"/>
      <c r="N864" s="74"/>
      <c r="O864" s="74"/>
      <c r="P864" s="74"/>
      <c r="Q864" s="74"/>
      <c r="R864" s="74"/>
      <c r="S864" s="1264"/>
      <c r="T864" s="1264"/>
      <c r="U864" s="1264"/>
      <c r="V864" s="1264"/>
      <c r="W864" s="1264"/>
      <c r="X864" s="73"/>
      <c r="Y864" s="73"/>
      <c r="Z864" s="73"/>
    </row>
    <row r="865" spans="1:26" ht="15.75" customHeight="1">
      <c r="A865" s="73"/>
      <c r="B865" s="73"/>
      <c r="C865" s="73"/>
      <c r="D865" s="73"/>
      <c r="E865" s="73"/>
      <c r="F865" s="73"/>
      <c r="G865" s="591"/>
      <c r="H865" s="1412"/>
      <c r="I865" s="73"/>
      <c r="J865" s="73"/>
      <c r="K865" s="74"/>
      <c r="L865" s="74"/>
      <c r="M865" s="989"/>
      <c r="N865" s="74"/>
      <c r="O865" s="74"/>
      <c r="P865" s="74"/>
      <c r="Q865" s="74"/>
      <c r="R865" s="74"/>
      <c r="S865" s="1264"/>
      <c r="T865" s="1264"/>
      <c r="U865" s="1264"/>
      <c r="V865" s="1264"/>
      <c r="W865" s="1264"/>
      <c r="X865" s="73"/>
      <c r="Y865" s="73"/>
      <c r="Z865" s="73"/>
    </row>
    <row r="866" spans="1:26" ht="15.75" customHeight="1">
      <c r="A866" s="73"/>
      <c r="B866" s="73"/>
      <c r="C866" s="73"/>
      <c r="D866" s="73"/>
      <c r="E866" s="73"/>
      <c r="F866" s="73"/>
      <c r="G866" s="591"/>
      <c r="H866" s="1412"/>
      <c r="I866" s="73"/>
      <c r="J866" s="73"/>
      <c r="K866" s="74"/>
      <c r="L866" s="74"/>
      <c r="M866" s="989"/>
      <c r="N866" s="74"/>
      <c r="O866" s="74"/>
      <c r="P866" s="74"/>
      <c r="Q866" s="74"/>
      <c r="R866" s="74"/>
      <c r="S866" s="1264"/>
      <c r="T866" s="1264"/>
      <c r="U866" s="1264"/>
      <c r="V866" s="1264"/>
      <c r="W866" s="1264"/>
      <c r="X866" s="73"/>
      <c r="Y866" s="73"/>
      <c r="Z866" s="73"/>
    </row>
    <row r="867" spans="1:26" ht="15.75" customHeight="1">
      <c r="A867" s="73"/>
      <c r="B867" s="73"/>
      <c r="C867" s="73"/>
      <c r="D867" s="73"/>
      <c r="E867" s="73"/>
      <c r="F867" s="73"/>
      <c r="G867" s="591"/>
      <c r="H867" s="1412"/>
      <c r="I867" s="73"/>
      <c r="J867" s="73"/>
      <c r="K867" s="74"/>
      <c r="L867" s="74"/>
      <c r="M867" s="989"/>
      <c r="N867" s="74"/>
      <c r="O867" s="74"/>
      <c r="P867" s="74"/>
      <c r="Q867" s="74"/>
      <c r="R867" s="74"/>
      <c r="S867" s="1264"/>
      <c r="T867" s="1264"/>
      <c r="U867" s="1264"/>
      <c r="V867" s="1264"/>
      <c r="W867" s="1264"/>
      <c r="X867" s="73"/>
      <c r="Y867" s="73"/>
      <c r="Z867" s="73"/>
    </row>
    <row r="868" spans="1:26" ht="15.75" customHeight="1">
      <c r="A868" s="73"/>
      <c r="B868" s="73"/>
      <c r="C868" s="73"/>
      <c r="D868" s="73"/>
      <c r="E868" s="73"/>
      <c r="F868" s="73"/>
      <c r="G868" s="591"/>
      <c r="H868" s="1412"/>
      <c r="I868" s="73"/>
      <c r="J868" s="73"/>
      <c r="K868" s="74"/>
      <c r="L868" s="74"/>
      <c r="M868" s="989"/>
      <c r="N868" s="74"/>
      <c r="O868" s="74"/>
      <c r="P868" s="74"/>
      <c r="Q868" s="74"/>
      <c r="R868" s="74"/>
      <c r="S868" s="1264"/>
      <c r="T868" s="1264"/>
      <c r="U868" s="1264"/>
      <c r="V868" s="1264"/>
      <c r="W868" s="1264"/>
      <c r="X868" s="73"/>
      <c r="Y868" s="73"/>
      <c r="Z868" s="73"/>
    </row>
    <row r="869" spans="1:26" ht="15.75" customHeight="1">
      <c r="A869" s="73"/>
      <c r="B869" s="73"/>
      <c r="C869" s="73"/>
      <c r="D869" s="73"/>
      <c r="E869" s="73"/>
      <c r="F869" s="73"/>
      <c r="G869" s="591"/>
      <c r="H869" s="1412"/>
      <c r="I869" s="73"/>
      <c r="J869" s="73"/>
      <c r="K869" s="74"/>
      <c r="L869" s="74"/>
      <c r="M869" s="989"/>
      <c r="N869" s="74"/>
      <c r="O869" s="74"/>
      <c r="P869" s="74"/>
      <c r="Q869" s="74"/>
      <c r="R869" s="74"/>
      <c r="S869" s="1264"/>
      <c r="T869" s="1264"/>
      <c r="U869" s="1264"/>
      <c r="V869" s="1264"/>
      <c r="W869" s="1264"/>
      <c r="X869" s="73"/>
      <c r="Y869" s="73"/>
      <c r="Z869" s="73"/>
    </row>
    <row r="870" spans="1:26" ht="15.75" customHeight="1">
      <c r="A870" s="73"/>
      <c r="B870" s="73"/>
      <c r="C870" s="73"/>
      <c r="D870" s="73"/>
      <c r="E870" s="73"/>
      <c r="F870" s="73"/>
      <c r="G870" s="591"/>
      <c r="H870" s="1412"/>
      <c r="I870" s="73"/>
      <c r="J870" s="73"/>
      <c r="K870" s="74"/>
      <c r="L870" s="74"/>
      <c r="M870" s="989"/>
      <c r="N870" s="74"/>
      <c r="O870" s="74"/>
      <c r="P870" s="74"/>
      <c r="Q870" s="74"/>
      <c r="R870" s="74"/>
      <c r="S870" s="1264"/>
      <c r="T870" s="1264"/>
      <c r="U870" s="1264"/>
      <c r="V870" s="1264"/>
      <c r="W870" s="1264"/>
      <c r="X870" s="73"/>
      <c r="Y870" s="73"/>
      <c r="Z870" s="73"/>
    </row>
    <row r="871" spans="1:26" ht="15.75" customHeight="1">
      <c r="A871" s="73"/>
      <c r="B871" s="73"/>
      <c r="C871" s="73"/>
      <c r="D871" s="73"/>
      <c r="E871" s="73"/>
      <c r="F871" s="73"/>
      <c r="G871" s="591"/>
      <c r="H871" s="1412"/>
      <c r="I871" s="73"/>
      <c r="J871" s="73"/>
      <c r="K871" s="74"/>
      <c r="L871" s="74"/>
      <c r="M871" s="989"/>
      <c r="N871" s="74"/>
      <c r="O871" s="74"/>
      <c r="P871" s="74"/>
      <c r="Q871" s="74"/>
      <c r="R871" s="74"/>
      <c r="S871" s="1264"/>
      <c r="T871" s="1264"/>
      <c r="U871" s="1264"/>
      <c r="V871" s="1264"/>
      <c r="W871" s="1264"/>
      <c r="X871" s="73"/>
      <c r="Y871" s="73"/>
      <c r="Z871" s="73"/>
    </row>
    <row r="872" spans="1:26" ht="15.75" customHeight="1">
      <c r="A872" s="73"/>
      <c r="B872" s="73"/>
      <c r="C872" s="73"/>
      <c r="D872" s="73"/>
      <c r="E872" s="73"/>
      <c r="F872" s="73"/>
      <c r="G872" s="591"/>
      <c r="H872" s="1412"/>
      <c r="I872" s="73"/>
      <c r="J872" s="73"/>
      <c r="K872" s="74"/>
      <c r="L872" s="74"/>
      <c r="M872" s="989"/>
      <c r="N872" s="74"/>
      <c r="O872" s="74"/>
      <c r="P872" s="74"/>
      <c r="Q872" s="74"/>
      <c r="R872" s="74"/>
      <c r="S872" s="1264"/>
      <c r="T872" s="1264"/>
      <c r="U872" s="1264"/>
      <c r="V872" s="1264"/>
      <c r="W872" s="1264"/>
      <c r="X872" s="73"/>
      <c r="Y872" s="73"/>
      <c r="Z872" s="73"/>
    </row>
    <row r="873" spans="1:26" ht="15.75" customHeight="1">
      <c r="A873" s="73"/>
      <c r="B873" s="73"/>
      <c r="C873" s="73"/>
      <c r="D873" s="73"/>
      <c r="E873" s="73"/>
      <c r="F873" s="73"/>
      <c r="G873" s="591"/>
      <c r="H873" s="1412"/>
      <c r="I873" s="73"/>
      <c r="J873" s="73"/>
      <c r="K873" s="74"/>
      <c r="L873" s="74"/>
      <c r="M873" s="989"/>
      <c r="N873" s="74"/>
      <c r="O873" s="74"/>
      <c r="P873" s="74"/>
      <c r="Q873" s="74"/>
      <c r="R873" s="74"/>
      <c r="S873" s="1264"/>
      <c r="T873" s="1264"/>
      <c r="U873" s="1264"/>
      <c r="V873" s="1264"/>
      <c r="W873" s="1264"/>
      <c r="X873" s="73"/>
      <c r="Y873" s="73"/>
      <c r="Z873" s="73"/>
    </row>
    <row r="874" spans="1:26" ht="15.75" customHeight="1">
      <c r="A874" s="73"/>
      <c r="B874" s="73"/>
      <c r="C874" s="73"/>
      <c r="D874" s="73"/>
      <c r="E874" s="73"/>
      <c r="F874" s="73"/>
      <c r="G874" s="591"/>
      <c r="H874" s="1412"/>
      <c r="I874" s="73"/>
      <c r="J874" s="73"/>
      <c r="K874" s="74"/>
      <c r="L874" s="74"/>
      <c r="M874" s="989"/>
      <c r="N874" s="74"/>
      <c r="O874" s="74"/>
      <c r="P874" s="74"/>
      <c r="Q874" s="74"/>
      <c r="R874" s="74"/>
      <c r="S874" s="1264"/>
      <c r="T874" s="1264"/>
      <c r="U874" s="1264"/>
      <c r="V874" s="1264"/>
      <c r="W874" s="1264"/>
      <c r="X874" s="73"/>
      <c r="Y874" s="73"/>
      <c r="Z874" s="73"/>
    </row>
    <row r="875" spans="1:26" ht="15.75" customHeight="1">
      <c r="A875" s="73"/>
      <c r="B875" s="73"/>
      <c r="C875" s="73"/>
      <c r="D875" s="73"/>
      <c r="E875" s="73"/>
      <c r="F875" s="73"/>
      <c r="G875" s="591"/>
      <c r="H875" s="1412"/>
      <c r="I875" s="73"/>
      <c r="J875" s="73"/>
      <c r="K875" s="74"/>
      <c r="L875" s="74"/>
      <c r="M875" s="989"/>
      <c r="N875" s="74"/>
      <c r="O875" s="74"/>
      <c r="P875" s="74"/>
      <c r="Q875" s="74"/>
      <c r="R875" s="74"/>
      <c r="S875" s="1264"/>
      <c r="T875" s="1264"/>
      <c r="U875" s="1264"/>
      <c r="V875" s="1264"/>
      <c r="W875" s="1264"/>
      <c r="X875" s="73"/>
      <c r="Y875" s="73"/>
      <c r="Z875" s="73"/>
    </row>
    <row r="876" spans="1:26" ht="15.75" customHeight="1">
      <c r="A876" s="73"/>
      <c r="B876" s="73"/>
      <c r="C876" s="73"/>
      <c r="D876" s="73"/>
      <c r="E876" s="73"/>
      <c r="F876" s="73"/>
      <c r="G876" s="591"/>
      <c r="H876" s="1412"/>
      <c r="I876" s="73"/>
      <c r="J876" s="73"/>
      <c r="K876" s="74"/>
      <c r="L876" s="74"/>
      <c r="M876" s="989"/>
      <c r="N876" s="74"/>
      <c r="O876" s="74"/>
      <c r="P876" s="74"/>
      <c r="Q876" s="74"/>
      <c r="R876" s="74"/>
      <c r="S876" s="1264"/>
      <c r="T876" s="1264"/>
      <c r="U876" s="1264"/>
      <c r="V876" s="1264"/>
      <c r="W876" s="1264"/>
      <c r="X876" s="73"/>
      <c r="Y876" s="73"/>
      <c r="Z876" s="73"/>
    </row>
    <row r="877" spans="1:26" ht="15.75" customHeight="1">
      <c r="A877" s="73"/>
      <c r="B877" s="73"/>
      <c r="C877" s="73"/>
      <c r="D877" s="73"/>
      <c r="E877" s="73"/>
      <c r="F877" s="73"/>
      <c r="G877" s="591"/>
      <c r="H877" s="1412"/>
      <c r="I877" s="73"/>
      <c r="J877" s="73"/>
      <c r="K877" s="74"/>
      <c r="L877" s="74"/>
      <c r="M877" s="989"/>
      <c r="N877" s="74"/>
      <c r="O877" s="74"/>
      <c r="P877" s="74"/>
      <c r="Q877" s="74"/>
      <c r="R877" s="74"/>
      <c r="S877" s="1264"/>
      <c r="T877" s="1264"/>
      <c r="U877" s="1264"/>
      <c r="V877" s="1264"/>
      <c r="W877" s="1264"/>
      <c r="X877" s="73"/>
      <c r="Y877" s="73"/>
      <c r="Z877" s="73"/>
    </row>
    <row r="878" spans="1:26" ht="15.75" customHeight="1">
      <c r="A878" s="73"/>
      <c r="B878" s="73"/>
      <c r="C878" s="73"/>
      <c r="D878" s="73"/>
      <c r="E878" s="73"/>
      <c r="F878" s="73"/>
      <c r="G878" s="591"/>
      <c r="H878" s="1412"/>
      <c r="I878" s="73"/>
      <c r="J878" s="73"/>
      <c r="K878" s="74"/>
      <c r="L878" s="74"/>
      <c r="M878" s="989"/>
      <c r="N878" s="74"/>
      <c r="O878" s="74"/>
      <c r="P878" s="74"/>
      <c r="Q878" s="74"/>
      <c r="R878" s="74"/>
      <c r="S878" s="1264"/>
      <c r="T878" s="1264"/>
      <c r="U878" s="1264"/>
      <c r="V878" s="1264"/>
      <c r="W878" s="1264"/>
      <c r="X878" s="73"/>
      <c r="Y878" s="73"/>
      <c r="Z878" s="73"/>
    </row>
    <row r="879" spans="1:26" ht="15.75" customHeight="1">
      <c r="A879" s="73"/>
      <c r="B879" s="73"/>
      <c r="C879" s="73"/>
      <c r="D879" s="73"/>
      <c r="E879" s="73"/>
      <c r="F879" s="73"/>
      <c r="G879" s="591"/>
      <c r="H879" s="1412"/>
      <c r="I879" s="73"/>
      <c r="J879" s="73"/>
      <c r="K879" s="74"/>
      <c r="L879" s="74"/>
      <c r="M879" s="989"/>
      <c r="N879" s="74"/>
      <c r="O879" s="74"/>
      <c r="P879" s="74"/>
      <c r="Q879" s="74"/>
      <c r="R879" s="74"/>
      <c r="S879" s="1264"/>
      <c r="T879" s="1264"/>
      <c r="U879" s="1264"/>
      <c r="V879" s="1264"/>
      <c r="W879" s="1264"/>
      <c r="X879" s="73"/>
      <c r="Y879" s="73"/>
      <c r="Z879" s="73"/>
    </row>
    <row r="880" spans="1:26" ht="15.75" customHeight="1">
      <c r="A880" s="73"/>
      <c r="B880" s="73"/>
      <c r="C880" s="73"/>
      <c r="D880" s="73"/>
      <c r="E880" s="73"/>
      <c r="F880" s="73"/>
      <c r="G880" s="591"/>
      <c r="H880" s="1412"/>
      <c r="I880" s="73"/>
      <c r="J880" s="73"/>
      <c r="K880" s="74"/>
      <c r="L880" s="74"/>
      <c r="M880" s="989"/>
      <c r="N880" s="74"/>
      <c r="O880" s="74"/>
      <c r="P880" s="74"/>
      <c r="Q880" s="74"/>
      <c r="R880" s="74"/>
      <c r="S880" s="1264"/>
      <c r="T880" s="1264"/>
      <c r="U880" s="1264"/>
      <c r="V880" s="1264"/>
      <c r="W880" s="1264"/>
      <c r="X880" s="73"/>
      <c r="Y880" s="73"/>
      <c r="Z880" s="73"/>
    </row>
    <row r="881" spans="1:26" ht="15.75" customHeight="1">
      <c r="A881" s="73"/>
      <c r="B881" s="73"/>
      <c r="C881" s="73"/>
      <c r="D881" s="73"/>
      <c r="E881" s="73"/>
      <c r="F881" s="73"/>
      <c r="G881" s="591"/>
      <c r="H881" s="1412"/>
      <c r="I881" s="73"/>
      <c r="J881" s="73"/>
      <c r="K881" s="74"/>
      <c r="L881" s="74"/>
      <c r="M881" s="989"/>
      <c r="N881" s="74"/>
      <c r="O881" s="74"/>
      <c r="P881" s="74"/>
      <c r="Q881" s="74"/>
      <c r="R881" s="74"/>
      <c r="S881" s="1264"/>
      <c r="T881" s="1264"/>
      <c r="U881" s="1264"/>
      <c r="V881" s="1264"/>
      <c r="W881" s="1264"/>
      <c r="X881" s="73"/>
      <c r="Y881" s="73"/>
      <c r="Z881" s="73"/>
    </row>
    <row r="882" spans="1:26" ht="15.75" customHeight="1">
      <c r="A882" s="73"/>
      <c r="B882" s="73"/>
      <c r="C882" s="73"/>
      <c r="D882" s="73"/>
      <c r="E882" s="73"/>
      <c r="F882" s="73"/>
      <c r="G882" s="591"/>
      <c r="H882" s="1412"/>
      <c r="I882" s="73"/>
      <c r="J882" s="73"/>
      <c r="K882" s="74"/>
      <c r="L882" s="74"/>
      <c r="M882" s="989"/>
      <c r="N882" s="74"/>
      <c r="O882" s="74"/>
      <c r="P882" s="74"/>
      <c r="Q882" s="74"/>
      <c r="R882" s="74"/>
      <c r="S882" s="1264"/>
      <c r="T882" s="1264"/>
      <c r="U882" s="1264"/>
      <c r="V882" s="1264"/>
      <c r="W882" s="1264"/>
      <c r="X882" s="73"/>
      <c r="Y882" s="73"/>
      <c r="Z882" s="73"/>
    </row>
    <row r="883" spans="1:26" ht="15.75" customHeight="1">
      <c r="A883" s="73"/>
      <c r="B883" s="73"/>
      <c r="C883" s="73"/>
      <c r="D883" s="73"/>
      <c r="E883" s="73"/>
      <c r="F883" s="73"/>
      <c r="G883" s="591"/>
      <c r="H883" s="1412"/>
      <c r="I883" s="73"/>
      <c r="J883" s="73"/>
      <c r="K883" s="74"/>
      <c r="L883" s="74"/>
      <c r="M883" s="989"/>
      <c r="N883" s="74"/>
      <c r="O883" s="74"/>
      <c r="P883" s="74"/>
      <c r="Q883" s="74"/>
      <c r="R883" s="74"/>
      <c r="S883" s="1264"/>
      <c r="T883" s="1264"/>
      <c r="U883" s="1264"/>
      <c r="V883" s="1264"/>
      <c r="W883" s="1264"/>
      <c r="X883" s="73"/>
      <c r="Y883" s="73"/>
      <c r="Z883" s="73"/>
    </row>
    <row r="884" spans="1:26" ht="15.75" customHeight="1">
      <c r="A884" s="73"/>
      <c r="B884" s="73"/>
      <c r="C884" s="73"/>
      <c r="D884" s="73"/>
      <c r="E884" s="73"/>
      <c r="F884" s="73"/>
      <c r="G884" s="591"/>
      <c r="H884" s="1412"/>
      <c r="I884" s="73"/>
      <c r="J884" s="73"/>
      <c r="K884" s="74"/>
      <c r="L884" s="74"/>
      <c r="M884" s="989"/>
      <c r="N884" s="74"/>
      <c r="O884" s="74"/>
      <c r="P884" s="74"/>
      <c r="Q884" s="74"/>
      <c r="R884" s="74"/>
      <c r="S884" s="1264"/>
      <c r="T884" s="1264"/>
      <c r="U884" s="1264"/>
      <c r="V884" s="1264"/>
      <c r="W884" s="1264"/>
      <c r="X884" s="73"/>
      <c r="Y884" s="73"/>
      <c r="Z884" s="73"/>
    </row>
    <row r="885" spans="1:26" ht="15.75" customHeight="1">
      <c r="A885" s="73"/>
      <c r="B885" s="73"/>
      <c r="C885" s="73"/>
      <c r="D885" s="73"/>
      <c r="E885" s="73"/>
      <c r="F885" s="73"/>
      <c r="G885" s="591"/>
      <c r="H885" s="1412"/>
      <c r="I885" s="73"/>
      <c r="J885" s="73"/>
      <c r="K885" s="74"/>
      <c r="L885" s="74"/>
      <c r="M885" s="989"/>
      <c r="N885" s="74"/>
      <c r="O885" s="74"/>
      <c r="P885" s="74"/>
      <c r="Q885" s="74"/>
      <c r="R885" s="74"/>
      <c r="S885" s="1264"/>
      <c r="T885" s="1264"/>
      <c r="U885" s="1264"/>
      <c r="V885" s="1264"/>
      <c r="W885" s="1264"/>
      <c r="X885" s="73"/>
      <c r="Y885" s="73"/>
      <c r="Z885" s="73"/>
    </row>
    <row r="886" spans="1:26" ht="15.75" customHeight="1">
      <c r="A886" s="73"/>
      <c r="B886" s="73"/>
      <c r="C886" s="73"/>
      <c r="D886" s="73"/>
      <c r="E886" s="73"/>
      <c r="F886" s="73"/>
      <c r="G886" s="591"/>
      <c r="H886" s="1412"/>
      <c r="I886" s="73"/>
      <c r="J886" s="73"/>
      <c r="K886" s="74"/>
      <c r="L886" s="74"/>
      <c r="M886" s="989"/>
      <c r="N886" s="74"/>
      <c r="O886" s="74"/>
      <c r="P886" s="74"/>
      <c r="Q886" s="74"/>
      <c r="R886" s="74"/>
      <c r="S886" s="1264"/>
      <c r="T886" s="1264"/>
      <c r="U886" s="1264"/>
      <c r="V886" s="1264"/>
      <c r="W886" s="1264"/>
      <c r="X886" s="73"/>
      <c r="Y886" s="73"/>
      <c r="Z886" s="73"/>
    </row>
    <row r="887" spans="1:26" ht="15.75" customHeight="1">
      <c r="A887" s="73"/>
      <c r="B887" s="73"/>
      <c r="C887" s="73"/>
      <c r="D887" s="73"/>
      <c r="E887" s="73"/>
      <c r="F887" s="73"/>
      <c r="G887" s="591"/>
      <c r="H887" s="1412"/>
      <c r="I887" s="73"/>
      <c r="J887" s="73"/>
      <c r="K887" s="74"/>
      <c r="L887" s="74"/>
      <c r="M887" s="989"/>
      <c r="N887" s="74"/>
      <c r="O887" s="74"/>
      <c r="P887" s="74"/>
      <c r="Q887" s="74"/>
      <c r="R887" s="74"/>
      <c r="S887" s="1264"/>
      <c r="T887" s="1264"/>
      <c r="U887" s="1264"/>
      <c r="V887" s="1264"/>
      <c r="W887" s="1264"/>
      <c r="X887" s="73"/>
      <c r="Y887" s="73"/>
      <c r="Z887" s="73"/>
    </row>
    <row r="888" spans="1:26" ht="15.75" customHeight="1">
      <c r="A888" s="73"/>
      <c r="B888" s="73"/>
      <c r="C888" s="73"/>
      <c r="D888" s="73"/>
      <c r="E888" s="73"/>
      <c r="F888" s="73"/>
      <c r="G888" s="591"/>
      <c r="H888" s="1412"/>
      <c r="I888" s="73"/>
      <c r="J888" s="73"/>
      <c r="K888" s="74"/>
      <c r="L888" s="74"/>
      <c r="M888" s="989"/>
      <c r="N888" s="74"/>
      <c r="O888" s="74"/>
      <c r="P888" s="74"/>
      <c r="Q888" s="74"/>
      <c r="R888" s="74"/>
      <c r="S888" s="1264"/>
      <c r="T888" s="1264"/>
      <c r="U888" s="1264"/>
      <c r="V888" s="1264"/>
      <c r="W888" s="1264"/>
      <c r="X888" s="73"/>
      <c r="Y888" s="73"/>
      <c r="Z888" s="73"/>
    </row>
    <row r="889" spans="1:26" ht="15.75" customHeight="1">
      <c r="A889" s="73"/>
      <c r="B889" s="73"/>
      <c r="C889" s="73"/>
      <c r="D889" s="73"/>
      <c r="E889" s="73"/>
      <c r="F889" s="73"/>
      <c r="G889" s="591"/>
      <c r="H889" s="1412"/>
      <c r="I889" s="73"/>
      <c r="J889" s="73"/>
      <c r="K889" s="74"/>
      <c r="L889" s="74"/>
      <c r="M889" s="989"/>
      <c r="N889" s="74"/>
      <c r="O889" s="74"/>
      <c r="P889" s="74"/>
      <c r="Q889" s="74"/>
      <c r="R889" s="74"/>
      <c r="S889" s="1264"/>
      <c r="T889" s="1264"/>
      <c r="U889" s="1264"/>
      <c r="V889" s="1264"/>
      <c r="W889" s="1264"/>
      <c r="X889" s="73"/>
      <c r="Y889" s="73"/>
      <c r="Z889" s="73"/>
    </row>
    <row r="890" spans="1:26" ht="15.75" customHeight="1">
      <c r="A890" s="73"/>
      <c r="B890" s="73"/>
      <c r="C890" s="73"/>
      <c r="D890" s="73"/>
      <c r="E890" s="73"/>
      <c r="F890" s="73"/>
      <c r="G890" s="591"/>
      <c r="H890" s="1412"/>
      <c r="I890" s="73"/>
      <c r="J890" s="73"/>
      <c r="K890" s="74"/>
      <c r="L890" s="74"/>
      <c r="M890" s="989"/>
      <c r="N890" s="74"/>
      <c r="O890" s="74"/>
      <c r="P890" s="74"/>
      <c r="Q890" s="74"/>
      <c r="R890" s="74"/>
      <c r="S890" s="1264"/>
      <c r="T890" s="1264"/>
      <c r="U890" s="1264"/>
      <c r="V890" s="1264"/>
      <c r="W890" s="1264"/>
      <c r="X890" s="73"/>
      <c r="Y890" s="73"/>
      <c r="Z890" s="73"/>
    </row>
    <row r="891" spans="1:26" ht="15.75" customHeight="1">
      <c r="A891" s="73"/>
      <c r="B891" s="73"/>
      <c r="C891" s="73"/>
      <c r="D891" s="73"/>
      <c r="E891" s="73"/>
      <c r="F891" s="73"/>
      <c r="G891" s="591"/>
      <c r="H891" s="1412"/>
      <c r="I891" s="73"/>
      <c r="J891" s="73"/>
      <c r="K891" s="74"/>
      <c r="L891" s="74"/>
      <c r="M891" s="989"/>
      <c r="N891" s="74"/>
      <c r="O891" s="74"/>
      <c r="P891" s="74"/>
      <c r="Q891" s="74"/>
      <c r="R891" s="74"/>
      <c r="S891" s="1264"/>
      <c r="T891" s="1264"/>
      <c r="U891" s="1264"/>
      <c r="V891" s="1264"/>
      <c r="W891" s="1264"/>
      <c r="X891" s="73"/>
      <c r="Y891" s="73"/>
      <c r="Z891" s="73"/>
    </row>
    <row r="892" spans="1:26" ht="15.75" customHeight="1">
      <c r="A892" s="73"/>
      <c r="B892" s="73"/>
      <c r="C892" s="73"/>
      <c r="D892" s="73"/>
      <c r="E892" s="73"/>
      <c r="F892" s="73"/>
      <c r="G892" s="591"/>
      <c r="H892" s="1412"/>
      <c r="I892" s="73"/>
      <c r="J892" s="73"/>
      <c r="K892" s="74"/>
      <c r="L892" s="74"/>
      <c r="M892" s="989"/>
      <c r="N892" s="74"/>
      <c r="O892" s="74"/>
      <c r="P892" s="74"/>
      <c r="Q892" s="74"/>
      <c r="R892" s="74"/>
      <c r="S892" s="1264"/>
      <c r="T892" s="1264"/>
      <c r="U892" s="1264"/>
      <c r="V892" s="1264"/>
      <c r="W892" s="1264"/>
      <c r="X892" s="73"/>
      <c r="Y892" s="73"/>
      <c r="Z892" s="73"/>
    </row>
    <row r="893" spans="1:26" ht="15.75" customHeight="1">
      <c r="A893" s="73"/>
      <c r="B893" s="73"/>
      <c r="C893" s="73"/>
      <c r="D893" s="73"/>
      <c r="E893" s="73"/>
      <c r="F893" s="73"/>
      <c r="G893" s="591"/>
      <c r="H893" s="1412"/>
      <c r="I893" s="73"/>
      <c r="J893" s="73"/>
      <c r="K893" s="74"/>
      <c r="L893" s="74"/>
      <c r="M893" s="989"/>
      <c r="N893" s="74"/>
      <c r="O893" s="74"/>
      <c r="P893" s="74"/>
      <c r="Q893" s="74"/>
      <c r="R893" s="74"/>
      <c r="S893" s="1264"/>
      <c r="T893" s="1264"/>
      <c r="U893" s="1264"/>
      <c r="V893" s="1264"/>
      <c r="W893" s="1264"/>
      <c r="X893" s="73"/>
      <c r="Y893" s="73"/>
      <c r="Z893" s="73"/>
    </row>
    <row r="894" spans="1:26" ht="15.75" customHeight="1">
      <c r="A894" s="73"/>
      <c r="B894" s="73"/>
      <c r="C894" s="73"/>
      <c r="D894" s="73"/>
      <c r="E894" s="73"/>
      <c r="F894" s="73"/>
      <c r="G894" s="591"/>
      <c r="H894" s="1412"/>
      <c r="I894" s="73"/>
      <c r="J894" s="73"/>
      <c r="K894" s="74"/>
      <c r="L894" s="74"/>
      <c r="M894" s="989"/>
      <c r="N894" s="74"/>
      <c r="O894" s="74"/>
      <c r="P894" s="74"/>
      <c r="Q894" s="74"/>
      <c r="R894" s="74"/>
      <c r="S894" s="1264"/>
      <c r="T894" s="1264"/>
      <c r="U894" s="1264"/>
      <c r="V894" s="1264"/>
      <c r="W894" s="1264"/>
      <c r="X894" s="73"/>
      <c r="Y894" s="73"/>
      <c r="Z894" s="73"/>
    </row>
    <row r="895" spans="1:26" ht="15.75" customHeight="1">
      <c r="A895" s="73"/>
      <c r="B895" s="73"/>
      <c r="C895" s="73"/>
      <c r="D895" s="73"/>
      <c r="E895" s="73"/>
      <c r="F895" s="73"/>
      <c r="G895" s="591"/>
      <c r="H895" s="1412"/>
      <c r="I895" s="73"/>
      <c r="J895" s="73"/>
      <c r="K895" s="74"/>
      <c r="L895" s="74"/>
      <c r="M895" s="989"/>
      <c r="N895" s="74"/>
      <c r="O895" s="74"/>
      <c r="P895" s="74"/>
      <c r="Q895" s="74"/>
      <c r="R895" s="74"/>
      <c r="S895" s="1264"/>
      <c r="T895" s="1264"/>
      <c r="U895" s="1264"/>
      <c r="V895" s="1264"/>
      <c r="W895" s="1264"/>
      <c r="X895" s="73"/>
      <c r="Y895" s="73"/>
      <c r="Z895" s="73"/>
    </row>
    <row r="896" spans="1:26" ht="15.75" customHeight="1">
      <c r="A896" s="73"/>
      <c r="B896" s="73"/>
      <c r="C896" s="73"/>
      <c r="D896" s="73"/>
      <c r="E896" s="73"/>
      <c r="F896" s="73"/>
      <c r="G896" s="591"/>
      <c r="H896" s="1412"/>
      <c r="I896" s="73"/>
      <c r="J896" s="73"/>
      <c r="K896" s="74"/>
      <c r="L896" s="74"/>
      <c r="M896" s="989"/>
      <c r="N896" s="74"/>
      <c r="O896" s="74"/>
      <c r="P896" s="74"/>
      <c r="Q896" s="74"/>
      <c r="R896" s="74"/>
      <c r="S896" s="1264"/>
      <c r="T896" s="1264"/>
      <c r="U896" s="1264"/>
      <c r="V896" s="1264"/>
      <c r="W896" s="1264"/>
      <c r="X896" s="73"/>
      <c r="Y896" s="73"/>
      <c r="Z896" s="73"/>
    </row>
    <row r="897" spans="1:26" ht="15.75" customHeight="1">
      <c r="A897" s="73"/>
      <c r="B897" s="73"/>
      <c r="C897" s="73"/>
      <c r="D897" s="73"/>
      <c r="E897" s="73"/>
      <c r="F897" s="73"/>
      <c r="G897" s="591"/>
      <c r="H897" s="1412"/>
      <c r="I897" s="73"/>
      <c r="J897" s="73"/>
      <c r="K897" s="74"/>
      <c r="L897" s="74"/>
      <c r="M897" s="989"/>
      <c r="N897" s="74"/>
      <c r="O897" s="74"/>
      <c r="P897" s="74"/>
      <c r="Q897" s="74"/>
      <c r="R897" s="74"/>
      <c r="S897" s="1264"/>
      <c r="T897" s="1264"/>
      <c r="U897" s="1264"/>
      <c r="V897" s="1264"/>
      <c r="W897" s="1264"/>
      <c r="X897" s="73"/>
      <c r="Y897" s="73"/>
      <c r="Z897" s="73"/>
    </row>
    <row r="898" spans="1:26" ht="15.75" customHeight="1">
      <c r="A898" s="73"/>
      <c r="B898" s="73"/>
      <c r="C898" s="73"/>
      <c r="D898" s="73"/>
      <c r="E898" s="73"/>
      <c r="F898" s="73"/>
      <c r="G898" s="591"/>
      <c r="H898" s="1412"/>
      <c r="I898" s="73"/>
      <c r="J898" s="73"/>
      <c r="K898" s="74"/>
      <c r="L898" s="74"/>
      <c r="M898" s="989"/>
      <c r="N898" s="74"/>
      <c r="O898" s="74"/>
      <c r="P898" s="74"/>
      <c r="Q898" s="74"/>
      <c r="R898" s="74"/>
      <c r="S898" s="1264"/>
      <c r="T898" s="1264"/>
      <c r="U898" s="1264"/>
      <c r="V898" s="1264"/>
      <c r="W898" s="1264"/>
      <c r="X898" s="73"/>
      <c r="Y898" s="73"/>
      <c r="Z898" s="73"/>
    </row>
    <row r="899" spans="1:26" ht="15.75" customHeight="1">
      <c r="A899" s="73"/>
      <c r="B899" s="73"/>
      <c r="C899" s="73"/>
      <c r="D899" s="73"/>
      <c r="E899" s="73"/>
      <c r="F899" s="73"/>
      <c r="G899" s="591"/>
      <c r="H899" s="1412"/>
      <c r="I899" s="73"/>
      <c r="J899" s="73"/>
      <c r="K899" s="74"/>
      <c r="L899" s="74"/>
      <c r="M899" s="989"/>
      <c r="N899" s="74"/>
      <c r="O899" s="74"/>
      <c r="P899" s="74"/>
      <c r="Q899" s="74"/>
      <c r="R899" s="74"/>
      <c r="S899" s="1264"/>
      <c r="T899" s="1264"/>
      <c r="U899" s="1264"/>
      <c r="V899" s="1264"/>
      <c r="W899" s="1264"/>
      <c r="X899" s="73"/>
      <c r="Y899" s="73"/>
      <c r="Z899" s="73"/>
    </row>
    <row r="900" spans="1:26" ht="15.75" customHeight="1">
      <c r="A900" s="73"/>
      <c r="B900" s="73"/>
      <c r="C900" s="73"/>
      <c r="D900" s="73"/>
      <c r="E900" s="73"/>
      <c r="F900" s="73"/>
      <c r="G900" s="591"/>
      <c r="H900" s="1412"/>
      <c r="I900" s="73"/>
      <c r="J900" s="73"/>
      <c r="K900" s="74"/>
      <c r="L900" s="74"/>
      <c r="M900" s="989"/>
      <c r="N900" s="74"/>
      <c r="O900" s="74"/>
      <c r="P900" s="74"/>
      <c r="Q900" s="74"/>
      <c r="R900" s="74"/>
      <c r="S900" s="1264"/>
      <c r="T900" s="1264"/>
      <c r="U900" s="1264"/>
      <c r="V900" s="1264"/>
      <c r="W900" s="1264"/>
      <c r="X900" s="73"/>
      <c r="Y900" s="73"/>
      <c r="Z900" s="73"/>
    </row>
    <row r="901" spans="1:26" ht="15.75" customHeight="1">
      <c r="A901" s="73"/>
      <c r="B901" s="73"/>
      <c r="C901" s="73"/>
      <c r="D901" s="73"/>
      <c r="E901" s="73"/>
      <c r="F901" s="73"/>
      <c r="G901" s="591"/>
      <c r="H901" s="1412"/>
      <c r="I901" s="73"/>
      <c r="J901" s="73"/>
      <c r="K901" s="74"/>
      <c r="L901" s="74"/>
      <c r="M901" s="989"/>
      <c r="N901" s="74"/>
      <c r="O901" s="74"/>
      <c r="P901" s="74"/>
      <c r="Q901" s="74"/>
      <c r="R901" s="74"/>
      <c r="S901" s="1264"/>
      <c r="T901" s="1264"/>
      <c r="U901" s="1264"/>
      <c r="V901" s="1264"/>
      <c r="W901" s="1264"/>
      <c r="X901" s="73"/>
      <c r="Y901" s="73"/>
      <c r="Z901" s="73"/>
    </row>
    <row r="902" spans="1:26" ht="15.75" customHeight="1">
      <c r="A902" s="73"/>
      <c r="B902" s="73"/>
      <c r="C902" s="73"/>
      <c r="D902" s="73"/>
      <c r="E902" s="73"/>
      <c r="F902" s="73"/>
      <c r="G902" s="591"/>
      <c r="H902" s="1412"/>
      <c r="I902" s="73"/>
      <c r="J902" s="73"/>
      <c r="K902" s="74"/>
      <c r="L902" s="74"/>
      <c r="M902" s="989"/>
      <c r="N902" s="74"/>
      <c r="O902" s="74"/>
      <c r="P902" s="74"/>
      <c r="Q902" s="74"/>
      <c r="R902" s="74"/>
      <c r="S902" s="1264"/>
      <c r="T902" s="1264"/>
      <c r="U902" s="1264"/>
      <c r="V902" s="1264"/>
      <c r="W902" s="1264"/>
      <c r="X902" s="73"/>
      <c r="Y902" s="73"/>
      <c r="Z902" s="73"/>
    </row>
    <row r="903" spans="1:26" ht="15.75" customHeight="1">
      <c r="A903" s="73"/>
      <c r="B903" s="73"/>
      <c r="C903" s="73"/>
      <c r="D903" s="73"/>
      <c r="E903" s="73"/>
      <c r="F903" s="73"/>
      <c r="G903" s="591"/>
      <c r="H903" s="1412"/>
      <c r="I903" s="73"/>
      <c r="J903" s="73"/>
      <c r="K903" s="74"/>
      <c r="L903" s="74"/>
      <c r="M903" s="989"/>
      <c r="N903" s="74"/>
      <c r="O903" s="74"/>
      <c r="P903" s="74"/>
      <c r="Q903" s="74"/>
      <c r="R903" s="74"/>
      <c r="S903" s="1264"/>
      <c r="T903" s="1264"/>
      <c r="U903" s="1264"/>
      <c r="V903" s="1264"/>
      <c r="W903" s="1264"/>
      <c r="X903" s="73"/>
      <c r="Y903" s="73"/>
      <c r="Z903" s="73"/>
    </row>
    <row r="904" spans="1:26" ht="15.75" customHeight="1">
      <c r="A904" s="73"/>
      <c r="B904" s="73"/>
      <c r="C904" s="73"/>
      <c r="D904" s="73"/>
      <c r="E904" s="73"/>
      <c r="F904" s="73"/>
      <c r="G904" s="591"/>
      <c r="H904" s="1412"/>
      <c r="I904" s="73"/>
      <c r="J904" s="73"/>
      <c r="K904" s="74"/>
      <c r="L904" s="74"/>
      <c r="M904" s="989"/>
      <c r="N904" s="74"/>
      <c r="O904" s="74"/>
      <c r="P904" s="74"/>
      <c r="Q904" s="74"/>
      <c r="R904" s="74"/>
      <c r="S904" s="1264"/>
      <c r="T904" s="1264"/>
      <c r="U904" s="1264"/>
      <c r="V904" s="1264"/>
      <c r="W904" s="1264"/>
      <c r="X904" s="73"/>
      <c r="Y904" s="73"/>
      <c r="Z904" s="73"/>
    </row>
    <row r="905" spans="1:26" ht="15.75" customHeight="1">
      <c r="A905" s="73"/>
      <c r="B905" s="73"/>
      <c r="C905" s="73"/>
      <c r="D905" s="73"/>
      <c r="E905" s="73"/>
      <c r="F905" s="73"/>
      <c r="G905" s="591"/>
      <c r="H905" s="1412"/>
      <c r="I905" s="73"/>
      <c r="J905" s="73"/>
      <c r="K905" s="74"/>
      <c r="L905" s="74"/>
      <c r="M905" s="989"/>
      <c r="N905" s="74"/>
      <c r="O905" s="74"/>
      <c r="P905" s="74"/>
      <c r="Q905" s="74"/>
      <c r="R905" s="74"/>
      <c r="S905" s="1264"/>
      <c r="T905" s="1264"/>
      <c r="U905" s="1264"/>
      <c r="V905" s="1264"/>
      <c r="W905" s="1264"/>
      <c r="X905" s="73"/>
      <c r="Y905" s="73"/>
      <c r="Z905" s="73"/>
    </row>
    <row r="906" spans="1:26" ht="15.75" customHeight="1">
      <c r="A906" s="73"/>
      <c r="B906" s="73"/>
      <c r="C906" s="73"/>
      <c r="D906" s="73"/>
      <c r="E906" s="73"/>
      <c r="F906" s="73"/>
      <c r="G906" s="591"/>
      <c r="H906" s="1412"/>
      <c r="I906" s="73"/>
      <c r="J906" s="73"/>
      <c r="K906" s="74"/>
      <c r="L906" s="74"/>
      <c r="M906" s="989"/>
      <c r="N906" s="74"/>
      <c r="O906" s="74"/>
      <c r="P906" s="74"/>
      <c r="Q906" s="74"/>
      <c r="R906" s="74"/>
      <c r="S906" s="1264"/>
      <c r="T906" s="1264"/>
      <c r="U906" s="1264"/>
      <c r="V906" s="1264"/>
      <c r="W906" s="1264"/>
      <c r="X906" s="73"/>
      <c r="Y906" s="73"/>
      <c r="Z906" s="73"/>
    </row>
    <row r="907" spans="1:26" ht="15.75" customHeight="1">
      <c r="A907" s="73"/>
      <c r="B907" s="73"/>
      <c r="C907" s="73"/>
      <c r="D907" s="73"/>
      <c r="E907" s="73"/>
      <c r="F907" s="73"/>
      <c r="G907" s="591"/>
      <c r="H907" s="1412"/>
      <c r="I907" s="73"/>
      <c r="J907" s="73"/>
      <c r="K907" s="74"/>
      <c r="L907" s="74"/>
      <c r="M907" s="989"/>
      <c r="N907" s="74"/>
      <c r="O907" s="74"/>
      <c r="P907" s="74"/>
      <c r="Q907" s="74"/>
      <c r="R907" s="74"/>
      <c r="S907" s="1264"/>
      <c r="T907" s="1264"/>
      <c r="U907" s="1264"/>
      <c r="V907" s="1264"/>
      <c r="W907" s="1264"/>
      <c r="X907" s="73"/>
      <c r="Y907" s="73"/>
      <c r="Z907" s="73"/>
    </row>
    <row r="908" spans="1:26" ht="15.75" customHeight="1">
      <c r="A908" s="73"/>
      <c r="B908" s="73"/>
      <c r="C908" s="73"/>
      <c r="D908" s="73"/>
      <c r="E908" s="73"/>
      <c r="F908" s="73"/>
      <c r="G908" s="591"/>
      <c r="H908" s="1412"/>
      <c r="I908" s="73"/>
      <c r="J908" s="73"/>
      <c r="K908" s="74"/>
      <c r="L908" s="74"/>
      <c r="M908" s="989"/>
      <c r="N908" s="74"/>
      <c r="O908" s="74"/>
      <c r="P908" s="74"/>
      <c r="Q908" s="74"/>
      <c r="R908" s="74"/>
      <c r="S908" s="1264"/>
      <c r="T908" s="1264"/>
      <c r="U908" s="1264"/>
      <c r="V908" s="1264"/>
      <c r="W908" s="1264"/>
      <c r="X908" s="73"/>
      <c r="Y908" s="73"/>
      <c r="Z908" s="73"/>
    </row>
    <row r="909" spans="1:26" ht="15.75" customHeight="1">
      <c r="A909" s="73"/>
      <c r="B909" s="73"/>
      <c r="C909" s="73"/>
      <c r="D909" s="73"/>
      <c r="E909" s="73"/>
      <c r="F909" s="73"/>
      <c r="G909" s="591"/>
      <c r="H909" s="1412"/>
      <c r="I909" s="73"/>
      <c r="J909" s="73"/>
      <c r="K909" s="74"/>
      <c r="L909" s="74"/>
      <c r="M909" s="989"/>
      <c r="N909" s="74"/>
      <c r="O909" s="74"/>
      <c r="P909" s="74"/>
      <c r="Q909" s="74"/>
      <c r="R909" s="74"/>
      <c r="S909" s="1264"/>
      <c r="T909" s="1264"/>
      <c r="U909" s="1264"/>
      <c r="V909" s="1264"/>
      <c r="W909" s="1264"/>
      <c r="X909" s="73"/>
      <c r="Y909" s="73"/>
      <c r="Z909" s="73"/>
    </row>
    <row r="910" spans="1:26" ht="15.75" customHeight="1">
      <c r="A910" s="73"/>
      <c r="B910" s="73"/>
      <c r="C910" s="73"/>
      <c r="D910" s="73"/>
      <c r="E910" s="73"/>
      <c r="F910" s="73"/>
      <c r="G910" s="591"/>
      <c r="H910" s="1412"/>
      <c r="I910" s="73"/>
      <c r="J910" s="73"/>
      <c r="K910" s="74"/>
      <c r="L910" s="74"/>
      <c r="M910" s="989"/>
      <c r="N910" s="74"/>
      <c r="O910" s="74"/>
      <c r="P910" s="74"/>
      <c r="Q910" s="74"/>
      <c r="R910" s="74"/>
      <c r="S910" s="1264"/>
      <c r="T910" s="1264"/>
      <c r="U910" s="1264"/>
      <c r="V910" s="1264"/>
      <c r="W910" s="1264"/>
      <c r="X910" s="73"/>
      <c r="Y910" s="73"/>
      <c r="Z910" s="73"/>
    </row>
    <row r="911" spans="1:26" ht="15.75" customHeight="1">
      <c r="A911" s="73"/>
      <c r="B911" s="73"/>
      <c r="C911" s="73"/>
      <c r="D911" s="73"/>
      <c r="E911" s="73"/>
      <c r="F911" s="73"/>
      <c r="G911" s="591"/>
      <c r="H911" s="1412"/>
      <c r="I911" s="73"/>
      <c r="J911" s="73"/>
      <c r="K911" s="74"/>
      <c r="L911" s="74"/>
      <c r="M911" s="989"/>
      <c r="N911" s="74"/>
      <c r="O911" s="74"/>
      <c r="P911" s="74"/>
      <c r="Q911" s="74"/>
      <c r="R911" s="74"/>
      <c r="S911" s="1264"/>
      <c r="T911" s="1264"/>
      <c r="U911" s="1264"/>
      <c r="V911" s="1264"/>
      <c r="W911" s="1264"/>
      <c r="X911" s="73"/>
      <c r="Y911" s="73"/>
      <c r="Z911" s="73"/>
    </row>
    <row r="912" spans="1:26" ht="15.75" customHeight="1">
      <c r="A912" s="73"/>
      <c r="B912" s="73"/>
      <c r="C912" s="73"/>
      <c r="D912" s="73"/>
      <c r="E912" s="73"/>
      <c r="F912" s="73"/>
      <c r="G912" s="591"/>
      <c r="H912" s="1412"/>
      <c r="I912" s="73"/>
      <c r="J912" s="73"/>
      <c r="K912" s="74"/>
      <c r="L912" s="74"/>
      <c r="M912" s="989"/>
      <c r="N912" s="74"/>
      <c r="O912" s="74"/>
      <c r="P912" s="74"/>
      <c r="Q912" s="74"/>
      <c r="R912" s="74"/>
      <c r="S912" s="1264"/>
      <c r="T912" s="1264"/>
      <c r="U912" s="1264"/>
      <c r="V912" s="1264"/>
      <c r="W912" s="1264"/>
      <c r="X912" s="73"/>
      <c r="Y912" s="73"/>
      <c r="Z912" s="73"/>
    </row>
    <row r="913" spans="1:26" ht="15.75" customHeight="1">
      <c r="A913" s="73"/>
      <c r="B913" s="73"/>
      <c r="C913" s="73"/>
      <c r="D913" s="73"/>
      <c r="E913" s="73"/>
      <c r="F913" s="73"/>
      <c r="G913" s="591"/>
      <c r="H913" s="1412"/>
      <c r="I913" s="73"/>
      <c r="J913" s="73"/>
      <c r="K913" s="74"/>
      <c r="L913" s="74"/>
      <c r="M913" s="989"/>
      <c r="N913" s="74"/>
      <c r="O913" s="74"/>
      <c r="P913" s="74"/>
      <c r="Q913" s="74"/>
      <c r="R913" s="74"/>
      <c r="S913" s="1264"/>
      <c r="T913" s="1264"/>
      <c r="U913" s="1264"/>
      <c r="V913" s="1264"/>
      <c r="W913" s="1264"/>
      <c r="X913" s="73"/>
      <c r="Y913" s="73"/>
      <c r="Z913" s="73"/>
    </row>
    <row r="914" spans="1:26" ht="15.75" customHeight="1">
      <c r="A914" s="73"/>
      <c r="B914" s="73"/>
      <c r="C914" s="73"/>
      <c r="D914" s="73"/>
      <c r="E914" s="73"/>
      <c r="F914" s="73"/>
      <c r="G914" s="591"/>
      <c r="H914" s="1412"/>
      <c r="I914" s="73"/>
      <c r="J914" s="73"/>
      <c r="K914" s="74"/>
      <c r="L914" s="74"/>
      <c r="M914" s="989"/>
      <c r="N914" s="74"/>
      <c r="O914" s="74"/>
      <c r="P914" s="74"/>
      <c r="Q914" s="74"/>
      <c r="R914" s="74"/>
      <c r="S914" s="1264"/>
      <c r="T914" s="1264"/>
      <c r="U914" s="1264"/>
      <c r="V914" s="1264"/>
      <c r="W914" s="1264"/>
      <c r="X914" s="73"/>
      <c r="Y914" s="73"/>
      <c r="Z914" s="73"/>
    </row>
    <row r="915" spans="1:26" ht="15.75" customHeight="1">
      <c r="A915" s="73"/>
      <c r="B915" s="73"/>
      <c r="C915" s="73"/>
      <c r="D915" s="73"/>
      <c r="E915" s="73"/>
      <c r="F915" s="73"/>
      <c r="G915" s="591"/>
      <c r="H915" s="1412"/>
      <c r="I915" s="73"/>
      <c r="J915" s="73"/>
      <c r="K915" s="74"/>
      <c r="L915" s="74"/>
      <c r="M915" s="989"/>
      <c r="N915" s="74"/>
      <c r="O915" s="74"/>
      <c r="P915" s="74"/>
      <c r="Q915" s="74"/>
      <c r="R915" s="74"/>
      <c r="S915" s="1264"/>
      <c r="T915" s="1264"/>
      <c r="U915" s="1264"/>
      <c r="V915" s="1264"/>
      <c r="W915" s="1264"/>
      <c r="X915" s="73"/>
      <c r="Y915" s="73"/>
      <c r="Z915" s="73"/>
    </row>
    <row r="916" spans="1:26" ht="15.75" customHeight="1">
      <c r="A916" s="73"/>
      <c r="B916" s="73"/>
      <c r="C916" s="73"/>
      <c r="D916" s="73"/>
      <c r="E916" s="73"/>
      <c r="F916" s="73"/>
      <c r="G916" s="591"/>
      <c r="H916" s="1412"/>
      <c r="I916" s="73"/>
      <c r="J916" s="73"/>
      <c r="K916" s="74"/>
      <c r="L916" s="74"/>
      <c r="M916" s="989"/>
      <c r="N916" s="74"/>
      <c r="O916" s="74"/>
      <c r="P916" s="74"/>
      <c r="Q916" s="74"/>
      <c r="R916" s="74"/>
      <c r="S916" s="1264"/>
      <c r="T916" s="1264"/>
      <c r="U916" s="1264"/>
      <c r="V916" s="1264"/>
      <c r="W916" s="1264"/>
      <c r="X916" s="73"/>
      <c r="Y916" s="73"/>
      <c r="Z916" s="73"/>
    </row>
    <row r="917" spans="1:26" ht="15.75" customHeight="1">
      <c r="A917" s="73"/>
      <c r="B917" s="73"/>
      <c r="C917" s="73"/>
      <c r="D917" s="73"/>
      <c r="E917" s="73"/>
      <c r="F917" s="73"/>
      <c r="G917" s="591"/>
      <c r="H917" s="1412"/>
      <c r="I917" s="73"/>
      <c r="J917" s="73"/>
      <c r="K917" s="74"/>
      <c r="L917" s="74"/>
      <c r="M917" s="989"/>
      <c r="N917" s="74"/>
      <c r="O917" s="74"/>
      <c r="P917" s="74"/>
      <c r="Q917" s="74"/>
      <c r="R917" s="74"/>
      <c r="S917" s="1264"/>
      <c r="T917" s="1264"/>
      <c r="U917" s="1264"/>
      <c r="V917" s="1264"/>
      <c r="W917" s="1264"/>
      <c r="X917" s="73"/>
      <c r="Y917" s="73"/>
      <c r="Z917" s="73"/>
    </row>
    <row r="918" spans="1:26" ht="15.75" customHeight="1">
      <c r="A918" s="73"/>
      <c r="B918" s="73"/>
      <c r="C918" s="73"/>
      <c r="D918" s="73"/>
      <c r="E918" s="73"/>
      <c r="F918" s="73"/>
      <c r="G918" s="591"/>
      <c r="H918" s="1412"/>
      <c r="I918" s="73"/>
      <c r="J918" s="73"/>
      <c r="K918" s="74"/>
      <c r="L918" s="74"/>
      <c r="M918" s="989"/>
      <c r="N918" s="74"/>
      <c r="O918" s="74"/>
      <c r="P918" s="74"/>
      <c r="Q918" s="74"/>
      <c r="R918" s="74"/>
      <c r="S918" s="1264"/>
      <c r="T918" s="1264"/>
      <c r="U918" s="1264"/>
      <c r="V918" s="1264"/>
      <c r="W918" s="1264"/>
      <c r="X918" s="73"/>
      <c r="Y918" s="73"/>
      <c r="Z918" s="73"/>
    </row>
    <row r="919" spans="1:26" ht="15.75" customHeight="1">
      <c r="A919" s="73"/>
      <c r="B919" s="73"/>
      <c r="C919" s="73"/>
      <c r="D919" s="73"/>
      <c r="E919" s="73"/>
      <c r="F919" s="73"/>
      <c r="G919" s="591"/>
      <c r="H919" s="1412"/>
      <c r="I919" s="73"/>
      <c r="J919" s="73"/>
      <c r="K919" s="74"/>
      <c r="L919" s="74"/>
      <c r="M919" s="989"/>
      <c r="N919" s="74"/>
      <c r="O919" s="74"/>
      <c r="P919" s="74"/>
      <c r="Q919" s="74"/>
      <c r="R919" s="74"/>
      <c r="S919" s="1264"/>
      <c r="T919" s="1264"/>
      <c r="U919" s="1264"/>
      <c r="V919" s="1264"/>
      <c r="W919" s="1264"/>
      <c r="X919" s="73"/>
      <c r="Y919" s="73"/>
      <c r="Z919" s="73"/>
    </row>
    <row r="920" spans="1:26" ht="15.75" customHeight="1">
      <c r="A920" s="73"/>
      <c r="B920" s="73"/>
      <c r="C920" s="73"/>
      <c r="D920" s="73"/>
      <c r="E920" s="73"/>
      <c r="F920" s="73"/>
      <c r="G920" s="591"/>
      <c r="H920" s="1412"/>
      <c r="I920" s="73"/>
      <c r="J920" s="73"/>
      <c r="K920" s="74"/>
      <c r="L920" s="74"/>
      <c r="M920" s="989"/>
      <c r="N920" s="74"/>
      <c r="O920" s="74"/>
      <c r="P920" s="74"/>
      <c r="Q920" s="74"/>
      <c r="R920" s="74"/>
      <c r="S920" s="1264"/>
      <c r="T920" s="1264"/>
      <c r="U920" s="1264"/>
      <c r="V920" s="1264"/>
      <c r="W920" s="1264"/>
      <c r="X920" s="73"/>
      <c r="Y920" s="73"/>
      <c r="Z920" s="73"/>
    </row>
    <row r="921" spans="1:26" ht="15.75" customHeight="1">
      <c r="A921" s="73"/>
      <c r="B921" s="73"/>
      <c r="C921" s="73"/>
      <c r="D921" s="73"/>
      <c r="E921" s="73"/>
      <c r="F921" s="73"/>
      <c r="G921" s="591"/>
      <c r="H921" s="1412"/>
      <c r="I921" s="73"/>
      <c r="J921" s="73"/>
      <c r="K921" s="74"/>
      <c r="L921" s="74"/>
      <c r="M921" s="989"/>
      <c r="N921" s="74"/>
      <c r="O921" s="74"/>
      <c r="P921" s="74"/>
      <c r="Q921" s="74"/>
      <c r="R921" s="74"/>
      <c r="S921" s="1264"/>
      <c r="T921" s="1264"/>
      <c r="U921" s="1264"/>
      <c r="V921" s="1264"/>
      <c r="W921" s="1264"/>
      <c r="X921" s="73"/>
      <c r="Y921" s="73"/>
      <c r="Z921" s="73"/>
    </row>
    <row r="922" spans="1:26" ht="15.75" customHeight="1">
      <c r="A922" s="73"/>
      <c r="B922" s="73"/>
      <c r="C922" s="73"/>
      <c r="D922" s="73"/>
      <c r="E922" s="73"/>
      <c r="F922" s="73"/>
      <c r="G922" s="591"/>
      <c r="H922" s="1412"/>
      <c r="I922" s="73"/>
      <c r="J922" s="73"/>
      <c r="K922" s="74"/>
      <c r="L922" s="74"/>
      <c r="M922" s="989"/>
      <c r="N922" s="74"/>
      <c r="O922" s="74"/>
      <c r="P922" s="74"/>
      <c r="Q922" s="74"/>
      <c r="R922" s="74"/>
      <c r="S922" s="1264"/>
      <c r="T922" s="1264"/>
      <c r="U922" s="1264"/>
      <c r="V922" s="1264"/>
      <c r="W922" s="1264"/>
      <c r="X922" s="73"/>
      <c r="Y922" s="73"/>
      <c r="Z922" s="73"/>
    </row>
    <row r="923" spans="1:26" ht="15.75" customHeight="1">
      <c r="A923" s="73"/>
      <c r="B923" s="73"/>
      <c r="C923" s="73"/>
      <c r="D923" s="73"/>
      <c r="E923" s="73"/>
      <c r="F923" s="73"/>
      <c r="G923" s="591"/>
      <c r="H923" s="1412"/>
      <c r="I923" s="73"/>
      <c r="J923" s="73"/>
      <c r="K923" s="74"/>
      <c r="L923" s="74"/>
      <c r="M923" s="989"/>
      <c r="N923" s="74"/>
      <c r="O923" s="74"/>
      <c r="P923" s="74"/>
      <c r="Q923" s="74"/>
      <c r="R923" s="74"/>
      <c r="S923" s="1264"/>
      <c r="T923" s="1264"/>
      <c r="U923" s="1264"/>
      <c r="V923" s="1264"/>
      <c r="W923" s="1264"/>
      <c r="X923" s="73"/>
      <c r="Y923" s="73"/>
      <c r="Z923" s="73"/>
    </row>
    <row r="924" spans="1:26" ht="15.75" customHeight="1">
      <c r="A924" s="73"/>
      <c r="B924" s="73"/>
      <c r="C924" s="73"/>
      <c r="D924" s="73"/>
      <c r="E924" s="73"/>
      <c r="F924" s="73"/>
      <c r="G924" s="591"/>
      <c r="H924" s="1412"/>
      <c r="I924" s="73"/>
      <c r="J924" s="73"/>
      <c r="K924" s="74"/>
      <c r="L924" s="74"/>
      <c r="M924" s="989"/>
      <c r="N924" s="74"/>
      <c r="O924" s="74"/>
      <c r="P924" s="74"/>
      <c r="Q924" s="74"/>
      <c r="R924" s="74"/>
      <c r="S924" s="1264"/>
      <c r="T924" s="1264"/>
      <c r="U924" s="1264"/>
      <c r="V924" s="1264"/>
      <c r="W924" s="1264"/>
      <c r="X924" s="73"/>
      <c r="Y924" s="73"/>
      <c r="Z924" s="73"/>
    </row>
    <row r="925" spans="1:26" ht="15.75" customHeight="1">
      <c r="A925" s="73"/>
      <c r="B925" s="73"/>
      <c r="C925" s="73"/>
      <c r="D925" s="73"/>
      <c r="E925" s="73"/>
      <c r="F925" s="73"/>
      <c r="G925" s="591"/>
      <c r="H925" s="1412"/>
      <c r="I925" s="73"/>
      <c r="J925" s="73"/>
      <c r="K925" s="74"/>
      <c r="L925" s="74"/>
      <c r="M925" s="989"/>
      <c r="N925" s="74"/>
      <c r="O925" s="74"/>
      <c r="P925" s="74"/>
      <c r="Q925" s="74"/>
      <c r="R925" s="74"/>
      <c r="S925" s="1264"/>
      <c r="T925" s="1264"/>
      <c r="U925" s="1264"/>
      <c r="V925" s="1264"/>
      <c r="W925" s="1264"/>
      <c r="X925" s="73"/>
      <c r="Y925" s="73"/>
      <c r="Z925" s="73"/>
    </row>
    <row r="926" spans="1:26" ht="15.75" customHeight="1">
      <c r="A926" s="73"/>
      <c r="B926" s="73"/>
      <c r="C926" s="73"/>
      <c r="D926" s="73"/>
      <c r="E926" s="73"/>
      <c r="F926" s="73"/>
      <c r="G926" s="591"/>
      <c r="H926" s="1412"/>
      <c r="I926" s="73"/>
      <c r="J926" s="73"/>
      <c r="K926" s="74"/>
      <c r="L926" s="74"/>
      <c r="M926" s="989"/>
      <c r="N926" s="74"/>
      <c r="O926" s="74"/>
      <c r="P926" s="74"/>
      <c r="Q926" s="74"/>
      <c r="R926" s="74"/>
      <c r="S926" s="1264"/>
      <c r="T926" s="1264"/>
      <c r="U926" s="1264"/>
      <c r="V926" s="1264"/>
      <c r="W926" s="1264"/>
      <c r="X926" s="73"/>
      <c r="Y926" s="73"/>
      <c r="Z926" s="73"/>
    </row>
    <row r="927" spans="1:26" ht="15.75" customHeight="1">
      <c r="A927" s="73"/>
      <c r="B927" s="73"/>
      <c r="C927" s="73"/>
      <c r="D927" s="73"/>
      <c r="E927" s="73"/>
      <c r="F927" s="73"/>
      <c r="G927" s="591"/>
      <c r="H927" s="1412"/>
      <c r="I927" s="73"/>
      <c r="J927" s="73"/>
      <c r="K927" s="74"/>
      <c r="L927" s="74"/>
      <c r="M927" s="989"/>
      <c r="N927" s="74"/>
      <c r="O927" s="74"/>
      <c r="P927" s="74"/>
      <c r="Q927" s="74"/>
      <c r="R927" s="74"/>
      <c r="S927" s="1264"/>
      <c r="T927" s="1264"/>
      <c r="U927" s="1264"/>
      <c r="V927" s="1264"/>
      <c r="W927" s="1264"/>
      <c r="X927" s="73"/>
      <c r="Y927" s="73"/>
      <c r="Z927" s="73"/>
    </row>
    <row r="928" spans="1:26" ht="15.75" customHeight="1">
      <c r="A928" s="73"/>
      <c r="B928" s="73"/>
      <c r="C928" s="73"/>
      <c r="D928" s="73"/>
      <c r="E928" s="73"/>
      <c r="F928" s="73"/>
      <c r="G928" s="591"/>
      <c r="H928" s="1412"/>
      <c r="I928" s="73"/>
      <c r="J928" s="73"/>
      <c r="K928" s="74"/>
      <c r="L928" s="74"/>
      <c r="M928" s="989"/>
      <c r="N928" s="74"/>
      <c r="O928" s="74"/>
      <c r="P928" s="74"/>
      <c r="Q928" s="74"/>
      <c r="R928" s="74"/>
      <c r="S928" s="1264"/>
      <c r="T928" s="1264"/>
      <c r="U928" s="1264"/>
      <c r="V928" s="1264"/>
      <c r="W928" s="1264"/>
      <c r="X928" s="73"/>
      <c r="Y928" s="73"/>
      <c r="Z928" s="73"/>
    </row>
    <row r="929" spans="1:26" ht="15.75" customHeight="1">
      <c r="A929" s="73"/>
      <c r="B929" s="73"/>
      <c r="C929" s="73"/>
      <c r="D929" s="73"/>
      <c r="E929" s="73"/>
      <c r="F929" s="73"/>
      <c r="G929" s="591"/>
      <c r="H929" s="1412"/>
      <c r="I929" s="73"/>
      <c r="J929" s="73"/>
      <c r="K929" s="74"/>
      <c r="L929" s="74"/>
      <c r="M929" s="989"/>
      <c r="N929" s="74"/>
      <c r="O929" s="74"/>
      <c r="P929" s="74"/>
      <c r="Q929" s="74"/>
      <c r="R929" s="74"/>
      <c r="S929" s="1264"/>
      <c r="T929" s="1264"/>
      <c r="U929" s="1264"/>
      <c r="V929" s="1264"/>
      <c r="W929" s="1264"/>
      <c r="X929" s="73"/>
      <c r="Y929" s="73"/>
      <c r="Z929" s="73"/>
    </row>
    <row r="930" spans="1:26" ht="15.75" customHeight="1">
      <c r="A930" s="73"/>
      <c r="B930" s="73"/>
      <c r="C930" s="73"/>
      <c r="D930" s="73"/>
      <c r="E930" s="73"/>
      <c r="F930" s="73"/>
      <c r="G930" s="591"/>
      <c r="H930" s="1412"/>
      <c r="I930" s="73"/>
      <c r="J930" s="73"/>
      <c r="K930" s="74"/>
      <c r="L930" s="74"/>
      <c r="M930" s="989"/>
      <c r="N930" s="74"/>
      <c r="O930" s="74"/>
      <c r="P930" s="74"/>
      <c r="Q930" s="74"/>
      <c r="R930" s="74"/>
      <c r="S930" s="1264"/>
      <c r="T930" s="1264"/>
      <c r="U930" s="1264"/>
      <c r="V930" s="1264"/>
      <c r="W930" s="1264"/>
      <c r="X930" s="73"/>
      <c r="Y930" s="73"/>
      <c r="Z930" s="73"/>
    </row>
    <row r="931" spans="1:26" ht="15.75" customHeight="1">
      <c r="A931" s="73"/>
      <c r="B931" s="73"/>
      <c r="C931" s="73"/>
      <c r="D931" s="73"/>
      <c r="E931" s="73"/>
      <c r="F931" s="73"/>
      <c r="G931" s="591"/>
      <c r="H931" s="1412"/>
      <c r="I931" s="73"/>
      <c r="J931" s="73"/>
      <c r="K931" s="74"/>
      <c r="L931" s="74"/>
      <c r="M931" s="989"/>
      <c r="N931" s="74"/>
      <c r="O931" s="74"/>
      <c r="P931" s="74"/>
      <c r="Q931" s="74"/>
      <c r="R931" s="74"/>
      <c r="S931" s="1264"/>
      <c r="T931" s="1264"/>
      <c r="U931" s="1264"/>
      <c r="V931" s="1264"/>
      <c r="W931" s="1264"/>
      <c r="X931" s="73"/>
      <c r="Y931" s="73"/>
      <c r="Z931" s="73"/>
    </row>
    <row r="932" spans="1:26" ht="15.75" customHeight="1">
      <c r="A932" s="73"/>
      <c r="B932" s="73"/>
      <c r="C932" s="73"/>
      <c r="D932" s="73"/>
      <c r="E932" s="73"/>
      <c r="F932" s="73"/>
      <c r="G932" s="591"/>
      <c r="H932" s="1412"/>
      <c r="I932" s="73"/>
      <c r="J932" s="73"/>
      <c r="K932" s="74"/>
      <c r="L932" s="74"/>
      <c r="M932" s="989"/>
      <c r="N932" s="74"/>
      <c r="O932" s="74"/>
      <c r="P932" s="74"/>
      <c r="Q932" s="74"/>
      <c r="R932" s="74"/>
      <c r="S932" s="1264"/>
      <c r="T932" s="1264"/>
      <c r="U932" s="1264"/>
      <c r="V932" s="1264"/>
      <c r="W932" s="1264"/>
      <c r="X932" s="73"/>
      <c r="Y932" s="73"/>
      <c r="Z932" s="73"/>
    </row>
    <row r="933" spans="1:26" ht="15.75" customHeight="1">
      <c r="A933" s="73"/>
      <c r="B933" s="73"/>
      <c r="C933" s="73"/>
      <c r="D933" s="73"/>
      <c r="E933" s="73"/>
      <c r="F933" s="73"/>
      <c r="G933" s="591"/>
      <c r="H933" s="1412"/>
      <c r="I933" s="73"/>
      <c r="J933" s="73"/>
      <c r="K933" s="74"/>
      <c r="L933" s="74"/>
      <c r="M933" s="989"/>
      <c r="N933" s="74"/>
      <c r="O933" s="74"/>
      <c r="P933" s="74"/>
      <c r="Q933" s="74"/>
      <c r="R933" s="74"/>
      <c r="S933" s="1264"/>
      <c r="T933" s="1264"/>
      <c r="U933" s="1264"/>
      <c r="V933" s="1264"/>
      <c r="W933" s="1264"/>
      <c r="X933" s="73"/>
      <c r="Y933" s="73"/>
      <c r="Z933" s="73"/>
    </row>
    <row r="934" spans="1:26" ht="15.75" customHeight="1">
      <c r="A934" s="73"/>
      <c r="B934" s="73"/>
      <c r="C934" s="73"/>
      <c r="D934" s="73"/>
      <c r="E934" s="73"/>
      <c r="F934" s="73"/>
      <c r="G934" s="591"/>
      <c r="H934" s="1412"/>
      <c r="I934" s="73"/>
      <c r="J934" s="73"/>
      <c r="K934" s="74"/>
      <c r="L934" s="74"/>
      <c r="M934" s="989"/>
      <c r="N934" s="74"/>
      <c r="O934" s="74"/>
      <c r="P934" s="74"/>
      <c r="Q934" s="74"/>
      <c r="R934" s="74"/>
      <c r="S934" s="1264"/>
      <c r="T934" s="1264"/>
      <c r="U934" s="1264"/>
      <c r="V934" s="1264"/>
      <c r="W934" s="1264"/>
      <c r="X934" s="73"/>
      <c r="Y934" s="73"/>
      <c r="Z934" s="73"/>
    </row>
    <row r="935" spans="1:26" ht="15.75" customHeight="1">
      <c r="A935" s="73"/>
      <c r="B935" s="73"/>
      <c r="C935" s="73"/>
      <c r="D935" s="73"/>
      <c r="E935" s="73"/>
      <c r="F935" s="73"/>
      <c r="G935" s="591"/>
      <c r="H935" s="1412"/>
      <c r="I935" s="73"/>
      <c r="J935" s="73"/>
      <c r="K935" s="74"/>
      <c r="L935" s="74"/>
      <c r="M935" s="989"/>
      <c r="N935" s="74"/>
      <c r="O935" s="74"/>
      <c r="P935" s="74"/>
      <c r="Q935" s="74"/>
      <c r="R935" s="74"/>
      <c r="S935" s="1264"/>
      <c r="T935" s="1264"/>
      <c r="U935" s="1264"/>
      <c r="V935" s="1264"/>
      <c r="W935" s="1264"/>
      <c r="X935" s="73"/>
      <c r="Y935" s="73"/>
      <c r="Z935" s="73"/>
    </row>
    <row r="936" spans="1:26" ht="15.75" customHeight="1">
      <c r="A936" s="73"/>
      <c r="B936" s="73"/>
      <c r="C936" s="73"/>
      <c r="D936" s="73"/>
      <c r="E936" s="73"/>
      <c r="F936" s="73"/>
      <c r="G936" s="591"/>
      <c r="H936" s="1412"/>
      <c r="I936" s="73"/>
      <c r="J936" s="73"/>
      <c r="K936" s="74"/>
      <c r="L936" s="74"/>
      <c r="M936" s="989"/>
      <c r="N936" s="74"/>
      <c r="O936" s="74"/>
      <c r="P936" s="74"/>
      <c r="Q936" s="74"/>
      <c r="R936" s="74"/>
      <c r="S936" s="1264"/>
      <c r="T936" s="1264"/>
      <c r="U936" s="1264"/>
      <c r="V936" s="1264"/>
      <c r="W936" s="1264"/>
      <c r="X936" s="73"/>
      <c r="Y936" s="73"/>
      <c r="Z936" s="73"/>
    </row>
    <row r="937" spans="1:26" ht="15.75" customHeight="1">
      <c r="A937" s="73"/>
      <c r="B937" s="73"/>
      <c r="C937" s="73"/>
      <c r="D937" s="73"/>
      <c r="E937" s="73"/>
      <c r="F937" s="73"/>
      <c r="G937" s="591"/>
      <c r="H937" s="1412"/>
      <c r="I937" s="73"/>
      <c r="J937" s="73"/>
      <c r="K937" s="74"/>
      <c r="L937" s="74"/>
      <c r="M937" s="989"/>
      <c r="N937" s="74"/>
      <c r="O937" s="74"/>
      <c r="P937" s="74"/>
      <c r="Q937" s="74"/>
      <c r="R937" s="74"/>
      <c r="S937" s="1264"/>
      <c r="T937" s="1264"/>
      <c r="U937" s="1264"/>
      <c r="V937" s="1264"/>
      <c r="W937" s="1264"/>
      <c r="X937" s="73"/>
      <c r="Y937" s="73"/>
      <c r="Z937" s="73"/>
    </row>
    <row r="938" spans="1:26" ht="15.75" customHeight="1">
      <c r="A938" s="73"/>
      <c r="B938" s="73"/>
      <c r="C938" s="73"/>
      <c r="D938" s="73"/>
      <c r="E938" s="73"/>
      <c r="F938" s="73"/>
      <c r="G938" s="591"/>
      <c r="H938" s="1412"/>
      <c r="I938" s="73"/>
      <c r="J938" s="73"/>
      <c r="K938" s="74"/>
      <c r="L938" s="74"/>
      <c r="M938" s="989"/>
      <c r="N938" s="74"/>
      <c r="O938" s="74"/>
      <c r="P938" s="74"/>
      <c r="Q938" s="74"/>
      <c r="R938" s="74"/>
      <c r="S938" s="1264"/>
      <c r="T938" s="1264"/>
      <c r="U938" s="1264"/>
      <c r="V938" s="1264"/>
      <c r="W938" s="1264"/>
      <c r="X938" s="73"/>
      <c r="Y938" s="73"/>
      <c r="Z938" s="73"/>
    </row>
    <row r="939" spans="1:26" ht="15.75" customHeight="1">
      <c r="A939" s="73"/>
      <c r="B939" s="73"/>
      <c r="C939" s="73"/>
      <c r="D939" s="73"/>
      <c r="E939" s="73"/>
      <c r="F939" s="73"/>
      <c r="G939" s="591"/>
      <c r="H939" s="1412"/>
      <c r="I939" s="73"/>
      <c r="J939" s="73"/>
      <c r="K939" s="74"/>
      <c r="L939" s="74"/>
      <c r="M939" s="989"/>
      <c r="N939" s="74"/>
      <c r="O939" s="74"/>
      <c r="P939" s="74"/>
      <c r="Q939" s="74"/>
      <c r="R939" s="74"/>
      <c r="S939" s="1264"/>
      <c r="T939" s="1264"/>
      <c r="U939" s="1264"/>
      <c r="V939" s="1264"/>
      <c r="W939" s="1264"/>
      <c r="X939" s="73"/>
      <c r="Y939" s="73"/>
      <c r="Z939" s="73"/>
    </row>
    <row r="940" spans="1:26" ht="15.75" customHeight="1">
      <c r="A940" s="73"/>
      <c r="B940" s="73"/>
      <c r="C940" s="73"/>
      <c r="D940" s="73"/>
      <c r="E940" s="73"/>
      <c r="F940" s="73"/>
      <c r="G940" s="591"/>
      <c r="H940" s="1412"/>
      <c r="I940" s="73"/>
      <c r="J940" s="73"/>
      <c r="K940" s="74"/>
      <c r="L940" s="74"/>
      <c r="M940" s="989"/>
      <c r="N940" s="74"/>
      <c r="O940" s="74"/>
      <c r="P940" s="74"/>
      <c r="Q940" s="74"/>
      <c r="R940" s="74"/>
      <c r="S940" s="1264"/>
      <c r="T940" s="1264"/>
      <c r="U940" s="1264"/>
      <c r="V940" s="1264"/>
      <c r="W940" s="1264"/>
      <c r="X940" s="73"/>
      <c r="Y940" s="73"/>
      <c r="Z940" s="73"/>
    </row>
    <row r="941" spans="1:26" ht="15.75" customHeight="1">
      <c r="A941" s="73"/>
      <c r="B941" s="73"/>
      <c r="C941" s="73"/>
      <c r="D941" s="73"/>
      <c r="E941" s="73"/>
      <c r="F941" s="73"/>
      <c r="G941" s="591"/>
      <c r="H941" s="1412"/>
      <c r="I941" s="73"/>
      <c r="J941" s="73"/>
      <c r="K941" s="74"/>
      <c r="L941" s="74"/>
      <c r="M941" s="989"/>
      <c r="N941" s="74"/>
      <c r="O941" s="74"/>
      <c r="P941" s="74"/>
      <c r="Q941" s="74"/>
      <c r="R941" s="74"/>
      <c r="S941" s="1264"/>
      <c r="T941" s="1264"/>
      <c r="U941" s="1264"/>
      <c r="V941" s="1264"/>
      <c r="W941" s="1264"/>
      <c r="X941" s="73"/>
      <c r="Y941" s="73"/>
      <c r="Z941" s="73"/>
    </row>
    <row r="942" spans="1:26" ht="15.75" customHeight="1">
      <c r="A942" s="73"/>
      <c r="B942" s="73"/>
      <c r="C942" s="73"/>
      <c r="D942" s="73"/>
      <c r="E942" s="73"/>
      <c r="F942" s="73"/>
      <c r="G942" s="591"/>
      <c r="H942" s="1412"/>
      <c r="I942" s="73"/>
      <c r="J942" s="73"/>
      <c r="K942" s="74"/>
      <c r="L942" s="74"/>
      <c r="M942" s="989"/>
      <c r="N942" s="74"/>
      <c r="O942" s="74"/>
      <c r="P942" s="74"/>
      <c r="Q942" s="74"/>
      <c r="R942" s="74"/>
      <c r="S942" s="1264"/>
      <c r="T942" s="1264"/>
      <c r="U942" s="1264"/>
      <c r="V942" s="1264"/>
      <c r="W942" s="1264"/>
      <c r="X942" s="73"/>
      <c r="Y942" s="73"/>
      <c r="Z942" s="73"/>
    </row>
    <row r="943" spans="1:26" ht="15.75" customHeight="1">
      <c r="A943" s="73"/>
      <c r="B943" s="73"/>
      <c r="C943" s="73"/>
      <c r="D943" s="73"/>
      <c r="E943" s="73"/>
      <c r="F943" s="73"/>
      <c r="G943" s="591"/>
      <c r="H943" s="1412"/>
      <c r="I943" s="73"/>
      <c r="J943" s="73"/>
      <c r="K943" s="74"/>
      <c r="L943" s="74"/>
      <c r="M943" s="989"/>
      <c r="N943" s="74"/>
      <c r="O943" s="74"/>
      <c r="P943" s="74"/>
      <c r="Q943" s="74"/>
      <c r="R943" s="74"/>
      <c r="S943" s="1264"/>
      <c r="T943" s="1264"/>
      <c r="U943" s="1264"/>
      <c r="V943" s="1264"/>
      <c r="W943" s="1264"/>
      <c r="X943" s="73"/>
      <c r="Y943" s="73"/>
      <c r="Z943" s="73"/>
    </row>
    <row r="944" spans="1:26" ht="15.75" customHeight="1">
      <c r="A944" s="73"/>
      <c r="B944" s="73"/>
      <c r="C944" s="73"/>
      <c r="D944" s="73"/>
      <c r="E944" s="73"/>
      <c r="F944" s="73"/>
      <c r="G944" s="591"/>
      <c r="H944" s="1412"/>
      <c r="I944" s="73"/>
      <c r="J944" s="73"/>
      <c r="K944" s="74"/>
      <c r="L944" s="74"/>
      <c r="M944" s="989"/>
      <c r="N944" s="74"/>
      <c r="O944" s="74"/>
      <c r="P944" s="74"/>
      <c r="Q944" s="74"/>
      <c r="R944" s="74"/>
      <c r="S944" s="1264"/>
      <c r="T944" s="1264"/>
      <c r="U944" s="1264"/>
      <c r="V944" s="1264"/>
      <c r="W944" s="1264"/>
      <c r="X944" s="73"/>
      <c r="Y944" s="73"/>
      <c r="Z944" s="73"/>
    </row>
    <row r="945" spans="1:26" ht="15.75" customHeight="1">
      <c r="A945" s="73"/>
      <c r="B945" s="73"/>
      <c r="C945" s="73"/>
      <c r="D945" s="73"/>
      <c r="E945" s="73"/>
      <c r="F945" s="73"/>
      <c r="G945" s="591"/>
      <c r="H945" s="1412"/>
      <c r="I945" s="73"/>
      <c r="J945" s="73"/>
      <c r="K945" s="74"/>
      <c r="L945" s="74"/>
      <c r="M945" s="989"/>
      <c r="N945" s="74"/>
      <c r="O945" s="74"/>
      <c r="P945" s="74"/>
      <c r="Q945" s="74"/>
      <c r="R945" s="74"/>
      <c r="S945" s="1264"/>
      <c r="T945" s="1264"/>
      <c r="U945" s="1264"/>
      <c r="V945" s="1264"/>
      <c r="W945" s="1264"/>
      <c r="X945" s="73"/>
      <c r="Y945" s="73"/>
      <c r="Z945" s="73"/>
    </row>
    <row r="946" spans="1:26" ht="15.75" customHeight="1">
      <c r="A946" s="73"/>
      <c r="B946" s="73"/>
      <c r="C946" s="73"/>
      <c r="D946" s="73"/>
      <c r="E946" s="73"/>
      <c r="F946" s="73"/>
      <c r="G946" s="591"/>
      <c r="H946" s="1412"/>
      <c r="I946" s="73"/>
      <c r="J946" s="73"/>
      <c r="K946" s="74"/>
      <c r="L946" s="74"/>
      <c r="M946" s="989"/>
      <c r="N946" s="74"/>
      <c r="O946" s="74"/>
      <c r="P946" s="74"/>
      <c r="Q946" s="74"/>
      <c r="R946" s="74"/>
      <c r="S946" s="1264"/>
      <c r="T946" s="1264"/>
      <c r="U946" s="1264"/>
      <c r="V946" s="1264"/>
      <c r="W946" s="1264"/>
      <c r="X946" s="73"/>
      <c r="Y946" s="73"/>
      <c r="Z946" s="73"/>
    </row>
    <row r="947" spans="1:26" ht="15.75" customHeight="1">
      <c r="A947" s="73"/>
      <c r="B947" s="73"/>
      <c r="C947" s="73"/>
      <c r="D947" s="73"/>
      <c r="E947" s="73"/>
      <c r="F947" s="73"/>
      <c r="G947" s="591"/>
      <c r="H947" s="1412"/>
      <c r="I947" s="73"/>
      <c r="J947" s="73"/>
      <c r="K947" s="74"/>
      <c r="L947" s="74"/>
      <c r="M947" s="989"/>
      <c r="N947" s="74"/>
      <c r="O947" s="74"/>
      <c r="P947" s="74"/>
      <c r="Q947" s="74"/>
      <c r="R947" s="74"/>
      <c r="S947" s="1264"/>
      <c r="T947" s="1264"/>
      <c r="U947" s="1264"/>
      <c r="V947" s="1264"/>
      <c r="W947" s="1264"/>
      <c r="X947" s="73"/>
      <c r="Y947" s="73"/>
      <c r="Z947" s="73"/>
    </row>
    <row r="948" spans="1:26" ht="15.75" customHeight="1">
      <c r="A948" s="73"/>
      <c r="B948" s="73"/>
      <c r="C948" s="73"/>
      <c r="D948" s="73"/>
      <c r="E948" s="73"/>
      <c r="F948" s="73"/>
      <c r="G948" s="591"/>
      <c r="H948" s="1412"/>
      <c r="I948" s="73"/>
      <c r="J948" s="73"/>
      <c r="K948" s="74"/>
      <c r="L948" s="74"/>
      <c r="M948" s="989"/>
      <c r="N948" s="74"/>
      <c r="O948" s="74"/>
      <c r="P948" s="74"/>
      <c r="Q948" s="74"/>
      <c r="R948" s="74"/>
      <c r="S948" s="1264"/>
      <c r="T948" s="1264"/>
      <c r="U948" s="1264"/>
      <c r="V948" s="1264"/>
      <c r="W948" s="1264"/>
      <c r="X948" s="73"/>
      <c r="Y948" s="73"/>
      <c r="Z948" s="73"/>
    </row>
    <row r="949" spans="1:26" ht="15.75" customHeight="1">
      <c r="A949" s="73"/>
      <c r="B949" s="73"/>
      <c r="C949" s="73"/>
      <c r="D949" s="73"/>
      <c r="E949" s="73"/>
      <c r="F949" s="73"/>
      <c r="G949" s="591"/>
      <c r="H949" s="1412"/>
      <c r="I949" s="73"/>
      <c r="J949" s="73"/>
      <c r="K949" s="74"/>
      <c r="L949" s="74"/>
      <c r="M949" s="989"/>
      <c r="N949" s="74"/>
      <c r="O949" s="74"/>
      <c r="P949" s="74"/>
      <c r="Q949" s="74"/>
      <c r="R949" s="74"/>
      <c r="S949" s="1264"/>
      <c r="T949" s="1264"/>
      <c r="U949" s="1264"/>
      <c r="V949" s="1264"/>
      <c r="W949" s="1264"/>
      <c r="X949" s="73"/>
      <c r="Y949" s="73"/>
      <c r="Z949" s="73"/>
    </row>
    <row r="950" spans="1:26" ht="15.75" customHeight="1">
      <c r="A950" s="73"/>
      <c r="B950" s="73"/>
      <c r="C950" s="73"/>
      <c r="D950" s="73"/>
      <c r="E950" s="73"/>
      <c r="F950" s="73"/>
      <c r="G950" s="591"/>
      <c r="H950" s="1412"/>
      <c r="I950" s="73"/>
      <c r="J950" s="73"/>
      <c r="K950" s="74"/>
      <c r="L950" s="74"/>
      <c r="M950" s="989"/>
      <c r="N950" s="74"/>
      <c r="O950" s="74"/>
      <c r="P950" s="74"/>
      <c r="Q950" s="74"/>
      <c r="R950" s="74"/>
      <c r="S950" s="1264"/>
      <c r="T950" s="1264"/>
      <c r="U950" s="1264"/>
      <c r="V950" s="1264"/>
      <c r="W950" s="1264"/>
      <c r="X950" s="73"/>
      <c r="Y950" s="73"/>
      <c r="Z950" s="73"/>
    </row>
    <row r="951" spans="1:26" ht="15.75" customHeight="1">
      <c r="A951" s="73"/>
      <c r="B951" s="73"/>
      <c r="C951" s="73"/>
      <c r="D951" s="73"/>
      <c r="E951" s="73"/>
      <c r="F951" s="73"/>
      <c r="G951" s="591"/>
      <c r="H951" s="1412"/>
      <c r="I951" s="73"/>
      <c r="J951" s="73"/>
      <c r="K951" s="74"/>
      <c r="L951" s="74"/>
      <c r="M951" s="989"/>
      <c r="N951" s="74"/>
      <c r="O951" s="74"/>
      <c r="P951" s="74"/>
      <c r="Q951" s="74"/>
      <c r="R951" s="74"/>
      <c r="S951" s="1264"/>
      <c r="T951" s="1264"/>
      <c r="U951" s="1264"/>
      <c r="V951" s="1264"/>
      <c r="W951" s="1264"/>
      <c r="X951" s="73"/>
      <c r="Y951" s="73"/>
      <c r="Z951" s="73"/>
    </row>
    <row r="952" spans="1:26" ht="15.75" customHeight="1">
      <c r="A952" s="73"/>
      <c r="B952" s="73"/>
      <c r="C952" s="73"/>
      <c r="D952" s="73"/>
      <c r="E952" s="73"/>
      <c r="F952" s="73"/>
      <c r="G952" s="591"/>
      <c r="H952" s="1412"/>
      <c r="I952" s="73"/>
      <c r="J952" s="73"/>
      <c r="K952" s="74"/>
      <c r="L952" s="74"/>
      <c r="M952" s="989"/>
      <c r="N952" s="74"/>
      <c r="O952" s="74"/>
      <c r="P952" s="74"/>
      <c r="Q952" s="74"/>
      <c r="R952" s="74"/>
      <c r="S952" s="1264"/>
      <c r="T952" s="1264"/>
      <c r="U952" s="1264"/>
      <c r="V952" s="1264"/>
      <c r="W952" s="1264"/>
      <c r="X952" s="73"/>
      <c r="Y952" s="73"/>
      <c r="Z952" s="73"/>
    </row>
    <row r="953" spans="1:26" ht="15.75" customHeight="1">
      <c r="A953" s="73"/>
      <c r="B953" s="73"/>
      <c r="C953" s="73"/>
      <c r="D953" s="73"/>
      <c r="E953" s="73"/>
      <c r="F953" s="73"/>
      <c r="G953" s="591"/>
      <c r="H953" s="1412"/>
      <c r="I953" s="73"/>
      <c r="J953" s="73"/>
      <c r="K953" s="74"/>
      <c r="L953" s="74"/>
      <c r="M953" s="989"/>
      <c r="N953" s="74"/>
      <c r="O953" s="74"/>
      <c r="P953" s="74"/>
      <c r="Q953" s="74"/>
      <c r="R953" s="74"/>
      <c r="S953" s="1264"/>
      <c r="T953" s="1264"/>
      <c r="U953" s="1264"/>
      <c r="V953" s="1264"/>
      <c r="W953" s="1264"/>
      <c r="X953" s="73"/>
      <c r="Y953" s="73"/>
      <c r="Z953" s="73"/>
    </row>
    <row r="954" spans="1:26" ht="15.75" customHeight="1">
      <c r="A954" s="73"/>
      <c r="B954" s="73"/>
      <c r="C954" s="73"/>
      <c r="D954" s="73"/>
      <c r="E954" s="73"/>
      <c r="F954" s="73"/>
      <c r="G954" s="591"/>
      <c r="H954" s="1412"/>
      <c r="I954" s="73"/>
      <c r="J954" s="73"/>
      <c r="K954" s="74"/>
      <c r="L954" s="74"/>
      <c r="M954" s="989"/>
      <c r="N954" s="74"/>
      <c r="O954" s="74"/>
      <c r="P954" s="74"/>
      <c r="Q954" s="74"/>
      <c r="R954" s="74"/>
      <c r="S954" s="1264"/>
      <c r="T954" s="1264"/>
      <c r="U954" s="1264"/>
      <c r="V954" s="1264"/>
      <c r="W954" s="1264"/>
      <c r="X954" s="73"/>
      <c r="Y954" s="73"/>
      <c r="Z954" s="73"/>
    </row>
    <row r="955" spans="1:26" ht="15.75" customHeight="1">
      <c r="A955" s="73"/>
      <c r="B955" s="73"/>
      <c r="C955" s="73"/>
      <c r="D955" s="73"/>
      <c r="E955" s="73"/>
      <c r="F955" s="73"/>
      <c r="G955" s="591"/>
      <c r="H955" s="1412"/>
      <c r="I955" s="73"/>
      <c r="J955" s="73"/>
      <c r="K955" s="74"/>
      <c r="L955" s="74"/>
      <c r="M955" s="989"/>
      <c r="N955" s="74"/>
      <c r="O955" s="74"/>
      <c r="P955" s="74"/>
      <c r="Q955" s="74"/>
      <c r="R955" s="74"/>
      <c r="S955" s="1264"/>
      <c r="T955" s="1264"/>
      <c r="U955" s="1264"/>
      <c r="V955" s="1264"/>
      <c r="W955" s="1264"/>
      <c r="X955" s="73"/>
      <c r="Y955" s="73"/>
      <c r="Z955" s="73"/>
    </row>
    <row r="956" spans="1:26" ht="15.75" customHeight="1">
      <c r="A956" s="73"/>
      <c r="B956" s="73"/>
      <c r="C956" s="73"/>
      <c r="D956" s="73"/>
      <c r="E956" s="73"/>
      <c r="F956" s="73"/>
      <c r="G956" s="591"/>
      <c r="H956" s="1412"/>
      <c r="I956" s="73"/>
      <c r="J956" s="73"/>
      <c r="K956" s="74"/>
      <c r="L956" s="74"/>
      <c r="M956" s="989"/>
      <c r="N956" s="74"/>
      <c r="O956" s="74"/>
      <c r="P956" s="74"/>
      <c r="Q956" s="74"/>
      <c r="R956" s="74"/>
      <c r="S956" s="1264"/>
      <c r="T956" s="1264"/>
      <c r="U956" s="1264"/>
      <c r="V956" s="1264"/>
      <c r="W956" s="1264"/>
      <c r="X956" s="73"/>
      <c r="Y956" s="73"/>
      <c r="Z956" s="73"/>
    </row>
    <row r="957" spans="1:26" ht="15.75" customHeight="1">
      <c r="A957" s="73"/>
      <c r="B957" s="73"/>
      <c r="C957" s="73"/>
      <c r="D957" s="73"/>
      <c r="E957" s="73"/>
      <c r="F957" s="73"/>
      <c r="G957" s="591"/>
      <c r="H957" s="1412"/>
      <c r="I957" s="73"/>
      <c r="J957" s="73"/>
      <c r="K957" s="74"/>
      <c r="L957" s="74"/>
      <c r="M957" s="989"/>
      <c r="N957" s="74"/>
      <c r="O957" s="74"/>
      <c r="P957" s="74"/>
      <c r="Q957" s="74"/>
      <c r="R957" s="74"/>
      <c r="S957" s="1264"/>
      <c r="T957" s="1264"/>
      <c r="U957" s="1264"/>
      <c r="V957" s="1264"/>
      <c r="W957" s="1264"/>
      <c r="X957" s="73"/>
      <c r="Y957" s="73"/>
      <c r="Z957" s="73"/>
    </row>
    <row r="958" spans="1:26" ht="15.75" customHeight="1">
      <c r="A958" s="73"/>
      <c r="B958" s="73"/>
      <c r="C958" s="73"/>
      <c r="D958" s="73"/>
      <c r="E958" s="73"/>
      <c r="F958" s="73"/>
      <c r="G958" s="591"/>
      <c r="H958" s="1412"/>
      <c r="I958" s="73"/>
      <c r="J958" s="73"/>
      <c r="K958" s="74"/>
      <c r="L958" s="74"/>
      <c r="M958" s="989"/>
      <c r="N958" s="74"/>
      <c r="O958" s="74"/>
      <c r="P958" s="74"/>
      <c r="Q958" s="74"/>
      <c r="R958" s="74"/>
      <c r="S958" s="1264"/>
      <c r="T958" s="1264"/>
      <c r="U958" s="1264"/>
      <c r="V958" s="1264"/>
      <c r="W958" s="1264"/>
      <c r="X958" s="73"/>
      <c r="Y958" s="73"/>
      <c r="Z958" s="73"/>
    </row>
    <row r="959" spans="1:26" ht="15.75" customHeight="1">
      <c r="A959" s="73"/>
      <c r="B959" s="73"/>
      <c r="C959" s="73"/>
      <c r="D959" s="73"/>
      <c r="E959" s="73"/>
      <c r="F959" s="73"/>
      <c r="G959" s="591"/>
      <c r="H959" s="1412"/>
      <c r="I959" s="73"/>
      <c r="J959" s="73"/>
      <c r="K959" s="74"/>
      <c r="L959" s="74"/>
      <c r="M959" s="989"/>
      <c r="N959" s="74"/>
      <c r="O959" s="74"/>
      <c r="P959" s="74"/>
      <c r="Q959" s="74"/>
      <c r="R959" s="74"/>
      <c r="S959" s="1264"/>
      <c r="T959" s="1264"/>
      <c r="U959" s="1264"/>
      <c r="V959" s="1264"/>
      <c r="W959" s="1264"/>
      <c r="X959" s="73"/>
      <c r="Y959" s="73"/>
      <c r="Z959" s="73"/>
    </row>
    <row r="960" spans="1:26" ht="15.75" customHeight="1">
      <c r="A960" s="73"/>
      <c r="B960" s="73"/>
      <c r="C960" s="73"/>
      <c r="D960" s="73"/>
      <c r="E960" s="73"/>
      <c r="F960" s="73"/>
      <c r="G960" s="591"/>
      <c r="H960" s="1412"/>
      <c r="I960" s="73"/>
      <c r="J960" s="73"/>
      <c r="K960" s="74"/>
      <c r="L960" s="74"/>
      <c r="M960" s="989"/>
      <c r="N960" s="74"/>
      <c r="O960" s="74"/>
      <c r="P960" s="74"/>
      <c r="Q960" s="74"/>
      <c r="R960" s="74"/>
      <c r="S960" s="1264"/>
      <c r="T960" s="1264"/>
      <c r="U960" s="1264"/>
      <c r="V960" s="1264"/>
      <c r="W960" s="1264"/>
      <c r="X960" s="73"/>
      <c r="Y960" s="73"/>
      <c r="Z960" s="73"/>
    </row>
    <row r="961" spans="1:26" ht="15.75" customHeight="1">
      <c r="A961" s="73"/>
      <c r="B961" s="73"/>
      <c r="C961" s="73"/>
      <c r="D961" s="73"/>
      <c r="E961" s="73"/>
      <c r="F961" s="73"/>
      <c r="G961" s="591"/>
      <c r="H961" s="1412"/>
      <c r="I961" s="73"/>
      <c r="J961" s="73"/>
      <c r="K961" s="74"/>
      <c r="L961" s="74"/>
      <c r="M961" s="989"/>
      <c r="N961" s="74"/>
      <c r="O961" s="74"/>
      <c r="P961" s="74"/>
      <c r="Q961" s="74"/>
      <c r="R961" s="74"/>
      <c r="S961" s="1264"/>
      <c r="T961" s="1264"/>
      <c r="U961" s="1264"/>
      <c r="V961" s="1264"/>
      <c r="W961" s="1264"/>
      <c r="X961" s="73"/>
      <c r="Y961" s="73"/>
      <c r="Z961" s="73"/>
    </row>
    <row r="962" spans="1:26" ht="15.75" customHeight="1">
      <c r="A962" s="73"/>
      <c r="B962" s="73"/>
      <c r="C962" s="73"/>
      <c r="D962" s="73"/>
      <c r="E962" s="73"/>
      <c r="F962" s="73"/>
      <c r="G962" s="591"/>
      <c r="H962" s="1412"/>
      <c r="I962" s="73"/>
      <c r="J962" s="73"/>
      <c r="K962" s="74"/>
      <c r="L962" s="74"/>
      <c r="M962" s="989"/>
      <c r="N962" s="74"/>
      <c r="O962" s="74"/>
      <c r="P962" s="74"/>
      <c r="Q962" s="74"/>
      <c r="R962" s="74"/>
      <c r="S962" s="1264"/>
      <c r="T962" s="1264"/>
      <c r="U962" s="1264"/>
      <c r="V962" s="1264"/>
      <c r="W962" s="1264"/>
      <c r="X962" s="73"/>
      <c r="Y962" s="73"/>
      <c r="Z962" s="73"/>
    </row>
    <row r="963" spans="1:26" ht="15.75" customHeight="1">
      <c r="A963" s="73"/>
      <c r="B963" s="73"/>
      <c r="C963" s="73"/>
      <c r="D963" s="73"/>
      <c r="E963" s="73"/>
      <c r="F963" s="73"/>
      <c r="G963" s="591"/>
      <c r="H963" s="1412"/>
      <c r="I963" s="73"/>
      <c r="J963" s="73"/>
      <c r="K963" s="74"/>
      <c r="L963" s="74"/>
      <c r="M963" s="989"/>
      <c r="N963" s="74"/>
      <c r="O963" s="74"/>
      <c r="P963" s="74"/>
      <c r="Q963" s="74"/>
      <c r="R963" s="74"/>
      <c r="S963" s="1264"/>
      <c r="T963" s="1264"/>
      <c r="U963" s="1264"/>
      <c r="V963" s="1264"/>
      <c r="W963" s="1264"/>
      <c r="X963" s="73"/>
      <c r="Y963" s="73"/>
      <c r="Z963" s="73"/>
    </row>
    <row r="964" spans="1:26" ht="15.75" customHeight="1">
      <c r="A964" s="73"/>
      <c r="B964" s="73"/>
      <c r="C964" s="73"/>
      <c r="D964" s="73"/>
      <c r="E964" s="73"/>
      <c r="F964" s="73"/>
      <c r="G964" s="591"/>
      <c r="H964" s="1412"/>
      <c r="I964" s="73"/>
      <c r="J964" s="73"/>
      <c r="K964" s="74"/>
      <c r="L964" s="74"/>
      <c r="M964" s="989"/>
      <c r="N964" s="74"/>
      <c r="O964" s="74"/>
      <c r="P964" s="74"/>
      <c r="Q964" s="74"/>
      <c r="R964" s="74"/>
      <c r="S964" s="1264"/>
      <c r="T964" s="1264"/>
      <c r="U964" s="1264"/>
      <c r="V964" s="1264"/>
      <c r="W964" s="1264"/>
      <c r="X964" s="73"/>
      <c r="Y964" s="73"/>
      <c r="Z964" s="73"/>
    </row>
    <row r="965" spans="1:26" ht="15.75" customHeight="1">
      <c r="A965" s="73"/>
      <c r="B965" s="73"/>
      <c r="C965" s="73"/>
      <c r="D965" s="73"/>
      <c r="E965" s="73"/>
      <c r="F965" s="73"/>
      <c r="G965" s="591"/>
      <c r="H965" s="1412"/>
      <c r="I965" s="73"/>
      <c r="J965" s="73"/>
      <c r="K965" s="74"/>
      <c r="L965" s="74"/>
      <c r="M965" s="989"/>
      <c r="N965" s="74"/>
      <c r="O965" s="74"/>
      <c r="P965" s="74"/>
      <c r="Q965" s="74"/>
      <c r="R965" s="74"/>
      <c r="S965" s="1264"/>
      <c r="T965" s="1264"/>
      <c r="U965" s="1264"/>
      <c r="V965" s="1264"/>
      <c r="W965" s="1264"/>
      <c r="X965" s="73"/>
      <c r="Y965" s="73"/>
      <c r="Z965" s="73"/>
    </row>
    <row r="966" spans="1:26" ht="15.75" customHeight="1">
      <c r="A966" s="73"/>
      <c r="B966" s="73"/>
      <c r="C966" s="73"/>
      <c r="D966" s="73"/>
      <c r="E966" s="73"/>
      <c r="F966" s="73"/>
      <c r="G966" s="591"/>
      <c r="H966" s="1412"/>
      <c r="I966" s="73"/>
      <c r="J966" s="73"/>
      <c r="K966" s="74"/>
      <c r="L966" s="74"/>
      <c r="M966" s="989"/>
      <c r="N966" s="74"/>
      <c r="O966" s="74"/>
      <c r="P966" s="74"/>
      <c r="Q966" s="74"/>
      <c r="R966" s="74"/>
      <c r="S966" s="1264"/>
      <c r="T966" s="1264"/>
      <c r="U966" s="1264"/>
      <c r="V966" s="1264"/>
      <c r="W966" s="1264"/>
      <c r="X966" s="73"/>
      <c r="Y966" s="73"/>
      <c r="Z966" s="73"/>
    </row>
    <row r="967" spans="1:26" ht="15.75" customHeight="1">
      <c r="A967" s="73"/>
      <c r="B967" s="73"/>
      <c r="C967" s="73"/>
      <c r="D967" s="73"/>
      <c r="E967" s="73"/>
      <c r="F967" s="73"/>
      <c r="G967" s="591"/>
      <c r="H967" s="1412"/>
      <c r="I967" s="73"/>
      <c r="J967" s="73"/>
      <c r="K967" s="74"/>
      <c r="L967" s="74"/>
      <c r="M967" s="989"/>
      <c r="N967" s="74"/>
      <c r="O967" s="74"/>
      <c r="P967" s="74"/>
      <c r="Q967" s="74"/>
      <c r="R967" s="74"/>
      <c r="S967" s="1264"/>
      <c r="T967" s="1264"/>
      <c r="U967" s="1264"/>
      <c r="V967" s="1264"/>
      <c r="W967" s="1264"/>
      <c r="X967" s="73"/>
      <c r="Y967" s="73"/>
      <c r="Z967" s="73"/>
    </row>
    <row r="968" spans="1:26" ht="15.75" customHeight="1">
      <c r="A968" s="73"/>
      <c r="B968" s="73"/>
      <c r="C968" s="73"/>
      <c r="D968" s="73"/>
      <c r="E968" s="73"/>
      <c r="F968" s="73"/>
      <c r="G968" s="591"/>
      <c r="H968" s="1412"/>
      <c r="I968" s="73"/>
      <c r="J968" s="73"/>
      <c r="K968" s="74"/>
      <c r="L968" s="74"/>
      <c r="M968" s="989"/>
      <c r="N968" s="74"/>
      <c r="O968" s="74"/>
      <c r="P968" s="74"/>
      <c r="Q968" s="74"/>
      <c r="R968" s="74"/>
      <c r="S968" s="1264"/>
      <c r="T968" s="1264"/>
      <c r="U968" s="1264"/>
      <c r="V968" s="1264"/>
      <c r="W968" s="1264"/>
      <c r="X968" s="73"/>
      <c r="Y968" s="73"/>
      <c r="Z968" s="73"/>
    </row>
    <row r="969" spans="1:26" ht="15.75" customHeight="1">
      <c r="A969" s="73"/>
      <c r="B969" s="73"/>
      <c r="C969" s="73"/>
      <c r="D969" s="73"/>
      <c r="E969" s="73"/>
      <c r="F969" s="73"/>
      <c r="G969" s="591"/>
      <c r="H969" s="1412"/>
      <c r="I969" s="73"/>
      <c r="J969" s="73"/>
      <c r="K969" s="74"/>
      <c r="L969" s="74"/>
      <c r="M969" s="989"/>
      <c r="N969" s="74"/>
      <c r="O969" s="74"/>
      <c r="P969" s="74"/>
      <c r="Q969" s="74"/>
      <c r="R969" s="74"/>
      <c r="S969" s="1264"/>
      <c r="T969" s="1264"/>
      <c r="U969" s="1264"/>
      <c r="V969" s="1264"/>
      <c r="W969" s="1264"/>
      <c r="X969" s="73"/>
      <c r="Y969" s="73"/>
      <c r="Z969" s="73"/>
    </row>
    <row r="970" spans="1:26" ht="15.75" customHeight="1">
      <c r="A970" s="73"/>
      <c r="B970" s="73"/>
      <c r="C970" s="73"/>
      <c r="D970" s="73"/>
      <c r="E970" s="73"/>
      <c r="F970" s="73"/>
      <c r="G970" s="591"/>
      <c r="H970" s="1412"/>
      <c r="I970" s="73"/>
      <c r="J970" s="73"/>
      <c r="K970" s="74"/>
      <c r="L970" s="74"/>
      <c r="M970" s="989"/>
      <c r="N970" s="74"/>
      <c r="O970" s="74"/>
      <c r="P970" s="74"/>
      <c r="Q970" s="74"/>
      <c r="R970" s="74"/>
      <c r="S970" s="1264"/>
      <c r="T970" s="1264"/>
      <c r="U970" s="1264"/>
      <c r="V970" s="1264"/>
      <c r="W970" s="1264"/>
      <c r="X970" s="73"/>
      <c r="Y970" s="73"/>
      <c r="Z970" s="73"/>
    </row>
    <row r="971" spans="1:26" ht="15.75" customHeight="1">
      <c r="A971" s="73"/>
      <c r="B971" s="73"/>
      <c r="C971" s="73"/>
      <c r="D971" s="73"/>
      <c r="E971" s="73"/>
      <c r="F971" s="73"/>
      <c r="G971" s="591"/>
      <c r="H971" s="1412"/>
      <c r="I971" s="73"/>
      <c r="J971" s="73"/>
      <c r="K971" s="74"/>
      <c r="L971" s="74"/>
      <c r="M971" s="989"/>
      <c r="N971" s="74"/>
      <c r="O971" s="74"/>
      <c r="P971" s="74"/>
      <c r="Q971" s="74"/>
      <c r="R971" s="74"/>
      <c r="S971" s="1264"/>
      <c r="T971" s="1264"/>
      <c r="U971" s="1264"/>
      <c r="V971" s="1264"/>
      <c r="W971" s="1264"/>
      <c r="X971" s="73"/>
      <c r="Y971" s="73"/>
      <c r="Z971" s="73"/>
    </row>
    <row r="972" spans="1:26" ht="15.75" customHeight="1">
      <c r="A972" s="73"/>
      <c r="B972" s="73"/>
      <c r="C972" s="73"/>
      <c r="D972" s="73"/>
      <c r="E972" s="73"/>
      <c r="F972" s="73"/>
      <c r="G972" s="591"/>
      <c r="H972" s="1412"/>
      <c r="I972" s="73"/>
      <c r="J972" s="73"/>
      <c r="K972" s="74"/>
      <c r="L972" s="74"/>
      <c r="M972" s="989"/>
      <c r="N972" s="74"/>
      <c r="O972" s="74"/>
      <c r="P972" s="74"/>
      <c r="Q972" s="74"/>
      <c r="R972" s="74"/>
      <c r="S972" s="1264"/>
      <c r="T972" s="1264"/>
      <c r="U972" s="1264"/>
      <c r="V972" s="1264"/>
      <c r="W972" s="1264"/>
      <c r="X972" s="73"/>
      <c r="Y972" s="73"/>
      <c r="Z972" s="73"/>
    </row>
    <row r="973" spans="1:26" ht="15.75" customHeight="1">
      <c r="A973" s="73"/>
      <c r="B973" s="73"/>
      <c r="C973" s="73"/>
      <c r="D973" s="73"/>
      <c r="E973" s="73"/>
      <c r="F973" s="73"/>
      <c r="G973" s="591"/>
      <c r="H973" s="1412"/>
      <c r="I973" s="73"/>
      <c r="J973" s="73"/>
      <c r="K973" s="74"/>
      <c r="L973" s="74"/>
      <c r="M973" s="989"/>
      <c r="N973" s="74"/>
      <c r="O973" s="74"/>
      <c r="P973" s="74"/>
      <c r="Q973" s="74"/>
      <c r="R973" s="74"/>
      <c r="S973" s="1264"/>
      <c r="T973" s="1264"/>
      <c r="U973" s="1264"/>
      <c r="V973" s="1264"/>
      <c r="W973" s="1264"/>
      <c r="X973" s="73"/>
      <c r="Y973" s="73"/>
      <c r="Z973" s="73"/>
    </row>
    <row r="974" spans="1:26" ht="15.75" customHeight="1">
      <c r="A974" s="73"/>
      <c r="B974" s="73"/>
      <c r="C974" s="73"/>
      <c r="D974" s="73"/>
      <c r="E974" s="73"/>
      <c r="F974" s="73"/>
      <c r="G974" s="591"/>
      <c r="H974" s="1412"/>
      <c r="I974" s="73"/>
      <c r="J974" s="73"/>
      <c r="K974" s="74"/>
      <c r="L974" s="74"/>
      <c r="M974" s="989"/>
      <c r="N974" s="74"/>
      <c r="O974" s="74"/>
      <c r="P974" s="74"/>
      <c r="Q974" s="74"/>
      <c r="R974" s="74"/>
      <c r="S974" s="1264"/>
      <c r="T974" s="1264"/>
      <c r="U974" s="1264"/>
      <c r="V974" s="1264"/>
      <c r="W974" s="1264"/>
      <c r="X974" s="73"/>
      <c r="Y974" s="73"/>
      <c r="Z974" s="73"/>
    </row>
    <row r="975" spans="1:26" ht="15.75" customHeight="1">
      <c r="A975" s="73"/>
      <c r="B975" s="73"/>
      <c r="C975" s="73"/>
      <c r="D975" s="73"/>
      <c r="E975" s="73"/>
      <c r="F975" s="73"/>
      <c r="G975" s="591"/>
      <c r="H975" s="1412"/>
      <c r="I975" s="73"/>
      <c r="J975" s="73"/>
      <c r="K975" s="74"/>
      <c r="L975" s="74"/>
      <c r="M975" s="989"/>
      <c r="N975" s="74"/>
      <c r="O975" s="74"/>
      <c r="P975" s="74"/>
      <c r="Q975" s="74"/>
      <c r="R975" s="74"/>
      <c r="S975" s="1264"/>
      <c r="T975" s="1264"/>
      <c r="U975" s="1264"/>
      <c r="V975" s="1264"/>
      <c r="W975" s="1264"/>
      <c r="X975" s="73"/>
      <c r="Y975" s="73"/>
      <c r="Z975" s="73"/>
    </row>
    <row r="976" spans="1:26" ht="15.75" customHeight="1">
      <c r="A976" s="73"/>
      <c r="B976" s="73"/>
      <c r="C976" s="73"/>
      <c r="D976" s="73"/>
      <c r="E976" s="73"/>
      <c r="F976" s="73"/>
      <c r="G976" s="591"/>
      <c r="H976" s="1412"/>
      <c r="I976" s="73"/>
      <c r="J976" s="73"/>
      <c r="K976" s="74"/>
      <c r="L976" s="74"/>
      <c r="M976" s="989"/>
      <c r="N976" s="74"/>
      <c r="O976" s="74"/>
      <c r="P976" s="74"/>
      <c r="Q976" s="74"/>
      <c r="R976" s="74"/>
      <c r="S976" s="1264"/>
      <c r="T976" s="1264"/>
      <c r="U976" s="1264"/>
      <c r="V976" s="1264"/>
      <c r="W976" s="1264"/>
      <c r="X976" s="73"/>
      <c r="Y976" s="73"/>
      <c r="Z976" s="73"/>
    </row>
    <row r="977" spans="1:26" ht="15.75" customHeight="1">
      <c r="A977" s="73"/>
      <c r="B977" s="73"/>
      <c r="C977" s="73"/>
      <c r="D977" s="73"/>
      <c r="E977" s="73"/>
      <c r="F977" s="73"/>
      <c r="G977" s="591"/>
      <c r="H977" s="1412"/>
      <c r="I977" s="73"/>
      <c r="J977" s="73"/>
      <c r="K977" s="74"/>
      <c r="L977" s="74"/>
      <c r="M977" s="989"/>
      <c r="N977" s="74"/>
      <c r="O977" s="74"/>
      <c r="P977" s="74"/>
      <c r="Q977" s="74"/>
      <c r="R977" s="74"/>
      <c r="S977" s="1264"/>
      <c r="T977" s="1264"/>
      <c r="U977" s="1264"/>
      <c r="V977" s="1264"/>
      <c r="W977" s="1264"/>
      <c r="X977" s="73"/>
      <c r="Y977" s="73"/>
      <c r="Z977" s="73"/>
    </row>
    <row r="978" spans="1:26" ht="15.75" customHeight="1">
      <c r="A978" s="73"/>
      <c r="B978" s="73"/>
      <c r="C978" s="73"/>
      <c r="D978" s="73"/>
      <c r="E978" s="73"/>
      <c r="F978" s="73"/>
      <c r="G978" s="591"/>
      <c r="H978" s="1412"/>
      <c r="I978" s="73"/>
      <c r="J978" s="73"/>
      <c r="K978" s="74"/>
      <c r="L978" s="74"/>
      <c r="M978" s="989"/>
      <c r="N978" s="74"/>
      <c r="O978" s="74"/>
      <c r="P978" s="74"/>
      <c r="Q978" s="74"/>
      <c r="R978" s="74"/>
      <c r="S978" s="1264"/>
      <c r="T978" s="1264"/>
      <c r="U978" s="1264"/>
      <c r="V978" s="1264"/>
      <c r="W978" s="1264"/>
      <c r="X978" s="73"/>
      <c r="Y978" s="73"/>
      <c r="Z978" s="73"/>
    </row>
    <row r="979" spans="1:26" ht="15.75" customHeight="1">
      <c r="A979" s="73"/>
      <c r="B979" s="73"/>
      <c r="C979" s="73"/>
      <c r="D979" s="73"/>
      <c r="E979" s="73"/>
      <c r="F979" s="73"/>
      <c r="G979" s="591"/>
      <c r="H979" s="1412"/>
      <c r="I979" s="73"/>
      <c r="J979" s="73"/>
      <c r="K979" s="74"/>
      <c r="L979" s="74"/>
      <c r="M979" s="989"/>
      <c r="N979" s="74"/>
      <c r="O979" s="74"/>
      <c r="P979" s="74"/>
      <c r="Q979" s="74"/>
      <c r="R979" s="74"/>
      <c r="S979" s="1264"/>
      <c r="T979" s="1264"/>
      <c r="U979" s="1264"/>
      <c r="V979" s="1264"/>
      <c r="W979" s="1264"/>
      <c r="X979" s="73"/>
      <c r="Y979" s="73"/>
      <c r="Z979" s="73"/>
    </row>
    <row r="980" spans="1:26" ht="15.75" customHeight="1">
      <c r="A980" s="73"/>
      <c r="B980" s="73"/>
      <c r="C980" s="73"/>
      <c r="D980" s="73"/>
      <c r="E980" s="73"/>
      <c r="F980" s="73"/>
      <c r="G980" s="591"/>
      <c r="H980" s="1412"/>
      <c r="I980" s="73"/>
      <c r="J980" s="73"/>
      <c r="K980" s="74"/>
      <c r="L980" s="74"/>
      <c r="M980" s="989"/>
      <c r="N980" s="74"/>
      <c r="O980" s="74"/>
      <c r="P980" s="74"/>
      <c r="Q980" s="74"/>
      <c r="R980" s="74"/>
      <c r="S980" s="1264"/>
      <c r="T980" s="1264"/>
      <c r="U980" s="1264"/>
      <c r="V980" s="1264"/>
      <c r="W980" s="1264"/>
      <c r="X980" s="73"/>
      <c r="Y980" s="73"/>
      <c r="Z980" s="73"/>
    </row>
    <row r="981" spans="1:26" ht="15.75" customHeight="1">
      <c r="A981" s="73"/>
      <c r="B981" s="73"/>
      <c r="C981" s="73"/>
      <c r="D981" s="73"/>
      <c r="E981" s="73"/>
      <c r="F981" s="73"/>
      <c r="G981" s="591"/>
      <c r="H981" s="1412"/>
      <c r="I981" s="73"/>
      <c r="J981" s="73"/>
      <c r="K981" s="74"/>
      <c r="L981" s="74"/>
      <c r="M981" s="989"/>
      <c r="N981" s="74"/>
      <c r="O981" s="74"/>
      <c r="P981" s="74"/>
      <c r="Q981" s="74"/>
      <c r="R981" s="74"/>
      <c r="S981" s="1264"/>
      <c r="T981" s="1264"/>
      <c r="U981" s="1264"/>
      <c r="V981" s="1264"/>
      <c r="W981" s="1264"/>
      <c r="X981" s="73"/>
      <c r="Y981" s="73"/>
      <c r="Z981" s="73"/>
    </row>
    <row r="982" spans="1:26" ht="15.75" customHeight="1">
      <c r="A982" s="73"/>
      <c r="B982" s="73"/>
      <c r="C982" s="73"/>
      <c r="D982" s="73"/>
      <c r="E982" s="73"/>
      <c r="F982" s="73"/>
      <c r="G982" s="591"/>
      <c r="H982" s="1412"/>
      <c r="I982" s="73"/>
      <c r="J982" s="73"/>
      <c r="K982" s="74"/>
      <c r="L982" s="74"/>
      <c r="M982" s="989"/>
      <c r="N982" s="74"/>
      <c r="O982" s="74"/>
      <c r="P982" s="74"/>
      <c r="Q982" s="74"/>
      <c r="R982" s="74"/>
      <c r="S982" s="1264"/>
      <c r="T982" s="1264"/>
      <c r="U982" s="1264"/>
      <c r="V982" s="1264"/>
      <c r="W982" s="1264"/>
      <c r="X982" s="73"/>
      <c r="Y982" s="73"/>
      <c r="Z982" s="73"/>
    </row>
    <row r="983" spans="1:26" ht="15.75" customHeight="1">
      <c r="A983" s="73"/>
      <c r="B983" s="73"/>
      <c r="C983" s="73"/>
      <c r="D983" s="73"/>
      <c r="E983" s="73"/>
      <c r="F983" s="73"/>
      <c r="G983" s="591"/>
      <c r="H983" s="1412"/>
      <c r="I983" s="73"/>
      <c r="J983" s="73"/>
      <c r="K983" s="74"/>
      <c r="L983" s="74"/>
      <c r="M983" s="989"/>
      <c r="N983" s="74"/>
      <c r="O983" s="74"/>
      <c r="P983" s="74"/>
      <c r="Q983" s="74"/>
      <c r="R983" s="74"/>
      <c r="S983" s="1264"/>
      <c r="T983" s="1264"/>
      <c r="U983" s="1264"/>
      <c r="V983" s="1264"/>
      <c r="W983" s="1264"/>
      <c r="X983" s="73"/>
      <c r="Y983" s="73"/>
      <c r="Z983" s="73"/>
    </row>
    <row r="984" spans="1:26" ht="15.75" customHeight="1">
      <c r="A984" s="73"/>
      <c r="B984" s="73"/>
      <c r="C984" s="73"/>
      <c r="D984" s="73"/>
      <c r="E984" s="73"/>
      <c r="F984" s="73"/>
      <c r="G984" s="591"/>
      <c r="H984" s="1412"/>
      <c r="I984" s="73"/>
      <c r="J984" s="73"/>
      <c r="K984" s="74"/>
      <c r="L984" s="74"/>
      <c r="M984" s="989"/>
      <c r="N984" s="74"/>
      <c r="O984" s="74"/>
      <c r="P984" s="74"/>
      <c r="Q984" s="74"/>
      <c r="R984" s="74"/>
      <c r="S984" s="1264"/>
      <c r="T984" s="1264"/>
      <c r="U984" s="1264"/>
      <c r="V984" s="1264"/>
      <c r="W984" s="1264"/>
      <c r="X984" s="73"/>
      <c r="Y984" s="73"/>
      <c r="Z984" s="73"/>
    </row>
    <row r="985" spans="1:26" ht="15.75" customHeight="1">
      <c r="A985" s="73"/>
      <c r="B985" s="73"/>
      <c r="C985" s="73"/>
      <c r="D985" s="73"/>
      <c r="E985" s="73"/>
      <c r="F985" s="73"/>
      <c r="G985" s="591"/>
      <c r="H985" s="1412"/>
      <c r="I985" s="73"/>
      <c r="J985" s="73"/>
      <c r="K985" s="74"/>
      <c r="L985" s="74"/>
      <c r="M985" s="989"/>
      <c r="N985" s="74"/>
      <c r="O985" s="74"/>
      <c r="P985" s="74"/>
      <c r="Q985" s="74"/>
      <c r="R985" s="74"/>
      <c r="S985" s="1264"/>
      <c r="T985" s="1264"/>
      <c r="U985" s="1264"/>
      <c r="V985" s="1264"/>
      <c r="W985" s="1264"/>
      <c r="X985" s="73"/>
      <c r="Y985" s="73"/>
      <c r="Z985" s="73"/>
    </row>
    <row r="986" spans="1:26" ht="15.75" customHeight="1">
      <c r="A986" s="73"/>
      <c r="B986" s="73"/>
      <c r="C986" s="73"/>
      <c r="D986" s="73"/>
      <c r="E986" s="73"/>
      <c r="F986" s="73"/>
      <c r="G986" s="591"/>
      <c r="H986" s="1412"/>
      <c r="I986" s="73"/>
      <c r="J986" s="73"/>
      <c r="K986" s="74"/>
      <c r="L986" s="74"/>
      <c r="M986" s="989"/>
      <c r="N986" s="74"/>
      <c r="O986" s="74"/>
      <c r="P986" s="74"/>
      <c r="Q986" s="74"/>
      <c r="R986" s="74"/>
      <c r="S986" s="1264"/>
      <c r="T986" s="1264"/>
      <c r="U986" s="1264"/>
      <c r="V986" s="1264"/>
      <c r="W986" s="1264"/>
      <c r="X986" s="73"/>
      <c r="Y986" s="73"/>
      <c r="Z986" s="73"/>
    </row>
    <row r="987" spans="1:26" ht="15.75" customHeight="1">
      <c r="A987" s="73"/>
      <c r="B987" s="73"/>
      <c r="C987" s="73"/>
      <c r="D987" s="73"/>
      <c r="E987" s="73"/>
      <c r="F987" s="73"/>
      <c r="G987" s="591"/>
      <c r="H987" s="1412"/>
      <c r="I987" s="73"/>
      <c r="J987" s="73"/>
      <c r="K987" s="74"/>
      <c r="L987" s="74"/>
      <c r="M987" s="989"/>
      <c r="N987" s="74"/>
      <c r="O987" s="74"/>
      <c r="P987" s="74"/>
      <c r="Q987" s="74"/>
      <c r="R987" s="74"/>
      <c r="S987" s="1264"/>
      <c r="T987" s="1264"/>
      <c r="U987" s="1264"/>
      <c r="V987" s="1264"/>
      <c r="W987" s="1264"/>
      <c r="X987" s="73"/>
      <c r="Y987" s="73"/>
      <c r="Z987" s="73"/>
    </row>
    <row r="988" spans="1:26" ht="15.75" customHeight="1">
      <c r="A988" s="73"/>
      <c r="B988" s="73"/>
      <c r="C988" s="73"/>
      <c r="D988" s="73"/>
      <c r="E988" s="73"/>
      <c r="F988" s="73"/>
      <c r="G988" s="591"/>
      <c r="H988" s="1412"/>
      <c r="I988" s="73"/>
      <c r="J988" s="73"/>
      <c r="K988" s="74"/>
      <c r="L988" s="74"/>
      <c r="M988" s="989"/>
      <c r="N988" s="74"/>
      <c r="O988" s="74"/>
      <c r="P988" s="74"/>
      <c r="Q988" s="74"/>
      <c r="R988" s="74"/>
      <c r="S988" s="1264"/>
      <c r="T988" s="1264"/>
      <c r="U988" s="1264"/>
      <c r="V988" s="1264"/>
      <c r="W988" s="1264"/>
      <c r="X988" s="73"/>
      <c r="Y988" s="73"/>
      <c r="Z988" s="73"/>
    </row>
    <row r="989" spans="1:26" ht="15.75" customHeight="1">
      <c r="A989" s="73"/>
      <c r="B989" s="73"/>
      <c r="C989" s="73"/>
      <c r="D989" s="73"/>
      <c r="E989" s="73"/>
      <c r="F989" s="73"/>
      <c r="G989" s="591"/>
      <c r="H989" s="1412"/>
      <c r="I989" s="73"/>
      <c r="J989" s="73"/>
      <c r="K989" s="74"/>
      <c r="L989" s="74"/>
      <c r="M989" s="989"/>
      <c r="N989" s="74"/>
      <c r="O989" s="74"/>
      <c r="P989" s="74"/>
      <c r="Q989" s="74"/>
      <c r="R989" s="74"/>
      <c r="S989" s="1264"/>
      <c r="T989" s="1264"/>
      <c r="U989" s="1264"/>
      <c r="V989" s="1264"/>
      <c r="W989" s="1264"/>
      <c r="X989" s="73"/>
      <c r="Y989" s="73"/>
      <c r="Z989" s="73"/>
    </row>
    <row r="990" spans="1:26" ht="15.75" customHeight="1">
      <c r="A990" s="73"/>
      <c r="B990" s="73"/>
      <c r="C990" s="73"/>
      <c r="D990" s="73"/>
      <c r="E990" s="73"/>
      <c r="F990" s="73"/>
      <c r="G990" s="591"/>
      <c r="H990" s="1412"/>
      <c r="I990" s="73"/>
      <c r="J990" s="73"/>
      <c r="K990" s="74"/>
      <c r="L990" s="74"/>
      <c r="M990" s="989"/>
      <c r="N990" s="74"/>
      <c r="O990" s="74"/>
      <c r="P990" s="74"/>
      <c r="Q990" s="74"/>
      <c r="R990" s="74"/>
      <c r="S990" s="1264"/>
      <c r="T990" s="1264"/>
      <c r="U990" s="1264"/>
      <c r="V990" s="1264"/>
      <c r="W990" s="1264"/>
      <c r="X990" s="73"/>
      <c r="Y990" s="73"/>
      <c r="Z990" s="73"/>
    </row>
    <row r="991" spans="1:26" ht="15.75" customHeight="1">
      <c r="A991" s="73"/>
      <c r="B991" s="73"/>
      <c r="C991" s="73"/>
      <c r="D991" s="73"/>
      <c r="E991" s="73"/>
      <c r="F991" s="73"/>
      <c r="G991" s="591"/>
      <c r="H991" s="1412"/>
      <c r="I991" s="73"/>
      <c r="J991" s="73"/>
      <c r="K991" s="74"/>
      <c r="L991" s="74"/>
      <c r="M991" s="989"/>
      <c r="N991" s="74"/>
      <c r="O991" s="74"/>
      <c r="P991" s="74"/>
      <c r="Q991" s="74"/>
      <c r="R991" s="74"/>
      <c r="S991" s="1264"/>
      <c r="T991" s="1264"/>
      <c r="U991" s="1264"/>
      <c r="V991" s="1264"/>
      <c r="W991" s="1264"/>
      <c r="X991" s="73"/>
      <c r="Y991" s="73"/>
      <c r="Z991" s="73"/>
    </row>
    <row r="992" spans="1:26" ht="15.75" customHeight="1">
      <c r="A992" s="73"/>
      <c r="B992" s="73"/>
      <c r="C992" s="73"/>
      <c r="D992" s="73"/>
      <c r="E992" s="73"/>
      <c r="F992" s="73"/>
      <c r="G992" s="591"/>
      <c r="H992" s="1412"/>
      <c r="I992" s="73"/>
      <c r="J992" s="73"/>
      <c r="K992" s="74"/>
      <c r="L992" s="74"/>
      <c r="M992" s="989"/>
      <c r="N992" s="74"/>
      <c r="O992" s="74"/>
      <c r="P992" s="74"/>
      <c r="Q992" s="74"/>
      <c r="R992" s="74"/>
      <c r="S992" s="1264"/>
      <c r="T992" s="1264"/>
      <c r="U992" s="1264"/>
      <c r="V992" s="1264"/>
      <c r="W992" s="1264"/>
      <c r="X992" s="73"/>
      <c r="Y992" s="73"/>
      <c r="Z992" s="73"/>
    </row>
    <row r="993" spans="1:26" ht="15.75" customHeight="1">
      <c r="A993" s="73"/>
      <c r="B993" s="73"/>
      <c r="C993" s="73"/>
      <c r="D993" s="73"/>
      <c r="E993" s="73"/>
      <c r="F993" s="73"/>
      <c r="G993" s="591"/>
      <c r="H993" s="1412"/>
      <c r="I993" s="73"/>
      <c r="J993" s="73"/>
      <c r="K993" s="74"/>
      <c r="L993" s="74"/>
      <c r="M993" s="989"/>
      <c r="N993" s="74"/>
      <c r="O993" s="74"/>
      <c r="P993" s="74"/>
      <c r="Q993" s="74"/>
      <c r="R993" s="74"/>
      <c r="S993" s="1264"/>
      <c r="T993" s="1264"/>
      <c r="U993" s="1264"/>
      <c r="V993" s="1264"/>
      <c r="W993" s="1264"/>
      <c r="X993" s="73"/>
      <c r="Y993" s="73"/>
      <c r="Z993" s="73"/>
    </row>
    <row r="994" spans="1:26" ht="15.75" customHeight="1">
      <c r="A994" s="73"/>
      <c r="B994" s="73"/>
      <c r="C994" s="73"/>
      <c r="D994" s="73"/>
      <c r="E994" s="73"/>
      <c r="F994" s="73"/>
      <c r="G994" s="591"/>
      <c r="H994" s="1412"/>
      <c r="I994" s="73"/>
      <c r="J994" s="73"/>
      <c r="K994" s="74"/>
      <c r="L994" s="74"/>
      <c r="M994" s="989"/>
      <c r="N994" s="74"/>
      <c r="O994" s="74"/>
      <c r="P994" s="74"/>
      <c r="Q994" s="74"/>
      <c r="R994" s="74"/>
      <c r="S994" s="1264"/>
      <c r="T994" s="1264"/>
      <c r="U994" s="1264"/>
      <c r="V994" s="1264"/>
      <c r="W994" s="1264"/>
      <c r="X994" s="73"/>
      <c r="Y994" s="73"/>
      <c r="Z994" s="73"/>
    </row>
    <row r="995" spans="1:26" ht="15.75" customHeight="1">
      <c r="A995" s="73"/>
      <c r="B995" s="73"/>
      <c r="C995" s="73"/>
      <c r="D995" s="73"/>
      <c r="E995" s="73"/>
      <c r="F995" s="73"/>
      <c r="G995" s="591"/>
      <c r="H995" s="1412"/>
      <c r="I995" s="73"/>
      <c r="J995" s="73"/>
      <c r="K995" s="74"/>
      <c r="L995" s="74"/>
      <c r="M995" s="989"/>
      <c r="N995" s="74"/>
      <c r="O995" s="74"/>
      <c r="P995" s="74"/>
      <c r="Q995" s="74"/>
      <c r="R995" s="74"/>
      <c r="S995" s="1264"/>
      <c r="T995" s="1264"/>
      <c r="U995" s="1264"/>
      <c r="V995" s="1264"/>
      <c r="W995" s="1264"/>
      <c r="X995" s="73"/>
      <c r="Y995" s="73"/>
      <c r="Z995" s="73"/>
    </row>
    <row r="996" spans="1:26" ht="15.75" customHeight="1">
      <c r="A996" s="73"/>
      <c r="B996" s="73"/>
      <c r="C996" s="73"/>
      <c r="D996" s="73"/>
      <c r="E996" s="73"/>
      <c r="F996" s="73"/>
      <c r="G996" s="591"/>
      <c r="H996" s="1412"/>
      <c r="I996" s="73"/>
      <c r="J996" s="73"/>
      <c r="K996" s="74"/>
      <c r="L996" s="74"/>
      <c r="M996" s="989"/>
      <c r="N996" s="74"/>
      <c r="O996" s="74"/>
      <c r="P996" s="74"/>
      <c r="Q996" s="74"/>
      <c r="R996" s="74"/>
      <c r="S996" s="1264"/>
      <c r="T996" s="1264"/>
      <c r="U996" s="1264"/>
      <c r="V996" s="1264"/>
      <c r="W996" s="1264"/>
      <c r="X996" s="73"/>
      <c r="Y996" s="73"/>
      <c r="Z996" s="73"/>
    </row>
    <row r="997" spans="1:26" ht="15.75" customHeight="1">
      <c r="A997" s="73"/>
      <c r="B997" s="73"/>
      <c r="C997" s="73"/>
      <c r="D997" s="73"/>
      <c r="E997" s="73"/>
      <c r="F997" s="73"/>
      <c r="G997" s="591"/>
      <c r="H997" s="1412"/>
      <c r="I997" s="73"/>
      <c r="J997" s="73"/>
      <c r="K997" s="74"/>
      <c r="L997" s="74"/>
      <c r="M997" s="989"/>
      <c r="N997" s="74"/>
      <c r="O997" s="74"/>
      <c r="P997" s="74"/>
      <c r="Q997" s="74"/>
      <c r="R997" s="74"/>
      <c r="S997" s="1264"/>
      <c r="T997" s="1264"/>
      <c r="U997" s="1264"/>
      <c r="V997" s="1264"/>
      <c r="W997" s="1264"/>
      <c r="X997" s="73"/>
      <c r="Y997" s="73"/>
      <c r="Z997" s="73"/>
    </row>
    <row r="998" spans="1:26" ht="15.75" customHeight="1">
      <c r="A998" s="73"/>
      <c r="B998" s="73"/>
      <c r="C998" s="73"/>
      <c r="D998" s="73"/>
      <c r="E998" s="73"/>
      <c r="F998" s="73"/>
      <c r="G998" s="591"/>
      <c r="H998" s="1412"/>
      <c r="I998" s="73"/>
      <c r="J998" s="73"/>
      <c r="K998" s="74"/>
      <c r="L998" s="74"/>
      <c r="M998" s="989"/>
      <c r="N998" s="74"/>
      <c r="O998" s="74"/>
      <c r="P998" s="74"/>
      <c r="Q998" s="74"/>
      <c r="R998" s="74"/>
      <c r="S998" s="1264"/>
      <c r="T998" s="1264"/>
      <c r="U998" s="1264"/>
      <c r="V998" s="1264"/>
      <c r="W998" s="1264"/>
      <c r="X998" s="73"/>
      <c r="Y998" s="73"/>
      <c r="Z998" s="73"/>
    </row>
    <row r="999" spans="1:26" ht="15.75" customHeight="1">
      <c r="A999" s="73"/>
      <c r="B999" s="73"/>
      <c r="C999" s="73"/>
      <c r="D999" s="73"/>
      <c r="E999" s="73"/>
      <c r="F999" s="73"/>
      <c r="G999" s="591"/>
      <c r="H999" s="1412"/>
      <c r="I999" s="73"/>
      <c r="J999" s="73"/>
      <c r="K999" s="74"/>
      <c r="L999" s="74"/>
      <c r="M999" s="989"/>
      <c r="N999" s="74"/>
      <c r="O999" s="74"/>
      <c r="P999" s="74"/>
      <c r="Q999" s="74"/>
      <c r="R999" s="74"/>
      <c r="S999" s="1264"/>
      <c r="T999" s="1264"/>
      <c r="U999" s="1264"/>
      <c r="V999" s="1264"/>
      <c r="W999" s="1264"/>
      <c r="X999" s="73"/>
      <c r="Y999" s="73"/>
      <c r="Z999" s="73"/>
    </row>
    <row r="1000" spans="1:26" ht="15.75" customHeight="1">
      <c r="A1000" s="73"/>
      <c r="B1000" s="73"/>
      <c r="C1000" s="73"/>
      <c r="D1000" s="73"/>
      <c r="E1000" s="73"/>
      <c r="F1000" s="73"/>
      <c r="G1000" s="591"/>
      <c r="H1000" s="1412"/>
      <c r="I1000" s="73"/>
      <c r="J1000" s="73"/>
      <c r="K1000" s="74"/>
      <c r="L1000" s="74"/>
      <c r="M1000" s="989"/>
      <c r="N1000" s="74"/>
      <c r="O1000" s="74"/>
      <c r="P1000" s="74"/>
      <c r="Q1000" s="74"/>
      <c r="R1000" s="74"/>
      <c r="S1000" s="1264"/>
      <c r="T1000" s="1264"/>
      <c r="U1000" s="1264"/>
      <c r="V1000" s="1264"/>
      <c r="W1000" s="1264"/>
      <c r="X1000" s="73"/>
      <c r="Y1000" s="73"/>
      <c r="Z1000" s="73"/>
    </row>
  </sheetData>
  <mergeCells count="9">
    <mergeCell ref="S3:Y3"/>
    <mergeCell ref="F4:N4"/>
    <mergeCell ref="G5:K5"/>
    <mergeCell ref="P5:P7"/>
    <mergeCell ref="Q5:Q7"/>
    <mergeCell ref="B1:M1"/>
    <mergeCell ref="B2:C2"/>
    <mergeCell ref="F2:M2"/>
    <mergeCell ref="F3:N3"/>
  </mergeCells>
  <conditionalFormatting sqref="H11:H13 H15:H17 H19:H22 H24:H27 H29:H32 H34:H35 H37:H40 H42:H44 H46:H48 H50:H52 H54:H56 H58:H60 H62:H64 H66:H68 H70:H72 H98:H100 H102:H103 H106 H109:H112 H116:H117 H129:H131 H141 T10:U13 T16:U17 W11:W13 W16:W17 H133:H135">
    <cfRule type="cellIs" dxfId="291" priority="3" stopIfTrue="1" operator="equal">
      <formula>0</formula>
    </cfRule>
  </conditionalFormatting>
  <conditionalFormatting sqref="H11:H13 H15:H17 H19:H22 H24:H27 H29:H32 H34:H35 H37:H40 H42:H44 H46:H48 H50:H52 H54:H56 H58:H60 H62:H64 H66:H68 H70:H72 H98:H100 H102:H103 H106 H109:H112 H116:H117 H129:H131 H141 T10:U13 T16:U17 W11:W13 W16:W17 H133:H135">
    <cfRule type="cellIs" dxfId="290" priority="4" stopIfTrue="1" operator="equal">
      <formula>0</formula>
    </cfRule>
  </conditionalFormatting>
  <conditionalFormatting sqref="H78:H79 H96 H119:H122 H125:H127 H138 H93:H94 H90:H91 H87:H88 H84:H85 H81:H82">
    <cfRule type="cellIs" dxfId="289" priority="5" stopIfTrue="1" operator="equal">
      <formula>0</formula>
    </cfRule>
  </conditionalFormatting>
  <conditionalFormatting sqref="H78:H79 H96 H119:H122 H125:H127 H138 H93:H94 H90:H91 H87:H88 H84:H85 H81:H82">
    <cfRule type="cellIs" dxfId="288" priority="6" stopIfTrue="1" operator="equal">
      <formula>0</formula>
    </cfRule>
  </conditionalFormatting>
  <conditionalFormatting sqref="V13:V27">
    <cfRule type="cellIs" dxfId="287" priority="7" stopIfTrue="1" operator="equal">
      <formula>0</formula>
    </cfRule>
  </conditionalFormatting>
  <conditionalFormatting sqref="V13:V27">
    <cfRule type="cellIs" dxfId="286" priority="8" stopIfTrue="1" operator="equal">
      <formula>0</formula>
    </cfRule>
  </conditionalFormatting>
  <conditionalFormatting sqref="H136">
    <cfRule type="cellIs" dxfId="285" priority="9" stopIfTrue="1" operator="equal">
      <formula>0</formula>
    </cfRule>
  </conditionalFormatting>
  <conditionalFormatting sqref="H136">
    <cfRule type="cellIs" dxfId="284" priority="10" stopIfTrue="1" operator="equal">
      <formula>0</formula>
    </cfRule>
  </conditionalFormatting>
  <conditionalFormatting sqref="H139:H140">
    <cfRule type="cellIs" dxfId="283" priority="11" stopIfTrue="1" operator="equal">
      <formula>0</formula>
    </cfRule>
  </conditionalFormatting>
  <conditionalFormatting sqref="H139:H140">
    <cfRule type="cellIs" dxfId="282" priority="12" stopIfTrue="1" operator="equal">
      <formula>0</formula>
    </cfRule>
  </conditionalFormatting>
  <conditionalFormatting sqref="H74:H76 H96 H93:H94 H90:H91 H87:H88 H84:H85 H81:H82 H78:H79">
    <cfRule type="cellIs" dxfId="281" priority="13" stopIfTrue="1" operator="equal">
      <formula>0</formula>
    </cfRule>
  </conditionalFormatting>
  <conditionalFormatting sqref="H74:H76 H96 H93:H94 H90:H91 H87:H88 H84:H85 H81:H82 H78:H79">
    <cfRule type="cellIs" dxfId="280" priority="14" stopIfTrue="1" operator="equal">
      <formula>0</formula>
    </cfRule>
  </conditionalFormatting>
  <conditionalFormatting sqref="T69">
    <cfRule type="cellIs" dxfId="279" priority="15" stopIfTrue="1" operator="equal">
      <formula>0</formula>
    </cfRule>
  </conditionalFormatting>
  <conditionalFormatting sqref="T69">
    <cfRule type="cellIs" dxfId="278" priority="16" stopIfTrue="1" operator="equal">
      <formula>0</formula>
    </cfRule>
  </conditionalFormatting>
  <conditionalFormatting sqref="H105">
    <cfRule type="cellIs" dxfId="277" priority="29" stopIfTrue="1" operator="equal">
      <formula>0</formula>
    </cfRule>
  </conditionalFormatting>
  <conditionalFormatting sqref="H105">
    <cfRule type="cellIs" dxfId="276" priority="30" stopIfTrue="1" operator="equal">
      <formula>0</formula>
    </cfRule>
  </conditionalFormatting>
  <conditionalFormatting sqref="V28">
    <cfRule type="cellIs" dxfId="275" priority="1" stopIfTrue="1" operator="equal">
      <formula>0</formula>
    </cfRule>
  </conditionalFormatting>
  <conditionalFormatting sqref="V28">
    <cfRule type="cellIs" dxfId="274" priority="2" stopIfTrue="1" operator="equal">
      <formula>0</formula>
    </cfRule>
  </conditionalFormatting>
  <hyperlinks>
    <hyperlink ref="C4" location="'Recap Sheet'!B1" display="Return to Recap Sheet" xr:uid="{00000000-0004-0000-0800-000000000000}"/>
  </hyperlinks>
  <pageMargins left="0.25" right="0.25" top="0.75" bottom="0.75" header="0" footer="0"/>
  <pageSetup paperSize="5" orientation="landscape"/>
  <rowBreaks count="1" manualBreakCount="1">
    <brk id="44" man="1"/>
  </rowBreaks>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C55A11"/>
  </sheetPr>
  <dimension ref="A1:Z1000"/>
  <sheetViews>
    <sheetView workbookViewId="0">
      <pane ySplit="9" topLeftCell="A106" activePane="bottomLeft" state="frozen"/>
      <selection activeCell="H10" sqref="H10"/>
      <selection pane="bottomLeft" activeCell="I66" sqref="I66"/>
    </sheetView>
  </sheetViews>
  <sheetFormatPr defaultColWidth="14.44140625" defaultRowHeight="15" customHeight="1"/>
  <cols>
    <col min="1" max="1" width="7.33203125" customWidth="1"/>
    <col min="2" max="2" width="50.109375" customWidth="1"/>
    <col min="3" max="3" width="28.44140625" customWidth="1"/>
    <col min="4" max="4" width="14.44140625" customWidth="1"/>
    <col min="5" max="5" width="7.6640625" customWidth="1"/>
    <col min="6" max="6" width="8.109375" customWidth="1"/>
    <col min="7" max="7" width="5.6640625" customWidth="1"/>
    <col min="8" max="9" width="6.44140625" customWidth="1"/>
    <col min="10" max="10" width="3.33203125" customWidth="1"/>
    <col min="11" max="12" width="7.6640625" customWidth="1"/>
    <col min="13" max="13" width="9.6640625" customWidth="1"/>
    <col min="14" max="14" width="7.109375" customWidth="1"/>
    <col min="15" max="15" width="11.33203125" customWidth="1"/>
    <col min="16" max="16" width="9.44140625" customWidth="1"/>
    <col min="17" max="17" width="7.33203125" customWidth="1"/>
    <col min="18" max="18" width="9" customWidth="1"/>
    <col min="19" max="19" width="8.5546875" customWidth="1"/>
    <col min="20" max="20" width="7.5546875" customWidth="1"/>
    <col min="21" max="21" width="9.6640625" customWidth="1"/>
    <col min="22" max="22" width="4.5546875" customWidth="1"/>
    <col min="23" max="23" width="7.44140625" customWidth="1"/>
    <col min="24" max="24" width="6.5546875" customWidth="1"/>
    <col min="25" max="25" width="11.6640625" customWidth="1"/>
    <col min="2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1568"/>
      <c r="B3" s="1568" t="str">
        <f>'Recap Sheet'!A3</f>
        <v xml:space="preserve">School Food Authority or Agency Name: </v>
      </c>
      <c r="C3" s="1569"/>
      <c r="D3" s="77"/>
      <c r="E3" s="851"/>
      <c r="F3" s="2910" t="str">
        <f>'Recap Sheet'!A4</f>
        <v xml:space="preserve">Bidder's Name: </v>
      </c>
      <c r="G3" s="2903"/>
      <c r="H3" s="2903"/>
      <c r="I3" s="2903"/>
      <c r="J3" s="2903"/>
      <c r="K3" s="2903"/>
      <c r="L3" s="2903"/>
      <c r="M3" s="2903"/>
      <c r="N3" s="2903"/>
      <c r="O3" s="76"/>
      <c r="P3" s="76"/>
      <c r="Q3" s="76"/>
      <c r="R3" s="1148"/>
      <c r="S3" s="851"/>
      <c r="T3" s="851"/>
      <c r="U3" s="851"/>
      <c r="V3" s="851"/>
      <c r="W3" s="851"/>
      <c r="X3" s="851"/>
      <c r="Y3" s="851"/>
      <c r="Z3" s="73"/>
    </row>
    <row r="4" spans="1:26" ht="18.75" customHeight="1">
      <c r="A4" s="79">
        <v>14001</v>
      </c>
      <c r="B4" s="1570" t="str">
        <f>'Recap Sheet'!B3</f>
        <v>Lexington Richland School District Five</v>
      </c>
      <c r="C4" s="1571" t="s">
        <v>119</v>
      </c>
      <c r="D4" s="82"/>
      <c r="E4" s="1154"/>
      <c r="F4" s="2914">
        <f>'Recap Sheet'!B4</f>
        <v>0</v>
      </c>
      <c r="G4" s="2891"/>
      <c r="H4" s="2891"/>
      <c r="I4" s="2891"/>
      <c r="J4" s="2891"/>
      <c r="K4" s="2891"/>
      <c r="L4" s="2891"/>
      <c r="M4" s="2891"/>
      <c r="N4" s="2897"/>
      <c r="O4" s="83"/>
      <c r="P4" s="83"/>
      <c r="Q4" s="83"/>
      <c r="R4" s="1155"/>
      <c r="S4" s="1156" t="s">
        <v>32</v>
      </c>
      <c r="T4" s="1156"/>
      <c r="U4" s="1156"/>
      <c r="V4" s="1156"/>
      <c r="W4" s="1156"/>
      <c r="X4" s="1156"/>
      <c r="Y4" s="1157"/>
      <c r="Z4" s="598"/>
    </row>
    <row r="5" spans="1:26" ht="15" customHeight="1">
      <c r="A5" s="79">
        <v>16000</v>
      </c>
      <c r="B5" s="1572" t="s">
        <v>120</v>
      </c>
      <c r="C5" s="232" t="s">
        <v>354</v>
      </c>
      <c r="D5" s="90"/>
      <c r="E5" s="1159"/>
      <c r="F5" s="1160"/>
      <c r="G5" s="2912" t="s">
        <v>122</v>
      </c>
      <c r="H5" s="2899"/>
      <c r="I5" s="2899"/>
      <c r="J5" s="2899"/>
      <c r="K5" s="2899"/>
      <c r="L5" s="1161">
        <f>'Recap Sheet'!B5</f>
        <v>0</v>
      </c>
      <c r="M5" s="1162"/>
      <c r="N5" s="545"/>
      <c r="O5" s="96" t="s">
        <v>123</v>
      </c>
      <c r="P5" s="2884" t="s">
        <v>124</v>
      </c>
      <c r="Q5" s="2905" t="s">
        <v>125</v>
      </c>
      <c r="R5" s="471" t="s">
        <v>917</v>
      </c>
      <c r="S5" s="98" t="s">
        <v>355</v>
      </c>
      <c r="T5" s="99"/>
      <c r="U5" s="99" t="s">
        <v>128</v>
      </c>
      <c r="V5" s="100" t="s">
        <v>129</v>
      </c>
      <c r="W5" s="1573" t="s">
        <v>34</v>
      </c>
      <c r="X5" s="1266" t="s">
        <v>358</v>
      </c>
      <c r="Y5" s="99" t="s">
        <v>131</v>
      </c>
      <c r="Z5" s="598"/>
    </row>
    <row r="6" spans="1:26" ht="15" customHeight="1">
      <c r="A6" s="88" t="s">
        <v>24</v>
      </c>
      <c r="B6" s="769"/>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906"/>
      <c r="R6" s="607" t="s">
        <v>979</v>
      </c>
      <c r="S6" s="98" t="s">
        <v>361</v>
      </c>
      <c r="T6" s="99" t="s">
        <v>32</v>
      </c>
      <c r="U6" s="99" t="s">
        <v>147</v>
      </c>
      <c r="V6" s="99" t="s">
        <v>148</v>
      </c>
      <c r="W6" s="99" t="s">
        <v>980</v>
      </c>
      <c r="X6" s="99" t="s">
        <v>150</v>
      </c>
      <c r="Y6" s="99" t="s">
        <v>151</v>
      </c>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907"/>
      <c r="R7" s="1081" t="s">
        <v>48</v>
      </c>
      <c r="S7" s="118" t="s">
        <v>146</v>
      </c>
      <c r="T7" s="110" t="s">
        <v>1423</v>
      </c>
      <c r="U7" s="110" t="s">
        <v>159</v>
      </c>
      <c r="V7" s="110" t="s">
        <v>160</v>
      </c>
      <c r="W7" s="119" t="s">
        <v>47</v>
      </c>
      <c r="X7" s="119" t="s">
        <v>158</v>
      </c>
      <c r="Y7" s="427" t="s">
        <v>364</v>
      </c>
      <c r="Z7" s="73"/>
    </row>
    <row r="8" spans="1:26" ht="15" customHeight="1">
      <c r="A8" s="1166"/>
      <c r="B8" s="1166" t="s">
        <v>1424</v>
      </c>
      <c r="C8" s="1168"/>
      <c r="D8" s="123"/>
      <c r="E8" s="1167"/>
      <c r="F8" s="1167"/>
      <c r="G8" s="1168"/>
      <c r="H8" s="1167"/>
      <c r="I8" s="1167"/>
      <c r="J8" s="1167"/>
      <c r="K8" s="891"/>
      <c r="L8" s="1167"/>
      <c r="M8" s="1167"/>
      <c r="N8" s="1170"/>
      <c r="O8" s="1574" t="s">
        <v>1425</v>
      </c>
      <c r="P8" s="127"/>
      <c r="Q8" s="716">
        <v>110242</v>
      </c>
      <c r="R8" s="722" t="s">
        <v>165</v>
      </c>
      <c r="S8" s="1166"/>
      <c r="T8" s="1575">
        <f>'Pizza 10001-12000'!T9</f>
        <v>1.9915</v>
      </c>
      <c r="U8" s="1575"/>
      <c r="V8" s="725"/>
      <c r="W8" s="725"/>
      <c r="X8" s="862"/>
      <c r="Y8" s="1173"/>
      <c r="Z8" s="1283"/>
    </row>
    <row r="9" spans="1:26" ht="15" customHeight="1">
      <c r="A9" s="1175"/>
      <c r="B9" s="1166"/>
      <c r="C9" s="1177"/>
      <c r="D9" s="137"/>
      <c r="E9" s="1176"/>
      <c r="F9" s="1176"/>
      <c r="G9" s="1177"/>
      <c r="H9" s="1176"/>
      <c r="I9" s="1176"/>
      <c r="J9" s="1176"/>
      <c r="K9" s="1178"/>
      <c r="L9" s="1176"/>
      <c r="M9" s="1176"/>
      <c r="N9" s="1180"/>
      <c r="O9" s="1576"/>
      <c r="P9" s="138"/>
      <c r="Q9" s="854"/>
      <c r="R9" s="861"/>
      <c r="S9" s="1175"/>
      <c r="T9" s="1577"/>
      <c r="U9" s="1577"/>
      <c r="V9" s="862"/>
      <c r="W9" s="862"/>
      <c r="X9" s="862"/>
      <c r="Y9" s="862"/>
      <c r="Z9" s="1283"/>
    </row>
    <row r="10" spans="1:26" ht="15" customHeight="1">
      <c r="A10" s="146">
        <v>14001</v>
      </c>
      <c r="B10" s="1429" t="s">
        <v>1426</v>
      </c>
      <c r="C10" s="650" t="s">
        <v>1294</v>
      </c>
      <c r="D10" s="149">
        <v>41728</v>
      </c>
      <c r="E10" s="408"/>
      <c r="F10" s="155" t="s">
        <v>169</v>
      </c>
      <c r="G10" s="152">
        <v>640</v>
      </c>
      <c r="H10" s="1099"/>
      <c r="I10" s="154">
        <f>ROUND($H$13*$G$13/G10,2)</f>
        <v>300</v>
      </c>
      <c r="J10" s="155" t="s">
        <v>170</v>
      </c>
      <c r="K10" s="156">
        <v>61.55</v>
      </c>
      <c r="L10" s="165">
        <f>IF(OR(ISBLANK(K10),K10=0,H10=0,ISBLANK(H10)),,ROUND(K10+$L$5,2))</f>
        <v>0</v>
      </c>
      <c r="M10" s="698">
        <f>ROUND(I10*L10,2)</f>
        <v>0</v>
      </c>
      <c r="N10" s="1008">
        <f>ROUND(L10/G10,4)</f>
        <v>0</v>
      </c>
      <c r="O10" s="239">
        <v>41728</v>
      </c>
      <c r="P10" s="155" t="s">
        <v>169</v>
      </c>
      <c r="Q10" s="540">
        <v>640</v>
      </c>
      <c r="R10" s="177">
        <v>31</v>
      </c>
      <c r="S10" s="155">
        <v>15.34</v>
      </c>
      <c r="T10" s="1005">
        <f>ROUND($T$8*S10,2)</f>
        <v>30.55</v>
      </c>
      <c r="U10" s="219">
        <f>IF(ISBLANK(O10),,R10+T10)</f>
        <v>61.55</v>
      </c>
      <c r="V10" s="1290" t="s">
        <v>375</v>
      </c>
      <c r="W10" s="165">
        <f>IF(ISNUMBER(K10),IF(V10="Y",(K10-T10)))</f>
        <v>30.999999999999996</v>
      </c>
      <c r="X10" s="181">
        <f>W10/Q10</f>
        <v>4.8437499999999994E-2</v>
      </c>
      <c r="Y10" s="1008" t="b">
        <f>IF(V10="N",IF(ISNUMBER(R10),(R10+T10)/Q10))</f>
        <v>0</v>
      </c>
      <c r="Z10" s="73"/>
    </row>
    <row r="11" spans="1:26" ht="15" customHeight="1">
      <c r="A11" s="166"/>
      <c r="B11" s="166" t="s">
        <v>1427</v>
      </c>
      <c r="C11" s="769" t="s">
        <v>20</v>
      </c>
      <c r="D11" s="149"/>
      <c r="E11" s="769"/>
      <c r="F11" s="769" t="s">
        <v>20</v>
      </c>
      <c r="G11" s="770" t="s">
        <v>20</v>
      </c>
      <c r="H11" s="1124"/>
      <c r="I11" s="839" t="s">
        <v>20</v>
      </c>
      <c r="J11" s="650" t="s">
        <v>20</v>
      </c>
      <c r="K11" s="298"/>
      <c r="L11" s="298" t="s">
        <v>20</v>
      </c>
      <c r="M11" s="698" t="s">
        <v>20</v>
      </c>
      <c r="N11" s="1008" t="s">
        <v>20</v>
      </c>
      <c r="O11" s="1578"/>
      <c r="P11" s="283"/>
      <c r="Q11" s="1294"/>
      <c r="R11" s="157"/>
      <c r="S11" s="155" t="s">
        <v>20</v>
      </c>
      <c r="T11" s="237" t="s">
        <v>20</v>
      </c>
      <c r="U11" s="1579"/>
      <c r="V11" s="1483"/>
      <c r="W11" s="298" t="s">
        <v>20</v>
      </c>
      <c r="X11" s="298"/>
      <c r="Y11" s="298" t="s">
        <v>20</v>
      </c>
      <c r="Z11" s="73"/>
    </row>
    <row r="12" spans="1:26" ht="15" customHeight="1">
      <c r="A12" s="562"/>
      <c r="B12" s="371" t="s">
        <v>1428</v>
      </c>
      <c r="C12" s="562" t="s">
        <v>20</v>
      </c>
      <c r="D12" s="912"/>
      <c r="E12" s="562"/>
      <c r="F12" s="562" t="s">
        <v>20</v>
      </c>
      <c r="G12" s="782" t="s">
        <v>20</v>
      </c>
      <c r="H12" s="1379"/>
      <c r="I12" s="562" t="s">
        <v>20</v>
      </c>
      <c r="J12" s="905" t="s">
        <v>20</v>
      </c>
      <c r="K12" s="307"/>
      <c r="L12" s="307" t="s">
        <v>20</v>
      </c>
      <c r="M12" s="1252" t="s">
        <v>20</v>
      </c>
      <c r="N12" s="1073" t="s">
        <v>20</v>
      </c>
      <c r="O12" s="1580"/>
      <c r="P12" s="1581"/>
      <c r="Q12" s="1582"/>
      <c r="R12" s="246"/>
      <c r="S12" s="198" t="s">
        <v>20</v>
      </c>
      <c r="T12" s="832" t="s">
        <v>20</v>
      </c>
      <c r="U12" s="965"/>
      <c r="V12" s="1583"/>
      <c r="W12" s="307" t="s">
        <v>20</v>
      </c>
      <c r="X12" s="307"/>
      <c r="Y12" s="307" t="s">
        <v>20</v>
      </c>
      <c r="Z12" s="73"/>
    </row>
    <row r="13" spans="1:26" ht="15" customHeight="1">
      <c r="A13" s="146">
        <v>14002</v>
      </c>
      <c r="B13" s="1584" t="s">
        <v>1429</v>
      </c>
      <c r="C13" s="650" t="s">
        <v>1294</v>
      </c>
      <c r="D13" s="149">
        <v>41749</v>
      </c>
      <c r="E13" s="408"/>
      <c r="F13" s="155" t="s">
        <v>169</v>
      </c>
      <c r="G13" s="152">
        <v>640</v>
      </c>
      <c r="H13" s="1099">
        <v>300</v>
      </c>
      <c r="I13" s="154">
        <f>ROUND($H$16*$G$16/G13,2)</f>
        <v>200</v>
      </c>
      <c r="J13" s="155" t="s">
        <v>170</v>
      </c>
      <c r="K13" s="156">
        <v>55.34</v>
      </c>
      <c r="L13" s="165">
        <f>IF(OR(ISBLANK(K13),K13=0,H13=0,ISBLANK(H13)),,ROUND(K13+$L$5,2))</f>
        <v>55.34</v>
      </c>
      <c r="M13" s="698">
        <f>ROUND(I13*L13,2)</f>
        <v>11068</v>
      </c>
      <c r="N13" s="1008">
        <f>ROUND(L13/G13,4)</f>
        <v>8.6499999999999994E-2</v>
      </c>
      <c r="O13" s="1585">
        <v>41749</v>
      </c>
      <c r="P13" s="1586" t="s">
        <v>169</v>
      </c>
      <c r="Q13" s="1587">
        <v>640</v>
      </c>
      <c r="R13" s="177"/>
      <c r="S13" s="155">
        <v>20</v>
      </c>
      <c r="T13" s="1005">
        <f>ROUND($T$8*S13,2)</f>
        <v>39.83</v>
      </c>
      <c r="U13" s="1022">
        <f>IF(ISBLANK(O13),,R13+T13)</f>
        <v>39.83</v>
      </c>
      <c r="V13" s="1588" t="s">
        <v>375</v>
      </c>
      <c r="W13" s="165">
        <f>IF(ISNUMBER(K13),IF(V13="Y",(K13-T13)))</f>
        <v>15.510000000000005</v>
      </c>
      <c r="X13" s="1291">
        <f>W13/Q13</f>
        <v>2.4234375000000009E-2</v>
      </c>
      <c r="Y13" s="533" t="b">
        <f>IF(V13="N",IF(ISNUMBER(R13),(R13+T13)/Q13))</f>
        <v>0</v>
      </c>
      <c r="Z13" s="73"/>
    </row>
    <row r="14" spans="1:26" ht="15" customHeight="1">
      <c r="A14" s="166"/>
      <c r="B14" s="166" t="s">
        <v>1430</v>
      </c>
      <c r="C14" s="769" t="s">
        <v>20</v>
      </c>
      <c r="D14" s="214"/>
      <c r="E14" s="769"/>
      <c r="F14" s="769" t="s">
        <v>20</v>
      </c>
      <c r="G14" s="770" t="s">
        <v>20</v>
      </c>
      <c r="H14" s="1124"/>
      <c r="I14" s="839" t="s">
        <v>20</v>
      </c>
      <c r="J14" s="650" t="s">
        <v>20</v>
      </c>
      <c r="K14" s="298"/>
      <c r="L14" s="298" t="s">
        <v>20</v>
      </c>
      <c r="M14" s="698" t="s">
        <v>20</v>
      </c>
      <c r="N14" s="1008" t="s">
        <v>20</v>
      </c>
      <c r="O14" s="655"/>
      <c r="P14" s="214"/>
      <c r="Q14" s="1011"/>
      <c r="R14" s="157"/>
      <c r="S14" s="155" t="s">
        <v>20</v>
      </c>
      <c r="T14" s="237" t="s">
        <v>20</v>
      </c>
      <c r="U14" s="1579"/>
      <c r="V14" s="1483"/>
      <c r="W14" s="298" t="s">
        <v>20</v>
      </c>
      <c r="X14" s="298"/>
      <c r="Y14" s="298" t="s">
        <v>20</v>
      </c>
      <c r="Z14" s="73"/>
    </row>
    <row r="15" spans="1:26" ht="15" customHeight="1">
      <c r="A15" s="268"/>
      <c r="B15" s="268" t="s">
        <v>1428</v>
      </c>
      <c r="C15" s="562" t="s">
        <v>20</v>
      </c>
      <c r="D15" s="241"/>
      <c r="E15" s="562"/>
      <c r="F15" s="562" t="s">
        <v>20</v>
      </c>
      <c r="G15" s="782" t="s">
        <v>20</v>
      </c>
      <c r="H15" s="1379"/>
      <c r="I15" s="562" t="s">
        <v>20</v>
      </c>
      <c r="J15" s="905" t="s">
        <v>20</v>
      </c>
      <c r="K15" s="307"/>
      <c r="L15" s="307" t="s">
        <v>20</v>
      </c>
      <c r="M15" s="1252" t="s">
        <v>20</v>
      </c>
      <c r="N15" s="1073" t="s">
        <v>20</v>
      </c>
      <c r="O15" s="1589"/>
      <c r="P15" s="1590"/>
      <c r="Q15" s="1591"/>
      <c r="R15" s="246"/>
      <c r="S15" s="198" t="s">
        <v>20</v>
      </c>
      <c r="T15" s="832" t="s">
        <v>20</v>
      </c>
      <c r="U15" s="965"/>
      <c r="V15" s="956"/>
      <c r="W15" s="307" t="s">
        <v>20</v>
      </c>
      <c r="X15" s="307"/>
      <c r="Y15" s="307" t="s">
        <v>20</v>
      </c>
      <c r="Z15" s="73"/>
    </row>
    <row r="16" spans="1:26" ht="15" customHeight="1">
      <c r="A16" s="146">
        <v>14003</v>
      </c>
      <c r="B16" s="147" t="s">
        <v>1431</v>
      </c>
      <c r="C16" s="650" t="s">
        <v>1294</v>
      </c>
      <c r="D16" s="372">
        <v>41698</v>
      </c>
      <c r="E16" s="408"/>
      <c r="F16" s="155" t="s">
        <v>169</v>
      </c>
      <c r="G16" s="152">
        <v>640</v>
      </c>
      <c r="H16" s="1099">
        <v>200</v>
      </c>
      <c r="I16" s="154">
        <f t="shared" ref="I16:I17" si="0">ROUND($H$16*$G$16/G16,2)</f>
        <v>200</v>
      </c>
      <c r="J16" s="155" t="s">
        <v>170</v>
      </c>
      <c r="K16" s="156">
        <v>54.22</v>
      </c>
      <c r="L16" s="165">
        <f>IF(OR(ISBLANK(K16),K16=0,H16=0,ISBLANK(H16)),,ROUND(K16+$L$5,2))</f>
        <v>54.22</v>
      </c>
      <c r="M16" s="698">
        <f t="shared" ref="M16:M17" si="1">ROUND(I16*L16,2)</f>
        <v>10844</v>
      </c>
      <c r="N16" s="1008">
        <f t="shared" ref="N16:N17" si="2">ROUND(L16/G16,4)</f>
        <v>8.4699999999999998E-2</v>
      </c>
      <c r="O16" s="1592">
        <v>41698</v>
      </c>
      <c r="P16" s="214" t="s">
        <v>169</v>
      </c>
      <c r="Q16" s="540">
        <v>640</v>
      </c>
      <c r="R16" s="177"/>
      <c r="S16" s="155">
        <v>20</v>
      </c>
      <c r="T16" s="1295">
        <f t="shared" ref="T16:T17" si="3">ROUND($T$8*S16,2)</f>
        <v>39.83</v>
      </c>
      <c r="U16" s="1593">
        <f t="shared" ref="U16:U17" si="4">IF(ISBLANK(O16),,R16+T16)</f>
        <v>39.83</v>
      </c>
      <c r="V16" s="1512" t="s">
        <v>375</v>
      </c>
      <c r="W16" s="165">
        <f>IF(ISNUMBER(K16),IF(V16="Y",(K16-T16)))</f>
        <v>14.39</v>
      </c>
      <c r="X16" s="1291">
        <f>W16/Q16</f>
        <v>2.2484375000000001E-2</v>
      </c>
      <c r="Y16" s="533" t="b">
        <f t="shared" ref="Y16:Y17" si="5">IF(V16="N",IF(ISNUMBER(R16),(R16+T16)/Q16))</f>
        <v>0</v>
      </c>
      <c r="Z16" s="73"/>
    </row>
    <row r="17" spans="1:26" ht="15" customHeight="1">
      <c r="A17" s="498"/>
      <c r="B17" s="498" t="s">
        <v>1432</v>
      </c>
      <c r="C17" s="800" t="s">
        <v>1433</v>
      </c>
      <c r="D17" s="229">
        <v>775071</v>
      </c>
      <c r="E17" s="408"/>
      <c r="F17" s="155" t="s">
        <v>169</v>
      </c>
      <c r="G17" s="152">
        <v>640</v>
      </c>
      <c r="H17" s="1594"/>
      <c r="I17" s="154">
        <f t="shared" si="0"/>
        <v>200</v>
      </c>
      <c r="J17" s="155" t="s">
        <v>170</v>
      </c>
      <c r="K17" s="156"/>
      <c r="L17" s="165">
        <f>IF(OR(ISBLANK(K17),K17=0,H16=0,ISBLANK(H16)),,ROUND(K17+$L$5,2))</f>
        <v>0</v>
      </c>
      <c r="M17" s="698">
        <f t="shared" si="1"/>
        <v>0</v>
      </c>
      <c r="N17" s="1008">
        <f t="shared" si="2"/>
        <v>0</v>
      </c>
      <c r="O17" s="1595" t="s">
        <v>1434</v>
      </c>
      <c r="P17" s="214" t="s">
        <v>169</v>
      </c>
      <c r="Q17" s="540">
        <v>640</v>
      </c>
      <c r="R17" s="177"/>
      <c r="S17" s="155">
        <v>20</v>
      </c>
      <c r="T17" s="1375">
        <f t="shared" si="3"/>
        <v>39.83</v>
      </c>
      <c r="U17" s="1596">
        <f t="shared" si="4"/>
        <v>39.83</v>
      </c>
      <c r="V17" s="1597" t="s">
        <v>375</v>
      </c>
      <c r="W17" s="165" t="b">
        <f>IF(ISNUMBER(K17),IF(V17="Y",(K17-T17)))</f>
        <v>0</v>
      </c>
      <c r="X17" s="1291">
        <f>W17/Q17</f>
        <v>0</v>
      </c>
      <c r="Y17" s="1008" t="b">
        <f t="shared" si="5"/>
        <v>0</v>
      </c>
      <c r="Z17" s="73"/>
    </row>
    <row r="18" spans="1:26" ht="15" customHeight="1">
      <c r="A18" s="268"/>
      <c r="B18" s="268" t="s">
        <v>1428</v>
      </c>
      <c r="C18" s="1598"/>
      <c r="D18" s="411"/>
      <c r="E18" s="905"/>
      <c r="F18" s="905"/>
      <c r="G18" s="905" t="s">
        <v>20</v>
      </c>
      <c r="H18" s="1599"/>
      <c r="I18" s="518" t="s">
        <v>20</v>
      </c>
      <c r="J18" s="905" t="s">
        <v>20</v>
      </c>
      <c r="K18" s="443"/>
      <c r="L18" s="1327" t="s">
        <v>20</v>
      </c>
      <c r="M18" s="1327" t="s">
        <v>20</v>
      </c>
      <c r="N18" s="1326" t="s">
        <v>20</v>
      </c>
      <c r="O18" s="529"/>
      <c r="P18" s="198"/>
      <c r="Q18" s="575"/>
      <c r="R18" s="1600"/>
      <c r="S18" s="199" t="s">
        <v>20</v>
      </c>
      <c r="T18" s="1601" t="s">
        <v>20</v>
      </c>
      <c r="U18" s="1602"/>
      <c r="V18" s="1603"/>
      <c r="W18" s="1604" t="s">
        <v>20</v>
      </c>
      <c r="X18" s="1604"/>
      <c r="Y18" s="1604" t="s">
        <v>20</v>
      </c>
      <c r="Z18" s="73"/>
    </row>
    <row r="19" spans="1:26" ht="15" customHeight="1">
      <c r="A19" s="146">
        <v>14004</v>
      </c>
      <c r="B19" s="147" t="s">
        <v>1435</v>
      </c>
      <c r="C19" s="650" t="s">
        <v>1294</v>
      </c>
      <c r="D19" s="214">
        <v>44882</v>
      </c>
      <c r="E19" s="408"/>
      <c r="F19" s="155" t="s">
        <v>1436</v>
      </c>
      <c r="G19" s="152">
        <v>168</v>
      </c>
      <c r="H19" s="1099">
        <v>500</v>
      </c>
      <c r="I19" s="154">
        <f>ROUND($H$19*$G$19/G19,2)</f>
        <v>500</v>
      </c>
      <c r="J19" s="155" t="s">
        <v>170</v>
      </c>
      <c r="K19" s="156">
        <v>45.71</v>
      </c>
      <c r="L19" s="165">
        <f>IF(OR(ISBLANK(K19),K19=0,H19=0,ISBLANK(H19)),,ROUND(K19+$L$5,2))</f>
        <v>45.71</v>
      </c>
      <c r="M19" s="698">
        <f>ROUND(I19*L19,2)</f>
        <v>22855</v>
      </c>
      <c r="N19" s="1008">
        <f>ROUND(L19/G19,4)</f>
        <v>0.27210000000000001</v>
      </c>
      <c r="O19" s="732">
        <v>44881</v>
      </c>
      <c r="P19" s="255" t="s">
        <v>1437</v>
      </c>
      <c r="Q19" s="257">
        <v>168</v>
      </c>
      <c r="R19" s="177"/>
      <c r="S19" s="155">
        <v>10.5</v>
      </c>
      <c r="T19" s="1005">
        <f>ROUND($T$8*S19,2)</f>
        <v>20.91</v>
      </c>
      <c r="U19" s="1022">
        <f>IF(ISBLANK(O19),,R19+T19)</f>
        <v>20.91</v>
      </c>
      <c r="V19" s="1588" t="s">
        <v>375</v>
      </c>
      <c r="W19" s="165">
        <f>IF(ISNUMBER(K19),IF(V19="Y",(K19-T19)))</f>
        <v>24.8</v>
      </c>
      <c r="X19" s="1291">
        <f>W19/Q19</f>
        <v>0.14761904761904762</v>
      </c>
      <c r="Y19" s="533" t="b">
        <f>IF(V19="N",IF(ISNUMBER(R19),(R19+T19)/Q19))</f>
        <v>0</v>
      </c>
      <c r="Z19" s="73"/>
    </row>
    <row r="20" spans="1:26" ht="15" customHeight="1">
      <c r="A20" s="166"/>
      <c r="B20" s="166" t="s">
        <v>1438</v>
      </c>
      <c r="C20" s="769" t="s">
        <v>20</v>
      </c>
      <c r="D20" s="229"/>
      <c r="E20" s="769"/>
      <c r="F20" s="769" t="s">
        <v>20</v>
      </c>
      <c r="G20" s="770" t="s">
        <v>20</v>
      </c>
      <c r="H20" s="1124"/>
      <c r="I20" s="839" t="s">
        <v>20</v>
      </c>
      <c r="J20" s="650" t="s">
        <v>20</v>
      </c>
      <c r="K20" s="298"/>
      <c r="L20" s="298" t="s">
        <v>20</v>
      </c>
      <c r="M20" s="698" t="s">
        <v>20</v>
      </c>
      <c r="N20" s="1008" t="s">
        <v>20</v>
      </c>
      <c r="O20" s="655"/>
      <c r="P20" s="214"/>
      <c r="Q20" s="1011"/>
      <c r="R20" s="157"/>
      <c r="S20" s="155" t="s">
        <v>20</v>
      </c>
      <c r="T20" s="237" t="s">
        <v>20</v>
      </c>
      <c r="U20" s="1579"/>
      <c r="V20" s="1483"/>
      <c r="W20" s="298" t="s">
        <v>20</v>
      </c>
      <c r="X20" s="298"/>
      <c r="Y20" s="298" t="s">
        <v>20</v>
      </c>
      <c r="Z20" s="73"/>
    </row>
    <row r="21" spans="1:26" ht="15" customHeight="1">
      <c r="A21" s="562"/>
      <c r="B21" s="371" t="s">
        <v>1428</v>
      </c>
      <c r="C21" s="562" t="s">
        <v>20</v>
      </c>
      <c r="D21" s="241"/>
      <c r="E21" s="562"/>
      <c r="F21" s="562" t="s">
        <v>20</v>
      </c>
      <c r="G21" s="782" t="s">
        <v>20</v>
      </c>
      <c r="H21" s="1379"/>
      <c r="I21" s="562" t="s">
        <v>20</v>
      </c>
      <c r="J21" s="905" t="s">
        <v>20</v>
      </c>
      <c r="K21" s="307"/>
      <c r="L21" s="307" t="s">
        <v>20</v>
      </c>
      <c r="M21" s="1252" t="s">
        <v>20</v>
      </c>
      <c r="N21" s="1073" t="s">
        <v>20</v>
      </c>
      <c r="O21" s="674"/>
      <c r="P21" s="411"/>
      <c r="Q21" s="1206"/>
      <c r="R21" s="246"/>
      <c r="S21" s="198" t="s">
        <v>20</v>
      </c>
      <c r="T21" s="832" t="s">
        <v>20</v>
      </c>
      <c r="U21" s="965"/>
      <c r="V21" s="956"/>
      <c r="W21" s="307" t="s">
        <v>20</v>
      </c>
      <c r="X21" s="307"/>
      <c r="Y21" s="307" t="s">
        <v>20</v>
      </c>
      <c r="Z21" s="73"/>
    </row>
    <row r="22" spans="1:26" ht="15" customHeight="1">
      <c r="A22" s="146">
        <v>14005</v>
      </c>
      <c r="B22" s="254" t="s">
        <v>1439</v>
      </c>
      <c r="C22" s="650" t="s">
        <v>1294</v>
      </c>
      <c r="D22" s="214"/>
      <c r="E22" s="155"/>
      <c r="F22" s="155" t="s">
        <v>1440</v>
      </c>
      <c r="G22" s="152">
        <v>200</v>
      </c>
      <c r="H22" s="1605">
        <v>200</v>
      </c>
      <c r="I22" s="154">
        <f>ROUND($H$22*$G$22/G22,2)</f>
        <v>200</v>
      </c>
      <c r="J22" s="155" t="s">
        <v>170</v>
      </c>
      <c r="K22" s="156">
        <v>62.37</v>
      </c>
      <c r="L22" s="165">
        <f>IF(OR(ISBLANK(K22),K22=0,H22=0,ISBLANK(H22)),,ROUND(K22+$L$5,2))</f>
        <v>62.37</v>
      </c>
      <c r="M22" s="698">
        <f>ROUND(I22*L22,2)</f>
        <v>12474</v>
      </c>
      <c r="N22" s="1008">
        <f>ROUND(L22/G22,4)</f>
        <v>0.31190000000000001</v>
      </c>
      <c r="O22" s="655">
        <v>44113</v>
      </c>
      <c r="P22" s="214" t="s">
        <v>1441</v>
      </c>
      <c r="Q22" s="1011">
        <v>200</v>
      </c>
      <c r="R22" s="177"/>
      <c r="S22" s="155">
        <v>12.5</v>
      </c>
      <c r="T22" s="1005">
        <f>ROUND($T$8*S22,2)</f>
        <v>24.89</v>
      </c>
      <c r="U22" s="1022">
        <f>IF(ISBLANK(O22),,R22+T22)</f>
        <v>24.89</v>
      </c>
      <c r="V22" s="1588" t="s">
        <v>375</v>
      </c>
      <c r="W22" s="165">
        <f>IF(ISNUMBER(K22),IF(V22="Y",(K22-T22)))</f>
        <v>37.479999999999997</v>
      </c>
      <c r="X22" s="1291">
        <f>W22/Q22</f>
        <v>0.18739999999999998</v>
      </c>
      <c r="Y22" s="533" t="b">
        <f>IF(V22="N",IF(ISNUMBER(R22),(R22+T22)/Q22))</f>
        <v>0</v>
      </c>
      <c r="Z22" s="73"/>
    </row>
    <row r="23" spans="1:26" ht="15" customHeight="1">
      <c r="A23" s="146"/>
      <c r="B23" s="155" t="s">
        <v>1442</v>
      </c>
      <c r="C23" s="650" t="s">
        <v>1443</v>
      </c>
      <c r="D23" s="214">
        <v>44113</v>
      </c>
      <c r="E23" s="408"/>
      <c r="F23" s="155"/>
      <c r="G23" s="152"/>
      <c r="H23" s="1606"/>
      <c r="I23" s="154"/>
      <c r="J23" s="155"/>
      <c r="K23" s="165"/>
      <c r="L23" s="165"/>
      <c r="M23" s="698"/>
      <c r="N23" s="1008"/>
      <c r="O23" s="655"/>
      <c r="P23" s="214"/>
      <c r="Q23" s="1011"/>
      <c r="R23" s="177"/>
      <c r="S23" s="155"/>
      <c r="T23" s="1005"/>
      <c r="U23" s="1022"/>
      <c r="V23" s="1588"/>
      <c r="W23" s="165"/>
      <c r="X23" s="1291"/>
      <c r="Y23" s="1607"/>
      <c r="Z23" s="73"/>
    </row>
    <row r="24" spans="1:26" ht="15" customHeight="1">
      <c r="A24" s="166"/>
      <c r="B24" s="702" t="s">
        <v>1428</v>
      </c>
      <c r="C24" s="769" t="s">
        <v>1444</v>
      </c>
      <c r="D24" s="214">
        <v>44115</v>
      </c>
      <c r="E24" s="691"/>
      <c r="F24" s="769" t="s">
        <v>20</v>
      </c>
      <c r="G24" s="770" t="s">
        <v>20</v>
      </c>
      <c r="H24" s="1543"/>
      <c r="I24" s="839" t="s">
        <v>20</v>
      </c>
      <c r="J24" s="650" t="s">
        <v>20</v>
      </c>
      <c r="K24" s="298"/>
      <c r="L24" s="298" t="s">
        <v>20</v>
      </c>
      <c r="M24" s="698" t="s">
        <v>20</v>
      </c>
      <c r="N24" s="1008" t="s">
        <v>20</v>
      </c>
      <c r="O24" s="661"/>
      <c r="P24" s="155"/>
      <c r="Q24" s="540"/>
      <c r="R24" s="157"/>
      <c r="S24" s="155" t="s">
        <v>20</v>
      </c>
      <c r="T24" s="237" t="s">
        <v>20</v>
      </c>
      <c r="U24" s="1579"/>
      <c r="V24" s="1483"/>
      <c r="W24" s="298" t="s">
        <v>20</v>
      </c>
      <c r="X24" s="298"/>
      <c r="Y24" s="298" t="s">
        <v>20</v>
      </c>
      <c r="Z24" s="73"/>
    </row>
    <row r="25" spans="1:26" ht="15" customHeight="1">
      <c r="A25" s="199"/>
      <c r="B25" s="199"/>
      <c r="C25" s="562" t="s">
        <v>20</v>
      </c>
      <c r="D25" s="411"/>
      <c r="E25" s="562"/>
      <c r="F25" s="562" t="s">
        <v>20</v>
      </c>
      <c r="G25" s="782" t="s">
        <v>20</v>
      </c>
      <c r="H25" s="1379"/>
      <c r="I25" s="562" t="s">
        <v>20</v>
      </c>
      <c r="J25" s="905" t="s">
        <v>20</v>
      </c>
      <c r="K25" s="307"/>
      <c r="L25" s="307" t="s">
        <v>20</v>
      </c>
      <c r="M25" s="1252" t="s">
        <v>20</v>
      </c>
      <c r="N25" s="1073" t="s">
        <v>20</v>
      </c>
      <c r="O25" s="674"/>
      <c r="P25" s="411"/>
      <c r="Q25" s="1206"/>
      <c r="R25" s="246"/>
      <c r="S25" s="198" t="s">
        <v>20</v>
      </c>
      <c r="T25" s="832" t="s">
        <v>20</v>
      </c>
      <c r="U25" s="965"/>
      <c r="V25" s="956"/>
      <c r="W25" s="307" t="s">
        <v>20</v>
      </c>
      <c r="X25" s="307"/>
      <c r="Y25" s="307" t="s">
        <v>20</v>
      </c>
      <c r="Z25" s="73"/>
    </row>
    <row r="26" spans="1:26" ht="15" customHeight="1">
      <c r="A26" s="146">
        <v>14006</v>
      </c>
      <c r="B26" s="147" t="s">
        <v>1445</v>
      </c>
      <c r="C26" s="650" t="s">
        <v>1294</v>
      </c>
      <c r="D26" s="214">
        <v>59701</v>
      </c>
      <c r="E26" s="408"/>
      <c r="F26" s="155" t="s">
        <v>1446</v>
      </c>
      <c r="G26" s="152">
        <v>168</v>
      </c>
      <c r="H26" s="1099">
        <v>600</v>
      </c>
      <c r="I26" s="154">
        <f t="shared" ref="I26:I29" si="6">ROUND($H$26*$G$26/G26,2)</f>
        <v>600</v>
      </c>
      <c r="J26" s="155" t="s">
        <v>170</v>
      </c>
      <c r="K26" s="156">
        <v>36.200000000000003</v>
      </c>
      <c r="L26" s="165">
        <f>IF(OR(ISBLANK(K26),K26=0,H26=0,ISBLANK(H26)),,ROUND(K26+$L$5,2))</f>
        <v>36.200000000000003</v>
      </c>
      <c r="M26" s="698">
        <f t="shared" ref="M26:M31" si="7">ROUND(I26*L26,2)</f>
        <v>21720</v>
      </c>
      <c r="N26" s="1008">
        <f t="shared" ref="N26:N31" si="8">ROUND(L26/G26,4)</f>
        <v>0.2155</v>
      </c>
      <c r="O26" s="732">
        <v>59701</v>
      </c>
      <c r="P26" s="155" t="s">
        <v>1447</v>
      </c>
      <c r="Q26" s="154">
        <v>168</v>
      </c>
      <c r="R26" s="177"/>
      <c r="S26" s="155">
        <v>10.5</v>
      </c>
      <c r="T26" s="1005">
        <f t="shared" ref="T26:T31" si="9">ROUND($T$8*S26,2)</f>
        <v>20.91</v>
      </c>
      <c r="U26" s="1022">
        <f t="shared" ref="U26:U27" si="10">IF(ISBLANK(O26),,R26+T26)</f>
        <v>20.91</v>
      </c>
      <c r="V26" s="1588" t="s">
        <v>375</v>
      </c>
      <c r="W26" s="165">
        <f>IF(ISNUMBER(K26),IF(V26="Y",(K26-T26)))</f>
        <v>15.290000000000003</v>
      </c>
      <c r="X26" s="1291">
        <f>W26/Q26</f>
        <v>9.101190476190478E-2</v>
      </c>
      <c r="Y26" s="533" t="b">
        <f t="shared" ref="Y26:Y31" si="11">IF(V26="N",IF(ISNUMBER(R26),(R26+T26)/Q26))</f>
        <v>0</v>
      </c>
      <c r="Z26" s="73"/>
    </row>
    <row r="27" spans="1:26" ht="15" customHeight="1">
      <c r="A27" s="166"/>
      <c r="B27" s="166" t="s">
        <v>1448</v>
      </c>
      <c r="C27" s="800" t="s">
        <v>1433</v>
      </c>
      <c r="D27" s="229">
        <v>402951</v>
      </c>
      <c r="E27" s="408"/>
      <c r="F27" s="155" t="s">
        <v>1446</v>
      </c>
      <c r="G27" s="152">
        <v>168</v>
      </c>
      <c r="H27" s="1124"/>
      <c r="I27" s="154">
        <f t="shared" si="6"/>
        <v>600</v>
      </c>
      <c r="J27" s="155" t="s">
        <v>170</v>
      </c>
      <c r="K27" s="156"/>
      <c r="L27" s="235">
        <f>IF(OR(ISBLANK(K27),K27=0,H26=0,ISBLANK(H26)),,ROUND(K27+$L$5,2))</f>
        <v>0</v>
      </c>
      <c r="M27" s="1317">
        <f t="shared" si="7"/>
        <v>0</v>
      </c>
      <c r="N27" s="1293">
        <f t="shared" si="8"/>
        <v>0</v>
      </c>
      <c r="O27" s="1608" t="s">
        <v>1449</v>
      </c>
      <c r="P27" s="155" t="s">
        <v>1447</v>
      </c>
      <c r="Q27" s="540">
        <v>168</v>
      </c>
      <c r="R27" s="177"/>
      <c r="S27" s="155">
        <v>10.5</v>
      </c>
      <c r="T27" s="1295">
        <f t="shared" si="9"/>
        <v>20.91</v>
      </c>
      <c r="U27" s="1593">
        <f t="shared" si="10"/>
        <v>20.91</v>
      </c>
      <c r="V27" s="1512" t="s">
        <v>375</v>
      </c>
      <c r="W27" s="165" t="b">
        <f>IF(ISNUMBER(K27),IF(V27="Y",(K27-T27)))</f>
        <v>0</v>
      </c>
      <c r="X27" s="1291">
        <f>W27/Q27</f>
        <v>0</v>
      </c>
      <c r="Y27" s="165" t="b">
        <f t="shared" si="11"/>
        <v>0</v>
      </c>
      <c r="Z27" s="73"/>
    </row>
    <row r="28" spans="1:26" ht="15" customHeight="1">
      <c r="A28" s="228"/>
      <c r="B28" s="228"/>
      <c r="C28" s="800" t="s">
        <v>1450</v>
      </c>
      <c r="D28" s="290">
        <v>232901376</v>
      </c>
      <c r="E28" s="408"/>
      <c r="F28" s="155" t="s">
        <v>891</v>
      </c>
      <c r="G28" s="152">
        <v>160</v>
      </c>
      <c r="H28" s="1124"/>
      <c r="I28" s="154">
        <f t="shared" si="6"/>
        <v>630</v>
      </c>
      <c r="J28" s="155" t="s">
        <v>170</v>
      </c>
      <c r="K28" s="156"/>
      <c r="L28" s="235">
        <f>IF(OR(ISBLANK(K28),K28=0,H26=0,ISBLANK(H26)),,ROUND(K28+$L$5,2))</f>
        <v>0</v>
      </c>
      <c r="M28" s="1317">
        <f t="shared" si="7"/>
        <v>0</v>
      </c>
      <c r="N28" s="1293">
        <f t="shared" si="8"/>
        <v>0</v>
      </c>
      <c r="O28" s="655"/>
      <c r="P28" s="214"/>
      <c r="Q28" s="1011"/>
      <c r="R28" s="157"/>
      <c r="S28" s="264" t="s">
        <v>20</v>
      </c>
      <c r="T28" s="165"/>
      <c r="U28" s="165"/>
      <c r="V28" s="249"/>
      <c r="W28" s="165"/>
      <c r="X28" s="1291"/>
      <c r="Y28" s="165"/>
      <c r="Z28" s="73"/>
    </row>
    <row r="29" spans="1:26" ht="15" customHeight="1">
      <c r="A29" s="268"/>
      <c r="B29" s="199" t="s">
        <v>1428</v>
      </c>
      <c r="C29" s="1609" t="s">
        <v>1451</v>
      </c>
      <c r="D29" s="241">
        <v>25616</v>
      </c>
      <c r="E29" s="1237"/>
      <c r="F29" s="198" t="s">
        <v>1446</v>
      </c>
      <c r="G29" s="243">
        <v>168</v>
      </c>
      <c r="H29" s="1379"/>
      <c r="I29" s="364">
        <f t="shared" si="6"/>
        <v>600</v>
      </c>
      <c r="J29" s="198" t="s">
        <v>170</v>
      </c>
      <c r="K29" s="1239"/>
      <c r="L29" s="443">
        <f>IF(OR(ISBLANK(K29),K29=0,H26=0,ISBLANK(H26)),,ROUND(K29+$L$5,2))</f>
        <v>0</v>
      </c>
      <c r="M29" s="1325">
        <f t="shared" si="7"/>
        <v>0</v>
      </c>
      <c r="N29" s="1326">
        <f t="shared" si="8"/>
        <v>0</v>
      </c>
      <c r="O29" s="1610"/>
      <c r="P29" s="270"/>
      <c r="Q29" s="529"/>
      <c r="R29" s="444"/>
      <c r="S29" s="1468" t="s">
        <v>20</v>
      </c>
      <c r="T29" s="566"/>
      <c r="U29" s="566"/>
      <c r="V29" s="523"/>
      <c r="W29" s="566"/>
      <c r="X29" s="1305"/>
      <c r="Y29" s="566"/>
      <c r="Z29" s="73"/>
    </row>
    <row r="30" spans="1:26" ht="15" customHeight="1">
      <c r="A30" s="146">
        <v>14007</v>
      </c>
      <c r="B30" s="147" t="s">
        <v>1452</v>
      </c>
      <c r="C30" s="650" t="s">
        <v>1294</v>
      </c>
      <c r="D30" s="214">
        <v>59703</v>
      </c>
      <c r="E30" s="408"/>
      <c r="F30" s="155" t="s">
        <v>1446</v>
      </c>
      <c r="G30" s="152">
        <v>168</v>
      </c>
      <c r="H30" s="1099">
        <v>500</v>
      </c>
      <c r="I30" s="154">
        <f t="shared" ref="I30:I31" si="12">ROUND($H$30*$G$30/G30,2)</f>
        <v>500</v>
      </c>
      <c r="J30" s="155" t="s">
        <v>170</v>
      </c>
      <c r="K30" s="156">
        <v>36.869999999999997</v>
      </c>
      <c r="L30" s="165">
        <f>IF(OR(ISBLANK(K30),K30=0,H30=0,ISBLANK(H30)),,ROUND(K30+$L$5,2))</f>
        <v>36.869999999999997</v>
      </c>
      <c r="M30" s="698">
        <f t="shared" si="7"/>
        <v>18435</v>
      </c>
      <c r="N30" s="1008">
        <f t="shared" si="8"/>
        <v>0.2195</v>
      </c>
      <c r="O30" s="540">
        <v>59703</v>
      </c>
      <c r="P30" s="155" t="s">
        <v>1437</v>
      </c>
      <c r="Q30" s="540">
        <v>168</v>
      </c>
      <c r="R30" s="177"/>
      <c r="S30" s="155">
        <v>10.5</v>
      </c>
      <c r="T30" s="1005">
        <f t="shared" si="9"/>
        <v>20.91</v>
      </c>
      <c r="U30" s="1022">
        <f t="shared" ref="U30:U31" si="13">IF(ISBLANK(O30),,R30+T30)</f>
        <v>20.91</v>
      </c>
      <c r="V30" s="1588" t="s">
        <v>375</v>
      </c>
      <c r="W30" s="165">
        <f>IF(ISNUMBER(K30),IF(V30="Y",(K30-T30)))</f>
        <v>15.959999999999997</v>
      </c>
      <c r="X30" s="1291">
        <f>W30/Q30</f>
        <v>9.4999999999999987E-2</v>
      </c>
      <c r="Y30" s="533" t="b">
        <f t="shared" si="11"/>
        <v>0</v>
      </c>
      <c r="Z30" s="73"/>
    </row>
    <row r="31" spans="1:26" ht="15" customHeight="1">
      <c r="A31" s="166"/>
      <c r="B31" s="166" t="s">
        <v>1453</v>
      </c>
      <c r="C31" s="769" t="s">
        <v>1433</v>
      </c>
      <c r="D31" s="372">
        <v>402991</v>
      </c>
      <c r="E31" s="408"/>
      <c r="F31" s="155" t="s">
        <v>1446</v>
      </c>
      <c r="G31" s="152">
        <v>168</v>
      </c>
      <c r="H31" s="1124"/>
      <c r="I31" s="154">
        <f t="shared" si="12"/>
        <v>500</v>
      </c>
      <c r="J31" s="155" t="s">
        <v>170</v>
      </c>
      <c r="K31" s="156"/>
      <c r="L31" s="165">
        <f>IF(OR(ISBLANK(K31),K31=0,H30=0,ISBLANK(H30)),,ROUND(K31+$L$5,2))</f>
        <v>0</v>
      </c>
      <c r="M31" s="698">
        <f t="shared" si="7"/>
        <v>0</v>
      </c>
      <c r="N31" s="1008">
        <f t="shared" si="8"/>
        <v>0</v>
      </c>
      <c r="O31" s="736" t="s">
        <v>1454</v>
      </c>
      <c r="P31" s="166" t="s">
        <v>1437</v>
      </c>
      <c r="Q31" s="498">
        <v>168</v>
      </c>
      <c r="R31" s="177"/>
      <c r="S31" s="155">
        <v>10.5</v>
      </c>
      <c r="T31" s="1295">
        <f t="shared" si="9"/>
        <v>20.91</v>
      </c>
      <c r="U31" s="1593">
        <f t="shared" si="13"/>
        <v>20.91</v>
      </c>
      <c r="V31" s="1512" t="s">
        <v>375</v>
      </c>
      <c r="W31" s="165" t="b">
        <f>IF(ISNUMBER(K31),IF(V31="Y",(K31-T31)))</f>
        <v>0</v>
      </c>
      <c r="X31" s="1291">
        <f>W31/Q31</f>
        <v>0</v>
      </c>
      <c r="Y31" s="165" t="b">
        <f t="shared" si="11"/>
        <v>0</v>
      </c>
      <c r="Z31" s="73"/>
    </row>
    <row r="32" spans="1:26" ht="15" customHeight="1">
      <c r="A32" s="268"/>
      <c r="B32" s="2851" t="s">
        <v>1428</v>
      </c>
      <c r="C32" s="562" t="s">
        <v>20</v>
      </c>
      <c r="D32" s="241"/>
      <c r="E32" s="562"/>
      <c r="F32" s="562" t="s">
        <v>20</v>
      </c>
      <c r="G32" s="782" t="s">
        <v>20</v>
      </c>
      <c r="H32" s="1379"/>
      <c r="I32" s="562" t="s">
        <v>20</v>
      </c>
      <c r="J32" s="905" t="s">
        <v>20</v>
      </c>
      <c r="K32" s="307"/>
      <c r="L32" s="307" t="s">
        <v>20</v>
      </c>
      <c r="M32" s="1252" t="s">
        <v>20</v>
      </c>
      <c r="N32" s="1073" t="s">
        <v>20</v>
      </c>
      <c r="O32" s="674"/>
      <c r="P32" s="411"/>
      <c r="Q32" s="1253"/>
      <c r="R32" s="665"/>
      <c r="S32" s="198" t="s">
        <v>20</v>
      </c>
      <c r="T32" s="832" t="s">
        <v>20</v>
      </c>
      <c r="U32" s="965"/>
      <c r="V32" s="956"/>
      <c r="W32" s="307" t="s">
        <v>20</v>
      </c>
      <c r="X32" s="307"/>
      <c r="Y32" s="307" t="s">
        <v>20</v>
      </c>
      <c r="Z32" s="73"/>
    </row>
    <row r="33" spans="1:26" ht="15" customHeight="1">
      <c r="A33" s="146">
        <v>14008</v>
      </c>
      <c r="B33" s="254" t="s">
        <v>1455</v>
      </c>
      <c r="C33" s="650" t="s">
        <v>1294</v>
      </c>
      <c r="D33" s="372">
        <v>46018</v>
      </c>
      <c r="E33" s="408"/>
      <c r="F33" s="155" t="s">
        <v>1456</v>
      </c>
      <c r="G33" s="152">
        <v>320</v>
      </c>
      <c r="H33" s="1099">
        <v>300</v>
      </c>
      <c r="I33" s="154">
        <f t="shared" ref="I33:I34" si="14">ROUND($H$33*$G$33/G33,2)</f>
        <v>300</v>
      </c>
      <c r="J33" s="155" t="s">
        <v>170</v>
      </c>
      <c r="K33" s="156">
        <v>40.33</v>
      </c>
      <c r="L33" s="165">
        <f>IF(OR(ISBLANK(K33),K33=0,H33=0,ISBLANK(H33)),,ROUND(K33+$L$5,2))</f>
        <v>40.33</v>
      </c>
      <c r="M33" s="698">
        <f t="shared" ref="M33:M34" si="15">ROUND(I33*L33,2)</f>
        <v>12099</v>
      </c>
      <c r="N33" s="1008">
        <f t="shared" ref="N33:N34" si="16">ROUND(L33/G33,4)</f>
        <v>0.126</v>
      </c>
      <c r="O33" s="239">
        <v>46018</v>
      </c>
      <c r="P33" s="155" t="s">
        <v>169</v>
      </c>
      <c r="Q33" s="540">
        <v>320</v>
      </c>
      <c r="R33" s="177"/>
      <c r="S33" s="155">
        <v>7.8</v>
      </c>
      <c r="T33" s="1005">
        <f t="shared" ref="T33:T34" si="17">ROUND($T$8*S33,2)</f>
        <v>15.53</v>
      </c>
      <c r="U33" s="1022">
        <f t="shared" ref="U33:U34" si="18">IF(ISBLANK(O33),,R33+T33)</f>
        <v>15.53</v>
      </c>
      <c r="V33" s="1588" t="s">
        <v>375</v>
      </c>
      <c r="W33" s="165"/>
      <c r="X33" s="1291">
        <f>W33/Q33</f>
        <v>0</v>
      </c>
      <c r="Y33" s="533" t="b">
        <f t="shared" ref="Y33:Y34" si="19">IF(V33="N",IF(ISNUMBER(R33),(R33+T33)/Q33))</f>
        <v>0</v>
      </c>
      <c r="Z33" s="73"/>
    </row>
    <row r="34" spans="1:26" ht="15" customHeight="1">
      <c r="A34" s="166"/>
      <c r="B34" s="166" t="s">
        <v>1457</v>
      </c>
      <c r="C34" s="769" t="s">
        <v>1433</v>
      </c>
      <c r="D34" s="229">
        <v>110541</v>
      </c>
      <c r="E34" s="408"/>
      <c r="F34" s="2685" t="s">
        <v>1456</v>
      </c>
      <c r="G34" s="152">
        <v>320</v>
      </c>
      <c r="H34" s="1124"/>
      <c r="I34" s="154">
        <f t="shared" si="14"/>
        <v>300</v>
      </c>
      <c r="J34" s="155" t="s">
        <v>170</v>
      </c>
      <c r="K34" s="2821">
        <v>47.08</v>
      </c>
      <c r="L34" s="165"/>
      <c r="M34" s="698">
        <f t="shared" si="15"/>
        <v>0</v>
      </c>
      <c r="N34" s="1008">
        <f t="shared" si="16"/>
        <v>0</v>
      </c>
      <c r="O34" s="735">
        <v>110541</v>
      </c>
      <c r="P34" s="2685" t="s">
        <v>1456</v>
      </c>
      <c r="Q34" s="152">
        <v>320</v>
      </c>
      <c r="R34" s="177"/>
      <c r="S34" s="155">
        <v>15.41</v>
      </c>
      <c r="T34" s="1295">
        <f t="shared" si="17"/>
        <v>30.69</v>
      </c>
      <c r="U34" s="1593">
        <f t="shared" si="18"/>
        <v>30.69</v>
      </c>
      <c r="V34" s="1512" t="s">
        <v>375</v>
      </c>
      <c r="W34" s="165">
        <f>IF(ISNUMBER(K34),IF(V34="Y",(K34-T34)))</f>
        <v>16.389999999999997</v>
      </c>
      <c r="X34" s="1291">
        <f>W34/Q34</f>
        <v>5.1218749999999993E-2</v>
      </c>
      <c r="Y34" s="165" t="b">
        <f t="shared" si="19"/>
        <v>0</v>
      </c>
      <c r="Z34" s="73"/>
    </row>
    <row r="35" spans="1:26" ht="15" customHeight="1">
      <c r="A35" s="268"/>
      <c r="B35" s="2851" t="s">
        <v>4671</v>
      </c>
      <c r="C35" s="562" t="s">
        <v>20</v>
      </c>
      <c r="D35" s="241"/>
      <c r="E35" s="562"/>
      <c r="F35" s="562" t="s">
        <v>20</v>
      </c>
      <c r="G35" s="782" t="s">
        <v>20</v>
      </c>
      <c r="H35" s="1379"/>
      <c r="I35" s="562" t="s">
        <v>20</v>
      </c>
      <c r="J35" s="905" t="s">
        <v>20</v>
      </c>
      <c r="K35" s="307"/>
      <c r="L35" s="307" t="s">
        <v>20</v>
      </c>
      <c r="M35" s="1252" t="s">
        <v>20</v>
      </c>
      <c r="N35" s="1073" t="s">
        <v>20</v>
      </c>
      <c r="O35" s="341"/>
      <c r="P35" s="245"/>
      <c r="Q35" s="339"/>
      <c r="R35" s="665"/>
      <c r="S35" s="198" t="s">
        <v>20</v>
      </c>
      <c r="T35" s="832" t="s">
        <v>20</v>
      </c>
      <c r="U35" s="965"/>
      <c r="V35" s="956"/>
      <c r="W35" s="307" t="s">
        <v>20</v>
      </c>
      <c r="X35" s="307"/>
      <c r="Y35" s="307" t="s">
        <v>20</v>
      </c>
      <c r="Z35" s="73"/>
    </row>
    <row r="36" spans="1:26" ht="15" customHeight="1">
      <c r="A36" s="146">
        <v>14009</v>
      </c>
      <c r="B36" s="254" t="s">
        <v>1458</v>
      </c>
      <c r="C36" s="650" t="s">
        <v>1294</v>
      </c>
      <c r="D36" s="214">
        <v>39945</v>
      </c>
      <c r="E36" s="408"/>
      <c r="F36" s="155" t="s">
        <v>1459</v>
      </c>
      <c r="G36" s="152">
        <v>212</v>
      </c>
      <c r="H36" s="1099">
        <v>50</v>
      </c>
      <c r="I36" s="154">
        <f>ROUND($H$36*$G$36/G36,2)</f>
        <v>50</v>
      </c>
      <c r="J36" s="155" t="s">
        <v>170</v>
      </c>
      <c r="K36" s="156">
        <v>71.09</v>
      </c>
      <c r="L36" s="165">
        <f>IF(OR(ISBLANK(K36),K36=0,H36=0,ISBLANK(H36)),,ROUND(K36+$L$5,2))</f>
        <v>71.09</v>
      </c>
      <c r="M36" s="698">
        <f>ROUND(I36*L36,2)</f>
        <v>3554.5</v>
      </c>
      <c r="N36" s="1008">
        <f>ROUND(L36/G36,4)</f>
        <v>0.33529999999999999</v>
      </c>
      <c r="O36" s="732">
        <v>39940</v>
      </c>
      <c r="P36" s="255" t="s">
        <v>1460</v>
      </c>
      <c r="Q36" s="154">
        <v>212</v>
      </c>
      <c r="R36" s="177"/>
      <c r="S36" s="155">
        <v>13.5</v>
      </c>
      <c r="T36" s="1005">
        <f>ROUND($T$8*S36,2)</f>
        <v>26.89</v>
      </c>
      <c r="U36" s="1022">
        <f>IF(ISBLANK(O36),,R36+T36)</f>
        <v>26.89</v>
      </c>
      <c r="V36" s="1588" t="s">
        <v>375</v>
      </c>
      <c r="W36" s="165">
        <f>IF(ISNUMBER(K36),IF(V36="Y",(K36-T36)))</f>
        <v>44.2</v>
      </c>
      <c r="X36" s="1291">
        <f>W36/Q36</f>
        <v>0.20849056603773586</v>
      </c>
      <c r="Y36" s="533" t="b">
        <f>IF(V36="N",IF(ISNUMBER(R36),(R36+T36)/Q36))</f>
        <v>0</v>
      </c>
      <c r="Z36" s="73"/>
    </row>
    <row r="37" spans="1:26" ht="15" customHeight="1">
      <c r="A37" s="166"/>
      <c r="B37" s="166" t="s">
        <v>1461</v>
      </c>
      <c r="C37" s="769" t="s">
        <v>20</v>
      </c>
      <c r="D37" s="214"/>
      <c r="E37" s="769"/>
      <c r="F37" s="769" t="s">
        <v>20</v>
      </c>
      <c r="G37" s="770" t="s">
        <v>20</v>
      </c>
      <c r="H37" s="1124"/>
      <c r="I37" s="839" t="s">
        <v>20</v>
      </c>
      <c r="J37" s="650" t="s">
        <v>20</v>
      </c>
      <c r="K37" s="298"/>
      <c r="L37" s="298" t="s">
        <v>20</v>
      </c>
      <c r="M37" s="698" t="s">
        <v>20</v>
      </c>
      <c r="N37" s="1008" t="s">
        <v>20</v>
      </c>
      <c r="O37" s="1611"/>
      <c r="P37" s="283"/>
      <c r="Q37" s="176"/>
      <c r="R37" s="157"/>
      <c r="S37" s="155" t="s">
        <v>20</v>
      </c>
      <c r="T37" s="237" t="s">
        <v>20</v>
      </c>
      <c r="U37" s="1579"/>
      <c r="V37" s="1483"/>
      <c r="W37" s="298" t="s">
        <v>20</v>
      </c>
      <c r="X37" s="298"/>
      <c r="Y37" s="298" t="s">
        <v>20</v>
      </c>
      <c r="Z37" s="73"/>
    </row>
    <row r="38" spans="1:26" ht="15" customHeight="1">
      <c r="A38" s="198"/>
      <c r="B38" s="268" t="s">
        <v>1462</v>
      </c>
      <c r="C38" s="562"/>
      <c r="D38" s="411"/>
      <c r="E38" s="562"/>
      <c r="F38" s="562"/>
      <c r="G38" s="782"/>
      <c r="H38" s="1379"/>
      <c r="I38" s="518"/>
      <c r="J38" s="905"/>
      <c r="K38" s="307"/>
      <c r="L38" s="307"/>
      <c r="M38" s="524"/>
      <c r="N38" s="1070"/>
      <c r="O38" s="1612"/>
      <c r="P38" s="1598"/>
      <c r="Q38" s="1612"/>
      <c r="R38" s="565"/>
      <c r="S38" s="198"/>
      <c r="T38" s="832"/>
      <c r="U38" s="965"/>
      <c r="V38" s="956"/>
      <c r="W38" s="307"/>
      <c r="X38" s="307"/>
      <c r="Y38" s="307"/>
      <c r="Z38" s="73"/>
    </row>
    <row r="39" spans="1:26" ht="15" customHeight="1">
      <c r="A39" s="146">
        <v>14010</v>
      </c>
      <c r="B39" s="254" t="s">
        <v>1463</v>
      </c>
      <c r="C39" s="650" t="s">
        <v>1294</v>
      </c>
      <c r="D39" s="214">
        <v>39946</v>
      </c>
      <c r="E39" s="408"/>
      <c r="F39" s="155" t="s">
        <v>1459</v>
      </c>
      <c r="G39" s="152">
        <v>212</v>
      </c>
      <c r="H39" s="1099">
        <v>50</v>
      </c>
      <c r="I39" s="154">
        <f>ROUND($H$36*$G$36/G39,2)</f>
        <v>50</v>
      </c>
      <c r="J39" s="155" t="s">
        <v>170</v>
      </c>
      <c r="K39" s="156">
        <v>71.09</v>
      </c>
      <c r="L39" s="165">
        <f>IF(OR(ISBLANK(K39),K39=0,H39=0,ISBLANK(H39)),,ROUND(K39+$L$5,2))</f>
        <v>71.09</v>
      </c>
      <c r="M39" s="698">
        <f>ROUND(I39*L39,2)</f>
        <v>3554.5</v>
      </c>
      <c r="N39" s="1008">
        <f>ROUND(L39/G39,4)</f>
        <v>0.33529999999999999</v>
      </c>
      <c r="O39" s="732">
        <v>39946</v>
      </c>
      <c r="P39" s="255" t="s">
        <v>1460</v>
      </c>
      <c r="Q39" s="154">
        <v>212</v>
      </c>
      <c r="R39" s="177"/>
      <c r="S39" s="155">
        <v>13.5</v>
      </c>
      <c r="T39" s="1005">
        <f>ROUND($T$8*S39,2)</f>
        <v>26.89</v>
      </c>
      <c r="U39" s="1022">
        <f>IF(ISBLANK(O39),,R39+T39)</f>
        <v>26.89</v>
      </c>
      <c r="V39" s="1588" t="s">
        <v>375</v>
      </c>
      <c r="W39" s="165">
        <f>IF(ISNUMBER(K39),IF(V39="Y",(K39-T39)))</f>
        <v>44.2</v>
      </c>
      <c r="X39" s="1291">
        <f>W39/Q39</f>
        <v>0.20849056603773586</v>
      </c>
      <c r="Y39" s="533" t="b">
        <f>IF(V39="N",IF(ISNUMBER(R39),(R39+T39)/Q39))</f>
        <v>0</v>
      </c>
      <c r="Z39" s="73"/>
    </row>
    <row r="40" spans="1:26" ht="15" customHeight="1">
      <c r="A40" s="166"/>
      <c r="B40" s="166" t="s">
        <v>1461</v>
      </c>
      <c r="C40" s="769" t="s">
        <v>20</v>
      </c>
      <c r="D40" s="214"/>
      <c r="E40" s="769"/>
      <c r="F40" s="769" t="s">
        <v>20</v>
      </c>
      <c r="G40" s="770" t="s">
        <v>20</v>
      </c>
      <c r="H40" s="1124"/>
      <c r="I40" s="839" t="s">
        <v>20</v>
      </c>
      <c r="J40" s="650" t="s">
        <v>20</v>
      </c>
      <c r="K40" s="298"/>
      <c r="L40" s="298" t="s">
        <v>20</v>
      </c>
      <c r="M40" s="698" t="s">
        <v>20</v>
      </c>
      <c r="N40" s="1008" t="s">
        <v>20</v>
      </c>
      <c r="O40" s="1611"/>
      <c r="P40" s="283"/>
      <c r="Q40" s="176"/>
      <c r="R40" s="157"/>
      <c r="S40" s="155" t="s">
        <v>20</v>
      </c>
      <c r="T40" s="237" t="s">
        <v>20</v>
      </c>
      <c r="U40" s="1579"/>
      <c r="V40" s="1483"/>
      <c r="W40" s="298" t="s">
        <v>20</v>
      </c>
      <c r="X40" s="298"/>
      <c r="Y40" s="298" t="s">
        <v>20</v>
      </c>
      <c r="Z40" s="73"/>
    </row>
    <row r="41" spans="1:26" ht="15" customHeight="1">
      <c r="A41" s="155"/>
      <c r="B41" s="146" t="s">
        <v>1462</v>
      </c>
      <c r="C41" s="769"/>
      <c r="D41" s="214"/>
      <c r="E41" s="769"/>
      <c r="F41" s="769"/>
      <c r="G41" s="770"/>
      <c r="H41" s="1613"/>
      <c r="I41" s="839"/>
      <c r="J41" s="650"/>
      <c r="K41" s="298"/>
      <c r="L41" s="298"/>
      <c r="M41" s="698"/>
      <c r="N41" s="1008"/>
      <c r="O41" s="176"/>
      <c r="P41" s="283"/>
      <c r="Q41" s="176"/>
      <c r="R41" s="462"/>
      <c r="S41" s="155"/>
      <c r="T41" s="463"/>
      <c r="U41" s="840"/>
      <c r="V41" s="482"/>
      <c r="W41" s="298"/>
      <c r="X41" s="298"/>
      <c r="Y41" s="298"/>
      <c r="Z41" s="73"/>
    </row>
    <row r="42" spans="1:26" ht="15" customHeight="1">
      <c r="A42" s="268"/>
      <c r="B42" s="268"/>
      <c r="C42" s="905" t="s">
        <v>20</v>
      </c>
      <c r="D42" s="411"/>
      <c r="E42" s="905"/>
      <c r="F42" s="905" t="s">
        <v>20</v>
      </c>
      <c r="G42" s="1195" t="s">
        <v>20</v>
      </c>
      <c r="H42" s="1379"/>
      <c r="I42" s="905" t="s">
        <v>20</v>
      </c>
      <c r="J42" s="905" t="s">
        <v>20</v>
      </c>
      <c r="K42" s="443"/>
      <c r="L42" s="443" t="s">
        <v>20</v>
      </c>
      <c r="M42" s="524" t="s">
        <v>20</v>
      </c>
      <c r="N42" s="1070" t="s">
        <v>20</v>
      </c>
      <c r="O42" s="584"/>
      <c r="P42" s="198"/>
      <c r="Q42" s="364"/>
      <c r="R42" s="523"/>
      <c r="S42" s="198" t="s">
        <v>20</v>
      </c>
      <c r="T42" s="835" t="s">
        <v>20</v>
      </c>
      <c r="U42" s="965"/>
      <c r="V42" s="956"/>
      <c r="W42" s="443" t="s">
        <v>20</v>
      </c>
      <c r="X42" s="443"/>
      <c r="Y42" s="443" t="s">
        <v>20</v>
      </c>
      <c r="Z42" s="73"/>
    </row>
    <row r="43" spans="1:26" ht="15" customHeight="1">
      <c r="A43" s="146">
        <v>14011</v>
      </c>
      <c r="B43" s="1614" t="s">
        <v>1464</v>
      </c>
      <c r="C43" s="650" t="s">
        <v>297</v>
      </c>
      <c r="D43" s="214">
        <v>5718</v>
      </c>
      <c r="E43" s="408"/>
      <c r="F43" s="1052" t="s">
        <v>200</v>
      </c>
      <c r="G43" s="152">
        <v>240</v>
      </c>
      <c r="H43" s="1099">
        <v>100</v>
      </c>
      <c r="I43" s="154">
        <f>ROUND($H$43*$G$43/G43,2)</f>
        <v>100</v>
      </c>
      <c r="J43" s="155" t="s">
        <v>170</v>
      </c>
      <c r="K43" s="156">
        <v>78.239999999999995</v>
      </c>
      <c r="L43" s="165">
        <f>IF(OR(ISBLANK(K43),K43=0,H43=0,ISBLANK(H43)),,ROUND(K43+$L$5,2))</f>
        <v>78.239999999999995</v>
      </c>
      <c r="M43" s="698">
        <f>ROUND(I43*L43,2)</f>
        <v>7824</v>
      </c>
      <c r="N43" s="1008">
        <f>ROUND(L43/G43,4)</f>
        <v>0.32600000000000001</v>
      </c>
      <c r="O43" s="239">
        <v>5718</v>
      </c>
      <c r="P43" s="155" t="s">
        <v>1465</v>
      </c>
      <c r="Q43" s="540">
        <v>240</v>
      </c>
      <c r="R43" s="177">
        <v>48.37</v>
      </c>
      <c r="S43" s="155">
        <v>15</v>
      </c>
      <c r="T43" s="1005">
        <f>ROUND($T$8*S43,2)</f>
        <v>29.87</v>
      </c>
      <c r="U43" s="1022">
        <f>IF(ISBLANK(O43),,R43+T43)</f>
        <v>78.239999999999995</v>
      </c>
      <c r="V43" s="1588" t="s">
        <v>375</v>
      </c>
      <c r="W43" s="165">
        <f>IF(ISNUMBER(K43),IF(V43="Y",(K43-T43)))</f>
        <v>48.36999999999999</v>
      </c>
      <c r="X43" s="1291">
        <f>W43/Q43</f>
        <v>0.20154166666666662</v>
      </c>
      <c r="Y43" s="533" t="b">
        <f>IF(V43="N",IF(ISNUMBER(R43),(R43+T43)/Q43))</f>
        <v>0</v>
      </c>
      <c r="Z43" s="73"/>
    </row>
    <row r="44" spans="1:26" ht="15" customHeight="1">
      <c r="A44" s="166"/>
      <c r="B44" s="166" t="s">
        <v>1466</v>
      </c>
      <c r="C44" s="800"/>
      <c r="D44" s="1009"/>
      <c r="E44" s="650"/>
      <c r="F44" s="650"/>
      <c r="G44" s="784"/>
      <c r="H44" s="1124"/>
      <c r="I44" s="839"/>
      <c r="J44" s="650"/>
      <c r="K44" s="235"/>
      <c r="L44" s="235"/>
      <c r="M44" s="1317"/>
      <c r="N44" s="1293"/>
      <c r="O44" s="239"/>
      <c r="P44" s="155"/>
      <c r="Q44" s="540"/>
      <c r="R44" s="422"/>
      <c r="S44" s="155"/>
      <c r="T44" s="237"/>
      <c r="U44" s="1579"/>
      <c r="V44" s="1483"/>
      <c r="W44" s="235"/>
      <c r="X44" s="1615"/>
      <c r="Y44" s="235"/>
      <c r="Z44" s="73"/>
    </row>
    <row r="45" spans="1:26" ht="15" customHeight="1">
      <c r="A45" s="228"/>
      <c r="B45" s="228" t="s">
        <v>1467</v>
      </c>
      <c r="C45" s="800"/>
      <c r="D45" s="1009"/>
      <c r="E45" s="650"/>
      <c r="F45" s="650"/>
      <c r="G45" s="784"/>
      <c r="H45" s="1124"/>
      <c r="I45" s="839"/>
      <c r="J45" s="650"/>
      <c r="K45" s="235"/>
      <c r="L45" s="235"/>
      <c r="M45" s="1317"/>
      <c r="N45" s="1293"/>
      <c r="O45" s="239"/>
      <c r="P45" s="155"/>
      <c r="Q45" s="540"/>
      <c r="R45" s="1616"/>
      <c r="S45" s="264"/>
      <c r="T45" s="235"/>
      <c r="U45" s="235"/>
      <c r="V45" s="842"/>
      <c r="W45" s="235"/>
      <c r="X45" s="235"/>
      <c r="Y45" s="235"/>
      <c r="Z45" s="73"/>
    </row>
    <row r="46" spans="1:26" ht="15" customHeight="1">
      <c r="A46" s="268"/>
      <c r="B46" s="199" t="s">
        <v>1468</v>
      </c>
      <c r="C46" s="1609"/>
      <c r="D46" s="411"/>
      <c r="E46" s="905"/>
      <c r="F46" s="905"/>
      <c r="G46" s="1195"/>
      <c r="H46" s="1379"/>
      <c r="I46" s="518"/>
      <c r="J46" s="905"/>
      <c r="K46" s="443"/>
      <c r="L46" s="443"/>
      <c r="M46" s="1325"/>
      <c r="N46" s="1326"/>
      <c r="O46" s="370"/>
      <c r="P46" s="340"/>
      <c r="Q46" s="480"/>
      <c r="R46" s="1617"/>
      <c r="S46" s="1389"/>
      <c r="T46" s="443"/>
      <c r="U46" s="443"/>
      <c r="V46" s="519"/>
      <c r="W46" s="443"/>
      <c r="X46" s="443"/>
      <c r="Y46" s="443"/>
      <c r="Z46" s="73"/>
    </row>
    <row r="47" spans="1:26" ht="15" customHeight="1">
      <c r="A47" s="146">
        <v>14012</v>
      </c>
      <c r="B47" s="147" t="s">
        <v>1469</v>
      </c>
      <c r="C47" s="650" t="s">
        <v>1470</v>
      </c>
      <c r="D47" s="1618">
        <v>39947</v>
      </c>
      <c r="E47" s="408"/>
      <c r="F47" s="155" t="s">
        <v>1460</v>
      </c>
      <c r="G47" s="152">
        <v>212</v>
      </c>
      <c r="H47" s="1099">
        <v>100</v>
      </c>
      <c r="I47" s="154">
        <f>ROUND($H$47*$G$47/G47,2)</f>
        <v>100</v>
      </c>
      <c r="J47" s="155" t="s">
        <v>170</v>
      </c>
      <c r="K47" s="156">
        <v>79.73</v>
      </c>
      <c r="L47" s="165">
        <f>IF(OR(ISBLANK(K47),K47=0,H47=0,ISBLANK(H47)),,ROUND(K47+$L$5,2))</f>
        <v>79.73</v>
      </c>
      <c r="M47" s="698">
        <f>ROUND(I47*L47,2)</f>
        <v>7973</v>
      </c>
      <c r="N47" s="1008">
        <f>ROUND(L47/G47,4)</f>
        <v>0.37609999999999999</v>
      </c>
      <c r="O47" s="1608">
        <v>39944</v>
      </c>
      <c r="P47" s="155" t="s">
        <v>1460</v>
      </c>
      <c r="Q47" s="154">
        <v>212</v>
      </c>
      <c r="R47" s="177"/>
      <c r="S47" s="155">
        <v>14.58</v>
      </c>
      <c r="T47" s="1005">
        <f>ROUND($T$8*S47,2)</f>
        <v>29.04</v>
      </c>
      <c r="U47" s="1022"/>
      <c r="V47" s="1588" t="s">
        <v>375</v>
      </c>
      <c r="W47" s="165">
        <f>IF(ISNUMBER(K47),IF(V47="Y",(K47-T47)))</f>
        <v>50.690000000000005</v>
      </c>
      <c r="X47" s="1291">
        <f>W47/Q47</f>
        <v>0.23910377358490567</v>
      </c>
      <c r="Y47" s="165" t="b">
        <f>IF(V47="N",IF(ISNUMBER(R47),(R47+T47)/Q47))</f>
        <v>0</v>
      </c>
      <c r="Z47" s="73"/>
    </row>
    <row r="48" spans="1:26" ht="15" customHeight="1">
      <c r="A48" s="166"/>
      <c r="B48" s="166" t="s">
        <v>1471</v>
      </c>
      <c r="C48" s="800"/>
      <c r="D48" s="1619"/>
      <c r="E48" s="650"/>
      <c r="F48" s="155"/>
      <c r="G48" s="152"/>
      <c r="H48" s="1124"/>
      <c r="I48" s="154"/>
      <c r="J48" s="155"/>
      <c r="K48" s="235"/>
      <c r="L48" s="165"/>
      <c r="M48" s="698"/>
      <c r="N48" s="1008"/>
      <c r="O48" s="239"/>
      <c r="P48" s="155"/>
      <c r="Q48" s="540"/>
      <c r="R48" s="157"/>
      <c r="S48" s="155"/>
      <c r="T48" s="179"/>
      <c r="U48" s="1593"/>
      <c r="V48" s="1560"/>
      <c r="W48" s="165"/>
      <c r="X48" s="1620"/>
      <c r="Y48" s="165"/>
      <c r="Z48" s="73"/>
    </row>
    <row r="49" spans="1:26" ht="15" customHeight="1">
      <c r="A49" s="228"/>
      <c r="B49" s="228" t="s">
        <v>1472</v>
      </c>
      <c r="C49" s="800"/>
      <c r="D49" s="372"/>
      <c r="E49" s="650"/>
      <c r="F49" s="155"/>
      <c r="G49" s="152"/>
      <c r="H49" s="1124"/>
      <c r="I49" s="154"/>
      <c r="J49" s="155"/>
      <c r="K49" s="235"/>
      <c r="L49" s="165"/>
      <c r="M49" s="698"/>
      <c r="N49" s="1008"/>
      <c r="O49" s="1608"/>
      <c r="P49" s="155"/>
      <c r="Q49" s="154"/>
      <c r="R49" s="157"/>
      <c r="S49" s="155"/>
      <c r="T49" s="179"/>
      <c r="U49" s="1593"/>
      <c r="V49" s="1560"/>
      <c r="W49" s="165"/>
      <c r="X49" s="1620"/>
      <c r="Y49" s="165"/>
      <c r="Z49" s="73"/>
    </row>
    <row r="50" spans="1:26" ht="15" customHeight="1">
      <c r="A50" s="268"/>
      <c r="B50" s="199" t="s">
        <v>1428</v>
      </c>
      <c r="C50" s="1609"/>
      <c r="D50" s="241"/>
      <c r="E50" s="905"/>
      <c r="F50" s="198"/>
      <c r="G50" s="243"/>
      <c r="H50" s="1379"/>
      <c r="I50" s="364"/>
      <c r="J50" s="198"/>
      <c r="K50" s="443"/>
      <c r="L50" s="566"/>
      <c r="M50" s="524"/>
      <c r="N50" s="1070"/>
      <c r="O50" s="515"/>
      <c r="P50" s="270"/>
      <c r="Q50" s="575"/>
      <c r="R50" s="565"/>
      <c r="S50" s="198"/>
      <c r="T50" s="1340"/>
      <c r="U50" s="1621"/>
      <c r="V50" s="1622"/>
      <c r="W50" s="566"/>
      <c r="X50" s="1623"/>
      <c r="Y50" s="566"/>
      <c r="Z50" s="73"/>
    </row>
    <row r="51" spans="1:26" ht="15" customHeight="1">
      <c r="A51" s="146">
        <v>14013</v>
      </c>
      <c r="B51" s="1429" t="s">
        <v>1473</v>
      </c>
      <c r="C51" s="650" t="s">
        <v>1294</v>
      </c>
      <c r="D51" s="1618"/>
      <c r="E51" s="155"/>
      <c r="F51" s="155" t="s">
        <v>1474</v>
      </c>
      <c r="G51" s="152">
        <v>140</v>
      </c>
      <c r="H51" s="1099"/>
      <c r="I51" s="154">
        <f>ROUND($H$51*$G$51/G51,2)</f>
        <v>0</v>
      </c>
      <c r="J51" s="155" t="s">
        <v>170</v>
      </c>
      <c r="K51" s="156">
        <v>80.95</v>
      </c>
      <c r="L51" s="165">
        <f>IF(OR(ISBLANK(K51),K51=0,H51=0,ISBLANK(H51)),,ROUND(K51+$L$5,2))</f>
        <v>0</v>
      </c>
      <c r="M51" s="698">
        <f>ROUND(I51*L51,2)</f>
        <v>0</v>
      </c>
      <c r="N51" s="1008">
        <f>ROUND(L51/G51,4)</f>
        <v>0</v>
      </c>
      <c r="O51" s="1048">
        <v>39911</v>
      </c>
      <c r="P51" s="214" t="s">
        <v>1475</v>
      </c>
      <c r="Q51" s="1011">
        <v>140</v>
      </c>
      <c r="R51" s="177"/>
      <c r="S51" s="155">
        <v>8.92</v>
      </c>
      <c r="T51" s="1005">
        <f>ROUND($T$8*S51,2)</f>
        <v>17.760000000000002</v>
      </c>
      <c r="U51" s="1022"/>
      <c r="V51" s="1588" t="s">
        <v>375</v>
      </c>
      <c r="W51" s="165">
        <f>IF(ISNUMBER(K51),IF(V51="Y",(K51-T51)))</f>
        <v>63.19</v>
      </c>
      <c r="X51" s="1291">
        <f>W51/Q51</f>
        <v>0.45135714285714285</v>
      </c>
      <c r="Y51" s="165" t="b">
        <f>IF(V51="N",IF(ISNUMBER(R51),(R51+T51)/Q51))</f>
        <v>0</v>
      </c>
      <c r="Z51" s="73"/>
    </row>
    <row r="52" spans="1:26" ht="15" customHeight="1">
      <c r="A52" s="166"/>
      <c r="B52" s="166" t="s">
        <v>1476</v>
      </c>
      <c r="C52" s="800" t="s">
        <v>1477</v>
      </c>
      <c r="D52" s="229">
        <v>39911</v>
      </c>
      <c r="E52" s="408"/>
      <c r="F52" s="155" t="s">
        <v>20</v>
      </c>
      <c r="G52" s="152" t="s">
        <v>20</v>
      </c>
      <c r="H52" s="1543"/>
      <c r="I52" s="154" t="s">
        <v>20</v>
      </c>
      <c r="J52" s="155" t="s">
        <v>20</v>
      </c>
      <c r="K52" s="235"/>
      <c r="L52" s="235" t="s">
        <v>20</v>
      </c>
      <c r="M52" s="1317" t="s">
        <v>20</v>
      </c>
      <c r="N52" s="1293" t="s">
        <v>20</v>
      </c>
      <c r="O52" s="322"/>
      <c r="P52" s="317"/>
      <c r="Q52" s="1229"/>
      <c r="R52" s="422"/>
      <c r="S52" s="155" t="s">
        <v>20</v>
      </c>
      <c r="T52" s="237" t="s">
        <v>20</v>
      </c>
      <c r="U52" s="1579"/>
      <c r="V52" s="1483"/>
      <c r="W52" s="235" t="s">
        <v>20</v>
      </c>
      <c r="X52" s="1615" t="s">
        <v>20</v>
      </c>
      <c r="Y52" s="165" t="s">
        <v>20</v>
      </c>
      <c r="Z52" s="73"/>
    </row>
    <row r="53" spans="1:26" ht="15" customHeight="1" thickBot="1">
      <c r="A53" s="270"/>
      <c r="B53" s="199" t="s">
        <v>1478</v>
      </c>
      <c r="C53" s="781" t="s">
        <v>1479</v>
      </c>
      <c r="D53" s="241">
        <v>39912</v>
      </c>
      <c r="E53" s="1387"/>
      <c r="F53" s="270" t="s">
        <v>20</v>
      </c>
      <c r="G53" s="305" t="s">
        <v>20</v>
      </c>
      <c r="H53" s="1537"/>
      <c r="I53" s="270"/>
      <c r="J53" s="270"/>
      <c r="K53" s="307"/>
      <c r="L53" s="307"/>
      <c r="M53" s="1341"/>
      <c r="N53" s="1368"/>
      <c r="O53" s="346"/>
      <c r="P53" s="245"/>
      <c r="Q53" s="346"/>
      <c r="R53" s="307"/>
      <c r="S53" s="198"/>
      <c r="T53" s="832"/>
      <c r="U53" s="965"/>
      <c r="V53" s="956"/>
      <c r="W53" s="443"/>
      <c r="X53" s="1624"/>
      <c r="Y53" s="566"/>
      <c r="Z53" s="73"/>
    </row>
    <row r="54" spans="1:26" ht="15" customHeight="1" thickBot="1">
      <c r="A54" s="146">
        <v>14014</v>
      </c>
      <c r="B54" s="147" t="s">
        <v>1480</v>
      </c>
      <c r="C54" s="650" t="s">
        <v>1294</v>
      </c>
      <c r="D54" s="1618">
        <v>39920</v>
      </c>
      <c r="E54" s="408"/>
      <c r="F54" s="155" t="s">
        <v>1481</v>
      </c>
      <c r="G54" s="152">
        <v>210</v>
      </c>
      <c r="H54" s="1099">
        <v>200</v>
      </c>
      <c r="I54" s="154">
        <f>ROUND(H54*G54/G54,2)</f>
        <v>200</v>
      </c>
      <c r="J54" s="155" t="s">
        <v>170</v>
      </c>
      <c r="K54" s="156">
        <v>118.7</v>
      </c>
      <c r="L54" s="165">
        <f>IF(OR(ISBLANK(K54),K54=0,H54=0,ISBLANK(H54)),,ROUND(K54+$L$5,2))</f>
        <v>118.7</v>
      </c>
      <c r="M54" s="698">
        <f>ROUND(I54*L54,2)</f>
        <v>23740</v>
      </c>
      <c r="N54" s="1008">
        <f>ROUND(L54/G54,4)</f>
        <v>0.56520000000000004</v>
      </c>
      <c r="O54" s="2760">
        <v>39920</v>
      </c>
      <c r="P54" s="2761" t="s">
        <v>176</v>
      </c>
      <c r="Q54" s="2760">
        <v>210</v>
      </c>
      <c r="R54" s="177"/>
      <c r="S54" s="155">
        <v>8.92</v>
      </c>
      <c r="T54" s="1005">
        <f>ROUND($T$8*S54,2)</f>
        <v>17.760000000000002</v>
      </c>
      <c r="U54" s="2837"/>
      <c r="V54" s="2850" t="s">
        <v>375</v>
      </c>
      <c r="W54" s="165">
        <f>IF(ISNUMBER(K54),IF(V54="Y",(K54-T54)))</f>
        <v>100.94</v>
      </c>
      <c r="X54" s="1291">
        <f>W54/Q54</f>
        <v>0.48066666666666663</v>
      </c>
      <c r="Y54" s="165" t="b">
        <f>IF(V54="N",IF(ISNUMBER(R54),(R54+T54)/Q54))</f>
        <v>0</v>
      </c>
      <c r="Z54" s="73"/>
    </row>
    <row r="55" spans="1:26" ht="15" customHeight="1">
      <c r="A55" s="228"/>
      <c r="B55" s="228" t="s">
        <v>1482</v>
      </c>
      <c r="C55" s="1627"/>
      <c r="D55" s="214"/>
      <c r="E55" s="408"/>
      <c r="F55" s="155"/>
      <c r="G55" s="152"/>
      <c r="H55" s="1543"/>
      <c r="I55" s="154"/>
      <c r="J55" s="155"/>
      <c r="K55" s="235"/>
      <c r="L55" s="235"/>
      <c r="M55" s="1317"/>
      <c r="N55" s="1293"/>
      <c r="O55" s="1129"/>
      <c r="P55" s="328"/>
      <c r="Q55" s="1129"/>
      <c r="R55" s="422"/>
      <c r="S55" s="155"/>
      <c r="T55" s="237"/>
      <c r="U55" s="840"/>
      <c r="V55" s="482"/>
      <c r="W55" s="235"/>
      <c r="X55" s="1615"/>
      <c r="Y55" s="165"/>
      <c r="Z55" s="73"/>
    </row>
    <row r="56" spans="1:26" ht="15" customHeight="1">
      <c r="A56" s="270"/>
      <c r="B56" s="270" t="s">
        <v>1483</v>
      </c>
      <c r="C56" s="1609"/>
      <c r="D56" s="411"/>
      <c r="E56" s="1237"/>
      <c r="F56" s="198"/>
      <c r="G56" s="243"/>
      <c r="H56" s="1537"/>
      <c r="I56" s="364"/>
      <c r="J56" s="198"/>
      <c r="K56" s="443"/>
      <c r="L56" s="443"/>
      <c r="M56" s="1325"/>
      <c r="N56" s="1326"/>
      <c r="O56" s="346"/>
      <c r="P56" s="245"/>
      <c r="Q56" s="346"/>
      <c r="R56" s="1327"/>
      <c r="S56" s="198"/>
      <c r="T56" s="832"/>
      <c r="U56" s="965"/>
      <c r="V56" s="956"/>
      <c r="W56" s="443"/>
      <c r="X56" s="1624"/>
      <c r="Y56" s="566"/>
      <c r="Z56" s="73"/>
    </row>
    <row r="57" spans="1:26" ht="15" customHeight="1">
      <c r="A57" s="199"/>
      <c r="B57" s="270"/>
      <c r="C57" s="602"/>
      <c r="D57" s="112"/>
      <c r="E57" s="602"/>
      <c r="F57" s="602"/>
      <c r="G57" s="602"/>
      <c r="H57" s="602"/>
      <c r="I57" s="364" t="s">
        <v>20</v>
      </c>
      <c r="J57" s="198" t="s">
        <v>20</v>
      </c>
      <c r="K57" s="443"/>
      <c r="L57" s="566" t="s">
        <v>255</v>
      </c>
      <c r="M57" s="524" t="s">
        <v>20</v>
      </c>
      <c r="N57" s="1070" t="s">
        <v>20</v>
      </c>
      <c r="O57" s="1032"/>
      <c r="P57" s="245"/>
      <c r="Q57" s="339"/>
      <c r="R57" s="444"/>
      <c r="S57" s="198"/>
      <c r="T57" s="1389"/>
      <c r="U57" s="1241"/>
      <c r="V57" s="1119"/>
      <c r="W57" s="566"/>
      <c r="X57" s="1623"/>
      <c r="Y57" s="566"/>
      <c r="Z57" s="73"/>
    </row>
    <row r="58" spans="1:26" ht="15" customHeight="1">
      <c r="A58" s="146">
        <v>14015</v>
      </c>
      <c r="B58" s="147" t="s">
        <v>1484</v>
      </c>
      <c r="C58" s="1628" t="s">
        <v>1485</v>
      </c>
      <c r="D58" s="554"/>
      <c r="E58" s="253"/>
      <c r="F58" s="255" t="s">
        <v>1486</v>
      </c>
      <c r="G58" s="311">
        <v>48</v>
      </c>
      <c r="H58" s="1114">
        <v>2000</v>
      </c>
      <c r="I58" s="154">
        <f>ROUND(H58*G58/G58,2)</f>
        <v>2000</v>
      </c>
      <c r="J58" s="155" t="s">
        <v>170</v>
      </c>
      <c r="K58" s="156"/>
      <c r="L58" s="165">
        <f>IF(OR(ISBLANK(K58),K58=0,H58=0,ISBLANK(H58)),,ROUND(K58+$L$5,2))</f>
        <v>0</v>
      </c>
      <c r="M58" s="698">
        <f>ROUND(I58*L58,2)</f>
        <v>0</v>
      </c>
      <c r="N58" s="1008">
        <f>ROUND(L58/G58,4)</f>
        <v>0</v>
      </c>
      <c r="O58" s="1224"/>
      <c r="P58" s="1626"/>
      <c r="Q58" s="1625"/>
      <c r="R58" s="157"/>
      <c r="S58" s="155" t="s">
        <v>20</v>
      </c>
      <c r="T58" s="472" t="s">
        <v>20</v>
      </c>
      <c r="U58" s="1629"/>
      <c r="V58" s="1489"/>
      <c r="W58" s="235" t="s">
        <v>20</v>
      </c>
      <c r="X58" s="235"/>
      <c r="Y58" s="235" t="s">
        <v>20</v>
      </c>
      <c r="Z58" s="73"/>
    </row>
    <row r="59" spans="1:26" ht="15" customHeight="1">
      <c r="A59" s="356"/>
      <c r="B59" s="166" t="s">
        <v>1487</v>
      </c>
      <c r="C59" s="867" t="s">
        <v>1488</v>
      </c>
      <c r="D59" s="1133">
        <v>17725</v>
      </c>
      <c r="E59" s="691"/>
      <c r="F59" s="356"/>
      <c r="G59" s="895"/>
      <c r="H59" s="1059"/>
      <c r="I59" s="498"/>
      <c r="J59" s="155"/>
      <c r="K59" s="165"/>
      <c r="L59" s="230"/>
      <c r="M59" s="544"/>
      <c r="N59" s="1311"/>
      <c r="O59" s="1630"/>
      <c r="P59" s="317"/>
      <c r="Q59" s="320"/>
      <c r="R59" s="171"/>
      <c r="S59" s="155" t="s">
        <v>20</v>
      </c>
      <c r="T59" s="237" t="s">
        <v>20</v>
      </c>
      <c r="U59" s="1579"/>
      <c r="V59" s="1483"/>
      <c r="W59" s="298" t="s">
        <v>20</v>
      </c>
      <c r="X59" s="298"/>
      <c r="Y59" s="298" t="s">
        <v>20</v>
      </c>
      <c r="Z59" s="73"/>
    </row>
    <row r="60" spans="1:26" ht="15" customHeight="1">
      <c r="A60" s="166"/>
      <c r="B60" s="166" t="s">
        <v>1489</v>
      </c>
      <c r="C60" s="769" t="s">
        <v>1490</v>
      </c>
      <c r="D60" s="570">
        <v>17726</v>
      </c>
      <c r="E60" s="691"/>
      <c r="F60" s="166"/>
      <c r="G60" s="168"/>
      <c r="H60" s="1059"/>
      <c r="I60" s="498"/>
      <c r="J60" s="166"/>
      <c r="K60" s="230"/>
      <c r="L60" s="230"/>
      <c r="M60" s="544"/>
      <c r="N60" s="1311"/>
      <c r="O60" s="239"/>
      <c r="P60" s="155"/>
      <c r="Q60" s="540"/>
      <c r="R60" s="171"/>
      <c r="S60" s="155" t="s">
        <v>20</v>
      </c>
      <c r="T60" s="237" t="s">
        <v>20</v>
      </c>
      <c r="U60" s="1579"/>
      <c r="V60" s="1483"/>
      <c r="W60" s="298" t="s">
        <v>20</v>
      </c>
      <c r="X60" s="298"/>
      <c r="Y60" s="298" t="s">
        <v>20</v>
      </c>
      <c r="Z60" s="73"/>
    </row>
    <row r="61" spans="1:26" ht="15" customHeight="1">
      <c r="A61" s="356"/>
      <c r="B61" s="228" t="s">
        <v>1491</v>
      </c>
      <c r="C61" s="769" t="s">
        <v>1492</v>
      </c>
      <c r="D61" s="1046">
        <v>31077</v>
      </c>
      <c r="E61" s="691"/>
      <c r="F61" s="166"/>
      <c r="G61" s="168"/>
      <c r="H61" s="1059"/>
      <c r="I61" s="1631"/>
      <c r="J61" s="355"/>
      <c r="K61" s="355"/>
      <c r="L61" s="355"/>
      <c r="M61" s="1631"/>
      <c r="N61" s="1311"/>
      <c r="O61" s="239"/>
      <c r="P61" s="155"/>
      <c r="Q61" s="540"/>
      <c r="R61" s="1632"/>
      <c r="S61" s="155" t="s">
        <v>20</v>
      </c>
      <c r="T61" s="237" t="s">
        <v>20</v>
      </c>
      <c r="U61" s="1579"/>
      <c r="V61" s="1483"/>
      <c r="W61" s="298" t="s">
        <v>20</v>
      </c>
      <c r="X61" s="298"/>
      <c r="Y61" s="298" t="s">
        <v>20</v>
      </c>
      <c r="Z61" s="73"/>
    </row>
    <row r="62" spans="1:26" ht="15" customHeight="1">
      <c r="A62" s="356"/>
      <c r="B62" s="166" t="s">
        <v>1493</v>
      </c>
      <c r="C62" s="1633" t="s">
        <v>1494</v>
      </c>
      <c r="D62" s="1634">
        <v>15675</v>
      </c>
      <c r="E62" s="691"/>
      <c r="F62" s="166"/>
      <c r="G62" s="168"/>
      <c r="H62" s="1059"/>
      <c r="I62" s="1631"/>
      <c r="J62" s="355"/>
      <c r="K62" s="355"/>
      <c r="L62" s="355"/>
      <c r="M62" s="1631"/>
      <c r="N62" s="1311"/>
      <c r="O62" s="239"/>
      <c r="P62" s="155"/>
      <c r="Q62" s="540"/>
      <c r="R62" s="157"/>
      <c r="S62" s="155" t="s">
        <v>20</v>
      </c>
      <c r="T62" s="237" t="s">
        <v>20</v>
      </c>
      <c r="U62" s="1579"/>
      <c r="V62" s="1483"/>
      <c r="W62" s="298" t="s">
        <v>20</v>
      </c>
      <c r="X62" s="298"/>
      <c r="Y62" s="298" t="s">
        <v>20</v>
      </c>
      <c r="Z62" s="73"/>
    </row>
    <row r="63" spans="1:26" ht="15" customHeight="1">
      <c r="A63" s="166"/>
      <c r="B63" s="166"/>
      <c r="C63" s="1635" t="s">
        <v>1495</v>
      </c>
      <c r="D63" s="214"/>
      <c r="E63" s="146"/>
      <c r="F63" s="155" t="s">
        <v>1486</v>
      </c>
      <c r="G63" s="152">
        <v>48</v>
      </c>
      <c r="H63" s="1059"/>
      <c r="I63" s="154">
        <f>ROUND(H58*G58/G63,2)</f>
        <v>2000</v>
      </c>
      <c r="J63" s="155" t="s">
        <v>170</v>
      </c>
      <c r="K63" s="156">
        <v>11.06</v>
      </c>
      <c r="L63" s="230">
        <f>IF(OR(ISBLANK(K63),K63=0,H58=0,ISBLANK(H58)),,ROUND(K63+$L$5,2))</f>
        <v>11.06</v>
      </c>
      <c r="M63" s="698">
        <f>ROUND(I63*L63,2)</f>
        <v>22120</v>
      </c>
      <c r="N63" s="1008">
        <f>ROUND(L63/G63,4)</f>
        <v>0.23039999999999999</v>
      </c>
      <c r="O63" s="736"/>
      <c r="P63" s="166"/>
      <c r="Q63" s="498"/>
      <c r="R63" s="1636"/>
      <c r="S63" s="155" t="s">
        <v>20</v>
      </c>
      <c r="T63" s="237" t="s">
        <v>20</v>
      </c>
      <c r="U63" s="1579"/>
      <c r="V63" s="1483"/>
      <c r="W63" s="298" t="s">
        <v>20</v>
      </c>
      <c r="X63" s="298"/>
      <c r="Y63" s="298" t="s">
        <v>20</v>
      </c>
      <c r="Z63" s="73"/>
    </row>
    <row r="64" spans="1:26" ht="15" customHeight="1">
      <c r="A64" s="356"/>
      <c r="B64" s="228"/>
      <c r="C64" s="769" t="s">
        <v>1496</v>
      </c>
      <c r="D64" s="229">
        <v>73463</v>
      </c>
      <c r="E64" s="691"/>
      <c r="F64" s="166"/>
      <c r="G64" s="168"/>
      <c r="H64" s="1059"/>
      <c r="I64" s="1637"/>
      <c r="J64" s="1026"/>
      <c r="K64" s="1036"/>
      <c r="L64" s="1036"/>
      <c r="M64" s="1638"/>
      <c r="N64" s="1639"/>
      <c r="O64" s="1595"/>
      <c r="P64" s="229"/>
      <c r="Q64" s="542"/>
      <c r="R64" s="1636"/>
      <c r="S64" s="155"/>
      <c r="T64" s="237"/>
      <c r="U64" s="1579"/>
      <c r="V64" s="1483"/>
      <c r="W64" s="298"/>
      <c r="X64" s="298"/>
      <c r="Y64" s="298"/>
      <c r="Z64" s="73"/>
    </row>
    <row r="65" spans="1:26" ht="15" customHeight="1">
      <c r="A65" s="166"/>
      <c r="B65" s="910" t="s">
        <v>1497</v>
      </c>
      <c r="C65" s="769" t="s">
        <v>1498</v>
      </c>
      <c r="D65" s="290">
        <v>73558</v>
      </c>
      <c r="E65" s="691"/>
      <c r="F65" s="166"/>
      <c r="G65" s="168"/>
      <c r="H65" s="1059"/>
      <c r="I65" s="1637"/>
      <c r="J65" s="1026"/>
      <c r="K65" s="1036"/>
      <c r="L65" s="1036"/>
      <c r="M65" s="1638"/>
      <c r="N65" s="1639"/>
      <c r="O65" s="765"/>
      <c r="P65" s="1640"/>
      <c r="Q65" s="1641"/>
      <c r="R65" s="1636"/>
      <c r="S65" s="155" t="s">
        <v>20</v>
      </c>
      <c r="T65" s="237" t="s">
        <v>20</v>
      </c>
      <c r="U65" s="1579"/>
      <c r="V65" s="1483"/>
      <c r="W65" s="298" t="s">
        <v>20</v>
      </c>
      <c r="X65" s="298"/>
      <c r="Y65" s="298" t="s">
        <v>20</v>
      </c>
      <c r="Z65" s="73"/>
    </row>
    <row r="66" spans="1:26" ht="15" customHeight="1">
      <c r="A66" s="356"/>
      <c r="B66" s="166"/>
      <c r="C66" s="769" t="s">
        <v>1499</v>
      </c>
      <c r="D66" s="290">
        <v>73559</v>
      </c>
      <c r="E66" s="691"/>
      <c r="F66" s="166"/>
      <c r="G66" s="168"/>
      <c r="H66" s="1059"/>
      <c r="I66" s="1637"/>
      <c r="J66" s="1026"/>
      <c r="K66" s="230"/>
      <c r="L66" s="230"/>
      <c r="M66" s="544"/>
      <c r="N66" s="1311"/>
      <c r="O66" s="1595"/>
      <c r="P66" s="229"/>
      <c r="Q66" s="1642"/>
      <c r="R66" s="355"/>
      <c r="S66" s="155" t="s">
        <v>20</v>
      </c>
      <c r="T66" s="463" t="s">
        <v>20</v>
      </c>
      <c r="U66" s="840"/>
      <c r="V66" s="482"/>
      <c r="W66" s="298" t="s">
        <v>20</v>
      </c>
      <c r="X66" s="298"/>
      <c r="Y66" s="298" t="s">
        <v>20</v>
      </c>
      <c r="Z66" s="73"/>
    </row>
    <row r="67" spans="1:26" ht="15" customHeight="1">
      <c r="A67" s="270"/>
      <c r="B67" s="198"/>
      <c r="C67" s="562"/>
      <c r="D67" s="241"/>
      <c r="E67" s="270"/>
      <c r="F67" s="198"/>
      <c r="G67" s="243"/>
      <c r="H67" s="985"/>
      <c r="I67" s="1643"/>
      <c r="J67" s="572"/>
      <c r="K67" s="566"/>
      <c r="L67" s="566"/>
      <c r="M67" s="524"/>
      <c r="N67" s="1070"/>
      <c r="O67" s="584"/>
      <c r="P67" s="198"/>
      <c r="Q67" s="529"/>
      <c r="R67" s="1644"/>
      <c r="S67" s="198"/>
      <c r="T67" s="835"/>
      <c r="U67" s="965"/>
      <c r="V67" s="956"/>
      <c r="W67" s="443"/>
      <c r="X67" s="443"/>
      <c r="Y67" s="443"/>
      <c r="Z67" s="73"/>
    </row>
    <row r="68" spans="1:26" ht="15" customHeight="1">
      <c r="A68" s="146">
        <v>14016</v>
      </c>
      <c r="B68" s="147" t="s">
        <v>1500</v>
      </c>
      <c r="C68" s="1635" t="s">
        <v>1501</v>
      </c>
      <c r="D68" s="214"/>
      <c r="E68" s="146"/>
      <c r="F68" s="155" t="s">
        <v>1486</v>
      </c>
      <c r="G68" s="152">
        <v>48</v>
      </c>
      <c r="H68" s="1645"/>
      <c r="I68" s="154">
        <f>ROUND(H68*G68/G68,2)</f>
        <v>0</v>
      </c>
      <c r="J68" s="155" t="s">
        <v>170</v>
      </c>
      <c r="K68" s="156">
        <v>14.86</v>
      </c>
      <c r="L68" s="165">
        <f>IF(OR(ISBLANK(K68),K68=0,H68=0,ISBLANK(H68)),,ROUND(K68+$L$5,2))</f>
        <v>0</v>
      </c>
      <c r="M68" s="698">
        <f>ROUND(I68*L68,2)</f>
        <v>0</v>
      </c>
      <c r="N68" s="1008">
        <f>ROUND(L68/G68,4)</f>
        <v>0</v>
      </c>
      <c r="O68" s="239"/>
      <c r="P68" s="155"/>
      <c r="Q68" s="540"/>
      <c r="R68" s="157"/>
      <c r="S68" s="155" t="s">
        <v>20</v>
      </c>
      <c r="T68" s="472" t="s">
        <v>20</v>
      </c>
      <c r="U68" s="1110"/>
      <c r="V68" s="1016"/>
      <c r="W68" s="235" t="s">
        <v>20</v>
      </c>
      <c r="X68" s="235"/>
      <c r="Y68" s="235" t="s">
        <v>20</v>
      </c>
      <c r="Z68" s="73"/>
    </row>
    <row r="69" spans="1:26" ht="15" customHeight="1">
      <c r="A69" s="356"/>
      <c r="B69" s="166" t="s">
        <v>1502</v>
      </c>
      <c r="C69" s="867" t="s">
        <v>1503</v>
      </c>
      <c r="D69" s="214">
        <v>121025</v>
      </c>
      <c r="E69" s="691"/>
      <c r="F69" s="356"/>
      <c r="G69" s="895"/>
      <c r="H69" s="1543"/>
      <c r="I69" s="498"/>
      <c r="J69" s="155"/>
      <c r="K69" s="165"/>
      <c r="L69" s="230"/>
      <c r="M69" s="544"/>
      <c r="N69" s="1311"/>
      <c r="O69" s="239"/>
      <c r="P69" s="155"/>
      <c r="Q69" s="540"/>
      <c r="R69" s="171"/>
      <c r="S69" s="155" t="s">
        <v>20</v>
      </c>
      <c r="T69" s="237" t="s">
        <v>20</v>
      </c>
      <c r="U69" s="1579"/>
      <c r="V69" s="1483"/>
      <c r="W69" s="298" t="s">
        <v>20</v>
      </c>
      <c r="X69" s="298"/>
      <c r="Y69" s="298" t="s">
        <v>20</v>
      </c>
      <c r="Z69" s="73"/>
    </row>
    <row r="70" spans="1:26" ht="15" customHeight="1">
      <c r="A70" s="166"/>
      <c r="B70" s="166" t="s">
        <v>1489</v>
      </c>
      <c r="C70" s="769" t="s">
        <v>1504</v>
      </c>
      <c r="D70" s="229">
        <v>121023</v>
      </c>
      <c r="E70" s="691"/>
      <c r="F70" s="166"/>
      <c r="G70" s="168"/>
      <c r="H70" s="1543"/>
      <c r="I70" s="498"/>
      <c r="J70" s="166"/>
      <c r="K70" s="230"/>
      <c r="L70" s="230"/>
      <c r="M70" s="544"/>
      <c r="N70" s="1311"/>
      <c r="O70" s="736"/>
      <c r="P70" s="166"/>
      <c r="Q70" s="498"/>
      <c r="R70" s="171"/>
      <c r="S70" s="155" t="s">
        <v>20</v>
      </c>
      <c r="T70" s="237" t="s">
        <v>20</v>
      </c>
      <c r="U70" s="1579"/>
      <c r="V70" s="1483"/>
      <c r="W70" s="298" t="s">
        <v>20</v>
      </c>
      <c r="X70" s="298"/>
      <c r="Y70" s="298" t="s">
        <v>20</v>
      </c>
      <c r="Z70" s="73"/>
    </row>
    <row r="71" spans="1:26" ht="15" customHeight="1">
      <c r="A71" s="356"/>
      <c r="B71" s="228" t="s">
        <v>1505</v>
      </c>
      <c r="C71" s="769" t="s">
        <v>1506</v>
      </c>
      <c r="D71" s="229">
        <v>121026</v>
      </c>
      <c r="E71" s="691"/>
      <c r="F71" s="166"/>
      <c r="G71" s="168"/>
      <c r="H71" s="1543"/>
      <c r="I71" s="1631"/>
      <c r="J71" s="355"/>
      <c r="K71" s="355"/>
      <c r="L71" s="355"/>
      <c r="M71" s="1631"/>
      <c r="N71" s="1311"/>
      <c r="O71" s="655"/>
      <c r="P71" s="1052"/>
      <c r="Q71" s="527"/>
      <c r="R71" s="1632"/>
      <c r="S71" s="155" t="s">
        <v>20</v>
      </c>
      <c r="T71" s="237" t="s">
        <v>20</v>
      </c>
      <c r="U71" s="1579"/>
      <c r="V71" s="1483"/>
      <c r="W71" s="298" t="s">
        <v>20</v>
      </c>
      <c r="X71" s="298"/>
      <c r="Y71" s="298" t="s">
        <v>20</v>
      </c>
      <c r="Z71" s="73"/>
    </row>
    <row r="72" spans="1:26" ht="15" customHeight="1">
      <c r="A72" s="166"/>
      <c r="B72" s="166" t="s">
        <v>1507</v>
      </c>
      <c r="C72" s="650" t="s">
        <v>1508</v>
      </c>
      <c r="D72" s="229">
        <v>121024</v>
      </c>
      <c r="E72" s="1646"/>
      <c r="F72" s="155" t="s">
        <v>20</v>
      </c>
      <c r="G72" s="152" t="s">
        <v>20</v>
      </c>
      <c r="H72" s="1543"/>
      <c r="I72" s="154" t="s">
        <v>20</v>
      </c>
      <c r="J72" s="155" t="s">
        <v>20</v>
      </c>
      <c r="K72" s="235"/>
      <c r="L72" s="230" t="s">
        <v>20</v>
      </c>
      <c r="M72" s="698" t="s">
        <v>20</v>
      </c>
      <c r="N72" s="1008" t="s">
        <v>20</v>
      </c>
      <c r="O72" s="455"/>
      <c r="P72" s="398"/>
      <c r="Q72" s="1553"/>
      <c r="R72" s="157"/>
      <c r="S72" s="155" t="s">
        <v>20</v>
      </c>
      <c r="T72" s="237" t="s">
        <v>20</v>
      </c>
      <c r="U72" s="1579"/>
      <c r="V72" s="1483"/>
      <c r="W72" s="298" t="s">
        <v>20</v>
      </c>
      <c r="X72" s="298"/>
      <c r="Y72" s="298" t="s">
        <v>20</v>
      </c>
      <c r="Z72" s="73"/>
    </row>
    <row r="73" spans="1:26" ht="15" customHeight="1">
      <c r="A73" s="166"/>
      <c r="B73" s="166"/>
      <c r="C73" s="769" t="s">
        <v>1509</v>
      </c>
      <c r="D73" s="229">
        <v>121045</v>
      </c>
      <c r="E73" s="1646"/>
      <c r="F73" s="166"/>
      <c r="G73" s="168"/>
      <c r="H73" s="1543"/>
      <c r="I73" s="1637"/>
      <c r="J73" s="1026"/>
      <c r="K73" s="1036"/>
      <c r="L73" s="1036"/>
      <c r="M73" s="1638"/>
      <c r="N73" s="1639"/>
      <c r="O73" s="746"/>
      <c r="P73" s="321"/>
      <c r="Q73" s="692"/>
      <c r="R73" s="1636"/>
      <c r="S73" s="155" t="s">
        <v>20</v>
      </c>
      <c r="T73" s="237" t="s">
        <v>20</v>
      </c>
      <c r="U73" s="1579"/>
      <c r="V73" s="1483"/>
      <c r="W73" s="298" t="s">
        <v>20</v>
      </c>
      <c r="X73" s="298"/>
      <c r="Y73" s="298" t="s">
        <v>20</v>
      </c>
      <c r="Z73" s="73"/>
    </row>
    <row r="74" spans="1:26" ht="15" customHeight="1">
      <c r="A74" s="199"/>
      <c r="B74" s="199" t="s">
        <v>1497</v>
      </c>
      <c r="C74" s="562" t="s">
        <v>20</v>
      </c>
      <c r="D74" s="411"/>
      <c r="E74" s="562" t="s">
        <v>20</v>
      </c>
      <c r="F74" s="270"/>
      <c r="G74" s="305"/>
      <c r="H74" s="985"/>
      <c r="I74" s="1647"/>
      <c r="J74" s="1030"/>
      <c r="K74" s="1031"/>
      <c r="L74" s="1031"/>
      <c r="M74" s="1648"/>
      <c r="N74" s="1649"/>
      <c r="O74" s="480"/>
      <c r="P74" s="340"/>
      <c r="Q74" s="480"/>
      <c r="R74" s="1650"/>
      <c r="S74" s="198" t="s">
        <v>20</v>
      </c>
      <c r="T74" s="832" t="s">
        <v>20</v>
      </c>
      <c r="U74" s="965"/>
      <c r="V74" s="956"/>
      <c r="W74" s="307" t="s">
        <v>20</v>
      </c>
      <c r="X74" s="307"/>
      <c r="Y74" s="307" t="s">
        <v>20</v>
      </c>
      <c r="Z74" s="73"/>
    </row>
    <row r="75" spans="1:26" ht="15" customHeight="1">
      <c r="A75" s="146">
        <v>14017</v>
      </c>
      <c r="B75" s="147" t="s">
        <v>1510</v>
      </c>
      <c r="C75" s="1635" t="s">
        <v>1501</v>
      </c>
      <c r="D75" s="214"/>
      <c r="E75" s="146"/>
      <c r="F75" s="155" t="s">
        <v>1511</v>
      </c>
      <c r="G75" s="152">
        <v>12</v>
      </c>
      <c r="H75" s="1645"/>
      <c r="I75" s="154">
        <f>ROUND(H75*G75/G75,2)</f>
        <v>0</v>
      </c>
      <c r="J75" s="155" t="s">
        <v>170</v>
      </c>
      <c r="K75" s="156">
        <v>7.86</v>
      </c>
      <c r="L75" s="165">
        <f>IF(OR(ISBLANK(K75),K75=0,H75=0,ISBLANK(H75)),,ROUND(K75+$L$5,2))</f>
        <v>0</v>
      </c>
      <c r="M75" s="698">
        <f>ROUND(I75*L75,2)</f>
        <v>0</v>
      </c>
      <c r="N75" s="1008">
        <f>ROUND(L75/G75,4)</f>
        <v>0</v>
      </c>
      <c r="O75" s="692"/>
      <c r="P75" s="1194"/>
      <c r="Q75" s="692"/>
      <c r="R75" s="157"/>
      <c r="S75" s="155" t="s">
        <v>20</v>
      </c>
      <c r="T75" s="472" t="s">
        <v>20</v>
      </c>
      <c r="U75" s="1110"/>
      <c r="V75" s="1016"/>
      <c r="W75" s="235" t="s">
        <v>20</v>
      </c>
      <c r="X75" s="235"/>
      <c r="Y75" s="235" t="s">
        <v>20</v>
      </c>
      <c r="Z75" s="73"/>
    </row>
    <row r="76" spans="1:26" ht="15" customHeight="1">
      <c r="A76" s="356"/>
      <c r="B76" s="166" t="s">
        <v>1487</v>
      </c>
      <c r="C76" s="867" t="s">
        <v>1503</v>
      </c>
      <c r="D76" s="229">
        <v>121056</v>
      </c>
      <c r="E76" s="691"/>
      <c r="F76" s="356"/>
      <c r="G76" s="895"/>
      <c r="H76" s="1543"/>
      <c r="I76" s="498"/>
      <c r="J76" s="155"/>
      <c r="K76" s="165"/>
      <c r="L76" s="230"/>
      <c r="M76" s="544"/>
      <c r="N76" s="1311"/>
      <c r="O76" s="1651"/>
      <c r="P76" s="321"/>
      <c r="Q76" s="451"/>
      <c r="R76" s="171"/>
      <c r="S76" s="155" t="s">
        <v>20</v>
      </c>
      <c r="T76" s="237" t="s">
        <v>20</v>
      </c>
      <c r="U76" s="1579"/>
      <c r="V76" s="1483"/>
      <c r="W76" s="298" t="s">
        <v>20</v>
      </c>
      <c r="X76" s="298"/>
      <c r="Y76" s="298" t="s">
        <v>20</v>
      </c>
      <c r="Z76" s="73"/>
    </row>
    <row r="77" spans="1:26" ht="15" customHeight="1">
      <c r="A77" s="166"/>
      <c r="B77" s="166" t="s">
        <v>1489</v>
      </c>
      <c r="C77" s="769" t="s">
        <v>1504</v>
      </c>
      <c r="D77" s="229">
        <v>121054</v>
      </c>
      <c r="E77" s="691"/>
      <c r="F77" s="166"/>
      <c r="G77" s="168"/>
      <c r="H77" s="1543"/>
      <c r="I77" s="498"/>
      <c r="J77" s="166"/>
      <c r="K77" s="230"/>
      <c r="L77" s="230"/>
      <c r="M77" s="544"/>
      <c r="N77" s="1311"/>
      <c r="O77" s="765"/>
      <c r="P77" s="178"/>
      <c r="Q77" s="236"/>
      <c r="R77" s="171"/>
      <c r="S77" s="155" t="s">
        <v>20</v>
      </c>
      <c r="T77" s="237" t="s">
        <v>20</v>
      </c>
      <c r="U77" s="1579"/>
      <c r="V77" s="1483"/>
      <c r="W77" s="298" t="s">
        <v>20</v>
      </c>
      <c r="X77" s="298"/>
      <c r="Y77" s="298" t="s">
        <v>20</v>
      </c>
      <c r="Z77" s="73"/>
    </row>
    <row r="78" spans="1:26" ht="15" customHeight="1">
      <c r="A78" s="356"/>
      <c r="B78" s="228" t="s">
        <v>1505</v>
      </c>
      <c r="C78" s="769" t="s">
        <v>1506</v>
      </c>
      <c r="D78" s="214">
        <v>121053</v>
      </c>
      <c r="E78" s="691"/>
      <c r="F78" s="166"/>
      <c r="G78" s="168"/>
      <c r="H78" s="1543"/>
      <c r="I78" s="1631"/>
      <c r="J78" s="355"/>
      <c r="K78" s="355"/>
      <c r="L78" s="355"/>
      <c r="M78" s="1631"/>
      <c r="N78" s="1311"/>
      <c r="O78" s="455"/>
      <c r="P78" s="398"/>
      <c r="Q78" s="1553"/>
      <c r="R78" s="1632"/>
      <c r="S78" s="155" t="s">
        <v>20</v>
      </c>
      <c r="T78" s="237" t="s">
        <v>20</v>
      </c>
      <c r="U78" s="1579"/>
      <c r="V78" s="1483"/>
      <c r="W78" s="298" t="s">
        <v>20</v>
      </c>
      <c r="X78" s="298"/>
      <c r="Y78" s="298" t="s">
        <v>20</v>
      </c>
      <c r="Z78" s="73"/>
    </row>
    <row r="79" spans="1:26" ht="15" customHeight="1">
      <c r="A79" s="166"/>
      <c r="B79" s="166" t="s">
        <v>1507</v>
      </c>
      <c r="C79" s="650" t="s">
        <v>1508</v>
      </c>
      <c r="D79" s="229">
        <v>121055</v>
      </c>
      <c r="E79" s="691"/>
      <c r="F79" s="155" t="s">
        <v>20</v>
      </c>
      <c r="G79" s="152" t="s">
        <v>20</v>
      </c>
      <c r="H79" s="1543"/>
      <c r="I79" s="154" t="s">
        <v>20</v>
      </c>
      <c r="J79" s="155" t="s">
        <v>20</v>
      </c>
      <c r="K79" s="235"/>
      <c r="L79" s="230" t="s">
        <v>20</v>
      </c>
      <c r="M79" s="698" t="s">
        <v>20</v>
      </c>
      <c r="N79" s="1008" t="s">
        <v>20</v>
      </c>
      <c r="O79" s="692"/>
      <c r="P79" s="1194"/>
      <c r="Q79" s="692"/>
      <c r="R79" s="157"/>
      <c r="S79" s="155" t="s">
        <v>20</v>
      </c>
      <c r="T79" s="237" t="s">
        <v>20</v>
      </c>
      <c r="U79" s="1579"/>
      <c r="V79" s="1483"/>
      <c r="W79" s="298" t="s">
        <v>20</v>
      </c>
      <c r="X79" s="298"/>
      <c r="Y79" s="298" t="s">
        <v>20</v>
      </c>
      <c r="Z79" s="73"/>
    </row>
    <row r="80" spans="1:26" ht="15" customHeight="1">
      <c r="A80" s="166"/>
      <c r="B80" s="166"/>
      <c r="C80" s="769" t="s">
        <v>1509</v>
      </c>
      <c r="D80" s="290">
        <v>121052</v>
      </c>
      <c r="E80" s="691"/>
      <c r="F80" s="166"/>
      <c r="G80" s="168"/>
      <c r="H80" s="1543"/>
      <c r="I80" s="1637"/>
      <c r="J80" s="1026"/>
      <c r="K80" s="1036"/>
      <c r="L80" s="1036"/>
      <c r="M80" s="1638"/>
      <c r="N80" s="1639"/>
      <c r="O80" s="1651"/>
      <c r="P80" s="321"/>
      <c r="Q80" s="451"/>
      <c r="R80" s="1636"/>
      <c r="S80" s="155" t="s">
        <v>20</v>
      </c>
      <c r="T80" s="237" t="s">
        <v>20</v>
      </c>
      <c r="U80" s="1579"/>
      <c r="V80" s="1483"/>
      <c r="W80" s="298" t="s">
        <v>20</v>
      </c>
      <c r="X80" s="298"/>
      <c r="Y80" s="298" t="s">
        <v>20</v>
      </c>
      <c r="Z80" s="73"/>
    </row>
    <row r="81" spans="1:26" ht="15" customHeight="1">
      <c r="A81" s="910"/>
      <c r="B81" s="910" t="s">
        <v>1497</v>
      </c>
      <c r="C81" s="769" t="s">
        <v>20</v>
      </c>
      <c r="D81" s="290"/>
      <c r="E81" s="769"/>
      <c r="F81" s="166"/>
      <c r="G81" s="168"/>
      <c r="H81" s="1059"/>
      <c r="I81" s="1637"/>
      <c r="J81" s="1026"/>
      <c r="K81" s="1036"/>
      <c r="L81" s="1036"/>
      <c r="M81" s="1638"/>
      <c r="N81" s="1639"/>
      <c r="O81" s="655"/>
      <c r="P81" s="178"/>
      <c r="Q81" s="236"/>
      <c r="R81" s="1636"/>
      <c r="S81" s="155" t="s">
        <v>20</v>
      </c>
      <c r="T81" s="237" t="s">
        <v>20</v>
      </c>
      <c r="U81" s="1579"/>
      <c r="V81" s="1483"/>
      <c r="W81" s="298" t="s">
        <v>20</v>
      </c>
      <c r="X81" s="298"/>
      <c r="Y81" s="298" t="s">
        <v>20</v>
      </c>
      <c r="Z81" s="73"/>
    </row>
    <row r="82" spans="1:26" ht="15" customHeight="1">
      <c r="A82" s="270"/>
      <c r="B82" s="270"/>
      <c r="C82" s="562" t="s">
        <v>20</v>
      </c>
      <c r="D82" s="241"/>
      <c r="E82" s="562"/>
      <c r="F82" s="198"/>
      <c r="G82" s="243"/>
      <c r="H82" s="985"/>
      <c r="I82" s="1643"/>
      <c r="J82" s="572"/>
      <c r="K82" s="1112"/>
      <c r="L82" s="1112"/>
      <c r="M82" s="1643"/>
      <c r="N82" s="1073"/>
      <c r="O82" s="529"/>
      <c r="P82" s="198"/>
      <c r="Q82" s="270"/>
      <c r="R82" s="1643"/>
      <c r="S82" s="198" t="s">
        <v>20</v>
      </c>
      <c r="T82" s="832" t="s">
        <v>20</v>
      </c>
      <c r="U82" s="965"/>
      <c r="V82" s="956"/>
      <c r="W82" s="307" t="s">
        <v>20</v>
      </c>
      <c r="X82" s="307"/>
      <c r="Y82" s="307" t="s">
        <v>20</v>
      </c>
      <c r="Z82" s="73"/>
    </row>
    <row r="83" spans="1:26" ht="15" customHeight="1">
      <c r="A83" s="371">
        <v>14018</v>
      </c>
      <c r="B83" s="1047" t="s">
        <v>1512</v>
      </c>
      <c r="C83" s="1359" t="s">
        <v>1513</v>
      </c>
      <c r="D83" s="214"/>
      <c r="E83" s="166"/>
      <c r="F83" s="155"/>
      <c r="G83" s="152"/>
      <c r="H83" s="1114">
        <v>100</v>
      </c>
      <c r="I83" s="777"/>
      <c r="J83" s="777"/>
      <c r="K83" s="778"/>
      <c r="L83" s="778"/>
      <c r="M83" s="1652"/>
      <c r="N83" s="1653"/>
      <c r="O83" s="540"/>
      <c r="P83" s="155"/>
      <c r="Q83" s="540"/>
      <c r="R83" s="157"/>
      <c r="S83" s="155" t="s">
        <v>20</v>
      </c>
      <c r="T83" s="472" t="s">
        <v>20</v>
      </c>
      <c r="U83" s="1110"/>
      <c r="V83" s="1016"/>
      <c r="W83" s="235" t="s">
        <v>20</v>
      </c>
      <c r="X83" s="235"/>
      <c r="Y83" s="235" t="s">
        <v>20</v>
      </c>
      <c r="Z83" s="73"/>
    </row>
    <row r="84" spans="1:26" ht="15" customHeight="1">
      <c r="A84" s="166"/>
      <c r="B84" s="166" t="s">
        <v>1487</v>
      </c>
      <c r="C84" s="800" t="s">
        <v>1514</v>
      </c>
      <c r="D84" s="214">
        <v>96397</v>
      </c>
      <c r="E84" s="691"/>
      <c r="F84" s="155" t="s">
        <v>1515</v>
      </c>
      <c r="G84" s="168">
        <v>96</v>
      </c>
      <c r="H84" s="1654"/>
      <c r="I84" s="154">
        <f>ROUND(H83*G84/G84,2)</f>
        <v>100</v>
      </c>
      <c r="J84" s="569" t="s">
        <v>170</v>
      </c>
      <c r="K84" s="156"/>
      <c r="L84" s="235">
        <f>IF(OR(ISBLANK(K84),K84=0,H83=0,ISBLANK(H83)),,ROUND(K84+$L$5,2))</f>
        <v>0</v>
      </c>
      <c r="M84" s="1317">
        <f>ROUND(I84*L84,2)</f>
        <v>0</v>
      </c>
      <c r="N84" s="1008">
        <f>ROUND(L84/G84,4)</f>
        <v>0</v>
      </c>
      <c r="O84" s="851"/>
      <c r="P84" s="356"/>
      <c r="Q84" s="851"/>
      <c r="R84" s="157"/>
      <c r="S84" s="155"/>
      <c r="T84" s="237"/>
      <c r="U84" s="1579"/>
      <c r="V84" s="1483"/>
      <c r="W84" s="298"/>
      <c r="X84" s="298"/>
      <c r="Y84" s="298"/>
      <c r="Z84" s="73"/>
    </row>
    <row r="85" spans="1:26" ht="15" customHeight="1">
      <c r="A85" s="166"/>
      <c r="B85" s="166" t="s">
        <v>1516</v>
      </c>
      <c r="C85" s="769"/>
      <c r="D85" s="229"/>
      <c r="E85" s="769"/>
      <c r="F85" s="155"/>
      <c r="G85" s="152"/>
      <c r="H85" s="1655"/>
      <c r="I85" s="263"/>
      <c r="J85" s="263"/>
      <c r="K85" s="261"/>
      <c r="L85" s="261"/>
      <c r="M85" s="1221"/>
      <c r="N85" s="1639"/>
      <c r="O85" s="851"/>
      <c r="P85" s="356"/>
      <c r="Q85" s="851"/>
      <c r="R85" s="157"/>
      <c r="S85" s="155"/>
      <c r="T85" s="237"/>
      <c r="U85" s="1579"/>
      <c r="V85" s="1483"/>
      <c r="W85" s="298"/>
      <c r="X85" s="298"/>
      <c r="Y85" s="298"/>
      <c r="Z85" s="73"/>
    </row>
    <row r="86" spans="1:26" ht="15" customHeight="1">
      <c r="A86" s="356"/>
      <c r="B86" s="228" t="s">
        <v>1517</v>
      </c>
      <c r="C86" s="769" t="s">
        <v>1518</v>
      </c>
      <c r="D86" s="372"/>
      <c r="E86" s="166"/>
      <c r="F86" s="155"/>
      <c r="G86" s="256"/>
      <c r="H86" s="1655"/>
      <c r="I86" s="154"/>
      <c r="J86" s="569"/>
      <c r="K86" s="165"/>
      <c r="L86" s="235"/>
      <c r="M86" s="1317"/>
      <c r="N86" s="1008"/>
      <c r="O86" s="736"/>
      <c r="P86" s="166"/>
      <c r="Q86" s="498"/>
      <c r="R86" s="157"/>
      <c r="S86" s="155"/>
      <c r="T86" s="237"/>
      <c r="U86" s="1579"/>
      <c r="V86" s="1483"/>
      <c r="W86" s="298"/>
      <c r="X86" s="298"/>
      <c r="Y86" s="298"/>
      <c r="Z86" s="73"/>
    </row>
    <row r="87" spans="1:26" ht="15" customHeight="1">
      <c r="A87" s="166"/>
      <c r="B87" s="166" t="s">
        <v>1519</v>
      </c>
      <c r="C87" s="800" t="s">
        <v>1514</v>
      </c>
      <c r="D87" s="229">
        <v>16632</v>
      </c>
      <c r="E87" s="691"/>
      <c r="F87" s="155" t="s">
        <v>1520</v>
      </c>
      <c r="G87" s="168">
        <v>96</v>
      </c>
      <c r="H87" s="1124"/>
      <c r="I87" s="154">
        <f>ROUND(H83*G84/G87,2)</f>
        <v>100</v>
      </c>
      <c r="J87" s="569" t="s">
        <v>170</v>
      </c>
      <c r="K87" s="156">
        <v>23.21</v>
      </c>
      <c r="L87" s="235">
        <f>IF(OR(ISBLANK(K87),K87=0,H83=0,ISBLANK(H83)),,ROUND(K87+$L$5,2))</f>
        <v>23.21</v>
      </c>
      <c r="M87" s="1317">
        <f>ROUND(I87*L87,2)</f>
        <v>2321</v>
      </c>
      <c r="N87" s="1008">
        <f>ROUND(L87/G87,4)</f>
        <v>0.24179999999999999</v>
      </c>
      <c r="O87" s="239"/>
      <c r="P87" s="155"/>
      <c r="Q87" s="540"/>
      <c r="R87" s="1632"/>
      <c r="S87" s="155" t="s">
        <v>20</v>
      </c>
      <c r="T87" s="237" t="s">
        <v>20</v>
      </c>
      <c r="U87" s="1579"/>
      <c r="V87" s="1483"/>
      <c r="W87" s="298" t="s">
        <v>20</v>
      </c>
      <c r="X87" s="298"/>
      <c r="Y87" s="298" t="s">
        <v>20</v>
      </c>
      <c r="Z87" s="73"/>
    </row>
    <row r="88" spans="1:26" ht="15" customHeight="1">
      <c r="A88" s="268"/>
      <c r="B88" s="268" t="s">
        <v>1521</v>
      </c>
      <c r="C88" s="1656"/>
      <c r="D88" s="411"/>
      <c r="E88" s="242"/>
      <c r="F88" s="270"/>
      <c r="G88" s="305"/>
      <c r="H88" s="985"/>
      <c r="I88" s="1643"/>
      <c r="J88" s="1030"/>
      <c r="K88" s="1112"/>
      <c r="L88" s="1112"/>
      <c r="M88" s="574"/>
      <c r="N88" s="1070"/>
      <c r="O88" s="529"/>
      <c r="P88" s="198"/>
      <c r="Q88" s="529"/>
      <c r="R88" s="1112"/>
      <c r="S88" s="198" t="s">
        <v>20</v>
      </c>
      <c r="T88" s="832" t="s">
        <v>20</v>
      </c>
      <c r="U88" s="965"/>
      <c r="V88" s="956"/>
      <c r="W88" s="307" t="s">
        <v>20</v>
      </c>
      <c r="X88" s="307"/>
      <c r="Y88" s="307" t="s">
        <v>20</v>
      </c>
      <c r="Z88" s="73"/>
    </row>
    <row r="89" spans="1:26" ht="15" customHeight="1">
      <c r="A89" s="371">
        <v>14019</v>
      </c>
      <c r="B89" s="1047" t="s">
        <v>1522</v>
      </c>
      <c r="C89" s="1359" t="s">
        <v>1513</v>
      </c>
      <c r="D89" s="214"/>
      <c r="E89" s="166"/>
      <c r="F89" s="155"/>
      <c r="G89" s="152"/>
      <c r="H89" s="1114">
        <v>100</v>
      </c>
      <c r="I89" s="154"/>
      <c r="J89" s="569"/>
      <c r="K89" s="392"/>
      <c r="L89" s="165"/>
      <c r="M89" s="698"/>
      <c r="N89" s="1008"/>
      <c r="O89" s="540"/>
      <c r="P89" s="155"/>
      <c r="Q89" s="540"/>
      <c r="R89" s="157"/>
      <c r="S89" s="155" t="s">
        <v>20</v>
      </c>
      <c r="T89" s="472" t="s">
        <v>20</v>
      </c>
      <c r="U89" s="1110"/>
      <c r="V89" s="1016"/>
      <c r="W89" s="235" t="s">
        <v>20</v>
      </c>
      <c r="X89" s="235"/>
      <c r="Y89" s="235" t="s">
        <v>20</v>
      </c>
      <c r="Z89" s="73"/>
    </row>
    <row r="90" spans="1:26" ht="15" customHeight="1">
      <c r="A90" s="166"/>
      <c r="B90" s="166" t="s">
        <v>1487</v>
      </c>
      <c r="C90" s="800" t="s">
        <v>1523</v>
      </c>
      <c r="D90" s="214">
        <v>96398</v>
      </c>
      <c r="E90" s="691"/>
      <c r="F90" s="155" t="s">
        <v>1515</v>
      </c>
      <c r="G90" s="152">
        <v>96</v>
      </c>
      <c r="H90" s="1657"/>
      <c r="I90" s="154">
        <f>ROUND(H89*G90/G90,2)</f>
        <v>100</v>
      </c>
      <c r="J90" s="569" t="s">
        <v>170</v>
      </c>
      <c r="K90" s="156"/>
      <c r="L90" s="235">
        <f>IF(OR(ISBLANK(K90),K90=0,H89=0,ISBLANK(H89)),,ROUND(K90+$L$5,2))</f>
        <v>0</v>
      </c>
      <c r="M90" s="1317">
        <f>ROUND(I90*L90,2)</f>
        <v>0</v>
      </c>
      <c r="N90" s="1008">
        <f>ROUND(L90/G90,4)</f>
        <v>0</v>
      </c>
      <c r="O90" s="1630"/>
      <c r="P90" s="317"/>
      <c r="Q90" s="320"/>
      <c r="R90" s="157"/>
      <c r="S90" s="155"/>
      <c r="T90" s="237"/>
      <c r="U90" s="1579"/>
      <c r="V90" s="1483"/>
      <c r="W90" s="298"/>
      <c r="X90" s="298"/>
      <c r="Y90" s="298"/>
      <c r="Z90" s="73"/>
    </row>
    <row r="91" spans="1:26" ht="15" customHeight="1">
      <c r="A91" s="155"/>
      <c r="B91" s="166" t="s">
        <v>1489</v>
      </c>
      <c r="C91" s="800"/>
      <c r="D91" s="214"/>
      <c r="E91" s="166"/>
      <c r="F91" s="263"/>
      <c r="G91" s="1658"/>
      <c r="H91" s="1659"/>
      <c r="I91" s="358"/>
      <c r="J91" s="263"/>
      <c r="K91" s="261"/>
      <c r="L91" s="261"/>
      <c r="M91" s="1221"/>
      <c r="N91" s="172"/>
      <c r="O91" s="1608"/>
      <c r="P91" s="155"/>
      <c r="Q91" s="154"/>
      <c r="R91" s="157"/>
      <c r="S91" s="155"/>
      <c r="T91" s="237"/>
      <c r="U91" s="1579"/>
      <c r="V91" s="1483"/>
      <c r="W91" s="298"/>
      <c r="X91" s="298"/>
      <c r="Y91" s="298"/>
      <c r="Z91" s="73"/>
    </row>
    <row r="92" spans="1:26" ht="15" customHeight="1">
      <c r="A92" s="356"/>
      <c r="B92" s="228" t="s">
        <v>1505</v>
      </c>
      <c r="C92" s="769" t="s">
        <v>1518</v>
      </c>
      <c r="D92" s="372"/>
      <c r="E92" s="166"/>
      <c r="F92" s="155"/>
      <c r="G92" s="256"/>
      <c r="H92" s="1659"/>
      <c r="I92" s="154"/>
      <c r="J92" s="569"/>
      <c r="K92" s="165"/>
      <c r="L92" s="235"/>
      <c r="M92" s="1317"/>
      <c r="N92" s="1008"/>
      <c r="O92" s="540"/>
      <c r="P92" s="155"/>
      <c r="Q92" s="540"/>
      <c r="R92" s="157"/>
      <c r="S92" s="155"/>
      <c r="T92" s="237"/>
      <c r="U92" s="1579"/>
      <c r="V92" s="1483"/>
      <c r="W92" s="298"/>
      <c r="X92" s="298"/>
      <c r="Y92" s="298"/>
      <c r="Z92" s="73"/>
    </row>
    <row r="93" spans="1:26" ht="15" customHeight="1">
      <c r="A93" s="166"/>
      <c r="B93" s="166" t="s">
        <v>1519</v>
      </c>
      <c r="C93" s="800" t="s">
        <v>1523</v>
      </c>
      <c r="D93" s="229">
        <v>16631</v>
      </c>
      <c r="E93" s="691"/>
      <c r="F93" s="155" t="s">
        <v>1520</v>
      </c>
      <c r="G93" s="168">
        <v>96</v>
      </c>
      <c r="H93" s="1659"/>
      <c r="I93" s="154">
        <f>ROUND(H89*G90/G93,2)</f>
        <v>100</v>
      </c>
      <c r="J93" s="569" t="s">
        <v>170</v>
      </c>
      <c r="K93" s="156">
        <v>23.44</v>
      </c>
      <c r="L93" s="235">
        <f>IF(OR(ISBLANK(K93),K93=0,H89=0,ISBLANK(H89)),,ROUND(K93+$L$5,2))</f>
        <v>23.44</v>
      </c>
      <c r="M93" s="1317">
        <f>ROUND(I93*L93,2)</f>
        <v>2344</v>
      </c>
      <c r="N93" s="1008">
        <f>ROUND(L93/G93,4)</f>
        <v>0.2442</v>
      </c>
      <c r="O93" s="851"/>
      <c r="P93" s="356"/>
      <c r="Q93" s="851"/>
      <c r="R93" s="1632"/>
      <c r="S93" s="155" t="s">
        <v>20</v>
      </c>
      <c r="T93" s="237" t="s">
        <v>20</v>
      </c>
      <c r="U93" s="1579"/>
      <c r="V93" s="1483"/>
      <c r="W93" s="298" t="s">
        <v>20</v>
      </c>
      <c r="X93" s="298"/>
      <c r="Y93" s="298" t="s">
        <v>20</v>
      </c>
      <c r="Z93" s="73"/>
    </row>
    <row r="94" spans="1:26" ht="15" customHeight="1">
      <c r="A94" s="268"/>
      <c r="B94" s="268" t="s">
        <v>1521</v>
      </c>
      <c r="C94" s="781"/>
      <c r="D94" s="241"/>
      <c r="E94" s="242"/>
      <c r="F94" s="270"/>
      <c r="G94" s="305"/>
      <c r="H94" s="1660"/>
      <c r="I94" s="1643"/>
      <c r="J94" s="1030"/>
      <c r="K94" s="1112"/>
      <c r="L94" s="1112"/>
      <c r="M94" s="574"/>
      <c r="N94" s="1070"/>
      <c r="O94" s="694"/>
      <c r="P94" s="270"/>
      <c r="Q94" s="515"/>
      <c r="R94" s="1112"/>
      <c r="S94" s="198" t="s">
        <v>20</v>
      </c>
      <c r="T94" s="832" t="s">
        <v>20</v>
      </c>
      <c r="U94" s="965"/>
      <c r="V94" s="956"/>
      <c r="W94" s="307" t="s">
        <v>20</v>
      </c>
      <c r="X94" s="307"/>
      <c r="Y94" s="307" t="s">
        <v>20</v>
      </c>
      <c r="Z94" s="73"/>
    </row>
    <row r="95" spans="1:26" ht="15" customHeight="1">
      <c r="A95" s="371">
        <v>14020</v>
      </c>
      <c r="B95" s="1047" t="s">
        <v>1524</v>
      </c>
      <c r="C95" s="785" t="s">
        <v>1525</v>
      </c>
      <c r="D95" s="214">
        <v>16067</v>
      </c>
      <c r="E95" s="691"/>
      <c r="F95" s="155" t="s">
        <v>1520</v>
      </c>
      <c r="G95" s="152">
        <v>96</v>
      </c>
      <c r="H95" s="1114"/>
      <c r="I95" s="154">
        <f>ROUND(H95*G95/G95,2)</f>
        <v>0</v>
      </c>
      <c r="J95" s="569" t="s">
        <v>170</v>
      </c>
      <c r="K95" s="313">
        <v>26.15</v>
      </c>
      <c r="L95" s="165">
        <f>IF(OR(ISBLANK(K95),K95=0,H95=0,ISBLANK(H95)),,ROUND(K95+$L$5,2))</f>
        <v>0</v>
      </c>
      <c r="M95" s="698">
        <f>ROUND(I95*L95,2)</f>
        <v>0</v>
      </c>
      <c r="N95" s="1008">
        <f>ROUND(L95/G95,4)</f>
        <v>0</v>
      </c>
      <c r="O95" s="765"/>
      <c r="P95" s="232"/>
      <c r="Q95" s="703"/>
      <c r="R95" s="157"/>
      <c r="S95" s="155" t="s">
        <v>20</v>
      </c>
      <c r="T95" s="472" t="s">
        <v>20</v>
      </c>
      <c r="U95" s="1110"/>
      <c r="V95" s="1016"/>
      <c r="W95" s="235" t="s">
        <v>20</v>
      </c>
      <c r="X95" s="235"/>
      <c r="Y95" s="235" t="s">
        <v>20</v>
      </c>
      <c r="Z95" s="73"/>
    </row>
    <row r="96" spans="1:26" ht="15" customHeight="1">
      <c r="A96" s="166"/>
      <c r="B96" s="166" t="s">
        <v>1487</v>
      </c>
      <c r="C96" s="769"/>
      <c r="D96" s="290"/>
      <c r="E96" s="214"/>
      <c r="F96" s="155"/>
      <c r="G96" s="152"/>
      <c r="H96" s="1661"/>
      <c r="I96" s="154"/>
      <c r="J96" s="569"/>
      <c r="K96" s="235"/>
      <c r="L96" s="165"/>
      <c r="M96" s="698"/>
      <c r="N96" s="1008"/>
      <c r="O96" s="540"/>
      <c r="P96" s="155"/>
      <c r="Q96" s="540"/>
      <c r="R96" s="157"/>
      <c r="S96" s="155"/>
      <c r="T96" s="237"/>
      <c r="U96" s="1579"/>
      <c r="V96" s="1483"/>
      <c r="W96" s="298"/>
      <c r="X96" s="298"/>
      <c r="Y96" s="298"/>
      <c r="Z96" s="73"/>
    </row>
    <row r="97" spans="1:26" ht="15" customHeight="1">
      <c r="A97" s="155"/>
      <c r="B97" s="166" t="s">
        <v>1489</v>
      </c>
      <c r="C97" s="650"/>
      <c r="D97" s="229"/>
      <c r="E97" s="769"/>
      <c r="F97" s="155"/>
      <c r="G97" s="152"/>
      <c r="H97" s="1655"/>
      <c r="I97" s="154"/>
      <c r="J97" s="569"/>
      <c r="K97" s="235"/>
      <c r="L97" s="165"/>
      <c r="M97" s="698"/>
      <c r="N97" s="1008"/>
      <c r="O97" s="736"/>
      <c r="P97" s="166"/>
      <c r="Q97" s="498"/>
      <c r="R97" s="157"/>
      <c r="S97" s="155"/>
      <c r="T97" s="237"/>
      <c r="U97" s="1579"/>
      <c r="V97" s="1483"/>
      <c r="W97" s="298"/>
      <c r="X97" s="298"/>
      <c r="Y97" s="298"/>
      <c r="Z97" s="73"/>
    </row>
    <row r="98" spans="1:26" ht="15" customHeight="1">
      <c r="A98" s="356"/>
      <c r="B98" s="228" t="s">
        <v>1505</v>
      </c>
      <c r="C98" s="867"/>
      <c r="D98" s="214"/>
      <c r="E98" s="769"/>
      <c r="F98" s="155"/>
      <c r="G98" s="256"/>
      <c r="H98" s="1655"/>
      <c r="I98" s="154"/>
      <c r="J98" s="569"/>
      <c r="K98" s="235"/>
      <c r="L98" s="165"/>
      <c r="M98" s="698"/>
      <c r="N98" s="1008"/>
      <c r="O98" s="239"/>
      <c r="P98" s="155"/>
      <c r="Q98" s="540"/>
      <c r="R98" s="157"/>
      <c r="S98" s="155"/>
      <c r="T98" s="237"/>
      <c r="U98" s="1579"/>
      <c r="V98" s="1483"/>
      <c r="W98" s="298"/>
      <c r="X98" s="298"/>
      <c r="Y98" s="298"/>
      <c r="Z98" s="73"/>
    </row>
    <row r="99" spans="1:26" ht="15" customHeight="1">
      <c r="A99" s="166"/>
      <c r="B99" s="166" t="s">
        <v>1519</v>
      </c>
      <c r="C99" s="1662"/>
      <c r="D99" s="229"/>
      <c r="E99" s="234"/>
      <c r="F99" s="166"/>
      <c r="G99" s="168"/>
      <c r="H99" s="1124"/>
      <c r="I99" s="1631"/>
      <c r="J99" s="1026"/>
      <c r="K99" s="355"/>
      <c r="L99" s="355"/>
      <c r="M99" s="1631"/>
      <c r="N99" s="1311"/>
      <c r="O99" s="540"/>
      <c r="P99" s="155"/>
      <c r="Q99" s="540"/>
      <c r="R99" s="1632"/>
      <c r="S99" s="650" t="s">
        <v>20</v>
      </c>
      <c r="T99" s="237" t="s">
        <v>20</v>
      </c>
      <c r="U99" s="1579"/>
      <c r="V99" s="1483"/>
      <c r="W99" s="298" t="s">
        <v>20</v>
      </c>
      <c r="X99" s="298"/>
      <c r="Y99" s="298" t="s">
        <v>20</v>
      </c>
      <c r="Z99" s="73"/>
    </row>
    <row r="100" spans="1:26" ht="15" customHeight="1">
      <c r="A100" s="268"/>
      <c r="B100" s="268" t="s">
        <v>1526</v>
      </c>
      <c r="C100" s="1656"/>
      <c r="D100" s="1663"/>
      <c r="E100" s="242"/>
      <c r="F100" s="270"/>
      <c r="G100" s="305"/>
      <c r="H100" s="985"/>
      <c r="I100" s="1643"/>
      <c r="J100" s="1030"/>
      <c r="K100" s="1112"/>
      <c r="L100" s="1112"/>
      <c r="M100" s="574"/>
      <c r="N100" s="1070"/>
      <c r="O100" s="588"/>
      <c r="P100" s="112"/>
      <c r="Q100" s="588"/>
      <c r="R100" s="1112"/>
      <c r="S100" s="905" t="s">
        <v>20</v>
      </c>
      <c r="T100" s="832" t="s">
        <v>20</v>
      </c>
      <c r="U100" s="965"/>
      <c r="V100" s="956"/>
      <c r="W100" s="307" t="s">
        <v>20</v>
      </c>
      <c r="X100" s="307"/>
      <c r="Y100" s="307" t="s">
        <v>20</v>
      </c>
      <c r="Z100" s="73"/>
    </row>
    <row r="101" spans="1:26" ht="15" customHeight="1">
      <c r="A101" s="371">
        <v>14021</v>
      </c>
      <c r="B101" s="1047" t="s">
        <v>1527</v>
      </c>
      <c r="C101" s="785" t="s">
        <v>1525</v>
      </c>
      <c r="D101" s="1664" t="s">
        <v>1528</v>
      </c>
      <c r="E101" s="691"/>
      <c r="F101" s="155" t="s">
        <v>1520</v>
      </c>
      <c r="G101" s="152">
        <v>96</v>
      </c>
      <c r="H101" s="1114">
        <v>100</v>
      </c>
      <c r="I101" s="154">
        <f>ROUND(H101*G101/G101,2)</f>
        <v>100</v>
      </c>
      <c r="J101" s="569" t="s">
        <v>170</v>
      </c>
      <c r="K101" s="313">
        <v>23.21</v>
      </c>
      <c r="L101" s="165">
        <f>IF(OR(ISBLANK(K101),K101=0,H101=0,ISBLANK(H101)),,ROUND(K101+$L$5,2))</f>
        <v>23.21</v>
      </c>
      <c r="M101" s="698">
        <f>ROUND(I101*L101,2)</f>
        <v>2321</v>
      </c>
      <c r="N101" s="1008">
        <f>ROUND(L101/G101,4)</f>
        <v>0.24179999999999999</v>
      </c>
      <c r="O101" s="1665"/>
      <c r="P101" s="155"/>
      <c r="Q101" s="152"/>
      <c r="R101" s="157"/>
      <c r="S101" s="155"/>
      <c r="T101" s="264"/>
      <c r="U101" s="1579"/>
      <c r="V101" s="1483"/>
      <c r="W101" s="298"/>
      <c r="X101" s="298"/>
      <c r="Y101" s="298"/>
      <c r="Z101" s="73"/>
    </row>
    <row r="102" spans="1:26" ht="15" customHeight="1">
      <c r="A102" s="155"/>
      <c r="B102" s="166" t="s">
        <v>1529</v>
      </c>
      <c r="C102" s="650"/>
      <c r="D102" s="229"/>
      <c r="E102" s="166"/>
      <c r="F102" s="155"/>
      <c r="G102" s="152"/>
      <c r="H102" s="1661"/>
      <c r="I102" s="154"/>
      <c r="J102" s="569"/>
      <c r="K102" s="235"/>
      <c r="L102" s="165"/>
      <c r="M102" s="698"/>
      <c r="N102" s="1008"/>
      <c r="O102" s="1666"/>
      <c r="P102" s="155"/>
      <c r="Q102" s="152"/>
      <c r="R102" s="157"/>
      <c r="S102" s="155"/>
      <c r="T102" s="264"/>
      <c r="U102" s="1579"/>
      <c r="V102" s="1483"/>
      <c r="W102" s="298"/>
      <c r="X102" s="298"/>
      <c r="Y102" s="298"/>
      <c r="Z102" s="73"/>
    </row>
    <row r="103" spans="1:26" ht="15" customHeight="1">
      <c r="A103" s="198"/>
      <c r="B103" s="270"/>
      <c r="C103" s="112"/>
      <c r="D103" s="757"/>
      <c r="E103" s="588"/>
      <c r="F103" s="198"/>
      <c r="G103" s="243"/>
      <c r="H103" s="1667"/>
      <c r="I103" s="364"/>
      <c r="J103" s="572"/>
      <c r="K103" s="443"/>
      <c r="L103" s="566"/>
      <c r="M103" s="524"/>
      <c r="N103" s="1070"/>
      <c r="O103" s="1610"/>
      <c r="P103" s="270"/>
      <c r="Q103" s="575"/>
      <c r="R103" s="444"/>
      <c r="S103" s="198"/>
      <c r="T103" s="832"/>
      <c r="U103" s="1668"/>
      <c r="V103" s="1562"/>
      <c r="W103" s="307"/>
      <c r="X103" s="307"/>
      <c r="Y103" s="307"/>
      <c r="Z103" s="73"/>
    </row>
    <row r="104" spans="1:26" ht="15" customHeight="1">
      <c r="A104" s="371">
        <v>14022</v>
      </c>
      <c r="B104" s="147" t="s">
        <v>1530</v>
      </c>
      <c r="C104" s="650" t="s">
        <v>1531</v>
      </c>
      <c r="D104" s="214"/>
      <c r="E104" s="155"/>
      <c r="F104" s="155" t="s">
        <v>1532</v>
      </c>
      <c r="G104" s="152">
        <v>48</v>
      </c>
      <c r="H104" s="1605"/>
      <c r="I104" s="154">
        <f>ROUND(H104*G104/G104,2)</f>
        <v>0</v>
      </c>
      <c r="J104" s="569" t="s">
        <v>170</v>
      </c>
      <c r="K104" s="156">
        <v>23.85</v>
      </c>
      <c r="L104" s="165">
        <f>IF(OR(ISBLANK(K104),K104=0,H104=0,ISBLANK(H104)),,ROUND(K104+$L$5,2))</f>
        <v>0</v>
      </c>
      <c r="M104" s="698">
        <f>ROUND(I104*L104,2)</f>
        <v>0</v>
      </c>
      <c r="N104" s="1008">
        <f>ROUND(L104/G104,4)</f>
        <v>0</v>
      </c>
      <c r="O104" s="1669"/>
      <c r="P104" s="155"/>
      <c r="Q104" s="527"/>
      <c r="R104" s="157"/>
      <c r="S104" s="155"/>
      <c r="T104" s="163"/>
      <c r="U104" s="1629"/>
      <c r="V104" s="1489"/>
      <c r="W104" s="235"/>
      <c r="X104" s="235"/>
      <c r="Y104" s="235"/>
      <c r="Z104" s="73"/>
    </row>
    <row r="105" spans="1:26" ht="15" customHeight="1">
      <c r="A105" s="371"/>
      <c r="B105" s="155" t="s">
        <v>1533</v>
      </c>
      <c r="C105" s="650" t="s">
        <v>1534</v>
      </c>
      <c r="D105" s="229" t="s">
        <v>1535</v>
      </c>
      <c r="E105" s="691"/>
      <c r="F105" s="155" t="s">
        <v>1532</v>
      </c>
      <c r="G105" s="152">
        <v>48</v>
      </c>
      <c r="H105" s="1670"/>
      <c r="I105" s="154"/>
      <c r="J105" s="569"/>
      <c r="K105" s="165"/>
      <c r="L105" s="165"/>
      <c r="M105" s="698"/>
      <c r="N105" s="1008"/>
      <c r="O105" s="1669"/>
      <c r="P105" s="155"/>
      <c r="Q105" s="527"/>
      <c r="R105" s="157"/>
      <c r="S105" s="155"/>
      <c r="T105" s="264"/>
      <c r="U105" s="1579"/>
      <c r="V105" s="1483"/>
      <c r="W105" s="298"/>
      <c r="X105" s="298"/>
      <c r="Y105" s="298"/>
      <c r="Z105" s="73"/>
    </row>
    <row r="106" spans="1:26" ht="15" customHeight="1">
      <c r="A106" s="146"/>
      <c r="B106" s="146" t="s">
        <v>1536</v>
      </c>
      <c r="C106" s="650" t="s">
        <v>1537</v>
      </c>
      <c r="D106" s="229" t="s">
        <v>1538</v>
      </c>
      <c r="E106" s="691"/>
      <c r="F106" s="155" t="s">
        <v>1532</v>
      </c>
      <c r="G106" s="152">
        <v>48</v>
      </c>
      <c r="H106" s="1670"/>
      <c r="I106" s="155"/>
      <c r="J106" s="569"/>
      <c r="K106" s="165"/>
      <c r="L106" s="165"/>
      <c r="M106" s="698"/>
      <c r="N106" s="1008"/>
      <c r="O106" s="1671"/>
      <c r="P106" s="155"/>
      <c r="Q106" s="527"/>
      <c r="R106" s="157"/>
      <c r="S106" s="155"/>
      <c r="T106" s="1122"/>
      <c r="U106" s="1116"/>
      <c r="V106" s="1672"/>
      <c r="W106" s="298"/>
      <c r="X106" s="298"/>
      <c r="Y106" s="298"/>
      <c r="Z106" s="73"/>
    </row>
    <row r="107" spans="1:26" ht="15" customHeight="1">
      <c r="A107" s="371"/>
      <c r="B107" s="371" t="s">
        <v>1539</v>
      </c>
      <c r="C107" s="867" t="s">
        <v>1540</v>
      </c>
      <c r="D107" s="241" t="s">
        <v>1541</v>
      </c>
      <c r="E107" s="691"/>
      <c r="F107" s="155" t="s">
        <v>1532</v>
      </c>
      <c r="G107" s="152">
        <v>48</v>
      </c>
      <c r="H107" s="1673"/>
      <c r="I107" s="701"/>
      <c r="J107" s="1028"/>
      <c r="K107" s="304"/>
      <c r="L107" s="304"/>
      <c r="M107" s="711"/>
      <c r="N107" s="1313"/>
      <c r="O107" s="1666"/>
      <c r="P107" s="356"/>
      <c r="Q107" s="1564"/>
      <c r="R107" s="266"/>
      <c r="S107" s="356"/>
      <c r="T107" s="435"/>
      <c r="U107" s="473"/>
      <c r="V107" s="1565"/>
      <c r="W107" s="868"/>
      <c r="X107" s="868"/>
      <c r="Y107" s="868"/>
      <c r="Z107" s="73"/>
    </row>
    <row r="108" spans="1:26" ht="15" customHeight="1">
      <c r="A108" s="253"/>
      <c r="B108" s="253"/>
      <c r="C108" s="785"/>
      <c r="D108" s="372"/>
      <c r="E108" s="228"/>
      <c r="F108" s="255"/>
      <c r="G108" s="311"/>
      <c r="H108" s="1673"/>
      <c r="I108" s="255"/>
      <c r="J108" s="577"/>
      <c r="K108" s="392"/>
      <c r="L108" s="392"/>
      <c r="M108" s="513"/>
      <c r="N108" s="533"/>
      <c r="O108" s="1674"/>
      <c r="P108" s="255"/>
      <c r="Q108" s="507"/>
      <c r="R108" s="314"/>
      <c r="S108" s="255"/>
      <c r="T108" s="1675"/>
      <c r="U108" s="1676"/>
      <c r="V108" s="1677"/>
      <c r="W108" s="729"/>
      <c r="X108" s="729"/>
      <c r="Y108" s="729"/>
      <c r="Z108" s="73"/>
    </row>
    <row r="109" spans="1:26" ht="15" customHeight="1">
      <c r="A109" s="146"/>
      <c r="B109" s="371"/>
      <c r="C109" s="650"/>
      <c r="D109" s="290"/>
      <c r="E109" s="228"/>
      <c r="F109" s="155"/>
      <c r="G109" s="152"/>
      <c r="H109" s="152"/>
      <c r="I109" s="155"/>
      <c r="J109" s="569"/>
      <c r="K109" s="165"/>
      <c r="L109" s="165"/>
      <c r="M109" s="698"/>
      <c r="N109" s="1008"/>
      <c r="O109" s="1678"/>
      <c r="P109" s="155"/>
      <c r="Q109" s="527"/>
      <c r="R109" s="157"/>
      <c r="S109" s="155"/>
      <c r="T109" s="1235"/>
      <c r="U109" s="464"/>
      <c r="V109" s="1679"/>
      <c r="W109" s="235"/>
      <c r="X109" s="235"/>
      <c r="Y109" s="235"/>
      <c r="Z109" s="73"/>
    </row>
    <row r="110" spans="1:26" ht="15" customHeight="1">
      <c r="A110" s="155"/>
      <c r="B110" s="166"/>
      <c r="C110" s="650"/>
      <c r="D110" s="229"/>
      <c r="E110" s="769"/>
      <c r="F110" s="155"/>
      <c r="G110" s="152"/>
      <c r="H110" s="1667"/>
      <c r="I110" s="364"/>
      <c r="J110" s="572"/>
      <c r="K110" s="443"/>
      <c r="L110" s="566"/>
      <c r="M110" s="524"/>
      <c r="N110" s="1070"/>
      <c r="O110" s="1234"/>
      <c r="P110" s="198"/>
      <c r="Q110" s="364"/>
      <c r="R110" s="444"/>
      <c r="S110" s="198"/>
      <c r="T110" s="835"/>
      <c r="U110" s="1680"/>
      <c r="V110" s="1681"/>
      <c r="W110" s="443"/>
      <c r="X110" s="443"/>
      <c r="Y110" s="443"/>
      <c r="Z110" s="73"/>
    </row>
    <row r="111" spans="1:26" ht="15.75" customHeight="1" thickBot="1">
      <c r="A111" s="549"/>
      <c r="B111" s="2890" t="s">
        <v>342</v>
      </c>
      <c r="C111" s="2891"/>
      <c r="D111" s="2891"/>
      <c r="E111" s="2891"/>
      <c r="F111" s="2891"/>
      <c r="G111" s="2892"/>
      <c r="H111" s="550"/>
      <c r="I111" s="550"/>
      <c r="J111" s="550"/>
      <c r="K111" s="550"/>
      <c r="L111" s="550"/>
      <c r="M111" s="551"/>
      <c r="N111" s="552"/>
      <c r="O111" s="550"/>
      <c r="P111" s="550"/>
      <c r="Q111" s="550"/>
      <c r="R111" s="550"/>
      <c r="S111" s="550"/>
      <c r="T111" s="550"/>
      <c r="U111" s="550"/>
      <c r="V111" s="550"/>
      <c r="W111" s="550"/>
      <c r="X111" s="550"/>
      <c r="Y111" s="553"/>
      <c r="Z111" s="73"/>
    </row>
    <row r="112" spans="1:26" ht="15" customHeight="1" thickBot="1">
      <c r="A112" s="504">
        <v>14023</v>
      </c>
      <c r="B112" s="147" t="s">
        <v>1542</v>
      </c>
      <c r="C112" s="839" t="s">
        <v>344</v>
      </c>
      <c r="D112" s="214"/>
      <c r="E112" s="650"/>
      <c r="F112" s="1052" t="s">
        <v>1543</v>
      </c>
      <c r="G112" s="152">
        <v>720</v>
      </c>
      <c r="H112" s="1114">
        <v>30</v>
      </c>
      <c r="I112" s="154"/>
      <c r="J112" s="155"/>
      <c r="K112" s="235"/>
      <c r="L112" s="165"/>
      <c r="M112" s="698"/>
      <c r="N112" s="1008"/>
      <c r="O112" s="1682"/>
      <c r="P112" s="394"/>
      <c r="Q112" s="397"/>
      <c r="R112" s="157"/>
      <c r="S112" s="264"/>
      <c r="T112" s="165"/>
      <c r="U112" s="165"/>
      <c r="V112" s="249"/>
      <c r="W112" s="165"/>
      <c r="X112" s="165"/>
      <c r="Y112" s="165"/>
      <c r="Z112" s="73"/>
    </row>
    <row r="113" spans="1:26" ht="15" customHeight="1" thickBot="1">
      <c r="A113" s="198"/>
      <c r="B113" s="198" t="s">
        <v>1544</v>
      </c>
      <c r="C113" s="1683" t="s">
        <v>347</v>
      </c>
      <c r="D113" s="1684"/>
      <c r="E113" s="1387"/>
      <c r="F113" s="1387"/>
      <c r="G113" s="1387"/>
      <c r="H113" s="365"/>
      <c r="I113" s="364" t="e">
        <f>ROUND(H112*G112/G113,2)</f>
        <v>#DIV/0!</v>
      </c>
      <c r="J113" s="270" t="s">
        <v>170</v>
      </c>
      <c r="K113" s="1239"/>
      <c r="L113" s="246">
        <f>IF(OR(ISBLANK(K113),K113=0,H112=0,ISBLANK(H112)),,ROUND(K113+$L$5,2))</f>
        <v>0</v>
      </c>
      <c r="M113" s="444" t="e">
        <f>ROUND(I113*L113,2)</f>
        <v>#DIV/0!</v>
      </c>
      <c r="N113" s="1070" t="e">
        <f>ROUND(L113/G113,4)</f>
        <v>#DIV/0!</v>
      </c>
      <c r="O113" s="584"/>
      <c r="P113" s="198"/>
      <c r="Q113" s="529"/>
      <c r="R113" s="444"/>
      <c r="S113" s="1389"/>
      <c r="T113" s="566"/>
      <c r="U113" s="566"/>
      <c r="V113" s="523"/>
      <c r="W113" s="566"/>
      <c r="X113" s="566"/>
      <c r="Y113" s="566"/>
      <c r="Z113" s="73"/>
    </row>
    <row r="114" spans="1:26" ht="15" customHeight="1">
      <c r="A114" s="504">
        <v>14024</v>
      </c>
      <c r="B114" s="254" t="s">
        <v>1545</v>
      </c>
      <c r="C114" s="839" t="s">
        <v>344</v>
      </c>
      <c r="D114" s="336"/>
      <c r="E114" s="785"/>
      <c r="F114" s="255" t="s">
        <v>1546</v>
      </c>
      <c r="G114" s="311">
        <v>30</v>
      </c>
      <c r="H114" s="1114">
        <v>50</v>
      </c>
      <c r="I114" s="154"/>
      <c r="J114" s="255"/>
      <c r="K114" s="729"/>
      <c r="L114" s="165"/>
      <c r="M114" s="698"/>
      <c r="N114" s="1008"/>
      <c r="O114" s="399"/>
      <c r="P114" s="394"/>
      <c r="Q114" s="402"/>
      <c r="R114" s="157"/>
      <c r="S114" s="163"/>
      <c r="T114" s="165"/>
      <c r="U114" s="165"/>
      <c r="V114" s="249"/>
      <c r="W114" s="165"/>
      <c r="X114" s="165"/>
      <c r="Y114" s="165"/>
      <c r="Z114" s="73"/>
    </row>
    <row r="115" spans="1:26" ht="15" customHeight="1">
      <c r="A115" s="270"/>
      <c r="B115" s="270" t="s">
        <v>1547</v>
      </c>
      <c r="C115" s="1683" t="s">
        <v>347</v>
      </c>
      <c r="D115" s="1684"/>
      <c r="E115" s="1387"/>
      <c r="F115" s="1387"/>
      <c r="G115" s="1387"/>
      <c r="H115" s="365"/>
      <c r="I115" s="364" t="e">
        <f>ROUND(H114*G114/G115,2)</f>
        <v>#DIV/0!</v>
      </c>
      <c r="J115" s="270" t="s">
        <v>170</v>
      </c>
      <c r="K115" s="1239"/>
      <c r="L115" s="246">
        <f>IF(OR(ISBLANK(K115),K115=0,H114=0,ISBLANK(H114)),,ROUND(K115+$L$5,2))</f>
        <v>0</v>
      </c>
      <c r="M115" s="444" t="e">
        <f>ROUND(I115*L115,2)</f>
        <v>#DIV/0!</v>
      </c>
      <c r="N115" s="1070" t="e">
        <f>ROUND(L115/G115,4)</f>
        <v>#DIV/0!</v>
      </c>
      <c r="O115" s="341"/>
      <c r="P115" s="245"/>
      <c r="Q115" s="346"/>
      <c r="R115" s="444"/>
      <c r="S115" s="1389"/>
      <c r="T115" s="566"/>
      <c r="U115" s="566"/>
      <c r="V115" s="523"/>
      <c r="W115" s="566"/>
      <c r="X115" s="566"/>
      <c r="Y115" s="566"/>
      <c r="Z115" s="73"/>
    </row>
    <row r="116" spans="1:26" ht="15" customHeight="1">
      <c r="A116" s="255"/>
      <c r="B116" s="255"/>
      <c r="C116" s="1685"/>
      <c r="D116" s="1686"/>
      <c r="E116" s="384"/>
      <c r="F116" s="384"/>
      <c r="G116" s="384"/>
      <c r="H116" s="385"/>
      <c r="I116" s="257"/>
      <c r="J116" s="580"/>
      <c r="K116" s="1687"/>
      <c r="L116" s="581"/>
      <c r="M116" s="314"/>
      <c r="N116" s="533"/>
      <c r="O116" s="1688"/>
      <c r="P116" s="1689"/>
      <c r="Q116" s="1690"/>
      <c r="R116" s="314"/>
      <c r="S116" s="1691"/>
      <c r="T116" s="392"/>
      <c r="U116" s="392"/>
      <c r="V116" s="512"/>
      <c r="W116" s="392"/>
      <c r="X116" s="392"/>
      <c r="Y116" s="392"/>
      <c r="Z116" s="73"/>
    </row>
    <row r="117" spans="1:26" ht="15" customHeight="1">
      <c r="A117" s="198"/>
      <c r="B117" s="198"/>
      <c r="C117" s="1692"/>
      <c r="D117" s="1693"/>
      <c r="E117" s="1237"/>
      <c r="F117" s="1237"/>
      <c r="G117" s="1237"/>
      <c r="H117" s="365"/>
      <c r="I117" s="364"/>
      <c r="J117" s="584"/>
      <c r="K117" s="1694"/>
      <c r="L117" s="565"/>
      <c r="M117" s="444"/>
      <c r="N117" s="1070"/>
      <c r="O117" s="415"/>
      <c r="P117" s="412"/>
      <c r="Q117" s="418"/>
      <c r="R117" s="444"/>
      <c r="S117" s="1119"/>
      <c r="T117" s="566"/>
      <c r="U117" s="566"/>
      <c r="V117" s="523"/>
      <c r="W117" s="566"/>
      <c r="X117" s="566"/>
      <c r="Y117" s="566"/>
      <c r="Z117" s="73"/>
    </row>
    <row r="118" spans="1:26" ht="15" customHeight="1">
      <c r="A118" s="270"/>
      <c r="B118" s="270"/>
      <c r="C118" s="905"/>
      <c r="D118" s="562"/>
      <c r="E118" s="270"/>
      <c r="F118" s="270"/>
      <c r="G118" s="305"/>
      <c r="H118" s="1053"/>
      <c r="I118" s="575"/>
      <c r="J118" s="246" t="s">
        <v>352</v>
      </c>
      <c r="K118" s="515"/>
      <c r="L118" s="515"/>
      <c r="M118" s="348">
        <f>SUMIF(M10:M117,"&gt;0")</f>
        <v>185247</v>
      </c>
      <c r="N118" s="1073"/>
      <c r="O118" s="562"/>
      <c r="P118" s="905"/>
      <c r="Q118" s="562"/>
      <c r="R118" s="562"/>
      <c r="S118" s="562"/>
      <c r="T118" s="562"/>
      <c r="U118" s="562"/>
      <c r="V118" s="562"/>
      <c r="W118" s="562"/>
      <c r="X118" s="562"/>
      <c r="Y118" s="562"/>
      <c r="Z118" s="73"/>
    </row>
    <row r="119" spans="1:26" ht="15" customHeight="1">
      <c r="A119" s="73"/>
      <c r="B119" s="73"/>
      <c r="C119" s="77"/>
      <c r="D119" s="73"/>
      <c r="E119" s="73"/>
      <c r="F119" s="73"/>
      <c r="G119" s="591"/>
      <c r="H119" s="988"/>
      <c r="I119" s="73"/>
      <c r="J119" s="73"/>
      <c r="K119" s="74"/>
      <c r="L119" s="74"/>
      <c r="M119" s="989"/>
      <c r="N119" s="1695"/>
      <c r="O119" s="74"/>
      <c r="P119" s="74"/>
      <c r="Q119" s="74"/>
      <c r="R119" s="74"/>
      <c r="S119" s="73"/>
      <c r="T119" s="73"/>
      <c r="U119" s="73"/>
      <c r="V119" s="73"/>
      <c r="W119" s="73"/>
      <c r="X119" s="73"/>
      <c r="Y119" s="73"/>
      <c r="Z119" s="73"/>
    </row>
    <row r="120" spans="1:26" ht="15" customHeight="1">
      <c r="A120" s="73"/>
      <c r="B120" s="73"/>
      <c r="C120" s="77"/>
      <c r="D120" s="73"/>
      <c r="E120" s="73"/>
      <c r="F120" s="73"/>
      <c r="G120" s="591"/>
      <c r="H120" s="988"/>
      <c r="I120" s="73"/>
      <c r="J120" s="73"/>
      <c r="K120" s="74"/>
      <c r="L120" s="74"/>
      <c r="M120" s="989"/>
      <c r="N120" s="1695"/>
      <c r="O120" s="74"/>
      <c r="P120" s="74"/>
      <c r="Q120" s="74"/>
      <c r="R120" s="74"/>
      <c r="S120" s="73"/>
      <c r="T120" s="73"/>
      <c r="U120" s="73"/>
      <c r="V120" s="73"/>
      <c r="W120" s="73"/>
      <c r="X120" s="73"/>
      <c r="Y120" s="73"/>
      <c r="Z120" s="73"/>
    </row>
    <row r="121" spans="1:26" ht="15" customHeight="1">
      <c r="A121" s="73"/>
      <c r="B121" s="73"/>
      <c r="C121" s="77"/>
      <c r="D121" s="73"/>
      <c r="E121" s="73"/>
      <c r="F121" s="73"/>
      <c r="G121" s="591"/>
      <c r="H121" s="988"/>
      <c r="I121" s="73"/>
      <c r="J121" s="73"/>
      <c r="K121" s="74"/>
      <c r="L121" s="74"/>
      <c r="M121" s="989"/>
      <c r="N121" s="1695"/>
      <c r="O121" s="74"/>
      <c r="P121" s="74"/>
      <c r="Q121" s="74"/>
      <c r="R121" s="74"/>
      <c r="S121" s="73"/>
      <c r="T121" s="73"/>
      <c r="U121" s="73"/>
      <c r="V121" s="73"/>
      <c r="W121" s="73"/>
      <c r="X121" s="73"/>
      <c r="Y121" s="73"/>
      <c r="Z121" s="73"/>
    </row>
    <row r="122" spans="1:26" ht="15" customHeight="1">
      <c r="A122" s="73"/>
      <c r="B122" s="73"/>
      <c r="C122" s="77"/>
      <c r="D122" s="73"/>
      <c r="E122" s="73"/>
      <c r="F122" s="73"/>
      <c r="G122" s="591"/>
      <c r="H122" s="988"/>
      <c r="I122" s="73"/>
      <c r="J122" s="73"/>
      <c r="K122" s="74"/>
      <c r="L122" s="74"/>
      <c r="M122" s="989"/>
      <c r="N122" s="1695"/>
      <c r="O122" s="74"/>
      <c r="P122" s="74"/>
      <c r="Q122" s="74"/>
      <c r="R122" s="74"/>
      <c r="S122" s="73"/>
      <c r="T122" s="73"/>
      <c r="U122" s="73"/>
      <c r="V122" s="73"/>
      <c r="W122" s="73"/>
      <c r="X122" s="73"/>
      <c r="Y122" s="73"/>
      <c r="Z122" s="73"/>
    </row>
    <row r="123" spans="1:26" ht="15" customHeight="1">
      <c r="A123" s="73"/>
      <c r="B123" s="73"/>
      <c r="C123" s="77"/>
      <c r="D123" s="73"/>
      <c r="E123" s="73"/>
      <c r="F123" s="73"/>
      <c r="G123" s="591"/>
      <c r="H123" s="988"/>
      <c r="I123" s="73"/>
      <c r="J123" s="73"/>
      <c r="K123" s="74"/>
      <c r="L123" s="74"/>
      <c r="M123" s="989"/>
      <c r="N123" s="1695"/>
      <c r="O123" s="74"/>
      <c r="P123" s="74"/>
      <c r="Q123" s="74"/>
      <c r="R123" s="74"/>
      <c r="S123" s="73"/>
      <c r="T123" s="73"/>
      <c r="U123" s="73"/>
      <c r="V123" s="73"/>
      <c r="W123" s="73"/>
      <c r="X123" s="73"/>
      <c r="Y123" s="73"/>
      <c r="Z123" s="73"/>
    </row>
    <row r="124" spans="1:26" ht="15" customHeight="1">
      <c r="A124" s="73"/>
      <c r="B124" s="73"/>
      <c r="C124" s="77"/>
      <c r="D124" s="73"/>
      <c r="E124" s="73"/>
      <c r="F124" s="73"/>
      <c r="G124" s="591"/>
      <c r="H124" s="988"/>
      <c r="I124" s="73"/>
      <c r="J124" s="73"/>
      <c r="K124" s="74"/>
      <c r="L124" s="74"/>
      <c r="M124" s="989"/>
      <c r="N124" s="1695"/>
      <c r="O124" s="74"/>
      <c r="P124" s="74"/>
      <c r="Q124" s="74"/>
      <c r="R124" s="74"/>
      <c r="S124" s="73"/>
      <c r="T124" s="73"/>
      <c r="U124" s="73"/>
      <c r="V124" s="73"/>
      <c r="W124" s="73"/>
      <c r="X124" s="73"/>
      <c r="Y124" s="73"/>
      <c r="Z124" s="73"/>
    </row>
    <row r="125" spans="1:26" ht="15" customHeight="1">
      <c r="A125" s="73"/>
      <c r="B125" s="73"/>
      <c r="C125" s="77"/>
      <c r="D125" s="73"/>
      <c r="E125" s="73"/>
      <c r="F125" s="73"/>
      <c r="G125" s="591"/>
      <c r="H125" s="988"/>
      <c r="I125" s="73"/>
      <c r="J125" s="73"/>
      <c r="K125" s="74"/>
      <c r="L125" s="74"/>
      <c r="M125" s="989"/>
      <c r="N125" s="1695"/>
      <c r="O125" s="74"/>
      <c r="P125" s="74"/>
      <c r="Q125" s="74"/>
      <c r="R125" s="74"/>
      <c r="S125" s="73"/>
      <c r="T125" s="73"/>
      <c r="U125" s="73"/>
      <c r="V125" s="73"/>
      <c r="W125" s="73"/>
      <c r="X125" s="73"/>
      <c r="Y125" s="73"/>
      <c r="Z125" s="73"/>
    </row>
    <row r="126" spans="1:26" ht="15" customHeight="1">
      <c r="A126" s="73"/>
      <c r="B126" s="73"/>
      <c r="C126" s="77"/>
      <c r="D126" s="73"/>
      <c r="E126" s="73"/>
      <c r="F126" s="73"/>
      <c r="G126" s="591"/>
      <c r="H126" s="988"/>
      <c r="I126" s="73"/>
      <c r="J126" s="73"/>
      <c r="K126" s="74"/>
      <c r="L126" s="74"/>
      <c r="M126" s="989"/>
      <c r="N126" s="1695"/>
      <c r="O126" s="74"/>
      <c r="P126" s="74"/>
      <c r="Q126" s="74"/>
      <c r="R126" s="74"/>
      <c r="S126" s="73"/>
      <c r="T126" s="73"/>
      <c r="U126" s="73"/>
      <c r="V126" s="73"/>
      <c r="W126" s="73"/>
      <c r="X126" s="73"/>
      <c r="Y126" s="73"/>
      <c r="Z126" s="73"/>
    </row>
    <row r="127" spans="1:26" ht="15" customHeight="1">
      <c r="A127" s="73"/>
      <c r="B127" s="73"/>
      <c r="C127" s="77"/>
      <c r="D127" s="73"/>
      <c r="E127" s="73"/>
      <c r="F127" s="73"/>
      <c r="G127" s="591"/>
      <c r="H127" s="988"/>
      <c r="I127" s="73"/>
      <c r="J127" s="73"/>
      <c r="K127" s="74"/>
      <c r="L127" s="74"/>
      <c r="M127" s="989"/>
      <c r="N127" s="1695"/>
      <c r="O127" s="74"/>
      <c r="P127" s="74"/>
      <c r="Q127" s="74"/>
      <c r="R127" s="74"/>
      <c r="S127" s="73"/>
      <c r="T127" s="73"/>
      <c r="U127" s="73"/>
      <c r="V127" s="73"/>
      <c r="W127" s="73"/>
      <c r="X127" s="73"/>
      <c r="Y127" s="73"/>
      <c r="Z127" s="73"/>
    </row>
    <row r="128" spans="1:26" ht="15" customHeight="1">
      <c r="A128" s="73"/>
      <c r="B128" s="73"/>
      <c r="C128" s="77"/>
      <c r="D128" s="73"/>
      <c r="E128" s="73"/>
      <c r="F128" s="73"/>
      <c r="G128" s="591"/>
      <c r="H128" s="988"/>
      <c r="I128" s="73"/>
      <c r="J128" s="73"/>
      <c r="K128" s="74"/>
      <c r="L128" s="74"/>
      <c r="M128" s="989"/>
      <c r="N128" s="1695"/>
      <c r="O128" s="74"/>
      <c r="P128" s="74"/>
      <c r="Q128" s="74"/>
      <c r="R128" s="74"/>
      <c r="S128" s="73"/>
      <c r="T128" s="73"/>
      <c r="U128" s="73"/>
      <c r="V128" s="73"/>
      <c r="W128" s="73"/>
      <c r="X128" s="73"/>
      <c r="Y128" s="73"/>
      <c r="Z128" s="73"/>
    </row>
    <row r="129" spans="1:26" ht="15" customHeight="1">
      <c r="A129" s="73"/>
      <c r="B129" s="73"/>
      <c r="C129" s="77"/>
      <c r="D129" s="73"/>
      <c r="E129" s="73"/>
      <c r="F129" s="73"/>
      <c r="G129" s="591"/>
      <c r="H129" s="988"/>
      <c r="I129" s="73"/>
      <c r="J129" s="73"/>
      <c r="K129" s="74"/>
      <c r="L129" s="74"/>
      <c r="M129" s="989"/>
      <c r="N129" s="1695"/>
      <c r="O129" s="74"/>
      <c r="P129" s="74"/>
      <c r="Q129" s="74"/>
      <c r="R129" s="74"/>
      <c r="S129" s="73"/>
      <c r="T129" s="73"/>
      <c r="U129" s="73"/>
      <c r="V129" s="73"/>
      <c r="W129" s="73"/>
      <c r="X129" s="73"/>
      <c r="Y129" s="73"/>
      <c r="Z129" s="73"/>
    </row>
    <row r="130" spans="1:26" ht="15" customHeight="1">
      <c r="A130" s="73"/>
      <c r="B130" s="73"/>
      <c r="C130" s="77"/>
      <c r="D130" s="73"/>
      <c r="E130" s="73"/>
      <c r="F130" s="73"/>
      <c r="G130" s="591"/>
      <c r="H130" s="988"/>
      <c r="I130" s="73"/>
      <c r="J130" s="73"/>
      <c r="K130" s="74"/>
      <c r="L130" s="74"/>
      <c r="M130" s="989"/>
      <c r="N130" s="1695"/>
      <c r="O130" s="74"/>
      <c r="P130" s="74"/>
      <c r="Q130" s="74"/>
      <c r="R130" s="74"/>
      <c r="S130" s="73"/>
      <c r="T130" s="73"/>
      <c r="U130" s="73"/>
      <c r="V130" s="73"/>
      <c r="W130" s="73"/>
      <c r="X130" s="73"/>
      <c r="Y130" s="73"/>
      <c r="Z130" s="73"/>
    </row>
    <row r="131" spans="1:26" ht="15" customHeight="1">
      <c r="A131" s="73"/>
      <c r="B131" s="73"/>
      <c r="C131" s="77"/>
      <c r="D131" s="73"/>
      <c r="E131" s="73"/>
      <c r="F131" s="73"/>
      <c r="G131" s="591"/>
      <c r="H131" s="988"/>
      <c r="I131" s="73"/>
      <c r="J131" s="73"/>
      <c r="K131" s="74"/>
      <c r="L131" s="74"/>
      <c r="M131" s="989"/>
      <c r="N131" s="1695"/>
      <c r="O131" s="74"/>
      <c r="P131" s="74"/>
      <c r="Q131" s="74"/>
      <c r="R131" s="74"/>
      <c r="S131" s="73"/>
      <c r="T131" s="73"/>
      <c r="U131" s="73"/>
      <c r="V131" s="73"/>
      <c r="W131" s="73"/>
      <c r="X131" s="73"/>
      <c r="Y131" s="73"/>
      <c r="Z131" s="73"/>
    </row>
    <row r="132" spans="1:26" ht="15" customHeight="1">
      <c r="A132" s="73"/>
      <c r="B132" s="73"/>
      <c r="C132" s="77"/>
      <c r="D132" s="73"/>
      <c r="E132" s="73"/>
      <c r="F132" s="73"/>
      <c r="G132" s="591"/>
      <c r="H132" s="988"/>
      <c r="I132" s="73"/>
      <c r="J132" s="73"/>
      <c r="K132" s="74"/>
      <c r="L132" s="74"/>
      <c r="M132" s="989"/>
      <c r="N132" s="1695"/>
      <c r="O132" s="74"/>
      <c r="P132" s="74"/>
      <c r="Q132" s="74"/>
      <c r="R132" s="74"/>
      <c r="S132" s="73"/>
      <c r="T132" s="73"/>
      <c r="U132" s="73"/>
      <c r="V132" s="73"/>
      <c r="W132" s="73"/>
      <c r="X132" s="73"/>
      <c r="Y132" s="73"/>
      <c r="Z132" s="73"/>
    </row>
    <row r="133" spans="1:26" ht="15" customHeight="1">
      <c r="A133" s="73"/>
      <c r="B133" s="73"/>
      <c r="C133" s="77"/>
      <c r="D133" s="73"/>
      <c r="E133" s="73"/>
      <c r="F133" s="73"/>
      <c r="G133" s="591"/>
      <c r="H133" s="988"/>
      <c r="I133" s="73"/>
      <c r="J133" s="73"/>
      <c r="K133" s="74"/>
      <c r="L133" s="74"/>
      <c r="M133" s="989"/>
      <c r="N133" s="1695"/>
      <c r="O133" s="74"/>
      <c r="P133" s="74"/>
      <c r="Q133" s="74"/>
      <c r="R133" s="74"/>
      <c r="S133" s="73"/>
      <c r="T133" s="73"/>
      <c r="U133" s="73"/>
      <c r="V133" s="73"/>
      <c r="W133" s="73"/>
      <c r="X133" s="73"/>
      <c r="Y133" s="73"/>
      <c r="Z133" s="73"/>
    </row>
    <row r="134" spans="1:26" ht="15" customHeight="1">
      <c r="A134" s="73"/>
      <c r="B134" s="73"/>
      <c r="C134" s="77"/>
      <c r="D134" s="73"/>
      <c r="E134" s="73"/>
      <c r="F134" s="73"/>
      <c r="G134" s="591"/>
      <c r="H134" s="988"/>
      <c r="I134" s="73"/>
      <c r="J134" s="73"/>
      <c r="K134" s="74"/>
      <c r="L134" s="74"/>
      <c r="M134" s="989"/>
      <c r="N134" s="1695"/>
      <c r="O134" s="74"/>
      <c r="P134" s="74"/>
      <c r="Q134" s="74"/>
      <c r="R134" s="74"/>
      <c r="S134" s="73"/>
      <c r="T134" s="73"/>
      <c r="U134" s="73"/>
      <c r="V134" s="73"/>
      <c r="W134" s="73"/>
      <c r="X134" s="73"/>
      <c r="Y134" s="73"/>
      <c r="Z134" s="73"/>
    </row>
    <row r="135" spans="1:26" ht="15" customHeight="1">
      <c r="A135" s="73"/>
      <c r="B135" s="73"/>
      <c r="C135" s="77"/>
      <c r="D135" s="73"/>
      <c r="E135" s="73"/>
      <c r="F135" s="73"/>
      <c r="G135" s="591"/>
      <c r="H135" s="988"/>
      <c r="I135" s="73"/>
      <c r="J135" s="73"/>
      <c r="K135" s="74"/>
      <c r="L135" s="74"/>
      <c r="M135" s="989"/>
      <c r="N135" s="1695"/>
      <c r="O135" s="74"/>
      <c r="P135" s="74"/>
      <c r="Q135" s="74"/>
      <c r="R135" s="74"/>
      <c r="S135" s="73"/>
      <c r="T135" s="73"/>
      <c r="U135" s="73"/>
      <c r="V135" s="73"/>
      <c r="W135" s="73"/>
      <c r="X135" s="73"/>
      <c r="Y135" s="73"/>
      <c r="Z135" s="73"/>
    </row>
    <row r="136" spans="1:26" ht="15" customHeight="1">
      <c r="A136" s="73"/>
      <c r="B136" s="73"/>
      <c r="C136" s="77"/>
      <c r="D136" s="73"/>
      <c r="E136" s="73"/>
      <c r="F136" s="73"/>
      <c r="G136" s="591"/>
      <c r="H136" s="988"/>
      <c r="I136" s="73"/>
      <c r="J136" s="73"/>
      <c r="K136" s="74"/>
      <c r="L136" s="74"/>
      <c r="M136" s="989"/>
      <c r="N136" s="1695"/>
      <c r="O136" s="74"/>
      <c r="P136" s="74"/>
      <c r="Q136" s="74"/>
      <c r="R136" s="74"/>
      <c r="S136" s="73"/>
      <c r="T136" s="73"/>
      <c r="U136" s="73"/>
      <c r="V136" s="73"/>
      <c r="W136" s="73"/>
      <c r="X136" s="73"/>
      <c r="Y136" s="73"/>
      <c r="Z136" s="73"/>
    </row>
    <row r="137" spans="1:26" ht="15" customHeight="1">
      <c r="A137" s="73"/>
      <c r="B137" s="73"/>
      <c r="C137" s="77"/>
      <c r="D137" s="73"/>
      <c r="E137" s="73"/>
      <c r="F137" s="73"/>
      <c r="G137" s="591"/>
      <c r="H137" s="988"/>
      <c r="I137" s="73"/>
      <c r="J137" s="73"/>
      <c r="K137" s="74"/>
      <c r="L137" s="74"/>
      <c r="M137" s="989"/>
      <c r="N137" s="1695"/>
      <c r="O137" s="74"/>
      <c r="P137" s="74"/>
      <c r="Q137" s="74"/>
      <c r="R137" s="74"/>
      <c r="S137" s="73"/>
      <c r="T137" s="73"/>
      <c r="U137" s="73"/>
      <c r="V137" s="73"/>
      <c r="W137" s="73"/>
      <c r="X137" s="73"/>
      <c r="Y137" s="73"/>
      <c r="Z137" s="73"/>
    </row>
    <row r="138" spans="1:26" ht="15" customHeight="1">
      <c r="A138" s="73"/>
      <c r="B138" s="73"/>
      <c r="C138" s="77"/>
      <c r="D138" s="73"/>
      <c r="E138" s="73"/>
      <c r="F138" s="73"/>
      <c r="G138" s="591"/>
      <c r="H138" s="988"/>
      <c r="I138" s="73"/>
      <c r="J138" s="73"/>
      <c r="K138" s="74"/>
      <c r="L138" s="74"/>
      <c r="M138" s="989"/>
      <c r="N138" s="1695"/>
      <c r="O138" s="74"/>
      <c r="P138" s="74"/>
      <c r="Q138" s="74"/>
      <c r="R138" s="74"/>
      <c r="S138" s="73"/>
      <c r="T138" s="73"/>
      <c r="U138" s="73"/>
      <c r="V138" s="73"/>
      <c r="W138" s="73"/>
      <c r="X138" s="73"/>
      <c r="Y138" s="73"/>
      <c r="Z138" s="73"/>
    </row>
    <row r="139" spans="1:26" ht="15" customHeight="1">
      <c r="A139" s="73"/>
      <c r="B139" s="73"/>
      <c r="C139" s="77"/>
      <c r="D139" s="73"/>
      <c r="E139" s="73"/>
      <c r="F139" s="73"/>
      <c r="G139" s="591"/>
      <c r="H139" s="988"/>
      <c r="I139" s="73"/>
      <c r="J139" s="73"/>
      <c r="K139" s="74"/>
      <c r="L139" s="74"/>
      <c r="M139" s="989"/>
      <c r="N139" s="1695"/>
      <c r="O139" s="74"/>
      <c r="P139" s="74"/>
      <c r="Q139" s="74"/>
      <c r="R139" s="74"/>
      <c r="S139" s="73"/>
      <c r="T139" s="73"/>
      <c r="U139" s="73"/>
      <c r="V139" s="73"/>
      <c r="W139" s="73"/>
      <c r="X139" s="73"/>
      <c r="Y139" s="73"/>
      <c r="Z139" s="73"/>
    </row>
    <row r="140" spans="1:26" ht="15" customHeight="1">
      <c r="A140" s="73"/>
      <c r="B140" s="73"/>
      <c r="C140" s="77"/>
      <c r="D140" s="73"/>
      <c r="E140" s="73"/>
      <c r="F140" s="73"/>
      <c r="G140" s="591"/>
      <c r="H140" s="988"/>
      <c r="I140" s="73"/>
      <c r="J140" s="73"/>
      <c r="K140" s="74"/>
      <c r="L140" s="74"/>
      <c r="M140" s="989"/>
      <c r="N140" s="1695"/>
      <c r="O140" s="74"/>
      <c r="P140" s="74"/>
      <c r="Q140" s="74"/>
      <c r="R140" s="74"/>
      <c r="S140" s="73"/>
      <c r="T140" s="73"/>
      <c r="U140" s="73"/>
      <c r="V140" s="73"/>
      <c r="W140" s="73"/>
      <c r="X140" s="73"/>
      <c r="Y140" s="73"/>
      <c r="Z140" s="73"/>
    </row>
    <row r="141" spans="1:26" ht="15" customHeight="1">
      <c r="A141" s="73"/>
      <c r="B141" s="73"/>
      <c r="C141" s="77"/>
      <c r="D141" s="73"/>
      <c r="E141" s="73"/>
      <c r="F141" s="73"/>
      <c r="G141" s="591"/>
      <c r="H141" s="988"/>
      <c r="I141" s="73"/>
      <c r="J141" s="73"/>
      <c r="K141" s="74"/>
      <c r="L141" s="74"/>
      <c r="M141" s="989"/>
      <c r="N141" s="1695"/>
      <c r="O141" s="74"/>
      <c r="P141" s="74"/>
      <c r="Q141" s="74"/>
      <c r="R141" s="74"/>
      <c r="S141" s="73"/>
      <c r="T141" s="73"/>
      <c r="U141" s="73"/>
      <c r="V141" s="73"/>
      <c r="W141" s="73"/>
      <c r="X141" s="73"/>
      <c r="Y141" s="73"/>
      <c r="Z141" s="73"/>
    </row>
    <row r="142" spans="1:26" ht="15" customHeight="1">
      <c r="A142" s="73"/>
      <c r="B142" s="73"/>
      <c r="C142" s="77"/>
      <c r="D142" s="73"/>
      <c r="E142" s="73"/>
      <c r="F142" s="73"/>
      <c r="G142" s="591"/>
      <c r="H142" s="988"/>
      <c r="I142" s="73"/>
      <c r="J142" s="73"/>
      <c r="K142" s="74"/>
      <c r="L142" s="74"/>
      <c r="M142" s="989"/>
      <c r="N142" s="1695"/>
      <c r="O142" s="74"/>
      <c r="P142" s="74"/>
      <c r="Q142" s="74"/>
      <c r="R142" s="74"/>
      <c r="S142" s="73"/>
      <c r="T142" s="73"/>
      <c r="U142" s="73"/>
      <c r="V142" s="73"/>
      <c r="W142" s="73"/>
      <c r="X142" s="73"/>
      <c r="Y142" s="73"/>
      <c r="Z142" s="73"/>
    </row>
    <row r="143" spans="1:26" ht="15" customHeight="1">
      <c r="A143" s="73"/>
      <c r="B143" s="73"/>
      <c r="C143" s="77"/>
      <c r="D143" s="73"/>
      <c r="E143" s="73"/>
      <c r="F143" s="73"/>
      <c r="G143" s="591"/>
      <c r="H143" s="988"/>
      <c r="I143" s="73"/>
      <c r="J143" s="73"/>
      <c r="K143" s="74"/>
      <c r="L143" s="74"/>
      <c r="M143" s="989"/>
      <c r="N143" s="1695"/>
      <c r="O143" s="74"/>
      <c r="P143" s="74"/>
      <c r="Q143" s="74"/>
      <c r="R143" s="74"/>
      <c r="S143" s="73"/>
      <c r="T143" s="73"/>
      <c r="U143" s="73"/>
      <c r="V143" s="73"/>
      <c r="W143" s="73"/>
      <c r="X143" s="73"/>
      <c r="Y143" s="73"/>
      <c r="Z143" s="73"/>
    </row>
    <row r="144" spans="1:26" ht="15" customHeight="1">
      <c r="A144" s="73"/>
      <c r="B144" s="73"/>
      <c r="C144" s="77"/>
      <c r="D144" s="73"/>
      <c r="E144" s="73"/>
      <c r="F144" s="73"/>
      <c r="G144" s="591"/>
      <c r="H144" s="988"/>
      <c r="I144" s="73"/>
      <c r="J144" s="73"/>
      <c r="K144" s="74"/>
      <c r="L144" s="74"/>
      <c r="M144" s="989"/>
      <c r="N144" s="1695"/>
      <c r="O144" s="74"/>
      <c r="P144" s="74"/>
      <c r="Q144" s="74"/>
      <c r="R144" s="74"/>
      <c r="S144" s="73"/>
      <c r="T144" s="73"/>
      <c r="U144" s="73"/>
      <c r="V144" s="73"/>
      <c r="W144" s="73"/>
      <c r="X144" s="73"/>
      <c r="Y144" s="73"/>
      <c r="Z144" s="73"/>
    </row>
    <row r="145" spans="1:26" ht="15" customHeight="1">
      <c r="A145" s="73"/>
      <c r="B145" s="73"/>
      <c r="C145" s="77"/>
      <c r="D145" s="73"/>
      <c r="E145" s="73"/>
      <c r="F145" s="73"/>
      <c r="G145" s="591"/>
      <c r="H145" s="988"/>
      <c r="I145" s="73"/>
      <c r="J145" s="73"/>
      <c r="K145" s="74"/>
      <c r="L145" s="74"/>
      <c r="M145" s="989"/>
      <c r="N145" s="1695"/>
      <c r="O145" s="74"/>
      <c r="P145" s="74"/>
      <c r="Q145" s="74"/>
      <c r="R145" s="74"/>
      <c r="S145" s="73"/>
      <c r="T145" s="73"/>
      <c r="U145" s="73"/>
      <c r="V145" s="73"/>
      <c r="W145" s="73"/>
      <c r="X145" s="73"/>
      <c r="Y145" s="73"/>
      <c r="Z145" s="73"/>
    </row>
    <row r="146" spans="1:26" ht="15" customHeight="1">
      <c r="A146" s="73"/>
      <c r="B146" s="73"/>
      <c r="C146" s="77"/>
      <c r="D146" s="73"/>
      <c r="E146" s="73"/>
      <c r="F146" s="73"/>
      <c r="G146" s="591"/>
      <c r="H146" s="988"/>
      <c r="I146" s="73"/>
      <c r="J146" s="73"/>
      <c r="K146" s="74"/>
      <c r="L146" s="74"/>
      <c r="M146" s="989"/>
      <c r="N146" s="1695"/>
      <c r="O146" s="74"/>
      <c r="P146" s="74"/>
      <c r="Q146" s="74"/>
      <c r="R146" s="74"/>
      <c r="S146" s="73"/>
      <c r="T146" s="73"/>
      <c r="U146" s="73"/>
      <c r="V146" s="73"/>
      <c r="W146" s="73"/>
      <c r="X146" s="73"/>
      <c r="Y146" s="73"/>
      <c r="Z146" s="73"/>
    </row>
    <row r="147" spans="1:26" ht="15" customHeight="1">
      <c r="A147" s="73"/>
      <c r="B147" s="73"/>
      <c r="C147" s="77"/>
      <c r="D147" s="73"/>
      <c r="E147" s="73"/>
      <c r="F147" s="73"/>
      <c r="G147" s="591"/>
      <c r="H147" s="988"/>
      <c r="I147" s="73"/>
      <c r="J147" s="73"/>
      <c r="K147" s="74"/>
      <c r="L147" s="74"/>
      <c r="M147" s="989"/>
      <c r="N147" s="1695"/>
      <c r="O147" s="74"/>
      <c r="P147" s="74"/>
      <c r="Q147" s="74"/>
      <c r="R147" s="74"/>
      <c r="S147" s="73"/>
      <c r="T147" s="73"/>
      <c r="U147" s="73"/>
      <c r="V147" s="73"/>
      <c r="W147" s="73"/>
      <c r="X147" s="73"/>
      <c r="Y147" s="73"/>
      <c r="Z147" s="73"/>
    </row>
    <row r="148" spans="1:26" ht="15" customHeight="1">
      <c r="A148" s="73"/>
      <c r="B148" s="73"/>
      <c r="C148" s="77"/>
      <c r="D148" s="73"/>
      <c r="E148" s="73"/>
      <c r="F148" s="73"/>
      <c r="G148" s="591"/>
      <c r="H148" s="988"/>
      <c r="I148" s="73"/>
      <c r="J148" s="73"/>
      <c r="K148" s="74"/>
      <c r="L148" s="74"/>
      <c r="M148" s="989"/>
      <c r="N148" s="1695"/>
      <c r="O148" s="74"/>
      <c r="P148" s="74"/>
      <c r="Q148" s="74"/>
      <c r="R148" s="74"/>
      <c r="S148" s="73"/>
      <c r="T148" s="73"/>
      <c r="U148" s="73"/>
      <c r="V148" s="73"/>
      <c r="W148" s="73"/>
      <c r="X148" s="73"/>
      <c r="Y148" s="73"/>
      <c r="Z148" s="73"/>
    </row>
    <row r="149" spans="1:26" ht="15" customHeight="1">
      <c r="A149" s="73"/>
      <c r="B149" s="73"/>
      <c r="C149" s="77"/>
      <c r="D149" s="73"/>
      <c r="E149" s="73"/>
      <c r="F149" s="73"/>
      <c r="G149" s="591"/>
      <c r="H149" s="988"/>
      <c r="I149" s="73"/>
      <c r="J149" s="73"/>
      <c r="K149" s="74"/>
      <c r="L149" s="74"/>
      <c r="M149" s="989"/>
      <c r="N149" s="1695"/>
      <c r="O149" s="74"/>
      <c r="P149" s="74"/>
      <c r="Q149" s="74"/>
      <c r="R149" s="74"/>
      <c r="S149" s="73"/>
      <c r="T149" s="73"/>
      <c r="U149" s="73"/>
      <c r="V149" s="73"/>
      <c r="W149" s="73"/>
      <c r="X149" s="73"/>
      <c r="Y149" s="73"/>
      <c r="Z149" s="73"/>
    </row>
    <row r="150" spans="1:26" ht="15" customHeight="1">
      <c r="A150" s="73"/>
      <c r="B150" s="73"/>
      <c r="C150" s="77"/>
      <c r="D150" s="73"/>
      <c r="E150" s="73"/>
      <c r="F150" s="73"/>
      <c r="G150" s="591"/>
      <c r="H150" s="988"/>
      <c r="I150" s="73"/>
      <c r="J150" s="73"/>
      <c r="K150" s="74"/>
      <c r="L150" s="74"/>
      <c r="M150" s="989"/>
      <c r="N150" s="1695"/>
      <c r="O150" s="74"/>
      <c r="P150" s="74"/>
      <c r="Q150" s="74"/>
      <c r="R150" s="74"/>
      <c r="S150" s="73"/>
      <c r="T150" s="73"/>
      <c r="U150" s="73"/>
      <c r="V150" s="73"/>
      <c r="W150" s="73"/>
      <c r="X150" s="73"/>
      <c r="Y150" s="73"/>
      <c r="Z150" s="73"/>
    </row>
    <row r="151" spans="1:26" ht="15" customHeight="1">
      <c r="A151" s="73"/>
      <c r="B151" s="73"/>
      <c r="C151" s="77"/>
      <c r="D151" s="73"/>
      <c r="E151" s="73"/>
      <c r="F151" s="73"/>
      <c r="G151" s="591"/>
      <c r="H151" s="988"/>
      <c r="I151" s="73"/>
      <c r="J151" s="73"/>
      <c r="K151" s="74"/>
      <c r="L151" s="74"/>
      <c r="M151" s="989"/>
      <c r="N151" s="1695"/>
      <c r="O151" s="74"/>
      <c r="P151" s="74"/>
      <c r="Q151" s="74"/>
      <c r="R151" s="74"/>
      <c r="S151" s="73"/>
      <c r="T151" s="73"/>
      <c r="U151" s="73"/>
      <c r="V151" s="73"/>
      <c r="W151" s="73"/>
      <c r="X151" s="73"/>
      <c r="Y151" s="73"/>
      <c r="Z151" s="73"/>
    </row>
    <row r="152" spans="1:26" ht="15" customHeight="1">
      <c r="A152" s="73"/>
      <c r="B152" s="73"/>
      <c r="C152" s="77"/>
      <c r="D152" s="73"/>
      <c r="E152" s="73"/>
      <c r="F152" s="73"/>
      <c r="G152" s="591"/>
      <c r="H152" s="988"/>
      <c r="I152" s="73"/>
      <c r="J152" s="73"/>
      <c r="K152" s="74"/>
      <c r="L152" s="74"/>
      <c r="M152" s="989"/>
      <c r="N152" s="1695"/>
      <c r="O152" s="74"/>
      <c r="P152" s="74"/>
      <c r="Q152" s="74"/>
      <c r="R152" s="74"/>
      <c r="S152" s="73"/>
      <c r="T152" s="73"/>
      <c r="U152" s="73"/>
      <c r="V152" s="73"/>
      <c r="W152" s="73"/>
      <c r="X152" s="73"/>
      <c r="Y152" s="73"/>
      <c r="Z152" s="73"/>
    </row>
    <row r="153" spans="1:26" ht="15" customHeight="1">
      <c r="A153" s="73"/>
      <c r="B153" s="73"/>
      <c r="C153" s="77"/>
      <c r="D153" s="73"/>
      <c r="E153" s="73"/>
      <c r="F153" s="73"/>
      <c r="G153" s="591"/>
      <c r="H153" s="988"/>
      <c r="I153" s="73"/>
      <c r="J153" s="73"/>
      <c r="K153" s="74"/>
      <c r="L153" s="74"/>
      <c r="M153" s="989"/>
      <c r="N153" s="1695"/>
      <c r="O153" s="74"/>
      <c r="P153" s="74"/>
      <c r="Q153" s="74"/>
      <c r="R153" s="74"/>
      <c r="S153" s="73"/>
      <c r="T153" s="73"/>
      <c r="U153" s="73"/>
      <c r="V153" s="73"/>
      <c r="W153" s="73"/>
      <c r="X153" s="73"/>
      <c r="Y153" s="73"/>
      <c r="Z153" s="73"/>
    </row>
    <row r="154" spans="1:26" ht="15" customHeight="1">
      <c r="A154" s="73"/>
      <c r="B154" s="73"/>
      <c r="C154" s="77"/>
      <c r="D154" s="73"/>
      <c r="E154" s="73"/>
      <c r="F154" s="73"/>
      <c r="G154" s="591"/>
      <c r="H154" s="988"/>
      <c r="I154" s="73"/>
      <c r="J154" s="73"/>
      <c r="K154" s="74"/>
      <c r="L154" s="74"/>
      <c r="M154" s="989"/>
      <c r="N154" s="1695"/>
      <c r="O154" s="74"/>
      <c r="P154" s="74"/>
      <c r="Q154" s="74"/>
      <c r="R154" s="74"/>
      <c r="S154" s="73"/>
      <c r="T154" s="73"/>
      <c r="U154" s="73"/>
      <c r="V154" s="73"/>
      <c r="W154" s="73"/>
      <c r="X154" s="73"/>
      <c r="Y154" s="73"/>
      <c r="Z154" s="73"/>
    </row>
    <row r="155" spans="1:26" ht="15" customHeight="1">
      <c r="A155" s="73"/>
      <c r="B155" s="73"/>
      <c r="C155" s="77"/>
      <c r="D155" s="73"/>
      <c r="E155" s="73"/>
      <c r="F155" s="73"/>
      <c r="G155" s="591"/>
      <c r="H155" s="988"/>
      <c r="I155" s="73"/>
      <c r="J155" s="73"/>
      <c r="K155" s="74"/>
      <c r="L155" s="74"/>
      <c r="M155" s="989"/>
      <c r="N155" s="1695"/>
      <c r="O155" s="74"/>
      <c r="P155" s="74"/>
      <c r="Q155" s="74"/>
      <c r="R155" s="74"/>
      <c r="S155" s="73"/>
      <c r="T155" s="73"/>
      <c r="U155" s="73"/>
      <c r="V155" s="73"/>
      <c r="W155" s="73"/>
      <c r="X155" s="73"/>
      <c r="Y155" s="73"/>
      <c r="Z155" s="73"/>
    </row>
    <row r="156" spans="1:26" ht="15" customHeight="1">
      <c r="A156" s="73"/>
      <c r="B156" s="73"/>
      <c r="C156" s="77"/>
      <c r="D156" s="73"/>
      <c r="E156" s="73"/>
      <c r="F156" s="73"/>
      <c r="G156" s="591"/>
      <c r="H156" s="988"/>
      <c r="I156" s="73"/>
      <c r="J156" s="73"/>
      <c r="K156" s="74"/>
      <c r="L156" s="74"/>
      <c r="M156" s="989"/>
      <c r="N156" s="1695"/>
      <c r="O156" s="74"/>
      <c r="P156" s="74"/>
      <c r="Q156" s="74"/>
      <c r="R156" s="74"/>
      <c r="S156" s="73"/>
      <c r="T156" s="73"/>
      <c r="U156" s="73"/>
      <c r="V156" s="73"/>
      <c r="W156" s="73"/>
      <c r="X156" s="73"/>
      <c r="Y156" s="73"/>
      <c r="Z156" s="73"/>
    </row>
    <row r="157" spans="1:26" ht="15" customHeight="1">
      <c r="A157" s="73"/>
      <c r="B157" s="73"/>
      <c r="C157" s="77"/>
      <c r="D157" s="73"/>
      <c r="E157" s="73"/>
      <c r="F157" s="73"/>
      <c r="G157" s="591"/>
      <c r="H157" s="988"/>
      <c r="I157" s="73"/>
      <c r="J157" s="73"/>
      <c r="K157" s="74"/>
      <c r="L157" s="74"/>
      <c r="M157" s="989"/>
      <c r="N157" s="1695"/>
      <c r="O157" s="74"/>
      <c r="P157" s="74"/>
      <c r="Q157" s="74"/>
      <c r="R157" s="74"/>
      <c r="S157" s="73"/>
      <c r="T157" s="73"/>
      <c r="U157" s="73"/>
      <c r="V157" s="73"/>
      <c r="W157" s="73"/>
      <c r="X157" s="73"/>
      <c r="Y157" s="73"/>
      <c r="Z157" s="73"/>
    </row>
    <row r="158" spans="1:26" ht="15" customHeight="1">
      <c r="A158" s="73"/>
      <c r="B158" s="73"/>
      <c r="C158" s="77"/>
      <c r="D158" s="73"/>
      <c r="E158" s="73"/>
      <c r="F158" s="73"/>
      <c r="G158" s="591"/>
      <c r="H158" s="988"/>
      <c r="I158" s="73"/>
      <c r="J158" s="73"/>
      <c r="K158" s="74"/>
      <c r="L158" s="74"/>
      <c r="M158" s="989"/>
      <c r="N158" s="1695"/>
      <c r="O158" s="74"/>
      <c r="P158" s="74"/>
      <c r="Q158" s="74"/>
      <c r="R158" s="74"/>
      <c r="S158" s="73"/>
      <c r="T158" s="73"/>
      <c r="U158" s="73"/>
      <c r="V158" s="73"/>
      <c r="W158" s="73"/>
      <c r="X158" s="73"/>
      <c r="Y158" s="73"/>
      <c r="Z158" s="73"/>
    </row>
    <row r="159" spans="1:26" ht="15" customHeight="1">
      <c r="A159" s="73"/>
      <c r="B159" s="73"/>
      <c r="C159" s="77"/>
      <c r="D159" s="73"/>
      <c r="E159" s="73"/>
      <c r="F159" s="73"/>
      <c r="G159" s="591"/>
      <c r="H159" s="988"/>
      <c r="I159" s="73"/>
      <c r="J159" s="73"/>
      <c r="K159" s="74"/>
      <c r="L159" s="74"/>
      <c r="M159" s="989"/>
      <c r="N159" s="1695"/>
      <c r="O159" s="74"/>
      <c r="P159" s="74"/>
      <c r="Q159" s="74"/>
      <c r="R159" s="74"/>
      <c r="S159" s="73"/>
      <c r="T159" s="73"/>
      <c r="U159" s="73"/>
      <c r="V159" s="73"/>
      <c r="W159" s="73"/>
      <c r="X159" s="73"/>
      <c r="Y159" s="73"/>
      <c r="Z159" s="73"/>
    </row>
    <row r="160" spans="1:26" ht="15" customHeight="1">
      <c r="A160" s="73"/>
      <c r="B160" s="73"/>
      <c r="C160" s="77"/>
      <c r="D160" s="73"/>
      <c r="E160" s="73"/>
      <c r="F160" s="73"/>
      <c r="G160" s="591"/>
      <c r="H160" s="988"/>
      <c r="I160" s="73"/>
      <c r="J160" s="73"/>
      <c r="K160" s="74"/>
      <c r="L160" s="74"/>
      <c r="M160" s="989"/>
      <c r="N160" s="1695"/>
      <c r="O160" s="74"/>
      <c r="P160" s="74"/>
      <c r="Q160" s="74"/>
      <c r="R160" s="74"/>
      <c r="S160" s="73"/>
      <c r="T160" s="73"/>
      <c r="U160" s="73"/>
      <c r="V160" s="73"/>
      <c r="W160" s="73"/>
      <c r="X160" s="73"/>
      <c r="Y160" s="73"/>
      <c r="Z160" s="73"/>
    </row>
    <row r="161" spans="1:26" ht="15" customHeight="1">
      <c r="A161" s="73"/>
      <c r="B161" s="73"/>
      <c r="C161" s="77"/>
      <c r="D161" s="73"/>
      <c r="E161" s="73"/>
      <c r="F161" s="73"/>
      <c r="G161" s="591"/>
      <c r="H161" s="988"/>
      <c r="I161" s="73"/>
      <c r="J161" s="73"/>
      <c r="K161" s="74"/>
      <c r="L161" s="74"/>
      <c r="M161" s="989"/>
      <c r="N161" s="1695"/>
      <c r="O161" s="74"/>
      <c r="P161" s="74"/>
      <c r="Q161" s="74"/>
      <c r="R161" s="74"/>
      <c r="S161" s="73"/>
      <c r="T161" s="73"/>
      <c r="U161" s="73"/>
      <c r="V161" s="73"/>
      <c r="W161" s="73"/>
      <c r="X161" s="73"/>
      <c r="Y161" s="73"/>
      <c r="Z161" s="73"/>
    </row>
    <row r="162" spans="1:26" ht="15" customHeight="1">
      <c r="A162" s="73"/>
      <c r="B162" s="73"/>
      <c r="C162" s="77"/>
      <c r="D162" s="73"/>
      <c r="E162" s="73"/>
      <c r="F162" s="73"/>
      <c r="G162" s="591"/>
      <c r="H162" s="988"/>
      <c r="I162" s="73"/>
      <c r="J162" s="73"/>
      <c r="K162" s="74"/>
      <c r="L162" s="74"/>
      <c r="M162" s="989"/>
      <c r="N162" s="1695"/>
      <c r="O162" s="74"/>
      <c r="P162" s="74"/>
      <c r="Q162" s="74"/>
      <c r="R162" s="74"/>
      <c r="S162" s="73"/>
      <c r="T162" s="73"/>
      <c r="U162" s="73"/>
      <c r="V162" s="73"/>
      <c r="W162" s="73"/>
      <c r="X162" s="73"/>
      <c r="Y162" s="73"/>
      <c r="Z162" s="73"/>
    </row>
    <row r="163" spans="1:26" ht="15" customHeight="1">
      <c r="A163" s="73"/>
      <c r="B163" s="73"/>
      <c r="C163" s="77"/>
      <c r="D163" s="73"/>
      <c r="E163" s="73"/>
      <c r="F163" s="73"/>
      <c r="G163" s="591"/>
      <c r="H163" s="988"/>
      <c r="I163" s="73"/>
      <c r="J163" s="73"/>
      <c r="K163" s="74"/>
      <c r="L163" s="74"/>
      <c r="M163" s="989"/>
      <c r="N163" s="1695"/>
      <c r="O163" s="74"/>
      <c r="P163" s="74"/>
      <c r="Q163" s="74"/>
      <c r="R163" s="74"/>
      <c r="S163" s="73"/>
      <c r="T163" s="73"/>
      <c r="U163" s="73"/>
      <c r="V163" s="73"/>
      <c r="W163" s="73"/>
      <c r="X163" s="73"/>
      <c r="Y163" s="73"/>
      <c r="Z163" s="73"/>
    </row>
    <row r="164" spans="1:26" ht="15" customHeight="1">
      <c r="A164" s="73"/>
      <c r="B164" s="73"/>
      <c r="C164" s="77"/>
      <c r="D164" s="73"/>
      <c r="E164" s="73"/>
      <c r="F164" s="73"/>
      <c r="G164" s="591"/>
      <c r="H164" s="988"/>
      <c r="I164" s="73"/>
      <c r="J164" s="73"/>
      <c r="K164" s="74"/>
      <c r="L164" s="74"/>
      <c r="M164" s="989"/>
      <c r="N164" s="1695"/>
      <c r="O164" s="74"/>
      <c r="P164" s="74"/>
      <c r="Q164" s="74"/>
      <c r="R164" s="74"/>
      <c r="S164" s="73"/>
      <c r="T164" s="73"/>
      <c r="U164" s="73"/>
      <c r="V164" s="73"/>
      <c r="W164" s="73"/>
      <c r="X164" s="73"/>
      <c r="Y164" s="73"/>
      <c r="Z164" s="73"/>
    </row>
    <row r="165" spans="1:26" ht="15" customHeight="1">
      <c r="A165" s="73"/>
      <c r="B165" s="73"/>
      <c r="C165" s="77"/>
      <c r="D165" s="73"/>
      <c r="E165" s="73"/>
      <c r="F165" s="73"/>
      <c r="G165" s="591"/>
      <c r="H165" s="988"/>
      <c r="I165" s="73"/>
      <c r="J165" s="73"/>
      <c r="K165" s="74"/>
      <c r="L165" s="74"/>
      <c r="M165" s="989"/>
      <c r="N165" s="1695"/>
      <c r="O165" s="74"/>
      <c r="P165" s="74"/>
      <c r="Q165" s="74"/>
      <c r="R165" s="74"/>
      <c r="S165" s="73"/>
      <c r="T165" s="73"/>
      <c r="U165" s="73"/>
      <c r="V165" s="73"/>
      <c r="W165" s="73"/>
      <c r="X165" s="73"/>
      <c r="Y165" s="73"/>
      <c r="Z165" s="73"/>
    </row>
    <row r="166" spans="1:26" ht="15" customHeight="1">
      <c r="A166" s="73"/>
      <c r="B166" s="73"/>
      <c r="C166" s="77"/>
      <c r="D166" s="73"/>
      <c r="E166" s="73"/>
      <c r="F166" s="73"/>
      <c r="G166" s="591"/>
      <c r="H166" s="988"/>
      <c r="I166" s="73"/>
      <c r="J166" s="73"/>
      <c r="K166" s="74"/>
      <c r="L166" s="74"/>
      <c r="M166" s="989"/>
      <c r="N166" s="1695"/>
      <c r="O166" s="74"/>
      <c r="P166" s="74"/>
      <c r="Q166" s="74"/>
      <c r="R166" s="74"/>
      <c r="S166" s="73"/>
      <c r="T166" s="73"/>
      <c r="U166" s="73"/>
      <c r="V166" s="73"/>
      <c r="W166" s="73"/>
      <c r="X166" s="73"/>
      <c r="Y166" s="73"/>
      <c r="Z166" s="73"/>
    </row>
    <row r="167" spans="1:26" ht="15" customHeight="1">
      <c r="A167" s="73"/>
      <c r="B167" s="73"/>
      <c r="C167" s="77"/>
      <c r="D167" s="73"/>
      <c r="E167" s="73"/>
      <c r="F167" s="73"/>
      <c r="G167" s="591"/>
      <c r="H167" s="988"/>
      <c r="I167" s="73"/>
      <c r="J167" s="73"/>
      <c r="K167" s="74"/>
      <c r="L167" s="74"/>
      <c r="M167" s="989"/>
      <c r="N167" s="1695"/>
      <c r="O167" s="74"/>
      <c r="P167" s="74"/>
      <c r="Q167" s="74"/>
      <c r="R167" s="74"/>
      <c r="S167" s="73"/>
      <c r="T167" s="73"/>
      <c r="U167" s="73"/>
      <c r="V167" s="73"/>
      <c r="W167" s="73"/>
      <c r="X167" s="73"/>
      <c r="Y167" s="73"/>
      <c r="Z167" s="73"/>
    </row>
    <row r="168" spans="1:26" ht="15" customHeight="1">
      <c r="A168" s="73"/>
      <c r="B168" s="73"/>
      <c r="C168" s="77"/>
      <c r="D168" s="73"/>
      <c r="E168" s="73"/>
      <c r="F168" s="73"/>
      <c r="G168" s="591"/>
      <c r="H168" s="988"/>
      <c r="I168" s="73"/>
      <c r="J168" s="73"/>
      <c r="K168" s="74"/>
      <c r="L168" s="74"/>
      <c r="M168" s="989"/>
      <c r="N168" s="1695"/>
      <c r="O168" s="74"/>
      <c r="P168" s="74"/>
      <c r="Q168" s="74"/>
      <c r="R168" s="74"/>
      <c r="S168" s="73"/>
      <c r="T168" s="73"/>
      <c r="U168" s="73"/>
      <c r="V168" s="73"/>
      <c r="W168" s="73"/>
      <c r="X168" s="73"/>
      <c r="Y168" s="73"/>
      <c r="Z168" s="73"/>
    </row>
    <row r="169" spans="1:26" ht="15" customHeight="1">
      <c r="A169" s="73"/>
      <c r="B169" s="73"/>
      <c r="C169" s="77"/>
      <c r="D169" s="73"/>
      <c r="E169" s="73"/>
      <c r="F169" s="73"/>
      <c r="G169" s="591"/>
      <c r="H169" s="988"/>
      <c r="I169" s="73"/>
      <c r="J169" s="73"/>
      <c r="K169" s="74"/>
      <c r="L169" s="74"/>
      <c r="M169" s="989"/>
      <c r="N169" s="1695"/>
      <c r="O169" s="74"/>
      <c r="P169" s="74"/>
      <c r="Q169" s="74"/>
      <c r="R169" s="74"/>
      <c r="S169" s="73"/>
      <c r="T169" s="73"/>
      <c r="U169" s="73"/>
      <c r="V169" s="73"/>
      <c r="W169" s="73"/>
      <c r="X169" s="73"/>
      <c r="Y169" s="73"/>
      <c r="Z169" s="73"/>
    </row>
    <row r="170" spans="1:26" ht="15" customHeight="1">
      <c r="A170" s="73"/>
      <c r="B170" s="73"/>
      <c r="C170" s="77"/>
      <c r="D170" s="73"/>
      <c r="E170" s="73"/>
      <c r="F170" s="73"/>
      <c r="G170" s="591"/>
      <c r="H170" s="988"/>
      <c r="I170" s="73"/>
      <c r="J170" s="73"/>
      <c r="K170" s="74"/>
      <c r="L170" s="74"/>
      <c r="M170" s="989"/>
      <c r="N170" s="1695"/>
      <c r="O170" s="74"/>
      <c r="P170" s="74"/>
      <c r="Q170" s="74"/>
      <c r="R170" s="74"/>
      <c r="S170" s="73"/>
      <c r="T170" s="73"/>
      <c r="U170" s="73"/>
      <c r="V170" s="73"/>
      <c r="W170" s="73"/>
      <c r="X170" s="73"/>
      <c r="Y170" s="73"/>
      <c r="Z170" s="73"/>
    </row>
    <row r="171" spans="1:26" ht="15" customHeight="1">
      <c r="A171" s="73"/>
      <c r="B171" s="73"/>
      <c r="C171" s="77"/>
      <c r="D171" s="73"/>
      <c r="E171" s="73"/>
      <c r="F171" s="73"/>
      <c r="G171" s="591"/>
      <c r="H171" s="988"/>
      <c r="I171" s="73"/>
      <c r="J171" s="73"/>
      <c r="K171" s="74"/>
      <c r="L171" s="74"/>
      <c r="M171" s="989"/>
      <c r="N171" s="1695"/>
      <c r="O171" s="74"/>
      <c r="P171" s="74"/>
      <c r="Q171" s="74"/>
      <c r="R171" s="74"/>
      <c r="S171" s="73"/>
      <c r="T171" s="73"/>
      <c r="U171" s="73"/>
      <c r="V171" s="73"/>
      <c r="W171" s="73"/>
      <c r="X171" s="73"/>
      <c r="Y171" s="73"/>
      <c r="Z171" s="73"/>
    </row>
    <row r="172" spans="1:26" ht="15" customHeight="1">
      <c r="A172" s="73"/>
      <c r="B172" s="73"/>
      <c r="C172" s="77"/>
      <c r="D172" s="73"/>
      <c r="E172" s="73"/>
      <c r="F172" s="73"/>
      <c r="G172" s="591"/>
      <c r="H172" s="988"/>
      <c r="I172" s="73"/>
      <c r="J172" s="73"/>
      <c r="K172" s="74"/>
      <c r="L172" s="74"/>
      <c r="M172" s="989"/>
      <c r="N172" s="1695"/>
      <c r="O172" s="74"/>
      <c r="P172" s="74"/>
      <c r="Q172" s="74"/>
      <c r="R172" s="74"/>
      <c r="S172" s="73"/>
      <c r="T172" s="73"/>
      <c r="U172" s="73"/>
      <c r="V172" s="73"/>
      <c r="W172" s="73"/>
      <c r="X172" s="73"/>
      <c r="Y172" s="73"/>
      <c r="Z172" s="73"/>
    </row>
    <row r="173" spans="1:26" ht="15" customHeight="1">
      <c r="A173" s="73"/>
      <c r="B173" s="73"/>
      <c r="C173" s="77"/>
      <c r="D173" s="73"/>
      <c r="E173" s="73"/>
      <c r="F173" s="73"/>
      <c r="G173" s="591"/>
      <c r="H173" s="988"/>
      <c r="I173" s="73"/>
      <c r="J173" s="73"/>
      <c r="K173" s="74"/>
      <c r="L173" s="74"/>
      <c r="M173" s="989"/>
      <c r="N173" s="1695"/>
      <c r="O173" s="74"/>
      <c r="P173" s="74"/>
      <c r="Q173" s="74"/>
      <c r="R173" s="74"/>
      <c r="S173" s="73"/>
      <c r="T173" s="73"/>
      <c r="U173" s="73"/>
      <c r="V173" s="73"/>
      <c r="W173" s="73"/>
      <c r="X173" s="73"/>
      <c r="Y173" s="73"/>
      <c r="Z173" s="73"/>
    </row>
    <row r="174" spans="1:26" ht="15" customHeight="1">
      <c r="A174" s="73"/>
      <c r="B174" s="73"/>
      <c r="C174" s="77"/>
      <c r="D174" s="73"/>
      <c r="E174" s="73"/>
      <c r="F174" s="73"/>
      <c r="G174" s="591"/>
      <c r="H174" s="988"/>
      <c r="I174" s="73"/>
      <c r="J174" s="73"/>
      <c r="K174" s="74"/>
      <c r="L174" s="74"/>
      <c r="M174" s="989"/>
      <c r="N174" s="1695"/>
      <c r="O174" s="74"/>
      <c r="P174" s="74"/>
      <c r="Q174" s="74"/>
      <c r="R174" s="74"/>
      <c r="S174" s="73"/>
      <c r="T174" s="73"/>
      <c r="U174" s="73"/>
      <c r="V174" s="73"/>
      <c r="W174" s="73"/>
      <c r="X174" s="73"/>
      <c r="Y174" s="73"/>
      <c r="Z174" s="73"/>
    </row>
    <row r="175" spans="1:26" ht="15" customHeight="1">
      <c r="A175" s="73"/>
      <c r="B175" s="73"/>
      <c r="C175" s="77"/>
      <c r="D175" s="73"/>
      <c r="E175" s="73"/>
      <c r="F175" s="73"/>
      <c r="G175" s="591"/>
      <c r="H175" s="988"/>
      <c r="I175" s="73"/>
      <c r="J175" s="73"/>
      <c r="K175" s="74"/>
      <c r="L175" s="74"/>
      <c r="M175" s="989"/>
      <c r="N175" s="1695"/>
      <c r="O175" s="74"/>
      <c r="P175" s="74"/>
      <c r="Q175" s="74"/>
      <c r="R175" s="74"/>
      <c r="S175" s="73"/>
      <c r="T175" s="73"/>
      <c r="U175" s="73"/>
      <c r="V175" s="73"/>
      <c r="W175" s="73"/>
      <c r="X175" s="73"/>
      <c r="Y175" s="73"/>
      <c r="Z175" s="73"/>
    </row>
    <row r="176" spans="1:26" ht="15" customHeight="1">
      <c r="A176" s="73"/>
      <c r="B176" s="73"/>
      <c r="C176" s="77"/>
      <c r="D176" s="73"/>
      <c r="E176" s="73"/>
      <c r="F176" s="73"/>
      <c r="G176" s="591"/>
      <c r="H176" s="988"/>
      <c r="I176" s="73"/>
      <c r="J176" s="73"/>
      <c r="K176" s="74"/>
      <c r="L176" s="74"/>
      <c r="M176" s="989"/>
      <c r="N176" s="1695"/>
      <c r="O176" s="74"/>
      <c r="P176" s="74"/>
      <c r="Q176" s="74"/>
      <c r="R176" s="74"/>
      <c r="S176" s="73"/>
      <c r="T176" s="73"/>
      <c r="U176" s="73"/>
      <c r="V176" s="73"/>
      <c r="W176" s="73"/>
      <c r="X176" s="73"/>
      <c r="Y176" s="73"/>
      <c r="Z176" s="73"/>
    </row>
    <row r="177" spans="1:26" ht="15" customHeight="1">
      <c r="A177" s="73"/>
      <c r="B177" s="73"/>
      <c r="C177" s="77"/>
      <c r="D177" s="73"/>
      <c r="E177" s="73"/>
      <c r="F177" s="73"/>
      <c r="G177" s="591"/>
      <c r="H177" s="988"/>
      <c r="I177" s="73"/>
      <c r="J177" s="73"/>
      <c r="K177" s="74"/>
      <c r="L177" s="74"/>
      <c r="M177" s="989"/>
      <c r="N177" s="1695"/>
      <c r="O177" s="74"/>
      <c r="P177" s="74"/>
      <c r="Q177" s="74"/>
      <c r="R177" s="74"/>
      <c r="S177" s="73"/>
      <c r="T177" s="73"/>
      <c r="U177" s="73"/>
      <c r="V177" s="73"/>
      <c r="W177" s="73"/>
      <c r="X177" s="73"/>
      <c r="Y177" s="73"/>
      <c r="Z177" s="73"/>
    </row>
    <row r="178" spans="1:26" ht="15" customHeight="1">
      <c r="A178" s="73"/>
      <c r="B178" s="73"/>
      <c r="C178" s="77"/>
      <c r="D178" s="73"/>
      <c r="E178" s="73"/>
      <c r="F178" s="73"/>
      <c r="G178" s="591"/>
      <c r="H178" s="988"/>
      <c r="I178" s="73"/>
      <c r="J178" s="73"/>
      <c r="K178" s="74"/>
      <c r="L178" s="74"/>
      <c r="M178" s="989"/>
      <c r="N178" s="1695"/>
      <c r="O178" s="74"/>
      <c r="P178" s="74"/>
      <c r="Q178" s="74"/>
      <c r="R178" s="74"/>
      <c r="S178" s="73"/>
      <c r="T178" s="73"/>
      <c r="U178" s="73"/>
      <c r="V178" s="73"/>
      <c r="W178" s="73"/>
      <c r="X178" s="73"/>
      <c r="Y178" s="73"/>
      <c r="Z178" s="73"/>
    </row>
    <row r="179" spans="1:26" ht="15" customHeight="1">
      <c r="A179" s="73"/>
      <c r="B179" s="73"/>
      <c r="C179" s="77"/>
      <c r="D179" s="73"/>
      <c r="E179" s="73"/>
      <c r="F179" s="73"/>
      <c r="G179" s="591"/>
      <c r="H179" s="988"/>
      <c r="I179" s="73"/>
      <c r="J179" s="73"/>
      <c r="K179" s="74"/>
      <c r="L179" s="74"/>
      <c r="M179" s="989"/>
      <c r="N179" s="1695"/>
      <c r="O179" s="74"/>
      <c r="P179" s="74"/>
      <c r="Q179" s="74"/>
      <c r="R179" s="74"/>
      <c r="S179" s="73"/>
      <c r="T179" s="73"/>
      <c r="U179" s="73"/>
      <c r="V179" s="73"/>
      <c r="W179" s="73"/>
      <c r="X179" s="73"/>
      <c r="Y179" s="73"/>
      <c r="Z179" s="73"/>
    </row>
    <row r="180" spans="1:26" ht="15" customHeight="1">
      <c r="A180" s="73"/>
      <c r="B180" s="73"/>
      <c r="C180" s="77"/>
      <c r="D180" s="73"/>
      <c r="E180" s="73"/>
      <c r="F180" s="73"/>
      <c r="G180" s="591"/>
      <c r="H180" s="988"/>
      <c r="I180" s="73"/>
      <c r="J180" s="73"/>
      <c r="K180" s="74"/>
      <c r="L180" s="74"/>
      <c r="M180" s="989"/>
      <c r="N180" s="1695"/>
      <c r="O180" s="74"/>
      <c r="P180" s="74"/>
      <c r="Q180" s="74"/>
      <c r="R180" s="74"/>
      <c r="S180" s="73"/>
      <c r="T180" s="73"/>
      <c r="U180" s="73"/>
      <c r="V180" s="73"/>
      <c r="W180" s="73"/>
      <c r="X180" s="73"/>
      <c r="Y180" s="73"/>
      <c r="Z180" s="73"/>
    </row>
    <row r="181" spans="1:26" ht="15" customHeight="1">
      <c r="A181" s="73"/>
      <c r="B181" s="73"/>
      <c r="C181" s="77"/>
      <c r="D181" s="73"/>
      <c r="E181" s="73"/>
      <c r="F181" s="73"/>
      <c r="G181" s="591"/>
      <c r="H181" s="988"/>
      <c r="I181" s="73"/>
      <c r="J181" s="73"/>
      <c r="K181" s="74"/>
      <c r="L181" s="74"/>
      <c r="M181" s="989"/>
      <c r="N181" s="1695"/>
      <c r="O181" s="74"/>
      <c r="P181" s="74"/>
      <c r="Q181" s="74"/>
      <c r="R181" s="74"/>
      <c r="S181" s="73"/>
      <c r="T181" s="73"/>
      <c r="U181" s="73"/>
      <c r="V181" s="73"/>
      <c r="W181" s="73"/>
      <c r="X181" s="73"/>
      <c r="Y181" s="73"/>
      <c r="Z181" s="73"/>
    </row>
    <row r="182" spans="1:26" ht="15" customHeight="1">
      <c r="A182" s="73"/>
      <c r="B182" s="73"/>
      <c r="C182" s="77"/>
      <c r="D182" s="73"/>
      <c r="E182" s="73"/>
      <c r="F182" s="73"/>
      <c r="G182" s="591"/>
      <c r="H182" s="988"/>
      <c r="I182" s="73"/>
      <c r="J182" s="73"/>
      <c r="K182" s="74"/>
      <c r="L182" s="74"/>
      <c r="M182" s="989"/>
      <c r="N182" s="1695"/>
      <c r="O182" s="74"/>
      <c r="P182" s="74"/>
      <c r="Q182" s="74"/>
      <c r="R182" s="74"/>
      <c r="S182" s="73"/>
      <c r="T182" s="73"/>
      <c r="U182" s="73"/>
      <c r="V182" s="73"/>
      <c r="W182" s="73"/>
      <c r="X182" s="73"/>
      <c r="Y182" s="73"/>
      <c r="Z182" s="73"/>
    </row>
    <row r="183" spans="1:26" ht="15" customHeight="1">
      <c r="A183" s="73"/>
      <c r="B183" s="73"/>
      <c r="C183" s="77"/>
      <c r="D183" s="73"/>
      <c r="E183" s="73"/>
      <c r="F183" s="73"/>
      <c r="G183" s="591"/>
      <c r="H183" s="988"/>
      <c r="I183" s="73"/>
      <c r="J183" s="73"/>
      <c r="K183" s="74"/>
      <c r="L183" s="74"/>
      <c r="M183" s="989"/>
      <c r="N183" s="1695"/>
      <c r="O183" s="74"/>
      <c r="P183" s="74"/>
      <c r="Q183" s="74"/>
      <c r="R183" s="74"/>
      <c r="S183" s="73"/>
      <c r="T183" s="73"/>
      <c r="U183" s="73"/>
      <c r="V183" s="73"/>
      <c r="W183" s="73"/>
      <c r="X183" s="73"/>
      <c r="Y183" s="73"/>
      <c r="Z183" s="73"/>
    </row>
    <row r="184" spans="1:26" ht="15" customHeight="1">
      <c r="A184" s="73"/>
      <c r="B184" s="73"/>
      <c r="C184" s="77"/>
      <c r="D184" s="73"/>
      <c r="E184" s="73"/>
      <c r="F184" s="73"/>
      <c r="G184" s="591"/>
      <c r="H184" s="988"/>
      <c r="I184" s="73"/>
      <c r="J184" s="73"/>
      <c r="K184" s="74"/>
      <c r="L184" s="74"/>
      <c r="M184" s="989"/>
      <c r="N184" s="1695"/>
      <c r="O184" s="74"/>
      <c r="P184" s="74"/>
      <c r="Q184" s="74"/>
      <c r="R184" s="74"/>
      <c r="S184" s="73"/>
      <c r="T184" s="73"/>
      <c r="U184" s="73"/>
      <c r="V184" s="73"/>
      <c r="W184" s="73"/>
      <c r="X184" s="73"/>
      <c r="Y184" s="73"/>
      <c r="Z184" s="73"/>
    </row>
    <row r="185" spans="1:26" ht="15" customHeight="1">
      <c r="A185" s="73"/>
      <c r="B185" s="73"/>
      <c r="C185" s="77"/>
      <c r="D185" s="73"/>
      <c r="E185" s="73"/>
      <c r="F185" s="73"/>
      <c r="G185" s="591"/>
      <c r="H185" s="988"/>
      <c r="I185" s="73"/>
      <c r="J185" s="73"/>
      <c r="K185" s="74"/>
      <c r="L185" s="74"/>
      <c r="M185" s="989"/>
      <c r="N185" s="1695"/>
      <c r="O185" s="74"/>
      <c r="P185" s="74"/>
      <c r="Q185" s="74"/>
      <c r="R185" s="74"/>
      <c r="S185" s="73"/>
      <c r="T185" s="73"/>
      <c r="U185" s="73"/>
      <c r="V185" s="73"/>
      <c r="W185" s="73"/>
      <c r="X185" s="73"/>
      <c r="Y185" s="73"/>
      <c r="Z185" s="73"/>
    </row>
    <row r="186" spans="1:26" ht="15" customHeight="1">
      <c r="A186" s="73"/>
      <c r="B186" s="73"/>
      <c r="C186" s="77"/>
      <c r="D186" s="73"/>
      <c r="E186" s="73"/>
      <c r="F186" s="73"/>
      <c r="G186" s="591"/>
      <c r="H186" s="988"/>
      <c r="I186" s="73"/>
      <c r="J186" s="73"/>
      <c r="K186" s="74"/>
      <c r="L186" s="74"/>
      <c r="M186" s="989"/>
      <c r="N186" s="1695"/>
      <c r="O186" s="74"/>
      <c r="P186" s="74"/>
      <c r="Q186" s="74"/>
      <c r="R186" s="74"/>
      <c r="S186" s="73"/>
      <c r="T186" s="73"/>
      <c r="U186" s="73"/>
      <c r="V186" s="73"/>
      <c r="W186" s="73"/>
      <c r="X186" s="73"/>
      <c r="Y186" s="73"/>
      <c r="Z186" s="73"/>
    </row>
    <row r="187" spans="1:26" ht="15" customHeight="1">
      <c r="A187" s="73"/>
      <c r="B187" s="73"/>
      <c r="C187" s="77"/>
      <c r="D187" s="73"/>
      <c r="E187" s="73"/>
      <c r="F187" s="73"/>
      <c r="G187" s="591"/>
      <c r="H187" s="988"/>
      <c r="I187" s="73"/>
      <c r="J187" s="73"/>
      <c r="K187" s="74"/>
      <c r="L187" s="74"/>
      <c r="M187" s="989"/>
      <c r="N187" s="1695"/>
      <c r="O187" s="74"/>
      <c r="P187" s="74"/>
      <c r="Q187" s="74"/>
      <c r="R187" s="74"/>
      <c r="S187" s="73"/>
      <c r="T187" s="73"/>
      <c r="U187" s="73"/>
      <c r="V187" s="73"/>
      <c r="W187" s="73"/>
      <c r="X187" s="73"/>
      <c r="Y187" s="73"/>
      <c r="Z187" s="73"/>
    </row>
    <row r="188" spans="1:26" ht="15" customHeight="1">
      <c r="A188" s="73"/>
      <c r="B188" s="73"/>
      <c r="C188" s="77"/>
      <c r="D188" s="73"/>
      <c r="E188" s="73"/>
      <c r="F188" s="73"/>
      <c r="G188" s="591"/>
      <c r="H188" s="988"/>
      <c r="I188" s="73"/>
      <c r="J188" s="73"/>
      <c r="K188" s="74"/>
      <c r="L188" s="74"/>
      <c r="M188" s="989"/>
      <c r="N188" s="1695"/>
      <c r="O188" s="74"/>
      <c r="P188" s="74"/>
      <c r="Q188" s="74"/>
      <c r="R188" s="74"/>
      <c r="S188" s="73"/>
      <c r="T188" s="73"/>
      <c r="U188" s="73"/>
      <c r="V188" s="73"/>
      <c r="W188" s="73"/>
      <c r="X188" s="73"/>
      <c r="Y188" s="73"/>
      <c r="Z188" s="73"/>
    </row>
    <row r="189" spans="1:26" ht="15" customHeight="1">
      <c r="A189" s="73"/>
      <c r="B189" s="73"/>
      <c r="C189" s="77"/>
      <c r="D189" s="73"/>
      <c r="E189" s="73"/>
      <c r="F189" s="73"/>
      <c r="G189" s="591"/>
      <c r="H189" s="988"/>
      <c r="I189" s="73"/>
      <c r="J189" s="73"/>
      <c r="K189" s="74"/>
      <c r="L189" s="74"/>
      <c r="M189" s="989"/>
      <c r="N189" s="1695"/>
      <c r="O189" s="74"/>
      <c r="P189" s="74"/>
      <c r="Q189" s="74"/>
      <c r="R189" s="74"/>
      <c r="S189" s="73"/>
      <c r="T189" s="73"/>
      <c r="U189" s="73"/>
      <c r="V189" s="73"/>
      <c r="W189" s="73"/>
      <c r="X189" s="73"/>
      <c r="Y189" s="73"/>
      <c r="Z189" s="73"/>
    </row>
    <row r="190" spans="1:26" ht="15" customHeight="1">
      <c r="A190" s="73"/>
      <c r="B190" s="73"/>
      <c r="C190" s="77"/>
      <c r="D190" s="73"/>
      <c r="E190" s="73"/>
      <c r="F190" s="73"/>
      <c r="G190" s="591"/>
      <c r="H190" s="988"/>
      <c r="I190" s="73"/>
      <c r="J190" s="73"/>
      <c r="K190" s="74"/>
      <c r="L190" s="74"/>
      <c r="M190" s="989"/>
      <c r="N190" s="1695"/>
      <c r="O190" s="74"/>
      <c r="P190" s="74"/>
      <c r="Q190" s="74"/>
      <c r="R190" s="74"/>
      <c r="S190" s="73"/>
      <c r="T190" s="73"/>
      <c r="U190" s="73"/>
      <c r="V190" s="73"/>
      <c r="W190" s="73"/>
      <c r="X190" s="73"/>
      <c r="Y190" s="73"/>
      <c r="Z190" s="73"/>
    </row>
    <row r="191" spans="1:26" ht="15" customHeight="1">
      <c r="A191" s="73"/>
      <c r="B191" s="73"/>
      <c r="C191" s="77"/>
      <c r="D191" s="73"/>
      <c r="E191" s="73"/>
      <c r="F191" s="73"/>
      <c r="G191" s="591"/>
      <c r="H191" s="988"/>
      <c r="I191" s="73"/>
      <c r="J191" s="73"/>
      <c r="K191" s="74"/>
      <c r="L191" s="74"/>
      <c r="M191" s="989"/>
      <c r="N191" s="1695"/>
      <c r="O191" s="74"/>
      <c r="P191" s="74"/>
      <c r="Q191" s="74"/>
      <c r="R191" s="74"/>
      <c r="S191" s="73"/>
      <c r="T191" s="73"/>
      <c r="U191" s="73"/>
      <c r="V191" s="73"/>
      <c r="W191" s="73"/>
      <c r="X191" s="73"/>
      <c r="Y191" s="73"/>
      <c r="Z191" s="73"/>
    </row>
    <row r="192" spans="1:26" ht="15" customHeight="1">
      <c r="A192" s="73"/>
      <c r="B192" s="73"/>
      <c r="C192" s="77"/>
      <c r="D192" s="73"/>
      <c r="E192" s="73"/>
      <c r="F192" s="73"/>
      <c r="G192" s="591"/>
      <c r="H192" s="988"/>
      <c r="I192" s="73"/>
      <c r="J192" s="73"/>
      <c r="K192" s="74"/>
      <c r="L192" s="74"/>
      <c r="M192" s="989"/>
      <c r="N192" s="1695"/>
      <c r="O192" s="74"/>
      <c r="P192" s="74"/>
      <c r="Q192" s="74"/>
      <c r="R192" s="74"/>
      <c r="S192" s="73"/>
      <c r="T192" s="73"/>
      <c r="U192" s="73"/>
      <c r="V192" s="73"/>
      <c r="W192" s="73"/>
      <c r="X192" s="73"/>
      <c r="Y192" s="73"/>
      <c r="Z192" s="73"/>
    </row>
    <row r="193" spans="1:26" ht="15" customHeight="1">
      <c r="A193" s="73"/>
      <c r="B193" s="73"/>
      <c r="C193" s="77"/>
      <c r="D193" s="73"/>
      <c r="E193" s="73"/>
      <c r="F193" s="73"/>
      <c r="G193" s="591"/>
      <c r="H193" s="988"/>
      <c r="I193" s="73"/>
      <c r="J193" s="73"/>
      <c r="K193" s="74"/>
      <c r="L193" s="74"/>
      <c r="M193" s="989"/>
      <c r="N193" s="1695"/>
      <c r="O193" s="74"/>
      <c r="P193" s="74"/>
      <c r="Q193" s="74"/>
      <c r="R193" s="74"/>
      <c r="S193" s="73"/>
      <c r="T193" s="73"/>
      <c r="U193" s="73"/>
      <c r="V193" s="73"/>
      <c r="W193" s="73"/>
      <c r="X193" s="73"/>
      <c r="Y193" s="73"/>
      <c r="Z193" s="73"/>
    </row>
    <row r="194" spans="1:26" ht="15" customHeight="1">
      <c r="A194" s="73"/>
      <c r="B194" s="73"/>
      <c r="C194" s="77"/>
      <c r="D194" s="73"/>
      <c r="E194" s="73"/>
      <c r="F194" s="73"/>
      <c r="G194" s="591"/>
      <c r="H194" s="988"/>
      <c r="I194" s="73"/>
      <c r="J194" s="73"/>
      <c r="K194" s="74"/>
      <c r="L194" s="74"/>
      <c r="M194" s="989"/>
      <c r="N194" s="1695"/>
      <c r="O194" s="74"/>
      <c r="P194" s="74"/>
      <c r="Q194" s="74"/>
      <c r="R194" s="74"/>
      <c r="S194" s="73"/>
      <c r="T194" s="73"/>
      <c r="U194" s="73"/>
      <c r="V194" s="73"/>
      <c r="W194" s="73"/>
      <c r="X194" s="73"/>
      <c r="Y194" s="73"/>
      <c r="Z194" s="73"/>
    </row>
    <row r="195" spans="1:26" ht="15" customHeight="1">
      <c r="A195" s="73"/>
      <c r="B195" s="73"/>
      <c r="C195" s="77"/>
      <c r="D195" s="73"/>
      <c r="E195" s="73"/>
      <c r="F195" s="73"/>
      <c r="G195" s="591"/>
      <c r="H195" s="988"/>
      <c r="I195" s="73"/>
      <c r="J195" s="73"/>
      <c r="K195" s="74"/>
      <c r="L195" s="74"/>
      <c r="M195" s="989"/>
      <c r="N195" s="1695"/>
      <c r="O195" s="74"/>
      <c r="P195" s="74"/>
      <c r="Q195" s="74"/>
      <c r="R195" s="74"/>
      <c r="S195" s="73"/>
      <c r="T195" s="73"/>
      <c r="U195" s="73"/>
      <c r="V195" s="73"/>
      <c r="W195" s="73"/>
      <c r="X195" s="73"/>
      <c r="Y195" s="73"/>
      <c r="Z195" s="73"/>
    </row>
    <row r="196" spans="1:26" ht="15" customHeight="1">
      <c r="A196" s="73"/>
      <c r="B196" s="73"/>
      <c r="C196" s="77"/>
      <c r="D196" s="73"/>
      <c r="E196" s="73"/>
      <c r="F196" s="73"/>
      <c r="G196" s="591"/>
      <c r="H196" s="988"/>
      <c r="I196" s="73"/>
      <c r="J196" s="73"/>
      <c r="K196" s="74"/>
      <c r="L196" s="74"/>
      <c r="M196" s="989"/>
      <c r="N196" s="1695"/>
      <c r="O196" s="74"/>
      <c r="P196" s="74"/>
      <c r="Q196" s="74"/>
      <c r="R196" s="74"/>
      <c r="S196" s="73"/>
      <c r="T196" s="73"/>
      <c r="U196" s="73"/>
      <c r="V196" s="73"/>
      <c r="W196" s="73"/>
      <c r="X196" s="73"/>
      <c r="Y196" s="73"/>
      <c r="Z196" s="73"/>
    </row>
    <row r="197" spans="1:26" ht="15" customHeight="1">
      <c r="A197" s="73"/>
      <c r="B197" s="73"/>
      <c r="C197" s="77"/>
      <c r="D197" s="73"/>
      <c r="E197" s="73"/>
      <c r="F197" s="73"/>
      <c r="G197" s="591"/>
      <c r="H197" s="988"/>
      <c r="I197" s="73"/>
      <c r="J197" s="73"/>
      <c r="K197" s="74"/>
      <c r="L197" s="74"/>
      <c r="M197" s="989"/>
      <c r="N197" s="1695"/>
      <c r="O197" s="74"/>
      <c r="P197" s="74"/>
      <c r="Q197" s="74"/>
      <c r="R197" s="74"/>
      <c r="S197" s="73"/>
      <c r="T197" s="73"/>
      <c r="U197" s="73"/>
      <c r="V197" s="73"/>
      <c r="W197" s="73"/>
      <c r="X197" s="73"/>
      <c r="Y197" s="73"/>
      <c r="Z197" s="73"/>
    </row>
    <row r="198" spans="1:26" ht="15" customHeight="1">
      <c r="A198" s="73"/>
      <c r="B198" s="73"/>
      <c r="C198" s="77"/>
      <c r="D198" s="73"/>
      <c r="E198" s="73"/>
      <c r="F198" s="73"/>
      <c r="G198" s="591"/>
      <c r="H198" s="988"/>
      <c r="I198" s="73"/>
      <c r="J198" s="73"/>
      <c r="K198" s="74"/>
      <c r="L198" s="74"/>
      <c r="M198" s="989"/>
      <c r="N198" s="1695"/>
      <c r="O198" s="74"/>
      <c r="P198" s="74"/>
      <c r="Q198" s="74"/>
      <c r="R198" s="74"/>
      <c r="S198" s="73"/>
      <c r="T198" s="73"/>
      <c r="U198" s="73"/>
      <c r="V198" s="73"/>
      <c r="W198" s="73"/>
      <c r="X198" s="73"/>
      <c r="Y198" s="73"/>
      <c r="Z198" s="73"/>
    </row>
    <row r="199" spans="1:26" ht="15" customHeight="1">
      <c r="A199" s="73"/>
      <c r="B199" s="73"/>
      <c r="C199" s="77"/>
      <c r="D199" s="73"/>
      <c r="E199" s="73"/>
      <c r="F199" s="73"/>
      <c r="G199" s="591"/>
      <c r="H199" s="988"/>
      <c r="I199" s="73"/>
      <c r="J199" s="73"/>
      <c r="K199" s="74"/>
      <c r="L199" s="74"/>
      <c r="M199" s="989"/>
      <c r="N199" s="1695"/>
      <c r="O199" s="74"/>
      <c r="P199" s="74"/>
      <c r="Q199" s="74"/>
      <c r="R199" s="74"/>
      <c r="S199" s="73"/>
      <c r="T199" s="73"/>
      <c r="U199" s="73"/>
      <c r="V199" s="73"/>
      <c r="W199" s="73"/>
      <c r="X199" s="73"/>
      <c r="Y199" s="73"/>
      <c r="Z199" s="73"/>
    </row>
    <row r="200" spans="1:26" ht="15" customHeight="1">
      <c r="A200" s="73"/>
      <c r="B200" s="73"/>
      <c r="C200" s="77"/>
      <c r="D200" s="73"/>
      <c r="E200" s="73"/>
      <c r="F200" s="73"/>
      <c r="G200" s="591"/>
      <c r="H200" s="988"/>
      <c r="I200" s="73"/>
      <c r="J200" s="73"/>
      <c r="K200" s="74"/>
      <c r="L200" s="74"/>
      <c r="M200" s="989"/>
      <c r="N200" s="1695"/>
      <c r="O200" s="74"/>
      <c r="P200" s="74"/>
      <c r="Q200" s="74"/>
      <c r="R200" s="74"/>
      <c r="S200" s="73"/>
      <c r="T200" s="73"/>
      <c r="U200" s="73"/>
      <c r="V200" s="73"/>
      <c r="W200" s="73"/>
      <c r="X200" s="73"/>
      <c r="Y200" s="73"/>
      <c r="Z200" s="73"/>
    </row>
    <row r="201" spans="1:26" ht="15" customHeight="1">
      <c r="A201" s="73"/>
      <c r="B201" s="73"/>
      <c r="C201" s="77"/>
      <c r="D201" s="73"/>
      <c r="E201" s="73"/>
      <c r="F201" s="73"/>
      <c r="G201" s="591"/>
      <c r="H201" s="988"/>
      <c r="I201" s="73"/>
      <c r="J201" s="73"/>
      <c r="K201" s="74"/>
      <c r="L201" s="74"/>
      <c r="M201" s="989"/>
      <c r="N201" s="1695"/>
      <c r="O201" s="74"/>
      <c r="P201" s="74"/>
      <c r="Q201" s="74"/>
      <c r="R201" s="74"/>
      <c r="S201" s="73"/>
      <c r="T201" s="73"/>
      <c r="U201" s="73"/>
      <c r="V201" s="73"/>
      <c r="W201" s="73"/>
      <c r="X201" s="73"/>
      <c r="Y201" s="73"/>
      <c r="Z201" s="73"/>
    </row>
    <row r="202" spans="1:26" ht="15" customHeight="1">
      <c r="A202" s="73"/>
      <c r="B202" s="73"/>
      <c r="C202" s="77"/>
      <c r="D202" s="73"/>
      <c r="E202" s="73"/>
      <c r="F202" s="73"/>
      <c r="G202" s="591"/>
      <c r="H202" s="988"/>
      <c r="I202" s="73"/>
      <c r="J202" s="73"/>
      <c r="K202" s="74"/>
      <c r="L202" s="74"/>
      <c r="M202" s="989"/>
      <c r="N202" s="1695"/>
      <c r="O202" s="74"/>
      <c r="P202" s="74"/>
      <c r="Q202" s="74"/>
      <c r="R202" s="74"/>
      <c r="S202" s="73"/>
      <c r="T202" s="73"/>
      <c r="U202" s="73"/>
      <c r="V202" s="73"/>
      <c r="W202" s="73"/>
      <c r="X202" s="73"/>
      <c r="Y202" s="73"/>
      <c r="Z202" s="73"/>
    </row>
    <row r="203" spans="1:26" ht="15" customHeight="1">
      <c r="A203" s="73"/>
      <c r="B203" s="73"/>
      <c r="C203" s="77"/>
      <c r="D203" s="73"/>
      <c r="E203" s="73"/>
      <c r="F203" s="73"/>
      <c r="G203" s="591"/>
      <c r="H203" s="988"/>
      <c r="I203" s="73"/>
      <c r="J203" s="73"/>
      <c r="K203" s="74"/>
      <c r="L203" s="74"/>
      <c r="M203" s="989"/>
      <c r="N203" s="1695"/>
      <c r="O203" s="74"/>
      <c r="P203" s="74"/>
      <c r="Q203" s="74"/>
      <c r="R203" s="74"/>
      <c r="S203" s="73"/>
      <c r="T203" s="73"/>
      <c r="U203" s="73"/>
      <c r="V203" s="73"/>
      <c r="W203" s="73"/>
      <c r="X203" s="73"/>
      <c r="Y203" s="73"/>
      <c r="Z203" s="73"/>
    </row>
    <row r="204" spans="1:26" ht="15" customHeight="1">
      <c r="A204" s="73"/>
      <c r="B204" s="73"/>
      <c r="C204" s="77"/>
      <c r="D204" s="73"/>
      <c r="E204" s="73"/>
      <c r="F204" s="73"/>
      <c r="G204" s="591"/>
      <c r="H204" s="988"/>
      <c r="I204" s="73"/>
      <c r="J204" s="73"/>
      <c r="K204" s="74"/>
      <c r="L204" s="74"/>
      <c r="M204" s="989"/>
      <c r="N204" s="1695"/>
      <c r="O204" s="74"/>
      <c r="P204" s="74"/>
      <c r="Q204" s="74"/>
      <c r="R204" s="74"/>
      <c r="S204" s="73"/>
      <c r="T204" s="73"/>
      <c r="U204" s="73"/>
      <c r="V204" s="73"/>
      <c r="W204" s="73"/>
      <c r="X204" s="73"/>
      <c r="Y204" s="73"/>
      <c r="Z204" s="73"/>
    </row>
    <row r="205" spans="1:26" ht="15" customHeight="1">
      <c r="A205" s="73"/>
      <c r="B205" s="73"/>
      <c r="C205" s="77"/>
      <c r="D205" s="73"/>
      <c r="E205" s="73"/>
      <c r="F205" s="73"/>
      <c r="G205" s="591"/>
      <c r="H205" s="988"/>
      <c r="I205" s="73"/>
      <c r="J205" s="73"/>
      <c r="K205" s="74"/>
      <c r="L205" s="74"/>
      <c r="M205" s="989"/>
      <c r="N205" s="1695"/>
      <c r="O205" s="74"/>
      <c r="P205" s="74"/>
      <c r="Q205" s="74"/>
      <c r="R205" s="74"/>
      <c r="S205" s="73"/>
      <c r="T205" s="73"/>
      <c r="U205" s="73"/>
      <c r="V205" s="73"/>
      <c r="W205" s="73"/>
      <c r="X205" s="73"/>
      <c r="Y205" s="73"/>
      <c r="Z205" s="73"/>
    </row>
    <row r="206" spans="1:26" ht="15" customHeight="1">
      <c r="A206" s="73"/>
      <c r="B206" s="73"/>
      <c r="C206" s="77"/>
      <c r="D206" s="73"/>
      <c r="E206" s="73"/>
      <c r="F206" s="73"/>
      <c r="G206" s="591"/>
      <c r="H206" s="988"/>
      <c r="I206" s="73"/>
      <c r="J206" s="73"/>
      <c r="K206" s="74"/>
      <c r="L206" s="74"/>
      <c r="M206" s="989"/>
      <c r="N206" s="1695"/>
      <c r="O206" s="74"/>
      <c r="P206" s="74"/>
      <c r="Q206" s="74"/>
      <c r="R206" s="74"/>
      <c r="S206" s="73"/>
      <c r="T206" s="73"/>
      <c r="U206" s="73"/>
      <c r="V206" s="73"/>
      <c r="W206" s="73"/>
      <c r="X206" s="73"/>
      <c r="Y206" s="73"/>
      <c r="Z206" s="73"/>
    </row>
    <row r="207" spans="1:26" ht="15" customHeight="1">
      <c r="A207" s="73"/>
      <c r="B207" s="73"/>
      <c r="C207" s="77"/>
      <c r="D207" s="73"/>
      <c r="E207" s="73"/>
      <c r="F207" s="73"/>
      <c r="G207" s="591"/>
      <c r="H207" s="988"/>
      <c r="I207" s="73"/>
      <c r="J207" s="73"/>
      <c r="K207" s="74"/>
      <c r="L207" s="74"/>
      <c r="M207" s="989"/>
      <c r="N207" s="1695"/>
      <c r="O207" s="74"/>
      <c r="P207" s="74"/>
      <c r="Q207" s="74"/>
      <c r="R207" s="74"/>
      <c r="S207" s="73"/>
      <c r="T207" s="73"/>
      <c r="U207" s="73"/>
      <c r="V207" s="73"/>
      <c r="W207" s="73"/>
      <c r="X207" s="73"/>
      <c r="Y207" s="73"/>
      <c r="Z207" s="73"/>
    </row>
    <row r="208" spans="1:26" ht="15" customHeight="1">
      <c r="A208" s="73"/>
      <c r="B208" s="73"/>
      <c r="C208" s="77"/>
      <c r="D208" s="73"/>
      <c r="E208" s="73"/>
      <c r="F208" s="73"/>
      <c r="G208" s="591"/>
      <c r="H208" s="988"/>
      <c r="I208" s="73"/>
      <c r="J208" s="73"/>
      <c r="K208" s="74"/>
      <c r="L208" s="74"/>
      <c r="M208" s="989"/>
      <c r="N208" s="1695"/>
      <c r="O208" s="74"/>
      <c r="P208" s="74"/>
      <c r="Q208" s="74"/>
      <c r="R208" s="74"/>
      <c r="S208" s="73"/>
      <c r="T208" s="73"/>
      <c r="U208" s="73"/>
      <c r="V208" s="73"/>
      <c r="W208" s="73"/>
      <c r="X208" s="73"/>
      <c r="Y208" s="73"/>
      <c r="Z208" s="73"/>
    </row>
    <row r="209" spans="1:26" ht="15" customHeight="1">
      <c r="A209" s="73"/>
      <c r="B209" s="73"/>
      <c r="C209" s="77"/>
      <c r="D209" s="73"/>
      <c r="E209" s="73"/>
      <c r="F209" s="73"/>
      <c r="G209" s="591"/>
      <c r="H209" s="988"/>
      <c r="I209" s="73"/>
      <c r="J209" s="73"/>
      <c r="K209" s="74"/>
      <c r="L209" s="74"/>
      <c r="M209" s="989"/>
      <c r="N209" s="1695"/>
      <c r="O209" s="74"/>
      <c r="P209" s="74"/>
      <c r="Q209" s="74"/>
      <c r="R209" s="74"/>
      <c r="S209" s="73"/>
      <c r="T209" s="73"/>
      <c r="U209" s="73"/>
      <c r="V209" s="73"/>
      <c r="W209" s="73"/>
      <c r="X209" s="73"/>
      <c r="Y209" s="73"/>
      <c r="Z209" s="73"/>
    </row>
    <row r="210" spans="1:26" ht="15" customHeight="1">
      <c r="A210" s="73"/>
      <c r="B210" s="73"/>
      <c r="C210" s="77"/>
      <c r="D210" s="73"/>
      <c r="E210" s="73"/>
      <c r="F210" s="73"/>
      <c r="G210" s="591"/>
      <c r="H210" s="988"/>
      <c r="I210" s="73"/>
      <c r="J210" s="73"/>
      <c r="K210" s="74"/>
      <c r="L210" s="74"/>
      <c r="M210" s="989"/>
      <c r="N210" s="1695"/>
      <c r="O210" s="74"/>
      <c r="P210" s="74"/>
      <c r="Q210" s="74"/>
      <c r="R210" s="74"/>
      <c r="S210" s="73"/>
      <c r="T210" s="73"/>
      <c r="U210" s="73"/>
      <c r="V210" s="73"/>
      <c r="W210" s="73"/>
      <c r="X210" s="73"/>
      <c r="Y210" s="73"/>
      <c r="Z210" s="73"/>
    </row>
    <row r="211" spans="1:26" ht="15" customHeight="1">
      <c r="A211" s="73"/>
      <c r="B211" s="73"/>
      <c r="C211" s="77"/>
      <c r="D211" s="73"/>
      <c r="E211" s="73"/>
      <c r="F211" s="73"/>
      <c r="G211" s="591"/>
      <c r="H211" s="988"/>
      <c r="I211" s="73"/>
      <c r="J211" s="73"/>
      <c r="K211" s="74"/>
      <c r="L211" s="74"/>
      <c r="M211" s="989"/>
      <c r="N211" s="1695"/>
      <c r="O211" s="74"/>
      <c r="P211" s="74"/>
      <c r="Q211" s="74"/>
      <c r="R211" s="74"/>
      <c r="S211" s="73"/>
      <c r="T211" s="73"/>
      <c r="U211" s="73"/>
      <c r="V211" s="73"/>
      <c r="W211" s="73"/>
      <c r="X211" s="73"/>
      <c r="Y211" s="73"/>
      <c r="Z211" s="73"/>
    </row>
    <row r="212" spans="1:26" ht="15" customHeight="1">
      <c r="A212" s="73"/>
      <c r="B212" s="73"/>
      <c r="C212" s="77"/>
      <c r="D212" s="73"/>
      <c r="E212" s="73"/>
      <c r="F212" s="73"/>
      <c r="G212" s="591"/>
      <c r="H212" s="988"/>
      <c r="I212" s="73"/>
      <c r="J212" s="73"/>
      <c r="K212" s="74"/>
      <c r="L212" s="74"/>
      <c r="M212" s="989"/>
      <c r="N212" s="1695"/>
      <c r="O212" s="74"/>
      <c r="P212" s="74"/>
      <c r="Q212" s="74"/>
      <c r="R212" s="74"/>
      <c r="S212" s="73"/>
      <c r="T212" s="73"/>
      <c r="U212" s="73"/>
      <c r="V212" s="73"/>
      <c r="W212" s="73"/>
      <c r="X212" s="73"/>
      <c r="Y212" s="73"/>
      <c r="Z212" s="73"/>
    </row>
    <row r="213" spans="1:26" ht="15" customHeight="1">
      <c r="A213" s="73"/>
      <c r="B213" s="73"/>
      <c r="C213" s="77"/>
      <c r="D213" s="73"/>
      <c r="E213" s="73"/>
      <c r="F213" s="73"/>
      <c r="G213" s="591"/>
      <c r="H213" s="988"/>
      <c r="I213" s="73"/>
      <c r="J213" s="73"/>
      <c r="K213" s="74"/>
      <c r="L213" s="74"/>
      <c r="M213" s="989"/>
      <c r="N213" s="1695"/>
      <c r="O213" s="74"/>
      <c r="P213" s="74"/>
      <c r="Q213" s="74"/>
      <c r="R213" s="74"/>
      <c r="S213" s="73"/>
      <c r="T213" s="73"/>
      <c r="U213" s="73"/>
      <c r="V213" s="73"/>
      <c r="W213" s="73"/>
      <c r="X213" s="73"/>
      <c r="Y213" s="73"/>
      <c r="Z213" s="73"/>
    </row>
    <row r="214" spans="1:26" ht="15" customHeight="1">
      <c r="A214" s="73"/>
      <c r="B214" s="73"/>
      <c r="C214" s="77"/>
      <c r="D214" s="73"/>
      <c r="E214" s="73"/>
      <c r="F214" s="73"/>
      <c r="G214" s="591"/>
      <c r="H214" s="988"/>
      <c r="I214" s="73"/>
      <c r="J214" s="73"/>
      <c r="K214" s="74"/>
      <c r="L214" s="74"/>
      <c r="M214" s="989"/>
      <c r="N214" s="1695"/>
      <c r="O214" s="74"/>
      <c r="P214" s="74"/>
      <c r="Q214" s="74"/>
      <c r="R214" s="74"/>
      <c r="S214" s="73"/>
      <c r="T214" s="73"/>
      <c r="U214" s="73"/>
      <c r="V214" s="73"/>
      <c r="W214" s="73"/>
      <c r="X214" s="73"/>
      <c r="Y214" s="73"/>
      <c r="Z214" s="73"/>
    </row>
    <row r="215" spans="1:26" ht="15" customHeight="1">
      <c r="A215" s="73"/>
      <c r="B215" s="73"/>
      <c r="C215" s="77"/>
      <c r="D215" s="73"/>
      <c r="E215" s="73"/>
      <c r="F215" s="73"/>
      <c r="G215" s="591"/>
      <c r="H215" s="988"/>
      <c r="I215" s="73"/>
      <c r="J215" s="73"/>
      <c r="K215" s="74"/>
      <c r="L215" s="74"/>
      <c r="M215" s="989"/>
      <c r="N215" s="1695"/>
      <c r="O215" s="74"/>
      <c r="P215" s="74"/>
      <c r="Q215" s="74"/>
      <c r="R215" s="74"/>
      <c r="S215" s="73"/>
      <c r="T215" s="73"/>
      <c r="U215" s="73"/>
      <c r="V215" s="73"/>
      <c r="W215" s="73"/>
      <c r="X215" s="73"/>
      <c r="Y215" s="73"/>
      <c r="Z215" s="73"/>
    </row>
    <row r="216" spans="1:26" ht="15" customHeight="1">
      <c r="A216" s="73"/>
      <c r="B216" s="73"/>
      <c r="C216" s="77"/>
      <c r="D216" s="73"/>
      <c r="E216" s="73"/>
      <c r="F216" s="73"/>
      <c r="G216" s="591"/>
      <c r="H216" s="988"/>
      <c r="I216" s="73"/>
      <c r="J216" s="73"/>
      <c r="K216" s="74"/>
      <c r="L216" s="74"/>
      <c r="M216" s="989"/>
      <c r="N216" s="1695"/>
      <c r="O216" s="74"/>
      <c r="P216" s="74"/>
      <c r="Q216" s="74"/>
      <c r="R216" s="74"/>
      <c r="S216" s="73"/>
      <c r="T216" s="73"/>
      <c r="U216" s="73"/>
      <c r="V216" s="73"/>
      <c r="W216" s="73"/>
      <c r="X216" s="73"/>
      <c r="Y216" s="73"/>
      <c r="Z216" s="73"/>
    </row>
    <row r="217" spans="1:26" ht="15" customHeight="1">
      <c r="A217" s="73"/>
      <c r="B217" s="73"/>
      <c r="C217" s="77"/>
      <c r="D217" s="73"/>
      <c r="E217" s="73"/>
      <c r="F217" s="73"/>
      <c r="G217" s="591"/>
      <c r="H217" s="988"/>
      <c r="I217" s="73"/>
      <c r="J217" s="73"/>
      <c r="K217" s="74"/>
      <c r="L217" s="74"/>
      <c r="M217" s="989"/>
      <c r="N217" s="1695"/>
      <c r="O217" s="74"/>
      <c r="P217" s="74"/>
      <c r="Q217" s="74"/>
      <c r="R217" s="74"/>
      <c r="S217" s="73"/>
      <c r="T217" s="73"/>
      <c r="U217" s="73"/>
      <c r="V217" s="73"/>
      <c r="W217" s="73"/>
      <c r="X217" s="73"/>
      <c r="Y217" s="73"/>
      <c r="Z217" s="73"/>
    </row>
    <row r="218" spans="1:26" ht="15" customHeight="1">
      <c r="A218" s="73"/>
      <c r="B218" s="73"/>
      <c r="C218" s="77"/>
      <c r="D218" s="73"/>
      <c r="E218" s="73"/>
      <c r="F218" s="73"/>
      <c r="G218" s="591"/>
      <c r="H218" s="988"/>
      <c r="I218" s="73"/>
      <c r="J218" s="73"/>
      <c r="K218" s="74"/>
      <c r="L218" s="74"/>
      <c r="M218" s="989"/>
      <c r="N218" s="1695"/>
      <c r="O218" s="74"/>
      <c r="P218" s="74"/>
      <c r="Q218" s="74"/>
      <c r="R218" s="74"/>
      <c r="S218" s="73"/>
      <c r="T218" s="73"/>
      <c r="U218" s="73"/>
      <c r="V218" s="73"/>
      <c r="W218" s="73"/>
      <c r="X218" s="73"/>
      <c r="Y218" s="73"/>
      <c r="Z218" s="73"/>
    </row>
    <row r="219" spans="1:26" ht="15" customHeight="1">
      <c r="A219" s="73"/>
      <c r="B219" s="73"/>
      <c r="C219" s="77"/>
      <c r="D219" s="73"/>
      <c r="E219" s="73"/>
      <c r="F219" s="73"/>
      <c r="G219" s="591"/>
      <c r="H219" s="988"/>
      <c r="I219" s="73"/>
      <c r="J219" s="73"/>
      <c r="K219" s="74"/>
      <c r="L219" s="74"/>
      <c r="M219" s="989"/>
      <c r="N219" s="1695"/>
      <c r="O219" s="74"/>
      <c r="P219" s="74"/>
      <c r="Q219" s="74"/>
      <c r="R219" s="74"/>
      <c r="S219" s="73"/>
      <c r="T219" s="73"/>
      <c r="U219" s="73"/>
      <c r="V219" s="73"/>
      <c r="W219" s="73"/>
      <c r="X219" s="73"/>
      <c r="Y219" s="73"/>
      <c r="Z219" s="73"/>
    </row>
    <row r="220" spans="1:26" ht="15" customHeight="1">
      <c r="A220" s="73"/>
      <c r="B220" s="73"/>
      <c r="C220" s="77"/>
      <c r="D220" s="73"/>
      <c r="E220" s="73"/>
      <c r="F220" s="73"/>
      <c r="G220" s="591"/>
      <c r="H220" s="988"/>
      <c r="I220" s="73"/>
      <c r="J220" s="73"/>
      <c r="K220" s="74"/>
      <c r="L220" s="74"/>
      <c r="M220" s="989"/>
      <c r="N220" s="1695"/>
      <c r="O220" s="74"/>
      <c r="P220" s="74"/>
      <c r="Q220" s="74"/>
      <c r="R220" s="74"/>
      <c r="S220" s="73"/>
      <c r="T220" s="73"/>
      <c r="U220" s="73"/>
      <c r="V220" s="73"/>
      <c r="W220" s="73"/>
      <c r="X220" s="73"/>
      <c r="Y220" s="73"/>
      <c r="Z220" s="73"/>
    </row>
    <row r="221" spans="1:26" ht="15" customHeight="1">
      <c r="A221" s="73"/>
      <c r="B221" s="73"/>
      <c r="C221" s="77"/>
      <c r="D221" s="73"/>
      <c r="E221" s="73"/>
      <c r="F221" s="73"/>
      <c r="G221" s="591"/>
      <c r="H221" s="988"/>
      <c r="I221" s="73"/>
      <c r="J221" s="73"/>
      <c r="K221" s="74"/>
      <c r="L221" s="74"/>
      <c r="M221" s="989"/>
      <c r="N221" s="1695"/>
      <c r="O221" s="74"/>
      <c r="P221" s="74"/>
      <c r="Q221" s="74"/>
      <c r="R221" s="74"/>
      <c r="S221" s="73"/>
      <c r="T221" s="73"/>
      <c r="U221" s="73"/>
      <c r="V221" s="73"/>
      <c r="W221" s="73"/>
      <c r="X221" s="73"/>
      <c r="Y221" s="73"/>
      <c r="Z221" s="73"/>
    </row>
    <row r="222" spans="1:26" ht="15.75" customHeight="1">
      <c r="A222" s="73"/>
      <c r="B222" s="73"/>
      <c r="C222" s="77"/>
      <c r="D222" s="73"/>
      <c r="E222" s="73"/>
      <c r="F222" s="73"/>
      <c r="G222" s="591"/>
      <c r="H222" s="988"/>
      <c r="I222" s="73"/>
      <c r="J222" s="73"/>
      <c r="K222" s="74"/>
      <c r="L222" s="74"/>
      <c r="M222" s="989"/>
      <c r="N222" s="74"/>
      <c r="O222" s="74"/>
      <c r="P222" s="74"/>
      <c r="Q222" s="74"/>
      <c r="R222" s="74"/>
      <c r="S222" s="73"/>
      <c r="T222" s="73"/>
      <c r="U222" s="73"/>
      <c r="V222" s="73"/>
      <c r="W222" s="73"/>
      <c r="X222" s="73"/>
      <c r="Y222" s="73"/>
      <c r="Z222" s="73"/>
    </row>
    <row r="223" spans="1:26" ht="15.75" customHeight="1">
      <c r="A223" s="73"/>
      <c r="B223" s="73"/>
      <c r="C223" s="77"/>
      <c r="D223" s="73"/>
      <c r="E223" s="73"/>
      <c r="F223" s="73"/>
      <c r="G223" s="591"/>
      <c r="H223" s="988"/>
      <c r="I223" s="73"/>
      <c r="J223" s="73"/>
      <c r="K223" s="74"/>
      <c r="L223" s="74"/>
      <c r="M223" s="989"/>
      <c r="N223" s="74"/>
      <c r="O223" s="74"/>
      <c r="P223" s="74"/>
      <c r="Q223" s="74"/>
      <c r="R223" s="74"/>
      <c r="S223" s="73"/>
      <c r="T223" s="73"/>
      <c r="U223" s="73"/>
      <c r="V223" s="73"/>
      <c r="W223" s="73"/>
      <c r="X223" s="73"/>
      <c r="Y223" s="73"/>
      <c r="Z223" s="73"/>
    </row>
    <row r="224" spans="1:26" ht="15.75" customHeight="1">
      <c r="A224" s="73"/>
      <c r="B224" s="73"/>
      <c r="C224" s="77"/>
      <c r="D224" s="73"/>
      <c r="E224" s="73"/>
      <c r="F224" s="73"/>
      <c r="G224" s="591"/>
      <c r="H224" s="988"/>
      <c r="I224" s="73"/>
      <c r="J224" s="73"/>
      <c r="K224" s="74"/>
      <c r="L224" s="74"/>
      <c r="M224" s="989"/>
      <c r="N224" s="74"/>
      <c r="O224" s="74"/>
      <c r="P224" s="74"/>
      <c r="Q224" s="74"/>
      <c r="R224" s="74"/>
      <c r="S224" s="73"/>
      <c r="T224" s="73"/>
      <c r="U224" s="73"/>
      <c r="V224" s="73"/>
      <c r="W224" s="73"/>
      <c r="X224" s="73"/>
      <c r="Y224" s="73"/>
      <c r="Z224" s="73"/>
    </row>
    <row r="225" spans="1:26" ht="15.75" customHeight="1">
      <c r="A225" s="73"/>
      <c r="B225" s="73"/>
      <c r="C225" s="77"/>
      <c r="D225" s="73"/>
      <c r="E225" s="73"/>
      <c r="F225" s="73"/>
      <c r="G225" s="591"/>
      <c r="H225" s="988"/>
      <c r="I225" s="73"/>
      <c r="J225" s="73"/>
      <c r="K225" s="74"/>
      <c r="L225" s="74"/>
      <c r="M225" s="989"/>
      <c r="N225" s="74"/>
      <c r="O225" s="74"/>
      <c r="P225" s="74"/>
      <c r="Q225" s="74"/>
      <c r="R225" s="74"/>
      <c r="S225" s="73"/>
      <c r="T225" s="73"/>
      <c r="U225" s="73"/>
      <c r="V225" s="73"/>
      <c r="W225" s="73"/>
      <c r="X225" s="73"/>
      <c r="Y225" s="73"/>
      <c r="Z225" s="73"/>
    </row>
    <row r="226" spans="1:26" ht="15.75" customHeight="1">
      <c r="A226" s="73"/>
      <c r="B226" s="73"/>
      <c r="C226" s="77"/>
      <c r="D226" s="73"/>
      <c r="E226" s="73"/>
      <c r="F226" s="73"/>
      <c r="G226" s="591"/>
      <c r="H226" s="988"/>
      <c r="I226" s="73"/>
      <c r="J226" s="73"/>
      <c r="K226" s="74"/>
      <c r="L226" s="74"/>
      <c r="M226" s="989"/>
      <c r="N226" s="74"/>
      <c r="O226" s="74"/>
      <c r="P226" s="74"/>
      <c r="Q226" s="74"/>
      <c r="R226" s="74"/>
      <c r="S226" s="73"/>
      <c r="T226" s="73"/>
      <c r="U226" s="73"/>
      <c r="V226" s="73"/>
      <c r="W226" s="73"/>
      <c r="X226" s="73"/>
      <c r="Y226" s="73"/>
      <c r="Z226" s="73"/>
    </row>
    <row r="227" spans="1:26" ht="15.75" customHeight="1">
      <c r="A227" s="73"/>
      <c r="B227" s="73"/>
      <c r="C227" s="77"/>
      <c r="D227" s="73"/>
      <c r="E227" s="73"/>
      <c r="F227" s="73"/>
      <c r="G227" s="591"/>
      <c r="H227" s="988"/>
      <c r="I227" s="73"/>
      <c r="J227" s="73"/>
      <c r="K227" s="74"/>
      <c r="L227" s="74"/>
      <c r="M227" s="989"/>
      <c r="N227" s="74"/>
      <c r="O227" s="74"/>
      <c r="P227" s="74"/>
      <c r="Q227" s="74"/>
      <c r="R227" s="74"/>
      <c r="S227" s="73"/>
      <c r="T227" s="73"/>
      <c r="U227" s="73"/>
      <c r="V227" s="73"/>
      <c r="W227" s="73"/>
      <c r="X227" s="73"/>
      <c r="Y227" s="73"/>
      <c r="Z227" s="73"/>
    </row>
    <row r="228" spans="1:26" ht="15.75" customHeight="1">
      <c r="A228" s="73"/>
      <c r="B228" s="73"/>
      <c r="C228" s="77"/>
      <c r="D228" s="73"/>
      <c r="E228" s="73"/>
      <c r="F228" s="73"/>
      <c r="G228" s="591"/>
      <c r="H228" s="988"/>
      <c r="I228" s="73"/>
      <c r="J228" s="73"/>
      <c r="K228" s="74"/>
      <c r="L228" s="74"/>
      <c r="M228" s="989"/>
      <c r="N228" s="74"/>
      <c r="O228" s="74"/>
      <c r="P228" s="74"/>
      <c r="Q228" s="74"/>
      <c r="R228" s="74"/>
      <c r="S228" s="73"/>
      <c r="T228" s="73"/>
      <c r="U228" s="73"/>
      <c r="V228" s="73"/>
      <c r="W228" s="73"/>
      <c r="X228" s="73"/>
      <c r="Y228" s="73"/>
      <c r="Z228" s="73"/>
    </row>
    <row r="229" spans="1:26" ht="15.75" customHeight="1">
      <c r="A229" s="73"/>
      <c r="B229" s="73"/>
      <c r="C229" s="77"/>
      <c r="D229" s="73"/>
      <c r="E229" s="73"/>
      <c r="F229" s="73"/>
      <c r="G229" s="591"/>
      <c r="H229" s="988"/>
      <c r="I229" s="73"/>
      <c r="J229" s="73"/>
      <c r="K229" s="74"/>
      <c r="L229" s="74"/>
      <c r="M229" s="989"/>
      <c r="N229" s="74"/>
      <c r="O229" s="74"/>
      <c r="P229" s="74"/>
      <c r="Q229" s="74"/>
      <c r="R229" s="74"/>
      <c r="S229" s="73"/>
      <c r="T229" s="73"/>
      <c r="U229" s="73"/>
      <c r="V229" s="73"/>
      <c r="W229" s="73"/>
      <c r="X229" s="73"/>
      <c r="Y229" s="73"/>
      <c r="Z229" s="73"/>
    </row>
    <row r="230" spans="1:26" ht="15.75" customHeight="1">
      <c r="A230" s="73"/>
      <c r="B230" s="73"/>
      <c r="C230" s="77"/>
      <c r="D230" s="73"/>
      <c r="E230" s="73"/>
      <c r="F230" s="73"/>
      <c r="G230" s="591"/>
      <c r="H230" s="988"/>
      <c r="I230" s="73"/>
      <c r="J230" s="73"/>
      <c r="K230" s="74"/>
      <c r="L230" s="74"/>
      <c r="M230" s="989"/>
      <c r="N230" s="74"/>
      <c r="O230" s="74"/>
      <c r="P230" s="74"/>
      <c r="Q230" s="74"/>
      <c r="R230" s="74"/>
      <c r="S230" s="73"/>
      <c r="T230" s="73"/>
      <c r="U230" s="73"/>
      <c r="V230" s="73"/>
      <c r="W230" s="73"/>
      <c r="X230" s="73"/>
      <c r="Y230" s="73"/>
      <c r="Z230" s="73"/>
    </row>
    <row r="231" spans="1:26" ht="15.75" customHeight="1">
      <c r="A231" s="73"/>
      <c r="B231" s="73"/>
      <c r="C231" s="77"/>
      <c r="D231" s="73"/>
      <c r="E231" s="73"/>
      <c r="F231" s="73"/>
      <c r="G231" s="591"/>
      <c r="H231" s="988"/>
      <c r="I231" s="73"/>
      <c r="J231" s="73"/>
      <c r="K231" s="74"/>
      <c r="L231" s="74"/>
      <c r="M231" s="989"/>
      <c r="N231" s="74"/>
      <c r="O231" s="74"/>
      <c r="P231" s="74"/>
      <c r="Q231" s="74"/>
      <c r="R231" s="74"/>
      <c r="S231" s="73"/>
      <c r="T231" s="73"/>
      <c r="U231" s="73"/>
      <c r="V231" s="73"/>
      <c r="W231" s="73"/>
      <c r="X231" s="73"/>
      <c r="Y231" s="73"/>
      <c r="Z231" s="73"/>
    </row>
    <row r="232" spans="1:26" ht="15.75" customHeight="1">
      <c r="A232" s="73"/>
      <c r="B232" s="73"/>
      <c r="C232" s="77"/>
      <c r="D232" s="73"/>
      <c r="E232" s="73"/>
      <c r="F232" s="73"/>
      <c r="G232" s="591"/>
      <c r="H232" s="988"/>
      <c r="I232" s="73"/>
      <c r="J232" s="73"/>
      <c r="K232" s="74"/>
      <c r="L232" s="74"/>
      <c r="M232" s="989"/>
      <c r="N232" s="74"/>
      <c r="O232" s="74"/>
      <c r="P232" s="74"/>
      <c r="Q232" s="74"/>
      <c r="R232" s="74"/>
      <c r="S232" s="73"/>
      <c r="T232" s="73"/>
      <c r="U232" s="73"/>
      <c r="V232" s="73"/>
      <c r="W232" s="73"/>
      <c r="X232" s="73"/>
      <c r="Y232" s="73"/>
      <c r="Z232" s="73"/>
    </row>
    <row r="233" spans="1:26" ht="15.75" customHeight="1">
      <c r="A233" s="73"/>
      <c r="B233" s="73"/>
      <c r="C233" s="77"/>
      <c r="D233" s="73"/>
      <c r="E233" s="73"/>
      <c r="F233" s="73"/>
      <c r="G233" s="591"/>
      <c r="H233" s="988"/>
      <c r="I233" s="73"/>
      <c r="J233" s="73"/>
      <c r="K233" s="74"/>
      <c r="L233" s="74"/>
      <c r="M233" s="989"/>
      <c r="N233" s="74"/>
      <c r="O233" s="74"/>
      <c r="P233" s="74"/>
      <c r="Q233" s="74"/>
      <c r="R233" s="74"/>
      <c r="S233" s="73"/>
      <c r="T233" s="73"/>
      <c r="U233" s="73"/>
      <c r="V233" s="73"/>
      <c r="W233" s="73"/>
      <c r="X233" s="73"/>
      <c r="Y233" s="73"/>
      <c r="Z233" s="73"/>
    </row>
    <row r="234" spans="1:26" ht="15.75" customHeight="1">
      <c r="A234" s="73"/>
      <c r="B234" s="73"/>
      <c r="C234" s="77"/>
      <c r="D234" s="73"/>
      <c r="E234" s="73"/>
      <c r="F234" s="73"/>
      <c r="G234" s="591"/>
      <c r="H234" s="988"/>
      <c r="I234" s="73"/>
      <c r="J234" s="73"/>
      <c r="K234" s="74"/>
      <c r="L234" s="74"/>
      <c r="M234" s="989"/>
      <c r="N234" s="74"/>
      <c r="O234" s="74"/>
      <c r="P234" s="74"/>
      <c r="Q234" s="74"/>
      <c r="R234" s="74"/>
      <c r="S234" s="73"/>
      <c r="T234" s="73"/>
      <c r="U234" s="73"/>
      <c r="V234" s="73"/>
      <c r="W234" s="73"/>
      <c r="X234" s="73"/>
      <c r="Y234" s="73"/>
      <c r="Z234" s="73"/>
    </row>
    <row r="235" spans="1:26" ht="15.75" customHeight="1">
      <c r="A235" s="73"/>
      <c r="B235" s="73"/>
      <c r="C235" s="77"/>
      <c r="D235" s="73"/>
      <c r="E235" s="73"/>
      <c r="F235" s="73"/>
      <c r="G235" s="591"/>
      <c r="H235" s="988"/>
      <c r="I235" s="73"/>
      <c r="J235" s="73"/>
      <c r="K235" s="74"/>
      <c r="L235" s="74"/>
      <c r="M235" s="989"/>
      <c r="N235" s="74"/>
      <c r="O235" s="74"/>
      <c r="P235" s="74"/>
      <c r="Q235" s="74"/>
      <c r="R235" s="74"/>
      <c r="S235" s="73"/>
      <c r="T235" s="73"/>
      <c r="U235" s="73"/>
      <c r="V235" s="73"/>
      <c r="W235" s="73"/>
      <c r="X235" s="73"/>
      <c r="Y235" s="73"/>
      <c r="Z235" s="73"/>
    </row>
    <row r="236" spans="1:26" ht="15.75" customHeight="1">
      <c r="A236" s="73"/>
      <c r="B236" s="73"/>
      <c r="C236" s="77"/>
      <c r="D236" s="73"/>
      <c r="E236" s="73"/>
      <c r="F236" s="73"/>
      <c r="G236" s="591"/>
      <c r="H236" s="988"/>
      <c r="I236" s="73"/>
      <c r="J236" s="73"/>
      <c r="K236" s="74"/>
      <c r="L236" s="74"/>
      <c r="M236" s="989"/>
      <c r="N236" s="74"/>
      <c r="O236" s="74"/>
      <c r="P236" s="74"/>
      <c r="Q236" s="74"/>
      <c r="R236" s="74"/>
      <c r="S236" s="73"/>
      <c r="T236" s="73"/>
      <c r="U236" s="73"/>
      <c r="V236" s="73"/>
      <c r="W236" s="73"/>
      <c r="X236" s="73"/>
      <c r="Y236" s="73"/>
      <c r="Z236" s="73"/>
    </row>
    <row r="237" spans="1:26" ht="15.75" customHeight="1">
      <c r="A237" s="73"/>
      <c r="B237" s="73"/>
      <c r="C237" s="77"/>
      <c r="D237" s="73"/>
      <c r="E237" s="73"/>
      <c r="F237" s="73"/>
      <c r="G237" s="591"/>
      <c r="H237" s="988"/>
      <c r="I237" s="73"/>
      <c r="J237" s="73"/>
      <c r="K237" s="74"/>
      <c r="L237" s="74"/>
      <c r="M237" s="989"/>
      <c r="N237" s="74"/>
      <c r="O237" s="74"/>
      <c r="P237" s="74"/>
      <c r="Q237" s="74"/>
      <c r="R237" s="74"/>
      <c r="S237" s="73"/>
      <c r="T237" s="73"/>
      <c r="U237" s="73"/>
      <c r="V237" s="73"/>
      <c r="W237" s="73"/>
      <c r="X237" s="73"/>
      <c r="Y237" s="73"/>
      <c r="Z237" s="73"/>
    </row>
    <row r="238" spans="1:26" ht="15.75" customHeight="1">
      <c r="A238" s="73"/>
      <c r="B238" s="73"/>
      <c r="C238" s="77"/>
      <c r="D238" s="73"/>
      <c r="E238" s="73"/>
      <c r="F238" s="73"/>
      <c r="G238" s="591"/>
      <c r="H238" s="988"/>
      <c r="I238" s="73"/>
      <c r="J238" s="73"/>
      <c r="K238" s="74"/>
      <c r="L238" s="74"/>
      <c r="M238" s="989"/>
      <c r="N238" s="74"/>
      <c r="O238" s="74"/>
      <c r="P238" s="74"/>
      <c r="Q238" s="74"/>
      <c r="R238" s="74"/>
      <c r="S238" s="73"/>
      <c r="T238" s="73"/>
      <c r="U238" s="73"/>
      <c r="V238" s="73"/>
      <c r="W238" s="73"/>
      <c r="X238" s="73"/>
      <c r="Y238" s="73"/>
      <c r="Z238" s="73"/>
    </row>
    <row r="239" spans="1:26" ht="15.75" customHeight="1">
      <c r="A239" s="73"/>
      <c r="B239" s="73"/>
      <c r="C239" s="77"/>
      <c r="D239" s="73"/>
      <c r="E239" s="73"/>
      <c r="F239" s="73"/>
      <c r="G239" s="591"/>
      <c r="H239" s="988"/>
      <c r="I239" s="73"/>
      <c r="J239" s="73"/>
      <c r="K239" s="74"/>
      <c r="L239" s="74"/>
      <c r="M239" s="989"/>
      <c r="N239" s="74"/>
      <c r="O239" s="74"/>
      <c r="P239" s="74"/>
      <c r="Q239" s="74"/>
      <c r="R239" s="74"/>
      <c r="S239" s="73"/>
      <c r="T239" s="73"/>
      <c r="U239" s="73"/>
      <c r="V239" s="73"/>
      <c r="W239" s="73"/>
      <c r="X239" s="73"/>
      <c r="Y239" s="73"/>
      <c r="Z239" s="73"/>
    </row>
    <row r="240" spans="1:26" ht="15.75" customHeight="1">
      <c r="A240" s="73"/>
      <c r="B240" s="73"/>
      <c r="C240" s="77"/>
      <c r="D240" s="73"/>
      <c r="E240" s="73"/>
      <c r="F240" s="73"/>
      <c r="G240" s="591"/>
      <c r="H240" s="988"/>
      <c r="I240" s="73"/>
      <c r="J240" s="73"/>
      <c r="K240" s="74"/>
      <c r="L240" s="74"/>
      <c r="M240" s="989"/>
      <c r="N240" s="74"/>
      <c r="O240" s="74"/>
      <c r="P240" s="74"/>
      <c r="Q240" s="74"/>
      <c r="R240" s="74"/>
      <c r="S240" s="73"/>
      <c r="T240" s="73"/>
      <c r="U240" s="73"/>
      <c r="V240" s="73"/>
      <c r="W240" s="73"/>
      <c r="X240" s="73"/>
      <c r="Y240" s="73"/>
      <c r="Z240" s="73"/>
    </row>
    <row r="241" spans="1:26" ht="15.75" customHeight="1">
      <c r="A241" s="73"/>
      <c r="B241" s="73"/>
      <c r="C241" s="77"/>
      <c r="D241" s="73"/>
      <c r="E241" s="73"/>
      <c r="F241" s="73"/>
      <c r="G241" s="591"/>
      <c r="H241" s="988"/>
      <c r="I241" s="73"/>
      <c r="J241" s="73"/>
      <c r="K241" s="74"/>
      <c r="L241" s="74"/>
      <c r="M241" s="989"/>
      <c r="N241" s="74"/>
      <c r="O241" s="74"/>
      <c r="P241" s="74"/>
      <c r="Q241" s="74"/>
      <c r="R241" s="74"/>
      <c r="S241" s="73"/>
      <c r="T241" s="73"/>
      <c r="U241" s="73"/>
      <c r="V241" s="73"/>
      <c r="W241" s="73"/>
      <c r="X241" s="73"/>
      <c r="Y241" s="73"/>
      <c r="Z241" s="73"/>
    </row>
    <row r="242" spans="1:26" ht="15.75" customHeight="1">
      <c r="A242" s="73"/>
      <c r="B242" s="73"/>
      <c r="C242" s="77"/>
      <c r="D242" s="73"/>
      <c r="E242" s="73"/>
      <c r="F242" s="73"/>
      <c r="G242" s="591"/>
      <c r="H242" s="988"/>
      <c r="I242" s="73"/>
      <c r="J242" s="73"/>
      <c r="K242" s="74"/>
      <c r="L242" s="74"/>
      <c r="M242" s="989"/>
      <c r="N242" s="74"/>
      <c r="O242" s="74"/>
      <c r="P242" s="74"/>
      <c r="Q242" s="74"/>
      <c r="R242" s="74"/>
      <c r="S242" s="73"/>
      <c r="T242" s="73"/>
      <c r="U242" s="73"/>
      <c r="V242" s="73"/>
      <c r="W242" s="73"/>
      <c r="X242" s="73"/>
      <c r="Y242" s="73"/>
      <c r="Z242" s="73"/>
    </row>
    <row r="243" spans="1:26" ht="15.75" customHeight="1">
      <c r="A243" s="73"/>
      <c r="B243" s="73"/>
      <c r="C243" s="77"/>
      <c r="D243" s="73"/>
      <c r="E243" s="73"/>
      <c r="F243" s="73"/>
      <c r="G243" s="591"/>
      <c r="H243" s="988"/>
      <c r="I243" s="73"/>
      <c r="J243" s="73"/>
      <c r="K243" s="74"/>
      <c r="L243" s="74"/>
      <c r="M243" s="989"/>
      <c r="N243" s="74"/>
      <c r="O243" s="74"/>
      <c r="P243" s="74"/>
      <c r="Q243" s="74"/>
      <c r="R243" s="74"/>
      <c r="S243" s="73"/>
      <c r="T243" s="73"/>
      <c r="U243" s="73"/>
      <c r="V243" s="73"/>
      <c r="W243" s="73"/>
      <c r="X243" s="73"/>
      <c r="Y243" s="73"/>
      <c r="Z243" s="73"/>
    </row>
    <row r="244" spans="1:26" ht="15.75" customHeight="1">
      <c r="A244" s="73"/>
      <c r="B244" s="73"/>
      <c r="C244" s="77"/>
      <c r="D244" s="73"/>
      <c r="E244" s="73"/>
      <c r="F244" s="73"/>
      <c r="G244" s="591"/>
      <c r="H244" s="988"/>
      <c r="I244" s="73"/>
      <c r="J244" s="73"/>
      <c r="K244" s="74"/>
      <c r="L244" s="74"/>
      <c r="M244" s="989"/>
      <c r="N244" s="74"/>
      <c r="O244" s="74"/>
      <c r="P244" s="74"/>
      <c r="Q244" s="74"/>
      <c r="R244" s="74"/>
      <c r="S244" s="73"/>
      <c r="T244" s="73"/>
      <c r="U244" s="73"/>
      <c r="V244" s="73"/>
      <c r="W244" s="73"/>
      <c r="X244" s="73"/>
      <c r="Y244" s="73"/>
      <c r="Z244" s="73"/>
    </row>
    <row r="245" spans="1:26" ht="15.75" customHeight="1">
      <c r="A245" s="73"/>
      <c r="B245" s="73"/>
      <c r="C245" s="77"/>
      <c r="D245" s="73"/>
      <c r="E245" s="73"/>
      <c r="F245" s="73"/>
      <c r="G245" s="591"/>
      <c r="H245" s="988"/>
      <c r="I245" s="73"/>
      <c r="J245" s="73"/>
      <c r="K245" s="74"/>
      <c r="L245" s="74"/>
      <c r="M245" s="989"/>
      <c r="N245" s="74"/>
      <c r="O245" s="74"/>
      <c r="P245" s="74"/>
      <c r="Q245" s="74"/>
      <c r="R245" s="74"/>
      <c r="S245" s="73"/>
      <c r="T245" s="73"/>
      <c r="U245" s="73"/>
      <c r="V245" s="73"/>
      <c r="W245" s="73"/>
      <c r="X245" s="73"/>
      <c r="Y245" s="73"/>
      <c r="Z245" s="73"/>
    </row>
    <row r="246" spans="1:26" ht="15.75" customHeight="1">
      <c r="A246" s="73"/>
      <c r="B246" s="73"/>
      <c r="C246" s="77"/>
      <c r="D246" s="73"/>
      <c r="E246" s="73"/>
      <c r="F246" s="73"/>
      <c r="G246" s="591"/>
      <c r="H246" s="988"/>
      <c r="I246" s="73"/>
      <c r="J246" s="73"/>
      <c r="K246" s="74"/>
      <c r="L246" s="74"/>
      <c r="M246" s="989"/>
      <c r="N246" s="74"/>
      <c r="O246" s="74"/>
      <c r="P246" s="74"/>
      <c r="Q246" s="74"/>
      <c r="R246" s="74"/>
      <c r="S246" s="73"/>
      <c r="T246" s="73"/>
      <c r="U246" s="73"/>
      <c r="V246" s="73"/>
      <c r="W246" s="73"/>
      <c r="X246" s="73"/>
      <c r="Y246" s="73"/>
      <c r="Z246" s="73"/>
    </row>
    <row r="247" spans="1:26" ht="15.75" customHeight="1">
      <c r="A247" s="73"/>
      <c r="B247" s="73"/>
      <c r="C247" s="77"/>
      <c r="D247" s="73"/>
      <c r="E247" s="73"/>
      <c r="F247" s="73"/>
      <c r="G247" s="591"/>
      <c r="H247" s="988"/>
      <c r="I247" s="73"/>
      <c r="J247" s="73"/>
      <c r="K247" s="74"/>
      <c r="L247" s="74"/>
      <c r="M247" s="989"/>
      <c r="N247" s="74"/>
      <c r="O247" s="74"/>
      <c r="P247" s="74"/>
      <c r="Q247" s="74"/>
      <c r="R247" s="74"/>
      <c r="S247" s="73"/>
      <c r="T247" s="73"/>
      <c r="U247" s="73"/>
      <c r="V247" s="73"/>
      <c r="W247" s="73"/>
      <c r="X247" s="73"/>
      <c r="Y247" s="73"/>
      <c r="Z247" s="73"/>
    </row>
    <row r="248" spans="1:26" ht="15.75" customHeight="1">
      <c r="A248" s="73"/>
      <c r="B248" s="73"/>
      <c r="C248" s="77"/>
      <c r="D248" s="73"/>
      <c r="E248" s="73"/>
      <c r="F248" s="73"/>
      <c r="G248" s="591"/>
      <c r="H248" s="988"/>
      <c r="I248" s="73"/>
      <c r="J248" s="73"/>
      <c r="K248" s="74"/>
      <c r="L248" s="74"/>
      <c r="M248" s="989"/>
      <c r="N248" s="74"/>
      <c r="O248" s="74"/>
      <c r="P248" s="74"/>
      <c r="Q248" s="74"/>
      <c r="R248" s="74"/>
      <c r="S248" s="73"/>
      <c r="T248" s="73"/>
      <c r="U248" s="73"/>
      <c r="V248" s="73"/>
      <c r="W248" s="73"/>
      <c r="X248" s="73"/>
      <c r="Y248" s="73"/>
      <c r="Z248" s="73"/>
    </row>
    <row r="249" spans="1:26" ht="15.75" customHeight="1">
      <c r="A249" s="73"/>
      <c r="B249" s="73"/>
      <c r="C249" s="77"/>
      <c r="D249" s="73"/>
      <c r="E249" s="73"/>
      <c r="F249" s="73"/>
      <c r="G249" s="591"/>
      <c r="H249" s="988"/>
      <c r="I249" s="73"/>
      <c r="J249" s="73"/>
      <c r="K249" s="74"/>
      <c r="L249" s="74"/>
      <c r="M249" s="989"/>
      <c r="N249" s="74"/>
      <c r="O249" s="74"/>
      <c r="P249" s="74"/>
      <c r="Q249" s="74"/>
      <c r="R249" s="74"/>
      <c r="S249" s="73"/>
      <c r="T249" s="73"/>
      <c r="U249" s="73"/>
      <c r="V249" s="73"/>
      <c r="W249" s="73"/>
      <c r="X249" s="73"/>
      <c r="Y249" s="73"/>
      <c r="Z249" s="73"/>
    </row>
    <row r="250" spans="1:26" ht="15.75" customHeight="1">
      <c r="A250" s="73"/>
      <c r="B250" s="73"/>
      <c r="C250" s="77"/>
      <c r="D250" s="73"/>
      <c r="E250" s="73"/>
      <c r="F250" s="73"/>
      <c r="G250" s="591"/>
      <c r="H250" s="988"/>
      <c r="I250" s="73"/>
      <c r="J250" s="73"/>
      <c r="K250" s="74"/>
      <c r="L250" s="74"/>
      <c r="M250" s="989"/>
      <c r="N250" s="74"/>
      <c r="O250" s="74"/>
      <c r="P250" s="74"/>
      <c r="Q250" s="74"/>
      <c r="R250" s="74"/>
      <c r="S250" s="73"/>
      <c r="T250" s="73"/>
      <c r="U250" s="73"/>
      <c r="V250" s="73"/>
      <c r="W250" s="73"/>
      <c r="X250" s="73"/>
      <c r="Y250" s="73"/>
      <c r="Z250" s="73"/>
    </row>
    <row r="251" spans="1:26" ht="15.75" customHeight="1">
      <c r="A251" s="73"/>
      <c r="B251" s="73"/>
      <c r="C251" s="77"/>
      <c r="D251" s="73"/>
      <c r="E251" s="73"/>
      <c r="F251" s="73"/>
      <c r="G251" s="591"/>
      <c r="H251" s="988"/>
      <c r="I251" s="73"/>
      <c r="J251" s="73"/>
      <c r="K251" s="74"/>
      <c r="L251" s="74"/>
      <c r="M251" s="989"/>
      <c r="N251" s="74"/>
      <c r="O251" s="74"/>
      <c r="P251" s="74"/>
      <c r="Q251" s="74"/>
      <c r="R251" s="74"/>
      <c r="S251" s="73"/>
      <c r="T251" s="73"/>
      <c r="U251" s="73"/>
      <c r="V251" s="73"/>
      <c r="W251" s="73"/>
      <c r="X251" s="73"/>
      <c r="Y251" s="73"/>
      <c r="Z251" s="73"/>
    </row>
    <row r="252" spans="1:26" ht="15.75" customHeight="1">
      <c r="A252" s="73"/>
      <c r="B252" s="73"/>
      <c r="C252" s="77"/>
      <c r="D252" s="73"/>
      <c r="E252" s="73"/>
      <c r="F252" s="73"/>
      <c r="G252" s="591"/>
      <c r="H252" s="988"/>
      <c r="I252" s="73"/>
      <c r="J252" s="73"/>
      <c r="K252" s="74"/>
      <c r="L252" s="74"/>
      <c r="M252" s="989"/>
      <c r="N252" s="74"/>
      <c r="O252" s="74"/>
      <c r="P252" s="74"/>
      <c r="Q252" s="74"/>
      <c r="R252" s="74"/>
      <c r="S252" s="73"/>
      <c r="T252" s="73"/>
      <c r="U252" s="73"/>
      <c r="V252" s="73"/>
      <c r="W252" s="73"/>
      <c r="X252" s="73"/>
      <c r="Y252" s="73"/>
      <c r="Z252" s="73"/>
    </row>
    <row r="253" spans="1:26" ht="15.75" customHeight="1">
      <c r="A253" s="73"/>
      <c r="B253" s="73"/>
      <c r="C253" s="77"/>
      <c r="D253" s="73"/>
      <c r="E253" s="73"/>
      <c r="F253" s="73"/>
      <c r="G253" s="591"/>
      <c r="H253" s="988"/>
      <c r="I253" s="73"/>
      <c r="J253" s="73"/>
      <c r="K253" s="74"/>
      <c r="L253" s="74"/>
      <c r="M253" s="989"/>
      <c r="N253" s="74"/>
      <c r="O253" s="74"/>
      <c r="P253" s="74"/>
      <c r="Q253" s="74"/>
      <c r="R253" s="74"/>
      <c r="S253" s="73"/>
      <c r="T253" s="73"/>
      <c r="U253" s="73"/>
      <c r="V253" s="73"/>
      <c r="W253" s="73"/>
      <c r="X253" s="73"/>
      <c r="Y253" s="73"/>
      <c r="Z253" s="73"/>
    </row>
    <row r="254" spans="1:26" ht="15.75" customHeight="1">
      <c r="A254" s="73"/>
      <c r="B254" s="73"/>
      <c r="C254" s="77"/>
      <c r="D254" s="73"/>
      <c r="E254" s="73"/>
      <c r="F254" s="73"/>
      <c r="G254" s="591"/>
      <c r="H254" s="988"/>
      <c r="I254" s="73"/>
      <c r="J254" s="73"/>
      <c r="K254" s="74"/>
      <c r="L254" s="74"/>
      <c r="M254" s="989"/>
      <c r="N254" s="74"/>
      <c r="O254" s="74"/>
      <c r="P254" s="74"/>
      <c r="Q254" s="74"/>
      <c r="R254" s="74"/>
      <c r="S254" s="73"/>
      <c r="T254" s="73"/>
      <c r="U254" s="73"/>
      <c r="V254" s="73"/>
      <c r="W254" s="73"/>
      <c r="X254" s="73"/>
      <c r="Y254" s="73"/>
      <c r="Z254" s="73"/>
    </row>
    <row r="255" spans="1:26" ht="15.75" customHeight="1">
      <c r="A255" s="73"/>
      <c r="B255" s="73"/>
      <c r="C255" s="77"/>
      <c r="D255" s="73"/>
      <c r="E255" s="73"/>
      <c r="F255" s="73"/>
      <c r="G255" s="591"/>
      <c r="H255" s="988"/>
      <c r="I255" s="73"/>
      <c r="J255" s="73"/>
      <c r="K255" s="74"/>
      <c r="L255" s="74"/>
      <c r="M255" s="989"/>
      <c r="N255" s="74"/>
      <c r="O255" s="74"/>
      <c r="P255" s="74"/>
      <c r="Q255" s="74"/>
      <c r="R255" s="74"/>
      <c r="S255" s="73"/>
      <c r="T255" s="73"/>
      <c r="U255" s="73"/>
      <c r="V255" s="73"/>
      <c r="W255" s="73"/>
      <c r="X255" s="73"/>
      <c r="Y255" s="73"/>
      <c r="Z255" s="73"/>
    </row>
    <row r="256" spans="1:26" ht="15.75" customHeight="1">
      <c r="A256" s="73"/>
      <c r="B256" s="73"/>
      <c r="C256" s="77"/>
      <c r="D256" s="73"/>
      <c r="E256" s="73"/>
      <c r="F256" s="73"/>
      <c r="G256" s="591"/>
      <c r="H256" s="988"/>
      <c r="I256" s="73"/>
      <c r="J256" s="73"/>
      <c r="K256" s="74"/>
      <c r="L256" s="74"/>
      <c r="M256" s="989"/>
      <c r="N256" s="74"/>
      <c r="O256" s="74"/>
      <c r="P256" s="74"/>
      <c r="Q256" s="74"/>
      <c r="R256" s="74"/>
      <c r="S256" s="73"/>
      <c r="T256" s="73"/>
      <c r="U256" s="73"/>
      <c r="V256" s="73"/>
      <c r="W256" s="73"/>
      <c r="X256" s="73"/>
      <c r="Y256" s="73"/>
      <c r="Z256" s="73"/>
    </row>
    <row r="257" spans="1:26" ht="15.75" customHeight="1">
      <c r="A257" s="73"/>
      <c r="B257" s="73"/>
      <c r="C257" s="77"/>
      <c r="D257" s="73"/>
      <c r="E257" s="73"/>
      <c r="F257" s="73"/>
      <c r="G257" s="591"/>
      <c r="H257" s="988"/>
      <c r="I257" s="73"/>
      <c r="J257" s="73"/>
      <c r="K257" s="74"/>
      <c r="L257" s="74"/>
      <c r="M257" s="989"/>
      <c r="N257" s="74"/>
      <c r="O257" s="74"/>
      <c r="P257" s="74"/>
      <c r="Q257" s="74"/>
      <c r="R257" s="74"/>
      <c r="S257" s="73"/>
      <c r="T257" s="73"/>
      <c r="U257" s="73"/>
      <c r="V257" s="73"/>
      <c r="W257" s="73"/>
      <c r="X257" s="73"/>
      <c r="Y257" s="73"/>
      <c r="Z257" s="73"/>
    </row>
    <row r="258" spans="1:26" ht="15.75" customHeight="1">
      <c r="A258" s="73"/>
      <c r="B258" s="73"/>
      <c r="C258" s="77"/>
      <c r="D258" s="73"/>
      <c r="E258" s="73"/>
      <c r="F258" s="73"/>
      <c r="G258" s="591"/>
      <c r="H258" s="988"/>
      <c r="I258" s="73"/>
      <c r="J258" s="73"/>
      <c r="K258" s="74"/>
      <c r="L258" s="74"/>
      <c r="M258" s="989"/>
      <c r="N258" s="74"/>
      <c r="O258" s="74"/>
      <c r="P258" s="74"/>
      <c r="Q258" s="74"/>
      <c r="R258" s="74"/>
      <c r="S258" s="73"/>
      <c r="T258" s="73"/>
      <c r="U258" s="73"/>
      <c r="V258" s="73"/>
      <c r="W258" s="73"/>
      <c r="X258" s="73"/>
      <c r="Y258" s="73"/>
      <c r="Z258" s="73"/>
    </row>
    <row r="259" spans="1:26" ht="15.75" customHeight="1">
      <c r="A259" s="73"/>
      <c r="B259" s="73"/>
      <c r="C259" s="77"/>
      <c r="D259" s="73"/>
      <c r="E259" s="73"/>
      <c r="F259" s="73"/>
      <c r="G259" s="591"/>
      <c r="H259" s="988"/>
      <c r="I259" s="73"/>
      <c r="J259" s="73"/>
      <c r="K259" s="74"/>
      <c r="L259" s="74"/>
      <c r="M259" s="989"/>
      <c r="N259" s="74"/>
      <c r="O259" s="74"/>
      <c r="P259" s="74"/>
      <c r="Q259" s="74"/>
      <c r="R259" s="74"/>
      <c r="S259" s="73"/>
      <c r="T259" s="73"/>
      <c r="U259" s="73"/>
      <c r="V259" s="73"/>
      <c r="W259" s="73"/>
      <c r="X259" s="73"/>
      <c r="Y259" s="73"/>
      <c r="Z259" s="73"/>
    </row>
    <row r="260" spans="1:26" ht="15.75" customHeight="1">
      <c r="A260" s="73"/>
      <c r="B260" s="73"/>
      <c r="C260" s="77"/>
      <c r="D260" s="73"/>
      <c r="E260" s="73"/>
      <c r="F260" s="73"/>
      <c r="G260" s="591"/>
      <c r="H260" s="988"/>
      <c r="I260" s="73"/>
      <c r="J260" s="73"/>
      <c r="K260" s="74"/>
      <c r="L260" s="74"/>
      <c r="M260" s="989"/>
      <c r="N260" s="74"/>
      <c r="O260" s="74"/>
      <c r="P260" s="74"/>
      <c r="Q260" s="74"/>
      <c r="R260" s="74"/>
      <c r="S260" s="73"/>
      <c r="T260" s="73"/>
      <c r="U260" s="73"/>
      <c r="V260" s="73"/>
      <c r="W260" s="73"/>
      <c r="X260" s="73"/>
      <c r="Y260" s="73"/>
      <c r="Z260" s="73"/>
    </row>
    <row r="261" spans="1:26" ht="15.75" customHeight="1">
      <c r="A261" s="73"/>
      <c r="B261" s="73"/>
      <c r="C261" s="77"/>
      <c r="D261" s="73"/>
      <c r="E261" s="73"/>
      <c r="F261" s="73"/>
      <c r="G261" s="591"/>
      <c r="H261" s="988"/>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7"/>
      <c r="D262" s="73"/>
      <c r="E262" s="73"/>
      <c r="F262" s="73"/>
      <c r="G262" s="591"/>
      <c r="H262" s="988"/>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7"/>
      <c r="D263" s="73"/>
      <c r="E263" s="73"/>
      <c r="F263" s="73"/>
      <c r="G263" s="591"/>
      <c r="H263" s="988"/>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7"/>
      <c r="D264" s="73"/>
      <c r="E264" s="73"/>
      <c r="F264" s="73"/>
      <c r="G264" s="591"/>
      <c r="H264" s="988"/>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7"/>
      <c r="D265" s="73"/>
      <c r="E265" s="73"/>
      <c r="F265" s="73"/>
      <c r="G265" s="591"/>
      <c r="H265" s="988"/>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7"/>
      <c r="D266" s="73"/>
      <c r="E266" s="73"/>
      <c r="F266" s="73"/>
      <c r="G266" s="591"/>
      <c r="H266" s="988"/>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7"/>
      <c r="D267" s="73"/>
      <c r="E267" s="73"/>
      <c r="F267" s="73"/>
      <c r="G267" s="591"/>
      <c r="H267" s="988"/>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7"/>
      <c r="D268" s="73"/>
      <c r="E268" s="73"/>
      <c r="F268" s="73"/>
      <c r="G268" s="591"/>
      <c r="H268" s="988"/>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7"/>
      <c r="D269" s="73"/>
      <c r="E269" s="73"/>
      <c r="F269" s="73"/>
      <c r="G269" s="591"/>
      <c r="H269" s="988"/>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7"/>
      <c r="D270" s="73"/>
      <c r="E270" s="73"/>
      <c r="F270" s="73"/>
      <c r="G270" s="591"/>
      <c r="H270" s="988"/>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7"/>
      <c r="D271" s="73"/>
      <c r="E271" s="73"/>
      <c r="F271" s="73"/>
      <c r="G271" s="591"/>
      <c r="H271" s="988"/>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7"/>
      <c r="D272" s="73"/>
      <c r="E272" s="73"/>
      <c r="F272" s="73"/>
      <c r="G272" s="591"/>
      <c r="H272" s="988"/>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7"/>
      <c r="D273" s="73"/>
      <c r="E273" s="73"/>
      <c r="F273" s="73"/>
      <c r="G273" s="591"/>
      <c r="H273" s="988"/>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7"/>
      <c r="D274" s="73"/>
      <c r="E274" s="73"/>
      <c r="F274" s="73"/>
      <c r="G274" s="591"/>
      <c r="H274" s="988"/>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7"/>
      <c r="D275" s="73"/>
      <c r="E275" s="73"/>
      <c r="F275" s="73"/>
      <c r="G275" s="591"/>
      <c r="H275" s="988"/>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7"/>
      <c r="D276" s="73"/>
      <c r="E276" s="73"/>
      <c r="F276" s="73"/>
      <c r="G276" s="591"/>
      <c r="H276" s="988"/>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7"/>
      <c r="D277" s="73"/>
      <c r="E277" s="73"/>
      <c r="F277" s="73"/>
      <c r="G277" s="591"/>
      <c r="H277" s="988"/>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7"/>
      <c r="D278" s="73"/>
      <c r="E278" s="73"/>
      <c r="F278" s="73"/>
      <c r="G278" s="591"/>
      <c r="H278" s="988"/>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7"/>
      <c r="D279" s="73"/>
      <c r="E279" s="73"/>
      <c r="F279" s="73"/>
      <c r="G279" s="591"/>
      <c r="H279" s="988"/>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7"/>
      <c r="D280" s="73"/>
      <c r="E280" s="73"/>
      <c r="F280" s="73"/>
      <c r="G280" s="591"/>
      <c r="H280" s="988"/>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7"/>
      <c r="D281" s="73"/>
      <c r="E281" s="73"/>
      <c r="F281" s="73"/>
      <c r="G281" s="591"/>
      <c r="H281" s="988"/>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7"/>
      <c r="D282" s="73"/>
      <c r="E282" s="73"/>
      <c r="F282" s="73"/>
      <c r="G282" s="591"/>
      <c r="H282" s="988"/>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7"/>
      <c r="D283" s="73"/>
      <c r="E283" s="73"/>
      <c r="F283" s="73"/>
      <c r="G283" s="591"/>
      <c r="H283" s="988"/>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7"/>
      <c r="D284" s="73"/>
      <c r="E284" s="73"/>
      <c r="F284" s="73"/>
      <c r="G284" s="591"/>
      <c r="H284" s="988"/>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7"/>
      <c r="D285" s="73"/>
      <c r="E285" s="73"/>
      <c r="F285" s="73"/>
      <c r="G285" s="591"/>
      <c r="H285" s="988"/>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7"/>
      <c r="D286" s="73"/>
      <c r="E286" s="73"/>
      <c r="F286" s="73"/>
      <c r="G286" s="591"/>
      <c r="H286" s="988"/>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7"/>
      <c r="D287" s="73"/>
      <c r="E287" s="73"/>
      <c r="F287" s="73"/>
      <c r="G287" s="591"/>
      <c r="H287" s="988"/>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7"/>
      <c r="D288" s="73"/>
      <c r="E288" s="73"/>
      <c r="F288" s="73"/>
      <c r="G288" s="591"/>
      <c r="H288" s="988"/>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7"/>
      <c r="D289" s="73"/>
      <c r="E289" s="73"/>
      <c r="F289" s="73"/>
      <c r="G289" s="591"/>
      <c r="H289" s="988"/>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7"/>
      <c r="D290" s="73"/>
      <c r="E290" s="73"/>
      <c r="F290" s="73"/>
      <c r="G290" s="591"/>
      <c r="H290" s="988"/>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7"/>
      <c r="D291" s="73"/>
      <c r="E291" s="73"/>
      <c r="F291" s="73"/>
      <c r="G291" s="591"/>
      <c r="H291" s="988"/>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7"/>
      <c r="D292" s="73"/>
      <c r="E292" s="73"/>
      <c r="F292" s="73"/>
      <c r="G292" s="591"/>
      <c r="H292" s="988"/>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7"/>
      <c r="D293" s="73"/>
      <c r="E293" s="73"/>
      <c r="F293" s="73"/>
      <c r="G293" s="591"/>
      <c r="H293" s="988"/>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7"/>
      <c r="D294" s="73"/>
      <c r="E294" s="73"/>
      <c r="F294" s="73"/>
      <c r="G294" s="591"/>
      <c r="H294" s="988"/>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7"/>
      <c r="D295" s="73"/>
      <c r="E295" s="73"/>
      <c r="F295" s="73"/>
      <c r="G295" s="591"/>
      <c r="H295" s="988"/>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7"/>
      <c r="D296" s="73"/>
      <c r="E296" s="73"/>
      <c r="F296" s="73"/>
      <c r="G296" s="591"/>
      <c r="H296" s="988"/>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7"/>
      <c r="D297" s="73"/>
      <c r="E297" s="73"/>
      <c r="F297" s="73"/>
      <c r="G297" s="591"/>
      <c r="H297" s="988"/>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7"/>
      <c r="D298" s="73"/>
      <c r="E298" s="73"/>
      <c r="F298" s="73"/>
      <c r="G298" s="591"/>
      <c r="H298" s="988"/>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7"/>
      <c r="D299" s="73"/>
      <c r="E299" s="73"/>
      <c r="F299" s="73"/>
      <c r="G299" s="591"/>
      <c r="H299" s="988"/>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7"/>
      <c r="D300" s="73"/>
      <c r="E300" s="73"/>
      <c r="F300" s="73"/>
      <c r="G300" s="591"/>
      <c r="H300" s="988"/>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7"/>
      <c r="D301" s="73"/>
      <c r="E301" s="73"/>
      <c r="F301" s="73"/>
      <c r="G301" s="591"/>
      <c r="H301" s="988"/>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7"/>
      <c r="D302" s="73"/>
      <c r="E302" s="73"/>
      <c r="F302" s="73"/>
      <c r="G302" s="591"/>
      <c r="H302" s="988"/>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7"/>
      <c r="D303" s="73"/>
      <c r="E303" s="73"/>
      <c r="F303" s="73"/>
      <c r="G303" s="591"/>
      <c r="H303" s="988"/>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7"/>
      <c r="D304" s="73"/>
      <c r="E304" s="73"/>
      <c r="F304" s="73"/>
      <c r="G304" s="591"/>
      <c r="H304" s="988"/>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7"/>
      <c r="D305" s="73"/>
      <c r="E305" s="73"/>
      <c r="F305" s="73"/>
      <c r="G305" s="591"/>
      <c r="H305" s="988"/>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7"/>
      <c r="D306" s="73"/>
      <c r="E306" s="73"/>
      <c r="F306" s="73"/>
      <c r="G306" s="591"/>
      <c r="H306" s="988"/>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7"/>
      <c r="D307" s="73"/>
      <c r="E307" s="73"/>
      <c r="F307" s="73"/>
      <c r="G307" s="591"/>
      <c r="H307" s="988"/>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7"/>
      <c r="D308" s="73"/>
      <c r="E308" s="73"/>
      <c r="F308" s="73"/>
      <c r="G308" s="591"/>
      <c r="H308" s="988"/>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7"/>
      <c r="D309" s="73"/>
      <c r="E309" s="73"/>
      <c r="F309" s="73"/>
      <c r="G309" s="591"/>
      <c r="H309" s="988"/>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7"/>
      <c r="D310" s="73"/>
      <c r="E310" s="73"/>
      <c r="F310" s="73"/>
      <c r="G310" s="591"/>
      <c r="H310" s="988"/>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7"/>
      <c r="D311" s="73"/>
      <c r="E311" s="73"/>
      <c r="F311" s="73"/>
      <c r="G311" s="591"/>
      <c r="H311" s="988"/>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7"/>
      <c r="D312" s="73"/>
      <c r="E312" s="73"/>
      <c r="F312" s="73"/>
      <c r="G312" s="591"/>
      <c r="H312" s="988"/>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7"/>
      <c r="D313" s="73"/>
      <c r="E313" s="73"/>
      <c r="F313" s="73"/>
      <c r="G313" s="591"/>
      <c r="H313" s="988"/>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7"/>
      <c r="D314" s="73"/>
      <c r="E314" s="73"/>
      <c r="F314" s="73"/>
      <c r="G314" s="591"/>
      <c r="H314" s="988"/>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7"/>
      <c r="D315" s="73"/>
      <c r="E315" s="73"/>
      <c r="F315" s="73"/>
      <c r="G315" s="591"/>
      <c r="H315" s="988"/>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7"/>
      <c r="D316" s="73"/>
      <c r="E316" s="73"/>
      <c r="F316" s="73"/>
      <c r="G316" s="591"/>
      <c r="H316" s="988"/>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7"/>
      <c r="D317" s="73"/>
      <c r="E317" s="73"/>
      <c r="F317" s="73"/>
      <c r="G317" s="591"/>
      <c r="H317" s="988"/>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7"/>
      <c r="D318" s="73"/>
      <c r="E318" s="73"/>
      <c r="F318" s="73"/>
      <c r="G318" s="591"/>
      <c r="H318" s="988"/>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7"/>
      <c r="D319" s="73"/>
      <c r="E319" s="73"/>
      <c r="F319" s="73"/>
      <c r="G319" s="591"/>
      <c r="H319" s="988"/>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7"/>
      <c r="D320" s="73"/>
      <c r="E320" s="73"/>
      <c r="F320" s="73"/>
      <c r="G320" s="591"/>
      <c r="H320" s="988"/>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7"/>
      <c r="D321" s="73"/>
      <c r="E321" s="73"/>
      <c r="F321" s="73"/>
      <c r="G321" s="591"/>
      <c r="H321" s="988"/>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7"/>
      <c r="D322" s="73"/>
      <c r="E322" s="73"/>
      <c r="F322" s="73"/>
      <c r="G322" s="591"/>
      <c r="H322" s="988"/>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7"/>
      <c r="D323" s="73"/>
      <c r="E323" s="73"/>
      <c r="F323" s="73"/>
      <c r="G323" s="591"/>
      <c r="H323" s="988"/>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7"/>
      <c r="D324" s="73"/>
      <c r="E324" s="73"/>
      <c r="F324" s="73"/>
      <c r="G324" s="591"/>
      <c r="H324" s="988"/>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7"/>
      <c r="D325" s="73"/>
      <c r="E325" s="73"/>
      <c r="F325" s="73"/>
      <c r="G325" s="591"/>
      <c r="H325" s="988"/>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7"/>
      <c r="D326" s="73"/>
      <c r="E326" s="73"/>
      <c r="F326" s="73"/>
      <c r="G326" s="591"/>
      <c r="H326" s="988"/>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7"/>
      <c r="D327" s="73"/>
      <c r="E327" s="73"/>
      <c r="F327" s="73"/>
      <c r="G327" s="591"/>
      <c r="H327" s="988"/>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7"/>
      <c r="D328" s="73"/>
      <c r="E328" s="73"/>
      <c r="F328" s="73"/>
      <c r="G328" s="591"/>
      <c r="H328" s="988"/>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7"/>
      <c r="D329" s="73"/>
      <c r="E329" s="73"/>
      <c r="F329" s="73"/>
      <c r="G329" s="591"/>
      <c r="H329" s="988"/>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7"/>
      <c r="D330" s="73"/>
      <c r="E330" s="73"/>
      <c r="F330" s="73"/>
      <c r="G330" s="591"/>
      <c r="H330" s="988"/>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7"/>
      <c r="D331" s="73"/>
      <c r="E331" s="73"/>
      <c r="F331" s="73"/>
      <c r="G331" s="591"/>
      <c r="H331" s="988"/>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7"/>
      <c r="D332" s="73"/>
      <c r="E332" s="73"/>
      <c r="F332" s="73"/>
      <c r="G332" s="591"/>
      <c r="H332" s="988"/>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7"/>
      <c r="D333" s="73"/>
      <c r="E333" s="73"/>
      <c r="F333" s="73"/>
      <c r="G333" s="591"/>
      <c r="H333" s="988"/>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7"/>
      <c r="D334" s="73"/>
      <c r="E334" s="73"/>
      <c r="F334" s="73"/>
      <c r="G334" s="591"/>
      <c r="H334" s="988"/>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7"/>
      <c r="D335" s="73"/>
      <c r="E335" s="73"/>
      <c r="F335" s="73"/>
      <c r="G335" s="591"/>
      <c r="H335" s="988"/>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7"/>
      <c r="D336" s="73"/>
      <c r="E336" s="73"/>
      <c r="F336" s="73"/>
      <c r="G336" s="591"/>
      <c r="H336" s="988"/>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7"/>
      <c r="D337" s="73"/>
      <c r="E337" s="73"/>
      <c r="F337" s="73"/>
      <c r="G337" s="591"/>
      <c r="H337" s="988"/>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7"/>
      <c r="D338" s="73"/>
      <c r="E338" s="73"/>
      <c r="F338" s="73"/>
      <c r="G338" s="591"/>
      <c r="H338" s="988"/>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7"/>
      <c r="D339" s="73"/>
      <c r="E339" s="73"/>
      <c r="F339" s="73"/>
      <c r="G339" s="591"/>
      <c r="H339" s="988"/>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7"/>
      <c r="D340" s="73"/>
      <c r="E340" s="73"/>
      <c r="F340" s="73"/>
      <c r="G340" s="591"/>
      <c r="H340" s="988"/>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7"/>
      <c r="D341" s="73"/>
      <c r="E341" s="73"/>
      <c r="F341" s="73"/>
      <c r="G341" s="591"/>
      <c r="H341" s="988"/>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7"/>
      <c r="D342" s="73"/>
      <c r="E342" s="73"/>
      <c r="F342" s="73"/>
      <c r="G342" s="591"/>
      <c r="H342" s="988"/>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7"/>
      <c r="D343" s="73"/>
      <c r="E343" s="73"/>
      <c r="F343" s="73"/>
      <c r="G343" s="591"/>
      <c r="H343" s="988"/>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7"/>
      <c r="D344" s="73"/>
      <c r="E344" s="73"/>
      <c r="F344" s="73"/>
      <c r="G344" s="591"/>
      <c r="H344" s="988"/>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7"/>
      <c r="D345" s="73"/>
      <c r="E345" s="73"/>
      <c r="F345" s="73"/>
      <c r="G345" s="591"/>
      <c r="H345" s="988"/>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7"/>
      <c r="D346" s="73"/>
      <c r="E346" s="73"/>
      <c r="F346" s="73"/>
      <c r="G346" s="591"/>
      <c r="H346" s="988"/>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7"/>
      <c r="D347" s="73"/>
      <c r="E347" s="73"/>
      <c r="F347" s="73"/>
      <c r="G347" s="591"/>
      <c r="H347" s="988"/>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7"/>
      <c r="D348" s="73"/>
      <c r="E348" s="73"/>
      <c r="F348" s="73"/>
      <c r="G348" s="591"/>
      <c r="H348" s="988"/>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7"/>
      <c r="D349" s="73"/>
      <c r="E349" s="73"/>
      <c r="F349" s="73"/>
      <c r="G349" s="591"/>
      <c r="H349" s="988"/>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7"/>
      <c r="D350" s="73"/>
      <c r="E350" s="73"/>
      <c r="F350" s="73"/>
      <c r="G350" s="591"/>
      <c r="H350" s="988"/>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7"/>
      <c r="D351" s="73"/>
      <c r="E351" s="73"/>
      <c r="F351" s="73"/>
      <c r="G351" s="591"/>
      <c r="H351" s="988"/>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7"/>
      <c r="D352" s="73"/>
      <c r="E352" s="73"/>
      <c r="F352" s="73"/>
      <c r="G352" s="591"/>
      <c r="H352" s="988"/>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7"/>
      <c r="D353" s="73"/>
      <c r="E353" s="73"/>
      <c r="F353" s="73"/>
      <c r="G353" s="591"/>
      <c r="H353" s="988"/>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7"/>
      <c r="D354" s="73"/>
      <c r="E354" s="73"/>
      <c r="F354" s="73"/>
      <c r="G354" s="591"/>
      <c r="H354" s="988"/>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7"/>
      <c r="D355" s="73"/>
      <c r="E355" s="73"/>
      <c r="F355" s="73"/>
      <c r="G355" s="591"/>
      <c r="H355" s="988"/>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7"/>
      <c r="D356" s="73"/>
      <c r="E356" s="73"/>
      <c r="F356" s="73"/>
      <c r="G356" s="591"/>
      <c r="H356" s="988"/>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7"/>
      <c r="D357" s="73"/>
      <c r="E357" s="73"/>
      <c r="F357" s="73"/>
      <c r="G357" s="591"/>
      <c r="H357" s="988"/>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7"/>
      <c r="D358" s="73"/>
      <c r="E358" s="73"/>
      <c r="F358" s="73"/>
      <c r="G358" s="591"/>
      <c r="H358" s="988"/>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7"/>
      <c r="D359" s="73"/>
      <c r="E359" s="73"/>
      <c r="F359" s="73"/>
      <c r="G359" s="591"/>
      <c r="H359" s="988"/>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7"/>
      <c r="D360" s="73"/>
      <c r="E360" s="73"/>
      <c r="F360" s="73"/>
      <c r="G360" s="591"/>
      <c r="H360" s="988"/>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7"/>
      <c r="D361" s="73"/>
      <c r="E361" s="73"/>
      <c r="F361" s="73"/>
      <c r="G361" s="591"/>
      <c r="H361" s="988"/>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7"/>
      <c r="D362" s="73"/>
      <c r="E362" s="73"/>
      <c r="F362" s="73"/>
      <c r="G362" s="591"/>
      <c r="H362" s="988"/>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7"/>
      <c r="D363" s="73"/>
      <c r="E363" s="73"/>
      <c r="F363" s="73"/>
      <c r="G363" s="591"/>
      <c r="H363" s="988"/>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7"/>
      <c r="D364" s="73"/>
      <c r="E364" s="73"/>
      <c r="F364" s="73"/>
      <c r="G364" s="591"/>
      <c r="H364" s="988"/>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7"/>
      <c r="D365" s="73"/>
      <c r="E365" s="73"/>
      <c r="F365" s="73"/>
      <c r="G365" s="591"/>
      <c r="H365" s="988"/>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7"/>
      <c r="D366" s="73"/>
      <c r="E366" s="73"/>
      <c r="F366" s="73"/>
      <c r="G366" s="591"/>
      <c r="H366" s="988"/>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7"/>
      <c r="D367" s="73"/>
      <c r="E367" s="73"/>
      <c r="F367" s="73"/>
      <c r="G367" s="591"/>
      <c r="H367" s="988"/>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7"/>
      <c r="D368" s="73"/>
      <c r="E368" s="73"/>
      <c r="F368" s="73"/>
      <c r="G368" s="591"/>
      <c r="H368" s="988"/>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7"/>
      <c r="D369" s="73"/>
      <c r="E369" s="73"/>
      <c r="F369" s="73"/>
      <c r="G369" s="591"/>
      <c r="H369" s="988"/>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7"/>
      <c r="D370" s="73"/>
      <c r="E370" s="73"/>
      <c r="F370" s="73"/>
      <c r="G370" s="591"/>
      <c r="H370" s="988"/>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7"/>
      <c r="D371" s="73"/>
      <c r="E371" s="73"/>
      <c r="F371" s="73"/>
      <c r="G371" s="591"/>
      <c r="H371" s="988"/>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7"/>
      <c r="D372" s="73"/>
      <c r="E372" s="73"/>
      <c r="F372" s="73"/>
      <c r="G372" s="591"/>
      <c r="H372" s="988"/>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7"/>
      <c r="D373" s="73"/>
      <c r="E373" s="73"/>
      <c r="F373" s="73"/>
      <c r="G373" s="591"/>
      <c r="H373" s="988"/>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7"/>
      <c r="D374" s="73"/>
      <c r="E374" s="73"/>
      <c r="F374" s="73"/>
      <c r="G374" s="591"/>
      <c r="H374" s="988"/>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7"/>
      <c r="D375" s="73"/>
      <c r="E375" s="73"/>
      <c r="F375" s="73"/>
      <c r="G375" s="591"/>
      <c r="H375" s="988"/>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7"/>
      <c r="D376" s="73"/>
      <c r="E376" s="73"/>
      <c r="F376" s="73"/>
      <c r="G376" s="591"/>
      <c r="H376" s="988"/>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7"/>
      <c r="D377" s="73"/>
      <c r="E377" s="73"/>
      <c r="F377" s="73"/>
      <c r="G377" s="591"/>
      <c r="H377" s="988"/>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7"/>
      <c r="D378" s="73"/>
      <c r="E378" s="73"/>
      <c r="F378" s="73"/>
      <c r="G378" s="591"/>
      <c r="H378" s="988"/>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7"/>
      <c r="D379" s="73"/>
      <c r="E379" s="73"/>
      <c r="F379" s="73"/>
      <c r="G379" s="591"/>
      <c r="H379" s="988"/>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7"/>
      <c r="D380" s="73"/>
      <c r="E380" s="73"/>
      <c r="F380" s="73"/>
      <c r="G380" s="591"/>
      <c r="H380" s="988"/>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7"/>
      <c r="D381" s="73"/>
      <c r="E381" s="73"/>
      <c r="F381" s="73"/>
      <c r="G381" s="591"/>
      <c r="H381" s="988"/>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7"/>
      <c r="D382" s="73"/>
      <c r="E382" s="73"/>
      <c r="F382" s="73"/>
      <c r="G382" s="591"/>
      <c r="H382" s="988"/>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7"/>
      <c r="D383" s="73"/>
      <c r="E383" s="73"/>
      <c r="F383" s="73"/>
      <c r="G383" s="591"/>
      <c r="H383" s="988"/>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7"/>
      <c r="D384" s="73"/>
      <c r="E384" s="73"/>
      <c r="F384" s="73"/>
      <c r="G384" s="591"/>
      <c r="H384" s="988"/>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7"/>
      <c r="D385" s="73"/>
      <c r="E385" s="73"/>
      <c r="F385" s="73"/>
      <c r="G385" s="591"/>
      <c r="H385" s="988"/>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7"/>
      <c r="D386" s="73"/>
      <c r="E386" s="73"/>
      <c r="F386" s="73"/>
      <c r="G386" s="591"/>
      <c r="H386" s="988"/>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7"/>
      <c r="D387" s="73"/>
      <c r="E387" s="73"/>
      <c r="F387" s="73"/>
      <c r="G387" s="591"/>
      <c r="H387" s="988"/>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7"/>
      <c r="D388" s="73"/>
      <c r="E388" s="73"/>
      <c r="F388" s="73"/>
      <c r="G388" s="591"/>
      <c r="H388" s="988"/>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7"/>
      <c r="D389" s="73"/>
      <c r="E389" s="73"/>
      <c r="F389" s="73"/>
      <c r="G389" s="591"/>
      <c r="H389" s="988"/>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7"/>
      <c r="D390" s="73"/>
      <c r="E390" s="73"/>
      <c r="F390" s="73"/>
      <c r="G390" s="591"/>
      <c r="H390" s="988"/>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7"/>
      <c r="D391" s="73"/>
      <c r="E391" s="73"/>
      <c r="F391" s="73"/>
      <c r="G391" s="591"/>
      <c r="H391" s="988"/>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7"/>
      <c r="D392" s="73"/>
      <c r="E392" s="73"/>
      <c r="F392" s="73"/>
      <c r="G392" s="591"/>
      <c r="H392" s="988"/>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7"/>
      <c r="D393" s="73"/>
      <c r="E393" s="73"/>
      <c r="F393" s="73"/>
      <c r="G393" s="591"/>
      <c r="H393" s="988"/>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7"/>
      <c r="D394" s="73"/>
      <c r="E394" s="73"/>
      <c r="F394" s="73"/>
      <c r="G394" s="591"/>
      <c r="H394" s="988"/>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7"/>
      <c r="D395" s="73"/>
      <c r="E395" s="73"/>
      <c r="F395" s="73"/>
      <c r="G395" s="591"/>
      <c r="H395" s="988"/>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7"/>
      <c r="D396" s="73"/>
      <c r="E396" s="73"/>
      <c r="F396" s="73"/>
      <c r="G396" s="591"/>
      <c r="H396" s="988"/>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7"/>
      <c r="D397" s="73"/>
      <c r="E397" s="73"/>
      <c r="F397" s="73"/>
      <c r="G397" s="591"/>
      <c r="H397" s="988"/>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7"/>
      <c r="D398" s="73"/>
      <c r="E398" s="73"/>
      <c r="F398" s="73"/>
      <c r="G398" s="591"/>
      <c r="H398" s="988"/>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7"/>
      <c r="D399" s="73"/>
      <c r="E399" s="73"/>
      <c r="F399" s="73"/>
      <c r="G399" s="591"/>
      <c r="H399" s="988"/>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7"/>
      <c r="D400" s="73"/>
      <c r="E400" s="73"/>
      <c r="F400" s="73"/>
      <c r="G400" s="591"/>
      <c r="H400" s="988"/>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7"/>
      <c r="D401" s="73"/>
      <c r="E401" s="73"/>
      <c r="F401" s="73"/>
      <c r="G401" s="591"/>
      <c r="H401" s="988"/>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7"/>
      <c r="D402" s="73"/>
      <c r="E402" s="73"/>
      <c r="F402" s="73"/>
      <c r="G402" s="591"/>
      <c r="H402" s="988"/>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7"/>
      <c r="D403" s="73"/>
      <c r="E403" s="73"/>
      <c r="F403" s="73"/>
      <c r="G403" s="591"/>
      <c r="H403" s="988"/>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7"/>
      <c r="D404" s="73"/>
      <c r="E404" s="73"/>
      <c r="F404" s="73"/>
      <c r="G404" s="591"/>
      <c r="H404" s="988"/>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7"/>
      <c r="D405" s="73"/>
      <c r="E405" s="73"/>
      <c r="F405" s="73"/>
      <c r="G405" s="591"/>
      <c r="H405" s="988"/>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7"/>
      <c r="D406" s="73"/>
      <c r="E406" s="73"/>
      <c r="F406" s="73"/>
      <c r="G406" s="591"/>
      <c r="H406" s="988"/>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7"/>
      <c r="D407" s="73"/>
      <c r="E407" s="73"/>
      <c r="F407" s="73"/>
      <c r="G407" s="591"/>
      <c r="H407" s="988"/>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7"/>
      <c r="D408" s="73"/>
      <c r="E408" s="73"/>
      <c r="F408" s="73"/>
      <c r="G408" s="591"/>
      <c r="H408" s="988"/>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7"/>
      <c r="D409" s="73"/>
      <c r="E409" s="73"/>
      <c r="F409" s="73"/>
      <c r="G409" s="591"/>
      <c r="H409" s="988"/>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7"/>
      <c r="D410" s="73"/>
      <c r="E410" s="73"/>
      <c r="F410" s="73"/>
      <c r="G410" s="591"/>
      <c r="H410" s="988"/>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7"/>
      <c r="D411" s="73"/>
      <c r="E411" s="73"/>
      <c r="F411" s="73"/>
      <c r="G411" s="591"/>
      <c r="H411" s="988"/>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7"/>
      <c r="D412" s="73"/>
      <c r="E412" s="73"/>
      <c r="F412" s="73"/>
      <c r="G412" s="591"/>
      <c r="H412" s="988"/>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7"/>
      <c r="D413" s="73"/>
      <c r="E413" s="73"/>
      <c r="F413" s="73"/>
      <c r="G413" s="591"/>
      <c r="H413" s="988"/>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7"/>
      <c r="D414" s="73"/>
      <c r="E414" s="73"/>
      <c r="F414" s="73"/>
      <c r="G414" s="591"/>
      <c r="H414" s="988"/>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7"/>
      <c r="D415" s="73"/>
      <c r="E415" s="73"/>
      <c r="F415" s="73"/>
      <c r="G415" s="591"/>
      <c r="H415" s="988"/>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7"/>
      <c r="D416" s="73"/>
      <c r="E416" s="73"/>
      <c r="F416" s="73"/>
      <c r="G416" s="591"/>
      <c r="H416" s="988"/>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7"/>
      <c r="D417" s="73"/>
      <c r="E417" s="73"/>
      <c r="F417" s="73"/>
      <c r="G417" s="591"/>
      <c r="H417" s="988"/>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7"/>
      <c r="D418" s="73"/>
      <c r="E418" s="73"/>
      <c r="F418" s="73"/>
      <c r="G418" s="591"/>
      <c r="H418" s="988"/>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7"/>
      <c r="D419" s="73"/>
      <c r="E419" s="73"/>
      <c r="F419" s="73"/>
      <c r="G419" s="591"/>
      <c r="H419" s="988"/>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7"/>
      <c r="D420" s="73"/>
      <c r="E420" s="73"/>
      <c r="F420" s="73"/>
      <c r="G420" s="591"/>
      <c r="H420" s="988"/>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7"/>
      <c r="D421" s="73"/>
      <c r="E421" s="73"/>
      <c r="F421" s="73"/>
      <c r="G421" s="591"/>
      <c r="H421" s="988"/>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7"/>
      <c r="D422" s="73"/>
      <c r="E422" s="73"/>
      <c r="F422" s="73"/>
      <c r="G422" s="591"/>
      <c r="H422" s="988"/>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7"/>
      <c r="D423" s="73"/>
      <c r="E423" s="73"/>
      <c r="F423" s="73"/>
      <c r="G423" s="591"/>
      <c r="H423" s="988"/>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7"/>
      <c r="D424" s="73"/>
      <c r="E424" s="73"/>
      <c r="F424" s="73"/>
      <c r="G424" s="591"/>
      <c r="H424" s="988"/>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7"/>
      <c r="D425" s="73"/>
      <c r="E425" s="73"/>
      <c r="F425" s="73"/>
      <c r="G425" s="591"/>
      <c r="H425" s="988"/>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7"/>
      <c r="D426" s="73"/>
      <c r="E426" s="73"/>
      <c r="F426" s="73"/>
      <c r="G426" s="591"/>
      <c r="H426" s="988"/>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7"/>
      <c r="D427" s="73"/>
      <c r="E427" s="73"/>
      <c r="F427" s="73"/>
      <c r="G427" s="591"/>
      <c r="H427" s="988"/>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7"/>
      <c r="D428" s="73"/>
      <c r="E428" s="73"/>
      <c r="F428" s="73"/>
      <c r="G428" s="591"/>
      <c r="H428" s="988"/>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7"/>
      <c r="D429" s="73"/>
      <c r="E429" s="73"/>
      <c r="F429" s="73"/>
      <c r="G429" s="591"/>
      <c r="H429" s="988"/>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7"/>
      <c r="D430" s="73"/>
      <c r="E430" s="73"/>
      <c r="F430" s="73"/>
      <c r="G430" s="591"/>
      <c r="H430" s="988"/>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7"/>
      <c r="D431" s="73"/>
      <c r="E431" s="73"/>
      <c r="F431" s="73"/>
      <c r="G431" s="591"/>
      <c r="H431" s="988"/>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7"/>
      <c r="D432" s="73"/>
      <c r="E432" s="73"/>
      <c r="F432" s="73"/>
      <c r="G432" s="591"/>
      <c r="H432" s="988"/>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7"/>
      <c r="D433" s="73"/>
      <c r="E433" s="73"/>
      <c r="F433" s="73"/>
      <c r="G433" s="591"/>
      <c r="H433" s="988"/>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7"/>
      <c r="D434" s="73"/>
      <c r="E434" s="73"/>
      <c r="F434" s="73"/>
      <c r="G434" s="591"/>
      <c r="H434" s="988"/>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7"/>
      <c r="D435" s="73"/>
      <c r="E435" s="73"/>
      <c r="F435" s="73"/>
      <c r="G435" s="591"/>
      <c r="H435" s="988"/>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7"/>
      <c r="D436" s="73"/>
      <c r="E436" s="73"/>
      <c r="F436" s="73"/>
      <c r="G436" s="591"/>
      <c r="H436" s="988"/>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7"/>
      <c r="D437" s="73"/>
      <c r="E437" s="73"/>
      <c r="F437" s="73"/>
      <c r="G437" s="591"/>
      <c r="H437" s="988"/>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7"/>
      <c r="D438" s="73"/>
      <c r="E438" s="73"/>
      <c r="F438" s="73"/>
      <c r="G438" s="591"/>
      <c r="H438" s="988"/>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7"/>
      <c r="D439" s="73"/>
      <c r="E439" s="73"/>
      <c r="F439" s="73"/>
      <c r="G439" s="591"/>
      <c r="H439" s="988"/>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7"/>
      <c r="D440" s="73"/>
      <c r="E440" s="73"/>
      <c r="F440" s="73"/>
      <c r="G440" s="591"/>
      <c r="H440" s="988"/>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7"/>
      <c r="D441" s="73"/>
      <c r="E441" s="73"/>
      <c r="F441" s="73"/>
      <c r="G441" s="591"/>
      <c r="H441" s="988"/>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7"/>
      <c r="D442" s="73"/>
      <c r="E442" s="73"/>
      <c r="F442" s="73"/>
      <c r="G442" s="591"/>
      <c r="H442" s="988"/>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7"/>
      <c r="D443" s="73"/>
      <c r="E443" s="73"/>
      <c r="F443" s="73"/>
      <c r="G443" s="591"/>
      <c r="H443" s="988"/>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7"/>
      <c r="D444" s="73"/>
      <c r="E444" s="73"/>
      <c r="F444" s="73"/>
      <c r="G444" s="591"/>
      <c r="H444" s="988"/>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7"/>
      <c r="D445" s="73"/>
      <c r="E445" s="73"/>
      <c r="F445" s="73"/>
      <c r="G445" s="591"/>
      <c r="H445" s="988"/>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7"/>
      <c r="D446" s="73"/>
      <c r="E446" s="73"/>
      <c r="F446" s="73"/>
      <c r="G446" s="591"/>
      <c r="H446" s="988"/>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7"/>
      <c r="D447" s="73"/>
      <c r="E447" s="73"/>
      <c r="F447" s="73"/>
      <c r="G447" s="591"/>
      <c r="H447" s="988"/>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7"/>
      <c r="D448" s="73"/>
      <c r="E448" s="73"/>
      <c r="F448" s="73"/>
      <c r="G448" s="591"/>
      <c r="H448" s="988"/>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7"/>
      <c r="D449" s="73"/>
      <c r="E449" s="73"/>
      <c r="F449" s="73"/>
      <c r="G449" s="591"/>
      <c r="H449" s="988"/>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7"/>
      <c r="D450" s="73"/>
      <c r="E450" s="73"/>
      <c r="F450" s="73"/>
      <c r="G450" s="591"/>
      <c r="H450" s="988"/>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7"/>
      <c r="D451" s="73"/>
      <c r="E451" s="73"/>
      <c r="F451" s="73"/>
      <c r="G451" s="591"/>
      <c r="H451" s="988"/>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7"/>
      <c r="D452" s="73"/>
      <c r="E452" s="73"/>
      <c r="F452" s="73"/>
      <c r="G452" s="591"/>
      <c r="H452" s="988"/>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7"/>
      <c r="D453" s="73"/>
      <c r="E453" s="73"/>
      <c r="F453" s="73"/>
      <c r="G453" s="591"/>
      <c r="H453" s="988"/>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7"/>
      <c r="D454" s="73"/>
      <c r="E454" s="73"/>
      <c r="F454" s="73"/>
      <c r="G454" s="591"/>
      <c r="H454" s="988"/>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7"/>
      <c r="D455" s="73"/>
      <c r="E455" s="73"/>
      <c r="F455" s="73"/>
      <c r="G455" s="591"/>
      <c r="H455" s="988"/>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7"/>
      <c r="D456" s="73"/>
      <c r="E456" s="73"/>
      <c r="F456" s="73"/>
      <c r="G456" s="591"/>
      <c r="H456" s="988"/>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7"/>
      <c r="D457" s="73"/>
      <c r="E457" s="73"/>
      <c r="F457" s="73"/>
      <c r="G457" s="591"/>
      <c r="H457" s="988"/>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7"/>
      <c r="D458" s="73"/>
      <c r="E458" s="73"/>
      <c r="F458" s="73"/>
      <c r="G458" s="591"/>
      <c r="H458" s="988"/>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7"/>
      <c r="D459" s="73"/>
      <c r="E459" s="73"/>
      <c r="F459" s="73"/>
      <c r="G459" s="591"/>
      <c r="H459" s="988"/>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7"/>
      <c r="D460" s="73"/>
      <c r="E460" s="73"/>
      <c r="F460" s="73"/>
      <c r="G460" s="591"/>
      <c r="H460" s="988"/>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7"/>
      <c r="D461" s="73"/>
      <c r="E461" s="73"/>
      <c r="F461" s="73"/>
      <c r="G461" s="591"/>
      <c r="H461" s="988"/>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7"/>
      <c r="D462" s="73"/>
      <c r="E462" s="73"/>
      <c r="F462" s="73"/>
      <c r="G462" s="591"/>
      <c r="H462" s="988"/>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7"/>
      <c r="D463" s="73"/>
      <c r="E463" s="73"/>
      <c r="F463" s="73"/>
      <c r="G463" s="591"/>
      <c r="H463" s="988"/>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7"/>
      <c r="D464" s="73"/>
      <c r="E464" s="73"/>
      <c r="F464" s="73"/>
      <c r="G464" s="591"/>
      <c r="H464" s="988"/>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7"/>
      <c r="D465" s="73"/>
      <c r="E465" s="73"/>
      <c r="F465" s="73"/>
      <c r="G465" s="591"/>
      <c r="H465" s="988"/>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7"/>
      <c r="D466" s="73"/>
      <c r="E466" s="73"/>
      <c r="F466" s="73"/>
      <c r="G466" s="591"/>
      <c r="H466" s="988"/>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7"/>
      <c r="D467" s="73"/>
      <c r="E467" s="73"/>
      <c r="F467" s="73"/>
      <c r="G467" s="591"/>
      <c r="H467" s="988"/>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7"/>
      <c r="D468" s="73"/>
      <c r="E468" s="73"/>
      <c r="F468" s="73"/>
      <c r="G468" s="591"/>
      <c r="H468" s="988"/>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7"/>
      <c r="D469" s="73"/>
      <c r="E469" s="73"/>
      <c r="F469" s="73"/>
      <c r="G469" s="591"/>
      <c r="H469" s="988"/>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7"/>
      <c r="D470" s="73"/>
      <c r="E470" s="73"/>
      <c r="F470" s="73"/>
      <c r="G470" s="591"/>
      <c r="H470" s="988"/>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7"/>
      <c r="D471" s="73"/>
      <c r="E471" s="73"/>
      <c r="F471" s="73"/>
      <c r="G471" s="591"/>
      <c r="H471" s="988"/>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7"/>
      <c r="D472" s="73"/>
      <c r="E472" s="73"/>
      <c r="F472" s="73"/>
      <c r="G472" s="591"/>
      <c r="H472" s="988"/>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7"/>
      <c r="D473" s="73"/>
      <c r="E473" s="73"/>
      <c r="F473" s="73"/>
      <c r="G473" s="591"/>
      <c r="H473" s="988"/>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7"/>
      <c r="D474" s="73"/>
      <c r="E474" s="73"/>
      <c r="F474" s="73"/>
      <c r="G474" s="591"/>
      <c r="H474" s="988"/>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7"/>
      <c r="D475" s="73"/>
      <c r="E475" s="73"/>
      <c r="F475" s="73"/>
      <c r="G475" s="591"/>
      <c r="H475" s="988"/>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7"/>
      <c r="D476" s="73"/>
      <c r="E476" s="73"/>
      <c r="F476" s="73"/>
      <c r="G476" s="591"/>
      <c r="H476" s="988"/>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7"/>
      <c r="D477" s="73"/>
      <c r="E477" s="73"/>
      <c r="F477" s="73"/>
      <c r="G477" s="591"/>
      <c r="H477" s="988"/>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7"/>
      <c r="D478" s="73"/>
      <c r="E478" s="73"/>
      <c r="F478" s="73"/>
      <c r="G478" s="591"/>
      <c r="H478" s="988"/>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7"/>
      <c r="D479" s="73"/>
      <c r="E479" s="73"/>
      <c r="F479" s="73"/>
      <c r="G479" s="591"/>
      <c r="H479" s="988"/>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7"/>
      <c r="D480" s="73"/>
      <c r="E480" s="73"/>
      <c r="F480" s="73"/>
      <c r="G480" s="591"/>
      <c r="H480" s="988"/>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7"/>
      <c r="D481" s="73"/>
      <c r="E481" s="73"/>
      <c r="F481" s="73"/>
      <c r="G481" s="591"/>
      <c r="H481" s="988"/>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7"/>
      <c r="D482" s="73"/>
      <c r="E482" s="73"/>
      <c r="F482" s="73"/>
      <c r="G482" s="591"/>
      <c r="H482" s="988"/>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7"/>
      <c r="D483" s="73"/>
      <c r="E483" s="73"/>
      <c r="F483" s="73"/>
      <c r="G483" s="591"/>
      <c r="H483" s="988"/>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7"/>
      <c r="D484" s="73"/>
      <c r="E484" s="73"/>
      <c r="F484" s="73"/>
      <c r="G484" s="591"/>
      <c r="H484" s="988"/>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7"/>
      <c r="D485" s="73"/>
      <c r="E485" s="73"/>
      <c r="F485" s="73"/>
      <c r="G485" s="591"/>
      <c r="H485" s="988"/>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7"/>
      <c r="D486" s="73"/>
      <c r="E486" s="73"/>
      <c r="F486" s="73"/>
      <c r="G486" s="591"/>
      <c r="H486" s="988"/>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7"/>
      <c r="D487" s="73"/>
      <c r="E487" s="73"/>
      <c r="F487" s="73"/>
      <c r="G487" s="591"/>
      <c r="H487" s="988"/>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7"/>
      <c r="D488" s="73"/>
      <c r="E488" s="73"/>
      <c r="F488" s="73"/>
      <c r="G488" s="591"/>
      <c r="H488" s="988"/>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7"/>
      <c r="D489" s="73"/>
      <c r="E489" s="73"/>
      <c r="F489" s="73"/>
      <c r="G489" s="591"/>
      <c r="H489" s="988"/>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7"/>
      <c r="D490" s="73"/>
      <c r="E490" s="73"/>
      <c r="F490" s="73"/>
      <c r="G490" s="591"/>
      <c r="H490" s="988"/>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7"/>
      <c r="D491" s="73"/>
      <c r="E491" s="73"/>
      <c r="F491" s="73"/>
      <c r="G491" s="591"/>
      <c r="H491" s="988"/>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7"/>
      <c r="D492" s="73"/>
      <c r="E492" s="73"/>
      <c r="F492" s="73"/>
      <c r="G492" s="591"/>
      <c r="H492" s="988"/>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7"/>
      <c r="D493" s="73"/>
      <c r="E493" s="73"/>
      <c r="F493" s="73"/>
      <c r="G493" s="591"/>
      <c r="H493" s="988"/>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7"/>
      <c r="D494" s="73"/>
      <c r="E494" s="73"/>
      <c r="F494" s="73"/>
      <c r="G494" s="591"/>
      <c r="H494" s="988"/>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7"/>
      <c r="D495" s="73"/>
      <c r="E495" s="73"/>
      <c r="F495" s="73"/>
      <c r="G495" s="591"/>
      <c r="H495" s="988"/>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7"/>
      <c r="D496" s="73"/>
      <c r="E496" s="73"/>
      <c r="F496" s="73"/>
      <c r="G496" s="591"/>
      <c r="H496" s="988"/>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7"/>
      <c r="D497" s="73"/>
      <c r="E497" s="73"/>
      <c r="F497" s="73"/>
      <c r="G497" s="591"/>
      <c r="H497" s="988"/>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7"/>
      <c r="D498" s="73"/>
      <c r="E498" s="73"/>
      <c r="F498" s="73"/>
      <c r="G498" s="591"/>
      <c r="H498" s="988"/>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7"/>
      <c r="D499" s="73"/>
      <c r="E499" s="73"/>
      <c r="F499" s="73"/>
      <c r="G499" s="591"/>
      <c r="H499" s="988"/>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7"/>
      <c r="D500" s="73"/>
      <c r="E500" s="73"/>
      <c r="F500" s="73"/>
      <c r="G500" s="591"/>
      <c r="H500" s="988"/>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7"/>
      <c r="D501" s="73"/>
      <c r="E501" s="73"/>
      <c r="F501" s="73"/>
      <c r="G501" s="591"/>
      <c r="H501" s="988"/>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7"/>
      <c r="D502" s="73"/>
      <c r="E502" s="73"/>
      <c r="F502" s="73"/>
      <c r="G502" s="591"/>
      <c r="H502" s="988"/>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7"/>
      <c r="D503" s="73"/>
      <c r="E503" s="73"/>
      <c r="F503" s="73"/>
      <c r="G503" s="591"/>
      <c r="H503" s="988"/>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7"/>
      <c r="D504" s="73"/>
      <c r="E504" s="73"/>
      <c r="F504" s="73"/>
      <c r="G504" s="591"/>
      <c r="H504" s="988"/>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7"/>
      <c r="D505" s="73"/>
      <c r="E505" s="73"/>
      <c r="F505" s="73"/>
      <c r="G505" s="591"/>
      <c r="H505" s="988"/>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7"/>
      <c r="D506" s="73"/>
      <c r="E506" s="73"/>
      <c r="F506" s="73"/>
      <c r="G506" s="591"/>
      <c r="H506" s="988"/>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7"/>
      <c r="D507" s="73"/>
      <c r="E507" s="73"/>
      <c r="F507" s="73"/>
      <c r="G507" s="591"/>
      <c r="H507" s="988"/>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7"/>
      <c r="D508" s="73"/>
      <c r="E508" s="73"/>
      <c r="F508" s="73"/>
      <c r="G508" s="591"/>
      <c r="H508" s="988"/>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7"/>
      <c r="D509" s="73"/>
      <c r="E509" s="73"/>
      <c r="F509" s="73"/>
      <c r="G509" s="591"/>
      <c r="H509" s="988"/>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7"/>
      <c r="D510" s="73"/>
      <c r="E510" s="73"/>
      <c r="F510" s="73"/>
      <c r="G510" s="591"/>
      <c r="H510" s="988"/>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7"/>
      <c r="D511" s="73"/>
      <c r="E511" s="73"/>
      <c r="F511" s="73"/>
      <c r="G511" s="591"/>
      <c r="H511" s="988"/>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7"/>
      <c r="D512" s="73"/>
      <c r="E512" s="73"/>
      <c r="F512" s="73"/>
      <c r="G512" s="591"/>
      <c r="H512" s="988"/>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7"/>
      <c r="D513" s="73"/>
      <c r="E513" s="73"/>
      <c r="F513" s="73"/>
      <c r="G513" s="591"/>
      <c r="H513" s="988"/>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7"/>
      <c r="D514" s="73"/>
      <c r="E514" s="73"/>
      <c r="F514" s="73"/>
      <c r="G514" s="591"/>
      <c r="H514" s="988"/>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7"/>
      <c r="D515" s="73"/>
      <c r="E515" s="73"/>
      <c r="F515" s="73"/>
      <c r="G515" s="591"/>
      <c r="H515" s="988"/>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7"/>
      <c r="D516" s="73"/>
      <c r="E516" s="73"/>
      <c r="F516" s="73"/>
      <c r="G516" s="591"/>
      <c r="H516" s="988"/>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7"/>
      <c r="D517" s="73"/>
      <c r="E517" s="73"/>
      <c r="F517" s="73"/>
      <c r="G517" s="591"/>
      <c r="H517" s="988"/>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7"/>
      <c r="D518" s="73"/>
      <c r="E518" s="73"/>
      <c r="F518" s="73"/>
      <c r="G518" s="591"/>
      <c r="H518" s="988"/>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7"/>
      <c r="D519" s="73"/>
      <c r="E519" s="73"/>
      <c r="F519" s="73"/>
      <c r="G519" s="591"/>
      <c r="H519" s="988"/>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7"/>
      <c r="D520" s="73"/>
      <c r="E520" s="73"/>
      <c r="F520" s="73"/>
      <c r="G520" s="591"/>
      <c r="H520" s="988"/>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7"/>
      <c r="D521" s="73"/>
      <c r="E521" s="73"/>
      <c r="F521" s="73"/>
      <c r="G521" s="591"/>
      <c r="H521" s="988"/>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7"/>
      <c r="D522" s="73"/>
      <c r="E522" s="73"/>
      <c r="F522" s="73"/>
      <c r="G522" s="591"/>
      <c r="H522" s="988"/>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7"/>
      <c r="D523" s="73"/>
      <c r="E523" s="73"/>
      <c r="F523" s="73"/>
      <c r="G523" s="591"/>
      <c r="H523" s="988"/>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7"/>
      <c r="D524" s="73"/>
      <c r="E524" s="73"/>
      <c r="F524" s="73"/>
      <c r="G524" s="591"/>
      <c r="H524" s="988"/>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7"/>
      <c r="D525" s="73"/>
      <c r="E525" s="73"/>
      <c r="F525" s="73"/>
      <c r="G525" s="591"/>
      <c r="H525" s="988"/>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7"/>
      <c r="D526" s="73"/>
      <c r="E526" s="73"/>
      <c r="F526" s="73"/>
      <c r="G526" s="591"/>
      <c r="H526" s="988"/>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7"/>
      <c r="D527" s="73"/>
      <c r="E527" s="73"/>
      <c r="F527" s="73"/>
      <c r="G527" s="591"/>
      <c r="H527" s="988"/>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7"/>
      <c r="D528" s="73"/>
      <c r="E528" s="73"/>
      <c r="F528" s="73"/>
      <c r="G528" s="591"/>
      <c r="H528" s="988"/>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7"/>
      <c r="D529" s="73"/>
      <c r="E529" s="73"/>
      <c r="F529" s="73"/>
      <c r="G529" s="591"/>
      <c r="H529" s="988"/>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7"/>
      <c r="D530" s="73"/>
      <c r="E530" s="73"/>
      <c r="F530" s="73"/>
      <c r="G530" s="591"/>
      <c r="H530" s="988"/>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7"/>
      <c r="D531" s="73"/>
      <c r="E531" s="73"/>
      <c r="F531" s="73"/>
      <c r="G531" s="591"/>
      <c r="H531" s="988"/>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7"/>
      <c r="D532" s="73"/>
      <c r="E532" s="73"/>
      <c r="F532" s="73"/>
      <c r="G532" s="591"/>
      <c r="H532" s="988"/>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7"/>
      <c r="D533" s="73"/>
      <c r="E533" s="73"/>
      <c r="F533" s="73"/>
      <c r="G533" s="591"/>
      <c r="H533" s="988"/>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7"/>
      <c r="D534" s="73"/>
      <c r="E534" s="73"/>
      <c r="F534" s="73"/>
      <c r="G534" s="591"/>
      <c r="H534" s="988"/>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7"/>
      <c r="D535" s="73"/>
      <c r="E535" s="73"/>
      <c r="F535" s="73"/>
      <c r="G535" s="591"/>
      <c r="H535" s="988"/>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7"/>
      <c r="D536" s="73"/>
      <c r="E536" s="73"/>
      <c r="F536" s="73"/>
      <c r="G536" s="591"/>
      <c r="H536" s="988"/>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7"/>
      <c r="D537" s="73"/>
      <c r="E537" s="73"/>
      <c r="F537" s="73"/>
      <c r="G537" s="591"/>
      <c r="H537" s="988"/>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7"/>
      <c r="D538" s="73"/>
      <c r="E538" s="73"/>
      <c r="F538" s="73"/>
      <c r="G538" s="591"/>
      <c r="H538" s="988"/>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7"/>
      <c r="D539" s="73"/>
      <c r="E539" s="73"/>
      <c r="F539" s="73"/>
      <c r="G539" s="591"/>
      <c r="H539" s="988"/>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7"/>
      <c r="D540" s="73"/>
      <c r="E540" s="73"/>
      <c r="F540" s="73"/>
      <c r="G540" s="591"/>
      <c r="H540" s="988"/>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7"/>
      <c r="D541" s="73"/>
      <c r="E541" s="73"/>
      <c r="F541" s="73"/>
      <c r="G541" s="591"/>
      <c r="H541" s="988"/>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7"/>
      <c r="D542" s="73"/>
      <c r="E542" s="73"/>
      <c r="F542" s="73"/>
      <c r="G542" s="591"/>
      <c r="H542" s="988"/>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7"/>
      <c r="D543" s="73"/>
      <c r="E543" s="73"/>
      <c r="F543" s="73"/>
      <c r="G543" s="591"/>
      <c r="H543" s="988"/>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7"/>
      <c r="D544" s="73"/>
      <c r="E544" s="73"/>
      <c r="F544" s="73"/>
      <c r="G544" s="591"/>
      <c r="H544" s="988"/>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7"/>
      <c r="D545" s="73"/>
      <c r="E545" s="73"/>
      <c r="F545" s="73"/>
      <c r="G545" s="591"/>
      <c r="H545" s="988"/>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7"/>
      <c r="D546" s="73"/>
      <c r="E546" s="73"/>
      <c r="F546" s="73"/>
      <c r="G546" s="591"/>
      <c r="H546" s="988"/>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7"/>
      <c r="D547" s="73"/>
      <c r="E547" s="73"/>
      <c r="F547" s="73"/>
      <c r="G547" s="591"/>
      <c r="H547" s="988"/>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7"/>
      <c r="D548" s="73"/>
      <c r="E548" s="73"/>
      <c r="F548" s="73"/>
      <c r="G548" s="591"/>
      <c r="H548" s="988"/>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7"/>
      <c r="D549" s="73"/>
      <c r="E549" s="73"/>
      <c r="F549" s="73"/>
      <c r="G549" s="591"/>
      <c r="H549" s="988"/>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7"/>
      <c r="D550" s="73"/>
      <c r="E550" s="73"/>
      <c r="F550" s="73"/>
      <c r="G550" s="591"/>
      <c r="H550" s="988"/>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7"/>
      <c r="D551" s="73"/>
      <c r="E551" s="73"/>
      <c r="F551" s="73"/>
      <c r="G551" s="591"/>
      <c r="H551" s="988"/>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7"/>
      <c r="D552" s="73"/>
      <c r="E552" s="73"/>
      <c r="F552" s="73"/>
      <c r="G552" s="591"/>
      <c r="H552" s="988"/>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7"/>
      <c r="D553" s="73"/>
      <c r="E553" s="73"/>
      <c r="F553" s="73"/>
      <c r="G553" s="591"/>
      <c r="H553" s="988"/>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7"/>
      <c r="D554" s="73"/>
      <c r="E554" s="73"/>
      <c r="F554" s="73"/>
      <c r="G554" s="591"/>
      <c r="H554" s="988"/>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7"/>
      <c r="D555" s="73"/>
      <c r="E555" s="73"/>
      <c r="F555" s="73"/>
      <c r="G555" s="591"/>
      <c r="H555" s="988"/>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7"/>
      <c r="D556" s="73"/>
      <c r="E556" s="73"/>
      <c r="F556" s="73"/>
      <c r="G556" s="591"/>
      <c r="H556" s="988"/>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7"/>
      <c r="D557" s="73"/>
      <c r="E557" s="73"/>
      <c r="F557" s="73"/>
      <c r="G557" s="591"/>
      <c r="H557" s="988"/>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7"/>
      <c r="D558" s="73"/>
      <c r="E558" s="73"/>
      <c r="F558" s="73"/>
      <c r="G558" s="591"/>
      <c r="H558" s="988"/>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7"/>
      <c r="D559" s="73"/>
      <c r="E559" s="73"/>
      <c r="F559" s="73"/>
      <c r="G559" s="591"/>
      <c r="H559" s="988"/>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7"/>
      <c r="D560" s="73"/>
      <c r="E560" s="73"/>
      <c r="F560" s="73"/>
      <c r="G560" s="591"/>
      <c r="H560" s="988"/>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7"/>
      <c r="D561" s="73"/>
      <c r="E561" s="73"/>
      <c r="F561" s="73"/>
      <c r="G561" s="591"/>
      <c r="H561" s="988"/>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7"/>
      <c r="D562" s="73"/>
      <c r="E562" s="73"/>
      <c r="F562" s="73"/>
      <c r="G562" s="591"/>
      <c r="H562" s="988"/>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7"/>
      <c r="D563" s="73"/>
      <c r="E563" s="73"/>
      <c r="F563" s="73"/>
      <c r="G563" s="591"/>
      <c r="H563" s="988"/>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7"/>
      <c r="D564" s="73"/>
      <c r="E564" s="73"/>
      <c r="F564" s="73"/>
      <c r="G564" s="591"/>
      <c r="H564" s="988"/>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7"/>
      <c r="D565" s="73"/>
      <c r="E565" s="73"/>
      <c r="F565" s="73"/>
      <c r="G565" s="591"/>
      <c r="H565" s="988"/>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7"/>
      <c r="D566" s="73"/>
      <c r="E566" s="73"/>
      <c r="F566" s="73"/>
      <c r="G566" s="591"/>
      <c r="H566" s="988"/>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7"/>
      <c r="D567" s="73"/>
      <c r="E567" s="73"/>
      <c r="F567" s="73"/>
      <c r="G567" s="591"/>
      <c r="H567" s="988"/>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7"/>
      <c r="D568" s="73"/>
      <c r="E568" s="73"/>
      <c r="F568" s="73"/>
      <c r="G568" s="591"/>
      <c r="H568" s="988"/>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7"/>
      <c r="D569" s="73"/>
      <c r="E569" s="73"/>
      <c r="F569" s="73"/>
      <c r="G569" s="591"/>
      <c r="H569" s="988"/>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7"/>
      <c r="D570" s="73"/>
      <c r="E570" s="73"/>
      <c r="F570" s="73"/>
      <c r="G570" s="591"/>
      <c r="H570" s="988"/>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7"/>
      <c r="D571" s="73"/>
      <c r="E571" s="73"/>
      <c r="F571" s="73"/>
      <c r="G571" s="591"/>
      <c r="H571" s="988"/>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7"/>
      <c r="D572" s="73"/>
      <c r="E572" s="73"/>
      <c r="F572" s="73"/>
      <c r="G572" s="591"/>
      <c r="H572" s="988"/>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7"/>
      <c r="D573" s="73"/>
      <c r="E573" s="73"/>
      <c r="F573" s="73"/>
      <c r="G573" s="591"/>
      <c r="H573" s="988"/>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7"/>
      <c r="D574" s="73"/>
      <c r="E574" s="73"/>
      <c r="F574" s="73"/>
      <c r="G574" s="591"/>
      <c r="H574" s="988"/>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7"/>
      <c r="D575" s="73"/>
      <c r="E575" s="73"/>
      <c r="F575" s="73"/>
      <c r="G575" s="591"/>
      <c r="H575" s="988"/>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7"/>
      <c r="D576" s="73"/>
      <c r="E576" s="73"/>
      <c r="F576" s="73"/>
      <c r="G576" s="591"/>
      <c r="H576" s="988"/>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7"/>
      <c r="D577" s="73"/>
      <c r="E577" s="73"/>
      <c r="F577" s="73"/>
      <c r="G577" s="591"/>
      <c r="H577" s="988"/>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7"/>
      <c r="D578" s="73"/>
      <c r="E578" s="73"/>
      <c r="F578" s="73"/>
      <c r="G578" s="591"/>
      <c r="H578" s="988"/>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7"/>
      <c r="D579" s="73"/>
      <c r="E579" s="73"/>
      <c r="F579" s="73"/>
      <c r="G579" s="591"/>
      <c r="H579" s="988"/>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7"/>
      <c r="D580" s="73"/>
      <c r="E580" s="73"/>
      <c r="F580" s="73"/>
      <c r="G580" s="591"/>
      <c r="H580" s="988"/>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7"/>
      <c r="D581" s="73"/>
      <c r="E581" s="73"/>
      <c r="F581" s="73"/>
      <c r="G581" s="591"/>
      <c r="H581" s="988"/>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7"/>
      <c r="D582" s="73"/>
      <c r="E582" s="73"/>
      <c r="F582" s="73"/>
      <c r="G582" s="591"/>
      <c r="H582" s="988"/>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7"/>
      <c r="D583" s="73"/>
      <c r="E583" s="73"/>
      <c r="F583" s="73"/>
      <c r="G583" s="591"/>
      <c r="H583" s="988"/>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7"/>
      <c r="D584" s="73"/>
      <c r="E584" s="73"/>
      <c r="F584" s="73"/>
      <c r="G584" s="591"/>
      <c r="H584" s="988"/>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7"/>
      <c r="D585" s="73"/>
      <c r="E585" s="73"/>
      <c r="F585" s="73"/>
      <c r="G585" s="591"/>
      <c r="H585" s="988"/>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7"/>
      <c r="D586" s="73"/>
      <c r="E586" s="73"/>
      <c r="F586" s="73"/>
      <c r="G586" s="591"/>
      <c r="H586" s="988"/>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7"/>
      <c r="D587" s="73"/>
      <c r="E587" s="73"/>
      <c r="F587" s="73"/>
      <c r="G587" s="591"/>
      <c r="H587" s="988"/>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7"/>
      <c r="D588" s="73"/>
      <c r="E588" s="73"/>
      <c r="F588" s="73"/>
      <c r="G588" s="591"/>
      <c r="H588" s="988"/>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7"/>
      <c r="D589" s="73"/>
      <c r="E589" s="73"/>
      <c r="F589" s="73"/>
      <c r="G589" s="591"/>
      <c r="H589" s="988"/>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7"/>
      <c r="D590" s="73"/>
      <c r="E590" s="73"/>
      <c r="F590" s="73"/>
      <c r="G590" s="591"/>
      <c r="H590" s="988"/>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7"/>
      <c r="D591" s="73"/>
      <c r="E591" s="73"/>
      <c r="F591" s="73"/>
      <c r="G591" s="591"/>
      <c r="H591" s="988"/>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7"/>
      <c r="D592" s="73"/>
      <c r="E592" s="73"/>
      <c r="F592" s="73"/>
      <c r="G592" s="591"/>
      <c r="H592" s="988"/>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7"/>
      <c r="D593" s="73"/>
      <c r="E593" s="73"/>
      <c r="F593" s="73"/>
      <c r="G593" s="591"/>
      <c r="H593" s="988"/>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7"/>
      <c r="D594" s="73"/>
      <c r="E594" s="73"/>
      <c r="F594" s="73"/>
      <c r="G594" s="591"/>
      <c r="H594" s="988"/>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7"/>
      <c r="D595" s="73"/>
      <c r="E595" s="73"/>
      <c r="F595" s="73"/>
      <c r="G595" s="591"/>
      <c r="H595" s="988"/>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7"/>
      <c r="D596" s="73"/>
      <c r="E596" s="73"/>
      <c r="F596" s="73"/>
      <c r="G596" s="591"/>
      <c r="H596" s="988"/>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7"/>
      <c r="D597" s="73"/>
      <c r="E597" s="73"/>
      <c r="F597" s="73"/>
      <c r="G597" s="591"/>
      <c r="H597" s="988"/>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7"/>
      <c r="D598" s="73"/>
      <c r="E598" s="73"/>
      <c r="F598" s="73"/>
      <c r="G598" s="591"/>
      <c r="H598" s="988"/>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7"/>
      <c r="D599" s="73"/>
      <c r="E599" s="73"/>
      <c r="F599" s="73"/>
      <c r="G599" s="591"/>
      <c r="H599" s="988"/>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7"/>
      <c r="D600" s="73"/>
      <c r="E600" s="73"/>
      <c r="F600" s="73"/>
      <c r="G600" s="591"/>
      <c r="H600" s="988"/>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7"/>
      <c r="D601" s="73"/>
      <c r="E601" s="73"/>
      <c r="F601" s="73"/>
      <c r="G601" s="591"/>
      <c r="H601" s="988"/>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7"/>
      <c r="D602" s="73"/>
      <c r="E602" s="73"/>
      <c r="F602" s="73"/>
      <c r="G602" s="591"/>
      <c r="H602" s="988"/>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7"/>
      <c r="D603" s="73"/>
      <c r="E603" s="73"/>
      <c r="F603" s="73"/>
      <c r="G603" s="591"/>
      <c r="H603" s="988"/>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7"/>
      <c r="D604" s="73"/>
      <c r="E604" s="73"/>
      <c r="F604" s="73"/>
      <c r="G604" s="591"/>
      <c r="H604" s="988"/>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7"/>
      <c r="D605" s="73"/>
      <c r="E605" s="73"/>
      <c r="F605" s="73"/>
      <c r="G605" s="591"/>
      <c r="H605" s="988"/>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7"/>
      <c r="D606" s="73"/>
      <c r="E606" s="73"/>
      <c r="F606" s="73"/>
      <c r="G606" s="591"/>
      <c r="H606" s="988"/>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7"/>
      <c r="D607" s="73"/>
      <c r="E607" s="73"/>
      <c r="F607" s="73"/>
      <c r="G607" s="591"/>
      <c r="H607" s="988"/>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7"/>
      <c r="D608" s="73"/>
      <c r="E608" s="73"/>
      <c r="F608" s="73"/>
      <c r="G608" s="591"/>
      <c r="H608" s="988"/>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7"/>
      <c r="D609" s="73"/>
      <c r="E609" s="73"/>
      <c r="F609" s="73"/>
      <c r="G609" s="591"/>
      <c r="H609" s="988"/>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7"/>
      <c r="D610" s="73"/>
      <c r="E610" s="73"/>
      <c r="F610" s="73"/>
      <c r="G610" s="591"/>
      <c r="H610" s="988"/>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7"/>
      <c r="D611" s="73"/>
      <c r="E611" s="73"/>
      <c r="F611" s="73"/>
      <c r="G611" s="591"/>
      <c r="H611" s="988"/>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7"/>
      <c r="D612" s="73"/>
      <c r="E612" s="73"/>
      <c r="F612" s="73"/>
      <c r="G612" s="591"/>
      <c r="H612" s="988"/>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7"/>
      <c r="D613" s="73"/>
      <c r="E613" s="73"/>
      <c r="F613" s="73"/>
      <c r="G613" s="591"/>
      <c r="H613" s="988"/>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7"/>
      <c r="D614" s="73"/>
      <c r="E614" s="73"/>
      <c r="F614" s="73"/>
      <c r="G614" s="591"/>
      <c r="H614" s="988"/>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7"/>
      <c r="D615" s="73"/>
      <c r="E615" s="73"/>
      <c r="F615" s="73"/>
      <c r="G615" s="591"/>
      <c r="H615" s="988"/>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7"/>
      <c r="D616" s="73"/>
      <c r="E616" s="73"/>
      <c r="F616" s="73"/>
      <c r="G616" s="591"/>
      <c r="H616" s="988"/>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7"/>
      <c r="D617" s="73"/>
      <c r="E617" s="73"/>
      <c r="F617" s="73"/>
      <c r="G617" s="591"/>
      <c r="H617" s="988"/>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7"/>
      <c r="D618" s="73"/>
      <c r="E618" s="73"/>
      <c r="F618" s="73"/>
      <c r="G618" s="591"/>
      <c r="H618" s="988"/>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7"/>
      <c r="D619" s="73"/>
      <c r="E619" s="73"/>
      <c r="F619" s="73"/>
      <c r="G619" s="591"/>
      <c r="H619" s="988"/>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7"/>
      <c r="D620" s="73"/>
      <c r="E620" s="73"/>
      <c r="F620" s="73"/>
      <c r="G620" s="591"/>
      <c r="H620" s="988"/>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7"/>
      <c r="D621" s="73"/>
      <c r="E621" s="73"/>
      <c r="F621" s="73"/>
      <c r="G621" s="591"/>
      <c r="H621" s="988"/>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7"/>
      <c r="D622" s="73"/>
      <c r="E622" s="73"/>
      <c r="F622" s="73"/>
      <c r="G622" s="591"/>
      <c r="H622" s="988"/>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7"/>
      <c r="D623" s="73"/>
      <c r="E623" s="73"/>
      <c r="F623" s="73"/>
      <c r="G623" s="591"/>
      <c r="H623" s="988"/>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7"/>
      <c r="D624" s="73"/>
      <c r="E624" s="73"/>
      <c r="F624" s="73"/>
      <c r="G624" s="591"/>
      <c r="H624" s="988"/>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7"/>
      <c r="D625" s="73"/>
      <c r="E625" s="73"/>
      <c r="F625" s="73"/>
      <c r="G625" s="591"/>
      <c r="H625" s="988"/>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7"/>
      <c r="D626" s="73"/>
      <c r="E626" s="73"/>
      <c r="F626" s="73"/>
      <c r="G626" s="591"/>
      <c r="H626" s="988"/>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7"/>
      <c r="D627" s="73"/>
      <c r="E627" s="73"/>
      <c r="F627" s="73"/>
      <c r="G627" s="591"/>
      <c r="H627" s="988"/>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7"/>
      <c r="D628" s="73"/>
      <c r="E628" s="73"/>
      <c r="F628" s="73"/>
      <c r="G628" s="591"/>
      <c r="H628" s="988"/>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7"/>
      <c r="D629" s="73"/>
      <c r="E629" s="73"/>
      <c r="F629" s="73"/>
      <c r="G629" s="591"/>
      <c r="H629" s="988"/>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7"/>
      <c r="D630" s="73"/>
      <c r="E630" s="73"/>
      <c r="F630" s="73"/>
      <c r="G630" s="591"/>
      <c r="H630" s="988"/>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7"/>
      <c r="D631" s="73"/>
      <c r="E631" s="73"/>
      <c r="F631" s="73"/>
      <c r="G631" s="591"/>
      <c r="H631" s="988"/>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7"/>
      <c r="D632" s="73"/>
      <c r="E632" s="73"/>
      <c r="F632" s="73"/>
      <c r="G632" s="591"/>
      <c r="H632" s="988"/>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7"/>
      <c r="D633" s="73"/>
      <c r="E633" s="73"/>
      <c r="F633" s="73"/>
      <c r="G633" s="591"/>
      <c r="H633" s="988"/>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7"/>
      <c r="D634" s="73"/>
      <c r="E634" s="73"/>
      <c r="F634" s="73"/>
      <c r="G634" s="591"/>
      <c r="H634" s="988"/>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7"/>
      <c r="D635" s="73"/>
      <c r="E635" s="73"/>
      <c r="F635" s="73"/>
      <c r="G635" s="591"/>
      <c r="H635" s="988"/>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7"/>
      <c r="D636" s="73"/>
      <c r="E636" s="73"/>
      <c r="F636" s="73"/>
      <c r="G636" s="591"/>
      <c r="H636" s="988"/>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7"/>
      <c r="D637" s="73"/>
      <c r="E637" s="73"/>
      <c r="F637" s="73"/>
      <c r="G637" s="591"/>
      <c r="H637" s="988"/>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7"/>
      <c r="D638" s="73"/>
      <c r="E638" s="73"/>
      <c r="F638" s="73"/>
      <c r="G638" s="591"/>
      <c r="H638" s="988"/>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7"/>
      <c r="D639" s="73"/>
      <c r="E639" s="73"/>
      <c r="F639" s="73"/>
      <c r="G639" s="591"/>
      <c r="H639" s="988"/>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7"/>
      <c r="D640" s="73"/>
      <c r="E640" s="73"/>
      <c r="F640" s="73"/>
      <c r="G640" s="591"/>
      <c r="H640" s="988"/>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7"/>
      <c r="D641" s="73"/>
      <c r="E641" s="73"/>
      <c r="F641" s="73"/>
      <c r="G641" s="591"/>
      <c r="H641" s="988"/>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7"/>
      <c r="D642" s="73"/>
      <c r="E642" s="73"/>
      <c r="F642" s="73"/>
      <c r="G642" s="591"/>
      <c r="H642" s="988"/>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7"/>
      <c r="D643" s="73"/>
      <c r="E643" s="73"/>
      <c r="F643" s="73"/>
      <c r="G643" s="591"/>
      <c r="H643" s="988"/>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7"/>
      <c r="D644" s="73"/>
      <c r="E644" s="73"/>
      <c r="F644" s="73"/>
      <c r="G644" s="591"/>
      <c r="H644" s="988"/>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7"/>
      <c r="D645" s="73"/>
      <c r="E645" s="73"/>
      <c r="F645" s="73"/>
      <c r="G645" s="591"/>
      <c r="H645" s="988"/>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7"/>
      <c r="D646" s="73"/>
      <c r="E646" s="73"/>
      <c r="F646" s="73"/>
      <c r="G646" s="591"/>
      <c r="H646" s="988"/>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7"/>
      <c r="D647" s="73"/>
      <c r="E647" s="73"/>
      <c r="F647" s="73"/>
      <c r="G647" s="591"/>
      <c r="H647" s="988"/>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7"/>
      <c r="D648" s="73"/>
      <c r="E648" s="73"/>
      <c r="F648" s="73"/>
      <c r="G648" s="591"/>
      <c r="H648" s="988"/>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7"/>
      <c r="D649" s="73"/>
      <c r="E649" s="73"/>
      <c r="F649" s="73"/>
      <c r="G649" s="591"/>
      <c r="H649" s="988"/>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7"/>
      <c r="D650" s="73"/>
      <c r="E650" s="73"/>
      <c r="F650" s="73"/>
      <c r="G650" s="591"/>
      <c r="H650" s="988"/>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7"/>
      <c r="D651" s="73"/>
      <c r="E651" s="73"/>
      <c r="F651" s="73"/>
      <c r="G651" s="591"/>
      <c r="H651" s="988"/>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7"/>
      <c r="D652" s="73"/>
      <c r="E652" s="73"/>
      <c r="F652" s="73"/>
      <c r="G652" s="591"/>
      <c r="H652" s="988"/>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7"/>
      <c r="D653" s="73"/>
      <c r="E653" s="73"/>
      <c r="F653" s="73"/>
      <c r="G653" s="591"/>
      <c r="H653" s="988"/>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7"/>
      <c r="D654" s="73"/>
      <c r="E654" s="73"/>
      <c r="F654" s="73"/>
      <c r="G654" s="591"/>
      <c r="H654" s="988"/>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7"/>
      <c r="D655" s="73"/>
      <c r="E655" s="73"/>
      <c r="F655" s="73"/>
      <c r="G655" s="591"/>
      <c r="H655" s="988"/>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7"/>
      <c r="D656" s="73"/>
      <c r="E656" s="73"/>
      <c r="F656" s="73"/>
      <c r="G656" s="591"/>
      <c r="H656" s="988"/>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7"/>
      <c r="D657" s="73"/>
      <c r="E657" s="73"/>
      <c r="F657" s="73"/>
      <c r="G657" s="591"/>
      <c r="H657" s="988"/>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7"/>
      <c r="D658" s="73"/>
      <c r="E658" s="73"/>
      <c r="F658" s="73"/>
      <c r="G658" s="591"/>
      <c r="H658" s="988"/>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7"/>
      <c r="D659" s="73"/>
      <c r="E659" s="73"/>
      <c r="F659" s="73"/>
      <c r="G659" s="591"/>
      <c r="H659" s="988"/>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7"/>
      <c r="D660" s="73"/>
      <c r="E660" s="73"/>
      <c r="F660" s="73"/>
      <c r="G660" s="591"/>
      <c r="H660" s="988"/>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7"/>
      <c r="D661" s="73"/>
      <c r="E661" s="73"/>
      <c r="F661" s="73"/>
      <c r="G661" s="591"/>
      <c r="H661" s="988"/>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7"/>
      <c r="D662" s="73"/>
      <c r="E662" s="73"/>
      <c r="F662" s="73"/>
      <c r="G662" s="591"/>
      <c r="H662" s="988"/>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7"/>
      <c r="D663" s="73"/>
      <c r="E663" s="73"/>
      <c r="F663" s="73"/>
      <c r="G663" s="591"/>
      <c r="H663" s="988"/>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7"/>
      <c r="D664" s="73"/>
      <c r="E664" s="73"/>
      <c r="F664" s="73"/>
      <c r="G664" s="591"/>
      <c r="H664" s="988"/>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7"/>
      <c r="D665" s="73"/>
      <c r="E665" s="73"/>
      <c r="F665" s="73"/>
      <c r="G665" s="591"/>
      <c r="H665" s="988"/>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7"/>
      <c r="D666" s="73"/>
      <c r="E666" s="73"/>
      <c r="F666" s="73"/>
      <c r="G666" s="591"/>
      <c r="H666" s="988"/>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7"/>
      <c r="D667" s="73"/>
      <c r="E667" s="73"/>
      <c r="F667" s="73"/>
      <c r="G667" s="591"/>
      <c r="H667" s="988"/>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7"/>
      <c r="D668" s="73"/>
      <c r="E668" s="73"/>
      <c r="F668" s="73"/>
      <c r="G668" s="591"/>
      <c r="H668" s="988"/>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7"/>
      <c r="D669" s="73"/>
      <c r="E669" s="73"/>
      <c r="F669" s="73"/>
      <c r="G669" s="591"/>
      <c r="H669" s="988"/>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7"/>
      <c r="D670" s="73"/>
      <c r="E670" s="73"/>
      <c r="F670" s="73"/>
      <c r="G670" s="591"/>
      <c r="H670" s="988"/>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7"/>
      <c r="D671" s="73"/>
      <c r="E671" s="73"/>
      <c r="F671" s="73"/>
      <c r="G671" s="591"/>
      <c r="H671" s="988"/>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7"/>
      <c r="D672" s="73"/>
      <c r="E672" s="73"/>
      <c r="F672" s="73"/>
      <c r="G672" s="591"/>
      <c r="H672" s="988"/>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7"/>
      <c r="D673" s="73"/>
      <c r="E673" s="73"/>
      <c r="F673" s="73"/>
      <c r="G673" s="591"/>
      <c r="H673" s="988"/>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7"/>
      <c r="D674" s="73"/>
      <c r="E674" s="73"/>
      <c r="F674" s="73"/>
      <c r="G674" s="591"/>
      <c r="H674" s="988"/>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7"/>
      <c r="D675" s="73"/>
      <c r="E675" s="73"/>
      <c r="F675" s="73"/>
      <c r="G675" s="591"/>
      <c r="H675" s="988"/>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7"/>
      <c r="D676" s="73"/>
      <c r="E676" s="73"/>
      <c r="F676" s="73"/>
      <c r="G676" s="591"/>
      <c r="H676" s="988"/>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7"/>
      <c r="D677" s="73"/>
      <c r="E677" s="73"/>
      <c r="F677" s="73"/>
      <c r="G677" s="591"/>
      <c r="H677" s="988"/>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7"/>
      <c r="D678" s="73"/>
      <c r="E678" s="73"/>
      <c r="F678" s="73"/>
      <c r="G678" s="591"/>
      <c r="H678" s="988"/>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7"/>
      <c r="D679" s="73"/>
      <c r="E679" s="73"/>
      <c r="F679" s="73"/>
      <c r="G679" s="591"/>
      <c r="H679" s="988"/>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7"/>
      <c r="D680" s="73"/>
      <c r="E680" s="73"/>
      <c r="F680" s="73"/>
      <c r="G680" s="591"/>
      <c r="H680" s="988"/>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7"/>
      <c r="D681" s="73"/>
      <c r="E681" s="73"/>
      <c r="F681" s="73"/>
      <c r="G681" s="591"/>
      <c r="H681" s="988"/>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7"/>
      <c r="D682" s="73"/>
      <c r="E682" s="73"/>
      <c r="F682" s="73"/>
      <c r="G682" s="591"/>
      <c r="H682" s="988"/>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7"/>
      <c r="D683" s="73"/>
      <c r="E683" s="73"/>
      <c r="F683" s="73"/>
      <c r="G683" s="591"/>
      <c r="H683" s="988"/>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7"/>
      <c r="D684" s="73"/>
      <c r="E684" s="73"/>
      <c r="F684" s="73"/>
      <c r="G684" s="591"/>
      <c r="H684" s="988"/>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7"/>
      <c r="D685" s="73"/>
      <c r="E685" s="73"/>
      <c r="F685" s="73"/>
      <c r="G685" s="591"/>
      <c r="H685" s="988"/>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7"/>
      <c r="D686" s="73"/>
      <c r="E686" s="73"/>
      <c r="F686" s="73"/>
      <c r="G686" s="591"/>
      <c r="H686" s="988"/>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7"/>
      <c r="D687" s="73"/>
      <c r="E687" s="73"/>
      <c r="F687" s="73"/>
      <c r="G687" s="591"/>
      <c r="H687" s="988"/>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7"/>
      <c r="D688" s="73"/>
      <c r="E688" s="73"/>
      <c r="F688" s="73"/>
      <c r="G688" s="591"/>
      <c r="H688" s="988"/>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7"/>
      <c r="D689" s="73"/>
      <c r="E689" s="73"/>
      <c r="F689" s="73"/>
      <c r="G689" s="591"/>
      <c r="H689" s="988"/>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7"/>
      <c r="D690" s="73"/>
      <c r="E690" s="73"/>
      <c r="F690" s="73"/>
      <c r="G690" s="591"/>
      <c r="H690" s="988"/>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7"/>
      <c r="D691" s="73"/>
      <c r="E691" s="73"/>
      <c r="F691" s="73"/>
      <c r="G691" s="591"/>
      <c r="H691" s="988"/>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7"/>
      <c r="D692" s="73"/>
      <c r="E692" s="73"/>
      <c r="F692" s="73"/>
      <c r="G692" s="591"/>
      <c r="H692" s="988"/>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7"/>
      <c r="D693" s="73"/>
      <c r="E693" s="73"/>
      <c r="F693" s="73"/>
      <c r="G693" s="591"/>
      <c r="H693" s="988"/>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7"/>
      <c r="D694" s="73"/>
      <c r="E694" s="73"/>
      <c r="F694" s="73"/>
      <c r="G694" s="591"/>
      <c r="H694" s="988"/>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7"/>
      <c r="D695" s="73"/>
      <c r="E695" s="73"/>
      <c r="F695" s="73"/>
      <c r="G695" s="591"/>
      <c r="H695" s="988"/>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7"/>
      <c r="D696" s="73"/>
      <c r="E696" s="73"/>
      <c r="F696" s="73"/>
      <c r="G696" s="591"/>
      <c r="H696" s="988"/>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7"/>
      <c r="D697" s="73"/>
      <c r="E697" s="73"/>
      <c r="F697" s="73"/>
      <c r="G697" s="591"/>
      <c r="H697" s="988"/>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7"/>
      <c r="D698" s="73"/>
      <c r="E698" s="73"/>
      <c r="F698" s="73"/>
      <c r="G698" s="591"/>
      <c r="H698" s="988"/>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7"/>
      <c r="D699" s="73"/>
      <c r="E699" s="73"/>
      <c r="F699" s="73"/>
      <c r="G699" s="591"/>
      <c r="H699" s="988"/>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7"/>
      <c r="D700" s="73"/>
      <c r="E700" s="73"/>
      <c r="F700" s="73"/>
      <c r="G700" s="591"/>
      <c r="H700" s="988"/>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7"/>
      <c r="D701" s="73"/>
      <c r="E701" s="73"/>
      <c r="F701" s="73"/>
      <c r="G701" s="591"/>
      <c r="H701" s="988"/>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7"/>
      <c r="D702" s="73"/>
      <c r="E702" s="73"/>
      <c r="F702" s="73"/>
      <c r="G702" s="591"/>
      <c r="H702" s="988"/>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7"/>
      <c r="D703" s="73"/>
      <c r="E703" s="73"/>
      <c r="F703" s="73"/>
      <c r="G703" s="591"/>
      <c r="H703" s="988"/>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7"/>
      <c r="D704" s="73"/>
      <c r="E704" s="73"/>
      <c r="F704" s="73"/>
      <c r="G704" s="591"/>
      <c r="H704" s="988"/>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7"/>
      <c r="D705" s="73"/>
      <c r="E705" s="73"/>
      <c r="F705" s="73"/>
      <c r="G705" s="591"/>
      <c r="H705" s="988"/>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7"/>
      <c r="D706" s="73"/>
      <c r="E706" s="73"/>
      <c r="F706" s="73"/>
      <c r="G706" s="591"/>
      <c r="H706" s="988"/>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7"/>
      <c r="D707" s="73"/>
      <c r="E707" s="73"/>
      <c r="F707" s="73"/>
      <c r="G707" s="591"/>
      <c r="H707" s="988"/>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7"/>
      <c r="D708" s="73"/>
      <c r="E708" s="73"/>
      <c r="F708" s="73"/>
      <c r="G708" s="591"/>
      <c r="H708" s="988"/>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7"/>
      <c r="D709" s="73"/>
      <c r="E709" s="73"/>
      <c r="F709" s="73"/>
      <c r="G709" s="591"/>
      <c r="H709" s="988"/>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7"/>
      <c r="D710" s="73"/>
      <c r="E710" s="73"/>
      <c r="F710" s="73"/>
      <c r="G710" s="591"/>
      <c r="H710" s="988"/>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7"/>
      <c r="D711" s="73"/>
      <c r="E711" s="73"/>
      <c r="F711" s="73"/>
      <c r="G711" s="591"/>
      <c r="H711" s="988"/>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7"/>
      <c r="D712" s="73"/>
      <c r="E712" s="73"/>
      <c r="F712" s="73"/>
      <c r="G712" s="591"/>
      <c r="H712" s="988"/>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7"/>
      <c r="D713" s="73"/>
      <c r="E713" s="73"/>
      <c r="F713" s="73"/>
      <c r="G713" s="591"/>
      <c r="H713" s="988"/>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7"/>
      <c r="D714" s="73"/>
      <c r="E714" s="73"/>
      <c r="F714" s="73"/>
      <c r="G714" s="591"/>
      <c r="H714" s="988"/>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7"/>
      <c r="D715" s="73"/>
      <c r="E715" s="73"/>
      <c r="F715" s="73"/>
      <c r="G715" s="591"/>
      <c r="H715" s="988"/>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7"/>
      <c r="D716" s="73"/>
      <c r="E716" s="73"/>
      <c r="F716" s="73"/>
      <c r="G716" s="591"/>
      <c r="H716" s="988"/>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7"/>
      <c r="D717" s="73"/>
      <c r="E717" s="73"/>
      <c r="F717" s="73"/>
      <c r="G717" s="591"/>
      <c r="H717" s="988"/>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7"/>
      <c r="D718" s="73"/>
      <c r="E718" s="73"/>
      <c r="F718" s="73"/>
      <c r="G718" s="591"/>
      <c r="H718" s="988"/>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7"/>
      <c r="D719" s="73"/>
      <c r="E719" s="73"/>
      <c r="F719" s="73"/>
      <c r="G719" s="591"/>
      <c r="H719" s="988"/>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7"/>
      <c r="D720" s="73"/>
      <c r="E720" s="73"/>
      <c r="F720" s="73"/>
      <c r="G720" s="591"/>
      <c r="H720" s="988"/>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7"/>
      <c r="D721" s="73"/>
      <c r="E721" s="73"/>
      <c r="F721" s="73"/>
      <c r="G721" s="591"/>
      <c r="H721" s="988"/>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7"/>
      <c r="D722" s="73"/>
      <c r="E722" s="73"/>
      <c r="F722" s="73"/>
      <c r="G722" s="591"/>
      <c r="H722" s="988"/>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7"/>
      <c r="D723" s="73"/>
      <c r="E723" s="73"/>
      <c r="F723" s="73"/>
      <c r="G723" s="591"/>
      <c r="H723" s="988"/>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7"/>
      <c r="D724" s="73"/>
      <c r="E724" s="73"/>
      <c r="F724" s="73"/>
      <c r="G724" s="591"/>
      <c r="H724" s="988"/>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7"/>
      <c r="D725" s="73"/>
      <c r="E725" s="73"/>
      <c r="F725" s="73"/>
      <c r="G725" s="591"/>
      <c r="H725" s="988"/>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7"/>
      <c r="D726" s="73"/>
      <c r="E726" s="73"/>
      <c r="F726" s="73"/>
      <c r="G726" s="591"/>
      <c r="H726" s="988"/>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7"/>
      <c r="D727" s="73"/>
      <c r="E727" s="73"/>
      <c r="F727" s="73"/>
      <c r="G727" s="591"/>
      <c r="H727" s="988"/>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7"/>
      <c r="D728" s="73"/>
      <c r="E728" s="73"/>
      <c r="F728" s="73"/>
      <c r="G728" s="591"/>
      <c r="H728" s="988"/>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7"/>
      <c r="D729" s="73"/>
      <c r="E729" s="73"/>
      <c r="F729" s="73"/>
      <c r="G729" s="591"/>
      <c r="H729" s="988"/>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7"/>
      <c r="D730" s="73"/>
      <c r="E730" s="73"/>
      <c r="F730" s="73"/>
      <c r="G730" s="591"/>
      <c r="H730" s="988"/>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7"/>
      <c r="D731" s="73"/>
      <c r="E731" s="73"/>
      <c r="F731" s="73"/>
      <c r="G731" s="591"/>
      <c r="H731" s="988"/>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7"/>
      <c r="D732" s="73"/>
      <c r="E732" s="73"/>
      <c r="F732" s="73"/>
      <c r="G732" s="591"/>
      <c r="H732" s="988"/>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7"/>
      <c r="D733" s="73"/>
      <c r="E733" s="73"/>
      <c r="F733" s="73"/>
      <c r="G733" s="591"/>
      <c r="H733" s="988"/>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7"/>
      <c r="D734" s="73"/>
      <c r="E734" s="73"/>
      <c r="F734" s="73"/>
      <c r="G734" s="591"/>
      <c r="H734" s="988"/>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7"/>
      <c r="D735" s="73"/>
      <c r="E735" s="73"/>
      <c r="F735" s="73"/>
      <c r="G735" s="591"/>
      <c r="H735" s="988"/>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7"/>
      <c r="D736" s="73"/>
      <c r="E736" s="73"/>
      <c r="F736" s="73"/>
      <c r="G736" s="591"/>
      <c r="H736" s="988"/>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7"/>
      <c r="D737" s="73"/>
      <c r="E737" s="73"/>
      <c r="F737" s="73"/>
      <c r="G737" s="591"/>
      <c r="H737" s="988"/>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7"/>
      <c r="D738" s="73"/>
      <c r="E738" s="73"/>
      <c r="F738" s="73"/>
      <c r="G738" s="591"/>
      <c r="H738" s="988"/>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7"/>
      <c r="D739" s="73"/>
      <c r="E739" s="73"/>
      <c r="F739" s="73"/>
      <c r="G739" s="591"/>
      <c r="H739" s="988"/>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7"/>
      <c r="D740" s="73"/>
      <c r="E740" s="73"/>
      <c r="F740" s="73"/>
      <c r="G740" s="591"/>
      <c r="H740" s="988"/>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7"/>
      <c r="D741" s="73"/>
      <c r="E741" s="73"/>
      <c r="F741" s="73"/>
      <c r="G741" s="591"/>
      <c r="H741" s="988"/>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7"/>
      <c r="D742" s="73"/>
      <c r="E742" s="73"/>
      <c r="F742" s="73"/>
      <c r="G742" s="591"/>
      <c r="H742" s="988"/>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7"/>
      <c r="D743" s="73"/>
      <c r="E743" s="73"/>
      <c r="F743" s="73"/>
      <c r="G743" s="591"/>
      <c r="H743" s="988"/>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7"/>
      <c r="D744" s="73"/>
      <c r="E744" s="73"/>
      <c r="F744" s="73"/>
      <c r="G744" s="591"/>
      <c r="H744" s="988"/>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7"/>
      <c r="D745" s="73"/>
      <c r="E745" s="73"/>
      <c r="F745" s="73"/>
      <c r="G745" s="591"/>
      <c r="H745" s="988"/>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7"/>
      <c r="D746" s="73"/>
      <c r="E746" s="73"/>
      <c r="F746" s="73"/>
      <c r="G746" s="591"/>
      <c r="H746" s="988"/>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7"/>
      <c r="D747" s="73"/>
      <c r="E747" s="73"/>
      <c r="F747" s="73"/>
      <c r="G747" s="591"/>
      <c r="H747" s="988"/>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7"/>
      <c r="D748" s="73"/>
      <c r="E748" s="73"/>
      <c r="F748" s="73"/>
      <c r="G748" s="591"/>
      <c r="H748" s="988"/>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7"/>
      <c r="D749" s="73"/>
      <c r="E749" s="73"/>
      <c r="F749" s="73"/>
      <c r="G749" s="591"/>
      <c r="H749" s="988"/>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7"/>
      <c r="D750" s="73"/>
      <c r="E750" s="73"/>
      <c r="F750" s="73"/>
      <c r="G750" s="591"/>
      <c r="H750" s="988"/>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7"/>
      <c r="D751" s="73"/>
      <c r="E751" s="73"/>
      <c r="F751" s="73"/>
      <c r="G751" s="591"/>
      <c r="H751" s="988"/>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7"/>
      <c r="D752" s="73"/>
      <c r="E752" s="73"/>
      <c r="F752" s="73"/>
      <c r="G752" s="591"/>
      <c r="H752" s="988"/>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7"/>
      <c r="D753" s="73"/>
      <c r="E753" s="73"/>
      <c r="F753" s="73"/>
      <c r="G753" s="591"/>
      <c r="H753" s="988"/>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7"/>
      <c r="D754" s="73"/>
      <c r="E754" s="73"/>
      <c r="F754" s="73"/>
      <c r="G754" s="591"/>
      <c r="H754" s="988"/>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7"/>
      <c r="D755" s="73"/>
      <c r="E755" s="73"/>
      <c r="F755" s="73"/>
      <c r="G755" s="591"/>
      <c r="H755" s="988"/>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7"/>
      <c r="D756" s="73"/>
      <c r="E756" s="73"/>
      <c r="F756" s="73"/>
      <c r="G756" s="591"/>
      <c r="H756" s="988"/>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7"/>
      <c r="D757" s="73"/>
      <c r="E757" s="73"/>
      <c r="F757" s="73"/>
      <c r="G757" s="591"/>
      <c r="H757" s="988"/>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7"/>
      <c r="D758" s="73"/>
      <c r="E758" s="73"/>
      <c r="F758" s="73"/>
      <c r="G758" s="591"/>
      <c r="H758" s="988"/>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7"/>
      <c r="D759" s="73"/>
      <c r="E759" s="73"/>
      <c r="F759" s="73"/>
      <c r="G759" s="591"/>
      <c r="H759" s="988"/>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7"/>
      <c r="D760" s="73"/>
      <c r="E760" s="73"/>
      <c r="F760" s="73"/>
      <c r="G760" s="591"/>
      <c r="H760" s="988"/>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7"/>
      <c r="D761" s="73"/>
      <c r="E761" s="73"/>
      <c r="F761" s="73"/>
      <c r="G761" s="591"/>
      <c r="H761" s="988"/>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7"/>
      <c r="D762" s="73"/>
      <c r="E762" s="73"/>
      <c r="F762" s="73"/>
      <c r="G762" s="591"/>
      <c r="H762" s="988"/>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7"/>
      <c r="D763" s="73"/>
      <c r="E763" s="73"/>
      <c r="F763" s="73"/>
      <c r="G763" s="591"/>
      <c r="H763" s="988"/>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7"/>
      <c r="D764" s="73"/>
      <c r="E764" s="73"/>
      <c r="F764" s="73"/>
      <c r="G764" s="591"/>
      <c r="H764" s="988"/>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7"/>
      <c r="D765" s="73"/>
      <c r="E765" s="73"/>
      <c r="F765" s="73"/>
      <c r="G765" s="591"/>
      <c r="H765" s="988"/>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7"/>
      <c r="D766" s="73"/>
      <c r="E766" s="73"/>
      <c r="F766" s="73"/>
      <c r="G766" s="591"/>
      <c r="H766" s="988"/>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7"/>
      <c r="D767" s="73"/>
      <c r="E767" s="73"/>
      <c r="F767" s="73"/>
      <c r="G767" s="591"/>
      <c r="H767" s="988"/>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7"/>
      <c r="D768" s="73"/>
      <c r="E768" s="73"/>
      <c r="F768" s="73"/>
      <c r="G768" s="591"/>
      <c r="H768" s="988"/>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7"/>
      <c r="D769" s="73"/>
      <c r="E769" s="73"/>
      <c r="F769" s="73"/>
      <c r="G769" s="591"/>
      <c r="H769" s="988"/>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7"/>
      <c r="D770" s="73"/>
      <c r="E770" s="73"/>
      <c r="F770" s="73"/>
      <c r="G770" s="591"/>
      <c r="H770" s="988"/>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7"/>
      <c r="D771" s="73"/>
      <c r="E771" s="73"/>
      <c r="F771" s="73"/>
      <c r="G771" s="591"/>
      <c r="H771" s="988"/>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7"/>
      <c r="D772" s="73"/>
      <c r="E772" s="73"/>
      <c r="F772" s="73"/>
      <c r="G772" s="591"/>
      <c r="H772" s="988"/>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7"/>
      <c r="D773" s="73"/>
      <c r="E773" s="73"/>
      <c r="F773" s="73"/>
      <c r="G773" s="591"/>
      <c r="H773" s="988"/>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7"/>
      <c r="D774" s="73"/>
      <c r="E774" s="73"/>
      <c r="F774" s="73"/>
      <c r="G774" s="591"/>
      <c r="H774" s="988"/>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7"/>
      <c r="D775" s="73"/>
      <c r="E775" s="73"/>
      <c r="F775" s="73"/>
      <c r="G775" s="591"/>
      <c r="H775" s="988"/>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7"/>
      <c r="D776" s="73"/>
      <c r="E776" s="73"/>
      <c r="F776" s="73"/>
      <c r="G776" s="591"/>
      <c r="H776" s="988"/>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7"/>
      <c r="D777" s="73"/>
      <c r="E777" s="73"/>
      <c r="F777" s="73"/>
      <c r="G777" s="591"/>
      <c r="H777" s="988"/>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7"/>
      <c r="D778" s="73"/>
      <c r="E778" s="73"/>
      <c r="F778" s="73"/>
      <c r="G778" s="591"/>
      <c r="H778" s="988"/>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7"/>
      <c r="D779" s="73"/>
      <c r="E779" s="73"/>
      <c r="F779" s="73"/>
      <c r="G779" s="591"/>
      <c r="H779" s="988"/>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7"/>
      <c r="D780" s="73"/>
      <c r="E780" s="73"/>
      <c r="F780" s="73"/>
      <c r="G780" s="591"/>
      <c r="H780" s="988"/>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7"/>
      <c r="D781" s="73"/>
      <c r="E781" s="73"/>
      <c r="F781" s="73"/>
      <c r="G781" s="591"/>
      <c r="H781" s="988"/>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7"/>
      <c r="D782" s="73"/>
      <c r="E782" s="73"/>
      <c r="F782" s="73"/>
      <c r="G782" s="591"/>
      <c r="H782" s="988"/>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7"/>
      <c r="D783" s="73"/>
      <c r="E783" s="73"/>
      <c r="F783" s="73"/>
      <c r="G783" s="591"/>
      <c r="H783" s="988"/>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7"/>
      <c r="D784" s="73"/>
      <c r="E784" s="73"/>
      <c r="F784" s="73"/>
      <c r="G784" s="591"/>
      <c r="H784" s="988"/>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7"/>
      <c r="D785" s="73"/>
      <c r="E785" s="73"/>
      <c r="F785" s="73"/>
      <c r="G785" s="591"/>
      <c r="H785" s="988"/>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7"/>
      <c r="D786" s="73"/>
      <c r="E786" s="73"/>
      <c r="F786" s="73"/>
      <c r="G786" s="591"/>
      <c r="H786" s="988"/>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7"/>
      <c r="D787" s="73"/>
      <c r="E787" s="73"/>
      <c r="F787" s="73"/>
      <c r="G787" s="591"/>
      <c r="H787" s="988"/>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7"/>
      <c r="D788" s="73"/>
      <c r="E788" s="73"/>
      <c r="F788" s="73"/>
      <c r="G788" s="591"/>
      <c r="H788" s="988"/>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7"/>
      <c r="D789" s="73"/>
      <c r="E789" s="73"/>
      <c r="F789" s="73"/>
      <c r="G789" s="591"/>
      <c r="H789" s="988"/>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7"/>
      <c r="D790" s="73"/>
      <c r="E790" s="73"/>
      <c r="F790" s="73"/>
      <c r="G790" s="591"/>
      <c r="H790" s="988"/>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7"/>
      <c r="D791" s="73"/>
      <c r="E791" s="73"/>
      <c r="F791" s="73"/>
      <c r="G791" s="591"/>
      <c r="H791" s="988"/>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7"/>
      <c r="D792" s="73"/>
      <c r="E792" s="73"/>
      <c r="F792" s="73"/>
      <c r="G792" s="591"/>
      <c r="H792" s="988"/>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7"/>
      <c r="D793" s="73"/>
      <c r="E793" s="73"/>
      <c r="F793" s="73"/>
      <c r="G793" s="591"/>
      <c r="H793" s="988"/>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7"/>
      <c r="D794" s="73"/>
      <c r="E794" s="73"/>
      <c r="F794" s="73"/>
      <c r="G794" s="591"/>
      <c r="H794" s="988"/>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7"/>
      <c r="D795" s="73"/>
      <c r="E795" s="73"/>
      <c r="F795" s="73"/>
      <c r="G795" s="591"/>
      <c r="H795" s="988"/>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7"/>
      <c r="D796" s="73"/>
      <c r="E796" s="73"/>
      <c r="F796" s="73"/>
      <c r="G796" s="591"/>
      <c r="H796" s="988"/>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7"/>
      <c r="D797" s="73"/>
      <c r="E797" s="73"/>
      <c r="F797" s="73"/>
      <c r="G797" s="591"/>
      <c r="H797" s="988"/>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7"/>
      <c r="D798" s="73"/>
      <c r="E798" s="73"/>
      <c r="F798" s="73"/>
      <c r="G798" s="591"/>
      <c r="H798" s="988"/>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7"/>
      <c r="D799" s="73"/>
      <c r="E799" s="73"/>
      <c r="F799" s="73"/>
      <c r="G799" s="591"/>
      <c r="H799" s="988"/>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7"/>
      <c r="D800" s="73"/>
      <c r="E800" s="73"/>
      <c r="F800" s="73"/>
      <c r="G800" s="591"/>
      <c r="H800" s="988"/>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7"/>
      <c r="D801" s="73"/>
      <c r="E801" s="73"/>
      <c r="F801" s="73"/>
      <c r="G801" s="591"/>
      <c r="H801" s="988"/>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7"/>
      <c r="D802" s="73"/>
      <c r="E802" s="73"/>
      <c r="F802" s="73"/>
      <c r="G802" s="591"/>
      <c r="H802" s="988"/>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7"/>
      <c r="D803" s="73"/>
      <c r="E803" s="73"/>
      <c r="F803" s="73"/>
      <c r="G803" s="591"/>
      <c r="H803" s="988"/>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7"/>
      <c r="D804" s="73"/>
      <c r="E804" s="73"/>
      <c r="F804" s="73"/>
      <c r="G804" s="591"/>
      <c r="H804" s="988"/>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7"/>
      <c r="D805" s="73"/>
      <c r="E805" s="73"/>
      <c r="F805" s="73"/>
      <c r="G805" s="591"/>
      <c r="H805" s="988"/>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7"/>
      <c r="D806" s="73"/>
      <c r="E806" s="73"/>
      <c r="F806" s="73"/>
      <c r="G806" s="591"/>
      <c r="H806" s="988"/>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7"/>
      <c r="D807" s="73"/>
      <c r="E807" s="73"/>
      <c r="F807" s="73"/>
      <c r="G807" s="591"/>
      <c r="H807" s="988"/>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7"/>
      <c r="D808" s="73"/>
      <c r="E808" s="73"/>
      <c r="F808" s="73"/>
      <c r="G808" s="591"/>
      <c r="H808" s="988"/>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7"/>
      <c r="D809" s="73"/>
      <c r="E809" s="73"/>
      <c r="F809" s="73"/>
      <c r="G809" s="591"/>
      <c r="H809" s="988"/>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7"/>
      <c r="D810" s="73"/>
      <c r="E810" s="73"/>
      <c r="F810" s="73"/>
      <c r="G810" s="591"/>
      <c r="H810" s="988"/>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7"/>
      <c r="D811" s="73"/>
      <c r="E811" s="73"/>
      <c r="F811" s="73"/>
      <c r="G811" s="591"/>
      <c r="H811" s="988"/>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7"/>
      <c r="D812" s="73"/>
      <c r="E812" s="73"/>
      <c r="F812" s="73"/>
      <c r="G812" s="591"/>
      <c r="H812" s="988"/>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7"/>
      <c r="D813" s="73"/>
      <c r="E813" s="73"/>
      <c r="F813" s="73"/>
      <c r="G813" s="591"/>
      <c r="H813" s="988"/>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7"/>
      <c r="D814" s="73"/>
      <c r="E814" s="73"/>
      <c r="F814" s="73"/>
      <c r="G814" s="591"/>
      <c r="H814" s="988"/>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7"/>
      <c r="D815" s="73"/>
      <c r="E815" s="73"/>
      <c r="F815" s="73"/>
      <c r="G815" s="591"/>
      <c r="H815" s="988"/>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7"/>
      <c r="D816" s="73"/>
      <c r="E816" s="73"/>
      <c r="F816" s="73"/>
      <c r="G816" s="591"/>
      <c r="H816" s="988"/>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7"/>
      <c r="D817" s="73"/>
      <c r="E817" s="73"/>
      <c r="F817" s="73"/>
      <c r="G817" s="591"/>
      <c r="H817" s="988"/>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7"/>
      <c r="D818" s="73"/>
      <c r="E818" s="73"/>
      <c r="F818" s="73"/>
      <c r="G818" s="591"/>
      <c r="H818" s="988"/>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7"/>
      <c r="D819" s="73"/>
      <c r="E819" s="73"/>
      <c r="F819" s="73"/>
      <c r="G819" s="591"/>
      <c r="H819" s="988"/>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7"/>
      <c r="D820" s="73"/>
      <c r="E820" s="73"/>
      <c r="F820" s="73"/>
      <c r="G820" s="591"/>
      <c r="H820" s="988"/>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7"/>
      <c r="D821" s="73"/>
      <c r="E821" s="73"/>
      <c r="F821" s="73"/>
      <c r="G821" s="591"/>
      <c r="H821" s="988"/>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7"/>
      <c r="D822" s="73"/>
      <c r="E822" s="73"/>
      <c r="F822" s="73"/>
      <c r="G822" s="591"/>
      <c r="H822" s="988"/>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7"/>
      <c r="D823" s="73"/>
      <c r="E823" s="73"/>
      <c r="F823" s="73"/>
      <c r="G823" s="591"/>
      <c r="H823" s="988"/>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7"/>
      <c r="D824" s="73"/>
      <c r="E824" s="73"/>
      <c r="F824" s="73"/>
      <c r="G824" s="591"/>
      <c r="H824" s="988"/>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7"/>
      <c r="D825" s="73"/>
      <c r="E825" s="73"/>
      <c r="F825" s="73"/>
      <c r="G825" s="591"/>
      <c r="H825" s="988"/>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7"/>
      <c r="D826" s="73"/>
      <c r="E826" s="73"/>
      <c r="F826" s="73"/>
      <c r="G826" s="591"/>
      <c r="H826" s="988"/>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7"/>
      <c r="D827" s="73"/>
      <c r="E827" s="73"/>
      <c r="F827" s="73"/>
      <c r="G827" s="591"/>
      <c r="H827" s="988"/>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7"/>
      <c r="D828" s="73"/>
      <c r="E828" s="73"/>
      <c r="F828" s="73"/>
      <c r="G828" s="591"/>
      <c r="H828" s="988"/>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7"/>
      <c r="D829" s="73"/>
      <c r="E829" s="73"/>
      <c r="F829" s="73"/>
      <c r="G829" s="591"/>
      <c r="H829" s="988"/>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7"/>
      <c r="D830" s="73"/>
      <c r="E830" s="73"/>
      <c r="F830" s="73"/>
      <c r="G830" s="591"/>
      <c r="H830" s="988"/>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7"/>
      <c r="D831" s="73"/>
      <c r="E831" s="73"/>
      <c r="F831" s="73"/>
      <c r="G831" s="591"/>
      <c r="H831" s="988"/>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7"/>
      <c r="D832" s="73"/>
      <c r="E832" s="73"/>
      <c r="F832" s="73"/>
      <c r="G832" s="591"/>
      <c r="H832" s="988"/>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7"/>
      <c r="D833" s="73"/>
      <c r="E833" s="73"/>
      <c r="F833" s="73"/>
      <c r="G833" s="591"/>
      <c r="H833" s="988"/>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7"/>
      <c r="D834" s="73"/>
      <c r="E834" s="73"/>
      <c r="F834" s="73"/>
      <c r="G834" s="591"/>
      <c r="H834" s="988"/>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7"/>
      <c r="D835" s="73"/>
      <c r="E835" s="73"/>
      <c r="F835" s="73"/>
      <c r="G835" s="591"/>
      <c r="H835" s="988"/>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7"/>
      <c r="D836" s="73"/>
      <c r="E836" s="73"/>
      <c r="F836" s="73"/>
      <c r="G836" s="591"/>
      <c r="H836" s="988"/>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7"/>
      <c r="D837" s="73"/>
      <c r="E837" s="73"/>
      <c r="F837" s="73"/>
      <c r="G837" s="591"/>
      <c r="H837" s="988"/>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7"/>
      <c r="D838" s="73"/>
      <c r="E838" s="73"/>
      <c r="F838" s="73"/>
      <c r="G838" s="591"/>
      <c r="H838" s="988"/>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7"/>
      <c r="D839" s="73"/>
      <c r="E839" s="73"/>
      <c r="F839" s="73"/>
      <c r="G839" s="591"/>
      <c r="H839" s="988"/>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7"/>
      <c r="D840" s="73"/>
      <c r="E840" s="73"/>
      <c r="F840" s="73"/>
      <c r="G840" s="591"/>
      <c r="H840" s="988"/>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7"/>
      <c r="D841" s="73"/>
      <c r="E841" s="73"/>
      <c r="F841" s="73"/>
      <c r="G841" s="591"/>
      <c r="H841" s="988"/>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7"/>
      <c r="D842" s="73"/>
      <c r="E842" s="73"/>
      <c r="F842" s="73"/>
      <c r="G842" s="591"/>
      <c r="H842" s="988"/>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7"/>
      <c r="D843" s="73"/>
      <c r="E843" s="73"/>
      <c r="F843" s="73"/>
      <c r="G843" s="591"/>
      <c r="H843" s="988"/>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7"/>
      <c r="D844" s="73"/>
      <c r="E844" s="73"/>
      <c r="F844" s="73"/>
      <c r="G844" s="591"/>
      <c r="H844" s="988"/>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7"/>
      <c r="D845" s="73"/>
      <c r="E845" s="73"/>
      <c r="F845" s="73"/>
      <c r="G845" s="591"/>
      <c r="H845" s="988"/>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7"/>
      <c r="D846" s="73"/>
      <c r="E846" s="73"/>
      <c r="F846" s="73"/>
      <c r="G846" s="591"/>
      <c r="H846" s="988"/>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7"/>
      <c r="D847" s="73"/>
      <c r="E847" s="73"/>
      <c r="F847" s="73"/>
      <c r="G847" s="591"/>
      <c r="H847" s="988"/>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7"/>
      <c r="D848" s="73"/>
      <c r="E848" s="73"/>
      <c r="F848" s="73"/>
      <c r="G848" s="591"/>
      <c r="H848" s="988"/>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7"/>
      <c r="D849" s="73"/>
      <c r="E849" s="73"/>
      <c r="F849" s="73"/>
      <c r="G849" s="591"/>
      <c r="H849" s="988"/>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7"/>
      <c r="D850" s="73"/>
      <c r="E850" s="73"/>
      <c r="F850" s="73"/>
      <c r="G850" s="591"/>
      <c r="H850" s="988"/>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7"/>
      <c r="D851" s="73"/>
      <c r="E851" s="73"/>
      <c r="F851" s="73"/>
      <c r="G851" s="591"/>
      <c r="H851" s="988"/>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7"/>
      <c r="D852" s="73"/>
      <c r="E852" s="73"/>
      <c r="F852" s="73"/>
      <c r="G852" s="591"/>
      <c r="H852" s="988"/>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7"/>
      <c r="D853" s="73"/>
      <c r="E853" s="73"/>
      <c r="F853" s="73"/>
      <c r="G853" s="591"/>
      <c r="H853" s="988"/>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7"/>
      <c r="D854" s="73"/>
      <c r="E854" s="73"/>
      <c r="F854" s="73"/>
      <c r="G854" s="591"/>
      <c r="H854" s="988"/>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7"/>
      <c r="D855" s="73"/>
      <c r="E855" s="73"/>
      <c r="F855" s="73"/>
      <c r="G855" s="591"/>
      <c r="H855" s="988"/>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7"/>
      <c r="D856" s="73"/>
      <c r="E856" s="73"/>
      <c r="F856" s="73"/>
      <c r="G856" s="591"/>
      <c r="H856" s="988"/>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7"/>
      <c r="D857" s="73"/>
      <c r="E857" s="73"/>
      <c r="F857" s="73"/>
      <c r="G857" s="591"/>
      <c r="H857" s="988"/>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7"/>
      <c r="D858" s="73"/>
      <c r="E858" s="73"/>
      <c r="F858" s="73"/>
      <c r="G858" s="591"/>
      <c r="H858" s="988"/>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7"/>
      <c r="D859" s="73"/>
      <c r="E859" s="73"/>
      <c r="F859" s="73"/>
      <c r="G859" s="591"/>
      <c r="H859" s="988"/>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7"/>
      <c r="D860" s="73"/>
      <c r="E860" s="73"/>
      <c r="F860" s="73"/>
      <c r="G860" s="591"/>
      <c r="H860" s="988"/>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7"/>
      <c r="D861" s="73"/>
      <c r="E861" s="73"/>
      <c r="F861" s="73"/>
      <c r="G861" s="591"/>
      <c r="H861" s="988"/>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7"/>
      <c r="D862" s="73"/>
      <c r="E862" s="73"/>
      <c r="F862" s="73"/>
      <c r="G862" s="591"/>
      <c r="H862" s="988"/>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7"/>
      <c r="D863" s="73"/>
      <c r="E863" s="73"/>
      <c r="F863" s="73"/>
      <c r="G863" s="591"/>
      <c r="H863" s="988"/>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7"/>
      <c r="D864" s="73"/>
      <c r="E864" s="73"/>
      <c r="F864" s="73"/>
      <c r="G864" s="591"/>
      <c r="H864" s="988"/>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7"/>
      <c r="D865" s="73"/>
      <c r="E865" s="73"/>
      <c r="F865" s="73"/>
      <c r="G865" s="591"/>
      <c r="H865" s="988"/>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7"/>
      <c r="D866" s="73"/>
      <c r="E866" s="73"/>
      <c r="F866" s="73"/>
      <c r="G866" s="591"/>
      <c r="H866" s="988"/>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7"/>
      <c r="D867" s="73"/>
      <c r="E867" s="73"/>
      <c r="F867" s="73"/>
      <c r="G867" s="591"/>
      <c r="H867" s="988"/>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7"/>
      <c r="D868" s="73"/>
      <c r="E868" s="73"/>
      <c r="F868" s="73"/>
      <c r="G868" s="591"/>
      <c r="H868" s="988"/>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7"/>
      <c r="D869" s="73"/>
      <c r="E869" s="73"/>
      <c r="F869" s="73"/>
      <c r="G869" s="591"/>
      <c r="H869" s="988"/>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7"/>
      <c r="D870" s="73"/>
      <c r="E870" s="73"/>
      <c r="F870" s="73"/>
      <c r="G870" s="591"/>
      <c r="H870" s="988"/>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7"/>
      <c r="D871" s="73"/>
      <c r="E871" s="73"/>
      <c r="F871" s="73"/>
      <c r="G871" s="591"/>
      <c r="H871" s="988"/>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7"/>
      <c r="D872" s="73"/>
      <c r="E872" s="73"/>
      <c r="F872" s="73"/>
      <c r="G872" s="591"/>
      <c r="H872" s="988"/>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7"/>
      <c r="D873" s="73"/>
      <c r="E873" s="73"/>
      <c r="F873" s="73"/>
      <c r="G873" s="591"/>
      <c r="H873" s="988"/>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7"/>
      <c r="D874" s="73"/>
      <c r="E874" s="73"/>
      <c r="F874" s="73"/>
      <c r="G874" s="591"/>
      <c r="H874" s="988"/>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7"/>
      <c r="D875" s="73"/>
      <c r="E875" s="73"/>
      <c r="F875" s="73"/>
      <c r="G875" s="591"/>
      <c r="H875" s="988"/>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7"/>
      <c r="D876" s="73"/>
      <c r="E876" s="73"/>
      <c r="F876" s="73"/>
      <c r="G876" s="591"/>
      <c r="H876" s="988"/>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7"/>
      <c r="D877" s="73"/>
      <c r="E877" s="73"/>
      <c r="F877" s="73"/>
      <c r="G877" s="591"/>
      <c r="H877" s="988"/>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7"/>
      <c r="D878" s="73"/>
      <c r="E878" s="73"/>
      <c r="F878" s="73"/>
      <c r="G878" s="591"/>
      <c r="H878" s="988"/>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7"/>
      <c r="D879" s="73"/>
      <c r="E879" s="73"/>
      <c r="F879" s="73"/>
      <c r="G879" s="591"/>
      <c r="H879" s="988"/>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7"/>
      <c r="D880" s="73"/>
      <c r="E880" s="73"/>
      <c r="F880" s="73"/>
      <c r="G880" s="591"/>
      <c r="H880" s="988"/>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7"/>
      <c r="D881" s="73"/>
      <c r="E881" s="73"/>
      <c r="F881" s="73"/>
      <c r="G881" s="591"/>
      <c r="H881" s="988"/>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7"/>
      <c r="D882" s="73"/>
      <c r="E882" s="73"/>
      <c r="F882" s="73"/>
      <c r="G882" s="591"/>
      <c r="H882" s="988"/>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7"/>
      <c r="D883" s="73"/>
      <c r="E883" s="73"/>
      <c r="F883" s="73"/>
      <c r="G883" s="591"/>
      <c r="H883" s="988"/>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7"/>
      <c r="D884" s="73"/>
      <c r="E884" s="73"/>
      <c r="F884" s="73"/>
      <c r="G884" s="591"/>
      <c r="H884" s="988"/>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7"/>
      <c r="D885" s="73"/>
      <c r="E885" s="73"/>
      <c r="F885" s="73"/>
      <c r="G885" s="591"/>
      <c r="H885" s="988"/>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7"/>
      <c r="D886" s="73"/>
      <c r="E886" s="73"/>
      <c r="F886" s="73"/>
      <c r="G886" s="591"/>
      <c r="H886" s="988"/>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7"/>
      <c r="D887" s="73"/>
      <c r="E887" s="73"/>
      <c r="F887" s="73"/>
      <c r="G887" s="591"/>
      <c r="H887" s="988"/>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7"/>
      <c r="D888" s="73"/>
      <c r="E888" s="73"/>
      <c r="F888" s="73"/>
      <c r="G888" s="591"/>
      <c r="H888" s="988"/>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7"/>
      <c r="D889" s="73"/>
      <c r="E889" s="73"/>
      <c r="F889" s="73"/>
      <c r="G889" s="591"/>
      <c r="H889" s="988"/>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7"/>
      <c r="D890" s="73"/>
      <c r="E890" s="73"/>
      <c r="F890" s="73"/>
      <c r="G890" s="591"/>
      <c r="H890" s="988"/>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7"/>
      <c r="D891" s="73"/>
      <c r="E891" s="73"/>
      <c r="F891" s="73"/>
      <c r="G891" s="591"/>
      <c r="H891" s="988"/>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7"/>
      <c r="D892" s="73"/>
      <c r="E892" s="73"/>
      <c r="F892" s="73"/>
      <c r="G892" s="591"/>
      <c r="H892" s="988"/>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7"/>
      <c r="D893" s="73"/>
      <c r="E893" s="73"/>
      <c r="F893" s="73"/>
      <c r="G893" s="591"/>
      <c r="H893" s="988"/>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7"/>
      <c r="D894" s="73"/>
      <c r="E894" s="73"/>
      <c r="F894" s="73"/>
      <c r="G894" s="591"/>
      <c r="H894" s="988"/>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7"/>
      <c r="D895" s="73"/>
      <c r="E895" s="73"/>
      <c r="F895" s="73"/>
      <c r="G895" s="591"/>
      <c r="H895" s="988"/>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7"/>
      <c r="D896" s="73"/>
      <c r="E896" s="73"/>
      <c r="F896" s="73"/>
      <c r="G896" s="591"/>
      <c r="H896" s="988"/>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7"/>
      <c r="D897" s="73"/>
      <c r="E897" s="73"/>
      <c r="F897" s="73"/>
      <c r="G897" s="591"/>
      <c r="H897" s="988"/>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7"/>
      <c r="D898" s="73"/>
      <c r="E898" s="73"/>
      <c r="F898" s="73"/>
      <c r="G898" s="591"/>
      <c r="H898" s="988"/>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7"/>
      <c r="D899" s="73"/>
      <c r="E899" s="73"/>
      <c r="F899" s="73"/>
      <c r="G899" s="591"/>
      <c r="H899" s="988"/>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7"/>
      <c r="D900" s="73"/>
      <c r="E900" s="73"/>
      <c r="F900" s="73"/>
      <c r="G900" s="591"/>
      <c r="H900" s="988"/>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7"/>
      <c r="D901" s="73"/>
      <c r="E901" s="73"/>
      <c r="F901" s="73"/>
      <c r="G901" s="591"/>
      <c r="H901" s="988"/>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7"/>
      <c r="D902" s="73"/>
      <c r="E902" s="73"/>
      <c r="F902" s="73"/>
      <c r="G902" s="591"/>
      <c r="H902" s="988"/>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7"/>
      <c r="D903" s="73"/>
      <c r="E903" s="73"/>
      <c r="F903" s="73"/>
      <c r="G903" s="591"/>
      <c r="H903" s="988"/>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7"/>
      <c r="D904" s="73"/>
      <c r="E904" s="73"/>
      <c r="F904" s="73"/>
      <c r="G904" s="591"/>
      <c r="H904" s="988"/>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7"/>
      <c r="D905" s="73"/>
      <c r="E905" s="73"/>
      <c r="F905" s="73"/>
      <c r="G905" s="591"/>
      <c r="H905" s="988"/>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7"/>
      <c r="D906" s="73"/>
      <c r="E906" s="73"/>
      <c r="F906" s="73"/>
      <c r="G906" s="591"/>
      <c r="H906" s="988"/>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7"/>
      <c r="D907" s="73"/>
      <c r="E907" s="73"/>
      <c r="F907" s="73"/>
      <c r="G907" s="591"/>
      <c r="H907" s="988"/>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7"/>
      <c r="D908" s="73"/>
      <c r="E908" s="73"/>
      <c r="F908" s="73"/>
      <c r="G908" s="591"/>
      <c r="H908" s="988"/>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7"/>
      <c r="D909" s="73"/>
      <c r="E909" s="73"/>
      <c r="F909" s="73"/>
      <c r="G909" s="591"/>
      <c r="H909" s="988"/>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7"/>
      <c r="D910" s="73"/>
      <c r="E910" s="73"/>
      <c r="F910" s="73"/>
      <c r="G910" s="591"/>
      <c r="H910" s="988"/>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7"/>
      <c r="D911" s="73"/>
      <c r="E911" s="73"/>
      <c r="F911" s="73"/>
      <c r="G911" s="591"/>
      <c r="H911" s="988"/>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7"/>
      <c r="D912" s="73"/>
      <c r="E912" s="73"/>
      <c r="F912" s="73"/>
      <c r="G912" s="591"/>
      <c r="H912" s="988"/>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7"/>
      <c r="D913" s="73"/>
      <c r="E913" s="73"/>
      <c r="F913" s="73"/>
      <c r="G913" s="591"/>
      <c r="H913" s="988"/>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7"/>
      <c r="D914" s="73"/>
      <c r="E914" s="73"/>
      <c r="F914" s="73"/>
      <c r="G914" s="591"/>
      <c r="H914" s="988"/>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7"/>
      <c r="D915" s="73"/>
      <c r="E915" s="73"/>
      <c r="F915" s="73"/>
      <c r="G915" s="591"/>
      <c r="H915" s="988"/>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7"/>
      <c r="D916" s="73"/>
      <c r="E916" s="73"/>
      <c r="F916" s="73"/>
      <c r="G916" s="591"/>
      <c r="H916" s="988"/>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7"/>
      <c r="D917" s="73"/>
      <c r="E917" s="73"/>
      <c r="F917" s="73"/>
      <c r="G917" s="591"/>
      <c r="H917" s="988"/>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7"/>
      <c r="D918" s="73"/>
      <c r="E918" s="73"/>
      <c r="F918" s="73"/>
      <c r="G918" s="591"/>
      <c r="H918" s="988"/>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7"/>
      <c r="D919" s="73"/>
      <c r="E919" s="73"/>
      <c r="F919" s="73"/>
      <c r="G919" s="591"/>
      <c r="H919" s="988"/>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7"/>
      <c r="D920" s="73"/>
      <c r="E920" s="73"/>
      <c r="F920" s="73"/>
      <c r="G920" s="591"/>
      <c r="H920" s="988"/>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7"/>
      <c r="D921" s="73"/>
      <c r="E921" s="73"/>
      <c r="F921" s="73"/>
      <c r="G921" s="591"/>
      <c r="H921" s="988"/>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7"/>
      <c r="D922" s="73"/>
      <c r="E922" s="73"/>
      <c r="F922" s="73"/>
      <c r="G922" s="591"/>
      <c r="H922" s="988"/>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7"/>
      <c r="D923" s="73"/>
      <c r="E923" s="73"/>
      <c r="F923" s="73"/>
      <c r="G923" s="591"/>
      <c r="H923" s="988"/>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7"/>
      <c r="D924" s="73"/>
      <c r="E924" s="73"/>
      <c r="F924" s="73"/>
      <c r="G924" s="591"/>
      <c r="H924" s="988"/>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7"/>
      <c r="D925" s="73"/>
      <c r="E925" s="73"/>
      <c r="F925" s="73"/>
      <c r="G925" s="591"/>
      <c r="H925" s="988"/>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7"/>
      <c r="D926" s="73"/>
      <c r="E926" s="73"/>
      <c r="F926" s="73"/>
      <c r="G926" s="591"/>
      <c r="H926" s="988"/>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7"/>
      <c r="D927" s="73"/>
      <c r="E927" s="73"/>
      <c r="F927" s="73"/>
      <c r="G927" s="591"/>
      <c r="H927" s="988"/>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7"/>
      <c r="D928" s="73"/>
      <c r="E928" s="73"/>
      <c r="F928" s="73"/>
      <c r="G928" s="591"/>
      <c r="H928" s="988"/>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7"/>
      <c r="D929" s="73"/>
      <c r="E929" s="73"/>
      <c r="F929" s="73"/>
      <c r="G929" s="591"/>
      <c r="H929" s="988"/>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7"/>
      <c r="D930" s="73"/>
      <c r="E930" s="73"/>
      <c r="F930" s="73"/>
      <c r="G930" s="591"/>
      <c r="H930" s="988"/>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7"/>
      <c r="D931" s="73"/>
      <c r="E931" s="73"/>
      <c r="F931" s="73"/>
      <c r="G931" s="591"/>
      <c r="H931" s="988"/>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7"/>
      <c r="D932" s="73"/>
      <c r="E932" s="73"/>
      <c r="F932" s="73"/>
      <c r="G932" s="591"/>
      <c r="H932" s="988"/>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7"/>
      <c r="D933" s="73"/>
      <c r="E933" s="73"/>
      <c r="F933" s="73"/>
      <c r="G933" s="591"/>
      <c r="H933" s="988"/>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7"/>
      <c r="D934" s="73"/>
      <c r="E934" s="73"/>
      <c r="F934" s="73"/>
      <c r="G934" s="591"/>
      <c r="H934" s="988"/>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7"/>
      <c r="D935" s="73"/>
      <c r="E935" s="73"/>
      <c r="F935" s="73"/>
      <c r="G935" s="591"/>
      <c r="H935" s="988"/>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7"/>
      <c r="D936" s="73"/>
      <c r="E936" s="73"/>
      <c r="F936" s="73"/>
      <c r="G936" s="591"/>
      <c r="H936" s="988"/>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7"/>
      <c r="D937" s="73"/>
      <c r="E937" s="73"/>
      <c r="F937" s="73"/>
      <c r="G937" s="591"/>
      <c r="H937" s="988"/>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7"/>
      <c r="D938" s="73"/>
      <c r="E938" s="73"/>
      <c r="F938" s="73"/>
      <c r="G938" s="591"/>
      <c r="H938" s="988"/>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7"/>
      <c r="D939" s="73"/>
      <c r="E939" s="73"/>
      <c r="F939" s="73"/>
      <c r="G939" s="591"/>
      <c r="H939" s="988"/>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7"/>
      <c r="D940" s="73"/>
      <c r="E940" s="73"/>
      <c r="F940" s="73"/>
      <c r="G940" s="591"/>
      <c r="H940" s="988"/>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7"/>
      <c r="D941" s="73"/>
      <c r="E941" s="73"/>
      <c r="F941" s="73"/>
      <c r="G941" s="591"/>
      <c r="H941" s="988"/>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7"/>
      <c r="D942" s="73"/>
      <c r="E942" s="73"/>
      <c r="F942" s="73"/>
      <c r="G942" s="591"/>
      <c r="H942" s="988"/>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7"/>
      <c r="D943" s="73"/>
      <c r="E943" s="73"/>
      <c r="F943" s="73"/>
      <c r="G943" s="591"/>
      <c r="H943" s="988"/>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7"/>
      <c r="D944" s="73"/>
      <c r="E944" s="73"/>
      <c r="F944" s="73"/>
      <c r="G944" s="591"/>
      <c r="H944" s="988"/>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7"/>
      <c r="D945" s="73"/>
      <c r="E945" s="73"/>
      <c r="F945" s="73"/>
      <c r="G945" s="591"/>
      <c r="H945" s="988"/>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7"/>
      <c r="D946" s="73"/>
      <c r="E946" s="73"/>
      <c r="F946" s="73"/>
      <c r="G946" s="591"/>
      <c r="H946" s="988"/>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7"/>
      <c r="D947" s="73"/>
      <c r="E947" s="73"/>
      <c r="F947" s="73"/>
      <c r="G947" s="591"/>
      <c r="H947" s="988"/>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7"/>
      <c r="D948" s="73"/>
      <c r="E948" s="73"/>
      <c r="F948" s="73"/>
      <c r="G948" s="591"/>
      <c r="H948" s="988"/>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7"/>
      <c r="D949" s="73"/>
      <c r="E949" s="73"/>
      <c r="F949" s="73"/>
      <c r="G949" s="591"/>
      <c r="H949" s="988"/>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7"/>
      <c r="D950" s="73"/>
      <c r="E950" s="73"/>
      <c r="F950" s="73"/>
      <c r="G950" s="591"/>
      <c r="H950" s="988"/>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7"/>
      <c r="D951" s="73"/>
      <c r="E951" s="73"/>
      <c r="F951" s="73"/>
      <c r="G951" s="591"/>
      <c r="H951" s="988"/>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7"/>
      <c r="D952" s="73"/>
      <c r="E952" s="73"/>
      <c r="F952" s="73"/>
      <c r="G952" s="591"/>
      <c r="H952" s="988"/>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7"/>
      <c r="D953" s="73"/>
      <c r="E953" s="73"/>
      <c r="F953" s="73"/>
      <c r="G953" s="591"/>
      <c r="H953" s="988"/>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7"/>
      <c r="D954" s="73"/>
      <c r="E954" s="73"/>
      <c r="F954" s="73"/>
      <c r="G954" s="591"/>
      <c r="H954" s="988"/>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7"/>
      <c r="D955" s="73"/>
      <c r="E955" s="73"/>
      <c r="F955" s="73"/>
      <c r="G955" s="591"/>
      <c r="H955" s="988"/>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7"/>
      <c r="D956" s="73"/>
      <c r="E956" s="73"/>
      <c r="F956" s="73"/>
      <c r="G956" s="591"/>
      <c r="H956" s="988"/>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7"/>
      <c r="D957" s="73"/>
      <c r="E957" s="73"/>
      <c r="F957" s="73"/>
      <c r="G957" s="591"/>
      <c r="H957" s="988"/>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7"/>
      <c r="D958" s="73"/>
      <c r="E958" s="73"/>
      <c r="F958" s="73"/>
      <c r="G958" s="591"/>
      <c r="H958" s="988"/>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7"/>
      <c r="D959" s="73"/>
      <c r="E959" s="73"/>
      <c r="F959" s="73"/>
      <c r="G959" s="591"/>
      <c r="H959" s="988"/>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7"/>
      <c r="D960" s="73"/>
      <c r="E960" s="73"/>
      <c r="F960" s="73"/>
      <c r="G960" s="591"/>
      <c r="H960" s="988"/>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7"/>
      <c r="D961" s="73"/>
      <c r="E961" s="73"/>
      <c r="F961" s="73"/>
      <c r="G961" s="591"/>
      <c r="H961" s="988"/>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7"/>
      <c r="D962" s="73"/>
      <c r="E962" s="73"/>
      <c r="F962" s="73"/>
      <c r="G962" s="591"/>
      <c r="H962" s="988"/>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7"/>
      <c r="D963" s="73"/>
      <c r="E963" s="73"/>
      <c r="F963" s="73"/>
      <c r="G963" s="591"/>
      <c r="H963" s="988"/>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7"/>
      <c r="D964" s="73"/>
      <c r="E964" s="73"/>
      <c r="F964" s="73"/>
      <c r="G964" s="591"/>
      <c r="H964" s="988"/>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7"/>
      <c r="D965" s="73"/>
      <c r="E965" s="73"/>
      <c r="F965" s="73"/>
      <c r="G965" s="591"/>
      <c r="H965" s="988"/>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7"/>
      <c r="D966" s="73"/>
      <c r="E966" s="73"/>
      <c r="F966" s="73"/>
      <c r="G966" s="591"/>
      <c r="H966" s="988"/>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7"/>
      <c r="D967" s="73"/>
      <c r="E967" s="73"/>
      <c r="F967" s="73"/>
      <c r="G967" s="591"/>
      <c r="H967" s="988"/>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7"/>
      <c r="D968" s="73"/>
      <c r="E968" s="73"/>
      <c r="F968" s="73"/>
      <c r="G968" s="591"/>
      <c r="H968" s="988"/>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7"/>
      <c r="D969" s="73"/>
      <c r="E969" s="73"/>
      <c r="F969" s="73"/>
      <c r="G969" s="591"/>
      <c r="H969" s="988"/>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7"/>
      <c r="D970" s="73"/>
      <c r="E970" s="73"/>
      <c r="F970" s="73"/>
      <c r="G970" s="591"/>
      <c r="H970" s="988"/>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7"/>
      <c r="D971" s="73"/>
      <c r="E971" s="73"/>
      <c r="F971" s="73"/>
      <c r="G971" s="591"/>
      <c r="H971" s="988"/>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7"/>
      <c r="D972" s="73"/>
      <c r="E972" s="73"/>
      <c r="F972" s="73"/>
      <c r="G972" s="591"/>
      <c r="H972" s="988"/>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7"/>
      <c r="D973" s="73"/>
      <c r="E973" s="73"/>
      <c r="F973" s="73"/>
      <c r="G973" s="591"/>
      <c r="H973" s="988"/>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7"/>
      <c r="D974" s="73"/>
      <c r="E974" s="73"/>
      <c r="F974" s="73"/>
      <c r="G974" s="591"/>
      <c r="H974" s="988"/>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7"/>
      <c r="D975" s="73"/>
      <c r="E975" s="73"/>
      <c r="F975" s="73"/>
      <c r="G975" s="591"/>
      <c r="H975" s="988"/>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7"/>
      <c r="D976" s="73"/>
      <c r="E976" s="73"/>
      <c r="F976" s="73"/>
      <c r="G976" s="591"/>
      <c r="H976" s="988"/>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7"/>
      <c r="D977" s="73"/>
      <c r="E977" s="73"/>
      <c r="F977" s="73"/>
      <c r="G977" s="591"/>
      <c r="H977" s="988"/>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7"/>
      <c r="D978" s="73"/>
      <c r="E978" s="73"/>
      <c r="F978" s="73"/>
      <c r="G978" s="591"/>
      <c r="H978" s="988"/>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7"/>
      <c r="D979" s="73"/>
      <c r="E979" s="73"/>
      <c r="F979" s="73"/>
      <c r="G979" s="591"/>
      <c r="H979" s="988"/>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7"/>
      <c r="D980" s="73"/>
      <c r="E980" s="73"/>
      <c r="F980" s="73"/>
      <c r="G980" s="591"/>
      <c r="H980" s="988"/>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7"/>
      <c r="D981" s="73"/>
      <c r="E981" s="73"/>
      <c r="F981" s="73"/>
      <c r="G981" s="591"/>
      <c r="H981" s="988"/>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7"/>
      <c r="D982" s="73"/>
      <c r="E982" s="73"/>
      <c r="F982" s="73"/>
      <c r="G982" s="591"/>
      <c r="H982" s="988"/>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7"/>
      <c r="D983" s="73"/>
      <c r="E983" s="73"/>
      <c r="F983" s="73"/>
      <c r="G983" s="591"/>
      <c r="H983" s="988"/>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7"/>
      <c r="D984" s="73"/>
      <c r="E984" s="73"/>
      <c r="F984" s="73"/>
      <c r="G984" s="591"/>
      <c r="H984" s="988"/>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7"/>
      <c r="D985" s="73"/>
      <c r="E985" s="73"/>
      <c r="F985" s="73"/>
      <c r="G985" s="591"/>
      <c r="H985" s="988"/>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7"/>
      <c r="D986" s="73"/>
      <c r="E986" s="73"/>
      <c r="F986" s="73"/>
      <c r="G986" s="591"/>
      <c r="H986" s="988"/>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7"/>
      <c r="D987" s="73"/>
      <c r="E987" s="73"/>
      <c r="F987" s="73"/>
      <c r="G987" s="591"/>
      <c r="H987" s="988"/>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7"/>
      <c r="D988" s="73"/>
      <c r="E988" s="73"/>
      <c r="F988" s="73"/>
      <c r="G988" s="591"/>
      <c r="H988" s="988"/>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7"/>
      <c r="D989" s="73"/>
      <c r="E989" s="73"/>
      <c r="F989" s="73"/>
      <c r="G989" s="591"/>
      <c r="H989" s="988"/>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7"/>
      <c r="D990" s="73"/>
      <c r="E990" s="73"/>
      <c r="F990" s="73"/>
      <c r="G990" s="591"/>
      <c r="H990" s="988"/>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7"/>
      <c r="D991" s="73"/>
      <c r="E991" s="73"/>
      <c r="F991" s="73"/>
      <c r="G991" s="591"/>
      <c r="H991" s="988"/>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7"/>
      <c r="D992" s="73"/>
      <c r="E992" s="73"/>
      <c r="F992" s="73"/>
      <c r="G992" s="591"/>
      <c r="H992" s="988"/>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7"/>
      <c r="D993" s="73"/>
      <c r="E993" s="73"/>
      <c r="F993" s="73"/>
      <c r="G993" s="591"/>
      <c r="H993" s="988"/>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7"/>
      <c r="D994" s="73"/>
      <c r="E994" s="73"/>
      <c r="F994" s="73"/>
      <c r="G994" s="591"/>
      <c r="H994" s="988"/>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7"/>
      <c r="D995" s="73"/>
      <c r="E995" s="73"/>
      <c r="F995" s="73"/>
      <c r="G995" s="591"/>
      <c r="H995" s="988"/>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7"/>
      <c r="D996" s="73"/>
      <c r="E996" s="73"/>
      <c r="F996" s="73"/>
      <c r="G996" s="591"/>
      <c r="H996" s="988"/>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7"/>
      <c r="D997" s="73"/>
      <c r="E997" s="73"/>
      <c r="F997" s="73"/>
      <c r="G997" s="591"/>
      <c r="H997" s="988"/>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7"/>
      <c r="D998" s="73"/>
      <c r="E998" s="73"/>
      <c r="F998" s="73"/>
      <c r="G998" s="591"/>
      <c r="H998" s="988"/>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7"/>
      <c r="D999" s="73"/>
      <c r="E999" s="73"/>
      <c r="F999" s="73"/>
      <c r="G999" s="591"/>
      <c r="H999" s="988"/>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7"/>
      <c r="D1000" s="73"/>
      <c r="E1000" s="73"/>
      <c r="F1000" s="73"/>
      <c r="G1000" s="591"/>
      <c r="H1000" s="988"/>
      <c r="I1000" s="73"/>
      <c r="J1000" s="73"/>
      <c r="K1000" s="74"/>
      <c r="L1000" s="74"/>
      <c r="M1000" s="989"/>
      <c r="N1000" s="74"/>
      <c r="O1000" s="74"/>
      <c r="P1000" s="74"/>
      <c r="Q1000" s="74"/>
      <c r="R1000" s="74"/>
      <c r="S1000" s="73"/>
      <c r="T1000" s="73"/>
      <c r="U1000" s="73"/>
      <c r="V1000" s="73"/>
      <c r="W1000" s="73"/>
      <c r="X1000" s="73"/>
      <c r="Y1000" s="73"/>
      <c r="Z1000" s="73"/>
    </row>
  </sheetData>
  <mergeCells count="9">
    <mergeCell ref="P5:P7"/>
    <mergeCell ref="Q5:Q7"/>
    <mergeCell ref="B2:C2"/>
    <mergeCell ref="B111:G111"/>
    <mergeCell ref="B1:M1"/>
    <mergeCell ref="F2:M2"/>
    <mergeCell ref="F3:N3"/>
    <mergeCell ref="F4:N4"/>
    <mergeCell ref="G5:K5"/>
  </mergeCells>
  <conditionalFormatting sqref="H11:H12 H14:H15 H20:H21 H24:H25 H27:H29 H31:H32 H34:H35 H37:H38 H42 H44:H46 H48:H50 H52:H53 H55:H56 H59:H61 H63:H67 H74 H81:H82 H85:H88 H92 H100 H113 H115:H118">
    <cfRule type="cellIs" dxfId="273" priority="1" stopIfTrue="1" operator="equal">
      <formula>0</formula>
    </cfRule>
  </conditionalFormatting>
  <conditionalFormatting sqref="H11:H12 H14:H15 H20:H21 H24:H25 H27:H29 H31:H32 H34:H35 H37:H38 H42 H44:H46 H48:H50 H52:H53 H55:H56 H59:H61 H63:H67 H74 H81:H82 H85:H88 H92 H100 H113 H115:H118">
    <cfRule type="cellIs" dxfId="272" priority="2" stopIfTrue="1" operator="equal">
      <formula>0</formula>
    </cfRule>
  </conditionalFormatting>
  <conditionalFormatting sqref="H99">
    <cfRule type="cellIs" dxfId="271" priority="3" stopIfTrue="1" operator="equal">
      <formula>0</formula>
    </cfRule>
  </conditionalFormatting>
  <conditionalFormatting sqref="H99">
    <cfRule type="cellIs" dxfId="270" priority="4" stopIfTrue="1" operator="equal">
      <formula>0</formula>
    </cfRule>
  </conditionalFormatting>
  <conditionalFormatting sqref="H62">
    <cfRule type="cellIs" dxfId="269" priority="5" stopIfTrue="1" operator="equal">
      <formula>0</formula>
    </cfRule>
  </conditionalFormatting>
  <conditionalFormatting sqref="H62">
    <cfRule type="cellIs" dxfId="268" priority="6" stopIfTrue="1" operator="equal">
      <formula>0</formula>
    </cfRule>
  </conditionalFormatting>
  <conditionalFormatting sqref="U10">
    <cfRule type="cellIs" dxfId="267" priority="7" stopIfTrue="1" operator="equal">
      <formula>0</formula>
    </cfRule>
  </conditionalFormatting>
  <conditionalFormatting sqref="U10">
    <cfRule type="cellIs" dxfId="266" priority="8" stopIfTrue="1" operator="equal">
      <formula>0</formula>
    </cfRule>
  </conditionalFormatting>
  <conditionalFormatting sqref="H40:H41">
    <cfRule type="cellIs" dxfId="265" priority="9" stopIfTrue="1" operator="equal">
      <formula>0</formula>
    </cfRule>
  </conditionalFormatting>
  <conditionalFormatting sqref="H40:H41">
    <cfRule type="cellIs" dxfId="264" priority="10" stopIfTrue="1" operator="equal">
      <formula>0</formula>
    </cfRule>
  </conditionalFormatting>
  <hyperlinks>
    <hyperlink ref="C4" location="'Recap Sheet'!B1" display="Return to Recap Sheet" xr:uid="{00000000-0004-0000-0900-000000000000}"/>
  </hyperlinks>
  <pageMargins left="0.25" right="0.25" top="0.75" bottom="0.75" header="0" footer="0"/>
  <pageSetup paperSize="5" orientation="landscape"/>
  <rowBreaks count="2" manualBreakCount="2">
    <brk id="82" man="1"/>
    <brk id="4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tabColor rgb="FFFFD965"/>
  </sheetPr>
  <dimension ref="A1:Z1000"/>
  <sheetViews>
    <sheetView topLeftCell="B1" workbookViewId="0">
      <pane ySplit="9" topLeftCell="A61" activePane="bottomLeft" state="frozen"/>
      <selection activeCell="H10" sqref="H10"/>
      <selection pane="bottomLeft" activeCell="C76" sqref="C76"/>
    </sheetView>
  </sheetViews>
  <sheetFormatPr defaultColWidth="14.44140625" defaultRowHeight="15" customHeight="1"/>
  <cols>
    <col min="1" max="1" width="7.33203125" customWidth="1"/>
    <col min="2" max="2" width="52.6640625" customWidth="1"/>
    <col min="3" max="3" width="28.44140625" customWidth="1"/>
    <col min="4" max="4" width="13" customWidth="1"/>
    <col min="5" max="5" width="7.6640625" customWidth="1"/>
    <col min="6" max="6" width="8.6640625" customWidth="1"/>
    <col min="7" max="7" width="5.6640625" customWidth="1"/>
    <col min="8" max="9" width="6.44140625" customWidth="1"/>
    <col min="10" max="10" width="3.33203125" customWidth="1"/>
    <col min="11" max="11" width="6.6640625" customWidth="1"/>
    <col min="12" max="12" width="7.33203125" customWidth="1"/>
    <col min="13" max="13" width="9.6640625" customWidth="1"/>
    <col min="14" max="14" width="7.5546875" customWidth="1"/>
    <col min="15" max="15" width="11.88671875" customWidth="1"/>
    <col min="16" max="16" width="9.44140625" customWidth="1"/>
    <col min="17" max="17" width="7.33203125" customWidth="1"/>
    <col min="18" max="18" width="9.88671875" customWidth="1"/>
    <col min="19" max="19" width="8.6640625" customWidth="1"/>
    <col min="20" max="20" width="10.33203125" customWidth="1"/>
    <col min="21" max="21" width="8.44140625" customWidth="1"/>
    <col min="22" max="22" width="4.6640625" customWidth="1"/>
    <col min="23" max="23" width="7.44140625" customWidth="1"/>
    <col min="24" max="24" width="8" customWidth="1"/>
    <col min="25"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78"/>
      <c r="S3" s="73"/>
      <c r="T3" s="73"/>
      <c r="U3" s="73"/>
      <c r="V3" s="73"/>
      <c r="W3" s="73"/>
      <c r="X3" s="73"/>
      <c r="Y3" s="73"/>
      <c r="Z3" s="73"/>
    </row>
    <row r="4" spans="1:26" ht="18.75" customHeight="1">
      <c r="A4" s="79">
        <v>16001</v>
      </c>
      <c r="B4" s="1152" t="str">
        <f>'Recap Sheet'!B3</f>
        <v>Lexington Richland School District Five</v>
      </c>
      <c r="C4" s="1571" t="s">
        <v>119</v>
      </c>
      <c r="D4" s="82"/>
      <c r="E4" s="1154"/>
      <c r="F4" s="2911">
        <f>'Recap Sheet'!B4</f>
        <v>0</v>
      </c>
      <c r="G4" s="2891"/>
      <c r="H4" s="2891"/>
      <c r="I4" s="2891"/>
      <c r="J4" s="2891"/>
      <c r="K4" s="2891"/>
      <c r="L4" s="2891"/>
      <c r="M4" s="2891"/>
      <c r="N4" s="2897"/>
      <c r="O4" s="83"/>
      <c r="P4" s="83"/>
      <c r="Q4" s="83"/>
      <c r="R4" s="83"/>
      <c r="S4" s="86" t="s">
        <v>32</v>
      </c>
      <c r="T4" s="86"/>
      <c r="U4" s="86"/>
      <c r="V4" s="86"/>
      <c r="W4" s="86"/>
      <c r="X4" s="86"/>
      <c r="Y4" s="990"/>
      <c r="Z4" s="598"/>
    </row>
    <row r="5" spans="1:26" ht="15" customHeight="1">
      <c r="A5" s="79">
        <v>18000</v>
      </c>
      <c r="B5" s="1158" t="s">
        <v>120</v>
      </c>
      <c r="C5" s="232" t="s">
        <v>354</v>
      </c>
      <c r="D5" s="90"/>
      <c r="E5" s="1159"/>
      <c r="F5" s="1160"/>
      <c r="G5" s="2912" t="s">
        <v>122</v>
      </c>
      <c r="H5" s="2899"/>
      <c r="I5" s="2899"/>
      <c r="J5" s="2899"/>
      <c r="K5" s="2899"/>
      <c r="L5" s="1161">
        <f>'Recap Sheet'!B5</f>
        <v>0</v>
      </c>
      <c r="M5" s="1162"/>
      <c r="N5" s="545"/>
      <c r="O5" s="96" t="s">
        <v>123</v>
      </c>
      <c r="P5" s="2884" t="s">
        <v>124</v>
      </c>
      <c r="Q5" s="2887" t="s">
        <v>125</v>
      </c>
      <c r="R5" s="74" t="s">
        <v>33</v>
      </c>
      <c r="S5" s="98" t="s">
        <v>355</v>
      </c>
      <c r="T5" s="99" t="s">
        <v>32</v>
      </c>
      <c r="U5" s="99" t="s">
        <v>128</v>
      </c>
      <c r="V5" s="100" t="s">
        <v>129</v>
      </c>
      <c r="W5" s="98" t="s">
        <v>34</v>
      </c>
      <c r="X5" s="991" t="s">
        <v>358</v>
      </c>
      <c r="Y5" s="1696" t="s">
        <v>131</v>
      </c>
      <c r="Z5" s="598"/>
    </row>
    <row r="6" spans="1:26" ht="15" customHeight="1">
      <c r="A6" s="88" t="s">
        <v>24</v>
      </c>
      <c r="B6" s="166"/>
      <c r="C6" s="440" t="s">
        <v>749</v>
      </c>
      <c r="D6" s="103" t="s">
        <v>133</v>
      </c>
      <c r="E6" s="1164" t="s">
        <v>134</v>
      </c>
      <c r="F6" s="99" t="s">
        <v>29</v>
      </c>
      <c r="G6" s="99" t="s">
        <v>135</v>
      </c>
      <c r="H6" s="99" t="s">
        <v>136</v>
      </c>
      <c r="I6" s="99" t="s">
        <v>137</v>
      </c>
      <c r="J6" s="99" t="s">
        <v>138</v>
      </c>
      <c r="K6" s="99" t="s">
        <v>139</v>
      </c>
      <c r="L6" s="99" t="s">
        <v>140</v>
      </c>
      <c r="M6" s="605" t="s">
        <v>141</v>
      </c>
      <c r="N6" s="606" t="s">
        <v>142</v>
      </c>
      <c r="O6" s="109" t="s">
        <v>143</v>
      </c>
      <c r="P6" s="2885"/>
      <c r="Q6" s="2885"/>
      <c r="R6" s="607" t="s">
        <v>360</v>
      </c>
      <c r="S6" s="98" t="s">
        <v>361</v>
      </c>
      <c r="T6" s="99" t="s">
        <v>750</v>
      </c>
      <c r="U6" s="99" t="s">
        <v>147</v>
      </c>
      <c r="V6" s="99" t="s">
        <v>148</v>
      </c>
      <c r="W6" s="99" t="s">
        <v>149</v>
      </c>
      <c r="X6" s="993" t="s">
        <v>150</v>
      </c>
      <c r="Y6" s="606" t="s">
        <v>151</v>
      </c>
      <c r="Z6" s="73"/>
    </row>
    <row r="7" spans="1:26" ht="15" customHeight="1">
      <c r="A7" s="1080" t="s">
        <v>153</v>
      </c>
      <c r="B7" s="1165"/>
      <c r="C7" s="610" t="s">
        <v>751</v>
      </c>
      <c r="D7" s="113" t="s">
        <v>154</v>
      </c>
      <c r="E7" s="673" t="s">
        <v>154</v>
      </c>
      <c r="F7" s="110" t="s">
        <v>39</v>
      </c>
      <c r="G7" s="110" t="s">
        <v>155</v>
      </c>
      <c r="H7" s="110" t="s">
        <v>156</v>
      </c>
      <c r="I7" s="110" t="s">
        <v>40</v>
      </c>
      <c r="J7" s="110" t="s">
        <v>139</v>
      </c>
      <c r="K7" s="110" t="s">
        <v>47</v>
      </c>
      <c r="L7" s="110" t="s">
        <v>157</v>
      </c>
      <c r="M7" s="110" t="s">
        <v>47</v>
      </c>
      <c r="N7" s="116" t="s">
        <v>139</v>
      </c>
      <c r="O7" s="117" t="s">
        <v>154</v>
      </c>
      <c r="P7" s="2886"/>
      <c r="Q7" s="2886"/>
      <c r="R7" s="110" t="s">
        <v>48</v>
      </c>
      <c r="S7" s="118" t="s">
        <v>146</v>
      </c>
      <c r="T7" s="110" t="s">
        <v>41</v>
      </c>
      <c r="U7" s="110" t="s">
        <v>159</v>
      </c>
      <c r="V7" s="110" t="s">
        <v>160</v>
      </c>
      <c r="W7" s="119" t="s">
        <v>47</v>
      </c>
      <c r="X7" s="119" t="s">
        <v>158</v>
      </c>
      <c r="Y7" s="1697" t="s">
        <v>364</v>
      </c>
      <c r="Z7" s="73"/>
    </row>
    <row r="8" spans="1:26" ht="15" customHeight="1">
      <c r="A8" s="1698"/>
      <c r="B8" s="1698" t="s">
        <v>1548</v>
      </c>
      <c r="C8" s="1167"/>
      <c r="D8" s="123"/>
      <c r="E8" s="1167"/>
      <c r="F8" s="725"/>
      <c r="G8" s="1168"/>
      <c r="H8" s="1699"/>
      <c r="I8" s="1167"/>
      <c r="J8" s="1167"/>
      <c r="K8" s="891"/>
      <c r="L8" s="891"/>
      <c r="M8" s="1169"/>
      <c r="N8" s="1170"/>
      <c r="O8" s="129" t="s">
        <v>753</v>
      </c>
      <c r="P8" s="997">
        <v>100883</v>
      </c>
      <c r="Q8" s="1700">
        <f>'Turkey 4001-6000'!S8</f>
        <v>1.7906</v>
      </c>
      <c r="R8" s="1701" t="s">
        <v>1549</v>
      </c>
      <c r="S8" s="1701" t="s">
        <v>370</v>
      </c>
      <c r="T8" s="1701">
        <f>'Chicken 2001-4000'!S9</f>
        <v>1.4903</v>
      </c>
      <c r="U8" s="999"/>
      <c r="V8" s="999"/>
      <c r="W8" s="124"/>
      <c r="X8" s="145"/>
      <c r="Y8" s="1702"/>
      <c r="Z8" s="73"/>
    </row>
    <row r="9" spans="1:26" ht="15" customHeight="1">
      <c r="A9" s="1703"/>
      <c r="B9" s="1703"/>
      <c r="C9" s="1176"/>
      <c r="D9" s="137"/>
      <c r="E9" s="1176"/>
      <c r="F9" s="862"/>
      <c r="G9" s="1177"/>
      <c r="H9" s="1704"/>
      <c r="I9" s="1176"/>
      <c r="J9" s="1176"/>
      <c r="K9" s="1178"/>
      <c r="L9" s="891"/>
      <c r="M9" s="1169"/>
      <c r="N9" s="1180"/>
      <c r="O9" s="1000" t="s">
        <v>754</v>
      </c>
      <c r="P9" s="1001" t="s">
        <v>755</v>
      </c>
      <c r="Q9" s="1705">
        <f>'Turkey 4001-6000'!S9</f>
        <v>1.5484</v>
      </c>
      <c r="R9" s="1706" t="s">
        <v>756</v>
      </c>
      <c r="S9" s="1706" t="s">
        <v>757</v>
      </c>
      <c r="T9" s="1706">
        <f>'Turkey 4001-6000'!Y9</f>
        <v>1.5484</v>
      </c>
      <c r="U9" s="999"/>
      <c r="V9" s="1004"/>
      <c r="W9" s="145"/>
      <c r="X9" s="145"/>
      <c r="Y9" s="1707"/>
      <c r="Z9" s="73"/>
    </row>
    <row r="10" spans="1:26" ht="15" customHeight="1">
      <c r="A10" s="146">
        <v>16001</v>
      </c>
      <c r="B10" s="147" t="s">
        <v>1550</v>
      </c>
      <c r="C10" s="155" t="s">
        <v>1551</v>
      </c>
      <c r="D10" s="1708">
        <v>10000016715</v>
      </c>
      <c r="E10" s="408"/>
      <c r="F10" s="151" t="s">
        <v>1552</v>
      </c>
      <c r="G10" s="152">
        <v>80</v>
      </c>
      <c r="H10" s="532">
        <v>100</v>
      </c>
      <c r="I10" s="154">
        <f>ROUND(H10*G10/G10,2)</f>
        <v>100</v>
      </c>
      <c r="J10" s="155" t="s">
        <v>170</v>
      </c>
      <c r="K10" s="156"/>
      <c r="L10" s="157">
        <f>IF(OR(ISBLANK(K10),K10=0,H10=0,ISBLANK(H10)),,ROUND(K10+$L$5,2))</f>
        <v>0</v>
      </c>
      <c r="M10" s="555">
        <f t="shared" ref="M10:M13" si="0">ROUND(I10*L10,2)</f>
        <v>0</v>
      </c>
      <c r="N10" s="1293">
        <f t="shared" ref="N10:N13" si="1">ROUND(L10/G10,4)</f>
        <v>0</v>
      </c>
      <c r="O10" s="239"/>
      <c r="P10" s="656"/>
      <c r="Q10" s="765"/>
      <c r="R10" s="165"/>
      <c r="S10" s="155"/>
      <c r="T10" s="163"/>
      <c r="U10" s="643"/>
      <c r="V10" s="1051"/>
      <c r="W10" s="165"/>
      <c r="X10" s="181"/>
      <c r="Y10" s="1008"/>
      <c r="Z10" s="73"/>
    </row>
    <row r="11" spans="1:26" ht="15" customHeight="1">
      <c r="A11" s="166"/>
      <c r="B11" s="166" t="s">
        <v>1553</v>
      </c>
      <c r="C11" s="166" t="s">
        <v>961</v>
      </c>
      <c r="D11" s="149">
        <v>3143</v>
      </c>
      <c r="E11" s="408"/>
      <c r="F11" s="166" t="s">
        <v>318</v>
      </c>
      <c r="G11" s="168">
        <v>80</v>
      </c>
      <c r="H11" s="356"/>
      <c r="I11" s="154">
        <f t="shared" ref="I11:I13" si="2">ROUND($H$10*$G$10/G11,2)</f>
        <v>100</v>
      </c>
      <c r="J11" s="155" t="s">
        <v>170</v>
      </c>
      <c r="K11" s="156"/>
      <c r="L11" s="422">
        <f>IF(OR(ISBLANK(K11),K11=0,H10=0,ISBLANK(H10)),,ROUND(K11+$L$5,2))</f>
        <v>0</v>
      </c>
      <c r="M11" s="885">
        <f t="shared" si="0"/>
        <v>0</v>
      </c>
      <c r="N11" s="1293">
        <f t="shared" si="1"/>
        <v>0</v>
      </c>
      <c r="O11" s="231"/>
      <c r="P11" s="229"/>
      <c r="Q11" s="1011"/>
      <c r="R11" s="171"/>
      <c r="S11" s="230"/>
      <c r="T11" s="230"/>
      <c r="U11" s="300"/>
      <c r="V11" s="300"/>
      <c r="W11" s="300"/>
      <c r="X11" s="230"/>
      <c r="Y11" s="1012"/>
      <c r="Z11" s="73"/>
    </row>
    <row r="12" spans="1:26" ht="15" customHeight="1">
      <c r="A12" s="228"/>
      <c r="B12" s="228" t="s">
        <v>1554</v>
      </c>
      <c r="C12" s="228" t="s">
        <v>1555</v>
      </c>
      <c r="D12" s="149">
        <v>70247810960</v>
      </c>
      <c r="E12" s="408"/>
      <c r="F12" s="166" t="s">
        <v>440</v>
      </c>
      <c r="G12" s="168">
        <v>80</v>
      </c>
      <c r="H12" s="356"/>
      <c r="I12" s="154">
        <f t="shared" si="2"/>
        <v>100</v>
      </c>
      <c r="J12" s="155" t="s">
        <v>170</v>
      </c>
      <c r="K12" s="156"/>
      <c r="L12" s="422">
        <f>IF(OR(ISBLANK(K12),K12=0,H10=0,ISBLANK(H10)),,ROUND(K12+$L$5,2))</f>
        <v>0</v>
      </c>
      <c r="M12" s="885">
        <f t="shared" si="0"/>
        <v>0</v>
      </c>
      <c r="N12" s="1293">
        <f t="shared" si="1"/>
        <v>0</v>
      </c>
      <c r="O12" s="231"/>
      <c r="P12" s="214"/>
      <c r="Q12" s="1011"/>
      <c r="R12" s="171"/>
      <c r="S12" s="230"/>
      <c r="T12" s="230"/>
      <c r="U12" s="300"/>
      <c r="V12" s="300"/>
      <c r="W12" s="300"/>
      <c r="X12" s="230"/>
      <c r="Y12" s="1012"/>
      <c r="Z12" s="73"/>
    </row>
    <row r="13" spans="1:26" ht="15" customHeight="1">
      <c r="A13" s="228"/>
      <c r="B13" s="228" t="s">
        <v>1556</v>
      </c>
      <c r="C13" s="166" t="s">
        <v>1557</v>
      </c>
      <c r="D13" s="214">
        <v>437</v>
      </c>
      <c r="E13" s="408"/>
      <c r="F13" s="166" t="s">
        <v>1558</v>
      </c>
      <c r="G13" s="168">
        <v>160</v>
      </c>
      <c r="H13" s="867"/>
      <c r="I13" s="154">
        <f t="shared" si="2"/>
        <v>50</v>
      </c>
      <c r="J13" s="155" t="s">
        <v>170</v>
      </c>
      <c r="K13" s="156">
        <v>52.4</v>
      </c>
      <c r="L13" s="422">
        <f>IF(OR(ISBLANK(K13),K13=0,H10=0,ISBLANK(H10)),,ROUND(K13+$L$5,2))</f>
        <v>52.4</v>
      </c>
      <c r="M13" s="885">
        <f t="shared" si="0"/>
        <v>2620</v>
      </c>
      <c r="N13" s="1293">
        <f t="shared" si="1"/>
        <v>0.32750000000000001</v>
      </c>
      <c r="O13" s="736"/>
      <c r="P13" s="166"/>
      <c r="Q13" s="230"/>
      <c r="R13" s="171"/>
      <c r="S13" s="230"/>
      <c r="T13" s="230"/>
      <c r="U13" s="300"/>
      <c r="V13" s="300"/>
      <c r="W13" s="300"/>
      <c r="X13" s="230"/>
      <c r="Y13" s="1012"/>
      <c r="Z13" s="73"/>
    </row>
    <row r="14" spans="1:26" ht="15" customHeight="1">
      <c r="A14" s="228"/>
      <c r="B14" s="228" t="s">
        <v>1559</v>
      </c>
      <c r="C14" s="73"/>
      <c r="D14" s="777"/>
      <c r="E14" s="777"/>
      <c r="F14" s="777"/>
      <c r="G14" s="777"/>
      <c r="H14" s="602"/>
      <c r="I14" s="154"/>
      <c r="J14" s="155"/>
      <c r="K14" s="165"/>
      <c r="L14" s="157"/>
      <c r="M14" s="555"/>
      <c r="N14" s="1008"/>
      <c r="O14" s="155"/>
      <c r="P14" s="239"/>
      <c r="Q14" s="165"/>
      <c r="R14" s="171"/>
      <c r="S14" s="230"/>
      <c r="T14" s="230"/>
      <c r="U14" s="300"/>
      <c r="V14" s="300"/>
      <c r="W14" s="300"/>
      <c r="X14" s="230"/>
      <c r="Y14" s="1012"/>
      <c r="Z14" s="73"/>
    </row>
    <row r="15" spans="1:26" ht="15" customHeight="1">
      <c r="A15" s="199"/>
      <c r="B15" s="199" t="s">
        <v>1560</v>
      </c>
      <c r="C15" s="270" t="s">
        <v>20</v>
      </c>
      <c r="D15" s="411"/>
      <c r="E15" s="905"/>
      <c r="F15" s="198" t="s">
        <v>20</v>
      </c>
      <c r="G15" s="243" t="s">
        <v>20</v>
      </c>
      <c r="H15" s="905"/>
      <c r="I15" s="364" t="s">
        <v>20</v>
      </c>
      <c r="J15" s="198" t="s">
        <v>20</v>
      </c>
      <c r="K15" s="443"/>
      <c r="L15" s="444" t="s">
        <v>20</v>
      </c>
      <c r="M15" s="738" t="s">
        <v>20</v>
      </c>
      <c r="N15" s="1070" t="s">
        <v>20</v>
      </c>
      <c r="O15" s="663"/>
      <c r="P15" s="677"/>
      <c r="Q15" s="241"/>
      <c r="R15" s="444"/>
      <c r="S15" s="566"/>
      <c r="T15" s="271"/>
      <c r="U15" s="523"/>
      <c r="V15" s="523"/>
      <c r="W15" s="523"/>
      <c r="X15" s="566"/>
      <c r="Y15" s="987"/>
      <c r="Z15" s="73"/>
    </row>
    <row r="16" spans="1:26" ht="15" customHeight="1">
      <c r="A16" s="371">
        <v>16002</v>
      </c>
      <c r="B16" s="147" t="s">
        <v>1561</v>
      </c>
      <c r="C16" s="155" t="s">
        <v>1557</v>
      </c>
      <c r="D16" s="214">
        <v>408186</v>
      </c>
      <c r="E16" s="408"/>
      <c r="F16" s="151" t="s">
        <v>1552</v>
      </c>
      <c r="G16" s="152">
        <v>80</v>
      </c>
      <c r="H16" s="532"/>
      <c r="I16" s="154">
        <f>ROUND(H16*G16/G16,2)</f>
        <v>0</v>
      </c>
      <c r="J16" s="155" t="s">
        <v>170</v>
      </c>
      <c r="K16" s="156">
        <v>32.4</v>
      </c>
      <c r="L16" s="157">
        <f>IF(OR(ISBLANK(K16),K16=0,H16=0,ISBLANK(H16)),,ROUND(K16+$L$5,2))</f>
        <v>0</v>
      </c>
      <c r="M16" s="555">
        <f>ROUND(I16*L16,2)</f>
        <v>0</v>
      </c>
      <c r="N16" s="1293">
        <f>ROUND(L16/G16,4)</f>
        <v>0</v>
      </c>
      <c r="O16" s="1709"/>
      <c r="P16" s="1710"/>
      <c r="Q16" s="1372"/>
      <c r="R16" s="266"/>
      <c r="S16" s="304"/>
      <c r="T16" s="471"/>
      <c r="U16" s="485"/>
      <c r="V16" s="485"/>
      <c r="W16" s="485"/>
      <c r="X16" s="304"/>
      <c r="Y16" s="1440"/>
      <c r="Z16" s="73"/>
    </row>
    <row r="17" spans="1:26" ht="15" customHeight="1">
      <c r="A17" s="371"/>
      <c r="B17" s="166" t="s">
        <v>1562</v>
      </c>
      <c r="C17" s="155"/>
      <c r="D17" s="214"/>
      <c r="E17" s="650"/>
      <c r="F17" s="155"/>
      <c r="G17" s="152"/>
      <c r="H17" s="867"/>
      <c r="I17" s="154"/>
      <c r="J17" s="155"/>
      <c r="K17" s="235"/>
      <c r="L17" s="157"/>
      <c r="M17" s="555"/>
      <c r="N17" s="1008"/>
      <c r="O17" s="1709"/>
      <c r="P17" s="1710"/>
      <c r="Q17" s="1372"/>
      <c r="R17" s="266"/>
      <c r="S17" s="304"/>
      <c r="T17" s="471"/>
      <c r="U17" s="485"/>
      <c r="V17" s="485"/>
      <c r="W17" s="485"/>
      <c r="X17" s="304"/>
      <c r="Y17" s="1440"/>
      <c r="Z17" s="73"/>
    </row>
    <row r="18" spans="1:26" ht="15" customHeight="1">
      <c r="A18" s="371"/>
      <c r="B18" s="228" t="s">
        <v>1563</v>
      </c>
      <c r="C18" s="155"/>
      <c r="D18" s="214"/>
      <c r="E18" s="650"/>
      <c r="F18" s="155"/>
      <c r="G18" s="152"/>
      <c r="H18" s="867"/>
      <c r="I18" s="154"/>
      <c r="J18" s="155"/>
      <c r="K18" s="235"/>
      <c r="L18" s="157"/>
      <c r="M18" s="555"/>
      <c r="N18" s="1008"/>
      <c r="O18" s="1709"/>
      <c r="P18" s="1710"/>
      <c r="Q18" s="1372"/>
      <c r="R18" s="266"/>
      <c r="S18" s="304"/>
      <c r="T18" s="471"/>
      <c r="U18" s="485"/>
      <c r="V18" s="485"/>
      <c r="W18" s="485"/>
      <c r="X18" s="304"/>
      <c r="Y18" s="1440"/>
      <c r="Z18" s="73"/>
    </row>
    <row r="19" spans="1:26" ht="15" customHeight="1">
      <c r="A19" s="371"/>
      <c r="B19" s="228" t="s">
        <v>1564</v>
      </c>
      <c r="C19" s="155"/>
      <c r="D19" s="214"/>
      <c r="E19" s="650"/>
      <c r="F19" s="155"/>
      <c r="G19" s="152"/>
      <c r="H19" s="867"/>
      <c r="I19" s="154"/>
      <c r="J19" s="155"/>
      <c r="K19" s="235"/>
      <c r="L19" s="157"/>
      <c r="M19" s="555"/>
      <c r="N19" s="1008"/>
      <c r="O19" s="1709"/>
      <c r="P19" s="1710"/>
      <c r="Q19" s="1372"/>
      <c r="R19" s="266"/>
      <c r="S19" s="304"/>
      <c r="T19" s="471"/>
      <c r="U19" s="485"/>
      <c r="V19" s="485"/>
      <c r="W19" s="485"/>
      <c r="X19" s="304"/>
      <c r="Y19" s="1440"/>
      <c r="Z19" s="73"/>
    </row>
    <row r="20" spans="1:26" ht="15" customHeight="1">
      <c r="A20" s="371"/>
      <c r="B20" s="2730" t="s">
        <v>4640</v>
      </c>
      <c r="C20" s="155"/>
      <c r="D20" s="214"/>
      <c r="E20" s="650"/>
      <c r="F20" s="155"/>
      <c r="G20" s="152"/>
      <c r="H20" s="867"/>
      <c r="I20" s="154"/>
      <c r="J20" s="155"/>
      <c r="K20" s="235"/>
      <c r="L20" s="157"/>
      <c r="M20" s="555"/>
      <c r="N20" s="1008"/>
      <c r="O20" s="1709"/>
      <c r="P20" s="1710"/>
      <c r="Q20" s="1372"/>
      <c r="R20" s="266"/>
      <c r="S20" s="304"/>
      <c r="T20" s="471"/>
      <c r="U20" s="485"/>
      <c r="V20" s="485"/>
      <c r="W20" s="485"/>
      <c r="X20" s="304"/>
      <c r="Y20" s="1440"/>
      <c r="Z20" s="73"/>
    </row>
    <row r="21" spans="1:26" ht="15" customHeight="1">
      <c r="A21" s="371"/>
      <c r="B21" s="199" t="s">
        <v>1560</v>
      </c>
      <c r="C21" s="356"/>
      <c r="D21" s="241"/>
      <c r="E21" s="562"/>
      <c r="F21" s="155"/>
      <c r="G21" s="152"/>
      <c r="H21" s="905"/>
      <c r="I21" s="154"/>
      <c r="J21" s="155"/>
      <c r="K21" s="235"/>
      <c r="L21" s="157"/>
      <c r="M21" s="555"/>
      <c r="N21" s="1008"/>
      <c r="O21" s="743"/>
      <c r="P21" s="674"/>
      <c r="Q21" s="1206"/>
      <c r="R21" s="444"/>
      <c r="S21" s="566"/>
      <c r="T21" s="565"/>
      <c r="U21" s="523"/>
      <c r="V21" s="523"/>
      <c r="W21" s="523"/>
      <c r="X21" s="566"/>
      <c r="Y21" s="987"/>
      <c r="Z21" s="73"/>
    </row>
    <row r="22" spans="1:26" ht="15" customHeight="1">
      <c r="A22" s="253">
        <v>16003</v>
      </c>
      <c r="B22" s="254" t="s">
        <v>1565</v>
      </c>
      <c r="C22" s="255" t="s">
        <v>1557</v>
      </c>
      <c r="D22" s="1711">
        <v>935</v>
      </c>
      <c r="E22" s="408"/>
      <c r="F22" s="1712" t="s">
        <v>1552</v>
      </c>
      <c r="G22" s="1713">
        <v>80</v>
      </c>
      <c r="H22" s="1348"/>
      <c r="I22" s="257">
        <f>ROUND($H$22*$G$22/G22,2)</f>
        <v>0</v>
      </c>
      <c r="J22" s="255" t="s">
        <v>170</v>
      </c>
      <c r="K22" s="313">
        <v>19.7</v>
      </c>
      <c r="L22" s="314">
        <f>IF(OR(ISBLANK(K22),K22=0,H22=0,ISBLANK(H22)),,ROUND(K22+$L$5,2))</f>
        <v>0</v>
      </c>
      <c r="M22" s="670">
        <f>ROUND(I22*L22,2)</f>
        <v>0</v>
      </c>
      <c r="N22" s="533">
        <f>ROUND(L22/G22,4)</f>
        <v>0</v>
      </c>
      <c r="O22" s="353"/>
      <c r="P22" s="283"/>
      <c r="Q22" s="233"/>
      <c r="R22" s="165"/>
      <c r="S22" s="155"/>
      <c r="T22" s="1187"/>
      <c r="U22" s="1188"/>
      <c r="V22" s="1236"/>
      <c r="W22" s="165"/>
      <c r="X22" s="165"/>
      <c r="Y22" s="1017"/>
      <c r="Z22" s="73"/>
    </row>
    <row r="23" spans="1:26" ht="15" customHeight="1">
      <c r="A23" s="166"/>
      <c r="B23" s="166" t="s">
        <v>1566</v>
      </c>
      <c r="C23" s="166" t="s">
        <v>20</v>
      </c>
      <c r="D23" s="229"/>
      <c r="E23" s="650"/>
      <c r="F23" s="1211" t="s">
        <v>20</v>
      </c>
      <c r="G23" s="784" t="s">
        <v>20</v>
      </c>
      <c r="H23" s="1343"/>
      <c r="I23" s="650" t="s">
        <v>20</v>
      </c>
      <c r="J23" s="650" t="s">
        <v>20</v>
      </c>
      <c r="K23" s="235"/>
      <c r="L23" s="157" t="s">
        <v>20</v>
      </c>
      <c r="M23" s="555" t="s">
        <v>20</v>
      </c>
      <c r="N23" s="1008" t="s">
        <v>20</v>
      </c>
      <c r="O23" s="239"/>
      <c r="P23" s="239"/>
      <c r="Q23" s="239"/>
      <c r="R23" s="165"/>
      <c r="S23" s="155"/>
      <c r="T23" s="163"/>
      <c r="U23" s="1235"/>
      <c r="V23" s="1714"/>
      <c r="W23" s="165"/>
      <c r="X23" s="181"/>
      <c r="Y23" s="1008"/>
      <c r="Z23" s="73"/>
    </row>
    <row r="24" spans="1:26" ht="15" customHeight="1">
      <c r="A24" s="155"/>
      <c r="B24" s="155" t="s">
        <v>1567</v>
      </c>
      <c r="C24" s="166"/>
      <c r="D24" s="214"/>
      <c r="E24" s="166"/>
      <c r="F24" s="355"/>
      <c r="G24" s="168"/>
      <c r="H24" s="1365"/>
      <c r="I24" s="166"/>
      <c r="J24" s="166"/>
      <c r="K24" s="230"/>
      <c r="L24" s="230"/>
      <c r="M24" s="326"/>
      <c r="N24" s="1311"/>
      <c r="O24" s="174"/>
      <c r="P24" s="648"/>
      <c r="Q24" s="233"/>
      <c r="R24" s="165"/>
      <c r="S24" s="155"/>
      <c r="T24" s="1187"/>
      <c r="U24" s="1715"/>
      <c r="V24" s="733"/>
      <c r="W24" s="165"/>
      <c r="X24" s="165"/>
      <c r="Y24" s="1017"/>
      <c r="Z24" s="73"/>
    </row>
    <row r="25" spans="1:26" ht="15" customHeight="1">
      <c r="A25" s="166"/>
      <c r="B25" s="166" t="s">
        <v>1568</v>
      </c>
      <c r="C25" s="166"/>
      <c r="D25" s="214"/>
      <c r="E25" s="166"/>
      <c r="F25" s="321"/>
      <c r="G25" s="1716"/>
      <c r="H25" s="851"/>
      <c r="I25" s="321"/>
      <c r="J25" s="321"/>
      <c r="K25" s="321"/>
      <c r="L25" s="321"/>
      <c r="M25" s="321"/>
      <c r="N25" s="1717"/>
      <c r="O25" s="651"/>
      <c r="P25" s="651"/>
      <c r="Q25" s="1400"/>
      <c r="R25" s="165"/>
      <c r="S25" s="155"/>
      <c r="T25" s="264"/>
      <c r="U25" s="264"/>
      <c r="V25" s="264"/>
      <c r="W25" s="165"/>
      <c r="X25" s="165"/>
      <c r="Y25" s="1018"/>
      <c r="Z25" s="73"/>
    </row>
    <row r="26" spans="1:26" ht="15" customHeight="1">
      <c r="A26" s="155"/>
      <c r="B26" s="166" t="s">
        <v>1569</v>
      </c>
      <c r="C26" s="155"/>
      <c r="D26" s="229"/>
      <c r="E26" s="155"/>
      <c r="F26" s="321"/>
      <c r="G26" s="1716"/>
      <c r="H26" s="503"/>
      <c r="I26" s="321"/>
      <c r="J26" s="321"/>
      <c r="K26" s="321"/>
      <c r="L26" s="321"/>
      <c r="M26" s="321"/>
      <c r="N26" s="1717"/>
      <c r="O26" s="653"/>
      <c r="P26" s="453"/>
      <c r="Q26" s="654"/>
      <c r="R26" s="266"/>
      <c r="S26" s="503"/>
      <c r="T26" s="264"/>
      <c r="U26" s="264"/>
      <c r="V26" s="264"/>
      <c r="W26" s="266"/>
      <c r="X26" s="230"/>
      <c r="Y26" s="1012"/>
      <c r="Z26" s="73"/>
    </row>
    <row r="27" spans="1:26" ht="15" customHeight="1">
      <c r="A27" s="198"/>
      <c r="B27" s="270" t="s">
        <v>1570</v>
      </c>
      <c r="C27" s="198"/>
      <c r="D27" s="241"/>
      <c r="E27" s="198"/>
      <c r="F27" s="340"/>
      <c r="G27" s="1718"/>
      <c r="H27" s="198"/>
      <c r="I27" s="476"/>
      <c r="J27" s="340"/>
      <c r="K27" s="340"/>
      <c r="L27" s="370"/>
      <c r="M27" s="340"/>
      <c r="N27" s="1719"/>
      <c r="O27" s="663"/>
      <c r="P27" s="677"/>
      <c r="Q27" s="241"/>
      <c r="R27" s="246"/>
      <c r="S27" s="271"/>
      <c r="T27" s="272"/>
      <c r="U27" s="272"/>
      <c r="V27" s="272"/>
      <c r="W27" s="272"/>
      <c r="X27" s="566"/>
      <c r="Y27" s="1021"/>
      <c r="Z27" s="73"/>
    </row>
    <row r="28" spans="1:26" ht="15" customHeight="1">
      <c r="A28" s="146">
        <v>16004</v>
      </c>
      <c r="B28" s="147" t="s">
        <v>1571</v>
      </c>
      <c r="C28" s="155" t="s">
        <v>1551</v>
      </c>
      <c r="D28" s="214">
        <v>10000016720</v>
      </c>
      <c r="E28" s="408"/>
      <c r="F28" s="151" t="s">
        <v>1572</v>
      </c>
      <c r="G28" s="152">
        <v>80</v>
      </c>
      <c r="H28" s="532"/>
      <c r="I28" s="1720">
        <f t="shared" ref="I28:I32" si="3">ROUND($H$28*$G$28/G28,2)</f>
        <v>0</v>
      </c>
      <c r="J28" s="310" t="s">
        <v>170</v>
      </c>
      <c r="K28" s="1466"/>
      <c r="L28" s="1721">
        <f>IF(OR(ISBLANK(K28),K28=0,H28=0,ISBLANK(H28)),,ROUND(K28+$L$5,2))</f>
        <v>0</v>
      </c>
      <c r="M28" s="1722">
        <f t="shared" ref="M28:M35" si="4">ROUND(I28*L28,2)</f>
        <v>0</v>
      </c>
      <c r="N28" s="1723">
        <f t="shared" ref="N28:N35" si="5">ROUND(L28/G28,4)</f>
        <v>0</v>
      </c>
      <c r="O28" s="239"/>
      <c r="P28" s="655"/>
      <c r="Q28" s="655"/>
      <c r="R28" s="165"/>
      <c r="S28" s="155"/>
      <c r="T28" s="163"/>
      <c r="U28" s="1724"/>
      <c r="V28" s="1051"/>
      <c r="W28" s="165"/>
      <c r="X28" s="181"/>
      <c r="Y28" s="533"/>
      <c r="Z28" s="73"/>
    </row>
    <row r="29" spans="1:26" ht="15" customHeight="1">
      <c r="A29" s="166"/>
      <c r="B29" s="166" t="s">
        <v>1573</v>
      </c>
      <c r="C29" s="166" t="s">
        <v>1557</v>
      </c>
      <c r="D29" s="214">
        <v>304320</v>
      </c>
      <c r="E29" s="408"/>
      <c r="F29" s="166" t="s">
        <v>1574</v>
      </c>
      <c r="G29" s="168">
        <v>160</v>
      </c>
      <c r="H29" s="356"/>
      <c r="I29" s="228">
        <f t="shared" si="3"/>
        <v>0</v>
      </c>
      <c r="J29" s="228" t="s">
        <v>170</v>
      </c>
      <c r="K29" s="1567">
        <v>35.799999999999997</v>
      </c>
      <c r="L29" s="299">
        <f>IF(OR(ISBLANK(K29),K29=0,H28=0,ISBLANK(H28)),,ROUND(K29+$L$5,2))</f>
        <v>0</v>
      </c>
      <c r="M29" s="490">
        <f t="shared" si="4"/>
        <v>0</v>
      </c>
      <c r="N29" s="1725">
        <f t="shared" si="5"/>
        <v>0</v>
      </c>
      <c r="O29" s="229"/>
      <c r="P29" s="655"/>
      <c r="Q29" s="655"/>
      <c r="R29" s="157"/>
      <c r="S29" s="155"/>
      <c r="T29" s="264"/>
      <c r="U29" s="264"/>
      <c r="V29" s="264"/>
      <c r="W29" s="165"/>
      <c r="X29" s="165"/>
      <c r="Y29" s="1012"/>
      <c r="Z29" s="73"/>
    </row>
    <row r="30" spans="1:26" ht="15" customHeight="1">
      <c r="A30" s="228"/>
      <c r="B30" s="228" t="s">
        <v>1575</v>
      </c>
      <c r="C30" s="228" t="s">
        <v>1576</v>
      </c>
      <c r="D30" s="214"/>
      <c r="E30" s="408"/>
      <c r="F30" s="166"/>
      <c r="G30" s="168"/>
      <c r="H30" s="356"/>
      <c r="I30" s="228" t="e">
        <f t="shared" si="3"/>
        <v>#DIV/0!</v>
      </c>
      <c r="J30" s="228" t="s">
        <v>170</v>
      </c>
      <c r="K30" s="1567"/>
      <c r="L30" s="893">
        <f>IF(OR(ISBLANK(K30),K30=0,H28=0,ISBLANK(H28)),,ROUND(K30+$L$5,2))</f>
        <v>0</v>
      </c>
      <c r="M30" s="1726" t="e">
        <f t="shared" si="4"/>
        <v>#DIV/0!</v>
      </c>
      <c r="N30" s="1727" t="e">
        <f t="shared" si="5"/>
        <v>#DIV/0!</v>
      </c>
      <c r="O30" s="166"/>
      <c r="P30" s="239"/>
      <c r="Q30" s="239"/>
      <c r="R30" s="157"/>
      <c r="S30" s="155"/>
      <c r="T30" s="264"/>
      <c r="U30" s="264"/>
      <c r="V30" s="264"/>
      <c r="W30" s="165"/>
      <c r="X30" s="165"/>
      <c r="Y30" s="1012"/>
      <c r="Z30" s="73"/>
    </row>
    <row r="31" spans="1:26" ht="15" customHeight="1">
      <c r="A31" s="228"/>
      <c r="B31" s="228" t="s">
        <v>1577</v>
      </c>
      <c r="C31" s="228" t="s">
        <v>961</v>
      </c>
      <c r="D31" s="214" t="s">
        <v>1578</v>
      </c>
      <c r="E31" s="408"/>
      <c r="F31" s="166" t="s">
        <v>1572</v>
      </c>
      <c r="G31" s="168">
        <v>80</v>
      </c>
      <c r="H31" s="356"/>
      <c r="I31" s="166">
        <f t="shared" si="3"/>
        <v>0</v>
      </c>
      <c r="J31" s="166" t="s">
        <v>170</v>
      </c>
      <c r="K31" s="170"/>
      <c r="L31" s="287">
        <f>IF(OR(ISBLANK(K31),K31=0,H28=0,ISBLANK(H28)),,ROUND(K31+$L$5,2))</f>
        <v>0</v>
      </c>
      <c r="M31" s="568">
        <f t="shared" si="4"/>
        <v>0</v>
      </c>
      <c r="N31" s="1301">
        <f t="shared" si="5"/>
        <v>0</v>
      </c>
      <c r="O31" s="214"/>
      <c r="P31" s="655"/>
      <c r="Q31" s="655"/>
      <c r="R31" s="157"/>
      <c r="S31" s="155"/>
      <c r="T31" s="264"/>
      <c r="U31" s="264"/>
      <c r="V31" s="264"/>
      <c r="W31" s="165"/>
      <c r="X31" s="165"/>
      <c r="Y31" s="1012"/>
      <c r="Z31" s="73"/>
    </row>
    <row r="32" spans="1:26" ht="15" customHeight="1">
      <c r="A32" s="199"/>
      <c r="B32" s="199" t="s">
        <v>1560</v>
      </c>
      <c r="C32" s="270" t="s">
        <v>1555</v>
      </c>
      <c r="D32" s="1728">
        <v>10070100027129</v>
      </c>
      <c r="E32" s="1237"/>
      <c r="F32" s="270" t="s">
        <v>1572</v>
      </c>
      <c r="G32" s="305">
        <v>80</v>
      </c>
      <c r="H32" s="905"/>
      <c r="I32" s="154">
        <f t="shared" si="3"/>
        <v>0</v>
      </c>
      <c r="J32" s="155" t="s">
        <v>170</v>
      </c>
      <c r="K32" s="156"/>
      <c r="L32" s="422">
        <f>IF(OR(ISBLANK(K32),K32=0,H28=0,ISBLANK(H28)),,ROUND(K32+$L$5,2))</f>
        <v>0</v>
      </c>
      <c r="M32" s="885">
        <f t="shared" si="4"/>
        <v>0</v>
      </c>
      <c r="N32" s="1293">
        <f t="shared" si="5"/>
        <v>0</v>
      </c>
      <c r="O32" s="575"/>
      <c r="P32" s="575"/>
      <c r="Q32" s="515"/>
      <c r="R32" s="246"/>
      <c r="S32" s="271"/>
      <c r="T32" s="272"/>
      <c r="U32" s="272"/>
      <c r="V32" s="272"/>
      <c r="W32" s="272"/>
      <c r="X32" s="271"/>
      <c r="Y32" s="987"/>
      <c r="Z32" s="73"/>
    </row>
    <row r="33" spans="1:26" ht="15" customHeight="1">
      <c r="A33" s="253">
        <v>16005</v>
      </c>
      <c r="B33" s="254" t="s">
        <v>1579</v>
      </c>
      <c r="C33" s="255" t="s">
        <v>1580</v>
      </c>
      <c r="D33" s="372">
        <v>10000016751</v>
      </c>
      <c r="E33" s="408"/>
      <c r="F33" s="449" t="s">
        <v>349</v>
      </c>
      <c r="G33" s="311">
        <v>80</v>
      </c>
      <c r="H33" s="1307">
        <v>200</v>
      </c>
      <c r="I33" s="1720">
        <f t="shared" ref="I33:I35" si="6">ROUND($H$33*$G$33/G33,2)</f>
        <v>200</v>
      </c>
      <c r="J33" s="310" t="s">
        <v>170</v>
      </c>
      <c r="K33" s="1466"/>
      <c r="L33" s="1729">
        <f>IF(OR(ISBLANK(K33),K33=0,H33=0,ISBLANK(H33)),,ROUND(K33+$L$5,2))</f>
        <v>0</v>
      </c>
      <c r="M33" s="898">
        <f t="shared" si="4"/>
        <v>0</v>
      </c>
      <c r="N33" s="1730">
        <f t="shared" si="5"/>
        <v>0</v>
      </c>
      <c r="O33" s="528"/>
      <c r="P33" s="255"/>
      <c r="Q33" s="540"/>
      <c r="R33" s="392"/>
      <c r="S33" s="155"/>
      <c r="T33" s="264"/>
      <c r="U33" s="264"/>
      <c r="V33" s="1051"/>
      <c r="W33" s="165"/>
      <c r="X33" s="181"/>
      <c r="Y33" s="533"/>
      <c r="Z33" s="73"/>
    </row>
    <row r="34" spans="1:26" ht="15" customHeight="1">
      <c r="A34" s="155"/>
      <c r="B34" s="166" t="s">
        <v>1581</v>
      </c>
      <c r="C34" s="155" t="s">
        <v>1582</v>
      </c>
      <c r="D34" s="290" t="s">
        <v>1583</v>
      </c>
      <c r="E34" s="408"/>
      <c r="F34" s="151" t="s">
        <v>349</v>
      </c>
      <c r="G34" s="152">
        <v>80</v>
      </c>
      <c r="H34" s="1059"/>
      <c r="I34" s="166">
        <f t="shared" si="6"/>
        <v>200</v>
      </c>
      <c r="J34" s="166" t="s">
        <v>170</v>
      </c>
      <c r="K34" s="170">
        <v>19.2</v>
      </c>
      <c r="L34" s="171">
        <f>IF(OR(ISBLANK(K34),K34=0,H33=0,ISBLANK(H33)),,ROUND(K34+$L$5,2))</f>
        <v>19.2</v>
      </c>
      <c r="M34" s="326">
        <f t="shared" si="4"/>
        <v>3840</v>
      </c>
      <c r="N34" s="1311">
        <f t="shared" si="5"/>
        <v>0.24</v>
      </c>
      <c r="O34" s="214"/>
      <c r="P34" s="655"/>
      <c r="Q34" s="655"/>
      <c r="R34" s="157"/>
      <c r="S34" s="155"/>
      <c r="T34" s="264"/>
      <c r="U34" s="264"/>
      <c r="V34" s="264"/>
      <c r="W34" s="165"/>
      <c r="X34" s="165"/>
      <c r="Y34" s="1018"/>
      <c r="Z34" s="73"/>
    </row>
    <row r="35" spans="1:26" ht="15" customHeight="1">
      <c r="A35" s="155"/>
      <c r="B35" s="166" t="s">
        <v>1584</v>
      </c>
      <c r="C35" s="569" t="s">
        <v>694</v>
      </c>
      <c r="D35" s="229">
        <v>65669</v>
      </c>
      <c r="E35" s="408"/>
      <c r="F35" s="151" t="s">
        <v>1585</v>
      </c>
      <c r="G35" s="152">
        <v>80</v>
      </c>
      <c r="H35" s="1059"/>
      <c r="I35" s="154">
        <f t="shared" si="6"/>
        <v>200</v>
      </c>
      <c r="J35" s="155" t="s">
        <v>170</v>
      </c>
      <c r="K35" s="156"/>
      <c r="L35" s="422">
        <f>IF(OR(ISBLANK(K35),K35=0,H33=0,ISBLANK(H33)),,ROUND(K35+$L$5,2))</f>
        <v>0</v>
      </c>
      <c r="M35" s="885">
        <f t="shared" si="4"/>
        <v>0</v>
      </c>
      <c r="N35" s="1293">
        <f t="shared" si="5"/>
        <v>0</v>
      </c>
      <c r="O35" s="676"/>
      <c r="P35" s="166"/>
      <c r="Q35" s="540"/>
      <c r="R35" s="157"/>
      <c r="S35" s="155"/>
      <c r="T35" s="264"/>
      <c r="U35" s="264"/>
      <c r="V35" s="264"/>
      <c r="W35" s="165"/>
      <c r="X35" s="165"/>
      <c r="Y35" s="1012"/>
      <c r="Z35" s="73"/>
    </row>
    <row r="36" spans="1:26" ht="15" customHeight="1">
      <c r="A36" s="155"/>
      <c r="B36" s="166" t="s">
        <v>1586</v>
      </c>
      <c r="C36" s="650"/>
      <c r="D36" s="372"/>
      <c r="E36" s="650"/>
      <c r="F36" s="1211"/>
      <c r="G36" s="784"/>
      <c r="H36" s="1343"/>
      <c r="I36" s="769"/>
      <c r="J36" s="650"/>
      <c r="K36" s="235"/>
      <c r="L36" s="287"/>
      <c r="M36" s="555"/>
      <c r="N36" s="1008"/>
      <c r="O36" s="676"/>
      <c r="P36" s="166"/>
      <c r="Q36" s="498"/>
      <c r="R36" s="171"/>
      <c r="S36" s="230"/>
      <c r="T36" s="300"/>
      <c r="U36" s="300"/>
      <c r="V36" s="300"/>
      <c r="W36" s="300"/>
      <c r="X36" s="230"/>
      <c r="Y36" s="1018"/>
      <c r="Z36" s="73"/>
    </row>
    <row r="37" spans="1:26" ht="15" customHeight="1">
      <c r="A37" s="155"/>
      <c r="B37" s="166" t="s">
        <v>1587</v>
      </c>
      <c r="C37" s="650"/>
      <c r="D37" s="229"/>
      <c r="E37" s="650"/>
      <c r="F37" s="1211"/>
      <c r="G37" s="784"/>
      <c r="H37" s="1343"/>
      <c r="I37" s="650"/>
      <c r="J37" s="650"/>
      <c r="K37" s="235"/>
      <c r="L37" s="287"/>
      <c r="M37" s="555"/>
      <c r="N37" s="1008"/>
      <c r="O37" s="239"/>
      <c r="P37" s="155"/>
      <c r="Q37" s="154"/>
      <c r="R37" s="165"/>
      <c r="S37" s="155"/>
      <c r="T37" s="163"/>
      <c r="U37" s="163"/>
      <c r="V37" s="1051"/>
      <c r="W37" s="165"/>
      <c r="X37" s="181"/>
      <c r="Y37" s="1008"/>
      <c r="Z37" s="73"/>
    </row>
    <row r="38" spans="1:26" ht="15" customHeight="1">
      <c r="A38" s="166"/>
      <c r="B38" s="166" t="s">
        <v>20</v>
      </c>
      <c r="C38" s="166"/>
      <c r="D38" s="290"/>
      <c r="E38" s="166"/>
      <c r="F38" s="355"/>
      <c r="G38" s="168"/>
      <c r="H38" s="1365"/>
      <c r="I38" s="166"/>
      <c r="J38" s="166"/>
      <c r="K38" s="230"/>
      <c r="L38" s="230"/>
      <c r="M38" s="326"/>
      <c r="N38" s="1311"/>
      <c r="O38" s="214"/>
      <c r="P38" s="655"/>
      <c r="Q38" s="655"/>
      <c r="R38" s="165"/>
      <c r="S38" s="157"/>
      <c r="T38" s="264"/>
      <c r="U38" s="264"/>
      <c r="V38" s="264"/>
      <c r="W38" s="165"/>
      <c r="X38" s="165"/>
      <c r="Y38" s="1012"/>
      <c r="Z38" s="73"/>
    </row>
    <row r="39" spans="1:26" ht="15" customHeight="1">
      <c r="A39" s="824"/>
      <c r="B39" s="1103" t="s">
        <v>646</v>
      </c>
      <c r="C39" s="1030"/>
      <c r="D39" s="1128"/>
      <c r="E39" s="1030"/>
      <c r="F39" s="1112"/>
      <c r="G39" s="305"/>
      <c r="H39" s="985"/>
      <c r="I39" s="575"/>
      <c r="J39" s="270"/>
      <c r="K39" s="271"/>
      <c r="L39" s="246"/>
      <c r="M39" s="348"/>
      <c r="N39" s="1073"/>
      <c r="O39" s="1032"/>
      <c r="P39" s="341"/>
      <c r="Q39" s="341"/>
      <c r="R39" s="444"/>
      <c r="S39" s="738"/>
      <c r="T39" s="444"/>
      <c r="U39" s="444"/>
      <c r="V39" s="444"/>
      <c r="W39" s="348"/>
      <c r="X39" s="271"/>
      <c r="Y39" s="987"/>
      <c r="Z39" s="73"/>
    </row>
    <row r="40" spans="1:26" ht="15" customHeight="1">
      <c r="A40" s="253">
        <v>16006</v>
      </c>
      <c r="B40" s="254" t="s">
        <v>1588</v>
      </c>
      <c r="C40" s="255" t="s">
        <v>1557</v>
      </c>
      <c r="D40" s="214">
        <v>676421</v>
      </c>
      <c r="E40" s="408"/>
      <c r="F40" s="449" t="s">
        <v>1558</v>
      </c>
      <c r="G40" s="311">
        <v>160</v>
      </c>
      <c r="H40" s="1307"/>
      <c r="I40" s="257">
        <f>ROUND(H40*G40/G40,2)</f>
        <v>0</v>
      </c>
      <c r="J40" s="1445" t="s">
        <v>170</v>
      </c>
      <c r="K40" s="313">
        <v>32.4</v>
      </c>
      <c r="L40" s="314">
        <f>IF(OR(ISBLANK(K40),K40=0,H40=0,ISBLANK(H40)),,ROUND(K40+$L$5,2))</f>
        <v>0</v>
      </c>
      <c r="M40" s="670">
        <f>ROUND(I40*L40,2)</f>
        <v>0</v>
      </c>
      <c r="N40" s="533">
        <f>ROUND(L40/G40,4)</f>
        <v>0</v>
      </c>
      <c r="O40" s="1224"/>
      <c r="P40" s="1224"/>
      <c r="Q40" s="1224"/>
      <c r="R40" s="266"/>
      <c r="S40" s="890"/>
      <c r="T40" s="266"/>
      <c r="U40" s="266"/>
      <c r="V40" s="266"/>
      <c r="W40" s="890"/>
      <c r="X40" s="304"/>
      <c r="Y40" s="1018"/>
      <c r="Z40" s="73"/>
    </row>
    <row r="41" spans="1:26" ht="15" customHeight="1">
      <c r="A41" s="356"/>
      <c r="B41" s="356" t="s">
        <v>1589</v>
      </c>
      <c r="C41" s="356"/>
      <c r="D41" s="214"/>
      <c r="E41" s="356"/>
      <c r="F41" s="1186"/>
      <c r="G41" s="895"/>
      <c r="H41" s="1059"/>
      <c r="I41" s="1731"/>
      <c r="J41" s="851"/>
      <c r="K41" s="304"/>
      <c r="L41" s="266"/>
      <c r="M41" s="890"/>
      <c r="N41" s="1313"/>
      <c r="O41" s="1630"/>
      <c r="P41" s="322"/>
      <c r="Q41" s="317"/>
      <c r="R41" s="171"/>
      <c r="S41" s="326"/>
      <c r="T41" s="230"/>
      <c r="U41" s="230"/>
      <c r="V41" s="230"/>
      <c r="W41" s="326"/>
      <c r="X41" s="230"/>
      <c r="Y41" s="1018"/>
      <c r="Z41" s="73"/>
    </row>
    <row r="42" spans="1:26" ht="15" customHeight="1">
      <c r="A42" s="166"/>
      <c r="B42" s="166" t="s">
        <v>1590</v>
      </c>
      <c r="C42" s="234"/>
      <c r="D42" s="214"/>
      <c r="E42" s="234"/>
      <c r="F42" s="355"/>
      <c r="G42" s="168"/>
      <c r="H42" s="1059"/>
      <c r="I42" s="498"/>
      <c r="J42" s="166"/>
      <c r="K42" s="230"/>
      <c r="L42" s="171"/>
      <c r="M42" s="326"/>
      <c r="N42" s="1311"/>
      <c r="O42" s="1732"/>
      <c r="P42" s="1336"/>
      <c r="Q42" s="1336"/>
      <c r="R42" s="165"/>
      <c r="S42" s="155"/>
      <c r="T42" s="163"/>
      <c r="U42" s="163"/>
      <c r="V42" s="1051"/>
      <c r="W42" s="165"/>
      <c r="X42" s="181"/>
      <c r="Y42" s="1008"/>
      <c r="Z42" s="73"/>
    </row>
    <row r="43" spans="1:26" ht="15" customHeight="1">
      <c r="A43" s="228"/>
      <c r="B43" s="228" t="s">
        <v>1591</v>
      </c>
      <c r="C43" s="327"/>
      <c r="D43" s="214"/>
      <c r="E43" s="327"/>
      <c r="F43" s="1107"/>
      <c r="G43" s="297"/>
      <c r="H43" s="1059"/>
      <c r="I43" s="295"/>
      <c r="J43" s="228"/>
      <c r="K43" s="488"/>
      <c r="L43" s="299"/>
      <c r="M43" s="490"/>
      <c r="N43" s="1725"/>
      <c r="O43" s="353"/>
      <c r="P43" s="175"/>
      <c r="Q43" s="236"/>
      <c r="R43" s="165"/>
      <c r="S43" s="155"/>
      <c r="T43" s="264"/>
      <c r="U43" s="264"/>
      <c r="V43" s="264"/>
      <c r="W43" s="165"/>
      <c r="X43" s="157"/>
      <c r="Y43" s="1012"/>
      <c r="Z43" s="73"/>
    </row>
    <row r="44" spans="1:26" ht="15" customHeight="1">
      <c r="A44" s="228"/>
      <c r="B44" s="2730" t="s">
        <v>4641</v>
      </c>
      <c r="C44" s="327"/>
      <c r="D44" s="229"/>
      <c r="E44" s="327"/>
      <c r="F44" s="1107"/>
      <c r="G44" s="297"/>
      <c r="H44" s="1059"/>
      <c r="I44" s="295"/>
      <c r="J44" s="228"/>
      <c r="K44" s="488"/>
      <c r="L44" s="299"/>
      <c r="M44" s="490"/>
      <c r="N44" s="1725"/>
      <c r="O44" s="239"/>
      <c r="P44" s="239"/>
      <c r="Q44" s="239"/>
      <c r="R44" s="157"/>
      <c r="S44" s="155"/>
      <c r="T44" s="1122"/>
      <c r="U44" s="1236"/>
      <c r="V44" s="1733"/>
      <c r="W44" s="165"/>
      <c r="X44" s="157"/>
      <c r="Y44" s="1018"/>
      <c r="Z44" s="73"/>
    </row>
    <row r="45" spans="1:26" ht="15" customHeight="1">
      <c r="A45" s="199"/>
      <c r="B45" s="199" t="s">
        <v>646</v>
      </c>
      <c r="C45" s="270"/>
      <c r="D45" s="1128"/>
      <c r="E45" s="270"/>
      <c r="F45" s="1112"/>
      <c r="G45" s="305"/>
      <c r="H45" s="985"/>
      <c r="I45" s="575"/>
      <c r="J45" s="270"/>
      <c r="K45" s="271"/>
      <c r="L45" s="246"/>
      <c r="M45" s="348"/>
      <c r="N45" s="1073"/>
      <c r="O45" s="1610"/>
      <c r="P45" s="694"/>
      <c r="Q45" s="694"/>
      <c r="R45" s="246"/>
      <c r="S45" s="348"/>
      <c r="T45" s="271"/>
      <c r="U45" s="271"/>
      <c r="V45" s="271"/>
      <c r="W45" s="1252"/>
      <c r="X45" s="246"/>
      <c r="Y45" s="1021"/>
      <c r="Z45" s="73"/>
    </row>
    <row r="46" spans="1:26" ht="15" customHeight="1">
      <c r="A46" s="253">
        <v>16007</v>
      </c>
      <c r="B46" s="254" t="s">
        <v>1593</v>
      </c>
      <c r="C46" s="1734" t="s">
        <v>1594</v>
      </c>
      <c r="D46" s="1735">
        <v>142676</v>
      </c>
      <c r="E46" s="1736"/>
      <c r="F46" s="1737" t="s">
        <v>1558</v>
      </c>
      <c r="G46" s="311">
        <v>160</v>
      </c>
      <c r="H46" s="1307">
        <v>300</v>
      </c>
      <c r="I46" s="257">
        <f>ROUND(H46*G46/G46,2)</f>
        <v>300</v>
      </c>
      <c r="J46" s="1445" t="s">
        <v>170</v>
      </c>
      <c r="K46" s="313"/>
      <c r="L46" s="314">
        <f>IF(OR(ISBLANK(K46),K46=0,H46=0,ISBLANK(H46)),,ROUND(K46+$L$5,2))</f>
        <v>0</v>
      </c>
      <c r="M46" s="670">
        <f t="shared" ref="M46:M48" si="7">ROUND(I46*L46,2)</f>
        <v>0</v>
      </c>
      <c r="N46" s="533">
        <f t="shared" ref="N46:N48" si="8">ROUND(L46/G46,4)</f>
        <v>0</v>
      </c>
      <c r="O46" s="239"/>
      <c r="P46" s="239"/>
      <c r="Q46" s="239"/>
      <c r="R46" s="157"/>
      <c r="S46" s="555"/>
      <c r="T46" s="165"/>
      <c r="U46" s="165"/>
      <c r="V46" s="165"/>
      <c r="W46" s="698"/>
      <c r="X46" s="157"/>
      <c r="Y46" s="1018"/>
      <c r="Z46" s="73"/>
    </row>
    <row r="47" spans="1:26" ht="15" customHeight="1">
      <c r="A47" s="356"/>
      <c r="B47" s="356" t="s">
        <v>1589</v>
      </c>
      <c r="C47" s="356" t="s">
        <v>1582</v>
      </c>
      <c r="D47" s="554">
        <v>2265589212</v>
      </c>
      <c r="E47" s="408"/>
      <c r="F47" s="355" t="s">
        <v>1558</v>
      </c>
      <c r="G47" s="168">
        <v>160</v>
      </c>
      <c r="H47" s="1738"/>
      <c r="I47" s="154">
        <f>ROUND(H46*G46/G47,2)</f>
        <v>300</v>
      </c>
      <c r="J47" s="166" t="s">
        <v>170</v>
      </c>
      <c r="K47" s="156">
        <v>45.71</v>
      </c>
      <c r="L47" s="422">
        <f>IF(OR(ISBLANK(K47),K47=0,H46=0,ISBLANK(H46)),,ROUND(K47+$L$5,2))</f>
        <v>45.71</v>
      </c>
      <c r="M47" s="885">
        <f t="shared" si="7"/>
        <v>13713</v>
      </c>
      <c r="N47" s="1293">
        <f t="shared" si="8"/>
        <v>0.28570000000000001</v>
      </c>
      <c r="O47" s="239">
        <v>2265589212</v>
      </c>
      <c r="P47" s="239" t="s">
        <v>1595</v>
      </c>
      <c r="Q47" s="239">
        <v>160</v>
      </c>
      <c r="R47" s="156"/>
      <c r="S47" s="1640">
        <v>19.72</v>
      </c>
      <c r="T47" s="1739">
        <f t="shared" ref="T47:T48" si="9">S47*$T$9</f>
        <v>30.534447999999998</v>
      </c>
      <c r="U47" s="249">
        <f t="shared" ref="U47:U48" si="10">IF(ISBLANK(O47),,R47+T47)</f>
        <v>30.534447999999998</v>
      </c>
      <c r="V47" s="1740" t="s">
        <v>375</v>
      </c>
      <c r="W47" s="555">
        <f t="shared" ref="W47:W48" si="11">IF(ISNUMBER(K47),IF(V47="Y",(K47-T47)))</f>
        <v>15.175552000000003</v>
      </c>
      <c r="X47" s="2852">
        <f t="shared" ref="X47:X48" si="12">W47/Q47</f>
        <v>9.484720000000002E-2</v>
      </c>
      <c r="Y47" s="2853" t="b">
        <f t="shared" ref="Y47:Y48" si="13">IF(V47="N",IF(ISNUMBER(R47),(R47+T47)/Q47))</f>
        <v>0</v>
      </c>
      <c r="Z47" s="73"/>
    </row>
    <row r="48" spans="1:26" ht="15" customHeight="1">
      <c r="A48" s="166"/>
      <c r="B48" s="166" t="s">
        <v>1596</v>
      </c>
      <c r="C48" s="166" t="s">
        <v>1597</v>
      </c>
      <c r="D48" s="1133">
        <v>612620</v>
      </c>
      <c r="E48" s="223"/>
      <c r="F48" s="355" t="s">
        <v>1598</v>
      </c>
      <c r="G48" s="168">
        <v>160</v>
      </c>
      <c r="H48" s="1059"/>
      <c r="I48" s="154">
        <f>ROUND(H46*G46/G48,2)</f>
        <v>300</v>
      </c>
      <c r="J48" s="166" t="s">
        <v>170</v>
      </c>
      <c r="K48" s="156"/>
      <c r="L48" s="422">
        <f>IF(OR(ISBLANK(K48),K48=0,H46=0,ISBLANK(H46)),,ROUND(K48+$L$5,2))</f>
        <v>0</v>
      </c>
      <c r="M48" s="885">
        <f t="shared" si="7"/>
        <v>0</v>
      </c>
      <c r="N48" s="1293">
        <f t="shared" si="8"/>
        <v>0</v>
      </c>
      <c r="O48" s="1133">
        <v>612620</v>
      </c>
      <c r="P48" s="355" t="s">
        <v>1598</v>
      </c>
      <c r="Q48" s="168">
        <v>160</v>
      </c>
      <c r="R48" s="177">
        <v>39.33</v>
      </c>
      <c r="S48" s="555">
        <v>20.97</v>
      </c>
      <c r="T48" s="1739">
        <f t="shared" si="9"/>
        <v>32.469947999999995</v>
      </c>
      <c r="U48" s="249">
        <f t="shared" si="10"/>
        <v>71.799948000000001</v>
      </c>
      <c r="V48" s="1740" t="s">
        <v>375</v>
      </c>
      <c r="W48" s="555" t="b">
        <f t="shared" si="11"/>
        <v>0</v>
      </c>
      <c r="X48" s="2852">
        <f t="shared" si="12"/>
        <v>0</v>
      </c>
      <c r="Y48" s="2853" t="b">
        <f t="shared" si="13"/>
        <v>0</v>
      </c>
      <c r="Z48" s="73"/>
    </row>
    <row r="49" spans="1:26" ht="15" customHeight="1">
      <c r="A49" s="228"/>
      <c r="B49" s="228" t="s">
        <v>1599</v>
      </c>
      <c r="C49" s="327"/>
      <c r="D49" s="1619"/>
      <c r="E49" s="327"/>
      <c r="F49" s="1107"/>
      <c r="G49" s="297"/>
      <c r="H49" s="1059"/>
      <c r="I49" s="295"/>
      <c r="J49" s="228"/>
      <c r="K49" s="488"/>
      <c r="L49" s="299"/>
      <c r="M49" s="490"/>
      <c r="N49" s="1725"/>
      <c r="O49" s="239"/>
      <c r="P49" s="239"/>
      <c r="Q49" s="239"/>
      <c r="R49" s="155"/>
      <c r="S49" s="155"/>
      <c r="T49" s="1741"/>
      <c r="U49" s="1742"/>
      <c r="V49" s="1742"/>
      <c r="W49" s="165"/>
      <c r="X49" s="181"/>
      <c r="Y49" s="1008"/>
      <c r="Z49" s="73"/>
    </row>
    <row r="50" spans="1:26" ht="15" customHeight="1">
      <c r="A50" s="228"/>
      <c r="B50" s="228" t="s">
        <v>1592</v>
      </c>
      <c r="C50" s="327"/>
      <c r="D50" s="372"/>
      <c r="E50" s="327"/>
      <c r="F50" s="1107"/>
      <c r="G50" s="297"/>
      <c r="H50" s="1059"/>
      <c r="I50" s="295"/>
      <c r="J50" s="228"/>
      <c r="K50" s="488"/>
      <c r="L50" s="299"/>
      <c r="M50" s="490"/>
      <c r="N50" s="1725"/>
      <c r="O50" s="452"/>
      <c r="P50" s="452"/>
      <c r="Q50" s="452"/>
      <c r="R50" s="157"/>
      <c r="S50" s="155"/>
      <c r="T50" s="1122"/>
      <c r="U50" s="1236"/>
      <c r="V50" s="1733"/>
      <c r="W50" s="165"/>
      <c r="X50" s="230"/>
      <c r="Y50" s="1018"/>
      <c r="Z50" s="73"/>
    </row>
    <row r="51" spans="1:26" ht="15" customHeight="1">
      <c r="A51" s="199"/>
      <c r="B51" s="199" t="s">
        <v>646</v>
      </c>
      <c r="C51" s="270"/>
      <c r="D51" s="241"/>
      <c r="E51" s="270"/>
      <c r="F51" s="1112"/>
      <c r="G51" s="305"/>
      <c r="H51" s="985"/>
      <c r="I51" s="575"/>
      <c r="J51" s="270"/>
      <c r="K51" s="271"/>
      <c r="L51" s="246"/>
      <c r="M51" s="348"/>
      <c r="N51" s="1073"/>
      <c r="O51" s="1743"/>
      <c r="P51" s="340"/>
      <c r="Q51" s="340"/>
      <c r="R51" s="444"/>
      <c r="S51" s="198"/>
      <c r="T51" s="1241"/>
      <c r="U51" s="1241"/>
      <c r="V51" s="1119"/>
      <c r="W51" s="566"/>
      <c r="X51" s="271"/>
      <c r="Y51" s="987"/>
      <c r="Z51" s="73"/>
    </row>
    <row r="52" spans="1:26" ht="15" customHeight="1">
      <c r="A52" s="253">
        <v>16008</v>
      </c>
      <c r="B52" s="254" t="s">
        <v>1600</v>
      </c>
      <c r="C52" s="255" t="s">
        <v>1601</v>
      </c>
      <c r="D52" s="214">
        <v>95150</v>
      </c>
      <c r="E52" s="408"/>
      <c r="F52" s="449" t="s">
        <v>1602</v>
      </c>
      <c r="G52" s="311">
        <v>72</v>
      </c>
      <c r="H52" s="1307">
        <v>700</v>
      </c>
      <c r="I52" s="257">
        <f>ROUND(H52*G52/G52,2)</f>
        <v>700</v>
      </c>
      <c r="J52" s="1445" t="s">
        <v>170</v>
      </c>
      <c r="K52" s="313">
        <v>41.94</v>
      </c>
      <c r="L52" s="314">
        <f>IF(OR(ISBLANK(K52),K52=0,H52=0,ISBLANK(H52)),,ROUND(K52+$L$5,2))</f>
        <v>41.94</v>
      </c>
      <c r="M52" s="670">
        <f>ROUND(I52*L52,2)</f>
        <v>29358</v>
      </c>
      <c r="N52" s="533">
        <f>ROUND(L52/G52,4)</f>
        <v>0.58250000000000002</v>
      </c>
      <c r="O52" s="239">
        <v>95157</v>
      </c>
      <c r="P52" s="449" t="s">
        <v>1602</v>
      </c>
      <c r="Q52" s="311">
        <v>72</v>
      </c>
      <c r="R52" s="177">
        <v>12.85</v>
      </c>
      <c r="S52" s="555">
        <v>8.41</v>
      </c>
      <c r="T52" s="1744">
        <f>S52*$T$8</f>
        <v>12.533422999999999</v>
      </c>
      <c r="U52" s="249">
        <f>IF(ISBLANK(O52),,R52+T52)</f>
        <v>25.383423000000001</v>
      </c>
      <c r="V52" s="1740" t="s">
        <v>177</v>
      </c>
      <c r="W52" s="555" t="b">
        <f>IF(ISNUMBER(K52),IF(V52="Y",(K52-T52)))</f>
        <v>0</v>
      </c>
      <c r="X52" s="2852">
        <f>W52/Q52</f>
        <v>0</v>
      </c>
      <c r="Y52" s="2853">
        <f>IF(V52="N",IF(ISNUMBER(R52),(R52+T52)/Q52))</f>
        <v>0.35254754166666669</v>
      </c>
      <c r="Z52" s="73"/>
    </row>
    <row r="53" spans="1:26" ht="15" customHeight="1">
      <c r="A53" s="356"/>
      <c r="B53" s="356" t="s">
        <v>1603</v>
      </c>
      <c r="C53" s="356"/>
      <c r="D53" s="229"/>
      <c r="E53" s="356"/>
      <c r="F53" s="1186"/>
      <c r="G53" s="895"/>
      <c r="H53" s="1059"/>
      <c r="I53" s="1731"/>
      <c r="J53" s="851"/>
      <c r="K53" s="304"/>
      <c r="L53" s="266"/>
      <c r="M53" s="890"/>
      <c r="N53" s="1313"/>
      <c r="O53" s="736"/>
      <c r="P53" s="661"/>
      <c r="Q53" s="661"/>
      <c r="R53" s="661"/>
      <c r="S53" s="230"/>
      <c r="T53" s="300"/>
      <c r="U53" s="300"/>
      <c r="V53" s="300"/>
      <c r="W53" s="300"/>
      <c r="X53" s="230"/>
      <c r="Y53" s="1018"/>
      <c r="Z53" s="73"/>
    </row>
    <row r="54" spans="1:26" ht="15" customHeight="1">
      <c r="A54" s="166"/>
      <c r="B54" s="166" t="s">
        <v>1604</v>
      </c>
      <c r="C54" s="234"/>
      <c r="D54" s="372"/>
      <c r="E54" s="234"/>
      <c r="F54" s="355"/>
      <c r="G54" s="168"/>
      <c r="H54" s="1059"/>
      <c r="I54" s="498"/>
      <c r="J54" s="166"/>
      <c r="K54" s="230"/>
      <c r="L54" s="171"/>
      <c r="M54" s="326"/>
      <c r="N54" s="1311"/>
      <c r="O54" s="1364"/>
      <c r="P54" s="540"/>
      <c r="Q54" s="154"/>
      <c r="R54" s="165"/>
      <c r="S54" s="155"/>
      <c r="T54" s="163"/>
      <c r="U54" s="163"/>
      <c r="V54" s="1041"/>
      <c r="W54" s="165"/>
      <c r="X54" s="181"/>
      <c r="Y54" s="1008"/>
      <c r="Z54" s="73"/>
    </row>
    <row r="55" spans="1:26" ht="15" customHeight="1">
      <c r="A55" s="228"/>
      <c r="B55" s="228" t="s">
        <v>1605</v>
      </c>
      <c r="C55" s="327"/>
      <c r="D55" s="229"/>
      <c r="E55" s="327"/>
      <c r="F55" s="1107"/>
      <c r="G55" s="297"/>
      <c r="H55" s="1059"/>
      <c r="I55" s="295"/>
      <c r="J55" s="228"/>
      <c r="K55" s="488"/>
      <c r="L55" s="299"/>
      <c r="M55" s="490"/>
      <c r="N55" s="1725"/>
      <c r="O55" s="214"/>
      <c r="P55" s="655"/>
      <c r="Q55" s="229"/>
      <c r="R55" s="498"/>
      <c r="S55" s="299"/>
      <c r="T55" s="1495"/>
      <c r="U55" s="266"/>
      <c r="V55" s="266"/>
      <c r="W55" s="299"/>
      <c r="X55" s="299"/>
      <c r="Y55" s="1042"/>
      <c r="Z55" s="73"/>
    </row>
    <row r="56" spans="1:26" ht="15" customHeight="1">
      <c r="A56" s="910"/>
      <c r="B56" s="910" t="s">
        <v>1606</v>
      </c>
      <c r="C56" s="327"/>
      <c r="D56" s="290"/>
      <c r="E56" s="327"/>
      <c r="F56" s="1107"/>
      <c r="G56" s="297"/>
      <c r="H56" s="1059"/>
      <c r="I56" s="295"/>
      <c r="J56" s="228"/>
      <c r="K56" s="488"/>
      <c r="L56" s="299"/>
      <c r="M56" s="490"/>
      <c r="N56" s="1725"/>
      <c r="O56" s="322"/>
      <c r="P56" s="322"/>
      <c r="Q56" s="317"/>
      <c r="R56" s="166"/>
      <c r="S56" s="299"/>
      <c r="T56" s="230"/>
      <c r="U56" s="230"/>
      <c r="V56" s="299"/>
      <c r="W56" s="299"/>
      <c r="X56" s="299"/>
      <c r="Y56" s="1042"/>
      <c r="Z56" s="73"/>
    </row>
    <row r="57" spans="1:26" ht="15" customHeight="1">
      <c r="A57" s="199"/>
      <c r="B57" s="199" t="s">
        <v>1607</v>
      </c>
      <c r="C57" s="270"/>
      <c r="D57" s="1128"/>
      <c r="E57" s="270"/>
      <c r="F57" s="1112"/>
      <c r="G57" s="305"/>
      <c r="H57" s="985"/>
      <c r="I57" s="575"/>
      <c r="J57" s="270"/>
      <c r="K57" s="271"/>
      <c r="L57" s="246"/>
      <c r="M57" s="348"/>
      <c r="N57" s="1073"/>
      <c r="O57" s="1032"/>
      <c r="P57" s="341"/>
      <c r="Q57" s="341"/>
      <c r="R57" s="584"/>
      <c r="S57" s="246"/>
      <c r="T57" s="444"/>
      <c r="U57" s="444"/>
      <c r="V57" s="444"/>
      <c r="W57" s="246"/>
      <c r="X57" s="246"/>
      <c r="Y57" s="1021"/>
      <c r="Z57" s="73"/>
    </row>
    <row r="58" spans="1:26" ht="15" customHeight="1">
      <c r="A58" s="253">
        <v>16009</v>
      </c>
      <c r="B58" s="254" t="s">
        <v>1608</v>
      </c>
      <c r="C58" s="255" t="s">
        <v>1609</v>
      </c>
      <c r="D58" s="214">
        <v>10000028322</v>
      </c>
      <c r="E58" s="408"/>
      <c r="F58" s="449" t="s">
        <v>1486</v>
      </c>
      <c r="G58" s="311">
        <v>48</v>
      </c>
      <c r="H58" s="1307"/>
      <c r="I58" s="257">
        <f t="shared" ref="I58:I59" si="14">ROUND($H$58*$G$58/G58,2)</f>
        <v>0</v>
      </c>
      <c r="J58" s="255" t="s">
        <v>170</v>
      </c>
      <c r="K58" s="313">
        <v>31.21</v>
      </c>
      <c r="L58" s="314">
        <f>IF(OR(ISBLANK(K58),K58=0,H58=0,ISBLANK(H58)),,ROUND(K58+$L$5,2))</f>
        <v>0</v>
      </c>
      <c r="M58" s="670">
        <f t="shared" ref="M58:M59" si="15">ROUND(I58*L58,2)</f>
        <v>0</v>
      </c>
      <c r="N58" s="533">
        <f t="shared" ref="N58:N59" si="16">ROUND(L58/G58,4)</f>
        <v>0</v>
      </c>
      <c r="O58" s="1682"/>
      <c r="P58" s="399"/>
      <c r="Q58" s="399"/>
      <c r="R58" s="239"/>
      <c r="S58" s="239"/>
      <c r="T58" s="239"/>
      <c r="U58" s="239"/>
      <c r="V58" s="239"/>
      <c r="W58" s="239"/>
      <c r="X58" s="239"/>
      <c r="Y58" s="1745"/>
      <c r="Z58" s="73"/>
    </row>
    <row r="59" spans="1:26" ht="15" customHeight="1">
      <c r="A59" s="356"/>
      <c r="B59" s="356" t="s">
        <v>1610</v>
      </c>
      <c r="C59" s="166" t="s">
        <v>181</v>
      </c>
      <c r="D59" s="554" t="s">
        <v>1611</v>
      </c>
      <c r="E59" s="408"/>
      <c r="F59" s="355" t="s">
        <v>1602</v>
      </c>
      <c r="G59" s="168">
        <v>72</v>
      </c>
      <c r="H59" s="1738"/>
      <c r="I59" s="154">
        <f t="shared" si="14"/>
        <v>0</v>
      </c>
      <c r="J59" s="166" t="s">
        <v>170</v>
      </c>
      <c r="K59" s="156"/>
      <c r="L59" s="422">
        <f>IF(OR(ISBLANK(K59),K59=0,H58=0,ISBLANK(H58)),,ROUND(K59+$L$5,2))</f>
        <v>0</v>
      </c>
      <c r="M59" s="885">
        <f t="shared" si="15"/>
        <v>0</v>
      </c>
      <c r="N59" s="1293">
        <f t="shared" si="16"/>
        <v>0</v>
      </c>
      <c r="O59" s="239"/>
      <c r="P59" s="239"/>
      <c r="Q59" s="239"/>
      <c r="R59" s="165"/>
      <c r="S59" s="155"/>
      <c r="T59" s="163"/>
      <c r="U59" s="163"/>
      <c r="V59" s="1041"/>
      <c r="W59" s="165"/>
      <c r="X59" s="181"/>
      <c r="Y59" s="1008"/>
      <c r="Z59" s="73"/>
    </row>
    <row r="60" spans="1:26" ht="15" customHeight="1">
      <c r="A60" s="228"/>
      <c r="B60" s="166" t="s">
        <v>1612</v>
      </c>
      <c r="C60" s="228"/>
      <c r="D60" s="1133"/>
      <c r="E60" s="650"/>
      <c r="F60" s="1107"/>
      <c r="G60" s="297"/>
      <c r="H60" s="1738"/>
      <c r="I60" s="166"/>
      <c r="J60" s="166"/>
      <c r="K60" s="298"/>
      <c r="L60" s="171"/>
      <c r="M60" s="326"/>
      <c r="N60" s="1311"/>
      <c r="O60" s="322"/>
      <c r="P60" s="322"/>
      <c r="Q60" s="322"/>
      <c r="R60" s="1040"/>
      <c r="S60" s="155"/>
      <c r="T60" s="264"/>
      <c r="U60" s="264"/>
      <c r="V60" s="1041"/>
      <c r="W60" s="165"/>
      <c r="X60" s="165"/>
      <c r="Y60" s="1042"/>
      <c r="Z60" s="73"/>
    </row>
    <row r="61" spans="1:26" ht="15" customHeight="1">
      <c r="A61" s="228"/>
      <c r="B61" s="228" t="s">
        <v>1613</v>
      </c>
      <c r="C61" s="228"/>
      <c r="D61" s="570"/>
      <c r="E61" s="650"/>
      <c r="F61" s="1107"/>
      <c r="G61" s="297"/>
      <c r="H61" s="1738"/>
      <c r="I61" s="166"/>
      <c r="J61" s="166"/>
      <c r="K61" s="298"/>
      <c r="L61" s="171"/>
      <c r="M61" s="326"/>
      <c r="N61" s="1311"/>
      <c r="O61" s="332"/>
      <c r="P61" s="332"/>
      <c r="Q61" s="332"/>
      <c r="R61" s="1040"/>
      <c r="S61" s="503"/>
      <c r="T61" s="264"/>
      <c r="U61" s="264"/>
      <c r="V61" s="1041"/>
      <c r="W61" s="266"/>
      <c r="X61" s="266"/>
      <c r="Y61" s="1042"/>
      <c r="Z61" s="73"/>
    </row>
    <row r="62" spans="1:26" ht="15" customHeight="1">
      <c r="A62" s="228"/>
      <c r="B62" s="228" t="s">
        <v>1592</v>
      </c>
      <c r="C62" s="228"/>
      <c r="D62" s="1046"/>
      <c r="E62" s="650"/>
      <c r="F62" s="1107"/>
      <c r="G62" s="297"/>
      <c r="H62" s="1738"/>
      <c r="I62" s="166"/>
      <c r="J62" s="166"/>
      <c r="K62" s="298"/>
      <c r="L62" s="171"/>
      <c r="M62" s="326"/>
      <c r="N62" s="1311"/>
      <c r="O62" s="332"/>
      <c r="P62" s="332"/>
      <c r="Q62" s="332"/>
      <c r="R62" s="954"/>
      <c r="S62" s="299"/>
      <c r="T62" s="1043"/>
      <c r="U62" s="266"/>
      <c r="V62" s="266"/>
      <c r="W62" s="299"/>
      <c r="X62" s="299"/>
      <c r="Y62" s="1042"/>
      <c r="Z62" s="73"/>
    </row>
    <row r="63" spans="1:26" ht="15" customHeight="1">
      <c r="A63" s="199"/>
      <c r="B63" s="199" t="s">
        <v>1614</v>
      </c>
      <c r="C63" s="270" t="s">
        <v>20</v>
      </c>
      <c r="D63" s="241"/>
      <c r="E63" s="562"/>
      <c r="F63" s="1112" t="s">
        <v>20</v>
      </c>
      <c r="G63" s="305" t="s">
        <v>20</v>
      </c>
      <c r="H63" s="1746"/>
      <c r="I63" s="364" t="s">
        <v>20</v>
      </c>
      <c r="J63" s="198" t="s">
        <v>20</v>
      </c>
      <c r="K63" s="443"/>
      <c r="L63" s="444" t="s">
        <v>20</v>
      </c>
      <c r="M63" s="738" t="s">
        <v>20</v>
      </c>
      <c r="N63" s="1070" t="s">
        <v>20</v>
      </c>
      <c r="O63" s="1032"/>
      <c r="P63" s="341"/>
      <c r="Q63" s="245"/>
      <c r="R63" s="444"/>
      <c r="S63" s="694"/>
      <c r="T63" s="694"/>
      <c r="U63" s="694"/>
      <c r="V63" s="694"/>
      <c r="W63" s="694"/>
      <c r="X63" s="694"/>
      <c r="Y63" s="1045"/>
      <c r="Z63" s="73"/>
    </row>
    <row r="64" spans="1:26" ht="15" customHeight="1">
      <c r="A64" s="146">
        <v>16010</v>
      </c>
      <c r="B64" s="2752" t="s">
        <v>4647</v>
      </c>
      <c r="C64" s="580" t="s">
        <v>1615</v>
      </c>
      <c r="D64" s="214">
        <v>20453</v>
      </c>
      <c r="E64" s="408"/>
      <c r="F64" s="449" t="s">
        <v>318</v>
      </c>
      <c r="G64" s="311">
        <v>40</v>
      </c>
      <c r="H64" s="1307">
        <v>100</v>
      </c>
      <c r="I64" s="257">
        <f t="shared" ref="I64:I65" si="17">ROUND($H$64*$G$64/G64,2)</f>
        <v>100</v>
      </c>
      <c r="J64" s="255" t="s">
        <v>170</v>
      </c>
      <c r="K64" s="313">
        <v>22.9</v>
      </c>
      <c r="L64" s="314">
        <f>IF(OR(ISBLANK(K64),K64=0,H64=0,ISBLANK(H64)),,ROUND(K64+$L$5,2))</f>
        <v>22.9</v>
      </c>
      <c r="M64" s="670">
        <f t="shared" ref="M64:M65" si="18">ROUND(I64*L64,2)</f>
        <v>2290</v>
      </c>
      <c r="N64" s="533">
        <f t="shared" ref="N64:N65" si="19">ROUND(L64/G64,4)</f>
        <v>0.57250000000000001</v>
      </c>
      <c r="O64" s="424"/>
      <c r="P64" s="655"/>
      <c r="Q64" s="214"/>
      <c r="R64" s="1040"/>
      <c r="S64" s="503"/>
      <c r="T64" s="163"/>
      <c r="U64" s="163"/>
      <c r="V64" s="1041"/>
      <c r="W64" s="266"/>
      <c r="X64" s="266"/>
      <c r="Y64" s="1440"/>
      <c r="Z64" s="73"/>
    </row>
    <row r="65" spans="1:26" ht="15" customHeight="1">
      <c r="A65" s="239"/>
      <c r="B65" s="661" t="s">
        <v>1616</v>
      </c>
      <c r="C65" s="239" t="s">
        <v>1601</v>
      </c>
      <c r="D65" s="229">
        <v>96086</v>
      </c>
      <c r="E65" s="408"/>
      <c r="F65" s="355" t="s">
        <v>318</v>
      </c>
      <c r="G65" s="168">
        <v>40</v>
      </c>
      <c r="H65" s="1738"/>
      <c r="I65" s="154">
        <f t="shared" si="17"/>
        <v>100</v>
      </c>
      <c r="J65" s="166" t="s">
        <v>170</v>
      </c>
      <c r="K65" s="2821">
        <v>31.15</v>
      </c>
      <c r="L65" s="422">
        <f>IF(OR(ISBLANK(K65),K65=0,H64=0,ISBLANK(H64)),,ROUND(K65+$L$5,2))</f>
        <v>31.15</v>
      </c>
      <c r="M65" s="885">
        <f t="shared" si="18"/>
        <v>3115</v>
      </c>
      <c r="N65" s="1293">
        <f t="shared" si="19"/>
        <v>0.77880000000000005</v>
      </c>
      <c r="O65" s="503">
        <v>96041</v>
      </c>
      <c r="P65" s="355" t="s">
        <v>318</v>
      </c>
      <c r="Q65" s="168">
        <v>40</v>
      </c>
      <c r="R65" s="177">
        <v>6.96</v>
      </c>
      <c r="S65" s="299">
        <v>4.67</v>
      </c>
      <c r="T65" s="1744">
        <f>S65*$T$8</f>
        <v>6.9597009999999999</v>
      </c>
      <c r="U65" s="249">
        <f>IF(ISBLANK(O65),,R65+T65)</f>
        <v>13.919701</v>
      </c>
      <c r="V65" s="1740" t="s">
        <v>177</v>
      </c>
      <c r="W65" s="555" t="b">
        <f>IF(ISNUMBER(K65),IF(V65="Y",(K65-T65)))</f>
        <v>0</v>
      </c>
      <c r="X65" s="2852">
        <f>W65/Q65</f>
        <v>0</v>
      </c>
      <c r="Y65" s="2853">
        <f>IF(V65="N",IF(ISNUMBER(R65),(R65+T65)/Q65))</f>
        <v>0.347992525</v>
      </c>
      <c r="Z65" s="73"/>
    </row>
    <row r="66" spans="1:26" ht="15" customHeight="1">
      <c r="A66" s="661"/>
      <c r="B66" s="166" t="s">
        <v>1617</v>
      </c>
      <c r="C66" s="661"/>
      <c r="D66" s="229"/>
      <c r="E66" s="1298"/>
      <c r="F66" s="355"/>
      <c r="G66" s="168"/>
      <c r="H66" s="1738"/>
      <c r="I66" s="166"/>
      <c r="J66" s="166"/>
      <c r="K66" s="298"/>
      <c r="L66" s="287"/>
      <c r="M66" s="568"/>
      <c r="N66" s="1301"/>
      <c r="O66" s="736"/>
      <c r="P66" s="661"/>
      <c r="Q66" s="166"/>
      <c r="R66" s="300"/>
      <c r="S66" s="661"/>
      <c r="T66" s="661"/>
      <c r="U66" s="661"/>
      <c r="V66" s="661"/>
      <c r="W66" s="661"/>
      <c r="X66" s="661"/>
      <c r="Y66" s="1060"/>
      <c r="Z66" s="73"/>
    </row>
    <row r="67" spans="1:26" ht="15" customHeight="1">
      <c r="A67" s="661"/>
      <c r="B67" s="166" t="s">
        <v>1618</v>
      </c>
      <c r="C67" s="661"/>
      <c r="D67" s="229"/>
      <c r="E67" s="769"/>
      <c r="F67" s="1186"/>
      <c r="G67" s="895"/>
      <c r="H67" s="1738"/>
      <c r="I67" s="769"/>
      <c r="J67" s="769"/>
      <c r="K67" s="298"/>
      <c r="L67" s="287"/>
      <c r="M67" s="568"/>
      <c r="N67" s="1301"/>
      <c r="O67" s="239"/>
      <c r="P67" s="239"/>
      <c r="Q67" s="239"/>
      <c r="R67" s="165"/>
      <c r="S67" s="155"/>
      <c r="T67" s="163"/>
      <c r="U67" s="1724"/>
      <c r="V67" s="1051"/>
      <c r="W67" s="890"/>
      <c r="X67" s="181"/>
      <c r="Y67" s="1008"/>
      <c r="Z67" s="73"/>
    </row>
    <row r="68" spans="1:26" ht="15" customHeight="1">
      <c r="A68" s="503"/>
      <c r="B68" s="166" t="s">
        <v>1619</v>
      </c>
      <c r="C68" s="503"/>
      <c r="D68" s="214"/>
      <c r="E68" s="1020"/>
      <c r="F68" s="1107"/>
      <c r="G68" s="297"/>
      <c r="H68" s="1738"/>
      <c r="I68" s="701"/>
      <c r="J68" s="356"/>
      <c r="K68" s="868"/>
      <c r="L68" s="944"/>
      <c r="M68" s="942"/>
      <c r="N68" s="1319"/>
      <c r="O68" s="736"/>
      <c r="P68" s="661"/>
      <c r="Q68" s="166"/>
      <c r="R68" s="1040"/>
      <c r="S68" s="155"/>
      <c r="T68" s="264"/>
      <c r="U68" s="264"/>
      <c r="V68" s="1051"/>
      <c r="W68" s="165"/>
      <c r="X68" s="165"/>
      <c r="Y68" s="1018"/>
      <c r="Z68" s="73"/>
    </row>
    <row r="69" spans="1:26" ht="15" customHeight="1">
      <c r="A69" s="1103"/>
      <c r="B69" s="1103" t="s">
        <v>1620</v>
      </c>
      <c r="C69" s="694"/>
      <c r="D69" s="241"/>
      <c r="E69" s="694"/>
      <c r="F69" s="242"/>
      <c r="G69" s="305"/>
      <c r="H69" s="198"/>
      <c r="I69" s="476"/>
      <c r="J69" s="270"/>
      <c r="K69" s="340"/>
      <c r="L69" s="370"/>
      <c r="M69" s="340"/>
      <c r="N69" s="1719"/>
      <c r="O69" s="743"/>
      <c r="P69" s="1747"/>
      <c r="Q69" s="243"/>
      <c r="R69" s="1748"/>
      <c r="S69" s="246"/>
      <c r="T69" s="1749"/>
      <c r="U69" s="444"/>
      <c r="V69" s="444"/>
      <c r="W69" s="246"/>
      <c r="X69" s="246"/>
      <c r="Y69" s="1021"/>
      <c r="Z69" s="73"/>
    </row>
    <row r="70" spans="1:26" ht="15" customHeight="1">
      <c r="A70" s="678">
        <v>16011</v>
      </c>
      <c r="B70" s="2682" t="s">
        <v>4648</v>
      </c>
      <c r="C70" s="255" t="s">
        <v>1609</v>
      </c>
      <c r="D70" s="214">
        <v>1000009180</v>
      </c>
      <c r="E70" s="408"/>
      <c r="F70" s="449" t="s">
        <v>1621</v>
      </c>
      <c r="G70" s="311">
        <v>40</v>
      </c>
      <c r="H70" s="1307">
        <v>350</v>
      </c>
      <c r="I70" s="257">
        <f>ROUND($H$70*$G$70/G70,2)</f>
        <v>350</v>
      </c>
      <c r="J70" s="255" t="s">
        <v>170</v>
      </c>
      <c r="K70" s="313">
        <v>33.97</v>
      </c>
      <c r="L70" s="314">
        <f>IF(OR(ISBLANK(K70),K70=0,H70=0,ISBLANK(H70)),,ROUND(K70+$L$5,2))</f>
        <v>33.97</v>
      </c>
      <c r="M70" s="670">
        <f>ROUND(I70*L70,2)</f>
        <v>11889.5</v>
      </c>
      <c r="N70" s="533">
        <f>ROUND(L70/G70,4)</f>
        <v>0.84930000000000005</v>
      </c>
      <c r="O70" s="1750"/>
      <c r="P70" s="455"/>
      <c r="Q70" s="398"/>
      <c r="R70" s="249"/>
      <c r="S70" s="239"/>
      <c r="T70" s="239"/>
      <c r="U70" s="239"/>
      <c r="V70" s="239"/>
      <c r="W70" s="239"/>
      <c r="X70" s="239"/>
      <c r="Y70" s="1745"/>
      <c r="Z70" s="73"/>
    </row>
    <row r="71" spans="1:26" ht="15" customHeight="1">
      <c r="A71" s="239"/>
      <c r="B71" s="661" t="s">
        <v>1616</v>
      </c>
      <c r="C71" s="239"/>
      <c r="D71" s="229"/>
      <c r="E71" s="155"/>
      <c r="F71" s="155"/>
      <c r="G71" s="311"/>
      <c r="H71" s="1738"/>
      <c r="I71" s="154"/>
      <c r="J71" s="166"/>
      <c r="K71" s="165"/>
      <c r="L71" s="157"/>
      <c r="M71" s="555"/>
      <c r="N71" s="1008"/>
      <c r="O71" s="1750"/>
      <c r="P71" s="1553"/>
      <c r="Q71" s="1336"/>
      <c r="R71" s="165"/>
      <c r="S71" s="155"/>
      <c r="T71" s="163"/>
      <c r="U71" s="1724"/>
      <c r="V71" s="1051"/>
      <c r="W71" s="165"/>
      <c r="X71" s="181"/>
      <c r="Y71" s="1008"/>
      <c r="Z71" s="73"/>
    </row>
    <row r="72" spans="1:26" ht="15" customHeight="1">
      <c r="A72" s="239"/>
      <c r="B72" s="166" t="s">
        <v>1622</v>
      </c>
      <c r="C72" s="239"/>
      <c r="D72" s="214"/>
      <c r="E72" s="239"/>
      <c r="F72" s="155"/>
      <c r="G72" s="152"/>
      <c r="H72" s="1738"/>
      <c r="I72" s="154"/>
      <c r="J72" s="166"/>
      <c r="K72" s="165"/>
      <c r="L72" s="157"/>
      <c r="M72" s="555"/>
      <c r="N72" s="1008"/>
      <c r="O72" s="1553"/>
      <c r="P72" s="1553"/>
      <c r="Q72" s="1336"/>
      <c r="R72" s="157"/>
      <c r="S72" s="155"/>
      <c r="T72" s="163"/>
      <c r="U72" s="733"/>
      <c r="V72" s="1051"/>
      <c r="W72" s="165"/>
      <c r="X72" s="181"/>
      <c r="Y72" s="1008"/>
      <c r="Z72" s="73"/>
    </row>
    <row r="73" spans="1:26" ht="15" customHeight="1">
      <c r="A73" s="239"/>
      <c r="B73" s="166" t="s">
        <v>1619</v>
      </c>
      <c r="C73" s="239"/>
      <c r="D73" s="214"/>
      <c r="E73" s="239"/>
      <c r="F73" s="155"/>
      <c r="G73" s="152"/>
      <c r="H73" s="1738"/>
      <c r="I73" s="154"/>
      <c r="J73" s="166"/>
      <c r="K73" s="165"/>
      <c r="L73" s="157"/>
      <c r="M73" s="555"/>
      <c r="N73" s="1008"/>
      <c r="O73" s="1553"/>
      <c r="P73" s="1553"/>
      <c r="Q73" s="1336"/>
      <c r="R73" s="157"/>
      <c r="S73" s="155"/>
      <c r="T73" s="163"/>
      <c r="U73" s="733"/>
      <c r="V73" s="1051"/>
      <c r="W73" s="165"/>
      <c r="X73" s="181"/>
      <c r="Y73" s="1008"/>
      <c r="Z73" s="73"/>
    </row>
    <row r="74" spans="1:26" ht="15" customHeight="1">
      <c r="A74" s="584"/>
      <c r="B74" s="1165" t="s">
        <v>1620</v>
      </c>
      <c r="C74" s="584"/>
      <c r="D74" s="411"/>
      <c r="E74" s="584"/>
      <c r="F74" s="198"/>
      <c r="G74" s="243"/>
      <c r="H74" s="1746"/>
      <c r="I74" s="364"/>
      <c r="J74" s="270"/>
      <c r="K74" s="566"/>
      <c r="L74" s="444"/>
      <c r="M74" s="738"/>
      <c r="N74" s="1070"/>
      <c r="O74" s="1303"/>
      <c r="P74" s="1303"/>
      <c r="Q74" s="1751"/>
      <c r="R74" s="444"/>
      <c r="S74" s="198"/>
      <c r="T74" s="1118"/>
      <c r="U74" s="1119"/>
      <c r="V74" s="1752"/>
      <c r="W74" s="566"/>
      <c r="X74" s="421"/>
      <c r="Y74" s="1070"/>
      <c r="Z74" s="73"/>
    </row>
    <row r="75" spans="1:26" ht="15" customHeight="1">
      <c r="A75" s="1103"/>
      <c r="B75" s="199"/>
      <c r="C75" s="694"/>
      <c r="D75" s="677"/>
      <c r="E75" s="694"/>
      <c r="F75" s="242"/>
      <c r="G75" s="305"/>
      <c r="H75" s="198"/>
      <c r="I75" s="476"/>
      <c r="J75" s="270"/>
      <c r="K75" s="340"/>
      <c r="L75" s="370"/>
      <c r="M75" s="340"/>
      <c r="N75" s="1719"/>
      <c r="O75" s="739"/>
      <c r="P75" s="673"/>
      <c r="Q75" s="673"/>
      <c r="R75" s="566"/>
      <c r="S75" s="198"/>
      <c r="T75" s="1118"/>
      <c r="U75" s="1118"/>
      <c r="V75" s="1752"/>
      <c r="W75" s="566"/>
      <c r="X75" s="421"/>
      <c r="Y75" s="1070"/>
      <c r="Z75" s="73"/>
    </row>
    <row r="76" spans="1:26" ht="15" customHeight="1">
      <c r="A76" s="198"/>
      <c r="B76" s="198"/>
      <c r="C76" s="198"/>
      <c r="D76" s="198"/>
      <c r="E76" s="198"/>
      <c r="F76" s="1141"/>
      <c r="G76" s="243"/>
      <c r="H76" s="985"/>
      <c r="I76" s="364"/>
      <c r="J76" s="444" t="s">
        <v>352</v>
      </c>
      <c r="K76" s="529"/>
      <c r="L76" s="529"/>
      <c r="M76" s="738">
        <f>SUMIF(M10:M75,"&gt;0")</f>
        <v>66825.5</v>
      </c>
      <c r="N76" s="1070"/>
      <c r="O76" s="1753"/>
      <c r="P76" s="1754"/>
      <c r="Q76" s="1754"/>
      <c r="R76" s="1755"/>
      <c r="S76" s="1520"/>
      <c r="T76" s="1756"/>
      <c r="U76" s="1757"/>
      <c r="V76" s="1758"/>
      <c r="W76" s="1526"/>
      <c r="X76" s="1526"/>
      <c r="Y76" s="1759"/>
      <c r="Z76" s="73"/>
    </row>
    <row r="77" spans="1:26" ht="15" customHeight="1">
      <c r="A77" s="73"/>
      <c r="B77" s="73"/>
      <c r="C77" s="73"/>
      <c r="D77" s="73"/>
      <c r="E77" s="73"/>
      <c r="F77" s="590"/>
      <c r="G77" s="591"/>
      <c r="H77" s="1412"/>
      <c r="I77" s="73"/>
      <c r="J77" s="73"/>
      <c r="K77" s="74"/>
      <c r="L77" s="74"/>
      <c r="M77" s="989"/>
      <c r="N77" s="1695"/>
      <c r="O77" s="74"/>
      <c r="P77" s="74"/>
      <c r="Q77" s="74"/>
      <c r="R77" s="74"/>
      <c r="S77" s="73"/>
      <c r="T77" s="73"/>
      <c r="U77" s="73"/>
      <c r="V77" s="73"/>
      <c r="W77" s="73"/>
      <c r="X77" s="73"/>
      <c r="Y77" s="73"/>
      <c r="Z77" s="73"/>
    </row>
    <row r="78" spans="1:26" ht="15" customHeight="1">
      <c r="A78" s="73"/>
      <c r="B78" s="73"/>
      <c r="C78" s="73"/>
      <c r="D78" s="73"/>
      <c r="E78" s="73"/>
      <c r="F78" s="590"/>
      <c r="G78" s="591"/>
      <c r="H78" s="1412"/>
      <c r="I78" s="73"/>
      <c r="J78" s="73"/>
      <c r="K78" s="74"/>
      <c r="L78" s="74"/>
      <c r="M78" s="989"/>
      <c r="N78" s="1695"/>
      <c r="O78" s="74"/>
      <c r="P78" s="74"/>
      <c r="Q78" s="74"/>
      <c r="R78" s="74"/>
      <c r="S78" s="73"/>
      <c r="T78" s="73"/>
      <c r="U78" s="73"/>
      <c r="V78" s="73"/>
      <c r="W78" s="73"/>
      <c r="X78" s="73"/>
      <c r="Y78" s="73"/>
      <c r="Z78" s="73"/>
    </row>
    <row r="79" spans="1:26" ht="15" customHeight="1">
      <c r="A79" s="73"/>
      <c r="B79" s="73"/>
      <c r="C79" s="73"/>
      <c r="D79" s="73"/>
      <c r="E79" s="73"/>
      <c r="F79" s="590"/>
      <c r="G79" s="591"/>
      <c r="H79" s="1412"/>
      <c r="I79" s="73"/>
      <c r="J79" s="73"/>
      <c r="K79" s="74"/>
      <c r="L79" s="74"/>
      <c r="M79" s="989"/>
      <c r="N79" s="1695"/>
      <c r="O79" s="74"/>
      <c r="P79" s="74"/>
      <c r="Q79" s="74"/>
      <c r="R79" s="74"/>
      <c r="S79" s="73"/>
      <c r="T79" s="73"/>
      <c r="U79" s="73"/>
      <c r="V79" s="73"/>
      <c r="W79" s="73"/>
      <c r="X79" s="73"/>
      <c r="Y79" s="73"/>
      <c r="Z79" s="73"/>
    </row>
    <row r="80" spans="1:26" ht="15" customHeight="1">
      <c r="A80" s="73"/>
      <c r="B80" s="73"/>
      <c r="C80" s="73"/>
      <c r="D80" s="73"/>
      <c r="E80" s="73"/>
      <c r="F80" s="590"/>
      <c r="G80" s="591"/>
      <c r="H80" s="1412"/>
      <c r="I80" s="73"/>
      <c r="J80" s="73"/>
      <c r="K80" s="74"/>
      <c r="L80" s="74"/>
      <c r="M80" s="989"/>
      <c r="N80" s="1695"/>
      <c r="O80" s="74"/>
      <c r="P80" s="74"/>
      <c r="Q80" s="74"/>
      <c r="R80" s="74"/>
      <c r="S80" s="73"/>
      <c r="T80" s="73"/>
      <c r="U80" s="73"/>
      <c r="V80" s="73"/>
      <c r="W80" s="73"/>
      <c r="X80" s="73"/>
      <c r="Y80" s="73"/>
      <c r="Z80" s="73"/>
    </row>
    <row r="81" spans="1:26" ht="15" customHeight="1">
      <c r="A81" s="73"/>
      <c r="B81" s="73"/>
      <c r="C81" s="73"/>
      <c r="D81" s="73"/>
      <c r="E81" s="73"/>
      <c r="F81" s="590"/>
      <c r="G81" s="591"/>
      <c r="H81" s="1412"/>
      <c r="I81" s="73"/>
      <c r="J81" s="73"/>
      <c r="K81" s="74"/>
      <c r="L81" s="74"/>
      <c r="M81" s="989"/>
      <c r="N81" s="1695"/>
      <c r="O81" s="74"/>
      <c r="P81" s="74"/>
      <c r="Q81" s="74"/>
      <c r="R81" s="74"/>
      <c r="S81" s="73"/>
      <c r="T81" s="73"/>
      <c r="U81" s="73"/>
      <c r="V81" s="73"/>
      <c r="W81" s="73"/>
      <c r="X81" s="73"/>
      <c r="Y81" s="73"/>
      <c r="Z81" s="73"/>
    </row>
    <row r="82" spans="1:26" ht="15" customHeight="1">
      <c r="A82" s="73"/>
      <c r="B82" s="73"/>
      <c r="C82" s="73"/>
      <c r="D82" s="73"/>
      <c r="E82" s="73"/>
      <c r="F82" s="590"/>
      <c r="G82" s="591"/>
      <c r="H82" s="1412"/>
      <c r="I82" s="73"/>
      <c r="J82" s="73"/>
      <c r="K82" s="74"/>
      <c r="L82" s="74"/>
      <c r="M82" s="989"/>
      <c r="N82" s="1695"/>
      <c r="O82" s="74"/>
      <c r="P82" s="74"/>
      <c r="Q82" s="74"/>
      <c r="R82" s="74"/>
      <c r="S82" s="73"/>
      <c r="T82" s="73"/>
      <c r="U82" s="73"/>
      <c r="V82" s="73"/>
      <c r="W82" s="73"/>
      <c r="X82" s="73"/>
      <c r="Y82" s="73"/>
      <c r="Z82" s="73"/>
    </row>
    <row r="83" spans="1:26" ht="15" customHeight="1">
      <c r="A83" s="73"/>
      <c r="B83" s="73"/>
      <c r="C83" s="73"/>
      <c r="D83" s="73"/>
      <c r="E83" s="73"/>
      <c r="F83" s="590"/>
      <c r="G83" s="591"/>
      <c r="H83" s="1412"/>
      <c r="I83" s="73"/>
      <c r="J83" s="73"/>
      <c r="K83" s="74"/>
      <c r="L83" s="74"/>
      <c r="M83" s="989"/>
      <c r="N83" s="1695"/>
      <c r="O83" s="74"/>
      <c r="P83" s="74"/>
      <c r="Q83" s="74"/>
      <c r="R83" s="74"/>
      <c r="S83" s="73"/>
      <c r="T83" s="73"/>
      <c r="U83" s="73"/>
      <c r="V83" s="73"/>
      <c r="W83" s="73"/>
      <c r="X83" s="73"/>
      <c r="Y83" s="73"/>
      <c r="Z83" s="73"/>
    </row>
    <row r="84" spans="1:26" ht="15" customHeight="1">
      <c r="A84" s="73"/>
      <c r="B84" s="73"/>
      <c r="C84" s="73"/>
      <c r="D84" s="73"/>
      <c r="E84" s="73"/>
      <c r="F84" s="590"/>
      <c r="G84" s="591"/>
      <c r="H84" s="1412"/>
      <c r="I84" s="73"/>
      <c r="J84" s="73"/>
      <c r="K84" s="74"/>
      <c r="L84" s="74"/>
      <c r="M84" s="989"/>
      <c r="N84" s="1695"/>
      <c r="O84" s="74"/>
      <c r="P84" s="74"/>
      <c r="Q84" s="74"/>
      <c r="R84" s="74"/>
      <c r="S84" s="73"/>
      <c r="T84" s="73"/>
      <c r="U84" s="73"/>
      <c r="V84" s="73"/>
      <c r="W84" s="73"/>
      <c r="X84" s="73"/>
      <c r="Y84" s="73"/>
      <c r="Z84" s="73"/>
    </row>
    <row r="85" spans="1:26" ht="15" customHeight="1">
      <c r="A85" s="73"/>
      <c r="B85" s="73"/>
      <c r="C85" s="73"/>
      <c r="D85" s="73"/>
      <c r="E85" s="73"/>
      <c r="F85" s="590"/>
      <c r="G85" s="591"/>
      <c r="H85" s="1412"/>
      <c r="I85" s="73"/>
      <c r="J85" s="73"/>
      <c r="K85" s="74"/>
      <c r="L85" s="74"/>
      <c r="M85" s="989"/>
      <c r="N85" s="1695"/>
      <c r="O85" s="74"/>
      <c r="P85" s="74"/>
      <c r="Q85" s="74"/>
      <c r="R85" s="74"/>
      <c r="S85" s="73"/>
      <c r="T85" s="73"/>
      <c r="U85" s="73"/>
      <c r="V85" s="73"/>
      <c r="W85" s="73"/>
      <c r="X85" s="73"/>
      <c r="Y85" s="73"/>
      <c r="Z85" s="73"/>
    </row>
    <row r="86" spans="1:26" ht="15" customHeight="1">
      <c r="A86" s="73"/>
      <c r="B86" s="73"/>
      <c r="C86" s="73"/>
      <c r="D86" s="73"/>
      <c r="E86" s="73"/>
      <c r="F86" s="590"/>
      <c r="G86" s="591"/>
      <c r="H86" s="1412"/>
      <c r="I86" s="73"/>
      <c r="J86" s="73"/>
      <c r="K86" s="74"/>
      <c r="L86" s="74"/>
      <c r="M86" s="989"/>
      <c r="N86" s="1695"/>
      <c r="O86" s="74"/>
      <c r="P86" s="74"/>
      <c r="Q86" s="74"/>
      <c r="R86" s="74"/>
      <c r="S86" s="73"/>
      <c r="T86" s="73"/>
      <c r="U86" s="73"/>
      <c r="V86" s="73"/>
      <c r="W86" s="73"/>
      <c r="X86" s="73"/>
      <c r="Y86" s="73"/>
      <c r="Z86" s="73"/>
    </row>
    <row r="87" spans="1:26" ht="15" customHeight="1">
      <c r="A87" s="73"/>
      <c r="B87" s="73"/>
      <c r="C87" s="73"/>
      <c r="D87" s="73"/>
      <c r="E87" s="73"/>
      <c r="F87" s="590"/>
      <c r="G87" s="591"/>
      <c r="H87" s="1412"/>
      <c r="I87" s="73"/>
      <c r="J87" s="73"/>
      <c r="K87" s="74"/>
      <c r="L87" s="74"/>
      <c r="M87" s="989"/>
      <c r="N87" s="1695"/>
      <c r="O87" s="74"/>
      <c r="P87" s="74"/>
      <c r="Q87" s="74"/>
      <c r="R87" s="74"/>
      <c r="S87" s="73"/>
      <c r="T87" s="73"/>
      <c r="U87" s="73"/>
      <c r="V87" s="73"/>
      <c r="W87" s="73"/>
      <c r="X87" s="73"/>
      <c r="Y87" s="73"/>
      <c r="Z87" s="73"/>
    </row>
    <row r="88" spans="1:26" ht="15" customHeight="1">
      <c r="A88" s="73"/>
      <c r="B88" s="73"/>
      <c r="C88" s="73"/>
      <c r="D88" s="73"/>
      <c r="E88" s="73"/>
      <c r="F88" s="590"/>
      <c r="G88" s="591"/>
      <c r="H88" s="1412"/>
      <c r="I88" s="73"/>
      <c r="J88" s="73"/>
      <c r="K88" s="74"/>
      <c r="L88" s="74"/>
      <c r="M88" s="989"/>
      <c r="N88" s="1695"/>
      <c r="O88" s="74"/>
      <c r="P88" s="74"/>
      <c r="Q88" s="74"/>
      <c r="R88" s="74"/>
      <c r="S88" s="73"/>
      <c r="T88" s="73"/>
      <c r="U88" s="73"/>
      <c r="V88" s="73"/>
      <c r="W88" s="73"/>
      <c r="X88" s="73"/>
      <c r="Y88" s="73"/>
      <c r="Z88" s="73"/>
    </row>
    <row r="89" spans="1:26" ht="15" customHeight="1">
      <c r="A89" s="73"/>
      <c r="B89" s="73"/>
      <c r="C89" s="73"/>
      <c r="D89" s="73"/>
      <c r="E89" s="73"/>
      <c r="F89" s="590"/>
      <c r="G89" s="591"/>
      <c r="H89" s="1412"/>
      <c r="I89" s="73"/>
      <c r="J89" s="73"/>
      <c r="K89" s="74"/>
      <c r="L89" s="74"/>
      <c r="M89" s="989"/>
      <c r="N89" s="1695"/>
      <c r="O89" s="74"/>
      <c r="P89" s="74"/>
      <c r="Q89" s="74"/>
      <c r="R89" s="74"/>
      <c r="S89" s="73"/>
      <c r="T89" s="73"/>
      <c r="U89" s="73"/>
      <c r="V89" s="73"/>
      <c r="W89" s="73"/>
      <c r="X89" s="73"/>
      <c r="Y89" s="73"/>
      <c r="Z89" s="73"/>
    </row>
    <row r="90" spans="1:26" ht="15" customHeight="1">
      <c r="A90" s="73"/>
      <c r="B90" s="73"/>
      <c r="C90" s="73"/>
      <c r="D90" s="73"/>
      <c r="E90" s="73"/>
      <c r="F90" s="590"/>
      <c r="G90" s="591"/>
      <c r="H90" s="1412"/>
      <c r="I90" s="73"/>
      <c r="J90" s="73"/>
      <c r="K90" s="74"/>
      <c r="L90" s="74"/>
      <c r="M90" s="989"/>
      <c r="N90" s="1695"/>
      <c r="O90" s="74"/>
      <c r="P90" s="74"/>
      <c r="Q90" s="74"/>
      <c r="R90" s="74"/>
      <c r="S90" s="73"/>
      <c r="T90" s="73"/>
      <c r="U90" s="73"/>
      <c r="V90" s="73"/>
      <c r="W90" s="73"/>
      <c r="X90" s="73"/>
      <c r="Y90" s="73"/>
      <c r="Z90" s="73"/>
    </row>
    <row r="91" spans="1:26" ht="15" customHeight="1">
      <c r="A91" s="73"/>
      <c r="B91" s="73"/>
      <c r="C91" s="73"/>
      <c r="D91" s="73"/>
      <c r="E91" s="73"/>
      <c r="F91" s="590"/>
      <c r="G91" s="591"/>
      <c r="H91" s="1412"/>
      <c r="I91" s="73"/>
      <c r="J91" s="73"/>
      <c r="K91" s="74"/>
      <c r="L91" s="74"/>
      <c r="M91" s="989"/>
      <c r="N91" s="1695"/>
      <c r="O91" s="74"/>
      <c r="P91" s="74"/>
      <c r="Q91" s="74"/>
      <c r="R91" s="74"/>
      <c r="S91" s="73"/>
      <c r="T91" s="73"/>
      <c r="U91" s="73"/>
      <c r="V91" s="73"/>
      <c r="W91" s="73"/>
      <c r="X91" s="73"/>
      <c r="Y91" s="73"/>
      <c r="Z91" s="73"/>
    </row>
    <row r="92" spans="1:26" ht="15" customHeight="1">
      <c r="A92" s="73"/>
      <c r="B92" s="73"/>
      <c r="C92" s="73"/>
      <c r="D92" s="73"/>
      <c r="E92" s="73"/>
      <c r="F92" s="590"/>
      <c r="G92" s="591"/>
      <c r="H92" s="1412"/>
      <c r="I92" s="73"/>
      <c r="J92" s="73"/>
      <c r="K92" s="74"/>
      <c r="L92" s="74"/>
      <c r="M92" s="989"/>
      <c r="N92" s="1695"/>
      <c r="O92" s="74"/>
      <c r="P92" s="74"/>
      <c r="Q92" s="74"/>
      <c r="R92" s="74"/>
      <c r="S92" s="73"/>
      <c r="T92" s="73"/>
      <c r="U92" s="73"/>
      <c r="V92" s="73"/>
      <c r="W92" s="73"/>
      <c r="X92" s="73"/>
      <c r="Y92" s="73"/>
      <c r="Z92" s="73"/>
    </row>
    <row r="93" spans="1:26" ht="15" customHeight="1">
      <c r="A93" s="73"/>
      <c r="B93" s="73"/>
      <c r="C93" s="73"/>
      <c r="D93" s="73"/>
      <c r="E93" s="73"/>
      <c r="F93" s="590"/>
      <c r="G93" s="591"/>
      <c r="H93" s="1412"/>
      <c r="I93" s="73"/>
      <c r="J93" s="73"/>
      <c r="K93" s="74"/>
      <c r="L93" s="74"/>
      <c r="M93" s="989"/>
      <c r="N93" s="1695"/>
      <c r="O93" s="74"/>
      <c r="P93" s="74"/>
      <c r="Q93" s="74"/>
      <c r="R93" s="74"/>
      <c r="S93" s="73"/>
      <c r="T93" s="73"/>
      <c r="U93" s="73"/>
      <c r="V93" s="73"/>
      <c r="W93" s="73"/>
      <c r="X93" s="73"/>
      <c r="Y93" s="73"/>
      <c r="Z93" s="73"/>
    </row>
    <row r="94" spans="1:26" ht="15" customHeight="1">
      <c r="A94" s="73"/>
      <c r="B94" s="73"/>
      <c r="C94" s="73"/>
      <c r="D94" s="73"/>
      <c r="E94" s="73"/>
      <c r="F94" s="590"/>
      <c r="G94" s="591"/>
      <c r="H94" s="1412"/>
      <c r="I94" s="73"/>
      <c r="J94" s="73"/>
      <c r="K94" s="74"/>
      <c r="L94" s="74"/>
      <c r="M94" s="989"/>
      <c r="N94" s="1695"/>
      <c r="O94" s="74"/>
      <c r="P94" s="74"/>
      <c r="Q94" s="74"/>
      <c r="R94" s="74"/>
      <c r="S94" s="73"/>
      <c r="T94" s="73"/>
      <c r="U94" s="73"/>
      <c r="V94" s="73"/>
      <c r="W94" s="73"/>
      <c r="X94" s="73"/>
      <c r="Y94" s="73"/>
      <c r="Z94" s="73"/>
    </row>
    <row r="95" spans="1:26" ht="15" customHeight="1">
      <c r="A95" s="73"/>
      <c r="B95" s="73"/>
      <c r="C95" s="73"/>
      <c r="D95" s="73"/>
      <c r="E95" s="73"/>
      <c r="F95" s="590"/>
      <c r="G95" s="591"/>
      <c r="H95" s="1412"/>
      <c r="I95" s="73"/>
      <c r="J95" s="73"/>
      <c r="K95" s="74"/>
      <c r="L95" s="74"/>
      <c r="M95" s="989"/>
      <c r="N95" s="1695"/>
      <c r="O95" s="74"/>
      <c r="P95" s="74"/>
      <c r="Q95" s="74"/>
      <c r="R95" s="74"/>
      <c r="S95" s="73"/>
      <c r="T95" s="73"/>
      <c r="U95" s="73"/>
      <c r="V95" s="73"/>
      <c r="W95" s="73"/>
      <c r="X95" s="73"/>
      <c r="Y95" s="73"/>
      <c r="Z95" s="73"/>
    </row>
    <row r="96" spans="1:26" ht="15" customHeight="1">
      <c r="A96" s="73"/>
      <c r="B96" s="73"/>
      <c r="C96" s="73"/>
      <c r="D96" s="73"/>
      <c r="E96" s="73"/>
      <c r="F96" s="590"/>
      <c r="G96" s="591"/>
      <c r="H96" s="1412"/>
      <c r="I96" s="73"/>
      <c r="J96" s="73"/>
      <c r="K96" s="74"/>
      <c r="L96" s="74"/>
      <c r="M96" s="989"/>
      <c r="N96" s="1695"/>
      <c r="O96" s="74"/>
      <c r="P96" s="74"/>
      <c r="Q96" s="74"/>
      <c r="R96" s="74"/>
      <c r="S96" s="73"/>
      <c r="T96" s="73"/>
      <c r="U96" s="73"/>
      <c r="V96" s="73"/>
      <c r="W96" s="73"/>
      <c r="X96" s="73"/>
      <c r="Y96" s="73"/>
      <c r="Z96" s="73"/>
    </row>
    <row r="97" spans="1:26" ht="15" customHeight="1">
      <c r="A97" s="73"/>
      <c r="B97" s="73"/>
      <c r="C97" s="73"/>
      <c r="D97" s="73"/>
      <c r="E97" s="73"/>
      <c r="F97" s="590"/>
      <c r="G97" s="591"/>
      <c r="H97" s="1412"/>
      <c r="I97" s="73"/>
      <c r="J97" s="73"/>
      <c r="K97" s="74"/>
      <c r="L97" s="74"/>
      <c r="M97" s="989"/>
      <c r="N97" s="1695"/>
      <c r="O97" s="74"/>
      <c r="P97" s="74"/>
      <c r="Q97" s="74"/>
      <c r="R97" s="74"/>
      <c r="S97" s="73"/>
      <c r="T97" s="73"/>
      <c r="U97" s="73"/>
      <c r="V97" s="73"/>
      <c r="W97" s="73"/>
      <c r="X97" s="73"/>
      <c r="Y97" s="73"/>
      <c r="Z97" s="73"/>
    </row>
    <row r="98" spans="1:26" ht="15" customHeight="1">
      <c r="A98" s="73"/>
      <c r="B98" s="73"/>
      <c r="C98" s="73"/>
      <c r="D98" s="73"/>
      <c r="E98" s="73"/>
      <c r="F98" s="590"/>
      <c r="G98" s="591"/>
      <c r="H98" s="1412"/>
      <c r="I98" s="73"/>
      <c r="J98" s="73"/>
      <c r="K98" s="74"/>
      <c r="L98" s="74"/>
      <c r="M98" s="989"/>
      <c r="N98" s="1695"/>
      <c r="O98" s="74"/>
      <c r="P98" s="74"/>
      <c r="Q98" s="74"/>
      <c r="R98" s="74"/>
      <c r="S98" s="73"/>
      <c r="T98" s="73"/>
      <c r="U98" s="73"/>
      <c r="V98" s="73"/>
      <c r="W98" s="73"/>
      <c r="X98" s="73"/>
      <c r="Y98" s="73"/>
      <c r="Z98" s="73"/>
    </row>
    <row r="99" spans="1:26" ht="15" customHeight="1">
      <c r="A99" s="73"/>
      <c r="B99" s="73"/>
      <c r="C99" s="73"/>
      <c r="D99" s="73"/>
      <c r="E99" s="73"/>
      <c r="F99" s="590"/>
      <c r="G99" s="591"/>
      <c r="H99" s="1412"/>
      <c r="I99" s="73"/>
      <c r="J99" s="73"/>
      <c r="K99" s="74"/>
      <c r="L99" s="74"/>
      <c r="M99" s="989"/>
      <c r="N99" s="1695"/>
      <c r="O99" s="74"/>
      <c r="P99" s="74"/>
      <c r="Q99" s="74"/>
      <c r="R99" s="74"/>
      <c r="S99" s="73"/>
      <c r="T99" s="73"/>
      <c r="U99" s="73"/>
      <c r="V99" s="73"/>
      <c r="W99" s="73"/>
      <c r="X99" s="73"/>
      <c r="Y99" s="73"/>
      <c r="Z99" s="73"/>
    </row>
    <row r="100" spans="1:26" ht="15" customHeight="1">
      <c r="A100" s="73"/>
      <c r="B100" s="73"/>
      <c r="C100" s="73"/>
      <c r="D100" s="73"/>
      <c r="E100" s="73"/>
      <c r="F100" s="590"/>
      <c r="G100" s="591"/>
      <c r="H100" s="1412"/>
      <c r="I100" s="73"/>
      <c r="J100" s="73"/>
      <c r="K100" s="74"/>
      <c r="L100" s="74"/>
      <c r="M100" s="989"/>
      <c r="N100" s="1695"/>
      <c r="O100" s="74"/>
      <c r="P100" s="74"/>
      <c r="Q100" s="74"/>
      <c r="R100" s="74"/>
      <c r="S100" s="73"/>
      <c r="T100" s="73"/>
      <c r="U100" s="73"/>
      <c r="V100" s="73"/>
      <c r="W100" s="73"/>
      <c r="X100" s="73"/>
      <c r="Y100" s="73"/>
      <c r="Z100" s="73"/>
    </row>
    <row r="101" spans="1:26" ht="15" customHeight="1">
      <c r="A101" s="73"/>
      <c r="B101" s="73"/>
      <c r="C101" s="73"/>
      <c r="D101" s="73"/>
      <c r="E101" s="73"/>
      <c r="F101" s="590"/>
      <c r="G101" s="591"/>
      <c r="H101" s="1412"/>
      <c r="I101" s="73"/>
      <c r="J101" s="73"/>
      <c r="K101" s="74"/>
      <c r="L101" s="74"/>
      <c r="M101" s="989"/>
      <c r="N101" s="1695"/>
      <c r="O101" s="74"/>
      <c r="P101" s="74"/>
      <c r="Q101" s="74"/>
      <c r="R101" s="74"/>
      <c r="S101" s="73"/>
      <c r="T101" s="73"/>
      <c r="U101" s="73"/>
      <c r="V101" s="73"/>
      <c r="W101" s="73"/>
      <c r="X101" s="73"/>
      <c r="Y101" s="73"/>
      <c r="Z101" s="73"/>
    </row>
    <row r="102" spans="1:26" ht="15" customHeight="1">
      <c r="A102" s="73"/>
      <c r="B102" s="73"/>
      <c r="C102" s="73"/>
      <c r="D102" s="73"/>
      <c r="E102" s="73"/>
      <c r="F102" s="590"/>
      <c r="G102" s="591"/>
      <c r="H102" s="1412"/>
      <c r="I102" s="73"/>
      <c r="J102" s="73"/>
      <c r="K102" s="74"/>
      <c r="L102" s="74"/>
      <c r="M102" s="989"/>
      <c r="N102" s="1695"/>
      <c r="O102" s="74"/>
      <c r="P102" s="74"/>
      <c r="Q102" s="74"/>
      <c r="R102" s="74"/>
      <c r="S102" s="73"/>
      <c r="T102" s="73"/>
      <c r="U102" s="73"/>
      <c r="V102" s="73"/>
      <c r="W102" s="73"/>
      <c r="X102" s="73"/>
      <c r="Y102" s="73"/>
      <c r="Z102" s="73"/>
    </row>
    <row r="103" spans="1:26" ht="15" customHeight="1">
      <c r="A103" s="73"/>
      <c r="B103" s="73"/>
      <c r="C103" s="73"/>
      <c r="D103" s="73"/>
      <c r="E103" s="73"/>
      <c r="F103" s="590"/>
      <c r="G103" s="591"/>
      <c r="H103" s="1412"/>
      <c r="I103" s="73"/>
      <c r="J103" s="73"/>
      <c r="K103" s="74"/>
      <c r="L103" s="74"/>
      <c r="M103" s="989"/>
      <c r="N103" s="1695"/>
      <c r="O103" s="74"/>
      <c r="P103" s="74"/>
      <c r="Q103" s="74"/>
      <c r="R103" s="74"/>
      <c r="S103" s="73"/>
      <c r="T103" s="73"/>
      <c r="U103" s="73"/>
      <c r="V103" s="73"/>
      <c r="W103" s="73"/>
      <c r="X103" s="73"/>
      <c r="Y103" s="73"/>
      <c r="Z103" s="73"/>
    </row>
    <row r="104" spans="1:26" ht="15" customHeight="1">
      <c r="A104" s="73"/>
      <c r="B104" s="73"/>
      <c r="C104" s="73"/>
      <c r="D104" s="73"/>
      <c r="E104" s="73"/>
      <c r="F104" s="590"/>
      <c r="G104" s="591"/>
      <c r="H104" s="1412"/>
      <c r="I104" s="73"/>
      <c r="J104" s="73"/>
      <c r="K104" s="74"/>
      <c r="L104" s="74"/>
      <c r="M104" s="989"/>
      <c r="N104" s="1695"/>
      <c r="O104" s="74"/>
      <c r="P104" s="74"/>
      <c r="Q104" s="74"/>
      <c r="R104" s="74"/>
      <c r="S104" s="73"/>
      <c r="T104" s="73"/>
      <c r="U104" s="73"/>
      <c r="V104" s="73"/>
      <c r="W104" s="73"/>
      <c r="X104" s="73"/>
      <c r="Y104" s="73"/>
      <c r="Z104" s="73"/>
    </row>
    <row r="105" spans="1:26" ht="15" customHeight="1">
      <c r="A105" s="73"/>
      <c r="B105" s="73"/>
      <c r="C105" s="73"/>
      <c r="D105" s="73"/>
      <c r="E105" s="73"/>
      <c r="F105" s="590"/>
      <c r="G105" s="591"/>
      <c r="H105" s="1412"/>
      <c r="I105" s="73"/>
      <c r="J105" s="73"/>
      <c r="K105" s="74"/>
      <c r="L105" s="74"/>
      <c r="M105" s="989"/>
      <c r="N105" s="1695"/>
      <c r="O105" s="74"/>
      <c r="P105" s="74"/>
      <c r="Q105" s="74"/>
      <c r="R105" s="74"/>
      <c r="S105" s="73"/>
      <c r="T105" s="73"/>
      <c r="U105" s="73"/>
      <c r="V105" s="73"/>
      <c r="W105" s="73"/>
      <c r="X105" s="73"/>
      <c r="Y105" s="73"/>
      <c r="Z105" s="73"/>
    </row>
    <row r="106" spans="1:26" ht="15" customHeight="1">
      <c r="A106" s="73"/>
      <c r="B106" s="73"/>
      <c r="C106" s="73"/>
      <c r="D106" s="73"/>
      <c r="E106" s="73"/>
      <c r="F106" s="590"/>
      <c r="G106" s="591"/>
      <c r="H106" s="1412"/>
      <c r="I106" s="73"/>
      <c r="J106" s="73"/>
      <c r="K106" s="74"/>
      <c r="L106" s="74"/>
      <c r="M106" s="989"/>
      <c r="N106" s="1695"/>
      <c r="O106" s="74"/>
      <c r="P106" s="74"/>
      <c r="Q106" s="74"/>
      <c r="R106" s="74"/>
      <c r="S106" s="73"/>
      <c r="T106" s="73"/>
      <c r="U106" s="73"/>
      <c r="V106" s="73"/>
      <c r="W106" s="73"/>
      <c r="X106" s="73"/>
      <c r="Y106" s="73"/>
      <c r="Z106" s="73"/>
    </row>
    <row r="107" spans="1:26" ht="15" customHeight="1">
      <c r="A107" s="73"/>
      <c r="B107" s="73"/>
      <c r="C107" s="73"/>
      <c r="D107" s="73"/>
      <c r="E107" s="73"/>
      <c r="F107" s="590"/>
      <c r="G107" s="591"/>
      <c r="H107" s="1412"/>
      <c r="I107" s="73"/>
      <c r="J107" s="73"/>
      <c r="K107" s="74"/>
      <c r="L107" s="74"/>
      <c r="M107" s="989"/>
      <c r="N107" s="1695"/>
      <c r="O107" s="74"/>
      <c r="P107" s="74"/>
      <c r="Q107" s="74"/>
      <c r="R107" s="74"/>
      <c r="S107" s="73"/>
      <c r="T107" s="73"/>
      <c r="U107" s="73"/>
      <c r="V107" s="73"/>
      <c r="W107" s="73"/>
      <c r="X107" s="73"/>
      <c r="Y107" s="73"/>
      <c r="Z107" s="73"/>
    </row>
    <row r="108" spans="1:26" ht="15" customHeight="1">
      <c r="A108" s="73"/>
      <c r="B108" s="73"/>
      <c r="C108" s="73"/>
      <c r="D108" s="73"/>
      <c r="E108" s="73"/>
      <c r="F108" s="590"/>
      <c r="G108" s="591"/>
      <c r="H108" s="1412"/>
      <c r="I108" s="73"/>
      <c r="J108" s="73"/>
      <c r="K108" s="74"/>
      <c r="L108" s="74"/>
      <c r="M108" s="989"/>
      <c r="N108" s="1695"/>
      <c r="O108" s="74"/>
      <c r="P108" s="74"/>
      <c r="Q108" s="74"/>
      <c r="R108" s="74"/>
      <c r="S108" s="73"/>
      <c r="T108" s="73"/>
      <c r="U108" s="73"/>
      <c r="V108" s="73"/>
      <c r="W108" s="73"/>
      <c r="X108" s="73"/>
      <c r="Y108" s="73"/>
      <c r="Z108" s="73"/>
    </row>
    <row r="109" spans="1:26" ht="15" customHeight="1">
      <c r="A109" s="73"/>
      <c r="B109" s="73"/>
      <c r="C109" s="73"/>
      <c r="D109" s="73"/>
      <c r="E109" s="73"/>
      <c r="F109" s="590"/>
      <c r="G109" s="591"/>
      <c r="H109" s="1412"/>
      <c r="I109" s="73"/>
      <c r="J109" s="73"/>
      <c r="K109" s="74"/>
      <c r="L109" s="74"/>
      <c r="M109" s="989"/>
      <c r="N109" s="1695"/>
      <c r="O109" s="74"/>
      <c r="P109" s="74"/>
      <c r="Q109" s="74"/>
      <c r="R109" s="74"/>
      <c r="S109" s="73"/>
      <c r="T109" s="73"/>
      <c r="U109" s="73"/>
      <c r="V109" s="73"/>
      <c r="W109" s="73"/>
      <c r="X109" s="73"/>
      <c r="Y109" s="73"/>
      <c r="Z109" s="73"/>
    </row>
    <row r="110" spans="1:26" ht="15" customHeight="1">
      <c r="A110" s="73"/>
      <c r="B110" s="73"/>
      <c r="C110" s="73"/>
      <c r="D110" s="73"/>
      <c r="E110" s="73"/>
      <c r="F110" s="590"/>
      <c r="G110" s="591"/>
      <c r="H110" s="1412"/>
      <c r="I110" s="73"/>
      <c r="J110" s="73"/>
      <c r="K110" s="74"/>
      <c r="L110" s="74"/>
      <c r="M110" s="989"/>
      <c r="N110" s="1695"/>
      <c r="O110" s="74"/>
      <c r="P110" s="74"/>
      <c r="Q110" s="74"/>
      <c r="R110" s="74"/>
      <c r="S110" s="73"/>
      <c r="T110" s="73"/>
      <c r="U110" s="73"/>
      <c r="V110" s="73"/>
      <c r="W110" s="73"/>
      <c r="X110" s="73"/>
      <c r="Y110" s="73"/>
      <c r="Z110" s="73"/>
    </row>
    <row r="111" spans="1:26" ht="15" customHeight="1">
      <c r="A111" s="73"/>
      <c r="B111" s="73"/>
      <c r="C111" s="73"/>
      <c r="D111" s="73"/>
      <c r="E111" s="73"/>
      <c r="F111" s="590"/>
      <c r="G111" s="591"/>
      <c r="H111" s="1412"/>
      <c r="I111" s="73"/>
      <c r="J111" s="73"/>
      <c r="K111" s="74"/>
      <c r="L111" s="74"/>
      <c r="M111" s="989"/>
      <c r="N111" s="1695"/>
      <c r="O111" s="74"/>
      <c r="P111" s="74"/>
      <c r="Q111" s="74"/>
      <c r="R111" s="74"/>
      <c r="S111" s="73"/>
      <c r="T111" s="73"/>
      <c r="U111" s="73"/>
      <c r="V111" s="73"/>
      <c r="W111" s="73"/>
      <c r="X111" s="73"/>
      <c r="Y111" s="73"/>
      <c r="Z111" s="73"/>
    </row>
    <row r="112" spans="1:26" ht="15" customHeight="1">
      <c r="A112" s="73"/>
      <c r="B112" s="73"/>
      <c r="C112" s="73"/>
      <c r="D112" s="73"/>
      <c r="E112" s="73"/>
      <c r="F112" s="590"/>
      <c r="G112" s="591"/>
      <c r="H112" s="1412"/>
      <c r="I112" s="73"/>
      <c r="J112" s="73"/>
      <c r="K112" s="74"/>
      <c r="L112" s="74"/>
      <c r="M112" s="989"/>
      <c r="N112" s="1695"/>
      <c r="O112" s="74"/>
      <c r="P112" s="74"/>
      <c r="Q112" s="74"/>
      <c r="R112" s="74"/>
      <c r="S112" s="73"/>
      <c r="T112" s="73"/>
      <c r="U112" s="73"/>
      <c r="V112" s="73"/>
      <c r="W112" s="73"/>
      <c r="X112" s="73"/>
      <c r="Y112" s="73"/>
      <c r="Z112" s="73"/>
    </row>
    <row r="113" spans="1:26" ht="15" customHeight="1">
      <c r="A113" s="73"/>
      <c r="B113" s="73"/>
      <c r="C113" s="73"/>
      <c r="D113" s="73"/>
      <c r="E113" s="73"/>
      <c r="F113" s="590"/>
      <c r="G113" s="591"/>
      <c r="H113" s="1412"/>
      <c r="I113" s="73"/>
      <c r="J113" s="73"/>
      <c r="K113" s="74"/>
      <c r="L113" s="74"/>
      <c r="M113" s="989"/>
      <c r="N113" s="1695"/>
      <c r="O113" s="74"/>
      <c r="P113" s="74"/>
      <c r="Q113" s="74"/>
      <c r="R113" s="74"/>
      <c r="S113" s="73"/>
      <c r="T113" s="73"/>
      <c r="U113" s="73"/>
      <c r="V113" s="73"/>
      <c r="W113" s="73"/>
      <c r="X113" s="73"/>
      <c r="Y113" s="73"/>
      <c r="Z113" s="73"/>
    </row>
    <row r="114" spans="1:26" ht="15" customHeight="1">
      <c r="A114" s="73"/>
      <c r="B114" s="73"/>
      <c r="C114" s="73"/>
      <c r="D114" s="73"/>
      <c r="E114" s="73"/>
      <c r="F114" s="590"/>
      <c r="G114" s="591"/>
      <c r="H114" s="1412"/>
      <c r="I114" s="73"/>
      <c r="J114" s="73"/>
      <c r="K114" s="74"/>
      <c r="L114" s="74"/>
      <c r="M114" s="989"/>
      <c r="N114" s="1695"/>
      <c r="O114" s="74"/>
      <c r="P114" s="74"/>
      <c r="Q114" s="74"/>
      <c r="R114" s="74"/>
      <c r="S114" s="73"/>
      <c r="T114" s="73"/>
      <c r="U114" s="73"/>
      <c r="V114" s="73"/>
      <c r="W114" s="73"/>
      <c r="X114" s="73"/>
      <c r="Y114" s="73"/>
      <c r="Z114" s="73"/>
    </row>
    <row r="115" spans="1:26" ht="15" customHeight="1">
      <c r="A115" s="73"/>
      <c r="B115" s="73"/>
      <c r="C115" s="73"/>
      <c r="D115" s="73"/>
      <c r="E115" s="73"/>
      <c r="F115" s="590"/>
      <c r="G115" s="591"/>
      <c r="H115" s="1412"/>
      <c r="I115" s="73"/>
      <c r="J115" s="73"/>
      <c r="K115" s="74"/>
      <c r="L115" s="74"/>
      <c r="M115" s="989"/>
      <c r="N115" s="1695"/>
      <c r="O115" s="74"/>
      <c r="P115" s="74"/>
      <c r="Q115" s="74"/>
      <c r="R115" s="74"/>
      <c r="S115" s="73"/>
      <c r="T115" s="73"/>
      <c r="U115" s="73"/>
      <c r="V115" s="73"/>
      <c r="W115" s="73"/>
      <c r="X115" s="73"/>
      <c r="Y115" s="73"/>
      <c r="Z115" s="73"/>
    </row>
    <row r="116" spans="1:26" ht="15" customHeight="1">
      <c r="A116" s="73"/>
      <c r="B116" s="73"/>
      <c r="C116" s="73"/>
      <c r="D116" s="73"/>
      <c r="E116" s="73"/>
      <c r="F116" s="590"/>
      <c r="G116" s="591"/>
      <c r="H116" s="1412"/>
      <c r="I116" s="73"/>
      <c r="J116" s="73"/>
      <c r="K116" s="74"/>
      <c r="L116" s="74"/>
      <c r="M116" s="989"/>
      <c r="N116" s="1695"/>
      <c r="O116" s="74"/>
      <c r="P116" s="74"/>
      <c r="Q116" s="74"/>
      <c r="R116" s="74"/>
      <c r="S116" s="73"/>
      <c r="T116" s="73"/>
      <c r="U116" s="73"/>
      <c r="V116" s="73"/>
      <c r="W116" s="73"/>
      <c r="X116" s="73"/>
      <c r="Y116" s="73"/>
      <c r="Z116" s="73"/>
    </row>
    <row r="117" spans="1:26" ht="15" customHeight="1">
      <c r="A117" s="73"/>
      <c r="B117" s="73"/>
      <c r="C117" s="73"/>
      <c r="D117" s="73"/>
      <c r="E117" s="73"/>
      <c r="F117" s="590"/>
      <c r="G117" s="591"/>
      <c r="H117" s="1412"/>
      <c r="I117" s="73"/>
      <c r="J117" s="73"/>
      <c r="K117" s="74"/>
      <c r="L117" s="74"/>
      <c r="M117" s="989"/>
      <c r="N117" s="1695"/>
      <c r="O117" s="74"/>
      <c r="P117" s="74"/>
      <c r="Q117" s="74"/>
      <c r="R117" s="74"/>
      <c r="S117" s="73"/>
      <c r="T117" s="73"/>
      <c r="U117" s="73"/>
      <c r="V117" s="73"/>
      <c r="W117" s="73"/>
      <c r="X117" s="73"/>
      <c r="Y117" s="73"/>
      <c r="Z117" s="73"/>
    </row>
    <row r="118" spans="1:26" ht="15" customHeight="1">
      <c r="A118" s="73"/>
      <c r="B118" s="73"/>
      <c r="C118" s="73"/>
      <c r="D118" s="73"/>
      <c r="E118" s="73"/>
      <c r="F118" s="590"/>
      <c r="G118" s="591"/>
      <c r="H118" s="1412"/>
      <c r="I118" s="73"/>
      <c r="J118" s="73"/>
      <c r="K118" s="74"/>
      <c r="L118" s="74"/>
      <c r="M118" s="989"/>
      <c r="N118" s="1695"/>
      <c r="O118" s="74"/>
      <c r="P118" s="74"/>
      <c r="Q118" s="74"/>
      <c r="R118" s="74"/>
      <c r="S118" s="73"/>
      <c r="T118" s="73"/>
      <c r="U118" s="73"/>
      <c r="V118" s="73"/>
      <c r="W118" s="73"/>
      <c r="X118" s="73"/>
      <c r="Y118" s="73"/>
      <c r="Z118" s="73"/>
    </row>
    <row r="119" spans="1:26" ht="15" customHeight="1">
      <c r="A119" s="73"/>
      <c r="B119" s="73"/>
      <c r="C119" s="73"/>
      <c r="D119" s="73"/>
      <c r="E119" s="73"/>
      <c r="F119" s="590"/>
      <c r="G119" s="591"/>
      <c r="H119" s="1412"/>
      <c r="I119" s="73"/>
      <c r="J119" s="73"/>
      <c r="K119" s="74"/>
      <c r="L119" s="74"/>
      <c r="M119" s="989"/>
      <c r="N119" s="1695"/>
      <c r="O119" s="74"/>
      <c r="P119" s="74"/>
      <c r="Q119" s="74"/>
      <c r="R119" s="74"/>
      <c r="S119" s="73"/>
      <c r="T119" s="73"/>
      <c r="U119" s="73"/>
      <c r="V119" s="73"/>
      <c r="W119" s="73"/>
      <c r="X119" s="73"/>
      <c r="Y119" s="73"/>
      <c r="Z119" s="73"/>
    </row>
    <row r="120" spans="1:26" ht="15" customHeight="1">
      <c r="A120" s="73"/>
      <c r="B120" s="73"/>
      <c r="C120" s="73"/>
      <c r="D120" s="73"/>
      <c r="E120" s="73"/>
      <c r="F120" s="590"/>
      <c r="G120" s="591"/>
      <c r="H120" s="1412"/>
      <c r="I120" s="73"/>
      <c r="J120" s="73"/>
      <c r="K120" s="74"/>
      <c r="L120" s="74"/>
      <c r="M120" s="989"/>
      <c r="N120" s="1695"/>
      <c r="O120" s="74"/>
      <c r="P120" s="74"/>
      <c r="Q120" s="74"/>
      <c r="R120" s="74"/>
      <c r="S120" s="73"/>
      <c r="T120" s="73"/>
      <c r="U120" s="73"/>
      <c r="V120" s="73"/>
      <c r="W120" s="73"/>
      <c r="X120" s="73"/>
      <c r="Y120" s="73"/>
      <c r="Z120" s="73"/>
    </row>
    <row r="121" spans="1:26" ht="15" customHeight="1">
      <c r="A121" s="73"/>
      <c r="B121" s="73"/>
      <c r="C121" s="73"/>
      <c r="D121" s="73"/>
      <c r="E121" s="73"/>
      <c r="F121" s="590"/>
      <c r="G121" s="591"/>
      <c r="H121" s="1412"/>
      <c r="I121" s="73"/>
      <c r="J121" s="73"/>
      <c r="K121" s="74"/>
      <c r="L121" s="74"/>
      <c r="M121" s="989"/>
      <c r="N121" s="1695"/>
      <c r="O121" s="74"/>
      <c r="P121" s="74"/>
      <c r="Q121" s="74"/>
      <c r="R121" s="74"/>
      <c r="S121" s="73"/>
      <c r="T121" s="73"/>
      <c r="U121" s="73"/>
      <c r="V121" s="73"/>
      <c r="W121" s="73"/>
      <c r="X121" s="73"/>
      <c r="Y121" s="73"/>
      <c r="Z121" s="73"/>
    </row>
    <row r="122" spans="1:26" ht="15" customHeight="1">
      <c r="A122" s="73"/>
      <c r="B122" s="73"/>
      <c r="C122" s="73"/>
      <c r="D122" s="73"/>
      <c r="E122" s="73"/>
      <c r="F122" s="590"/>
      <c r="G122" s="591"/>
      <c r="H122" s="1412"/>
      <c r="I122" s="73"/>
      <c r="J122" s="73"/>
      <c r="K122" s="74"/>
      <c r="L122" s="74"/>
      <c r="M122" s="989"/>
      <c r="N122" s="1695"/>
      <c r="O122" s="74"/>
      <c r="P122" s="74"/>
      <c r="Q122" s="74"/>
      <c r="R122" s="74"/>
      <c r="S122" s="73"/>
      <c r="T122" s="73"/>
      <c r="U122" s="73"/>
      <c r="V122" s="73"/>
      <c r="W122" s="73"/>
      <c r="X122" s="73"/>
      <c r="Y122" s="73"/>
      <c r="Z122" s="73"/>
    </row>
    <row r="123" spans="1:26" ht="15" customHeight="1">
      <c r="A123" s="73"/>
      <c r="B123" s="73"/>
      <c r="C123" s="73"/>
      <c r="D123" s="73"/>
      <c r="E123" s="73"/>
      <c r="F123" s="590"/>
      <c r="G123" s="591"/>
      <c r="H123" s="1412"/>
      <c r="I123" s="73"/>
      <c r="J123" s="73"/>
      <c r="K123" s="74"/>
      <c r="L123" s="74"/>
      <c r="M123" s="989"/>
      <c r="N123" s="1695"/>
      <c r="O123" s="74"/>
      <c r="P123" s="74"/>
      <c r="Q123" s="74"/>
      <c r="R123" s="74"/>
      <c r="S123" s="73"/>
      <c r="T123" s="73"/>
      <c r="U123" s="73"/>
      <c r="V123" s="73"/>
      <c r="W123" s="73"/>
      <c r="X123" s="73"/>
      <c r="Y123" s="73"/>
      <c r="Z123" s="73"/>
    </row>
    <row r="124" spans="1:26" ht="15" customHeight="1">
      <c r="A124" s="73"/>
      <c r="B124" s="73"/>
      <c r="C124" s="73"/>
      <c r="D124" s="73"/>
      <c r="E124" s="73"/>
      <c r="F124" s="590"/>
      <c r="G124" s="591"/>
      <c r="H124" s="1412"/>
      <c r="I124" s="73"/>
      <c r="J124" s="73"/>
      <c r="K124" s="74"/>
      <c r="L124" s="74"/>
      <c r="M124" s="989"/>
      <c r="N124" s="1695"/>
      <c r="O124" s="74"/>
      <c r="P124" s="74"/>
      <c r="Q124" s="74"/>
      <c r="R124" s="74"/>
      <c r="S124" s="73"/>
      <c r="T124" s="73"/>
      <c r="U124" s="73"/>
      <c r="V124" s="73"/>
      <c r="W124" s="73"/>
      <c r="X124" s="73"/>
      <c r="Y124" s="73"/>
      <c r="Z124" s="73"/>
    </row>
    <row r="125" spans="1:26" ht="15" customHeight="1">
      <c r="A125" s="73"/>
      <c r="B125" s="73"/>
      <c r="C125" s="73"/>
      <c r="D125" s="73"/>
      <c r="E125" s="73"/>
      <c r="F125" s="590"/>
      <c r="G125" s="591"/>
      <c r="H125" s="1412"/>
      <c r="I125" s="73"/>
      <c r="J125" s="73"/>
      <c r="K125" s="74"/>
      <c r="L125" s="74"/>
      <c r="M125" s="989"/>
      <c r="N125" s="1695"/>
      <c r="O125" s="74"/>
      <c r="P125" s="74"/>
      <c r="Q125" s="74"/>
      <c r="R125" s="74"/>
      <c r="S125" s="73"/>
      <c r="T125" s="73"/>
      <c r="U125" s="73"/>
      <c r="V125" s="73"/>
      <c r="W125" s="73"/>
      <c r="X125" s="73"/>
      <c r="Y125" s="73"/>
      <c r="Z125" s="73"/>
    </row>
    <row r="126" spans="1:26" ht="15" customHeight="1">
      <c r="A126" s="73"/>
      <c r="B126" s="73"/>
      <c r="C126" s="73"/>
      <c r="D126" s="73"/>
      <c r="E126" s="73"/>
      <c r="F126" s="590"/>
      <c r="G126" s="591"/>
      <c r="H126" s="1412"/>
      <c r="I126" s="73"/>
      <c r="J126" s="73"/>
      <c r="K126" s="74"/>
      <c r="L126" s="74"/>
      <c r="M126" s="989"/>
      <c r="N126" s="1695"/>
      <c r="O126" s="74"/>
      <c r="P126" s="74"/>
      <c r="Q126" s="74"/>
      <c r="R126" s="74"/>
      <c r="S126" s="73"/>
      <c r="T126" s="73"/>
      <c r="U126" s="73"/>
      <c r="V126" s="73"/>
      <c r="W126" s="73"/>
      <c r="X126" s="73"/>
      <c r="Y126" s="73"/>
      <c r="Z126" s="73"/>
    </row>
    <row r="127" spans="1:26" ht="15" customHeight="1">
      <c r="A127" s="73"/>
      <c r="B127" s="73"/>
      <c r="C127" s="73"/>
      <c r="D127" s="73"/>
      <c r="E127" s="73"/>
      <c r="F127" s="590"/>
      <c r="G127" s="591"/>
      <c r="H127" s="1412"/>
      <c r="I127" s="73"/>
      <c r="J127" s="73"/>
      <c r="K127" s="74"/>
      <c r="L127" s="74"/>
      <c r="M127" s="989"/>
      <c r="N127" s="1695"/>
      <c r="O127" s="74"/>
      <c r="P127" s="74"/>
      <c r="Q127" s="74"/>
      <c r="R127" s="74"/>
      <c r="S127" s="73"/>
      <c r="T127" s="73"/>
      <c r="U127" s="73"/>
      <c r="V127" s="73"/>
      <c r="W127" s="73"/>
      <c r="X127" s="73"/>
      <c r="Y127" s="73"/>
      <c r="Z127" s="73"/>
    </row>
    <row r="128" spans="1:26" ht="15" customHeight="1">
      <c r="A128" s="73"/>
      <c r="B128" s="73"/>
      <c r="C128" s="73"/>
      <c r="D128" s="73"/>
      <c r="E128" s="73"/>
      <c r="F128" s="590"/>
      <c r="G128" s="591"/>
      <c r="H128" s="1412"/>
      <c r="I128" s="73"/>
      <c r="J128" s="73"/>
      <c r="K128" s="74"/>
      <c r="L128" s="74"/>
      <c r="M128" s="989"/>
      <c r="N128" s="1695"/>
      <c r="O128" s="74"/>
      <c r="P128" s="74"/>
      <c r="Q128" s="74"/>
      <c r="R128" s="74"/>
      <c r="S128" s="73"/>
      <c r="T128" s="73"/>
      <c r="U128" s="73"/>
      <c r="V128" s="73"/>
      <c r="W128" s="73"/>
      <c r="X128" s="73"/>
      <c r="Y128" s="73"/>
      <c r="Z128" s="73"/>
    </row>
    <row r="129" spans="1:26" ht="15" customHeight="1">
      <c r="A129" s="73"/>
      <c r="B129" s="73"/>
      <c r="C129" s="73"/>
      <c r="D129" s="73"/>
      <c r="E129" s="73"/>
      <c r="F129" s="590"/>
      <c r="G129" s="591"/>
      <c r="H129" s="1412"/>
      <c r="I129" s="73"/>
      <c r="J129" s="73"/>
      <c r="K129" s="74"/>
      <c r="L129" s="74"/>
      <c r="M129" s="989"/>
      <c r="N129" s="1695"/>
      <c r="O129" s="74"/>
      <c r="P129" s="74"/>
      <c r="Q129" s="74"/>
      <c r="R129" s="74"/>
      <c r="S129" s="73"/>
      <c r="T129" s="73"/>
      <c r="U129" s="73"/>
      <c r="V129" s="73"/>
      <c r="W129" s="73"/>
      <c r="X129" s="73"/>
      <c r="Y129" s="73"/>
      <c r="Z129" s="73"/>
    </row>
    <row r="130" spans="1:26" ht="15" customHeight="1">
      <c r="A130" s="73"/>
      <c r="B130" s="73"/>
      <c r="C130" s="73"/>
      <c r="D130" s="73"/>
      <c r="E130" s="73"/>
      <c r="F130" s="590"/>
      <c r="G130" s="591"/>
      <c r="H130" s="1412"/>
      <c r="I130" s="73"/>
      <c r="J130" s="73"/>
      <c r="K130" s="74"/>
      <c r="L130" s="74"/>
      <c r="M130" s="989"/>
      <c r="N130" s="1695"/>
      <c r="O130" s="74"/>
      <c r="P130" s="74"/>
      <c r="Q130" s="74"/>
      <c r="R130" s="74"/>
      <c r="S130" s="73"/>
      <c r="T130" s="73"/>
      <c r="U130" s="73"/>
      <c r="V130" s="73"/>
      <c r="W130" s="73"/>
      <c r="X130" s="73"/>
      <c r="Y130" s="73"/>
      <c r="Z130" s="73"/>
    </row>
    <row r="131" spans="1:26" ht="15" customHeight="1">
      <c r="A131" s="73"/>
      <c r="B131" s="73"/>
      <c r="C131" s="73"/>
      <c r="D131" s="73"/>
      <c r="E131" s="73"/>
      <c r="F131" s="590"/>
      <c r="G131" s="591"/>
      <c r="H131" s="1412"/>
      <c r="I131" s="73"/>
      <c r="J131" s="73"/>
      <c r="K131" s="74"/>
      <c r="L131" s="74"/>
      <c r="M131" s="989"/>
      <c r="N131" s="1695"/>
      <c r="O131" s="74"/>
      <c r="P131" s="74"/>
      <c r="Q131" s="74"/>
      <c r="R131" s="74"/>
      <c r="S131" s="73"/>
      <c r="T131" s="73"/>
      <c r="U131" s="73"/>
      <c r="V131" s="73"/>
      <c r="W131" s="73"/>
      <c r="X131" s="73"/>
      <c r="Y131" s="73"/>
      <c r="Z131" s="73"/>
    </row>
    <row r="132" spans="1:26" ht="15" customHeight="1">
      <c r="A132" s="73"/>
      <c r="B132" s="73"/>
      <c r="C132" s="73"/>
      <c r="D132" s="73"/>
      <c r="E132" s="73"/>
      <c r="F132" s="590"/>
      <c r="G132" s="591"/>
      <c r="H132" s="1412"/>
      <c r="I132" s="73"/>
      <c r="J132" s="73"/>
      <c r="K132" s="74"/>
      <c r="L132" s="74"/>
      <c r="M132" s="989"/>
      <c r="N132" s="1695"/>
      <c r="O132" s="74"/>
      <c r="P132" s="74"/>
      <c r="Q132" s="74"/>
      <c r="R132" s="74"/>
      <c r="S132" s="73"/>
      <c r="T132" s="73"/>
      <c r="U132" s="73"/>
      <c r="V132" s="73"/>
      <c r="W132" s="73"/>
      <c r="X132" s="73"/>
      <c r="Y132" s="73"/>
      <c r="Z132" s="73"/>
    </row>
    <row r="133" spans="1:26" ht="15" customHeight="1">
      <c r="A133" s="73"/>
      <c r="B133" s="73"/>
      <c r="C133" s="73"/>
      <c r="D133" s="73"/>
      <c r="E133" s="73"/>
      <c r="F133" s="590"/>
      <c r="G133" s="591"/>
      <c r="H133" s="1412"/>
      <c r="I133" s="73"/>
      <c r="J133" s="73"/>
      <c r="K133" s="74"/>
      <c r="L133" s="74"/>
      <c r="M133" s="989"/>
      <c r="N133" s="1695"/>
      <c r="O133" s="74"/>
      <c r="P133" s="74"/>
      <c r="Q133" s="74"/>
      <c r="R133" s="74"/>
      <c r="S133" s="73"/>
      <c r="T133" s="73"/>
      <c r="U133" s="73"/>
      <c r="V133" s="73"/>
      <c r="W133" s="73"/>
      <c r="X133" s="73"/>
      <c r="Y133" s="73"/>
      <c r="Z133" s="73"/>
    </row>
    <row r="134" spans="1:26" ht="15" customHeight="1">
      <c r="A134" s="73"/>
      <c r="B134" s="73"/>
      <c r="C134" s="73"/>
      <c r="D134" s="73"/>
      <c r="E134" s="73"/>
      <c r="F134" s="590"/>
      <c r="G134" s="591"/>
      <c r="H134" s="1412"/>
      <c r="I134" s="73"/>
      <c r="J134" s="73"/>
      <c r="K134" s="74"/>
      <c r="L134" s="74"/>
      <c r="M134" s="989"/>
      <c r="N134" s="1695"/>
      <c r="O134" s="74"/>
      <c r="P134" s="74"/>
      <c r="Q134" s="74"/>
      <c r="R134" s="74"/>
      <c r="S134" s="73"/>
      <c r="T134" s="73"/>
      <c r="U134" s="73"/>
      <c r="V134" s="73"/>
      <c r="W134" s="73"/>
      <c r="X134" s="73"/>
      <c r="Y134" s="73"/>
      <c r="Z134" s="73"/>
    </row>
    <row r="135" spans="1:26" ht="15" customHeight="1">
      <c r="A135" s="73"/>
      <c r="B135" s="73"/>
      <c r="C135" s="73"/>
      <c r="D135" s="73"/>
      <c r="E135" s="73"/>
      <c r="F135" s="590"/>
      <c r="G135" s="591"/>
      <c r="H135" s="1412"/>
      <c r="I135" s="73"/>
      <c r="J135" s="73"/>
      <c r="K135" s="74"/>
      <c r="L135" s="74"/>
      <c r="M135" s="989"/>
      <c r="N135" s="1695"/>
      <c r="O135" s="74"/>
      <c r="P135" s="74"/>
      <c r="Q135" s="74"/>
      <c r="R135" s="74"/>
      <c r="S135" s="73"/>
      <c r="T135" s="73"/>
      <c r="U135" s="73"/>
      <c r="V135" s="73"/>
      <c r="W135" s="73"/>
      <c r="X135" s="73"/>
      <c r="Y135" s="73"/>
      <c r="Z135" s="73"/>
    </row>
    <row r="136" spans="1:26" ht="15" customHeight="1">
      <c r="A136" s="73"/>
      <c r="B136" s="73"/>
      <c r="C136" s="73"/>
      <c r="D136" s="73"/>
      <c r="E136" s="73"/>
      <c r="F136" s="590"/>
      <c r="G136" s="591"/>
      <c r="H136" s="1412"/>
      <c r="I136" s="73"/>
      <c r="J136" s="73"/>
      <c r="K136" s="74"/>
      <c r="L136" s="74"/>
      <c r="M136" s="989"/>
      <c r="N136" s="1695"/>
      <c r="O136" s="74"/>
      <c r="P136" s="74"/>
      <c r="Q136" s="74"/>
      <c r="R136" s="74"/>
      <c r="S136" s="73"/>
      <c r="T136" s="73"/>
      <c r="U136" s="73"/>
      <c r="V136" s="73"/>
      <c r="W136" s="73"/>
      <c r="X136" s="73"/>
      <c r="Y136" s="73"/>
      <c r="Z136" s="73"/>
    </row>
    <row r="137" spans="1:26" ht="15" customHeight="1">
      <c r="A137" s="73"/>
      <c r="B137" s="73"/>
      <c r="C137" s="73"/>
      <c r="D137" s="73"/>
      <c r="E137" s="73"/>
      <c r="F137" s="590"/>
      <c r="G137" s="591"/>
      <c r="H137" s="1412"/>
      <c r="I137" s="73"/>
      <c r="J137" s="73"/>
      <c r="K137" s="74"/>
      <c r="L137" s="74"/>
      <c r="M137" s="989"/>
      <c r="N137" s="1695"/>
      <c r="O137" s="74"/>
      <c r="P137" s="74"/>
      <c r="Q137" s="74"/>
      <c r="R137" s="74"/>
      <c r="S137" s="73"/>
      <c r="T137" s="73"/>
      <c r="U137" s="73"/>
      <c r="V137" s="73"/>
      <c r="W137" s="73"/>
      <c r="X137" s="73"/>
      <c r="Y137" s="73"/>
      <c r="Z137" s="73"/>
    </row>
    <row r="138" spans="1:26" ht="15" customHeight="1">
      <c r="A138" s="73"/>
      <c r="B138" s="73"/>
      <c r="C138" s="73"/>
      <c r="D138" s="73"/>
      <c r="E138" s="73"/>
      <c r="F138" s="590"/>
      <c r="G138" s="591"/>
      <c r="H138" s="1412"/>
      <c r="I138" s="73"/>
      <c r="J138" s="73"/>
      <c r="K138" s="74"/>
      <c r="L138" s="74"/>
      <c r="M138" s="989"/>
      <c r="N138" s="1695"/>
      <c r="O138" s="74"/>
      <c r="P138" s="74"/>
      <c r="Q138" s="74"/>
      <c r="R138" s="74"/>
      <c r="S138" s="73"/>
      <c r="T138" s="73"/>
      <c r="U138" s="73"/>
      <c r="V138" s="73"/>
      <c r="W138" s="73"/>
      <c r="X138" s="73"/>
      <c r="Y138" s="73"/>
      <c r="Z138" s="73"/>
    </row>
    <row r="139" spans="1:26" ht="15" customHeight="1">
      <c r="A139" s="73"/>
      <c r="B139" s="73"/>
      <c r="C139" s="73"/>
      <c r="D139" s="73"/>
      <c r="E139" s="73"/>
      <c r="F139" s="590"/>
      <c r="G139" s="591"/>
      <c r="H139" s="1412"/>
      <c r="I139" s="73"/>
      <c r="J139" s="73"/>
      <c r="K139" s="74"/>
      <c r="L139" s="74"/>
      <c r="M139" s="989"/>
      <c r="N139" s="1695"/>
      <c r="O139" s="74"/>
      <c r="P139" s="74"/>
      <c r="Q139" s="74"/>
      <c r="R139" s="74"/>
      <c r="S139" s="73"/>
      <c r="T139" s="73"/>
      <c r="U139" s="73"/>
      <c r="V139" s="73"/>
      <c r="W139" s="73"/>
      <c r="X139" s="73"/>
      <c r="Y139" s="73"/>
      <c r="Z139" s="73"/>
    </row>
    <row r="140" spans="1:26" ht="15" customHeight="1">
      <c r="A140" s="73"/>
      <c r="B140" s="73"/>
      <c r="C140" s="73"/>
      <c r="D140" s="73"/>
      <c r="E140" s="73"/>
      <c r="F140" s="590"/>
      <c r="G140" s="591"/>
      <c r="H140" s="1412"/>
      <c r="I140" s="73"/>
      <c r="J140" s="73"/>
      <c r="K140" s="74"/>
      <c r="L140" s="74"/>
      <c r="M140" s="989"/>
      <c r="N140" s="1695"/>
      <c r="O140" s="74"/>
      <c r="P140" s="74"/>
      <c r="Q140" s="74"/>
      <c r="R140" s="74"/>
      <c r="S140" s="73"/>
      <c r="T140" s="73"/>
      <c r="U140" s="73"/>
      <c r="V140" s="73"/>
      <c r="W140" s="73"/>
      <c r="X140" s="73"/>
      <c r="Y140" s="73"/>
      <c r="Z140" s="73"/>
    </row>
    <row r="141" spans="1:26" ht="15" customHeight="1">
      <c r="A141" s="73"/>
      <c r="B141" s="73"/>
      <c r="C141" s="73"/>
      <c r="D141" s="73"/>
      <c r="E141" s="73"/>
      <c r="F141" s="590"/>
      <c r="G141" s="591"/>
      <c r="H141" s="1412"/>
      <c r="I141" s="73"/>
      <c r="J141" s="73"/>
      <c r="K141" s="74"/>
      <c r="L141" s="74"/>
      <c r="M141" s="989"/>
      <c r="N141" s="1695"/>
      <c r="O141" s="74"/>
      <c r="P141" s="74"/>
      <c r="Q141" s="74"/>
      <c r="R141" s="74"/>
      <c r="S141" s="73"/>
      <c r="T141" s="73"/>
      <c r="U141" s="73"/>
      <c r="V141" s="73"/>
      <c r="W141" s="73"/>
      <c r="X141" s="73"/>
      <c r="Y141" s="73"/>
      <c r="Z141" s="73"/>
    </row>
    <row r="142" spans="1:26" ht="15" customHeight="1">
      <c r="A142" s="73"/>
      <c r="B142" s="73"/>
      <c r="C142" s="73"/>
      <c r="D142" s="73"/>
      <c r="E142" s="73"/>
      <c r="F142" s="590"/>
      <c r="G142" s="591"/>
      <c r="H142" s="1412"/>
      <c r="I142" s="73"/>
      <c r="J142" s="73"/>
      <c r="K142" s="74"/>
      <c r="L142" s="74"/>
      <c r="M142" s="989"/>
      <c r="N142" s="1695"/>
      <c r="O142" s="74"/>
      <c r="P142" s="74"/>
      <c r="Q142" s="74"/>
      <c r="R142" s="74"/>
      <c r="S142" s="73"/>
      <c r="T142" s="73"/>
      <c r="U142" s="73"/>
      <c r="V142" s="73"/>
      <c r="W142" s="73"/>
      <c r="X142" s="73"/>
      <c r="Y142" s="73"/>
      <c r="Z142" s="73"/>
    </row>
    <row r="143" spans="1:26" ht="15" customHeight="1">
      <c r="A143" s="73"/>
      <c r="B143" s="73"/>
      <c r="C143" s="73"/>
      <c r="D143" s="73"/>
      <c r="E143" s="73"/>
      <c r="F143" s="590"/>
      <c r="G143" s="591"/>
      <c r="H143" s="1412"/>
      <c r="I143" s="73"/>
      <c r="J143" s="73"/>
      <c r="K143" s="74"/>
      <c r="L143" s="74"/>
      <c r="M143" s="989"/>
      <c r="N143" s="1695"/>
      <c r="O143" s="74"/>
      <c r="P143" s="74"/>
      <c r="Q143" s="74"/>
      <c r="R143" s="74"/>
      <c r="S143" s="73"/>
      <c r="T143" s="73"/>
      <c r="U143" s="73"/>
      <c r="V143" s="73"/>
      <c r="W143" s="73"/>
      <c r="X143" s="73"/>
      <c r="Y143" s="73"/>
      <c r="Z143" s="73"/>
    </row>
    <row r="144" spans="1:26" ht="15" customHeight="1">
      <c r="A144" s="73"/>
      <c r="B144" s="73"/>
      <c r="C144" s="73"/>
      <c r="D144" s="73"/>
      <c r="E144" s="73"/>
      <c r="F144" s="590"/>
      <c r="G144" s="591"/>
      <c r="H144" s="1412"/>
      <c r="I144" s="73"/>
      <c r="J144" s="73"/>
      <c r="K144" s="74"/>
      <c r="L144" s="74"/>
      <c r="M144" s="989"/>
      <c r="N144" s="1695"/>
      <c r="O144" s="74"/>
      <c r="P144" s="74"/>
      <c r="Q144" s="74"/>
      <c r="R144" s="74"/>
      <c r="S144" s="73"/>
      <c r="T144" s="73"/>
      <c r="U144" s="73"/>
      <c r="V144" s="73"/>
      <c r="W144" s="73"/>
      <c r="X144" s="73"/>
      <c r="Y144" s="73"/>
      <c r="Z144" s="73"/>
    </row>
    <row r="145" spans="1:26" ht="15" customHeight="1">
      <c r="A145" s="73"/>
      <c r="B145" s="73"/>
      <c r="C145" s="73"/>
      <c r="D145" s="73"/>
      <c r="E145" s="73"/>
      <c r="F145" s="590"/>
      <c r="G145" s="591"/>
      <c r="H145" s="1412"/>
      <c r="I145" s="73"/>
      <c r="J145" s="73"/>
      <c r="K145" s="74"/>
      <c r="L145" s="74"/>
      <c r="M145" s="989"/>
      <c r="N145" s="1695"/>
      <c r="O145" s="74"/>
      <c r="P145" s="74"/>
      <c r="Q145" s="74"/>
      <c r="R145" s="74"/>
      <c r="S145" s="73"/>
      <c r="T145" s="73"/>
      <c r="U145" s="73"/>
      <c r="V145" s="73"/>
      <c r="W145" s="73"/>
      <c r="X145" s="73"/>
      <c r="Y145" s="73"/>
      <c r="Z145" s="73"/>
    </row>
    <row r="146" spans="1:26" ht="15" customHeight="1">
      <c r="A146" s="73"/>
      <c r="B146" s="73"/>
      <c r="C146" s="73"/>
      <c r="D146" s="73"/>
      <c r="E146" s="73"/>
      <c r="F146" s="590"/>
      <c r="G146" s="591"/>
      <c r="H146" s="1412"/>
      <c r="I146" s="73"/>
      <c r="J146" s="73"/>
      <c r="K146" s="74"/>
      <c r="L146" s="74"/>
      <c r="M146" s="989"/>
      <c r="N146" s="1695"/>
      <c r="O146" s="74"/>
      <c r="P146" s="74"/>
      <c r="Q146" s="74"/>
      <c r="R146" s="74"/>
      <c r="S146" s="73"/>
      <c r="T146" s="73"/>
      <c r="U146" s="73"/>
      <c r="V146" s="73"/>
      <c r="W146" s="73"/>
      <c r="X146" s="73"/>
      <c r="Y146" s="73"/>
      <c r="Z146" s="73"/>
    </row>
    <row r="147" spans="1:26" ht="15" customHeight="1">
      <c r="A147" s="73"/>
      <c r="B147" s="73"/>
      <c r="C147" s="73"/>
      <c r="D147" s="73"/>
      <c r="E147" s="73"/>
      <c r="F147" s="590"/>
      <c r="G147" s="591"/>
      <c r="H147" s="1412"/>
      <c r="I147" s="73"/>
      <c r="J147" s="73"/>
      <c r="K147" s="74"/>
      <c r="L147" s="74"/>
      <c r="M147" s="989"/>
      <c r="N147" s="1695"/>
      <c r="O147" s="74"/>
      <c r="P147" s="74"/>
      <c r="Q147" s="74"/>
      <c r="R147" s="74"/>
      <c r="S147" s="73"/>
      <c r="T147" s="73"/>
      <c r="U147" s="73"/>
      <c r="V147" s="73"/>
      <c r="W147" s="73"/>
      <c r="X147" s="73"/>
      <c r="Y147" s="73"/>
      <c r="Z147" s="73"/>
    </row>
    <row r="148" spans="1:26" ht="15" customHeight="1">
      <c r="A148" s="73"/>
      <c r="B148" s="73"/>
      <c r="C148" s="73"/>
      <c r="D148" s="73"/>
      <c r="E148" s="73"/>
      <c r="F148" s="590"/>
      <c r="G148" s="591"/>
      <c r="H148" s="1412"/>
      <c r="I148" s="73"/>
      <c r="J148" s="73"/>
      <c r="K148" s="74"/>
      <c r="L148" s="74"/>
      <c r="M148" s="989"/>
      <c r="N148" s="1695"/>
      <c r="O148" s="74"/>
      <c r="P148" s="74"/>
      <c r="Q148" s="74"/>
      <c r="R148" s="74"/>
      <c r="S148" s="73"/>
      <c r="T148" s="73"/>
      <c r="U148" s="73"/>
      <c r="V148" s="73"/>
      <c r="W148" s="73"/>
      <c r="X148" s="73"/>
      <c r="Y148" s="73"/>
      <c r="Z148" s="73"/>
    </row>
    <row r="149" spans="1:26" ht="15" customHeight="1">
      <c r="A149" s="73"/>
      <c r="B149" s="73"/>
      <c r="C149" s="73"/>
      <c r="D149" s="73"/>
      <c r="E149" s="73"/>
      <c r="F149" s="590"/>
      <c r="G149" s="591"/>
      <c r="H149" s="1412"/>
      <c r="I149" s="73"/>
      <c r="J149" s="73"/>
      <c r="K149" s="74"/>
      <c r="L149" s="74"/>
      <c r="M149" s="989"/>
      <c r="N149" s="1695"/>
      <c r="O149" s="74"/>
      <c r="P149" s="74"/>
      <c r="Q149" s="74"/>
      <c r="R149" s="74"/>
      <c r="S149" s="73"/>
      <c r="T149" s="73"/>
      <c r="U149" s="73"/>
      <c r="V149" s="73"/>
      <c r="W149" s="73"/>
      <c r="X149" s="73"/>
      <c r="Y149" s="73"/>
      <c r="Z149" s="73"/>
    </row>
    <row r="150" spans="1:26" ht="15" customHeight="1">
      <c r="A150" s="73"/>
      <c r="B150" s="73"/>
      <c r="C150" s="73"/>
      <c r="D150" s="73"/>
      <c r="E150" s="73"/>
      <c r="F150" s="590"/>
      <c r="G150" s="591"/>
      <c r="H150" s="1412"/>
      <c r="I150" s="73"/>
      <c r="J150" s="73"/>
      <c r="K150" s="74"/>
      <c r="L150" s="74"/>
      <c r="M150" s="989"/>
      <c r="N150" s="1695"/>
      <c r="O150" s="74"/>
      <c r="P150" s="74"/>
      <c r="Q150" s="74"/>
      <c r="R150" s="74"/>
      <c r="S150" s="73"/>
      <c r="T150" s="73"/>
      <c r="U150" s="73"/>
      <c r="V150" s="73"/>
      <c r="W150" s="73"/>
      <c r="X150" s="73"/>
      <c r="Y150" s="73"/>
      <c r="Z150" s="73"/>
    </row>
    <row r="151" spans="1:26" ht="15" customHeight="1">
      <c r="A151" s="73"/>
      <c r="B151" s="73"/>
      <c r="C151" s="73"/>
      <c r="D151" s="73"/>
      <c r="E151" s="73"/>
      <c r="F151" s="590"/>
      <c r="G151" s="591"/>
      <c r="H151" s="1412"/>
      <c r="I151" s="73"/>
      <c r="J151" s="73"/>
      <c r="K151" s="74"/>
      <c r="L151" s="74"/>
      <c r="M151" s="989"/>
      <c r="N151" s="1695"/>
      <c r="O151" s="74"/>
      <c r="P151" s="74"/>
      <c r="Q151" s="74"/>
      <c r="R151" s="74"/>
      <c r="S151" s="73"/>
      <c r="T151" s="73"/>
      <c r="U151" s="73"/>
      <c r="V151" s="73"/>
      <c r="W151" s="73"/>
      <c r="X151" s="73"/>
      <c r="Y151" s="73"/>
      <c r="Z151" s="73"/>
    </row>
    <row r="152" spans="1:26" ht="15" customHeight="1">
      <c r="A152" s="73"/>
      <c r="B152" s="73"/>
      <c r="C152" s="73"/>
      <c r="D152" s="73"/>
      <c r="E152" s="73"/>
      <c r="F152" s="590"/>
      <c r="G152" s="591"/>
      <c r="H152" s="1412"/>
      <c r="I152" s="73"/>
      <c r="J152" s="73"/>
      <c r="K152" s="74"/>
      <c r="L152" s="74"/>
      <c r="M152" s="989"/>
      <c r="N152" s="1695"/>
      <c r="O152" s="74"/>
      <c r="P152" s="74"/>
      <c r="Q152" s="74"/>
      <c r="R152" s="74"/>
      <c r="S152" s="73"/>
      <c r="T152" s="73"/>
      <c r="U152" s="73"/>
      <c r="V152" s="73"/>
      <c r="W152" s="73"/>
      <c r="X152" s="73"/>
      <c r="Y152" s="73"/>
      <c r="Z152" s="73"/>
    </row>
    <row r="153" spans="1:26" ht="15" customHeight="1">
      <c r="A153" s="73"/>
      <c r="B153" s="73"/>
      <c r="C153" s="73"/>
      <c r="D153" s="73"/>
      <c r="E153" s="73"/>
      <c r="F153" s="590"/>
      <c r="G153" s="591"/>
      <c r="H153" s="1412"/>
      <c r="I153" s="73"/>
      <c r="J153" s="73"/>
      <c r="K153" s="74"/>
      <c r="L153" s="74"/>
      <c r="M153" s="989"/>
      <c r="N153" s="1695"/>
      <c r="O153" s="74"/>
      <c r="P153" s="74"/>
      <c r="Q153" s="74"/>
      <c r="R153" s="74"/>
      <c r="S153" s="73"/>
      <c r="T153" s="73"/>
      <c r="U153" s="73"/>
      <c r="V153" s="73"/>
      <c r="W153" s="73"/>
      <c r="X153" s="73"/>
      <c r="Y153" s="73"/>
      <c r="Z153" s="73"/>
    </row>
    <row r="154" spans="1:26" ht="15" customHeight="1">
      <c r="A154" s="73"/>
      <c r="B154" s="73"/>
      <c r="C154" s="73"/>
      <c r="D154" s="73"/>
      <c r="E154" s="73"/>
      <c r="F154" s="590"/>
      <c r="G154" s="591"/>
      <c r="H154" s="1412"/>
      <c r="I154" s="73"/>
      <c r="J154" s="73"/>
      <c r="K154" s="74"/>
      <c r="L154" s="74"/>
      <c r="M154" s="989"/>
      <c r="N154" s="1695"/>
      <c r="O154" s="74"/>
      <c r="P154" s="74"/>
      <c r="Q154" s="74"/>
      <c r="R154" s="74"/>
      <c r="S154" s="73"/>
      <c r="T154" s="73"/>
      <c r="U154" s="73"/>
      <c r="V154" s="73"/>
      <c r="W154" s="73"/>
      <c r="X154" s="73"/>
      <c r="Y154" s="73"/>
      <c r="Z154" s="73"/>
    </row>
    <row r="155" spans="1:26" ht="15" customHeight="1">
      <c r="A155" s="73"/>
      <c r="B155" s="73"/>
      <c r="C155" s="73"/>
      <c r="D155" s="73"/>
      <c r="E155" s="73"/>
      <c r="F155" s="590"/>
      <c r="G155" s="591"/>
      <c r="H155" s="1412"/>
      <c r="I155" s="73"/>
      <c r="J155" s="73"/>
      <c r="K155" s="74"/>
      <c r="L155" s="74"/>
      <c r="M155" s="989"/>
      <c r="N155" s="1695"/>
      <c r="O155" s="74"/>
      <c r="P155" s="74"/>
      <c r="Q155" s="74"/>
      <c r="R155" s="74"/>
      <c r="S155" s="73"/>
      <c r="T155" s="73"/>
      <c r="U155" s="73"/>
      <c r="V155" s="73"/>
      <c r="W155" s="73"/>
      <c r="X155" s="73"/>
      <c r="Y155" s="73"/>
      <c r="Z155" s="73"/>
    </row>
    <row r="156" spans="1:26" ht="15" customHeight="1">
      <c r="A156" s="73"/>
      <c r="B156" s="73"/>
      <c r="C156" s="73"/>
      <c r="D156" s="73"/>
      <c r="E156" s="73"/>
      <c r="F156" s="590"/>
      <c r="G156" s="591"/>
      <c r="H156" s="1412"/>
      <c r="I156" s="73"/>
      <c r="J156" s="73"/>
      <c r="K156" s="74"/>
      <c r="L156" s="74"/>
      <c r="M156" s="989"/>
      <c r="N156" s="1695"/>
      <c r="O156" s="74"/>
      <c r="P156" s="74"/>
      <c r="Q156" s="74"/>
      <c r="R156" s="74"/>
      <c r="S156" s="73"/>
      <c r="T156" s="73"/>
      <c r="U156" s="73"/>
      <c r="V156" s="73"/>
      <c r="W156" s="73"/>
      <c r="X156" s="73"/>
      <c r="Y156" s="73"/>
      <c r="Z156" s="73"/>
    </row>
    <row r="157" spans="1:26" ht="15" customHeight="1">
      <c r="A157" s="73"/>
      <c r="B157" s="73"/>
      <c r="C157" s="73"/>
      <c r="D157" s="73"/>
      <c r="E157" s="73"/>
      <c r="F157" s="590"/>
      <c r="G157" s="591"/>
      <c r="H157" s="1412"/>
      <c r="I157" s="73"/>
      <c r="J157" s="73"/>
      <c r="K157" s="74"/>
      <c r="L157" s="74"/>
      <c r="M157" s="989"/>
      <c r="N157" s="1695"/>
      <c r="O157" s="74"/>
      <c r="P157" s="74"/>
      <c r="Q157" s="74"/>
      <c r="R157" s="74"/>
      <c r="S157" s="73"/>
      <c r="T157" s="73"/>
      <c r="U157" s="73"/>
      <c r="V157" s="73"/>
      <c r="W157" s="73"/>
      <c r="X157" s="73"/>
      <c r="Y157" s="73"/>
      <c r="Z157" s="73"/>
    </row>
    <row r="158" spans="1:26" ht="15" customHeight="1">
      <c r="A158" s="73"/>
      <c r="B158" s="73"/>
      <c r="C158" s="73"/>
      <c r="D158" s="73"/>
      <c r="E158" s="73"/>
      <c r="F158" s="590"/>
      <c r="G158" s="591"/>
      <c r="H158" s="1412"/>
      <c r="I158" s="73"/>
      <c r="J158" s="73"/>
      <c r="K158" s="74"/>
      <c r="L158" s="74"/>
      <c r="M158" s="989"/>
      <c r="N158" s="1695"/>
      <c r="O158" s="74"/>
      <c r="P158" s="74"/>
      <c r="Q158" s="74"/>
      <c r="R158" s="74"/>
      <c r="S158" s="73"/>
      <c r="T158" s="73"/>
      <c r="U158" s="73"/>
      <c r="V158" s="73"/>
      <c r="W158" s="73"/>
      <c r="X158" s="73"/>
      <c r="Y158" s="73"/>
      <c r="Z158" s="73"/>
    </row>
    <row r="159" spans="1:26" ht="15" customHeight="1">
      <c r="A159" s="73"/>
      <c r="B159" s="73"/>
      <c r="C159" s="73"/>
      <c r="D159" s="73"/>
      <c r="E159" s="73"/>
      <c r="F159" s="590"/>
      <c r="G159" s="591"/>
      <c r="H159" s="1412"/>
      <c r="I159" s="73"/>
      <c r="J159" s="73"/>
      <c r="K159" s="74"/>
      <c r="L159" s="74"/>
      <c r="M159" s="989"/>
      <c r="N159" s="1695"/>
      <c r="O159" s="74"/>
      <c r="P159" s="74"/>
      <c r="Q159" s="74"/>
      <c r="R159" s="74"/>
      <c r="S159" s="73"/>
      <c r="T159" s="73"/>
      <c r="U159" s="73"/>
      <c r="V159" s="73"/>
      <c r="W159" s="73"/>
      <c r="X159" s="73"/>
      <c r="Y159" s="73"/>
      <c r="Z159" s="73"/>
    </row>
    <row r="160" spans="1:26" ht="15" customHeight="1">
      <c r="A160" s="73"/>
      <c r="B160" s="73"/>
      <c r="C160" s="73"/>
      <c r="D160" s="73"/>
      <c r="E160" s="73"/>
      <c r="F160" s="590"/>
      <c r="G160" s="591"/>
      <c r="H160" s="1412"/>
      <c r="I160" s="73"/>
      <c r="J160" s="73"/>
      <c r="K160" s="74"/>
      <c r="L160" s="74"/>
      <c r="M160" s="989"/>
      <c r="N160" s="1695"/>
      <c r="O160" s="74"/>
      <c r="P160" s="74"/>
      <c r="Q160" s="74"/>
      <c r="R160" s="74"/>
      <c r="S160" s="73"/>
      <c r="T160" s="73"/>
      <c r="U160" s="73"/>
      <c r="V160" s="73"/>
      <c r="W160" s="73"/>
      <c r="X160" s="73"/>
      <c r="Y160" s="73"/>
      <c r="Z160" s="73"/>
    </row>
    <row r="161" spans="1:26" ht="15" customHeight="1">
      <c r="A161" s="73"/>
      <c r="B161" s="73"/>
      <c r="C161" s="73"/>
      <c r="D161" s="73"/>
      <c r="E161" s="73"/>
      <c r="F161" s="590"/>
      <c r="G161" s="591"/>
      <c r="H161" s="1412"/>
      <c r="I161" s="73"/>
      <c r="J161" s="73"/>
      <c r="K161" s="74"/>
      <c r="L161" s="74"/>
      <c r="M161" s="989"/>
      <c r="N161" s="1695"/>
      <c r="O161" s="74"/>
      <c r="P161" s="74"/>
      <c r="Q161" s="74"/>
      <c r="R161" s="74"/>
      <c r="S161" s="73"/>
      <c r="T161" s="73"/>
      <c r="U161" s="73"/>
      <c r="V161" s="73"/>
      <c r="W161" s="73"/>
      <c r="X161" s="73"/>
      <c r="Y161" s="73"/>
      <c r="Z161" s="73"/>
    </row>
    <row r="162" spans="1:26" ht="15" customHeight="1">
      <c r="A162" s="73"/>
      <c r="B162" s="73"/>
      <c r="C162" s="73"/>
      <c r="D162" s="73"/>
      <c r="E162" s="73"/>
      <c r="F162" s="590"/>
      <c r="G162" s="591"/>
      <c r="H162" s="1412"/>
      <c r="I162" s="73"/>
      <c r="J162" s="73"/>
      <c r="K162" s="74"/>
      <c r="L162" s="74"/>
      <c r="M162" s="989"/>
      <c r="N162" s="1695"/>
      <c r="O162" s="74"/>
      <c r="P162" s="74"/>
      <c r="Q162" s="74"/>
      <c r="R162" s="74"/>
      <c r="S162" s="73"/>
      <c r="T162" s="73"/>
      <c r="U162" s="73"/>
      <c r="V162" s="73"/>
      <c r="W162" s="73"/>
      <c r="X162" s="73"/>
      <c r="Y162" s="73"/>
      <c r="Z162" s="73"/>
    </row>
    <row r="163" spans="1:26" ht="15" customHeight="1">
      <c r="A163" s="73"/>
      <c r="B163" s="73"/>
      <c r="C163" s="73"/>
      <c r="D163" s="73"/>
      <c r="E163" s="73"/>
      <c r="F163" s="590"/>
      <c r="G163" s="591"/>
      <c r="H163" s="1412"/>
      <c r="I163" s="73"/>
      <c r="J163" s="73"/>
      <c r="K163" s="74"/>
      <c r="L163" s="74"/>
      <c r="M163" s="989"/>
      <c r="N163" s="1695"/>
      <c r="O163" s="74"/>
      <c r="P163" s="74"/>
      <c r="Q163" s="74"/>
      <c r="R163" s="74"/>
      <c r="S163" s="73"/>
      <c r="T163" s="73"/>
      <c r="U163" s="73"/>
      <c r="V163" s="73"/>
      <c r="W163" s="73"/>
      <c r="X163" s="73"/>
      <c r="Y163" s="73"/>
      <c r="Z163" s="73"/>
    </row>
    <row r="164" spans="1:26" ht="15" customHeight="1">
      <c r="A164" s="73"/>
      <c r="B164" s="73"/>
      <c r="C164" s="73"/>
      <c r="D164" s="73"/>
      <c r="E164" s="73"/>
      <c r="F164" s="590"/>
      <c r="G164" s="591"/>
      <c r="H164" s="1412"/>
      <c r="I164" s="73"/>
      <c r="J164" s="73"/>
      <c r="K164" s="74"/>
      <c r="L164" s="74"/>
      <c r="M164" s="989"/>
      <c r="N164" s="1695"/>
      <c r="O164" s="74"/>
      <c r="P164" s="74"/>
      <c r="Q164" s="74"/>
      <c r="R164" s="74"/>
      <c r="S164" s="73"/>
      <c r="T164" s="73"/>
      <c r="U164" s="73"/>
      <c r="V164" s="73"/>
      <c r="W164" s="73"/>
      <c r="X164" s="73"/>
      <c r="Y164" s="73"/>
      <c r="Z164" s="73"/>
    </row>
    <row r="165" spans="1:26" ht="15" customHeight="1">
      <c r="A165" s="73"/>
      <c r="B165" s="73"/>
      <c r="C165" s="73"/>
      <c r="D165" s="73"/>
      <c r="E165" s="73"/>
      <c r="F165" s="590"/>
      <c r="G165" s="591"/>
      <c r="H165" s="1412"/>
      <c r="I165" s="73"/>
      <c r="J165" s="73"/>
      <c r="K165" s="74"/>
      <c r="L165" s="74"/>
      <c r="M165" s="989"/>
      <c r="N165" s="1695"/>
      <c r="O165" s="74"/>
      <c r="P165" s="74"/>
      <c r="Q165" s="74"/>
      <c r="R165" s="74"/>
      <c r="S165" s="73"/>
      <c r="T165" s="73"/>
      <c r="U165" s="73"/>
      <c r="V165" s="73"/>
      <c r="W165" s="73"/>
      <c r="X165" s="73"/>
      <c r="Y165" s="73"/>
      <c r="Z165" s="73"/>
    </row>
    <row r="166" spans="1:26" ht="15" customHeight="1">
      <c r="A166" s="73"/>
      <c r="B166" s="73"/>
      <c r="C166" s="73"/>
      <c r="D166" s="73"/>
      <c r="E166" s="73"/>
      <c r="F166" s="590"/>
      <c r="G166" s="591"/>
      <c r="H166" s="1412"/>
      <c r="I166" s="73"/>
      <c r="J166" s="73"/>
      <c r="K166" s="74"/>
      <c r="L166" s="74"/>
      <c r="M166" s="989"/>
      <c r="N166" s="1695"/>
      <c r="O166" s="74"/>
      <c r="P166" s="74"/>
      <c r="Q166" s="74"/>
      <c r="R166" s="74"/>
      <c r="S166" s="73"/>
      <c r="T166" s="73"/>
      <c r="U166" s="73"/>
      <c r="V166" s="73"/>
      <c r="W166" s="73"/>
      <c r="X166" s="73"/>
      <c r="Y166" s="73"/>
      <c r="Z166" s="73"/>
    </row>
    <row r="167" spans="1:26" ht="15" customHeight="1">
      <c r="A167" s="73"/>
      <c r="B167" s="73"/>
      <c r="C167" s="73"/>
      <c r="D167" s="73"/>
      <c r="E167" s="73"/>
      <c r="F167" s="590"/>
      <c r="G167" s="591"/>
      <c r="H167" s="1412"/>
      <c r="I167" s="73"/>
      <c r="J167" s="73"/>
      <c r="K167" s="74"/>
      <c r="L167" s="74"/>
      <c r="M167" s="989"/>
      <c r="N167" s="1695"/>
      <c r="O167" s="74"/>
      <c r="P167" s="74"/>
      <c r="Q167" s="74"/>
      <c r="R167" s="74"/>
      <c r="S167" s="73"/>
      <c r="T167" s="73"/>
      <c r="U167" s="73"/>
      <c r="V167" s="73"/>
      <c r="W167" s="73"/>
      <c r="X167" s="73"/>
      <c r="Y167" s="73"/>
      <c r="Z167" s="73"/>
    </row>
    <row r="168" spans="1:26" ht="15" customHeight="1">
      <c r="A168" s="73"/>
      <c r="B168" s="73"/>
      <c r="C168" s="73"/>
      <c r="D168" s="73"/>
      <c r="E168" s="73"/>
      <c r="F168" s="590"/>
      <c r="G168" s="591"/>
      <c r="H168" s="1412"/>
      <c r="I168" s="73"/>
      <c r="J168" s="73"/>
      <c r="K168" s="74"/>
      <c r="L168" s="74"/>
      <c r="M168" s="989"/>
      <c r="N168" s="1695"/>
      <c r="O168" s="74"/>
      <c r="P168" s="74"/>
      <c r="Q168" s="74"/>
      <c r="R168" s="74"/>
      <c r="S168" s="73"/>
      <c r="T168" s="73"/>
      <c r="U168" s="73"/>
      <c r="V168" s="73"/>
      <c r="W168" s="73"/>
      <c r="X168" s="73"/>
      <c r="Y168" s="73"/>
      <c r="Z168" s="73"/>
    </row>
    <row r="169" spans="1:26" ht="15" customHeight="1">
      <c r="A169" s="73"/>
      <c r="B169" s="73"/>
      <c r="C169" s="73"/>
      <c r="D169" s="73"/>
      <c r="E169" s="73"/>
      <c r="F169" s="590"/>
      <c r="G169" s="591"/>
      <c r="H169" s="1412"/>
      <c r="I169" s="73"/>
      <c r="J169" s="73"/>
      <c r="K169" s="74"/>
      <c r="L169" s="74"/>
      <c r="M169" s="989"/>
      <c r="N169" s="1695"/>
      <c r="O169" s="74"/>
      <c r="P169" s="74"/>
      <c r="Q169" s="74"/>
      <c r="R169" s="74"/>
      <c r="S169" s="73"/>
      <c r="T169" s="73"/>
      <c r="U169" s="73"/>
      <c r="V169" s="73"/>
      <c r="W169" s="73"/>
      <c r="X169" s="73"/>
      <c r="Y169" s="73"/>
      <c r="Z169" s="73"/>
    </row>
    <row r="170" spans="1:26" ht="15" customHeight="1">
      <c r="A170" s="73"/>
      <c r="B170" s="73"/>
      <c r="C170" s="73"/>
      <c r="D170" s="73"/>
      <c r="E170" s="73"/>
      <c r="F170" s="590"/>
      <c r="G170" s="591"/>
      <c r="H170" s="1412"/>
      <c r="I170" s="73"/>
      <c r="J170" s="73"/>
      <c r="K170" s="74"/>
      <c r="L170" s="74"/>
      <c r="M170" s="989"/>
      <c r="N170" s="1695"/>
      <c r="O170" s="74"/>
      <c r="P170" s="74"/>
      <c r="Q170" s="74"/>
      <c r="R170" s="74"/>
      <c r="S170" s="73"/>
      <c r="T170" s="73"/>
      <c r="U170" s="73"/>
      <c r="V170" s="73"/>
      <c r="W170" s="73"/>
      <c r="X170" s="73"/>
      <c r="Y170" s="73"/>
      <c r="Z170" s="73"/>
    </row>
    <row r="171" spans="1:26" ht="15" customHeight="1">
      <c r="A171" s="73"/>
      <c r="B171" s="73"/>
      <c r="C171" s="73"/>
      <c r="D171" s="73"/>
      <c r="E171" s="73"/>
      <c r="F171" s="590"/>
      <c r="G171" s="591"/>
      <c r="H171" s="1412"/>
      <c r="I171" s="73"/>
      <c r="J171" s="73"/>
      <c r="K171" s="74"/>
      <c r="L171" s="74"/>
      <c r="M171" s="989"/>
      <c r="N171" s="1695"/>
      <c r="O171" s="74"/>
      <c r="P171" s="74"/>
      <c r="Q171" s="74"/>
      <c r="R171" s="74"/>
      <c r="S171" s="73"/>
      <c r="T171" s="73"/>
      <c r="U171" s="73"/>
      <c r="V171" s="73"/>
      <c r="W171" s="73"/>
      <c r="X171" s="73"/>
      <c r="Y171" s="73"/>
      <c r="Z171" s="73"/>
    </row>
    <row r="172" spans="1:26" ht="15" customHeight="1">
      <c r="A172" s="73"/>
      <c r="B172" s="73"/>
      <c r="C172" s="73"/>
      <c r="D172" s="73"/>
      <c r="E172" s="73"/>
      <c r="F172" s="590"/>
      <c r="G172" s="591"/>
      <c r="H172" s="1412"/>
      <c r="I172" s="73"/>
      <c r="J172" s="73"/>
      <c r="K172" s="74"/>
      <c r="L172" s="74"/>
      <c r="M172" s="989"/>
      <c r="N172" s="1695"/>
      <c r="O172" s="74"/>
      <c r="P172" s="74"/>
      <c r="Q172" s="74"/>
      <c r="R172" s="74"/>
      <c r="S172" s="73"/>
      <c r="T172" s="73"/>
      <c r="U172" s="73"/>
      <c r="V172" s="73"/>
      <c r="W172" s="73"/>
      <c r="X172" s="73"/>
      <c r="Y172" s="73"/>
      <c r="Z172" s="73"/>
    </row>
    <row r="173" spans="1:26" ht="15" customHeight="1">
      <c r="A173" s="73"/>
      <c r="B173" s="73"/>
      <c r="C173" s="73"/>
      <c r="D173" s="73"/>
      <c r="E173" s="73"/>
      <c r="F173" s="590"/>
      <c r="G173" s="591"/>
      <c r="H173" s="1412"/>
      <c r="I173" s="73"/>
      <c r="J173" s="73"/>
      <c r="K173" s="74"/>
      <c r="L173" s="74"/>
      <c r="M173" s="989"/>
      <c r="N173" s="1695"/>
      <c r="O173" s="74"/>
      <c r="P173" s="74"/>
      <c r="Q173" s="74"/>
      <c r="R173" s="74"/>
      <c r="S173" s="73"/>
      <c r="T173" s="73"/>
      <c r="U173" s="73"/>
      <c r="V173" s="73"/>
      <c r="W173" s="73"/>
      <c r="X173" s="73"/>
      <c r="Y173" s="73"/>
      <c r="Z173" s="73"/>
    </row>
    <row r="174" spans="1:26" ht="15" customHeight="1">
      <c r="A174" s="73"/>
      <c r="B174" s="73"/>
      <c r="C174" s="73"/>
      <c r="D174" s="73"/>
      <c r="E174" s="73"/>
      <c r="F174" s="590"/>
      <c r="G174" s="591"/>
      <c r="H174" s="1412"/>
      <c r="I174" s="73"/>
      <c r="J174" s="73"/>
      <c r="K174" s="74"/>
      <c r="L174" s="74"/>
      <c r="M174" s="989"/>
      <c r="N174" s="1695"/>
      <c r="O174" s="74"/>
      <c r="P174" s="74"/>
      <c r="Q174" s="74"/>
      <c r="R174" s="74"/>
      <c r="S174" s="73"/>
      <c r="T174" s="73"/>
      <c r="U174" s="73"/>
      <c r="V174" s="73"/>
      <c r="W174" s="73"/>
      <c r="X174" s="73"/>
      <c r="Y174" s="73"/>
      <c r="Z174" s="73"/>
    </row>
    <row r="175" spans="1:26" ht="15" customHeight="1">
      <c r="A175" s="73"/>
      <c r="B175" s="73"/>
      <c r="C175" s="73"/>
      <c r="D175" s="73"/>
      <c r="E175" s="73"/>
      <c r="F175" s="590"/>
      <c r="G175" s="591"/>
      <c r="H175" s="1412"/>
      <c r="I175" s="73"/>
      <c r="J175" s="73"/>
      <c r="K175" s="74"/>
      <c r="L175" s="74"/>
      <c r="M175" s="989"/>
      <c r="N175" s="1695"/>
      <c r="O175" s="74"/>
      <c r="P175" s="74"/>
      <c r="Q175" s="74"/>
      <c r="R175" s="74"/>
      <c r="S175" s="73"/>
      <c r="T175" s="73"/>
      <c r="U175" s="73"/>
      <c r="V175" s="73"/>
      <c r="W175" s="73"/>
      <c r="X175" s="73"/>
      <c r="Y175" s="73"/>
      <c r="Z175" s="73"/>
    </row>
    <row r="176" spans="1:26" ht="15" customHeight="1">
      <c r="A176" s="73"/>
      <c r="B176" s="73"/>
      <c r="C176" s="73"/>
      <c r="D176" s="73"/>
      <c r="E176" s="73"/>
      <c r="F176" s="590"/>
      <c r="G176" s="591"/>
      <c r="H176" s="1412"/>
      <c r="I176" s="73"/>
      <c r="J176" s="73"/>
      <c r="K176" s="74"/>
      <c r="L176" s="74"/>
      <c r="M176" s="989"/>
      <c r="N176" s="1695"/>
      <c r="O176" s="74"/>
      <c r="P176" s="74"/>
      <c r="Q176" s="74"/>
      <c r="R176" s="74"/>
      <c r="S176" s="73"/>
      <c r="T176" s="73"/>
      <c r="U176" s="73"/>
      <c r="V176" s="73"/>
      <c r="W176" s="73"/>
      <c r="X176" s="73"/>
      <c r="Y176" s="73"/>
      <c r="Z176" s="73"/>
    </row>
    <row r="177" spans="1:26" ht="15" customHeight="1">
      <c r="A177" s="73"/>
      <c r="B177" s="73"/>
      <c r="C177" s="73"/>
      <c r="D177" s="73"/>
      <c r="E177" s="73"/>
      <c r="F177" s="590"/>
      <c r="G177" s="591"/>
      <c r="H177" s="1412"/>
      <c r="I177" s="73"/>
      <c r="J177" s="73"/>
      <c r="K177" s="74"/>
      <c r="L177" s="74"/>
      <c r="M177" s="989"/>
      <c r="N177" s="1695"/>
      <c r="O177" s="74"/>
      <c r="P177" s="74"/>
      <c r="Q177" s="74"/>
      <c r="R177" s="74"/>
      <c r="S177" s="73"/>
      <c r="T177" s="73"/>
      <c r="U177" s="73"/>
      <c r="V177" s="73"/>
      <c r="W177" s="73"/>
      <c r="X177" s="73"/>
      <c r="Y177" s="73"/>
      <c r="Z177" s="73"/>
    </row>
    <row r="178" spans="1:26" ht="15" customHeight="1">
      <c r="A178" s="73"/>
      <c r="B178" s="73"/>
      <c r="C178" s="73"/>
      <c r="D178" s="73"/>
      <c r="E178" s="73"/>
      <c r="F178" s="590"/>
      <c r="G178" s="591"/>
      <c r="H178" s="1412"/>
      <c r="I178" s="73"/>
      <c r="J178" s="73"/>
      <c r="K178" s="74"/>
      <c r="L178" s="74"/>
      <c r="M178" s="989"/>
      <c r="N178" s="1695"/>
      <c r="O178" s="74"/>
      <c r="P178" s="74"/>
      <c r="Q178" s="74"/>
      <c r="R178" s="74"/>
      <c r="S178" s="73"/>
      <c r="T178" s="73"/>
      <c r="U178" s="73"/>
      <c r="V178" s="73"/>
      <c r="W178" s="73"/>
      <c r="X178" s="73"/>
      <c r="Y178" s="73"/>
      <c r="Z178" s="73"/>
    </row>
    <row r="179" spans="1:26" ht="15" customHeight="1">
      <c r="A179" s="73"/>
      <c r="B179" s="73"/>
      <c r="C179" s="73"/>
      <c r="D179" s="73"/>
      <c r="E179" s="73"/>
      <c r="F179" s="590"/>
      <c r="G179" s="591"/>
      <c r="H179" s="1412"/>
      <c r="I179" s="73"/>
      <c r="J179" s="73"/>
      <c r="K179" s="74"/>
      <c r="L179" s="74"/>
      <c r="M179" s="989"/>
      <c r="N179" s="1695"/>
      <c r="O179" s="74"/>
      <c r="P179" s="74"/>
      <c r="Q179" s="74"/>
      <c r="R179" s="74"/>
      <c r="S179" s="73"/>
      <c r="T179" s="73"/>
      <c r="U179" s="73"/>
      <c r="V179" s="73"/>
      <c r="W179" s="73"/>
      <c r="X179" s="73"/>
      <c r="Y179" s="73"/>
      <c r="Z179" s="73"/>
    </row>
    <row r="180" spans="1:26" ht="15.75" customHeight="1">
      <c r="A180" s="73"/>
      <c r="B180" s="73"/>
      <c r="C180" s="73"/>
      <c r="D180" s="73"/>
      <c r="E180" s="73"/>
      <c r="F180" s="590"/>
      <c r="G180" s="591"/>
      <c r="H180" s="1412"/>
      <c r="I180" s="73"/>
      <c r="J180" s="73"/>
      <c r="K180" s="74"/>
      <c r="L180" s="74"/>
      <c r="M180" s="989"/>
      <c r="N180" s="74"/>
      <c r="O180" s="74"/>
      <c r="P180" s="74"/>
      <c r="Q180" s="74"/>
      <c r="R180" s="74"/>
      <c r="S180" s="73"/>
      <c r="T180" s="73"/>
      <c r="U180" s="73"/>
      <c r="V180" s="73"/>
      <c r="W180" s="73"/>
      <c r="X180" s="73"/>
      <c r="Y180" s="73"/>
      <c r="Z180" s="73"/>
    </row>
    <row r="181" spans="1:26" ht="15.75" customHeight="1">
      <c r="A181" s="73"/>
      <c r="B181" s="73"/>
      <c r="C181" s="73"/>
      <c r="D181" s="73"/>
      <c r="E181" s="73"/>
      <c r="F181" s="590"/>
      <c r="G181" s="591"/>
      <c r="H181" s="1412"/>
      <c r="I181" s="73"/>
      <c r="J181" s="73"/>
      <c r="K181" s="74"/>
      <c r="L181" s="74"/>
      <c r="M181" s="989"/>
      <c r="N181" s="74"/>
      <c r="O181" s="74"/>
      <c r="P181" s="74"/>
      <c r="Q181" s="74"/>
      <c r="R181" s="74"/>
      <c r="S181" s="73"/>
      <c r="T181" s="73"/>
      <c r="U181" s="73"/>
      <c r="V181" s="73"/>
      <c r="W181" s="73"/>
      <c r="X181" s="73"/>
      <c r="Y181" s="73"/>
      <c r="Z181" s="73"/>
    </row>
    <row r="182" spans="1:26" ht="15.75" customHeight="1">
      <c r="A182" s="73"/>
      <c r="B182" s="73"/>
      <c r="C182" s="73"/>
      <c r="D182" s="73"/>
      <c r="E182" s="73"/>
      <c r="F182" s="590"/>
      <c r="G182" s="591"/>
      <c r="H182" s="1412"/>
      <c r="I182" s="73"/>
      <c r="J182" s="73"/>
      <c r="K182" s="74"/>
      <c r="L182" s="74"/>
      <c r="M182" s="989"/>
      <c r="N182" s="74"/>
      <c r="O182" s="74"/>
      <c r="P182" s="74"/>
      <c r="Q182" s="74"/>
      <c r="R182" s="74"/>
      <c r="S182" s="73"/>
      <c r="T182" s="73"/>
      <c r="U182" s="73"/>
      <c r="V182" s="73"/>
      <c r="W182" s="73"/>
      <c r="X182" s="73"/>
      <c r="Y182" s="73"/>
      <c r="Z182" s="73"/>
    </row>
    <row r="183" spans="1:26" ht="15.75" customHeight="1">
      <c r="A183" s="73"/>
      <c r="B183" s="73"/>
      <c r="C183" s="73"/>
      <c r="D183" s="73"/>
      <c r="E183" s="73"/>
      <c r="F183" s="590"/>
      <c r="G183" s="591"/>
      <c r="H183" s="1412"/>
      <c r="I183" s="73"/>
      <c r="J183" s="73"/>
      <c r="K183" s="74"/>
      <c r="L183" s="74"/>
      <c r="M183" s="989"/>
      <c r="N183" s="74"/>
      <c r="O183" s="74"/>
      <c r="P183" s="74"/>
      <c r="Q183" s="74"/>
      <c r="R183" s="74"/>
      <c r="S183" s="73"/>
      <c r="T183" s="73"/>
      <c r="U183" s="73"/>
      <c r="V183" s="73"/>
      <c r="W183" s="73"/>
      <c r="X183" s="73"/>
      <c r="Y183" s="73"/>
      <c r="Z183" s="73"/>
    </row>
    <row r="184" spans="1:26" ht="15.75" customHeight="1">
      <c r="A184" s="73"/>
      <c r="B184" s="73"/>
      <c r="C184" s="73"/>
      <c r="D184" s="73"/>
      <c r="E184" s="73"/>
      <c r="F184" s="590"/>
      <c r="G184" s="591"/>
      <c r="H184" s="1412"/>
      <c r="I184" s="73"/>
      <c r="J184" s="73"/>
      <c r="K184" s="74"/>
      <c r="L184" s="74"/>
      <c r="M184" s="989"/>
      <c r="N184" s="74"/>
      <c r="O184" s="74"/>
      <c r="P184" s="74"/>
      <c r="Q184" s="74"/>
      <c r="R184" s="74"/>
      <c r="S184" s="73"/>
      <c r="T184" s="73"/>
      <c r="U184" s="73"/>
      <c r="V184" s="73"/>
      <c r="W184" s="73"/>
      <c r="X184" s="73"/>
      <c r="Y184" s="73"/>
      <c r="Z184" s="73"/>
    </row>
    <row r="185" spans="1:26" ht="15.75" customHeight="1">
      <c r="A185" s="73"/>
      <c r="B185" s="73"/>
      <c r="C185" s="73"/>
      <c r="D185" s="73"/>
      <c r="E185" s="73"/>
      <c r="F185" s="590"/>
      <c r="G185" s="591"/>
      <c r="H185" s="1412"/>
      <c r="I185" s="73"/>
      <c r="J185" s="73"/>
      <c r="K185" s="74"/>
      <c r="L185" s="74"/>
      <c r="M185" s="989"/>
      <c r="N185" s="74"/>
      <c r="O185" s="74"/>
      <c r="P185" s="74"/>
      <c r="Q185" s="74"/>
      <c r="R185" s="74"/>
      <c r="S185" s="73"/>
      <c r="T185" s="73"/>
      <c r="U185" s="73"/>
      <c r="V185" s="73"/>
      <c r="W185" s="73"/>
      <c r="X185" s="73"/>
      <c r="Y185" s="73"/>
      <c r="Z185" s="73"/>
    </row>
    <row r="186" spans="1:26" ht="15.75" customHeight="1">
      <c r="A186" s="73"/>
      <c r="B186" s="73"/>
      <c r="C186" s="73"/>
      <c r="D186" s="73"/>
      <c r="E186" s="73"/>
      <c r="F186" s="590"/>
      <c r="G186" s="591"/>
      <c r="H186" s="1412"/>
      <c r="I186" s="73"/>
      <c r="J186" s="73"/>
      <c r="K186" s="74"/>
      <c r="L186" s="74"/>
      <c r="M186" s="989"/>
      <c r="N186" s="74"/>
      <c r="O186" s="74"/>
      <c r="P186" s="74"/>
      <c r="Q186" s="74"/>
      <c r="R186" s="74"/>
      <c r="S186" s="73"/>
      <c r="T186" s="73"/>
      <c r="U186" s="73"/>
      <c r="V186" s="73"/>
      <c r="W186" s="73"/>
      <c r="X186" s="73"/>
      <c r="Y186" s="73"/>
      <c r="Z186" s="73"/>
    </row>
    <row r="187" spans="1:26" ht="15.75" customHeight="1">
      <c r="A187" s="73"/>
      <c r="B187" s="73"/>
      <c r="C187" s="73"/>
      <c r="D187" s="73"/>
      <c r="E187" s="73"/>
      <c r="F187" s="590"/>
      <c r="G187" s="591"/>
      <c r="H187" s="1412"/>
      <c r="I187" s="73"/>
      <c r="J187" s="73"/>
      <c r="K187" s="74"/>
      <c r="L187" s="74"/>
      <c r="M187" s="989"/>
      <c r="N187" s="74"/>
      <c r="O187" s="74"/>
      <c r="P187" s="74"/>
      <c r="Q187" s="74"/>
      <c r="R187" s="74"/>
      <c r="S187" s="73"/>
      <c r="T187" s="73"/>
      <c r="U187" s="73"/>
      <c r="V187" s="73"/>
      <c r="W187" s="73"/>
      <c r="X187" s="73"/>
      <c r="Y187" s="73"/>
      <c r="Z187" s="73"/>
    </row>
    <row r="188" spans="1:26" ht="15.75" customHeight="1">
      <c r="A188" s="73"/>
      <c r="B188" s="73"/>
      <c r="C188" s="73"/>
      <c r="D188" s="73"/>
      <c r="E188" s="73"/>
      <c r="F188" s="590"/>
      <c r="G188" s="591"/>
      <c r="H188" s="1412"/>
      <c r="I188" s="73"/>
      <c r="J188" s="73"/>
      <c r="K188" s="74"/>
      <c r="L188" s="74"/>
      <c r="M188" s="989"/>
      <c r="N188" s="74"/>
      <c r="O188" s="74"/>
      <c r="P188" s="74"/>
      <c r="Q188" s="74"/>
      <c r="R188" s="74"/>
      <c r="S188" s="73"/>
      <c r="T188" s="73"/>
      <c r="U188" s="73"/>
      <c r="V188" s="73"/>
      <c r="W188" s="73"/>
      <c r="X188" s="73"/>
      <c r="Y188" s="73"/>
      <c r="Z188" s="73"/>
    </row>
    <row r="189" spans="1:26" ht="15.75" customHeight="1">
      <c r="A189" s="73"/>
      <c r="B189" s="73"/>
      <c r="C189" s="73"/>
      <c r="D189" s="73"/>
      <c r="E189" s="73"/>
      <c r="F189" s="590"/>
      <c r="G189" s="591"/>
      <c r="H189" s="1412"/>
      <c r="I189" s="73"/>
      <c r="J189" s="73"/>
      <c r="K189" s="74"/>
      <c r="L189" s="74"/>
      <c r="M189" s="989"/>
      <c r="N189" s="74"/>
      <c r="O189" s="74"/>
      <c r="P189" s="74"/>
      <c r="Q189" s="74"/>
      <c r="R189" s="74"/>
      <c r="S189" s="73"/>
      <c r="T189" s="73"/>
      <c r="U189" s="73"/>
      <c r="V189" s="73"/>
      <c r="W189" s="73"/>
      <c r="X189" s="73"/>
      <c r="Y189" s="73"/>
      <c r="Z189" s="73"/>
    </row>
    <row r="190" spans="1:26" ht="15.75" customHeight="1">
      <c r="A190" s="73"/>
      <c r="B190" s="73"/>
      <c r="C190" s="73"/>
      <c r="D190" s="73"/>
      <c r="E190" s="73"/>
      <c r="F190" s="590"/>
      <c r="G190" s="591"/>
      <c r="H190" s="1412"/>
      <c r="I190" s="73"/>
      <c r="J190" s="73"/>
      <c r="K190" s="74"/>
      <c r="L190" s="74"/>
      <c r="M190" s="989"/>
      <c r="N190" s="74"/>
      <c r="O190" s="74"/>
      <c r="P190" s="74"/>
      <c r="Q190" s="74"/>
      <c r="R190" s="74"/>
      <c r="S190" s="73"/>
      <c r="T190" s="73"/>
      <c r="U190" s="73"/>
      <c r="V190" s="73"/>
      <c r="W190" s="73"/>
      <c r="X190" s="73"/>
      <c r="Y190" s="73"/>
      <c r="Z190" s="73"/>
    </row>
    <row r="191" spans="1:26" ht="15.75" customHeight="1">
      <c r="A191" s="73"/>
      <c r="B191" s="73"/>
      <c r="C191" s="73"/>
      <c r="D191" s="73"/>
      <c r="E191" s="73"/>
      <c r="F191" s="590"/>
      <c r="G191" s="591"/>
      <c r="H191" s="1412"/>
      <c r="I191" s="73"/>
      <c r="J191" s="73"/>
      <c r="K191" s="74"/>
      <c r="L191" s="74"/>
      <c r="M191" s="989"/>
      <c r="N191" s="74"/>
      <c r="O191" s="74"/>
      <c r="P191" s="74"/>
      <c r="Q191" s="74"/>
      <c r="R191" s="74"/>
      <c r="S191" s="73"/>
      <c r="T191" s="73"/>
      <c r="U191" s="73"/>
      <c r="V191" s="73"/>
      <c r="W191" s="73"/>
      <c r="X191" s="73"/>
      <c r="Y191" s="73"/>
      <c r="Z191" s="73"/>
    </row>
    <row r="192" spans="1:26" ht="15.75" customHeight="1">
      <c r="A192" s="73"/>
      <c r="B192" s="73"/>
      <c r="C192" s="73"/>
      <c r="D192" s="73"/>
      <c r="E192" s="73"/>
      <c r="F192" s="590"/>
      <c r="G192" s="591"/>
      <c r="H192" s="1412"/>
      <c r="I192" s="73"/>
      <c r="J192" s="73"/>
      <c r="K192" s="74"/>
      <c r="L192" s="74"/>
      <c r="M192" s="989"/>
      <c r="N192" s="74"/>
      <c r="O192" s="74"/>
      <c r="P192" s="74"/>
      <c r="Q192" s="74"/>
      <c r="R192" s="74"/>
      <c r="S192" s="73"/>
      <c r="T192" s="73"/>
      <c r="U192" s="73"/>
      <c r="V192" s="73"/>
      <c r="W192" s="73"/>
      <c r="X192" s="73"/>
      <c r="Y192" s="73"/>
      <c r="Z192" s="73"/>
    </row>
    <row r="193" spans="1:26" ht="15.75" customHeight="1">
      <c r="A193" s="73"/>
      <c r="B193" s="73"/>
      <c r="C193" s="73"/>
      <c r="D193" s="73"/>
      <c r="E193" s="73"/>
      <c r="F193" s="590"/>
      <c r="G193" s="591"/>
      <c r="H193" s="1412"/>
      <c r="I193" s="73"/>
      <c r="J193" s="73"/>
      <c r="K193" s="74"/>
      <c r="L193" s="74"/>
      <c r="M193" s="989"/>
      <c r="N193" s="74"/>
      <c r="O193" s="74"/>
      <c r="P193" s="74"/>
      <c r="Q193" s="74"/>
      <c r="R193" s="74"/>
      <c r="S193" s="73"/>
      <c r="T193" s="73"/>
      <c r="U193" s="73"/>
      <c r="V193" s="73"/>
      <c r="W193" s="73"/>
      <c r="X193" s="73"/>
      <c r="Y193" s="73"/>
      <c r="Z193" s="73"/>
    </row>
    <row r="194" spans="1:26" ht="15.75" customHeight="1">
      <c r="A194" s="73"/>
      <c r="B194" s="73"/>
      <c r="C194" s="73"/>
      <c r="D194" s="73"/>
      <c r="E194" s="73"/>
      <c r="F194" s="590"/>
      <c r="G194" s="591"/>
      <c r="H194" s="1412"/>
      <c r="I194" s="73"/>
      <c r="J194" s="73"/>
      <c r="K194" s="74"/>
      <c r="L194" s="74"/>
      <c r="M194" s="989"/>
      <c r="N194" s="74"/>
      <c r="O194" s="74"/>
      <c r="P194" s="74"/>
      <c r="Q194" s="74"/>
      <c r="R194" s="74"/>
      <c r="S194" s="73"/>
      <c r="T194" s="73"/>
      <c r="U194" s="73"/>
      <c r="V194" s="73"/>
      <c r="W194" s="73"/>
      <c r="X194" s="73"/>
      <c r="Y194" s="73"/>
      <c r="Z194" s="73"/>
    </row>
    <row r="195" spans="1:26" ht="15.75" customHeight="1">
      <c r="A195" s="73"/>
      <c r="B195" s="73"/>
      <c r="C195" s="73"/>
      <c r="D195" s="73"/>
      <c r="E195" s="73"/>
      <c r="F195" s="590"/>
      <c r="G195" s="591"/>
      <c r="H195" s="1412"/>
      <c r="I195" s="73"/>
      <c r="J195" s="73"/>
      <c r="K195" s="74"/>
      <c r="L195" s="74"/>
      <c r="M195" s="989"/>
      <c r="N195" s="74"/>
      <c r="O195" s="74"/>
      <c r="P195" s="74"/>
      <c r="Q195" s="74"/>
      <c r="R195" s="74"/>
      <c r="S195" s="73"/>
      <c r="T195" s="73"/>
      <c r="U195" s="73"/>
      <c r="V195" s="73"/>
      <c r="W195" s="73"/>
      <c r="X195" s="73"/>
      <c r="Y195" s="73"/>
      <c r="Z195" s="73"/>
    </row>
    <row r="196" spans="1:26" ht="15.75" customHeight="1">
      <c r="A196" s="73"/>
      <c r="B196" s="73"/>
      <c r="C196" s="73"/>
      <c r="D196" s="73"/>
      <c r="E196" s="73"/>
      <c r="F196" s="590"/>
      <c r="G196" s="591"/>
      <c r="H196" s="1412"/>
      <c r="I196" s="73"/>
      <c r="J196" s="73"/>
      <c r="K196" s="74"/>
      <c r="L196" s="74"/>
      <c r="M196" s="989"/>
      <c r="N196" s="74"/>
      <c r="O196" s="74"/>
      <c r="P196" s="74"/>
      <c r="Q196" s="74"/>
      <c r="R196" s="74"/>
      <c r="S196" s="73"/>
      <c r="T196" s="73"/>
      <c r="U196" s="73"/>
      <c r="V196" s="73"/>
      <c r="W196" s="73"/>
      <c r="X196" s="73"/>
      <c r="Y196" s="73"/>
      <c r="Z196" s="73"/>
    </row>
    <row r="197" spans="1:26" ht="15.75" customHeight="1">
      <c r="A197" s="73"/>
      <c r="B197" s="73"/>
      <c r="C197" s="73"/>
      <c r="D197" s="73"/>
      <c r="E197" s="73"/>
      <c r="F197" s="590"/>
      <c r="G197" s="591"/>
      <c r="H197" s="1412"/>
      <c r="I197" s="73"/>
      <c r="J197" s="73"/>
      <c r="K197" s="74"/>
      <c r="L197" s="74"/>
      <c r="M197" s="989"/>
      <c r="N197" s="74"/>
      <c r="O197" s="74"/>
      <c r="P197" s="74"/>
      <c r="Q197" s="74"/>
      <c r="R197" s="74"/>
      <c r="S197" s="73"/>
      <c r="T197" s="73"/>
      <c r="U197" s="73"/>
      <c r="V197" s="73"/>
      <c r="W197" s="73"/>
      <c r="X197" s="73"/>
      <c r="Y197" s="73"/>
      <c r="Z197" s="73"/>
    </row>
    <row r="198" spans="1:26" ht="15.75" customHeight="1">
      <c r="A198" s="73"/>
      <c r="B198" s="73"/>
      <c r="C198" s="73"/>
      <c r="D198" s="73"/>
      <c r="E198" s="73"/>
      <c r="F198" s="590"/>
      <c r="G198" s="591"/>
      <c r="H198" s="1412"/>
      <c r="I198" s="73"/>
      <c r="J198" s="73"/>
      <c r="K198" s="74"/>
      <c r="L198" s="74"/>
      <c r="M198" s="989"/>
      <c r="N198" s="74"/>
      <c r="O198" s="74"/>
      <c r="P198" s="74"/>
      <c r="Q198" s="74"/>
      <c r="R198" s="74"/>
      <c r="S198" s="73"/>
      <c r="T198" s="73"/>
      <c r="U198" s="73"/>
      <c r="V198" s="73"/>
      <c r="W198" s="73"/>
      <c r="X198" s="73"/>
      <c r="Y198" s="73"/>
      <c r="Z198" s="73"/>
    </row>
    <row r="199" spans="1:26" ht="15.75" customHeight="1">
      <c r="A199" s="73"/>
      <c r="B199" s="73"/>
      <c r="C199" s="73"/>
      <c r="D199" s="73"/>
      <c r="E199" s="73"/>
      <c r="F199" s="590"/>
      <c r="G199" s="591"/>
      <c r="H199" s="1412"/>
      <c r="I199" s="73"/>
      <c r="J199" s="73"/>
      <c r="K199" s="74"/>
      <c r="L199" s="74"/>
      <c r="M199" s="989"/>
      <c r="N199" s="74"/>
      <c r="O199" s="74"/>
      <c r="P199" s="74"/>
      <c r="Q199" s="74"/>
      <c r="R199" s="74"/>
      <c r="S199" s="73"/>
      <c r="T199" s="73"/>
      <c r="U199" s="73"/>
      <c r="V199" s="73"/>
      <c r="W199" s="73"/>
      <c r="X199" s="73"/>
      <c r="Y199" s="73"/>
      <c r="Z199" s="73"/>
    </row>
    <row r="200" spans="1:26" ht="15.75" customHeight="1">
      <c r="A200" s="73"/>
      <c r="B200" s="73"/>
      <c r="C200" s="73"/>
      <c r="D200" s="73"/>
      <c r="E200" s="73"/>
      <c r="F200" s="590"/>
      <c r="G200" s="591"/>
      <c r="H200" s="1412"/>
      <c r="I200" s="73"/>
      <c r="J200" s="73"/>
      <c r="K200" s="74"/>
      <c r="L200" s="74"/>
      <c r="M200" s="989"/>
      <c r="N200" s="74"/>
      <c r="O200" s="74"/>
      <c r="P200" s="74"/>
      <c r="Q200" s="74"/>
      <c r="R200" s="74"/>
      <c r="S200" s="73"/>
      <c r="T200" s="73"/>
      <c r="U200" s="73"/>
      <c r="V200" s="73"/>
      <c r="W200" s="73"/>
      <c r="X200" s="73"/>
      <c r="Y200" s="73"/>
      <c r="Z200" s="73"/>
    </row>
    <row r="201" spans="1:26" ht="15.75" customHeight="1">
      <c r="A201" s="73"/>
      <c r="B201" s="73"/>
      <c r="C201" s="73"/>
      <c r="D201" s="73"/>
      <c r="E201" s="73"/>
      <c r="F201" s="590"/>
      <c r="G201" s="591"/>
      <c r="H201" s="1412"/>
      <c r="I201" s="73"/>
      <c r="J201" s="73"/>
      <c r="K201" s="74"/>
      <c r="L201" s="74"/>
      <c r="M201" s="989"/>
      <c r="N201" s="74"/>
      <c r="O201" s="74"/>
      <c r="P201" s="74"/>
      <c r="Q201" s="74"/>
      <c r="R201" s="74"/>
      <c r="S201" s="73"/>
      <c r="T201" s="73"/>
      <c r="U201" s="73"/>
      <c r="V201" s="73"/>
      <c r="W201" s="73"/>
      <c r="X201" s="73"/>
      <c r="Y201" s="73"/>
      <c r="Z201" s="73"/>
    </row>
    <row r="202" spans="1:26" ht="15.75" customHeight="1">
      <c r="A202" s="73"/>
      <c r="B202" s="73"/>
      <c r="C202" s="73"/>
      <c r="D202" s="73"/>
      <c r="E202" s="73"/>
      <c r="F202" s="590"/>
      <c r="G202" s="591"/>
      <c r="H202" s="1412"/>
      <c r="I202" s="73"/>
      <c r="J202" s="73"/>
      <c r="K202" s="74"/>
      <c r="L202" s="74"/>
      <c r="M202" s="989"/>
      <c r="N202" s="74"/>
      <c r="O202" s="74"/>
      <c r="P202" s="74"/>
      <c r="Q202" s="74"/>
      <c r="R202" s="74"/>
      <c r="S202" s="73"/>
      <c r="T202" s="73"/>
      <c r="U202" s="73"/>
      <c r="V202" s="73"/>
      <c r="W202" s="73"/>
      <c r="X202" s="73"/>
      <c r="Y202" s="73"/>
      <c r="Z202" s="73"/>
    </row>
    <row r="203" spans="1:26" ht="15.75" customHeight="1">
      <c r="A203" s="73"/>
      <c r="B203" s="73"/>
      <c r="C203" s="73"/>
      <c r="D203" s="73"/>
      <c r="E203" s="73"/>
      <c r="F203" s="590"/>
      <c r="G203" s="591"/>
      <c r="H203" s="1412"/>
      <c r="I203" s="73"/>
      <c r="J203" s="73"/>
      <c r="K203" s="74"/>
      <c r="L203" s="74"/>
      <c r="M203" s="989"/>
      <c r="N203" s="74"/>
      <c r="O203" s="74"/>
      <c r="P203" s="74"/>
      <c r="Q203" s="74"/>
      <c r="R203" s="74"/>
      <c r="S203" s="73"/>
      <c r="T203" s="73"/>
      <c r="U203" s="73"/>
      <c r="V203" s="73"/>
      <c r="W203" s="73"/>
      <c r="X203" s="73"/>
      <c r="Y203" s="73"/>
      <c r="Z203" s="73"/>
    </row>
    <row r="204" spans="1:26" ht="15.75" customHeight="1">
      <c r="A204" s="73"/>
      <c r="B204" s="73"/>
      <c r="C204" s="73"/>
      <c r="D204" s="73"/>
      <c r="E204" s="73"/>
      <c r="F204" s="590"/>
      <c r="G204" s="591"/>
      <c r="H204" s="1412"/>
      <c r="I204" s="73"/>
      <c r="J204" s="73"/>
      <c r="K204" s="74"/>
      <c r="L204" s="74"/>
      <c r="M204" s="989"/>
      <c r="N204" s="74"/>
      <c r="O204" s="74"/>
      <c r="P204" s="74"/>
      <c r="Q204" s="74"/>
      <c r="R204" s="74"/>
      <c r="S204" s="73"/>
      <c r="T204" s="73"/>
      <c r="U204" s="73"/>
      <c r="V204" s="73"/>
      <c r="W204" s="73"/>
      <c r="X204" s="73"/>
      <c r="Y204" s="73"/>
      <c r="Z204" s="73"/>
    </row>
    <row r="205" spans="1:26" ht="15.75" customHeight="1">
      <c r="A205" s="73"/>
      <c r="B205" s="73"/>
      <c r="C205" s="73"/>
      <c r="D205" s="73"/>
      <c r="E205" s="73"/>
      <c r="F205" s="590"/>
      <c r="G205" s="591"/>
      <c r="H205" s="1412"/>
      <c r="I205" s="73"/>
      <c r="J205" s="73"/>
      <c r="K205" s="74"/>
      <c r="L205" s="74"/>
      <c r="M205" s="989"/>
      <c r="N205" s="74"/>
      <c r="O205" s="74"/>
      <c r="P205" s="74"/>
      <c r="Q205" s="74"/>
      <c r="R205" s="74"/>
      <c r="S205" s="73"/>
      <c r="T205" s="73"/>
      <c r="U205" s="73"/>
      <c r="V205" s="73"/>
      <c r="W205" s="73"/>
      <c r="X205" s="73"/>
      <c r="Y205" s="73"/>
      <c r="Z205" s="73"/>
    </row>
    <row r="206" spans="1:26" ht="15.75" customHeight="1">
      <c r="A206" s="73"/>
      <c r="B206" s="73"/>
      <c r="C206" s="73"/>
      <c r="D206" s="73"/>
      <c r="E206" s="73"/>
      <c r="F206" s="590"/>
      <c r="G206" s="591"/>
      <c r="H206" s="1412"/>
      <c r="I206" s="73"/>
      <c r="J206" s="73"/>
      <c r="K206" s="74"/>
      <c r="L206" s="74"/>
      <c r="M206" s="989"/>
      <c r="N206" s="74"/>
      <c r="O206" s="74"/>
      <c r="P206" s="74"/>
      <c r="Q206" s="74"/>
      <c r="R206" s="74"/>
      <c r="S206" s="73"/>
      <c r="T206" s="73"/>
      <c r="U206" s="73"/>
      <c r="V206" s="73"/>
      <c r="W206" s="73"/>
      <c r="X206" s="73"/>
      <c r="Y206" s="73"/>
      <c r="Z206" s="73"/>
    </row>
    <row r="207" spans="1:26" ht="15.75" customHeight="1">
      <c r="A207" s="73"/>
      <c r="B207" s="73"/>
      <c r="C207" s="73"/>
      <c r="D207" s="73"/>
      <c r="E207" s="73"/>
      <c r="F207" s="590"/>
      <c r="G207" s="591"/>
      <c r="H207" s="1412"/>
      <c r="I207" s="73"/>
      <c r="J207" s="73"/>
      <c r="K207" s="74"/>
      <c r="L207" s="74"/>
      <c r="M207" s="989"/>
      <c r="N207" s="74"/>
      <c r="O207" s="74"/>
      <c r="P207" s="74"/>
      <c r="Q207" s="74"/>
      <c r="R207" s="74"/>
      <c r="S207" s="73"/>
      <c r="T207" s="73"/>
      <c r="U207" s="73"/>
      <c r="V207" s="73"/>
      <c r="W207" s="73"/>
      <c r="X207" s="73"/>
      <c r="Y207" s="73"/>
      <c r="Z207" s="73"/>
    </row>
    <row r="208" spans="1:26" ht="15.75" customHeight="1">
      <c r="A208" s="73"/>
      <c r="B208" s="73"/>
      <c r="C208" s="73"/>
      <c r="D208" s="73"/>
      <c r="E208" s="73"/>
      <c r="F208" s="590"/>
      <c r="G208" s="591"/>
      <c r="H208" s="1412"/>
      <c r="I208" s="73"/>
      <c r="J208" s="73"/>
      <c r="K208" s="74"/>
      <c r="L208" s="74"/>
      <c r="M208" s="989"/>
      <c r="N208" s="74"/>
      <c r="O208" s="74"/>
      <c r="P208" s="74"/>
      <c r="Q208" s="74"/>
      <c r="R208" s="74"/>
      <c r="S208" s="73"/>
      <c r="T208" s="73"/>
      <c r="U208" s="73"/>
      <c r="V208" s="73"/>
      <c r="W208" s="73"/>
      <c r="X208" s="73"/>
      <c r="Y208" s="73"/>
      <c r="Z208" s="73"/>
    </row>
    <row r="209" spans="1:26" ht="15.75" customHeight="1">
      <c r="A209" s="73"/>
      <c r="B209" s="73"/>
      <c r="C209" s="73"/>
      <c r="D209" s="73"/>
      <c r="E209" s="73"/>
      <c r="F209" s="590"/>
      <c r="G209" s="591"/>
      <c r="H209" s="1412"/>
      <c r="I209" s="73"/>
      <c r="J209" s="73"/>
      <c r="K209" s="74"/>
      <c r="L209" s="74"/>
      <c r="M209" s="989"/>
      <c r="N209" s="74"/>
      <c r="O209" s="74"/>
      <c r="P209" s="74"/>
      <c r="Q209" s="74"/>
      <c r="R209" s="74"/>
      <c r="S209" s="73"/>
      <c r="T209" s="73"/>
      <c r="U209" s="73"/>
      <c r="V209" s="73"/>
      <c r="W209" s="73"/>
      <c r="X209" s="73"/>
      <c r="Y209" s="73"/>
      <c r="Z209" s="73"/>
    </row>
    <row r="210" spans="1:26" ht="15.75" customHeight="1">
      <c r="A210" s="73"/>
      <c r="B210" s="73"/>
      <c r="C210" s="73"/>
      <c r="D210" s="73"/>
      <c r="E210" s="73"/>
      <c r="F210" s="590"/>
      <c r="G210" s="591"/>
      <c r="H210" s="1412"/>
      <c r="I210" s="73"/>
      <c r="J210" s="73"/>
      <c r="K210" s="74"/>
      <c r="L210" s="74"/>
      <c r="M210" s="989"/>
      <c r="N210" s="74"/>
      <c r="O210" s="74"/>
      <c r="P210" s="74"/>
      <c r="Q210" s="74"/>
      <c r="R210" s="74"/>
      <c r="S210" s="73"/>
      <c r="T210" s="73"/>
      <c r="U210" s="73"/>
      <c r="V210" s="73"/>
      <c r="W210" s="73"/>
      <c r="X210" s="73"/>
      <c r="Y210" s="73"/>
      <c r="Z210" s="73"/>
    </row>
    <row r="211" spans="1:26" ht="15.75" customHeight="1">
      <c r="A211" s="73"/>
      <c r="B211" s="73"/>
      <c r="C211" s="73"/>
      <c r="D211" s="73"/>
      <c r="E211" s="73"/>
      <c r="F211" s="590"/>
      <c r="G211" s="591"/>
      <c r="H211" s="1412"/>
      <c r="I211" s="73"/>
      <c r="J211" s="73"/>
      <c r="K211" s="74"/>
      <c r="L211" s="74"/>
      <c r="M211" s="989"/>
      <c r="N211" s="74"/>
      <c r="O211" s="74"/>
      <c r="P211" s="74"/>
      <c r="Q211" s="74"/>
      <c r="R211" s="74"/>
      <c r="S211" s="73"/>
      <c r="T211" s="73"/>
      <c r="U211" s="73"/>
      <c r="V211" s="73"/>
      <c r="W211" s="73"/>
      <c r="X211" s="73"/>
      <c r="Y211" s="73"/>
      <c r="Z211" s="73"/>
    </row>
    <row r="212" spans="1:26" ht="15.75" customHeight="1">
      <c r="A212" s="73"/>
      <c r="B212" s="73"/>
      <c r="C212" s="73"/>
      <c r="D212" s="73"/>
      <c r="E212" s="73"/>
      <c r="F212" s="590"/>
      <c r="G212" s="591"/>
      <c r="H212" s="1412"/>
      <c r="I212" s="73"/>
      <c r="J212" s="73"/>
      <c r="K212" s="74"/>
      <c r="L212" s="74"/>
      <c r="M212" s="989"/>
      <c r="N212" s="74"/>
      <c r="O212" s="74"/>
      <c r="P212" s="74"/>
      <c r="Q212" s="74"/>
      <c r="R212" s="74"/>
      <c r="S212" s="73"/>
      <c r="T212" s="73"/>
      <c r="U212" s="73"/>
      <c r="V212" s="73"/>
      <c r="W212" s="73"/>
      <c r="X212" s="73"/>
      <c r="Y212" s="73"/>
      <c r="Z212" s="73"/>
    </row>
    <row r="213" spans="1:26" ht="15.75" customHeight="1">
      <c r="A213" s="73"/>
      <c r="B213" s="73"/>
      <c r="C213" s="73"/>
      <c r="D213" s="73"/>
      <c r="E213" s="73"/>
      <c r="F213" s="590"/>
      <c r="G213" s="591"/>
      <c r="H213" s="1412"/>
      <c r="I213" s="73"/>
      <c r="J213" s="73"/>
      <c r="K213" s="74"/>
      <c r="L213" s="74"/>
      <c r="M213" s="989"/>
      <c r="N213" s="74"/>
      <c r="O213" s="74"/>
      <c r="P213" s="74"/>
      <c r="Q213" s="74"/>
      <c r="R213" s="74"/>
      <c r="S213" s="73"/>
      <c r="T213" s="73"/>
      <c r="U213" s="73"/>
      <c r="V213" s="73"/>
      <c r="W213" s="73"/>
      <c r="X213" s="73"/>
      <c r="Y213" s="73"/>
      <c r="Z213" s="73"/>
    </row>
    <row r="214" spans="1:26" ht="15.75" customHeight="1">
      <c r="A214" s="73"/>
      <c r="B214" s="73"/>
      <c r="C214" s="73"/>
      <c r="D214" s="73"/>
      <c r="E214" s="73"/>
      <c r="F214" s="590"/>
      <c r="G214" s="591"/>
      <c r="H214" s="1412"/>
      <c r="I214" s="73"/>
      <c r="J214" s="73"/>
      <c r="K214" s="74"/>
      <c r="L214" s="74"/>
      <c r="M214" s="989"/>
      <c r="N214" s="74"/>
      <c r="O214" s="74"/>
      <c r="P214" s="74"/>
      <c r="Q214" s="74"/>
      <c r="R214" s="74"/>
      <c r="S214" s="73"/>
      <c r="T214" s="73"/>
      <c r="U214" s="73"/>
      <c r="V214" s="73"/>
      <c r="W214" s="73"/>
      <c r="X214" s="73"/>
      <c r="Y214" s="73"/>
      <c r="Z214" s="73"/>
    </row>
    <row r="215" spans="1:26" ht="15.75" customHeight="1">
      <c r="A215" s="73"/>
      <c r="B215" s="73"/>
      <c r="C215" s="73"/>
      <c r="D215" s="73"/>
      <c r="E215" s="73"/>
      <c r="F215" s="590"/>
      <c r="G215" s="591"/>
      <c r="H215" s="1412"/>
      <c r="I215" s="73"/>
      <c r="J215" s="73"/>
      <c r="K215" s="74"/>
      <c r="L215" s="74"/>
      <c r="M215" s="989"/>
      <c r="N215" s="74"/>
      <c r="O215" s="74"/>
      <c r="P215" s="74"/>
      <c r="Q215" s="74"/>
      <c r="R215" s="74"/>
      <c r="S215" s="73"/>
      <c r="T215" s="73"/>
      <c r="U215" s="73"/>
      <c r="V215" s="73"/>
      <c r="W215" s="73"/>
      <c r="X215" s="73"/>
      <c r="Y215" s="73"/>
      <c r="Z215" s="73"/>
    </row>
    <row r="216" spans="1:26" ht="15.75" customHeight="1">
      <c r="A216" s="73"/>
      <c r="B216" s="73"/>
      <c r="C216" s="73"/>
      <c r="D216" s="73"/>
      <c r="E216" s="73"/>
      <c r="F216" s="590"/>
      <c r="G216" s="591"/>
      <c r="H216" s="1412"/>
      <c r="I216" s="73"/>
      <c r="J216" s="73"/>
      <c r="K216" s="74"/>
      <c r="L216" s="74"/>
      <c r="M216" s="989"/>
      <c r="N216" s="74"/>
      <c r="O216" s="74"/>
      <c r="P216" s="74"/>
      <c r="Q216" s="74"/>
      <c r="R216" s="74"/>
      <c r="S216" s="73"/>
      <c r="T216" s="73"/>
      <c r="U216" s="73"/>
      <c r="V216" s="73"/>
      <c r="W216" s="73"/>
      <c r="X216" s="73"/>
      <c r="Y216" s="73"/>
      <c r="Z216" s="73"/>
    </row>
    <row r="217" spans="1:26" ht="15.75" customHeight="1">
      <c r="A217" s="73"/>
      <c r="B217" s="73"/>
      <c r="C217" s="73"/>
      <c r="D217" s="73"/>
      <c r="E217" s="73"/>
      <c r="F217" s="590"/>
      <c r="G217" s="591"/>
      <c r="H217" s="1412"/>
      <c r="I217" s="73"/>
      <c r="J217" s="73"/>
      <c r="K217" s="74"/>
      <c r="L217" s="74"/>
      <c r="M217" s="989"/>
      <c r="N217" s="74"/>
      <c r="O217" s="74"/>
      <c r="P217" s="74"/>
      <c r="Q217" s="74"/>
      <c r="R217" s="74"/>
      <c r="S217" s="73"/>
      <c r="T217" s="73"/>
      <c r="U217" s="73"/>
      <c r="V217" s="73"/>
      <c r="W217" s="73"/>
      <c r="X217" s="73"/>
      <c r="Y217" s="73"/>
      <c r="Z217" s="73"/>
    </row>
    <row r="218" spans="1:26" ht="15.75" customHeight="1">
      <c r="A218" s="73"/>
      <c r="B218" s="73"/>
      <c r="C218" s="73"/>
      <c r="D218" s="73"/>
      <c r="E218" s="73"/>
      <c r="F218" s="590"/>
      <c r="G218" s="591"/>
      <c r="H218" s="1412"/>
      <c r="I218" s="73"/>
      <c r="J218" s="73"/>
      <c r="K218" s="74"/>
      <c r="L218" s="74"/>
      <c r="M218" s="989"/>
      <c r="N218" s="74"/>
      <c r="O218" s="74"/>
      <c r="P218" s="74"/>
      <c r="Q218" s="74"/>
      <c r="R218" s="74"/>
      <c r="S218" s="73"/>
      <c r="T218" s="73"/>
      <c r="U218" s="73"/>
      <c r="V218" s="73"/>
      <c r="W218" s="73"/>
      <c r="X218" s="73"/>
      <c r="Y218" s="73"/>
      <c r="Z218" s="73"/>
    </row>
    <row r="219" spans="1:26" ht="15.75" customHeight="1">
      <c r="A219" s="73"/>
      <c r="B219" s="73"/>
      <c r="C219" s="73"/>
      <c r="D219" s="73"/>
      <c r="E219" s="73"/>
      <c r="F219" s="590"/>
      <c r="G219" s="591"/>
      <c r="H219" s="1412"/>
      <c r="I219" s="73"/>
      <c r="J219" s="73"/>
      <c r="K219" s="74"/>
      <c r="L219" s="74"/>
      <c r="M219" s="989"/>
      <c r="N219" s="74"/>
      <c r="O219" s="74"/>
      <c r="P219" s="74"/>
      <c r="Q219" s="74"/>
      <c r="R219" s="74"/>
      <c r="S219" s="73"/>
      <c r="T219" s="73"/>
      <c r="U219" s="73"/>
      <c r="V219" s="73"/>
      <c r="W219" s="73"/>
      <c r="X219" s="73"/>
      <c r="Y219" s="73"/>
      <c r="Z219" s="73"/>
    </row>
    <row r="220" spans="1:26" ht="15.75" customHeight="1">
      <c r="A220" s="73"/>
      <c r="B220" s="73"/>
      <c r="C220" s="73"/>
      <c r="D220" s="73"/>
      <c r="E220" s="73"/>
      <c r="F220" s="590"/>
      <c r="G220" s="591"/>
      <c r="H220" s="1412"/>
      <c r="I220" s="73"/>
      <c r="J220" s="73"/>
      <c r="K220" s="74"/>
      <c r="L220" s="74"/>
      <c r="M220" s="989"/>
      <c r="N220" s="74"/>
      <c r="O220" s="74"/>
      <c r="P220" s="74"/>
      <c r="Q220" s="74"/>
      <c r="R220" s="74"/>
      <c r="S220" s="73"/>
      <c r="T220" s="73"/>
      <c r="U220" s="73"/>
      <c r="V220" s="73"/>
      <c r="W220" s="73"/>
      <c r="X220" s="73"/>
      <c r="Y220" s="73"/>
      <c r="Z220" s="73"/>
    </row>
    <row r="221" spans="1:26" ht="15.75" customHeight="1">
      <c r="A221" s="73"/>
      <c r="B221" s="73"/>
      <c r="C221" s="73"/>
      <c r="D221" s="73"/>
      <c r="E221" s="73"/>
      <c r="F221" s="590"/>
      <c r="G221" s="591"/>
      <c r="H221" s="1412"/>
      <c r="I221" s="73"/>
      <c r="J221" s="73"/>
      <c r="K221" s="74"/>
      <c r="L221" s="74"/>
      <c r="M221" s="989"/>
      <c r="N221" s="74"/>
      <c r="O221" s="74"/>
      <c r="P221" s="74"/>
      <c r="Q221" s="74"/>
      <c r="R221" s="74"/>
      <c r="S221" s="73"/>
      <c r="T221" s="73"/>
      <c r="U221" s="73"/>
      <c r="V221" s="73"/>
      <c r="W221" s="73"/>
      <c r="X221" s="73"/>
      <c r="Y221" s="73"/>
      <c r="Z221" s="73"/>
    </row>
    <row r="222" spans="1:26" ht="15.75" customHeight="1">
      <c r="A222" s="73"/>
      <c r="B222" s="73"/>
      <c r="C222" s="73"/>
      <c r="D222" s="73"/>
      <c r="E222" s="73"/>
      <c r="F222" s="590"/>
      <c r="G222" s="591"/>
      <c r="H222" s="1412"/>
      <c r="I222" s="73"/>
      <c r="J222" s="73"/>
      <c r="K222" s="74"/>
      <c r="L222" s="74"/>
      <c r="M222" s="989"/>
      <c r="N222" s="74"/>
      <c r="O222" s="74"/>
      <c r="P222" s="74"/>
      <c r="Q222" s="74"/>
      <c r="R222" s="74"/>
      <c r="S222" s="73"/>
      <c r="T222" s="73"/>
      <c r="U222" s="73"/>
      <c r="V222" s="73"/>
      <c r="W222" s="73"/>
      <c r="X222" s="73"/>
      <c r="Y222" s="73"/>
      <c r="Z222" s="73"/>
    </row>
    <row r="223" spans="1:26" ht="15.75" customHeight="1">
      <c r="A223" s="73"/>
      <c r="B223" s="73"/>
      <c r="C223" s="73"/>
      <c r="D223" s="73"/>
      <c r="E223" s="73"/>
      <c r="F223" s="590"/>
      <c r="G223" s="591"/>
      <c r="H223" s="1412"/>
      <c r="I223" s="73"/>
      <c r="J223" s="73"/>
      <c r="K223" s="74"/>
      <c r="L223" s="74"/>
      <c r="M223" s="989"/>
      <c r="N223" s="74"/>
      <c r="O223" s="74"/>
      <c r="P223" s="74"/>
      <c r="Q223" s="74"/>
      <c r="R223" s="74"/>
      <c r="S223" s="73"/>
      <c r="T223" s="73"/>
      <c r="U223" s="73"/>
      <c r="V223" s="73"/>
      <c r="W223" s="73"/>
      <c r="X223" s="73"/>
      <c r="Y223" s="73"/>
      <c r="Z223" s="73"/>
    </row>
    <row r="224" spans="1:26" ht="15.75" customHeight="1">
      <c r="A224" s="73"/>
      <c r="B224" s="73"/>
      <c r="C224" s="73"/>
      <c r="D224" s="73"/>
      <c r="E224" s="73"/>
      <c r="F224" s="590"/>
      <c r="G224" s="591"/>
      <c r="H224" s="1412"/>
      <c r="I224" s="73"/>
      <c r="J224" s="73"/>
      <c r="K224" s="74"/>
      <c r="L224" s="74"/>
      <c r="M224" s="989"/>
      <c r="N224" s="74"/>
      <c r="O224" s="74"/>
      <c r="P224" s="74"/>
      <c r="Q224" s="74"/>
      <c r="R224" s="74"/>
      <c r="S224" s="73"/>
      <c r="T224" s="73"/>
      <c r="U224" s="73"/>
      <c r="V224" s="73"/>
      <c r="W224" s="73"/>
      <c r="X224" s="73"/>
      <c r="Y224" s="73"/>
      <c r="Z224" s="73"/>
    </row>
    <row r="225" spans="1:26" ht="15.75" customHeight="1">
      <c r="A225" s="73"/>
      <c r="B225" s="73"/>
      <c r="C225" s="73"/>
      <c r="D225" s="73"/>
      <c r="E225" s="73"/>
      <c r="F225" s="590"/>
      <c r="G225" s="591"/>
      <c r="H225" s="1412"/>
      <c r="I225" s="73"/>
      <c r="J225" s="73"/>
      <c r="K225" s="74"/>
      <c r="L225" s="74"/>
      <c r="M225" s="989"/>
      <c r="N225" s="74"/>
      <c r="O225" s="74"/>
      <c r="P225" s="74"/>
      <c r="Q225" s="74"/>
      <c r="R225" s="74"/>
      <c r="S225" s="73"/>
      <c r="T225" s="73"/>
      <c r="U225" s="73"/>
      <c r="V225" s="73"/>
      <c r="W225" s="73"/>
      <c r="X225" s="73"/>
      <c r="Y225" s="73"/>
      <c r="Z225" s="73"/>
    </row>
    <row r="226" spans="1:26" ht="15.75" customHeight="1">
      <c r="A226" s="73"/>
      <c r="B226" s="73"/>
      <c r="C226" s="73"/>
      <c r="D226" s="73"/>
      <c r="E226" s="73"/>
      <c r="F226" s="590"/>
      <c r="G226" s="591"/>
      <c r="H226" s="1412"/>
      <c r="I226" s="73"/>
      <c r="J226" s="73"/>
      <c r="K226" s="74"/>
      <c r="L226" s="74"/>
      <c r="M226" s="989"/>
      <c r="N226" s="74"/>
      <c r="O226" s="74"/>
      <c r="P226" s="74"/>
      <c r="Q226" s="74"/>
      <c r="R226" s="74"/>
      <c r="S226" s="73"/>
      <c r="T226" s="73"/>
      <c r="U226" s="73"/>
      <c r="V226" s="73"/>
      <c r="W226" s="73"/>
      <c r="X226" s="73"/>
      <c r="Y226" s="73"/>
      <c r="Z226" s="73"/>
    </row>
    <row r="227" spans="1:26" ht="15.75" customHeight="1">
      <c r="A227" s="73"/>
      <c r="B227" s="73"/>
      <c r="C227" s="73"/>
      <c r="D227" s="73"/>
      <c r="E227" s="73"/>
      <c r="F227" s="590"/>
      <c r="G227" s="591"/>
      <c r="H227" s="1412"/>
      <c r="I227" s="73"/>
      <c r="J227" s="73"/>
      <c r="K227" s="74"/>
      <c r="L227" s="74"/>
      <c r="M227" s="989"/>
      <c r="N227" s="74"/>
      <c r="O227" s="74"/>
      <c r="P227" s="74"/>
      <c r="Q227" s="74"/>
      <c r="R227" s="74"/>
      <c r="S227" s="73"/>
      <c r="T227" s="73"/>
      <c r="U227" s="73"/>
      <c r="V227" s="73"/>
      <c r="W227" s="73"/>
      <c r="X227" s="73"/>
      <c r="Y227" s="73"/>
      <c r="Z227" s="73"/>
    </row>
    <row r="228" spans="1:26" ht="15.75" customHeight="1">
      <c r="A228" s="73"/>
      <c r="B228" s="73"/>
      <c r="C228" s="73"/>
      <c r="D228" s="73"/>
      <c r="E228" s="73"/>
      <c r="F228" s="590"/>
      <c r="G228" s="591"/>
      <c r="H228" s="1412"/>
      <c r="I228" s="73"/>
      <c r="J228" s="73"/>
      <c r="K228" s="74"/>
      <c r="L228" s="74"/>
      <c r="M228" s="989"/>
      <c r="N228" s="74"/>
      <c r="O228" s="74"/>
      <c r="P228" s="74"/>
      <c r="Q228" s="74"/>
      <c r="R228" s="74"/>
      <c r="S228" s="73"/>
      <c r="T228" s="73"/>
      <c r="U228" s="73"/>
      <c r="V228" s="73"/>
      <c r="W228" s="73"/>
      <c r="X228" s="73"/>
      <c r="Y228" s="73"/>
      <c r="Z228" s="73"/>
    </row>
    <row r="229" spans="1:26" ht="15.75" customHeight="1">
      <c r="A229" s="73"/>
      <c r="B229" s="73"/>
      <c r="C229" s="73"/>
      <c r="D229" s="73"/>
      <c r="E229" s="73"/>
      <c r="F229" s="590"/>
      <c r="G229" s="591"/>
      <c r="H229" s="1412"/>
      <c r="I229" s="73"/>
      <c r="J229" s="73"/>
      <c r="K229" s="74"/>
      <c r="L229" s="74"/>
      <c r="M229" s="989"/>
      <c r="N229" s="74"/>
      <c r="O229" s="74"/>
      <c r="P229" s="74"/>
      <c r="Q229" s="74"/>
      <c r="R229" s="74"/>
      <c r="S229" s="73"/>
      <c r="T229" s="73"/>
      <c r="U229" s="73"/>
      <c r="V229" s="73"/>
      <c r="W229" s="73"/>
      <c r="X229" s="73"/>
      <c r="Y229" s="73"/>
      <c r="Z229" s="73"/>
    </row>
    <row r="230" spans="1:26" ht="15.75" customHeight="1">
      <c r="A230" s="73"/>
      <c r="B230" s="73"/>
      <c r="C230" s="73"/>
      <c r="D230" s="73"/>
      <c r="E230" s="73"/>
      <c r="F230" s="590"/>
      <c r="G230" s="591"/>
      <c r="H230" s="1412"/>
      <c r="I230" s="73"/>
      <c r="J230" s="73"/>
      <c r="K230" s="74"/>
      <c r="L230" s="74"/>
      <c r="M230" s="989"/>
      <c r="N230" s="74"/>
      <c r="O230" s="74"/>
      <c r="P230" s="74"/>
      <c r="Q230" s="74"/>
      <c r="R230" s="74"/>
      <c r="S230" s="73"/>
      <c r="T230" s="73"/>
      <c r="U230" s="73"/>
      <c r="V230" s="73"/>
      <c r="W230" s="73"/>
      <c r="X230" s="73"/>
      <c r="Y230" s="73"/>
      <c r="Z230" s="73"/>
    </row>
    <row r="231" spans="1:26" ht="15.75" customHeight="1">
      <c r="A231" s="73"/>
      <c r="B231" s="73"/>
      <c r="C231" s="73"/>
      <c r="D231" s="73"/>
      <c r="E231" s="73"/>
      <c r="F231" s="590"/>
      <c r="G231" s="591"/>
      <c r="H231" s="1412"/>
      <c r="I231" s="73"/>
      <c r="J231" s="73"/>
      <c r="K231" s="74"/>
      <c r="L231" s="74"/>
      <c r="M231" s="989"/>
      <c r="N231" s="74"/>
      <c r="O231" s="74"/>
      <c r="P231" s="74"/>
      <c r="Q231" s="74"/>
      <c r="R231" s="74"/>
      <c r="S231" s="73"/>
      <c r="T231" s="73"/>
      <c r="U231" s="73"/>
      <c r="V231" s="73"/>
      <c r="W231" s="73"/>
      <c r="X231" s="73"/>
      <c r="Y231" s="73"/>
      <c r="Z231" s="73"/>
    </row>
    <row r="232" spans="1:26" ht="15.75" customHeight="1">
      <c r="A232" s="73"/>
      <c r="B232" s="73"/>
      <c r="C232" s="73"/>
      <c r="D232" s="73"/>
      <c r="E232" s="73"/>
      <c r="F232" s="590"/>
      <c r="G232" s="591"/>
      <c r="H232" s="1412"/>
      <c r="I232" s="73"/>
      <c r="J232" s="73"/>
      <c r="K232" s="74"/>
      <c r="L232" s="74"/>
      <c r="M232" s="989"/>
      <c r="N232" s="74"/>
      <c r="O232" s="74"/>
      <c r="P232" s="74"/>
      <c r="Q232" s="74"/>
      <c r="R232" s="74"/>
      <c r="S232" s="73"/>
      <c r="T232" s="73"/>
      <c r="U232" s="73"/>
      <c r="V232" s="73"/>
      <c r="W232" s="73"/>
      <c r="X232" s="73"/>
      <c r="Y232" s="73"/>
      <c r="Z232" s="73"/>
    </row>
    <row r="233" spans="1:26" ht="15.75" customHeight="1">
      <c r="A233" s="73"/>
      <c r="B233" s="73"/>
      <c r="C233" s="73"/>
      <c r="D233" s="73"/>
      <c r="E233" s="73"/>
      <c r="F233" s="590"/>
      <c r="G233" s="591"/>
      <c r="H233" s="1412"/>
      <c r="I233" s="73"/>
      <c r="J233" s="73"/>
      <c r="K233" s="74"/>
      <c r="L233" s="74"/>
      <c r="M233" s="989"/>
      <c r="N233" s="74"/>
      <c r="O233" s="74"/>
      <c r="P233" s="74"/>
      <c r="Q233" s="74"/>
      <c r="R233" s="74"/>
      <c r="S233" s="73"/>
      <c r="T233" s="73"/>
      <c r="U233" s="73"/>
      <c r="V233" s="73"/>
      <c r="W233" s="73"/>
      <c r="X233" s="73"/>
      <c r="Y233" s="73"/>
      <c r="Z233" s="73"/>
    </row>
    <row r="234" spans="1:26" ht="15.75" customHeight="1">
      <c r="A234" s="73"/>
      <c r="B234" s="73"/>
      <c r="C234" s="73"/>
      <c r="D234" s="73"/>
      <c r="E234" s="73"/>
      <c r="F234" s="590"/>
      <c r="G234" s="591"/>
      <c r="H234" s="1412"/>
      <c r="I234" s="73"/>
      <c r="J234" s="73"/>
      <c r="K234" s="74"/>
      <c r="L234" s="74"/>
      <c r="M234" s="989"/>
      <c r="N234" s="74"/>
      <c r="O234" s="74"/>
      <c r="P234" s="74"/>
      <c r="Q234" s="74"/>
      <c r="R234" s="74"/>
      <c r="S234" s="73"/>
      <c r="T234" s="73"/>
      <c r="U234" s="73"/>
      <c r="V234" s="73"/>
      <c r="W234" s="73"/>
      <c r="X234" s="73"/>
      <c r="Y234" s="73"/>
      <c r="Z234" s="73"/>
    </row>
    <row r="235" spans="1:26" ht="15.75" customHeight="1">
      <c r="A235" s="73"/>
      <c r="B235" s="73"/>
      <c r="C235" s="73"/>
      <c r="D235" s="73"/>
      <c r="E235" s="73"/>
      <c r="F235" s="590"/>
      <c r="G235" s="591"/>
      <c r="H235" s="1412"/>
      <c r="I235" s="73"/>
      <c r="J235" s="73"/>
      <c r="K235" s="74"/>
      <c r="L235" s="74"/>
      <c r="M235" s="989"/>
      <c r="N235" s="74"/>
      <c r="O235" s="74"/>
      <c r="P235" s="74"/>
      <c r="Q235" s="74"/>
      <c r="R235" s="74"/>
      <c r="S235" s="73"/>
      <c r="T235" s="73"/>
      <c r="U235" s="73"/>
      <c r="V235" s="73"/>
      <c r="W235" s="73"/>
      <c r="X235" s="73"/>
      <c r="Y235" s="73"/>
      <c r="Z235" s="73"/>
    </row>
    <row r="236" spans="1:26" ht="15.75" customHeight="1">
      <c r="A236" s="73"/>
      <c r="B236" s="73"/>
      <c r="C236" s="73"/>
      <c r="D236" s="73"/>
      <c r="E236" s="73"/>
      <c r="F236" s="590"/>
      <c r="G236" s="591"/>
      <c r="H236" s="1412"/>
      <c r="I236" s="73"/>
      <c r="J236" s="73"/>
      <c r="K236" s="74"/>
      <c r="L236" s="74"/>
      <c r="M236" s="989"/>
      <c r="N236" s="74"/>
      <c r="O236" s="74"/>
      <c r="P236" s="74"/>
      <c r="Q236" s="74"/>
      <c r="R236" s="74"/>
      <c r="S236" s="73"/>
      <c r="T236" s="73"/>
      <c r="U236" s="73"/>
      <c r="V236" s="73"/>
      <c r="W236" s="73"/>
      <c r="X236" s="73"/>
      <c r="Y236" s="73"/>
      <c r="Z236" s="73"/>
    </row>
    <row r="237" spans="1:26" ht="15.75" customHeight="1">
      <c r="A237" s="73"/>
      <c r="B237" s="73"/>
      <c r="C237" s="73"/>
      <c r="D237" s="73"/>
      <c r="E237" s="73"/>
      <c r="F237" s="590"/>
      <c r="G237" s="591"/>
      <c r="H237" s="1412"/>
      <c r="I237" s="73"/>
      <c r="J237" s="73"/>
      <c r="K237" s="74"/>
      <c r="L237" s="74"/>
      <c r="M237" s="989"/>
      <c r="N237" s="74"/>
      <c r="O237" s="74"/>
      <c r="P237" s="74"/>
      <c r="Q237" s="74"/>
      <c r="R237" s="74"/>
      <c r="S237" s="73"/>
      <c r="T237" s="73"/>
      <c r="U237" s="73"/>
      <c r="V237" s="73"/>
      <c r="W237" s="73"/>
      <c r="X237" s="73"/>
      <c r="Y237" s="73"/>
      <c r="Z237" s="73"/>
    </row>
    <row r="238" spans="1:26" ht="15.75" customHeight="1">
      <c r="A238" s="73"/>
      <c r="B238" s="73"/>
      <c r="C238" s="73"/>
      <c r="D238" s="73"/>
      <c r="E238" s="73"/>
      <c r="F238" s="590"/>
      <c r="G238" s="591"/>
      <c r="H238" s="1412"/>
      <c r="I238" s="73"/>
      <c r="J238" s="73"/>
      <c r="K238" s="74"/>
      <c r="L238" s="74"/>
      <c r="M238" s="989"/>
      <c r="N238" s="74"/>
      <c r="O238" s="74"/>
      <c r="P238" s="74"/>
      <c r="Q238" s="74"/>
      <c r="R238" s="74"/>
      <c r="S238" s="73"/>
      <c r="T238" s="73"/>
      <c r="U238" s="73"/>
      <c r="V238" s="73"/>
      <c r="W238" s="73"/>
      <c r="X238" s="73"/>
      <c r="Y238" s="73"/>
      <c r="Z238" s="73"/>
    </row>
    <row r="239" spans="1:26" ht="15.75" customHeight="1">
      <c r="A239" s="73"/>
      <c r="B239" s="73"/>
      <c r="C239" s="73"/>
      <c r="D239" s="73"/>
      <c r="E239" s="73"/>
      <c r="F239" s="590"/>
      <c r="G239" s="591"/>
      <c r="H239" s="1412"/>
      <c r="I239" s="73"/>
      <c r="J239" s="73"/>
      <c r="K239" s="74"/>
      <c r="L239" s="74"/>
      <c r="M239" s="989"/>
      <c r="N239" s="74"/>
      <c r="O239" s="74"/>
      <c r="P239" s="74"/>
      <c r="Q239" s="74"/>
      <c r="R239" s="74"/>
      <c r="S239" s="73"/>
      <c r="T239" s="73"/>
      <c r="U239" s="73"/>
      <c r="V239" s="73"/>
      <c r="W239" s="73"/>
      <c r="X239" s="73"/>
      <c r="Y239" s="73"/>
      <c r="Z239" s="73"/>
    </row>
    <row r="240" spans="1:26" ht="15.75" customHeight="1">
      <c r="A240" s="73"/>
      <c r="B240" s="73"/>
      <c r="C240" s="73"/>
      <c r="D240" s="73"/>
      <c r="E240" s="73"/>
      <c r="F240" s="590"/>
      <c r="G240" s="591"/>
      <c r="H240" s="1412"/>
      <c r="I240" s="73"/>
      <c r="J240" s="73"/>
      <c r="K240" s="74"/>
      <c r="L240" s="74"/>
      <c r="M240" s="989"/>
      <c r="N240" s="74"/>
      <c r="O240" s="74"/>
      <c r="P240" s="74"/>
      <c r="Q240" s="74"/>
      <c r="R240" s="74"/>
      <c r="S240" s="73"/>
      <c r="T240" s="73"/>
      <c r="U240" s="73"/>
      <c r="V240" s="73"/>
      <c r="W240" s="73"/>
      <c r="X240" s="73"/>
      <c r="Y240" s="73"/>
      <c r="Z240" s="73"/>
    </row>
    <row r="241" spans="1:26" ht="15.75" customHeight="1">
      <c r="A241" s="73"/>
      <c r="B241" s="73"/>
      <c r="C241" s="73"/>
      <c r="D241" s="73"/>
      <c r="E241" s="73"/>
      <c r="F241" s="590"/>
      <c r="G241" s="591"/>
      <c r="H241" s="1412"/>
      <c r="I241" s="73"/>
      <c r="J241" s="73"/>
      <c r="K241" s="74"/>
      <c r="L241" s="74"/>
      <c r="M241" s="989"/>
      <c r="N241" s="74"/>
      <c r="O241" s="74"/>
      <c r="P241" s="74"/>
      <c r="Q241" s="74"/>
      <c r="R241" s="74"/>
      <c r="S241" s="73"/>
      <c r="T241" s="73"/>
      <c r="U241" s="73"/>
      <c r="V241" s="73"/>
      <c r="W241" s="73"/>
      <c r="X241" s="73"/>
      <c r="Y241" s="73"/>
      <c r="Z241" s="73"/>
    </row>
    <row r="242" spans="1:26" ht="15.75" customHeight="1">
      <c r="A242" s="73"/>
      <c r="B242" s="73"/>
      <c r="C242" s="73"/>
      <c r="D242" s="73"/>
      <c r="E242" s="73"/>
      <c r="F242" s="590"/>
      <c r="G242" s="591"/>
      <c r="H242" s="1412"/>
      <c r="I242" s="73"/>
      <c r="J242" s="73"/>
      <c r="K242" s="74"/>
      <c r="L242" s="74"/>
      <c r="M242" s="989"/>
      <c r="N242" s="74"/>
      <c r="O242" s="74"/>
      <c r="P242" s="74"/>
      <c r="Q242" s="74"/>
      <c r="R242" s="74"/>
      <c r="S242" s="73"/>
      <c r="T242" s="73"/>
      <c r="U242" s="73"/>
      <c r="V242" s="73"/>
      <c r="W242" s="73"/>
      <c r="X242" s="73"/>
      <c r="Y242" s="73"/>
      <c r="Z242" s="73"/>
    </row>
    <row r="243" spans="1:26" ht="15.75" customHeight="1">
      <c r="A243" s="73"/>
      <c r="B243" s="73"/>
      <c r="C243" s="73"/>
      <c r="D243" s="73"/>
      <c r="E243" s="73"/>
      <c r="F243" s="590"/>
      <c r="G243" s="591"/>
      <c r="H243" s="1412"/>
      <c r="I243" s="73"/>
      <c r="J243" s="73"/>
      <c r="K243" s="74"/>
      <c r="L243" s="74"/>
      <c r="M243" s="989"/>
      <c r="N243" s="74"/>
      <c r="O243" s="74"/>
      <c r="P243" s="74"/>
      <c r="Q243" s="74"/>
      <c r="R243" s="74"/>
      <c r="S243" s="73"/>
      <c r="T243" s="73"/>
      <c r="U243" s="73"/>
      <c r="V243" s="73"/>
      <c r="W243" s="73"/>
      <c r="X243" s="73"/>
      <c r="Y243" s="73"/>
      <c r="Z243" s="73"/>
    </row>
    <row r="244" spans="1:26" ht="15.75" customHeight="1">
      <c r="A244" s="73"/>
      <c r="B244" s="73"/>
      <c r="C244" s="73"/>
      <c r="D244" s="73"/>
      <c r="E244" s="73"/>
      <c r="F244" s="590"/>
      <c r="G244" s="591"/>
      <c r="H244" s="1412"/>
      <c r="I244" s="73"/>
      <c r="J244" s="73"/>
      <c r="K244" s="74"/>
      <c r="L244" s="74"/>
      <c r="M244" s="989"/>
      <c r="N244" s="74"/>
      <c r="O244" s="74"/>
      <c r="P244" s="74"/>
      <c r="Q244" s="74"/>
      <c r="R244" s="74"/>
      <c r="S244" s="73"/>
      <c r="T244" s="73"/>
      <c r="U244" s="73"/>
      <c r="V244" s="73"/>
      <c r="W244" s="73"/>
      <c r="X244" s="73"/>
      <c r="Y244" s="73"/>
      <c r="Z244" s="73"/>
    </row>
    <row r="245" spans="1:26" ht="15.75" customHeight="1">
      <c r="A245" s="73"/>
      <c r="B245" s="73"/>
      <c r="C245" s="73"/>
      <c r="D245" s="73"/>
      <c r="E245" s="73"/>
      <c r="F245" s="590"/>
      <c r="G245" s="591"/>
      <c r="H245" s="1412"/>
      <c r="I245" s="73"/>
      <c r="J245" s="73"/>
      <c r="K245" s="74"/>
      <c r="L245" s="74"/>
      <c r="M245" s="989"/>
      <c r="N245" s="74"/>
      <c r="O245" s="74"/>
      <c r="P245" s="74"/>
      <c r="Q245" s="74"/>
      <c r="R245" s="74"/>
      <c r="S245" s="73"/>
      <c r="T245" s="73"/>
      <c r="U245" s="73"/>
      <c r="V245" s="73"/>
      <c r="W245" s="73"/>
      <c r="X245" s="73"/>
      <c r="Y245" s="73"/>
      <c r="Z245" s="73"/>
    </row>
    <row r="246" spans="1:26" ht="15.75" customHeight="1">
      <c r="A246" s="73"/>
      <c r="B246" s="73"/>
      <c r="C246" s="73"/>
      <c r="D246" s="73"/>
      <c r="E246" s="73"/>
      <c r="F246" s="590"/>
      <c r="G246" s="591"/>
      <c r="H246" s="1412"/>
      <c r="I246" s="73"/>
      <c r="J246" s="73"/>
      <c r="K246" s="74"/>
      <c r="L246" s="74"/>
      <c r="M246" s="989"/>
      <c r="N246" s="74"/>
      <c r="O246" s="74"/>
      <c r="P246" s="74"/>
      <c r="Q246" s="74"/>
      <c r="R246" s="74"/>
      <c r="S246" s="73"/>
      <c r="T246" s="73"/>
      <c r="U246" s="73"/>
      <c r="V246" s="73"/>
      <c r="W246" s="73"/>
      <c r="X246" s="73"/>
      <c r="Y246" s="73"/>
      <c r="Z246" s="73"/>
    </row>
    <row r="247" spans="1:26" ht="15.75" customHeight="1">
      <c r="A247" s="73"/>
      <c r="B247" s="73"/>
      <c r="C247" s="73"/>
      <c r="D247" s="73"/>
      <c r="E247" s="73"/>
      <c r="F247" s="590"/>
      <c r="G247" s="591"/>
      <c r="H247" s="1412"/>
      <c r="I247" s="73"/>
      <c r="J247" s="73"/>
      <c r="K247" s="74"/>
      <c r="L247" s="74"/>
      <c r="M247" s="989"/>
      <c r="N247" s="74"/>
      <c r="O247" s="74"/>
      <c r="P247" s="74"/>
      <c r="Q247" s="74"/>
      <c r="R247" s="74"/>
      <c r="S247" s="73"/>
      <c r="T247" s="73"/>
      <c r="U247" s="73"/>
      <c r="V247" s="73"/>
      <c r="W247" s="73"/>
      <c r="X247" s="73"/>
      <c r="Y247" s="73"/>
      <c r="Z247" s="73"/>
    </row>
    <row r="248" spans="1:26" ht="15.75" customHeight="1">
      <c r="A248" s="73"/>
      <c r="B248" s="73"/>
      <c r="C248" s="73"/>
      <c r="D248" s="73"/>
      <c r="E248" s="73"/>
      <c r="F248" s="590"/>
      <c r="G248" s="591"/>
      <c r="H248" s="1412"/>
      <c r="I248" s="73"/>
      <c r="J248" s="73"/>
      <c r="K248" s="74"/>
      <c r="L248" s="74"/>
      <c r="M248" s="989"/>
      <c r="N248" s="74"/>
      <c r="O248" s="74"/>
      <c r="P248" s="74"/>
      <c r="Q248" s="74"/>
      <c r="R248" s="74"/>
      <c r="S248" s="73"/>
      <c r="T248" s="73"/>
      <c r="U248" s="73"/>
      <c r="V248" s="73"/>
      <c r="W248" s="73"/>
      <c r="X248" s="73"/>
      <c r="Y248" s="73"/>
      <c r="Z248" s="73"/>
    </row>
    <row r="249" spans="1:26" ht="15.75" customHeight="1">
      <c r="A249" s="73"/>
      <c r="B249" s="73"/>
      <c r="C249" s="73"/>
      <c r="D249" s="73"/>
      <c r="E249" s="73"/>
      <c r="F249" s="590"/>
      <c r="G249" s="591"/>
      <c r="H249" s="1412"/>
      <c r="I249" s="73"/>
      <c r="J249" s="73"/>
      <c r="K249" s="74"/>
      <c r="L249" s="74"/>
      <c r="M249" s="989"/>
      <c r="N249" s="74"/>
      <c r="O249" s="74"/>
      <c r="P249" s="74"/>
      <c r="Q249" s="74"/>
      <c r="R249" s="74"/>
      <c r="S249" s="73"/>
      <c r="T249" s="73"/>
      <c r="U249" s="73"/>
      <c r="V249" s="73"/>
      <c r="W249" s="73"/>
      <c r="X249" s="73"/>
      <c r="Y249" s="73"/>
      <c r="Z249" s="73"/>
    </row>
    <row r="250" spans="1:26" ht="15.75" customHeight="1">
      <c r="A250" s="73"/>
      <c r="B250" s="73"/>
      <c r="C250" s="73"/>
      <c r="D250" s="73"/>
      <c r="E250" s="73"/>
      <c r="F250" s="590"/>
      <c r="G250" s="591"/>
      <c r="H250" s="1412"/>
      <c r="I250" s="73"/>
      <c r="J250" s="73"/>
      <c r="K250" s="74"/>
      <c r="L250" s="74"/>
      <c r="M250" s="989"/>
      <c r="N250" s="74"/>
      <c r="O250" s="74"/>
      <c r="P250" s="74"/>
      <c r="Q250" s="74"/>
      <c r="R250" s="74"/>
      <c r="S250" s="73"/>
      <c r="T250" s="73"/>
      <c r="U250" s="73"/>
      <c r="V250" s="73"/>
      <c r="W250" s="73"/>
      <c r="X250" s="73"/>
      <c r="Y250" s="73"/>
      <c r="Z250" s="73"/>
    </row>
    <row r="251" spans="1:26" ht="15.75" customHeight="1">
      <c r="A251" s="73"/>
      <c r="B251" s="73"/>
      <c r="C251" s="73"/>
      <c r="D251" s="73"/>
      <c r="E251" s="73"/>
      <c r="F251" s="590"/>
      <c r="G251" s="591"/>
      <c r="H251" s="1412"/>
      <c r="I251" s="73"/>
      <c r="J251" s="73"/>
      <c r="K251" s="74"/>
      <c r="L251" s="74"/>
      <c r="M251" s="989"/>
      <c r="N251" s="74"/>
      <c r="O251" s="74"/>
      <c r="P251" s="74"/>
      <c r="Q251" s="74"/>
      <c r="R251" s="74"/>
      <c r="S251" s="73"/>
      <c r="T251" s="73"/>
      <c r="U251" s="73"/>
      <c r="V251" s="73"/>
      <c r="W251" s="73"/>
      <c r="X251" s="73"/>
      <c r="Y251" s="73"/>
      <c r="Z251" s="73"/>
    </row>
    <row r="252" spans="1:26" ht="15.75" customHeight="1">
      <c r="A252" s="73"/>
      <c r="B252" s="73"/>
      <c r="C252" s="73"/>
      <c r="D252" s="73"/>
      <c r="E252" s="73"/>
      <c r="F252" s="590"/>
      <c r="G252" s="591"/>
      <c r="H252" s="1412"/>
      <c r="I252" s="73"/>
      <c r="J252" s="73"/>
      <c r="K252" s="74"/>
      <c r="L252" s="74"/>
      <c r="M252" s="989"/>
      <c r="N252" s="74"/>
      <c r="O252" s="74"/>
      <c r="P252" s="74"/>
      <c r="Q252" s="74"/>
      <c r="R252" s="74"/>
      <c r="S252" s="73"/>
      <c r="T252" s="73"/>
      <c r="U252" s="73"/>
      <c r="V252" s="73"/>
      <c r="W252" s="73"/>
      <c r="X252" s="73"/>
      <c r="Y252" s="73"/>
      <c r="Z252" s="73"/>
    </row>
    <row r="253" spans="1:26" ht="15.75" customHeight="1">
      <c r="A253" s="73"/>
      <c r="B253" s="73"/>
      <c r="C253" s="73"/>
      <c r="D253" s="73"/>
      <c r="E253" s="73"/>
      <c r="F253" s="590"/>
      <c r="G253" s="591"/>
      <c r="H253" s="1412"/>
      <c r="I253" s="73"/>
      <c r="J253" s="73"/>
      <c r="K253" s="74"/>
      <c r="L253" s="74"/>
      <c r="M253" s="989"/>
      <c r="N253" s="74"/>
      <c r="O253" s="74"/>
      <c r="P253" s="74"/>
      <c r="Q253" s="74"/>
      <c r="R253" s="74"/>
      <c r="S253" s="73"/>
      <c r="T253" s="73"/>
      <c r="U253" s="73"/>
      <c r="V253" s="73"/>
      <c r="W253" s="73"/>
      <c r="X253" s="73"/>
      <c r="Y253" s="73"/>
      <c r="Z253" s="73"/>
    </row>
    <row r="254" spans="1:26" ht="15.75" customHeight="1">
      <c r="A254" s="73"/>
      <c r="B254" s="73"/>
      <c r="C254" s="73"/>
      <c r="D254" s="73"/>
      <c r="E254" s="73"/>
      <c r="F254" s="590"/>
      <c r="G254" s="591"/>
      <c r="H254" s="1412"/>
      <c r="I254" s="73"/>
      <c r="J254" s="73"/>
      <c r="K254" s="74"/>
      <c r="L254" s="74"/>
      <c r="M254" s="989"/>
      <c r="N254" s="74"/>
      <c r="O254" s="74"/>
      <c r="P254" s="74"/>
      <c r="Q254" s="74"/>
      <c r="R254" s="74"/>
      <c r="S254" s="73"/>
      <c r="T254" s="73"/>
      <c r="U254" s="73"/>
      <c r="V254" s="73"/>
      <c r="W254" s="73"/>
      <c r="X254" s="73"/>
      <c r="Y254" s="73"/>
      <c r="Z254" s="73"/>
    </row>
    <row r="255" spans="1:26" ht="15.75" customHeight="1">
      <c r="A255" s="73"/>
      <c r="B255" s="73"/>
      <c r="C255" s="73"/>
      <c r="D255" s="73"/>
      <c r="E255" s="73"/>
      <c r="F255" s="590"/>
      <c r="G255" s="591"/>
      <c r="H255" s="1412"/>
      <c r="I255" s="73"/>
      <c r="J255" s="73"/>
      <c r="K255" s="74"/>
      <c r="L255" s="74"/>
      <c r="M255" s="989"/>
      <c r="N255" s="74"/>
      <c r="O255" s="74"/>
      <c r="P255" s="74"/>
      <c r="Q255" s="74"/>
      <c r="R255" s="74"/>
      <c r="S255" s="73"/>
      <c r="T255" s="73"/>
      <c r="U255" s="73"/>
      <c r="V255" s="73"/>
      <c r="W255" s="73"/>
      <c r="X255" s="73"/>
      <c r="Y255" s="73"/>
      <c r="Z255" s="73"/>
    </row>
    <row r="256" spans="1:26" ht="15.75" customHeight="1">
      <c r="A256" s="73"/>
      <c r="B256" s="73"/>
      <c r="C256" s="73"/>
      <c r="D256" s="73"/>
      <c r="E256" s="73"/>
      <c r="F256" s="590"/>
      <c r="G256" s="591"/>
      <c r="H256" s="1412"/>
      <c r="I256" s="73"/>
      <c r="J256" s="73"/>
      <c r="K256" s="74"/>
      <c r="L256" s="74"/>
      <c r="M256" s="989"/>
      <c r="N256" s="74"/>
      <c r="O256" s="74"/>
      <c r="P256" s="74"/>
      <c r="Q256" s="74"/>
      <c r="R256" s="74"/>
      <c r="S256" s="73"/>
      <c r="T256" s="73"/>
      <c r="U256" s="73"/>
      <c r="V256" s="73"/>
      <c r="W256" s="73"/>
      <c r="X256" s="73"/>
      <c r="Y256" s="73"/>
      <c r="Z256" s="73"/>
    </row>
    <row r="257" spans="1:26" ht="15.75" customHeight="1">
      <c r="A257" s="73"/>
      <c r="B257" s="73"/>
      <c r="C257" s="73"/>
      <c r="D257" s="73"/>
      <c r="E257" s="73"/>
      <c r="F257" s="590"/>
      <c r="G257" s="591"/>
      <c r="H257" s="1412"/>
      <c r="I257" s="73"/>
      <c r="J257" s="73"/>
      <c r="K257" s="74"/>
      <c r="L257" s="74"/>
      <c r="M257" s="989"/>
      <c r="N257" s="74"/>
      <c r="O257" s="74"/>
      <c r="P257" s="74"/>
      <c r="Q257" s="74"/>
      <c r="R257" s="74"/>
      <c r="S257" s="73"/>
      <c r="T257" s="73"/>
      <c r="U257" s="73"/>
      <c r="V257" s="73"/>
      <c r="W257" s="73"/>
      <c r="X257" s="73"/>
      <c r="Y257" s="73"/>
      <c r="Z257" s="73"/>
    </row>
    <row r="258" spans="1:26" ht="15.75" customHeight="1">
      <c r="A258" s="73"/>
      <c r="B258" s="73"/>
      <c r="C258" s="73"/>
      <c r="D258" s="73"/>
      <c r="E258" s="73"/>
      <c r="F258" s="590"/>
      <c r="G258" s="591"/>
      <c r="H258" s="1412"/>
      <c r="I258" s="73"/>
      <c r="J258" s="73"/>
      <c r="K258" s="74"/>
      <c r="L258" s="74"/>
      <c r="M258" s="989"/>
      <c r="N258" s="74"/>
      <c r="O258" s="74"/>
      <c r="P258" s="74"/>
      <c r="Q258" s="74"/>
      <c r="R258" s="74"/>
      <c r="S258" s="73"/>
      <c r="T258" s="73"/>
      <c r="U258" s="73"/>
      <c r="V258" s="73"/>
      <c r="W258" s="73"/>
      <c r="X258" s="73"/>
      <c r="Y258" s="73"/>
      <c r="Z258" s="73"/>
    </row>
    <row r="259" spans="1:26" ht="15.75" customHeight="1">
      <c r="A259" s="73"/>
      <c r="B259" s="73"/>
      <c r="C259" s="73"/>
      <c r="D259" s="73"/>
      <c r="E259" s="73"/>
      <c r="F259" s="590"/>
      <c r="G259" s="591"/>
      <c r="H259" s="1412"/>
      <c r="I259" s="73"/>
      <c r="J259" s="73"/>
      <c r="K259" s="74"/>
      <c r="L259" s="74"/>
      <c r="M259" s="989"/>
      <c r="N259" s="74"/>
      <c r="O259" s="74"/>
      <c r="P259" s="74"/>
      <c r="Q259" s="74"/>
      <c r="R259" s="74"/>
      <c r="S259" s="73"/>
      <c r="T259" s="73"/>
      <c r="U259" s="73"/>
      <c r="V259" s="73"/>
      <c r="W259" s="73"/>
      <c r="X259" s="73"/>
      <c r="Y259" s="73"/>
      <c r="Z259" s="73"/>
    </row>
    <row r="260" spans="1:26" ht="15.75" customHeight="1">
      <c r="A260" s="73"/>
      <c r="B260" s="73"/>
      <c r="C260" s="73"/>
      <c r="D260" s="73"/>
      <c r="E260" s="73"/>
      <c r="F260" s="590"/>
      <c r="G260" s="591"/>
      <c r="H260" s="1412"/>
      <c r="I260" s="73"/>
      <c r="J260" s="73"/>
      <c r="K260" s="74"/>
      <c r="L260" s="74"/>
      <c r="M260" s="989"/>
      <c r="N260" s="74"/>
      <c r="O260" s="74"/>
      <c r="P260" s="74"/>
      <c r="Q260" s="74"/>
      <c r="R260" s="74"/>
      <c r="S260" s="73"/>
      <c r="T260" s="73"/>
      <c r="U260" s="73"/>
      <c r="V260" s="73"/>
      <c r="W260" s="73"/>
      <c r="X260" s="73"/>
      <c r="Y260" s="73"/>
      <c r="Z260" s="73"/>
    </row>
    <row r="261" spans="1:26" ht="15.75" customHeight="1">
      <c r="A261" s="73"/>
      <c r="B261" s="73"/>
      <c r="C261" s="73"/>
      <c r="D261" s="73"/>
      <c r="E261" s="73"/>
      <c r="F261" s="590"/>
      <c r="G261" s="591"/>
      <c r="H261" s="1412"/>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3"/>
      <c r="D262" s="73"/>
      <c r="E262" s="73"/>
      <c r="F262" s="590"/>
      <c r="G262" s="591"/>
      <c r="H262" s="1412"/>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3"/>
      <c r="D263" s="73"/>
      <c r="E263" s="73"/>
      <c r="F263" s="590"/>
      <c r="G263" s="591"/>
      <c r="H263" s="1412"/>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3"/>
      <c r="D264" s="73"/>
      <c r="E264" s="73"/>
      <c r="F264" s="590"/>
      <c r="G264" s="591"/>
      <c r="H264" s="1412"/>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3"/>
      <c r="D265" s="73"/>
      <c r="E265" s="73"/>
      <c r="F265" s="590"/>
      <c r="G265" s="591"/>
      <c r="H265" s="1412"/>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3"/>
      <c r="D266" s="73"/>
      <c r="E266" s="73"/>
      <c r="F266" s="590"/>
      <c r="G266" s="591"/>
      <c r="H266" s="1412"/>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3"/>
      <c r="D267" s="73"/>
      <c r="E267" s="73"/>
      <c r="F267" s="590"/>
      <c r="G267" s="591"/>
      <c r="H267" s="1412"/>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3"/>
      <c r="D268" s="73"/>
      <c r="E268" s="73"/>
      <c r="F268" s="590"/>
      <c r="G268" s="591"/>
      <c r="H268" s="1412"/>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3"/>
      <c r="D269" s="73"/>
      <c r="E269" s="73"/>
      <c r="F269" s="590"/>
      <c r="G269" s="591"/>
      <c r="H269" s="1412"/>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3"/>
      <c r="D270" s="73"/>
      <c r="E270" s="73"/>
      <c r="F270" s="590"/>
      <c r="G270" s="591"/>
      <c r="H270" s="1412"/>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3"/>
      <c r="D271" s="73"/>
      <c r="E271" s="73"/>
      <c r="F271" s="590"/>
      <c r="G271" s="591"/>
      <c r="H271" s="1412"/>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3"/>
      <c r="D272" s="73"/>
      <c r="E272" s="73"/>
      <c r="F272" s="590"/>
      <c r="G272" s="591"/>
      <c r="H272" s="1412"/>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3"/>
      <c r="D273" s="73"/>
      <c r="E273" s="73"/>
      <c r="F273" s="590"/>
      <c r="G273" s="591"/>
      <c r="H273" s="1412"/>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3"/>
      <c r="D274" s="73"/>
      <c r="E274" s="73"/>
      <c r="F274" s="590"/>
      <c r="G274" s="591"/>
      <c r="H274" s="1412"/>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3"/>
      <c r="D275" s="73"/>
      <c r="E275" s="73"/>
      <c r="F275" s="590"/>
      <c r="G275" s="591"/>
      <c r="H275" s="1412"/>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3"/>
      <c r="D276" s="73"/>
      <c r="E276" s="73"/>
      <c r="F276" s="590"/>
      <c r="G276" s="591"/>
      <c r="H276" s="1412"/>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3"/>
      <c r="D277" s="73"/>
      <c r="E277" s="73"/>
      <c r="F277" s="590"/>
      <c r="G277" s="591"/>
      <c r="H277" s="1412"/>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3"/>
      <c r="D278" s="73"/>
      <c r="E278" s="73"/>
      <c r="F278" s="590"/>
      <c r="G278" s="591"/>
      <c r="H278" s="1412"/>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3"/>
      <c r="D279" s="73"/>
      <c r="E279" s="73"/>
      <c r="F279" s="590"/>
      <c r="G279" s="591"/>
      <c r="H279" s="1412"/>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3"/>
      <c r="D280" s="73"/>
      <c r="E280" s="73"/>
      <c r="F280" s="590"/>
      <c r="G280" s="591"/>
      <c r="H280" s="1412"/>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3"/>
      <c r="D281" s="73"/>
      <c r="E281" s="73"/>
      <c r="F281" s="590"/>
      <c r="G281" s="591"/>
      <c r="H281" s="1412"/>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3"/>
      <c r="D282" s="73"/>
      <c r="E282" s="73"/>
      <c r="F282" s="590"/>
      <c r="G282" s="591"/>
      <c r="H282" s="1412"/>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3"/>
      <c r="D283" s="73"/>
      <c r="E283" s="73"/>
      <c r="F283" s="590"/>
      <c r="G283" s="591"/>
      <c r="H283" s="1412"/>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3"/>
      <c r="D284" s="73"/>
      <c r="E284" s="73"/>
      <c r="F284" s="590"/>
      <c r="G284" s="591"/>
      <c r="H284" s="1412"/>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3"/>
      <c r="D285" s="73"/>
      <c r="E285" s="73"/>
      <c r="F285" s="590"/>
      <c r="G285" s="591"/>
      <c r="H285" s="1412"/>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3"/>
      <c r="D286" s="73"/>
      <c r="E286" s="73"/>
      <c r="F286" s="590"/>
      <c r="G286" s="591"/>
      <c r="H286" s="1412"/>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3"/>
      <c r="D287" s="73"/>
      <c r="E287" s="73"/>
      <c r="F287" s="590"/>
      <c r="G287" s="591"/>
      <c r="H287" s="1412"/>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3"/>
      <c r="D288" s="73"/>
      <c r="E288" s="73"/>
      <c r="F288" s="590"/>
      <c r="G288" s="591"/>
      <c r="H288" s="1412"/>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3"/>
      <c r="D289" s="73"/>
      <c r="E289" s="73"/>
      <c r="F289" s="590"/>
      <c r="G289" s="591"/>
      <c r="H289" s="1412"/>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3"/>
      <c r="D290" s="73"/>
      <c r="E290" s="73"/>
      <c r="F290" s="590"/>
      <c r="G290" s="591"/>
      <c r="H290" s="1412"/>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3"/>
      <c r="D291" s="73"/>
      <c r="E291" s="73"/>
      <c r="F291" s="590"/>
      <c r="G291" s="591"/>
      <c r="H291" s="1412"/>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3"/>
      <c r="D292" s="73"/>
      <c r="E292" s="73"/>
      <c r="F292" s="590"/>
      <c r="G292" s="591"/>
      <c r="H292" s="1412"/>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3"/>
      <c r="D293" s="73"/>
      <c r="E293" s="73"/>
      <c r="F293" s="590"/>
      <c r="G293" s="591"/>
      <c r="H293" s="1412"/>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3"/>
      <c r="D294" s="73"/>
      <c r="E294" s="73"/>
      <c r="F294" s="590"/>
      <c r="G294" s="591"/>
      <c r="H294" s="1412"/>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3"/>
      <c r="D295" s="73"/>
      <c r="E295" s="73"/>
      <c r="F295" s="590"/>
      <c r="G295" s="591"/>
      <c r="H295" s="1412"/>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3"/>
      <c r="D296" s="73"/>
      <c r="E296" s="73"/>
      <c r="F296" s="590"/>
      <c r="G296" s="591"/>
      <c r="H296" s="1412"/>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3"/>
      <c r="D297" s="73"/>
      <c r="E297" s="73"/>
      <c r="F297" s="590"/>
      <c r="G297" s="591"/>
      <c r="H297" s="1412"/>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3"/>
      <c r="D298" s="73"/>
      <c r="E298" s="73"/>
      <c r="F298" s="590"/>
      <c r="G298" s="591"/>
      <c r="H298" s="1412"/>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3"/>
      <c r="D299" s="73"/>
      <c r="E299" s="73"/>
      <c r="F299" s="590"/>
      <c r="G299" s="591"/>
      <c r="H299" s="1412"/>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3"/>
      <c r="D300" s="73"/>
      <c r="E300" s="73"/>
      <c r="F300" s="590"/>
      <c r="G300" s="591"/>
      <c r="H300" s="1412"/>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3"/>
      <c r="D301" s="73"/>
      <c r="E301" s="73"/>
      <c r="F301" s="590"/>
      <c r="G301" s="591"/>
      <c r="H301" s="1412"/>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3"/>
      <c r="D302" s="73"/>
      <c r="E302" s="73"/>
      <c r="F302" s="590"/>
      <c r="G302" s="591"/>
      <c r="H302" s="1412"/>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3"/>
      <c r="D303" s="73"/>
      <c r="E303" s="73"/>
      <c r="F303" s="590"/>
      <c r="G303" s="591"/>
      <c r="H303" s="1412"/>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3"/>
      <c r="D304" s="73"/>
      <c r="E304" s="73"/>
      <c r="F304" s="590"/>
      <c r="G304" s="591"/>
      <c r="H304" s="1412"/>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3"/>
      <c r="D305" s="73"/>
      <c r="E305" s="73"/>
      <c r="F305" s="590"/>
      <c r="G305" s="591"/>
      <c r="H305" s="1412"/>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3"/>
      <c r="D306" s="73"/>
      <c r="E306" s="73"/>
      <c r="F306" s="590"/>
      <c r="G306" s="591"/>
      <c r="H306" s="1412"/>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3"/>
      <c r="D307" s="73"/>
      <c r="E307" s="73"/>
      <c r="F307" s="590"/>
      <c r="G307" s="591"/>
      <c r="H307" s="1412"/>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3"/>
      <c r="D308" s="73"/>
      <c r="E308" s="73"/>
      <c r="F308" s="590"/>
      <c r="G308" s="591"/>
      <c r="H308" s="1412"/>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3"/>
      <c r="D309" s="73"/>
      <c r="E309" s="73"/>
      <c r="F309" s="590"/>
      <c r="G309" s="591"/>
      <c r="H309" s="1412"/>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3"/>
      <c r="D310" s="73"/>
      <c r="E310" s="73"/>
      <c r="F310" s="590"/>
      <c r="G310" s="591"/>
      <c r="H310" s="1412"/>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3"/>
      <c r="D311" s="73"/>
      <c r="E311" s="73"/>
      <c r="F311" s="590"/>
      <c r="G311" s="591"/>
      <c r="H311" s="1412"/>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3"/>
      <c r="D312" s="73"/>
      <c r="E312" s="73"/>
      <c r="F312" s="590"/>
      <c r="G312" s="591"/>
      <c r="H312" s="1412"/>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3"/>
      <c r="D313" s="73"/>
      <c r="E313" s="73"/>
      <c r="F313" s="590"/>
      <c r="G313" s="591"/>
      <c r="H313" s="1412"/>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3"/>
      <c r="D314" s="73"/>
      <c r="E314" s="73"/>
      <c r="F314" s="590"/>
      <c r="G314" s="591"/>
      <c r="H314" s="1412"/>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3"/>
      <c r="D315" s="73"/>
      <c r="E315" s="73"/>
      <c r="F315" s="590"/>
      <c r="G315" s="591"/>
      <c r="H315" s="1412"/>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3"/>
      <c r="D316" s="73"/>
      <c r="E316" s="73"/>
      <c r="F316" s="590"/>
      <c r="G316" s="591"/>
      <c r="H316" s="1412"/>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3"/>
      <c r="D317" s="73"/>
      <c r="E317" s="73"/>
      <c r="F317" s="590"/>
      <c r="G317" s="591"/>
      <c r="H317" s="1412"/>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3"/>
      <c r="D318" s="73"/>
      <c r="E318" s="73"/>
      <c r="F318" s="590"/>
      <c r="G318" s="591"/>
      <c r="H318" s="1412"/>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3"/>
      <c r="D319" s="73"/>
      <c r="E319" s="73"/>
      <c r="F319" s="590"/>
      <c r="G319" s="591"/>
      <c r="H319" s="1412"/>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3"/>
      <c r="D320" s="73"/>
      <c r="E320" s="73"/>
      <c r="F320" s="590"/>
      <c r="G320" s="591"/>
      <c r="H320" s="1412"/>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3"/>
      <c r="D321" s="73"/>
      <c r="E321" s="73"/>
      <c r="F321" s="590"/>
      <c r="G321" s="591"/>
      <c r="H321" s="1412"/>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3"/>
      <c r="D322" s="73"/>
      <c r="E322" s="73"/>
      <c r="F322" s="590"/>
      <c r="G322" s="591"/>
      <c r="H322" s="1412"/>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3"/>
      <c r="D323" s="73"/>
      <c r="E323" s="73"/>
      <c r="F323" s="590"/>
      <c r="G323" s="591"/>
      <c r="H323" s="1412"/>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3"/>
      <c r="D324" s="73"/>
      <c r="E324" s="73"/>
      <c r="F324" s="590"/>
      <c r="G324" s="591"/>
      <c r="H324" s="1412"/>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3"/>
      <c r="D325" s="73"/>
      <c r="E325" s="73"/>
      <c r="F325" s="590"/>
      <c r="G325" s="591"/>
      <c r="H325" s="1412"/>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3"/>
      <c r="D326" s="73"/>
      <c r="E326" s="73"/>
      <c r="F326" s="590"/>
      <c r="G326" s="591"/>
      <c r="H326" s="1412"/>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3"/>
      <c r="D327" s="73"/>
      <c r="E327" s="73"/>
      <c r="F327" s="590"/>
      <c r="G327" s="591"/>
      <c r="H327" s="1412"/>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3"/>
      <c r="D328" s="73"/>
      <c r="E328" s="73"/>
      <c r="F328" s="590"/>
      <c r="G328" s="591"/>
      <c r="H328" s="1412"/>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3"/>
      <c r="D329" s="73"/>
      <c r="E329" s="73"/>
      <c r="F329" s="590"/>
      <c r="G329" s="591"/>
      <c r="H329" s="1412"/>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3"/>
      <c r="D330" s="73"/>
      <c r="E330" s="73"/>
      <c r="F330" s="590"/>
      <c r="G330" s="591"/>
      <c r="H330" s="1412"/>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3"/>
      <c r="D331" s="73"/>
      <c r="E331" s="73"/>
      <c r="F331" s="590"/>
      <c r="G331" s="591"/>
      <c r="H331" s="1412"/>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3"/>
      <c r="D332" s="73"/>
      <c r="E332" s="73"/>
      <c r="F332" s="590"/>
      <c r="G332" s="591"/>
      <c r="H332" s="1412"/>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3"/>
      <c r="D333" s="73"/>
      <c r="E333" s="73"/>
      <c r="F333" s="590"/>
      <c r="G333" s="591"/>
      <c r="H333" s="1412"/>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3"/>
      <c r="D334" s="73"/>
      <c r="E334" s="73"/>
      <c r="F334" s="590"/>
      <c r="G334" s="591"/>
      <c r="H334" s="1412"/>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3"/>
      <c r="D335" s="73"/>
      <c r="E335" s="73"/>
      <c r="F335" s="590"/>
      <c r="G335" s="591"/>
      <c r="H335" s="1412"/>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3"/>
      <c r="D336" s="73"/>
      <c r="E336" s="73"/>
      <c r="F336" s="590"/>
      <c r="G336" s="591"/>
      <c r="H336" s="1412"/>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3"/>
      <c r="D337" s="73"/>
      <c r="E337" s="73"/>
      <c r="F337" s="590"/>
      <c r="G337" s="591"/>
      <c r="H337" s="1412"/>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3"/>
      <c r="D338" s="73"/>
      <c r="E338" s="73"/>
      <c r="F338" s="590"/>
      <c r="G338" s="591"/>
      <c r="H338" s="1412"/>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3"/>
      <c r="D339" s="73"/>
      <c r="E339" s="73"/>
      <c r="F339" s="590"/>
      <c r="G339" s="591"/>
      <c r="H339" s="1412"/>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3"/>
      <c r="D340" s="73"/>
      <c r="E340" s="73"/>
      <c r="F340" s="590"/>
      <c r="G340" s="591"/>
      <c r="H340" s="1412"/>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3"/>
      <c r="D341" s="73"/>
      <c r="E341" s="73"/>
      <c r="F341" s="590"/>
      <c r="G341" s="591"/>
      <c r="H341" s="1412"/>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3"/>
      <c r="D342" s="73"/>
      <c r="E342" s="73"/>
      <c r="F342" s="590"/>
      <c r="G342" s="591"/>
      <c r="H342" s="1412"/>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3"/>
      <c r="D343" s="73"/>
      <c r="E343" s="73"/>
      <c r="F343" s="590"/>
      <c r="G343" s="591"/>
      <c r="H343" s="1412"/>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3"/>
      <c r="D344" s="73"/>
      <c r="E344" s="73"/>
      <c r="F344" s="590"/>
      <c r="G344" s="591"/>
      <c r="H344" s="1412"/>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3"/>
      <c r="D345" s="73"/>
      <c r="E345" s="73"/>
      <c r="F345" s="590"/>
      <c r="G345" s="591"/>
      <c r="H345" s="1412"/>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3"/>
      <c r="D346" s="73"/>
      <c r="E346" s="73"/>
      <c r="F346" s="590"/>
      <c r="G346" s="591"/>
      <c r="H346" s="1412"/>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3"/>
      <c r="D347" s="73"/>
      <c r="E347" s="73"/>
      <c r="F347" s="590"/>
      <c r="G347" s="591"/>
      <c r="H347" s="1412"/>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3"/>
      <c r="D348" s="73"/>
      <c r="E348" s="73"/>
      <c r="F348" s="590"/>
      <c r="G348" s="591"/>
      <c r="H348" s="1412"/>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3"/>
      <c r="D349" s="73"/>
      <c r="E349" s="73"/>
      <c r="F349" s="590"/>
      <c r="G349" s="591"/>
      <c r="H349" s="1412"/>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3"/>
      <c r="D350" s="73"/>
      <c r="E350" s="73"/>
      <c r="F350" s="590"/>
      <c r="G350" s="591"/>
      <c r="H350" s="1412"/>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3"/>
      <c r="D351" s="73"/>
      <c r="E351" s="73"/>
      <c r="F351" s="590"/>
      <c r="G351" s="591"/>
      <c r="H351" s="1412"/>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3"/>
      <c r="D352" s="73"/>
      <c r="E352" s="73"/>
      <c r="F352" s="590"/>
      <c r="G352" s="591"/>
      <c r="H352" s="1412"/>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3"/>
      <c r="D353" s="73"/>
      <c r="E353" s="73"/>
      <c r="F353" s="590"/>
      <c r="G353" s="591"/>
      <c r="H353" s="1412"/>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3"/>
      <c r="D354" s="73"/>
      <c r="E354" s="73"/>
      <c r="F354" s="590"/>
      <c r="G354" s="591"/>
      <c r="H354" s="1412"/>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3"/>
      <c r="D355" s="73"/>
      <c r="E355" s="73"/>
      <c r="F355" s="590"/>
      <c r="G355" s="591"/>
      <c r="H355" s="1412"/>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3"/>
      <c r="D356" s="73"/>
      <c r="E356" s="73"/>
      <c r="F356" s="590"/>
      <c r="G356" s="591"/>
      <c r="H356" s="1412"/>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3"/>
      <c r="D357" s="73"/>
      <c r="E357" s="73"/>
      <c r="F357" s="590"/>
      <c r="G357" s="591"/>
      <c r="H357" s="1412"/>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3"/>
      <c r="D358" s="73"/>
      <c r="E358" s="73"/>
      <c r="F358" s="590"/>
      <c r="G358" s="591"/>
      <c r="H358" s="1412"/>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3"/>
      <c r="D359" s="73"/>
      <c r="E359" s="73"/>
      <c r="F359" s="590"/>
      <c r="G359" s="591"/>
      <c r="H359" s="1412"/>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3"/>
      <c r="D360" s="73"/>
      <c r="E360" s="73"/>
      <c r="F360" s="590"/>
      <c r="G360" s="591"/>
      <c r="H360" s="1412"/>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3"/>
      <c r="D361" s="73"/>
      <c r="E361" s="73"/>
      <c r="F361" s="590"/>
      <c r="G361" s="591"/>
      <c r="H361" s="1412"/>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3"/>
      <c r="D362" s="73"/>
      <c r="E362" s="73"/>
      <c r="F362" s="590"/>
      <c r="G362" s="591"/>
      <c r="H362" s="1412"/>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3"/>
      <c r="D363" s="73"/>
      <c r="E363" s="73"/>
      <c r="F363" s="590"/>
      <c r="G363" s="591"/>
      <c r="H363" s="1412"/>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3"/>
      <c r="D364" s="73"/>
      <c r="E364" s="73"/>
      <c r="F364" s="590"/>
      <c r="G364" s="591"/>
      <c r="H364" s="1412"/>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3"/>
      <c r="D365" s="73"/>
      <c r="E365" s="73"/>
      <c r="F365" s="590"/>
      <c r="G365" s="591"/>
      <c r="H365" s="1412"/>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3"/>
      <c r="D366" s="73"/>
      <c r="E366" s="73"/>
      <c r="F366" s="590"/>
      <c r="G366" s="591"/>
      <c r="H366" s="1412"/>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3"/>
      <c r="D367" s="73"/>
      <c r="E367" s="73"/>
      <c r="F367" s="590"/>
      <c r="G367" s="591"/>
      <c r="H367" s="1412"/>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3"/>
      <c r="D368" s="73"/>
      <c r="E368" s="73"/>
      <c r="F368" s="590"/>
      <c r="G368" s="591"/>
      <c r="H368" s="1412"/>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3"/>
      <c r="D369" s="73"/>
      <c r="E369" s="73"/>
      <c r="F369" s="590"/>
      <c r="G369" s="591"/>
      <c r="H369" s="1412"/>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3"/>
      <c r="D370" s="73"/>
      <c r="E370" s="73"/>
      <c r="F370" s="590"/>
      <c r="G370" s="591"/>
      <c r="H370" s="1412"/>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3"/>
      <c r="D371" s="73"/>
      <c r="E371" s="73"/>
      <c r="F371" s="590"/>
      <c r="G371" s="591"/>
      <c r="H371" s="1412"/>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3"/>
      <c r="D372" s="73"/>
      <c r="E372" s="73"/>
      <c r="F372" s="590"/>
      <c r="G372" s="591"/>
      <c r="H372" s="1412"/>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3"/>
      <c r="D373" s="73"/>
      <c r="E373" s="73"/>
      <c r="F373" s="590"/>
      <c r="G373" s="591"/>
      <c r="H373" s="1412"/>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3"/>
      <c r="D374" s="73"/>
      <c r="E374" s="73"/>
      <c r="F374" s="590"/>
      <c r="G374" s="591"/>
      <c r="H374" s="1412"/>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3"/>
      <c r="D375" s="73"/>
      <c r="E375" s="73"/>
      <c r="F375" s="590"/>
      <c r="G375" s="591"/>
      <c r="H375" s="1412"/>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3"/>
      <c r="D376" s="73"/>
      <c r="E376" s="73"/>
      <c r="F376" s="590"/>
      <c r="G376" s="591"/>
      <c r="H376" s="1412"/>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3"/>
      <c r="D377" s="73"/>
      <c r="E377" s="73"/>
      <c r="F377" s="590"/>
      <c r="G377" s="591"/>
      <c r="H377" s="1412"/>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3"/>
      <c r="D378" s="73"/>
      <c r="E378" s="73"/>
      <c r="F378" s="590"/>
      <c r="G378" s="591"/>
      <c r="H378" s="1412"/>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3"/>
      <c r="D379" s="73"/>
      <c r="E379" s="73"/>
      <c r="F379" s="590"/>
      <c r="G379" s="591"/>
      <c r="H379" s="1412"/>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3"/>
      <c r="D380" s="73"/>
      <c r="E380" s="73"/>
      <c r="F380" s="590"/>
      <c r="G380" s="591"/>
      <c r="H380" s="1412"/>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3"/>
      <c r="D381" s="73"/>
      <c r="E381" s="73"/>
      <c r="F381" s="590"/>
      <c r="G381" s="591"/>
      <c r="H381" s="1412"/>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3"/>
      <c r="D382" s="73"/>
      <c r="E382" s="73"/>
      <c r="F382" s="590"/>
      <c r="G382" s="591"/>
      <c r="H382" s="1412"/>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3"/>
      <c r="D383" s="73"/>
      <c r="E383" s="73"/>
      <c r="F383" s="590"/>
      <c r="G383" s="591"/>
      <c r="H383" s="1412"/>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3"/>
      <c r="D384" s="73"/>
      <c r="E384" s="73"/>
      <c r="F384" s="590"/>
      <c r="G384" s="591"/>
      <c r="H384" s="1412"/>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3"/>
      <c r="D385" s="73"/>
      <c r="E385" s="73"/>
      <c r="F385" s="590"/>
      <c r="G385" s="591"/>
      <c r="H385" s="1412"/>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3"/>
      <c r="D386" s="73"/>
      <c r="E386" s="73"/>
      <c r="F386" s="590"/>
      <c r="G386" s="591"/>
      <c r="H386" s="1412"/>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3"/>
      <c r="D387" s="73"/>
      <c r="E387" s="73"/>
      <c r="F387" s="590"/>
      <c r="G387" s="591"/>
      <c r="H387" s="1412"/>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3"/>
      <c r="D388" s="73"/>
      <c r="E388" s="73"/>
      <c r="F388" s="590"/>
      <c r="G388" s="591"/>
      <c r="H388" s="1412"/>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3"/>
      <c r="D389" s="73"/>
      <c r="E389" s="73"/>
      <c r="F389" s="590"/>
      <c r="G389" s="591"/>
      <c r="H389" s="1412"/>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3"/>
      <c r="D390" s="73"/>
      <c r="E390" s="73"/>
      <c r="F390" s="590"/>
      <c r="G390" s="591"/>
      <c r="H390" s="1412"/>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3"/>
      <c r="D391" s="73"/>
      <c r="E391" s="73"/>
      <c r="F391" s="590"/>
      <c r="G391" s="591"/>
      <c r="H391" s="1412"/>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3"/>
      <c r="D392" s="73"/>
      <c r="E392" s="73"/>
      <c r="F392" s="590"/>
      <c r="G392" s="591"/>
      <c r="H392" s="1412"/>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3"/>
      <c r="D393" s="73"/>
      <c r="E393" s="73"/>
      <c r="F393" s="590"/>
      <c r="G393" s="591"/>
      <c r="H393" s="1412"/>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3"/>
      <c r="D394" s="73"/>
      <c r="E394" s="73"/>
      <c r="F394" s="590"/>
      <c r="G394" s="591"/>
      <c r="H394" s="1412"/>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3"/>
      <c r="D395" s="73"/>
      <c r="E395" s="73"/>
      <c r="F395" s="590"/>
      <c r="G395" s="591"/>
      <c r="H395" s="1412"/>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3"/>
      <c r="D396" s="73"/>
      <c r="E396" s="73"/>
      <c r="F396" s="590"/>
      <c r="G396" s="591"/>
      <c r="H396" s="1412"/>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3"/>
      <c r="D397" s="73"/>
      <c r="E397" s="73"/>
      <c r="F397" s="590"/>
      <c r="G397" s="591"/>
      <c r="H397" s="1412"/>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3"/>
      <c r="D398" s="73"/>
      <c r="E398" s="73"/>
      <c r="F398" s="590"/>
      <c r="G398" s="591"/>
      <c r="H398" s="1412"/>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3"/>
      <c r="D399" s="73"/>
      <c r="E399" s="73"/>
      <c r="F399" s="590"/>
      <c r="G399" s="591"/>
      <c r="H399" s="1412"/>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3"/>
      <c r="D400" s="73"/>
      <c r="E400" s="73"/>
      <c r="F400" s="590"/>
      <c r="G400" s="591"/>
      <c r="H400" s="1412"/>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3"/>
      <c r="D401" s="73"/>
      <c r="E401" s="73"/>
      <c r="F401" s="590"/>
      <c r="G401" s="591"/>
      <c r="H401" s="1412"/>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3"/>
      <c r="D402" s="73"/>
      <c r="E402" s="73"/>
      <c r="F402" s="590"/>
      <c r="G402" s="591"/>
      <c r="H402" s="1412"/>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3"/>
      <c r="D403" s="73"/>
      <c r="E403" s="73"/>
      <c r="F403" s="590"/>
      <c r="G403" s="591"/>
      <c r="H403" s="1412"/>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3"/>
      <c r="D404" s="73"/>
      <c r="E404" s="73"/>
      <c r="F404" s="590"/>
      <c r="G404" s="591"/>
      <c r="H404" s="1412"/>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3"/>
      <c r="D405" s="73"/>
      <c r="E405" s="73"/>
      <c r="F405" s="590"/>
      <c r="G405" s="591"/>
      <c r="H405" s="1412"/>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3"/>
      <c r="D406" s="73"/>
      <c r="E406" s="73"/>
      <c r="F406" s="590"/>
      <c r="G406" s="591"/>
      <c r="H406" s="1412"/>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3"/>
      <c r="D407" s="73"/>
      <c r="E407" s="73"/>
      <c r="F407" s="590"/>
      <c r="G407" s="591"/>
      <c r="H407" s="1412"/>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3"/>
      <c r="D408" s="73"/>
      <c r="E408" s="73"/>
      <c r="F408" s="590"/>
      <c r="G408" s="591"/>
      <c r="H408" s="1412"/>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3"/>
      <c r="D409" s="73"/>
      <c r="E409" s="73"/>
      <c r="F409" s="590"/>
      <c r="G409" s="591"/>
      <c r="H409" s="1412"/>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3"/>
      <c r="D410" s="73"/>
      <c r="E410" s="73"/>
      <c r="F410" s="590"/>
      <c r="G410" s="591"/>
      <c r="H410" s="1412"/>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3"/>
      <c r="D411" s="73"/>
      <c r="E411" s="73"/>
      <c r="F411" s="590"/>
      <c r="G411" s="591"/>
      <c r="H411" s="1412"/>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3"/>
      <c r="D412" s="73"/>
      <c r="E412" s="73"/>
      <c r="F412" s="590"/>
      <c r="G412" s="591"/>
      <c r="H412" s="1412"/>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3"/>
      <c r="D413" s="73"/>
      <c r="E413" s="73"/>
      <c r="F413" s="590"/>
      <c r="G413" s="591"/>
      <c r="H413" s="1412"/>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3"/>
      <c r="D414" s="73"/>
      <c r="E414" s="73"/>
      <c r="F414" s="590"/>
      <c r="G414" s="591"/>
      <c r="H414" s="1412"/>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3"/>
      <c r="D415" s="73"/>
      <c r="E415" s="73"/>
      <c r="F415" s="590"/>
      <c r="G415" s="591"/>
      <c r="H415" s="1412"/>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3"/>
      <c r="D416" s="73"/>
      <c r="E416" s="73"/>
      <c r="F416" s="590"/>
      <c r="G416" s="591"/>
      <c r="H416" s="1412"/>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3"/>
      <c r="D417" s="73"/>
      <c r="E417" s="73"/>
      <c r="F417" s="590"/>
      <c r="G417" s="591"/>
      <c r="H417" s="1412"/>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3"/>
      <c r="D418" s="73"/>
      <c r="E418" s="73"/>
      <c r="F418" s="590"/>
      <c r="G418" s="591"/>
      <c r="H418" s="1412"/>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3"/>
      <c r="D419" s="73"/>
      <c r="E419" s="73"/>
      <c r="F419" s="590"/>
      <c r="G419" s="591"/>
      <c r="H419" s="1412"/>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3"/>
      <c r="D420" s="73"/>
      <c r="E420" s="73"/>
      <c r="F420" s="590"/>
      <c r="G420" s="591"/>
      <c r="H420" s="1412"/>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3"/>
      <c r="D421" s="73"/>
      <c r="E421" s="73"/>
      <c r="F421" s="590"/>
      <c r="G421" s="591"/>
      <c r="H421" s="1412"/>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3"/>
      <c r="D422" s="73"/>
      <c r="E422" s="73"/>
      <c r="F422" s="590"/>
      <c r="G422" s="591"/>
      <c r="H422" s="1412"/>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3"/>
      <c r="D423" s="73"/>
      <c r="E423" s="73"/>
      <c r="F423" s="590"/>
      <c r="G423" s="591"/>
      <c r="H423" s="1412"/>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3"/>
      <c r="D424" s="73"/>
      <c r="E424" s="73"/>
      <c r="F424" s="590"/>
      <c r="G424" s="591"/>
      <c r="H424" s="1412"/>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3"/>
      <c r="D425" s="73"/>
      <c r="E425" s="73"/>
      <c r="F425" s="590"/>
      <c r="G425" s="591"/>
      <c r="H425" s="1412"/>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3"/>
      <c r="D426" s="73"/>
      <c r="E426" s="73"/>
      <c r="F426" s="590"/>
      <c r="G426" s="591"/>
      <c r="H426" s="1412"/>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3"/>
      <c r="D427" s="73"/>
      <c r="E427" s="73"/>
      <c r="F427" s="590"/>
      <c r="G427" s="591"/>
      <c r="H427" s="1412"/>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3"/>
      <c r="D428" s="73"/>
      <c r="E428" s="73"/>
      <c r="F428" s="590"/>
      <c r="G428" s="591"/>
      <c r="H428" s="1412"/>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3"/>
      <c r="D429" s="73"/>
      <c r="E429" s="73"/>
      <c r="F429" s="590"/>
      <c r="G429" s="591"/>
      <c r="H429" s="1412"/>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3"/>
      <c r="D430" s="73"/>
      <c r="E430" s="73"/>
      <c r="F430" s="590"/>
      <c r="G430" s="591"/>
      <c r="H430" s="1412"/>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3"/>
      <c r="D431" s="73"/>
      <c r="E431" s="73"/>
      <c r="F431" s="590"/>
      <c r="G431" s="591"/>
      <c r="H431" s="1412"/>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3"/>
      <c r="D432" s="73"/>
      <c r="E432" s="73"/>
      <c r="F432" s="590"/>
      <c r="G432" s="591"/>
      <c r="H432" s="1412"/>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3"/>
      <c r="D433" s="73"/>
      <c r="E433" s="73"/>
      <c r="F433" s="590"/>
      <c r="G433" s="591"/>
      <c r="H433" s="1412"/>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3"/>
      <c r="D434" s="73"/>
      <c r="E434" s="73"/>
      <c r="F434" s="590"/>
      <c r="G434" s="591"/>
      <c r="H434" s="1412"/>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3"/>
      <c r="D435" s="73"/>
      <c r="E435" s="73"/>
      <c r="F435" s="590"/>
      <c r="G435" s="591"/>
      <c r="H435" s="1412"/>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3"/>
      <c r="D436" s="73"/>
      <c r="E436" s="73"/>
      <c r="F436" s="590"/>
      <c r="G436" s="591"/>
      <c r="H436" s="1412"/>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3"/>
      <c r="D437" s="73"/>
      <c r="E437" s="73"/>
      <c r="F437" s="590"/>
      <c r="G437" s="591"/>
      <c r="H437" s="1412"/>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3"/>
      <c r="D438" s="73"/>
      <c r="E438" s="73"/>
      <c r="F438" s="590"/>
      <c r="G438" s="591"/>
      <c r="H438" s="1412"/>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3"/>
      <c r="D439" s="73"/>
      <c r="E439" s="73"/>
      <c r="F439" s="590"/>
      <c r="G439" s="591"/>
      <c r="H439" s="1412"/>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3"/>
      <c r="D440" s="73"/>
      <c r="E440" s="73"/>
      <c r="F440" s="590"/>
      <c r="G440" s="591"/>
      <c r="H440" s="1412"/>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3"/>
      <c r="D441" s="73"/>
      <c r="E441" s="73"/>
      <c r="F441" s="590"/>
      <c r="G441" s="591"/>
      <c r="H441" s="1412"/>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3"/>
      <c r="D442" s="73"/>
      <c r="E442" s="73"/>
      <c r="F442" s="590"/>
      <c r="G442" s="591"/>
      <c r="H442" s="1412"/>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3"/>
      <c r="D443" s="73"/>
      <c r="E443" s="73"/>
      <c r="F443" s="590"/>
      <c r="G443" s="591"/>
      <c r="H443" s="1412"/>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3"/>
      <c r="D444" s="73"/>
      <c r="E444" s="73"/>
      <c r="F444" s="590"/>
      <c r="G444" s="591"/>
      <c r="H444" s="1412"/>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3"/>
      <c r="D445" s="73"/>
      <c r="E445" s="73"/>
      <c r="F445" s="590"/>
      <c r="G445" s="591"/>
      <c r="H445" s="1412"/>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3"/>
      <c r="D446" s="73"/>
      <c r="E446" s="73"/>
      <c r="F446" s="590"/>
      <c r="G446" s="591"/>
      <c r="H446" s="1412"/>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3"/>
      <c r="D447" s="73"/>
      <c r="E447" s="73"/>
      <c r="F447" s="590"/>
      <c r="G447" s="591"/>
      <c r="H447" s="1412"/>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3"/>
      <c r="D448" s="73"/>
      <c r="E448" s="73"/>
      <c r="F448" s="590"/>
      <c r="G448" s="591"/>
      <c r="H448" s="1412"/>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3"/>
      <c r="D449" s="73"/>
      <c r="E449" s="73"/>
      <c r="F449" s="590"/>
      <c r="G449" s="591"/>
      <c r="H449" s="1412"/>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3"/>
      <c r="D450" s="73"/>
      <c r="E450" s="73"/>
      <c r="F450" s="590"/>
      <c r="G450" s="591"/>
      <c r="H450" s="1412"/>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3"/>
      <c r="D451" s="73"/>
      <c r="E451" s="73"/>
      <c r="F451" s="590"/>
      <c r="G451" s="591"/>
      <c r="H451" s="1412"/>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3"/>
      <c r="D452" s="73"/>
      <c r="E452" s="73"/>
      <c r="F452" s="590"/>
      <c r="G452" s="591"/>
      <c r="H452" s="1412"/>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3"/>
      <c r="D453" s="73"/>
      <c r="E453" s="73"/>
      <c r="F453" s="590"/>
      <c r="G453" s="591"/>
      <c r="H453" s="1412"/>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3"/>
      <c r="D454" s="73"/>
      <c r="E454" s="73"/>
      <c r="F454" s="590"/>
      <c r="G454" s="591"/>
      <c r="H454" s="1412"/>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3"/>
      <c r="D455" s="73"/>
      <c r="E455" s="73"/>
      <c r="F455" s="590"/>
      <c r="G455" s="591"/>
      <c r="H455" s="1412"/>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3"/>
      <c r="D456" s="73"/>
      <c r="E456" s="73"/>
      <c r="F456" s="590"/>
      <c r="G456" s="591"/>
      <c r="H456" s="1412"/>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3"/>
      <c r="D457" s="73"/>
      <c r="E457" s="73"/>
      <c r="F457" s="590"/>
      <c r="G457" s="591"/>
      <c r="H457" s="1412"/>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3"/>
      <c r="D458" s="73"/>
      <c r="E458" s="73"/>
      <c r="F458" s="590"/>
      <c r="G458" s="591"/>
      <c r="H458" s="1412"/>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3"/>
      <c r="D459" s="73"/>
      <c r="E459" s="73"/>
      <c r="F459" s="590"/>
      <c r="G459" s="591"/>
      <c r="H459" s="1412"/>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3"/>
      <c r="D460" s="73"/>
      <c r="E460" s="73"/>
      <c r="F460" s="590"/>
      <c r="G460" s="591"/>
      <c r="H460" s="1412"/>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3"/>
      <c r="D461" s="73"/>
      <c r="E461" s="73"/>
      <c r="F461" s="590"/>
      <c r="G461" s="591"/>
      <c r="H461" s="1412"/>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3"/>
      <c r="D462" s="73"/>
      <c r="E462" s="73"/>
      <c r="F462" s="590"/>
      <c r="G462" s="591"/>
      <c r="H462" s="1412"/>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3"/>
      <c r="D463" s="73"/>
      <c r="E463" s="73"/>
      <c r="F463" s="590"/>
      <c r="G463" s="591"/>
      <c r="H463" s="1412"/>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3"/>
      <c r="D464" s="73"/>
      <c r="E464" s="73"/>
      <c r="F464" s="590"/>
      <c r="G464" s="591"/>
      <c r="H464" s="1412"/>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3"/>
      <c r="D465" s="73"/>
      <c r="E465" s="73"/>
      <c r="F465" s="590"/>
      <c r="G465" s="591"/>
      <c r="H465" s="1412"/>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3"/>
      <c r="D466" s="73"/>
      <c r="E466" s="73"/>
      <c r="F466" s="590"/>
      <c r="G466" s="591"/>
      <c r="H466" s="1412"/>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3"/>
      <c r="D467" s="73"/>
      <c r="E467" s="73"/>
      <c r="F467" s="590"/>
      <c r="G467" s="591"/>
      <c r="H467" s="1412"/>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3"/>
      <c r="D468" s="73"/>
      <c r="E468" s="73"/>
      <c r="F468" s="590"/>
      <c r="G468" s="591"/>
      <c r="H468" s="1412"/>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3"/>
      <c r="D469" s="73"/>
      <c r="E469" s="73"/>
      <c r="F469" s="590"/>
      <c r="G469" s="591"/>
      <c r="H469" s="1412"/>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3"/>
      <c r="D470" s="73"/>
      <c r="E470" s="73"/>
      <c r="F470" s="590"/>
      <c r="G470" s="591"/>
      <c r="H470" s="1412"/>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3"/>
      <c r="D471" s="73"/>
      <c r="E471" s="73"/>
      <c r="F471" s="590"/>
      <c r="G471" s="591"/>
      <c r="H471" s="1412"/>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3"/>
      <c r="D472" s="73"/>
      <c r="E472" s="73"/>
      <c r="F472" s="590"/>
      <c r="G472" s="591"/>
      <c r="H472" s="1412"/>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3"/>
      <c r="D473" s="73"/>
      <c r="E473" s="73"/>
      <c r="F473" s="590"/>
      <c r="G473" s="591"/>
      <c r="H473" s="1412"/>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3"/>
      <c r="D474" s="73"/>
      <c r="E474" s="73"/>
      <c r="F474" s="590"/>
      <c r="G474" s="591"/>
      <c r="H474" s="1412"/>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3"/>
      <c r="D475" s="73"/>
      <c r="E475" s="73"/>
      <c r="F475" s="590"/>
      <c r="G475" s="591"/>
      <c r="H475" s="1412"/>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3"/>
      <c r="D476" s="73"/>
      <c r="E476" s="73"/>
      <c r="F476" s="590"/>
      <c r="G476" s="591"/>
      <c r="H476" s="1412"/>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3"/>
      <c r="D477" s="73"/>
      <c r="E477" s="73"/>
      <c r="F477" s="590"/>
      <c r="G477" s="591"/>
      <c r="H477" s="1412"/>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3"/>
      <c r="D478" s="73"/>
      <c r="E478" s="73"/>
      <c r="F478" s="590"/>
      <c r="G478" s="591"/>
      <c r="H478" s="1412"/>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3"/>
      <c r="D479" s="73"/>
      <c r="E479" s="73"/>
      <c r="F479" s="590"/>
      <c r="G479" s="591"/>
      <c r="H479" s="1412"/>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3"/>
      <c r="D480" s="73"/>
      <c r="E480" s="73"/>
      <c r="F480" s="590"/>
      <c r="G480" s="591"/>
      <c r="H480" s="1412"/>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3"/>
      <c r="D481" s="73"/>
      <c r="E481" s="73"/>
      <c r="F481" s="590"/>
      <c r="G481" s="591"/>
      <c r="H481" s="1412"/>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3"/>
      <c r="D482" s="73"/>
      <c r="E482" s="73"/>
      <c r="F482" s="590"/>
      <c r="G482" s="591"/>
      <c r="H482" s="1412"/>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3"/>
      <c r="D483" s="73"/>
      <c r="E483" s="73"/>
      <c r="F483" s="590"/>
      <c r="G483" s="591"/>
      <c r="H483" s="1412"/>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3"/>
      <c r="D484" s="73"/>
      <c r="E484" s="73"/>
      <c r="F484" s="590"/>
      <c r="G484" s="591"/>
      <c r="H484" s="1412"/>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3"/>
      <c r="D485" s="73"/>
      <c r="E485" s="73"/>
      <c r="F485" s="590"/>
      <c r="G485" s="591"/>
      <c r="H485" s="1412"/>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3"/>
      <c r="D486" s="73"/>
      <c r="E486" s="73"/>
      <c r="F486" s="590"/>
      <c r="G486" s="591"/>
      <c r="H486" s="1412"/>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3"/>
      <c r="D487" s="73"/>
      <c r="E487" s="73"/>
      <c r="F487" s="590"/>
      <c r="G487" s="591"/>
      <c r="H487" s="1412"/>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3"/>
      <c r="D488" s="73"/>
      <c r="E488" s="73"/>
      <c r="F488" s="590"/>
      <c r="G488" s="591"/>
      <c r="H488" s="1412"/>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3"/>
      <c r="D489" s="73"/>
      <c r="E489" s="73"/>
      <c r="F489" s="590"/>
      <c r="G489" s="591"/>
      <c r="H489" s="1412"/>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3"/>
      <c r="D490" s="73"/>
      <c r="E490" s="73"/>
      <c r="F490" s="590"/>
      <c r="G490" s="591"/>
      <c r="H490" s="1412"/>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3"/>
      <c r="D491" s="73"/>
      <c r="E491" s="73"/>
      <c r="F491" s="590"/>
      <c r="G491" s="591"/>
      <c r="H491" s="1412"/>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3"/>
      <c r="D492" s="73"/>
      <c r="E492" s="73"/>
      <c r="F492" s="590"/>
      <c r="G492" s="591"/>
      <c r="H492" s="1412"/>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3"/>
      <c r="D493" s="73"/>
      <c r="E493" s="73"/>
      <c r="F493" s="590"/>
      <c r="G493" s="591"/>
      <c r="H493" s="1412"/>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3"/>
      <c r="D494" s="73"/>
      <c r="E494" s="73"/>
      <c r="F494" s="590"/>
      <c r="G494" s="591"/>
      <c r="H494" s="1412"/>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3"/>
      <c r="D495" s="73"/>
      <c r="E495" s="73"/>
      <c r="F495" s="590"/>
      <c r="G495" s="591"/>
      <c r="H495" s="1412"/>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3"/>
      <c r="D496" s="73"/>
      <c r="E496" s="73"/>
      <c r="F496" s="590"/>
      <c r="G496" s="591"/>
      <c r="H496" s="1412"/>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3"/>
      <c r="D497" s="73"/>
      <c r="E497" s="73"/>
      <c r="F497" s="590"/>
      <c r="G497" s="591"/>
      <c r="H497" s="1412"/>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3"/>
      <c r="D498" s="73"/>
      <c r="E498" s="73"/>
      <c r="F498" s="590"/>
      <c r="G498" s="591"/>
      <c r="H498" s="1412"/>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3"/>
      <c r="D499" s="73"/>
      <c r="E499" s="73"/>
      <c r="F499" s="590"/>
      <c r="G499" s="591"/>
      <c r="H499" s="1412"/>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3"/>
      <c r="D500" s="73"/>
      <c r="E500" s="73"/>
      <c r="F500" s="590"/>
      <c r="G500" s="591"/>
      <c r="H500" s="1412"/>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3"/>
      <c r="D501" s="73"/>
      <c r="E501" s="73"/>
      <c r="F501" s="590"/>
      <c r="G501" s="591"/>
      <c r="H501" s="1412"/>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3"/>
      <c r="D502" s="73"/>
      <c r="E502" s="73"/>
      <c r="F502" s="590"/>
      <c r="G502" s="591"/>
      <c r="H502" s="1412"/>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3"/>
      <c r="D503" s="73"/>
      <c r="E503" s="73"/>
      <c r="F503" s="590"/>
      <c r="G503" s="591"/>
      <c r="H503" s="1412"/>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3"/>
      <c r="D504" s="73"/>
      <c r="E504" s="73"/>
      <c r="F504" s="590"/>
      <c r="G504" s="591"/>
      <c r="H504" s="1412"/>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3"/>
      <c r="D505" s="73"/>
      <c r="E505" s="73"/>
      <c r="F505" s="590"/>
      <c r="G505" s="591"/>
      <c r="H505" s="1412"/>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3"/>
      <c r="D506" s="73"/>
      <c r="E506" s="73"/>
      <c r="F506" s="590"/>
      <c r="G506" s="591"/>
      <c r="H506" s="1412"/>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3"/>
      <c r="D507" s="73"/>
      <c r="E507" s="73"/>
      <c r="F507" s="590"/>
      <c r="G507" s="591"/>
      <c r="H507" s="1412"/>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3"/>
      <c r="D508" s="73"/>
      <c r="E508" s="73"/>
      <c r="F508" s="590"/>
      <c r="G508" s="591"/>
      <c r="H508" s="1412"/>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3"/>
      <c r="D509" s="73"/>
      <c r="E509" s="73"/>
      <c r="F509" s="590"/>
      <c r="G509" s="591"/>
      <c r="H509" s="1412"/>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3"/>
      <c r="D510" s="73"/>
      <c r="E510" s="73"/>
      <c r="F510" s="590"/>
      <c r="G510" s="591"/>
      <c r="H510" s="1412"/>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3"/>
      <c r="D511" s="73"/>
      <c r="E511" s="73"/>
      <c r="F511" s="590"/>
      <c r="G511" s="591"/>
      <c r="H511" s="1412"/>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3"/>
      <c r="D512" s="73"/>
      <c r="E512" s="73"/>
      <c r="F512" s="590"/>
      <c r="G512" s="591"/>
      <c r="H512" s="1412"/>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3"/>
      <c r="D513" s="73"/>
      <c r="E513" s="73"/>
      <c r="F513" s="590"/>
      <c r="G513" s="591"/>
      <c r="H513" s="1412"/>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3"/>
      <c r="D514" s="73"/>
      <c r="E514" s="73"/>
      <c r="F514" s="590"/>
      <c r="G514" s="591"/>
      <c r="H514" s="1412"/>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3"/>
      <c r="D515" s="73"/>
      <c r="E515" s="73"/>
      <c r="F515" s="590"/>
      <c r="G515" s="591"/>
      <c r="H515" s="1412"/>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3"/>
      <c r="D516" s="73"/>
      <c r="E516" s="73"/>
      <c r="F516" s="590"/>
      <c r="G516" s="591"/>
      <c r="H516" s="1412"/>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3"/>
      <c r="D517" s="73"/>
      <c r="E517" s="73"/>
      <c r="F517" s="590"/>
      <c r="G517" s="591"/>
      <c r="H517" s="1412"/>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3"/>
      <c r="D518" s="73"/>
      <c r="E518" s="73"/>
      <c r="F518" s="590"/>
      <c r="G518" s="591"/>
      <c r="H518" s="1412"/>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3"/>
      <c r="D519" s="73"/>
      <c r="E519" s="73"/>
      <c r="F519" s="590"/>
      <c r="G519" s="591"/>
      <c r="H519" s="1412"/>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3"/>
      <c r="D520" s="73"/>
      <c r="E520" s="73"/>
      <c r="F520" s="590"/>
      <c r="G520" s="591"/>
      <c r="H520" s="1412"/>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3"/>
      <c r="D521" s="73"/>
      <c r="E521" s="73"/>
      <c r="F521" s="590"/>
      <c r="G521" s="591"/>
      <c r="H521" s="1412"/>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3"/>
      <c r="D522" s="73"/>
      <c r="E522" s="73"/>
      <c r="F522" s="590"/>
      <c r="G522" s="591"/>
      <c r="H522" s="1412"/>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3"/>
      <c r="D523" s="73"/>
      <c r="E523" s="73"/>
      <c r="F523" s="590"/>
      <c r="G523" s="591"/>
      <c r="H523" s="1412"/>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3"/>
      <c r="D524" s="73"/>
      <c r="E524" s="73"/>
      <c r="F524" s="590"/>
      <c r="G524" s="591"/>
      <c r="H524" s="1412"/>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3"/>
      <c r="D525" s="73"/>
      <c r="E525" s="73"/>
      <c r="F525" s="590"/>
      <c r="G525" s="591"/>
      <c r="H525" s="1412"/>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3"/>
      <c r="D526" s="73"/>
      <c r="E526" s="73"/>
      <c r="F526" s="590"/>
      <c r="G526" s="591"/>
      <c r="H526" s="1412"/>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3"/>
      <c r="D527" s="73"/>
      <c r="E527" s="73"/>
      <c r="F527" s="590"/>
      <c r="G527" s="591"/>
      <c r="H527" s="1412"/>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3"/>
      <c r="D528" s="73"/>
      <c r="E528" s="73"/>
      <c r="F528" s="590"/>
      <c r="G528" s="591"/>
      <c r="H528" s="1412"/>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3"/>
      <c r="D529" s="73"/>
      <c r="E529" s="73"/>
      <c r="F529" s="590"/>
      <c r="G529" s="591"/>
      <c r="H529" s="1412"/>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3"/>
      <c r="D530" s="73"/>
      <c r="E530" s="73"/>
      <c r="F530" s="590"/>
      <c r="G530" s="591"/>
      <c r="H530" s="1412"/>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3"/>
      <c r="D531" s="73"/>
      <c r="E531" s="73"/>
      <c r="F531" s="590"/>
      <c r="G531" s="591"/>
      <c r="H531" s="1412"/>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3"/>
      <c r="D532" s="73"/>
      <c r="E532" s="73"/>
      <c r="F532" s="590"/>
      <c r="G532" s="591"/>
      <c r="H532" s="1412"/>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3"/>
      <c r="D533" s="73"/>
      <c r="E533" s="73"/>
      <c r="F533" s="590"/>
      <c r="G533" s="591"/>
      <c r="H533" s="1412"/>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3"/>
      <c r="D534" s="73"/>
      <c r="E534" s="73"/>
      <c r="F534" s="590"/>
      <c r="G534" s="591"/>
      <c r="H534" s="1412"/>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3"/>
      <c r="D535" s="73"/>
      <c r="E535" s="73"/>
      <c r="F535" s="590"/>
      <c r="G535" s="591"/>
      <c r="H535" s="1412"/>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3"/>
      <c r="D536" s="73"/>
      <c r="E536" s="73"/>
      <c r="F536" s="590"/>
      <c r="G536" s="591"/>
      <c r="H536" s="1412"/>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3"/>
      <c r="D537" s="73"/>
      <c r="E537" s="73"/>
      <c r="F537" s="590"/>
      <c r="G537" s="591"/>
      <c r="H537" s="1412"/>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3"/>
      <c r="D538" s="73"/>
      <c r="E538" s="73"/>
      <c r="F538" s="590"/>
      <c r="G538" s="591"/>
      <c r="H538" s="1412"/>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3"/>
      <c r="D539" s="73"/>
      <c r="E539" s="73"/>
      <c r="F539" s="590"/>
      <c r="G539" s="591"/>
      <c r="H539" s="1412"/>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3"/>
      <c r="D540" s="73"/>
      <c r="E540" s="73"/>
      <c r="F540" s="590"/>
      <c r="G540" s="591"/>
      <c r="H540" s="1412"/>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3"/>
      <c r="D541" s="73"/>
      <c r="E541" s="73"/>
      <c r="F541" s="590"/>
      <c r="G541" s="591"/>
      <c r="H541" s="1412"/>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3"/>
      <c r="D542" s="73"/>
      <c r="E542" s="73"/>
      <c r="F542" s="590"/>
      <c r="G542" s="591"/>
      <c r="H542" s="1412"/>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3"/>
      <c r="D543" s="73"/>
      <c r="E543" s="73"/>
      <c r="F543" s="590"/>
      <c r="G543" s="591"/>
      <c r="H543" s="1412"/>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3"/>
      <c r="D544" s="73"/>
      <c r="E544" s="73"/>
      <c r="F544" s="590"/>
      <c r="G544" s="591"/>
      <c r="H544" s="1412"/>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3"/>
      <c r="D545" s="73"/>
      <c r="E545" s="73"/>
      <c r="F545" s="590"/>
      <c r="G545" s="591"/>
      <c r="H545" s="1412"/>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3"/>
      <c r="D546" s="73"/>
      <c r="E546" s="73"/>
      <c r="F546" s="590"/>
      <c r="G546" s="591"/>
      <c r="H546" s="1412"/>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3"/>
      <c r="D547" s="73"/>
      <c r="E547" s="73"/>
      <c r="F547" s="590"/>
      <c r="G547" s="591"/>
      <c r="H547" s="1412"/>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3"/>
      <c r="D548" s="73"/>
      <c r="E548" s="73"/>
      <c r="F548" s="590"/>
      <c r="G548" s="591"/>
      <c r="H548" s="1412"/>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3"/>
      <c r="D549" s="73"/>
      <c r="E549" s="73"/>
      <c r="F549" s="590"/>
      <c r="G549" s="591"/>
      <c r="H549" s="1412"/>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3"/>
      <c r="D550" s="73"/>
      <c r="E550" s="73"/>
      <c r="F550" s="590"/>
      <c r="G550" s="591"/>
      <c r="H550" s="1412"/>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3"/>
      <c r="D551" s="73"/>
      <c r="E551" s="73"/>
      <c r="F551" s="590"/>
      <c r="G551" s="591"/>
      <c r="H551" s="1412"/>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3"/>
      <c r="D552" s="73"/>
      <c r="E552" s="73"/>
      <c r="F552" s="590"/>
      <c r="G552" s="591"/>
      <c r="H552" s="1412"/>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3"/>
      <c r="D553" s="73"/>
      <c r="E553" s="73"/>
      <c r="F553" s="590"/>
      <c r="G553" s="591"/>
      <c r="H553" s="1412"/>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3"/>
      <c r="D554" s="73"/>
      <c r="E554" s="73"/>
      <c r="F554" s="590"/>
      <c r="G554" s="591"/>
      <c r="H554" s="1412"/>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3"/>
      <c r="D555" s="73"/>
      <c r="E555" s="73"/>
      <c r="F555" s="590"/>
      <c r="G555" s="591"/>
      <c r="H555" s="1412"/>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3"/>
      <c r="D556" s="73"/>
      <c r="E556" s="73"/>
      <c r="F556" s="590"/>
      <c r="G556" s="591"/>
      <c r="H556" s="1412"/>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3"/>
      <c r="D557" s="73"/>
      <c r="E557" s="73"/>
      <c r="F557" s="590"/>
      <c r="G557" s="591"/>
      <c r="H557" s="1412"/>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3"/>
      <c r="D558" s="73"/>
      <c r="E558" s="73"/>
      <c r="F558" s="590"/>
      <c r="G558" s="591"/>
      <c r="H558" s="1412"/>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3"/>
      <c r="D559" s="73"/>
      <c r="E559" s="73"/>
      <c r="F559" s="590"/>
      <c r="G559" s="591"/>
      <c r="H559" s="1412"/>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3"/>
      <c r="D560" s="73"/>
      <c r="E560" s="73"/>
      <c r="F560" s="590"/>
      <c r="G560" s="591"/>
      <c r="H560" s="1412"/>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3"/>
      <c r="D561" s="73"/>
      <c r="E561" s="73"/>
      <c r="F561" s="590"/>
      <c r="G561" s="591"/>
      <c r="H561" s="1412"/>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3"/>
      <c r="D562" s="73"/>
      <c r="E562" s="73"/>
      <c r="F562" s="590"/>
      <c r="G562" s="591"/>
      <c r="H562" s="1412"/>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3"/>
      <c r="D563" s="73"/>
      <c r="E563" s="73"/>
      <c r="F563" s="590"/>
      <c r="G563" s="591"/>
      <c r="H563" s="1412"/>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3"/>
      <c r="D564" s="73"/>
      <c r="E564" s="73"/>
      <c r="F564" s="590"/>
      <c r="G564" s="591"/>
      <c r="H564" s="1412"/>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3"/>
      <c r="D565" s="73"/>
      <c r="E565" s="73"/>
      <c r="F565" s="590"/>
      <c r="G565" s="591"/>
      <c r="H565" s="1412"/>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3"/>
      <c r="D566" s="73"/>
      <c r="E566" s="73"/>
      <c r="F566" s="590"/>
      <c r="G566" s="591"/>
      <c r="H566" s="1412"/>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3"/>
      <c r="D567" s="73"/>
      <c r="E567" s="73"/>
      <c r="F567" s="590"/>
      <c r="G567" s="591"/>
      <c r="H567" s="1412"/>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3"/>
      <c r="D568" s="73"/>
      <c r="E568" s="73"/>
      <c r="F568" s="590"/>
      <c r="G568" s="591"/>
      <c r="H568" s="1412"/>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3"/>
      <c r="D569" s="73"/>
      <c r="E569" s="73"/>
      <c r="F569" s="590"/>
      <c r="G569" s="591"/>
      <c r="H569" s="1412"/>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3"/>
      <c r="D570" s="73"/>
      <c r="E570" s="73"/>
      <c r="F570" s="590"/>
      <c r="G570" s="591"/>
      <c r="H570" s="1412"/>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3"/>
      <c r="D571" s="73"/>
      <c r="E571" s="73"/>
      <c r="F571" s="590"/>
      <c r="G571" s="591"/>
      <c r="H571" s="1412"/>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3"/>
      <c r="D572" s="73"/>
      <c r="E572" s="73"/>
      <c r="F572" s="590"/>
      <c r="G572" s="591"/>
      <c r="H572" s="1412"/>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3"/>
      <c r="D573" s="73"/>
      <c r="E573" s="73"/>
      <c r="F573" s="590"/>
      <c r="G573" s="591"/>
      <c r="H573" s="1412"/>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3"/>
      <c r="D574" s="73"/>
      <c r="E574" s="73"/>
      <c r="F574" s="590"/>
      <c r="G574" s="591"/>
      <c r="H574" s="1412"/>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3"/>
      <c r="D575" s="73"/>
      <c r="E575" s="73"/>
      <c r="F575" s="590"/>
      <c r="G575" s="591"/>
      <c r="H575" s="1412"/>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3"/>
      <c r="D576" s="73"/>
      <c r="E576" s="73"/>
      <c r="F576" s="590"/>
      <c r="G576" s="591"/>
      <c r="H576" s="1412"/>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3"/>
      <c r="D577" s="73"/>
      <c r="E577" s="73"/>
      <c r="F577" s="590"/>
      <c r="G577" s="591"/>
      <c r="H577" s="1412"/>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3"/>
      <c r="D578" s="73"/>
      <c r="E578" s="73"/>
      <c r="F578" s="590"/>
      <c r="G578" s="591"/>
      <c r="H578" s="1412"/>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3"/>
      <c r="D579" s="73"/>
      <c r="E579" s="73"/>
      <c r="F579" s="590"/>
      <c r="G579" s="591"/>
      <c r="H579" s="1412"/>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3"/>
      <c r="D580" s="73"/>
      <c r="E580" s="73"/>
      <c r="F580" s="590"/>
      <c r="G580" s="591"/>
      <c r="H580" s="1412"/>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3"/>
      <c r="D581" s="73"/>
      <c r="E581" s="73"/>
      <c r="F581" s="590"/>
      <c r="G581" s="591"/>
      <c r="H581" s="1412"/>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3"/>
      <c r="D582" s="73"/>
      <c r="E582" s="73"/>
      <c r="F582" s="590"/>
      <c r="G582" s="591"/>
      <c r="H582" s="1412"/>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3"/>
      <c r="D583" s="73"/>
      <c r="E583" s="73"/>
      <c r="F583" s="590"/>
      <c r="G583" s="591"/>
      <c r="H583" s="1412"/>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3"/>
      <c r="D584" s="73"/>
      <c r="E584" s="73"/>
      <c r="F584" s="590"/>
      <c r="G584" s="591"/>
      <c r="H584" s="1412"/>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3"/>
      <c r="D585" s="73"/>
      <c r="E585" s="73"/>
      <c r="F585" s="590"/>
      <c r="G585" s="591"/>
      <c r="H585" s="1412"/>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3"/>
      <c r="D586" s="73"/>
      <c r="E586" s="73"/>
      <c r="F586" s="590"/>
      <c r="G586" s="591"/>
      <c r="H586" s="1412"/>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3"/>
      <c r="D587" s="73"/>
      <c r="E587" s="73"/>
      <c r="F587" s="590"/>
      <c r="G587" s="591"/>
      <c r="H587" s="1412"/>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3"/>
      <c r="D588" s="73"/>
      <c r="E588" s="73"/>
      <c r="F588" s="590"/>
      <c r="G588" s="591"/>
      <c r="H588" s="1412"/>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3"/>
      <c r="D589" s="73"/>
      <c r="E589" s="73"/>
      <c r="F589" s="590"/>
      <c r="G589" s="591"/>
      <c r="H589" s="1412"/>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3"/>
      <c r="D590" s="73"/>
      <c r="E590" s="73"/>
      <c r="F590" s="590"/>
      <c r="G590" s="591"/>
      <c r="H590" s="1412"/>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3"/>
      <c r="D591" s="73"/>
      <c r="E591" s="73"/>
      <c r="F591" s="590"/>
      <c r="G591" s="591"/>
      <c r="H591" s="1412"/>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3"/>
      <c r="D592" s="73"/>
      <c r="E592" s="73"/>
      <c r="F592" s="590"/>
      <c r="G592" s="591"/>
      <c r="H592" s="1412"/>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3"/>
      <c r="D593" s="73"/>
      <c r="E593" s="73"/>
      <c r="F593" s="590"/>
      <c r="G593" s="591"/>
      <c r="H593" s="1412"/>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3"/>
      <c r="D594" s="73"/>
      <c r="E594" s="73"/>
      <c r="F594" s="590"/>
      <c r="G594" s="591"/>
      <c r="H594" s="1412"/>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3"/>
      <c r="D595" s="73"/>
      <c r="E595" s="73"/>
      <c r="F595" s="590"/>
      <c r="G595" s="591"/>
      <c r="H595" s="1412"/>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3"/>
      <c r="D596" s="73"/>
      <c r="E596" s="73"/>
      <c r="F596" s="590"/>
      <c r="G596" s="591"/>
      <c r="H596" s="1412"/>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3"/>
      <c r="D597" s="73"/>
      <c r="E597" s="73"/>
      <c r="F597" s="590"/>
      <c r="G597" s="591"/>
      <c r="H597" s="1412"/>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3"/>
      <c r="D598" s="73"/>
      <c r="E598" s="73"/>
      <c r="F598" s="590"/>
      <c r="G598" s="591"/>
      <c r="H598" s="1412"/>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3"/>
      <c r="D599" s="73"/>
      <c r="E599" s="73"/>
      <c r="F599" s="590"/>
      <c r="G599" s="591"/>
      <c r="H599" s="1412"/>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3"/>
      <c r="D600" s="73"/>
      <c r="E600" s="73"/>
      <c r="F600" s="590"/>
      <c r="G600" s="591"/>
      <c r="H600" s="1412"/>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3"/>
      <c r="D601" s="73"/>
      <c r="E601" s="73"/>
      <c r="F601" s="590"/>
      <c r="G601" s="591"/>
      <c r="H601" s="1412"/>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3"/>
      <c r="D602" s="73"/>
      <c r="E602" s="73"/>
      <c r="F602" s="590"/>
      <c r="G602" s="591"/>
      <c r="H602" s="1412"/>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3"/>
      <c r="D603" s="73"/>
      <c r="E603" s="73"/>
      <c r="F603" s="590"/>
      <c r="G603" s="591"/>
      <c r="H603" s="1412"/>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3"/>
      <c r="D604" s="73"/>
      <c r="E604" s="73"/>
      <c r="F604" s="590"/>
      <c r="G604" s="591"/>
      <c r="H604" s="1412"/>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3"/>
      <c r="D605" s="73"/>
      <c r="E605" s="73"/>
      <c r="F605" s="590"/>
      <c r="G605" s="591"/>
      <c r="H605" s="1412"/>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3"/>
      <c r="D606" s="73"/>
      <c r="E606" s="73"/>
      <c r="F606" s="590"/>
      <c r="G606" s="591"/>
      <c r="H606" s="1412"/>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3"/>
      <c r="D607" s="73"/>
      <c r="E607" s="73"/>
      <c r="F607" s="590"/>
      <c r="G607" s="591"/>
      <c r="H607" s="1412"/>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3"/>
      <c r="D608" s="73"/>
      <c r="E608" s="73"/>
      <c r="F608" s="590"/>
      <c r="G608" s="591"/>
      <c r="H608" s="1412"/>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3"/>
      <c r="D609" s="73"/>
      <c r="E609" s="73"/>
      <c r="F609" s="590"/>
      <c r="G609" s="591"/>
      <c r="H609" s="1412"/>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3"/>
      <c r="D610" s="73"/>
      <c r="E610" s="73"/>
      <c r="F610" s="590"/>
      <c r="G610" s="591"/>
      <c r="H610" s="1412"/>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3"/>
      <c r="D611" s="73"/>
      <c r="E611" s="73"/>
      <c r="F611" s="590"/>
      <c r="G611" s="591"/>
      <c r="H611" s="1412"/>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3"/>
      <c r="D612" s="73"/>
      <c r="E612" s="73"/>
      <c r="F612" s="590"/>
      <c r="G612" s="591"/>
      <c r="H612" s="1412"/>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3"/>
      <c r="D613" s="73"/>
      <c r="E613" s="73"/>
      <c r="F613" s="590"/>
      <c r="G613" s="591"/>
      <c r="H613" s="1412"/>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3"/>
      <c r="D614" s="73"/>
      <c r="E614" s="73"/>
      <c r="F614" s="590"/>
      <c r="G614" s="591"/>
      <c r="H614" s="1412"/>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3"/>
      <c r="D615" s="73"/>
      <c r="E615" s="73"/>
      <c r="F615" s="590"/>
      <c r="G615" s="591"/>
      <c r="H615" s="1412"/>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3"/>
      <c r="D616" s="73"/>
      <c r="E616" s="73"/>
      <c r="F616" s="590"/>
      <c r="G616" s="591"/>
      <c r="H616" s="1412"/>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3"/>
      <c r="D617" s="73"/>
      <c r="E617" s="73"/>
      <c r="F617" s="590"/>
      <c r="G617" s="591"/>
      <c r="H617" s="1412"/>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3"/>
      <c r="D618" s="73"/>
      <c r="E618" s="73"/>
      <c r="F618" s="590"/>
      <c r="G618" s="591"/>
      <c r="H618" s="1412"/>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3"/>
      <c r="D619" s="73"/>
      <c r="E619" s="73"/>
      <c r="F619" s="590"/>
      <c r="G619" s="591"/>
      <c r="H619" s="1412"/>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3"/>
      <c r="D620" s="73"/>
      <c r="E620" s="73"/>
      <c r="F620" s="590"/>
      <c r="G620" s="591"/>
      <c r="H620" s="1412"/>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3"/>
      <c r="D621" s="73"/>
      <c r="E621" s="73"/>
      <c r="F621" s="590"/>
      <c r="G621" s="591"/>
      <c r="H621" s="1412"/>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3"/>
      <c r="D622" s="73"/>
      <c r="E622" s="73"/>
      <c r="F622" s="590"/>
      <c r="G622" s="591"/>
      <c r="H622" s="1412"/>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3"/>
      <c r="D623" s="73"/>
      <c r="E623" s="73"/>
      <c r="F623" s="590"/>
      <c r="G623" s="591"/>
      <c r="H623" s="1412"/>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3"/>
      <c r="D624" s="73"/>
      <c r="E624" s="73"/>
      <c r="F624" s="590"/>
      <c r="G624" s="591"/>
      <c r="H624" s="1412"/>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3"/>
      <c r="D625" s="73"/>
      <c r="E625" s="73"/>
      <c r="F625" s="590"/>
      <c r="G625" s="591"/>
      <c r="H625" s="1412"/>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3"/>
      <c r="D626" s="73"/>
      <c r="E626" s="73"/>
      <c r="F626" s="590"/>
      <c r="G626" s="591"/>
      <c r="H626" s="1412"/>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3"/>
      <c r="D627" s="73"/>
      <c r="E627" s="73"/>
      <c r="F627" s="590"/>
      <c r="G627" s="591"/>
      <c r="H627" s="1412"/>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3"/>
      <c r="D628" s="73"/>
      <c r="E628" s="73"/>
      <c r="F628" s="590"/>
      <c r="G628" s="591"/>
      <c r="H628" s="1412"/>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3"/>
      <c r="D629" s="73"/>
      <c r="E629" s="73"/>
      <c r="F629" s="590"/>
      <c r="G629" s="591"/>
      <c r="H629" s="1412"/>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3"/>
      <c r="D630" s="73"/>
      <c r="E630" s="73"/>
      <c r="F630" s="590"/>
      <c r="G630" s="591"/>
      <c r="H630" s="1412"/>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3"/>
      <c r="D631" s="73"/>
      <c r="E631" s="73"/>
      <c r="F631" s="590"/>
      <c r="G631" s="591"/>
      <c r="H631" s="1412"/>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3"/>
      <c r="D632" s="73"/>
      <c r="E632" s="73"/>
      <c r="F632" s="590"/>
      <c r="G632" s="591"/>
      <c r="H632" s="1412"/>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3"/>
      <c r="D633" s="73"/>
      <c r="E633" s="73"/>
      <c r="F633" s="590"/>
      <c r="G633" s="591"/>
      <c r="H633" s="1412"/>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3"/>
      <c r="D634" s="73"/>
      <c r="E634" s="73"/>
      <c r="F634" s="590"/>
      <c r="G634" s="591"/>
      <c r="H634" s="1412"/>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3"/>
      <c r="D635" s="73"/>
      <c r="E635" s="73"/>
      <c r="F635" s="590"/>
      <c r="G635" s="591"/>
      <c r="H635" s="1412"/>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3"/>
      <c r="D636" s="73"/>
      <c r="E636" s="73"/>
      <c r="F636" s="590"/>
      <c r="G636" s="591"/>
      <c r="H636" s="1412"/>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3"/>
      <c r="D637" s="73"/>
      <c r="E637" s="73"/>
      <c r="F637" s="590"/>
      <c r="G637" s="591"/>
      <c r="H637" s="1412"/>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3"/>
      <c r="D638" s="73"/>
      <c r="E638" s="73"/>
      <c r="F638" s="590"/>
      <c r="G638" s="591"/>
      <c r="H638" s="1412"/>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3"/>
      <c r="D639" s="73"/>
      <c r="E639" s="73"/>
      <c r="F639" s="590"/>
      <c r="G639" s="591"/>
      <c r="H639" s="1412"/>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3"/>
      <c r="D640" s="73"/>
      <c r="E640" s="73"/>
      <c r="F640" s="590"/>
      <c r="G640" s="591"/>
      <c r="H640" s="1412"/>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3"/>
      <c r="D641" s="73"/>
      <c r="E641" s="73"/>
      <c r="F641" s="590"/>
      <c r="G641" s="591"/>
      <c r="H641" s="1412"/>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3"/>
      <c r="D642" s="73"/>
      <c r="E642" s="73"/>
      <c r="F642" s="590"/>
      <c r="G642" s="591"/>
      <c r="H642" s="1412"/>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3"/>
      <c r="D643" s="73"/>
      <c r="E643" s="73"/>
      <c r="F643" s="590"/>
      <c r="G643" s="591"/>
      <c r="H643" s="1412"/>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3"/>
      <c r="D644" s="73"/>
      <c r="E644" s="73"/>
      <c r="F644" s="590"/>
      <c r="G644" s="591"/>
      <c r="H644" s="1412"/>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3"/>
      <c r="D645" s="73"/>
      <c r="E645" s="73"/>
      <c r="F645" s="590"/>
      <c r="G645" s="591"/>
      <c r="H645" s="1412"/>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3"/>
      <c r="D646" s="73"/>
      <c r="E646" s="73"/>
      <c r="F646" s="590"/>
      <c r="G646" s="591"/>
      <c r="H646" s="1412"/>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3"/>
      <c r="D647" s="73"/>
      <c r="E647" s="73"/>
      <c r="F647" s="590"/>
      <c r="G647" s="591"/>
      <c r="H647" s="1412"/>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3"/>
      <c r="D648" s="73"/>
      <c r="E648" s="73"/>
      <c r="F648" s="590"/>
      <c r="G648" s="591"/>
      <c r="H648" s="1412"/>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3"/>
      <c r="D649" s="73"/>
      <c r="E649" s="73"/>
      <c r="F649" s="590"/>
      <c r="G649" s="591"/>
      <c r="H649" s="1412"/>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3"/>
      <c r="D650" s="73"/>
      <c r="E650" s="73"/>
      <c r="F650" s="590"/>
      <c r="G650" s="591"/>
      <c r="H650" s="1412"/>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3"/>
      <c r="D651" s="73"/>
      <c r="E651" s="73"/>
      <c r="F651" s="590"/>
      <c r="G651" s="591"/>
      <c r="H651" s="1412"/>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3"/>
      <c r="D652" s="73"/>
      <c r="E652" s="73"/>
      <c r="F652" s="590"/>
      <c r="G652" s="591"/>
      <c r="H652" s="1412"/>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3"/>
      <c r="D653" s="73"/>
      <c r="E653" s="73"/>
      <c r="F653" s="590"/>
      <c r="G653" s="591"/>
      <c r="H653" s="1412"/>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3"/>
      <c r="D654" s="73"/>
      <c r="E654" s="73"/>
      <c r="F654" s="590"/>
      <c r="G654" s="591"/>
      <c r="H654" s="1412"/>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3"/>
      <c r="D655" s="73"/>
      <c r="E655" s="73"/>
      <c r="F655" s="590"/>
      <c r="G655" s="591"/>
      <c r="H655" s="1412"/>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3"/>
      <c r="D656" s="73"/>
      <c r="E656" s="73"/>
      <c r="F656" s="590"/>
      <c r="G656" s="591"/>
      <c r="H656" s="1412"/>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3"/>
      <c r="D657" s="73"/>
      <c r="E657" s="73"/>
      <c r="F657" s="590"/>
      <c r="G657" s="591"/>
      <c r="H657" s="1412"/>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3"/>
      <c r="D658" s="73"/>
      <c r="E658" s="73"/>
      <c r="F658" s="590"/>
      <c r="G658" s="591"/>
      <c r="H658" s="1412"/>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3"/>
      <c r="D659" s="73"/>
      <c r="E659" s="73"/>
      <c r="F659" s="590"/>
      <c r="G659" s="591"/>
      <c r="H659" s="1412"/>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3"/>
      <c r="D660" s="73"/>
      <c r="E660" s="73"/>
      <c r="F660" s="590"/>
      <c r="G660" s="591"/>
      <c r="H660" s="1412"/>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3"/>
      <c r="D661" s="73"/>
      <c r="E661" s="73"/>
      <c r="F661" s="590"/>
      <c r="G661" s="591"/>
      <c r="H661" s="1412"/>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3"/>
      <c r="D662" s="73"/>
      <c r="E662" s="73"/>
      <c r="F662" s="590"/>
      <c r="G662" s="591"/>
      <c r="H662" s="1412"/>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3"/>
      <c r="D663" s="73"/>
      <c r="E663" s="73"/>
      <c r="F663" s="590"/>
      <c r="G663" s="591"/>
      <c r="H663" s="1412"/>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3"/>
      <c r="D664" s="73"/>
      <c r="E664" s="73"/>
      <c r="F664" s="590"/>
      <c r="G664" s="591"/>
      <c r="H664" s="1412"/>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3"/>
      <c r="D665" s="73"/>
      <c r="E665" s="73"/>
      <c r="F665" s="590"/>
      <c r="G665" s="591"/>
      <c r="H665" s="1412"/>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3"/>
      <c r="D666" s="73"/>
      <c r="E666" s="73"/>
      <c r="F666" s="590"/>
      <c r="G666" s="591"/>
      <c r="H666" s="1412"/>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3"/>
      <c r="D667" s="73"/>
      <c r="E667" s="73"/>
      <c r="F667" s="590"/>
      <c r="G667" s="591"/>
      <c r="H667" s="1412"/>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3"/>
      <c r="D668" s="73"/>
      <c r="E668" s="73"/>
      <c r="F668" s="590"/>
      <c r="G668" s="591"/>
      <c r="H668" s="1412"/>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3"/>
      <c r="D669" s="73"/>
      <c r="E669" s="73"/>
      <c r="F669" s="590"/>
      <c r="G669" s="591"/>
      <c r="H669" s="1412"/>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3"/>
      <c r="D670" s="73"/>
      <c r="E670" s="73"/>
      <c r="F670" s="590"/>
      <c r="G670" s="591"/>
      <c r="H670" s="1412"/>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3"/>
      <c r="D671" s="73"/>
      <c r="E671" s="73"/>
      <c r="F671" s="590"/>
      <c r="G671" s="591"/>
      <c r="H671" s="1412"/>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3"/>
      <c r="D672" s="73"/>
      <c r="E672" s="73"/>
      <c r="F672" s="590"/>
      <c r="G672" s="591"/>
      <c r="H672" s="1412"/>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3"/>
      <c r="D673" s="73"/>
      <c r="E673" s="73"/>
      <c r="F673" s="590"/>
      <c r="G673" s="591"/>
      <c r="H673" s="1412"/>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3"/>
      <c r="D674" s="73"/>
      <c r="E674" s="73"/>
      <c r="F674" s="590"/>
      <c r="G674" s="591"/>
      <c r="H674" s="1412"/>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3"/>
      <c r="D675" s="73"/>
      <c r="E675" s="73"/>
      <c r="F675" s="590"/>
      <c r="G675" s="591"/>
      <c r="H675" s="1412"/>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3"/>
      <c r="D676" s="73"/>
      <c r="E676" s="73"/>
      <c r="F676" s="590"/>
      <c r="G676" s="591"/>
      <c r="H676" s="1412"/>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3"/>
      <c r="D677" s="73"/>
      <c r="E677" s="73"/>
      <c r="F677" s="590"/>
      <c r="G677" s="591"/>
      <c r="H677" s="1412"/>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3"/>
      <c r="D678" s="73"/>
      <c r="E678" s="73"/>
      <c r="F678" s="590"/>
      <c r="G678" s="591"/>
      <c r="H678" s="1412"/>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3"/>
      <c r="D679" s="73"/>
      <c r="E679" s="73"/>
      <c r="F679" s="590"/>
      <c r="G679" s="591"/>
      <c r="H679" s="1412"/>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3"/>
      <c r="D680" s="73"/>
      <c r="E680" s="73"/>
      <c r="F680" s="590"/>
      <c r="G680" s="591"/>
      <c r="H680" s="1412"/>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3"/>
      <c r="D681" s="73"/>
      <c r="E681" s="73"/>
      <c r="F681" s="590"/>
      <c r="G681" s="591"/>
      <c r="H681" s="1412"/>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3"/>
      <c r="D682" s="73"/>
      <c r="E682" s="73"/>
      <c r="F682" s="590"/>
      <c r="G682" s="591"/>
      <c r="H682" s="1412"/>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3"/>
      <c r="D683" s="73"/>
      <c r="E683" s="73"/>
      <c r="F683" s="590"/>
      <c r="G683" s="591"/>
      <c r="H683" s="1412"/>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3"/>
      <c r="D684" s="73"/>
      <c r="E684" s="73"/>
      <c r="F684" s="590"/>
      <c r="G684" s="591"/>
      <c r="H684" s="1412"/>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3"/>
      <c r="D685" s="73"/>
      <c r="E685" s="73"/>
      <c r="F685" s="590"/>
      <c r="G685" s="591"/>
      <c r="H685" s="1412"/>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3"/>
      <c r="D686" s="73"/>
      <c r="E686" s="73"/>
      <c r="F686" s="590"/>
      <c r="G686" s="591"/>
      <c r="H686" s="1412"/>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3"/>
      <c r="D687" s="73"/>
      <c r="E687" s="73"/>
      <c r="F687" s="590"/>
      <c r="G687" s="591"/>
      <c r="H687" s="1412"/>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3"/>
      <c r="D688" s="73"/>
      <c r="E688" s="73"/>
      <c r="F688" s="590"/>
      <c r="G688" s="591"/>
      <c r="H688" s="1412"/>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3"/>
      <c r="D689" s="73"/>
      <c r="E689" s="73"/>
      <c r="F689" s="590"/>
      <c r="G689" s="591"/>
      <c r="H689" s="1412"/>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3"/>
      <c r="D690" s="73"/>
      <c r="E690" s="73"/>
      <c r="F690" s="590"/>
      <c r="G690" s="591"/>
      <c r="H690" s="1412"/>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3"/>
      <c r="D691" s="73"/>
      <c r="E691" s="73"/>
      <c r="F691" s="590"/>
      <c r="G691" s="591"/>
      <c r="H691" s="1412"/>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3"/>
      <c r="D692" s="73"/>
      <c r="E692" s="73"/>
      <c r="F692" s="590"/>
      <c r="G692" s="591"/>
      <c r="H692" s="1412"/>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3"/>
      <c r="D693" s="73"/>
      <c r="E693" s="73"/>
      <c r="F693" s="590"/>
      <c r="G693" s="591"/>
      <c r="H693" s="1412"/>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3"/>
      <c r="D694" s="73"/>
      <c r="E694" s="73"/>
      <c r="F694" s="590"/>
      <c r="G694" s="591"/>
      <c r="H694" s="1412"/>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3"/>
      <c r="D695" s="73"/>
      <c r="E695" s="73"/>
      <c r="F695" s="590"/>
      <c r="G695" s="591"/>
      <c r="H695" s="1412"/>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3"/>
      <c r="D696" s="73"/>
      <c r="E696" s="73"/>
      <c r="F696" s="590"/>
      <c r="G696" s="591"/>
      <c r="H696" s="1412"/>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3"/>
      <c r="D697" s="73"/>
      <c r="E697" s="73"/>
      <c r="F697" s="590"/>
      <c r="G697" s="591"/>
      <c r="H697" s="1412"/>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3"/>
      <c r="D698" s="73"/>
      <c r="E698" s="73"/>
      <c r="F698" s="590"/>
      <c r="G698" s="591"/>
      <c r="H698" s="1412"/>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3"/>
      <c r="D699" s="73"/>
      <c r="E699" s="73"/>
      <c r="F699" s="590"/>
      <c r="G699" s="591"/>
      <c r="H699" s="1412"/>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3"/>
      <c r="D700" s="73"/>
      <c r="E700" s="73"/>
      <c r="F700" s="590"/>
      <c r="G700" s="591"/>
      <c r="H700" s="1412"/>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3"/>
      <c r="D701" s="73"/>
      <c r="E701" s="73"/>
      <c r="F701" s="590"/>
      <c r="G701" s="591"/>
      <c r="H701" s="1412"/>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3"/>
      <c r="D702" s="73"/>
      <c r="E702" s="73"/>
      <c r="F702" s="590"/>
      <c r="G702" s="591"/>
      <c r="H702" s="1412"/>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3"/>
      <c r="D703" s="73"/>
      <c r="E703" s="73"/>
      <c r="F703" s="590"/>
      <c r="G703" s="591"/>
      <c r="H703" s="1412"/>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3"/>
      <c r="D704" s="73"/>
      <c r="E704" s="73"/>
      <c r="F704" s="590"/>
      <c r="G704" s="591"/>
      <c r="H704" s="1412"/>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3"/>
      <c r="D705" s="73"/>
      <c r="E705" s="73"/>
      <c r="F705" s="590"/>
      <c r="G705" s="591"/>
      <c r="H705" s="1412"/>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3"/>
      <c r="D706" s="73"/>
      <c r="E706" s="73"/>
      <c r="F706" s="590"/>
      <c r="G706" s="591"/>
      <c r="H706" s="1412"/>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3"/>
      <c r="D707" s="73"/>
      <c r="E707" s="73"/>
      <c r="F707" s="590"/>
      <c r="G707" s="591"/>
      <c r="H707" s="1412"/>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3"/>
      <c r="D708" s="73"/>
      <c r="E708" s="73"/>
      <c r="F708" s="590"/>
      <c r="G708" s="591"/>
      <c r="H708" s="1412"/>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3"/>
      <c r="D709" s="73"/>
      <c r="E709" s="73"/>
      <c r="F709" s="590"/>
      <c r="G709" s="591"/>
      <c r="H709" s="1412"/>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3"/>
      <c r="D710" s="73"/>
      <c r="E710" s="73"/>
      <c r="F710" s="590"/>
      <c r="G710" s="591"/>
      <c r="H710" s="1412"/>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3"/>
      <c r="D711" s="73"/>
      <c r="E711" s="73"/>
      <c r="F711" s="590"/>
      <c r="G711" s="591"/>
      <c r="H711" s="1412"/>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3"/>
      <c r="D712" s="73"/>
      <c r="E712" s="73"/>
      <c r="F712" s="590"/>
      <c r="G712" s="591"/>
      <c r="H712" s="1412"/>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3"/>
      <c r="D713" s="73"/>
      <c r="E713" s="73"/>
      <c r="F713" s="590"/>
      <c r="G713" s="591"/>
      <c r="H713" s="1412"/>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3"/>
      <c r="D714" s="73"/>
      <c r="E714" s="73"/>
      <c r="F714" s="590"/>
      <c r="G714" s="591"/>
      <c r="H714" s="1412"/>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3"/>
      <c r="D715" s="73"/>
      <c r="E715" s="73"/>
      <c r="F715" s="590"/>
      <c r="G715" s="591"/>
      <c r="H715" s="1412"/>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3"/>
      <c r="D716" s="73"/>
      <c r="E716" s="73"/>
      <c r="F716" s="590"/>
      <c r="G716" s="591"/>
      <c r="H716" s="1412"/>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3"/>
      <c r="D717" s="73"/>
      <c r="E717" s="73"/>
      <c r="F717" s="590"/>
      <c r="G717" s="591"/>
      <c r="H717" s="1412"/>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3"/>
      <c r="D718" s="73"/>
      <c r="E718" s="73"/>
      <c r="F718" s="590"/>
      <c r="G718" s="591"/>
      <c r="H718" s="1412"/>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3"/>
      <c r="D719" s="73"/>
      <c r="E719" s="73"/>
      <c r="F719" s="590"/>
      <c r="G719" s="591"/>
      <c r="H719" s="1412"/>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3"/>
      <c r="D720" s="73"/>
      <c r="E720" s="73"/>
      <c r="F720" s="590"/>
      <c r="G720" s="591"/>
      <c r="H720" s="1412"/>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3"/>
      <c r="D721" s="73"/>
      <c r="E721" s="73"/>
      <c r="F721" s="590"/>
      <c r="G721" s="591"/>
      <c r="H721" s="1412"/>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3"/>
      <c r="D722" s="73"/>
      <c r="E722" s="73"/>
      <c r="F722" s="590"/>
      <c r="G722" s="591"/>
      <c r="H722" s="1412"/>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3"/>
      <c r="D723" s="73"/>
      <c r="E723" s="73"/>
      <c r="F723" s="590"/>
      <c r="G723" s="591"/>
      <c r="H723" s="1412"/>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3"/>
      <c r="D724" s="73"/>
      <c r="E724" s="73"/>
      <c r="F724" s="590"/>
      <c r="G724" s="591"/>
      <c r="H724" s="1412"/>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3"/>
      <c r="D725" s="73"/>
      <c r="E725" s="73"/>
      <c r="F725" s="590"/>
      <c r="G725" s="591"/>
      <c r="H725" s="1412"/>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3"/>
      <c r="D726" s="73"/>
      <c r="E726" s="73"/>
      <c r="F726" s="590"/>
      <c r="G726" s="591"/>
      <c r="H726" s="1412"/>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3"/>
      <c r="D727" s="73"/>
      <c r="E727" s="73"/>
      <c r="F727" s="590"/>
      <c r="G727" s="591"/>
      <c r="H727" s="1412"/>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3"/>
      <c r="D728" s="73"/>
      <c r="E728" s="73"/>
      <c r="F728" s="590"/>
      <c r="G728" s="591"/>
      <c r="H728" s="1412"/>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3"/>
      <c r="D729" s="73"/>
      <c r="E729" s="73"/>
      <c r="F729" s="590"/>
      <c r="G729" s="591"/>
      <c r="H729" s="1412"/>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3"/>
      <c r="D730" s="73"/>
      <c r="E730" s="73"/>
      <c r="F730" s="590"/>
      <c r="G730" s="591"/>
      <c r="H730" s="1412"/>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3"/>
      <c r="D731" s="73"/>
      <c r="E731" s="73"/>
      <c r="F731" s="590"/>
      <c r="G731" s="591"/>
      <c r="H731" s="1412"/>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3"/>
      <c r="D732" s="73"/>
      <c r="E732" s="73"/>
      <c r="F732" s="590"/>
      <c r="G732" s="591"/>
      <c r="H732" s="1412"/>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3"/>
      <c r="D733" s="73"/>
      <c r="E733" s="73"/>
      <c r="F733" s="590"/>
      <c r="G733" s="591"/>
      <c r="H733" s="1412"/>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3"/>
      <c r="D734" s="73"/>
      <c r="E734" s="73"/>
      <c r="F734" s="590"/>
      <c r="G734" s="591"/>
      <c r="H734" s="1412"/>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3"/>
      <c r="D735" s="73"/>
      <c r="E735" s="73"/>
      <c r="F735" s="590"/>
      <c r="G735" s="591"/>
      <c r="H735" s="1412"/>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3"/>
      <c r="D736" s="73"/>
      <c r="E736" s="73"/>
      <c r="F736" s="590"/>
      <c r="G736" s="591"/>
      <c r="H736" s="1412"/>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3"/>
      <c r="D737" s="73"/>
      <c r="E737" s="73"/>
      <c r="F737" s="590"/>
      <c r="G737" s="591"/>
      <c r="H737" s="1412"/>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3"/>
      <c r="D738" s="73"/>
      <c r="E738" s="73"/>
      <c r="F738" s="590"/>
      <c r="G738" s="591"/>
      <c r="H738" s="1412"/>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3"/>
      <c r="D739" s="73"/>
      <c r="E739" s="73"/>
      <c r="F739" s="590"/>
      <c r="G739" s="591"/>
      <c r="H739" s="1412"/>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3"/>
      <c r="D740" s="73"/>
      <c r="E740" s="73"/>
      <c r="F740" s="590"/>
      <c r="G740" s="591"/>
      <c r="H740" s="1412"/>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3"/>
      <c r="D741" s="73"/>
      <c r="E741" s="73"/>
      <c r="F741" s="590"/>
      <c r="G741" s="591"/>
      <c r="H741" s="1412"/>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3"/>
      <c r="D742" s="73"/>
      <c r="E742" s="73"/>
      <c r="F742" s="590"/>
      <c r="G742" s="591"/>
      <c r="H742" s="1412"/>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3"/>
      <c r="D743" s="73"/>
      <c r="E743" s="73"/>
      <c r="F743" s="590"/>
      <c r="G743" s="591"/>
      <c r="H743" s="1412"/>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3"/>
      <c r="D744" s="73"/>
      <c r="E744" s="73"/>
      <c r="F744" s="590"/>
      <c r="G744" s="591"/>
      <c r="H744" s="1412"/>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3"/>
      <c r="D745" s="73"/>
      <c r="E745" s="73"/>
      <c r="F745" s="590"/>
      <c r="G745" s="591"/>
      <c r="H745" s="1412"/>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3"/>
      <c r="D746" s="73"/>
      <c r="E746" s="73"/>
      <c r="F746" s="590"/>
      <c r="G746" s="591"/>
      <c r="H746" s="1412"/>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3"/>
      <c r="D747" s="73"/>
      <c r="E747" s="73"/>
      <c r="F747" s="590"/>
      <c r="G747" s="591"/>
      <c r="H747" s="1412"/>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3"/>
      <c r="D748" s="73"/>
      <c r="E748" s="73"/>
      <c r="F748" s="590"/>
      <c r="G748" s="591"/>
      <c r="H748" s="1412"/>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3"/>
      <c r="D749" s="73"/>
      <c r="E749" s="73"/>
      <c r="F749" s="590"/>
      <c r="G749" s="591"/>
      <c r="H749" s="1412"/>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3"/>
      <c r="D750" s="73"/>
      <c r="E750" s="73"/>
      <c r="F750" s="590"/>
      <c r="G750" s="591"/>
      <c r="H750" s="1412"/>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3"/>
      <c r="D751" s="73"/>
      <c r="E751" s="73"/>
      <c r="F751" s="590"/>
      <c r="G751" s="591"/>
      <c r="H751" s="1412"/>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3"/>
      <c r="D752" s="73"/>
      <c r="E752" s="73"/>
      <c r="F752" s="590"/>
      <c r="G752" s="591"/>
      <c r="H752" s="1412"/>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3"/>
      <c r="D753" s="73"/>
      <c r="E753" s="73"/>
      <c r="F753" s="590"/>
      <c r="G753" s="591"/>
      <c r="H753" s="1412"/>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3"/>
      <c r="D754" s="73"/>
      <c r="E754" s="73"/>
      <c r="F754" s="590"/>
      <c r="G754" s="591"/>
      <c r="H754" s="1412"/>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3"/>
      <c r="D755" s="73"/>
      <c r="E755" s="73"/>
      <c r="F755" s="590"/>
      <c r="G755" s="591"/>
      <c r="H755" s="1412"/>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3"/>
      <c r="D756" s="73"/>
      <c r="E756" s="73"/>
      <c r="F756" s="590"/>
      <c r="G756" s="591"/>
      <c r="H756" s="1412"/>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3"/>
      <c r="D757" s="73"/>
      <c r="E757" s="73"/>
      <c r="F757" s="590"/>
      <c r="G757" s="591"/>
      <c r="H757" s="1412"/>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3"/>
      <c r="D758" s="73"/>
      <c r="E758" s="73"/>
      <c r="F758" s="590"/>
      <c r="G758" s="591"/>
      <c r="H758" s="1412"/>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3"/>
      <c r="D759" s="73"/>
      <c r="E759" s="73"/>
      <c r="F759" s="590"/>
      <c r="G759" s="591"/>
      <c r="H759" s="1412"/>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3"/>
      <c r="D760" s="73"/>
      <c r="E760" s="73"/>
      <c r="F760" s="590"/>
      <c r="G760" s="591"/>
      <c r="H760" s="1412"/>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3"/>
      <c r="D761" s="73"/>
      <c r="E761" s="73"/>
      <c r="F761" s="590"/>
      <c r="G761" s="591"/>
      <c r="H761" s="1412"/>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3"/>
      <c r="D762" s="73"/>
      <c r="E762" s="73"/>
      <c r="F762" s="590"/>
      <c r="G762" s="591"/>
      <c r="H762" s="1412"/>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3"/>
      <c r="D763" s="73"/>
      <c r="E763" s="73"/>
      <c r="F763" s="590"/>
      <c r="G763" s="591"/>
      <c r="H763" s="1412"/>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3"/>
      <c r="D764" s="73"/>
      <c r="E764" s="73"/>
      <c r="F764" s="590"/>
      <c r="G764" s="591"/>
      <c r="H764" s="1412"/>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3"/>
      <c r="D765" s="73"/>
      <c r="E765" s="73"/>
      <c r="F765" s="590"/>
      <c r="G765" s="591"/>
      <c r="H765" s="1412"/>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3"/>
      <c r="D766" s="73"/>
      <c r="E766" s="73"/>
      <c r="F766" s="590"/>
      <c r="G766" s="591"/>
      <c r="H766" s="1412"/>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3"/>
      <c r="D767" s="73"/>
      <c r="E767" s="73"/>
      <c r="F767" s="590"/>
      <c r="G767" s="591"/>
      <c r="H767" s="1412"/>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3"/>
      <c r="D768" s="73"/>
      <c r="E768" s="73"/>
      <c r="F768" s="590"/>
      <c r="G768" s="591"/>
      <c r="H768" s="1412"/>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3"/>
      <c r="D769" s="73"/>
      <c r="E769" s="73"/>
      <c r="F769" s="590"/>
      <c r="G769" s="591"/>
      <c r="H769" s="1412"/>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3"/>
      <c r="D770" s="73"/>
      <c r="E770" s="73"/>
      <c r="F770" s="590"/>
      <c r="G770" s="591"/>
      <c r="H770" s="1412"/>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3"/>
      <c r="D771" s="73"/>
      <c r="E771" s="73"/>
      <c r="F771" s="590"/>
      <c r="G771" s="591"/>
      <c r="H771" s="1412"/>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3"/>
      <c r="D772" s="73"/>
      <c r="E772" s="73"/>
      <c r="F772" s="590"/>
      <c r="G772" s="591"/>
      <c r="H772" s="1412"/>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3"/>
      <c r="D773" s="73"/>
      <c r="E773" s="73"/>
      <c r="F773" s="590"/>
      <c r="G773" s="591"/>
      <c r="H773" s="1412"/>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3"/>
      <c r="D774" s="73"/>
      <c r="E774" s="73"/>
      <c r="F774" s="590"/>
      <c r="G774" s="591"/>
      <c r="H774" s="1412"/>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3"/>
      <c r="D775" s="73"/>
      <c r="E775" s="73"/>
      <c r="F775" s="590"/>
      <c r="G775" s="591"/>
      <c r="H775" s="1412"/>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3"/>
      <c r="D776" s="73"/>
      <c r="E776" s="73"/>
      <c r="F776" s="590"/>
      <c r="G776" s="591"/>
      <c r="H776" s="1412"/>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3"/>
      <c r="D777" s="73"/>
      <c r="E777" s="73"/>
      <c r="F777" s="590"/>
      <c r="G777" s="591"/>
      <c r="H777" s="1412"/>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3"/>
      <c r="D778" s="73"/>
      <c r="E778" s="73"/>
      <c r="F778" s="590"/>
      <c r="G778" s="591"/>
      <c r="H778" s="1412"/>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3"/>
      <c r="D779" s="73"/>
      <c r="E779" s="73"/>
      <c r="F779" s="590"/>
      <c r="G779" s="591"/>
      <c r="H779" s="1412"/>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3"/>
      <c r="D780" s="73"/>
      <c r="E780" s="73"/>
      <c r="F780" s="590"/>
      <c r="G780" s="591"/>
      <c r="H780" s="1412"/>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3"/>
      <c r="D781" s="73"/>
      <c r="E781" s="73"/>
      <c r="F781" s="590"/>
      <c r="G781" s="591"/>
      <c r="H781" s="1412"/>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3"/>
      <c r="D782" s="73"/>
      <c r="E782" s="73"/>
      <c r="F782" s="590"/>
      <c r="G782" s="591"/>
      <c r="H782" s="1412"/>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3"/>
      <c r="D783" s="73"/>
      <c r="E783" s="73"/>
      <c r="F783" s="590"/>
      <c r="G783" s="591"/>
      <c r="H783" s="1412"/>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3"/>
      <c r="D784" s="73"/>
      <c r="E784" s="73"/>
      <c r="F784" s="590"/>
      <c r="G784" s="591"/>
      <c r="H784" s="1412"/>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3"/>
      <c r="D785" s="73"/>
      <c r="E785" s="73"/>
      <c r="F785" s="590"/>
      <c r="G785" s="591"/>
      <c r="H785" s="1412"/>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3"/>
      <c r="D786" s="73"/>
      <c r="E786" s="73"/>
      <c r="F786" s="590"/>
      <c r="G786" s="591"/>
      <c r="H786" s="1412"/>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3"/>
      <c r="D787" s="73"/>
      <c r="E787" s="73"/>
      <c r="F787" s="590"/>
      <c r="G787" s="591"/>
      <c r="H787" s="1412"/>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3"/>
      <c r="D788" s="73"/>
      <c r="E788" s="73"/>
      <c r="F788" s="590"/>
      <c r="G788" s="591"/>
      <c r="H788" s="1412"/>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3"/>
      <c r="D789" s="73"/>
      <c r="E789" s="73"/>
      <c r="F789" s="590"/>
      <c r="G789" s="591"/>
      <c r="H789" s="1412"/>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3"/>
      <c r="D790" s="73"/>
      <c r="E790" s="73"/>
      <c r="F790" s="590"/>
      <c r="G790" s="591"/>
      <c r="H790" s="1412"/>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3"/>
      <c r="D791" s="73"/>
      <c r="E791" s="73"/>
      <c r="F791" s="590"/>
      <c r="G791" s="591"/>
      <c r="H791" s="1412"/>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3"/>
      <c r="D792" s="73"/>
      <c r="E792" s="73"/>
      <c r="F792" s="590"/>
      <c r="G792" s="591"/>
      <c r="H792" s="1412"/>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3"/>
      <c r="D793" s="73"/>
      <c r="E793" s="73"/>
      <c r="F793" s="590"/>
      <c r="G793" s="591"/>
      <c r="H793" s="1412"/>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3"/>
      <c r="D794" s="73"/>
      <c r="E794" s="73"/>
      <c r="F794" s="590"/>
      <c r="G794" s="591"/>
      <c r="H794" s="1412"/>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3"/>
      <c r="D795" s="73"/>
      <c r="E795" s="73"/>
      <c r="F795" s="590"/>
      <c r="G795" s="591"/>
      <c r="H795" s="1412"/>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3"/>
      <c r="D796" s="73"/>
      <c r="E796" s="73"/>
      <c r="F796" s="590"/>
      <c r="G796" s="591"/>
      <c r="H796" s="1412"/>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3"/>
      <c r="D797" s="73"/>
      <c r="E797" s="73"/>
      <c r="F797" s="590"/>
      <c r="G797" s="591"/>
      <c r="H797" s="1412"/>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3"/>
      <c r="D798" s="73"/>
      <c r="E798" s="73"/>
      <c r="F798" s="590"/>
      <c r="G798" s="591"/>
      <c r="H798" s="1412"/>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3"/>
      <c r="D799" s="73"/>
      <c r="E799" s="73"/>
      <c r="F799" s="590"/>
      <c r="G799" s="591"/>
      <c r="H799" s="1412"/>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3"/>
      <c r="D800" s="73"/>
      <c r="E800" s="73"/>
      <c r="F800" s="590"/>
      <c r="G800" s="591"/>
      <c r="H800" s="1412"/>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3"/>
      <c r="D801" s="73"/>
      <c r="E801" s="73"/>
      <c r="F801" s="590"/>
      <c r="G801" s="591"/>
      <c r="H801" s="1412"/>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3"/>
      <c r="D802" s="73"/>
      <c r="E802" s="73"/>
      <c r="F802" s="590"/>
      <c r="G802" s="591"/>
      <c r="H802" s="1412"/>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3"/>
      <c r="D803" s="73"/>
      <c r="E803" s="73"/>
      <c r="F803" s="590"/>
      <c r="G803" s="591"/>
      <c r="H803" s="1412"/>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3"/>
      <c r="D804" s="73"/>
      <c r="E804" s="73"/>
      <c r="F804" s="590"/>
      <c r="G804" s="591"/>
      <c r="H804" s="1412"/>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3"/>
      <c r="D805" s="73"/>
      <c r="E805" s="73"/>
      <c r="F805" s="590"/>
      <c r="G805" s="591"/>
      <c r="H805" s="1412"/>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3"/>
      <c r="D806" s="73"/>
      <c r="E806" s="73"/>
      <c r="F806" s="590"/>
      <c r="G806" s="591"/>
      <c r="H806" s="1412"/>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3"/>
      <c r="D807" s="73"/>
      <c r="E807" s="73"/>
      <c r="F807" s="590"/>
      <c r="G807" s="591"/>
      <c r="H807" s="1412"/>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3"/>
      <c r="D808" s="73"/>
      <c r="E808" s="73"/>
      <c r="F808" s="590"/>
      <c r="G808" s="591"/>
      <c r="H808" s="1412"/>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3"/>
      <c r="D809" s="73"/>
      <c r="E809" s="73"/>
      <c r="F809" s="590"/>
      <c r="G809" s="591"/>
      <c r="H809" s="1412"/>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3"/>
      <c r="D810" s="73"/>
      <c r="E810" s="73"/>
      <c r="F810" s="590"/>
      <c r="G810" s="591"/>
      <c r="H810" s="1412"/>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3"/>
      <c r="D811" s="73"/>
      <c r="E811" s="73"/>
      <c r="F811" s="590"/>
      <c r="G811" s="591"/>
      <c r="H811" s="1412"/>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3"/>
      <c r="D812" s="73"/>
      <c r="E812" s="73"/>
      <c r="F812" s="590"/>
      <c r="G812" s="591"/>
      <c r="H812" s="1412"/>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3"/>
      <c r="D813" s="73"/>
      <c r="E813" s="73"/>
      <c r="F813" s="590"/>
      <c r="G813" s="591"/>
      <c r="H813" s="1412"/>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3"/>
      <c r="D814" s="73"/>
      <c r="E814" s="73"/>
      <c r="F814" s="590"/>
      <c r="G814" s="591"/>
      <c r="H814" s="1412"/>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3"/>
      <c r="D815" s="73"/>
      <c r="E815" s="73"/>
      <c r="F815" s="590"/>
      <c r="G815" s="591"/>
      <c r="H815" s="1412"/>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3"/>
      <c r="D816" s="73"/>
      <c r="E816" s="73"/>
      <c r="F816" s="590"/>
      <c r="G816" s="591"/>
      <c r="H816" s="1412"/>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3"/>
      <c r="D817" s="73"/>
      <c r="E817" s="73"/>
      <c r="F817" s="590"/>
      <c r="G817" s="591"/>
      <c r="H817" s="1412"/>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3"/>
      <c r="D818" s="73"/>
      <c r="E818" s="73"/>
      <c r="F818" s="590"/>
      <c r="G818" s="591"/>
      <c r="H818" s="1412"/>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3"/>
      <c r="D819" s="73"/>
      <c r="E819" s="73"/>
      <c r="F819" s="590"/>
      <c r="G819" s="591"/>
      <c r="H819" s="1412"/>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3"/>
      <c r="D820" s="73"/>
      <c r="E820" s="73"/>
      <c r="F820" s="590"/>
      <c r="G820" s="591"/>
      <c r="H820" s="1412"/>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3"/>
      <c r="D821" s="73"/>
      <c r="E821" s="73"/>
      <c r="F821" s="590"/>
      <c r="G821" s="591"/>
      <c r="H821" s="1412"/>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3"/>
      <c r="D822" s="73"/>
      <c r="E822" s="73"/>
      <c r="F822" s="590"/>
      <c r="G822" s="591"/>
      <c r="H822" s="1412"/>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3"/>
      <c r="D823" s="73"/>
      <c r="E823" s="73"/>
      <c r="F823" s="590"/>
      <c r="G823" s="591"/>
      <c r="H823" s="1412"/>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3"/>
      <c r="D824" s="73"/>
      <c r="E824" s="73"/>
      <c r="F824" s="590"/>
      <c r="G824" s="591"/>
      <c r="H824" s="1412"/>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3"/>
      <c r="D825" s="73"/>
      <c r="E825" s="73"/>
      <c r="F825" s="590"/>
      <c r="G825" s="591"/>
      <c r="H825" s="1412"/>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3"/>
      <c r="D826" s="73"/>
      <c r="E826" s="73"/>
      <c r="F826" s="590"/>
      <c r="G826" s="591"/>
      <c r="H826" s="1412"/>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3"/>
      <c r="D827" s="73"/>
      <c r="E827" s="73"/>
      <c r="F827" s="590"/>
      <c r="G827" s="591"/>
      <c r="H827" s="1412"/>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3"/>
      <c r="D828" s="73"/>
      <c r="E828" s="73"/>
      <c r="F828" s="590"/>
      <c r="G828" s="591"/>
      <c r="H828" s="1412"/>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3"/>
      <c r="D829" s="73"/>
      <c r="E829" s="73"/>
      <c r="F829" s="590"/>
      <c r="G829" s="591"/>
      <c r="H829" s="1412"/>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3"/>
      <c r="D830" s="73"/>
      <c r="E830" s="73"/>
      <c r="F830" s="590"/>
      <c r="G830" s="591"/>
      <c r="H830" s="1412"/>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3"/>
      <c r="D831" s="73"/>
      <c r="E831" s="73"/>
      <c r="F831" s="590"/>
      <c r="G831" s="591"/>
      <c r="H831" s="1412"/>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3"/>
      <c r="D832" s="73"/>
      <c r="E832" s="73"/>
      <c r="F832" s="590"/>
      <c r="G832" s="591"/>
      <c r="H832" s="1412"/>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3"/>
      <c r="D833" s="73"/>
      <c r="E833" s="73"/>
      <c r="F833" s="590"/>
      <c r="G833" s="591"/>
      <c r="H833" s="1412"/>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3"/>
      <c r="D834" s="73"/>
      <c r="E834" s="73"/>
      <c r="F834" s="590"/>
      <c r="G834" s="591"/>
      <c r="H834" s="1412"/>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3"/>
      <c r="D835" s="73"/>
      <c r="E835" s="73"/>
      <c r="F835" s="590"/>
      <c r="G835" s="591"/>
      <c r="H835" s="1412"/>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3"/>
      <c r="D836" s="73"/>
      <c r="E836" s="73"/>
      <c r="F836" s="590"/>
      <c r="G836" s="591"/>
      <c r="H836" s="1412"/>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3"/>
      <c r="D837" s="73"/>
      <c r="E837" s="73"/>
      <c r="F837" s="590"/>
      <c r="G837" s="591"/>
      <c r="H837" s="1412"/>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3"/>
      <c r="D838" s="73"/>
      <c r="E838" s="73"/>
      <c r="F838" s="590"/>
      <c r="G838" s="591"/>
      <c r="H838" s="1412"/>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3"/>
      <c r="D839" s="73"/>
      <c r="E839" s="73"/>
      <c r="F839" s="590"/>
      <c r="G839" s="591"/>
      <c r="H839" s="1412"/>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3"/>
      <c r="D840" s="73"/>
      <c r="E840" s="73"/>
      <c r="F840" s="590"/>
      <c r="G840" s="591"/>
      <c r="H840" s="1412"/>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3"/>
      <c r="D841" s="73"/>
      <c r="E841" s="73"/>
      <c r="F841" s="590"/>
      <c r="G841" s="591"/>
      <c r="H841" s="1412"/>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3"/>
      <c r="D842" s="73"/>
      <c r="E842" s="73"/>
      <c r="F842" s="590"/>
      <c r="G842" s="591"/>
      <c r="H842" s="1412"/>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3"/>
      <c r="D843" s="73"/>
      <c r="E843" s="73"/>
      <c r="F843" s="590"/>
      <c r="G843" s="591"/>
      <c r="H843" s="1412"/>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3"/>
      <c r="D844" s="73"/>
      <c r="E844" s="73"/>
      <c r="F844" s="590"/>
      <c r="G844" s="591"/>
      <c r="H844" s="1412"/>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3"/>
      <c r="D845" s="73"/>
      <c r="E845" s="73"/>
      <c r="F845" s="590"/>
      <c r="G845" s="591"/>
      <c r="H845" s="1412"/>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3"/>
      <c r="D846" s="73"/>
      <c r="E846" s="73"/>
      <c r="F846" s="590"/>
      <c r="G846" s="591"/>
      <c r="H846" s="1412"/>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3"/>
      <c r="D847" s="73"/>
      <c r="E847" s="73"/>
      <c r="F847" s="590"/>
      <c r="G847" s="591"/>
      <c r="H847" s="1412"/>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3"/>
      <c r="D848" s="73"/>
      <c r="E848" s="73"/>
      <c r="F848" s="590"/>
      <c r="G848" s="591"/>
      <c r="H848" s="1412"/>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3"/>
      <c r="D849" s="73"/>
      <c r="E849" s="73"/>
      <c r="F849" s="590"/>
      <c r="G849" s="591"/>
      <c r="H849" s="1412"/>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3"/>
      <c r="D850" s="73"/>
      <c r="E850" s="73"/>
      <c r="F850" s="590"/>
      <c r="G850" s="591"/>
      <c r="H850" s="1412"/>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3"/>
      <c r="D851" s="73"/>
      <c r="E851" s="73"/>
      <c r="F851" s="590"/>
      <c r="G851" s="591"/>
      <c r="H851" s="1412"/>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3"/>
      <c r="D852" s="73"/>
      <c r="E852" s="73"/>
      <c r="F852" s="590"/>
      <c r="G852" s="591"/>
      <c r="H852" s="1412"/>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3"/>
      <c r="D853" s="73"/>
      <c r="E853" s="73"/>
      <c r="F853" s="590"/>
      <c r="G853" s="591"/>
      <c r="H853" s="1412"/>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3"/>
      <c r="D854" s="73"/>
      <c r="E854" s="73"/>
      <c r="F854" s="590"/>
      <c r="G854" s="591"/>
      <c r="H854" s="1412"/>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3"/>
      <c r="D855" s="73"/>
      <c r="E855" s="73"/>
      <c r="F855" s="590"/>
      <c r="G855" s="591"/>
      <c r="H855" s="1412"/>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3"/>
      <c r="D856" s="73"/>
      <c r="E856" s="73"/>
      <c r="F856" s="590"/>
      <c r="G856" s="591"/>
      <c r="H856" s="1412"/>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3"/>
      <c r="D857" s="73"/>
      <c r="E857" s="73"/>
      <c r="F857" s="590"/>
      <c r="G857" s="591"/>
      <c r="H857" s="1412"/>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3"/>
      <c r="D858" s="73"/>
      <c r="E858" s="73"/>
      <c r="F858" s="590"/>
      <c r="G858" s="591"/>
      <c r="H858" s="1412"/>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3"/>
      <c r="D859" s="73"/>
      <c r="E859" s="73"/>
      <c r="F859" s="590"/>
      <c r="G859" s="591"/>
      <c r="H859" s="1412"/>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3"/>
      <c r="D860" s="73"/>
      <c r="E860" s="73"/>
      <c r="F860" s="590"/>
      <c r="G860" s="591"/>
      <c r="H860" s="1412"/>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3"/>
      <c r="D861" s="73"/>
      <c r="E861" s="73"/>
      <c r="F861" s="590"/>
      <c r="G861" s="591"/>
      <c r="H861" s="1412"/>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3"/>
      <c r="D862" s="73"/>
      <c r="E862" s="73"/>
      <c r="F862" s="590"/>
      <c r="G862" s="591"/>
      <c r="H862" s="1412"/>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3"/>
      <c r="D863" s="73"/>
      <c r="E863" s="73"/>
      <c r="F863" s="590"/>
      <c r="G863" s="591"/>
      <c r="H863" s="1412"/>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3"/>
      <c r="D864" s="73"/>
      <c r="E864" s="73"/>
      <c r="F864" s="590"/>
      <c r="G864" s="591"/>
      <c r="H864" s="1412"/>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3"/>
      <c r="D865" s="73"/>
      <c r="E865" s="73"/>
      <c r="F865" s="590"/>
      <c r="G865" s="591"/>
      <c r="H865" s="1412"/>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3"/>
      <c r="D866" s="73"/>
      <c r="E866" s="73"/>
      <c r="F866" s="590"/>
      <c r="G866" s="591"/>
      <c r="H866" s="1412"/>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3"/>
      <c r="D867" s="73"/>
      <c r="E867" s="73"/>
      <c r="F867" s="590"/>
      <c r="G867" s="591"/>
      <c r="H867" s="1412"/>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3"/>
      <c r="D868" s="73"/>
      <c r="E868" s="73"/>
      <c r="F868" s="590"/>
      <c r="G868" s="591"/>
      <c r="H868" s="1412"/>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3"/>
      <c r="D869" s="73"/>
      <c r="E869" s="73"/>
      <c r="F869" s="590"/>
      <c r="G869" s="591"/>
      <c r="H869" s="1412"/>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3"/>
      <c r="D870" s="73"/>
      <c r="E870" s="73"/>
      <c r="F870" s="590"/>
      <c r="G870" s="591"/>
      <c r="H870" s="1412"/>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3"/>
      <c r="D871" s="73"/>
      <c r="E871" s="73"/>
      <c r="F871" s="590"/>
      <c r="G871" s="591"/>
      <c r="H871" s="1412"/>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3"/>
      <c r="D872" s="73"/>
      <c r="E872" s="73"/>
      <c r="F872" s="590"/>
      <c r="G872" s="591"/>
      <c r="H872" s="1412"/>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3"/>
      <c r="D873" s="73"/>
      <c r="E873" s="73"/>
      <c r="F873" s="590"/>
      <c r="G873" s="591"/>
      <c r="H873" s="1412"/>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3"/>
      <c r="D874" s="73"/>
      <c r="E874" s="73"/>
      <c r="F874" s="590"/>
      <c r="G874" s="591"/>
      <c r="H874" s="1412"/>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3"/>
      <c r="D875" s="73"/>
      <c r="E875" s="73"/>
      <c r="F875" s="590"/>
      <c r="G875" s="591"/>
      <c r="H875" s="1412"/>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3"/>
      <c r="D876" s="73"/>
      <c r="E876" s="73"/>
      <c r="F876" s="590"/>
      <c r="G876" s="591"/>
      <c r="H876" s="1412"/>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3"/>
      <c r="D877" s="73"/>
      <c r="E877" s="73"/>
      <c r="F877" s="590"/>
      <c r="G877" s="591"/>
      <c r="H877" s="1412"/>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3"/>
      <c r="D878" s="73"/>
      <c r="E878" s="73"/>
      <c r="F878" s="590"/>
      <c r="G878" s="591"/>
      <c r="H878" s="1412"/>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3"/>
      <c r="D879" s="73"/>
      <c r="E879" s="73"/>
      <c r="F879" s="590"/>
      <c r="G879" s="591"/>
      <c r="H879" s="1412"/>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3"/>
      <c r="D880" s="73"/>
      <c r="E880" s="73"/>
      <c r="F880" s="590"/>
      <c r="G880" s="591"/>
      <c r="H880" s="1412"/>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3"/>
      <c r="D881" s="73"/>
      <c r="E881" s="73"/>
      <c r="F881" s="590"/>
      <c r="G881" s="591"/>
      <c r="H881" s="1412"/>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3"/>
      <c r="D882" s="73"/>
      <c r="E882" s="73"/>
      <c r="F882" s="590"/>
      <c r="G882" s="591"/>
      <c r="H882" s="1412"/>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3"/>
      <c r="D883" s="73"/>
      <c r="E883" s="73"/>
      <c r="F883" s="590"/>
      <c r="G883" s="591"/>
      <c r="H883" s="1412"/>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3"/>
      <c r="D884" s="73"/>
      <c r="E884" s="73"/>
      <c r="F884" s="590"/>
      <c r="G884" s="591"/>
      <c r="H884" s="1412"/>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3"/>
      <c r="D885" s="73"/>
      <c r="E885" s="73"/>
      <c r="F885" s="590"/>
      <c r="G885" s="591"/>
      <c r="H885" s="1412"/>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3"/>
      <c r="D886" s="73"/>
      <c r="E886" s="73"/>
      <c r="F886" s="590"/>
      <c r="G886" s="591"/>
      <c r="H886" s="1412"/>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3"/>
      <c r="D887" s="73"/>
      <c r="E887" s="73"/>
      <c r="F887" s="590"/>
      <c r="G887" s="591"/>
      <c r="H887" s="1412"/>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3"/>
      <c r="D888" s="73"/>
      <c r="E888" s="73"/>
      <c r="F888" s="590"/>
      <c r="G888" s="591"/>
      <c r="H888" s="1412"/>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3"/>
      <c r="D889" s="73"/>
      <c r="E889" s="73"/>
      <c r="F889" s="590"/>
      <c r="G889" s="591"/>
      <c r="H889" s="1412"/>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3"/>
      <c r="D890" s="73"/>
      <c r="E890" s="73"/>
      <c r="F890" s="590"/>
      <c r="G890" s="591"/>
      <c r="H890" s="1412"/>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3"/>
      <c r="D891" s="73"/>
      <c r="E891" s="73"/>
      <c r="F891" s="590"/>
      <c r="G891" s="591"/>
      <c r="H891" s="1412"/>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3"/>
      <c r="D892" s="73"/>
      <c r="E892" s="73"/>
      <c r="F892" s="590"/>
      <c r="G892" s="591"/>
      <c r="H892" s="1412"/>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3"/>
      <c r="D893" s="73"/>
      <c r="E893" s="73"/>
      <c r="F893" s="590"/>
      <c r="G893" s="591"/>
      <c r="H893" s="1412"/>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3"/>
      <c r="D894" s="73"/>
      <c r="E894" s="73"/>
      <c r="F894" s="590"/>
      <c r="G894" s="591"/>
      <c r="H894" s="1412"/>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3"/>
      <c r="D895" s="73"/>
      <c r="E895" s="73"/>
      <c r="F895" s="590"/>
      <c r="G895" s="591"/>
      <c r="H895" s="1412"/>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3"/>
      <c r="D896" s="73"/>
      <c r="E896" s="73"/>
      <c r="F896" s="590"/>
      <c r="G896" s="591"/>
      <c r="H896" s="1412"/>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3"/>
      <c r="D897" s="73"/>
      <c r="E897" s="73"/>
      <c r="F897" s="590"/>
      <c r="G897" s="591"/>
      <c r="H897" s="1412"/>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3"/>
      <c r="D898" s="73"/>
      <c r="E898" s="73"/>
      <c r="F898" s="590"/>
      <c r="G898" s="591"/>
      <c r="H898" s="1412"/>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3"/>
      <c r="D899" s="73"/>
      <c r="E899" s="73"/>
      <c r="F899" s="590"/>
      <c r="G899" s="591"/>
      <c r="H899" s="1412"/>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3"/>
      <c r="D900" s="73"/>
      <c r="E900" s="73"/>
      <c r="F900" s="590"/>
      <c r="G900" s="591"/>
      <c r="H900" s="1412"/>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3"/>
      <c r="D901" s="73"/>
      <c r="E901" s="73"/>
      <c r="F901" s="590"/>
      <c r="G901" s="591"/>
      <c r="H901" s="1412"/>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3"/>
      <c r="D902" s="73"/>
      <c r="E902" s="73"/>
      <c r="F902" s="590"/>
      <c r="G902" s="591"/>
      <c r="H902" s="1412"/>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3"/>
      <c r="D903" s="73"/>
      <c r="E903" s="73"/>
      <c r="F903" s="590"/>
      <c r="G903" s="591"/>
      <c r="H903" s="1412"/>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3"/>
      <c r="D904" s="73"/>
      <c r="E904" s="73"/>
      <c r="F904" s="590"/>
      <c r="G904" s="591"/>
      <c r="H904" s="1412"/>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3"/>
      <c r="D905" s="73"/>
      <c r="E905" s="73"/>
      <c r="F905" s="590"/>
      <c r="G905" s="591"/>
      <c r="H905" s="1412"/>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3"/>
      <c r="D906" s="73"/>
      <c r="E906" s="73"/>
      <c r="F906" s="590"/>
      <c r="G906" s="591"/>
      <c r="H906" s="1412"/>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3"/>
      <c r="D907" s="73"/>
      <c r="E907" s="73"/>
      <c r="F907" s="590"/>
      <c r="G907" s="591"/>
      <c r="H907" s="1412"/>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3"/>
      <c r="D908" s="73"/>
      <c r="E908" s="73"/>
      <c r="F908" s="590"/>
      <c r="G908" s="591"/>
      <c r="H908" s="1412"/>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3"/>
      <c r="D909" s="73"/>
      <c r="E909" s="73"/>
      <c r="F909" s="590"/>
      <c r="G909" s="591"/>
      <c r="H909" s="1412"/>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3"/>
      <c r="D910" s="73"/>
      <c r="E910" s="73"/>
      <c r="F910" s="590"/>
      <c r="G910" s="591"/>
      <c r="H910" s="1412"/>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3"/>
      <c r="D911" s="73"/>
      <c r="E911" s="73"/>
      <c r="F911" s="590"/>
      <c r="G911" s="591"/>
      <c r="H911" s="1412"/>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3"/>
      <c r="D912" s="73"/>
      <c r="E912" s="73"/>
      <c r="F912" s="590"/>
      <c r="G912" s="591"/>
      <c r="H912" s="1412"/>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3"/>
      <c r="D913" s="73"/>
      <c r="E913" s="73"/>
      <c r="F913" s="590"/>
      <c r="G913" s="591"/>
      <c r="H913" s="1412"/>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3"/>
      <c r="D914" s="73"/>
      <c r="E914" s="73"/>
      <c r="F914" s="590"/>
      <c r="G914" s="591"/>
      <c r="H914" s="1412"/>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3"/>
      <c r="D915" s="73"/>
      <c r="E915" s="73"/>
      <c r="F915" s="590"/>
      <c r="G915" s="591"/>
      <c r="H915" s="1412"/>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3"/>
      <c r="D916" s="73"/>
      <c r="E916" s="73"/>
      <c r="F916" s="590"/>
      <c r="G916" s="591"/>
      <c r="H916" s="1412"/>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3"/>
      <c r="D917" s="73"/>
      <c r="E917" s="73"/>
      <c r="F917" s="590"/>
      <c r="G917" s="591"/>
      <c r="H917" s="1412"/>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3"/>
      <c r="D918" s="73"/>
      <c r="E918" s="73"/>
      <c r="F918" s="590"/>
      <c r="G918" s="591"/>
      <c r="H918" s="1412"/>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3"/>
      <c r="D919" s="73"/>
      <c r="E919" s="73"/>
      <c r="F919" s="590"/>
      <c r="G919" s="591"/>
      <c r="H919" s="1412"/>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3"/>
      <c r="D920" s="73"/>
      <c r="E920" s="73"/>
      <c r="F920" s="590"/>
      <c r="G920" s="591"/>
      <c r="H920" s="1412"/>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3"/>
      <c r="D921" s="73"/>
      <c r="E921" s="73"/>
      <c r="F921" s="590"/>
      <c r="G921" s="591"/>
      <c r="H921" s="1412"/>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3"/>
      <c r="D922" s="73"/>
      <c r="E922" s="73"/>
      <c r="F922" s="590"/>
      <c r="G922" s="591"/>
      <c r="H922" s="1412"/>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3"/>
      <c r="D923" s="73"/>
      <c r="E923" s="73"/>
      <c r="F923" s="590"/>
      <c r="G923" s="591"/>
      <c r="H923" s="1412"/>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3"/>
      <c r="D924" s="73"/>
      <c r="E924" s="73"/>
      <c r="F924" s="590"/>
      <c r="G924" s="591"/>
      <c r="H924" s="1412"/>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3"/>
      <c r="D925" s="73"/>
      <c r="E925" s="73"/>
      <c r="F925" s="590"/>
      <c r="G925" s="591"/>
      <c r="H925" s="1412"/>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3"/>
      <c r="D926" s="73"/>
      <c r="E926" s="73"/>
      <c r="F926" s="590"/>
      <c r="G926" s="591"/>
      <c r="H926" s="1412"/>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3"/>
      <c r="D927" s="73"/>
      <c r="E927" s="73"/>
      <c r="F927" s="590"/>
      <c r="G927" s="591"/>
      <c r="H927" s="1412"/>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3"/>
      <c r="D928" s="73"/>
      <c r="E928" s="73"/>
      <c r="F928" s="590"/>
      <c r="G928" s="591"/>
      <c r="H928" s="1412"/>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3"/>
      <c r="D929" s="73"/>
      <c r="E929" s="73"/>
      <c r="F929" s="590"/>
      <c r="G929" s="591"/>
      <c r="H929" s="1412"/>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3"/>
      <c r="D930" s="73"/>
      <c r="E930" s="73"/>
      <c r="F930" s="590"/>
      <c r="G930" s="591"/>
      <c r="H930" s="1412"/>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3"/>
      <c r="D931" s="73"/>
      <c r="E931" s="73"/>
      <c r="F931" s="590"/>
      <c r="G931" s="591"/>
      <c r="H931" s="1412"/>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3"/>
      <c r="D932" s="73"/>
      <c r="E932" s="73"/>
      <c r="F932" s="590"/>
      <c r="G932" s="591"/>
      <c r="H932" s="1412"/>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3"/>
      <c r="D933" s="73"/>
      <c r="E933" s="73"/>
      <c r="F933" s="590"/>
      <c r="G933" s="591"/>
      <c r="H933" s="1412"/>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3"/>
      <c r="D934" s="73"/>
      <c r="E934" s="73"/>
      <c r="F934" s="590"/>
      <c r="G934" s="591"/>
      <c r="H934" s="1412"/>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3"/>
      <c r="D935" s="73"/>
      <c r="E935" s="73"/>
      <c r="F935" s="590"/>
      <c r="G935" s="591"/>
      <c r="H935" s="1412"/>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3"/>
      <c r="D936" s="73"/>
      <c r="E936" s="73"/>
      <c r="F936" s="590"/>
      <c r="G936" s="591"/>
      <c r="H936" s="1412"/>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3"/>
      <c r="D937" s="73"/>
      <c r="E937" s="73"/>
      <c r="F937" s="590"/>
      <c r="G937" s="591"/>
      <c r="H937" s="1412"/>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3"/>
      <c r="D938" s="73"/>
      <c r="E938" s="73"/>
      <c r="F938" s="590"/>
      <c r="G938" s="591"/>
      <c r="H938" s="1412"/>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3"/>
      <c r="D939" s="73"/>
      <c r="E939" s="73"/>
      <c r="F939" s="590"/>
      <c r="G939" s="591"/>
      <c r="H939" s="1412"/>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3"/>
      <c r="D940" s="73"/>
      <c r="E940" s="73"/>
      <c r="F940" s="590"/>
      <c r="G940" s="591"/>
      <c r="H940" s="1412"/>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3"/>
      <c r="D941" s="73"/>
      <c r="E941" s="73"/>
      <c r="F941" s="590"/>
      <c r="G941" s="591"/>
      <c r="H941" s="1412"/>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3"/>
      <c r="D942" s="73"/>
      <c r="E942" s="73"/>
      <c r="F942" s="590"/>
      <c r="G942" s="591"/>
      <c r="H942" s="1412"/>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3"/>
      <c r="D943" s="73"/>
      <c r="E943" s="73"/>
      <c r="F943" s="590"/>
      <c r="G943" s="591"/>
      <c r="H943" s="1412"/>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3"/>
      <c r="D944" s="73"/>
      <c r="E944" s="73"/>
      <c r="F944" s="590"/>
      <c r="G944" s="591"/>
      <c r="H944" s="1412"/>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3"/>
      <c r="D945" s="73"/>
      <c r="E945" s="73"/>
      <c r="F945" s="590"/>
      <c r="G945" s="591"/>
      <c r="H945" s="1412"/>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3"/>
      <c r="D946" s="73"/>
      <c r="E946" s="73"/>
      <c r="F946" s="590"/>
      <c r="G946" s="591"/>
      <c r="H946" s="1412"/>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3"/>
      <c r="D947" s="73"/>
      <c r="E947" s="73"/>
      <c r="F947" s="590"/>
      <c r="G947" s="591"/>
      <c r="H947" s="1412"/>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3"/>
      <c r="D948" s="73"/>
      <c r="E948" s="73"/>
      <c r="F948" s="590"/>
      <c r="G948" s="591"/>
      <c r="H948" s="1412"/>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3"/>
      <c r="D949" s="73"/>
      <c r="E949" s="73"/>
      <c r="F949" s="590"/>
      <c r="G949" s="591"/>
      <c r="H949" s="1412"/>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3"/>
      <c r="D950" s="73"/>
      <c r="E950" s="73"/>
      <c r="F950" s="590"/>
      <c r="G950" s="591"/>
      <c r="H950" s="1412"/>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3"/>
      <c r="D951" s="73"/>
      <c r="E951" s="73"/>
      <c r="F951" s="590"/>
      <c r="G951" s="591"/>
      <c r="H951" s="1412"/>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3"/>
      <c r="D952" s="73"/>
      <c r="E952" s="73"/>
      <c r="F952" s="590"/>
      <c r="G952" s="591"/>
      <c r="H952" s="1412"/>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3"/>
      <c r="D953" s="73"/>
      <c r="E953" s="73"/>
      <c r="F953" s="590"/>
      <c r="G953" s="591"/>
      <c r="H953" s="1412"/>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3"/>
      <c r="D954" s="73"/>
      <c r="E954" s="73"/>
      <c r="F954" s="590"/>
      <c r="G954" s="591"/>
      <c r="H954" s="1412"/>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3"/>
      <c r="D955" s="73"/>
      <c r="E955" s="73"/>
      <c r="F955" s="590"/>
      <c r="G955" s="591"/>
      <c r="H955" s="1412"/>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3"/>
      <c r="D956" s="73"/>
      <c r="E956" s="73"/>
      <c r="F956" s="590"/>
      <c r="G956" s="591"/>
      <c r="H956" s="1412"/>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3"/>
      <c r="D957" s="73"/>
      <c r="E957" s="73"/>
      <c r="F957" s="590"/>
      <c r="G957" s="591"/>
      <c r="H957" s="1412"/>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3"/>
      <c r="D958" s="73"/>
      <c r="E958" s="73"/>
      <c r="F958" s="590"/>
      <c r="G958" s="591"/>
      <c r="H958" s="1412"/>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3"/>
      <c r="D959" s="73"/>
      <c r="E959" s="73"/>
      <c r="F959" s="590"/>
      <c r="G959" s="591"/>
      <c r="H959" s="1412"/>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3"/>
      <c r="D960" s="73"/>
      <c r="E960" s="73"/>
      <c r="F960" s="590"/>
      <c r="G960" s="591"/>
      <c r="H960" s="1412"/>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3"/>
      <c r="D961" s="73"/>
      <c r="E961" s="73"/>
      <c r="F961" s="590"/>
      <c r="G961" s="591"/>
      <c r="H961" s="1412"/>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3"/>
      <c r="D962" s="73"/>
      <c r="E962" s="73"/>
      <c r="F962" s="590"/>
      <c r="G962" s="591"/>
      <c r="H962" s="1412"/>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3"/>
      <c r="D963" s="73"/>
      <c r="E963" s="73"/>
      <c r="F963" s="590"/>
      <c r="G963" s="591"/>
      <c r="H963" s="1412"/>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3"/>
      <c r="D964" s="73"/>
      <c r="E964" s="73"/>
      <c r="F964" s="590"/>
      <c r="G964" s="591"/>
      <c r="H964" s="1412"/>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3"/>
      <c r="D965" s="73"/>
      <c r="E965" s="73"/>
      <c r="F965" s="590"/>
      <c r="G965" s="591"/>
      <c r="H965" s="1412"/>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3"/>
      <c r="D966" s="73"/>
      <c r="E966" s="73"/>
      <c r="F966" s="590"/>
      <c r="G966" s="591"/>
      <c r="H966" s="1412"/>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3"/>
      <c r="D967" s="73"/>
      <c r="E967" s="73"/>
      <c r="F967" s="590"/>
      <c r="G967" s="591"/>
      <c r="H967" s="1412"/>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3"/>
      <c r="D968" s="73"/>
      <c r="E968" s="73"/>
      <c r="F968" s="590"/>
      <c r="G968" s="591"/>
      <c r="H968" s="1412"/>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3"/>
      <c r="D969" s="73"/>
      <c r="E969" s="73"/>
      <c r="F969" s="590"/>
      <c r="G969" s="591"/>
      <c r="H969" s="1412"/>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3"/>
      <c r="D970" s="73"/>
      <c r="E970" s="73"/>
      <c r="F970" s="590"/>
      <c r="G970" s="591"/>
      <c r="H970" s="1412"/>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3"/>
      <c r="D971" s="73"/>
      <c r="E971" s="73"/>
      <c r="F971" s="590"/>
      <c r="G971" s="591"/>
      <c r="H971" s="1412"/>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3"/>
      <c r="D972" s="73"/>
      <c r="E972" s="73"/>
      <c r="F972" s="590"/>
      <c r="G972" s="591"/>
      <c r="H972" s="1412"/>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3"/>
      <c r="D973" s="73"/>
      <c r="E973" s="73"/>
      <c r="F973" s="590"/>
      <c r="G973" s="591"/>
      <c r="H973" s="1412"/>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3"/>
      <c r="D974" s="73"/>
      <c r="E974" s="73"/>
      <c r="F974" s="590"/>
      <c r="G974" s="591"/>
      <c r="H974" s="1412"/>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3"/>
      <c r="D975" s="73"/>
      <c r="E975" s="73"/>
      <c r="F975" s="590"/>
      <c r="G975" s="591"/>
      <c r="H975" s="1412"/>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3"/>
      <c r="D976" s="73"/>
      <c r="E976" s="73"/>
      <c r="F976" s="590"/>
      <c r="G976" s="591"/>
      <c r="H976" s="1412"/>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3"/>
      <c r="D977" s="73"/>
      <c r="E977" s="73"/>
      <c r="F977" s="590"/>
      <c r="G977" s="591"/>
      <c r="H977" s="1412"/>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3"/>
      <c r="D978" s="73"/>
      <c r="E978" s="73"/>
      <c r="F978" s="590"/>
      <c r="G978" s="591"/>
      <c r="H978" s="1412"/>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3"/>
      <c r="D979" s="73"/>
      <c r="E979" s="73"/>
      <c r="F979" s="590"/>
      <c r="G979" s="591"/>
      <c r="H979" s="1412"/>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3"/>
      <c r="D980" s="73"/>
      <c r="E980" s="73"/>
      <c r="F980" s="590"/>
      <c r="G980" s="591"/>
      <c r="H980" s="1412"/>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3"/>
      <c r="D981" s="73"/>
      <c r="E981" s="73"/>
      <c r="F981" s="590"/>
      <c r="G981" s="591"/>
      <c r="H981" s="1412"/>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3"/>
      <c r="D982" s="73"/>
      <c r="E982" s="73"/>
      <c r="F982" s="590"/>
      <c r="G982" s="591"/>
      <c r="H982" s="1412"/>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3"/>
      <c r="D983" s="73"/>
      <c r="E983" s="73"/>
      <c r="F983" s="590"/>
      <c r="G983" s="591"/>
      <c r="H983" s="1412"/>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3"/>
      <c r="D984" s="73"/>
      <c r="E984" s="73"/>
      <c r="F984" s="590"/>
      <c r="G984" s="591"/>
      <c r="H984" s="1412"/>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3"/>
      <c r="D985" s="73"/>
      <c r="E985" s="73"/>
      <c r="F985" s="590"/>
      <c r="G985" s="591"/>
      <c r="H985" s="1412"/>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3"/>
      <c r="D986" s="73"/>
      <c r="E986" s="73"/>
      <c r="F986" s="590"/>
      <c r="G986" s="591"/>
      <c r="H986" s="1412"/>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3"/>
      <c r="D987" s="73"/>
      <c r="E987" s="73"/>
      <c r="F987" s="590"/>
      <c r="G987" s="591"/>
      <c r="H987" s="1412"/>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3"/>
      <c r="D988" s="73"/>
      <c r="E988" s="73"/>
      <c r="F988" s="590"/>
      <c r="G988" s="591"/>
      <c r="H988" s="1412"/>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3"/>
      <c r="D989" s="73"/>
      <c r="E989" s="73"/>
      <c r="F989" s="590"/>
      <c r="G989" s="591"/>
      <c r="H989" s="1412"/>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3"/>
      <c r="D990" s="73"/>
      <c r="E990" s="73"/>
      <c r="F990" s="590"/>
      <c r="G990" s="591"/>
      <c r="H990" s="1412"/>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3"/>
      <c r="D991" s="73"/>
      <c r="E991" s="73"/>
      <c r="F991" s="590"/>
      <c r="G991" s="591"/>
      <c r="H991" s="1412"/>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3"/>
      <c r="D992" s="73"/>
      <c r="E992" s="73"/>
      <c r="F992" s="590"/>
      <c r="G992" s="591"/>
      <c r="H992" s="1412"/>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3"/>
      <c r="D993" s="73"/>
      <c r="E993" s="73"/>
      <c r="F993" s="590"/>
      <c r="G993" s="591"/>
      <c r="H993" s="1412"/>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3"/>
      <c r="D994" s="73"/>
      <c r="E994" s="73"/>
      <c r="F994" s="590"/>
      <c r="G994" s="591"/>
      <c r="H994" s="1412"/>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3"/>
      <c r="D995" s="73"/>
      <c r="E995" s="73"/>
      <c r="F995" s="590"/>
      <c r="G995" s="591"/>
      <c r="H995" s="1412"/>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3"/>
      <c r="D996" s="73"/>
      <c r="E996" s="73"/>
      <c r="F996" s="590"/>
      <c r="G996" s="591"/>
      <c r="H996" s="1412"/>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3"/>
      <c r="D997" s="73"/>
      <c r="E997" s="73"/>
      <c r="F997" s="590"/>
      <c r="G997" s="591"/>
      <c r="H997" s="1412"/>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3"/>
      <c r="D998" s="73"/>
      <c r="E998" s="73"/>
      <c r="F998" s="590"/>
      <c r="G998" s="591"/>
      <c r="H998" s="1412"/>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3"/>
      <c r="D999" s="73"/>
      <c r="E999" s="73"/>
      <c r="F999" s="590"/>
      <c r="G999" s="591"/>
      <c r="H999" s="1412"/>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3"/>
      <c r="D1000" s="73"/>
      <c r="E1000" s="73"/>
      <c r="F1000" s="590"/>
      <c r="G1000" s="591"/>
      <c r="H1000" s="1412"/>
      <c r="I1000" s="73"/>
      <c r="J1000" s="73"/>
      <c r="K1000" s="74"/>
      <c r="L1000" s="74"/>
      <c r="M1000" s="989"/>
      <c r="N1000" s="74"/>
      <c r="O1000" s="74"/>
      <c r="P1000" s="74"/>
      <c r="Q1000" s="74"/>
      <c r="R1000" s="74"/>
      <c r="S1000" s="73"/>
      <c r="T1000" s="73"/>
      <c r="U1000" s="73"/>
      <c r="V1000" s="73"/>
      <c r="W1000" s="73"/>
      <c r="X1000" s="73"/>
      <c r="Y1000" s="73"/>
      <c r="Z1000" s="73"/>
    </row>
  </sheetData>
  <mergeCells count="8">
    <mergeCell ref="G5:K5"/>
    <mergeCell ref="P5:P7"/>
    <mergeCell ref="Q5:Q7"/>
    <mergeCell ref="B1:M1"/>
    <mergeCell ref="B2:C2"/>
    <mergeCell ref="F2:M2"/>
    <mergeCell ref="F3:N3"/>
    <mergeCell ref="F4:N4"/>
  </mergeCells>
  <conditionalFormatting sqref="H23 H34:H37 H39 H41:H45 H48:H51 H53:H57 H76">
    <cfRule type="cellIs" dxfId="263" priority="1" stopIfTrue="1" operator="equal">
      <formula>0</formula>
    </cfRule>
  </conditionalFormatting>
  <conditionalFormatting sqref="H23 H34:H37 H39 H41:H45 H48:H51 H53:H57 H76">
    <cfRule type="cellIs" dxfId="262" priority="2" stopIfTrue="1" operator="equal">
      <formula>0</formula>
    </cfRule>
  </conditionalFormatting>
  <hyperlinks>
    <hyperlink ref="C4" location="'Recap Sheet'!B1" display="Return to Recap Sheet" xr:uid="{00000000-0004-0000-0A00-000000000000}"/>
  </hyperlinks>
  <pageMargins left="0.25" right="0.25" top="0.75" bottom="0.75" header="0" footer="0"/>
  <pageSetup paperSize="5" orientation="landscape"/>
  <rowBreaks count="1" manualBreakCount="1">
    <brk id="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7">
    <tabColor rgb="FFFFD965"/>
  </sheetPr>
  <dimension ref="A1:Z1000"/>
  <sheetViews>
    <sheetView workbookViewId="0">
      <pane ySplit="9" topLeftCell="A10" activePane="bottomLeft" state="frozen"/>
      <selection activeCell="H10" sqref="H10"/>
      <selection pane="bottomLeft" activeCell="H41" sqref="H41"/>
    </sheetView>
  </sheetViews>
  <sheetFormatPr defaultColWidth="14.44140625" defaultRowHeight="15" customHeight="1"/>
  <cols>
    <col min="1" max="1" width="7.33203125" customWidth="1"/>
    <col min="2" max="2" width="49.6640625" customWidth="1"/>
    <col min="3" max="3" width="32.6640625" customWidth="1"/>
    <col min="4" max="4" width="12.6640625" customWidth="1"/>
    <col min="5" max="5" width="7.6640625" customWidth="1"/>
    <col min="6" max="6" width="7.44140625" customWidth="1"/>
    <col min="7" max="7" width="5.6640625" customWidth="1"/>
    <col min="8" max="9" width="6.44140625" customWidth="1"/>
    <col min="10" max="10" width="3.33203125" customWidth="1"/>
    <col min="11" max="11" width="6.88671875" customWidth="1"/>
    <col min="12" max="12" width="7.33203125" customWidth="1"/>
    <col min="13" max="13" width="9.6640625" customWidth="1"/>
    <col min="14" max="14" width="6.88671875" customWidth="1"/>
    <col min="15" max="15" width="11.33203125" customWidth="1"/>
    <col min="16" max="16" width="9.44140625" customWidth="1"/>
    <col min="17" max="17" width="7.109375" customWidth="1"/>
    <col min="18" max="18" width="8.88671875" customWidth="1"/>
    <col min="19" max="19" width="8.5546875" customWidth="1"/>
    <col min="20" max="20" width="7.5546875" customWidth="1"/>
    <col min="21" max="21" width="9.88671875" customWidth="1"/>
    <col min="22" max="22" width="6.5546875" customWidth="1"/>
    <col min="23" max="23" width="7.44140625" customWidth="1"/>
    <col min="24" max="24" width="6.5546875" customWidth="1"/>
    <col min="25" max="25" width="11.6640625" customWidth="1"/>
    <col min="2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1568"/>
      <c r="B3" s="1568" t="str">
        <f>'Recap Sheet'!A3</f>
        <v xml:space="preserve">School Food Authority or Agency Name: </v>
      </c>
      <c r="C3" s="1569"/>
      <c r="D3" s="77"/>
      <c r="E3" s="851"/>
      <c r="F3" s="2910" t="str">
        <f>'Recap Sheet'!A4</f>
        <v xml:space="preserve">Bidder's Name: </v>
      </c>
      <c r="G3" s="2903"/>
      <c r="H3" s="2903"/>
      <c r="I3" s="2903"/>
      <c r="J3" s="2903"/>
      <c r="K3" s="2903"/>
      <c r="L3" s="2903"/>
      <c r="M3" s="2903"/>
      <c r="N3" s="2903"/>
      <c r="O3" s="76"/>
      <c r="P3" s="76"/>
      <c r="Q3" s="76"/>
      <c r="R3" s="1148"/>
      <c r="S3" s="851"/>
      <c r="T3" s="851"/>
      <c r="U3" s="851"/>
      <c r="V3" s="851"/>
      <c r="W3" s="851"/>
      <c r="X3" s="851"/>
      <c r="Y3" s="851"/>
      <c r="Z3" s="73"/>
    </row>
    <row r="4" spans="1:26" ht="18.75" customHeight="1">
      <c r="A4" s="79">
        <v>18001</v>
      </c>
      <c r="B4" s="1570" t="str">
        <f>'Recap Sheet'!B3</f>
        <v>Lexington Richland School District Five</v>
      </c>
      <c r="C4" s="1571" t="s">
        <v>119</v>
      </c>
      <c r="D4" s="82"/>
      <c r="E4" s="1154"/>
      <c r="F4" s="2914">
        <f>'Recap Sheet'!B4</f>
        <v>0</v>
      </c>
      <c r="G4" s="2891"/>
      <c r="H4" s="2891"/>
      <c r="I4" s="2891"/>
      <c r="J4" s="2891"/>
      <c r="K4" s="2891"/>
      <c r="L4" s="2891"/>
      <c r="M4" s="2891"/>
      <c r="N4" s="2897"/>
      <c r="O4" s="83"/>
      <c r="P4" s="83"/>
      <c r="Q4" s="83"/>
      <c r="R4" s="1155"/>
      <c r="S4" s="1156" t="s">
        <v>32</v>
      </c>
      <c r="T4" s="1156"/>
      <c r="U4" s="1156"/>
      <c r="V4" s="1156"/>
      <c r="W4" s="1156"/>
      <c r="X4" s="1156"/>
      <c r="Y4" s="1157"/>
      <c r="Z4" s="598"/>
    </row>
    <row r="5" spans="1:26" ht="15" customHeight="1">
      <c r="A5" s="79">
        <v>20000</v>
      </c>
      <c r="B5" s="1572" t="s">
        <v>120</v>
      </c>
      <c r="C5" s="232" t="s">
        <v>354</v>
      </c>
      <c r="D5" s="90"/>
      <c r="E5" s="1159"/>
      <c r="F5" s="1160"/>
      <c r="G5" s="2912" t="s">
        <v>122</v>
      </c>
      <c r="H5" s="2899"/>
      <c r="I5" s="2899"/>
      <c r="J5" s="2899"/>
      <c r="K5" s="2899"/>
      <c r="L5" s="1161">
        <f>'Recap Sheet'!B5</f>
        <v>0</v>
      </c>
      <c r="M5" s="1162"/>
      <c r="N5" s="545"/>
      <c r="O5" s="96" t="s">
        <v>123</v>
      </c>
      <c r="P5" s="2884" t="s">
        <v>124</v>
      </c>
      <c r="Q5" s="2905" t="s">
        <v>125</v>
      </c>
      <c r="R5" s="471" t="s">
        <v>917</v>
      </c>
      <c r="S5" s="98" t="s">
        <v>355</v>
      </c>
      <c r="T5" s="99"/>
      <c r="U5" s="99" t="s">
        <v>128</v>
      </c>
      <c r="V5" s="100" t="s">
        <v>129</v>
      </c>
      <c r="W5" s="1573" t="s">
        <v>34</v>
      </c>
      <c r="X5" s="1266" t="s">
        <v>358</v>
      </c>
      <c r="Y5" s="99" t="s">
        <v>131</v>
      </c>
      <c r="Z5" s="598"/>
    </row>
    <row r="6" spans="1:26" ht="15" customHeight="1">
      <c r="A6" s="88" t="s">
        <v>24</v>
      </c>
      <c r="B6" s="769"/>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906"/>
      <c r="R6" s="607" t="s">
        <v>979</v>
      </c>
      <c r="S6" s="98" t="s">
        <v>361</v>
      </c>
      <c r="T6" s="99" t="s">
        <v>32</v>
      </c>
      <c r="U6" s="99" t="s">
        <v>147</v>
      </c>
      <c r="V6" s="99" t="s">
        <v>148</v>
      </c>
      <c r="W6" s="99" t="s">
        <v>980</v>
      </c>
      <c r="X6" s="99" t="s">
        <v>150</v>
      </c>
      <c r="Y6" s="99" t="s">
        <v>151</v>
      </c>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907"/>
      <c r="R7" s="1081" t="s">
        <v>48</v>
      </c>
      <c r="S7" s="118" t="s">
        <v>146</v>
      </c>
      <c r="T7" s="110" t="s">
        <v>1423</v>
      </c>
      <c r="U7" s="110" t="s">
        <v>159</v>
      </c>
      <c r="V7" s="110" t="s">
        <v>160</v>
      </c>
      <c r="W7" s="119" t="s">
        <v>47</v>
      </c>
      <c r="X7" s="119" t="s">
        <v>158</v>
      </c>
      <c r="Y7" s="427" t="s">
        <v>364</v>
      </c>
      <c r="Z7" s="73"/>
    </row>
    <row r="8" spans="1:26" ht="15" customHeight="1">
      <c r="A8" s="1760"/>
      <c r="B8" s="1760" t="s">
        <v>1623</v>
      </c>
      <c r="C8" s="1761"/>
      <c r="D8" s="123"/>
      <c r="E8" s="1761"/>
      <c r="F8" s="1762"/>
      <c r="G8" s="1763"/>
      <c r="H8" s="1764"/>
      <c r="I8" s="1173"/>
      <c r="J8" s="1762"/>
      <c r="K8" s="1765"/>
      <c r="L8" s="1765"/>
      <c r="M8" s="1173"/>
      <c r="N8" s="1766"/>
      <c r="O8" s="722" t="s">
        <v>1624</v>
      </c>
      <c r="P8" s="127"/>
      <c r="Q8" s="716">
        <v>100047</v>
      </c>
      <c r="R8" s="722" t="s">
        <v>165</v>
      </c>
      <c r="S8" s="1762"/>
      <c r="T8" s="1767">
        <v>1.6543000000000001</v>
      </c>
      <c r="U8" s="1768"/>
      <c r="V8" s="1769"/>
      <c r="W8" s="1770"/>
      <c r="X8" s="1770"/>
      <c r="Y8" s="1770"/>
      <c r="Z8" s="73"/>
    </row>
    <row r="9" spans="1:26" ht="15" customHeight="1">
      <c r="A9" s="1760"/>
      <c r="B9" s="1760"/>
      <c r="C9" s="1761"/>
      <c r="D9" s="137"/>
      <c r="E9" s="1761"/>
      <c r="F9" s="1762"/>
      <c r="G9" s="1763"/>
      <c r="H9" s="1176"/>
      <c r="I9" s="1173"/>
      <c r="J9" s="1762"/>
      <c r="K9" s="1765"/>
      <c r="L9" s="1765"/>
      <c r="M9" s="1173"/>
      <c r="N9" s="1766"/>
      <c r="O9" s="761"/>
      <c r="P9" s="127"/>
      <c r="Q9" s="716"/>
      <c r="R9" s="722"/>
      <c r="S9" s="1764"/>
      <c r="T9" s="1771"/>
      <c r="U9" s="1772"/>
      <c r="V9" s="1547"/>
      <c r="W9" s="1773"/>
      <c r="X9" s="1773"/>
      <c r="Y9" s="1774"/>
      <c r="Z9" s="73"/>
    </row>
    <row r="10" spans="1:26" ht="15" customHeight="1">
      <c r="A10" s="146">
        <v>18001</v>
      </c>
      <c r="B10" s="147" t="s">
        <v>1625</v>
      </c>
      <c r="C10" s="650" t="s">
        <v>1626</v>
      </c>
      <c r="D10" s="148" t="s">
        <v>1627</v>
      </c>
      <c r="E10" s="408"/>
      <c r="F10" s="1052" t="s">
        <v>1628</v>
      </c>
      <c r="G10" s="152">
        <v>296</v>
      </c>
      <c r="H10" s="1099">
        <v>100</v>
      </c>
      <c r="I10" s="154">
        <f t="shared" ref="I10:I11" si="0">ROUND($H$10*$G$10/G10,2)</f>
        <v>100</v>
      </c>
      <c r="J10" s="569" t="s">
        <v>170</v>
      </c>
      <c r="K10" s="156"/>
      <c r="L10" s="165">
        <f>IF(OR(ISBLANK(K10),K10=0,H10=0,ISBLANK(H10)),,ROUND(K10+$L$5,2))</f>
        <v>0</v>
      </c>
      <c r="M10" s="698">
        <f t="shared" ref="M10:M11" si="1">ROUND(I10*L10,2)</f>
        <v>0</v>
      </c>
      <c r="N10" s="1008">
        <f t="shared" ref="N10:N11" si="2">ROUND(L10/G10,4)</f>
        <v>0</v>
      </c>
      <c r="O10" s="157" t="s">
        <v>1627</v>
      </c>
      <c r="P10" s="1052" t="s">
        <v>1628</v>
      </c>
      <c r="Q10" s="152">
        <v>296</v>
      </c>
      <c r="R10" s="177"/>
      <c r="S10" s="155">
        <v>7.48</v>
      </c>
      <c r="T10" s="219">
        <f t="shared" ref="T10:T11" si="3">ROUND($T$8*S10,2)</f>
        <v>12.37</v>
      </c>
      <c r="U10" s="219">
        <f t="shared" ref="U10:U11" si="4">IF(ISBLANK(O10),,R10+T10)</f>
        <v>12.37</v>
      </c>
      <c r="V10" s="219" t="s">
        <v>375</v>
      </c>
      <c r="W10" s="165" t="b">
        <f t="shared" ref="W10" si="5">IF(ISNUMBER(K10),IF(V10="Y",(K10-T10)))</f>
        <v>0</v>
      </c>
      <c r="X10" s="181">
        <f>W10/Q10</f>
        <v>0</v>
      </c>
      <c r="Y10" s="1008" t="b">
        <f t="shared" ref="Y10:Y11" si="6">IF(V10="N",IF(ISNUMBER(R10),(R10+T10)/Q10))</f>
        <v>0</v>
      </c>
      <c r="Z10" s="73"/>
    </row>
    <row r="11" spans="1:26" ht="15" customHeight="1">
      <c r="A11" s="155"/>
      <c r="B11" s="155" t="s">
        <v>1629</v>
      </c>
      <c r="C11" s="650" t="s">
        <v>1630</v>
      </c>
      <c r="D11" s="148">
        <v>10080</v>
      </c>
      <c r="E11" s="408"/>
      <c r="F11" s="1052" t="s">
        <v>1631</v>
      </c>
      <c r="G11" s="152">
        <v>480</v>
      </c>
      <c r="H11" s="1661"/>
      <c r="I11" s="154">
        <f t="shared" si="0"/>
        <v>61.67</v>
      </c>
      <c r="J11" s="569" t="s">
        <v>170</v>
      </c>
      <c r="K11" s="156">
        <v>62.31</v>
      </c>
      <c r="L11" s="165">
        <f>IF(OR(ISBLANK(K11),K11=0,H10=0,ISBLANK(H10)),,ROUND(K11+$L$5,2))</f>
        <v>62.31</v>
      </c>
      <c r="M11" s="555">
        <f t="shared" si="1"/>
        <v>3842.66</v>
      </c>
      <c r="N11" s="1008">
        <f t="shared" si="2"/>
        <v>0.1298</v>
      </c>
      <c r="O11" s="174">
        <v>10080</v>
      </c>
      <c r="P11" s="648" t="s">
        <v>174</v>
      </c>
      <c r="Q11" s="176">
        <v>480</v>
      </c>
      <c r="R11" s="177"/>
      <c r="S11" s="155">
        <v>14.97</v>
      </c>
      <c r="T11" s="219">
        <f t="shared" si="3"/>
        <v>24.76</v>
      </c>
      <c r="U11" s="1022">
        <f t="shared" si="4"/>
        <v>24.76</v>
      </c>
      <c r="V11" s="373" t="s">
        <v>375</v>
      </c>
      <c r="W11" s="165">
        <f t="shared" ref="W11" si="7">IF(ISNUMBER(K11),IF(V11="Y",(K11-T11)))</f>
        <v>37.549999999999997</v>
      </c>
      <c r="X11" s="181">
        <f>W11/Q11</f>
        <v>7.8229166666666655E-2</v>
      </c>
      <c r="Y11" s="165" t="b">
        <f t="shared" si="6"/>
        <v>0</v>
      </c>
      <c r="Z11" s="73"/>
    </row>
    <row r="12" spans="1:26" ht="15" customHeight="1">
      <c r="A12" s="155"/>
      <c r="B12" s="155" t="s">
        <v>20</v>
      </c>
      <c r="C12" s="650"/>
      <c r="D12" s="148"/>
      <c r="E12" s="650"/>
      <c r="F12" s="155"/>
      <c r="G12" s="152"/>
      <c r="H12" s="1775"/>
      <c r="I12" s="155"/>
      <c r="J12" s="569"/>
      <c r="K12" s="235"/>
      <c r="L12" s="165"/>
      <c r="M12" s="698"/>
      <c r="N12" s="1008"/>
      <c r="O12" s="191"/>
      <c r="P12" s="191"/>
      <c r="Q12" s="191"/>
      <c r="R12" s="157"/>
      <c r="S12" s="155"/>
      <c r="T12" s="237"/>
      <c r="U12" s="237"/>
      <c r="V12" s="237"/>
      <c r="W12" s="298"/>
      <c r="X12" s="298"/>
      <c r="Y12" s="298"/>
      <c r="Z12" s="73"/>
    </row>
    <row r="13" spans="1:26" ht="15" customHeight="1">
      <c r="A13" s="199"/>
      <c r="B13" s="199" t="s">
        <v>1632</v>
      </c>
      <c r="C13" s="562" t="s">
        <v>20</v>
      </c>
      <c r="D13" s="1776"/>
      <c r="E13" s="562"/>
      <c r="F13" s="270" t="s">
        <v>20</v>
      </c>
      <c r="G13" s="305" t="s">
        <v>20</v>
      </c>
      <c r="H13" s="985"/>
      <c r="I13" s="575" t="s">
        <v>20</v>
      </c>
      <c r="J13" s="1030" t="s">
        <v>20</v>
      </c>
      <c r="K13" s="443"/>
      <c r="L13" s="271" t="s">
        <v>20</v>
      </c>
      <c r="M13" s="524" t="s">
        <v>20</v>
      </c>
      <c r="N13" s="1070" t="s">
        <v>20</v>
      </c>
      <c r="O13" s="207"/>
      <c r="P13" s="207"/>
      <c r="Q13" s="207"/>
      <c r="R13" s="444"/>
      <c r="S13" s="198" t="s">
        <v>20</v>
      </c>
      <c r="T13" s="832" t="s">
        <v>20</v>
      </c>
      <c r="U13" s="956"/>
      <c r="V13" s="956"/>
      <c r="W13" s="307" t="s">
        <v>20</v>
      </c>
      <c r="X13" s="307"/>
      <c r="Y13" s="307" t="s">
        <v>20</v>
      </c>
      <c r="Z13" s="73"/>
    </row>
    <row r="14" spans="1:26" ht="15" customHeight="1">
      <c r="A14" s="146">
        <v>18002</v>
      </c>
      <c r="B14" s="1429" t="s">
        <v>1633</v>
      </c>
      <c r="C14" s="650" t="s">
        <v>1626</v>
      </c>
      <c r="D14" s="155" t="s">
        <v>1634</v>
      </c>
      <c r="E14" s="408"/>
      <c r="F14" s="1052" t="s">
        <v>1635</v>
      </c>
      <c r="G14" s="152">
        <v>300</v>
      </c>
      <c r="H14" s="1099">
        <v>150</v>
      </c>
      <c r="I14" s="154">
        <f>ROUND($H$14*$G$14/G14,2)</f>
        <v>150</v>
      </c>
      <c r="J14" s="155" t="s">
        <v>170</v>
      </c>
      <c r="K14" s="156"/>
      <c r="L14" s="165">
        <f>IF(OR(ISBLANK(K14),K14=0,H14=0,ISBLANK(H14)),,ROUND(K14+$L$5,2))</f>
        <v>0</v>
      </c>
      <c r="M14" s="698">
        <f t="shared" ref="M14:M15" si="8">ROUND(I14*L14,2)</f>
        <v>0</v>
      </c>
      <c r="N14" s="1008">
        <f>ROUND(L14/G14,4)</f>
        <v>0</v>
      </c>
      <c r="O14" s="155" t="s">
        <v>1634</v>
      </c>
      <c r="P14" s="1052" t="s">
        <v>1635</v>
      </c>
      <c r="Q14" s="152">
        <v>300</v>
      </c>
      <c r="R14" s="177"/>
      <c r="S14" s="155">
        <v>3.95</v>
      </c>
      <c r="T14" s="219">
        <f t="shared" ref="T14:T15" si="9">ROUND($T$8*S14,2)</f>
        <v>6.53</v>
      </c>
      <c r="U14" s="1777">
        <f t="shared" ref="U14:U15" si="10">IF(ISBLANK(O14),,R14+T14)</f>
        <v>6.53</v>
      </c>
      <c r="V14" s="1777" t="s">
        <v>375</v>
      </c>
      <c r="W14" s="165" t="b">
        <f t="shared" ref="W14:W15" si="11">IF(ISNUMBER(K14),IF(V14="Y",(K14-T14)))</f>
        <v>0</v>
      </c>
      <c r="X14" s="181">
        <f>W14/Q14</f>
        <v>0</v>
      </c>
      <c r="Y14" s="165" t="b">
        <f t="shared" ref="Y14:Y15" si="12">IF(V14="N",IF(ISNUMBER(R14),(R14+T14)/Q14))</f>
        <v>0</v>
      </c>
      <c r="Z14" s="73"/>
    </row>
    <row r="15" spans="1:26" ht="15" customHeight="1">
      <c r="A15" s="166"/>
      <c r="B15" s="166" t="s">
        <v>1636</v>
      </c>
      <c r="C15" s="769" t="s">
        <v>1630</v>
      </c>
      <c r="D15" s="166">
        <v>40710</v>
      </c>
      <c r="E15" s="691"/>
      <c r="F15" s="1331" t="s">
        <v>1637</v>
      </c>
      <c r="G15" s="168">
        <v>369</v>
      </c>
      <c r="H15" s="1059"/>
      <c r="I15" s="498">
        <f>ROUND(H14*G14/G15,0)</f>
        <v>122</v>
      </c>
      <c r="J15" s="166" t="s">
        <v>170</v>
      </c>
      <c r="K15" s="2732">
        <v>62.56</v>
      </c>
      <c r="L15" s="165">
        <f>IF(OR(ISBLANK(K15),K15=0,H14=0,ISBLANK(H14)),,ROUND(K15+$L$5,2))</f>
        <v>62.56</v>
      </c>
      <c r="M15" s="555">
        <f t="shared" si="8"/>
        <v>7632.32</v>
      </c>
      <c r="N15" s="1008">
        <f>ROUND(L15/G15,4)</f>
        <v>0.16950000000000001</v>
      </c>
      <c r="O15" s="1778">
        <v>40710</v>
      </c>
      <c r="P15" s="1779" t="s">
        <v>1638</v>
      </c>
      <c r="Q15" s="176">
        <v>369</v>
      </c>
      <c r="R15" s="649"/>
      <c r="S15" s="155">
        <v>10.74</v>
      </c>
      <c r="T15" s="219">
        <f t="shared" si="9"/>
        <v>17.77</v>
      </c>
      <c r="U15" s="1022">
        <f t="shared" si="10"/>
        <v>17.77</v>
      </c>
      <c r="V15" s="373" t="s">
        <v>375</v>
      </c>
      <c r="W15" s="165">
        <f t="shared" si="11"/>
        <v>44.790000000000006</v>
      </c>
      <c r="X15" s="181">
        <f>W15/Q15</f>
        <v>0.12138211382113823</v>
      </c>
      <c r="Y15" s="165" t="b">
        <f t="shared" si="12"/>
        <v>0</v>
      </c>
      <c r="Z15" s="73"/>
    </row>
    <row r="16" spans="1:26" ht="15" customHeight="1">
      <c r="A16" s="228"/>
      <c r="B16" s="228" t="s">
        <v>1639</v>
      </c>
      <c r="C16" s="773"/>
      <c r="D16" s="228"/>
      <c r="E16" s="773"/>
      <c r="F16" s="228"/>
      <c r="G16" s="297"/>
      <c r="H16" s="1059"/>
      <c r="I16" s="295"/>
      <c r="J16" s="228"/>
      <c r="K16" s="298"/>
      <c r="L16" s="488"/>
      <c r="M16" s="326"/>
      <c r="N16" s="1311"/>
      <c r="O16" s="231"/>
      <c r="P16" s="554"/>
      <c r="Q16" s="1011"/>
      <c r="R16" s="230"/>
      <c r="S16" s="155"/>
      <c r="T16" s="237"/>
      <c r="U16" s="237"/>
      <c r="V16" s="237"/>
      <c r="W16" s="298"/>
      <c r="X16" s="298"/>
      <c r="Y16" s="298"/>
      <c r="Z16" s="73"/>
    </row>
    <row r="17" spans="1:26" ht="15" customHeight="1">
      <c r="A17" s="228"/>
      <c r="B17" s="228" t="s">
        <v>1640</v>
      </c>
      <c r="C17" s="769"/>
      <c r="D17" s="166"/>
      <c r="E17" s="769"/>
      <c r="F17" s="166"/>
      <c r="G17" s="168"/>
      <c r="H17" s="1059"/>
      <c r="I17" s="166"/>
      <c r="J17" s="166"/>
      <c r="K17" s="235"/>
      <c r="L17" s="230"/>
      <c r="M17" s="698"/>
      <c r="N17" s="1008"/>
      <c r="O17" s="231"/>
      <c r="P17" s="554"/>
      <c r="Q17" s="1011"/>
      <c r="R17" s="165"/>
      <c r="S17" s="155"/>
      <c r="T17" s="237"/>
      <c r="U17" s="237"/>
      <c r="V17" s="237"/>
      <c r="W17" s="298"/>
      <c r="X17" s="298"/>
      <c r="Y17" s="298"/>
      <c r="Z17" s="73"/>
    </row>
    <row r="18" spans="1:26" ht="15" customHeight="1">
      <c r="A18" s="910"/>
      <c r="B18" s="910" t="s">
        <v>1641</v>
      </c>
      <c r="C18" s="773"/>
      <c r="D18" s="155"/>
      <c r="E18" s="773"/>
      <c r="F18" s="228"/>
      <c r="G18" s="297"/>
      <c r="H18" s="1059"/>
      <c r="I18" s="701"/>
      <c r="J18" s="356"/>
      <c r="K18" s="298"/>
      <c r="L18" s="230"/>
      <c r="M18" s="544"/>
      <c r="N18" s="1311"/>
      <c r="O18" s="1780"/>
      <c r="P18" s="249"/>
      <c r="Q18" s="249"/>
      <c r="R18" s="230"/>
      <c r="S18" s="155"/>
      <c r="T18" s="237"/>
      <c r="U18" s="237"/>
      <c r="V18" s="237"/>
      <c r="W18" s="298"/>
      <c r="X18" s="298"/>
      <c r="Y18" s="298"/>
      <c r="Z18" s="73"/>
    </row>
    <row r="19" spans="1:26" ht="15" customHeight="1">
      <c r="A19" s="270"/>
      <c r="B19" s="270"/>
      <c r="C19" s="562"/>
      <c r="D19" s="270"/>
      <c r="E19" s="270"/>
      <c r="F19" s="270"/>
      <c r="G19" s="305"/>
      <c r="H19" s="1324"/>
      <c r="I19" s="575"/>
      <c r="J19" s="270"/>
      <c r="K19" s="566"/>
      <c r="L19" s="566"/>
      <c r="M19" s="524"/>
      <c r="N19" s="1070"/>
      <c r="O19" s="522"/>
      <c r="P19" s="246"/>
      <c r="Q19" s="271"/>
      <c r="R19" s="523"/>
      <c r="S19" s="198" t="s">
        <v>20</v>
      </c>
      <c r="T19" s="832" t="s">
        <v>20</v>
      </c>
      <c r="U19" s="965"/>
      <c r="V19" s="956"/>
      <c r="W19" s="307" t="s">
        <v>20</v>
      </c>
      <c r="X19" s="307"/>
      <c r="Y19" s="307" t="s">
        <v>20</v>
      </c>
      <c r="Z19" s="73"/>
    </row>
    <row r="20" spans="1:26" ht="15" customHeight="1">
      <c r="A20" s="146">
        <v>18003</v>
      </c>
      <c r="B20" s="147" t="s">
        <v>1642</v>
      </c>
      <c r="C20" s="650" t="s">
        <v>1626</v>
      </c>
      <c r="D20" s="155" t="s">
        <v>1643</v>
      </c>
      <c r="E20" s="408"/>
      <c r="F20" s="1052" t="s">
        <v>1644</v>
      </c>
      <c r="G20" s="152">
        <v>165</v>
      </c>
      <c r="H20" s="1099"/>
      <c r="I20" s="154">
        <f>ROUND($H$20*$G$20/G20,2)</f>
        <v>0</v>
      </c>
      <c r="J20" s="155" t="s">
        <v>170</v>
      </c>
      <c r="K20" s="156">
        <v>51.48</v>
      </c>
      <c r="L20" s="230">
        <f>IF(OR(ISBLANK(K20),K20=0,H20=0,ISBLANK(H20)),,ROUND(K20+$L$5,2))</f>
        <v>0</v>
      </c>
      <c r="M20" s="698">
        <f>ROUND(I20*L20,2)</f>
        <v>0</v>
      </c>
      <c r="N20" s="1008">
        <f>ROUND(L20/G20,4)</f>
        <v>0</v>
      </c>
      <c r="O20" s="214" t="s">
        <v>1643</v>
      </c>
      <c r="P20" s="1052" t="s">
        <v>1644</v>
      </c>
      <c r="Q20" s="152">
        <v>165</v>
      </c>
      <c r="R20" s="177">
        <v>0</v>
      </c>
      <c r="S20" s="155">
        <v>3.79</v>
      </c>
      <c r="T20" s="219">
        <f>ROUND($T$8*S20,2)</f>
        <v>6.27</v>
      </c>
      <c r="U20" s="1022">
        <f>IF(ISBLANK(O20),,R20+T20)</f>
        <v>6.27</v>
      </c>
      <c r="V20" s="373" t="s">
        <v>375</v>
      </c>
      <c r="W20" s="165">
        <f t="shared" ref="W20" si="13">IF(ISNUMBER(K20),IF(V20="Y",(K20-T20)))</f>
        <v>45.209999999999994</v>
      </c>
      <c r="X20" s="181">
        <f>W20/Q20</f>
        <v>0.27399999999999997</v>
      </c>
      <c r="Y20" s="165" t="b">
        <f>IF(V20="N",IF(ISNUMBER(R20),(R20+T20)/Q20))</f>
        <v>0</v>
      </c>
      <c r="Z20" s="73"/>
    </row>
    <row r="21" spans="1:26" ht="15" customHeight="1">
      <c r="A21" s="166"/>
      <c r="B21" s="166" t="s">
        <v>1645</v>
      </c>
      <c r="C21" s="769"/>
      <c r="D21" s="166"/>
      <c r="E21" s="691"/>
      <c r="F21" s="166"/>
      <c r="G21" s="168"/>
      <c r="H21" s="1059"/>
      <c r="I21" s="498"/>
      <c r="J21" s="166"/>
      <c r="K21" s="2709"/>
      <c r="L21" s="165"/>
      <c r="M21" s="555"/>
      <c r="N21" s="1008"/>
      <c r="O21" s="214"/>
      <c r="P21" s="655"/>
      <c r="Q21" s="655"/>
      <c r="R21" s="171"/>
      <c r="S21" s="155" t="s">
        <v>20</v>
      </c>
      <c r="T21" s="237" t="s">
        <v>20</v>
      </c>
      <c r="U21" s="237"/>
      <c r="V21" s="237"/>
      <c r="W21" s="298" t="s">
        <v>20</v>
      </c>
      <c r="X21" s="298"/>
      <c r="Y21" s="298" t="s">
        <v>20</v>
      </c>
      <c r="Z21" s="73"/>
    </row>
    <row r="22" spans="1:26" ht="15" customHeight="1">
      <c r="A22" s="228"/>
      <c r="B22" s="228" t="s">
        <v>1646</v>
      </c>
      <c r="C22" s="773"/>
      <c r="D22" s="166"/>
      <c r="E22" s="773"/>
      <c r="F22" s="228"/>
      <c r="G22" s="297"/>
      <c r="H22" s="1059"/>
      <c r="I22" s="295"/>
      <c r="J22" s="228"/>
      <c r="K22" s="171"/>
      <c r="L22" s="230"/>
      <c r="M22" s="298"/>
      <c r="N22" s="1311"/>
      <c r="O22" s="229"/>
      <c r="P22" s="655"/>
      <c r="Q22" s="214"/>
      <c r="R22" s="300"/>
      <c r="S22" s="155"/>
      <c r="T22" s="237"/>
      <c r="U22" s="237"/>
      <c r="V22" s="237"/>
      <c r="W22" s="298"/>
      <c r="X22" s="298"/>
      <c r="Y22" s="298"/>
      <c r="Z22" s="73"/>
    </row>
    <row r="23" spans="1:26" ht="15" customHeight="1">
      <c r="A23" s="228"/>
      <c r="B23" s="228" t="s">
        <v>1647</v>
      </c>
      <c r="C23" s="773"/>
      <c r="D23" s="155"/>
      <c r="E23" s="773"/>
      <c r="F23" s="228"/>
      <c r="G23" s="297"/>
      <c r="H23" s="1059"/>
      <c r="I23" s="295"/>
      <c r="J23" s="228"/>
      <c r="K23" s="235"/>
      <c r="L23" s="165"/>
      <c r="M23" s="698"/>
      <c r="N23" s="1008"/>
      <c r="O23" s="230"/>
      <c r="P23" s="157"/>
      <c r="Q23" s="165"/>
      <c r="R23" s="300"/>
      <c r="S23" s="155"/>
      <c r="T23" s="237"/>
      <c r="U23" s="237"/>
      <c r="V23" s="237"/>
      <c r="W23" s="298"/>
      <c r="X23" s="298"/>
      <c r="Y23" s="298"/>
      <c r="Z23" s="73"/>
    </row>
    <row r="24" spans="1:26" ht="15" customHeight="1">
      <c r="A24" s="199"/>
      <c r="B24" s="199" t="s">
        <v>1641</v>
      </c>
      <c r="C24" s="562"/>
      <c r="D24" s="270"/>
      <c r="E24" s="270"/>
      <c r="F24" s="270"/>
      <c r="G24" s="305"/>
      <c r="H24" s="1324"/>
      <c r="I24" s="575"/>
      <c r="J24" s="270"/>
      <c r="K24" s="566"/>
      <c r="L24" s="566"/>
      <c r="M24" s="524"/>
      <c r="N24" s="1070"/>
      <c r="O24" s="663"/>
      <c r="P24" s="677"/>
      <c r="Q24" s="241"/>
      <c r="R24" s="565"/>
      <c r="S24" s="198" t="s">
        <v>20</v>
      </c>
      <c r="T24" s="832" t="s">
        <v>20</v>
      </c>
      <c r="U24" s="965"/>
      <c r="V24" s="956"/>
      <c r="W24" s="307" t="s">
        <v>20</v>
      </c>
      <c r="X24" s="307"/>
      <c r="Y24" s="307" t="s">
        <v>20</v>
      </c>
      <c r="Z24" s="73"/>
    </row>
    <row r="25" spans="1:26" ht="15" customHeight="1">
      <c r="A25" s="146">
        <v>18004</v>
      </c>
      <c r="B25" s="1429" t="s">
        <v>1648</v>
      </c>
      <c r="C25" s="650" t="s">
        <v>1630</v>
      </c>
      <c r="D25" s="155">
        <v>40927</v>
      </c>
      <c r="E25" s="408"/>
      <c r="F25" s="155" t="s">
        <v>169</v>
      </c>
      <c r="G25" s="152">
        <v>320</v>
      </c>
      <c r="H25" s="1099">
        <v>50</v>
      </c>
      <c r="I25" s="154">
        <f>ROUND($H$25*$G$25/G25,2)</f>
        <v>50</v>
      </c>
      <c r="J25" s="155" t="s">
        <v>170</v>
      </c>
      <c r="K25" s="156">
        <v>56.87</v>
      </c>
      <c r="L25" s="165">
        <f>IF(OR(ISBLANK(K25),K25=0,H25=0,ISBLANK(H25)),,ROUND(K25+$L$5,2))</f>
        <v>56.87</v>
      </c>
      <c r="M25" s="698">
        <f>ROUND(I25*L25,2)</f>
        <v>2843.5</v>
      </c>
      <c r="N25" s="1008">
        <f>ROUND(L25/G25,4)</f>
        <v>0.1777</v>
      </c>
      <c r="O25" s="528">
        <v>40927</v>
      </c>
      <c r="P25" s="249" t="s">
        <v>169</v>
      </c>
      <c r="Q25" s="176">
        <v>320</v>
      </c>
      <c r="R25" s="649"/>
      <c r="S25" s="155">
        <v>9.19</v>
      </c>
      <c r="T25" s="219">
        <f>ROUND($T$8*S25,2)</f>
        <v>15.2</v>
      </c>
      <c r="U25" s="1596">
        <f>IF(ISBLANK(O25),,R25+T25)</f>
        <v>15.2</v>
      </c>
      <c r="V25" s="1596" t="s">
        <v>375</v>
      </c>
      <c r="W25" s="165">
        <f t="shared" ref="W25" si="14">IF(ISNUMBER(K25),IF(V25="Y",(K25-T25)))</f>
        <v>41.67</v>
      </c>
      <c r="X25" s="181">
        <f>W25/Q25</f>
        <v>0.13021874999999999</v>
      </c>
      <c r="Y25" s="165" t="b">
        <f>IF(V25="N",IF(ISNUMBER(R25),(R25+T25)/Q25))</f>
        <v>0</v>
      </c>
      <c r="Z25" s="73"/>
    </row>
    <row r="26" spans="1:26" ht="15" customHeight="1">
      <c r="A26" s="166"/>
      <c r="B26" s="166" t="s">
        <v>1649</v>
      </c>
      <c r="C26" s="769"/>
      <c r="D26" s="166"/>
      <c r="E26" s="166"/>
      <c r="F26" s="166"/>
      <c r="G26" s="168"/>
      <c r="H26" s="1059"/>
      <c r="I26" s="498"/>
      <c r="J26" s="166"/>
      <c r="K26" s="230"/>
      <c r="L26" s="230"/>
      <c r="M26" s="544"/>
      <c r="N26" s="1311"/>
      <c r="O26" s="1364"/>
      <c r="P26" s="249"/>
      <c r="Q26" s="176"/>
      <c r="R26" s="171"/>
      <c r="S26" s="155"/>
      <c r="T26" s="176"/>
      <c r="U26" s="171"/>
      <c r="V26" s="155"/>
      <c r="W26" s="165"/>
      <c r="X26" s="181"/>
      <c r="Y26" s="165"/>
      <c r="Z26" s="73"/>
    </row>
    <row r="27" spans="1:26" ht="15" customHeight="1">
      <c r="A27" s="228"/>
      <c r="B27" s="228" t="s">
        <v>1650</v>
      </c>
      <c r="C27" s="773"/>
      <c r="D27" s="228"/>
      <c r="E27" s="773"/>
      <c r="F27" s="228"/>
      <c r="G27" s="297"/>
      <c r="H27" s="1059"/>
      <c r="I27" s="295"/>
      <c r="J27" s="228"/>
      <c r="K27" s="2786"/>
      <c r="L27" s="488"/>
      <c r="M27" s="326"/>
      <c r="N27" s="1311"/>
      <c r="O27" s="214"/>
      <c r="P27" s="655"/>
      <c r="Q27" s="655"/>
      <c r="R27" s="230"/>
      <c r="S27" s="155"/>
      <c r="T27" s="237"/>
      <c r="U27" s="1579"/>
      <c r="V27" s="1483"/>
      <c r="W27" s="298"/>
      <c r="X27" s="298"/>
      <c r="Y27" s="298"/>
      <c r="Z27" s="73"/>
    </row>
    <row r="28" spans="1:26" ht="15" customHeight="1">
      <c r="A28" s="228"/>
      <c r="B28" s="228" t="s">
        <v>1647</v>
      </c>
      <c r="C28" s="773"/>
      <c r="D28" s="228"/>
      <c r="E28" s="773"/>
      <c r="F28" s="228"/>
      <c r="G28" s="297"/>
      <c r="H28" s="1059"/>
      <c r="I28" s="295"/>
      <c r="J28" s="228"/>
      <c r="K28" s="2786"/>
      <c r="L28" s="488"/>
      <c r="M28" s="326"/>
      <c r="N28" s="1311"/>
      <c r="O28" s="249"/>
      <c r="P28" s="249"/>
      <c r="Q28" s="462"/>
      <c r="R28" s="230"/>
      <c r="S28" s="155"/>
      <c r="T28" s="237"/>
      <c r="U28" s="237"/>
      <c r="V28" s="237"/>
      <c r="W28" s="298"/>
      <c r="X28" s="298"/>
      <c r="Y28" s="298"/>
      <c r="Z28" s="73"/>
    </row>
    <row r="29" spans="1:26" ht="15" customHeight="1">
      <c r="A29" s="228"/>
      <c r="B29" s="228"/>
      <c r="C29" s="773"/>
      <c r="D29" s="166"/>
      <c r="E29" s="773"/>
      <c r="F29" s="228"/>
      <c r="G29" s="297"/>
      <c r="H29" s="1059"/>
      <c r="I29" s="295"/>
      <c r="J29" s="228"/>
      <c r="K29" s="2786"/>
      <c r="L29" s="488"/>
      <c r="M29" s="326"/>
      <c r="N29" s="1311"/>
      <c r="O29" s="300"/>
      <c r="P29" s="300"/>
      <c r="Q29" s="467"/>
      <c r="R29" s="230"/>
      <c r="S29" s="155"/>
      <c r="T29" s="237"/>
      <c r="U29" s="237"/>
      <c r="V29" s="237"/>
      <c r="W29" s="298"/>
      <c r="X29" s="298"/>
      <c r="Y29" s="298"/>
      <c r="Z29" s="73"/>
    </row>
    <row r="30" spans="1:26" ht="15" customHeight="1">
      <c r="A30" s="199"/>
      <c r="B30" s="199" t="s">
        <v>1641</v>
      </c>
      <c r="C30" s="562"/>
      <c r="D30" s="270"/>
      <c r="E30" s="270"/>
      <c r="F30" s="270"/>
      <c r="G30" s="305"/>
      <c r="H30" s="1324"/>
      <c r="I30" s="575"/>
      <c r="J30" s="270"/>
      <c r="K30" s="566"/>
      <c r="L30" s="271"/>
      <c r="M30" s="524"/>
      <c r="N30" s="1070"/>
      <c r="O30" s="272"/>
      <c r="P30" s="272"/>
      <c r="Q30" s="272"/>
      <c r="R30" s="565"/>
      <c r="S30" s="198" t="s">
        <v>20</v>
      </c>
      <c r="T30" s="832" t="s">
        <v>20</v>
      </c>
      <c r="U30" s="965"/>
      <c r="V30" s="956"/>
      <c r="W30" s="307" t="s">
        <v>20</v>
      </c>
      <c r="X30" s="307"/>
      <c r="Y30" s="307" t="s">
        <v>20</v>
      </c>
      <c r="Z30" s="73"/>
    </row>
    <row r="31" spans="1:26" ht="15" customHeight="1" thickBot="1">
      <c r="A31" s="146">
        <v>18005</v>
      </c>
      <c r="B31" s="2863" t="s">
        <v>4687</v>
      </c>
      <c r="C31" s="650" t="s">
        <v>1626</v>
      </c>
      <c r="D31" s="155" t="s">
        <v>1651</v>
      </c>
      <c r="E31" s="408"/>
      <c r="F31" s="155" t="s">
        <v>1652</v>
      </c>
      <c r="G31" s="152">
        <v>144</v>
      </c>
      <c r="H31" s="1099">
        <v>50</v>
      </c>
      <c r="I31" s="154">
        <f>ROUND($H$31*$G$31/G31,2)</f>
        <v>50</v>
      </c>
      <c r="J31" s="155" t="s">
        <v>170</v>
      </c>
      <c r="K31" s="170">
        <v>50.98</v>
      </c>
      <c r="L31" s="230">
        <f>IF(OR(ISBLANK(K31),K31=0,H31=0,ISBLANK(H31)),,ROUND(K31+$L$5,2))</f>
        <v>50.98</v>
      </c>
      <c r="M31" s="544">
        <f>ROUND(I31*L31,2)</f>
        <v>2549</v>
      </c>
      <c r="N31" s="1311">
        <f>ROUND(L31/G31,4)</f>
        <v>0.35399999999999998</v>
      </c>
      <c r="O31" s="155" t="s">
        <v>1651</v>
      </c>
      <c r="P31" s="349" t="s">
        <v>1652</v>
      </c>
      <c r="Q31" s="176">
        <v>144</v>
      </c>
      <c r="R31" s="177">
        <v>0</v>
      </c>
      <c r="S31" s="155">
        <v>2.95</v>
      </c>
      <c r="T31" s="219">
        <f>ROUND($T$8*S31,2)</f>
        <v>4.88</v>
      </c>
      <c r="U31" s="1022">
        <f>IF(ISBLANK(O31),,R31+T31)</f>
        <v>4.88</v>
      </c>
      <c r="V31" s="373" t="s">
        <v>375</v>
      </c>
      <c r="W31" s="165">
        <f t="shared" ref="W31" si="15">IF(ISNUMBER(K31),IF(V31="Y",(K31-T31)))</f>
        <v>46.099999999999994</v>
      </c>
      <c r="X31" s="181">
        <f>W31/Q31</f>
        <v>0.32013888888888886</v>
      </c>
      <c r="Y31" s="165" t="b">
        <f>IF(V31="N",IF(ISNUMBER(R31),(R31+T31)/Q31))</f>
        <v>0</v>
      </c>
      <c r="Z31" s="73"/>
    </row>
    <row r="32" spans="1:26" ht="15" customHeight="1">
      <c r="A32" s="166"/>
      <c r="B32" s="166" t="s">
        <v>1653</v>
      </c>
      <c r="C32" s="2864" t="s">
        <v>2652</v>
      </c>
      <c r="D32" s="228">
        <v>40196</v>
      </c>
      <c r="E32" s="408"/>
      <c r="F32" s="2685" t="s">
        <v>4688</v>
      </c>
      <c r="G32" s="2792">
        <v>150</v>
      </c>
      <c r="H32" s="2865"/>
      <c r="I32" s="498">
        <f>ROUND(H31*G31/G32,0)</f>
        <v>48</v>
      </c>
      <c r="J32" s="155" t="s">
        <v>170</v>
      </c>
      <c r="K32" s="170"/>
      <c r="L32" s="165">
        <f>IF(OR(ISBLANK(K32),K32=0,H31=0,ISBLANK(H31)),,ROUND(K32+$L$5,2))</f>
        <v>0</v>
      </c>
      <c r="M32" s="555">
        <f t="shared" ref="M32" si="16">ROUND(I32*L32,2)</f>
        <v>0</v>
      </c>
      <c r="N32" s="1008">
        <f>ROUND(L32/G32,4)</f>
        <v>0</v>
      </c>
      <c r="O32" s="228">
        <v>40196</v>
      </c>
      <c r="P32" s="2685" t="s">
        <v>4688</v>
      </c>
      <c r="Q32" s="2792">
        <v>150</v>
      </c>
      <c r="R32" s="2866">
        <v>0</v>
      </c>
      <c r="S32" s="155">
        <v>6.99</v>
      </c>
      <c r="T32" s="237">
        <f>ROUND($T$8*S32,2)</f>
        <v>11.56</v>
      </c>
      <c r="U32" s="237">
        <f>IF(ISBLANK(O32),,R32+T32)</f>
        <v>11.56</v>
      </c>
      <c r="V32" s="237" t="s">
        <v>375</v>
      </c>
      <c r="W32" s="298" t="b">
        <f t="shared" ref="W32" si="17">IF(ISNUMBER(K32),IF(V32="Y",(K32-T32)))</f>
        <v>0</v>
      </c>
      <c r="X32" s="298">
        <f>W32/Q32</f>
        <v>0</v>
      </c>
      <c r="Y32" s="298" t="b">
        <f>IF(V32="N",IF(ISNUMBER(R32),(R32+T32)/Q32))</f>
        <v>0</v>
      </c>
      <c r="Z32" s="73"/>
    </row>
    <row r="33" spans="1:26" ht="15" customHeight="1">
      <c r="A33" s="228"/>
      <c r="B33" s="228" t="s">
        <v>1654</v>
      </c>
      <c r="C33" s="773"/>
      <c r="D33" s="327"/>
      <c r="E33" s="773"/>
      <c r="F33" s="228"/>
      <c r="G33" s="297"/>
      <c r="H33" s="1059"/>
      <c r="I33" s="295"/>
      <c r="J33" s="228"/>
      <c r="K33" s="2786"/>
      <c r="L33" s="488"/>
      <c r="M33" s="326"/>
      <c r="N33" s="1311"/>
      <c r="O33" s="332"/>
      <c r="P33" s="332"/>
      <c r="Q33" s="332"/>
      <c r="R33" s="230"/>
      <c r="S33" s="155"/>
      <c r="T33" s="237"/>
      <c r="U33" s="237"/>
      <c r="V33" s="237"/>
      <c r="W33" s="298"/>
      <c r="X33" s="298"/>
      <c r="Y33" s="298"/>
      <c r="Z33" s="73"/>
    </row>
    <row r="34" spans="1:26" ht="15" customHeight="1">
      <c r="A34" s="228"/>
      <c r="B34" s="228" t="s">
        <v>1655</v>
      </c>
      <c r="C34" s="773"/>
      <c r="D34" s="166"/>
      <c r="E34" s="773"/>
      <c r="F34" s="228"/>
      <c r="G34" s="297"/>
      <c r="H34" s="1059"/>
      <c r="I34" s="295"/>
      <c r="J34" s="228"/>
      <c r="K34" s="2786"/>
      <c r="L34" s="488"/>
      <c r="M34" s="326"/>
      <c r="N34" s="1311"/>
      <c r="O34" s="332"/>
      <c r="P34" s="332"/>
      <c r="Q34" s="332"/>
      <c r="R34" s="230"/>
      <c r="S34" s="155"/>
      <c r="T34" s="237"/>
      <c r="U34" s="237"/>
      <c r="V34" s="237"/>
      <c r="W34" s="298"/>
      <c r="X34" s="298"/>
      <c r="Y34" s="298"/>
      <c r="Z34" s="73"/>
    </row>
    <row r="35" spans="1:26" ht="15" customHeight="1">
      <c r="A35" s="228"/>
      <c r="B35" s="228" t="s">
        <v>1656</v>
      </c>
      <c r="C35" s="773"/>
      <c r="D35" s="155"/>
      <c r="E35" s="773"/>
      <c r="F35" s="228"/>
      <c r="G35" s="297"/>
      <c r="H35" s="1059"/>
      <c r="I35" s="295"/>
      <c r="J35" s="228"/>
      <c r="K35" s="2786"/>
      <c r="L35" s="488"/>
      <c r="M35" s="326"/>
      <c r="N35" s="1311"/>
      <c r="O35" s="1781"/>
      <c r="P35" s="320"/>
      <c r="Q35" s="320"/>
      <c r="R35" s="230"/>
      <c r="S35" s="155"/>
      <c r="T35" s="237"/>
      <c r="U35" s="237"/>
      <c r="V35" s="237"/>
      <c r="W35" s="298"/>
      <c r="X35" s="298"/>
      <c r="Y35" s="298"/>
      <c r="Z35" s="73"/>
    </row>
    <row r="36" spans="1:26" ht="15" customHeight="1">
      <c r="A36" s="199"/>
      <c r="B36" s="199" t="s">
        <v>1657</v>
      </c>
      <c r="C36" s="562"/>
      <c r="D36" s="270"/>
      <c r="E36" s="270"/>
      <c r="F36" s="270"/>
      <c r="G36" s="305"/>
      <c r="H36" s="1324"/>
      <c r="I36" s="575"/>
      <c r="J36" s="270"/>
      <c r="K36" s="566"/>
      <c r="L36" s="271"/>
      <c r="M36" s="524"/>
      <c r="N36" s="1070"/>
      <c r="O36" s="1782"/>
      <c r="P36" s="1783"/>
      <c r="Q36" s="1783"/>
      <c r="R36" s="565"/>
      <c r="S36" s="198" t="s">
        <v>20</v>
      </c>
      <c r="T36" s="832" t="s">
        <v>20</v>
      </c>
      <c r="U36" s="965"/>
      <c r="V36" s="956"/>
      <c r="W36" s="307" t="s">
        <v>20</v>
      </c>
      <c r="X36" s="307"/>
      <c r="Y36" s="307" t="s">
        <v>20</v>
      </c>
      <c r="Z36" s="73"/>
    </row>
    <row r="37" spans="1:26" ht="15" customHeight="1" thickBot="1">
      <c r="A37" s="146">
        <v>18006</v>
      </c>
      <c r="B37" s="147" t="s">
        <v>1658</v>
      </c>
      <c r="C37" s="650" t="s">
        <v>1626</v>
      </c>
      <c r="D37" s="155" t="s">
        <v>1659</v>
      </c>
      <c r="E37" s="408"/>
      <c r="F37" s="1052" t="s">
        <v>299</v>
      </c>
      <c r="G37" s="152">
        <v>137</v>
      </c>
      <c r="H37" s="1099">
        <v>100</v>
      </c>
      <c r="I37" s="154">
        <f>ROUND($H$37*$G$31/G37,2)</f>
        <v>105.11</v>
      </c>
      <c r="J37" s="155" t="s">
        <v>170</v>
      </c>
      <c r="K37" s="170">
        <v>47.42</v>
      </c>
      <c r="L37" s="230">
        <f>IF(OR(ISBLANK(K37),K37=0,H37=0,ISBLANK(H37)),,ROUND(K37+$L$5,2))</f>
        <v>47.42</v>
      </c>
      <c r="M37" s="544">
        <f>ROUND(I37*L37,2)</f>
        <v>4984.32</v>
      </c>
      <c r="N37" s="1311">
        <f>ROUND(L37/G37,4)</f>
        <v>0.34610000000000002</v>
      </c>
      <c r="O37" s="155" t="s">
        <v>1659</v>
      </c>
      <c r="P37" s="1052" t="s">
        <v>299</v>
      </c>
      <c r="Q37" s="152">
        <v>137</v>
      </c>
      <c r="R37" s="177">
        <v>0</v>
      </c>
      <c r="S37" s="155">
        <v>5.64</v>
      </c>
      <c r="T37" s="219">
        <f>ROUND($T$8*S37,2)</f>
        <v>9.33</v>
      </c>
      <c r="U37" s="1022">
        <f>IF(ISBLANK(O37),,R37+T37)</f>
        <v>9.33</v>
      </c>
      <c r="V37" s="373" t="s">
        <v>375</v>
      </c>
      <c r="W37" s="165">
        <f t="shared" ref="W37:W38" si="18">IF(ISNUMBER(K37),IF(V37="Y",(K37-T37)))</f>
        <v>38.090000000000003</v>
      </c>
      <c r="X37" s="181">
        <f>W37/Q37</f>
        <v>0.278029197080292</v>
      </c>
      <c r="Y37" s="165" t="b">
        <f>IF(V37="N",IF(ISNUMBER(R37),(R37+T37)/Q37))</f>
        <v>0</v>
      </c>
      <c r="Z37" s="73"/>
    </row>
    <row r="38" spans="1:26" ht="15" customHeight="1">
      <c r="A38" s="166"/>
      <c r="B38" s="166" t="s">
        <v>1660</v>
      </c>
      <c r="C38" s="2864" t="s">
        <v>2652</v>
      </c>
      <c r="D38" s="228">
        <v>10085</v>
      </c>
      <c r="E38" s="408"/>
      <c r="F38" s="1052" t="s">
        <v>299</v>
      </c>
      <c r="G38" s="2792">
        <v>150</v>
      </c>
      <c r="H38" s="2865"/>
      <c r="I38" s="498">
        <f>ROUND(H37*G37/G38,0)</f>
        <v>91</v>
      </c>
      <c r="J38" s="155" t="s">
        <v>170</v>
      </c>
      <c r="K38" s="170"/>
      <c r="L38" s="165">
        <f>IF(OR(ISBLANK(K38),K38=0,H37=0,ISBLANK(H37)),,ROUND(K38+$L$5,2))</f>
        <v>0</v>
      </c>
      <c r="M38" s="555">
        <f t="shared" ref="M38" si="19">ROUND(I38*L38,2)</f>
        <v>0</v>
      </c>
      <c r="N38" s="1008">
        <f>ROUND(L38/G38,4)</f>
        <v>0</v>
      </c>
      <c r="O38" s="2868">
        <v>10085</v>
      </c>
      <c r="P38" s="1052" t="s">
        <v>299</v>
      </c>
      <c r="Q38" s="2792">
        <v>150</v>
      </c>
      <c r="R38" s="2866">
        <v>0</v>
      </c>
      <c r="S38" s="155">
        <v>14.97</v>
      </c>
      <c r="T38" s="237">
        <f>ROUND($T$8*S38,2)</f>
        <v>24.76</v>
      </c>
      <c r="U38" s="237">
        <f>IF(ISBLANK(O38),,R38+T38)</f>
        <v>24.76</v>
      </c>
      <c r="V38" s="237" t="s">
        <v>375</v>
      </c>
      <c r="W38" s="298" t="b">
        <f t="shared" si="18"/>
        <v>0</v>
      </c>
      <c r="X38" s="298">
        <f>W38/Q38</f>
        <v>0</v>
      </c>
      <c r="Y38" s="298" t="b">
        <f>IF(V38="N",IF(ISNUMBER(R38),(R38+T38)/Q38))</f>
        <v>0</v>
      </c>
      <c r="Z38" s="73"/>
    </row>
    <row r="39" spans="1:26" ht="15" customHeight="1">
      <c r="A39" s="228"/>
      <c r="B39" s="228" t="s">
        <v>1661</v>
      </c>
      <c r="C39" s="773"/>
      <c r="D39" s="234"/>
      <c r="E39" s="773"/>
      <c r="F39" s="228"/>
      <c r="G39" s="297"/>
      <c r="H39" s="1059"/>
      <c r="I39" s="295"/>
      <c r="J39" s="228"/>
      <c r="K39" s="2786"/>
      <c r="L39" s="488"/>
      <c r="M39" s="326"/>
      <c r="N39" s="1311"/>
      <c r="O39" s="157"/>
      <c r="P39" s="157"/>
      <c r="Q39" s="157"/>
      <c r="R39" s="230"/>
      <c r="S39" s="155"/>
      <c r="T39" s="237"/>
      <c r="U39" s="237"/>
      <c r="V39" s="237"/>
      <c r="W39" s="298"/>
      <c r="X39" s="298"/>
      <c r="Y39" s="298"/>
      <c r="Z39" s="73"/>
    </row>
    <row r="40" spans="1:26" ht="15" customHeight="1">
      <c r="A40" s="228"/>
      <c r="B40" s="228" t="s">
        <v>1662</v>
      </c>
      <c r="C40" s="773"/>
      <c r="D40" s="234"/>
      <c r="E40" s="773"/>
      <c r="F40" s="228"/>
      <c r="G40" s="297"/>
      <c r="H40" s="1059"/>
      <c r="I40" s="295"/>
      <c r="J40" s="228"/>
      <c r="K40" s="2786"/>
      <c r="L40" s="488"/>
      <c r="M40" s="326"/>
      <c r="N40" s="1311"/>
      <c r="O40" s="157"/>
      <c r="P40" s="157"/>
      <c r="Q40" s="157"/>
      <c r="R40" s="230"/>
      <c r="S40" s="155"/>
      <c r="T40" s="237"/>
      <c r="U40" s="237"/>
      <c r="V40" s="237"/>
      <c r="W40" s="298"/>
      <c r="X40" s="298"/>
      <c r="Y40" s="298"/>
      <c r="Z40" s="73"/>
    </row>
    <row r="41" spans="1:26" ht="15" customHeight="1">
      <c r="A41" s="199"/>
      <c r="B41" s="270" t="s">
        <v>1663</v>
      </c>
      <c r="C41" s="562"/>
      <c r="D41" s="270"/>
      <c r="E41" s="270"/>
      <c r="F41" s="270"/>
      <c r="G41" s="305"/>
      <c r="H41" s="1324"/>
      <c r="I41" s="575"/>
      <c r="J41" s="270"/>
      <c r="K41" s="566"/>
      <c r="L41" s="271"/>
      <c r="M41" s="524"/>
      <c r="N41" s="1070"/>
      <c r="O41" s="368"/>
      <c r="P41" s="370"/>
      <c r="Q41" s="340"/>
      <c r="R41" s="565"/>
      <c r="S41" s="198" t="s">
        <v>20</v>
      </c>
      <c r="T41" s="832" t="s">
        <v>20</v>
      </c>
      <c r="U41" s="965"/>
      <c r="V41" s="956"/>
      <c r="W41" s="307" t="s">
        <v>20</v>
      </c>
      <c r="X41" s="307"/>
      <c r="Y41" s="307" t="s">
        <v>20</v>
      </c>
      <c r="Z41" s="73"/>
    </row>
    <row r="42" spans="1:26" ht="15" customHeight="1">
      <c r="A42" s="146">
        <v>18007</v>
      </c>
      <c r="B42" s="147" t="s">
        <v>1664</v>
      </c>
      <c r="C42" s="650" t="s">
        <v>1626</v>
      </c>
      <c r="D42" s="356" t="s">
        <v>1665</v>
      </c>
      <c r="E42" s="408"/>
      <c r="F42" s="151" t="s">
        <v>1666</v>
      </c>
      <c r="G42" s="152">
        <v>144</v>
      </c>
      <c r="H42" s="1099">
        <v>20</v>
      </c>
      <c r="I42" s="154">
        <f t="shared" ref="I42:I44" si="20">ROUND($H$42*$G$42/G42,2)</f>
        <v>20</v>
      </c>
      <c r="J42" s="569" t="s">
        <v>170</v>
      </c>
      <c r="K42" s="156">
        <v>34.549999999999997</v>
      </c>
      <c r="L42" s="230">
        <f>IF(OR(ISBLANK(K42),K42=0,H42=0,ISBLANK(H42)),,ROUND(K42+$L$5,2))</f>
        <v>34.549999999999997</v>
      </c>
      <c r="M42" s="544">
        <f t="shared" ref="M42:M44" si="21">ROUND(I42*L42,2)</f>
        <v>691</v>
      </c>
      <c r="N42" s="1311">
        <f t="shared" ref="N42:N44" si="22">ROUND(L42/G42,4)</f>
        <v>0.2399</v>
      </c>
      <c r="O42" s="503" t="s">
        <v>1665</v>
      </c>
      <c r="P42" s="503" t="s">
        <v>1666</v>
      </c>
      <c r="Q42" s="503">
        <v>144</v>
      </c>
      <c r="R42" s="177">
        <v>0</v>
      </c>
      <c r="S42" s="155">
        <v>3.75</v>
      </c>
      <c r="T42" s="219">
        <f t="shared" ref="T42:T43" si="23">ROUND($T$8*S42,2)</f>
        <v>6.2</v>
      </c>
      <c r="U42" s="1596">
        <f t="shared" ref="U42:U43" si="24">IF(ISBLANK(O42),,R42+T42)</f>
        <v>6.2</v>
      </c>
      <c r="V42" s="1596" t="s">
        <v>375</v>
      </c>
      <c r="W42" s="165">
        <f t="shared" ref="W42:W43" si="25">IF(ISNUMBER(K42),IF(V42="Y",(K42-T42)))</f>
        <v>28.349999999999998</v>
      </c>
      <c r="X42" s="181">
        <f>W42/Q42</f>
        <v>0.19687499999999999</v>
      </c>
      <c r="Y42" s="165" t="b">
        <f t="shared" ref="Y42:Y43" si="26">IF(V42="N",IF(ISNUMBER(R42),(R42+T42)/Q42))</f>
        <v>0</v>
      </c>
      <c r="Z42" s="73"/>
    </row>
    <row r="43" spans="1:26" ht="15" customHeight="1">
      <c r="A43" s="155"/>
      <c r="B43" s="155" t="s">
        <v>1667</v>
      </c>
      <c r="C43" s="2862" t="s">
        <v>4686</v>
      </c>
      <c r="D43" s="166">
        <v>50038</v>
      </c>
      <c r="E43" s="408"/>
      <c r="F43" s="151" t="s">
        <v>1668</v>
      </c>
      <c r="G43" s="152">
        <v>144</v>
      </c>
      <c r="H43" s="1775"/>
      <c r="I43" s="166">
        <f t="shared" si="20"/>
        <v>20</v>
      </c>
      <c r="J43" s="569" t="s">
        <v>170</v>
      </c>
      <c r="K43" s="2731" t="s">
        <v>4636</v>
      </c>
      <c r="L43" s="235" t="e">
        <f>IF(OR(ISBLANK(K43),K43=0,H42=0,ISBLANK(H42)),,ROUND(K43+$L$5,2))</f>
        <v>#VALUE!</v>
      </c>
      <c r="M43" s="1317" t="e">
        <f t="shared" si="21"/>
        <v>#VALUE!</v>
      </c>
      <c r="N43" s="1293" t="e">
        <f t="shared" si="22"/>
        <v>#VALUE!</v>
      </c>
      <c r="O43" s="736">
        <v>50038</v>
      </c>
      <c r="P43" s="661" t="s">
        <v>1668</v>
      </c>
      <c r="Q43" s="166">
        <v>144</v>
      </c>
      <c r="R43" s="177"/>
      <c r="S43" s="155"/>
      <c r="T43" s="219">
        <f t="shared" si="23"/>
        <v>0</v>
      </c>
      <c r="U43" s="1022">
        <f t="shared" si="24"/>
        <v>0</v>
      </c>
      <c r="V43" s="373" t="s">
        <v>375</v>
      </c>
      <c r="W43" s="165" t="b">
        <f t="shared" si="25"/>
        <v>0</v>
      </c>
      <c r="X43" s="181">
        <f>W43/Q43</f>
        <v>0</v>
      </c>
      <c r="Y43" s="165" t="b">
        <f t="shared" si="26"/>
        <v>0</v>
      </c>
      <c r="Z43" s="73"/>
    </row>
    <row r="44" spans="1:26" ht="15" customHeight="1">
      <c r="A44" s="155"/>
      <c r="B44" s="155" t="s">
        <v>1669</v>
      </c>
      <c r="C44" s="650" t="s">
        <v>1670</v>
      </c>
      <c r="D44" s="228">
        <v>63212</v>
      </c>
      <c r="E44" s="408"/>
      <c r="F44" s="151" t="s">
        <v>1666</v>
      </c>
      <c r="G44" s="152">
        <v>144</v>
      </c>
      <c r="H44" s="1775"/>
      <c r="I44" s="155">
        <f t="shared" si="20"/>
        <v>20</v>
      </c>
      <c r="J44" s="569" t="s">
        <v>170</v>
      </c>
      <c r="K44" s="156"/>
      <c r="L44" s="230">
        <f>IF(OR(ISBLANK(K44),K44=0,H42=0,ISBLANK(H42)),,ROUND(K44+$L$5,2))</f>
        <v>0</v>
      </c>
      <c r="M44" s="698">
        <f t="shared" si="21"/>
        <v>0</v>
      </c>
      <c r="N44" s="1008">
        <f t="shared" si="22"/>
        <v>0</v>
      </c>
      <c r="O44" s="157"/>
      <c r="P44" s="157"/>
      <c r="Q44" s="157"/>
      <c r="R44" s="157"/>
      <c r="S44" s="155"/>
      <c r="T44" s="1784"/>
      <c r="U44" s="1784"/>
      <c r="V44" s="1784"/>
      <c r="W44" s="230"/>
      <c r="X44" s="230"/>
      <c r="Y44" s="230"/>
      <c r="Z44" s="73"/>
    </row>
    <row r="45" spans="1:26" ht="15" customHeight="1">
      <c r="A45" s="155"/>
      <c r="B45" s="155" t="s">
        <v>595</v>
      </c>
      <c r="C45" s="650"/>
      <c r="D45" s="327"/>
      <c r="E45" s="650"/>
      <c r="F45" s="155"/>
      <c r="G45" s="152"/>
      <c r="H45" s="1775"/>
      <c r="I45" s="155"/>
      <c r="J45" s="569"/>
      <c r="K45" s="235"/>
      <c r="L45" s="165"/>
      <c r="M45" s="698"/>
      <c r="N45" s="1008"/>
      <c r="O45" s="322"/>
      <c r="P45" s="322"/>
      <c r="Q45" s="322"/>
      <c r="R45" s="157"/>
      <c r="S45" s="155"/>
      <c r="T45" s="237"/>
      <c r="U45" s="237"/>
      <c r="V45" s="237"/>
      <c r="W45" s="298"/>
      <c r="X45" s="298"/>
      <c r="Y45" s="298"/>
      <c r="Z45" s="73"/>
    </row>
    <row r="46" spans="1:26" ht="15" customHeight="1">
      <c r="A46" s="199"/>
      <c r="B46" s="199" t="s">
        <v>1641</v>
      </c>
      <c r="C46" s="562" t="s">
        <v>20</v>
      </c>
      <c r="D46" s="270"/>
      <c r="E46" s="562"/>
      <c r="F46" s="270" t="s">
        <v>20</v>
      </c>
      <c r="G46" s="305" t="s">
        <v>20</v>
      </c>
      <c r="H46" s="985"/>
      <c r="I46" s="575" t="s">
        <v>20</v>
      </c>
      <c r="J46" s="1030" t="s">
        <v>20</v>
      </c>
      <c r="K46" s="443"/>
      <c r="L46" s="271" t="s">
        <v>20</v>
      </c>
      <c r="M46" s="524" t="s">
        <v>20</v>
      </c>
      <c r="N46" s="1070" t="s">
        <v>20</v>
      </c>
      <c r="O46" s="1032"/>
      <c r="P46" s="341"/>
      <c r="Q46" s="341"/>
      <c r="R46" s="444"/>
      <c r="S46" s="198" t="s">
        <v>20</v>
      </c>
      <c r="T46" s="832" t="s">
        <v>20</v>
      </c>
      <c r="U46" s="965"/>
      <c r="V46" s="956"/>
      <c r="W46" s="307" t="s">
        <v>20</v>
      </c>
      <c r="X46" s="307"/>
      <c r="Y46" s="307" t="s">
        <v>20</v>
      </c>
      <c r="Z46" s="73"/>
    </row>
    <row r="47" spans="1:26" ht="15" customHeight="1">
      <c r="A47" s="310"/>
      <c r="B47" s="310"/>
      <c r="C47" s="1359"/>
      <c r="D47" s="166"/>
      <c r="E47" s="310"/>
      <c r="F47" s="310"/>
      <c r="G47" s="887"/>
      <c r="H47" s="1785"/>
      <c r="I47" s="255"/>
      <c r="J47" s="255"/>
      <c r="K47" s="392"/>
      <c r="L47" s="392"/>
      <c r="M47" s="670"/>
      <c r="N47" s="1786"/>
      <c r="O47" s="165"/>
      <c r="P47" s="165"/>
      <c r="Q47" s="165"/>
      <c r="R47" s="165"/>
      <c r="S47" s="155"/>
      <c r="T47" s="155"/>
      <c r="U47" s="155"/>
      <c r="V47" s="155"/>
      <c r="W47" s="155"/>
      <c r="X47" s="155"/>
      <c r="Y47" s="155"/>
      <c r="Z47" s="73"/>
    </row>
    <row r="48" spans="1:26" ht="15" customHeight="1">
      <c r="A48" s="270"/>
      <c r="B48" s="270"/>
      <c r="C48" s="562"/>
      <c r="D48" s="562"/>
      <c r="E48" s="270"/>
      <c r="F48" s="270"/>
      <c r="G48" s="305"/>
      <c r="H48" s="1053"/>
      <c r="I48" s="575"/>
      <c r="J48" s="246" t="s">
        <v>352</v>
      </c>
      <c r="K48" s="515"/>
      <c r="L48" s="515"/>
      <c r="M48" s="348">
        <f>SUMIF(M11:M47,"&gt;0")</f>
        <v>22542.799999999999</v>
      </c>
      <c r="N48" s="1787"/>
      <c r="O48" s="241"/>
      <c r="P48" s="241"/>
      <c r="Q48" s="241"/>
      <c r="R48" s="271"/>
      <c r="S48" s="270"/>
      <c r="T48" s="270"/>
      <c r="U48" s="270"/>
      <c r="V48" s="270"/>
      <c r="W48" s="270"/>
      <c r="X48" s="270"/>
      <c r="Y48" s="270"/>
      <c r="Z48" s="73"/>
    </row>
    <row r="49" spans="1:26" ht="15" customHeight="1">
      <c r="A49" s="73"/>
      <c r="B49" s="73"/>
      <c r="C49" s="77"/>
      <c r="D49" s="73"/>
      <c r="E49" s="73"/>
      <c r="F49" s="73"/>
      <c r="G49" s="591"/>
      <c r="H49" s="988"/>
      <c r="I49" s="73"/>
      <c r="J49" s="73"/>
      <c r="K49" s="74"/>
      <c r="L49" s="74"/>
      <c r="M49" s="989"/>
      <c r="N49" s="1695"/>
      <c r="O49" s="1788"/>
      <c r="P49" s="1788"/>
      <c r="Q49" s="1788"/>
      <c r="R49" s="74"/>
      <c r="S49" s="73"/>
      <c r="T49" s="73"/>
      <c r="U49" s="73"/>
      <c r="V49" s="73"/>
      <c r="W49" s="73"/>
      <c r="X49" s="73"/>
      <c r="Y49" s="73"/>
      <c r="Z49" s="73"/>
    </row>
    <row r="50" spans="1:26" ht="15" customHeight="1">
      <c r="A50" s="73"/>
      <c r="B50" s="73"/>
      <c r="C50" s="77"/>
      <c r="D50" s="73"/>
      <c r="E50" s="73"/>
      <c r="F50" s="73"/>
      <c r="G50" s="591"/>
      <c r="H50" s="988"/>
      <c r="I50" s="73"/>
      <c r="J50" s="73"/>
      <c r="K50" s="74"/>
      <c r="L50" s="74"/>
      <c r="M50" s="989"/>
      <c r="N50" s="1695"/>
      <c r="O50" s="74"/>
      <c r="P50" s="74"/>
      <c r="Q50" s="74"/>
      <c r="R50" s="74"/>
      <c r="S50" s="73"/>
      <c r="T50" s="73"/>
      <c r="U50" s="73"/>
      <c r="V50" s="73"/>
      <c r="W50" s="73"/>
      <c r="X50" s="73"/>
      <c r="Y50" s="73"/>
      <c r="Z50" s="73"/>
    </row>
    <row r="51" spans="1:26" ht="15" customHeight="1">
      <c r="A51" s="73"/>
      <c r="B51" s="73"/>
      <c r="C51" s="77"/>
      <c r="D51" s="73"/>
      <c r="E51" s="73"/>
      <c r="F51" s="73"/>
      <c r="G51" s="591"/>
      <c r="H51" s="988"/>
      <c r="I51" s="73"/>
      <c r="J51" s="73"/>
      <c r="K51" s="74"/>
      <c r="L51" s="74"/>
      <c r="M51" s="989"/>
      <c r="N51" s="1695"/>
      <c r="O51" s="74"/>
      <c r="P51" s="74"/>
      <c r="Q51" s="74"/>
      <c r="R51" s="74"/>
      <c r="S51" s="73"/>
      <c r="T51" s="73"/>
      <c r="U51" s="73"/>
      <c r="V51" s="73"/>
      <c r="W51" s="73"/>
      <c r="X51" s="73"/>
      <c r="Y51" s="73"/>
      <c r="Z51" s="73"/>
    </row>
    <row r="52" spans="1:26" ht="15" customHeight="1">
      <c r="A52" s="73"/>
      <c r="B52" s="73"/>
      <c r="C52" s="77"/>
      <c r="D52" s="73"/>
      <c r="E52" s="73"/>
      <c r="F52" s="73"/>
      <c r="G52" s="591"/>
      <c r="H52" s="988"/>
      <c r="I52" s="73"/>
      <c r="J52" s="73"/>
      <c r="K52" s="74"/>
      <c r="L52" s="74"/>
      <c r="M52" s="989"/>
      <c r="N52" s="1695"/>
      <c r="O52" s="74"/>
      <c r="P52" s="74"/>
      <c r="Q52" s="74"/>
      <c r="R52" s="74"/>
      <c r="S52" s="73"/>
      <c r="T52" s="73"/>
      <c r="U52" s="73"/>
      <c r="V52" s="73"/>
      <c r="W52" s="73"/>
      <c r="X52" s="73"/>
      <c r="Y52" s="73"/>
      <c r="Z52" s="73"/>
    </row>
    <row r="53" spans="1:26" ht="15" customHeight="1">
      <c r="A53" s="73"/>
      <c r="B53" s="73"/>
      <c r="C53" s="77"/>
      <c r="D53" s="73"/>
      <c r="E53" s="73"/>
      <c r="F53" s="73"/>
      <c r="G53" s="591"/>
      <c r="H53" s="988"/>
      <c r="I53" s="73"/>
      <c r="J53" s="73"/>
      <c r="K53" s="74"/>
      <c r="L53" s="74"/>
      <c r="M53" s="989"/>
      <c r="N53" s="1695"/>
      <c r="O53" s="74"/>
      <c r="P53" s="74"/>
      <c r="Q53" s="74"/>
      <c r="R53" s="74"/>
      <c r="S53" s="73"/>
      <c r="T53" s="73"/>
      <c r="U53" s="73"/>
      <c r="V53" s="73"/>
      <c r="W53" s="73"/>
      <c r="X53" s="73"/>
      <c r="Y53" s="73"/>
      <c r="Z53" s="73"/>
    </row>
    <row r="54" spans="1:26" ht="15" customHeight="1">
      <c r="A54" s="73"/>
      <c r="B54" s="73"/>
      <c r="C54" s="77"/>
      <c r="D54" s="73"/>
      <c r="E54" s="73"/>
      <c r="F54" s="73"/>
      <c r="G54" s="591"/>
      <c r="H54" s="988"/>
      <c r="I54" s="73"/>
      <c r="J54" s="73"/>
      <c r="K54" s="74"/>
      <c r="L54" s="74"/>
      <c r="M54" s="989"/>
      <c r="N54" s="1695"/>
      <c r="O54" s="74"/>
      <c r="P54" s="74"/>
      <c r="Q54" s="74"/>
      <c r="R54" s="74"/>
      <c r="S54" s="73"/>
      <c r="T54" s="73"/>
      <c r="U54" s="73"/>
      <c r="V54" s="73"/>
      <c r="W54" s="73"/>
      <c r="X54" s="73"/>
      <c r="Y54" s="73"/>
      <c r="Z54" s="73"/>
    </row>
    <row r="55" spans="1:26" ht="15" customHeight="1">
      <c r="A55" s="73"/>
      <c r="B55" s="73"/>
      <c r="C55" s="77"/>
      <c r="D55" s="73"/>
      <c r="E55" s="73"/>
      <c r="F55" s="73"/>
      <c r="G55" s="591"/>
      <c r="H55" s="988"/>
      <c r="I55" s="73"/>
      <c r="J55" s="73"/>
      <c r="K55" s="74"/>
      <c r="L55" s="74"/>
      <c r="M55" s="989"/>
      <c r="N55" s="1695"/>
      <c r="O55" s="74"/>
      <c r="P55" s="74"/>
      <c r="Q55" s="74"/>
      <c r="R55" s="74"/>
      <c r="S55" s="73"/>
      <c r="T55" s="73"/>
      <c r="U55" s="73"/>
      <c r="V55" s="73"/>
      <c r="W55" s="73"/>
      <c r="X55" s="73"/>
      <c r="Y55" s="73"/>
      <c r="Z55" s="73"/>
    </row>
    <row r="56" spans="1:26" ht="15" customHeight="1">
      <c r="A56" s="73"/>
      <c r="B56" s="73"/>
      <c r="C56" s="77"/>
      <c r="D56" s="73"/>
      <c r="E56" s="73"/>
      <c r="F56" s="73"/>
      <c r="G56" s="591"/>
      <c r="H56" s="988"/>
      <c r="I56" s="73"/>
      <c r="J56" s="73"/>
      <c r="K56" s="74"/>
      <c r="L56" s="74"/>
      <c r="M56" s="989"/>
      <c r="N56" s="1695"/>
      <c r="O56" s="74"/>
      <c r="P56" s="74"/>
      <c r="Q56" s="74"/>
      <c r="R56" s="74"/>
      <c r="S56" s="73"/>
      <c r="T56" s="73"/>
      <c r="U56" s="73"/>
      <c r="V56" s="73"/>
      <c r="W56" s="73"/>
      <c r="X56" s="73"/>
      <c r="Y56" s="73"/>
      <c r="Z56" s="73"/>
    </row>
    <row r="57" spans="1:26" ht="15" customHeight="1">
      <c r="A57" s="73"/>
      <c r="B57" s="73"/>
      <c r="C57" s="77"/>
      <c r="D57" s="73"/>
      <c r="E57" s="73"/>
      <c r="F57" s="73"/>
      <c r="G57" s="591"/>
      <c r="H57" s="988"/>
      <c r="I57" s="73"/>
      <c r="J57" s="73"/>
      <c r="K57" s="74"/>
      <c r="L57" s="74"/>
      <c r="M57" s="989"/>
      <c r="N57" s="1695"/>
      <c r="O57" s="74"/>
      <c r="P57" s="74"/>
      <c r="Q57" s="74"/>
      <c r="R57" s="74"/>
      <c r="S57" s="73"/>
      <c r="T57" s="73"/>
      <c r="U57" s="73"/>
      <c r="V57" s="73"/>
      <c r="W57" s="73"/>
      <c r="X57" s="73"/>
      <c r="Y57" s="73"/>
      <c r="Z57" s="73"/>
    </row>
    <row r="58" spans="1:26" ht="15" customHeight="1">
      <c r="A58" s="73"/>
      <c r="B58" s="73"/>
      <c r="C58" s="77"/>
      <c r="D58" s="73"/>
      <c r="E58" s="73"/>
      <c r="F58" s="73"/>
      <c r="G58" s="591"/>
      <c r="H58" s="988"/>
      <c r="I58" s="73"/>
      <c r="J58" s="73"/>
      <c r="K58" s="74"/>
      <c r="L58" s="74"/>
      <c r="M58" s="989"/>
      <c r="N58" s="1695"/>
      <c r="O58" s="74"/>
      <c r="P58" s="74"/>
      <c r="Q58" s="74"/>
      <c r="R58" s="74"/>
      <c r="S58" s="73"/>
      <c r="T58" s="73"/>
      <c r="U58" s="73"/>
      <c r="V58" s="73"/>
      <c r="W58" s="73"/>
      <c r="X58" s="73"/>
      <c r="Y58" s="73"/>
      <c r="Z58" s="73"/>
    </row>
    <row r="59" spans="1:26" ht="15" customHeight="1">
      <c r="A59" s="73"/>
      <c r="B59" s="73"/>
      <c r="C59" s="77"/>
      <c r="D59" s="73"/>
      <c r="E59" s="73"/>
      <c r="F59" s="73"/>
      <c r="G59" s="591"/>
      <c r="H59" s="988"/>
      <c r="I59" s="73"/>
      <c r="J59" s="73"/>
      <c r="K59" s="74"/>
      <c r="L59" s="74"/>
      <c r="M59" s="989"/>
      <c r="N59" s="1695"/>
      <c r="O59" s="74"/>
      <c r="P59" s="74"/>
      <c r="Q59" s="74"/>
      <c r="R59" s="74"/>
      <c r="S59" s="73"/>
      <c r="T59" s="73"/>
      <c r="U59" s="73"/>
      <c r="V59" s="73"/>
      <c r="W59" s="73"/>
      <c r="X59" s="73"/>
      <c r="Y59" s="73"/>
      <c r="Z59" s="73"/>
    </row>
    <row r="60" spans="1:26" ht="15" customHeight="1">
      <c r="A60" s="73"/>
      <c r="B60" s="73"/>
      <c r="C60" s="77"/>
      <c r="D60" s="73"/>
      <c r="E60" s="73"/>
      <c r="F60" s="73"/>
      <c r="G60" s="591"/>
      <c r="H60" s="988"/>
      <c r="I60" s="73"/>
      <c r="J60" s="73"/>
      <c r="K60" s="74"/>
      <c r="L60" s="74"/>
      <c r="M60" s="989"/>
      <c r="N60" s="1695"/>
      <c r="O60" s="74"/>
      <c r="P60" s="74"/>
      <c r="Q60" s="74"/>
      <c r="R60" s="74"/>
      <c r="S60" s="73"/>
      <c r="T60" s="73"/>
      <c r="U60" s="73"/>
      <c r="V60" s="73"/>
      <c r="W60" s="73"/>
      <c r="X60" s="73"/>
      <c r="Y60" s="73"/>
      <c r="Z60" s="73"/>
    </row>
    <row r="61" spans="1:26" ht="15" customHeight="1">
      <c r="A61" s="73"/>
      <c r="B61" s="73"/>
      <c r="C61" s="77"/>
      <c r="D61" s="73"/>
      <c r="E61" s="73"/>
      <c r="F61" s="73"/>
      <c r="G61" s="591"/>
      <c r="H61" s="988"/>
      <c r="I61" s="73"/>
      <c r="J61" s="73"/>
      <c r="K61" s="74"/>
      <c r="L61" s="74"/>
      <c r="M61" s="989"/>
      <c r="N61" s="1695"/>
      <c r="O61" s="74"/>
      <c r="P61" s="74"/>
      <c r="Q61" s="74"/>
      <c r="R61" s="74"/>
      <c r="S61" s="73"/>
      <c r="T61" s="73"/>
      <c r="U61" s="73"/>
      <c r="V61" s="73"/>
      <c r="W61" s="73"/>
      <c r="X61" s="73"/>
      <c r="Y61" s="73"/>
      <c r="Z61" s="73"/>
    </row>
    <row r="62" spans="1:26" ht="15" customHeight="1">
      <c r="A62" s="73"/>
      <c r="B62" s="73"/>
      <c r="C62" s="77"/>
      <c r="D62" s="73"/>
      <c r="E62" s="73"/>
      <c r="F62" s="73"/>
      <c r="G62" s="591"/>
      <c r="H62" s="988"/>
      <c r="I62" s="73"/>
      <c r="J62" s="73"/>
      <c r="K62" s="74"/>
      <c r="L62" s="74"/>
      <c r="M62" s="989"/>
      <c r="N62" s="1695"/>
      <c r="O62" s="74"/>
      <c r="P62" s="74"/>
      <c r="Q62" s="74"/>
      <c r="R62" s="74"/>
      <c r="S62" s="73"/>
      <c r="T62" s="73"/>
      <c r="U62" s="73"/>
      <c r="V62" s="73"/>
      <c r="W62" s="73"/>
      <c r="X62" s="73"/>
      <c r="Y62" s="73"/>
      <c r="Z62" s="73"/>
    </row>
    <row r="63" spans="1:26" ht="15" customHeight="1">
      <c r="A63" s="73"/>
      <c r="B63" s="73"/>
      <c r="C63" s="77"/>
      <c r="D63" s="73"/>
      <c r="E63" s="73"/>
      <c r="F63" s="73"/>
      <c r="G63" s="591"/>
      <c r="H63" s="988"/>
      <c r="I63" s="73"/>
      <c r="J63" s="73"/>
      <c r="K63" s="74"/>
      <c r="L63" s="74"/>
      <c r="M63" s="989"/>
      <c r="N63" s="1695"/>
      <c r="O63" s="74"/>
      <c r="P63" s="74"/>
      <c r="Q63" s="74"/>
      <c r="R63" s="74"/>
      <c r="S63" s="73"/>
      <c r="T63" s="73"/>
      <c r="U63" s="73"/>
      <c r="V63" s="73"/>
      <c r="W63" s="73"/>
      <c r="X63" s="73"/>
      <c r="Y63" s="73"/>
      <c r="Z63" s="73"/>
    </row>
    <row r="64" spans="1:26" ht="15" customHeight="1">
      <c r="A64" s="73"/>
      <c r="B64" s="73"/>
      <c r="C64" s="77"/>
      <c r="D64" s="73"/>
      <c r="E64" s="73"/>
      <c r="F64" s="73"/>
      <c r="G64" s="591"/>
      <c r="H64" s="988"/>
      <c r="I64" s="73"/>
      <c r="J64" s="73"/>
      <c r="K64" s="74"/>
      <c r="L64" s="74"/>
      <c r="M64" s="989"/>
      <c r="N64" s="1695"/>
      <c r="O64" s="74"/>
      <c r="P64" s="74"/>
      <c r="Q64" s="74"/>
      <c r="R64" s="74"/>
      <c r="S64" s="73"/>
      <c r="T64" s="73"/>
      <c r="U64" s="73"/>
      <c r="V64" s="73"/>
      <c r="W64" s="73"/>
      <c r="X64" s="73"/>
      <c r="Y64" s="73"/>
      <c r="Z64" s="73"/>
    </row>
    <row r="65" spans="1:26" ht="15" customHeight="1">
      <c r="A65" s="73"/>
      <c r="B65" s="73"/>
      <c r="C65" s="77"/>
      <c r="D65" s="73"/>
      <c r="E65" s="73"/>
      <c r="F65" s="73"/>
      <c r="G65" s="591"/>
      <c r="H65" s="988"/>
      <c r="I65" s="73"/>
      <c r="J65" s="73"/>
      <c r="K65" s="74"/>
      <c r="L65" s="74"/>
      <c r="M65" s="989"/>
      <c r="N65" s="1695"/>
      <c r="O65" s="74"/>
      <c r="P65" s="74"/>
      <c r="Q65" s="74"/>
      <c r="R65" s="74"/>
      <c r="S65" s="73"/>
      <c r="T65" s="73"/>
      <c r="U65" s="73"/>
      <c r="V65" s="73"/>
      <c r="W65" s="73"/>
      <c r="X65" s="73"/>
      <c r="Y65" s="73"/>
      <c r="Z65" s="73"/>
    </row>
    <row r="66" spans="1:26" ht="15" customHeight="1">
      <c r="A66" s="73"/>
      <c r="B66" s="73"/>
      <c r="C66" s="77"/>
      <c r="D66" s="73"/>
      <c r="E66" s="73"/>
      <c r="F66" s="73"/>
      <c r="G66" s="591"/>
      <c r="H66" s="988"/>
      <c r="I66" s="73"/>
      <c r="J66" s="73"/>
      <c r="K66" s="74"/>
      <c r="L66" s="74"/>
      <c r="M66" s="989"/>
      <c r="N66" s="1695"/>
      <c r="O66" s="74"/>
      <c r="P66" s="74"/>
      <c r="Q66" s="74"/>
      <c r="R66" s="74"/>
      <c r="S66" s="73"/>
      <c r="T66" s="73"/>
      <c r="U66" s="73"/>
      <c r="V66" s="73"/>
      <c r="W66" s="73"/>
      <c r="X66" s="73"/>
      <c r="Y66" s="73"/>
      <c r="Z66" s="73"/>
    </row>
    <row r="67" spans="1:26" ht="15" customHeight="1">
      <c r="A67" s="73"/>
      <c r="B67" s="73"/>
      <c r="C67" s="77"/>
      <c r="D67" s="73"/>
      <c r="E67" s="73"/>
      <c r="F67" s="73"/>
      <c r="G67" s="591"/>
      <c r="H67" s="988"/>
      <c r="I67" s="73"/>
      <c r="J67" s="73"/>
      <c r="K67" s="74"/>
      <c r="L67" s="74"/>
      <c r="M67" s="989"/>
      <c r="N67" s="1695"/>
      <c r="O67" s="74"/>
      <c r="P67" s="74"/>
      <c r="Q67" s="74"/>
      <c r="R67" s="74"/>
      <c r="S67" s="73"/>
      <c r="T67" s="73"/>
      <c r="U67" s="73"/>
      <c r="V67" s="73"/>
      <c r="W67" s="73"/>
      <c r="X67" s="73"/>
      <c r="Y67" s="73"/>
      <c r="Z67" s="73"/>
    </row>
    <row r="68" spans="1:26" ht="15" customHeight="1">
      <c r="A68" s="73"/>
      <c r="B68" s="73"/>
      <c r="C68" s="77"/>
      <c r="D68" s="73"/>
      <c r="E68" s="73"/>
      <c r="F68" s="73"/>
      <c r="G68" s="591"/>
      <c r="H68" s="988"/>
      <c r="I68" s="73"/>
      <c r="J68" s="73"/>
      <c r="K68" s="74"/>
      <c r="L68" s="74"/>
      <c r="M68" s="989"/>
      <c r="N68" s="1695"/>
      <c r="O68" s="74"/>
      <c r="P68" s="74"/>
      <c r="Q68" s="74"/>
      <c r="R68" s="74"/>
      <c r="S68" s="73"/>
      <c r="T68" s="73"/>
      <c r="U68" s="73"/>
      <c r="V68" s="73"/>
      <c r="W68" s="73"/>
      <c r="X68" s="73"/>
      <c r="Y68" s="73"/>
      <c r="Z68" s="73"/>
    </row>
    <row r="69" spans="1:26" ht="15" customHeight="1">
      <c r="A69" s="73"/>
      <c r="B69" s="73"/>
      <c r="C69" s="77"/>
      <c r="D69" s="73"/>
      <c r="E69" s="73"/>
      <c r="F69" s="73"/>
      <c r="G69" s="591"/>
      <c r="H69" s="988"/>
      <c r="I69" s="73"/>
      <c r="J69" s="73"/>
      <c r="K69" s="74"/>
      <c r="L69" s="74"/>
      <c r="M69" s="989"/>
      <c r="N69" s="1695"/>
      <c r="O69" s="74"/>
      <c r="P69" s="74"/>
      <c r="Q69" s="74"/>
      <c r="R69" s="74"/>
      <c r="S69" s="73"/>
      <c r="T69" s="73"/>
      <c r="U69" s="73"/>
      <c r="V69" s="73"/>
      <c r="W69" s="73"/>
      <c r="X69" s="73"/>
      <c r="Y69" s="73"/>
      <c r="Z69" s="73"/>
    </row>
    <row r="70" spans="1:26" ht="15" customHeight="1">
      <c r="A70" s="73"/>
      <c r="B70" s="73"/>
      <c r="C70" s="77"/>
      <c r="D70" s="73"/>
      <c r="E70" s="73"/>
      <c r="F70" s="73"/>
      <c r="G70" s="591"/>
      <c r="H70" s="988"/>
      <c r="I70" s="73"/>
      <c r="J70" s="73"/>
      <c r="K70" s="74"/>
      <c r="L70" s="74"/>
      <c r="M70" s="989"/>
      <c r="N70" s="1695"/>
      <c r="O70" s="74"/>
      <c r="P70" s="74"/>
      <c r="Q70" s="74"/>
      <c r="R70" s="74"/>
      <c r="S70" s="73"/>
      <c r="T70" s="73"/>
      <c r="U70" s="73"/>
      <c r="V70" s="73"/>
      <c r="W70" s="73"/>
      <c r="X70" s="73"/>
      <c r="Y70" s="73"/>
      <c r="Z70" s="73"/>
    </row>
    <row r="71" spans="1:26" ht="15" customHeight="1">
      <c r="A71" s="73"/>
      <c r="B71" s="73"/>
      <c r="C71" s="77"/>
      <c r="D71" s="73"/>
      <c r="E71" s="73"/>
      <c r="F71" s="73"/>
      <c r="G71" s="591"/>
      <c r="H71" s="988"/>
      <c r="I71" s="73"/>
      <c r="J71" s="73"/>
      <c r="K71" s="74"/>
      <c r="L71" s="74"/>
      <c r="M71" s="989"/>
      <c r="N71" s="1695"/>
      <c r="O71" s="74"/>
      <c r="P71" s="74"/>
      <c r="Q71" s="74"/>
      <c r="R71" s="74"/>
      <c r="S71" s="73"/>
      <c r="T71" s="73"/>
      <c r="U71" s="73"/>
      <c r="V71" s="73"/>
      <c r="W71" s="73"/>
      <c r="X71" s="73"/>
      <c r="Y71" s="73"/>
      <c r="Z71" s="73"/>
    </row>
    <row r="72" spans="1:26" ht="15" customHeight="1">
      <c r="A72" s="73"/>
      <c r="B72" s="73"/>
      <c r="C72" s="77"/>
      <c r="D72" s="73"/>
      <c r="E72" s="73"/>
      <c r="F72" s="73"/>
      <c r="G72" s="591"/>
      <c r="H72" s="988"/>
      <c r="I72" s="73"/>
      <c r="J72" s="73"/>
      <c r="K72" s="74"/>
      <c r="L72" s="74"/>
      <c r="M72" s="989"/>
      <c r="N72" s="1695"/>
      <c r="O72" s="74"/>
      <c r="P72" s="74"/>
      <c r="Q72" s="74"/>
      <c r="R72" s="74"/>
      <c r="S72" s="73"/>
      <c r="T72" s="73"/>
      <c r="U72" s="73"/>
      <c r="V72" s="73"/>
      <c r="W72" s="73"/>
      <c r="X72" s="73"/>
      <c r="Y72" s="73"/>
      <c r="Z72" s="73"/>
    </row>
    <row r="73" spans="1:26" ht="15" customHeight="1">
      <c r="A73" s="73"/>
      <c r="B73" s="73"/>
      <c r="C73" s="77"/>
      <c r="D73" s="73"/>
      <c r="E73" s="73"/>
      <c r="F73" s="73"/>
      <c r="G73" s="591"/>
      <c r="H73" s="988"/>
      <c r="I73" s="73"/>
      <c r="J73" s="73"/>
      <c r="K73" s="74"/>
      <c r="L73" s="74"/>
      <c r="M73" s="989"/>
      <c r="N73" s="1695"/>
      <c r="O73" s="74"/>
      <c r="P73" s="74"/>
      <c r="Q73" s="74"/>
      <c r="R73" s="74"/>
      <c r="S73" s="73"/>
      <c r="T73" s="73"/>
      <c r="U73" s="73"/>
      <c r="V73" s="73"/>
      <c r="W73" s="73"/>
      <c r="X73" s="73"/>
      <c r="Y73" s="73"/>
      <c r="Z73" s="73"/>
    </row>
    <row r="74" spans="1:26" ht="15" customHeight="1">
      <c r="A74" s="73"/>
      <c r="B74" s="73"/>
      <c r="C74" s="77"/>
      <c r="D74" s="73"/>
      <c r="E74" s="73"/>
      <c r="F74" s="73"/>
      <c r="G74" s="591"/>
      <c r="H74" s="988"/>
      <c r="I74" s="73"/>
      <c r="J74" s="73"/>
      <c r="K74" s="74"/>
      <c r="L74" s="74"/>
      <c r="M74" s="989"/>
      <c r="N74" s="1695"/>
      <c r="O74" s="74"/>
      <c r="P74" s="74"/>
      <c r="Q74" s="74"/>
      <c r="R74" s="74"/>
      <c r="S74" s="73"/>
      <c r="T74" s="73"/>
      <c r="U74" s="73"/>
      <c r="V74" s="73"/>
      <c r="W74" s="73"/>
      <c r="X74" s="73"/>
      <c r="Y74" s="73"/>
      <c r="Z74" s="73"/>
    </row>
    <row r="75" spans="1:26" ht="15" customHeight="1">
      <c r="A75" s="73"/>
      <c r="B75" s="73"/>
      <c r="C75" s="77"/>
      <c r="D75" s="73"/>
      <c r="E75" s="73"/>
      <c r="F75" s="73"/>
      <c r="G75" s="591"/>
      <c r="H75" s="988"/>
      <c r="I75" s="73"/>
      <c r="J75" s="73"/>
      <c r="K75" s="74"/>
      <c r="L75" s="74"/>
      <c r="M75" s="989"/>
      <c r="N75" s="1695"/>
      <c r="O75" s="74"/>
      <c r="P75" s="74"/>
      <c r="Q75" s="74"/>
      <c r="R75" s="74"/>
      <c r="S75" s="73"/>
      <c r="T75" s="73"/>
      <c r="U75" s="73"/>
      <c r="V75" s="73"/>
      <c r="W75" s="73"/>
      <c r="X75" s="73"/>
      <c r="Y75" s="73"/>
      <c r="Z75" s="73"/>
    </row>
    <row r="76" spans="1:26" ht="15" customHeight="1">
      <c r="A76" s="73"/>
      <c r="B76" s="73"/>
      <c r="C76" s="77"/>
      <c r="D76" s="73"/>
      <c r="E76" s="73"/>
      <c r="F76" s="73"/>
      <c r="G76" s="591"/>
      <c r="H76" s="988"/>
      <c r="I76" s="73"/>
      <c r="J76" s="73"/>
      <c r="K76" s="74"/>
      <c r="L76" s="74"/>
      <c r="M76" s="989"/>
      <c r="N76" s="1695"/>
      <c r="O76" s="74"/>
      <c r="P76" s="74"/>
      <c r="Q76" s="74"/>
      <c r="R76" s="74"/>
      <c r="S76" s="73"/>
      <c r="T76" s="73"/>
      <c r="U76" s="73"/>
      <c r="V76" s="73"/>
      <c r="W76" s="73"/>
      <c r="X76" s="73"/>
      <c r="Y76" s="73"/>
      <c r="Z76" s="73"/>
    </row>
    <row r="77" spans="1:26" ht="15" customHeight="1">
      <c r="A77" s="73"/>
      <c r="B77" s="73"/>
      <c r="C77" s="77"/>
      <c r="D77" s="73"/>
      <c r="E77" s="73"/>
      <c r="F77" s="73"/>
      <c r="G77" s="591"/>
      <c r="H77" s="988"/>
      <c r="I77" s="73"/>
      <c r="J77" s="73"/>
      <c r="K77" s="74"/>
      <c r="L77" s="74"/>
      <c r="M77" s="989"/>
      <c r="N77" s="1695"/>
      <c r="O77" s="74"/>
      <c r="P77" s="74"/>
      <c r="Q77" s="74"/>
      <c r="R77" s="74"/>
      <c r="S77" s="73"/>
      <c r="T77" s="73"/>
      <c r="U77" s="73"/>
      <c r="V77" s="73"/>
      <c r="W77" s="73"/>
      <c r="X77" s="73"/>
      <c r="Y77" s="73"/>
      <c r="Z77" s="73"/>
    </row>
    <row r="78" spans="1:26" ht="15" customHeight="1">
      <c r="A78" s="73"/>
      <c r="B78" s="73"/>
      <c r="C78" s="77"/>
      <c r="D78" s="73"/>
      <c r="E78" s="73"/>
      <c r="F78" s="73"/>
      <c r="G78" s="591"/>
      <c r="H78" s="988"/>
      <c r="I78" s="73"/>
      <c r="J78" s="73"/>
      <c r="K78" s="74"/>
      <c r="L78" s="74"/>
      <c r="M78" s="989"/>
      <c r="N78" s="1695"/>
      <c r="O78" s="74"/>
      <c r="P78" s="74"/>
      <c r="Q78" s="74"/>
      <c r="R78" s="74"/>
      <c r="S78" s="73"/>
      <c r="T78" s="73"/>
      <c r="U78" s="73"/>
      <c r="V78" s="73"/>
      <c r="W78" s="73"/>
      <c r="X78" s="73"/>
      <c r="Y78" s="73"/>
      <c r="Z78" s="73"/>
    </row>
    <row r="79" spans="1:26" ht="15" customHeight="1">
      <c r="A79" s="73"/>
      <c r="B79" s="73"/>
      <c r="C79" s="77"/>
      <c r="D79" s="73"/>
      <c r="E79" s="73"/>
      <c r="F79" s="73"/>
      <c r="G79" s="591"/>
      <c r="H79" s="988"/>
      <c r="I79" s="73"/>
      <c r="J79" s="73"/>
      <c r="K79" s="74"/>
      <c r="L79" s="74"/>
      <c r="M79" s="989"/>
      <c r="N79" s="1695"/>
      <c r="O79" s="74"/>
      <c r="P79" s="74"/>
      <c r="Q79" s="74"/>
      <c r="R79" s="74"/>
      <c r="S79" s="73"/>
      <c r="T79" s="73"/>
      <c r="U79" s="73"/>
      <c r="V79" s="73"/>
      <c r="W79" s="73"/>
      <c r="X79" s="73"/>
      <c r="Y79" s="73"/>
      <c r="Z79" s="73"/>
    </row>
    <row r="80" spans="1:26" ht="15" customHeight="1">
      <c r="A80" s="73"/>
      <c r="B80" s="73"/>
      <c r="C80" s="77"/>
      <c r="D80" s="73"/>
      <c r="E80" s="73"/>
      <c r="F80" s="73"/>
      <c r="G80" s="591"/>
      <c r="H80" s="988"/>
      <c r="I80" s="73"/>
      <c r="J80" s="73"/>
      <c r="K80" s="74"/>
      <c r="L80" s="74"/>
      <c r="M80" s="989"/>
      <c r="N80" s="1695"/>
      <c r="O80" s="74"/>
      <c r="P80" s="74"/>
      <c r="Q80" s="74"/>
      <c r="R80" s="74"/>
      <c r="S80" s="73"/>
      <c r="T80" s="73"/>
      <c r="U80" s="73"/>
      <c r="V80" s="73"/>
      <c r="W80" s="73"/>
      <c r="X80" s="73"/>
      <c r="Y80" s="73"/>
      <c r="Z80" s="73"/>
    </row>
    <row r="81" spans="1:26" ht="15" customHeight="1">
      <c r="A81" s="73"/>
      <c r="B81" s="73"/>
      <c r="C81" s="77"/>
      <c r="D81" s="73"/>
      <c r="E81" s="73"/>
      <c r="F81" s="73"/>
      <c r="G81" s="591"/>
      <c r="H81" s="988"/>
      <c r="I81" s="73"/>
      <c r="J81" s="73"/>
      <c r="K81" s="74"/>
      <c r="L81" s="74"/>
      <c r="M81" s="989"/>
      <c r="N81" s="1695"/>
      <c r="O81" s="74"/>
      <c r="P81" s="74"/>
      <c r="Q81" s="74"/>
      <c r="R81" s="74"/>
      <c r="S81" s="73"/>
      <c r="T81" s="73"/>
      <c r="U81" s="73"/>
      <c r="V81" s="73"/>
      <c r="W81" s="73"/>
      <c r="X81" s="73"/>
      <c r="Y81" s="73"/>
      <c r="Z81" s="73"/>
    </row>
    <row r="82" spans="1:26" ht="15" customHeight="1">
      <c r="A82" s="73"/>
      <c r="B82" s="73"/>
      <c r="C82" s="77"/>
      <c r="D82" s="73"/>
      <c r="E82" s="73"/>
      <c r="F82" s="73"/>
      <c r="G82" s="591"/>
      <c r="H82" s="988"/>
      <c r="I82" s="73"/>
      <c r="J82" s="73"/>
      <c r="K82" s="74"/>
      <c r="L82" s="74"/>
      <c r="M82" s="989"/>
      <c r="N82" s="1695"/>
      <c r="O82" s="74"/>
      <c r="P82" s="74"/>
      <c r="Q82" s="74"/>
      <c r="R82" s="74"/>
      <c r="S82" s="73"/>
      <c r="T82" s="73"/>
      <c r="U82" s="73"/>
      <c r="V82" s="73"/>
      <c r="W82" s="73"/>
      <c r="X82" s="73"/>
      <c r="Y82" s="73"/>
      <c r="Z82" s="73"/>
    </row>
    <row r="83" spans="1:26" ht="15" customHeight="1">
      <c r="A83" s="73"/>
      <c r="B83" s="73"/>
      <c r="C83" s="77"/>
      <c r="D83" s="73"/>
      <c r="E83" s="73"/>
      <c r="F83" s="73"/>
      <c r="G83" s="591"/>
      <c r="H83" s="988"/>
      <c r="I83" s="73"/>
      <c r="J83" s="73"/>
      <c r="K83" s="74"/>
      <c r="L83" s="74"/>
      <c r="M83" s="989"/>
      <c r="N83" s="1695"/>
      <c r="O83" s="74"/>
      <c r="P83" s="74"/>
      <c r="Q83" s="74"/>
      <c r="R83" s="74"/>
      <c r="S83" s="73"/>
      <c r="T83" s="73"/>
      <c r="U83" s="73"/>
      <c r="V83" s="73"/>
      <c r="W83" s="73"/>
      <c r="X83" s="73"/>
      <c r="Y83" s="73"/>
      <c r="Z83" s="73"/>
    </row>
    <row r="84" spans="1:26" ht="15" customHeight="1">
      <c r="A84" s="73"/>
      <c r="B84" s="73"/>
      <c r="C84" s="77"/>
      <c r="D84" s="73"/>
      <c r="E84" s="73"/>
      <c r="F84" s="73"/>
      <c r="G84" s="591"/>
      <c r="H84" s="988"/>
      <c r="I84" s="73"/>
      <c r="J84" s="73"/>
      <c r="K84" s="74"/>
      <c r="L84" s="74"/>
      <c r="M84" s="989"/>
      <c r="N84" s="1695"/>
      <c r="O84" s="74"/>
      <c r="P84" s="74"/>
      <c r="Q84" s="74"/>
      <c r="R84" s="74"/>
      <c r="S84" s="73"/>
      <c r="T84" s="73"/>
      <c r="U84" s="73"/>
      <c r="V84" s="73"/>
      <c r="W84" s="73"/>
      <c r="X84" s="73"/>
      <c r="Y84" s="73"/>
      <c r="Z84" s="73"/>
    </row>
    <row r="85" spans="1:26" ht="15" customHeight="1">
      <c r="A85" s="73"/>
      <c r="B85" s="73"/>
      <c r="C85" s="77"/>
      <c r="D85" s="73"/>
      <c r="E85" s="73"/>
      <c r="F85" s="73"/>
      <c r="G85" s="591"/>
      <c r="H85" s="988"/>
      <c r="I85" s="73"/>
      <c r="J85" s="73"/>
      <c r="K85" s="74"/>
      <c r="L85" s="74"/>
      <c r="M85" s="989"/>
      <c r="N85" s="1695"/>
      <c r="O85" s="74"/>
      <c r="P85" s="74"/>
      <c r="Q85" s="74"/>
      <c r="R85" s="74"/>
      <c r="S85" s="73"/>
      <c r="T85" s="73"/>
      <c r="U85" s="73"/>
      <c r="V85" s="73"/>
      <c r="W85" s="73"/>
      <c r="X85" s="73"/>
      <c r="Y85" s="73"/>
      <c r="Z85" s="73"/>
    </row>
    <row r="86" spans="1:26" ht="15" customHeight="1">
      <c r="A86" s="73"/>
      <c r="B86" s="73"/>
      <c r="C86" s="77"/>
      <c r="D86" s="73"/>
      <c r="E86" s="73"/>
      <c r="F86" s="73"/>
      <c r="G86" s="591"/>
      <c r="H86" s="988"/>
      <c r="I86" s="73"/>
      <c r="J86" s="73"/>
      <c r="K86" s="74"/>
      <c r="L86" s="74"/>
      <c r="M86" s="989"/>
      <c r="N86" s="1695"/>
      <c r="O86" s="74"/>
      <c r="P86" s="74"/>
      <c r="Q86" s="74"/>
      <c r="R86" s="74"/>
      <c r="S86" s="73"/>
      <c r="T86" s="73"/>
      <c r="U86" s="73"/>
      <c r="V86" s="73"/>
      <c r="W86" s="73"/>
      <c r="X86" s="73"/>
      <c r="Y86" s="73"/>
      <c r="Z86" s="73"/>
    </row>
    <row r="87" spans="1:26" ht="15" customHeight="1">
      <c r="A87" s="73"/>
      <c r="B87" s="73"/>
      <c r="C87" s="77"/>
      <c r="D87" s="73"/>
      <c r="E87" s="73"/>
      <c r="F87" s="73"/>
      <c r="G87" s="591"/>
      <c r="H87" s="988"/>
      <c r="I87" s="73"/>
      <c r="J87" s="73"/>
      <c r="K87" s="74"/>
      <c r="L87" s="74"/>
      <c r="M87" s="989"/>
      <c r="N87" s="1695"/>
      <c r="O87" s="74"/>
      <c r="P87" s="74"/>
      <c r="Q87" s="74"/>
      <c r="R87" s="74"/>
      <c r="S87" s="73"/>
      <c r="T87" s="73"/>
      <c r="U87" s="73"/>
      <c r="V87" s="73"/>
      <c r="W87" s="73"/>
      <c r="X87" s="73"/>
      <c r="Y87" s="73"/>
      <c r="Z87" s="73"/>
    </row>
    <row r="88" spans="1:26" ht="15" customHeight="1">
      <c r="A88" s="73"/>
      <c r="B88" s="73"/>
      <c r="C88" s="77"/>
      <c r="D88" s="73"/>
      <c r="E88" s="73"/>
      <c r="F88" s="73"/>
      <c r="G88" s="591"/>
      <c r="H88" s="988"/>
      <c r="I88" s="73"/>
      <c r="J88" s="73"/>
      <c r="K88" s="74"/>
      <c r="L88" s="74"/>
      <c r="M88" s="989"/>
      <c r="N88" s="1695"/>
      <c r="O88" s="74"/>
      <c r="P88" s="74"/>
      <c r="Q88" s="74"/>
      <c r="R88" s="74"/>
      <c r="S88" s="73"/>
      <c r="T88" s="73"/>
      <c r="U88" s="73"/>
      <c r="V88" s="73"/>
      <c r="W88" s="73"/>
      <c r="X88" s="73"/>
      <c r="Y88" s="73"/>
      <c r="Z88" s="73"/>
    </row>
    <row r="89" spans="1:26" ht="15" customHeight="1">
      <c r="A89" s="73"/>
      <c r="B89" s="73"/>
      <c r="C89" s="77"/>
      <c r="D89" s="73"/>
      <c r="E89" s="73"/>
      <c r="F89" s="73"/>
      <c r="G89" s="591"/>
      <c r="H89" s="988"/>
      <c r="I89" s="73"/>
      <c r="J89" s="73"/>
      <c r="K89" s="74"/>
      <c r="L89" s="74"/>
      <c r="M89" s="989"/>
      <c r="N89" s="1695"/>
      <c r="O89" s="74"/>
      <c r="P89" s="74"/>
      <c r="Q89" s="74"/>
      <c r="R89" s="74"/>
      <c r="S89" s="73"/>
      <c r="T89" s="73"/>
      <c r="U89" s="73"/>
      <c r="V89" s="73"/>
      <c r="W89" s="73"/>
      <c r="X89" s="73"/>
      <c r="Y89" s="73"/>
      <c r="Z89" s="73"/>
    </row>
    <row r="90" spans="1:26" ht="15" customHeight="1">
      <c r="A90" s="73"/>
      <c r="B90" s="73"/>
      <c r="C90" s="77"/>
      <c r="D90" s="73"/>
      <c r="E90" s="73"/>
      <c r="F90" s="73"/>
      <c r="G90" s="591"/>
      <c r="H90" s="988"/>
      <c r="I90" s="73"/>
      <c r="J90" s="73"/>
      <c r="K90" s="74"/>
      <c r="L90" s="74"/>
      <c r="M90" s="989"/>
      <c r="N90" s="1695"/>
      <c r="O90" s="74"/>
      <c r="P90" s="74"/>
      <c r="Q90" s="74"/>
      <c r="R90" s="74"/>
      <c r="S90" s="73"/>
      <c r="T90" s="73"/>
      <c r="U90" s="73"/>
      <c r="V90" s="73"/>
      <c r="W90" s="73"/>
      <c r="X90" s="73"/>
      <c r="Y90" s="73"/>
      <c r="Z90" s="73"/>
    </row>
    <row r="91" spans="1:26" ht="15" customHeight="1">
      <c r="A91" s="73"/>
      <c r="B91" s="73"/>
      <c r="C91" s="77"/>
      <c r="D91" s="73"/>
      <c r="E91" s="73"/>
      <c r="F91" s="73"/>
      <c r="G91" s="591"/>
      <c r="H91" s="988"/>
      <c r="I91" s="73"/>
      <c r="J91" s="73"/>
      <c r="K91" s="74"/>
      <c r="L91" s="74"/>
      <c r="M91" s="989"/>
      <c r="N91" s="1695"/>
      <c r="O91" s="74"/>
      <c r="P91" s="74"/>
      <c r="Q91" s="74"/>
      <c r="R91" s="74"/>
      <c r="S91" s="73"/>
      <c r="T91" s="73"/>
      <c r="U91" s="73"/>
      <c r="V91" s="73"/>
      <c r="W91" s="73"/>
      <c r="X91" s="73"/>
      <c r="Y91" s="73"/>
      <c r="Z91" s="73"/>
    </row>
    <row r="92" spans="1:26" ht="15" customHeight="1">
      <c r="A92" s="73"/>
      <c r="B92" s="73"/>
      <c r="C92" s="77"/>
      <c r="D92" s="73"/>
      <c r="E92" s="73"/>
      <c r="F92" s="73"/>
      <c r="G92" s="591"/>
      <c r="H92" s="988"/>
      <c r="I92" s="73"/>
      <c r="J92" s="73"/>
      <c r="K92" s="74"/>
      <c r="L92" s="74"/>
      <c r="M92" s="989"/>
      <c r="N92" s="1695"/>
      <c r="O92" s="74"/>
      <c r="P92" s="74"/>
      <c r="Q92" s="74"/>
      <c r="R92" s="74"/>
      <c r="S92" s="73"/>
      <c r="T92" s="73"/>
      <c r="U92" s="73"/>
      <c r="V92" s="73"/>
      <c r="W92" s="73"/>
      <c r="X92" s="73"/>
      <c r="Y92" s="73"/>
      <c r="Z92" s="73"/>
    </row>
    <row r="93" spans="1:26" ht="15" customHeight="1">
      <c r="A93" s="73"/>
      <c r="B93" s="73"/>
      <c r="C93" s="77"/>
      <c r="D93" s="73"/>
      <c r="E93" s="73"/>
      <c r="F93" s="73"/>
      <c r="G93" s="591"/>
      <c r="H93" s="988"/>
      <c r="I93" s="73"/>
      <c r="J93" s="73"/>
      <c r="K93" s="74"/>
      <c r="L93" s="74"/>
      <c r="M93" s="989"/>
      <c r="N93" s="1695"/>
      <c r="O93" s="74"/>
      <c r="P93" s="74"/>
      <c r="Q93" s="74"/>
      <c r="R93" s="74"/>
      <c r="S93" s="73"/>
      <c r="T93" s="73"/>
      <c r="U93" s="73"/>
      <c r="V93" s="73"/>
      <c r="W93" s="73"/>
      <c r="X93" s="73"/>
      <c r="Y93" s="73"/>
      <c r="Z93" s="73"/>
    </row>
    <row r="94" spans="1:26" ht="15" customHeight="1">
      <c r="A94" s="73"/>
      <c r="B94" s="73"/>
      <c r="C94" s="77"/>
      <c r="D94" s="73"/>
      <c r="E94" s="73"/>
      <c r="F94" s="73"/>
      <c r="G94" s="591"/>
      <c r="H94" s="988"/>
      <c r="I94" s="73"/>
      <c r="J94" s="73"/>
      <c r="K94" s="74"/>
      <c r="L94" s="74"/>
      <c r="M94" s="989"/>
      <c r="N94" s="1695"/>
      <c r="O94" s="74"/>
      <c r="P94" s="74"/>
      <c r="Q94" s="74"/>
      <c r="R94" s="74"/>
      <c r="S94" s="73"/>
      <c r="T94" s="73"/>
      <c r="U94" s="73"/>
      <c r="V94" s="73"/>
      <c r="W94" s="73"/>
      <c r="X94" s="73"/>
      <c r="Y94" s="73"/>
      <c r="Z94" s="73"/>
    </row>
    <row r="95" spans="1:26" ht="15" customHeight="1">
      <c r="A95" s="73"/>
      <c r="B95" s="73"/>
      <c r="C95" s="77"/>
      <c r="D95" s="73"/>
      <c r="E95" s="73"/>
      <c r="F95" s="73"/>
      <c r="G95" s="591"/>
      <c r="H95" s="988"/>
      <c r="I95" s="73"/>
      <c r="J95" s="73"/>
      <c r="K95" s="74"/>
      <c r="L95" s="74"/>
      <c r="M95" s="989"/>
      <c r="N95" s="1695"/>
      <c r="O95" s="74"/>
      <c r="P95" s="74"/>
      <c r="Q95" s="74"/>
      <c r="R95" s="74"/>
      <c r="S95" s="73"/>
      <c r="T95" s="73"/>
      <c r="U95" s="73"/>
      <c r="V95" s="73"/>
      <c r="W95" s="73"/>
      <c r="X95" s="73"/>
      <c r="Y95" s="73"/>
      <c r="Z95" s="73"/>
    </row>
    <row r="96" spans="1:26" ht="15" customHeight="1">
      <c r="A96" s="73"/>
      <c r="B96" s="73"/>
      <c r="C96" s="77"/>
      <c r="D96" s="73"/>
      <c r="E96" s="73"/>
      <c r="F96" s="73"/>
      <c r="G96" s="591"/>
      <c r="H96" s="988"/>
      <c r="I96" s="73"/>
      <c r="J96" s="73"/>
      <c r="K96" s="74"/>
      <c r="L96" s="74"/>
      <c r="M96" s="989"/>
      <c r="N96" s="1695"/>
      <c r="O96" s="74"/>
      <c r="P96" s="74"/>
      <c r="Q96" s="74"/>
      <c r="R96" s="74"/>
      <c r="S96" s="73"/>
      <c r="T96" s="73"/>
      <c r="U96" s="73"/>
      <c r="V96" s="73"/>
      <c r="W96" s="73"/>
      <c r="X96" s="73"/>
      <c r="Y96" s="73"/>
      <c r="Z96" s="73"/>
    </row>
    <row r="97" spans="1:26" ht="15" customHeight="1">
      <c r="A97" s="73"/>
      <c r="B97" s="73"/>
      <c r="C97" s="77"/>
      <c r="D97" s="73"/>
      <c r="E97" s="73"/>
      <c r="F97" s="73"/>
      <c r="G97" s="591"/>
      <c r="H97" s="988"/>
      <c r="I97" s="73"/>
      <c r="J97" s="73"/>
      <c r="K97" s="74"/>
      <c r="L97" s="74"/>
      <c r="M97" s="989"/>
      <c r="N97" s="1695"/>
      <c r="O97" s="74"/>
      <c r="P97" s="74"/>
      <c r="Q97" s="74"/>
      <c r="R97" s="74"/>
      <c r="S97" s="73"/>
      <c r="T97" s="73"/>
      <c r="U97" s="73"/>
      <c r="V97" s="73"/>
      <c r="W97" s="73"/>
      <c r="X97" s="73"/>
      <c r="Y97" s="73"/>
      <c r="Z97" s="73"/>
    </row>
    <row r="98" spans="1:26" ht="15" customHeight="1">
      <c r="A98" s="73"/>
      <c r="B98" s="73"/>
      <c r="C98" s="77"/>
      <c r="D98" s="73"/>
      <c r="E98" s="73"/>
      <c r="F98" s="73"/>
      <c r="G98" s="591"/>
      <c r="H98" s="988"/>
      <c r="I98" s="73"/>
      <c r="J98" s="73"/>
      <c r="K98" s="74"/>
      <c r="L98" s="74"/>
      <c r="M98" s="989"/>
      <c r="N98" s="1695"/>
      <c r="O98" s="74"/>
      <c r="P98" s="74"/>
      <c r="Q98" s="74"/>
      <c r="R98" s="74"/>
      <c r="S98" s="73"/>
      <c r="T98" s="73"/>
      <c r="U98" s="73"/>
      <c r="V98" s="73"/>
      <c r="W98" s="73"/>
      <c r="X98" s="73"/>
      <c r="Y98" s="73"/>
      <c r="Z98" s="73"/>
    </row>
    <row r="99" spans="1:26" ht="15" customHeight="1">
      <c r="A99" s="73"/>
      <c r="B99" s="73"/>
      <c r="C99" s="77"/>
      <c r="D99" s="73"/>
      <c r="E99" s="73"/>
      <c r="F99" s="73"/>
      <c r="G99" s="591"/>
      <c r="H99" s="988"/>
      <c r="I99" s="73"/>
      <c r="J99" s="73"/>
      <c r="K99" s="74"/>
      <c r="L99" s="74"/>
      <c r="M99" s="989"/>
      <c r="N99" s="1695"/>
      <c r="O99" s="74"/>
      <c r="P99" s="74"/>
      <c r="Q99" s="74"/>
      <c r="R99" s="74"/>
      <c r="S99" s="73"/>
      <c r="T99" s="73"/>
      <c r="U99" s="73"/>
      <c r="V99" s="73"/>
      <c r="W99" s="73"/>
      <c r="X99" s="73"/>
      <c r="Y99" s="73"/>
      <c r="Z99" s="73"/>
    </row>
    <row r="100" spans="1:26" ht="15" customHeight="1">
      <c r="A100" s="73"/>
      <c r="B100" s="73"/>
      <c r="C100" s="77"/>
      <c r="D100" s="73"/>
      <c r="E100" s="73"/>
      <c r="F100" s="73"/>
      <c r="G100" s="591"/>
      <c r="H100" s="988"/>
      <c r="I100" s="73"/>
      <c r="J100" s="73"/>
      <c r="K100" s="74"/>
      <c r="L100" s="74"/>
      <c r="M100" s="989"/>
      <c r="N100" s="1695"/>
      <c r="O100" s="74"/>
      <c r="P100" s="74"/>
      <c r="Q100" s="74"/>
      <c r="R100" s="74"/>
      <c r="S100" s="73"/>
      <c r="T100" s="73"/>
      <c r="U100" s="73"/>
      <c r="V100" s="73"/>
      <c r="W100" s="73"/>
      <c r="X100" s="73"/>
      <c r="Y100" s="73"/>
      <c r="Z100" s="73"/>
    </row>
    <row r="101" spans="1:26" ht="15" customHeight="1">
      <c r="A101" s="73"/>
      <c r="B101" s="73"/>
      <c r="C101" s="77"/>
      <c r="D101" s="73"/>
      <c r="E101" s="73"/>
      <c r="F101" s="73"/>
      <c r="G101" s="591"/>
      <c r="H101" s="988"/>
      <c r="I101" s="73"/>
      <c r="J101" s="73"/>
      <c r="K101" s="74"/>
      <c r="L101" s="74"/>
      <c r="M101" s="989"/>
      <c r="N101" s="1695"/>
      <c r="O101" s="74"/>
      <c r="P101" s="74"/>
      <c r="Q101" s="74"/>
      <c r="R101" s="74"/>
      <c r="S101" s="73"/>
      <c r="T101" s="73"/>
      <c r="U101" s="73"/>
      <c r="V101" s="73"/>
      <c r="W101" s="73"/>
      <c r="X101" s="73"/>
      <c r="Y101" s="73"/>
      <c r="Z101" s="73"/>
    </row>
    <row r="102" spans="1:26" ht="15" customHeight="1">
      <c r="A102" s="73"/>
      <c r="B102" s="73"/>
      <c r="C102" s="77"/>
      <c r="D102" s="73"/>
      <c r="E102" s="73"/>
      <c r="F102" s="73"/>
      <c r="G102" s="591"/>
      <c r="H102" s="988"/>
      <c r="I102" s="73"/>
      <c r="J102" s="73"/>
      <c r="K102" s="74"/>
      <c r="L102" s="74"/>
      <c r="M102" s="989"/>
      <c r="N102" s="1695"/>
      <c r="O102" s="74"/>
      <c r="P102" s="74"/>
      <c r="Q102" s="74"/>
      <c r="R102" s="74"/>
      <c r="S102" s="73"/>
      <c r="T102" s="73"/>
      <c r="U102" s="73"/>
      <c r="V102" s="73"/>
      <c r="W102" s="73"/>
      <c r="X102" s="73"/>
      <c r="Y102" s="73"/>
      <c r="Z102" s="73"/>
    </row>
    <row r="103" spans="1:26" ht="15" customHeight="1">
      <c r="A103" s="73"/>
      <c r="B103" s="73"/>
      <c r="C103" s="77"/>
      <c r="D103" s="73"/>
      <c r="E103" s="73"/>
      <c r="F103" s="73"/>
      <c r="G103" s="591"/>
      <c r="H103" s="988"/>
      <c r="I103" s="73"/>
      <c r="J103" s="73"/>
      <c r="K103" s="74"/>
      <c r="L103" s="74"/>
      <c r="M103" s="989"/>
      <c r="N103" s="1695"/>
      <c r="O103" s="74"/>
      <c r="P103" s="74"/>
      <c r="Q103" s="74"/>
      <c r="R103" s="74"/>
      <c r="S103" s="73"/>
      <c r="T103" s="73"/>
      <c r="U103" s="73"/>
      <c r="V103" s="73"/>
      <c r="W103" s="73"/>
      <c r="X103" s="73"/>
      <c r="Y103" s="73"/>
      <c r="Z103" s="73"/>
    </row>
    <row r="104" spans="1:26" ht="15" customHeight="1">
      <c r="A104" s="73"/>
      <c r="B104" s="73"/>
      <c r="C104" s="77"/>
      <c r="D104" s="73"/>
      <c r="E104" s="73"/>
      <c r="F104" s="73"/>
      <c r="G104" s="591"/>
      <c r="H104" s="988"/>
      <c r="I104" s="73"/>
      <c r="J104" s="73"/>
      <c r="K104" s="74"/>
      <c r="L104" s="74"/>
      <c r="M104" s="989"/>
      <c r="N104" s="1695"/>
      <c r="O104" s="74"/>
      <c r="P104" s="74"/>
      <c r="Q104" s="74"/>
      <c r="R104" s="74"/>
      <c r="S104" s="73"/>
      <c r="T104" s="73"/>
      <c r="U104" s="73"/>
      <c r="V104" s="73"/>
      <c r="W104" s="73"/>
      <c r="X104" s="73"/>
      <c r="Y104" s="73"/>
      <c r="Z104" s="73"/>
    </row>
    <row r="105" spans="1:26" ht="15" customHeight="1">
      <c r="A105" s="73"/>
      <c r="B105" s="73"/>
      <c r="C105" s="77"/>
      <c r="D105" s="73"/>
      <c r="E105" s="73"/>
      <c r="F105" s="73"/>
      <c r="G105" s="591"/>
      <c r="H105" s="988"/>
      <c r="I105" s="73"/>
      <c r="J105" s="73"/>
      <c r="K105" s="74"/>
      <c r="L105" s="74"/>
      <c r="M105" s="989"/>
      <c r="N105" s="1695"/>
      <c r="O105" s="74"/>
      <c r="P105" s="74"/>
      <c r="Q105" s="74"/>
      <c r="R105" s="74"/>
      <c r="S105" s="73"/>
      <c r="T105" s="73"/>
      <c r="U105" s="73"/>
      <c r="V105" s="73"/>
      <c r="W105" s="73"/>
      <c r="X105" s="73"/>
      <c r="Y105" s="73"/>
      <c r="Z105" s="73"/>
    </row>
    <row r="106" spans="1:26" ht="15" customHeight="1">
      <c r="A106" s="73"/>
      <c r="B106" s="73"/>
      <c r="C106" s="77"/>
      <c r="D106" s="73"/>
      <c r="E106" s="73"/>
      <c r="F106" s="73"/>
      <c r="G106" s="591"/>
      <c r="H106" s="988"/>
      <c r="I106" s="73"/>
      <c r="J106" s="73"/>
      <c r="K106" s="74"/>
      <c r="L106" s="74"/>
      <c r="M106" s="989"/>
      <c r="N106" s="1695"/>
      <c r="O106" s="74"/>
      <c r="P106" s="74"/>
      <c r="Q106" s="74"/>
      <c r="R106" s="74"/>
      <c r="S106" s="73"/>
      <c r="T106" s="73"/>
      <c r="U106" s="73"/>
      <c r="V106" s="73"/>
      <c r="W106" s="73"/>
      <c r="X106" s="73"/>
      <c r="Y106" s="73"/>
      <c r="Z106" s="73"/>
    </row>
    <row r="107" spans="1:26" ht="15" customHeight="1">
      <c r="A107" s="73"/>
      <c r="B107" s="73"/>
      <c r="C107" s="77"/>
      <c r="D107" s="73"/>
      <c r="E107" s="73"/>
      <c r="F107" s="73"/>
      <c r="G107" s="591"/>
      <c r="H107" s="988"/>
      <c r="I107" s="73"/>
      <c r="J107" s="73"/>
      <c r="K107" s="74"/>
      <c r="L107" s="74"/>
      <c r="M107" s="989"/>
      <c r="N107" s="1695"/>
      <c r="O107" s="74"/>
      <c r="P107" s="74"/>
      <c r="Q107" s="74"/>
      <c r="R107" s="74"/>
      <c r="S107" s="73"/>
      <c r="T107" s="73"/>
      <c r="U107" s="73"/>
      <c r="V107" s="73"/>
      <c r="W107" s="73"/>
      <c r="X107" s="73"/>
      <c r="Y107" s="73"/>
      <c r="Z107" s="73"/>
    </row>
    <row r="108" spans="1:26" ht="15" customHeight="1">
      <c r="A108" s="73"/>
      <c r="B108" s="73"/>
      <c r="C108" s="77"/>
      <c r="D108" s="73"/>
      <c r="E108" s="73"/>
      <c r="F108" s="73"/>
      <c r="G108" s="591"/>
      <c r="H108" s="988"/>
      <c r="I108" s="73"/>
      <c r="J108" s="73"/>
      <c r="K108" s="74"/>
      <c r="L108" s="74"/>
      <c r="M108" s="989"/>
      <c r="N108" s="1695"/>
      <c r="O108" s="74"/>
      <c r="P108" s="74"/>
      <c r="Q108" s="74"/>
      <c r="R108" s="74"/>
      <c r="S108" s="73"/>
      <c r="T108" s="73"/>
      <c r="U108" s="73"/>
      <c r="V108" s="73"/>
      <c r="W108" s="73"/>
      <c r="X108" s="73"/>
      <c r="Y108" s="73"/>
      <c r="Z108" s="73"/>
    </row>
    <row r="109" spans="1:26" ht="15" customHeight="1">
      <c r="A109" s="73"/>
      <c r="B109" s="73"/>
      <c r="C109" s="77"/>
      <c r="D109" s="73"/>
      <c r="E109" s="73"/>
      <c r="F109" s="73"/>
      <c r="G109" s="591"/>
      <c r="H109" s="988"/>
      <c r="I109" s="73"/>
      <c r="J109" s="73"/>
      <c r="K109" s="74"/>
      <c r="L109" s="74"/>
      <c r="M109" s="989"/>
      <c r="N109" s="1695"/>
      <c r="O109" s="74"/>
      <c r="P109" s="74"/>
      <c r="Q109" s="74"/>
      <c r="R109" s="74"/>
      <c r="S109" s="73"/>
      <c r="T109" s="73"/>
      <c r="U109" s="73"/>
      <c r="V109" s="73"/>
      <c r="W109" s="73"/>
      <c r="X109" s="73"/>
      <c r="Y109" s="73"/>
      <c r="Z109" s="73"/>
    </row>
    <row r="110" spans="1:26" ht="15" customHeight="1">
      <c r="A110" s="73"/>
      <c r="B110" s="73"/>
      <c r="C110" s="77"/>
      <c r="D110" s="73"/>
      <c r="E110" s="73"/>
      <c r="F110" s="73"/>
      <c r="G110" s="591"/>
      <c r="H110" s="988"/>
      <c r="I110" s="73"/>
      <c r="J110" s="73"/>
      <c r="K110" s="74"/>
      <c r="L110" s="74"/>
      <c r="M110" s="989"/>
      <c r="N110" s="1695"/>
      <c r="O110" s="74"/>
      <c r="P110" s="74"/>
      <c r="Q110" s="74"/>
      <c r="R110" s="74"/>
      <c r="S110" s="73"/>
      <c r="T110" s="73"/>
      <c r="U110" s="73"/>
      <c r="V110" s="73"/>
      <c r="W110" s="73"/>
      <c r="X110" s="73"/>
      <c r="Y110" s="73"/>
      <c r="Z110" s="73"/>
    </row>
    <row r="111" spans="1:26" ht="15" customHeight="1">
      <c r="A111" s="73"/>
      <c r="B111" s="73"/>
      <c r="C111" s="77"/>
      <c r="D111" s="73"/>
      <c r="E111" s="73"/>
      <c r="F111" s="73"/>
      <c r="G111" s="591"/>
      <c r="H111" s="988"/>
      <c r="I111" s="73"/>
      <c r="J111" s="73"/>
      <c r="K111" s="74"/>
      <c r="L111" s="74"/>
      <c r="M111" s="989"/>
      <c r="N111" s="1695"/>
      <c r="O111" s="74"/>
      <c r="P111" s="74"/>
      <c r="Q111" s="74"/>
      <c r="R111" s="74"/>
      <c r="S111" s="73"/>
      <c r="T111" s="73"/>
      <c r="U111" s="73"/>
      <c r="V111" s="73"/>
      <c r="W111" s="73"/>
      <c r="X111" s="73"/>
      <c r="Y111" s="73"/>
      <c r="Z111" s="73"/>
    </row>
    <row r="112" spans="1:26" ht="15" customHeight="1">
      <c r="A112" s="73"/>
      <c r="B112" s="73"/>
      <c r="C112" s="77"/>
      <c r="D112" s="73"/>
      <c r="E112" s="73"/>
      <c r="F112" s="73"/>
      <c r="G112" s="591"/>
      <c r="H112" s="988"/>
      <c r="I112" s="73"/>
      <c r="J112" s="73"/>
      <c r="K112" s="74"/>
      <c r="L112" s="74"/>
      <c r="M112" s="989"/>
      <c r="N112" s="1695"/>
      <c r="O112" s="74"/>
      <c r="P112" s="74"/>
      <c r="Q112" s="74"/>
      <c r="R112" s="74"/>
      <c r="S112" s="73"/>
      <c r="T112" s="73"/>
      <c r="U112" s="73"/>
      <c r="V112" s="73"/>
      <c r="W112" s="73"/>
      <c r="X112" s="73"/>
      <c r="Y112" s="73"/>
      <c r="Z112" s="73"/>
    </row>
    <row r="113" spans="1:26" ht="15" customHeight="1">
      <c r="A113" s="73"/>
      <c r="B113" s="73"/>
      <c r="C113" s="77"/>
      <c r="D113" s="73"/>
      <c r="E113" s="73"/>
      <c r="F113" s="73"/>
      <c r="G113" s="591"/>
      <c r="H113" s="988"/>
      <c r="I113" s="73"/>
      <c r="J113" s="73"/>
      <c r="K113" s="74"/>
      <c r="L113" s="74"/>
      <c r="M113" s="989"/>
      <c r="N113" s="1695"/>
      <c r="O113" s="74"/>
      <c r="P113" s="74"/>
      <c r="Q113" s="74"/>
      <c r="R113" s="74"/>
      <c r="S113" s="73"/>
      <c r="T113" s="73"/>
      <c r="U113" s="73"/>
      <c r="V113" s="73"/>
      <c r="W113" s="73"/>
      <c r="X113" s="73"/>
      <c r="Y113" s="73"/>
      <c r="Z113" s="73"/>
    </row>
    <row r="114" spans="1:26" ht="15" customHeight="1">
      <c r="A114" s="73"/>
      <c r="B114" s="73"/>
      <c r="C114" s="77"/>
      <c r="D114" s="73"/>
      <c r="E114" s="73"/>
      <c r="F114" s="73"/>
      <c r="G114" s="591"/>
      <c r="H114" s="988"/>
      <c r="I114" s="73"/>
      <c r="J114" s="73"/>
      <c r="K114" s="74"/>
      <c r="L114" s="74"/>
      <c r="M114" s="989"/>
      <c r="N114" s="1695"/>
      <c r="O114" s="74"/>
      <c r="P114" s="74"/>
      <c r="Q114" s="74"/>
      <c r="R114" s="74"/>
      <c r="S114" s="73"/>
      <c r="T114" s="73"/>
      <c r="U114" s="73"/>
      <c r="V114" s="73"/>
      <c r="W114" s="73"/>
      <c r="X114" s="73"/>
      <c r="Y114" s="73"/>
      <c r="Z114" s="73"/>
    </row>
    <row r="115" spans="1:26" ht="15" customHeight="1">
      <c r="A115" s="73"/>
      <c r="B115" s="73"/>
      <c r="C115" s="77"/>
      <c r="D115" s="73"/>
      <c r="E115" s="73"/>
      <c r="F115" s="73"/>
      <c r="G115" s="591"/>
      <c r="H115" s="988"/>
      <c r="I115" s="73"/>
      <c r="J115" s="73"/>
      <c r="K115" s="74"/>
      <c r="L115" s="74"/>
      <c r="M115" s="989"/>
      <c r="N115" s="1695"/>
      <c r="O115" s="74"/>
      <c r="P115" s="74"/>
      <c r="Q115" s="74"/>
      <c r="R115" s="74"/>
      <c r="S115" s="73"/>
      <c r="T115" s="73"/>
      <c r="U115" s="73"/>
      <c r="V115" s="73"/>
      <c r="W115" s="73"/>
      <c r="X115" s="73"/>
      <c r="Y115" s="73"/>
      <c r="Z115" s="73"/>
    </row>
    <row r="116" spans="1:26" ht="15" customHeight="1">
      <c r="A116" s="73"/>
      <c r="B116" s="73"/>
      <c r="C116" s="77"/>
      <c r="D116" s="73"/>
      <c r="E116" s="73"/>
      <c r="F116" s="73"/>
      <c r="G116" s="591"/>
      <c r="H116" s="988"/>
      <c r="I116" s="73"/>
      <c r="J116" s="73"/>
      <c r="K116" s="74"/>
      <c r="L116" s="74"/>
      <c r="M116" s="989"/>
      <c r="N116" s="1695"/>
      <c r="O116" s="74"/>
      <c r="P116" s="74"/>
      <c r="Q116" s="74"/>
      <c r="R116" s="74"/>
      <c r="S116" s="73"/>
      <c r="T116" s="73"/>
      <c r="U116" s="73"/>
      <c r="V116" s="73"/>
      <c r="W116" s="73"/>
      <c r="X116" s="73"/>
      <c r="Y116" s="73"/>
      <c r="Z116" s="73"/>
    </row>
    <row r="117" spans="1:26" ht="15" customHeight="1">
      <c r="A117" s="73"/>
      <c r="B117" s="73"/>
      <c r="C117" s="77"/>
      <c r="D117" s="73"/>
      <c r="E117" s="73"/>
      <c r="F117" s="73"/>
      <c r="G117" s="591"/>
      <c r="H117" s="988"/>
      <c r="I117" s="73"/>
      <c r="J117" s="73"/>
      <c r="K117" s="74"/>
      <c r="L117" s="74"/>
      <c r="M117" s="989"/>
      <c r="N117" s="1695"/>
      <c r="O117" s="74"/>
      <c r="P117" s="74"/>
      <c r="Q117" s="74"/>
      <c r="R117" s="74"/>
      <c r="S117" s="73"/>
      <c r="T117" s="73"/>
      <c r="U117" s="73"/>
      <c r="V117" s="73"/>
      <c r="W117" s="73"/>
      <c r="X117" s="73"/>
      <c r="Y117" s="73"/>
      <c r="Z117" s="73"/>
    </row>
    <row r="118" spans="1:26" ht="15" customHeight="1">
      <c r="A118" s="73"/>
      <c r="B118" s="73"/>
      <c r="C118" s="77"/>
      <c r="D118" s="73"/>
      <c r="E118" s="73"/>
      <c r="F118" s="73"/>
      <c r="G118" s="591"/>
      <c r="H118" s="988"/>
      <c r="I118" s="73"/>
      <c r="J118" s="73"/>
      <c r="K118" s="74"/>
      <c r="L118" s="74"/>
      <c r="M118" s="989"/>
      <c r="N118" s="1695"/>
      <c r="O118" s="74"/>
      <c r="P118" s="74"/>
      <c r="Q118" s="74"/>
      <c r="R118" s="74"/>
      <c r="S118" s="73"/>
      <c r="T118" s="73"/>
      <c r="U118" s="73"/>
      <c r="V118" s="73"/>
      <c r="W118" s="73"/>
      <c r="X118" s="73"/>
      <c r="Y118" s="73"/>
      <c r="Z118" s="73"/>
    </row>
    <row r="119" spans="1:26" ht="15" customHeight="1">
      <c r="A119" s="73"/>
      <c r="B119" s="73"/>
      <c r="C119" s="77"/>
      <c r="D119" s="73"/>
      <c r="E119" s="73"/>
      <c r="F119" s="73"/>
      <c r="G119" s="591"/>
      <c r="H119" s="988"/>
      <c r="I119" s="73"/>
      <c r="J119" s="73"/>
      <c r="K119" s="74"/>
      <c r="L119" s="74"/>
      <c r="M119" s="989"/>
      <c r="N119" s="1695"/>
      <c r="O119" s="74"/>
      <c r="P119" s="74"/>
      <c r="Q119" s="74"/>
      <c r="R119" s="74"/>
      <c r="S119" s="73"/>
      <c r="T119" s="73"/>
      <c r="U119" s="73"/>
      <c r="V119" s="73"/>
      <c r="W119" s="73"/>
      <c r="X119" s="73"/>
      <c r="Y119" s="73"/>
      <c r="Z119" s="73"/>
    </row>
    <row r="120" spans="1:26" ht="15" customHeight="1">
      <c r="A120" s="73"/>
      <c r="B120" s="73"/>
      <c r="C120" s="77"/>
      <c r="D120" s="73"/>
      <c r="E120" s="73"/>
      <c r="F120" s="73"/>
      <c r="G120" s="591"/>
      <c r="H120" s="988"/>
      <c r="I120" s="73"/>
      <c r="J120" s="73"/>
      <c r="K120" s="74"/>
      <c r="L120" s="74"/>
      <c r="M120" s="989"/>
      <c r="N120" s="1695"/>
      <c r="O120" s="74"/>
      <c r="P120" s="74"/>
      <c r="Q120" s="74"/>
      <c r="R120" s="74"/>
      <c r="S120" s="73"/>
      <c r="T120" s="73"/>
      <c r="U120" s="73"/>
      <c r="V120" s="73"/>
      <c r="W120" s="73"/>
      <c r="X120" s="73"/>
      <c r="Y120" s="73"/>
      <c r="Z120" s="73"/>
    </row>
    <row r="121" spans="1:26" ht="15" customHeight="1">
      <c r="A121" s="73"/>
      <c r="B121" s="73"/>
      <c r="C121" s="77"/>
      <c r="D121" s="73"/>
      <c r="E121" s="73"/>
      <c r="F121" s="73"/>
      <c r="G121" s="591"/>
      <c r="H121" s="988"/>
      <c r="I121" s="73"/>
      <c r="J121" s="73"/>
      <c r="K121" s="74"/>
      <c r="L121" s="74"/>
      <c r="M121" s="989"/>
      <c r="N121" s="1695"/>
      <c r="O121" s="74"/>
      <c r="P121" s="74"/>
      <c r="Q121" s="74"/>
      <c r="R121" s="74"/>
      <c r="S121" s="73"/>
      <c r="T121" s="73"/>
      <c r="U121" s="73"/>
      <c r="V121" s="73"/>
      <c r="W121" s="73"/>
      <c r="X121" s="73"/>
      <c r="Y121" s="73"/>
      <c r="Z121" s="73"/>
    </row>
    <row r="122" spans="1:26" ht="15" customHeight="1">
      <c r="A122" s="73"/>
      <c r="B122" s="73"/>
      <c r="C122" s="77"/>
      <c r="D122" s="73"/>
      <c r="E122" s="73"/>
      <c r="F122" s="73"/>
      <c r="G122" s="591"/>
      <c r="H122" s="988"/>
      <c r="I122" s="73"/>
      <c r="J122" s="73"/>
      <c r="K122" s="74"/>
      <c r="L122" s="74"/>
      <c r="M122" s="989"/>
      <c r="N122" s="1695"/>
      <c r="O122" s="74"/>
      <c r="P122" s="74"/>
      <c r="Q122" s="74"/>
      <c r="R122" s="74"/>
      <c r="S122" s="73"/>
      <c r="T122" s="73"/>
      <c r="U122" s="73"/>
      <c r="V122" s="73"/>
      <c r="W122" s="73"/>
      <c r="X122" s="73"/>
      <c r="Y122" s="73"/>
      <c r="Z122" s="73"/>
    </row>
    <row r="123" spans="1:26" ht="15" customHeight="1">
      <c r="A123" s="73"/>
      <c r="B123" s="73"/>
      <c r="C123" s="77"/>
      <c r="D123" s="73"/>
      <c r="E123" s="73"/>
      <c r="F123" s="73"/>
      <c r="G123" s="591"/>
      <c r="H123" s="988"/>
      <c r="I123" s="73"/>
      <c r="J123" s="73"/>
      <c r="K123" s="74"/>
      <c r="L123" s="74"/>
      <c r="M123" s="989"/>
      <c r="N123" s="1695"/>
      <c r="O123" s="74"/>
      <c r="P123" s="74"/>
      <c r="Q123" s="74"/>
      <c r="R123" s="74"/>
      <c r="S123" s="73"/>
      <c r="T123" s="73"/>
      <c r="U123" s="73"/>
      <c r="V123" s="73"/>
      <c r="W123" s="73"/>
      <c r="X123" s="73"/>
      <c r="Y123" s="73"/>
      <c r="Z123" s="73"/>
    </row>
    <row r="124" spans="1:26" ht="15" customHeight="1">
      <c r="A124" s="73"/>
      <c r="B124" s="73"/>
      <c r="C124" s="77"/>
      <c r="D124" s="73"/>
      <c r="E124" s="73"/>
      <c r="F124" s="73"/>
      <c r="G124" s="591"/>
      <c r="H124" s="988"/>
      <c r="I124" s="73"/>
      <c r="J124" s="73"/>
      <c r="K124" s="74"/>
      <c r="L124" s="74"/>
      <c r="M124" s="989"/>
      <c r="N124" s="1695"/>
      <c r="O124" s="74"/>
      <c r="P124" s="74"/>
      <c r="Q124" s="74"/>
      <c r="R124" s="74"/>
      <c r="S124" s="73"/>
      <c r="T124" s="73"/>
      <c r="U124" s="73"/>
      <c r="V124" s="73"/>
      <c r="W124" s="73"/>
      <c r="X124" s="73"/>
      <c r="Y124" s="73"/>
      <c r="Z124" s="73"/>
    </row>
    <row r="125" spans="1:26" ht="15" customHeight="1">
      <c r="A125" s="73"/>
      <c r="B125" s="73"/>
      <c r="C125" s="77"/>
      <c r="D125" s="73"/>
      <c r="E125" s="73"/>
      <c r="F125" s="73"/>
      <c r="G125" s="591"/>
      <c r="H125" s="988"/>
      <c r="I125" s="73"/>
      <c r="J125" s="73"/>
      <c r="K125" s="74"/>
      <c r="L125" s="74"/>
      <c r="M125" s="989"/>
      <c r="N125" s="1695"/>
      <c r="O125" s="74"/>
      <c r="P125" s="74"/>
      <c r="Q125" s="74"/>
      <c r="R125" s="74"/>
      <c r="S125" s="73"/>
      <c r="T125" s="73"/>
      <c r="U125" s="73"/>
      <c r="V125" s="73"/>
      <c r="W125" s="73"/>
      <c r="X125" s="73"/>
      <c r="Y125" s="73"/>
      <c r="Z125" s="73"/>
    </row>
    <row r="126" spans="1:26" ht="15" customHeight="1">
      <c r="A126" s="73"/>
      <c r="B126" s="73"/>
      <c r="C126" s="77"/>
      <c r="D126" s="73"/>
      <c r="E126" s="73"/>
      <c r="F126" s="73"/>
      <c r="G126" s="591"/>
      <c r="H126" s="988"/>
      <c r="I126" s="73"/>
      <c r="J126" s="73"/>
      <c r="K126" s="74"/>
      <c r="L126" s="74"/>
      <c r="M126" s="989"/>
      <c r="N126" s="1695"/>
      <c r="O126" s="74"/>
      <c r="P126" s="74"/>
      <c r="Q126" s="74"/>
      <c r="R126" s="74"/>
      <c r="S126" s="73"/>
      <c r="T126" s="73"/>
      <c r="U126" s="73"/>
      <c r="V126" s="73"/>
      <c r="W126" s="73"/>
      <c r="X126" s="73"/>
      <c r="Y126" s="73"/>
      <c r="Z126" s="73"/>
    </row>
    <row r="127" spans="1:26" ht="15" customHeight="1">
      <c r="A127" s="73"/>
      <c r="B127" s="73"/>
      <c r="C127" s="77"/>
      <c r="D127" s="73"/>
      <c r="E127" s="73"/>
      <c r="F127" s="73"/>
      <c r="G127" s="591"/>
      <c r="H127" s="988"/>
      <c r="I127" s="73"/>
      <c r="J127" s="73"/>
      <c r="K127" s="74"/>
      <c r="L127" s="74"/>
      <c r="M127" s="989"/>
      <c r="N127" s="1695"/>
      <c r="O127" s="74"/>
      <c r="P127" s="74"/>
      <c r="Q127" s="74"/>
      <c r="R127" s="74"/>
      <c r="S127" s="73"/>
      <c r="T127" s="73"/>
      <c r="U127" s="73"/>
      <c r="V127" s="73"/>
      <c r="W127" s="73"/>
      <c r="X127" s="73"/>
      <c r="Y127" s="73"/>
      <c r="Z127" s="73"/>
    </row>
    <row r="128" spans="1:26" ht="15" customHeight="1">
      <c r="A128" s="73"/>
      <c r="B128" s="73"/>
      <c r="C128" s="77"/>
      <c r="D128" s="73"/>
      <c r="E128" s="73"/>
      <c r="F128" s="73"/>
      <c r="G128" s="591"/>
      <c r="H128" s="988"/>
      <c r="I128" s="73"/>
      <c r="J128" s="73"/>
      <c r="K128" s="74"/>
      <c r="L128" s="74"/>
      <c r="M128" s="989"/>
      <c r="N128" s="1695"/>
      <c r="O128" s="74"/>
      <c r="P128" s="74"/>
      <c r="Q128" s="74"/>
      <c r="R128" s="74"/>
      <c r="S128" s="73"/>
      <c r="T128" s="73"/>
      <c r="U128" s="73"/>
      <c r="V128" s="73"/>
      <c r="W128" s="73"/>
      <c r="X128" s="73"/>
      <c r="Y128" s="73"/>
      <c r="Z128" s="73"/>
    </row>
    <row r="129" spans="1:26" ht="15" customHeight="1">
      <c r="A129" s="73"/>
      <c r="B129" s="73"/>
      <c r="C129" s="77"/>
      <c r="D129" s="73"/>
      <c r="E129" s="73"/>
      <c r="F129" s="73"/>
      <c r="G129" s="591"/>
      <c r="H129" s="988"/>
      <c r="I129" s="73"/>
      <c r="J129" s="73"/>
      <c r="K129" s="74"/>
      <c r="L129" s="74"/>
      <c r="M129" s="989"/>
      <c r="N129" s="1695"/>
      <c r="O129" s="74"/>
      <c r="P129" s="74"/>
      <c r="Q129" s="74"/>
      <c r="R129" s="74"/>
      <c r="S129" s="73"/>
      <c r="T129" s="73"/>
      <c r="U129" s="73"/>
      <c r="V129" s="73"/>
      <c r="W129" s="73"/>
      <c r="X129" s="73"/>
      <c r="Y129" s="73"/>
      <c r="Z129" s="73"/>
    </row>
    <row r="130" spans="1:26" ht="15" customHeight="1">
      <c r="A130" s="73"/>
      <c r="B130" s="73"/>
      <c r="C130" s="77"/>
      <c r="D130" s="73"/>
      <c r="E130" s="73"/>
      <c r="F130" s="73"/>
      <c r="G130" s="591"/>
      <c r="H130" s="988"/>
      <c r="I130" s="73"/>
      <c r="J130" s="73"/>
      <c r="K130" s="74"/>
      <c r="L130" s="74"/>
      <c r="M130" s="989"/>
      <c r="N130" s="1695"/>
      <c r="O130" s="74"/>
      <c r="P130" s="74"/>
      <c r="Q130" s="74"/>
      <c r="R130" s="74"/>
      <c r="S130" s="73"/>
      <c r="T130" s="73"/>
      <c r="U130" s="73"/>
      <c r="V130" s="73"/>
      <c r="W130" s="73"/>
      <c r="X130" s="73"/>
      <c r="Y130" s="73"/>
      <c r="Z130" s="73"/>
    </row>
    <row r="131" spans="1:26" ht="15" customHeight="1">
      <c r="A131" s="73"/>
      <c r="B131" s="73"/>
      <c r="C131" s="77"/>
      <c r="D131" s="73"/>
      <c r="E131" s="73"/>
      <c r="F131" s="73"/>
      <c r="G131" s="591"/>
      <c r="H131" s="988"/>
      <c r="I131" s="73"/>
      <c r="J131" s="73"/>
      <c r="K131" s="74"/>
      <c r="L131" s="74"/>
      <c r="M131" s="989"/>
      <c r="N131" s="1695"/>
      <c r="O131" s="74"/>
      <c r="P131" s="74"/>
      <c r="Q131" s="74"/>
      <c r="R131" s="74"/>
      <c r="S131" s="73"/>
      <c r="T131" s="73"/>
      <c r="U131" s="73"/>
      <c r="V131" s="73"/>
      <c r="W131" s="73"/>
      <c r="X131" s="73"/>
      <c r="Y131" s="73"/>
      <c r="Z131" s="73"/>
    </row>
    <row r="132" spans="1:26" ht="15" customHeight="1">
      <c r="A132" s="73"/>
      <c r="B132" s="73"/>
      <c r="C132" s="77"/>
      <c r="D132" s="73"/>
      <c r="E132" s="73"/>
      <c r="F132" s="73"/>
      <c r="G132" s="591"/>
      <c r="H132" s="988"/>
      <c r="I132" s="73"/>
      <c r="J132" s="73"/>
      <c r="K132" s="74"/>
      <c r="L132" s="74"/>
      <c r="M132" s="989"/>
      <c r="N132" s="1695"/>
      <c r="O132" s="74"/>
      <c r="P132" s="74"/>
      <c r="Q132" s="74"/>
      <c r="R132" s="74"/>
      <c r="S132" s="73"/>
      <c r="T132" s="73"/>
      <c r="U132" s="73"/>
      <c r="V132" s="73"/>
      <c r="W132" s="73"/>
      <c r="X132" s="73"/>
      <c r="Y132" s="73"/>
      <c r="Z132" s="73"/>
    </row>
    <row r="133" spans="1:26" ht="15" customHeight="1">
      <c r="A133" s="73"/>
      <c r="B133" s="73"/>
      <c r="C133" s="77"/>
      <c r="D133" s="73"/>
      <c r="E133" s="73"/>
      <c r="F133" s="73"/>
      <c r="G133" s="591"/>
      <c r="H133" s="988"/>
      <c r="I133" s="73"/>
      <c r="J133" s="73"/>
      <c r="K133" s="74"/>
      <c r="L133" s="74"/>
      <c r="M133" s="989"/>
      <c r="N133" s="1695"/>
      <c r="O133" s="74"/>
      <c r="P133" s="74"/>
      <c r="Q133" s="74"/>
      <c r="R133" s="74"/>
      <c r="S133" s="73"/>
      <c r="T133" s="73"/>
      <c r="U133" s="73"/>
      <c r="V133" s="73"/>
      <c r="W133" s="73"/>
      <c r="X133" s="73"/>
      <c r="Y133" s="73"/>
      <c r="Z133" s="73"/>
    </row>
    <row r="134" spans="1:26" ht="15" customHeight="1">
      <c r="A134" s="73"/>
      <c r="B134" s="73"/>
      <c r="C134" s="77"/>
      <c r="D134" s="73"/>
      <c r="E134" s="73"/>
      <c r="F134" s="73"/>
      <c r="G134" s="591"/>
      <c r="H134" s="988"/>
      <c r="I134" s="73"/>
      <c r="J134" s="73"/>
      <c r="K134" s="74"/>
      <c r="L134" s="74"/>
      <c r="M134" s="989"/>
      <c r="N134" s="1695"/>
      <c r="O134" s="74"/>
      <c r="P134" s="74"/>
      <c r="Q134" s="74"/>
      <c r="R134" s="74"/>
      <c r="S134" s="73"/>
      <c r="T134" s="73"/>
      <c r="U134" s="73"/>
      <c r="V134" s="73"/>
      <c r="W134" s="73"/>
      <c r="X134" s="73"/>
      <c r="Y134" s="73"/>
      <c r="Z134" s="73"/>
    </row>
    <row r="135" spans="1:26" ht="15" customHeight="1">
      <c r="A135" s="73"/>
      <c r="B135" s="73"/>
      <c r="C135" s="77"/>
      <c r="D135" s="73"/>
      <c r="E135" s="73"/>
      <c r="F135" s="73"/>
      <c r="G135" s="591"/>
      <c r="H135" s="988"/>
      <c r="I135" s="73"/>
      <c r="J135" s="73"/>
      <c r="K135" s="74"/>
      <c r="L135" s="74"/>
      <c r="M135" s="989"/>
      <c r="N135" s="1695"/>
      <c r="O135" s="74"/>
      <c r="P135" s="74"/>
      <c r="Q135" s="74"/>
      <c r="R135" s="74"/>
      <c r="S135" s="73"/>
      <c r="T135" s="73"/>
      <c r="U135" s="73"/>
      <c r="V135" s="73"/>
      <c r="W135" s="73"/>
      <c r="X135" s="73"/>
      <c r="Y135" s="73"/>
      <c r="Z135" s="73"/>
    </row>
    <row r="136" spans="1:26" ht="15" customHeight="1">
      <c r="A136" s="73"/>
      <c r="B136" s="73"/>
      <c r="C136" s="77"/>
      <c r="D136" s="73"/>
      <c r="E136" s="73"/>
      <c r="F136" s="73"/>
      <c r="G136" s="591"/>
      <c r="H136" s="988"/>
      <c r="I136" s="73"/>
      <c r="J136" s="73"/>
      <c r="K136" s="74"/>
      <c r="L136" s="74"/>
      <c r="M136" s="989"/>
      <c r="N136" s="1695"/>
      <c r="O136" s="74"/>
      <c r="P136" s="74"/>
      <c r="Q136" s="74"/>
      <c r="R136" s="74"/>
      <c r="S136" s="73"/>
      <c r="T136" s="73"/>
      <c r="U136" s="73"/>
      <c r="V136" s="73"/>
      <c r="W136" s="73"/>
      <c r="X136" s="73"/>
      <c r="Y136" s="73"/>
      <c r="Z136" s="73"/>
    </row>
    <row r="137" spans="1:26" ht="15" customHeight="1">
      <c r="A137" s="73"/>
      <c r="B137" s="73"/>
      <c r="C137" s="77"/>
      <c r="D137" s="73"/>
      <c r="E137" s="73"/>
      <c r="F137" s="73"/>
      <c r="G137" s="591"/>
      <c r="H137" s="988"/>
      <c r="I137" s="73"/>
      <c r="J137" s="73"/>
      <c r="K137" s="74"/>
      <c r="L137" s="74"/>
      <c r="M137" s="989"/>
      <c r="N137" s="1695"/>
      <c r="O137" s="74"/>
      <c r="P137" s="74"/>
      <c r="Q137" s="74"/>
      <c r="R137" s="74"/>
      <c r="S137" s="73"/>
      <c r="T137" s="73"/>
      <c r="U137" s="73"/>
      <c r="V137" s="73"/>
      <c r="W137" s="73"/>
      <c r="X137" s="73"/>
      <c r="Y137" s="73"/>
      <c r="Z137" s="73"/>
    </row>
    <row r="138" spans="1:26" ht="15" customHeight="1">
      <c r="A138" s="73"/>
      <c r="B138" s="73"/>
      <c r="C138" s="77"/>
      <c r="D138" s="73"/>
      <c r="E138" s="73"/>
      <c r="F138" s="73"/>
      <c r="G138" s="591"/>
      <c r="H138" s="988"/>
      <c r="I138" s="73"/>
      <c r="J138" s="73"/>
      <c r="K138" s="74"/>
      <c r="L138" s="74"/>
      <c r="M138" s="989"/>
      <c r="N138" s="1695"/>
      <c r="O138" s="74"/>
      <c r="P138" s="74"/>
      <c r="Q138" s="74"/>
      <c r="R138" s="74"/>
      <c r="S138" s="73"/>
      <c r="T138" s="73"/>
      <c r="U138" s="73"/>
      <c r="V138" s="73"/>
      <c r="W138" s="73"/>
      <c r="X138" s="73"/>
      <c r="Y138" s="73"/>
      <c r="Z138" s="73"/>
    </row>
    <row r="139" spans="1:26" ht="15" customHeight="1">
      <c r="A139" s="73"/>
      <c r="B139" s="73"/>
      <c r="C139" s="77"/>
      <c r="D139" s="73"/>
      <c r="E139" s="73"/>
      <c r="F139" s="73"/>
      <c r="G139" s="591"/>
      <c r="H139" s="988"/>
      <c r="I139" s="73"/>
      <c r="J139" s="73"/>
      <c r="K139" s="74"/>
      <c r="L139" s="74"/>
      <c r="M139" s="989"/>
      <c r="N139" s="1695"/>
      <c r="O139" s="74"/>
      <c r="P139" s="74"/>
      <c r="Q139" s="74"/>
      <c r="R139" s="74"/>
      <c r="S139" s="73"/>
      <c r="T139" s="73"/>
      <c r="U139" s="73"/>
      <c r="V139" s="73"/>
      <c r="W139" s="73"/>
      <c r="X139" s="73"/>
      <c r="Y139" s="73"/>
      <c r="Z139" s="73"/>
    </row>
    <row r="140" spans="1:26" ht="15" customHeight="1">
      <c r="A140" s="73"/>
      <c r="B140" s="73"/>
      <c r="C140" s="77"/>
      <c r="D140" s="73"/>
      <c r="E140" s="73"/>
      <c r="F140" s="73"/>
      <c r="G140" s="591"/>
      <c r="H140" s="988"/>
      <c r="I140" s="73"/>
      <c r="J140" s="73"/>
      <c r="K140" s="74"/>
      <c r="L140" s="74"/>
      <c r="M140" s="989"/>
      <c r="N140" s="1695"/>
      <c r="O140" s="74"/>
      <c r="P140" s="74"/>
      <c r="Q140" s="74"/>
      <c r="R140" s="74"/>
      <c r="S140" s="73"/>
      <c r="T140" s="73"/>
      <c r="U140" s="73"/>
      <c r="V140" s="73"/>
      <c r="W140" s="73"/>
      <c r="X140" s="73"/>
      <c r="Y140" s="73"/>
      <c r="Z140" s="73"/>
    </row>
    <row r="141" spans="1:26" ht="15" customHeight="1">
      <c r="A141" s="73"/>
      <c r="B141" s="73"/>
      <c r="C141" s="77"/>
      <c r="D141" s="73"/>
      <c r="E141" s="73"/>
      <c r="F141" s="73"/>
      <c r="G141" s="591"/>
      <c r="H141" s="988"/>
      <c r="I141" s="73"/>
      <c r="J141" s="73"/>
      <c r="K141" s="74"/>
      <c r="L141" s="74"/>
      <c r="M141" s="989"/>
      <c r="N141" s="1695"/>
      <c r="O141" s="74"/>
      <c r="P141" s="74"/>
      <c r="Q141" s="74"/>
      <c r="R141" s="74"/>
      <c r="S141" s="73"/>
      <c r="T141" s="73"/>
      <c r="U141" s="73"/>
      <c r="V141" s="73"/>
      <c r="W141" s="73"/>
      <c r="X141" s="73"/>
      <c r="Y141" s="73"/>
      <c r="Z141" s="73"/>
    </row>
    <row r="142" spans="1:26" ht="15" customHeight="1">
      <c r="A142" s="73"/>
      <c r="B142" s="73"/>
      <c r="C142" s="77"/>
      <c r="D142" s="73"/>
      <c r="E142" s="73"/>
      <c r="F142" s="73"/>
      <c r="G142" s="591"/>
      <c r="H142" s="988"/>
      <c r="I142" s="73"/>
      <c r="J142" s="73"/>
      <c r="K142" s="74"/>
      <c r="L142" s="74"/>
      <c r="M142" s="989"/>
      <c r="N142" s="1695"/>
      <c r="O142" s="74"/>
      <c r="P142" s="74"/>
      <c r="Q142" s="74"/>
      <c r="R142" s="74"/>
      <c r="S142" s="73"/>
      <c r="T142" s="73"/>
      <c r="U142" s="73"/>
      <c r="V142" s="73"/>
      <c r="W142" s="73"/>
      <c r="X142" s="73"/>
      <c r="Y142" s="73"/>
      <c r="Z142" s="73"/>
    </row>
    <row r="143" spans="1:26" ht="15" customHeight="1">
      <c r="A143" s="73"/>
      <c r="B143" s="73"/>
      <c r="C143" s="77"/>
      <c r="D143" s="73"/>
      <c r="E143" s="73"/>
      <c r="F143" s="73"/>
      <c r="G143" s="591"/>
      <c r="H143" s="988"/>
      <c r="I143" s="73"/>
      <c r="J143" s="73"/>
      <c r="K143" s="74"/>
      <c r="L143" s="74"/>
      <c r="M143" s="989"/>
      <c r="N143" s="1695"/>
      <c r="O143" s="74"/>
      <c r="P143" s="74"/>
      <c r="Q143" s="74"/>
      <c r="R143" s="74"/>
      <c r="S143" s="73"/>
      <c r="T143" s="73"/>
      <c r="U143" s="73"/>
      <c r="V143" s="73"/>
      <c r="W143" s="73"/>
      <c r="X143" s="73"/>
      <c r="Y143" s="73"/>
      <c r="Z143" s="73"/>
    </row>
    <row r="144" spans="1:26" ht="15" customHeight="1">
      <c r="A144" s="73"/>
      <c r="B144" s="73"/>
      <c r="C144" s="77"/>
      <c r="D144" s="73"/>
      <c r="E144" s="73"/>
      <c r="F144" s="73"/>
      <c r="G144" s="591"/>
      <c r="H144" s="988"/>
      <c r="I144" s="73"/>
      <c r="J144" s="73"/>
      <c r="K144" s="74"/>
      <c r="L144" s="74"/>
      <c r="M144" s="989"/>
      <c r="N144" s="1695"/>
      <c r="O144" s="74"/>
      <c r="P144" s="74"/>
      <c r="Q144" s="74"/>
      <c r="R144" s="74"/>
      <c r="S144" s="73"/>
      <c r="T144" s="73"/>
      <c r="U144" s="73"/>
      <c r="V144" s="73"/>
      <c r="W144" s="73"/>
      <c r="X144" s="73"/>
      <c r="Y144" s="73"/>
      <c r="Z144" s="73"/>
    </row>
    <row r="145" spans="1:26" ht="15" customHeight="1">
      <c r="A145" s="73"/>
      <c r="B145" s="73"/>
      <c r="C145" s="77"/>
      <c r="D145" s="73"/>
      <c r="E145" s="73"/>
      <c r="F145" s="73"/>
      <c r="G145" s="591"/>
      <c r="H145" s="988"/>
      <c r="I145" s="73"/>
      <c r="J145" s="73"/>
      <c r="K145" s="74"/>
      <c r="L145" s="74"/>
      <c r="M145" s="989"/>
      <c r="N145" s="1695"/>
      <c r="O145" s="74"/>
      <c r="P145" s="74"/>
      <c r="Q145" s="74"/>
      <c r="R145" s="74"/>
      <c r="S145" s="73"/>
      <c r="T145" s="73"/>
      <c r="U145" s="73"/>
      <c r="V145" s="73"/>
      <c r="W145" s="73"/>
      <c r="X145" s="73"/>
      <c r="Y145" s="73"/>
      <c r="Z145" s="73"/>
    </row>
    <row r="146" spans="1:26" ht="15" customHeight="1">
      <c r="A146" s="73"/>
      <c r="B146" s="73"/>
      <c r="C146" s="77"/>
      <c r="D146" s="73"/>
      <c r="E146" s="73"/>
      <c r="F146" s="73"/>
      <c r="G146" s="591"/>
      <c r="H146" s="988"/>
      <c r="I146" s="73"/>
      <c r="J146" s="73"/>
      <c r="K146" s="74"/>
      <c r="L146" s="74"/>
      <c r="M146" s="989"/>
      <c r="N146" s="1695"/>
      <c r="O146" s="74"/>
      <c r="P146" s="74"/>
      <c r="Q146" s="74"/>
      <c r="R146" s="74"/>
      <c r="S146" s="73"/>
      <c r="T146" s="73"/>
      <c r="U146" s="73"/>
      <c r="V146" s="73"/>
      <c r="W146" s="73"/>
      <c r="X146" s="73"/>
      <c r="Y146" s="73"/>
      <c r="Z146" s="73"/>
    </row>
    <row r="147" spans="1:26" ht="15" customHeight="1">
      <c r="A147" s="73"/>
      <c r="B147" s="73"/>
      <c r="C147" s="77"/>
      <c r="D147" s="73"/>
      <c r="E147" s="73"/>
      <c r="F147" s="73"/>
      <c r="G147" s="591"/>
      <c r="H147" s="988"/>
      <c r="I147" s="73"/>
      <c r="J147" s="73"/>
      <c r="K147" s="74"/>
      <c r="L147" s="74"/>
      <c r="M147" s="989"/>
      <c r="N147" s="1695"/>
      <c r="O147" s="74"/>
      <c r="P147" s="74"/>
      <c r="Q147" s="74"/>
      <c r="R147" s="74"/>
      <c r="S147" s="73"/>
      <c r="T147" s="73"/>
      <c r="U147" s="73"/>
      <c r="V147" s="73"/>
      <c r="W147" s="73"/>
      <c r="X147" s="73"/>
      <c r="Y147" s="73"/>
      <c r="Z147" s="73"/>
    </row>
    <row r="148" spans="1:26" ht="15" customHeight="1">
      <c r="A148" s="73"/>
      <c r="B148" s="73"/>
      <c r="C148" s="77"/>
      <c r="D148" s="73"/>
      <c r="E148" s="73"/>
      <c r="F148" s="73"/>
      <c r="G148" s="591"/>
      <c r="H148" s="988"/>
      <c r="I148" s="73"/>
      <c r="J148" s="73"/>
      <c r="K148" s="74"/>
      <c r="L148" s="74"/>
      <c r="M148" s="989"/>
      <c r="N148" s="1695"/>
      <c r="O148" s="74"/>
      <c r="P148" s="74"/>
      <c r="Q148" s="74"/>
      <c r="R148" s="74"/>
      <c r="S148" s="73"/>
      <c r="T148" s="73"/>
      <c r="U148" s="73"/>
      <c r="V148" s="73"/>
      <c r="W148" s="73"/>
      <c r="X148" s="73"/>
      <c r="Y148" s="73"/>
      <c r="Z148" s="73"/>
    </row>
    <row r="149" spans="1:26" ht="15" customHeight="1">
      <c r="A149" s="73"/>
      <c r="B149" s="73"/>
      <c r="C149" s="77"/>
      <c r="D149" s="73"/>
      <c r="E149" s="73"/>
      <c r="F149" s="73"/>
      <c r="G149" s="591"/>
      <c r="H149" s="988"/>
      <c r="I149" s="73"/>
      <c r="J149" s="73"/>
      <c r="K149" s="74"/>
      <c r="L149" s="74"/>
      <c r="M149" s="989"/>
      <c r="N149" s="1695"/>
      <c r="O149" s="74"/>
      <c r="P149" s="74"/>
      <c r="Q149" s="74"/>
      <c r="R149" s="74"/>
      <c r="S149" s="73"/>
      <c r="T149" s="73"/>
      <c r="U149" s="73"/>
      <c r="V149" s="73"/>
      <c r="W149" s="73"/>
      <c r="X149" s="73"/>
      <c r="Y149" s="73"/>
      <c r="Z149" s="73"/>
    </row>
    <row r="150" spans="1:26" ht="15" customHeight="1">
      <c r="A150" s="73"/>
      <c r="B150" s="73"/>
      <c r="C150" s="77"/>
      <c r="D150" s="73"/>
      <c r="E150" s="73"/>
      <c r="F150" s="73"/>
      <c r="G150" s="591"/>
      <c r="H150" s="988"/>
      <c r="I150" s="73"/>
      <c r="J150" s="73"/>
      <c r="K150" s="74"/>
      <c r="L150" s="74"/>
      <c r="M150" s="989"/>
      <c r="N150" s="1695"/>
      <c r="O150" s="74"/>
      <c r="P150" s="74"/>
      <c r="Q150" s="74"/>
      <c r="R150" s="74"/>
      <c r="S150" s="73"/>
      <c r="T150" s="73"/>
      <c r="U150" s="73"/>
      <c r="V150" s="73"/>
      <c r="W150" s="73"/>
      <c r="X150" s="73"/>
      <c r="Y150" s="73"/>
      <c r="Z150" s="73"/>
    </row>
    <row r="151" spans="1:26" ht="15" customHeight="1">
      <c r="A151" s="73"/>
      <c r="B151" s="73"/>
      <c r="C151" s="77"/>
      <c r="D151" s="73"/>
      <c r="E151" s="73"/>
      <c r="F151" s="73"/>
      <c r="G151" s="591"/>
      <c r="H151" s="988"/>
      <c r="I151" s="73"/>
      <c r="J151" s="73"/>
      <c r="K151" s="74"/>
      <c r="L151" s="74"/>
      <c r="M151" s="989"/>
      <c r="N151" s="1695"/>
      <c r="O151" s="74"/>
      <c r="P151" s="74"/>
      <c r="Q151" s="74"/>
      <c r="R151" s="74"/>
      <c r="S151" s="73"/>
      <c r="T151" s="73"/>
      <c r="U151" s="73"/>
      <c r="V151" s="73"/>
      <c r="W151" s="73"/>
      <c r="X151" s="73"/>
      <c r="Y151" s="73"/>
      <c r="Z151" s="73"/>
    </row>
    <row r="152" spans="1:26" ht="15" customHeight="1">
      <c r="A152" s="73"/>
      <c r="B152" s="73"/>
      <c r="C152" s="77"/>
      <c r="D152" s="73"/>
      <c r="E152" s="73"/>
      <c r="F152" s="73"/>
      <c r="G152" s="591"/>
      <c r="H152" s="988"/>
      <c r="I152" s="73"/>
      <c r="J152" s="73"/>
      <c r="K152" s="74"/>
      <c r="L152" s="74"/>
      <c r="M152" s="989"/>
      <c r="N152" s="1695"/>
      <c r="O152" s="74"/>
      <c r="P152" s="74"/>
      <c r="Q152" s="74"/>
      <c r="R152" s="74"/>
      <c r="S152" s="73"/>
      <c r="T152" s="73"/>
      <c r="U152" s="73"/>
      <c r="V152" s="73"/>
      <c r="W152" s="73"/>
      <c r="X152" s="73"/>
      <c r="Y152" s="73"/>
      <c r="Z152" s="73"/>
    </row>
    <row r="153" spans="1:26" ht="15" customHeight="1">
      <c r="A153" s="73"/>
      <c r="B153" s="73"/>
      <c r="C153" s="77"/>
      <c r="D153" s="73"/>
      <c r="E153" s="73"/>
      <c r="F153" s="73"/>
      <c r="G153" s="591"/>
      <c r="H153" s="988"/>
      <c r="I153" s="73"/>
      <c r="J153" s="73"/>
      <c r="K153" s="74"/>
      <c r="L153" s="74"/>
      <c r="M153" s="989"/>
      <c r="N153" s="1695"/>
      <c r="O153" s="74"/>
      <c r="P153" s="74"/>
      <c r="Q153" s="74"/>
      <c r="R153" s="74"/>
      <c r="S153" s="73"/>
      <c r="T153" s="73"/>
      <c r="U153" s="73"/>
      <c r="V153" s="73"/>
      <c r="W153" s="73"/>
      <c r="X153" s="73"/>
      <c r="Y153" s="73"/>
      <c r="Z153" s="73"/>
    </row>
    <row r="154" spans="1:26" ht="15" customHeight="1">
      <c r="A154" s="73"/>
      <c r="B154" s="73"/>
      <c r="C154" s="77"/>
      <c r="D154" s="73"/>
      <c r="E154" s="73"/>
      <c r="F154" s="73"/>
      <c r="G154" s="591"/>
      <c r="H154" s="988"/>
      <c r="I154" s="73"/>
      <c r="J154" s="73"/>
      <c r="K154" s="74"/>
      <c r="L154" s="74"/>
      <c r="M154" s="989"/>
      <c r="N154" s="1695"/>
      <c r="O154" s="74"/>
      <c r="P154" s="74"/>
      <c r="Q154" s="74"/>
      <c r="R154" s="74"/>
      <c r="S154" s="73"/>
      <c r="T154" s="73"/>
      <c r="U154" s="73"/>
      <c r="V154" s="73"/>
      <c r="W154" s="73"/>
      <c r="X154" s="73"/>
      <c r="Y154" s="73"/>
      <c r="Z154" s="73"/>
    </row>
    <row r="155" spans="1:26" ht="15" customHeight="1">
      <c r="A155" s="73"/>
      <c r="B155" s="73"/>
      <c r="C155" s="77"/>
      <c r="D155" s="73"/>
      <c r="E155" s="73"/>
      <c r="F155" s="73"/>
      <c r="G155" s="591"/>
      <c r="H155" s="988"/>
      <c r="I155" s="73"/>
      <c r="J155" s="73"/>
      <c r="K155" s="74"/>
      <c r="L155" s="74"/>
      <c r="M155" s="989"/>
      <c r="N155" s="1695"/>
      <c r="O155" s="74"/>
      <c r="P155" s="74"/>
      <c r="Q155" s="74"/>
      <c r="R155" s="74"/>
      <c r="S155" s="73"/>
      <c r="T155" s="73"/>
      <c r="U155" s="73"/>
      <c r="V155" s="73"/>
      <c r="W155" s="73"/>
      <c r="X155" s="73"/>
      <c r="Y155" s="73"/>
      <c r="Z155" s="73"/>
    </row>
    <row r="156" spans="1:26" ht="15" customHeight="1">
      <c r="A156" s="73"/>
      <c r="B156" s="73"/>
      <c r="C156" s="77"/>
      <c r="D156" s="73"/>
      <c r="E156" s="73"/>
      <c r="F156" s="73"/>
      <c r="G156" s="591"/>
      <c r="H156" s="988"/>
      <c r="I156" s="73"/>
      <c r="J156" s="73"/>
      <c r="K156" s="74"/>
      <c r="L156" s="74"/>
      <c r="M156" s="989"/>
      <c r="N156" s="1695"/>
      <c r="O156" s="74"/>
      <c r="P156" s="74"/>
      <c r="Q156" s="74"/>
      <c r="R156" s="74"/>
      <c r="S156" s="73"/>
      <c r="T156" s="73"/>
      <c r="U156" s="73"/>
      <c r="V156" s="73"/>
      <c r="W156" s="73"/>
      <c r="X156" s="73"/>
      <c r="Y156" s="73"/>
      <c r="Z156" s="73"/>
    </row>
    <row r="157" spans="1:26" ht="15" customHeight="1">
      <c r="A157" s="73"/>
      <c r="B157" s="73"/>
      <c r="C157" s="77"/>
      <c r="D157" s="73"/>
      <c r="E157" s="73"/>
      <c r="F157" s="73"/>
      <c r="G157" s="591"/>
      <c r="H157" s="988"/>
      <c r="I157" s="73"/>
      <c r="J157" s="73"/>
      <c r="K157" s="74"/>
      <c r="L157" s="74"/>
      <c r="M157" s="989"/>
      <c r="N157" s="1695"/>
      <c r="O157" s="74"/>
      <c r="P157" s="74"/>
      <c r="Q157" s="74"/>
      <c r="R157" s="74"/>
      <c r="S157" s="73"/>
      <c r="T157" s="73"/>
      <c r="U157" s="73"/>
      <c r="V157" s="73"/>
      <c r="W157" s="73"/>
      <c r="X157" s="73"/>
      <c r="Y157" s="73"/>
      <c r="Z157" s="73"/>
    </row>
    <row r="158" spans="1:26" ht="15" customHeight="1">
      <c r="A158" s="73"/>
      <c r="B158" s="73"/>
      <c r="C158" s="77"/>
      <c r="D158" s="73"/>
      <c r="E158" s="73"/>
      <c r="F158" s="73"/>
      <c r="G158" s="591"/>
      <c r="H158" s="988"/>
      <c r="I158" s="73"/>
      <c r="J158" s="73"/>
      <c r="K158" s="74"/>
      <c r="L158" s="74"/>
      <c r="M158" s="989"/>
      <c r="N158" s="1695"/>
      <c r="O158" s="74"/>
      <c r="P158" s="74"/>
      <c r="Q158" s="74"/>
      <c r="R158" s="74"/>
      <c r="S158" s="73"/>
      <c r="T158" s="73"/>
      <c r="U158" s="73"/>
      <c r="V158" s="73"/>
      <c r="W158" s="73"/>
      <c r="X158" s="73"/>
      <c r="Y158" s="73"/>
      <c r="Z158" s="73"/>
    </row>
    <row r="159" spans="1:26" ht="15" customHeight="1">
      <c r="A159" s="73"/>
      <c r="B159" s="73"/>
      <c r="C159" s="77"/>
      <c r="D159" s="73"/>
      <c r="E159" s="73"/>
      <c r="F159" s="73"/>
      <c r="G159" s="591"/>
      <c r="H159" s="988"/>
      <c r="I159" s="73"/>
      <c r="J159" s="73"/>
      <c r="K159" s="74"/>
      <c r="L159" s="74"/>
      <c r="M159" s="989"/>
      <c r="N159" s="1695"/>
      <c r="O159" s="74"/>
      <c r="P159" s="74"/>
      <c r="Q159" s="74"/>
      <c r="R159" s="74"/>
      <c r="S159" s="73"/>
      <c r="T159" s="73"/>
      <c r="U159" s="73"/>
      <c r="V159" s="73"/>
      <c r="W159" s="73"/>
      <c r="X159" s="73"/>
      <c r="Y159" s="73"/>
      <c r="Z159" s="73"/>
    </row>
    <row r="160" spans="1:26" ht="15" customHeight="1">
      <c r="A160" s="73"/>
      <c r="B160" s="73"/>
      <c r="C160" s="77"/>
      <c r="D160" s="73"/>
      <c r="E160" s="73"/>
      <c r="F160" s="73"/>
      <c r="G160" s="591"/>
      <c r="H160" s="988"/>
      <c r="I160" s="73"/>
      <c r="J160" s="73"/>
      <c r="K160" s="74"/>
      <c r="L160" s="74"/>
      <c r="M160" s="989"/>
      <c r="N160" s="1695"/>
      <c r="O160" s="74"/>
      <c r="P160" s="74"/>
      <c r="Q160" s="74"/>
      <c r="R160" s="74"/>
      <c r="S160" s="73"/>
      <c r="T160" s="73"/>
      <c r="U160" s="73"/>
      <c r="V160" s="73"/>
      <c r="W160" s="73"/>
      <c r="X160" s="73"/>
      <c r="Y160" s="73"/>
      <c r="Z160" s="73"/>
    </row>
    <row r="161" spans="1:26" ht="15" customHeight="1">
      <c r="A161" s="73"/>
      <c r="B161" s="73"/>
      <c r="C161" s="77"/>
      <c r="D161" s="73"/>
      <c r="E161" s="73"/>
      <c r="F161" s="73"/>
      <c r="G161" s="591"/>
      <c r="H161" s="988"/>
      <c r="I161" s="73"/>
      <c r="J161" s="73"/>
      <c r="K161" s="74"/>
      <c r="L161" s="74"/>
      <c r="M161" s="989"/>
      <c r="N161" s="1695"/>
      <c r="O161" s="74"/>
      <c r="P161" s="74"/>
      <c r="Q161" s="74"/>
      <c r="R161" s="74"/>
      <c r="S161" s="73"/>
      <c r="T161" s="73"/>
      <c r="U161" s="73"/>
      <c r="V161" s="73"/>
      <c r="W161" s="73"/>
      <c r="X161" s="73"/>
      <c r="Y161" s="73"/>
      <c r="Z161" s="73"/>
    </row>
    <row r="162" spans="1:26" ht="15" customHeight="1">
      <c r="A162" s="73"/>
      <c r="B162" s="73"/>
      <c r="C162" s="77"/>
      <c r="D162" s="73"/>
      <c r="E162" s="73"/>
      <c r="F162" s="73"/>
      <c r="G162" s="591"/>
      <c r="H162" s="988"/>
      <c r="I162" s="73"/>
      <c r="J162" s="73"/>
      <c r="K162" s="74"/>
      <c r="L162" s="74"/>
      <c r="M162" s="989"/>
      <c r="N162" s="1695"/>
      <c r="O162" s="74"/>
      <c r="P162" s="74"/>
      <c r="Q162" s="74"/>
      <c r="R162" s="74"/>
      <c r="S162" s="73"/>
      <c r="T162" s="73"/>
      <c r="U162" s="73"/>
      <c r="V162" s="73"/>
      <c r="W162" s="73"/>
      <c r="X162" s="73"/>
      <c r="Y162" s="73"/>
      <c r="Z162" s="73"/>
    </row>
    <row r="163" spans="1:26" ht="15" customHeight="1">
      <c r="A163" s="73"/>
      <c r="B163" s="73"/>
      <c r="C163" s="77"/>
      <c r="D163" s="73"/>
      <c r="E163" s="73"/>
      <c r="F163" s="73"/>
      <c r="G163" s="591"/>
      <c r="H163" s="988"/>
      <c r="I163" s="73"/>
      <c r="J163" s="73"/>
      <c r="K163" s="74"/>
      <c r="L163" s="74"/>
      <c r="M163" s="989"/>
      <c r="N163" s="1695"/>
      <c r="O163" s="74"/>
      <c r="P163" s="74"/>
      <c r="Q163" s="74"/>
      <c r="R163" s="74"/>
      <c r="S163" s="73"/>
      <c r="T163" s="73"/>
      <c r="U163" s="73"/>
      <c r="V163" s="73"/>
      <c r="W163" s="73"/>
      <c r="X163" s="73"/>
      <c r="Y163" s="73"/>
      <c r="Z163" s="73"/>
    </row>
    <row r="164" spans="1:26" ht="15" customHeight="1">
      <c r="A164" s="73"/>
      <c r="B164" s="73"/>
      <c r="C164" s="77"/>
      <c r="D164" s="73"/>
      <c r="E164" s="73"/>
      <c r="F164" s="73"/>
      <c r="G164" s="591"/>
      <c r="H164" s="988"/>
      <c r="I164" s="73"/>
      <c r="J164" s="73"/>
      <c r="K164" s="74"/>
      <c r="L164" s="74"/>
      <c r="M164" s="989"/>
      <c r="N164" s="1695"/>
      <c r="O164" s="74"/>
      <c r="P164" s="74"/>
      <c r="Q164" s="74"/>
      <c r="R164" s="74"/>
      <c r="S164" s="73"/>
      <c r="T164" s="73"/>
      <c r="U164" s="73"/>
      <c r="V164" s="73"/>
      <c r="W164" s="73"/>
      <c r="X164" s="73"/>
      <c r="Y164" s="73"/>
      <c r="Z164" s="73"/>
    </row>
    <row r="165" spans="1:26" ht="15" customHeight="1">
      <c r="A165" s="73"/>
      <c r="B165" s="73"/>
      <c r="C165" s="77"/>
      <c r="D165" s="73"/>
      <c r="E165" s="73"/>
      <c r="F165" s="73"/>
      <c r="G165" s="591"/>
      <c r="H165" s="988"/>
      <c r="I165" s="73"/>
      <c r="J165" s="73"/>
      <c r="K165" s="74"/>
      <c r="L165" s="74"/>
      <c r="M165" s="989"/>
      <c r="N165" s="1695"/>
      <c r="O165" s="74"/>
      <c r="P165" s="74"/>
      <c r="Q165" s="74"/>
      <c r="R165" s="74"/>
      <c r="S165" s="73"/>
      <c r="T165" s="73"/>
      <c r="U165" s="73"/>
      <c r="V165" s="73"/>
      <c r="W165" s="73"/>
      <c r="X165" s="73"/>
      <c r="Y165" s="73"/>
      <c r="Z165" s="73"/>
    </row>
    <row r="166" spans="1:26" ht="15" customHeight="1">
      <c r="A166" s="73"/>
      <c r="B166" s="73"/>
      <c r="C166" s="77"/>
      <c r="D166" s="73"/>
      <c r="E166" s="73"/>
      <c r="F166" s="73"/>
      <c r="G166" s="591"/>
      <c r="H166" s="988"/>
      <c r="I166" s="73"/>
      <c r="J166" s="73"/>
      <c r="K166" s="74"/>
      <c r="L166" s="74"/>
      <c r="M166" s="989"/>
      <c r="N166" s="1695"/>
      <c r="O166" s="74"/>
      <c r="P166" s="74"/>
      <c r="Q166" s="74"/>
      <c r="R166" s="74"/>
      <c r="S166" s="73"/>
      <c r="T166" s="73"/>
      <c r="U166" s="73"/>
      <c r="V166" s="73"/>
      <c r="W166" s="73"/>
      <c r="X166" s="73"/>
      <c r="Y166" s="73"/>
      <c r="Z166" s="73"/>
    </row>
    <row r="167" spans="1:26" ht="15" customHeight="1">
      <c r="A167" s="73"/>
      <c r="B167" s="73"/>
      <c r="C167" s="77"/>
      <c r="D167" s="73"/>
      <c r="E167" s="73"/>
      <c r="F167" s="73"/>
      <c r="G167" s="591"/>
      <c r="H167" s="988"/>
      <c r="I167" s="73"/>
      <c r="J167" s="73"/>
      <c r="K167" s="74"/>
      <c r="L167" s="74"/>
      <c r="M167" s="989"/>
      <c r="N167" s="1695"/>
      <c r="O167" s="74"/>
      <c r="P167" s="74"/>
      <c r="Q167" s="74"/>
      <c r="R167" s="74"/>
      <c r="S167" s="73"/>
      <c r="T167" s="73"/>
      <c r="U167" s="73"/>
      <c r="V167" s="73"/>
      <c r="W167" s="73"/>
      <c r="X167" s="73"/>
      <c r="Y167" s="73"/>
      <c r="Z167" s="73"/>
    </row>
    <row r="168" spans="1:26" ht="15" customHeight="1">
      <c r="A168" s="73"/>
      <c r="B168" s="73"/>
      <c r="C168" s="77"/>
      <c r="D168" s="73"/>
      <c r="E168" s="73"/>
      <c r="F168" s="73"/>
      <c r="G168" s="591"/>
      <c r="H168" s="988"/>
      <c r="I168" s="73"/>
      <c r="J168" s="73"/>
      <c r="K168" s="74"/>
      <c r="L168" s="74"/>
      <c r="M168" s="989"/>
      <c r="N168" s="1695"/>
      <c r="O168" s="74"/>
      <c r="P168" s="74"/>
      <c r="Q168" s="74"/>
      <c r="R168" s="74"/>
      <c r="S168" s="73"/>
      <c r="T168" s="73"/>
      <c r="U168" s="73"/>
      <c r="V168" s="73"/>
      <c r="W168" s="73"/>
      <c r="X168" s="73"/>
      <c r="Y168" s="73"/>
      <c r="Z168" s="73"/>
    </row>
    <row r="169" spans="1:26" ht="15" customHeight="1">
      <c r="A169" s="73"/>
      <c r="B169" s="73"/>
      <c r="C169" s="77"/>
      <c r="D169" s="73"/>
      <c r="E169" s="73"/>
      <c r="F169" s="73"/>
      <c r="G169" s="591"/>
      <c r="H169" s="988"/>
      <c r="I169" s="73"/>
      <c r="J169" s="73"/>
      <c r="K169" s="74"/>
      <c r="L169" s="74"/>
      <c r="M169" s="989"/>
      <c r="N169" s="1695"/>
      <c r="O169" s="74"/>
      <c r="P169" s="74"/>
      <c r="Q169" s="74"/>
      <c r="R169" s="74"/>
      <c r="S169" s="73"/>
      <c r="T169" s="73"/>
      <c r="U169" s="73"/>
      <c r="V169" s="73"/>
      <c r="W169" s="73"/>
      <c r="X169" s="73"/>
      <c r="Y169" s="73"/>
      <c r="Z169" s="73"/>
    </row>
    <row r="170" spans="1:26" ht="15" customHeight="1">
      <c r="A170" s="73"/>
      <c r="B170" s="73"/>
      <c r="C170" s="77"/>
      <c r="D170" s="73"/>
      <c r="E170" s="73"/>
      <c r="F170" s="73"/>
      <c r="G170" s="591"/>
      <c r="H170" s="988"/>
      <c r="I170" s="73"/>
      <c r="J170" s="73"/>
      <c r="K170" s="74"/>
      <c r="L170" s="74"/>
      <c r="M170" s="989"/>
      <c r="N170" s="1695"/>
      <c r="O170" s="74"/>
      <c r="P170" s="74"/>
      <c r="Q170" s="74"/>
      <c r="R170" s="74"/>
      <c r="S170" s="73"/>
      <c r="T170" s="73"/>
      <c r="U170" s="73"/>
      <c r="V170" s="73"/>
      <c r="W170" s="73"/>
      <c r="X170" s="73"/>
      <c r="Y170" s="73"/>
      <c r="Z170" s="73"/>
    </row>
    <row r="171" spans="1:26" ht="15" customHeight="1">
      <c r="A171" s="73"/>
      <c r="B171" s="73"/>
      <c r="C171" s="77"/>
      <c r="D171" s="73"/>
      <c r="E171" s="73"/>
      <c r="F171" s="73"/>
      <c r="G171" s="591"/>
      <c r="H171" s="988"/>
      <c r="I171" s="73"/>
      <c r="J171" s="73"/>
      <c r="K171" s="74"/>
      <c r="L171" s="74"/>
      <c r="M171" s="989"/>
      <c r="N171" s="1695"/>
      <c r="O171" s="74"/>
      <c r="P171" s="74"/>
      <c r="Q171" s="74"/>
      <c r="R171" s="74"/>
      <c r="S171" s="73"/>
      <c r="T171" s="73"/>
      <c r="U171" s="73"/>
      <c r="V171" s="73"/>
      <c r="W171" s="73"/>
      <c r="X171" s="73"/>
      <c r="Y171" s="73"/>
      <c r="Z171" s="73"/>
    </row>
    <row r="172" spans="1:26" ht="15" customHeight="1">
      <c r="A172" s="73"/>
      <c r="B172" s="73"/>
      <c r="C172" s="77"/>
      <c r="D172" s="73"/>
      <c r="E172" s="73"/>
      <c r="F172" s="73"/>
      <c r="G172" s="591"/>
      <c r="H172" s="988"/>
      <c r="I172" s="73"/>
      <c r="J172" s="73"/>
      <c r="K172" s="74"/>
      <c r="L172" s="74"/>
      <c r="M172" s="989"/>
      <c r="N172" s="1695"/>
      <c r="O172" s="74"/>
      <c r="P172" s="74"/>
      <c r="Q172" s="74"/>
      <c r="R172" s="74"/>
      <c r="S172" s="73"/>
      <c r="T172" s="73"/>
      <c r="U172" s="73"/>
      <c r="V172" s="73"/>
      <c r="W172" s="73"/>
      <c r="X172" s="73"/>
      <c r="Y172" s="73"/>
      <c r="Z172" s="73"/>
    </row>
    <row r="173" spans="1:26" ht="15" customHeight="1">
      <c r="A173" s="73"/>
      <c r="B173" s="73"/>
      <c r="C173" s="77"/>
      <c r="D173" s="73"/>
      <c r="E173" s="73"/>
      <c r="F173" s="73"/>
      <c r="G173" s="591"/>
      <c r="H173" s="988"/>
      <c r="I173" s="73"/>
      <c r="J173" s="73"/>
      <c r="K173" s="74"/>
      <c r="L173" s="74"/>
      <c r="M173" s="989"/>
      <c r="N173" s="1695"/>
      <c r="O173" s="74"/>
      <c r="P173" s="74"/>
      <c r="Q173" s="74"/>
      <c r="R173" s="74"/>
      <c r="S173" s="73"/>
      <c r="T173" s="73"/>
      <c r="U173" s="73"/>
      <c r="V173" s="73"/>
      <c r="W173" s="73"/>
      <c r="X173" s="73"/>
      <c r="Y173" s="73"/>
      <c r="Z173" s="73"/>
    </row>
    <row r="174" spans="1:26" ht="15" customHeight="1">
      <c r="A174" s="73"/>
      <c r="B174" s="73"/>
      <c r="C174" s="77"/>
      <c r="D174" s="73"/>
      <c r="E174" s="73"/>
      <c r="F174" s="73"/>
      <c r="G174" s="591"/>
      <c r="H174" s="988"/>
      <c r="I174" s="73"/>
      <c r="J174" s="73"/>
      <c r="K174" s="74"/>
      <c r="L174" s="74"/>
      <c r="M174" s="989"/>
      <c r="N174" s="1695"/>
      <c r="O174" s="74"/>
      <c r="P174" s="74"/>
      <c r="Q174" s="74"/>
      <c r="R174" s="74"/>
      <c r="S174" s="73"/>
      <c r="T174" s="73"/>
      <c r="U174" s="73"/>
      <c r="V174" s="73"/>
      <c r="W174" s="73"/>
      <c r="X174" s="73"/>
      <c r="Y174" s="73"/>
      <c r="Z174" s="73"/>
    </row>
    <row r="175" spans="1:26" ht="15" customHeight="1">
      <c r="A175" s="73"/>
      <c r="B175" s="73"/>
      <c r="C175" s="77"/>
      <c r="D175" s="73"/>
      <c r="E175" s="73"/>
      <c r="F175" s="73"/>
      <c r="G175" s="591"/>
      <c r="H175" s="988"/>
      <c r="I175" s="73"/>
      <c r="J175" s="73"/>
      <c r="K175" s="74"/>
      <c r="L175" s="74"/>
      <c r="M175" s="989"/>
      <c r="N175" s="1695"/>
      <c r="O175" s="74"/>
      <c r="P175" s="74"/>
      <c r="Q175" s="74"/>
      <c r="R175" s="74"/>
      <c r="S175" s="73"/>
      <c r="T175" s="73"/>
      <c r="U175" s="73"/>
      <c r="V175" s="73"/>
      <c r="W175" s="73"/>
      <c r="X175" s="73"/>
      <c r="Y175" s="73"/>
      <c r="Z175" s="73"/>
    </row>
    <row r="176" spans="1:26" ht="15" customHeight="1">
      <c r="A176" s="73"/>
      <c r="B176" s="73"/>
      <c r="C176" s="77"/>
      <c r="D176" s="73"/>
      <c r="E176" s="73"/>
      <c r="F176" s="73"/>
      <c r="G176" s="591"/>
      <c r="H176" s="988"/>
      <c r="I176" s="73"/>
      <c r="J176" s="73"/>
      <c r="K176" s="74"/>
      <c r="L176" s="74"/>
      <c r="M176" s="989"/>
      <c r="N176" s="1695"/>
      <c r="O176" s="74"/>
      <c r="P176" s="74"/>
      <c r="Q176" s="74"/>
      <c r="R176" s="74"/>
      <c r="S176" s="73"/>
      <c r="T176" s="73"/>
      <c r="U176" s="73"/>
      <c r="V176" s="73"/>
      <c r="W176" s="73"/>
      <c r="X176" s="73"/>
      <c r="Y176" s="73"/>
      <c r="Z176" s="73"/>
    </row>
    <row r="177" spans="1:26" ht="15" customHeight="1">
      <c r="A177" s="73"/>
      <c r="B177" s="73"/>
      <c r="C177" s="77"/>
      <c r="D177" s="73"/>
      <c r="E177" s="73"/>
      <c r="F177" s="73"/>
      <c r="G177" s="591"/>
      <c r="H177" s="988"/>
      <c r="I177" s="73"/>
      <c r="J177" s="73"/>
      <c r="K177" s="74"/>
      <c r="L177" s="74"/>
      <c r="M177" s="989"/>
      <c r="N177" s="1695"/>
      <c r="O177" s="74"/>
      <c r="P177" s="74"/>
      <c r="Q177" s="74"/>
      <c r="R177" s="74"/>
      <c r="S177" s="73"/>
      <c r="T177" s="73"/>
      <c r="U177" s="73"/>
      <c r="V177" s="73"/>
      <c r="W177" s="73"/>
      <c r="X177" s="73"/>
      <c r="Y177" s="73"/>
      <c r="Z177" s="73"/>
    </row>
    <row r="178" spans="1:26" ht="15" customHeight="1">
      <c r="A178" s="73"/>
      <c r="B178" s="73"/>
      <c r="C178" s="77"/>
      <c r="D178" s="73"/>
      <c r="E178" s="73"/>
      <c r="F178" s="73"/>
      <c r="G178" s="591"/>
      <c r="H178" s="988"/>
      <c r="I178" s="73"/>
      <c r="J178" s="73"/>
      <c r="K178" s="74"/>
      <c r="L178" s="74"/>
      <c r="M178" s="989"/>
      <c r="N178" s="1695"/>
      <c r="O178" s="74"/>
      <c r="P178" s="74"/>
      <c r="Q178" s="74"/>
      <c r="R178" s="74"/>
      <c r="S178" s="73"/>
      <c r="T178" s="73"/>
      <c r="U178" s="73"/>
      <c r="V178" s="73"/>
      <c r="W178" s="73"/>
      <c r="X178" s="73"/>
      <c r="Y178" s="73"/>
      <c r="Z178" s="73"/>
    </row>
    <row r="179" spans="1:26" ht="15" customHeight="1">
      <c r="A179" s="73"/>
      <c r="B179" s="73"/>
      <c r="C179" s="77"/>
      <c r="D179" s="73"/>
      <c r="E179" s="73"/>
      <c r="F179" s="73"/>
      <c r="G179" s="591"/>
      <c r="H179" s="988"/>
      <c r="I179" s="73"/>
      <c r="J179" s="73"/>
      <c r="K179" s="74"/>
      <c r="L179" s="74"/>
      <c r="M179" s="989"/>
      <c r="N179" s="1695"/>
      <c r="O179" s="74"/>
      <c r="P179" s="74"/>
      <c r="Q179" s="74"/>
      <c r="R179" s="74"/>
      <c r="S179" s="73"/>
      <c r="T179" s="73"/>
      <c r="U179" s="73"/>
      <c r="V179" s="73"/>
      <c r="W179" s="73"/>
      <c r="X179" s="73"/>
      <c r="Y179" s="73"/>
      <c r="Z179" s="73"/>
    </row>
    <row r="180" spans="1:26" ht="15" customHeight="1">
      <c r="A180" s="73"/>
      <c r="B180" s="73"/>
      <c r="C180" s="77"/>
      <c r="D180" s="73"/>
      <c r="E180" s="73"/>
      <c r="F180" s="73"/>
      <c r="G180" s="591"/>
      <c r="H180" s="988"/>
      <c r="I180" s="73"/>
      <c r="J180" s="73"/>
      <c r="K180" s="74"/>
      <c r="L180" s="74"/>
      <c r="M180" s="989"/>
      <c r="N180" s="1695"/>
      <c r="O180" s="74"/>
      <c r="P180" s="74"/>
      <c r="Q180" s="74"/>
      <c r="R180" s="74"/>
      <c r="S180" s="73"/>
      <c r="T180" s="73"/>
      <c r="U180" s="73"/>
      <c r="V180" s="73"/>
      <c r="W180" s="73"/>
      <c r="X180" s="73"/>
      <c r="Y180" s="73"/>
      <c r="Z180" s="73"/>
    </row>
    <row r="181" spans="1:26" ht="15" customHeight="1">
      <c r="A181" s="73"/>
      <c r="B181" s="73"/>
      <c r="C181" s="77"/>
      <c r="D181" s="73"/>
      <c r="E181" s="73"/>
      <c r="F181" s="73"/>
      <c r="G181" s="591"/>
      <c r="H181" s="988"/>
      <c r="I181" s="73"/>
      <c r="J181" s="73"/>
      <c r="K181" s="74"/>
      <c r="L181" s="74"/>
      <c r="M181" s="989"/>
      <c r="N181" s="1695"/>
      <c r="O181" s="74"/>
      <c r="P181" s="74"/>
      <c r="Q181" s="74"/>
      <c r="R181" s="74"/>
      <c r="S181" s="73"/>
      <c r="T181" s="73"/>
      <c r="U181" s="73"/>
      <c r="V181" s="73"/>
      <c r="W181" s="73"/>
      <c r="X181" s="73"/>
      <c r="Y181" s="73"/>
      <c r="Z181" s="73"/>
    </row>
    <row r="182" spans="1:26" ht="15" customHeight="1">
      <c r="A182" s="73"/>
      <c r="B182" s="73"/>
      <c r="C182" s="77"/>
      <c r="D182" s="73"/>
      <c r="E182" s="73"/>
      <c r="F182" s="73"/>
      <c r="G182" s="591"/>
      <c r="H182" s="988"/>
      <c r="I182" s="73"/>
      <c r="J182" s="73"/>
      <c r="K182" s="74"/>
      <c r="L182" s="74"/>
      <c r="M182" s="989"/>
      <c r="N182" s="1695"/>
      <c r="O182" s="74"/>
      <c r="P182" s="74"/>
      <c r="Q182" s="74"/>
      <c r="R182" s="74"/>
      <c r="S182" s="73"/>
      <c r="T182" s="73"/>
      <c r="U182" s="73"/>
      <c r="V182" s="73"/>
      <c r="W182" s="73"/>
      <c r="X182" s="73"/>
      <c r="Y182" s="73"/>
      <c r="Z182" s="73"/>
    </row>
    <row r="183" spans="1:26" ht="15" customHeight="1">
      <c r="A183" s="73"/>
      <c r="B183" s="73"/>
      <c r="C183" s="77"/>
      <c r="D183" s="73"/>
      <c r="E183" s="73"/>
      <c r="F183" s="73"/>
      <c r="G183" s="591"/>
      <c r="H183" s="988"/>
      <c r="I183" s="73"/>
      <c r="J183" s="73"/>
      <c r="K183" s="74"/>
      <c r="L183" s="74"/>
      <c r="M183" s="989"/>
      <c r="N183" s="1695"/>
      <c r="O183" s="74"/>
      <c r="P183" s="74"/>
      <c r="Q183" s="74"/>
      <c r="R183" s="74"/>
      <c r="S183" s="73"/>
      <c r="T183" s="73"/>
      <c r="U183" s="73"/>
      <c r="V183" s="73"/>
      <c r="W183" s="73"/>
      <c r="X183" s="73"/>
      <c r="Y183" s="73"/>
      <c r="Z183" s="73"/>
    </row>
    <row r="184" spans="1:26" ht="15" customHeight="1">
      <c r="A184" s="73"/>
      <c r="B184" s="73"/>
      <c r="C184" s="77"/>
      <c r="D184" s="73"/>
      <c r="E184" s="73"/>
      <c r="F184" s="73"/>
      <c r="G184" s="591"/>
      <c r="H184" s="988"/>
      <c r="I184" s="73"/>
      <c r="J184" s="73"/>
      <c r="K184" s="74"/>
      <c r="L184" s="74"/>
      <c r="M184" s="989"/>
      <c r="N184" s="1695"/>
      <c r="O184" s="74"/>
      <c r="P184" s="74"/>
      <c r="Q184" s="74"/>
      <c r="R184" s="74"/>
      <c r="S184" s="73"/>
      <c r="T184" s="73"/>
      <c r="U184" s="73"/>
      <c r="V184" s="73"/>
      <c r="W184" s="73"/>
      <c r="X184" s="73"/>
      <c r="Y184" s="73"/>
      <c r="Z184" s="73"/>
    </row>
    <row r="185" spans="1:26" ht="15" customHeight="1">
      <c r="A185" s="73"/>
      <c r="B185" s="73"/>
      <c r="C185" s="77"/>
      <c r="D185" s="73"/>
      <c r="E185" s="73"/>
      <c r="F185" s="73"/>
      <c r="G185" s="591"/>
      <c r="H185" s="988"/>
      <c r="I185" s="73"/>
      <c r="J185" s="73"/>
      <c r="K185" s="74"/>
      <c r="L185" s="74"/>
      <c r="M185" s="989"/>
      <c r="N185" s="1695"/>
      <c r="O185" s="74"/>
      <c r="P185" s="74"/>
      <c r="Q185" s="74"/>
      <c r="R185" s="74"/>
      <c r="S185" s="73"/>
      <c r="T185" s="73"/>
      <c r="U185" s="73"/>
      <c r="V185" s="73"/>
      <c r="W185" s="73"/>
      <c r="X185" s="73"/>
      <c r="Y185" s="73"/>
      <c r="Z185" s="73"/>
    </row>
    <row r="186" spans="1:26" ht="15" customHeight="1">
      <c r="A186" s="73"/>
      <c r="B186" s="73"/>
      <c r="C186" s="77"/>
      <c r="D186" s="73"/>
      <c r="E186" s="73"/>
      <c r="F186" s="73"/>
      <c r="G186" s="591"/>
      <c r="H186" s="988"/>
      <c r="I186" s="73"/>
      <c r="J186" s="73"/>
      <c r="K186" s="74"/>
      <c r="L186" s="74"/>
      <c r="M186" s="989"/>
      <c r="N186" s="1695"/>
      <c r="O186" s="74"/>
      <c r="P186" s="74"/>
      <c r="Q186" s="74"/>
      <c r="R186" s="74"/>
      <c r="S186" s="73"/>
      <c r="T186" s="73"/>
      <c r="U186" s="73"/>
      <c r="V186" s="73"/>
      <c r="W186" s="73"/>
      <c r="X186" s="73"/>
      <c r="Y186" s="73"/>
      <c r="Z186" s="73"/>
    </row>
    <row r="187" spans="1:26" ht="15.75" customHeight="1">
      <c r="A187" s="73"/>
      <c r="B187" s="73"/>
      <c r="C187" s="77"/>
      <c r="D187" s="73"/>
      <c r="E187" s="73"/>
      <c r="F187" s="73"/>
      <c r="G187" s="591"/>
      <c r="H187" s="988"/>
      <c r="I187" s="73"/>
      <c r="J187" s="73"/>
      <c r="K187" s="74"/>
      <c r="L187" s="74"/>
      <c r="M187" s="989"/>
      <c r="N187" s="74"/>
      <c r="O187" s="74"/>
      <c r="P187" s="74"/>
      <c r="Q187" s="74"/>
      <c r="R187" s="74"/>
      <c r="S187" s="73"/>
      <c r="T187" s="73"/>
      <c r="U187" s="73"/>
      <c r="V187" s="73"/>
      <c r="W187" s="73"/>
      <c r="X187" s="73"/>
      <c r="Y187" s="73"/>
      <c r="Z187" s="73"/>
    </row>
    <row r="188" spans="1:26" ht="15.75" customHeight="1">
      <c r="A188" s="73"/>
      <c r="B188" s="73"/>
      <c r="C188" s="77"/>
      <c r="D188" s="73"/>
      <c r="E188" s="73"/>
      <c r="F188" s="73"/>
      <c r="G188" s="591"/>
      <c r="H188" s="988"/>
      <c r="I188" s="73"/>
      <c r="J188" s="73"/>
      <c r="K188" s="74"/>
      <c r="L188" s="74"/>
      <c r="M188" s="989"/>
      <c r="N188" s="74"/>
      <c r="O188" s="74"/>
      <c r="P188" s="74"/>
      <c r="Q188" s="74"/>
      <c r="R188" s="74"/>
      <c r="S188" s="73"/>
      <c r="T188" s="73"/>
      <c r="U188" s="73"/>
      <c r="V188" s="73"/>
      <c r="W188" s="73"/>
      <c r="X188" s="73"/>
      <c r="Y188" s="73"/>
      <c r="Z188" s="73"/>
    </row>
    <row r="189" spans="1:26" ht="15.75" customHeight="1">
      <c r="A189" s="73"/>
      <c r="B189" s="73"/>
      <c r="C189" s="77"/>
      <c r="D189" s="73"/>
      <c r="E189" s="73"/>
      <c r="F189" s="73"/>
      <c r="G189" s="591"/>
      <c r="H189" s="988"/>
      <c r="I189" s="73"/>
      <c r="J189" s="73"/>
      <c r="K189" s="74"/>
      <c r="L189" s="74"/>
      <c r="M189" s="989"/>
      <c r="N189" s="74"/>
      <c r="O189" s="74"/>
      <c r="P189" s="74"/>
      <c r="Q189" s="74"/>
      <c r="R189" s="74"/>
      <c r="S189" s="73"/>
      <c r="T189" s="73"/>
      <c r="U189" s="73"/>
      <c r="V189" s="73"/>
      <c r="W189" s="73"/>
      <c r="X189" s="73"/>
      <c r="Y189" s="73"/>
      <c r="Z189" s="73"/>
    </row>
    <row r="190" spans="1:26" ht="15.75" customHeight="1">
      <c r="A190" s="73"/>
      <c r="B190" s="73"/>
      <c r="C190" s="77"/>
      <c r="D190" s="73"/>
      <c r="E190" s="73"/>
      <c r="F190" s="73"/>
      <c r="G190" s="591"/>
      <c r="H190" s="988"/>
      <c r="I190" s="73"/>
      <c r="J190" s="73"/>
      <c r="K190" s="74"/>
      <c r="L190" s="74"/>
      <c r="M190" s="989"/>
      <c r="N190" s="74"/>
      <c r="O190" s="74"/>
      <c r="P190" s="74"/>
      <c r="Q190" s="74"/>
      <c r="R190" s="74"/>
      <c r="S190" s="73"/>
      <c r="T190" s="73"/>
      <c r="U190" s="73"/>
      <c r="V190" s="73"/>
      <c r="W190" s="73"/>
      <c r="X190" s="73"/>
      <c r="Y190" s="73"/>
      <c r="Z190" s="73"/>
    </row>
    <row r="191" spans="1:26" ht="15.75" customHeight="1">
      <c r="A191" s="73"/>
      <c r="B191" s="73"/>
      <c r="C191" s="77"/>
      <c r="D191" s="73"/>
      <c r="E191" s="73"/>
      <c r="F191" s="73"/>
      <c r="G191" s="591"/>
      <c r="H191" s="988"/>
      <c r="I191" s="73"/>
      <c r="J191" s="73"/>
      <c r="K191" s="74"/>
      <c r="L191" s="74"/>
      <c r="M191" s="989"/>
      <c r="N191" s="74"/>
      <c r="O191" s="74"/>
      <c r="P191" s="74"/>
      <c r="Q191" s="74"/>
      <c r="R191" s="74"/>
      <c r="S191" s="73"/>
      <c r="T191" s="73"/>
      <c r="U191" s="73"/>
      <c r="V191" s="73"/>
      <c r="W191" s="73"/>
      <c r="X191" s="73"/>
      <c r="Y191" s="73"/>
      <c r="Z191" s="73"/>
    </row>
    <row r="192" spans="1:26" ht="15.75" customHeight="1">
      <c r="A192" s="73"/>
      <c r="B192" s="73"/>
      <c r="C192" s="77"/>
      <c r="D192" s="73"/>
      <c r="E192" s="73"/>
      <c r="F192" s="73"/>
      <c r="G192" s="591"/>
      <c r="H192" s="988"/>
      <c r="I192" s="73"/>
      <c r="J192" s="73"/>
      <c r="K192" s="74"/>
      <c r="L192" s="74"/>
      <c r="M192" s="989"/>
      <c r="N192" s="74"/>
      <c r="O192" s="74"/>
      <c r="P192" s="74"/>
      <c r="Q192" s="74"/>
      <c r="R192" s="74"/>
      <c r="S192" s="73"/>
      <c r="T192" s="73"/>
      <c r="U192" s="73"/>
      <c r="V192" s="73"/>
      <c r="W192" s="73"/>
      <c r="X192" s="73"/>
      <c r="Y192" s="73"/>
      <c r="Z192" s="73"/>
    </row>
    <row r="193" spans="1:26" ht="15.75" customHeight="1">
      <c r="A193" s="73"/>
      <c r="B193" s="73"/>
      <c r="C193" s="77"/>
      <c r="D193" s="73"/>
      <c r="E193" s="73"/>
      <c r="F193" s="73"/>
      <c r="G193" s="591"/>
      <c r="H193" s="988"/>
      <c r="I193" s="73"/>
      <c r="J193" s="73"/>
      <c r="K193" s="74"/>
      <c r="L193" s="74"/>
      <c r="M193" s="989"/>
      <c r="N193" s="74"/>
      <c r="O193" s="74"/>
      <c r="P193" s="74"/>
      <c r="Q193" s="74"/>
      <c r="R193" s="74"/>
      <c r="S193" s="73"/>
      <c r="T193" s="73"/>
      <c r="U193" s="73"/>
      <c r="V193" s="73"/>
      <c r="W193" s="73"/>
      <c r="X193" s="73"/>
      <c r="Y193" s="73"/>
      <c r="Z193" s="73"/>
    </row>
    <row r="194" spans="1:26" ht="15.75" customHeight="1">
      <c r="A194" s="73"/>
      <c r="B194" s="73"/>
      <c r="C194" s="77"/>
      <c r="D194" s="73"/>
      <c r="E194" s="73"/>
      <c r="F194" s="73"/>
      <c r="G194" s="591"/>
      <c r="H194" s="988"/>
      <c r="I194" s="73"/>
      <c r="J194" s="73"/>
      <c r="K194" s="74"/>
      <c r="L194" s="74"/>
      <c r="M194" s="989"/>
      <c r="N194" s="74"/>
      <c r="O194" s="74"/>
      <c r="P194" s="74"/>
      <c r="Q194" s="74"/>
      <c r="R194" s="74"/>
      <c r="S194" s="73"/>
      <c r="T194" s="73"/>
      <c r="U194" s="73"/>
      <c r="V194" s="73"/>
      <c r="W194" s="73"/>
      <c r="X194" s="73"/>
      <c r="Y194" s="73"/>
      <c r="Z194" s="73"/>
    </row>
    <row r="195" spans="1:26" ht="15.75" customHeight="1">
      <c r="A195" s="73"/>
      <c r="B195" s="73"/>
      <c r="C195" s="77"/>
      <c r="D195" s="73"/>
      <c r="E195" s="73"/>
      <c r="F195" s="73"/>
      <c r="G195" s="591"/>
      <c r="H195" s="988"/>
      <c r="I195" s="73"/>
      <c r="J195" s="73"/>
      <c r="K195" s="74"/>
      <c r="L195" s="74"/>
      <c r="M195" s="989"/>
      <c r="N195" s="74"/>
      <c r="O195" s="74"/>
      <c r="P195" s="74"/>
      <c r="Q195" s="74"/>
      <c r="R195" s="74"/>
      <c r="S195" s="73"/>
      <c r="T195" s="73"/>
      <c r="U195" s="73"/>
      <c r="V195" s="73"/>
      <c r="W195" s="73"/>
      <c r="X195" s="73"/>
      <c r="Y195" s="73"/>
      <c r="Z195" s="73"/>
    </row>
    <row r="196" spans="1:26" ht="15.75" customHeight="1">
      <c r="A196" s="73"/>
      <c r="B196" s="73"/>
      <c r="C196" s="77"/>
      <c r="D196" s="73"/>
      <c r="E196" s="73"/>
      <c r="F196" s="73"/>
      <c r="G196" s="591"/>
      <c r="H196" s="988"/>
      <c r="I196" s="73"/>
      <c r="J196" s="73"/>
      <c r="K196" s="74"/>
      <c r="L196" s="74"/>
      <c r="M196" s="989"/>
      <c r="N196" s="74"/>
      <c r="O196" s="74"/>
      <c r="P196" s="74"/>
      <c r="Q196" s="74"/>
      <c r="R196" s="74"/>
      <c r="S196" s="73"/>
      <c r="T196" s="73"/>
      <c r="U196" s="73"/>
      <c r="V196" s="73"/>
      <c r="W196" s="73"/>
      <c r="X196" s="73"/>
      <c r="Y196" s="73"/>
      <c r="Z196" s="73"/>
    </row>
    <row r="197" spans="1:26" ht="15.75" customHeight="1">
      <c r="A197" s="73"/>
      <c r="B197" s="73"/>
      <c r="C197" s="77"/>
      <c r="D197" s="73"/>
      <c r="E197" s="73"/>
      <c r="F197" s="73"/>
      <c r="G197" s="591"/>
      <c r="H197" s="988"/>
      <c r="I197" s="73"/>
      <c r="J197" s="73"/>
      <c r="K197" s="74"/>
      <c r="L197" s="74"/>
      <c r="M197" s="989"/>
      <c r="N197" s="74"/>
      <c r="O197" s="74"/>
      <c r="P197" s="74"/>
      <c r="Q197" s="74"/>
      <c r="R197" s="74"/>
      <c r="S197" s="73"/>
      <c r="T197" s="73"/>
      <c r="U197" s="73"/>
      <c r="V197" s="73"/>
      <c r="W197" s="73"/>
      <c r="X197" s="73"/>
      <c r="Y197" s="73"/>
      <c r="Z197" s="73"/>
    </row>
    <row r="198" spans="1:26" ht="15.75" customHeight="1">
      <c r="A198" s="73"/>
      <c r="B198" s="73"/>
      <c r="C198" s="77"/>
      <c r="D198" s="73"/>
      <c r="E198" s="73"/>
      <c r="F198" s="73"/>
      <c r="G198" s="591"/>
      <c r="H198" s="988"/>
      <c r="I198" s="73"/>
      <c r="J198" s="73"/>
      <c r="K198" s="74"/>
      <c r="L198" s="74"/>
      <c r="M198" s="989"/>
      <c r="N198" s="74"/>
      <c r="O198" s="74"/>
      <c r="P198" s="74"/>
      <c r="Q198" s="74"/>
      <c r="R198" s="74"/>
      <c r="S198" s="73"/>
      <c r="T198" s="73"/>
      <c r="U198" s="73"/>
      <c r="V198" s="73"/>
      <c r="W198" s="73"/>
      <c r="X198" s="73"/>
      <c r="Y198" s="73"/>
      <c r="Z198" s="73"/>
    </row>
    <row r="199" spans="1:26" ht="15.75" customHeight="1">
      <c r="A199" s="73"/>
      <c r="B199" s="73"/>
      <c r="C199" s="77"/>
      <c r="D199" s="73"/>
      <c r="E199" s="73"/>
      <c r="F199" s="73"/>
      <c r="G199" s="591"/>
      <c r="H199" s="988"/>
      <c r="I199" s="73"/>
      <c r="J199" s="73"/>
      <c r="K199" s="74"/>
      <c r="L199" s="74"/>
      <c r="M199" s="989"/>
      <c r="N199" s="74"/>
      <c r="O199" s="74"/>
      <c r="P199" s="74"/>
      <c r="Q199" s="74"/>
      <c r="R199" s="74"/>
      <c r="S199" s="73"/>
      <c r="T199" s="73"/>
      <c r="U199" s="73"/>
      <c r="V199" s="73"/>
      <c r="W199" s="73"/>
      <c r="X199" s="73"/>
      <c r="Y199" s="73"/>
      <c r="Z199" s="73"/>
    </row>
    <row r="200" spans="1:26" ht="15.75" customHeight="1">
      <c r="A200" s="73"/>
      <c r="B200" s="73"/>
      <c r="C200" s="77"/>
      <c r="D200" s="73"/>
      <c r="E200" s="73"/>
      <c r="F200" s="73"/>
      <c r="G200" s="591"/>
      <c r="H200" s="988"/>
      <c r="I200" s="73"/>
      <c r="J200" s="73"/>
      <c r="K200" s="74"/>
      <c r="L200" s="74"/>
      <c r="M200" s="989"/>
      <c r="N200" s="74"/>
      <c r="O200" s="74"/>
      <c r="P200" s="74"/>
      <c r="Q200" s="74"/>
      <c r="R200" s="74"/>
      <c r="S200" s="73"/>
      <c r="T200" s="73"/>
      <c r="U200" s="73"/>
      <c r="V200" s="73"/>
      <c r="W200" s="73"/>
      <c r="X200" s="73"/>
      <c r="Y200" s="73"/>
      <c r="Z200" s="73"/>
    </row>
    <row r="201" spans="1:26" ht="15.75" customHeight="1">
      <c r="A201" s="73"/>
      <c r="B201" s="73"/>
      <c r="C201" s="77"/>
      <c r="D201" s="73"/>
      <c r="E201" s="73"/>
      <c r="F201" s="73"/>
      <c r="G201" s="591"/>
      <c r="H201" s="988"/>
      <c r="I201" s="73"/>
      <c r="J201" s="73"/>
      <c r="K201" s="74"/>
      <c r="L201" s="74"/>
      <c r="M201" s="989"/>
      <c r="N201" s="74"/>
      <c r="O201" s="74"/>
      <c r="P201" s="74"/>
      <c r="Q201" s="74"/>
      <c r="R201" s="74"/>
      <c r="S201" s="73"/>
      <c r="T201" s="73"/>
      <c r="U201" s="73"/>
      <c r="V201" s="73"/>
      <c r="W201" s="73"/>
      <c r="X201" s="73"/>
      <c r="Y201" s="73"/>
      <c r="Z201" s="73"/>
    </row>
    <row r="202" spans="1:26" ht="15.75" customHeight="1">
      <c r="A202" s="73"/>
      <c r="B202" s="73"/>
      <c r="C202" s="77"/>
      <c r="D202" s="73"/>
      <c r="E202" s="73"/>
      <c r="F202" s="73"/>
      <c r="G202" s="591"/>
      <c r="H202" s="988"/>
      <c r="I202" s="73"/>
      <c r="J202" s="73"/>
      <c r="K202" s="74"/>
      <c r="L202" s="74"/>
      <c r="M202" s="989"/>
      <c r="N202" s="74"/>
      <c r="O202" s="74"/>
      <c r="P202" s="74"/>
      <c r="Q202" s="74"/>
      <c r="R202" s="74"/>
      <c r="S202" s="73"/>
      <c r="T202" s="73"/>
      <c r="U202" s="73"/>
      <c r="V202" s="73"/>
      <c r="W202" s="73"/>
      <c r="X202" s="73"/>
      <c r="Y202" s="73"/>
      <c r="Z202" s="73"/>
    </row>
    <row r="203" spans="1:26" ht="15.75" customHeight="1">
      <c r="A203" s="73"/>
      <c r="B203" s="73"/>
      <c r="C203" s="77"/>
      <c r="D203" s="73"/>
      <c r="E203" s="73"/>
      <c r="F203" s="73"/>
      <c r="G203" s="591"/>
      <c r="H203" s="988"/>
      <c r="I203" s="73"/>
      <c r="J203" s="73"/>
      <c r="K203" s="74"/>
      <c r="L203" s="74"/>
      <c r="M203" s="989"/>
      <c r="N203" s="74"/>
      <c r="O203" s="74"/>
      <c r="P203" s="74"/>
      <c r="Q203" s="74"/>
      <c r="R203" s="74"/>
      <c r="S203" s="73"/>
      <c r="T203" s="73"/>
      <c r="U203" s="73"/>
      <c r="V203" s="73"/>
      <c r="W203" s="73"/>
      <c r="X203" s="73"/>
      <c r="Y203" s="73"/>
      <c r="Z203" s="73"/>
    </row>
    <row r="204" spans="1:26" ht="15.75" customHeight="1">
      <c r="A204" s="73"/>
      <c r="B204" s="73"/>
      <c r="C204" s="77"/>
      <c r="D204" s="73"/>
      <c r="E204" s="73"/>
      <c r="F204" s="73"/>
      <c r="G204" s="591"/>
      <c r="H204" s="988"/>
      <c r="I204" s="73"/>
      <c r="J204" s="73"/>
      <c r="K204" s="74"/>
      <c r="L204" s="74"/>
      <c r="M204" s="989"/>
      <c r="N204" s="74"/>
      <c r="O204" s="74"/>
      <c r="P204" s="74"/>
      <c r="Q204" s="74"/>
      <c r="R204" s="74"/>
      <c r="S204" s="73"/>
      <c r="T204" s="73"/>
      <c r="U204" s="73"/>
      <c r="V204" s="73"/>
      <c r="W204" s="73"/>
      <c r="X204" s="73"/>
      <c r="Y204" s="73"/>
      <c r="Z204" s="73"/>
    </row>
    <row r="205" spans="1:26" ht="15.75" customHeight="1">
      <c r="A205" s="73"/>
      <c r="B205" s="73"/>
      <c r="C205" s="77"/>
      <c r="D205" s="73"/>
      <c r="E205" s="73"/>
      <c r="F205" s="73"/>
      <c r="G205" s="591"/>
      <c r="H205" s="988"/>
      <c r="I205" s="73"/>
      <c r="J205" s="73"/>
      <c r="K205" s="74"/>
      <c r="L205" s="74"/>
      <c r="M205" s="989"/>
      <c r="N205" s="74"/>
      <c r="O205" s="74"/>
      <c r="P205" s="74"/>
      <c r="Q205" s="74"/>
      <c r="R205" s="74"/>
      <c r="S205" s="73"/>
      <c r="T205" s="73"/>
      <c r="U205" s="73"/>
      <c r="V205" s="73"/>
      <c r="W205" s="73"/>
      <c r="X205" s="73"/>
      <c r="Y205" s="73"/>
      <c r="Z205" s="73"/>
    </row>
    <row r="206" spans="1:26" ht="15.75" customHeight="1">
      <c r="A206" s="73"/>
      <c r="B206" s="73"/>
      <c r="C206" s="77"/>
      <c r="D206" s="73"/>
      <c r="E206" s="73"/>
      <c r="F206" s="73"/>
      <c r="G206" s="591"/>
      <c r="H206" s="988"/>
      <c r="I206" s="73"/>
      <c r="J206" s="73"/>
      <c r="K206" s="74"/>
      <c r="L206" s="74"/>
      <c r="M206" s="989"/>
      <c r="N206" s="74"/>
      <c r="O206" s="74"/>
      <c r="P206" s="74"/>
      <c r="Q206" s="74"/>
      <c r="R206" s="74"/>
      <c r="S206" s="73"/>
      <c r="T206" s="73"/>
      <c r="U206" s="73"/>
      <c r="V206" s="73"/>
      <c r="W206" s="73"/>
      <c r="X206" s="73"/>
      <c r="Y206" s="73"/>
      <c r="Z206" s="73"/>
    </row>
    <row r="207" spans="1:26" ht="15.75" customHeight="1">
      <c r="A207" s="73"/>
      <c r="B207" s="73"/>
      <c r="C207" s="77"/>
      <c r="D207" s="73"/>
      <c r="E207" s="73"/>
      <c r="F207" s="73"/>
      <c r="G207" s="591"/>
      <c r="H207" s="988"/>
      <c r="I207" s="73"/>
      <c r="J207" s="73"/>
      <c r="K207" s="74"/>
      <c r="L207" s="74"/>
      <c r="M207" s="989"/>
      <c r="N207" s="74"/>
      <c r="O207" s="74"/>
      <c r="P207" s="74"/>
      <c r="Q207" s="74"/>
      <c r="R207" s="74"/>
      <c r="S207" s="73"/>
      <c r="T207" s="73"/>
      <c r="U207" s="73"/>
      <c r="V207" s="73"/>
      <c r="W207" s="73"/>
      <c r="X207" s="73"/>
      <c r="Y207" s="73"/>
      <c r="Z207" s="73"/>
    </row>
    <row r="208" spans="1:26" ht="15.75" customHeight="1">
      <c r="A208" s="73"/>
      <c r="B208" s="73"/>
      <c r="C208" s="77"/>
      <c r="D208" s="73"/>
      <c r="E208" s="73"/>
      <c r="F208" s="73"/>
      <c r="G208" s="591"/>
      <c r="H208" s="988"/>
      <c r="I208" s="73"/>
      <c r="J208" s="73"/>
      <c r="K208" s="74"/>
      <c r="L208" s="74"/>
      <c r="M208" s="989"/>
      <c r="N208" s="74"/>
      <c r="O208" s="74"/>
      <c r="P208" s="74"/>
      <c r="Q208" s="74"/>
      <c r="R208" s="74"/>
      <c r="S208" s="73"/>
      <c r="T208" s="73"/>
      <c r="U208" s="73"/>
      <c r="V208" s="73"/>
      <c r="W208" s="73"/>
      <c r="X208" s="73"/>
      <c r="Y208" s="73"/>
      <c r="Z208" s="73"/>
    </row>
    <row r="209" spans="1:26" ht="15.75" customHeight="1">
      <c r="A209" s="73"/>
      <c r="B209" s="73"/>
      <c r="C209" s="77"/>
      <c r="D209" s="73"/>
      <c r="E209" s="73"/>
      <c r="F209" s="73"/>
      <c r="G209" s="591"/>
      <c r="H209" s="988"/>
      <c r="I209" s="73"/>
      <c r="J209" s="73"/>
      <c r="K209" s="74"/>
      <c r="L209" s="74"/>
      <c r="M209" s="989"/>
      <c r="N209" s="74"/>
      <c r="O209" s="74"/>
      <c r="P209" s="74"/>
      <c r="Q209" s="74"/>
      <c r="R209" s="74"/>
      <c r="S209" s="73"/>
      <c r="T209" s="73"/>
      <c r="U209" s="73"/>
      <c r="V209" s="73"/>
      <c r="W209" s="73"/>
      <c r="X209" s="73"/>
      <c r="Y209" s="73"/>
      <c r="Z209" s="73"/>
    </row>
    <row r="210" spans="1:26" ht="15.75" customHeight="1">
      <c r="A210" s="73"/>
      <c r="B210" s="73"/>
      <c r="C210" s="77"/>
      <c r="D210" s="73"/>
      <c r="E210" s="73"/>
      <c r="F210" s="73"/>
      <c r="G210" s="591"/>
      <c r="H210" s="988"/>
      <c r="I210" s="73"/>
      <c r="J210" s="73"/>
      <c r="K210" s="74"/>
      <c r="L210" s="74"/>
      <c r="M210" s="989"/>
      <c r="N210" s="74"/>
      <c r="O210" s="74"/>
      <c r="P210" s="74"/>
      <c r="Q210" s="74"/>
      <c r="R210" s="74"/>
      <c r="S210" s="73"/>
      <c r="T210" s="73"/>
      <c r="U210" s="73"/>
      <c r="V210" s="73"/>
      <c r="W210" s="73"/>
      <c r="X210" s="73"/>
      <c r="Y210" s="73"/>
      <c r="Z210" s="73"/>
    </row>
    <row r="211" spans="1:26" ht="15.75" customHeight="1">
      <c r="A211" s="73"/>
      <c r="B211" s="73"/>
      <c r="C211" s="77"/>
      <c r="D211" s="73"/>
      <c r="E211" s="73"/>
      <c r="F211" s="73"/>
      <c r="G211" s="591"/>
      <c r="H211" s="988"/>
      <c r="I211" s="73"/>
      <c r="J211" s="73"/>
      <c r="K211" s="74"/>
      <c r="L211" s="74"/>
      <c r="M211" s="989"/>
      <c r="N211" s="74"/>
      <c r="O211" s="74"/>
      <c r="P211" s="74"/>
      <c r="Q211" s="74"/>
      <c r="R211" s="74"/>
      <c r="S211" s="73"/>
      <c r="T211" s="73"/>
      <c r="U211" s="73"/>
      <c r="V211" s="73"/>
      <c r="W211" s="73"/>
      <c r="X211" s="73"/>
      <c r="Y211" s="73"/>
      <c r="Z211" s="73"/>
    </row>
    <row r="212" spans="1:26" ht="15.75" customHeight="1">
      <c r="A212" s="73"/>
      <c r="B212" s="73"/>
      <c r="C212" s="77"/>
      <c r="D212" s="73"/>
      <c r="E212" s="73"/>
      <c r="F212" s="73"/>
      <c r="G212" s="591"/>
      <c r="H212" s="988"/>
      <c r="I212" s="73"/>
      <c r="J212" s="73"/>
      <c r="K212" s="74"/>
      <c r="L212" s="74"/>
      <c r="M212" s="989"/>
      <c r="N212" s="74"/>
      <c r="O212" s="74"/>
      <c r="P212" s="74"/>
      <c r="Q212" s="74"/>
      <c r="R212" s="74"/>
      <c r="S212" s="73"/>
      <c r="T212" s="73"/>
      <c r="U212" s="73"/>
      <c r="V212" s="73"/>
      <c r="W212" s="73"/>
      <c r="X212" s="73"/>
      <c r="Y212" s="73"/>
      <c r="Z212" s="73"/>
    </row>
    <row r="213" spans="1:26" ht="15.75" customHeight="1">
      <c r="A213" s="73"/>
      <c r="B213" s="73"/>
      <c r="C213" s="77"/>
      <c r="D213" s="73"/>
      <c r="E213" s="73"/>
      <c r="F213" s="73"/>
      <c r="G213" s="591"/>
      <c r="H213" s="988"/>
      <c r="I213" s="73"/>
      <c r="J213" s="73"/>
      <c r="K213" s="74"/>
      <c r="L213" s="74"/>
      <c r="M213" s="989"/>
      <c r="N213" s="74"/>
      <c r="O213" s="74"/>
      <c r="P213" s="74"/>
      <c r="Q213" s="74"/>
      <c r="R213" s="74"/>
      <c r="S213" s="73"/>
      <c r="T213" s="73"/>
      <c r="U213" s="73"/>
      <c r="V213" s="73"/>
      <c r="W213" s="73"/>
      <c r="X213" s="73"/>
      <c r="Y213" s="73"/>
      <c r="Z213" s="73"/>
    </row>
    <row r="214" spans="1:26" ht="15.75" customHeight="1">
      <c r="A214" s="73"/>
      <c r="B214" s="73"/>
      <c r="C214" s="77"/>
      <c r="D214" s="73"/>
      <c r="E214" s="73"/>
      <c r="F214" s="73"/>
      <c r="G214" s="591"/>
      <c r="H214" s="988"/>
      <c r="I214" s="73"/>
      <c r="J214" s="73"/>
      <c r="K214" s="74"/>
      <c r="L214" s="74"/>
      <c r="M214" s="989"/>
      <c r="N214" s="74"/>
      <c r="O214" s="74"/>
      <c r="P214" s="74"/>
      <c r="Q214" s="74"/>
      <c r="R214" s="74"/>
      <c r="S214" s="73"/>
      <c r="T214" s="73"/>
      <c r="U214" s="73"/>
      <c r="V214" s="73"/>
      <c r="W214" s="73"/>
      <c r="X214" s="73"/>
      <c r="Y214" s="73"/>
      <c r="Z214" s="73"/>
    </row>
    <row r="215" spans="1:26" ht="15.75" customHeight="1">
      <c r="A215" s="73"/>
      <c r="B215" s="73"/>
      <c r="C215" s="77"/>
      <c r="D215" s="73"/>
      <c r="E215" s="73"/>
      <c r="F215" s="73"/>
      <c r="G215" s="591"/>
      <c r="H215" s="988"/>
      <c r="I215" s="73"/>
      <c r="J215" s="73"/>
      <c r="K215" s="74"/>
      <c r="L215" s="74"/>
      <c r="M215" s="989"/>
      <c r="N215" s="74"/>
      <c r="O215" s="74"/>
      <c r="P215" s="74"/>
      <c r="Q215" s="74"/>
      <c r="R215" s="74"/>
      <c r="S215" s="73"/>
      <c r="T215" s="73"/>
      <c r="U215" s="73"/>
      <c r="V215" s="73"/>
      <c r="W215" s="73"/>
      <c r="X215" s="73"/>
      <c r="Y215" s="73"/>
      <c r="Z215" s="73"/>
    </row>
    <row r="216" spans="1:26" ht="15.75" customHeight="1">
      <c r="A216" s="73"/>
      <c r="B216" s="73"/>
      <c r="C216" s="77"/>
      <c r="D216" s="73"/>
      <c r="E216" s="73"/>
      <c r="F216" s="73"/>
      <c r="G216" s="591"/>
      <c r="H216" s="988"/>
      <c r="I216" s="73"/>
      <c r="J216" s="73"/>
      <c r="K216" s="74"/>
      <c r="L216" s="74"/>
      <c r="M216" s="989"/>
      <c r="N216" s="74"/>
      <c r="O216" s="74"/>
      <c r="P216" s="74"/>
      <c r="Q216" s="74"/>
      <c r="R216" s="74"/>
      <c r="S216" s="73"/>
      <c r="T216" s="73"/>
      <c r="U216" s="73"/>
      <c r="V216" s="73"/>
      <c r="W216" s="73"/>
      <c r="X216" s="73"/>
      <c r="Y216" s="73"/>
      <c r="Z216" s="73"/>
    </row>
    <row r="217" spans="1:26" ht="15.75" customHeight="1">
      <c r="A217" s="73"/>
      <c r="B217" s="73"/>
      <c r="C217" s="77"/>
      <c r="D217" s="73"/>
      <c r="E217" s="73"/>
      <c r="F217" s="73"/>
      <c r="G217" s="591"/>
      <c r="H217" s="988"/>
      <c r="I217" s="73"/>
      <c r="J217" s="73"/>
      <c r="K217" s="74"/>
      <c r="L217" s="74"/>
      <c r="M217" s="989"/>
      <c r="N217" s="74"/>
      <c r="O217" s="74"/>
      <c r="P217" s="74"/>
      <c r="Q217" s="74"/>
      <c r="R217" s="74"/>
      <c r="S217" s="73"/>
      <c r="T217" s="73"/>
      <c r="U217" s="73"/>
      <c r="V217" s="73"/>
      <c r="W217" s="73"/>
      <c r="X217" s="73"/>
      <c r="Y217" s="73"/>
      <c r="Z217" s="73"/>
    </row>
    <row r="218" spans="1:26" ht="15.75" customHeight="1">
      <c r="A218" s="73"/>
      <c r="B218" s="73"/>
      <c r="C218" s="77"/>
      <c r="D218" s="73"/>
      <c r="E218" s="73"/>
      <c r="F218" s="73"/>
      <c r="G218" s="591"/>
      <c r="H218" s="988"/>
      <c r="I218" s="73"/>
      <c r="J218" s="73"/>
      <c r="K218" s="74"/>
      <c r="L218" s="74"/>
      <c r="M218" s="989"/>
      <c r="N218" s="74"/>
      <c r="O218" s="74"/>
      <c r="P218" s="74"/>
      <c r="Q218" s="74"/>
      <c r="R218" s="74"/>
      <c r="S218" s="73"/>
      <c r="T218" s="73"/>
      <c r="U218" s="73"/>
      <c r="V218" s="73"/>
      <c r="W218" s="73"/>
      <c r="X218" s="73"/>
      <c r="Y218" s="73"/>
      <c r="Z218" s="73"/>
    </row>
    <row r="219" spans="1:26" ht="15.75" customHeight="1">
      <c r="A219" s="73"/>
      <c r="B219" s="73"/>
      <c r="C219" s="77"/>
      <c r="D219" s="73"/>
      <c r="E219" s="73"/>
      <c r="F219" s="73"/>
      <c r="G219" s="591"/>
      <c r="H219" s="988"/>
      <c r="I219" s="73"/>
      <c r="J219" s="73"/>
      <c r="K219" s="74"/>
      <c r="L219" s="74"/>
      <c r="M219" s="989"/>
      <c r="N219" s="74"/>
      <c r="O219" s="74"/>
      <c r="P219" s="74"/>
      <c r="Q219" s="74"/>
      <c r="R219" s="74"/>
      <c r="S219" s="73"/>
      <c r="T219" s="73"/>
      <c r="U219" s="73"/>
      <c r="V219" s="73"/>
      <c r="W219" s="73"/>
      <c r="X219" s="73"/>
      <c r="Y219" s="73"/>
      <c r="Z219" s="73"/>
    </row>
    <row r="220" spans="1:26" ht="15.75" customHeight="1">
      <c r="A220" s="73"/>
      <c r="B220" s="73"/>
      <c r="C220" s="77"/>
      <c r="D220" s="73"/>
      <c r="E220" s="73"/>
      <c r="F220" s="73"/>
      <c r="G220" s="591"/>
      <c r="H220" s="988"/>
      <c r="I220" s="73"/>
      <c r="J220" s="73"/>
      <c r="K220" s="74"/>
      <c r="L220" s="74"/>
      <c r="M220" s="989"/>
      <c r="N220" s="74"/>
      <c r="O220" s="74"/>
      <c r="P220" s="74"/>
      <c r="Q220" s="74"/>
      <c r="R220" s="74"/>
      <c r="S220" s="73"/>
      <c r="T220" s="73"/>
      <c r="U220" s="73"/>
      <c r="V220" s="73"/>
      <c r="W220" s="73"/>
      <c r="X220" s="73"/>
      <c r="Y220" s="73"/>
      <c r="Z220" s="73"/>
    </row>
    <row r="221" spans="1:26" ht="15.75" customHeight="1">
      <c r="A221" s="73"/>
      <c r="B221" s="73"/>
      <c r="C221" s="77"/>
      <c r="D221" s="73"/>
      <c r="E221" s="73"/>
      <c r="F221" s="73"/>
      <c r="G221" s="591"/>
      <c r="H221" s="988"/>
      <c r="I221" s="73"/>
      <c r="J221" s="73"/>
      <c r="K221" s="74"/>
      <c r="L221" s="74"/>
      <c r="M221" s="989"/>
      <c r="N221" s="74"/>
      <c r="O221" s="74"/>
      <c r="P221" s="74"/>
      <c r="Q221" s="74"/>
      <c r="R221" s="74"/>
      <c r="S221" s="73"/>
      <c r="T221" s="73"/>
      <c r="U221" s="73"/>
      <c r="V221" s="73"/>
      <c r="W221" s="73"/>
      <c r="X221" s="73"/>
      <c r="Y221" s="73"/>
      <c r="Z221" s="73"/>
    </row>
    <row r="222" spans="1:26" ht="15.75" customHeight="1">
      <c r="A222" s="73"/>
      <c r="B222" s="73"/>
      <c r="C222" s="77"/>
      <c r="D222" s="73"/>
      <c r="E222" s="73"/>
      <c r="F222" s="73"/>
      <c r="G222" s="591"/>
      <c r="H222" s="988"/>
      <c r="I222" s="73"/>
      <c r="J222" s="73"/>
      <c r="K222" s="74"/>
      <c r="L222" s="74"/>
      <c r="M222" s="989"/>
      <c r="N222" s="74"/>
      <c r="O222" s="74"/>
      <c r="P222" s="74"/>
      <c r="Q222" s="74"/>
      <c r="R222" s="74"/>
      <c r="S222" s="73"/>
      <c r="T222" s="73"/>
      <c r="U222" s="73"/>
      <c r="V222" s="73"/>
      <c r="W222" s="73"/>
      <c r="X222" s="73"/>
      <c r="Y222" s="73"/>
      <c r="Z222" s="73"/>
    </row>
    <row r="223" spans="1:26" ht="15.75" customHeight="1">
      <c r="A223" s="73"/>
      <c r="B223" s="73"/>
      <c r="C223" s="77"/>
      <c r="D223" s="73"/>
      <c r="E223" s="73"/>
      <c r="F223" s="73"/>
      <c r="G223" s="591"/>
      <c r="H223" s="988"/>
      <c r="I223" s="73"/>
      <c r="J223" s="73"/>
      <c r="K223" s="74"/>
      <c r="L223" s="74"/>
      <c r="M223" s="989"/>
      <c r="N223" s="74"/>
      <c r="O223" s="74"/>
      <c r="P223" s="74"/>
      <c r="Q223" s="74"/>
      <c r="R223" s="74"/>
      <c r="S223" s="73"/>
      <c r="T223" s="73"/>
      <c r="U223" s="73"/>
      <c r="V223" s="73"/>
      <c r="W223" s="73"/>
      <c r="X223" s="73"/>
      <c r="Y223" s="73"/>
      <c r="Z223" s="73"/>
    </row>
    <row r="224" spans="1:26" ht="15.75" customHeight="1">
      <c r="A224" s="73"/>
      <c r="B224" s="73"/>
      <c r="C224" s="77"/>
      <c r="D224" s="73"/>
      <c r="E224" s="73"/>
      <c r="F224" s="73"/>
      <c r="G224" s="591"/>
      <c r="H224" s="988"/>
      <c r="I224" s="73"/>
      <c r="J224" s="73"/>
      <c r="K224" s="74"/>
      <c r="L224" s="74"/>
      <c r="M224" s="989"/>
      <c r="N224" s="74"/>
      <c r="O224" s="74"/>
      <c r="P224" s="74"/>
      <c r="Q224" s="74"/>
      <c r="R224" s="74"/>
      <c r="S224" s="73"/>
      <c r="T224" s="73"/>
      <c r="U224" s="73"/>
      <c r="V224" s="73"/>
      <c r="W224" s="73"/>
      <c r="X224" s="73"/>
      <c r="Y224" s="73"/>
      <c r="Z224" s="73"/>
    </row>
    <row r="225" spans="1:26" ht="15.75" customHeight="1">
      <c r="A225" s="73"/>
      <c r="B225" s="73"/>
      <c r="C225" s="77"/>
      <c r="D225" s="73"/>
      <c r="E225" s="73"/>
      <c r="F225" s="73"/>
      <c r="G225" s="591"/>
      <c r="H225" s="988"/>
      <c r="I225" s="73"/>
      <c r="J225" s="73"/>
      <c r="K225" s="74"/>
      <c r="L225" s="74"/>
      <c r="M225" s="989"/>
      <c r="N225" s="74"/>
      <c r="O225" s="74"/>
      <c r="P225" s="74"/>
      <c r="Q225" s="74"/>
      <c r="R225" s="74"/>
      <c r="S225" s="73"/>
      <c r="T225" s="73"/>
      <c r="U225" s="73"/>
      <c r="V225" s="73"/>
      <c r="W225" s="73"/>
      <c r="X225" s="73"/>
      <c r="Y225" s="73"/>
      <c r="Z225" s="73"/>
    </row>
    <row r="226" spans="1:26" ht="15.75" customHeight="1">
      <c r="A226" s="73"/>
      <c r="B226" s="73"/>
      <c r="C226" s="77"/>
      <c r="D226" s="73"/>
      <c r="E226" s="73"/>
      <c r="F226" s="73"/>
      <c r="G226" s="591"/>
      <c r="H226" s="988"/>
      <c r="I226" s="73"/>
      <c r="J226" s="73"/>
      <c r="K226" s="74"/>
      <c r="L226" s="74"/>
      <c r="M226" s="989"/>
      <c r="N226" s="74"/>
      <c r="O226" s="74"/>
      <c r="P226" s="74"/>
      <c r="Q226" s="74"/>
      <c r="R226" s="74"/>
      <c r="S226" s="73"/>
      <c r="T226" s="73"/>
      <c r="U226" s="73"/>
      <c r="V226" s="73"/>
      <c r="W226" s="73"/>
      <c r="X226" s="73"/>
      <c r="Y226" s="73"/>
      <c r="Z226" s="73"/>
    </row>
    <row r="227" spans="1:26" ht="15.75" customHeight="1">
      <c r="A227" s="73"/>
      <c r="B227" s="73"/>
      <c r="C227" s="77"/>
      <c r="D227" s="73"/>
      <c r="E227" s="73"/>
      <c r="F227" s="73"/>
      <c r="G227" s="591"/>
      <c r="H227" s="988"/>
      <c r="I227" s="73"/>
      <c r="J227" s="73"/>
      <c r="K227" s="74"/>
      <c r="L227" s="74"/>
      <c r="M227" s="989"/>
      <c r="N227" s="74"/>
      <c r="O227" s="74"/>
      <c r="P227" s="74"/>
      <c r="Q227" s="74"/>
      <c r="R227" s="74"/>
      <c r="S227" s="73"/>
      <c r="T227" s="73"/>
      <c r="U227" s="73"/>
      <c r="V227" s="73"/>
      <c r="W227" s="73"/>
      <c r="X227" s="73"/>
      <c r="Y227" s="73"/>
      <c r="Z227" s="73"/>
    </row>
    <row r="228" spans="1:26" ht="15.75" customHeight="1">
      <c r="A228" s="73"/>
      <c r="B228" s="73"/>
      <c r="C228" s="77"/>
      <c r="D228" s="73"/>
      <c r="E228" s="73"/>
      <c r="F228" s="73"/>
      <c r="G228" s="591"/>
      <c r="H228" s="988"/>
      <c r="I228" s="73"/>
      <c r="J228" s="73"/>
      <c r="K228" s="74"/>
      <c r="L228" s="74"/>
      <c r="M228" s="989"/>
      <c r="N228" s="74"/>
      <c r="O228" s="74"/>
      <c r="P228" s="74"/>
      <c r="Q228" s="74"/>
      <c r="R228" s="74"/>
      <c r="S228" s="73"/>
      <c r="T228" s="73"/>
      <c r="U228" s="73"/>
      <c r="V228" s="73"/>
      <c r="W228" s="73"/>
      <c r="X228" s="73"/>
      <c r="Y228" s="73"/>
      <c r="Z228" s="73"/>
    </row>
    <row r="229" spans="1:26" ht="15.75" customHeight="1">
      <c r="A229" s="73"/>
      <c r="B229" s="73"/>
      <c r="C229" s="77"/>
      <c r="D229" s="73"/>
      <c r="E229" s="73"/>
      <c r="F229" s="73"/>
      <c r="G229" s="591"/>
      <c r="H229" s="988"/>
      <c r="I229" s="73"/>
      <c r="J229" s="73"/>
      <c r="K229" s="74"/>
      <c r="L229" s="74"/>
      <c r="M229" s="989"/>
      <c r="N229" s="74"/>
      <c r="O229" s="74"/>
      <c r="P229" s="74"/>
      <c r="Q229" s="74"/>
      <c r="R229" s="74"/>
      <c r="S229" s="73"/>
      <c r="T229" s="73"/>
      <c r="U229" s="73"/>
      <c r="V229" s="73"/>
      <c r="W229" s="73"/>
      <c r="X229" s="73"/>
      <c r="Y229" s="73"/>
      <c r="Z229" s="73"/>
    </row>
    <row r="230" spans="1:26" ht="15.75" customHeight="1">
      <c r="A230" s="73"/>
      <c r="B230" s="73"/>
      <c r="C230" s="77"/>
      <c r="D230" s="73"/>
      <c r="E230" s="73"/>
      <c r="F230" s="73"/>
      <c r="G230" s="591"/>
      <c r="H230" s="988"/>
      <c r="I230" s="73"/>
      <c r="J230" s="73"/>
      <c r="K230" s="74"/>
      <c r="L230" s="74"/>
      <c r="M230" s="989"/>
      <c r="N230" s="74"/>
      <c r="O230" s="74"/>
      <c r="P230" s="74"/>
      <c r="Q230" s="74"/>
      <c r="R230" s="74"/>
      <c r="S230" s="73"/>
      <c r="T230" s="73"/>
      <c r="U230" s="73"/>
      <c r="V230" s="73"/>
      <c r="W230" s="73"/>
      <c r="X230" s="73"/>
      <c r="Y230" s="73"/>
      <c r="Z230" s="73"/>
    </row>
    <row r="231" spans="1:26" ht="15.75" customHeight="1">
      <c r="A231" s="73"/>
      <c r="B231" s="73"/>
      <c r="C231" s="77"/>
      <c r="D231" s="73"/>
      <c r="E231" s="73"/>
      <c r="F231" s="73"/>
      <c r="G231" s="591"/>
      <c r="H231" s="988"/>
      <c r="I231" s="73"/>
      <c r="J231" s="73"/>
      <c r="K231" s="74"/>
      <c r="L231" s="74"/>
      <c r="M231" s="989"/>
      <c r="N231" s="74"/>
      <c r="O231" s="74"/>
      <c r="P231" s="74"/>
      <c r="Q231" s="74"/>
      <c r="R231" s="74"/>
      <c r="S231" s="73"/>
      <c r="T231" s="73"/>
      <c r="U231" s="73"/>
      <c r="V231" s="73"/>
      <c r="W231" s="73"/>
      <c r="X231" s="73"/>
      <c r="Y231" s="73"/>
      <c r="Z231" s="73"/>
    </row>
    <row r="232" spans="1:26" ht="15.75" customHeight="1">
      <c r="A232" s="73"/>
      <c r="B232" s="73"/>
      <c r="C232" s="77"/>
      <c r="D232" s="73"/>
      <c r="E232" s="73"/>
      <c r="F232" s="73"/>
      <c r="G232" s="591"/>
      <c r="H232" s="988"/>
      <c r="I232" s="73"/>
      <c r="J232" s="73"/>
      <c r="K232" s="74"/>
      <c r="L232" s="74"/>
      <c r="M232" s="989"/>
      <c r="N232" s="74"/>
      <c r="O232" s="74"/>
      <c r="P232" s="74"/>
      <c r="Q232" s="74"/>
      <c r="R232" s="74"/>
      <c r="S232" s="73"/>
      <c r="T232" s="73"/>
      <c r="U232" s="73"/>
      <c r="V232" s="73"/>
      <c r="W232" s="73"/>
      <c r="X232" s="73"/>
      <c r="Y232" s="73"/>
      <c r="Z232" s="73"/>
    </row>
    <row r="233" spans="1:26" ht="15.75" customHeight="1">
      <c r="A233" s="73"/>
      <c r="B233" s="73"/>
      <c r="C233" s="77"/>
      <c r="D233" s="73"/>
      <c r="E233" s="73"/>
      <c r="F233" s="73"/>
      <c r="G233" s="591"/>
      <c r="H233" s="988"/>
      <c r="I233" s="73"/>
      <c r="J233" s="73"/>
      <c r="K233" s="74"/>
      <c r="L233" s="74"/>
      <c r="M233" s="989"/>
      <c r="N233" s="74"/>
      <c r="O233" s="74"/>
      <c r="P233" s="74"/>
      <c r="Q233" s="74"/>
      <c r="R233" s="74"/>
      <c r="S233" s="73"/>
      <c r="T233" s="73"/>
      <c r="U233" s="73"/>
      <c r="V233" s="73"/>
      <c r="W233" s="73"/>
      <c r="X233" s="73"/>
      <c r="Y233" s="73"/>
      <c r="Z233" s="73"/>
    </row>
    <row r="234" spans="1:26" ht="15.75" customHeight="1">
      <c r="A234" s="73"/>
      <c r="B234" s="73"/>
      <c r="C234" s="77"/>
      <c r="D234" s="73"/>
      <c r="E234" s="73"/>
      <c r="F234" s="73"/>
      <c r="G234" s="591"/>
      <c r="H234" s="988"/>
      <c r="I234" s="73"/>
      <c r="J234" s="73"/>
      <c r="K234" s="74"/>
      <c r="L234" s="74"/>
      <c r="M234" s="989"/>
      <c r="N234" s="74"/>
      <c r="O234" s="74"/>
      <c r="P234" s="74"/>
      <c r="Q234" s="74"/>
      <c r="R234" s="74"/>
      <c r="S234" s="73"/>
      <c r="T234" s="73"/>
      <c r="U234" s="73"/>
      <c r="V234" s="73"/>
      <c r="W234" s="73"/>
      <c r="X234" s="73"/>
      <c r="Y234" s="73"/>
      <c r="Z234" s="73"/>
    </row>
    <row r="235" spans="1:26" ht="15.75" customHeight="1">
      <c r="A235" s="73"/>
      <c r="B235" s="73"/>
      <c r="C235" s="77"/>
      <c r="D235" s="73"/>
      <c r="E235" s="73"/>
      <c r="F235" s="73"/>
      <c r="G235" s="591"/>
      <c r="H235" s="988"/>
      <c r="I235" s="73"/>
      <c r="J235" s="73"/>
      <c r="K235" s="74"/>
      <c r="L235" s="74"/>
      <c r="M235" s="989"/>
      <c r="N235" s="74"/>
      <c r="O235" s="74"/>
      <c r="P235" s="74"/>
      <c r="Q235" s="74"/>
      <c r="R235" s="74"/>
      <c r="S235" s="73"/>
      <c r="T235" s="73"/>
      <c r="U235" s="73"/>
      <c r="V235" s="73"/>
      <c r="W235" s="73"/>
      <c r="X235" s="73"/>
      <c r="Y235" s="73"/>
      <c r="Z235" s="73"/>
    </row>
    <row r="236" spans="1:26" ht="15.75" customHeight="1">
      <c r="A236" s="73"/>
      <c r="B236" s="73"/>
      <c r="C236" s="77"/>
      <c r="D236" s="73"/>
      <c r="E236" s="73"/>
      <c r="F236" s="73"/>
      <c r="G236" s="591"/>
      <c r="H236" s="988"/>
      <c r="I236" s="73"/>
      <c r="J236" s="73"/>
      <c r="K236" s="74"/>
      <c r="L236" s="74"/>
      <c r="M236" s="989"/>
      <c r="N236" s="74"/>
      <c r="O236" s="74"/>
      <c r="P236" s="74"/>
      <c r="Q236" s="74"/>
      <c r="R236" s="74"/>
      <c r="S236" s="73"/>
      <c r="T236" s="73"/>
      <c r="U236" s="73"/>
      <c r="V236" s="73"/>
      <c r="W236" s="73"/>
      <c r="X236" s="73"/>
      <c r="Y236" s="73"/>
      <c r="Z236" s="73"/>
    </row>
    <row r="237" spans="1:26" ht="15.75" customHeight="1">
      <c r="A237" s="73"/>
      <c r="B237" s="73"/>
      <c r="C237" s="77"/>
      <c r="D237" s="73"/>
      <c r="E237" s="73"/>
      <c r="F237" s="73"/>
      <c r="G237" s="591"/>
      <c r="H237" s="988"/>
      <c r="I237" s="73"/>
      <c r="J237" s="73"/>
      <c r="K237" s="74"/>
      <c r="L237" s="74"/>
      <c r="M237" s="989"/>
      <c r="N237" s="74"/>
      <c r="O237" s="74"/>
      <c r="P237" s="74"/>
      <c r="Q237" s="74"/>
      <c r="R237" s="74"/>
      <c r="S237" s="73"/>
      <c r="T237" s="73"/>
      <c r="U237" s="73"/>
      <c r="V237" s="73"/>
      <c r="W237" s="73"/>
      <c r="X237" s="73"/>
      <c r="Y237" s="73"/>
      <c r="Z237" s="73"/>
    </row>
    <row r="238" spans="1:26" ht="15.75" customHeight="1">
      <c r="A238" s="73"/>
      <c r="B238" s="73"/>
      <c r="C238" s="77"/>
      <c r="D238" s="73"/>
      <c r="E238" s="73"/>
      <c r="F238" s="73"/>
      <c r="G238" s="591"/>
      <c r="H238" s="988"/>
      <c r="I238" s="73"/>
      <c r="J238" s="73"/>
      <c r="K238" s="74"/>
      <c r="L238" s="74"/>
      <c r="M238" s="989"/>
      <c r="N238" s="74"/>
      <c r="O238" s="74"/>
      <c r="P238" s="74"/>
      <c r="Q238" s="74"/>
      <c r="R238" s="74"/>
      <c r="S238" s="73"/>
      <c r="T238" s="73"/>
      <c r="U238" s="73"/>
      <c r="V238" s="73"/>
      <c r="W238" s="73"/>
      <c r="X238" s="73"/>
      <c r="Y238" s="73"/>
      <c r="Z238" s="73"/>
    </row>
    <row r="239" spans="1:26" ht="15.75" customHeight="1">
      <c r="A239" s="73"/>
      <c r="B239" s="73"/>
      <c r="C239" s="77"/>
      <c r="D239" s="73"/>
      <c r="E239" s="73"/>
      <c r="F239" s="73"/>
      <c r="G239" s="591"/>
      <c r="H239" s="988"/>
      <c r="I239" s="73"/>
      <c r="J239" s="73"/>
      <c r="K239" s="74"/>
      <c r="L239" s="74"/>
      <c r="M239" s="989"/>
      <c r="N239" s="74"/>
      <c r="O239" s="74"/>
      <c r="P239" s="74"/>
      <c r="Q239" s="74"/>
      <c r="R239" s="74"/>
      <c r="S239" s="73"/>
      <c r="T239" s="73"/>
      <c r="U239" s="73"/>
      <c r="V239" s="73"/>
      <c r="W239" s="73"/>
      <c r="X239" s="73"/>
      <c r="Y239" s="73"/>
      <c r="Z239" s="73"/>
    </row>
    <row r="240" spans="1:26" ht="15.75" customHeight="1">
      <c r="A240" s="73"/>
      <c r="B240" s="73"/>
      <c r="C240" s="77"/>
      <c r="D240" s="73"/>
      <c r="E240" s="73"/>
      <c r="F240" s="73"/>
      <c r="G240" s="591"/>
      <c r="H240" s="988"/>
      <c r="I240" s="73"/>
      <c r="J240" s="73"/>
      <c r="K240" s="74"/>
      <c r="L240" s="74"/>
      <c r="M240" s="989"/>
      <c r="N240" s="74"/>
      <c r="O240" s="74"/>
      <c r="P240" s="74"/>
      <c r="Q240" s="74"/>
      <c r="R240" s="74"/>
      <c r="S240" s="73"/>
      <c r="T240" s="73"/>
      <c r="U240" s="73"/>
      <c r="V240" s="73"/>
      <c r="W240" s="73"/>
      <c r="X240" s="73"/>
      <c r="Y240" s="73"/>
      <c r="Z240" s="73"/>
    </row>
    <row r="241" spans="1:26" ht="15.75" customHeight="1">
      <c r="A241" s="73"/>
      <c r="B241" s="73"/>
      <c r="C241" s="77"/>
      <c r="D241" s="73"/>
      <c r="E241" s="73"/>
      <c r="F241" s="73"/>
      <c r="G241" s="591"/>
      <c r="H241" s="988"/>
      <c r="I241" s="73"/>
      <c r="J241" s="73"/>
      <c r="K241" s="74"/>
      <c r="L241" s="74"/>
      <c r="M241" s="989"/>
      <c r="N241" s="74"/>
      <c r="O241" s="74"/>
      <c r="P241" s="74"/>
      <c r="Q241" s="74"/>
      <c r="R241" s="74"/>
      <c r="S241" s="73"/>
      <c r="T241" s="73"/>
      <c r="U241" s="73"/>
      <c r="V241" s="73"/>
      <c r="W241" s="73"/>
      <c r="X241" s="73"/>
      <c r="Y241" s="73"/>
      <c r="Z241" s="73"/>
    </row>
    <row r="242" spans="1:26" ht="15.75" customHeight="1">
      <c r="A242" s="73"/>
      <c r="B242" s="73"/>
      <c r="C242" s="77"/>
      <c r="D242" s="73"/>
      <c r="E242" s="73"/>
      <c r="F242" s="73"/>
      <c r="G242" s="591"/>
      <c r="H242" s="988"/>
      <c r="I242" s="73"/>
      <c r="J242" s="73"/>
      <c r="K242" s="74"/>
      <c r="L242" s="74"/>
      <c r="M242" s="989"/>
      <c r="N242" s="74"/>
      <c r="O242" s="74"/>
      <c r="P242" s="74"/>
      <c r="Q242" s="74"/>
      <c r="R242" s="74"/>
      <c r="S242" s="73"/>
      <c r="T242" s="73"/>
      <c r="U242" s="73"/>
      <c r="V242" s="73"/>
      <c r="W242" s="73"/>
      <c r="X242" s="73"/>
      <c r="Y242" s="73"/>
      <c r="Z242" s="73"/>
    </row>
    <row r="243" spans="1:26" ht="15.75" customHeight="1">
      <c r="A243" s="73"/>
      <c r="B243" s="73"/>
      <c r="C243" s="77"/>
      <c r="D243" s="73"/>
      <c r="E243" s="73"/>
      <c r="F243" s="73"/>
      <c r="G243" s="591"/>
      <c r="H243" s="988"/>
      <c r="I243" s="73"/>
      <c r="J243" s="73"/>
      <c r="K243" s="74"/>
      <c r="L243" s="74"/>
      <c r="M243" s="989"/>
      <c r="N243" s="74"/>
      <c r="O243" s="74"/>
      <c r="P243" s="74"/>
      <c r="Q243" s="74"/>
      <c r="R243" s="74"/>
      <c r="S243" s="73"/>
      <c r="T243" s="73"/>
      <c r="U243" s="73"/>
      <c r="V243" s="73"/>
      <c r="W243" s="73"/>
      <c r="X243" s="73"/>
      <c r="Y243" s="73"/>
      <c r="Z243" s="73"/>
    </row>
    <row r="244" spans="1:26" ht="15.75" customHeight="1">
      <c r="A244" s="73"/>
      <c r="B244" s="73"/>
      <c r="C244" s="77"/>
      <c r="D244" s="73"/>
      <c r="E244" s="73"/>
      <c r="F244" s="73"/>
      <c r="G244" s="591"/>
      <c r="H244" s="988"/>
      <c r="I244" s="73"/>
      <c r="J244" s="73"/>
      <c r="K244" s="74"/>
      <c r="L244" s="74"/>
      <c r="M244" s="989"/>
      <c r="N244" s="74"/>
      <c r="O244" s="74"/>
      <c r="P244" s="74"/>
      <c r="Q244" s="74"/>
      <c r="R244" s="74"/>
      <c r="S244" s="73"/>
      <c r="T244" s="73"/>
      <c r="U244" s="73"/>
      <c r="V244" s="73"/>
      <c r="W244" s="73"/>
      <c r="X244" s="73"/>
      <c r="Y244" s="73"/>
      <c r="Z244" s="73"/>
    </row>
    <row r="245" spans="1:26" ht="15.75" customHeight="1">
      <c r="A245" s="73"/>
      <c r="B245" s="73"/>
      <c r="C245" s="77"/>
      <c r="D245" s="73"/>
      <c r="E245" s="73"/>
      <c r="F245" s="73"/>
      <c r="G245" s="591"/>
      <c r="H245" s="988"/>
      <c r="I245" s="73"/>
      <c r="J245" s="73"/>
      <c r="K245" s="74"/>
      <c r="L245" s="74"/>
      <c r="M245" s="989"/>
      <c r="N245" s="74"/>
      <c r="O245" s="74"/>
      <c r="P245" s="74"/>
      <c r="Q245" s="74"/>
      <c r="R245" s="74"/>
      <c r="S245" s="73"/>
      <c r="T245" s="73"/>
      <c r="U245" s="73"/>
      <c r="V245" s="73"/>
      <c r="W245" s="73"/>
      <c r="X245" s="73"/>
      <c r="Y245" s="73"/>
      <c r="Z245" s="73"/>
    </row>
    <row r="246" spans="1:26" ht="15.75" customHeight="1">
      <c r="A246" s="73"/>
      <c r="B246" s="73"/>
      <c r="C246" s="77"/>
      <c r="D246" s="73"/>
      <c r="E246" s="73"/>
      <c r="F246" s="73"/>
      <c r="G246" s="591"/>
      <c r="H246" s="988"/>
      <c r="I246" s="73"/>
      <c r="J246" s="73"/>
      <c r="K246" s="74"/>
      <c r="L246" s="74"/>
      <c r="M246" s="989"/>
      <c r="N246" s="74"/>
      <c r="O246" s="74"/>
      <c r="P246" s="74"/>
      <c r="Q246" s="74"/>
      <c r="R246" s="74"/>
      <c r="S246" s="73"/>
      <c r="T246" s="73"/>
      <c r="U246" s="73"/>
      <c r="V246" s="73"/>
      <c r="W246" s="73"/>
      <c r="X246" s="73"/>
      <c r="Y246" s="73"/>
      <c r="Z246" s="73"/>
    </row>
    <row r="247" spans="1:26" ht="15.75" customHeight="1">
      <c r="A247" s="73"/>
      <c r="B247" s="73"/>
      <c r="C247" s="77"/>
      <c r="D247" s="73"/>
      <c r="E247" s="73"/>
      <c r="F247" s="73"/>
      <c r="G247" s="591"/>
      <c r="H247" s="988"/>
      <c r="I247" s="73"/>
      <c r="J247" s="73"/>
      <c r="K247" s="74"/>
      <c r="L247" s="74"/>
      <c r="M247" s="989"/>
      <c r="N247" s="74"/>
      <c r="O247" s="74"/>
      <c r="P247" s="74"/>
      <c r="Q247" s="74"/>
      <c r="R247" s="74"/>
      <c r="S247" s="73"/>
      <c r="T247" s="73"/>
      <c r="U247" s="73"/>
      <c r="V247" s="73"/>
      <c r="W247" s="73"/>
      <c r="X247" s="73"/>
      <c r="Y247" s="73"/>
      <c r="Z247" s="73"/>
    </row>
    <row r="248" spans="1:26" ht="15.75" customHeight="1">
      <c r="A248" s="73"/>
      <c r="B248" s="73"/>
      <c r="C248" s="77"/>
      <c r="D248" s="73"/>
      <c r="E248" s="73"/>
      <c r="F248" s="73"/>
      <c r="G248" s="591"/>
      <c r="H248" s="988"/>
      <c r="I248" s="73"/>
      <c r="J248" s="73"/>
      <c r="K248" s="74"/>
      <c r="L248" s="74"/>
      <c r="M248" s="989"/>
      <c r="N248" s="74"/>
      <c r="O248" s="74"/>
      <c r="P248" s="74"/>
      <c r="Q248" s="74"/>
      <c r="R248" s="74"/>
      <c r="S248" s="73"/>
      <c r="T248" s="73"/>
      <c r="U248" s="73"/>
      <c r="V248" s="73"/>
      <c r="W248" s="73"/>
      <c r="X248" s="73"/>
      <c r="Y248" s="73"/>
      <c r="Z248" s="73"/>
    </row>
    <row r="249" spans="1:26" ht="15.75" customHeight="1">
      <c r="A249" s="73"/>
      <c r="B249" s="73"/>
      <c r="C249" s="77"/>
      <c r="D249" s="73"/>
      <c r="E249" s="73"/>
      <c r="F249" s="73"/>
      <c r="G249" s="591"/>
      <c r="H249" s="988"/>
      <c r="I249" s="73"/>
      <c r="J249" s="73"/>
      <c r="K249" s="74"/>
      <c r="L249" s="74"/>
      <c r="M249" s="989"/>
      <c r="N249" s="74"/>
      <c r="O249" s="74"/>
      <c r="P249" s="74"/>
      <c r="Q249" s="74"/>
      <c r="R249" s="74"/>
      <c r="S249" s="73"/>
      <c r="T249" s="73"/>
      <c r="U249" s="73"/>
      <c r="V249" s="73"/>
      <c r="W249" s="73"/>
      <c r="X249" s="73"/>
      <c r="Y249" s="73"/>
      <c r="Z249" s="73"/>
    </row>
    <row r="250" spans="1:26" ht="15.75" customHeight="1">
      <c r="A250" s="73"/>
      <c r="B250" s="73"/>
      <c r="C250" s="77"/>
      <c r="D250" s="73"/>
      <c r="E250" s="73"/>
      <c r="F250" s="73"/>
      <c r="G250" s="591"/>
      <c r="H250" s="988"/>
      <c r="I250" s="73"/>
      <c r="J250" s="73"/>
      <c r="K250" s="74"/>
      <c r="L250" s="74"/>
      <c r="M250" s="989"/>
      <c r="N250" s="74"/>
      <c r="O250" s="74"/>
      <c r="P250" s="74"/>
      <c r="Q250" s="74"/>
      <c r="R250" s="74"/>
      <c r="S250" s="73"/>
      <c r="T250" s="73"/>
      <c r="U250" s="73"/>
      <c r="V250" s="73"/>
      <c r="W250" s="73"/>
      <c r="X250" s="73"/>
      <c r="Y250" s="73"/>
      <c r="Z250" s="73"/>
    </row>
    <row r="251" spans="1:26" ht="15.75" customHeight="1">
      <c r="A251" s="73"/>
      <c r="B251" s="73"/>
      <c r="C251" s="77"/>
      <c r="D251" s="73"/>
      <c r="E251" s="73"/>
      <c r="F251" s="73"/>
      <c r="G251" s="591"/>
      <c r="H251" s="988"/>
      <c r="I251" s="73"/>
      <c r="J251" s="73"/>
      <c r="K251" s="74"/>
      <c r="L251" s="74"/>
      <c r="M251" s="989"/>
      <c r="N251" s="74"/>
      <c r="O251" s="74"/>
      <c r="P251" s="74"/>
      <c r="Q251" s="74"/>
      <c r="R251" s="74"/>
      <c r="S251" s="73"/>
      <c r="T251" s="73"/>
      <c r="U251" s="73"/>
      <c r="V251" s="73"/>
      <c r="W251" s="73"/>
      <c r="X251" s="73"/>
      <c r="Y251" s="73"/>
      <c r="Z251" s="73"/>
    </row>
    <row r="252" spans="1:26" ht="15.75" customHeight="1">
      <c r="A252" s="73"/>
      <c r="B252" s="73"/>
      <c r="C252" s="77"/>
      <c r="D252" s="73"/>
      <c r="E252" s="73"/>
      <c r="F252" s="73"/>
      <c r="G252" s="591"/>
      <c r="H252" s="988"/>
      <c r="I252" s="73"/>
      <c r="J252" s="73"/>
      <c r="K252" s="74"/>
      <c r="L252" s="74"/>
      <c r="M252" s="989"/>
      <c r="N252" s="74"/>
      <c r="O252" s="74"/>
      <c r="P252" s="74"/>
      <c r="Q252" s="74"/>
      <c r="R252" s="74"/>
      <c r="S252" s="73"/>
      <c r="T252" s="73"/>
      <c r="U252" s="73"/>
      <c r="V252" s="73"/>
      <c r="W252" s="73"/>
      <c r="X252" s="73"/>
      <c r="Y252" s="73"/>
      <c r="Z252" s="73"/>
    </row>
    <row r="253" spans="1:26" ht="15.75" customHeight="1">
      <c r="A253" s="73"/>
      <c r="B253" s="73"/>
      <c r="C253" s="77"/>
      <c r="D253" s="73"/>
      <c r="E253" s="73"/>
      <c r="F253" s="73"/>
      <c r="G253" s="591"/>
      <c r="H253" s="988"/>
      <c r="I253" s="73"/>
      <c r="J253" s="73"/>
      <c r="K253" s="74"/>
      <c r="L253" s="74"/>
      <c r="M253" s="989"/>
      <c r="N253" s="74"/>
      <c r="O253" s="74"/>
      <c r="P253" s="74"/>
      <c r="Q253" s="74"/>
      <c r="R253" s="74"/>
      <c r="S253" s="73"/>
      <c r="T253" s="73"/>
      <c r="U253" s="73"/>
      <c r="V253" s="73"/>
      <c r="W253" s="73"/>
      <c r="X253" s="73"/>
      <c r="Y253" s="73"/>
      <c r="Z253" s="73"/>
    </row>
    <row r="254" spans="1:26" ht="15.75" customHeight="1">
      <c r="A254" s="73"/>
      <c r="B254" s="73"/>
      <c r="C254" s="77"/>
      <c r="D254" s="73"/>
      <c r="E254" s="73"/>
      <c r="F254" s="73"/>
      <c r="G254" s="591"/>
      <c r="H254" s="988"/>
      <c r="I254" s="73"/>
      <c r="J254" s="73"/>
      <c r="K254" s="74"/>
      <c r="L254" s="74"/>
      <c r="M254" s="989"/>
      <c r="N254" s="74"/>
      <c r="O254" s="74"/>
      <c r="P254" s="74"/>
      <c r="Q254" s="74"/>
      <c r="R254" s="74"/>
      <c r="S254" s="73"/>
      <c r="T254" s="73"/>
      <c r="U254" s="73"/>
      <c r="V254" s="73"/>
      <c r="W254" s="73"/>
      <c r="X254" s="73"/>
      <c r="Y254" s="73"/>
      <c r="Z254" s="73"/>
    </row>
    <row r="255" spans="1:26" ht="15.75" customHeight="1">
      <c r="A255" s="73"/>
      <c r="B255" s="73"/>
      <c r="C255" s="77"/>
      <c r="D255" s="73"/>
      <c r="E255" s="73"/>
      <c r="F255" s="73"/>
      <c r="G255" s="591"/>
      <c r="H255" s="988"/>
      <c r="I255" s="73"/>
      <c r="J255" s="73"/>
      <c r="K255" s="74"/>
      <c r="L255" s="74"/>
      <c r="M255" s="989"/>
      <c r="N255" s="74"/>
      <c r="O255" s="74"/>
      <c r="P255" s="74"/>
      <c r="Q255" s="74"/>
      <c r="R255" s="74"/>
      <c r="S255" s="73"/>
      <c r="T255" s="73"/>
      <c r="U255" s="73"/>
      <c r="V255" s="73"/>
      <c r="W255" s="73"/>
      <c r="X255" s="73"/>
      <c r="Y255" s="73"/>
      <c r="Z255" s="73"/>
    </row>
    <row r="256" spans="1:26" ht="15.75" customHeight="1">
      <c r="A256" s="73"/>
      <c r="B256" s="73"/>
      <c r="C256" s="77"/>
      <c r="D256" s="73"/>
      <c r="E256" s="73"/>
      <c r="F256" s="73"/>
      <c r="G256" s="591"/>
      <c r="H256" s="988"/>
      <c r="I256" s="73"/>
      <c r="J256" s="73"/>
      <c r="K256" s="74"/>
      <c r="L256" s="74"/>
      <c r="M256" s="989"/>
      <c r="N256" s="74"/>
      <c r="O256" s="74"/>
      <c r="P256" s="74"/>
      <c r="Q256" s="74"/>
      <c r="R256" s="74"/>
      <c r="S256" s="73"/>
      <c r="T256" s="73"/>
      <c r="U256" s="73"/>
      <c r="V256" s="73"/>
      <c r="W256" s="73"/>
      <c r="X256" s="73"/>
      <c r="Y256" s="73"/>
      <c r="Z256" s="73"/>
    </row>
    <row r="257" spans="1:26" ht="15.75" customHeight="1">
      <c r="A257" s="73"/>
      <c r="B257" s="73"/>
      <c r="C257" s="77"/>
      <c r="D257" s="73"/>
      <c r="E257" s="73"/>
      <c r="F257" s="73"/>
      <c r="G257" s="591"/>
      <c r="H257" s="988"/>
      <c r="I257" s="73"/>
      <c r="J257" s="73"/>
      <c r="K257" s="74"/>
      <c r="L257" s="74"/>
      <c r="M257" s="989"/>
      <c r="N257" s="74"/>
      <c r="O257" s="74"/>
      <c r="P257" s="74"/>
      <c r="Q257" s="74"/>
      <c r="R257" s="74"/>
      <c r="S257" s="73"/>
      <c r="T257" s="73"/>
      <c r="U257" s="73"/>
      <c r="V257" s="73"/>
      <c r="W257" s="73"/>
      <c r="X257" s="73"/>
      <c r="Y257" s="73"/>
      <c r="Z257" s="73"/>
    </row>
    <row r="258" spans="1:26" ht="15.75" customHeight="1">
      <c r="A258" s="73"/>
      <c r="B258" s="73"/>
      <c r="C258" s="77"/>
      <c r="D258" s="73"/>
      <c r="E258" s="73"/>
      <c r="F258" s="73"/>
      <c r="G258" s="591"/>
      <c r="H258" s="988"/>
      <c r="I258" s="73"/>
      <c r="J258" s="73"/>
      <c r="K258" s="74"/>
      <c r="L258" s="74"/>
      <c r="M258" s="989"/>
      <c r="N258" s="74"/>
      <c r="O258" s="74"/>
      <c r="P258" s="74"/>
      <c r="Q258" s="74"/>
      <c r="R258" s="74"/>
      <c r="S258" s="73"/>
      <c r="T258" s="73"/>
      <c r="U258" s="73"/>
      <c r="V258" s="73"/>
      <c r="W258" s="73"/>
      <c r="X258" s="73"/>
      <c r="Y258" s="73"/>
      <c r="Z258" s="73"/>
    </row>
    <row r="259" spans="1:26" ht="15.75" customHeight="1">
      <c r="A259" s="73"/>
      <c r="B259" s="73"/>
      <c r="C259" s="77"/>
      <c r="D259" s="73"/>
      <c r="E259" s="73"/>
      <c r="F259" s="73"/>
      <c r="G259" s="591"/>
      <c r="H259" s="988"/>
      <c r="I259" s="73"/>
      <c r="J259" s="73"/>
      <c r="K259" s="74"/>
      <c r="L259" s="74"/>
      <c r="M259" s="989"/>
      <c r="N259" s="74"/>
      <c r="O259" s="74"/>
      <c r="P259" s="74"/>
      <c r="Q259" s="74"/>
      <c r="R259" s="74"/>
      <c r="S259" s="73"/>
      <c r="T259" s="73"/>
      <c r="U259" s="73"/>
      <c r="V259" s="73"/>
      <c r="W259" s="73"/>
      <c r="X259" s="73"/>
      <c r="Y259" s="73"/>
      <c r="Z259" s="73"/>
    </row>
    <row r="260" spans="1:26" ht="15.75" customHeight="1">
      <c r="A260" s="73"/>
      <c r="B260" s="73"/>
      <c r="C260" s="77"/>
      <c r="D260" s="73"/>
      <c r="E260" s="73"/>
      <c r="F260" s="73"/>
      <c r="G260" s="591"/>
      <c r="H260" s="988"/>
      <c r="I260" s="73"/>
      <c r="J260" s="73"/>
      <c r="K260" s="74"/>
      <c r="L260" s="74"/>
      <c r="M260" s="989"/>
      <c r="N260" s="74"/>
      <c r="O260" s="74"/>
      <c r="P260" s="74"/>
      <c r="Q260" s="74"/>
      <c r="R260" s="74"/>
      <c r="S260" s="73"/>
      <c r="T260" s="73"/>
      <c r="U260" s="73"/>
      <c r="V260" s="73"/>
      <c r="W260" s="73"/>
      <c r="X260" s="73"/>
      <c r="Y260" s="73"/>
      <c r="Z260" s="73"/>
    </row>
    <row r="261" spans="1:26" ht="15.75" customHeight="1">
      <c r="A261" s="73"/>
      <c r="B261" s="73"/>
      <c r="C261" s="77"/>
      <c r="D261" s="73"/>
      <c r="E261" s="73"/>
      <c r="F261" s="73"/>
      <c r="G261" s="591"/>
      <c r="H261" s="988"/>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7"/>
      <c r="D262" s="73"/>
      <c r="E262" s="73"/>
      <c r="F262" s="73"/>
      <c r="G262" s="591"/>
      <c r="H262" s="988"/>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7"/>
      <c r="D263" s="73"/>
      <c r="E263" s="73"/>
      <c r="F263" s="73"/>
      <c r="G263" s="591"/>
      <c r="H263" s="988"/>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7"/>
      <c r="D264" s="73"/>
      <c r="E264" s="73"/>
      <c r="F264" s="73"/>
      <c r="G264" s="591"/>
      <c r="H264" s="988"/>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7"/>
      <c r="D265" s="73"/>
      <c r="E265" s="73"/>
      <c r="F265" s="73"/>
      <c r="G265" s="591"/>
      <c r="H265" s="988"/>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7"/>
      <c r="D266" s="73"/>
      <c r="E266" s="73"/>
      <c r="F266" s="73"/>
      <c r="G266" s="591"/>
      <c r="H266" s="988"/>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7"/>
      <c r="D267" s="73"/>
      <c r="E267" s="73"/>
      <c r="F267" s="73"/>
      <c r="G267" s="591"/>
      <c r="H267" s="988"/>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7"/>
      <c r="D268" s="73"/>
      <c r="E268" s="73"/>
      <c r="F268" s="73"/>
      <c r="G268" s="591"/>
      <c r="H268" s="988"/>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7"/>
      <c r="D269" s="73"/>
      <c r="E269" s="73"/>
      <c r="F269" s="73"/>
      <c r="G269" s="591"/>
      <c r="H269" s="988"/>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7"/>
      <c r="D270" s="73"/>
      <c r="E270" s="73"/>
      <c r="F270" s="73"/>
      <c r="G270" s="591"/>
      <c r="H270" s="988"/>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7"/>
      <c r="D271" s="73"/>
      <c r="E271" s="73"/>
      <c r="F271" s="73"/>
      <c r="G271" s="591"/>
      <c r="H271" s="988"/>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7"/>
      <c r="D272" s="73"/>
      <c r="E272" s="73"/>
      <c r="F272" s="73"/>
      <c r="G272" s="591"/>
      <c r="H272" s="988"/>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7"/>
      <c r="D273" s="73"/>
      <c r="E273" s="73"/>
      <c r="F273" s="73"/>
      <c r="G273" s="591"/>
      <c r="H273" s="988"/>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7"/>
      <c r="D274" s="73"/>
      <c r="E274" s="73"/>
      <c r="F274" s="73"/>
      <c r="G274" s="591"/>
      <c r="H274" s="988"/>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7"/>
      <c r="D275" s="73"/>
      <c r="E275" s="73"/>
      <c r="F275" s="73"/>
      <c r="G275" s="591"/>
      <c r="H275" s="988"/>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7"/>
      <c r="D276" s="73"/>
      <c r="E276" s="73"/>
      <c r="F276" s="73"/>
      <c r="G276" s="591"/>
      <c r="H276" s="988"/>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7"/>
      <c r="D277" s="73"/>
      <c r="E277" s="73"/>
      <c r="F277" s="73"/>
      <c r="G277" s="591"/>
      <c r="H277" s="988"/>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7"/>
      <c r="D278" s="73"/>
      <c r="E278" s="73"/>
      <c r="F278" s="73"/>
      <c r="G278" s="591"/>
      <c r="H278" s="988"/>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7"/>
      <c r="D279" s="73"/>
      <c r="E279" s="73"/>
      <c r="F279" s="73"/>
      <c r="G279" s="591"/>
      <c r="H279" s="988"/>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7"/>
      <c r="D280" s="73"/>
      <c r="E280" s="73"/>
      <c r="F280" s="73"/>
      <c r="G280" s="591"/>
      <c r="H280" s="988"/>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7"/>
      <c r="D281" s="73"/>
      <c r="E281" s="73"/>
      <c r="F281" s="73"/>
      <c r="G281" s="591"/>
      <c r="H281" s="988"/>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7"/>
      <c r="D282" s="73"/>
      <c r="E282" s="73"/>
      <c r="F282" s="73"/>
      <c r="G282" s="591"/>
      <c r="H282" s="988"/>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7"/>
      <c r="D283" s="73"/>
      <c r="E283" s="73"/>
      <c r="F283" s="73"/>
      <c r="G283" s="591"/>
      <c r="H283" s="988"/>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7"/>
      <c r="D284" s="73"/>
      <c r="E284" s="73"/>
      <c r="F284" s="73"/>
      <c r="G284" s="591"/>
      <c r="H284" s="988"/>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7"/>
      <c r="D285" s="73"/>
      <c r="E285" s="73"/>
      <c r="F285" s="73"/>
      <c r="G285" s="591"/>
      <c r="H285" s="988"/>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7"/>
      <c r="D286" s="73"/>
      <c r="E286" s="73"/>
      <c r="F286" s="73"/>
      <c r="G286" s="591"/>
      <c r="H286" s="988"/>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7"/>
      <c r="D287" s="73"/>
      <c r="E287" s="73"/>
      <c r="F287" s="73"/>
      <c r="G287" s="591"/>
      <c r="H287" s="988"/>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7"/>
      <c r="D288" s="73"/>
      <c r="E288" s="73"/>
      <c r="F288" s="73"/>
      <c r="G288" s="591"/>
      <c r="H288" s="988"/>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7"/>
      <c r="D289" s="73"/>
      <c r="E289" s="73"/>
      <c r="F289" s="73"/>
      <c r="G289" s="591"/>
      <c r="H289" s="988"/>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7"/>
      <c r="D290" s="73"/>
      <c r="E290" s="73"/>
      <c r="F290" s="73"/>
      <c r="G290" s="591"/>
      <c r="H290" s="988"/>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7"/>
      <c r="D291" s="73"/>
      <c r="E291" s="73"/>
      <c r="F291" s="73"/>
      <c r="G291" s="591"/>
      <c r="H291" s="988"/>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7"/>
      <c r="D292" s="73"/>
      <c r="E292" s="73"/>
      <c r="F292" s="73"/>
      <c r="G292" s="591"/>
      <c r="H292" s="988"/>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7"/>
      <c r="D293" s="73"/>
      <c r="E293" s="73"/>
      <c r="F293" s="73"/>
      <c r="G293" s="591"/>
      <c r="H293" s="988"/>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7"/>
      <c r="D294" s="73"/>
      <c r="E294" s="73"/>
      <c r="F294" s="73"/>
      <c r="G294" s="591"/>
      <c r="H294" s="988"/>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7"/>
      <c r="D295" s="73"/>
      <c r="E295" s="73"/>
      <c r="F295" s="73"/>
      <c r="G295" s="591"/>
      <c r="H295" s="988"/>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7"/>
      <c r="D296" s="73"/>
      <c r="E296" s="73"/>
      <c r="F296" s="73"/>
      <c r="G296" s="591"/>
      <c r="H296" s="988"/>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7"/>
      <c r="D297" s="73"/>
      <c r="E297" s="73"/>
      <c r="F297" s="73"/>
      <c r="G297" s="591"/>
      <c r="H297" s="988"/>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7"/>
      <c r="D298" s="73"/>
      <c r="E298" s="73"/>
      <c r="F298" s="73"/>
      <c r="G298" s="591"/>
      <c r="H298" s="988"/>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7"/>
      <c r="D299" s="73"/>
      <c r="E299" s="73"/>
      <c r="F299" s="73"/>
      <c r="G299" s="591"/>
      <c r="H299" s="988"/>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7"/>
      <c r="D300" s="73"/>
      <c r="E300" s="73"/>
      <c r="F300" s="73"/>
      <c r="G300" s="591"/>
      <c r="H300" s="988"/>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7"/>
      <c r="D301" s="73"/>
      <c r="E301" s="73"/>
      <c r="F301" s="73"/>
      <c r="G301" s="591"/>
      <c r="H301" s="988"/>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7"/>
      <c r="D302" s="73"/>
      <c r="E302" s="73"/>
      <c r="F302" s="73"/>
      <c r="G302" s="591"/>
      <c r="H302" s="988"/>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7"/>
      <c r="D303" s="73"/>
      <c r="E303" s="73"/>
      <c r="F303" s="73"/>
      <c r="G303" s="591"/>
      <c r="H303" s="988"/>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7"/>
      <c r="D304" s="73"/>
      <c r="E304" s="73"/>
      <c r="F304" s="73"/>
      <c r="G304" s="591"/>
      <c r="H304" s="988"/>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7"/>
      <c r="D305" s="73"/>
      <c r="E305" s="73"/>
      <c r="F305" s="73"/>
      <c r="G305" s="591"/>
      <c r="H305" s="988"/>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7"/>
      <c r="D306" s="73"/>
      <c r="E306" s="73"/>
      <c r="F306" s="73"/>
      <c r="G306" s="591"/>
      <c r="H306" s="988"/>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7"/>
      <c r="D307" s="73"/>
      <c r="E307" s="73"/>
      <c r="F307" s="73"/>
      <c r="G307" s="591"/>
      <c r="H307" s="988"/>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7"/>
      <c r="D308" s="73"/>
      <c r="E308" s="73"/>
      <c r="F308" s="73"/>
      <c r="G308" s="591"/>
      <c r="H308" s="988"/>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7"/>
      <c r="D309" s="73"/>
      <c r="E309" s="73"/>
      <c r="F309" s="73"/>
      <c r="G309" s="591"/>
      <c r="H309" s="988"/>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7"/>
      <c r="D310" s="73"/>
      <c r="E310" s="73"/>
      <c r="F310" s="73"/>
      <c r="G310" s="591"/>
      <c r="H310" s="988"/>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7"/>
      <c r="D311" s="73"/>
      <c r="E311" s="73"/>
      <c r="F311" s="73"/>
      <c r="G311" s="591"/>
      <c r="H311" s="988"/>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7"/>
      <c r="D312" s="73"/>
      <c r="E312" s="73"/>
      <c r="F312" s="73"/>
      <c r="G312" s="591"/>
      <c r="H312" s="988"/>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7"/>
      <c r="D313" s="73"/>
      <c r="E313" s="73"/>
      <c r="F313" s="73"/>
      <c r="G313" s="591"/>
      <c r="H313" s="988"/>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7"/>
      <c r="D314" s="73"/>
      <c r="E314" s="73"/>
      <c r="F314" s="73"/>
      <c r="G314" s="591"/>
      <c r="H314" s="988"/>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7"/>
      <c r="D315" s="73"/>
      <c r="E315" s="73"/>
      <c r="F315" s="73"/>
      <c r="G315" s="591"/>
      <c r="H315" s="988"/>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7"/>
      <c r="D316" s="73"/>
      <c r="E316" s="73"/>
      <c r="F316" s="73"/>
      <c r="G316" s="591"/>
      <c r="H316" s="988"/>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7"/>
      <c r="D317" s="73"/>
      <c r="E317" s="73"/>
      <c r="F317" s="73"/>
      <c r="G317" s="591"/>
      <c r="H317" s="988"/>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7"/>
      <c r="D318" s="73"/>
      <c r="E318" s="73"/>
      <c r="F318" s="73"/>
      <c r="G318" s="591"/>
      <c r="H318" s="988"/>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7"/>
      <c r="D319" s="73"/>
      <c r="E319" s="73"/>
      <c r="F319" s="73"/>
      <c r="G319" s="591"/>
      <c r="H319" s="988"/>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7"/>
      <c r="D320" s="73"/>
      <c r="E320" s="73"/>
      <c r="F320" s="73"/>
      <c r="G320" s="591"/>
      <c r="H320" s="988"/>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7"/>
      <c r="D321" s="73"/>
      <c r="E321" s="73"/>
      <c r="F321" s="73"/>
      <c r="G321" s="591"/>
      <c r="H321" s="988"/>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7"/>
      <c r="D322" s="73"/>
      <c r="E322" s="73"/>
      <c r="F322" s="73"/>
      <c r="G322" s="591"/>
      <c r="H322" s="988"/>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7"/>
      <c r="D323" s="73"/>
      <c r="E323" s="73"/>
      <c r="F323" s="73"/>
      <c r="G323" s="591"/>
      <c r="H323" s="988"/>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7"/>
      <c r="D324" s="73"/>
      <c r="E324" s="73"/>
      <c r="F324" s="73"/>
      <c r="G324" s="591"/>
      <c r="H324" s="988"/>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7"/>
      <c r="D325" s="73"/>
      <c r="E325" s="73"/>
      <c r="F325" s="73"/>
      <c r="G325" s="591"/>
      <c r="H325" s="988"/>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7"/>
      <c r="D326" s="73"/>
      <c r="E326" s="73"/>
      <c r="F326" s="73"/>
      <c r="G326" s="591"/>
      <c r="H326" s="988"/>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7"/>
      <c r="D327" s="73"/>
      <c r="E327" s="73"/>
      <c r="F327" s="73"/>
      <c r="G327" s="591"/>
      <c r="H327" s="988"/>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7"/>
      <c r="D328" s="73"/>
      <c r="E328" s="73"/>
      <c r="F328" s="73"/>
      <c r="G328" s="591"/>
      <c r="H328" s="988"/>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7"/>
      <c r="D329" s="73"/>
      <c r="E329" s="73"/>
      <c r="F329" s="73"/>
      <c r="G329" s="591"/>
      <c r="H329" s="988"/>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7"/>
      <c r="D330" s="73"/>
      <c r="E330" s="73"/>
      <c r="F330" s="73"/>
      <c r="G330" s="591"/>
      <c r="H330" s="988"/>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7"/>
      <c r="D331" s="73"/>
      <c r="E331" s="73"/>
      <c r="F331" s="73"/>
      <c r="G331" s="591"/>
      <c r="H331" s="988"/>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7"/>
      <c r="D332" s="73"/>
      <c r="E332" s="73"/>
      <c r="F332" s="73"/>
      <c r="G332" s="591"/>
      <c r="H332" s="988"/>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7"/>
      <c r="D333" s="73"/>
      <c r="E333" s="73"/>
      <c r="F333" s="73"/>
      <c r="G333" s="591"/>
      <c r="H333" s="988"/>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7"/>
      <c r="D334" s="73"/>
      <c r="E334" s="73"/>
      <c r="F334" s="73"/>
      <c r="G334" s="591"/>
      <c r="H334" s="988"/>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7"/>
      <c r="D335" s="73"/>
      <c r="E335" s="73"/>
      <c r="F335" s="73"/>
      <c r="G335" s="591"/>
      <c r="H335" s="988"/>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7"/>
      <c r="D336" s="73"/>
      <c r="E336" s="73"/>
      <c r="F336" s="73"/>
      <c r="G336" s="591"/>
      <c r="H336" s="988"/>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7"/>
      <c r="D337" s="73"/>
      <c r="E337" s="73"/>
      <c r="F337" s="73"/>
      <c r="G337" s="591"/>
      <c r="H337" s="988"/>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7"/>
      <c r="D338" s="73"/>
      <c r="E338" s="73"/>
      <c r="F338" s="73"/>
      <c r="G338" s="591"/>
      <c r="H338" s="988"/>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7"/>
      <c r="D339" s="73"/>
      <c r="E339" s="73"/>
      <c r="F339" s="73"/>
      <c r="G339" s="591"/>
      <c r="H339" s="988"/>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7"/>
      <c r="D340" s="73"/>
      <c r="E340" s="73"/>
      <c r="F340" s="73"/>
      <c r="G340" s="591"/>
      <c r="H340" s="988"/>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7"/>
      <c r="D341" s="73"/>
      <c r="E341" s="73"/>
      <c r="F341" s="73"/>
      <c r="G341" s="591"/>
      <c r="H341" s="988"/>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7"/>
      <c r="D342" s="73"/>
      <c r="E342" s="73"/>
      <c r="F342" s="73"/>
      <c r="G342" s="591"/>
      <c r="H342" s="988"/>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7"/>
      <c r="D343" s="73"/>
      <c r="E343" s="73"/>
      <c r="F343" s="73"/>
      <c r="G343" s="591"/>
      <c r="H343" s="988"/>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7"/>
      <c r="D344" s="73"/>
      <c r="E344" s="73"/>
      <c r="F344" s="73"/>
      <c r="G344" s="591"/>
      <c r="H344" s="988"/>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7"/>
      <c r="D345" s="73"/>
      <c r="E345" s="73"/>
      <c r="F345" s="73"/>
      <c r="G345" s="591"/>
      <c r="H345" s="988"/>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7"/>
      <c r="D346" s="73"/>
      <c r="E346" s="73"/>
      <c r="F346" s="73"/>
      <c r="G346" s="591"/>
      <c r="H346" s="988"/>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7"/>
      <c r="D347" s="73"/>
      <c r="E347" s="73"/>
      <c r="F347" s="73"/>
      <c r="G347" s="591"/>
      <c r="H347" s="988"/>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7"/>
      <c r="D348" s="73"/>
      <c r="E348" s="73"/>
      <c r="F348" s="73"/>
      <c r="G348" s="591"/>
      <c r="H348" s="988"/>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7"/>
      <c r="D349" s="73"/>
      <c r="E349" s="73"/>
      <c r="F349" s="73"/>
      <c r="G349" s="591"/>
      <c r="H349" s="988"/>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7"/>
      <c r="D350" s="73"/>
      <c r="E350" s="73"/>
      <c r="F350" s="73"/>
      <c r="G350" s="591"/>
      <c r="H350" s="988"/>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7"/>
      <c r="D351" s="73"/>
      <c r="E351" s="73"/>
      <c r="F351" s="73"/>
      <c r="G351" s="591"/>
      <c r="H351" s="988"/>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7"/>
      <c r="D352" s="73"/>
      <c r="E352" s="73"/>
      <c r="F352" s="73"/>
      <c r="G352" s="591"/>
      <c r="H352" s="988"/>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7"/>
      <c r="D353" s="73"/>
      <c r="E353" s="73"/>
      <c r="F353" s="73"/>
      <c r="G353" s="591"/>
      <c r="H353" s="988"/>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7"/>
      <c r="D354" s="73"/>
      <c r="E354" s="73"/>
      <c r="F354" s="73"/>
      <c r="G354" s="591"/>
      <c r="H354" s="988"/>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7"/>
      <c r="D355" s="73"/>
      <c r="E355" s="73"/>
      <c r="F355" s="73"/>
      <c r="G355" s="591"/>
      <c r="H355" s="988"/>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7"/>
      <c r="D356" s="73"/>
      <c r="E356" s="73"/>
      <c r="F356" s="73"/>
      <c r="G356" s="591"/>
      <c r="H356" s="988"/>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7"/>
      <c r="D357" s="73"/>
      <c r="E357" s="73"/>
      <c r="F357" s="73"/>
      <c r="G357" s="591"/>
      <c r="H357" s="988"/>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7"/>
      <c r="D358" s="73"/>
      <c r="E358" s="73"/>
      <c r="F358" s="73"/>
      <c r="G358" s="591"/>
      <c r="H358" s="988"/>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7"/>
      <c r="D359" s="73"/>
      <c r="E359" s="73"/>
      <c r="F359" s="73"/>
      <c r="G359" s="591"/>
      <c r="H359" s="988"/>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7"/>
      <c r="D360" s="73"/>
      <c r="E360" s="73"/>
      <c r="F360" s="73"/>
      <c r="G360" s="591"/>
      <c r="H360" s="988"/>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7"/>
      <c r="D361" s="73"/>
      <c r="E361" s="73"/>
      <c r="F361" s="73"/>
      <c r="G361" s="591"/>
      <c r="H361" s="988"/>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7"/>
      <c r="D362" s="73"/>
      <c r="E362" s="73"/>
      <c r="F362" s="73"/>
      <c r="G362" s="591"/>
      <c r="H362" s="988"/>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7"/>
      <c r="D363" s="73"/>
      <c r="E363" s="73"/>
      <c r="F363" s="73"/>
      <c r="G363" s="591"/>
      <c r="H363" s="988"/>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7"/>
      <c r="D364" s="73"/>
      <c r="E364" s="73"/>
      <c r="F364" s="73"/>
      <c r="G364" s="591"/>
      <c r="H364" s="988"/>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7"/>
      <c r="D365" s="73"/>
      <c r="E365" s="73"/>
      <c r="F365" s="73"/>
      <c r="G365" s="591"/>
      <c r="H365" s="988"/>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7"/>
      <c r="D366" s="73"/>
      <c r="E366" s="73"/>
      <c r="F366" s="73"/>
      <c r="G366" s="591"/>
      <c r="H366" s="988"/>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7"/>
      <c r="D367" s="73"/>
      <c r="E367" s="73"/>
      <c r="F367" s="73"/>
      <c r="G367" s="591"/>
      <c r="H367" s="988"/>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7"/>
      <c r="D368" s="73"/>
      <c r="E368" s="73"/>
      <c r="F368" s="73"/>
      <c r="G368" s="591"/>
      <c r="H368" s="988"/>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7"/>
      <c r="D369" s="73"/>
      <c r="E369" s="73"/>
      <c r="F369" s="73"/>
      <c r="G369" s="591"/>
      <c r="H369" s="988"/>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7"/>
      <c r="D370" s="73"/>
      <c r="E370" s="73"/>
      <c r="F370" s="73"/>
      <c r="G370" s="591"/>
      <c r="H370" s="988"/>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7"/>
      <c r="D371" s="73"/>
      <c r="E371" s="73"/>
      <c r="F371" s="73"/>
      <c r="G371" s="591"/>
      <c r="H371" s="988"/>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7"/>
      <c r="D372" s="73"/>
      <c r="E372" s="73"/>
      <c r="F372" s="73"/>
      <c r="G372" s="591"/>
      <c r="H372" s="988"/>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7"/>
      <c r="D373" s="73"/>
      <c r="E373" s="73"/>
      <c r="F373" s="73"/>
      <c r="G373" s="591"/>
      <c r="H373" s="988"/>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7"/>
      <c r="D374" s="73"/>
      <c r="E374" s="73"/>
      <c r="F374" s="73"/>
      <c r="G374" s="591"/>
      <c r="H374" s="988"/>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7"/>
      <c r="D375" s="73"/>
      <c r="E375" s="73"/>
      <c r="F375" s="73"/>
      <c r="G375" s="591"/>
      <c r="H375" s="988"/>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7"/>
      <c r="D376" s="73"/>
      <c r="E376" s="73"/>
      <c r="F376" s="73"/>
      <c r="G376" s="591"/>
      <c r="H376" s="988"/>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7"/>
      <c r="D377" s="73"/>
      <c r="E377" s="73"/>
      <c r="F377" s="73"/>
      <c r="G377" s="591"/>
      <c r="H377" s="988"/>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7"/>
      <c r="D378" s="73"/>
      <c r="E378" s="73"/>
      <c r="F378" s="73"/>
      <c r="G378" s="591"/>
      <c r="H378" s="988"/>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7"/>
      <c r="D379" s="73"/>
      <c r="E379" s="73"/>
      <c r="F379" s="73"/>
      <c r="G379" s="591"/>
      <c r="H379" s="988"/>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7"/>
      <c r="D380" s="73"/>
      <c r="E380" s="73"/>
      <c r="F380" s="73"/>
      <c r="G380" s="591"/>
      <c r="H380" s="988"/>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7"/>
      <c r="D381" s="73"/>
      <c r="E381" s="73"/>
      <c r="F381" s="73"/>
      <c r="G381" s="591"/>
      <c r="H381" s="988"/>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7"/>
      <c r="D382" s="73"/>
      <c r="E382" s="73"/>
      <c r="F382" s="73"/>
      <c r="G382" s="591"/>
      <c r="H382" s="988"/>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7"/>
      <c r="D383" s="73"/>
      <c r="E383" s="73"/>
      <c r="F383" s="73"/>
      <c r="G383" s="591"/>
      <c r="H383" s="988"/>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7"/>
      <c r="D384" s="73"/>
      <c r="E384" s="73"/>
      <c r="F384" s="73"/>
      <c r="G384" s="591"/>
      <c r="H384" s="988"/>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7"/>
      <c r="D385" s="73"/>
      <c r="E385" s="73"/>
      <c r="F385" s="73"/>
      <c r="G385" s="591"/>
      <c r="H385" s="988"/>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7"/>
      <c r="D386" s="73"/>
      <c r="E386" s="73"/>
      <c r="F386" s="73"/>
      <c r="G386" s="591"/>
      <c r="H386" s="988"/>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7"/>
      <c r="D387" s="73"/>
      <c r="E387" s="73"/>
      <c r="F387" s="73"/>
      <c r="G387" s="591"/>
      <c r="H387" s="988"/>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7"/>
      <c r="D388" s="73"/>
      <c r="E388" s="73"/>
      <c r="F388" s="73"/>
      <c r="G388" s="591"/>
      <c r="H388" s="988"/>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7"/>
      <c r="D389" s="73"/>
      <c r="E389" s="73"/>
      <c r="F389" s="73"/>
      <c r="G389" s="591"/>
      <c r="H389" s="988"/>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7"/>
      <c r="D390" s="73"/>
      <c r="E390" s="73"/>
      <c r="F390" s="73"/>
      <c r="G390" s="591"/>
      <c r="H390" s="988"/>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7"/>
      <c r="D391" s="73"/>
      <c r="E391" s="73"/>
      <c r="F391" s="73"/>
      <c r="G391" s="591"/>
      <c r="H391" s="988"/>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7"/>
      <c r="D392" s="73"/>
      <c r="E392" s="73"/>
      <c r="F392" s="73"/>
      <c r="G392" s="591"/>
      <c r="H392" s="988"/>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7"/>
      <c r="D393" s="73"/>
      <c r="E393" s="73"/>
      <c r="F393" s="73"/>
      <c r="G393" s="591"/>
      <c r="H393" s="988"/>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7"/>
      <c r="D394" s="73"/>
      <c r="E394" s="73"/>
      <c r="F394" s="73"/>
      <c r="G394" s="591"/>
      <c r="H394" s="988"/>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7"/>
      <c r="D395" s="73"/>
      <c r="E395" s="73"/>
      <c r="F395" s="73"/>
      <c r="G395" s="591"/>
      <c r="H395" s="988"/>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7"/>
      <c r="D396" s="73"/>
      <c r="E396" s="73"/>
      <c r="F396" s="73"/>
      <c r="G396" s="591"/>
      <c r="H396" s="988"/>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7"/>
      <c r="D397" s="73"/>
      <c r="E397" s="73"/>
      <c r="F397" s="73"/>
      <c r="G397" s="591"/>
      <c r="H397" s="988"/>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7"/>
      <c r="D398" s="73"/>
      <c r="E398" s="73"/>
      <c r="F398" s="73"/>
      <c r="G398" s="591"/>
      <c r="H398" s="988"/>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7"/>
      <c r="D399" s="73"/>
      <c r="E399" s="73"/>
      <c r="F399" s="73"/>
      <c r="G399" s="591"/>
      <c r="H399" s="988"/>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7"/>
      <c r="D400" s="73"/>
      <c r="E400" s="73"/>
      <c r="F400" s="73"/>
      <c r="G400" s="591"/>
      <c r="H400" s="988"/>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7"/>
      <c r="D401" s="73"/>
      <c r="E401" s="73"/>
      <c r="F401" s="73"/>
      <c r="G401" s="591"/>
      <c r="H401" s="988"/>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7"/>
      <c r="D402" s="73"/>
      <c r="E402" s="73"/>
      <c r="F402" s="73"/>
      <c r="G402" s="591"/>
      <c r="H402" s="988"/>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7"/>
      <c r="D403" s="73"/>
      <c r="E403" s="73"/>
      <c r="F403" s="73"/>
      <c r="G403" s="591"/>
      <c r="H403" s="988"/>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7"/>
      <c r="D404" s="73"/>
      <c r="E404" s="73"/>
      <c r="F404" s="73"/>
      <c r="G404" s="591"/>
      <c r="H404" s="988"/>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7"/>
      <c r="D405" s="73"/>
      <c r="E405" s="73"/>
      <c r="F405" s="73"/>
      <c r="G405" s="591"/>
      <c r="H405" s="988"/>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7"/>
      <c r="D406" s="73"/>
      <c r="E406" s="73"/>
      <c r="F406" s="73"/>
      <c r="G406" s="591"/>
      <c r="H406" s="988"/>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7"/>
      <c r="D407" s="73"/>
      <c r="E407" s="73"/>
      <c r="F407" s="73"/>
      <c r="G407" s="591"/>
      <c r="H407" s="988"/>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7"/>
      <c r="D408" s="73"/>
      <c r="E408" s="73"/>
      <c r="F408" s="73"/>
      <c r="G408" s="591"/>
      <c r="H408" s="988"/>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7"/>
      <c r="D409" s="73"/>
      <c r="E409" s="73"/>
      <c r="F409" s="73"/>
      <c r="G409" s="591"/>
      <c r="H409" s="988"/>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7"/>
      <c r="D410" s="73"/>
      <c r="E410" s="73"/>
      <c r="F410" s="73"/>
      <c r="G410" s="591"/>
      <c r="H410" s="988"/>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7"/>
      <c r="D411" s="73"/>
      <c r="E411" s="73"/>
      <c r="F411" s="73"/>
      <c r="G411" s="591"/>
      <c r="H411" s="988"/>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7"/>
      <c r="D412" s="73"/>
      <c r="E412" s="73"/>
      <c r="F412" s="73"/>
      <c r="G412" s="591"/>
      <c r="H412" s="988"/>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7"/>
      <c r="D413" s="73"/>
      <c r="E413" s="73"/>
      <c r="F413" s="73"/>
      <c r="G413" s="591"/>
      <c r="H413" s="988"/>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7"/>
      <c r="D414" s="73"/>
      <c r="E414" s="73"/>
      <c r="F414" s="73"/>
      <c r="G414" s="591"/>
      <c r="H414" s="988"/>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7"/>
      <c r="D415" s="73"/>
      <c r="E415" s="73"/>
      <c r="F415" s="73"/>
      <c r="G415" s="591"/>
      <c r="H415" s="988"/>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7"/>
      <c r="D416" s="73"/>
      <c r="E416" s="73"/>
      <c r="F416" s="73"/>
      <c r="G416" s="591"/>
      <c r="H416" s="988"/>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7"/>
      <c r="D417" s="73"/>
      <c r="E417" s="73"/>
      <c r="F417" s="73"/>
      <c r="G417" s="591"/>
      <c r="H417" s="988"/>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7"/>
      <c r="D418" s="73"/>
      <c r="E418" s="73"/>
      <c r="F418" s="73"/>
      <c r="G418" s="591"/>
      <c r="H418" s="988"/>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7"/>
      <c r="D419" s="73"/>
      <c r="E419" s="73"/>
      <c r="F419" s="73"/>
      <c r="G419" s="591"/>
      <c r="H419" s="988"/>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7"/>
      <c r="D420" s="73"/>
      <c r="E420" s="73"/>
      <c r="F420" s="73"/>
      <c r="G420" s="591"/>
      <c r="H420" s="988"/>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7"/>
      <c r="D421" s="73"/>
      <c r="E421" s="73"/>
      <c r="F421" s="73"/>
      <c r="G421" s="591"/>
      <c r="H421" s="988"/>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7"/>
      <c r="D422" s="73"/>
      <c r="E422" s="73"/>
      <c r="F422" s="73"/>
      <c r="G422" s="591"/>
      <c r="H422" s="988"/>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7"/>
      <c r="D423" s="73"/>
      <c r="E423" s="73"/>
      <c r="F423" s="73"/>
      <c r="G423" s="591"/>
      <c r="H423" s="988"/>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7"/>
      <c r="D424" s="73"/>
      <c r="E424" s="73"/>
      <c r="F424" s="73"/>
      <c r="G424" s="591"/>
      <c r="H424" s="988"/>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7"/>
      <c r="D425" s="73"/>
      <c r="E425" s="73"/>
      <c r="F425" s="73"/>
      <c r="G425" s="591"/>
      <c r="H425" s="988"/>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7"/>
      <c r="D426" s="73"/>
      <c r="E426" s="73"/>
      <c r="F426" s="73"/>
      <c r="G426" s="591"/>
      <c r="H426" s="988"/>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7"/>
      <c r="D427" s="73"/>
      <c r="E427" s="73"/>
      <c r="F427" s="73"/>
      <c r="G427" s="591"/>
      <c r="H427" s="988"/>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7"/>
      <c r="D428" s="73"/>
      <c r="E428" s="73"/>
      <c r="F428" s="73"/>
      <c r="G428" s="591"/>
      <c r="H428" s="988"/>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7"/>
      <c r="D429" s="73"/>
      <c r="E429" s="73"/>
      <c r="F429" s="73"/>
      <c r="G429" s="591"/>
      <c r="H429" s="988"/>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7"/>
      <c r="D430" s="73"/>
      <c r="E430" s="73"/>
      <c r="F430" s="73"/>
      <c r="G430" s="591"/>
      <c r="H430" s="988"/>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7"/>
      <c r="D431" s="73"/>
      <c r="E431" s="73"/>
      <c r="F431" s="73"/>
      <c r="G431" s="591"/>
      <c r="H431" s="988"/>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7"/>
      <c r="D432" s="73"/>
      <c r="E432" s="73"/>
      <c r="F432" s="73"/>
      <c r="G432" s="591"/>
      <c r="H432" s="988"/>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7"/>
      <c r="D433" s="73"/>
      <c r="E433" s="73"/>
      <c r="F433" s="73"/>
      <c r="G433" s="591"/>
      <c r="H433" s="988"/>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7"/>
      <c r="D434" s="73"/>
      <c r="E434" s="73"/>
      <c r="F434" s="73"/>
      <c r="G434" s="591"/>
      <c r="H434" s="988"/>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7"/>
      <c r="D435" s="73"/>
      <c r="E435" s="73"/>
      <c r="F435" s="73"/>
      <c r="G435" s="591"/>
      <c r="H435" s="988"/>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7"/>
      <c r="D436" s="73"/>
      <c r="E436" s="73"/>
      <c r="F436" s="73"/>
      <c r="G436" s="591"/>
      <c r="H436" s="988"/>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7"/>
      <c r="D437" s="73"/>
      <c r="E437" s="73"/>
      <c r="F437" s="73"/>
      <c r="G437" s="591"/>
      <c r="H437" s="988"/>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7"/>
      <c r="D438" s="73"/>
      <c r="E438" s="73"/>
      <c r="F438" s="73"/>
      <c r="G438" s="591"/>
      <c r="H438" s="988"/>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7"/>
      <c r="D439" s="73"/>
      <c r="E439" s="73"/>
      <c r="F439" s="73"/>
      <c r="G439" s="591"/>
      <c r="H439" s="988"/>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7"/>
      <c r="D440" s="73"/>
      <c r="E440" s="73"/>
      <c r="F440" s="73"/>
      <c r="G440" s="591"/>
      <c r="H440" s="988"/>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7"/>
      <c r="D441" s="73"/>
      <c r="E441" s="73"/>
      <c r="F441" s="73"/>
      <c r="G441" s="591"/>
      <c r="H441" s="988"/>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7"/>
      <c r="D442" s="73"/>
      <c r="E442" s="73"/>
      <c r="F442" s="73"/>
      <c r="G442" s="591"/>
      <c r="H442" s="988"/>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7"/>
      <c r="D443" s="73"/>
      <c r="E443" s="73"/>
      <c r="F443" s="73"/>
      <c r="G443" s="591"/>
      <c r="H443" s="988"/>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7"/>
      <c r="D444" s="73"/>
      <c r="E444" s="73"/>
      <c r="F444" s="73"/>
      <c r="G444" s="591"/>
      <c r="H444" s="988"/>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7"/>
      <c r="D445" s="73"/>
      <c r="E445" s="73"/>
      <c r="F445" s="73"/>
      <c r="G445" s="591"/>
      <c r="H445" s="988"/>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7"/>
      <c r="D446" s="73"/>
      <c r="E446" s="73"/>
      <c r="F446" s="73"/>
      <c r="G446" s="591"/>
      <c r="H446" s="988"/>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7"/>
      <c r="D447" s="73"/>
      <c r="E447" s="73"/>
      <c r="F447" s="73"/>
      <c r="G447" s="591"/>
      <c r="H447" s="988"/>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7"/>
      <c r="D448" s="73"/>
      <c r="E448" s="73"/>
      <c r="F448" s="73"/>
      <c r="G448" s="591"/>
      <c r="H448" s="988"/>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7"/>
      <c r="D449" s="73"/>
      <c r="E449" s="73"/>
      <c r="F449" s="73"/>
      <c r="G449" s="591"/>
      <c r="H449" s="988"/>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7"/>
      <c r="D450" s="73"/>
      <c r="E450" s="73"/>
      <c r="F450" s="73"/>
      <c r="G450" s="591"/>
      <c r="H450" s="988"/>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7"/>
      <c r="D451" s="73"/>
      <c r="E451" s="73"/>
      <c r="F451" s="73"/>
      <c r="G451" s="591"/>
      <c r="H451" s="988"/>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7"/>
      <c r="D452" s="73"/>
      <c r="E452" s="73"/>
      <c r="F452" s="73"/>
      <c r="G452" s="591"/>
      <c r="H452" s="988"/>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7"/>
      <c r="D453" s="73"/>
      <c r="E453" s="73"/>
      <c r="F453" s="73"/>
      <c r="G453" s="591"/>
      <c r="H453" s="988"/>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7"/>
      <c r="D454" s="73"/>
      <c r="E454" s="73"/>
      <c r="F454" s="73"/>
      <c r="G454" s="591"/>
      <c r="H454" s="988"/>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7"/>
      <c r="D455" s="73"/>
      <c r="E455" s="73"/>
      <c r="F455" s="73"/>
      <c r="G455" s="591"/>
      <c r="H455" s="988"/>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7"/>
      <c r="D456" s="73"/>
      <c r="E456" s="73"/>
      <c r="F456" s="73"/>
      <c r="G456" s="591"/>
      <c r="H456" s="988"/>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7"/>
      <c r="D457" s="73"/>
      <c r="E457" s="73"/>
      <c r="F457" s="73"/>
      <c r="G457" s="591"/>
      <c r="H457" s="988"/>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7"/>
      <c r="D458" s="73"/>
      <c r="E458" s="73"/>
      <c r="F458" s="73"/>
      <c r="G458" s="591"/>
      <c r="H458" s="988"/>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7"/>
      <c r="D459" s="73"/>
      <c r="E459" s="73"/>
      <c r="F459" s="73"/>
      <c r="G459" s="591"/>
      <c r="H459" s="988"/>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7"/>
      <c r="D460" s="73"/>
      <c r="E460" s="73"/>
      <c r="F460" s="73"/>
      <c r="G460" s="591"/>
      <c r="H460" s="988"/>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7"/>
      <c r="D461" s="73"/>
      <c r="E461" s="73"/>
      <c r="F461" s="73"/>
      <c r="G461" s="591"/>
      <c r="H461" s="988"/>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7"/>
      <c r="D462" s="73"/>
      <c r="E462" s="73"/>
      <c r="F462" s="73"/>
      <c r="G462" s="591"/>
      <c r="H462" s="988"/>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7"/>
      <c r="D463" s="73"/>
      <c r="E463" s="73"/>
      <c r="F463" s="73"/>
      <c r="G463" s="591"/>
      <c r="H463" s="988"/>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7"/>
      <c r="D464" s="73"/>
      <c r="E464" s="73"/>
      <c r="F464" s="73"/>
      <c r="G464" s="591"/>
      <c r="H464" s="988"/>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7"/>
      <c r="D465" s="73"/>
      <c r="E465" s="73"/>
      <c r="F465" s="73"/>
      <c r="G465" s="591"/>
      <c r="H465" s="988"/>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7"/>
      <c r="D466" s="73"/>
      <c r="E466" s="73"/>
      <c r="F466" s="73"/>
      <c r="G466" s="591"/>
      <c r="H466" s="988"/>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7"/>
      <c r="D467" s="73"/>
      <c r="E467" s="73"/>
      <c r="F467" s="73"/>
      <c r="G467" s="591"/>
      <c r="H467" s="988"/>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7"/>
      <c r="D468" s="73"/>
      <c r="E468" s="73"/>
      <c r="F468" s="73"/>
      <c r="G468" s="591"/>
      <c r="H468" s="988"/>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7"/>
      <c r="D469" s="73"/>
      <c r="E469" s="73"/>
      <c r="F469" s="73"/>
      <c r="G469" s="591"/>
      <c r="H469" s="988"/>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7"/>
      <c r="D470" s="73"/>
      <c r="E470" s="73"/>
      <c r="F470" s="73"/>
      <c r="G470" s="591"/>
      <c r="H470" s="988"/>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7"/>
      <c r="D471" s="73"/>
      <c r="E471" s="73"/>
      <c r="F471" s="73"/>
      <c r="G471" s="591"/>
      <c r="H471" s="988"/>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7"/>
      <c r="D472" s="73"/>
      <c r="E472" s="73"/>
      <c r="F472" s="73"/>
      <c r="G472" s="591"/>
      <c r="H472" s="988"/>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7"/>
      <c r="D473" s="73"/>
      <c r="E473" s="73"/>
      <c r="F473" s="73"/>
      <c r="G473" s="591"/>
      <c r="H473" s="988"/>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7"/>
      <c r="D474" s="73"/>
      <c r="E474" s="73"/>
      <c r="F474" s="73"/>
      <c r="G474" s="591"/>
      <c r="H474" s="988"/>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7"/>
      <c r="D475" s="73"/>
      <c r="E475" s="73"/>
      <c r="F475" s="73"/>
      <c r="G475" s="591"/>
      <c r="H475" s="988"/>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7"/>
      <c r="D476" s="73"/>
      <c r="E476" s="73"/>
      <c r="F476" s="73"/>
      <c r="G476" s="591"/>
      <c r="H476" s="988"/>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7"/>
      <c r="D477" s="73"/>
      <c r="E477" s="73"/>
      <c r="F477" s="73"/>
      <c r="G477" s="591"/>
      <c r="H477" s="988"/>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7"/>
      <c r="D478" s="73"/>
      <c r="E478" s="73"/>
      <c r="F478" s="73"/>
      <c r="G478" s="591"/>
      <c r="H478" s="988"/>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7"/>
      <c r="D479" s="73"/>
      <c r="E479" s="73"/>
      <c r="F479" s="73"/>
      <c r="G479" s="591"/>
      <c r="H479" s="988"/>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7"/>
      <c r="D480" s="73"/>
      <c r="E480" s="73"/>
      <c r="F480" s="73"/>
      <c r="G480" s="591"/>
      <c r="H480" s="988"/>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7"/>
      <c r="D481" s="73"/>
      <c r="E481" s="73"/>
      <c r="F481" s="73"/>
      <c r="G481" s="591"/>
      <c r="H481" s="988"/>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7"/>
      <c r="D482" s="73"/>
      <c r="E482" s="73"/>
      <c r="F482" s="73"/>
      <c r="G482" s="591"/>
      <c r="H482" s="988"/>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7"/>
      <c r="D483" s="73"/>
      <c r="E483" s="73"/>
      <c r="F483" s="73"/>
      <c r="G483" s="591"/>
      <c r="H483" s="988"/>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7"/>
      <c r="D484" s="73"/>
      <c r="E484" s="73"/>
      <c r="F484" s="73"/>
      <c r="G484" s="591"/>
      <c r="H484" s="988"/>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7"/>
      <c r="D485" s="73"/>
      <c r="E485" s="73"/>
      <c r="F485" s="73"/>
      <c r="G485" s="591"/>
      <c r="H485" s="988"/>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7"/>
      <c r="D486" s="73"/>
      <c r="E486" s="73"/>
      <c r="F486" s="73"/>
      <c r="G486" s="591"/>
      <c r="H486" s="988"/>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7"/>
      <c r="D487" s="73"/>
      <c r="E487" s="73"/>
      <c r="F487" s="73"/>
      <c r="G487" s="591"/>
      <c r="H487" s="988"/>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7"/>
      <c r="D488" s="73"/>
      <c r="E488" s="73"/>
      <c r="F488" s="73"/>
      <c r="G488" s="591"/>
      <c r="H488" s="988"/>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7"/>
      <c r="D489" s="73"/>
      <c r="E489" s="73"/>
      <c r="F489" s="73"/>
      <c r="G489" s="591"/>
      <c r="H489" s="988"/>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7"/>
      <c r="D490" s="73"/>
      <c r="E490" s="73"/>
      <c r="F490" s="73"/>
      <c r="G490" s="591"/>
      <c r="H490" s="988"/>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7"/>
      <c r="D491" s="73"/>
      <c r="E491" s="73"/>
      <c r="F491" s="73"/>
      <c r="G491" s="591"/>
      <c r="H491" s="988"/>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7"/>
      <c r="D492" s="73"/>
      <c r="E492" s="73"/>
      <c r="F492" s="73"/>
      <c r="G492" s="591"/>
      <c r="H492" s="988"/>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7"/>
      <c r="D493" s="73"/>
      <c r="E493" s="73"/>
      <c r="F493" s="73"/>
      <c r="G493" s="591"/>
      <c r="H493" s="988"/>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7"/>
      <c r="D494" s="73"/>
      <c r="E494" s="73"/>
      <c r="F494" s="73"/>
      <c r="G494" s="591"/>
      <c r="H494" s="988"/>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7"/>
      <c r="D495" s="73"/>
      <c r="E495" s="73"/>
      <c r="F495" s="73"/>
      <c r="G495" s="591"/>
      <c r="H495" s="988"/>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7"/>
      <c r="D496" s="73"/>
      <c r="E496" s="73"/>
      <c r="F496" s="73"/>
      <c r="G496" s="591"/>
      <c r="H496" s="988"/>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7"/>
      <c r="D497" s="73"/>
      <c r="E497" s="73"/>
      <c r="F497" s="73"/>
      <c r="G497" s="591"/>
      <c r="H497" s="988"/>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7"/>
      <c r="D498" s="73"/>
      <c r="E498" s="73"/>
      <c r="F498" s="73"/>
      <c r="G498" s="591"/>
      <c r="H498" s="988"/>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7"/>
      <c r="D499" s="73"/>
      <c r="E499" s="73"/>
      <c r="F499" s="73"/>
      <c r="G499" s="591"/>
      <c r="H499" s="988"/>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7"/>
      <c r="D500" s="73"/>
      <c r="E500" s="73"/>
      <c r="F500" s="73"/>
      <c r="G500" s="591"/>
      <c r="H500" s="988"/>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7"/>
      <c r="D501" s="73"/>
      <c r="E501" s="73"/>
      <c r="F501" s="73"/>
      <c r="G501" s="591"/>
      <c r="H501" s="988"/>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7"/>
      <c r="D502" s="73"/>
      <c r="E502" s="73"/>
      <c r="F502" s="73"/>
      <c r="G502" s="591"/>
      <c r="H502" s="988"/>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7"/>
      <c r="D503" s="73"/>
      <c r="E503" s="73"/>
      <c r="F503" s="73"/>
      <c r="G503" s="591"/>
      <c r="H503" s="988"/>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7"/>
      <c r="D504" s="73"/>
      <c r="E504" s="73"/>
      <c r="F504" s="73"/>
      <c r="G504" s="591"/>
      <c r="H504" s="988"/>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7"/>
      <c r="D505" s="73"/>
      <c r="E505" s="73"/>
      <c r="F505" s="73"/>
      <c r="G505" s="591"/>
      <c r="H505" s="988"/>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7"/>
      <c r="D506" s="73"/>
      <c r="E506" s="73"/>
      <c r="F506" s="73"/>
      <c r="G506" s="591"/>
      <c r="H506" s="988"/>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7"/>
      <c r="D507" s="73"/>
      <c r="E507" s="73"/>
      <c r="F507" s="73"/>
      <c r="G507" s="591"/>
      <c r="H507" s="988"/>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7"/>
      <c r="D508" s="73"/>
      <c r="E508" s="73"/>
      <c r="F508" s="73"/>
      <c r="G508" s="591"/>
      <c r="H508" s="988"/>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7"/>
      <c r="D509" s="73"/>
      <c r="E509" s="73"/>
      <c r="F509" s="73"/>
      <c r="G509" s="591"/>
      <c r="H509" s="988"/>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7"/>
      <c r="D510" s="73"/>
      <c r="E510" s="73"/>
      <c r="F510" s="73"/>
      <c r="G510" s="591"/>
      <c r="H510" s="988"/>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7"/>
      <c r="D511" s="73"/>
      <c r="E511" s="73"/>
      <c r="F511" s="73"/>
      <c r="G511" s="591"/>
      <c r="H511" s="988"/>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7"/>
      <c r="D512" s="73"/>
      <c r="E512" s="73"/>
      <c r="F512" s="73"/>
      <c r="G512" s="591"/>
      <c r="H512" s="988"/>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7"/>
      <c r="D513" s="73"/>
      <c r="E513" s="73"/>
      <c r="F513" s="73"/>
      <c r="G513" s="591"/>
      <c r="H513" s="988"/>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7"/>
      <c r="D514" s="73"/>
      <c r="E514" s="73"/>
      <c r="F514" s="73"/>
      <c r="G514" s="591"/>
      <c r="H514" s="988"/>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7"/>
      <c r="D515" s="73"/>
      <c r="E515" s="73"/>
      <c r="F515" s="73"/>
      <c r="G515" s="591"/>
      <c r="H515" s="988"/>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7"/>
      <c r="D516" s="73"/>
      <c r="E516" s="73"/>
      <c r="F516" s="73"/>
      <c r="G516" s="591"/>
      <c r="H516" s="988"/>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7"/>
      <c r="D517" s="73"/>
      <c r="E517" s="73"/>
      <c r="F517" s="73"/>
      <c r="G517" s="591"/>
      <c r="H517" s="988"/>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7"/>
      <c r="D518" s="73"/>
      <c r="E518" s="73"/>
      <c r="F518" s="73"/>
      <c r="G518" s="591"/>
      <c r="H518" s="988"/>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7"/>
      <c r="D519" s="73"/>
      <c r="E519" s="73"/>
      <c r="F519" s="73"/>
      <c r="G519" s="591"/>
      <c r="H519" s="988"/>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7"/>
      <c r="D520" s="73"/>
      <c r="E520" s="73"/>
      <c r="F520" s="73"/>
      <c r="G520" s="591"/>
      <c r="H520" s="988"/>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7"/>
      <c r="D521" s="73"/>
      <c r="E521" s="73"/>
      <c r="F521" s="73"/>
      <c r="G521" s="591"/>
      <c r="H521" s="988"/>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7"/>
      <c r="D522" s="73"/>
      <c r="E522" s="73"/>
      <c r="F522" s="73"/>
      <c r="G522" s="591"/>
      <c r="H522" s="988"/>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7"/>
      <c r="D523" s="73"/>
      <c r="E523" s="73"/>
      <c r="F523" s="73"/>
      <c r="G523" s="591"/>
      <c r="H523" s="988"/>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7"/>
      <c r="D524" s="73"/>
      <c r="E524" s="73"/>
      <c r="F524" s="73"/>
      <c r="G524" s="591"/>
      <c r="H524" s="988"/>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7"/>
      <c r="D525" s="73"/>
      <c r="E525" s="73"/>
      <c r="F525" s="73"/>
      <c r="G525" s="591"/>
      <c r="H525" s="988"/>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7"/>
      <c r="D526" s="73"/>
      <c r="E526" s="73"/>
      <c r="F526" s="73"/>
      <c r="G526" s="591"/>
      <c r="H526" s="988"/>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7"/>
      <c r="D527" s="73"/>
      <c r="E527" s="73"/>
      <c r="F527" s="73"/>
      <c r="G527" s="591"/>
      <c r="H527" s="988"/>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7"/>
      <c r="D528" s="73"/>
      <c r="E528" s="73"/>
      <c r="F528" s="73"/>
      <c r="G528" s="591"/>
      <c r="H528" s="988"/>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7"/>
      <c r="D529" s="73"/>
      <c r="E529" s="73"/>
      <c r="F529" s="73"/>
      <c r="G529" s="591"/>
      <c r="H529" s="988"/>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7"/>
      <c r="D530" s="73"/>
      <c r="E530" s="73"/>
      <c r="F530" s="73"/>
      <c r="G530" s="591"/>
      <c r="H530" s="988"/>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7"/>
      <c r="D531" s="73"/>
      <c r="E531" s="73"/>
      <c r="F531" s="73"/>
      <c r="G531" s="591"/>
      <c r="H531" s="988"/>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7"/>
      <c r="D532" s="73"/>
      <c r="E532" s="73"/>
      <c r="F532" s="73"/>
      <c r="G532" s="591"/>
      <c r="H532" s="988"/>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7"/>
      <c r="D533" s="73"/>
      <c r="E533" s="73"/>
      <c r="F533" s="73"/>
      <c r="G533" s="591"/>
      <c r="H533" s="988"/>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7"/>
      <c r="D534" s="73"/>
      <c r="E534" s="73"/>
      <c r="F534" s="73"/>
      <c r="G534" s="591"/>
      <c r="H534" s="988"/>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7"/>
      <c r="D535" s="73"/>
      <c r="E535" s="73"/>
      <c r="F535" s="73"/>
      <c r="G535" s="591"/>
      <c r="H535" s="988"/>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7"/>
      <c r="D536" s="73"/>
      <c r="E536" s="73"/>
      <c r="F536" s="73"/>
      <c r="G536" s="591"/>
      <c r="H536" s="988"/>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7"/>
      <c r="D537" s="73"/>
      <c r="E537" s="73"/>
      <c r="F537" s="73"/>
      <c r="G537" s="591"/>
      <c r="H537" s="988"/>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7"/>
      <c r="D538" s="73"/>
      <c r="E538" s="73"/>
      <c r="F538" s="73"/>
      <c r="G538" s="591"/>
      <c r="H538" s="988"/>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7"/>
      <c r="D539" s="73"/>
      <c r="E539" s="73"/>
      <c r="F539" s="73"/>
      <c r="G539" s="591"/>
      <c r="H539" s="988"/>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7"/>
      <c r="D540" s="73"/>
      <c r="E540" s="73"/>
      <c r="F540" s="73"/>
      <c r="G540" s="591"/>
      <c r="H540" s="988"/>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7"/>
      <c r="D541" s="73"/>
      <c r="E541" s="73"/>
      <c r="F541" s="73"/>
      <c r="G541" s="591"/>
      <c r="H541" s="988"/>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7"/>
      <c r="D542" s="73"/>
      <c r="E542" s="73"/>
      <c r="F542" s="73"/>
      <c r="G542" s="591"/>
      <c r="H542" s="988"/>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7"/>
      <c r="D543" s="73"/>
      <c r="E543" s="73"/>
      <c r="F543" s="73"/>
      <c r="G543" s="591"/>
      <c r="H543" s="988"/>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7"/>
      <c r="D544" s="73"/>
      <c r="E544" s="73"/>
      <c r="F544" s="73"/>
      <c r="G544" s="591"/>
      <c r="H544" s="988"/>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7"/>
      <c r="D545" s="73"/>
      <c r="E545" s="73"/>
      <c r="F545" s="73"/>
      <c r="G545" s="591"/>
      <c r="H545" s="988"/>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7"/>
      <c r="D546" s="73"/>
      <c r="E546" s="73"/>
      <c r="F546" s="73"/>
      <c r="G546" s="591"/>
      <c r="H546" s="988"/>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7"/>
      <c r="D547" s="73"/>
      <c r="E547" s="73"/>
      <c r="F547" s="73"/>
      <c r="G547" s="591"/>
      <c r="H547" s="988"/>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7"/>
      <c r="D548" s="73"/>
      <c r="E548" s="73"/>
      <c r="F548" s="73"/>
      <c r="G548" s="591"/>
      <c r="H548" s="988"/>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7"/>
      <c r="D549" s="73"/>
      <c r="E549" s="73"/>
      <c r="F549" s="73"/>
      <c r="G549" s="591"/>
      <c r="H549" s="988"/>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7"/>
      <c r="D550" s="73"/>
      <c r="E550" s="73"/>
      <c r="F550" s="73"/>
      <c r="G550" s="591"/>
      <c r="H550" s="988"/>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7"/>
      <c r="D551" s="73"/>
      <c r="E551" s="73"/>
      <c r="F551" s="73"/>
      <c r="G551" s="591"/>
      <c r="H551" s="988"/>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7"/>
      <c r="D552" s="73"/>
      <c r="E552" s="73"/>
      <c r="F552" s="73"/>
      <c r="G552" s="591"/>
      <c r="H552" s="988"/>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7"/>
      <c r="D553" s="73"/>
      <c r="E553" s="73"/>
      <c r="F553" s="73"/>
      <c r="G553" s="591"/>
      <c r="H553" s="988"/>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7"/>
      <c r="D554" s="73"/>
      <c r="E554" s="73"/>
      <c r="F554" s="73"/>
      <c r="G554" s="591"/>
      <c r="H554" s="988"/>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7"/>
      <c r="D555" s="73"/>
      <c r="E555" s="73"/>
      <c r="F555" s="73"/>
      <c r="G555" s="591"/>
      <c r="H555" s="988"/>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7"/>
      <c r="D556" s="73"/>
      <c r="E556" s="73"/>
      <c r="F556" s="73"/>
      <c r="G556" s="591"/>
      <c r="H556" s="988"/>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7"/>
      <c r="D557" s="73"/>
      <c r="E557" s="73"/>
      <c r="F557" s="73"/>
      <c r="G557" s="591"/>
      <c r="H557" s="988"/>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7"/>
      <c r="D558" s="73"/>
      <c r="E558" s="73"/>
      <c r="F558" s="73"/>
      <c r="G558" s="591"/>
      <c r="H558" s="988"/>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7"/>
      <c r="D559" s="73"/>
      <c r="E559" s="73"/>
      <c r="F559" s="73"/>
      <c r="G559" s="591"/>
      <c r="H559" s="988"/>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7"/>
      <c r="D560" s="73"/>
      <c r="E560" s="73"/>
      <c r="F560" s="73"/>
      <c r="G560" s="591"/>
      <c r="H560" s="988"/>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7"/>
      <c r="D561" s="73"/>
      <c r="E561" s="73"/>
      <c r="F561" s="73"/>
      <c r="G561" s="591"/>
      <c r="H561" s="988"/>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7"/>
      <c r="D562" s="73"/>
      <c r="E562" s="73"/>
      <c r="F562" s="73"/>
      <c r="G562" s="591"/>
      <c r="H562" s="988"/>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7"/>
      <c r="D563" s="73"/>
      <c r="E563" s="73"/>
      <c r="F563" s="73"/>
      <c r="G563" s="591"/>
      <c r="H563" s="988"/>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7"/>
      <c r="D564" s="73"/>
      <c r="E564" s="73"/>
      <c r="F564" s="73"/>
      <c r="G564" s="591"/>
      <c r="H564" s="988"/>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7"/>
      <c r="D565" s="73"/>
      <c r="E565" s="73"/>
      <c r="F565" s="73"/>
      <c r="G565" s="591"/>
      <c r="H565" s="988"/>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7"/>
      <c r="D566" s="73"/>
      <c r="E566" s="73"/>
      <c r="F566" s="73"/>
      <c r="G566" s="591"/>
      <c r="H566" s="988"/>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7"/>
      <c r="D567" s="73"/>
      <c r="E567" s="73"/>
      <c r="F567" s="73"/>
      <c r="G567" s="591"/>
      <c r="H567" s="988"/>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7"/>
      <c r="D568" s="73"/>
      <c r="E568" s="73"/>
      <c r="F568" s="73"/>
      <c r="G568" s="591"/>
      <c r="H568" s="988"/>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7"/>
      <c r="D569" s="73"/>
      <c r="E569" s="73"/>
      <c r="F569" s="73"/>
      <c r="G569" s="591"/>
      <c r="H569" s="988"/>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7"/>
      <c r="D570" s="73"/>
      <c r="E570" s="73"/>
      <c r="F570" s="73"/>
      <c r="G570" s="591"/>
      <c r="H570" s="988"/>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7"/>
      <c r="D571" s="73"/>
      <c r="E571" s="73"/>
      <c r="F571" s="73"/>
      <c r="G571" s="591"/>
      <c r="H571" s="988"/>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7"/>
      <c r="D572" s="73"/>
      <c r="E572" s="73"/>
      <c r="F572" s="73"/>
      <c r="G572" s="591"/>
      <c r="H572" s="988"/>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7"/>
      <c r="D573" s="73"/>
      <c r="E573" s="73"/>
      <c r="F573" s="73"/>
      <c r="G573" s="591"/>
      <c r="H573" s="988"/>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7"/>
      <c r="D574" s="73"/>
      <c r="E574" s="73"/>
      <c r="F574" s="73"/>
      <c r="G574" s="591"/>
      <c r="H574" s="988"/>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7"/>
      <c r="D575" s="73"/>
      <c r="E575" s="73"/>
      <c r="F575" s="73"/>
      <c r="G575" s="591"/>
      <c r="H575" s="988"/>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7"/>
      <c r="D576" s="73"/>
      <c r="E576" s="73"/>
      <c r="F576" s="73"/>
      <c r="G576" s="591"/>
      <c r="H576" s="988"/>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7"/>
      <c r="D577" s="73"/>
      <c r="E577" s="73"/>
      <c r="F577" s="73"/>
      <c r="G577" s="591"/>
      <c r="H577" s="988"/>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7"/>
      <c r="D578" s="73"/>
      <c r="E578" s="73"/>
      <c r="F578" s="73"/>
      <c r="G578" s="591"/>
      <c r="H578" s="988"/>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7"/>
      <c r="D579" s="73"/>
      <c r="E579" s="73"/>
      <c r="F579" s="73"/>
      <c r="G579" s="591"/>
      <c r="H579" s="988"/>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7"/>
      <c r="D580" s="73"/>
      <c r="E580" s="73"/>
      <c r="F580" s="73"/>
      <c r="G580" s="591"/>
      <c r="H580" s="988"/>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7"/>
      <c r="D581" s="73"/>
      <c r="E581" s="73"/>
      <c r="F581" s="73"/>
      <c r="G581" s="591"/>
      <c r="H581" s="988"/>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7"/>
      <c r="D582" s="73"/>
      <c r="E582" s="73"/>
      <c r="F582" s="73"/>
      <c r="G582" s="591"/>
      <c r="H582" s="988"/>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7"/>
      <c r="D583" s="73"/>
      <c r="E583" s="73"/>
      <c r="F583" s="73"/>
      <c r="G583" s="591"/>
      <c r="H583" s="988"/>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7"/>
      <c r="D584" s="73"/>
      <c r="E584" s="73"/>
      <c r="F584" s="73"/>
      <c r="G584" s="591"/>
      <c r="H584" s="988"/>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7"/>
      <c r="D585" s="73"/>
      <c r="E585" s="73"/>
      <c r="F585" s="73"/>
      <c r="G585" s="591"/>
      <c r="H585" s="988"/>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7"/>
      <c r="D586" s="73"/>
      <c r="E586" s="73"/>
      <c r="F586" s="73"/>
      <c r="G586" s="591"/>
      <c r="H586" s="988"/>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7"/>
      <c r="D587" s="73"/>
      <c r="E587" s="73"/>
      <c r="F587" s="73"/>
      <c r="G587" s="591"/>
      <c r="H587" s="988"/>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7"/>
      <c r="D588" s="73"/>
      <c r="E588" s="73"/>
      <c r="F588" s="73"/>
      <c r="G588" s="591"/>
      <c r="H588" s="988"/>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7"/>
      <c r="D589" s="73"/>
      <c r="E589" s="73"/>
      <c r="F589" s="73"/>
      <c r="G589" s="591"/>
      <c r="H589" s="988"/>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7"/>
      <c r="D590" s="73"/>
      <c r="E590" s="73"/>
      <c r="F590" s="73"/>
      <c r="G590" s="591"/>
      <c r="H590" s="988"/>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7"/>
      <c r="D591" s="73"/>
      <c r="E591" s="73"/>
      <c r="F591" s="73"/>
      <c r="G591" s="591"/>
      <c r="H591" s="988"/>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7"/>
      <c r="D592" s="73"/>
      <c r="E592" s="73"/>
      <c r="F592" s="73"/>
      <c r="G592" s="591"/>
      <c r="H592" s="988"/>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7"/>
      <c r="D593" s="73"/>
      <c r="E593" s="73"/>
      <c r="F593" s="73"/>
      <c r="G593" s="591"/>
      <c r="H593" s="988"/>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7"/>
      <c r="D594" s="73"/>
      <c r="E594" s="73"/>
      <c r="F594" s="73"/>
      <c r="G594" s="591"/>
      <c r="H594" s="988"/>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7"/>
      <c r="D595" s="73"/>
      <c r="E595" s="73"/>
      <c r="F595" s="73"/>
      <c r="G595" s="591"/>
      <c r="H595" s="988"/>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7"/>
      <c r="D596" s="73"/>
      <c r="E596" s="73"/>
      <c r="F596" s="73"/>
      <c r="G596" s="591"/>
      <c r="H596" s="988"/>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7"/>
      <c r="D597" s="73"/>
      <c r="E597" s="73"/>
      <c r="F597" s="73"/>
      <c r="G597" s="591"/>
      <c r="H597" s="988"/>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7"/>
      <c r="D598" s="73"/>
      <c r="E598" s="73"/>
      <c r="F598" s="73"/>
      <c r="G598" s="591"/>
      <c r="H598" s="988"/>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7"/>
      <c r="D599" s="73"/>
      <c r="E599" s="73"/>
      <c r="F599" s="73"/>
      <c r="G599" s="591"/>
      <c r="H599" s="988"/>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7"/>
      <c r="D600" s="73"/>
      <c r="E600" s="73"/>
      <c r="F600" s="73"/>
      <c r="G600" s="591"/>
      <c r="H600" s="988"/>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7"/>
      <c r="D601" s="73"/>
      <c r="E601" s="73"/>
      <c r="F601" s="73"/>
      <c r="G601" s="591"/>
      <c r="H601" s="988"/>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7"/>
      <c r="D602" s="73"/>
      <c r="E602" s="73"/>
      <c r="F602" s="73"/>
      <c r="G602" s="591"/>
      <c r="H602" s="988"/>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7"/>
      <c r="D603" s="73"/>
      <c r="E603" s="73"/>
      <c r="F603" s="73"/>
      <c r="G603" s="591"/>
      <c r="H603" s="988"/>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7"/>
      <c r="D604" s="73"/>
      <c r="E604" s="73"/>
      <c r="F604" s="73"/>
      <c r="G604" s="591"/>
      <c r="H604" s="988"/>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7"/>
      <c r="D605" s="73"/>
      <c r="E605" s="73"/>
      <c r="F605" s="73"/>
      <c r="G605" s="591"/>
      <c r="H605" s="988"/>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7"/>
      <c r="D606" s="73"/>
      <c r="E606" s="73"/>
      <c r="F606" s="73"/>
      <c r="G606" s="591"/>
      <c r="H606" s="988"/>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7"/>
      <c r="D607" s="73"/>
      <c r="E607" s="73"/>
      <c r="F607" s="73"/>
      <c r="G607" s="591"/>
      <c r="H607" s="988"/>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7"/>
      <c r="D608" s="73"/>
      <c r="E608" s="73"/>
      <c r="F608" s="73"/>
      <c r="G608" s="591"/>
      <c r="H608" s="988"/>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7"/>
      <c r="D609" s="73"/>
      <c r="E609" s="73"/>
      <c r="F609" s="73"/>
      <c r="G609" s="591"/>
      <c r="H609" s="988"/>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7"/>
      <c r="D610" s="73"/>
      <c r="E610" s="73"/>
      <c r="F610" s="73"/>
      <c r="G610" s="591"/>
      <c r="H610" s="988"/>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7"/>
      <c r="D611" s="73"/>
      <c r="E611" s="73"/>
      <c r="F611" s="73"/>
      <c r="G611" s="591"/>
      <c r="H611" s="988"/>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7"/>
      <c r="D612" s="73"/>
      <c r="E612" s="73"/>
      <c r="F612" s="73"/>
      <c r="G612" s="591"/>
      <c r="H612" s="988"/>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7"/>
      <c r="D613" s="73"/>
      <c r="E613" s="73"/>
      <c r="F613" s="73"/>
      <c r="G613" s="591"/>
      <c r="H613" s="988"/>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7"/>
      <c r="D614" s="73"/>
      <c r="E614" s="73"/>
      <c r="F614" s="73"/>
      <c r="G614" s="591"/>
      <c r="H614" s="988"/>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7"/>
      <c r="D615" s="73"/>
      <c r="E615" s="73"/>
      <c r="F615" s="73"/>
      <c r="G615" s="591"/>
      <c r="H615" s="988"/>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7"/>
      <c r="D616" s="73"/>
      <c r="E616" s="73"/>
      <c r="F616" s="73"/>
      <c r="G616" s="591"/>
      <c r="H616" s="988"/>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7"/>
      <c r="D617" s="73"/>
      <c r="E617" s="73"/>
      <c r="F617" s="73"/>
      <c r="G617" s="591"/>
      <c r="H617" s="988"/>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7"/>
      <c r="D618" s="73"/>
      <c r="E618" s="73"/>
      <c r="F618" s="73"/>
      <c r="G618" s="591"/>
      <c r="H618" s="988"/>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7"/>
      <c r="D619" s="73"/>
      <c r="E619" s="73"/>
      <c r="F619" s="73"/>
      <c r="G619" s="591"/>
      <c r="H619" s="988"/>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7"/>
      <c r="D620" s="73"/>
      <c r="E620" s="73"/>
      <c r="F620" s="73"/>
      <c r="G620" s="591"/>
      <c r="H620" s="988"/>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7"/>
      <c r="D621" s="73"/>
      <c r="E621" s="73"/>
      <c r="F621" s="73"/>
      <c r="G621" s="591"/>
      <c r="H621" s="988"/>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7"/>
      <c r="D622" s="73"/>
      <c r="E622" s="73"/>
      <c r="F622" s="73"/>
      <c r="G622" s="591"/>
      <c r="H622" s="988"/>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7"/>
      <c r="D623" s="73"/>
      <c r="E623" s="73"/>
      <c r="F623" s="73"/>
      <c r="G623" s="591"/>
      <c r="H623" s="988"/>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7"/>
      <c r="D624" s="73"/>
      <c r="E624" s="73"/>
      <c r="F624" s="73"/>
      <c r="G624" s="591"/>
      <c r="H624" s="988"/>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7"/>
      <c r="D625" s="73"/>
      <c r="E625" s="73"/>
      <c r="F625" s="73"/>
      <c r="G625" s="591"/>
      <c r="H625" s="988"/>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7"/>
      <c r="D626" s="73"/>
      <c r="E626" s="73"/>
      <c r="F626" s="73"/>
      <c r="G626" s="591"/>
      <c r="H626" s="988"/>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7"/>
      <c r="D627" s="73"/>
      <c r="E627" s="73"/>
      <c r="F627" s="73"/>
      <c r="G627" s="591"/>
      <c r="H627" s="988"/>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7"/>
      <c r="D628" s="73"/>
      <c r="E628" s="73"/>
      <c r="F628" s="73"/>
      <c r="G628" s="591"/>
      <c r="H628" s="988"/>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7"/>
      <c r="D629" s="73"/>
      <c r="E629" s="73"/>
      <c r="F629" s="73"/>
      <c r="G629" s="591"/>
      <c r="H629" s="988"/>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7"/>
      <c r="D630" s="73"/>
      <c r="E630" s="73"/>
      <c r="F630" s="73"/>
      <c r="G630" s="591"/>
      <c r="H630" s="988"/>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7"/>
      <c r="D631" s="73"/>
      <c r="E631" s="73"/>
      <c r="F631" s="73"/>
      <c r="G631" s="591"/>
      <c r="H631" s="988"/>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7"/>
      <c r="D632" s="73"/>
      <c r="E632" s="73"/>
      <c r="F632" s="73"/>
      <c r="G632" s="591"/>
      <c r="H632" s="988"/>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7"/>
      <c r="D633" s="73"/>
      <c r="E633" s="73"/>
      <c r="F633" s="73"/>
      <c r="G633" s="591"/>
      <c r="H633" s="988"/>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7"/>
      <c r="D634" s="73"/>
      <c r="E634" s="73"/>
      <c r="F634" s="73"/>
      <c r="G634" s="591"/>
      <c r="H634" s="988"/>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7"/>
      <c r="D635" s="73"/>
      <c r="E635" s="73"/>
      <c r="F635" s="73"/>
      <c r="G635" s="591"/>
      <c r="H635" s="988"/>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7"/>
      <c r="D636" s="73"/>
      <c r="E636" s="73"/>
      <c r="F636" s="73"/>
      <c r="G636" s="591"/>
      <c r="H636" s="988"/>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7"/>
      <c r="D637" s="73"/>
      <c r="E637" s="73"/>
      <c r="F637" s="73"/>
      <c r="G637" s="591"/>
      <c r="H637" s="988"/>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7"/>
      <c r="D638" s="73"/>
      <c r="E638" s="73"/>
      <c r="F638" s="73"/>
      <c r="G638" s="591"/>
      <c r="H638" s="988"/>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7"/>
      <c r="D639" s="73"/>
      <c r="E639" s="73"/>
      <c r="F639" s="73"/>
      <c r="G639" s="591"/>
      <c r="H639" s="988"/>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7"/>
      <c r="D640" s="73"/>
      <c r="E640" s="73"/>
      <c r="F640" s="73"/>
      <c r="G640" s="591"/>
      <c r="H640" s="988"/>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7"/>
      <c r="D641" s="73"/>
      <c r="E641" s="73"/>
      <c r="F641" s="73"/>
      <c r="G641" s="591"/>
      <c r="H641" s="988"/>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7"/>
      <c r="D642" s="73"/>
      <c r="E642" s="73"/>
      <c r="F642" s="73"/>
      <c r="G642" s="591"/>
      <c r="H642" s="988"/>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7"/>
      <c r="D643" s="73"/>
      <c r="E643" s="73"/>
      <c r="F643" s="73"/>
      <c r="G643" s="591"/>
      <c r="H643" s="988"/>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7"/>
      <c r="D644" s="73"/>
      <c r="E644" s="73"/>
      <c r="F644" s="73"/>
      <c r="G644" s="591"/>
      <c r="H644" s="988"/>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7"/>
      <c r="D645" s="73"/>
      <c r="E645" s="73"/>
      <c r="F645" s="73"/>
      <c r="G645" s="591"/>
      <c r="H645" s="988"/>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7"/>
      <c r="D646" s="73"/>
      <c r="E646" s="73"/>
      <c r="F646" s="73"/>
      <c r="G646" s="591"/>
      <c r="H646" s="988"/>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7"/>
      <c r="D647" s="73"/>
      <c r="E647" s="73"/>
      <c r="F647" s="73"/>
      <c r="G647" s="591"/>
      <c r="H647" s="988"/>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7"/>
      <c r="D648" s="73"/>
      <c r="E648" s="73"/>
      <c r="F648" s="73"/>
      <c r="G648" s="591"/>
      <c r="H648" s="988"/>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7"/>
      <c r="D649" s="73"/>
      <c r="E649" s="73"/>
      <c r="F649" s="73"/>
      <c r="G649" s="591"/>
      <c r="H649" s="988"/>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7"/>
      <c r="D650" s="73"/>
      <c r="E650" s="73"/>
      <c r="F650" s="73"/>
      <c r="G650" s="591"/>
      <c r="H650" s="988"/>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7"/>
      <c r="D651" s="73"/>
      <c r="E651" s="73"/>
      <c r="F651" s="73"/>
      <c r="G651" s="591"/>
      <c r="H651" s="988"/>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7"/>
      <c r="D652" s="73"/>
      <c r="E652" s="73"/>
      <c r="F652" s="73"/>
      <c r="G652" s="591"/>
      <c r="H652" s="988"/>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7"/>
      <c r="D653" s="73"/>
      <c r="E653" s="73"/>
      <c r="F653" s="73"/>
      <c r="G653" s="591"/>
      <c r="H653" s="988"/>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7"/>
      <c r="D654" s="73"/>
      <c r="E654" s="73"/>
      <c r="F654" s="73"/>
      <c r="G654" s="591"/>
      <c r="H654" s="988"/>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7"/>
      <c r="D655" s="73"/>
      <c r="E655" s="73"/>
      <c r="F655" s="73"/>
      <c r="G655" s="591"/>
      <c r="H655" s="988"/>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7"/>
      <c r="D656" s="73"/>
      <c r="E656" s="73"/>
      <c r="F656" s="73"/>
      <c r="G656" s="591"/>
      <c r="H656" s="988"/>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7"/>
      <c r="D657" s="73"/>
      <c r="E657" s="73"/>
      <c r="F657" s="73"/>
      <c r="G657" s="591"/>
      <c r="H657" s="988"/>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7"/>
      <c r="D658" s="73"/>
      <c r="E658" s="73"/>
      <c r="F658" s="73"/>
      <c r="G658" s="591"/>
      <c r="H658" s="988"/>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7"/>
      <c r="D659" s="73"/>
      <c r="E659" s="73"/>
      <c r="F659" s="73"/>
      <c r="G659" s="591"/>
      <c r="H659" s="988"/>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7"/>
      <c r="D660" s="73"/>
      <c r="E660" s="73"/>
      <c r="F660" s="73"/>
      <c r="G660" s="591"/>
      <c r="H660" s="988"/>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7"/>
      <c r="D661" s="73"/>
      <c r="E661" s="73"/>
      <c r="F661" s="73"/>
      <c r="G661" s="591"/>
      <c r="H661" s="988"/>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7"/>
      <c r="D662" s="73"/>
      <c r="E662" s="73"/>
      <c r="F662" s="73"/>
      <c r="G662" s="591"/>
      <c r="H662" s="988"/>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7"/>
      <c r="D663" s="73"/>
      <c r="E663" s="73"/>
      <c r="F663" s="73"/>
      <c r="G663" s="591"/>
      <c r="H663" s="988"/>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7"/>
      <c r="D664" s="73"/>
      <c r="E664" s="73"/>
      <c r="F664" s="73"/>
      <c r="G664" s="591"/>
      <c r="H664" s="988"/>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7"/>
      <c r="D665" s="73"/>
      <c r="E665" s="73"/>
      <c r="F665" s="73"/>
      <c r="G665" s="591"/>
      <c r="H665" s="988"/>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7"/>
      <c r="D666" s="73"/>
      <c r="E666" s="73"/>
      <c r="F666" s="73"/>
      <c r="G666" s="591"/>
      <c r="H666" s="988"/>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7"/>
      <c r="D667" s="73"/>
      <c r="E667" s="73"/>
      <c r="F667" s="73"/>
      <c r="G667" s="591"/>
      <c r="H667" s="988"/>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7"/>
      <c r="D668" s="73"/>
      <c r="E668" s="73"/>
      <c r="F668" s="73"/>
      <c r="G668" s="591"/>
      <c r="H668" s="988"/>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7"/>
      <c r="D669" s="73"/>
      <c r="E669" s="73"/>
      <c r="F669" s="73"/>
      <c r="G669" s="591"/>
      <c r="H669" s="988"/>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7"/>
      <c r="D670" s="73"/>
      <c r="E670" s="73"/>
      <c r="F670" s="73"/>
      <c r="G670" s="591"/>
      <c r="H670" s="988"/>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7"/>
      <c r="D671" s="73"/>
      <c r="E671" s="73"/>
      <c r="F671" s="73"/>
      <c r="G671" s="591"/>
      <c r="H671" s="988"/>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7"/>
      <c r="D672" s="73"/>
      <c r="E672" s="73"/>
      <c r="F672" s="73"/>
      <c r="G672" s="591"/>
      <c r="H672" s="988"/>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7"/>
      <c r="D673" s="73"/>
      <c r="E673" s="73"/>
      <c r="F673" s="73"/>
      <c r="G673" s="591"/>
      <c r="H673" s="988"/>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7"/>
      <c r="D674" s="73"/>
      <c r="E674" s="73"/>
      <c r="F674" s="73"/>
      <c r="G674" s="591"/>
      <c r="H674" s="988"/>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7"/>
      <c r="D675" s="73"/>
      <c r="E675" s="73"/>
      <c r="F675" s="73"/>
      <c r="G675" s="591"/>
      <c r="H675" s="988"/>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7"/>
      <c r="D676" s="73"/>
      <c r="E676" s="73"/>
      <c r="F676" s="73"/>
      <c r="G676" s="591"/>
      <c r="H676" s="988"/>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7"/>
      <c r="D677" s="73"/>
      <c r="E677" s="73"/>
      <c r="F677" s="73"/>
      <c r="G677" s="591"/>
      <c r="H677" s="988"/>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7"/>
      <c r="D678" s="73"/>
      <c r="E678" s="73"/>
      <c r="F678" s="73"/>
      <c r="G678" s="591"/>
      <c r="H678" s="988"/>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7"/>
      <c r="D679" s="73"/>
      <c r="E679" s="73"/>
      <c r="F679" s="73"/>
      <c r="G679" s="591"/>
      <c r="H679" s="988"/>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7"/>
      <c r="D680" s="73"/>
      <c r="E680" s="73"/>
      <c r="F680" s="73"/>
      <c r="G680" s="591"/>
      <c r="H680" s="988"/>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7"/>
      <c r="D681" s="73"/>
      <c r="E681" s="73"/>
      <c r="F681" s="73"/>
      <c r="G681" s="591"/>
      <c r="H681" s="988"/>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7"/>
      <c r="D682" s="73"/>
      <c r="E682" s="73"/>
      <c r="F682" s="73"/>
      <c r="G682" s="591"/>
      <c r="H682" s="988"/>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7"/>
      <c r="D683" s="73"/>
      <c r="E683" s="73"/>
      <c r="F683" s="73"/>
      <c r="G683" s="591"/>
      <c r="H683" s="988"/>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7"/>
      <c r="D684" s="73"/>
      <c r="E684" s="73"/>
      <c r="F684" s="73"/>
      <c r="G684" s="591"/>
      <c r="H684" s="988"/>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7"/>
      <c r="D685" s="73"/>
      <c r="E685" s="73"/>
      <c r="F685" s="73"/>
      <c r="G685" s="591"/>
      <c r="H685" s="988"/>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7"/>
      <c r="D686" s="73"/>
      <c r="E686" s="73"/>
      <c r="F686" s="73"/>
      <c r="G686" s="591"/>
      <c r="H686" s="988"/>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7"/>
      <c r="D687" s="73"/>
      <c r="E687" s="73"/>
      <c r="F687" s="73"/>
      <c r="G687" s="591"/>
      <c r="H687" s="988"/>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7"/>
      <c r="D688" s="73"/>
      <c r="E688" s="73"/>
      <c r="F688" s="73"/>
      <c r="G688" s="591"/>
      <c r="H688" s="988"/>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7"/>
      <c r="D689" s="73"/>
      <c r="E689" s="73"/>
      <c r="F689" s="73"/>
      <c r="G689" s="591"/>
      <c r="H689" s="988"/>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7"/>
      <c r="D690" s="73"/>
      <c r="E690" s="73"/>
      <c r="F690" s="73"/>
      <c r="G690" s="591"/>
      <c r="H690" s="988"/>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7"/>
      <c r="D691" s="73"/>
      <c r="E691" s="73"/>
      <c r="F691" s="73"/>
      <c r="G691" s="591"/>
      <c r="H691" s="988"/>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7"/>
      <c r="D692" s="73"/>
      <c r="E692" s="73"/>
      <c r="F692" s="73"/>
      <c r="G692" s="591"/>
      <c r="H692" s="988"/>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7"/>
      <c r="D693" s="73"/>
      <c r="E693" s="73"/>
      <c r="F693" s="73"/>
      <c r="G693" s="591"/>
      <c r="H693" s="988"/>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7"/>
      <c r="D694" s="73"/>
      <c r="E694" s="73"/>
      <c r="F694" s="73"/>
      <c r="G694" s="591"/>
      <c r="H694" s="988"/>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7"/>
      <c r="D695" s="73"/>
      <c r="E695" s="73"/>
      <c r="F695" s="73"/>
      <c r="G695" s="591"/>
      <c r="H695" s="988"/>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7"/>
      <c r="D696" s="73"/>
      <c r="E696" s="73"/>
      <c r="F696" s="73"/>
      <c r="G696" s="591"/>
      <c r="H696" s="988"/>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7"/>
      <c r="D697" s="73"/>
      <c r="E697" s="73"/>
      <c r="F697" s="73"/>
      <c r="G697" s="591"/>
      <c r="H697" s="988"/>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7"/>
      <c r="D698" s="73"/>
      <c r="E698" s="73"/>
      <c r="F698" s="73"/>
      <c r="G698" s="591"/>
      <c r="H698" s="988"/>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7"/>
      <c r="D699" s="73"/>
      <c r="E699" s="73"/>
      <c r="F699" s="73"/>
      <c r="G699" s="591"/>
      <c r="H699" s="988"/>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7"/>
      <c r="D700" s="73"/>
      <c r="E700" s="73"/>
      <c r="F700" s="73"/>
      <c r="G700" s="591"/>
      <c r="H700" s="988"/>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7"/>
      <c r="D701" s="73"/>
      <c r="E701" s="73"/>
      <c r="F701" s="73"/>
      <c r="G701" s="591"/>
      <c r="H701" s="988"/>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7"/>
      <c r="D702" s="73"/>
      <c r="E702" s="73"/>
      <c r="F702" s="73"/>
      <c r="G702" s="591"/>
      <c r="H702" s="988"/>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7"/>
      <c r="D703" s="73"/>
      <c r="E703" s="73"/>
      <c r="F703" s="73"/>
      <c r="G703" s="591"/>
      <c r="H703" s="988"/>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7"/>
      <c r="D704" s="73"/>
      <c r="E704" s="73"/>
      <c r="F704" s="73"/>
      <c r="G704" s="591"/>
      <c r="H704" s="988"/>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7"/>
      <c r="D705" s="73"/>
      <c r="E705" s="73"/>
      <c r="F705" s="73"/>
      <c r="G705" s="591"/>
      <c r="H705" s="988"/>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7"/>
      <c r="D706" s="73"/>
      <c r="E706" s="73"/>
      <c r="F706" s="73"/>
      <c r="G706" s="591"/>
      <c r="H706" s="988"/>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7"/>
      <c r="D707" s="73"/>
      <c r="E707" s="73"/>
      <c r="F707" s="73"/>
      <c r="G707" s="591"/>
      <c r="H707" s="988"/>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7"/>
      <c r="D708" s="73"/>
      <c r="E708" s="73"/>
      <c r="F708" s="73"/>
      <c r="G708" s="591"/>
      <c r="H708" s="988"/>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7"/>
      <c r="D709" s="73"/>
      <c r="E709" s="73"/>
      <c r="F709" s="73"/>
      <c r="G709" s="591"/>
      <c r="H709" s="988"/>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7"/>
      <c r="D710" s="73"/>
      <c r="E710" s="73"/>
      <c r="F710" s="73"/>
      <c r="G710" s="591"/>
      <c r="H710" s="988"/>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7"/>
      <c r="D711" s="73"/>
      <c r="E711" s="73"/>
      <c r="F711" s="73"/>
      <c r="G711" s="591"/>
      <c r="H711" s="988"/>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7"/>
      <c r="D712" s="73"/>
      <c r="E712" s="73"/>
      <c r="F712" s="73"/>
      <c r="G712" s="591"/>
      <c r="H712" s="988"/>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7"/>
      <c r="D713" s="73"/>
      <c r="E713" s="73"/>
      <c r="F713" s="73"/>
      <c r="G713" s="591"/>
      <c r="H713" s="988"/>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7"/>
      <c r="D714" s="73"/>
      <c r="E714" s="73"/>
      <c r="F714" s="73"/>
      <c r="G714" s="591"/>
      <c r="H714" s="988"/>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7"/>
      <c r="D715" s="73"/>
      <c r="E715" s="73"/>
      <c r="F715" s="73"/>
      <c r="G715" s="591"/>
      <c r="H715" s="988"/>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7"/>
      <c r="D716" s="73"/>
      <c r="E716" s="73"/>
      <c r="F716" s="73"/>
      <c r="G716" s="591"/>
      <c r="H716" s="988"/>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7"/>
      <c r="D717" s="73"/>
      <c r="E717" s="73"/>
      <c r="F717" s="73"/>
      <c r="G717" s="591"/>
      <c r="H717" s="988"/>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7"/>
      <c r="D718" s="73"/>
      <c r="E718" s="73"/>
      <c r="F718" s="73"/>
      <c r="G718" s="591"/>
      <c r="H718" s="988"/>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7"/>
      <c r="D719" s="73"/>
      <c r="E719" s="73"/>
      <c r="F719" s="73"/>
      <c r="G719" s="591"/>
      <c r="H719" s="988"/>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7"/>
      <c r="D720" s="73"/>
      <c r="E720" s="73"/>
      <c r="F720" s="73"/>
      <c r="G720" s="591"/>
      <c r="H720" s="988"/>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7"/>
      <c r="D721" s="73"/>
      <c r="E721" s="73"/>
      <c r="F721" s="73"/>
      <c r="G721" s="591"/>
      <c r="H721" s="988"/>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7"/>
      <c r="D722" s="73"/>
      <c r="E722" s="73"/>
      <c r="F722" s="73"/>
      <c r="G722" s="591"/>
      <c r="H722" s="988"/>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7"/>
      <c r="D723" s="73"/>
      <c r="E723" s="73"/>
      <c r="F723" s="73"/>
      <c r="G723" s="591"/>
      <c r="H723" s="988"/>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7"/>
      <c r="D724" s="73"/>
      <c r="E724" s="73"/>
      <c r="F724" s="73"/>
      <c r="G724" s="591"/>
      <c r="H724" s="988"/>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7"/>
      <c r="D725" s="73"/>
      <c r="E725" s="73"/>
      <c r="F725" s="73"/>
      <c r="G725" s="591"/>
      <c r="H725" s="988"/>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7"/>
      <c r="D726" s="73"/>
      <c r="E726" s="73"/>
      <c r="F726" s="73"/>
      <c r="G726" s="591"/>
      <c r="H726" s="988"/>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7"/>
      <c r="D727" s="73"/>
      <c r="E727" s="73"/>
      <c r="F727" s="73"/>
      <c r="G727" s="591"/>
      <c r="H727" s="988"/>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7"/>
      <c r="D728" s="73"/>
      <c r="E728" s="73"/>
      <c r="F728" s="73"/>
      <c r="G728" s="591"/>
      <c r="H728" s="988"/>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7"/>
      <c r="D729" s="73"/>
      <c r="E729" s="73"/>
      <c r="F729" s="73"/>
      <c r="G729" s="591"/>
      <c r="H729" s="988"/>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7"/>
      <c r="D730" s="73"/>
      <c r="E730" s="73"/>
      <c r="F730" s="73"/>
      <c r="G730" s="591"/>
      <c r="H730" s="988"/>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7"/>
      <c r="D731" s="73"/>
      <c r="E731" s="73"/>
      <c r="F731" s="73"/>
      <c r="G731" s="591"/>
      <c r="H731" s="988"/>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7"/>
      <c r="D732" s="73"/>
      <c r="E732" s="73"/>
      <c r="F732" s="73"/>
      <c r="G732" s="591"/>
      <c r="H732" s="988"/>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7"/>
      <c r="D733" s="73"/>
      <c r="E733" s="73"/>
      <c r="F733" s="73"/>
      <c r="G733" s="591"/>
      <c r="H733" s="988"/>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7"/>
      <c r="D734" s="73"/>
      <c r="E734" s="73"/>
      <c r="F734" s="73"/>
      <c r="G734" s="591"/>
      <c r="H734" s="988"/>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7"/>
      <c r="D735" s="73"/>
      <c r="E735" s="73"/>
      <c r="F735" s="73"/>
      <c r="G735" s="591"/>
      <c r="H735" s="988"/>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7"/>
      <c r="D736" s="73"/>
      <c r="E736" s="73"/>
      <c r="F736" s="73"/>
      <c r="G736" s="591"/>
      <c r="H736" s="988"/>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7"/>
      <c r="D737" s="73"/>
      <c r="E737" s="73"/>
      <c r="F737" s="73"/>
      <c r="G737" s="591"/>
      <c r="H737" s="988"/>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7"/>
      <c r="D738" s="73"/>
      <c r="E738" s="73"/>
      <c r="F738" s="73"/>
      <c r="G738" s="591"/>
      <c r="H738" s="988"/>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7"/>
      <c r="D739" s="73"/>
      <c r="E739" s="73"/>
      <c r="F739" s="73"/>
      <c r="G739" s="591"/>
      <c r="H739" s="988"/>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7"/>
      <c r="D740" s="73"/>
      <c r="E740" s="73"/>
      <c r="F740" s="73"/>
      <c r="G740" s="591"/>
      <c r="H740" s="988"/>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7"/>
      <c r="D741" s="73"/>
      <c r="E741" s="73"/>
      <c r="F741" s="73"/>
      <c r="G741" s="591"/>
      <c r="H741" s="988"/>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7"/>
      <c r="D742" s="73"/>
      <c r="E742" s="73"/>
      <c r="F742" s="73"/>
      <c r="G742" s="591"/>
      <c r="H742" s="988"/>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7"/>
      <c r="D743" s="73"/>
      <c r="E743" s="73"/>
      <c r="F743" s="73"/>
      <c r="G743" s="591"/>
      <c r="H743" s="988"/>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7"/>
      <c r="D744" s="73"/>
      <c r="E744" s="73"/>
      <c r="F744" s="73"/>
      <c r="G744" s="591"/>
      <c r="H744" s="988"/>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7"/>
      <c r="D745" s="73"/>
      <c r="E745" s="73"/>
      <c r="F745" s="73"/>
      <c r="G745" s="591"/>
      <c r="H745" s="988"/>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7"/>
      <c r="D746" s="73"/>
      <c r="E746" s="73"/>
      <c r="F746" s="73"/>
      <c r="G746" s="591"/>
      <c r="H746" s="988"/>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7"/>
      <c r="D747" s="73"/>
      <c r="E747" s="73"/>
      <c r="F747" s="73"/>
      <c r="G747" s="591"/>
      <c r="H747" s="988"/>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7"/>
      <c r="D748" s="73"/>
      <c r="E748" s="73"/>
      <c r="F748" s="73"/>
      <c r="G748" s="591"/>
      <c r="H748" s="988"/>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7"/>
      <c r="D749" s="73"/>
      <c r="E749" s="73"/>
      <c r="F749" s="73"/>
      <c r="G749" s="591"/>
      <c r="H749" s="988"/>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7"/>
      <c r="D750" s="73"/>
      <c r="E750" s="73"/>
      <c r="F750" s="73"/>
      <c r="G750" s="591"/>
      <c r="H750" s="988"/>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7"/>
      <c r="D751" s="73"/>
      <c r="E751" s="73"/>
      <c r="F751" s="73"/>
      <c r="G751" s="591"/>
      <c r="H751" s="988"/>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7"/>
      <c r="D752" s="73"/>
      <c r="E752" s="73"/>
      <c r="F752" s="73"/>
      <c r="G752" s="591"/>
      <c r="H752" s="988"/>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7"/>
      <c r="D753" s="73"/>
      <c r="E753" s="73"/>
      <c r="F753" s="73"/>
      <c r="G753" s="591"/>
      <c r="H753" s="988"/>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7"/>
      <c r="D754" s="73"/>
      <c r="E754" s="73"/>
      <c r="F754" s="73"/>
      <c r="G754" s="591"/>
      <c r="H754" s="988"/>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7"/>
      <c r="D755" s="73"/>
      <c r="E755" s="73"/>
      <c r="F755" s="73"/>
      <c r="G755" s="591"/>
      <c r="H755" s="988"/>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7"/>
      <c r="D756" s="73"/>
      <c r="E756" s="73"/>
      <c r="F756" s="73"/>
      <c r="G756" s="591"/>
      <c r="H756" s="988"/>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7"/>
      <c r="D757" s="73"/>
      <c r="E757" s="73"/>
      <c r="F757" s="73"/>
      <c r="G757" s="591"/>
      <c r="H757" s="988"/>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7"/>
      <c r="D758" s="73"/>
      <c r="E758" s="73"/>
      <c r="F758" s="73"/>
      <c r="G758" s="591"/>
      <c r="H758" s="988"/>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7"/>
      <c r="D759" s="73"/>
      <c r="E759" s="73"/>
      <c r="F759" s="73"/>
      <c r="G759" s="591"/>
      <c r="H759" s="988"/>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7"/>
      <c r="D760" s="73"/>
      <c r="E760" s="73"/>
      <c r="F760" s="73"/>
      <c r="G760" s="591"/>
      <c r="H760" s="988"/>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7"/>
      <c r="D761" s="73"/>
      <c r="E761" s="73"/>
      <c r="F761" s="73"/>
      <c r="G761" s="591"/>
      <c r="H761" s="988"/>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7"/>
      <c r="D762" s="73"/>
      <c r="E762" s="73"/>
      <c r="F762" s="73"/>
      <c r="G762" s="591"/>
      <c r="H762" s="988"/>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7"/>
      <c r="D763" s="73"/>
      <c r="E763" s="73"/>
      <c r="F763" s="73"/>
      <c r="G763" s="591"/>
      <c r="H763" s="988"/>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7"/>
      <c r="D764" s="73"/>
      <c r="E764" s="73"/>
      <c r="F764" s="73"/>
      <c r="G764" s="591"/>
      <c r="H764" s="988"/>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7"/>
      <c r="D765" s="73"/>
      <c r="E765" s="73"/>
      <c r="F765" s="73"/>
      <c r="G765" s="591"/>
      <c r="H765" s="988"/>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7"/>
      <c r="D766" s="73"/>
      <c r="E766" s="73"/>
      <c r="F766" s="73"/>
      <c r="G766" s="591"/>
      <c r="H766" s="988"/>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7"/>
      <c r="D767" s="73"/>
      <c r="E767" s="73"/>
      <c r="F767" s="73"/>
      <c r="G767" s="591"/>
      <c r="H767" s="988"/>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7"/>
      <c r="D768" s="73"/>
      <c r="E768" s="73"/>
      <c r="F768" s="73"/>
      <c r="G768" s="591"/>
      <c r="H768" s="988"/>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7"/>
      <c r="D769" s="73"/>
      <c r="E769" s="73"/>
      <c r="F769" s="73"/>
      <c r="G769" s="591"/>
      <c r="H769" s="988"/>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7"/>
      <c r="D770" s="73"/>
      <c r="E770" s="73"/>
      <c r="F770" s="73"/>
      <c r="G770" s="591"/>
      <c r="H770" s="988"/>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7"/>
      <c r="D771" s="73"/>
      <c r="E771" s="73"/>
      <c r="F771" s="73"/>
      <c r="G771" s="591"/>
      <c r="H771" s="988"/>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7"/>
      <c r="D772" s="73"/>
      <c r="E772" s="73"/>
      <c r="F772" s="73"/>
      <c r="G772" s="591"/>
      <c r="H772" s="988"/>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7"/>
      <c r="D773" s="73"/>
      <c r="E773" s="73"/>
      <c r="F773" s="73"/>
      <c r="G773" s="591"/>
      <c r="H773" s="988"/>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7"/>
      <c r="D774" s="73"/>
      <c r="E774" s="73"/>
      <c r="F774" s="73"/>
      <c r="G774" s="591"/>
      <c r="H774" s="988"/>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7"/>
      <c r="D775" s="73"/>
      <c r="E775" s="73"/>
      <c r="F775" s="73"/>
      <c r="G775" s="591"/>
      <c r="H775" s="988"/>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7"/>
      <c r="D776" s="73"/>
      <c r="E776" s="73"/>
      <c r="F776" s="73"/>
      <c r="G776" s="591"/>
      <c r="H776" s="988"/>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7"/>
      <c r="D777" s="73"/>
      <c r="E777" s="73"/>
      <c r="F777" s="73"/>
      <c r="G777" s="591"/>
      <c r="H777" s="988"/>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7"/>
      <c r="D778" s="73"/>
      <c r="E778" s="73"/>
      <c r="F778" s="73"/>
      <c r="G778" s="591"/>
      <c r="H778" s="988"/>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7"/>
      <c r="D779" s="73"/>
      <c r="E779" s="73"/>
      <c r="F779" s="73"/>
      <c r="G779" s="591"/>
      <c r="H779" s="988"/>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7"/>
      <c r="D780" s="73"/>
      <c r="E780" s="73"/>
      <c r="F780" s="73"/>
      <c r="G780" s="591"/>
      <c r="H780" s="988"/>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7"/>
      <c r="D781" s="73"/>
      <c r="E781" s="73"/>
      <c r="F781" s="73"/>
      <c r="G781" s="591"/>
      <c r="H781" s="988"/>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7"/>
      <c r="D782" s="73"/>
      <c r="E782" s="73"/>
      <c r="F782" s="73"/>
      <c r="G782" s="591"/>
      <c r="H782" s="988"/>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7"/>
      <c r="D783" s="73"/>
      <c r="E783" s="73"/>
      <c r="F783" s="73"/>
      <c r="G783" s="591"/>
      <c r="H783" s="988"/>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7"/>
      <c r="D784" s="73"/>
      <c r="E784" s="73"/>
      <c r="F784" s="73"/>
      <c r="G784" s="591"/>
      <c r="H784" s="988"/>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7"/>
      <c r="D785" s="73"/>
      <c r="E785" s="73"/>
      <c r="F785" s="73"/>
      <c r="G785" s="591"/>
      <c r="H785" s="988"/>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7"/>
      <c r="D786" s="73"/>
      <c r="E786" s="73"/>
      <c r="F786" s="73"/>
      <c r="G786" s="591"/>
      <c r="H786" s="988"/>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7"/>
      <c r="D787" s="73"/>
      <c r="E787" s="73"/>
      <c r="F787" s="73"/>
      <c r="G787" s="591"/>
      <c r="H787" s="988"/>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7"/>
      <c r="D788" s="73"/>
      <c r="E788" s="73"/>
      <c r="F788" s="73"/>
      <c r="G788" s="591"/>
      <c r="H788" s="988"/>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7"/>
      <c r="D789" s="73"/>
      <c r="E789" s="73"/>
      <c r="F789" s="73"/>
      <c r="G789" s="591"/>
      <c r="H789" s="988"/>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7"/>
      <c r="D790" s="73"/>
      <c r="E790" s="73"/>
      <c r="F790" s="73"/>
      <c r="G790" s="591"/>
      <c r="H790" s="988"/>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7"/>
      <c r="D791" s="73"/>
      <c r="E791" s="73"/>
      <c r="F791" s="73"/>
      <c r="G791" s="591"/>
      <c r="H791" s="988"/>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7"/>
      <c r="D792" s="73"/>
      <c r="E792" s="73"/>
      <c r="F792" s="73"/>
      <c r="G792" s="591"/>
      <c r="H792" s="988"/>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7"/>
      <c r="D793" s="73"/>
      <c r="E793" s="73"/>
      <c r="F793" s="73"/>
      <c r="G793" s="591"/>
      <c r="H793" s="988"/>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7"/>
      <c r="D794" s="73"/>
      <c r="E794" s="73"/>
      <c r="F794" s="73"/>
      <c r="G794" s="591"/>
      <c r="H794" s="988"/>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7"/>
      <c r="D795" s="73"/>
      <c r="E795" s="73"/>
      <c r="F795" s="73"/>
      <c r="G795" s="591"/>
      <c r="H795" s="988"/>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7"/>
      <c r="D796" s="73"/>
      <c r="E796" s="73"/>
      <c r="F796" s="73"/>
      <c r="G796" s="591"/>
      <c r="H796" s="988"/>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7"/>
      <c r="D797" s="73"/>
      <c r="E797" s="73"/>
      <c r="F797" s="73"/>
      <c r="G797" s="591"/>
      <c r="H797" s="988"/>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7"/>
      <c r="D798" s="73"/>
      <c r="E798" s="73"/>
      <c r="F798" s="73"/>
      <c r="G798" s="591"/>
      <c r="H798" s="988"/>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7"/>
      <c r="D799" s="73"/>
      <c r="E799" s="73"/>
      <c r="F799" s="73"/>
      <c r="G799" s="591"/>
      <c r="H799" s="988"/>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7"/>
      <c r="D800" s="73"/>
      <c r="E800" s="73"/>
      <c r="F800" s="73"/>
      <c r="G800" s="591"/>
      <c r="H800" s="988"/>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7"/>
      <c r="D801" s="73"/>
      <c r="E801" s="73"/>
      <c r="F801" s="73"/>
      <c r="G801" s="591"/>
      <c r="H801" s="988"/>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7"/>
      <c r="D802" s="73"/>
      <c r="E802" s="73"/>
      <c r="F802" s="73"/>
      <c r="G802" s="591"/>
      <c r="H802" s="988"/>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7"/>
      <c r="D803" s="73"/>
      <c r="E803" s="73"/>
      <c r="F803" s="73"/>
      <c r="G803" s="591"/>
      <c r="H803" s="988"/>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7"/>
      <c r="D804" s="73"/>
      <c r="E804" s="73"/>
      <c r="F804" s="73"/>
      <c r="G804" s="591"/>
      <c r="H804" s="988"/>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7"/>
      <c r="D805" s="73"/>
      <c r="E805" s="73"/>
      <c r="F805" s="73"/>
      <c r="G805" s="591"/>
      <c r="H805" s="988"/>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7"/>
      <c r="D806" s="73"/>
      <c r="E806" s="73"/>
      <c r="F806" s="73"/>
      <c r="G806" s="591"/>
      <c r="H806" s="988"/>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7"/>
      <c r="D807" s="73"/>
      <c r="E807" s="73"/>
      <c r="F807" s="73"/>
      <c r="G807" s="591"/>
      <c r="H807" s="988"/>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7"/>
      <c r="D808" s="73"/>
      <c r="E808" s="73"/>
      <c r="F808" s="73"/>
      <c r="G808" s="591"/>
      <c r="H808" s="988"/>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7"/>
      <c r="D809" s="73"/>
      <c r="E809" s="73"/>
      <c r="F809" s="73"/>
      <c r="G809" s="591"/>
      <c r="H809" s="988"/>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7"/>
      <c r="D810" s="73"/>
      <c r="E810" s="73"/>
      <c r="F810" s="73"/>
      <c r="G810" s="591"/>
      <c r="H810" s="988"/>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7"/>
      <c r="D811" s="73"/>
      <c r="E811" s="73"/>
      <c r="F811" s="73"/>
      <c r="G811" s="591"/>
      <c r="H811" s="988"/>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7"/>
      <c r="D812" s="73"/>
      <c r="E812" s="73"/>
      <c r="F812" s="73"/>
      <c r="G812" s="591"/>
      <c r="H812" s="988"/>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7"/>
      <c r="D813" s="73"/>
      <c r="E813" s="73"/>
      <c r="F813" s="73"/>
      <c r="G813" s="591"/>
      <c r="H813" s="988"/>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7"/>
      <c r="D814" s="73"/>
      <c r="E814" s="73"/>
      <c r="F814" s="73"/>
      <c r="G814" s="591"/>
      <c r="H814" s="988"/>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7"/>
      <c r="D815" s="73"/>
      <c r="E815" s="73"/>
      <c r="F815" s="73"/>
      <c r="G815" s="591"/>
      <c r="H815" s="988"/>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7"/>
      <c r="D816" s="73"/>
      <c r="E816" s="73"/>
      <c r="F816" s="73"/>
      <c r="G816" s="591"/>
      <c r="H816" s="988"/>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7"/>
      <c r="D817" s="73"/>
      <c r="E817" s="73"/>
      <c r="F817" s="73"/>
      <c r="G817" s="591"/>
      <c r="H817" s="988"/>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7"/>
      <c r="D818" s="73"/>
      <c r="E818" s="73"/>
      <c r="F818" s="73"/>
      <c r="G818" s="591"/>
      <c r="H818" s="988"/>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7"/>
      <c r="D819" s="73"/>
      <c r="E819" s="73"/>
      <c r="F819" s="73"/>
      <c r="G819" s="591"/>
      <c r="H819" s="988"/>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7"/>
      <c r="D820" s="73"/>
      <c r="E820" s="73"/>
      <c r="F820" s="73"/>
      <c r="G820" s="591"/>
      <c r="H820" s="988"/>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7"/>
      <c r="D821" s="73"/>
      <c r="E821" s="73"/>
      <c r="F821" s="73"/>
      <c r="G821" s="591"/>
      <c r="H821" s="988"/>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7"/>
      <c r="D822" s="73"/>
      <c r="E822" s="73"/>
      <c r="F822" s="73"/>
      <c r="G822" s="591"/>
      <c r="H822" s="988"/>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7"/>
      <c r="D823" s="73"/>
      <c r="E823" s="73"/>
      <c r="F823" s="73"/>
      <c r="G823" s="591"/>
      <c r="H823" s="988"/>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7"/>
      <c r="D824" s="73"/>
      <c r="E824" s="73"/>
      <c r="F824" s="73"/>
      <c r="G824" s="591"/>
      <c r="H824" s="988"/>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7"/>
      <c r="D825" s="73"/>
      <c r="E825" s="73"/>
      <c r="F825" s="73"/>
      <c r="G825" s="591"/>
      <c r="H825" s="988"/>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7"/>
      <c r="D826" s="73"/>
      <c r="E826" s="73"/>
      <c r="F826" s="73"/>
      <c r="G826" s="591"/>
      <c r="H826" s="988"/>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7"/>
      <c r="D827" s="73"/>
      <c r="E827" s="73"/>
      <c r="F827" s="73"/>
      <c r="G827" s="591"/>
      <c r="H827" s="988"/>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7"/>
      <c r="D828" s="73"/>
      <c r="E828" s="73"/>
      <c r="F828" s="73"/>
      <c r="G828" s="591"/>
      <c r="H828" s="988"/>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7"/>
      <c r="D829" s="73"/>
      <c r="E829" s="73"/>
      <c r="F829" s="73"/>
      <c r="G829" s="591"/>
      <c r="H829" s="988"/>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7"/>
      <c r="D830" s="73"/>
      <c r="E830" s="73"/>
      <c r="F830" s="73"/>
      <c r="G830" s="591"/>
      <c r="H830" s="988"/>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7"/>
      <c r="D831" s="73"/>
      <c r="E831" s="73"/>
      <c r="F831" s="73"/>
      <c r="G831" s="591"/>
      <c r="H831" s="988"/>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7"/>
      <c r="D832" s="73"/>
      <c r="E832" s="73"/>
      <c r="F832" s="73"/>
      <c r="G832" s="591"/>
      <c r="H832" s="988"/>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7"/>
      <c r="D833" s="73"/>
      <c r="E833" s="73"/>
      <c r="F833" s="73"/>
      <c r="G833" s="591"/>
      <c r="H833" s="988"/>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7"/>
      <c r="D834" s="73"/>
      <c r="E834" s="73"/>
      <c r="F834" s="73"/>
      <c r="G834" s="591"/>
      <c r="H834" s="988"/>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7"/>
      <c r="D835" s="73"/>
      <c r="E835" s="73"/>
      <c r="F835" s="73"/>
      <c r="G835" s="591"/>
      <c r="H835" s="988"/>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7"/>
      <c r="D836" s="73"/>
      <c r="E836" s="73"/>
      <c r="F836" s="73"/>
      <c r="G836" s="591"/>
      <c r="H836" s="988"/>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7"/>
      <c r="D837" s="73"/>
      <c r="E837" s="73"/>
      <c r="F837" s="73"/>
      <c r="G837" s="591"/>
      <c r="H837" s="988"/>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7"/>
      <c r="D838" s="73"/>
      <c r="E838" s="73"/>
      <c r="F838" s="73"/>
      <c r="G838" s="591"/>
      <c r="H838" s="988"/>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7"/>
      <c r="D839" s="73"/>
      <c r="E839" s="73"/>
      <c r="F839" s="73"/>
      <c r="G839" s="591"/>
      <c r="H839" s="988"/>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7"/>
      <c r="D840" s="73"/>
      <c r="E840" s="73"/>
      <c r="F840" s="73"/>
      <c r="G840" s="591"/>
      <c r="H840" s="988"/>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7"/>
      <c r="D841" s="73"/>
      <c r="E841" s="73"/>
      <c r="F841" s="73"/>
      <c r="G841" s="591"/>
      <c r="H841" s="988"/>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7"/>
      <c r="D842" s="73"/>
      <c r="E842" s="73"/>
      <c r="F842" s="73"/>
      <c r="G842" s="591"/>
      <c r="H842" s="988"/>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7"/>
      <c r="D843" s="73"/>
      <c r="E843" s="73"/>
      <c r="F843" s="73"/>
      <c r="G843" s="591"/>
      <c r="H843" s="988"/>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7"/>
      <c r="D844" s="73"/>
      <c r="E844" s="73"/>
      <c r="F844" s="73"/>
      <c r="G844" s="591"/>
      <c r="H844" s="988"/>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7"/>
      <c r="D845" s="73"/>
      <c r="E845" s="73"/>
      <c r="F845" s="73"/>
      <c r="G845" s="591"/>
      <c r="H845" s="988"/>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7"/>
      <c r="D846" s="73"/>
      <c r="E846" s="73"/>
      <c r="F846" s="73"/>
      <c r="G846" s="591"/>
      <c r="H846" s="988"/>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7"/>
      <c r="D847" s="73"/>
      <c r="E847" s="73"/>
      <c r="F847" s="73"/>
      <c r="G847" s="591"/>
      <c r="H847" s="988"/>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7"/>
      <c r="D848" s="73"/>
      <c r="E848" s="73"/>
      <c r="F848" s="73"/>
      <c r="G848" s="591"/>
      <c r="H848" s="988"/>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7"/>
      <c r="D849" s="73"/>
      <c r="E849" s="73"/>
      <c r="F849" s="73"/>
      <c r="G849" s="591"/>
      <c r="H849" s="988"/>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7"/>
      <c r="D850" s="73"/>
      <c r="E850" s="73"/>
      <c r="F850" s="73"/>
      <c r="G850" s="591"/>
      <c r="H850" s="988"/>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7"/>
      <c r="D851" s="73"/>
      <c r="E851" s="73"/>
      <c r="F851" s="73"/>
      <c r="G851" s="591"/>
      <c r="H851" s="988"/>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7"/>
      <c r="D852" s="73"/>
      <c r="E852" s="73"/>
      <c r="F852" s="73"/>
      <c r="G852" s="591"/>
      <c r="H852" s="988"/>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7"/>
      <c r="D853" s="73"/>
      <c r="E853" s="73"/>
      <c r="F853" s="73"/>
      <c r="G853" s="591"/>
      <c r="H853" s="988"/>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7"/>
      <c r="D854" s="73"/>
      <c r="E854" s="73"/>
      <c r="F854" s="73"/>
      <c r="G854" s="591"/>
      <c r="H854" s="988"/>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7"/>
      <c r="D855" s="73"/>
      <c r="E855" s="73"/>
      <c r="F855" s="73"/>
      <c r="G855" s="591"/>
      <c r="H855" s="988"/>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7"/>
      <c r="D856" s="73"/>
      <c r="E856" s="73"/>
      <c r="F856" s="73"/>
      <c r="G856" s="591"/>
      <c r="H856" s="988"/>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7"/>
      <c r="D857" s="73"/>
      <c r="E857" s="73"/>
      <c r="F857" s="73"/>
      <c r="G857" s="591"/>
      <c r="H857" s="988"/>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7"/>
      <c r="D858" s="73"/>
      <c r="E858" s="73"/>
      <c r="F858" s="73"/>
      <c r="G858" s="591"/>
      <c r="H858" s="988"/>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7"/>
      <c r="D859" s="73"/>
      <c r="E859" s="73"/>
      <c r="F859" s="73"/>
      <c r="G859" s="591"/>
      <c r="H859" s="988"/>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7"/>
      <c r="D860" s="73"/>
      <c r="E860" s="73"/>
      <c r="F860" s="73"/>
      <c r="G860" s="591"/>
      <c r="H860" s="988"/>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7"/>
      <c r="D861" s="73"/>
      <c r="E861" s="73"/>
      <c r="F861" s="73"/>
      <c r="G861" s="591"/>
      <c r="H861" s="988"/>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7"/>
      <c r="D862" s="73"/>
      <c r="E862" s="73"/>
      <c r="F862" s="73"/>
      <c r="G862" s="591"/>
      <c r="H862" s="988"/>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7"/>
      <c r="D863" s="73"/>
      <c r="E863" s="73"/>
      <c r="F863" s="73"/>
      <c r="G863" s="591"/>
      <c r="H863" s="988"/>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7"/>
      <c r="D864" s="73"/>
      <c r="E864" s="73"/>
      <c r="F864" s="73"/>
      <c r="G864" s="591"/>
      <c r="H864" s="988"/>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7"/>
      <c r="D865" s="73"/>
      <c r="E865" s="73"/>
      <c r="F865" s="73"/>
      <c r="G865" s="591"/>
      <c r="H865" s="988"/>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7"/>
      <c r="D866" s="73"/>
      <c r="E866" s="73"/>
      <c r="F866" s="73"/>
      <c r="G866" s="591"/>
      <c r="H866" s="988"/>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7"/>
      <c r="D867" s="73"/>
      <c r="E867" s="73"/>
      <c r="F867" s="73"/>
      <c r="G867" s="591"/>
      <c r="H867" s="988"/>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7"/>
      <c r="D868" s="73"/>
      <c r="E868" s="73"/>
      <c r="F868" s="73"/>
      <c r="G868" s="591"/>
      <c r="H868" s="988"/>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7"/>
      <c r="D869" s="73"/>
      <c r="E869" s="73"/>
      <c r="F869" s="73"/>
      <c r="G869" s="591"/>
      <c r="H869" s="988"/>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7"/>
      <c r="D870" s="73"/>
      <c r="E870" s="73"/>
      <c r="F870" s="73"/>
      <c r="G870" s="591"/>
      <c r="H870" s="988"/>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7"/>
      <c r="D871" s="73"/>
      <c r="E871" s="73"/>
      <c r="F871" s="73"/>
      <c r="G871" s="591"/>
      <c r="H871" s="988"/>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7"/>
      <c r="D872" s="73"/>
      <c r="E872" s="73"/>
      <c r="F872" s="73"/>
      <c r="G872" s="591"/>
      <c r="H872" s="988"/>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7"/>
      <c r="D873" s="73"/>
      <c r="E873" s="73"/>
      <c r="F873" s="73"/>
      <c r="G873" s="591"/>
      <c r="H873" s="988"/>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7"/>
      <c r="D874" s="73"/>
      <c r="E874" s="73"/>
      <c r="F874" s="73"/>
      <c r="G874" s="591"/>
      <c r="H874" s="988"/>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7"/>
      <c r="D875" s="73"/>
      <c r="E875" s="73"/>
      <c r="F875" s="73"/>
      <c r="G875" s="591"/>
      <c r="H875" s="988"/>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7"/>
      <c r="D876" s="73"/>
      <c r="E876" s="73"/>
      <c r="F876" s="73"/>
      <c r="G876" s="591"/>
      <c r="H876" s="988"/>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7"/>
      <c r="D877" s="73"/>
      <c r="E877" s="73"/>
      <c r="F877" s="73"/>
      <c r="G877" s="591"/>
      <c r="H877" s="988"/>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7"/>
      <c r="D878" s="73"/>
      <c r="E878" s="73"/>
      <c r="F878" s="73"/>
      <c r="G878" s="591"/>
      <c r="H878" s="988"/>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7"/>
      <c r="D879" s="73"/>
      <c r="E879" s="73"/>
      <c r="F879" s="73"/>
      <c r="G879" s="591"/>
      <c r="H879" s="988"/>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7"/>
      <c r="D880" s="73"/>
      <c r="E880" s="73"/>
      <c r="F880" s="73"/>
      <c r="G880" s="591"/>
      <c r="H880" s="988"/>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7"/>
      <c r="D881" s="73"/>
      <c r="E881" s="73"/>
      <c r="F881" s="73"/>
      <c r="G881" s="591"/>
      <c r="H881" s="988"/>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7"/>
      <c r="D882" s="73"/>
      <c r="E882" s="73"/>
      <c r="F882" s="73"/>
      <c r="G882" s="591"/>
      <c r="H882" s="988"/>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7"/>
      <c r="D883" s="73"/>
      <c r="E883" s="73"/>
      <c r="F883" s="73"/>
      <c r="G883" s="591"/>
      <c r="H883" s="988"/>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7"/>
      <c r="D884" s="73"/>
      <c r="E884" s="73"/>
      <c r="F884" s="73"/>
      <c r="G884" s="591"/>
      <c r="H884" s="988"/>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7"/>
      <c r="D885" s="73"/>
      <c r="E885" s="73"/>
      <c r="F885" s="73"/>
      <c r="G885" s="591"/>
      <c r="H885" s="988"/>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7"/>
      <c r="D886" s="73"/>
      <c r="E886" s="73"/>
      <c r="F886" s="73"/>
      <c r="G886" s="591"/>
      <c r="H886" s="988"/>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7"/>
      <c r="D887" s="73"/>
      <c r="E887" s="73"/>
      <c r="F887" s="73"/>
      <c r="G887" s="591"/>
      <c r="H887" s="988"/>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7"/>
      <c r="D888" s="73"/>
      <c r="E888" s="73"/>
      <c r="F888" s="73"/>
      <c r="G888" s="591"/>
      <c r="H888" s="988"/>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7"/>
      <c r="D889" s="73"/>
      <c r="E889" s="73"/>
      <c r="F889" s="73"/>
      <c r="G889" s="591"/>
      <c r="H889" s="988"/>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7"/>
      <c r="D890" s="73"/>
      <c r="E890" s="73"/>
      <c r="F890" s="73"/>
      <c r="G890" s="591"/>
      <c r="H890" s="988"/>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7"/>
      <c r="D891" s="73"/>
      <c r="E891" s="73"/>
      <c r="F891" s="73"/>
      <c r="G891" s="591"/>
      <c r="H891" s="988"/>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7"/>
      <c r="D892" s="73"/>
      <c r="E892" s="73"/>
      <c r="F892" s="73"/>
      <c r="G892" s="591"/>
      <c r="H892" s="988"/>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7"/>
      <c r="D893" s="73"/>
      <c r="E893" s="73"/>
      <c r="F893" s="73"/>
      <c r="G893" s="591"/>
      <c r="H893" s="988"/>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7"/>
      <c r="D894" s="73"/>
      <c r="E894" s="73"/>
      <c r="F894" s="73"/>
      <c r="G894" s="591"/>
      <c r="H894" s="988"/>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7"/>
      <c r="D895" s="73"/>
      <c r="E895" s="73"/>
      <c r="F895" s="73"/>
      <c r="G895" s="591"/>
      <c r="H895" s="988"/>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7"/>
      <c r="D896" s="73"/>
      <c r="E896" s="73"/>
      <c r="F896" s="73"/>
      <c r="G896" s="591"/>
      <c r="H896" s="988"/>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7"/>
      <c r="D897" s="73"/>
      <c r="E897" s="73"/>
      <c r="F897" s="73"/>
      <c r="G897" s="591"/>
      <c r="H897" s="988"/>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7"/>
      <c r="D898" s="73"/>
      <c r="E898" s="73"/>
      <c r="F898" s="73"/>
      <c r="G898" s="591"/>
      <c r="H898" s="988"/>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7"/>
      <c r="D899" s="73"/>
      <c r="E899" s="73"/>
      <c r="F899" s="73"/>
      <c r="G899" s="591"/>
      <c r="H899" s="988"/>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7"/>
      <c r="D900" s="73"/>
      <c r="E900" s="73"/>
      <c r="F900" s="73"/>
      <c r="G900" s="591"/>
      <c r="H900" s="988"/>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7"/>
      <c r="D901" s="73"/>
      <c r="E901" s="73"/>
      <c r="F901" s="73"/>
      <c r="G901" s="591"/>
      <c r="H901" s="988"/>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7"/>
      <c r="D902" s="73"/>
      <c r="E902" s="73"/>
      <c r="F902" s="73"/>
      <c r="G902" s="591"/>
      <c r="H902" s="988"/>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7"/>
      <c r="D903" s="73"/>
      <c r="E903" s="73"/>
      <c r="F903" s="73"/>
      <c r="G903" s="591"/>
      <c r="H903" s="988"/>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7"/>
      <c r="D904" s="73"/>
      <c r="E904" s="73"/>
      <c r="F904" s="73"/>
      <c r="G904" s="591"/>
      <c r="H904" s="988"/>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7"/>
      <c r="D905" s="73"/>
      <c r="E905" s="73"/>
      <c r="F905" s="73"/>
      <c r="G905" s="591"/>
      <c r="H905" s="988"/>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7"/>
      <c r="D906" s="73"/>
      <c r="E906" s="73"/>
      <c r="F906" s="73"/>
      <c r="G906" s="591"/>
      <c r="H906" s="988"/>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7"/>
      <c r="D907" s="73"/>
      <c r="E907" s="73"/>
      <c r="F907" s="73"/>
      <c r="G907" s="591"/>
      <c r="H907" s="988"/>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7"/>
      <c r="D908" s="73"/>
      <c r="E908" s="73"/>
      <c r="F908" s="73"/>
      <c r="G908" s="591"/>
      <c r="H908" s="988"/>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7"/>
      <c r="D909" s="73"/>
      <c r="E909" s="73"/>
      <c r="F909" s="73"/>
      <c r="G909" s="591"/>
      <c r="H909" s="988"/>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7"/>
      <c r="D910" s="73"/>
      <c r="E910" s="73"/>
      <c r="F910" s="73"/>
      <c r="G910" s="591"/>
      <c r="H910" s="988"/>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7"/>
      <c r="D911" s="73"/>
      <c r="E911" s="73"/>
      <c r="F911" s="73"/>
      <c r="G911" s="591"/>
      <c r="H911" s="988"/>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7"/>
      <c r="D912" s="73"/>
      <c r="E912" s="73"/>
      <c r="F912" s="73"/>
      <c r="G912" s="591"/>
      <c r="H912" s="988"/>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7"/>
      <c r="D913" s="73"/>
      <c r="E913" s="73"/>
      <c r="F913" s="73"/>
      <c r="G913" s="591"/>
      <c r="H913" s="988"/>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7"/>
      <c r="D914" s="73"/>
      <c r="E914" s="73"/>
      <c r="F914" s="73"/>
      <c r="G914" s="591"/>
      <c r="H914" s="988"/>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7"/>
      <c r="D915" s="73"/>
      <c r="E915" s="73"/>
      <c r="F915" s="73"/>
      <c r="G915" s="591"/>
      <c r="H915" s="988"/>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7"/>
      <c r="D916" s="73"/>
      <c r="E916" s="73"/>
      <c r="F916" s="73"/>
      <c r="G916" s="591"/>
      <c r="H916" s="988"/>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7"/>
      <c r="D917" s="73"/>
      <c r="E917" s="73"/>
      <c r="F917" s="73"/>
      <c r="G917" s="591"/>
      <c r="H917" s="988"/>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7"/>
      <c r="D918" s="73"/>
      <c r="E918" s="73"/>
      <c r="F918" s="73"/>
      <c r="G918" s="591"/>
      <c r="H918" s="988"/>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7"/>
      <c r="D919" s="73"/>
      <c r="E919" s="73"/>
      <c r="F919" s="73"/>
      <c r="G919" s="591"/>
      <c r="H919" s="988"/>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7"/>
      <c r="D920" s="73"/>
      <c r="E920" s="73"/>
      <c r="F920" s="73"/>
      <c r="G920" s="591"/>
      <c r="H920" s="988"/>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7"/>
      <c r="D921" s="73"/>
      <c r="E921" s="73"/>
      <c r="F921" s="73"/>
      <c r="G921" s="591"/>
      <c r="H921" s="988"/>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7"/>
      <c r="D922" s="73"/>
      <c r="E922" s="73"/>
      <c r="F922" s="73"/>
      <c r="G922" s="591"/>
      <c r="H922" s="988"/>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7"/>
      <c r="D923" s="73"/>
      <c r="E923" s="73"/>
      <c r="F923" s="73"/>
      <c r="G923" s="591"/>
      <c r="H923" s="988"/>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7"/>
      <c r="D924" s="73"/>
      <c r="E924" s="73"/>
      <c r="F924" s="73"/>
      <c r="G924" s="591"/>
      <c r="H924" s="988"/>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7"/>
      <c r="D925" s="73"/>
      <c r="E925" s="73"/>
      <c r="F925" s="73"/>
      <c r="G925" s="591"/>
      <c r="H925" s="988"/>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7"/>
      <c r="D926" s="73"/>
      <c r="E926" s="73"/>
      <c r="F926" s="73"/>
      <c r="G926" s="591"/>
      <c r="H926" s="988"/>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7"/>
      <c r="D927" s="73"/>
      <c r="E927" s="73"/>
      <c r="F927" s="73"/>
      <c r="G927" s="591"/>
      <c r="H927" s="988"/>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7"/>
      <c r="D928" s="73"/>
      <c r="E928" s="73"/>
      <c r="F928" s="73"/>
      <c r="G928" s="591"/>
      <c r="H928" s="988"/>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7"/>
      <c r="D929" s="73"/>
      <c r="E929" s="73"/>
      <c r="F929" s="73"/>
      <c r="G929" s="591"/>
      <c r="H929" s="988"/>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7"/>
      <c r="D930" s="73"/>
      <c r="E930" s="73"/>
      <c r="F930" s="73"/>
      <c r="G930" s="591"/>
      <c r="H930" s="988"/>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7"/>
      <c r="D931" s="73"/>
      <c r="E931" s="73"/>
      <c r="F931" s="73"/>
      <c r="G931" s="591"/>
      <c r="H931" s="988"/>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7"/>
      <c r="D932" s="73"/>
      <c r="E932" s="73"/>
      <c r="F932" s="73"/>
      <c r="G932" s="591"/>
      <c r="H932" s="988"/>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7"/>
      <c r="D933" s="73"/>
      <c r="E933" s="73"/>
      <c r="F933" s="73"/>
      <c r="G933" s="591"/>
      <c r="H933" s="988"/>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7"/>
      <c r="D934" s="73"/>
      <c r="E934" s="73"/>
      <c r="F934" s="73"/>
      <c r="G934" s="591"/>
      <c r="H934" s="988"/>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7"/>
      <c r="D935" s="73"/>
      <c r="E935" s="73"/>
      <c r="F935" s="73"/>
      <c r="G935" s="591"/>
      <c r="H935" s="988"/>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7"/>
      <c r="D936" s="73"/>
      <c r="E936" s="73"/>
      <c r="F936" s="73"/>
      <c r="G936" s="591"/>
      <c r="H936" s="988"/>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7"/>
      <c r="D937" s="73"/>
      <c r="E937" s="73"/>
      <c r="F937" s="73"/>
      <c r="G937" s="591"/>
      <c r="H937" s="988"/>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7"/>
      <c r="D938" s="73"/>
      <c r="E938" s="73"/>
      <c r="F938" s="73"/>
      <c r="G938" s="591"/>
      <c r="H938" s="988"/>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7"/>
      <c r="D939" s="73"/>
      <c r="E939" s="73"/>
      <c r="F939" s="73"/>
      <c r="G939" s="591"/>
      <c r="H939" s="988"/>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7"/>
      <c r="D940" s="73"/>
      <c r="E940" s="73"/>
      <c r="F940" s="73"/>
      <c r="G940" s="591"/>
      <c r="H940" s="988"/>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7"/>
      <c r="D941" s="73"/>
      <c r="E941" s="73"/>
      <c r="F941" s="73"/>
      <c r="G941" s="591"/>
      <c r="H941" s="988"/>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7"/>
      <c r="D942" s="73"/>
      <c r="E942" s="73"/>
      <c r="F942" s="73"/>
      <c r="G942" s="591"/>
      <c r="H942" s="988"/>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7"/>
      <c r="D943" s="73"/>
      <c r="E943" s="73"/>
      <c r="F943" s="73"/>
      <c r="G943" s="591"/>
      <c r="H943" s="988"/>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7"/>
      <c r="D944" s="73"/>
      <c r="E944" s="73"/>
      <c r="F944" s="73"/>
      <c r="G944" s="591"/>
      <c r="H944" s="988"/>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7"/>
      <c r="D945" s="73"/>
      <c r="E945" s="73"/>
      <c r="F945" s="73"/>
      <c r="G945" s="591"/>
      <c r="H945" s="988"/>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7"/>
      <c r="D946" s="73"/>
      <c r="E946" s="73"/>
      <c r="F946" s="73"/>
      <c r="G946" s="591"/>
      <c r="H946" s="988"/>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7"/>
      <c r="D947" s="73"/>
      <c r="E947" s="73"/>
      <c r="F947" s="73"/>
      <c r="G947" s="591"/>
      <c r="H947" s="988"/>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7"/>
      <c r="D948" s="73"/>
      <c r="E948" s="73"/>
      <c r="F948" s="73"/>
      <c r="G948" s="591"/>
      <c r="H948" s="988"/>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7"/>
      <c r="D949" s="73"/>
      <c r="E949" s="73"/>
      <c r="F949" s="73"/>
      <c r="G949" s="591"/>
      <c r="H949" s="988"/>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7"/>
      <c r="D950" s="73"/>
      <c r="E950" s="73"/>
      <c r="F950" s="73"/>
      <c r="G950" s="591"/>
      <c r="H950" s="988"/>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7"/>
      <c r="D951" s="73"/>
      <c r="E951" s="73"/>
      <c r="F951" s="73"/>
      <c r="G951" s="591"/>
      <c r="H951" s="988"/>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7"/>
      <c r="D952" s="73"/>
      <c r="E952" s="73"/>
      <c r="F952" s="73"/>
      <c r="G952" s="591"/>
      <c r="H952" s="988"/>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7"/>
      <c r="D953" s="73"/>
      <c r="E953" s="73"/>
      <c r="F953" s="73"/>
      <c r="G953" s="591"/>
      <c r="H953" s="988"/>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7"/>
      <c r="D954" s="73"/>
      <c r="E954" s="73"/>
      <c r="F954" s="73"/>
      <c r="G954" s="591"/>
      <c r="H954" s="988"/>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7"/>
      <c r="D955" s="73"/>
      <c r="E955" s="73"/>
      <c r="F955" s="73"/>
      <c r="G955" s="591"/>
      <c r="H955" s="988"/>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7"/>
      <c r="D956" s="73"/>
      <c r="E956" s="73"/>
      <c r="F956" s="73"/>
      <c r="G956" s="591"/>
      <c r="H956" s="988"/>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7"/>
      <c r="D957" s="73"/>
      <c r="E957" s="73"/>
      <c r="F957" s="73"/>
      <c r="G957" s="591"/>
      <c r="H957" s="988"/>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7"/>
      <c r="D958" s="73"/>
      <c r="E958" s="73"/>
      <c r="F958" s="73"/>
      <c r="G958" s="591"/>
      <c r="H958" s="988"/>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7"/>
      <c r="D959" s="73"/>
      <c r="E959" s="73"/>
      <c r="F959" s="73"/>
      <c r="G959" s="591"/>
      <c r="H959" s="988"/>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7"/>
      <c r="D960" s="73"/>
      <c r="E960" s="73"/>
      <c r="F960" s="73"/>
      <c r="G960" s="591"/>
      <c r="H960" s="988"/>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7"/>
      <c r="D961" s="73"/>
      <c r="E961" s="73"/>
      <c r="F961" s="73"/>
      <c r="G961" s="591"/>
      <c r="H961" s="988"/>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7"/>
      <c r="D962" s="73"/>
      <c r="E962" s="73"/>
      <c r="F962" s="73"/>
      <c r="G962" s="591"/>
      <c r="H962" s="988"/>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7"/>
      <c r="D963" s="73"/>
      <c r="E963" s="73"/>
      <c r="F963" s="73"/>
      <c r="G963" s="591"/>
      <c r="H963" s="988"/>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7"/>
      <c r="D964" s="73"/>
      <c r="E964" s="73"/>
      <c r="F964" s="73"/>
      <c r="G964" s="591"/>
      <c r="H964" s="988"/>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7"/>
      <c r="D965" s="73"/>
      <c r="E965" s="73"/>
      <c r="F965" s="73"/>
      <c r="G965" s="591"/>
      <c r="H965" s="988"/>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7"/>
      <c r="D966" s="73"/>
      <c r="E966" s="73"/>
      <c r="F966" s="73"/>
      <c r="G966" s="591"/>
      <c r="H966" s="988"/>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7"/>
      <c r="D967" s="73"/>
      <c r="E967" s="73"/>
      <c r="F967" s="73"/>
      <c r="G967" s="591"/>
      <c r="H967" s="988"/>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7"/>
      <c r="D968" s="73"/>
      <c r="E968" s="73"/>
      <c r="F968" s="73"/>
      <c r="G968" s="591"/>
      <c r="H968" s="988"/>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7"/>
      <c r="D969" s="73"/>
      <c r="E969" s="73"/>
      <c r="F969" s="73"/>
      <c r="G969" s="591"/>
      <c r="H969" s="988"/>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7"/>
      <c r="D970" s="73"/>
      <c r="E970" s="73"/>
      <c r="F970" s="73"/>
      <c r="G970" s="591"/>
      <c r="H970" s="988"/>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7"/>
      <c r="D971" s="73"/>
      <c r="E971" s="73"/>
      <c r="F971" s="73"/>
      <c r="G971" s="591"/>
      <c r="H971" s="988"/>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7"/>
      <c r="D972" s="73"/>
      <c r="E972" s="73"/>
      <c r="F972" s="73"/>
      <c r="G972" s="591"/>
      <c r="H972" s="988"/>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7"/>
      <c r="D973" s="73"/>
      <c r="E973" s="73"/>
      <c r="F973" s="73"/>
      <c r="G973" s="591"/>
      <c r="H973" s="988"/>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7"/>
      <c r="D974" s="73"/>
      <c r="E974" s="73"/>
      <c r="F974" s="73"/>
      <c r="G974" s="591"/>
      <c r="H974" s="988"/>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7"/>
      <c r="D975" s="73"/>
      <c r="E975" s="73"/>
      <c r="F975" s="73"/>
      <c r="G975" s="591"/>
      <c r="H975" s="988"/>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7"/>
      <c r="D976" s="73"/>
      <c r="E976" s="73"/>
      <c r="F976" s="73"/>
      <c r="G976" s="591"/>
      <c r="H976" s="988"/>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7"/>
      <c r="D977" s="73"/>
      <c r="E977" s="73"/>
      <c r="F977" s="73"/>
      <c r="G977" s="591"/>
      <c r="H977" s="988"/>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7"/>
      <c r="D978" s="73"/>
      <c r="E978" s="73"/>
      <c r="F978" s="73"/>
      <c r="G978" s="591"/>
      <c r="H978" s="988"/>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7"/>
      <c r="D979" s="73"/>
      <c r="E979" s="73"/>
      <c r="F979" s="73"/>
      <c r="G979" s="591"/>
      <c r="H979" s="988"/>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7"/>
      <c r="D980" s="73"/>
      <c r="E980" s="73"/>
      <c r="F980" s="73"/>
      <c r="G980" s="591"/>
      <c r="H980" s="988"/>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7"/>
      <c r="D981" s="73"/>
      <c r="E981" s="73"/>
      <c r="F981" s="73"/>
      <c r="G981" s="591"/>
      <c r="H981" s="988"/>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7"/>
      <c r="D982" s="73"/>
      <c r="E982" s="73"/>
      <c r="F982" s="73"/>
      <c r="G982" s="591"/>
      <c r="H982" s="988"/>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7"/>
      <c r="D983" s="73"/>
      <c r="E983" s="73"/>
      <c r="F983" s="73"/>
      <c r="G983" s="591"/>
      <c r="H983" s="988"/>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7"/>
      <c r="D984" s="73"/>
      <c r="E984" s="73"/>
      <c r="F984" s="73"/>
      <c r="G984" s="591"/>
      <c r="H984" s="988"/>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7"/>
      <c r="D985" s="73"/>
      <c r="E985" s="73"/>
      <c r="F985" s="73"/>
      <c r="G985" s="591"/>
      <c r="H985" s="988"/>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7"/>
      <c r="D986" s="73"/>
      <c r="E986" s="73"/>
      <c r="F986" s="73"/>
      <c r="G986" s="591"/>
      <c r="H986" s="988"/>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7"/>
      <c r="D987" s="73"/>
      <c r="E987" s="73"/>
      <c r="F987" s="73"/>
      <c r="G987" s="591"/>
      <c r="H987" s="988"/>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7"/>
      <c r="D988" s="73"/>
      <c r="E988" s="73"/>
      <c r="F988" s="73"/>
      <c r="G988" s="591"/>
      <c r="H988" s="988"/>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7"/>
      <c r="D989" s="73"/>
      <c r="E989" s="73"/>
      <c r="F989" s="73"/>
      <c r="G989" s="591"/>
      <c r="H989" s="988"/>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7"/>
      <c r="D990" s="73"/>
      <c r="E990" s="73"/>
      <c r="F990" s="73"/>
      <c r="G990" s="591"/>
      <c r="H990" s="988"/>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7"/>
      <c r="D991" s="73"/>
      <c r="E991" s="73"/>
      <c r="F991" s="73"/>
      <c r="G991" s="591"/>
      <c r="H991" s="988"/>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7"/>
      <c r="D992" s="73"/>
      <c r="E992" s="73"/>
      <c r="F992" s="73"/>
      <c r="G992" s="591"/>
      <c r="H992" s="988"/>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7"/>
      <c r="D993" s="73"/>
      <c r="E993" s="73"/>
      <c r="F993" s="73"/>
      <c r="G993" s="591"/>
      <c r="H993" s="988"/>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7"/>
      <c r="D994" s="73"/>
      <c r="E994" s="73"/>
      <c r="F994" s="73"/>
      <c r="G994" s="591"/>
      <c r="H994" s="988"/>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7"/>
      <c r="D995" s="73"/>
      <c r="E995" s="73"/>
      <c r="F995" s="73"/>
      <c r="G995" s="591"/>
      <c r="H995" s="988"/>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7"/>
      <c r="D996" s="73"/>
      <c r="E996" s="73"/>
      <c r="F996" s="73"/>
      <c r="G996" s="591"/>
      <c r="H996" s="988"/>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7"/>
      <c r="D997" s="73"/>
      <c r="E997" s="73"/>
      <c r="F997" s="73"/>
      <c r="G997" s="591"/>
      <c r="H997" s="988"/>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7"/>
      <c r="D998" s="73"/>
      <c r="E998" s="73"/>
      <c r="F998" s="73"/>
      <c r="G998" s="591"/>
      <c r="H998" s="988"/>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7"/>
      <c r="D999" s="73"/>
      <c r="E999" s="73"/>
      <c r="F999" s="73"/>
      <c r="G999" s="591"/>
      <c r="H999" s="988"/>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7"/>
      <c r="D1000" s="73"/>
      <c r="E1000" s="73"/>
      <c r="F1000" s="73"/>
      <c r="G1000" s="591"/>
      <c r="H1000" s="988"/>
      <c r="I1000" s="73"/>
      <c r="J1000" s="73"/>
      <c r="K1000" s="74"/>
      <c r="L1000" s="74"/>
      <c r="M1000" s="989"/>
      <c r="N1000" s="74"/>
      <c r="O1000" s="74"/>
      <c r="P1000" s="74"/>
      <c r="Q1000" s="74"/>
      <c r="R1000" s="74"/>
      <c r="S1000" s="73"/>
      <c r="T1000" s="73"/>
      <c r="U1000" s="73"/>
      <c r="V1000" s="73"/>
      <c r="W1000" s="73"/>
      <c r="X1000" s="73"/>
      <c r="Y1000" s="73"/>
      <c r="Z1000" s="73"/>
    </row>
  </sheetData>
  <mergeCells count="8">
    <mergeCell ref="G5:K5"/>
    <mergeCell ref="P5:P7"/>
    <mergeCell ref="Q5:Q7"/>
    <mergeCell ref="B1:M1"/>
    <mergeCell ref="B2:C2"/>
    <mergeCell ref="F2:M2"/>
    <mergeCell ref="F3:N3"/>
    <mergeCell ref="F4:N4"/>
  </mergeCells>
  <conditionalFormatting sqref="H13 H15:H19 H21:H24 H26:H30 H33:H36 H39:H41 H43:H48">
    <cfRule type="cellIs" dxfId="261" priority="3" stopIfTrue="1" operator="equal">
      <formula>0</formula>
    </cfRule>
  </conditionalFormatting>
  <conditionalFormatting sqref="H13 H15:H19 H21:H24 H26:H30 H33:H36 H39:H41 H43:H48">
    <cfRule type="cellIs" dxfId="260" priority="4" stopIfTrue="1" operator="equal">
      <formula>0</formula>
    </cfRule>
  </conditionalFormatting>
  <conditionalFormatting sqref="T10">
    <cfRule type="cellIs" dxfId="259" priority="5" stopIfTrue="1" operator="equal">
      <formula>0</formula>
    </cfRule>
  </conditionalFormatting>
  <conditionalFormatting sqref="T10">
    <cfRule type="cellIs" dxfId="258" priority="6" stopIfTrue="1" operator="equal">
      <formula>0</formula>
    </cfRule>
  </conditionalFormatting>
  <conditionalFormatting sqref="U10">
    <cfRule type="cellIs" dxfId="257" priority="7" stopIfTrue="1" operator="equal">
      <formula>0</formula>
    </cfRule>
  </conditionalFormatting>
  <conditionalFormatting sqref="U10">
    <cfRule type="cellIs" dxfId="256" priority="8" stopIfTrue="1" operator="equal">
      <formula>0</formula>
    </cfRule>
  </conditionalFormatting>
  <conditionalFormatting sqref="T11">
    <cfRule type="cellIs" dxfId="255" priority="1" stopIfTrue="1" operator="equal">
      <formula>0</formula>
    </cfRule>
  </conditionalFormatting>
  <conditionalFormatting sqref="T11">
    <cfRule type="cellIs" dxfId="254" priority="2" stopIfTrue="1" operator="equal">
      <formula>0</formula>
    </cfRule>
  </conditionalFormatting>
  <hyperlinks>
    <hyperlink ref="C4" location="'Recap Sheet'!B1" display="Return to Recap Sheet" xr:uid="{00000000-0004-0000-0B00-000000000000}"/>
  </hyperlinks>
  <pageMargins left="0.25" right="0.25" top="0.75" bottom="0.75" header="0" footer="0"/>
  <pageSetup paperSize="5" orientation="landscape"/>
  <rowBreaks count="1" manualBreakCount="1">
    <brk id="41"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tabColor rgb="FFFFD965"/>
  </sheetPr>
  <dimension ref="A1:AD1000"/>
  <sheetViews>
    <sheetView workbookViewId="0">
      <pane ySplit="9" topLeftCell="A103" activePane="bottomLeft" state="frozen"/>
      <selection activeCell="H10" sqref="H10"/>
      <selection pane="bottomLeft" activeCell="I91" sqref="I91"/>
    </sheetView>
  </sheetViews>
  <sheetFormatPr defaultColWidth="14.44140625" defaultRowHeight="15" customHeight="1"/>
  <cols>
    <col min="1" max="1" width="6.6640625" customWidth="1"/>
    <col min="2" max="2" width="65.33203125" customWidth="1"/>
    <col min="3" max="3" width="21.6640625" customWidth="1"/>
    <col min="4" max="4" width="12.6640625" customWidth="1"/>
    <col min="5" max="5" width="7.6640625" customWidth="1"/>
    <col min="6" max="6" width="6.88671875" customWidth="1"/>
    <col min="7" max="7" width="5.6640625" customWidth="1"/>
    <col min="8" max="9" width="6.44140625" customWidth="1"/>
    <col min="10" max="10" width="3.33203125" customWidth="1"/>
    <col min="11" max="11" width="6.6640625" customWidth="1"/>
    <col min="12" max="12" width="7.33203125" customWidth="1"/>
    <col min="13" max="13" width="9.6640625" customWidth="1"/>
    <col min="14" max="14" width="7.33203125" customWidth="1"/>
    <col min="15" max="15" width="12.6640625" customWidth="1"/>
    <col min="16" max="16" width="9.44140625" customWidth="1"/>
    <col min="17" max="17" width="7.33203125" customWidth="1"/>
    <col min="18" max="18" width="8.44140625" customWidth="1"/>
    <col min="19" max="19" width="7.88671875" customWidth="1"/>
    <col min="20" max="21" width="9.6640625" customWidth="1"/>
    <col min="22" max="22" width="5.109375" customWidth="1"/>
    <col min="23" max="23" width="6.88671875" customWidth="1"/>
    <col min="24" max="24" width="7.88671875" customWidth="1"/>
    <col min="25" max="25" width="11.88671875" customWidth="1"/>
    <col min="26" max="26" width="7.44140625" customWidth="1"/>
    <col min="27" max="27" width="6.88671875" customWidth="1"/>
    <col min="28" max="28" width="5.44140625" customWidth="1"/>
    <col min="29" max="29" width="5.88671875" customWidth="1"/>
    <col min="30" max="30" width="11.44140625" customWidth="1"/>
  </cols>
  <sheetData>
    <row r="1" spans="1:30"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1264"/>
      <c r="T1" s="1264"/>
      <c r="U1" s="1264"/>
      <c r="V1" s="1264"/>
      <c r="W1" s="1264"/>
      <c r="X1" s="73"/>
      <c r="Y1" s="73"/>
      <c r="Z1" s="73"/>
      <c r="AA1" s="73"/>
      <c r="AB1" s="73"/>
      <c r="AC1" s="73"/>
      <c r="AD1" s="73"/>
    </row>
    <row r="2" spans="1:30"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1264"/>
      <c r="T2" s="1264"/>
      <c r="U2" s="1264"/>
      <c r="V2" s="1264"/>
      <c r="W2" s="1264"/>
      <c r="X2" s="73"/>
      <c r="Y2" s="73"/>
      <c r="Z2" s="73"/>
      <c r="AA2" s="73"/>
      <c r="AB2" s="73"/>
      <c r="AC2" s="73"/>
      <c r="AD2" s="73"/>
    </row>
    <row r="3" spans="1:30"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1149"/>
      <c r="S3" s="2913"/>
      <c r="T3" s="2903"/>
      <c r="U3" s="2903"/>
      <c r="V3" s="2903"/>
      <c r="W3" s="2903"/>
      <c r="X3" s="2903"/>
      <c r="Y3" s="2903"/>
      <c r="Z3" s="73"/>
      <c r="AA3" s="73"/>
      <c r="AB3" s="73"/>
      <c r="AC3" s="73"/>
      <c r="AD3" s="73"/>
    </row>
    <row r="4" spans="1:30" ht="18.75" customHeight="1">
      <c r="A4" s="79">
        <v>20001</v>
      </c>
      <c r="B4" s="1152" t="str">
        <f>'Recap Sheet'!B3</f>
        <v>Lexington Richland School District Five</v>
      </c>
      <c r="C4" s="1265" t="s">
        <v>119</v>
      </c>
      <c r="D4" s="82"/>
      <c r="E4" s="1154"/>
      <c r="F4" s="2911">
        <f>'Recap Sheet'!B4</f>
        <v>0</v>
      </c>
      <c r="G4" s="2891"/>
      <c r="H4" s="2891"/>
      <c r="I4" s="2891"/>
      <c r="J4" s="2891"/>
      <c r="K4" s="2891"/>
      <c r="L4" s="2891"/>
      <c r="M4" s="2891"/>
      <c r="N4" s="2897"/>
      <c r="O4" s="83"/>
      <c r="P4" s="83"/>
      <c r="Q4" s="83"/>
      <c r="R4" s="1155"/>
      <c r="S4" s="1156"/>
      <c r="T4" s="1156"/>
      <c r="U4" s="1156"/>
      <c r="V4" s="1156"/>
      <c r="W4" s="1156"/>
      <c r="X4" s="1156"/>
      <c r="Y4" s="1157"/>
      <c r="Z4" s="1150"/>
      <c r="AA4" s="598"/>
      <c r="AB4" s="598"/>
      <c r="AC4" s="598"/>
      <c r="AD4" s="598"/>
    </row>
    <row r="5" spans="1:30" ht="15" customHeight="1">
      <c r="A5" s="79">
        <v>22000</v>
      </c>
      <c r="B5" s="1158" t="s">
        <v>120</v>
      </c>
      <c r="C5" s="232" t="s">
        <v>354</v>
      </c>
      <c r="D5" s="90"/>
      <c r="E5" s="1159"/>
      <c r="F5" s="1160"/>
      <c r="G5" s="2912" t="s">
        <v>122</v>
      </c>
      <c r="H5" s="2899"/>
      <c r="I5" s="2899"/>
      <c r="J5" s="2899"/>
      <c r="K5" s="2899"/>
      <c r="L5" s="1161">
        <f>'Recap Sheet'!B5</f>
        <v>0</v>
      </c>
      <c r="M5" s="1162"/>
      <c r="N5" s="462"/>
      <c r="O5" s="96" t="s">
        <v>123</v>
      </c>
      <c r="P5" s="2884" t="s">
        <v>124</v>
      </c>
      <c r="Q5" s="2905" t="s">
        <v>125</v>
      </c>
      <c r="R5" s="897" t="s">
        <v>33</v>
      </c>
      <c r="S5" s="98" t="s">
        <v>355</v>
      </c>
      <c r="T5" s="99"/>
      <c r="U5" s="99" t="s">
        <v>128</v>
      </c>
      <c r="V5" s="100" t="s">
        <v>129</v>
      </c>
      <c r="W5" s="99" t="s">
        <v>34</v>
      </c>
      <c r="X5" s="98" t="s">
        <v>358</v>
      </c>
      <c r="Y5" s="99" t="s">
        <v>131</v>
      </c>
      <c r="Z5" s="1150"/>
      <c r="AA5" s="598"/>
      <c r="AB5" s="598"/>
      <c r="AC5" s="598"/>
      <c r="AD5" s="598"/>
    </row>
    <row r="6" spans="1:30"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7" t="s">
        <v>142</v>
      </c>
      <c r="O6" s="109" t="s">
        <v>143</v>
      </c>
      <c r="P6" s="2885"/>
      <c r="Q6" s="2906"/>
      <c r="R6" s="993" t="s">
        <v>979</v>
      </c>
      <c r="S6" s="98" t="s">
        <v>361</v>
      </c>
      <c r="T6" s="99" t="s">
        <v>32</v>
      </c>
      <c r="U6" s="99" t="s">
        <v>147</v>
      </c>
      <c r="V6" s="99" t="s">
        <v>148</v>
      </c>
      <c r="W6" s="99" t="s">
        <v>980</v>
      </c>
      <c r="X6" s="99" t="s">
        <v>150</v>
      </c>
      <c r="Y6" s="99" t="s">
        <v>151</v>
      </c>
      <c r="Z6" s="1150"/>
      <c r="AA6" s="73"/>
      <c r="AB6" s="73"/>
      <c r="AC6" s="73"/>
      <c r="AD6" s="73"/>
    </row>
    <row r="7" spans="1:30" ht="15" customHeight="1">
      <c r="A7" s="1080" t="s">
        <v>153</v>
      </c>
      <c r="B7" s="1165"/>
      <c r="C7" s="610" t="s">
        <v>751</v>
      </c>
      <c r="D7" s="113" t="s">
        <v>154</v>
      </c>
      <c r="E7" s="673" t="s">
        <v>154</v>
      </c>
      <c r="F7" s="118" t="s">
        <v>39</v>
      </c>
      <c r="G7" s="118" t="s">
        <v>155</v>
      </c>
      <c r="H7" s="110" t="s">
        <v>156</v>
      </c>
      <c r="I7" s="110" t="s">
        <v>40</v>
      </c>
      <c r="J7" s="110" t="s">
        <v>139</v>
      </c>
      <c r="K7" s="110" t="s">
        <v>47</v>
      </c>
      <c r="L7" s="110" t="s">
        <v>157</v>
      </c>
      <c r="M7" s="110" t="s">
        <v>47</v>
      </c>
      <c r="N7" s="1081" t="s">
        <v>139</v>
      </c>
      <c r="O7" s="117" t="s">
        <v>154</v>
      </c>
      <c r="P7" s="2886"/>
      <c r="Q7" s="2907"/>
      <c r="R7" s="119" t="s">
        <v>48</v>
      </c>
      <c r="S7" s="118" t="s">
        <v>146</v>
      </c>
      <c r="T7" s="110" t="s">
        <v>1423</v>
      </c>
      <c r="U7" s="110" t="s">
        <v>159</v>
      </c>
      <c r="V7" s="110" t="s">
        <v>160</v>
      </c>
      <c r="W7" s="110" t="s">
        <v>47</v>
      </c>
      <c r="X7" s="119" t="s">
        <v>158</v>
      </c>
      <c r="Y7" s="427" t="s">
        <v>364</v>
      </c>
      <c r="Z7" s="1150"/>
      <c r="AA7" s="73"/>
      <c r="AB7" s="73"/>
      <c r="AC7" s="73"/>
      <c r="AD7" s="73"/>
    </row>
    <row r="8" spans="1:30" ht="15" customHeight="1">
      <c r="A8" s="1166"/>
      <c r="B8" s="716" t="s">
        <v>1671</v>
      </c>
      <c r="C8" s="1167"/>
      <c r="D8" s="123"/>
      <c r="E8" s="1167"/>
      <c r="F8" s="1167"/>
      <c r="G8" s="1168"/>
      <c r="H8" s="725"/>
      <c r="I8" s="725"/>
      <c r="J8" s="1167"/>
      <c r="K8" s="891"/>
      <c r="L8" s="725"/>
      <c r="M8" s="725"/>
      <c r="N8" s="1413"/>
      <c r="O8" s="722" t="s">
        <v>1672</v>
      </c>
      <c r="P8" s="127"/>
      <c r="Q8" s="716">
        <v>100506</v>
      </c>
      <c r="R8" s="1789" t="s">
        <v>165</v>
      </c>
      <c r="S8" s="1167"/>
      <c r="T8" s="1418">
        <v>0.17080000000000001</v>
      </c>
      <c r="U8" s="1418"/>
      <c r="V8" s="725"/>
      <c r="W8" s="725"/>
      <c r="X8" s="725"/>
      <c r="Y8" s="1173"/>
      <c r="Z8" s="1283"/>
      <c r="AA8" s="1283"/>
      <c r="AB8" s="1283"/>
      <c r="AC8" s="1283"/>
      <c r="AD8" s="1283"/>
    </row>
    <row r="9" spans="1:30" ht="15" customHeight="1">
      <c r="A9" s="1175"/>
      <c r="B9" s="716"/>
      <c r="C9" s="1176"/>
      <c r="D9" s="137"/>
      <c r="E9" s="1176"/>
      <c r="F9" s="1176"/>
      <c r="G9" s="1177"/>
      <c r="H9" s="725"/>
      <c r="I9" s="862"/>
      <c r="J9" s="1176"/>
      <c r="K9" s="1178"/>
      <c r="L9" s="862"/>
      <c r="M9" s="862"/>
      <c r="N9" s="1413"/>
      <c r="O9" s="1790" t="s">
        <v>1673</v>
      </c>
      <c r="P9" s="1791"/>
      <c r="Q9" s="1792">
        <v>100980</v>
      </c>
      <c r="R9" s="1793" t="s">
        <v>165</v>
      </c>
      <c r="S9" s="1794"/>
      <c r="T9" s="1795">
        <v>0.18779999999999999</v>
      </c>
      <c r="U9" s="1418"/>
      <c r="V9" s="725"/>
      <c r="W9" s="725"/>
      <c r="X9" s="725"/>
      <c r="Y9" s="725"/>
      <c r="Z9" s="1283"/>
      <c r="AA9" s="1283"/>
      <c r="AB9" s="1283"/>
      <c r="AC9" s="1283"/>
      <c r="AD9" s="1283"/>
    </row>
    <row r="10" spans="1:30" ht="15" customHeight="1">
      <c r="A10" s="240">
        <v>20001</v>
      </c>
      <c r="B10" s="688" t="s">
        <v>1674</v>
      </c>
      <c r="C10" s="155" t="s">
        <v>1675</v>
      </c>
      <c r="D10" s="214" t="s">
        <v>1676</v>
      </c>
      <c r="E10" s="408"/>
      <c r="F10" s="155" t="s">
        <v>1677</v>
      </c>
      <c r="G10" s="152">
        <v>160</v>
      </c>
      <c r="H10" s="532">
        <v>400</v>
      </c>
      <c r="I10" s="154">
        <f>ROUND(H10*G10/G10,2)</f>
        <v>400</v>
      </c>
      <c r="J10" s="155" t="s">
        <v>170</v>
      </c>
      <c r="K10" s="2821">
        <v>31.5</v>
      </c>
      <c r="L10" s="165"/>
      <c r="M10" s="698">
        <f t="shared" ref="M10:M12" si="0">ROUND(I10*L10,2)</f>
        <v>0</v>
      </c>
      <c r="N10" s="1008">
        <f t="shared" ref="N10:N12" si="1">ROUND(L10/G10,4)</f>
        <v>0</v>
      </c>
      <c r="O10" s="462" t="s">
        <v>1676</v>
      </c>
      <c r="P10" s="165" t="s">
        <v>176</v>
      </c>
      <c r="Q10" s="176">
        <v>160</v>
      </c>
      <c r="R10" s="177"/>
      <c r="S10" s="155">
        <v>54.55</v>
      </c>
      <c r="T10" s="219">
        <f>ROUND($T$8*S10,2)</f>
        <v>9.32</v>
      </c>
      <c r="U10" s="219">
        <f>IF(ISBLANK(O10),,R10+T10)</f>
        <v>9.32</v>
      </c>
      <c r="V10" s="1290" t="s">
        <v>375</v>
      </c>
      <c r="W10" s="165">
        <f>IF(ISNUMBER(K10),IF(V10="Y",(K10-T10)))</f>
        <v>22.18</v>
      </c>
      <c r="X10" s="181">
        <f>W10/Q10</f>
        <v>0.138625</v>
      </c>
      <c r="Y10" s="1008" t="b">
        <f>IF(V10="N",IF(ISNUMBER(R10),(R10+T10)/Q10))</f>
        <v>0</v>
      </c>
      <c r="Z10" s="1283"/>
      <c r="AA10" s="1283"/>
      <c r="AB10" s="1283"/>
      <c r="AC10" s="1283"/>
      <c r="AD10" s="1283"/>
    </row>
    <row r="11" spans="1:30" ht="15" customHeight="1">
      <c r="A11" s="661"/>
      <c r="B11" s="661" t="s">
        <v>1678</v>
      </c>
      <c r="C11" s="166" t="s">
        <v>1679</v>
      </c>
      <c r="D11" s="229" t="s">
        <v>1680</v>
      </c>
      <c r="E11" s="408"/>
      <c r="F11" s="166" t="s">
        <v>1677</v>
      </c>
      <c r="G11" s="168">
        <v>160</v>
      </c>
      <c r="H11" s="1231"/>
      <c r="I11" s="154">
        <f>ROUND(H10*G10/G11,2)</f>
        <v>400</v>
      </c>
      <c r="J11" s="155" t="s">
        <v>170</v>
      </c>
      <c r="K11" s="170"/>
      <c r="L11" s="165">
        <f>IF(OR(ISBLANK(K11),K11=0,H10=0,ISBLANK(H10)),,ROUND(K11+$L$5,2))</f>
        <v>0</v>
      </c>
      <c r="M11" s="698">
        <f t="shared" si="0"/>
        <v>0</v>
      </c>
      <c r="N11" s="1008">
        <f t="shared" si="1"/>
        <v>0</v>
      </c>
      <c r="O11" s="1294"/>
      <c r="P11" s="283"/>
      <c r="Q11" s="176"/>
      <c r="R11" s="177"/>
      <c r="S11" s="155"/>
      <c r="T11" s="179"/>
      <c r="U11" s="179"/>
      <c r="V11" s="1296"/>
      <c r="W11" s="179"/>
      <c r="X11" s="230"/>
      <c r="Y11" s="230"/>
      <c r="Z11" s="1283"/>
      <c r="AA11" s="1283"/>
      <c r="AB11" s="1283"/>
      <c r="AC11" s="1283"/>
      <c r="AD11" s="1283"/>
    </row>
    <row r="12" spans="1:30" ht="15" customHeight="1">
      <c r="A12" s="735"/>
      <c r="B12" s="735" t="s">
        <v>1681</v>
      </c>
      <c r="C12" s="228" t="s">
        <v>1682</v>
      </c>
      <c r="D12" s="1796">
        <v>10071179221227</v>
      </c>
      <c r="E12" s="408"/>
      <c r="F12" s="166" t="s">
        <v>1677</v>
      </c>
      <c r="G12" s="168">
        <v>160</v>
      </c>
      <c r="H12" s="1231"/>
      <c r="I12" s="154">
        <f>ROUND(H10*G10/G12,2)</f>
        <v>400</v>
      </c>
      <c r="J12" s="155" t="s">
        <v>170</v>
      </c>
      <c r="K12" s="170">
        <v>30.05</v>
      </c>
      <c r="L12" s="165">
        <f>IF(OR(ISBLANK(K12),K12=3,H10=0,ISBLANK(H10)),,ROUND(K12+$L$5,2))</f>
        <v>30.05</v>
      </c>
      <c r="M12" s="698">
        <f t="shared" si="0"/>
        <v>12020</v>
      </c>
      <c r="N12" s="1008">
        <f t="shared" si="1"/>
        <v>0.18779999999999999</v>
      </c>
      <c r="O12" s="1796"/>
      <c r="P12" s="196"/>
      <c r="Q12" s="176"/>
      <c r="R12" s="157"/>
      <c r="S12" s="155"/>
      <c r="T12" s="264"/>
      <c r="U12" s="264"/>
      <c r="V12" s="264"/>
      <c r="W12" s="264"/>
      <c r="X12" s="230"/>
      <c r="Y12" s="230"/>
      <c r="Z12" s="1283"/>
      <c r="AA12" s="1283"/>
      <c r="AB12" s="1283"/>
      <c r="AC12" s="1283"/>
      <c r="AD12" s="1283"/>
    </row>
    <row r="13" spans="1:30" ht="15" customHeight="1">
      <c r="A13" s="735"/>
      <c r="B13" s="735" t="s">
        <v>1683</v>
      </c>
      <c r="C13" s="773"/>
      <c r="D13" s="1019"/>
      <c r="E13" s="650"/>
      <c r="F13" s="769"/>
      <c r="G13" s="770"/>
      <c r="H13" s="1124"/>
      <c r="I13" s="839"/>
      <c r="J13" s="650"/>
      <c r="K13" s="298"/>
      <c r="L13" s="235"/>
      <c r="M13" s="1317"/>
      <c r="N13" s="1293"/>
      <c r="O13" s="1797"/>
      <c r="P13" s="1798"/>
      <c r="Q13" s="1798"/>
      <c r="R13" s="422"/>
      <c r="S13" s="155"/>
      <c r="T13" s="237"/>
      <c r="U13" s="237"/>
      <c r="V13" s="237"/>
      <c r="W13" s="237"/>
      <c r="X13" s="298"/>
      <c r="Y13" s="298"/>
      <c r="Z13" s="1283"/>
      <c r="AA13" s="1283"/>
      <c r="AB13" s="1283"/>
      <c r="AC13" s="1283"/>
      <c r="AD13" s="1283"/>
    </row>
    <row r="14" spans="1:30" ht="15" customHeight="1">
      <c r="A14" s="1165"/>
      <c r="B14" s="1165" t="s">
        <v>393</v>
      </c>
      <c r="C14" s="270"/>
      <c r="D14" s="241"/>
      <c r="E14" s="270"/>
      <c r="F14" s="270"/>
      <c r="G14" s="305"/>
      <c r="H14" s="1231"/>
      <c r="I14" s="575"/>
      <c r="J14" s="270"/>
      <c r="K14" s="271"/>
      <c r="L14" s="271"/>
      <c r="M14" s="1252"/>
      <c r="N14" s="1073"/>
      <c r="O14" s="664"/>
      <c r="P14" s="674"/>
      <c r="Q14" s="674"/>
      <c r="R14" s="271"/>
      <c r="S14" s="270"/>
      <c r="T14" s="246"/>
      <c r="U14" s="246"/>
      <c r="V14" s="246"/>
      <c r="W14" s="246"/>
      <c r="X14" s="271"/>
      <c r="Y14" s="198"/>
      <c r="Z14" s="1283"/>
      <c r="AA14" s="1283"/>
      <c r="AB14" s="1283"/>
      <c r="AC14" s="1283"/>
      <c r="AD14" s="1283"/>
    </row>
    <row r="15" spans="1:30" ht="15" customHeight="1">
      <c r="A15" s="1306">
        <v>20002</v>
      </c>
      <c r="B15" s="679" t="s">
        <v>1684</v>
      </c>
      <c r="C15" s="356" t="s">
        <v>1682</v>
      </c>
      <c r="D15" s="1796">
        <v>10071179026709</v>
      </c>
      <c r="E15" s="408"/>
      <c r="F15" s="356" t="s">
        <v>1685</v>
      </c>
      <c r="G15" s="895">
        <v>160</v>
      </c>
      <c r="H15" s="1307">
        <v>200</v>
      </c>
      <c r="I15" s="154">
        <f>ROUND($H$15*$G$15/G15,2)</f>
        <v>200</v>
      </c>
      <c r="J15" s="255" t="s">
        <v>170</v>
      </c>
      <c r="K15" s="156">
        <v>34.549999999999997</v>
      </c>
      <c r="L15" s="165">
        <f>IF(OR(ISBLANK(K15),K15=0,H15=0,ISBLANK(H15)),,ROUND(K15+$L$5,2))</f>
        <v>34.549999999999997</v>
      </c>
      <c r="M15" s="698">
        <f>ROUND(I15*L15,2)</f>
        <v>6910</v>
      </c>
      <c r="N15" s="1008">
        <f>ROUND(L15/G15,4)</f>
        <v>0.21590000000000001</v>
      </c>
      <c r="O15" s="1796"/>
      <c r="P15" s="222"/>
      <c r="Q15" s="222"/>
      <c r="R15" s="157"/>
      <c r="S15" s="155"/>
      <c r="T15" s="264"/>
      <c r="U15" s="264"/>
      <c r="V15" s="264"/>
      <c r="W15" s="264"/>
      <c r="X15" s="230"/>
      <c r="Y15" s="230"/>
      <c r="Z15" s="73"/>
      <c r="AA15" s="73"/>
      <c r="AB15" s="73"/>
      <c r="AC15" s="73"/>
      <c r="AD15" s="73"/>
    </row>
    <row r="16" spans="1:30" ht="15" customHeight="1">
      <c r="A16" s="661"/>
      <c r="B16" s="661" t="s">
        <v>1686</v>
      </c>
      <c r="C16" s="166"/>
      <c r="D16" s="290"/>
      <c r="E16" s="650"/>
      <c r="F16" s="166"/>
      <c r="G16" s="168"/>
      <c r="H16" s="1308"/>
      <c r="I16" s="154"/>
      <c r="J16" s="166"/>
      <c r="K16" s="235"/>
      <c r="L16" s="165"/>
      <c r="M16" s="698"/>
      <c r="N16" s="1008"/>
      <c r="O16" s="542"/>
      <c r="P16" s="554"/>
      <c r="Q16" s="1011"/>
      <c r="R16" s="157"/>
      <c r="S16" s="155"/>
      <c r="T16" s="264"/>
      <c r="U16" s="264"/>
      <c r="V16" s="264"/>
      <c r="W16" s="264"/>
      <c r="X16" s="230"/>
      <c r="Y16" s="165"/>
      <c r="Z16" s="73"/>
      <c r="AA16" s="73"/>
      <c r="AB16" s="73"/>
      <c r="AC16" s="73"/>
      <c r="AD16" s="73"/>
    </row>
    <row r="17" spans="1:30" ht="15" customHeight="1">
      <c r="A17" s="735"/>
      <c r="B17" s="735" t="s">
        <v>1687</v>
      </c>
      <c r="C17" s="228"/>
      <c r="D17" s="229"/>
      <c r="E17" s="867"/>
      <c r="F17" s="228"/>
      <c r="G17" s="297"/>
      <c r="H17" s="1308"/>
      <c r="I17" s="155"/>
      <c r="J17" s="155"/>
      <c r="K17" s="235"/>
      <c r="L17" s="165"/>
      <c r="M17" s="698"/>
      <c r="N17" s="1008"/>
      <c r="O17" s="542"/>
      <c r="P17" s="554"/>
      <c r="Q17" s="1011"/>
      <c r="R17" s="230"/>
      <c r="S17" s="155"/>
      <c r="T17" s="264"/>
      <c r="U17" s="264"/>
      <c r="V17" s="264"/>
      <c r="W17" s="264"/>
      <c r="X17" s="488"/>
      <c r="Y17" s="230"/>
      <c r="Z17" s="73"/>
      <c r="AA17" s="73"/>
      <c r="AB17" s="73"/>
      <c r="AC17" s="73"/>
      <c r="AD17" s="73"/>
    </row>
    <row r="18" spans="1:30" ht="15" customHeight="1">
      <c r="A18" s="735"/>
      <c r="B18" s="735" t="s">
        <v>1688</v>
      </c>
      <c r="C18" s="228"/>
      <c r="D18" s="214"/>
      <c r="E18" s="773"/>
      <c r="F18" s="228"/>
      <c r="G18" s="297"/>
      <c r="H18" s="1308"/>
      <c r="I18" s="701"/>
      <c r="J18" s="356"/>
      <c r="K18" s="868"/>
      <c r="L18" s="304"/>
      <c r="M18" s="711"/>
      <c r="N18" s="1313"/>
      <c r="O18" s="249"/>
      <c r="P18" s="230"/>
      <c r="Q18" s="300"/>
      <c r="R18" s="165"/>
      <c r="S18" s="356"/>
      <c r="T18" s="179"/>
      <c r="U18" s="179"/>
      <c r="V18" s="179"/>
      <c r="W18" s="179"/>
      <c r="X18" s="488"/>
      <c r="Y18" s="304"/>
      <c r="Z18" s="73"/>
      <c r="AA18" s="73"/>
      <c r="AB18" s="73"/>
      <c r="AC18" s="73"/>
      <c r="AD18" s="73"/>
    </row>
    <row r="19" spans="1:30" ht="15" customHeight="1">
      <c r="A19" s="1165"/>
      <c r="B19" s="1165" t="s">
        <v>393</v>
      </c>
      <c r="C19" s="270"/>
      <c r="D19" s="241"/>
      <c r="E19" s="270"/>
      <c r="F19" s="270"/>
      <c r="G19" s="305"/>
      <c r="H19" s="985"/>
      <c r="I19" s="575"/>
      <c r="J19" s="270"/>
      <c r="K19" s="270"/>
      <c r="L19" s="270"/>
      <c r="M19" s="1315"/>
      <c r="N19" s="1073"/>
      <c r="O19" s="523"/>
      <c r="P19" s="523"/>
      <c r="Q19" s="565"/>
      <c r="R19" s="270"/>
      <c r="S19" s="270"/>
      <c r="T19" s="1053"/>
      <c r="U19" s="1799"/>
      <c r="V19" s="1799"/>
      <c r="W19" s="1444"/>
      <c r="X19" s="271"/>
      <c r="Y19" s="270"/>
      <c r="Z19" s="73"/>
      <c r="AA19" s="73"/>
      <c r="AB19" s="73"/>
      <c r="AC19" s="73"/>
      <c r="AD19" s="73"/>
    </row>
    <row r="20" spans="1:30" ht="15" customHeight="1">
      <c r="A20" s="146">
        <v>20003</v>
      </c>
      <c r="B20" s="254" t="s">
        <v>1689</v>
      </c>
      <c r="C20" s="155" t="s">
        <v>1679</v>
      </c>
      <c r="D20" s="214" t="s">
        <v>1690</v>
      </c>
      <c r="E20" s="408"/>
      <c r="F20" s="155" t="s">
        <v>1691</v>
      </c>
      <c r="G20" s="152">
        <v>144</v>
      </c>
      <c r="H20" s="1307">
        <v>200</v>
      </c>
      <c r="I20" s="154">
        <f t="shared" ref="I20:I22" si="2">ROUND($H$20*$G$20/G20,2)</f>
        <v>200</v>
      </c>
      <c r="J20" s="155" t="s">
        <v>170</v>
      </c>
      <c r="K20" s="170"/>
      <c r="L20" s="165">
        <f>IF(OR(ISBLANK(K20),K20=0,H20=0,ISBLANK(H20)),,ROUND(K20+$L$5,2))</f>
        <v>0</v>
      </c>
      <c r="M20" s="698">
        <f t="shared" ref="M20:M22" si="3">ROUND(I20*L20,2)</f>
        <v>0</v>
      </c>
      <c r="N20" s="533">
        <f t="shared" ref="N20:N22" si="4">ROUND(L20/G20,4)</f>
        <v>0</v>
      </c>
      <c r="O20" s="554" t="s">
        <v>1690</v>
      </c>
      <c r="P20" s="655" t="s">
        <v>1692</v>
      </c>
      <c r="Q20" s="655">
        <v>144</v>
      </c>
      <c r="R20" s="649"/>
      <c r="S20" s="155">
        <v>49.09</v>
      </c>
      <c r="T20" s="179">
        <f>ROUND($T$8*S20,2)</f>
        <v>8.3800000000000008</v>
      </c>
      <c r="U20" s="179">
        <f>IF(ISBLANK(O20),,R20+T20)</f>
        <v>8.3800000000000008</v>
      </c>
      <c r="V20" s="1296" t="s">
        <v>375</v>
      </c>
      <c r="W20" s="179" t="b">
        <f>IF(ISNUMBER(K20),IF(V20="Y",(K20-T20)))</f>
        <v>0</v>
      </c>
      <c r="X20" s="2854">
        <f>W20/G20</f>
        <v>0</v>
      </c>
      <c r="Y20" s="230" t="b">
        <f>IF(V20="N",IF(ISNUMBER(R20),(R20+T20)/Q20))</f>
        <v>0</v>
      </c>
      <c r="Z20" s="73"/>
      <c r="AA20" s="73"/>
      <c r="AB20" s="73"/>
      <c r="AC20" s="73"/>
      <c r="AD20" s="73"/>
    </row>
    <row r="21" spans="1:30" ht="15" customHeight="1">
      <c r="A21" s="166"/>
      <c r="B21" s="166" t="s">
        <v>1693</v>
      </c>
      <c r="C21" s="166" t="s">
        <v>1682</v>
      </c>
      <c r="D21" s="1796">
        <v>10071179036357</v>
      </c>
      <c r="E21" s="408"/>
      <c r="F21" s="166" t="s">
        <v>1685</v>
      </c>
      <c r="G21" s="168">
        <v>200</v>
      </c>
      <c r="H21" s="1059"/>
      <c r="I21" s="498">
        <f t="shared" si="2"/>
        <v>144</v>
      </c>
      <c r="J21" s="166" t="s">
        <v>170</v>
      </c>
      <c r="K21" s="170">
        <v>28.39</v>
      </c>
      <c r="L21" s="165">
        <f>IF(OR(ISBLANK(K21),K21=0,H20=0,ISBLANK(H20)),,ROUND(K21+$L$5,2))</f>
        <v>28.39</v>
      </c>
      <c r="M21" s="698">
        <f t="shared" si="3"/>
        <v>4088.16</v>
      </c>
      <c r="N21" s="1008">
        <f t="shared" si="4"/>
        <v>0.14199999999999999</v>
      </c>
      <c r="O21" s="1796"/>
      <c r="P21" s="655"/>
      <c r="Q21" s="655"/>
      <c r="R21" s="649"/>
      <c r="S21" s="155"/>
      <c r="T21" s="179"/>
      <c r="U21" s="179"/>
      <c r="V21" s="1296"/>
      <c r="W21" s="179"/>
      <c r="X21" s="230"/>
      <c r="Y21" s="230"/>
      <c r="Z21" s="73"/>
      <c r="AA21" s="73"/>
      <c r="AB21" s="73"/>
      <c r="AC21" s="73"/>
      <c r="AD21" s="73"/>
    </row>
    <row r="22" spans="1:30" ht="15" customHeight="1">
      <c r="A22" s="166"/>
      <c r="B22" s="166" t="s">
        <v>1694</v>
      </c>
      <c r="C22" s="166" t="s">
        <v>1695</v>
      </c>
      <c r="D22" s="229" t="s">
        <v>1696</v>
      </c>
      <c r="E22" s="408"/>
      <c r="F22" s="166" t="s">
        <v>1697</v>
      </c>
      <c r="G22" s="168">
        <v>191</v>
      </c>
      <c r="H22" s="1059"/>
      <c r="I22" s="1035">
        <f t="shared" si="2"/>
        <v>150.79</v>
      </c>
      <c r="J22" s="155" t="s">
        <v>170</v>
      </c>
      <c r="K22" s="2788">
        <v>32.159999999999997</v>
      </c>
      <c r="L22" s="230"/>
      <c r="M22" s="544">
        <f t="shared" si="3"/>
        <v>0</v>
      </c>
      <c r="N22" s="1311">
        <f t="shared" si="4"/>
        <v>0</v>
      </c>
      <c r="O22" s="542" t="s">
        <v>1696</v>
      </c>
      <c r="P22" s="655" t="s">
        <v>1692</v>
      </c>
      <c r="Q22" s="655">
        <v>191</v>
      </c>
      <c r="R22" s="649"/>
      <c r="S22" s="155">
        <v>49.09</v>
      </c>
      <c r="T22" s="179">
        <f>ROUND($T$8*S22,2)</f>
        <v>8.3800000000000008</v>
      </c>
      <c r="U22" s="179">
        <f>IF(ISBLANK(O22),,R22+T22)</f>
        <v>8.3800000000000008</v>
      </c>
      <c r="V22" s="1296" t="s">
        <v>375</v>
      </c>
      <c r="W22" s="179">
        <f>IF(ISNUMBER(K22),IF(V22="Y",(K22-T22)))</f>
        <v>23.779999999999994</v>
      </c>
      <c r="X22" s="2854">
        <f>W22/G22</f>
        <v>0.12450261780104709</v>
      </c>
      <c r="Y22" s="230" t="b">
        <f>IF(V22="N",IF(ISNUMBER(R22),(R22+T22)/Q22))</f>
        <v>0</v>
      </c>
      <c r="Z22" s="73"/>
      <c r="AA22" s="73"/>
      <c r="AB22" s="73"/>
      <c r="AC22" s="73"/>
      <c r="AD22" s="73"/>
    </row>
    <row r="23" spans="1:30" ht="15" customHeight="1">
      <c r="A23" s="199"/>
      <c r="B23" s="1306" t="s">
        <v>265</v>
      </c>
      <c r="C23" s="270"/>
      <c r="D23" s="241"/>
      <c r="E23" s="198"/>
      <c r="F23" s="198"/>
      <c r="G23" s="243"/>
      <c r="H23" s="1231"/>
      <c r="I23" s="1029"/>
      <c r="J23" s="198"/>
      <c r="K23" s="271"/>
      <c r="L23" s="271"/>
      <c r="M23" s="1252"/>
      <c r="N23" s="1073"/>
      <c r="O23" s="272"/>
      <c r="P23" s="444"/>
      <c r="Q23" s="444"/>
      <c r="R23" s="271"/>
      <c r="S23" s="198"/>
      <c r="T23" s="1304"/>
      <c r="U23" s="1304"/>
      <c r="V23" s="1304"/>
      <c r="W23" s="1304"/>
      <c r="X23" s="271"/>
      <c r="Y23" s="270"/>
      <c r="Z23" s="73"/>
      <c r="AA23" s="73"/>
      <c r="AB23" s="73"/>
      <c r="AC23" s="73"/>
      <c r="AD23" s="73"/>
    </row>
    <row r="24" spans="1:30" ht="15" customHeight="1">
      <c r="A24" s="240">
        <v>20004</v>
      </c>
      <c r="B24" s="679" t="s">
        <v>1698</v>
      </c>
      <c r="C24" s="155" t="s">
        <v>1679</v>
      </c>
      <c r="D24" s="214" t="s">
        <v>1699</v>
      </c>
      <c r="E24" s="408"/>
      <c r="F24" s="155" t="s">
        <v>1685</v>
      </c>
      <c r="G24" s="152">
        <v>160</v>
      </c>
      <c r="H24" s="1307">
        <v>200</v>
      </c>
      <c r="I24" s="154">
        <f>ROUND(H24*G24/G24,2)</f>
        <v>200</v>
      </c>
      <c r="J24" s="155" t="s">
        <v>170</v>
      </c>
      <c r="K24" s="156"/>
      <c r="L24" s="165">
        <f>IF(OR(ISBLANK(K24),K24=0,H24=0,ISBLANK(H24)),,ROUND(K24+$L$5,2))</f>
        <v>0</v>
      </c>
      <c r="M24" s="698">
        <f t="shared" ref="M24:M25" si="5">ROUND(I24*L24,2)</f>
        <v>0</v>
      </c>
      <c r="N24" s="533">
        <f t="shared" ref="N24:N25" si="6">ROUND(L24/G24,4)</f>
        <v>0</v>
      </c>
      <c r="O24" s="154" t="s">
        <v>1699</v>
      </c>
      <c r="P24" s="239" t="s">
        <v>176</v>
      </c>
      <c r="Q24" s="239">
        <v>160</v>
      </c>
      <c r="R24" s="177"/>
      <c r="S24" s="155">
        <v>54.55</v>
      </c>
      <c r="T24" s="179">
        <f t="shared" ref="T24:T25" si="7">ROUND($T$8*S24,2)</f>
        <v>9.32</v>
      </c>
      <c r="U24" s="179">
        <f t="shared" ref="U24:U25" si="8">IF(ISBLANK(O24),,R24+T24)</f>
        <v>9.32</v>
      </c>
      <c r="V24" s="1296" t="s">
        <v>375</v>
      </c>
      <c r="W24" s="179" t="b">
        <f t="shared" ref="W24:W25" si="9">IF(ISNUMBER(K24),IF(V24="Y",(K24-T24)))</f>
        <v>0</v>
      </c>
      <c r="X24" s="2854">
        <f t="shared" ref="X24:X25" si="10">W24/G24</f>
        <v>0</v>
      </c>
      <c r="Y24" s="230" t="b">
        <f t="shared" ref="Y24:Y25" si="11">IF(V24="N",IF(ISNUMBER(R24),(R24+T24)/Q24))</f>
        <v>0</v>
      </c>
      <c r="Z24" s="73"/>
      <c r="AA24" s="73"/>
      <c r="AB24" s="73"/>
      <c r="AC24" s="73"/>
      <c r="AD24" s="73"/>
    </row>
    <row r="25" spans="1:30" ht="15" customHeight="1">
      <c r="A25" s="155"/>
      <c r="B25" s="166" t="s">
        <v>1700</v>
      </c>
      <c r="C25" s="155" t="s">
        <v>1701</v>
      </c>
      <c r="D25" s="214" t="s">
        <v>1702</v>
      </c>
      <c r="E25" s="408"/>
      <c r="F25" s="155" t="s">
        <v>1685</v>
      </c>
      <c r="G25" s="152">
        <v>160</v>
      </c>
      <c r="H25" s="1231"/>
      <c r="I25" s="154">
        <f>ROUND(H24*G24/G25,2)</f>
        <v>200</v>
      </c>
      <c r="J25" s="155" t="s">
        <v>170</v>
      </c>
      <c r="K25" s="156">
        <v>36</v>
      </c>
      <c r="L25" s="165">
        <f>IF(OR(ISBLANK(K25),K25=0,H24=0,ISBLANK(H24)),,ROUND(K25+$L$5,2))</f>
        <v>36</v>
      </c>
      <c r="M25" s="1329">
        <f t="shared" si="5"/>
        <v>7200</v>
      </c>
      <c r="N25" s="1008">
        <f t="shared" si="6"/>
        <v>0.22500000000000001</v>
      </c>
      <c r="O25" s="300" t="s">
        <v>1702</v>
      </c>
      <c r="P25" s="498" t="s">
        <v>176</v>
      </c>
      <c r="Q25" s="932">
        <v>160</v>
      </c>
      <c r="R25" s="177"/>
      <c r="S25" s="155">
        <v>54.55</v>
      </c>
      <c r="T25" s="179">
        <f t="shared" si="7"/>
        <v>9.32</v>
      </c>
      <c r="U25" s="179">
        <f t="shared" si="8"/>
        <v>9.32</v>
      </c>
      <c r="V25" s="1296" t="s">
        <v>375</v>
      </c>
      <c r="W25" s="179">
        <f t="shared" si="9"/>
        <v>26.68</v>
      </c>
      <c r="X25" s="2854">
        <f t="shared" si="10"/>
        <v>0.16675000000000001</v>
      </c>
      <c r="Y25" s="230" t="b">
        <f t="shared" si="11"/>
        <v>0</v>
      </c>
      <c r="Z25" s="73"/>
      <c r="AA25" s="73"/>
      <c r="AB25" s="73"/>
      <c r="AC25" s="73"/>
      <c r="AD25" s="73"/>
    </row>
    <row r="26" spans="1:30" ht="15" customHeight="1">
      <c r="A26" s="503"/>
      <c r="B26" s="1800" t="s">
        <v>1703</v>
      </c>
      <c r="C26" s="356"/>
      <c r="D26" s="229"/>
      <c r="E26" s="769"/>
      <c r="F26" s="769"/>
      <c r="G26" s="770"/>
      <c r="H26" s="1231"/>
      <c r="I26" s="769"/>
      <c r="J26" s="769"/>
      <c r="K26" s="298"/>
      <c r="L26" s="298"/>
      <c r="M26" s="1300"/>
      <c r="N26" s="1301"/>
      <c r="O26" s="249"/>
      <c r="P26" s="249"/>
      <c r="Q26" s="462"/>
      <c r="R26" s="298"/>
      <c r="S26" s="356"/>
      <c r="T26" s="264"/>
      <c r="U26" s="264"/>
      <c r="V26" s="264"/>
      <c r="W26" s="264"/>
      <c r="X26" s="488"/>
      <c r="Y26" s="230"/>
      <c r="Z26" s="73"/>
      <c r="AA26" s="73"/>
      <c r="AB26" s="73"/>
      <c r="AC26" s="73"/>
      <c r="AD26" s="73"/>
    </row>
    <row r="27" spans="1:30" ht="15" customHeight="1">
      <c r="A27" s="735"/>
      <c r="B27" s="1800" t="s">
        <v>1704</v>
      </c>
      <c r="C27" s="228"/>
      <c r="D27" s="290"/>
      <c r="E27" s="356"/>
      <c r="F27" s="356"/>
      <c r="G27" s="895"/>
      <c r="H27" s="1231"/>
      <c r="I27" s="701"/>
      <c r="J27" s="356"/>
      <c r="K27" s="304"/>
      <c r="L27" s="304"/>
      <c r="M27" s="711"/>
      <c r="N27" s="1313"/>
      <c r="O27" s="554"/>
      <c r="P27" s="554"/>
      <c r="Q27" s="1011"/>
      <c r="R27" s="266"/>
      <c r="S27" s="356"/>
      <c r="T27" s="299"/>
      <c r="U27" s="299"/>
      <c r="V27" s="299"/>
      <c r="W27" s="299"/>
      <c r="X27" s="488"/>
      <c r="Y27" s="166"/>
      <c r="Z27" s="73"/>
      <c r="AA27" s="73"/>
      <c r="AB27" s="73"/>
      <c r="AC27" s="73"/>
      <c r="AD27" s="73"/>
    </row>
    <row r="28" spans="1:30" ht="15" customHeight="1">
      <c r="A28" s="1165"/>
      <c r="B28" s="1165" t="s">
        <v>393</v>
      </c>
      <c r="C28" s="270"/>
      <c r="D28" s="241"/>
      <c r="E28" s="270"/>
      <c r="F28" s="270"/>
      <c r="G28" s="305"/>
      <c r="H28" s="1231"/>
      <c r="I28" s="575"/>
      <c r="J28" s="270"/>
      <c r="K28" s="271"/>
      <c r="L28" s="271"/>
      <c r="M28" s="1252"/>
      <c r="N28" s="1073"/>
      <c r="O28" s="523"/>
      <c r="P28" s="523"/>
      <c r="Q28" s="565"/>
      <c r="R28" s="271"/>
      <c r="S28" s="270"/>
      <c r="T28" s="246"/>
      <c r="U28" s="246"/>
      <c r="V28" s="246"/>
      <c r="W28" s="246"/>
      <c r="X28" s="271"/>
      <c r="Y28" s="198"/>
      <c r="Z28" s="73"/>
      <c r="AA28" s="73"/>
      <c r="AB28" s="73"/>
      <c r="AC28" s="73"/>
      <c r="AD28" s="73"/>
    </row>
    <row r="29" spans="1:30" ht="15" customHeight="1">
      <c r="A29" s="240">
        <v>20005</v>
      </c>
      <c r="B29" s="679" t="s">
        <v>1705</v>
      </c>
      <c r="C29" s="155" t="s">
        <v>1701</v>
      </c>
      <c r="D29" s="214" t="s">
        <v>1706</v>
      </c>
      <c r="E29" s="408"/>
      <c r="F29" s="155" t="s">
        <v>1685</v>
      </c>
      <c r="G29" s="152">
        <v>160</v>
      </c>
      <c r="H29" s="1307">
        <v>100</v>
      </c>
      <c r="I29" s="154">
        <f>ROUND(H29*G29/G29,2)</f>
        <v>100</v>
      </c>
      <c r="J29" s="155" t="s">
        <v>170</v>
      </c>
      <c r="K29" s="156">
        <v>47.34</v>
      </c>
      <c r="L29" s="165">
        <f>IF(OR(ISBLANK(K29),K29=0,H29=0,ISBLANK(H29)),,ROUND(K29+$L$5,2))</f>
        <v>47.34</v>
      </c>
      <c r="M29" s="698">
        <f>ROUND(I29*L29,2)</f>
        <v>4734</v>
      </c>
      <c r="N29" s="1008">
        <f>ROUND(L29/G29,4)</f>
        <v>0.2959</v>
      </c>
      <c r="O29" s="300" t="s">
        <v>1706</v>
      </c>
      <c r="P29" s="300" t="s">
        <v>176</v>
      </c>
      <c r="Q29" s="932">
        <v>160</v>
      </c>
      <c r="R29" s="177"/>
      <c r="S29" s="155">
        <v>54.55</v>
      </c>
      <c r="T29" s="179">
        <f>ROUND($T$8*S29,2)</f>
        <v>9.32</v>
      </c>
      <c r="U29" s="179">
        <f>IF(ISBLANK(O29),,R29+T29)</f>
        <v>9.32</v>
      </c>
      <c r="V29" s="1296" t="s">
        <v>375</v>
      </c>
      <c r="W29" s="179">
        <f>IF(ISNUMBER(K29),IF(V29="Y",(K29-T29)))</f>
        <v>38.020000000000003</v>
      </c>
      <c r="X29" s="2854">
        <f>W29/G29</f>
        <v>0.23762500000000003</v>
      </c>
      <c r="Y29" s="230" t="b">
        <f>IF(V29="N",IF(ISNUMBER(R29),(R29+T29)/Q29))</f>
        <v>0</v>
      </c>
      <c r="Z29" s="73"/>
      <c r="AA29" s="73"/>
      <c r="AB29" s="73"/>
      <c r="AC29" s="73"/>
      <c r="AD29" s="73"/>
    </row>
    <row r="30" spans="1:30" ht="15" customHeight="1">
      <c r="A30" s="661"/>
      <c r="B30" s="661" t="s">
        <v>1707</v>
      </c>
      <c r="C30" s="166"/>
      <c r="D30" s="372"/>
      <c r="E30" s="155"/>
      <c r="F30" s="155"/>
      <c r="G30" s="152"/>
      <c r="H30" s="1231"/>
      <c r="I30" s="154"/>
      <c r="J30" s="155"/>
      <c r="K30" s="165"/>
      <c r="L30" s="165"/>
      <c r="M30" s="698"/>
      <c r="N30" s="1008"/>
      <c r="O30" s="300"/>
      <c r="P30" s="300"/>
      <c r="Q30" s="932"/>
      <c r="R30" s="157"/>
      <c r="S30" s="155"/>
      <c r="T30" s="171"/>
      <c r="U30" s="171"/>
      <c r="V30" s="171"/>
      <c r="W30" s="171"/>
      <c r="X30" s="230"/>
      <c r="Y30" s="166"/>
      <c r="Z30" s="73"/>
      <c r="AA30" s="73"/>
      <c r="AB30" s="73"/>
      <c r="AC30" s="73"/>
      <c r="AD30" s="73"/>
    </row>
    <row r="31" spans="1:30" ht="15" customHeight="1">
      <c r="A31" s="228"/>
      <c r="B31" s="166" t="s">
        <v>1708</v>
      </c>
      <c r="C31" s="228"/>
      <c r="D31" s="229"/>
      <c r="E31" s="166"/>
      <c r="F31" s="166"/>
      <c r="G31" s="168"/>
      <c r="H31" s="1231"/>
      <c r="I31" s="166"/>
      <c r="J31" s="166"/>
      <c r="K31" s="230"/>
      <c r="L31" s="230"/>
      <c r="M31" s="544"/>
      <c r="N31" s="1311"/>
      <c r="O31" s="554"/>
      <c r="P31" s="655"/>
      <c r="Q31" s="655"/>
      <c r="R31" s="171"/>
      <c r="S31" s="166"/>
      <c r="T31" s="299"/>
      <c r="U31" s="299"/>
      <c r="V31" s="299"/>
      <c r="W31" s="299"/>
      <c r="X31" s="488"/>
      <c r="Y31" s="166"/>
      <c r="Z31" s="73"/>
      <c r="AA31" s="73"/>
      <c r="AB31" s="73"/>
      <c r="AC31" s="73"/>
      <c r="AD31" s="73"/>
    </row>
    <row r="32" spans="1:30" ht="15" customHeight="1">
      <c r="A32" s="228"/>
      <c r="B32" s="166" t="s">
        <v>1709</v>
      </c>
      <c r="C32" s="228"/>
      <c r="D32" s="290"/>
      <c r="E32" s="356"/>
      <c r="F32" s="356"/>
      <c r="G32" s="895"/>
      <c r="H32" s="1231"/>
      <c r="I32" s="701"/>
      <c r="J32" s="356"/>
      <c r="K32" s="304"/>
      <c r="L32" s="304"/>
      <c r="M32" s="711"/>
      <c r="N32" s="1313"/>
      <c r="O32" s="1229"/>
      <c r="P32" s="322"/>
      <c r="Q32" s="322"/>
      <c r="R32" s="266"/>
      <c r="S32" s="356"/>
      <c r="T32" s="299"/>
      <c r="U32" s="299"/>
      <c r="V32" s="299"/>
      <c r="W32" s="299"/>
      <c r="X32" s="488"/>
      <c r="Y32" s="166"/>
      <c r="Z32" s="73"/>
      <c r="AA32" s="73"/>
      <c r="AB32" s="73"/>
      <c r="AC32" s="73"/>
      <c r="AD32" s="73"/>
    </row>
    <row r="33" spans="1:30" ht="15" customHeight="1">
      <c r="A33" s="1323"/>
      <c r="B33" s="1801" t="s">
        <v>393</v>
      </c>
      <c r="C33" s="270"/>
      <c r="D33" s="1128"/>
      <c r="E33" s="270"/>
      <c r="F33" s="270"/>
      <c r="G33" s="305"/>
      <c r="H33" s="1059"/>
      <c r="I33" s="575"/>
      <c r="J33" s="270"/>
      <c r="K33" s="271"/>
      <c r="L33" s="271"/>
      <c r="M33" s="1252"/>
      <c r="N33" s="1073"/>
      <c r="O33" s="346"/>
      <c r="P33" s="341"/>
      <c r="Q33" s="341"/>
      <c r="R33" s="299"/>
      <c r="S33" s="270"/>
      <c r="T33" s="246"/>
      <c r="U33" s="246"/>
      <c r="V33" s="246"/>
      <c r="W33" s="246"/>
      <c r="X33" s="271"/>
      <c r="Y33" s="198"/>
      <c r="Z33" s="73"/>
      <c r="AA33" s="73"/>
      <c r="AB33" s="73"/>
      <c r="AC33" s="73"/>
      <c r="AD33" s="73"/>
    </row>
    <row r="34" spans="1:30" ht="15" customHeight="1">
      <c r="A34" s="675">
        <v>20006</v>
      </c>
      <c r="B34" s="1438" t="s">
        <v>1710</v>
      </c>
      <c r="C34" s="310" t="s">
        <v>1682</v>
      </c>
      <c r="D34" s="1796">
        <v>10071179000488</v>
      </c>
      <c r="E34" s="408"/>
      <c r="F34" s="310" t="s">
        <v>1711</v>
      </c>
      <c r="G34" s="887">
        <v>73</v>
      </c>
      <c r="H34" s="1307">
        <v>50</v>
      </c>
      <c r="I34" s="257">
        <f>ROUND(H34*G34/G34,2)</f>
        <v>50</v>
      </c>
      <c r="J34" s="310" t="s">
        <v>170</v>
      </c>
      <c r="K34" s="1466">
        <v>26.04</v>
      </c>
      <c r="L34" s="897">
        <f>IF(OR(ISBLANK(K34),K34=0,H34=0,ISBLANK(H34)),,ROUND(K34+$L$5,2))</f>
        <v>26.04</v>
      </c>
      <c r="M34" s="513">
        <f>ROUND(I34*L34,2)</f>
        <v>1302</v>
      </c>
      <c r="N34" s="533">
        <f>ROUND(L34/G34,4)</f>
        <v>0.35670000000000002</v>
      </c>
      <c r="O34" s="1796"/>
      <c r="P34" s="735"/>
      <c r="Q34" s="735"/>
      <c r="R34" s="314"/>
      <c r="S34" s="155"/>
      <c r="T34" s="264"/>
      <c r="U34" s="264"/>
      <c r="V34" s="264"/>
      <c r="W34" s="264"/>
      <c r="X34" s="230"/>
      <c r="Y34" s="230"/>
      <c r="Z34" s="73"/>
      <c r="AA34" s="73"/>
      <c r="AB34" s="73"/>
      <c r="AC34" s="73"/>
      <c r="AD34" s="73"/>
    </row>
    <row r="35" spans="1:30" ht="15" customHeight="1">
      <c r="A35" s="239"/>
      <c r="B35" s="239" t="s">
        <v>1712</v>
      </c>
      <c r="C35" s="166"/>
      <c r="D35" s="214"/>
      <c r="E35" s="166"/>
      <c r="F35" s="166"/>
      <c r="G35" s="168"/>
      <c r="H35" s="1458"/>
      <c r="I35" s="166"/>
      <c r="J35" s="166"/>
      <c r="K35" s="230"/>
      <c r="L35" s="230"/>
      <c r="M35" s="326"/>
      <c r="N35" s="1008"/>
      <c r="O35" s="320"/>
      <c r="P35" s="320"/>
      <c r="Q35" s="1229"/>
      <c r="R35" s="157"/>
      <c r="S35" s="166"/>
      <c r="T35" s="171"/>
      <c r="U35" s="171"/>
      <c r="V35" s="171"/>
      <c r="W35" s="171"/>
      <c r="X35" s="230"/>
      <c r="Y35" s="166"/>
      <c r="Z35" s="73"/>
      <c r="AA35" s="73"/>
      <c r="AB35" s="73"/>
      <c r="AC35" s="73"/>
      <c r="AD35" s="73"/>
    </row>
    <row r="36" spans="1:30" ht="15" customHeight="1">
      <c r="A36" s="503"/>
      <c r="B36" s="503" t="s">
        <v>1713</v>
      </c>
      <c r="C36" s="166"/>
      <c r="D36" s="214"/>
      <c r="E36" s="166"/>
      <c r="F36" s="166"/>
      <c r="G36" s="168"/>
      <c r="H36" s="1461"/>
      <c r="I36" s="498"/>
      <c r="J36" s="166"/>
      <c r="K36" s="230"/>
      <c r="L36" s="230"/>
      <c r="M36" s="544"/>
      <c r="N36" s="1311"/>
      <c r="O36" s="175"/>
      <c r="P36" s="175"/>
      <c r="Q36" s="176"/>
      <c r="R36" s="171"/>
      <c r="S36" s="166"/>
      <c r="T36" s="171"/>
      <c r="U36" s="171"/>
      <c r="V36" s="171"/>
      <c r="W36" s="171"/>
      <c r="X36" s="230"/>
      <c r="Y36" s="166"/>
      <c r="Z36" s="73"/>
      <c r="AA36" s="73"/>
      <c r="AB36" s="73"/>
      <c r="AC36" s="73"/>
      <c r="AD36" s="73"/>
    </row>
    <row r="37" spans="1:30" ht="15" customHeight="1">
      <c r="A37" s="1165"/>
      <c r="B37" s="1165" t="s">
        <v>393</v>
      </c>
      <c r="C37" s="270"/>
      <c r="D37" s="241"/>
      <c r="E37" s="270"/>
      <c r="F37" s="270"/>
      <c r="G37" s="305"/>
      <c r="H37" s="1463"/>
      <c r="I37" s="575"/>
      <c r="J37" s="198"/>
      <c r="K37" s="566"/>
      <c r="L37" s="271"/>
      <c r="M37" s="1252"/>
      <c r="N37" s="1073"/>
      <c r="O37" s="565"/>
      <c r="P37" s="444"/>
      <c r="Q37" s="584"/>
      <c r="R37" s="246"/>
      <c r="S37" s="270"/>
      <c r="T37" s="246"/>
      <c r="U37" s="246"/>
      <c r="V37" s="246"/>
      <c r="W37" s="246"/>
      <c r="X37" s="271"/>
      <c r="Y37" s="198"/>
      <c r="Z37" s="73"/>
      <c r="AA37" s="73"/>
      <c r="AB37" s="73"/>
      <c r="AC37" s="73"/>
      <c r="AD37" s="73"/>
    </row>
    <row r="38" spans="1:30" ht="15" customHeight="1">
      <c r="A38" s="675">
        <v>20007</v>
      </c>
      <c r="B38" s="679" t="s">
        <v>1714</v>
      </c>
      <c r="C38" s="310" t="s">
        <v>1701</v>
      </c>
      <c r="D38" s="214" t="s">
        <v>1715</v>
      </c>
      <c r="E38" s="408"/>
      <c r="F38" s="310" t="s">
        <v>1685</v>
      </c>
      <c r="G38" s="887">
        <v>160</v>
      </c>
      <c r="H38" s="1307">
        <v>50</v>
      </c>
      <c r="I38" s="257">
        <f>ROUND(H38*G38/G38,2)</f>
        <v>50</v>
      </c>
      <c r="J38" s="310" t="s">
        <v>170</v>
      </c>
      <c r="K38" s="1466">
        <v>38</v>
      </c>
      <c r="L38" s="897">
        <f>IF(OR(ISBLANK(K38),K38=0,H38=0,ISBLANK(H38)),,ROUND(K38+$L$5,2))</f>
        <v>38</v>
      </c>
      <c r="M38" s="513">
        <f>ROUND(I38*L38,2)</f>
        <v>1900</v>
      </c>
      <c r="N38" s="533">
        <f>ROUND(L38/G38,4)</f>
        <v>0.23749999999999999</v>
      </c>
      <c r="O38" s="462" t="s">
        <v>1715</v>
      </c>
      <c r="P38" s="157" t="s">
        <v>176</v>
      </c>
      <c r="Q38" s="239">
        <v>160</v>
      </c>
      <c r="R38" s="534"/>
      <c r="S38" s="155">
        <v>54.55</v>
      </c>
      <c r="T38" s="179">
        <f>ROUND($T$8*S38,2)</f>
        <v>9.32</v>
      </c>
      <c r="U38" s="179">
        <f>IF(ISBLANK(O38),,R38+T38)</f>
        <v>9.32</v>
      </c>
      <c r="V38" s="1296" t="s">
        <v>375</v>
      </c>
      <c r="W38" s="179">
        <f>IF(ISNUMBER(K38),IF(V38="Y",(K38-T38)))</f>
        <v>28.68</v>
      </c>
      <c r="X38" s="2854">
        <f>W38/G38</f>
        <v>0.17924999999999999</v>
      </c>
      <c r="Y38" s="230" t="b">
        <f>IF(V38="N",IF(ISNUMBER(R38),(R38+T38)/Q38))</f>
        <v>0</v>
      </c>
      <c r="Z38" s="73"/>
      <c r="AA38" s="73"/>
      <c r="AB38" s="73"/>
      <c r="AC38" s="73"/>
      <c r="AD38" s="73"/>
    </row>
    <row r="39" spans="1:30" ht="15" customHeight="1">
      <c r="A39" s="239"/>
      <c r="B39" s="239" t="s">
        <v>1716</v>
      </c>
      <c r="C39" s="166"/>
      <c r="D39" s="1009"/>
      <c r="E39" s="166"/>
      <c r="F39" s="166"/>
      <c r="G39" s="168"/>
      <c r="H39" s="1458"/>
      <c r="I39" s="166"/>
      <c r="J39" s="166"/>
      <c r="K39" s="230"/>
      <c r="L39" s="230"/>
      <c r="M39" s="326"/>
      <c r="N39" s="1008"/>
      <c r="O39" s="462"/>
      <c r="P39" s="157"/>
      <c r="Q39" s="239"/>
      <c r="R39" s="157"/>
      <c r="S39" s="166"/>
      <c r="T39" s="171"/>
      <c r="U39" s="171"/>
      <c r="V39" s="171"/>
      <c r="W39" s="171"/>
      <c r="X39" s="230"/>
      <c r="Y39" s="166"/>
      <c r="Z39" s="73"/>
      <c r="AA39" s="73"/>
      <c r="AB39" s="73"/>
      <c r="AC39" s="73"/>
      <c r="AD39" s="73"/>
    </row>
    <row r="40" spans="1:30" ht="15" customHeight="1">
      <c r="A40" s="503"/>
      <c r="B40" s="503" t="s">
        <v>1717</v>
      </c>
      <c r="C40" s="166"/>
      <c r="D40" s="1009"/>
      <c r="E40" s="166"/>
      <c r="F40" s="166"/>
      <c r="G40" s="168"/>
      <c r="H40" s="1461"/>
      <c r="I40" s="498"/>
      <c r="J40" s="166"/>
      <c r="K40" s="230"/>
      <c r="L40" s="230"/>
      <c r="M40" s="544"/>
      <c r="N40" s="1311"/>
      <c r="O40" s="462"/>
      <c r="P40" s="157"/>
      <c r="Q40" s="239"/>
      <c r="R40" s="171"/>
      <c r="S40" s="166"/>
      <c r="T40" s="171"/>
      <c r="U40" s="171"/>
      <c r="V40" s="171"/>
      <c r="W40" s="171"/>
      <c r="X40" s="230"/>
      <c r="Y40" s="166"/>
      <c r="Z40" s="73"/>
      <c r="AA40" s="73"/>
      <c r="AB40" s="73"/>
      <c r="AC40" s="73"/>
      <c r="AD40" s="73"/>
    </row>
    <row r="41" spans="1:30" ht="15" customHeight="1">
      <c r="A41" s="1165"/>
      <c r="B41" s="1165" t="s">
        <v>393</v>
      </c>
      <c r="C41" s="270"/>
      <c r="D41" s="241"/>
      <c r="E41" s="270"/>
      <c r="F41" s="270"/>
      <c r="G41" s="305"/>
      <c r="H41" s="1463"/>
      <c r="I41" s="575"/>
      <c r="J41" s="198"/>
      <c r="K41" s="566"/>
      <c r="L41" s="271"/>
      <c r="M41" s="1252"/>
      <c r="N41" s="1073"/>
      <c r="O41" s="480"/>
      <c r="P41" s="370"/>
      <c r="Q41" s="370"/>
      <c r="R41" s="246"/>
      <c r="S41" s="270"/>
      <c r="T41" s="246"/>
      <c r="U41" s="246"/>
      <c r="V41" s="246"/>
      <c r="W41" s="246"/>
      <c r="X41" s="271"/>
      <c r="Y41" s="198"/>
      <c r="Z41" s="73"/>
      <c r="AA41" s="73"/>
      <c r="AB41" s="73"/>
      <c r="AC41" s="73"/>
      <c r="AD41" s="73"/>
    </row>
    <row r="42" spans="1:30" ht="15" customHeight="1">
      <c r="A42" s="675">
        <v>20008</v>
      </c>
      <c r="B42" s="679" t="s">
        <v>1718</v>
      </c>
      <c r="C42" s="310" t="s">
        <v>1679</v>
      </c>
      <c r="D42" s="214" t="s">
        <v>1719</v>
      </c>
      <c r="E42" s="408"/>
      <c r="F42" s="255" t="s">
        <v>1685</v>
      </c>
      <c r="G42" s="916">
        <v>160</v>
      </c>
      <c r="H42" s="532">
        <v>100</v>
      </c>
      <c r="I42" s="1364">
        <f>ROUND(H42*G42/G42,2)</f>
        <v>100</v>
      </c>
      <c r="J42" s="255" t="s">
        <v>170</v>
      </c>
      <c r="K42" s="2733"/>
      <c r="L42" s="165">
        <f>IF(OR(ISBLANK(K42),K42=0,H42=0,ISBLANK(H42)),,ROUND(K42+$L$5,2))</f>
        <v>0</v>
      </c>
      <c r="M42" s="698">
        <f t="shared" ref="M42:M44" si="12">ROUND(I42*L42,2)</f>
        <v>0</v>
      </c>
      <c r="N42" s="533">
        <f>ROUND(L42/G42,4)</f>
        <v>0</v>
      </c>
      <c r="O42" s="692" t="s">
        <v>1719</v>
      </c>
      <c r="P42" s="1330" t="s">
        <v>176</v>
      </c>
      <c r="Q42" s="1330">
        <v>160</v>
      </c>
      <c r="R42" s="534"/>
      <c r="S42" s="255">
        <v>54.55</v>
      </c>
      <c r="T42" s="538">
        <f t="shared" ref="T42:T43" si="13">ROUND($T$8*S42,2)</f>
        <v>9.32</v>
      </c>
      <c r="U42" s="1383">
        <f t="shared" ref="U42:U43" si="14">IF(ISBLANK(O42),,R42+T42)</f>
        <v>9.32</v>
      </c>
      <c r="V42" s="1399" t="s">
        <v>375</v>
      </c>
      <c r="W42" s="179" t="b">
        <f t="shared" ref="W42:W43" si="15">IF(ISNUMBER(K42),IF(V42="Y",(K42-T42)))</f>
        <v>0</v>
      </c>
      <c r="X42" s="2854">
        <f t="shared" ref="X42:X43" si="16">W42/G42</f>
        <v>0</v>
      </c>
      <c r="Y42" s="230" t="b">
        <f t="shared" ref="Y42:Y43" si="17">IF(V42="N",IF(ISNUMBER(R42),(R42+T42)/Q42))</f>
        <v>0</v>
      </c>
      <c r="Z42" s="73"/>
      <c r="AA42" s="73"/>
      <c r="AB42" s="73"/>
      <c r="AC42" s="73"/>
      <c r="AD42" s="73"/>
    </row>
    <row r="43" spans="1:30" ht="15" customHeight="1">
      <c r="A43" s="239"/>
      <c r="B43" s="239" t="s">
        <v>1720</v>
      </c>
      <c r="C43" s="166" t="s">
        <v>1675</v>
      </c>
      <c r="D43" s="372" t="s">
        <v>1721</v>
      </c>
      <c r="E43" s="408"/>
      <c r="F43" s="166" t="s">
        <v>1685</v>
      </c>
      <c r="G43" s="168">
        <v>160</v>
      </c>
      <c r="H43" s="1458"/>
      <c r="I43" s="155">
        <f>ROUND(H42*G42/G43,2)</f>
        <v>100</v>
      </c>
      <c r="J43" s="155" t="s">
        <v>170</v>
      </c>
      <c r="K43" s="2821">
        <v>35</v>
      </c>
      <c r="L43" s="165"/>
      <c r="M43" s="698">
        <f t="shared" si="12"/>
        <v>0</v>
      </c>
      <c r="N43" s="1008">
        <f>ROUND(L43/G43,4)</f>
        <v>0</v>
      </c>
      <c r="O43" s="540" t="s">
        <v>1721</v>
      </c>
      <c r="P43" s="239" t="s">
        <v>176</v>
      </c>
      <c r="Q43" s="239">
        <v>160</v>
      </c>
      <c r="R43" s="156"/>
      <c r="S43" s="155">
        <v>54.55</v>
      </c>
      <c r="T43" s="219">
        <f t="shared" si="13"/>
        <v>9.32</v>
      </c>
      <c r="U43" s="219">
        <f t="shared" si="14"/>
        <v>9.32</v>
      </c>
      <c r="V43" s="1290" t="s">
        <v>375</v>
      </c>
      <c r="W43" s="179">
        <f t="shared" si="15"/>
        <v>25.68</v>
      </c>
      <c r="X43" s="2854">
        <f t="shared" si="16"/>
        <v>0.1605</v>
      </c>
      <c r="Y43" s="230" t="b">
        <f t="shared" si="17"/>
        <v>0</v>
      </c>
      <c r="Z43" s="73"/>
      <c r="AA43" s="73"/>
      <c r="AB43" s="73"/>
      <c r="AC43" s="73"/>
      <c r="AD43" s="73"/>
    </row>
    <row r="44" spans="1:30" ht="15" customHeight="1">
      <c r="A44" s="503"/>
      <c r="B44" s="503" t="s">
        <v>1722</v>
      </c>
      <c r="C44" s="166" t="s">
        <v>1682</v>
      </c>
      <c r="D44" s="1796">
        <v>10071179004189</v>
      </c>
      <c r="E44" s="408"/>
      <c r="F44" s="356" t="s">
        <v>1685</v>
      </c>
      <c r="G44" s="895">
        <v>160</v>
      </c>
      <c r="H44" s="1461"/>
      <c r="I44" s="154">
        <f>ROUND(H42*G42/G44,2)</f>
        <v>100</v>
      </c>
      <c r="J44" s="166" t="s">
        <v>170</v>
      </c>
      <c r="K44" s="156">
        <v>31.93</v>
      </c>
      <c r="L44" s="165">
        <f>IF(OR(ISBLANK(K44),K44=0,H42=0,ISBLANK(H42)),,ROUND(K44+$L$5,2))</f>
        <v>31.93</v>
      </c>
      <c r="M44" s="698">
        <f t="shared" si="12"/>
        <v>3193</v>
      </c>
      <c r="N44" s="1008">
        <f>ROUND(L44/G44,4)</f>
        <v>0.1996</v>
      </c>
      <c r="O44" s="1796"/>
      <c r="P44" s="661"/>
      <c r="Q44" s="166"/>
      <c r="R44" s="157"/>
      <c r="S44" s="155"/>
      <c r="T44" s="264"/>
      <c r="U44" s="264"/>
      <c r="V44" s="264"/>
      <c r="W44" s="264"/>
      <c r="X44" s="230"/>
      <c r="Y44" s="230"/>
      <c r="Z44" s="73"/>
      <c r="AA44" s="73"/>
      <c r="AB44" s="73"/>
      <c r="AC44" s="73"/>
      <c r="AD44" s="73"/>
    </row>
    <row r="45" spans="1:30" ht="15" customHeight="1">
      <c r="A45" s="1165"/>
      <c r="B45" s="1165" t="s">
        <v>305</v>
      </c>
      <c r="C45" s="270"/>
      <c r="D45" s="241"/>
      <c r="E45" s="270"/>
      <c r="F45" s="270"/>
      <c r="G45" s="305"/>
      <c r="H45" s="1463"/>
      <c r="I45" s="575"/>
      <c r="J45" s="198"/>
      <c r="K45" s="566"/>
      <c r="L45" s="271"/>
      <c r="M45" s="1252"/>
      <c r="N45" s="1073"/>
      <c r="O45" s="272"/>
      <c r="P45" s="272"/>
      <c r="Q45" s="529"/>
      <c r="R45" s="246"/>
      <c r="S45" s="270"/>
      <c r="T45" s="246"/>
      <c r="U45" s="246"/>
      <c r="V45" s="246"/>
      <c r="W45" s="246"/>
      <c r="X45" s="271"/>
      <c r="Y45" s="198"/>
      <c r="Z45" s="73"/>
      <c r="AA45" s="73"/>
      <c r="AB45" s="73"/>
      <c r="AC45" s="73"/>
      <c r="AD45" s="73"/>
    </row>
    <row r="46" spans="1:30" ht="15" customHeight="1">
      <c r="A46" s="675">
        <v>20009</v>
      </c>
      <c r="B46" s="679" t="s">
        <v>1723</v>
      </c>
      <c r="C46" s="310" t="s">
        <v>1724</v>
      </c>
      <c r="D46" s="214">
        <v>1000002789</v>
      </c>
      <c r="E46" s="408"/>
      <c r="F46" s="310" t="s">
        <v>1685</v>
      </c>
      <c r="G46" s="887">
        <v>156</v>
      </c>
      <c r="H46" s="1307">
        <v>100</v>
      </c>
      <c r="I46" s="257">
        <f>ROUND(H46*G46/G46,2)</f>
        <v>100</v>
      </c>
      <c r="J46" s="310" t="s">
        <v>170</v>
      </c>
      <c r="K46" s="1466">
        <v>47.91</v>
      </c>
      <c r="L46" s="897">
        <f>IF(OR(ISBLANK(K46),K46=0,H46=0,ISBLANK(H46)),,ROUND(K46+$L$5,2))</f>
        <v>47.91</v>
      </c>
      <c r="M46" s="513">
        <f>ROUND(I46*L46,2)</f>
        <v>4791</v>
      </c>
      <c r="N46" s="533">
        <f>ROUND(L46/G46,4)</f>
        <v>0.30709999999999998</v>
      </c>
      <c r="O46" s="542">
        <v>1000002789</v>
      </c>
      <c r="P46" s="655" t="s">
        <v>176</v>
      </c>
      <c r="Q46" s="655">
        <v>156</v>
      </c>
      <c r="R46" s="534"/>
      <c r="S46" s="155">
        <v>54.55</v>
      </c>
      <c r="T46" s="179">
        <f>ROUND($T$8*S46,2)</f>
        <v>9.32</v>
      </c>
      <c r="U46" s="179">
        <f>IF(ISBLANK(O46),,R46+T46)</f>
        <v>9.32</v>
      </c>
      <c r="V46" s="1296" t="s">
        <v>375</v>
      </c>
      <c r="W46" s="179">
        <f>IF(ISNUMBER(K46),IF(V46="Y",(K46-T46)))</f>
        <v>38.589999999999996</v>
      </c>
      <c r="X46" s="2854">
        <f>W46/G46</f>
        <v>0.24737179487179484</v>
      </c>
      <c r="Y46" s="230" t="b">
        <f>IF(V46="N",IF(ISNUMBER(R46),(R46+T46)/Q46))</f>
        <v>0</v>
      </c>
      <c r="Z46" s="73"/>
      <c r="AA46" s="73"/>
      <c r="AB46" s="73"/>
      <c r="AC46" s="73"/>
      <c r="AD46" s="73"/>
    </row>
    <row r="47" spans="1:30" ht="15" customHeight="1">
      <c r="A47" s="239"/>
      <c r="B47" s="239" t="s">
        <v>1725</v>
      </c>
      <c r="C47" s="166"/>
      <c r="D47" s="229"/>
      <c r="E47" s="166"/>
      <c r="F47" s="166"/>
      <c r="G47" s="168"/>
      <c r="H47" s="1458"/>
      <c r="I47" s="166"/>
      <c r="J47" s="166"/>
      <c r="K47" s="230"/>
      <c r="L47" s="230"/>
      <c r="M47" s="326"/>
      <c r="N47" s="1008"/>
      <c r="O47" s="1229"/>
      <c r="P47" s="322"/>
      <c r="Q47" s="322"/>
      <c r="R47" s="157"/>
      <c r="S47" s="166"/>
      <c r="T47" s="171"/>
      <c r="U47" s="171"/>
      <c r="V47" s="171"/>
      <c r="W47" s="171"/>
      <c r="X47" s="230"/>
      <c r="Y47" s="166"/>
      <c r="Z47" s="73"/>
      <c r="AA47" s="73"/>
      <c r="AB47" s="73"/>
      <c r="AC47" s="73"/>
      <c r="AD47" s="73"/>
    </row>
    <row r="48" spans="1:30" ht="15" customHeight="1">
      <c r="A48" s="503"/>
      <c r="B48" s="503" t="s">
        <v>1726</v>
      </c>
      <c r="C48" s="166"/>
      <c r="D48" s="372"/>
      <c r="E48" s="166"/>
      <c r="F48" s="166"/>
      <c r="G48" s="168"/>
      <c r="H48" s="1461"/>
      <c r="I48" s="498"/>
      <c r="J48" s="166"/>
      <c r="K48" s="230"/>
      <c r="L48" s="230"/>
      <c r="M48" s="544"/>
      <c r="N48" s="1311"/>
      <c r="O48" s="1781"/>
      <c r="P48" s="332"/>
      <c r="Q48" s="332"/>
      <c r="R48" s="171"/>
      <c r="S48" s="166"/>
      <c r="T48" s="171"/>
      <c r="U48" s="171"/>
      <c r="V48" s="171"/>
      <c r="W48" s="171"/>
      <c r="X48" s="230"/>
      <c r="Y48" s="166"/>
      <c r="Z48" s="73"/>
      <c r="AA48" s="73"/>
      <c r="AB48" s="73"/>
      <c r="AC48" s="73"/>
      <c r="AD48" s="73"/>
    </row>
    <row r="49" spans="1:30" ht="15" customHeight="1" thickBot="1">
      <c r="A49" s="1165"/>
      <c r="B49" s="1165" t="s">
        <v>393</v>
      </c>
      <c r="C49" s="270"/>
      <c r="D49" s="241"/>
      <c r="E49" s="270"/>
      <c r="F49" s="270"/>
      <c r="G49" s="305"/>
      <c r="H49" s="1463"/>
      <c r="I49" s="575"/>
      <c r="J49" s="198"/>
      <c r="K49" s="566"/>
      <c r="L49" s="271"/>
      <c r="M49" s="1252"/>
      <c r="N49" s="1073"/>
      <c r="O49" s="346"/>
      <c r="P49" s="341"/>
      <c r="Q49" s="341"/>
      <c r="R49" s="246"/>
      <c r="S49" s="270"/>
      <c r="T49" s="246"/>
      <c r="U49" s="246"/>
      <c r="V49" s="246"/>
      <c r="W49" s="246"/>
      <c r="X49" s="271"/>
      <c r="Y49" s="198"/>
      <c r="Z49" s="73"/>
      <c r="AA49" s="73"/>
      <c r="AB49" s="73"/>
      <c r="AC49" s="73"/>
      <c r="AD49" s="73"/>
    </row>
    <row r="50" spans="1:30" ht="15" customHeight="1" thickBot="1">
      <c r="A50" s="675">
        <v>20010</v>
      </c>
      <c r="B50" s="679" t="s">
        <v>1727</v>
      </c>
      <c r="C50" s="310" t="s">
        <v>1675</v>
      </c>
      <c r="D50" s="2777" t="s">
        <v>1728</v>
      </c>
      <c r="E50" s="408"/>
      <c r="F50" s="255" t="s">
        <v>1729</v>
      </c>
      <c r="G50" s="531">
        <v>128</v>
      </c>
      <c r="H50" s="1307">
        <v>100</v>
      </c>
      <c r="I50" s="528">
        <f>ROUND(H50*G50/G50,2)</f>
        <v>100</v>
      </c>
      <c r="J50" s="255" t="s">
        <v>170</v>
      </c>
      <c r="K50" s="313">
        <v>48.43</v>
      </c>
      <c r="L50" s="392">
        <f>IF(OR(ISBLANK(K50),K50=0,H50=0,ISBLANK(H50)),,ROUND(K50+$L$5,2))</f>
        <v>48.43</v>
      </c>
      <c r="M50" s="670">
        <f t="shared" ref="M50:M51" si="18">ROUND(I50*L50,2)</f>
        <v>4843</v>
      </c>
      <c r="N50" s="533">
        <f t="shared" ref="N50:N51" si="19">ROUND(L50/G50,4)</f>
        <v>0.37840000000000001</v>
      </c>
      <c r="O50" s="540" t="s">
        <v>1730</v>
      </c>
      <c r="P50" s="239" t="s">
        <v>1731</v>
      </c>
      <c r="Q50" s="239">
        <v>128</v>
      </c>
      <c r="R50" s="177"/>
      <c r="S50" s="255">
        <v>43.64</v>
      </c>
      <c r="T50" s="538">
        <f t="shared" ref="T50:T51" si="20">ROUND($T$8*S50,2)</f>
        <v>7.45</v>
      </c>
      <c r="U50" s="1383">
        <f t="shared" ref="U50:U51" si="21">IF(ISBLANK(O50),,R50+T50)</f>
        <v>7.45</v>
      </c>
      <c r="V50" s="1384" t="s">
        <v>375</v>
      </c>
      <c r="W50" s="179">
        <f t="shared" ref="W50:W51" si="22">IF(ISNUMBER(K50),IF(V50="Y",(K50-T50)))</f>
        <v>40.98</v>
      </c>
      <c r="X50" s="2854">
        <f t="shared" ref="X50:X51" si="23">W50/G50</f>
        <v>0.32015624999999998</v>
      </c>
      <c r="Y50" s="230" t="b">
        <f t="shared" ref="Y50:Y51" si="24">IF(V50="N",IF(ISNUMBER(R50),(R50+T50)/Q50))</f>
        <v>0</v>
      </c>
      <c r="Z50" s="73"/>
      <c r="AA50" s="73"/>
      <c r="AB50" s="73"/>
      <c r="AC50" s="73"/>
      <c r="AD50" s="73"/>
    </row>
    <row r="51" spans="1:30" ht="15" customHeight="1">
      <c r="A51" s="239"/>
      <c r="B51" s="239" t="s">
        <v>1732</v>
      </c>
      <c r="C51" s="166" t="s">
        <v>1679</v>
      </c>
      <c r="D51" s="214" t="s">
        <v>1733</v>
      </c>
      <c r="E51" s="408"/>
      <c r="F51" s="356" t="s">
        <v>299</v>
      </c>
      <c r="G51" s="895">
        <v>160</v>
      </c>
      <c r="H51" s="1458"/>
      <c r="I51" s="155">
        <f>ROUND(H50*G50/G51,2)</f>
        <v>80</v>
      </c>
      <c r="J51" s="356" t="s">
        <v>170</v>
      </c>
      <c r="K51" s="1201"/>
      <c r="L51" s="304">
        <f>IF(OR(ISBLANK(K51),K51=0,H50=0,ISBLANK(H50)),,ROUND(K51+$L$5,2))</f>
        <v>0</v>
      </c>
      <c r="M51" s="698">
        <f t="shared" si="18"/>
        <v>0</v>
      </c>
      <c r="N51" s="1008">
        <f t="shared" si="19"/>
        <v>0</v>
      </c>
      <c r="O51" s="746" t="s">
        <v>1733</v>
      </c>
      <c r="P51" s="452" t="s">
        <v>176</v>
      </c>
      <c r="Q51" s="452">
        <v>160</v>
      </c>
      <c r="R51" s="177"/>
      <c r="S51" s="155">
        <v>54.55</v>
      </c>
      <c r="T51" s="219">
        <f t="shared" si="20"/>
        <v>9.32</v>
      </c>
      <c r="U51" s="219">
        <f t="shared" si="21"/>
        <v>9.32</v>
      </c>
      <c r="V51" s="1290" t="s">
        <v>375</v>
      </c>
      <c r="W51" s="179" t="b">
        <f t="shared" si="22"/>
        <v>0</v>
      </c>
      <c r="X51" s="2854">
        <f t="shared" si="23"/>
        <v>0</v>
      </c>
      <c r="Y51" s="230" t="b">
        <f t="shared" si="24"/>
        <v>0</v>
      </c>
      <c r="Z51" s="73"/>
      <c r="AA51" s="73"/>
      <c r="AB51" s="73"/>
      <c r="AC51" s="73"/>
      <c r="AD51" s="73"/>
    </row>
    <row r="52" spans="1:30" ht="15" customHeight="1">
      <c r="A52" s="503"/>
      <c r="B52" s="503" t="s">
        <v>1734</v>
      </c>
      <c r="C52" s="166"/>
      <c r="D52" s="229"/>
      <c r="E52" s="166"/>
      <c r="F52" s="166"/>
      <c r="G52" s="168"/>
      <c r="H52" s="1461"/>
      <c r="I52" s="498"/>
      <c r="J52" s="166"/>
      <c r="K52" s="230"/>
      <c r="L52" s="230"/>
      <c r="M52" s="544"/>
      <c r="N52" s="1311"/>
      <c r="O52" s="1129"/>
      <c r="P52" s="332"/>
      <c r="Q52" s="332"/>
      <c r="R52" s="171"/>
      <c r="S52" s="166"/>
      <c r="T52" s="171"/>
      <c r="U52" s="171"/>
      <c r="V52" s="171"/>
      <c r="W52" s="171"/>
      <c r="X52" s="230"/>
      <c r="Y52" s="166"/>
      <c r="Z52" s="73"/>
      <c r="AA52" s="73"/>
      <c r="AB52" s="73"/>
      <c r="AC52" s="73"/>
      <c r="AD52" s="73"/>
    </row>
    <row r="53" spans="1:30" ht="15" customHeight="1">
      <c r="A53" s="1165"/>
      <c r="B53" s="1165" t="s">
        <v>265</v>
      </c>
      <c r="C53" s="270"/>
      <c r="D53" s="411"/>
      <c r="E53" s="270"/>
      <c r="F53" s="270"/>
      <c r="G53" s="305"/>
      <c r="H53" s="1463"/>
      <c r="I53" s="575"/>
      <c r="J53" s="198"/>
      <c r="K53" s="566"/>
      <c r="L53" s="271"/>
      <c r="M53" s="1252"/>
      <c r="N53" s="1073"/>
      <c r="O53" s="346"/>
      <c r="P53" s="341"/>
      <c r="Q53" s="341"/>
      <c r="R53" s="246"/>
      <c r="S53" s="270"/>
      <c r="T53" s="246"/>
      <c r="U53" s="246"/>
      <c r="V53" s="246"/>
      <c r="W53" s="246"/>
      <c r="X53" s="271"/>
      <c r="Y53" s="198"/>
      <c r="Z53" s="73"/>
      <c r="AA53" s="73"/>
      <c r="AB53" s="73"/>
      <c r="AC53" s="73"/>
      <c r="AD53" s="73"/>
    </row>
    <row r="54" spans="1:30" ht="15" customHeight="1">
      <c r="A54" s="675">
        <v>20011</v>
      </c>
      <c r="B54" s="679" t="s">
        <v>1735</v>
      </c>
      <c r="C54" s="310" t="s">
        <v>1701</v>
      </c>
      <c r="D54" s="1618">
        <v>1000006639</v>
      </c>
      <c r="E54" s="408"/>
      <c r="F54" s="310" t="s">
        <v>1731</v>
      </c>
      <c r="G54" s="887">
        <v>128</v>
      </c>
      <c r="H54" s="1307">
        <v>200</v>
      </c>
      <c r="I54" s="257">
        <f>ROUND(H54*G54/G54,2)</f>
        <v>200</v>
      </c>
      <c r="J54" s="310" t="s">
        <v>170</v>
      </c>
      <c r="K54" s="1466">
        <v>51.31</v>
      </c>
      <c r="L54" s="304">
        <f>IF(OR(ISBLANK(K54),K54=0,H54=0,ISBLANK(H54)),,ROUND(K54+$L$5,2))</f>
        <v>51.31</v>
      </c>
      <c r="M54" s="513">
        <f>ROUND(I54*L54,2)</f>
        <v>10262</v>
      </c>
      <c r="N54" s="533">
        <f>ROUND(L54/G54,4)</f>
        <v>0.40089999999999998</v>
      </c>
      <c r="O54" s="528">
        <v>1000006639</v>
      </c>
      <c r="P54" s="580" t="s">
        <v>1731</v>
      </c>
      <c r="Q54" s="255">
        <v>128</v>
      </c>
      <c r="R54" s="534"/>
      <c r="S54" s="155">
        <v>36.22</v>
      </c>
      <c r="T54" s="179">
        <f>ROUND($T$8*S54,2)</f>
        <v>6.19</v>
      </c>
      <c r="U54" s="179">
        <f>IF(ISBLANK(O54),,R54+T54)</f>
        <v>6.19</v>
      </c>
      <c r="V54" s="1296" t="s">
        <v>375</v>
      </c>
      <c r="W54" s="179">
        <f>IF(ISNUMBER(K54),IF(V54="Y",(K54-T54)))</f>
        <v>45.120000000000005</v>
      </c>
      <c r="X54" s="2854">
        <f>W54/G54</f>
        <v>0.35250000000000004</v>
      </c>
      <c r="Y54" s="230" t="b">
        <f>IF(V54="N",IF(ISNUMBER(R54),(R54+T54)/Q54))</f>
        <v>0</v>
      </c>
      <c r="Z54" s="73"/>
      <c r="AA54" s="73"/>
      <c r="AB54" s="73"/>
      <c r="AC54" s="73"/>
      <c r="AD54" s="73"/>
    </row>
    <row r="55" spans="1:30" ht="15" customHeight="1">
      <c r="A55" s="239"/>
      <c r="B55" s="239" t="s">
        <v>1732</v>
      </c>
      <c r="C55" s="166"/>
      <c r="D55" s="570"/>
      <c r="E55" s="166"/>
      <c r="F55" s="166"/>
      <c r="G55" s="168"/>
      <c r="H55" s="1458"/>
      <c r="I55" s="166"/>
      <c r="J55" s="166"/>
      <c r="K55" s="230"/>
      <c r="L55" s="230"/>
      <c r="M55" s="326"/>
      <c r="N55" s="1008"/>
      <c r="O55" s="462"/>
      <c r="P55" s="157"/>
      <c r="Q55" s="239"/>
      <c r="R55" s="157"/>
      <c r="S55" s="166"/>
      <c r="T55" s="171"/>
      <c r="U55" s="171"/>
      <c r="V55" s="171"/>
      <c r="W55" s="171"/>
      <c r="X55" s="230"/>
      <c r="Y55" s="166"/>
      <c r="Z55" s="73"/>
      <c r="AA55" s="73"/>
      <c r="AB55" s="73"/>
      <c r="AC55" s="73"/>
      <c r="AD55" s="73"/>
    </row>
    <row r="56" spans="1:30" ht="15" customHeight="1">
      <c r="A56" s="503"/>
      <c r="B56" s="503" t="s">
        <v>1736</v>
      </c>
      <c r="C56" s="166"/>
      <c r="D56" s="1046"/>
      <c r="E56" s="166"/>
      <c r="F56" s="166"/>
      <c r="G56" s="168"/>
      <c r="H56" s="1461"/>
      <c r="I56" s="498"/>
      <c r="J56" s="166"/>
      <c r="K56" s="230"/>
      <c r="L56" s="230"/>
      <c r="M56" s="544"/>
      <c r="N56" s="1311"/>
      <c r="O56" s="462"/>
      <c r="P56" s="157"/>
      <c r="Q56" s="239"/>
      <c r="R56" s="171"/>
      <c r="S56" s="166"/>
      <c r="T56" s="171"/>
      <c r="U56" s="171"/>
      <c r="V56" s="171"/>
      <c r="W56" s="171"/>
      <c r="X56" s="230"/>
      <c r="Y56" s="166"/>
      <c r="Z56" s="73"/>
      <c r="AA56" s="73"/>
      <c r="AB56" s="73"/>
      <c r="AC56" s="73"/>
      <c r="AD56" s="73"/>
    </row>
    <row r="57" spans="1:30" ht="15" customHeight="1">
      <c r="A57" s="1165"/>
      <c r="B57" s="1165" t="s">
        <v>265</v>
      </c>
      <c r="C57" s="270"/>
      <c r="D57" s="241"/>
      <c r="E57" s="270"/>
      <c r="F57" s="270"/>
      <c r="G57" s="305"/>
      <c r="H57" s="1463"/>
      <c r="I57" s="575"/>
      <c r="J57" s="198"/>
      <c r="K57" s="566"/>
      <c r="L57" s="271"/>
      <c r="M57" s="1252"/>
      <c r="N57" s="1073"/>
      <c r="O57" s="565"/>
      <c r="P57" s="444"/>
      <c r="Q57" s="584"/>
      <c r="R57" s="246"/>
      <c r="S57" s="270"/>
      <c r="T57" s="246"/>
      <c r="U57" s="246"/>
      <c r="V57" s="246"/>
      <c r="W57" s="246"/>
      <c r="X57" s="271"/>
      <c r="Y57" s="198"/>
      <c r="Z57" s="73"/>
      <c r="AA57" s="73"/>
      <c r="AB57" s="73"/>
      <c r="AC57" s="73"/>
      <c r="AD57" s="73"/>
    </row>
    <row r="58" spans="1:30" ht="15" customHeight="1">
      <c r="A58" s="675">
        <v>20012</v>
      </c>
      <c r="B58" s="679" t="s">
        <v>1737</v>
      </c>
      <c r="C58" s="310" t="s">
        <v>1724</v>
      </c>
      <c r="D58" s="214">
        <v>1000004108</v>
      </c>
      <c r="E58" s="408"/>
      <c r="F58" s="310" t="s">
        <v>1731</v>
      </c>
      <c r="G58" s="887">
        <v>183</v>
      </c>
      <c r="H58" s="1307"/>
      <c r="I58" s="257">
        <f>ROUND(H58*G58/G58,2)</f>
        <v>0</v>
      </c>
      <c r="J58" s="310" t="s">
        <v>170</v>
      </c>
      <c r="K58" s="1466">
        <v>32.5</v>
      </c>
      <c r="L58" s="897">
        <f>IF(OR(ISBLANK(K58),K58=0,H58=0,ISBLANK(H58)),,ROUND(K58+$L$5,2))</f>
        <v>0</v>
      </c>
      <c r="M58" s="513">
        <f>ROUND(I58*L58,2)</f>
        <v>0</v>
      </c>
      <c r="N58" s="533">
        <f>ROUND(L58/G58,4)</f>
        <v>0</v>
      </c>
      <c r="O58" s="932">
        <v>1000004108</v>
      </c>
      <c r="P58" s="661" t="s">
        <v>1731</v>
      </c>
      <c r="Q58" s="661">
        <v>183</v>
      </c>
      <c r="R58" s="534"/>
      <c r="S58" s="155">
        <v>43.64</v>
      </c>
      <c r="T58" s="179">
        <f>ROUND($T$8*S58,2)</f>
        <v>7.45</v>
      </c>
      <c r="U58" s="179">
        <f>IF(ISBLANK(O58),,R58+T58)</f>
        <v>7.45</v>
      </c>
      <c r="V58" s="1296" t="s">
        <v>375</v>
      </c>
      <c r="W58" s="179">
        <f>IF(ISNUMBER(K58),IF(V58="Y",(K58-T58)))</f>
        <v>25.05</v>
      </c>
      <c r="X58" s="2854">
        <f>W58/G58</f>
        <v>0.13688524590163934</v>
      </c>
      <c r="Y58" s="230" t="b">
        <f>IF(V58="N",IF(ISNUMBER(R58),(R58+T58)/Q58))</f>
        <v>0</v>
      </c>
      <c r="Z58" s="73"/>
      <c r="AA58" s="73"/>
      <c r="AB58" s="73"/>
      <c r="AC58" s="73"/>
      <c r="AD58" s="73"/>
    </row>
    <row r="59" spans="1:30" ht="15" customHeight="1">
      <c r="A59" s="239"/>
      <c r="B59" s="239" t="s">
        <v>1738</v>
      </c>
      <c r="C59" s="166"/>
      <c r="D59" s="290"/>
      <c r="E59" s="166"/>
      <c r="F59" s="166"/>
      <c r="G59" s="168"/>
      <c r="H59" s="1458"/>
      <c r="I59" s="166"/>
      <c r="J59" s="166"/>
      <c r="K59" s="230"/>
      <c r="L59" s="230"/>
      <c r="M59" s="326"/>
      <c r="N59" s="1008"/>
      <c r="O59" s="542"/>
      <c r="P59" s="229"/>
      <c r="Q59" s="229"/>
      <c r="R59" s="157"/>
      <c r="S59" s="166"/>
      <c r="T59" s="171"/>
      <c r="U59" s="171"/>
      <c r="V59" s="171"/>
      <c r="W59" s="171"/>
      <c r="X59" s="230"/>
      <c r="Y59" s="166"/>
      <c r="Z59" s="73"/>
      <c r="AA59" s="73"/>
      <c r="AB59" s="73"/>
      <c r="AC59" s="73"/>
      <c r="AD59" s="73"/>
    </row>
    <row r="60" spans="1:30" ht="15" customHeight="1">
      <c r="A60" s="503"/>
      <c r="B60" s="503" t="s">
        <v>1734</v>
      </c>
      <c r="C60" s="166"/>
      <c r="D60" s="290"/>
      <c r="E60" s="166"/>
      <c r="F60" s="166"/>
      <c r="G60" s="168"/>
      <c r="H60" s="1461"/>
      <c r="I60" s="498"/>
      <c r="J60" s="166"/>
      <c r="K60" s="230"/>
      <c r="L60" s="230"/>
      <c r="M60" s="544"/>
      <c r="N60" s="1311"/>
      <c r="O60" s="1802"/>
      <c r="P60" s="428"/>
      <c r="Q60" s="765"/>
      <c r="R60" s="171"/>
      <c r="S60" s="166"/>
      <c r="T60" s="171"/>
      <c r="U60" s="171"/>
      <c r="V60" s="171"/>
      <c r="W60" s="171"/>
      <c r="X60" s="230"/>
      <c r="Y60" s="166"/>
      <c r="Z60" s="73"/>
      <c r="AA60" s="73"/>
      <c r="AB60" s="73"/>
      <c r="AC60" s="73"/>
      <c r="AD60" s="73"/>
    </row>
    <row r="61" spans="1:30" ht="15" customHeight="1">
      <c r="A61" s="1165"/>
      <c r="B61" s="1165" t="s">
        <v>265</v>
      </c>
      <c r="C61" s="270"/>
      <c r="D61" s="241"/>
      <c r="E61" s="270"/>
      <c r="F61" s="270"/>
      <c r="G61" s="305"/>
      <c r="H61" s="1463"/>
      <c r="I61" s="575"/>
      <c r="J61" s="198"/>
      <c r="K61" s="566"/>
      <c r="L61" s="271"/>
      <c r="M61" s="1252"/>
      <c r="N61" s="1073"/>
      <c r="O61" s="1253"/>
      <c r="P61" s="674"/>
      <c r="Q61" s="674"/>
      <c r="R61" s="246"/>
      <c r="S61" s="270"/>
      <c r="T61" s="246"/>
      <c r="U61" s="246"/>
      <c r="V61" s="246"/>
      <c r="W61" s="246"/>
      <c r="X61" s="271"/>
      <c r="Y61" s="198"/>
      <c r="Z61" s="73"/>
      <c r="AA61" s="73"/>
      <c r="AB61" s="73"/>
      <c r="AC61" s="73"/>
      <c r="AD61" s="73"/>
    </row>
    <row r="62" spans="1:30" ht="15" customHeight="1">
      <c r="A62" s="675">
        <v>20013</v>
      </c>
      <c r="B62" s="1438" t="s">
        <v>1739</v>
      </c>
      <c r="C62" s="310" t="s">
        <v>1701</v>
      </c>
      <c r="D62" s="214" t="s">
        <v>1706</v>
      </c>
      <c r="E62" s="408"/>
      <c r="F62" s="255" t="s">
        <v>1685</v>
      </c>
      <c r="G62" s="531">
        <v>160</v>
      </c>
      <c r="H62" s="1307"/>
      <c r="I62" s="528">
        <f>ROUND(H62*G62/G62,2)</f>
        <v>0</v>
      </c>
      <c r="J62" s="255" t="s">
        <v>170</v>
      </c>
      <c r="K62" s="313">
        <v>47.34</v>
      </c>
      <c r="L62" s="392">
        <f>IF(OR(ISBLANK(K62),K62=0,H62=0,ISBLANK(H62)),,ROUND(K62+$L$5,2))</f>
        <v>0</v>
      </c>
      <c r="M62" s="698">
        <f>ROUND(I62*L62,2)</f>
        <v>0</v>
      </c>
      <c r="N62" s="1008">
        <f>ROUND(L62/G62,4)</f>
        <v>0</v>
      </c>
      <c r="O62" s="471"/>
      <c r="P62" s="266" t="s">
        <v>176</v>
      </c>
      <c r="Q62" s="503">
        <v>160</v>
      </c>
      <c r="R62" s="177"/>
      <c r="S62" s="255">
        <v>54.55</v>
      </c>
      <c r="T62" s="538">
        <f>ROUND($T$8*S62,2)</f>
        <v>9.32</v>
      </c>
      <c r="U62" s="1383">
        <f>IF(ISBLANK(O62),,R62+T62)</f>
        <v>0</v>
      </c>
      <c r="V62" s="1384" t="s">
        <v>375</v>
      </c>
      <c r="W62" s="179">
        <f>IF(ISNUMBER(K62),IF(V62="Y",(K62-T62)))</f>
        <v>38.020000000000003</v>
      </c>
      <c r="X62" s="2854">
        <f>W62/G62</f>
        <v>0.23762500000000003</v>
      </c>
      <c r="Y62" s="230" t="b">
        <f>IF(V62="N",IF(ISNUMBER(R62),(R62+T62)/Q62))</f>
        <v>0</v>
      </c>
      <c r="Z62" s="73"/>
      <c r="AA62" s="73"/>
      <c r="AB62" s="73"/>
      <c r="AC62" s="73"/>
      <c r="AD62" s="73"/>
    </row>
    <row r="63" spans="1:30" ht="15" customHeight="1">
      <c r="A63" s="239"/>
      <c r="B63" s="239" t="s">
        <v>1740</v>
      </c>
      <c r="C63" s="769"/>
      <c r="D63" s="214"/>
      <c r="E63" s="650"/>
      <c r="F63" s="867"/>
      <c r="G63" s="927"/>
      <c r="H63" s="1477"/>
      <c r="I63" s="650"/>
      <c r="J63" s="867"/>
      <c r="K63" s="868"/>
      <c r="L63" s="868"/>
      <c r="M63" s="1317"/>
      <c r="N63" s="1293"/>
      <c r="O63" s="467"/>
      <c r="P63" s="171"/>
      <c r="Q63" s="661"/>
      <c r="R63" s="422"/>
      <c r="S63" s="155"/>
      <c r="T63" s="472"/>
      <c r="U63" s="472"/>
      <c r="V63" s="472"/>
      <c r="W63" s="237"/>
      <c r="X63" s="298"/>
      <c r="Y63" s="298"/>
      <c r="Z63" s="73"/>
      <c r="AA63" s="73"/>
      <c r="AB63" s="73"/>
      <c r="AC63" s="73"/>
      <c r="AD63" s="73"/>
    </row>
    <row r="64" spans="1:30" ht="15" customHeight="1">
      <c r="A64" s="503"/>
      <c r="B64" s="503" t="s">
        <v>1741</v>
      </c>
      <c r="C64" s="166"/>
      <c r="D64" s="229"/>
      <c r="E64" s="166"/>
      <c r="F64" s="166"/>
      <c r="G64" s="168"/>
      <c r="H64" s="1461"/>
      <c r="I64" s="498"/>
      <c r="J64" s="166"/>
      <c r="K64" s="230"/>
      <c r="L64" s="230"/>
      <c r="M64" s="544"/>
      <c r="N64" s="1311"/>
      <c r="O64" s="462"/>
      <c r="P64" s="157"/>
      <c r="Q64" s="239"/>
      <c r="R64" s="171"/>
      <c r="S64" s="166"/>
      <c r="T64" s="230"/>
      <c r="U64" s="249"/>
      <c r="V64" s="462"/>
      <c r="W64" s="237"/>
      <c r="X64" s="230"/>
      <c r="Y64" s="230"/>
      <c r="Z64" s="73"/>
      <c r="AA64" s="73"/>
      <c r="AB64" s="73"/>
      <c r="AC64" s="73"/>
      <c r="AD64" s="73"/>
    </row>
    <row r="65" spans="1:30" ht="15" customHeight="1">
      <c r="A65" s="1165"/>
      <c r="B65" s="1165" t="s">
        <v>265</v>
      </c>
      <c r="C65" s="270"/>
      <c r="D65" s="241"/>
      <c r="E65" s="270"/>
      <c r="F65" s="270"/>
      <c r="G65" s="305"/>
      <c r="H65" s="1463"/>
      <c r="I65" s="575"/>
      <c r="J65" s="198"/>
      <c r="K65" s="566"/>
      <c r="L65" s="271"/>
      <c r="M65" s="1252"/>
      <c r="N65" s="1073"/>
      <c r="O65" s="565"/>
      <c r="P65" s="444"/>
      <c r="Q65" s="584"/>
      <c r="R65" s="246"/>
      <c r="S65" s="270"/>
      <c r="T65" s="271"/>
      <c r="U65" s="485"/>
      <c r="V65" s="471"/>
      <c r="W65" s="237"/>
      <c r="X65" s="230"/>
      <c r="Y65" s="230"/>
      <c r="Z65" s="73"/>
      <c r="AA65" s="73"/>
      <c r="AB65" s="73"/>
      <c r="AC65" s="73"/>
      <c r="AD65" s="73"/>
    </row>
    <row r="66" spans="1:30" ht="15" customHeight="1">
      <c r="A66" s="675">
        <v>20014</v>
      </c>
      <c r="B66" s="1438" t="s">
        <v>1742</v>
      </c>
      <c r="C66" s="310" t="s">
        <v>1675</v>
      </c>
      <c r="D66" s="214" t="s">
        <v>1743</v>
      </c>
      <c r="E66" s="408"/>
      <c r="F66" s="310" t="s">
        <v>1685</v>
      </c>
      <c r="G66" s="887">
        <v>144</v>
      </c>
      <c r="H66" s="1307">
        <v>100</v>
      </c>
      <c r="I66" s="257">
        <f>ROUND(H66*G66/G66,2)</f>
        <v>100</v>
      </c>
      <c r="J66" s="310" t="s">
        <v>170</v>
      </c>
      <c r="K66" s="1466">
        <v>34</v>
      </c>
      <c r="L66" s="897">
        <f>IF(OR(ISBLANK(K66),K66=0,H66=0,ISBLANK(H66)),,ROUND(K66+$L$5,2))</f>
        <v>34</v>
      </c>
      <c r="M66" s="513">
        <f>ROUND(I66*L66,2)</f>
        <v>3400</v>
      </c>
      <c r="N66" s="533">
        <f>ROUND(L66/G66,4)</f>
        <v>0.2361</v>
      </c>
      <c r="O66" s="554" t="s">
        <v>1743</v>
      </c>
      <c r="P66" s="1803" t="s">
        <v>1692</v>
      </c>
      <c r="Q66" s="311">
        <v>144</v>
      </c>
      <c r="R66" s="534"/>
      <c r="S66" s="155">
        <v>49.09</v>
      </c>
      <c r="T66" s="179">
        <f>ROUND($T$8*S66,2)</f>
        <v>8.3800000000000008</v>
      </c>
      <c r="U66" s="179">
        <f>IF(ISBLANK(O66),,R66+T66)</f>
        <v>8.3800000000000008</v>
      </c>
      <c r="V66" s="1296" t="s">
        <v>375</v>
      </c>
      <c r="W66" s="179">
        <f>IF(ISNUMBER(K66),IF(V66="Y",(K66-T66)))</f>
        <v>25.619999999999997</v>
      </c>
      <c r="X66" s="2854">
        <f>W66/G66</f>
        <v>0.17791666666666664</v>
      </c>
      <c r="Y66" s="230" t="b">
        <f>IF(V66="N",IF(ISNUMBER(R66),(R66+T66)/Q66))</f>
        <v>0</v>
      </c>
      <c r="Z66" s="73"/>
      <c r="AA66" s="73"/>
      <c r="AB66" s="73"/>
      <c r="AC66" s="73"/>
      <c r="AD66" s="73"/>
    </row>
    <row r="67" spans="1:30" ht="15" customHeight="1">
      <c r="A67" s="239"/>
      <c r="B67" s="239" t="s">
        <v>1744</v>
      </c>
      <c r="C67" s="166"/>
      <c r="D67" s="229"/>
      <c r="E67" s="166"/>
      <c r="F67" s="166"/>
      <c r="G67" s="168"/>
      <c r="H67" s="1458"/>
      <c r="I67" s="166"/>
      <c r="J67" s="166"/>
      <c r="K67" s="230"/>
      <c r="L67" s="230"/>
      <c r="M67" s="326"/>
      <c r="N67" s="1008"/>
      <c r="O67" s="1553"/>
      <c r="P67" s="321"/>
      <c r="Q67" s="1553"/>
      <c r="R67" s="157"/>
      <c r="S67" s="166"/>
      <c r="T67" s="230"/>
      <c r="U67" s="485"/>
      <c r="V67" s="471"/>
      <c r="W67" s="237"/>
      <c r="X67" s="298"/>
      <c r="Y67" s="298"/>
      <c r="Z67" s="73"/>
      <c r="AA67" s="73"/>
      <c r="AB67" s="73"/>
      <c r="AC67" s="73"/>
      <c r="AD67" s="73"/>
    </row>
    <row r="68" spans="1:30" ht="15" customHeight="1">
      <c r="A68" s="503"/>
      <c r="B68" s="503" t="s">
        <v>1734</v>
      </c>
      <c r="C68" s="166"/>
      <c r="D68" s="214"/>
      <c r="E68" s="166"/>
      <c r="F68" s="166"/>
      <c r="G68" s="168"/>
      <c r="H68" s="1461"/>
      <c r="I68" s="498"/>
      <c r="J68" s="166"/>
      <c r="K68" s="230"/>
      <c r="L68" s="230"/>
      <c r="M68" s="544"/>
      <c r="N68" s="1311"/>
      <c r="O68" s="460"/>
      <c r="P68" s="460"/>
      <c r="Q68" s="692"/>
      <c r="R68" s="171"/>
      <c r="S68" s="166"/>
      <c r="T68" s="171"/>
      <c r="U68" s="171"/>
      <c r="V68" s="171"/>
      <c r="W68" s="171"/>
      <c r="X68" s="230"/>
      <c r="Y68" s="166"/>
      <c r="Z68" s="73"/>
      <c r="AA68" s="73"/>
      <c r="AB68" s="73"/>
      <c r="AC68" s="73"/>
      <c r="AD68" s="73"/>
    </row>
    <row r="69" spans="1:30" ht="15" customHeight="1">
      <c r="A69" s="1165"/>
      <c r="B69" s="1165" t="s">
        <v>265</v>
      </c>
      <c r="C69" s="270"/>
      <c r="D69" s="241"/>
      <c r="E69" s="270"/>
      <c r="F69" s="270"/>
      <c r="G69" s="305"/>
      <c r="H69" s="1463"/>
      <c r="I69" s="575"/>
      <c r="J69" s="198"/>
      <c r="K69" s="566"/>
      <c r="L69" s="271"/>
      <c r="M69" s="1252"/>
      <c r="N69" s="1073"/>
      <c r="O69" s="476"/>
      <c r="P69" s="476"/>
      <c r="Q69" s="480"/>
      <c r="R69" s="246"/>
      <c r="S69" s="270"/>
      <c r="T69" s="246"/>
      <c r="U69" s="246"/>
      <c r="V69" s="246"/>
      <c r="W69" s="246"/>
      <c r="X69" s="271"/>
      <c r="Y69" s="198"/>
      <c r="Z69" s="73"/>
      <c r="AA69" s="73"/>
      <c r="AB69" s="73"/>
      <c r="AC69" s="73"/>
      <c r="AD69" s="73"/>
    </row>
    <row r="70" spans="1:30" ht="15" customHeight="1">
      <c r="A70" s="675">
        <v>20015</v>
      </c>
      <c r="B70" s="1438" t="s">
        <v>1745</v>
      </c>
      <c r="C70" s="310" t="s">
        <v>1675</v>
      </c>
      <c r="D70" s="214" t="s">
        <v>1746</v>
      </c>
      <c r="E70" s="408"/>
      <c r="F70" s="255" t="s">
        <v>1685</v>
      </c>
      <c r="G70" s="531">
        <v>160</v>
      </c>
      <c r="H70" s="1307">
        <v>100</v>
      </c>
      <c r="I70" s="528">
        <f>ROUND(H70*G70/G70,2)</f>
        <v>100</v>
      </c>
      <c r="J70" s="255" t="s">
        <v>170</v>
      </c>
      <c r="K70" s="2816">
        <v>43.63</v>
      </c>
      <c r="L70" s="165"/>
      <c r="M70" s="698">
        <f t="shared" ref="M70:M71" si="25">ROUND(I70*L70,2)</f>
        <v>0</v>
      </c>
      <c r="N70" s="533">
        <f>ROUND(L70/G70,4)</f>
        <v>0</v>
      </c>
      <c r="O70" s="1336" t="s">
        <v>1746</v>
      </c>
      <c r="P70" s="1336" t="s">
        <v>176</v>
      </c>
      <c r="Q70" s="692">
        <v>160</v>
      </c>
      <c r="R70" s="177"/>
      <c r="S70" s="255">
        <v>54.55</v>
      </c>
      <c r="T70" s="538">
        <f>ROUND($T$8*S70,2)</f>
        <v>9.32</v>
      </c>
      <c r="U70" s="1383">
        <f>IF(ISBLANK(O70),,R70+T70)</f>
        <v>9.32</v>
      </c>
      <c r="V70" s="1384" t="s">
        <v>375</v>
      </c>
      <c r="W70" s="179">
        <f>IF(ISNUMBER(K70),IF(V70="Y",(K70-T70)))</f>
        <v>34.31</v>
      </c>
      <c r="X70" s="2854">
        <f>W70/G70</f>
        <v>0.2144375</v>
      </c>
      <c r="Y70" s="230" t="b">
        <f>IF(V70="N",IF(ISNUMBER(R70),(R70+T70)/Q70))</f>
        <v>0</v>
      </c>
      <c r="Z70" s="73"/>
      <c r="AA70" s="73"/>
      <c r="AB70" s="73"/>
      <c r="AC70" s="73"/>
      <c r="AD70" s="73"/>
    </row>
    <row r="71" spans="1:30" ht="15" customHeight="1">
      <c r="A71" s="239"/>
      <c r="B71" s="239" t="s">
        <v>1747</v>
      </c>
      <c r="C71" s="166" t="s">
        <v>1682</v>
      </c>
      <c r="D71" s="1796">
        <v>10071179238010</v>
      </c>
      <c r="E71" s="408"/>
      <c r="F71" s="356" t="s">
        <v>1685</v>
      </c>
      <c r="G71" s="895">
        <v>160</v>
      </c>
      <c r="H71" s="1458"/>
      <c r="I71" s="155">
        <f>ROUND(H70*G70/G71,2)</f>
        <v>100</v>
      </c>
      <c r="J71" s="356" t="s">
        <v>170</v>
      </c>
      <c r="K71" s="1201">
        <v>28.09</v>
      </c>
      <c r="L71" s="304">
        <f>IF(OR(ISBLANK(K71),K71=0,H70=0,ISBLANK(H70)),,ROUND(K71+$L$5,2))</f>
        <v>28.09</v>
      </c>
      <c r="M71" s="698">
        <f t="shared" si="25"/>
        <v>2809</v>
      </c>
      <c r="N71" s="1008">
        <f>ROUND(L71/G71,4)</f>
        <v>0.17560000000000001</v>
      </c>
      <c r="O71" s="1796"/>
      <c r="P71" s="451"/>
      <c r="Q71" s="746"/>
      <c r="R71" s="157"/>
      <c r="S71" s="155"/>
      <c r="T71" s="163"/>
      <c r="U71" s="163"/>
      <c r="V71" s="163"/>
      <c r="W71" s="264"/>
      <c r="X71" s="230"/>
      <c r="Y71" s="230"/>
      <c r="Z71" s="73"/>
      <c r="AA71" s="73"/>
      <c r="AB71" s="73"/>
      <c r="AC71" s="73"/>
      <c r="AD71" s="73"/>
    </row>
    <row r="72" spans="1:30" ht="15" customHeight="1">
      <c r="A72" s="503"/>
      <c r="B72" s="503" t="s">
        <v>1734</v>
      </c>
      <c r="C72" s="166"/>
      <c r="D72" s="214"/>
      <c r="E72" s="166"/>
      <c r="F72" s="166"/>
      <c r="G72" s="168"/>
      <c r="H72" s="1461"/>
      <c r="I72" s="498"/>
      <c r="J72" s="166"/>
      <c r="K72" s="230"/>
      <c r="L72" s="230"/>
      <c r="M72" s="544"/>
      <c r="N72" s="1311"/>
      <c r="O72" s="1802"/>
      <c r="P72" s="427"/>
      <c r="Q72" s="178"/>
      <c r="R72" s="171"/>
      <c r="S72" s="166"/>
      <c r="T72" s="230"/>
      <c r="U72" s="249"/>
      <c r="V72" s="462"/>
      <c r="W72" s="237"/>
      <c r="X72" s="230"/>
      <c r="Y72" s="230"/>
      <c r="Z72" s="73"/>
      <c r="AA72" s="73"/>
      <c r="AB72" s="73"/>
      <c r="AC72" s="73"/>
      <c r="AD72" s="73"/>
    </row>
    <row r="73" spans="1:30" ht="15" customHeight="1">
      <c r="A73" s="1165"/>
      <c r="B73" s="1165" t="s">
        <v>265</v>
      </c>
      <c r="C73" s="270"/>
      <c r="D73" s="241"/>
      <c r="E73" s="270"/>
      <c r="F73" s="270"/>
      <c r="G73" s="305"/>
      <c r="H73" s="1463"/>
      <c r="I73" s="575"/>
      <c r="J73" s="198"/>
      <c r="K73" s="566"/>
      <c r="L73" s="271"/>
      <c r="M73" s="1252"/>
      <c r="N73" s="1073"/>
      <c r="O73" s="1303"/>
      <c r="P73" s="366"/>
      <c r="Q73" s="366"/>
      <c r="R73" s="246"/>
      <c r="S73" s="270"/>
      <c r="T73" s="271"/>
      <c r="U73" s="523"/>
      <c r="V73" s="565"/>
      <c r="W73" s="832"/>
      <c r="X73" s="271"/>
      <c r="Y73" s="271"/>
      <c r="Z73" s="73"/>
      <c r="AA73" s="73"/>
      <c r="AB73" s="73"/>
      <c r="AC73" s="73"/>
      <c r="AD73" s="73"/>
    </row>
    <row r="74" spans="1:30" ht="15" customHeight="1">
      <c r="A74" s="675">
        <v>20016</v>
      </c>
      <c r="B74" s="679" t="s">
        <v>1748</v>
      </c>
      <c r="C74" s="310" t="s">
        <v>1749</v>
      </c>
      <c r="D74" s="372">
        <v>1000006188</v>
      </c>
      <c r="E74" s="408"/>
      <c r="F74" s="310" t="s">
        <v>1685</v>
      </c>
      <c r="G74" s="887">
        <v>160</v>
      </c>
      <c r="H74" s="1307">
        <v>100</v>
      </c>
      <c r="I74" s="257">
        <f>ROUND(H74*G74/G74,2)</f>
        <v>100</v>
      </c>
      <c r="J74" s="310" t="s">
        <v>170</v>
      </c>
      <c r="K74" s="1466">
        <v>51.81</v>
      </c>
      <c r="L74" s="897">
        <f>IF(OR(ISBLANK(K74),K74=0,H74=0,ISBLANK(H74)),,ROUND(K74+$L$5,2))</f>
        <v>51.81</v>
      </c>
      <c r="M74" s="513">
        <f>ROUND(I74*L74,2)</f>
        <v>5181</v>
      </c>
      <c r="N74" s="533">
        <f>ROUND(L74/G74,4)</f>
        <v>0.32379999999999998</v>
      </c>
      <c r="O74" s="701">
        <v>1000000496</v>
      </c>
      <c r="P74" s="701" t="s">
        <v>176</v>
      </c>
      <c r="Q74" s="851">
        <v>160</v>
      </c>
      <c r="R74" s="534"/>
      <c r="S74" s="155">
        <v>54.55</v>
      </c>
      <c r="T74" s="179">
        <f>ROUND($T$8*S74,2)</f>
        <v>9.32</v>
      </c>
      <c r="U74" s="179">
        <f>IF(ISBLANK(O74),,R74+T74)</f>
        <v>9.32</v>
      </c>
      <c r="V74" s="1296" t="s">
        <v>375</v>
      </c>
      <c r="W74" s="219">
        <f>IF(ISNUMBER(K74),IF(V74="Y",(K74-T74)))</f>
        <v>42.49</v>
      </c>
      <c r="X74" s="182">
        <f>W74/G74</f>
        <v>0.26556250000000003</v>
      </c>
      <c r="Y74" s="165" t="b">
        <f>IF(V74="N",IF(ISNUMBER(R74),(R74+T74)/Q74))</f>
        <v>0</v>
      </c>
      <c r="Z74" s="73"/>
      <c r="AA74" s="73"/>
      <c r="AB74" s="73"/>
      <c r="AC74" s="73"/>
      <c r="AD74" s="73"/>
    </row>
    <row r="75" spans="1:30" ht="15" customHeight="1">
      <c r="A75" s="239"/>
      <c r="B75" s="239" t="s">
        <v>1750</v>
      </c>
      <c r="C75" s="166"/>
      <c r="D75" s="290"/>
      <c r="E75" s="166"/>
      <c r="F75" s="166"/>
      <c r="G75" s="168"/>
      <c r="H75" s="1458"/>
      <c r="I75" s="166"/>
      <c r="J75" s="166"/>
      <c r="K75" s="230"/>
      <c r="L75" s="230"/>
      <c r="M75" s="326"/>
      <c r="N75" s="1008"/>
      <c r="O75" s="451"/>
      <c r="P75" s="451"/>
      <c r="Q75" s="746"/>
      <c r="R75" s="157"/>
      <c r="S75" s="166"/>
      <c r="T75" s="171"/>
      <c r="U75" s="171"/>
      <c r="V75" s="171"/>
      <c r="W75" s="171"/>
      <c r="X75" s="230"/>
      <c r="Y75" s="166"/>
      <c r="Z75" s="73"/>
      <c r="AA75" s="73"/>
      <c r="AB75" s="73"/>
      <c r="AC75" s="73"/>
      <c r="AD75" s="73"/>
    </row>
    <row r="76" spans="1:30" ht="15" customHeight="1">
      <c r="A76" s="503"/>
      <c r="B76" s="166" t="s">
        <v>1751</v>
      </c>
      <c r="C76" s="166"/>
      <c r="D76" s="290"/>
      <c r="E76" s="166"/>
      <c r="F76" s="166"/>
      <c r="G76" s="168"/>
      <c r="H76" s="1458"/>
      <c r="I76" s="498"/>
      <c r="J76" s="166"/>
      <c r="K76" s="230"/>
      <c r="L76" s="230"/>
      <c r="M76" s="544"/>
      <c r="N76" s="1008"/>
      <c r="O76" s="1336"/>
      <c r="P76" s="1336"/>
      <c r="Q76" s="1553"/>
      <c r="R76" s="157"/>
      <c r="S76" s="166"/>
      <c r="T76" s="171"/>
      <c r="U76" s="171"/>
      <c r="V76" s="171"/>
      <c r="W76" s="171"/>
      <c r="X76" s="230"/>
      <c r="Y76" s="166"/>
      <c r="Z76" s="73"/>
      <c r="AA76" s="73"/>
      <c r="AB76" s="73"/>
      <c r="AC76" s="73"/>
      <c r="AD76" s="73"/>
    </row>
    <row r="77" spans="1:30" ht="15" customHeight="1">
      <c r="A77" s="198"/>
      <c r="B77" s="588" t="s">
        <v>265</v>
      </c>
      <c r="C77" s="270"/>
      <c r="D77" s="241"/>
      <c r="E77" s="270"/>
      <c r="F77" s="270"/>
      <c r="G77" s="305"/>
      <c r="H77" s="1463"/>
      <c r="I77" s="575"/>
      <c r="J77" s="270"/>
      <c r="K77" s="271"/>
      <c r="L77" s="271"/>
      <c r="M77" s="1252"/>
      <c r="N77" s="1073"/>
      <c r="O77" s="664"/>
      <c r="P77" s="673"/>
      <c r="Q77" s="673"/>
      <c r="R77" s="246"/>
      <c r="S77" s="270"/>
      <c r="T77" s="246"/>
      <c r="U77" s="246"/>
      <c r="V77" s="246"/>
      <c r="W77" s="246"/>
      <c r="X77" s="271"/>
      <c r="Y77" s="270"/>
      <c r="Z77" s="73"/>
      <c r="AA77" s="73"/>
      <c r="AB77" s="73"/>
      <c r="AC77" s="73"/>
      <c r="AD77" s="73"/>
    </row>
    <row r="78" spans="1:30" ht="15" customHeight="1">
      <c r="A78" s="675">
        <v>20017</v>
      </c>
      <c r="B78" s="679" t="s">
        <v>1752</v>
      </c>
      <c r="C78" s="356" t="s">
        <v>1753</v>
      </c>
      <c r="D78" s="1804">
        <v>10071179051169</v>
      </c>
      <c r="E78" s="408"/>
      <c r="F78" s="310" t="s">
        <v>1685</v>
      </c>
      <c r="G78" s="887">
        <v>160</v>
      </c>
      <c r="H78" s="1307"/>
      <c r="I78" s="257">
        <f>ROUND(H78*G78/G78,2)</f>
        <v>0</v>
      </c>
      <c r="J78" s="310" t="s">
        <v>170</v>
      </c>
      <c r="K78" s="313">
        <v>33.19</v>
      </c>
      <c r="L78" s="897">
        <f>IF(OR(ISBLANK(K78),K78=0,H78=0,ISBLANK(H78)),,ROUND(K78+$L$5,2))</f>
        <v>0</v>
      </c>
      <c r="M78" s="513">
        <f>ROUND(I78*L78,2)</f>
        <v>0</v>
      </c>
      <c r="N78" s="533">
        <f>ROUND(L78/G78,4)</f>
        <v>0</v>
      </c>
      <c r="O78" s="554"/>
      <c r="P78" s="178"/>
      <c r="Q78" s="178"/>
      <c r="R78" s="266"/>
      <c r="S78" s="356"/>
      <c r="T78" s="266"/>
      <c r="U78" s="266"/>
      <c r="V78" s="266"/>
      <c r="W78" s="266"/>
      <c r="X78" s="304"/>
      <c r="Y78" s="155"/>
      <c r="Z78" s="73"/>
      <c r="AA78" s="73"/>
      <c r="AB78" s="73"/>
      <c r="AC78" s="73"/>
      <c r="AD78" s="73"/>
    </row>
    <row r="79" spans="1:30" ht="15" customHeight="1">
      <c r="A79" s="166"/>
      <c r="B79" s="263" t="s">
        <v>1754</v>
      </c>
      <c r="C79" s="228"/>
      <c r="D79" s="290"/>
      <c r="E79" s="228"/>
      <c r="F79" s="228"/>
      <c r="G79" s="297"/>
      <c r="H79" s="1461"/>
      <c r="I79" s="295"/>
      <c r="J79" s="155"/>
      <c r="K79" s="165"/>
      <c r="L79" s="488"/>
      <c r="M79" s="1329"/>
      <c r="N79" s="1725"/>
      <c r="O79" s="554"/>
      <c r="P79" s="178"/>
      <c r="Q79" s="178"/>
      <c r="R79" s="299"/>
      <c r="S79" s="228"/>
      <c r="T79" s="299"/>
      <c r="U79" s="299"/>
      <c r="V79" s="299"/>
      <c r="W79" s="299"/>
      <c r="X79" s="488"/>
      <c r="Y79" s="155"/>
      <c r="Z79" s="73"/>
      <c r="AA79" s="73"/>
      <c r="AB79" s="73"/>
      <c r="AC79" s="73"/>
      <c r="AD79" s="73"/>
    </row>
    <row r="80" spans="1:30" ht="15" customHeight="1">
      <c r="A80" s="166"/>
      <c r="B80" s="263" t="s">
        <v>1755</v>
      </c>
      <c r="C80" s="228"/>
      <c r="D80" s="290"/>
      <c r="E80" s="228"/>
      <c r="F80" s="228"/>
      <c r="G80" s="297"/>
      <c r="H80" s="1461"/>
      <c r="I80" s="295"/>
      <c r="J80" s="155"/>
      <c r="K80" s="165"/>
      <c r="L80" s="488"/>
      <c r="M80" s="1329"/>
      <c r="N80" s="1725"/>
      <c r="O80" s="554"/>
      <c r="P80" s="178"/>
      <c r="Q80" s="178"/>
      <c r="R80" s="299"/>
      <c r="S80" s="228"/>
      <c r="T80" s="299"/>
      <c r="U80" s="299"/>
      <c r="V80" s="299"/>
      <c r="W80" s="299"/>
      <c r="X80" s="488"/>
      <c r="Y80" s="155"/>
      <c r="Z80" s="73"/>
      <c r="AA80" s="73"/>
      <c r="AB80" s="73"/>
      <c r="AC80" s="73"/>
      <c r="AD80" s="73"/>
    </row>
    <row r="81" spans="1:30" ht="15" customHeight="1">
      <c r="A81" s="270"/>
      <c r="B81" s="112" t="s">
        <v>1756</v>
      </c>
      <c r="C81" s="270"/>
      <c r="D81" s="241"/>
      <c r="E81" s="270"/>
      <c r="F81" s="270"/>
      <c r="G81" s="305"/>
      <c r="H81" s="1463"/>
      <c r="I81" s="575"/>
      <c r="J81" s="198"/>
      <c r="K81" s="566"/>
      <c r="L81" s="271"/>
      <c r="M81" s="1252"/>
      <c r="N81" s="1073"/>
      <c r="O81" s="664"/>
      <c r="P81" s="673"/>
      <c r="Q81" s="673"/>
      <c r="R81" s="246"/>
      <c r="S81" s="270"/>
      <c r="T81" s="246"/>
      <c r="U81" s="246"/>
      <c r="V81" s="246"/>
      <c r="W81" s="246"/>
      <c r="X81" s="271"/>
      <c r="Y81" s="198"/>
      <c r="Z81" s="73"/>
      <c r="AA81" s="73"/>
      <c r="AB81" s="73"/>
      <c r="AC81" s="73"/>
      <c r="AD81" s="73"/>
    </row>
    <row r="82" spans="1:30" ht="15" customHeight="1">
      <c r="A82" s="675">
        <v>20018</v>
      </c>
      <c r="B82" s="679" t="s">
        <v>1757</v>
      </c>
      <c r="C82" s="356" t="s">
        <v>1753</v>
      </c>
      <c r="D82" s="1804">
        <v>10071179051107</v>
      </c>
      <c r="E82" s="408"/>
      <c r="F82" s="310" t="s">
        <v>1685</v>
      </c>
      <c r="G82" s="887">
        <v>160</v>
      </c>
      <c r="H82" s="1307">
        <v>150</v>
      </c>
      <c r="I82" s="257">
        <f>ROUND(H82*G82/G82,2)</f>
        <v>150</v>
      </c>
      <c r="J82" s="310" t="s">
        <v>170</v>
      </c>
      <c r="K82" s="313">
        <v>30.19</v>
      </c>
      <c r="L82" s="897">
        <f>IF(OR(ISBLANK(K82),K82=0,H82=0,ISBLANK(H82)),,ROUND(K82+$L$5,2))</f>
        <v>30.19</v>
      </c>
      <c r="M82" s="513">
        <f>ROUND(I82*L82,2)</f>
        <v>4528.5</v>
      </c>
      <c r="N82" s="533">
        <f>ROUND(L82/G82,4)</f>
        <v>0.18870000000000001</v>
      </c>
      <c r="O82" s="554"/>
      <c r="P82" s="178"/>
      <c r="Q82" s="178"/>
      <c r="R82" s="266"/>
      <c r="S82" s="356"/>
      <c r="T82" s="266"/>
      <c r="U82" s="266"/>
      <c r="V82" s="266"/>
      <c r="W82" s="266"/>
      <c r="X82" s="304"/>
      <c r="Y82" s="155"/>
      <c r="Z82" s="73"/>
      <c r="AA82" s="73"/>
      <c r="AB82" s="73"/>
      <c r="AC82" s="73"/>
      <c r="AD82" s="73"/>
    </row>
    <row r="83" spans="1:30" ht="15" customHeight="1">
      <c r="A83" s="166"/>
      <c r="B83" s="263" t="s">
        <v>1754</v>
      </c>
      <c r="C83" s="228"/>
      <c r="D83" s="290"/>
      <c r="E83" s="228"/>
      <c r="F83" s="228"/>
      <c r="G83" s="297"/>
      <c r="H83" s="1461"/>
      <c r="I83" s="295"/>
      <c r="J83" s="155"/>
      <c r="K83" s="165"/>
      <c r="L83" s="488"/>
      <c r="M83" s="1329"/>
      <c r="N83" s="1725"/>
      <c r="O83" s="554"/>
      <c r="P83" s="178"/>
      <c r="Q83" s="178"/>
      <c r="R83" s="299"/>
      <c r="S83" s="228"/>
      <c r="T83" s="299"/>
      <c r="U83" s="299"/>
      <c r="V83" s="299"/>
      <c r="W83" s="299"/>
      <c r="X83" s="488"/>
      <c r="Y83" s="155"/>
      <c r="Z83" s="73"/>
      <c r="AA83" s="73"/>
      <c r="AB83" s="73"/>
      <c r="AC83" s="73"/>
      <c r="AD83" s="73"/>
    </row>
    <row r="84" spans="1:30" ht="15" customHeight="1">
      <c r="A84" s="166"/>
      <c r="B84" s="263" t="s">
        <v>1758</v>
      </c>
      <c r="C84" s="228"/>
      <c r="D84" s="290"/>
      <c r="E84" s="228"/>
      <c r="F84" s="228"/>
      <c r="G84" s="297"/>
      <c r="H84" s="1461"/>
      <c r="I84" s="295"/>
      <c r="J84" s="155"/>
      <c r="K84" s="165"/>
      <c r="L84" s="488"/>
      <c r="M84" s="1329"/>
      <c r="N84" s="1725"/>
      <c r="O84" s="554"/>
      <c r="P84" s="232"/>
      <c r="Q84" s="232"/>
      <c r="R84" s="299"/>
      <c r="S84" s="228"/>
      <c r="T84" s="299"/>
      <c r="U84" s="299"/>
      <c r="V84" s="299"/>
      <c r="W84" s="299"/>
      <c r="X84" s="488"/>
      <c r="Y84" s="155"/>
      <c r="Z84" s="73"/>
      <c r="AA84" s="73"/>
      <c r="AB84" s="73"/>
      <c r="AC84" s="73"/>
      <c r="AD84" s="73"/>
    </row>
    <row r="85" spans="1:30" ht="15" customHeight="1">
      <c r="A85" s="270"/>
      <c r="B85" s="112" t="s">
        <v>1756</v>
      </c>
      <c r="C85" s="270"/>
      <c r="D85" s="241"/>
      <c r="E85" s="270"/>
      <c r="F85" s="270"/>
      <c r="G85" s="305"/>
      <c r="H85" s="1463"/>
      <c r="I85" s="575"/>
      <c r="J85" s="198"/>
      <c r="K85" s="566"/>
      <c r="L85" s="271"/>
      <c r="M85" s="1252"/>
      <c r="N85" s="1073"/>
      <c r="O85" s="664"/>
      <c r="P85" s="347"/>
      <c r="Q85" s="347"/>
      <c r="R85" s="246"/>
      <c r="S85" s="270"/>
      <c r="T85" s="246"/>
      <c r="U85" s="246"/>
      <c r="V85" s="246"/>
      <c r="W85" s="246"/>
      <c r="X85" s="271"/>
      <c r="Y85" s="198"/>
      <c r="Z85" s="73"/>
      <c r="AA85" s="73"/>
      <c r="AB85" s="73"/>
      <c r="AC85" s="73"/>
      <c r="AD85" s="73"/>
    </row>
    <row r="86" spans="1:30" ht="15" customHeight="1">
      <c r="A86" s="675">
        <v>20019</v>
      </c>
      <c r="B86" s="679" t="s">
        <v>1759</v>
      </c>
      <c r="C86" s="356" t="s">
        <v>1760</v>
      </c>
      <c r="D86" s="1804">
        <v>10071179479024</v>
      </c>
      <c r="E86" s="408"/>
      <c r="F86" s="310" t="s">
        <v>1685</v>
      </c>
      <c r="G86" s="887">
        <v>160</v>
      </c>
      <c r="H86" s="1307"/>
      <c r="I86" s="257">
        <f>ROUND(H86*G86/G86,2)</f>
        <v>0</v>
      </c>
      <c r="J86" s="310" t="s">
        <v>170</v>
      </c>
      <c r="K86" s="313">
        <v>31.5</v>
      </c>
      <c r="L86" s="897">
        <f>IF(OR(ISBLANK(K86),K86=0,H86=0,ISBLANK(H86)),,ROUND(K86+$L$5,2))</f>
        <v>0</v>
      </c>
      <c r="M86" s="513">
        <f>ROUND(I86*L86,2)</f>
        <v>0</v>
      </c>
      <c r="N86" s="533">
        <f>ROUND(L86/G86,4)</f>
        <v>0</v>
      </c>
      <c r="O86" s="554"/>
      <c r="P86" s="178"/>
      <c r="Q86" s="178"/>
      <c r="R86" s="266"/>
      <c r="S86" s="356"/>
      <c r="T86" s="266"/>
      <c r="U86" s="266"/>
      <c r="V86" s="266"/>
      <c r="W86" s="266"/>
      <c r="X86" s="304"/>
      <c r="Y86" s="155"/>
      <c r="Z86" s="73"/>
      <c r="AA86" s="73"/>
      <c r="AB86" s="73"/>
      <c r="AC86" s="73"/>
      <c r="AD86" s="73"/>
    </row>
    <row r="87" spans="1:30" ht="15" customHeight="1">
      <c r="A87" s="166"/>
      <c r="B87" s="263" t="s">
        <v>1754</v>
      </c>
      <c r="C87" s="228"/>
      <c r="D87" s="290"/>
      <c r="E87" s="228"/>
      <c r="F87" s="228"/>
      <c r="G87" s="297"/>
      <c r="H87" s="1461"/>
      <c r="I87" s="295"/>
      <c r="J87" s="155"/>
      <c r="K87" s="165"/>
      <c r="L87" s="488"/>
      <c r="M87" s="1329"/>
      <c r="N87" s="1725"/>
      <c r="O87" s="554"/>
      <c r="P87" s="178"/>
      <c r="Q87" s="178"/>
      <c r="R87" s="299"/>
      <c r="S87" s="228"/>
      <c r="T87" s="299"/>
      <c r="U87" s="299"/>
      <c r="V87" s="299"/>
      <c r="W87" s="299"/>
      <c r="X87" s="488"/>
      <c r="Y87" s="155"/>
      <c r="Z87" s="73"/>
      <c r="AA87" s="73"/>
      <c r="AB87" s="73"/>
      <c r="AC87" s="73"/>
      <c r="AD87" s="73"/>
    </row>
    <row r="88" spans="1:30" ht="15" customHeight="1">
      <c r="A88" s="166"/>
      <c r="B88" s="263" t="s">
        <v>1761</v>
      </c>
      <c r="C88" s="228"/>
      <c r="D88" s="290"/>
      <c r="E88" s="228"/>
      <c r="F88" s="228"/>
      <c r="G88" s="297"/>
      <c r="H88" s="1461"/>
      <c r="I88" s="295"/>
      <c r="J88" s="155"/>
      <c r="K88" s="165"/>
      <c r="L88" s="488"/>
      <c r="M88" s="1329"/>
      <c r="N88" s="1725"/>
      <c r="O88" s="554"/>
      <c r="P88" s="232"/>
      <c r="Q88" s="232"/>
      <c r="R88" s="299"/>
      <c r="S88" s="228"/>
      <c r="T88" s="299"/>
      <c r="U88" s="299"/>
      <c r="V88" s="299"/>
      <c r="W88" s="299"/>
      <c r="X88" s="488"/>
      <c r="Y88" s="155"/>
      <c r="Z88" s="73"/>
      <c r="AA88" s="73"/>
      <c r="AB88" s="73"/>
      <c r="AC88" s="73"/>
      <c r="AD88" s="73"/>
    </row>
    <row r="89" spans="1:30" ht="15" customHeight="1">
      <c r="A89" s="228"/>
      <c r="B89" s="1805" t="s">
        <v>1756</v>
      </c>
      <c r="C89" s="270"/>
      <c r="D89" s="241"/>
      <c r="E89" s="270"/>
      <c r="F89" s="228"/>
      <c r="G89" s="297"/>
      <c r="H89" s="1461"/>
      <c r="I89" s="295"/>
      <c r="J89" s="155"/>
      <c r="K89" s="165"/>
      <c r="L89" s="488"/>
      <c r="M89" s="1329"/>
      <c r="N89" s="1725"/>
      <c r="O89" s="663"/>
      <c r="P89" s="347"/>
      <c r="Q89" s="347"/>
      <c r="R89" s="246"/>
      <c r="S89" s="270"/>
      <c r="T89" s="246"/>
      <c r="U89" s="246"/>
      <c r="V89" s="246"/>
      <c r="W89" s="246"/>
      <c r="X89" s="271"/>
      <c r="Y89" s="270"/>
      <c r="Z89" s="73"/>
      <c r="AA89" s="73"/>
      <c r="AB89" s="73"/>
      <c r="AC89" s="73"/>
      <c r="AD89" s="73"/>
    </row>
    <row r="90" spans="1:30" ht="15" customHeight="1">
      <c r="A90" s="675">
        <v>20020</v>
      </c>
      <c r="B90" s="679" t="s">
        <v>1762</v>
      </c>
      <c r="C90" s="356" t="s">
        <v>1763</v>
      </c>
      <c r="D90" s="1804">
        <v>10071170053675</v>
      </c>
      <c r="E90" s="408"/>
      <c r="F90" s="310" t="s">
        <v>1764</v>
      </c>
      <c r="G90" s="887">
        <v>171</v>
      </c>
      <c r="H90" s="1307">
        <v>50</v>
      </c>
      <c r="I90" s="257">
        <f>ROUND(H90*G90/G90,2)</f>
        <v>50</v>
      </c>
      <c r="J90" s="310" t="s">
        <v>170</v>
      </c>
      <c r="K90" s="313">
        <v>60.8</v>
      </c>
      <c r="L90" s="897">
        <f>IF(OR(ISBLANK(K90),K90=0,H90=0,ISBLANK(H90)),,ROUND(K90+$L$5,2))</f>
        <v>60.8</v>
      </c>
      <c r="M90" s="513">
        <f>ROUND(I90*L90,2)</f>
        <v>3040</v>
      </c>
      <c r="N90" s="533">
        <f>ROUND(L90/G90,4)</f>
        <v>0.35560000000000003</v>
      </c>
      <c r="O90" s="554"/>
      <c r="P90" s="178"/>
      <c r="Q90" s="178"/>
      <c r="R90" s="266"/>
      <c r="S90" s="356"/>
      <c r="T90" s="266"/>
      <c r="U90" s="266"/>
      <c r="V90" s="266"/>
      <c r="W90" s="266"/>
      <c r="X90" s="304"/>
      <c r="Y90" s="155"/>
      <c r="Z90" s="73"/>
      <c r="AA90" s="73"/>
      <c r="AB90" s="73"/>
      <c r="AC90" s="73"/>
      <c r="AD90" s="73"/>
    </row>
    <row r="91" spans="1:30" ht="15" customHeight="1">
      <c r="A91" s="270"/>
      <c r="B91" s="112" t="s">
        <v>1765</v>
      </c>
      <c r="C91" s="270"/>
      <c r="D91" s="241"/>
      <c r="E91" s="270"/>
      <c r="F91" s="270"/>
      <c r="G91" s="305"/>
      <c r="H91" s="1463"/>
      <c r="I91" s="575"/>
      <c r="J91" s="198"/>
      <c r="K91" s="566"/>
      <c r="L91" s="271"/>
      <c r="M91" s="1252"/>
      <c r="N91" s="1073"/>
      <c r="O91" s="664"/>
      <c r="P91" s="347"/>
      <c r="Q91" s="347"/>
      <c r="R91" s="246"/>
      <c r="S91" s="270"/>
      <c r="T91" s="246"/>
      <c r="U91" s="246"/>
      <c r="V91" s="246"/>
      <c r="W91" s="246"/>
      <c r="X91" s="271"/>
      <c r="Y91" s="198"/>
      <c r="Z91" s="73"/>
      <c r="AA91" s="73"/>
      <c r="AB91" s="73"/>
      <c r="AC91" s="73"/>
      <c r="AD91" s="73"/>
    </row>
    <row r="92" spans="1:30" ht="15" customHeight="1">
      <c r="A92" s="356"/>
      <c r="B92" s="1393"/>
      <c r="C92" s="356"/>
      <c r="D92" s="372"/>
      <c r="E92" s="356"/>
      <c r="F92" s="356"/>
      <c r="G92" s="895"/>
      <c r="H92" s="1461"/>
      <c r="I92" s="701"/>
      <c r="J92" s="255"/>
      <c r="K92" s="165"/>
      <c r="L92" s="304"/>
      <c r="M92" s="711"/>
      <c r="N92" s="1313"/>
      <c r="O92" s="554"/>
      <c r="P92" s="98"/>
      <c r="Q92" s="98"/>
      <c r="R92" s="266"/>
      <c r="S92" s="356"/>
      <c r="T92" s="266"/>
      <c r="U92" s="266"/>
      <c r="V92" s="266"/>
      <c r="W92" s="266"/>
      <c r="X92" s="304"/>
      <c r="Y92" s="155"/>
      <c r="Z92" s="73"/>
      <c r="AA92" s="73"/>
      <c r="AB92" s="73"/>
      <c r="AC92" s="73"/>
      <c r="AD92" s="73"/>
    </row>
    <row r="93" spans="1:30" ht="15" customHeight="1">
      <c r="A93" s="270"/>
      <c r="B93" s="112"/>
      <c r="C93" s="270"/>
      <c r="D93" s="241"/>
      <c r="E93" s="270"/>
      <c r="F93" s="270"/>
      <c r="G93" s="305"/>
      <c r="H93" s="1463"/>
      <c r="I93" s="575"/>
      <c r="J93" s="198"/>
      <c r="K93" s="566"/>
      <c r="L93" s="271"/>
      <c r="M93" s="1252"/>
      <c r="N93" s="1073"/>
      <c r="O93" s="664"/>
      <c r="P93" s="347"/>
      <c r="Q93" s="347"/>
      <c r="R93" s="246"/>
      <c r="S93" s="270"/>
      <c r="T93" s="246"/>
      <c r="U93" s="246"/>
      <c r="V93" s="246"/>
      <c r="W93" s="246"/>
      <c r="X93" s="271"/>
      <c r="Y93" s="198"/>
      <c r="Z93" s="73"/>
      <c r="AA93" s="73"/>
      <c r="AB93" s="73"/>
      <c r="AC93" s="73"/>
      <c r="AD93" s="73"/>
    </row>
    <row r="94" spans="1:30" ht="15" customHeight="1">
      <c r="A94" s="1166"/>
      <c r="B94" s="1166" t="s">
        <v>1766</v>
      </c>
      <c r="C94" s="1167"/>
      <c r="D94" s="1167"/>
      <c r="E94" s="1167"/>
      <c r="F94" s="1167"/>
      <c r="G94" s="1168"/>
      <c r="H94" s="725"/>
      <c r="I94" s="725"/>
      <c r="J94" s="1167"/>
      <c r="K94" s="891"/>
      <c r="L94" s="725"/>
      <c r="M94" s="725"/>
      <c r="N94" s="1806"/>
      <c r="O94" s="1807" t="s">
        <v>1767</v>
      </c>
      <c r="P94" s="725"/>
      <c r="Q94" s="967">
        <v>100980</v>
      </c>
      <c r="R94" s="722"/>
      <c r="S94" s="722"/>
      <c r="T94" s="725"/>
      <c r="U94" s="1418"/>
      <c r="V94" s="725"/>
      <c r="W94" s="725"/>
      <c r="X94" s="725"/>
      <c r="Y94" s="1808"/>
      <c r="Z94" s="73"/>
      <c r="AA94" s="73"/>
      <c r="AB94" s="73"/>
      <c r="AC94" s="73"/>
      <c r="AD94" s="73"/>
    </row>
    <row r="95" spans="1:30" ht="15" customHeight="1">
      <c r="A95" s="675">
        <v>20021</v>
      </c>
      <c r="B95" s="764" t="s">
        <v>1768</v>
      </c>
      <c r="C95" s="310" t="s">
        <v>1679</v>
      </c>
      <c r="D95" s="214" t="s">
        <v>1769</v>
      </c>
      <c r="E95" s="408"/>
      <c r="F95" s="310" t="s">
        <v>1770</v>
      </c>
      <c r="G95" s="887">
        <v>80</v>
      </c>
      <c r="H95" s="1307">
        <v>350</v>
      </c>
      <c r="I95" s="528">
        <f>ROUND(H95*G95/G95,2)</f>
        <v>350</v>
      </c>
      <c r="J95" s="255" t="s">
        <v>170</v>
      </c>
      <c r="K95" s="313"/>
      <c r="L95" s="165">
        <f>IF(OR(ISBLANK(K95),K95=0,H95=0,ISBLANK(H95)),,ROUND(K95+$L$5,2))</f>
        <v>0</v>
      </c>
      <c r="M95" s="698">
        <f t="shared" ref="M95:M96" si="26">ROUND(I95*L95,2)</f>
        <v>0</v>
      </c>
      <c r="N95" s="533">
        <f t="shared" ref="N95:N96" si="27">ROUND(L95/G95,4)</f>
        <v>0</v>
      </c>
      <c r="O95" s="528" t="s">
        <v>1769</v>
      </c>
      <c r="P95" s="257" t="s">
        <v>1771</v>
      </c>
      <c r="Q95" s="257">
        <v>80</v>
      </c>
      <c r="R95" s="313"/>
      <c r="S95" s="255">
        <v>29.41</v>
      </c>
      <c r="T95" s="1023">
        <f>ROUND($T$9*S95,2)</f>
        <v>5.52</v>
      </c>
      <c r="U95" s="179">
        <f>IF(ISBLANK(O95),,R95+T95)</f>
        <v>5.52</v>
      </c>
      <c r="V95" s="1296" t="s">
        <v>375</v>
      </c>
      <c r="W95" s="179" t="b">
        <f>IF(ISNUMBER(K95),IF(V95="Y",(K95-T95)))</f>
        <v>0</v>
      </c>
      <c r="X95" s="230">
        <f>W95/G95</f>
        <v>0</v>
      </c>
      <c r="Y95" s="230" t="b">
        <f>IF(V95="N",IF(ISNUMBER(R95),(R95+T95)/Q95))</f>
        <v>0</v>
      </c>
      <c r="Z95" s="73"/>
      <c r="AA95" s="73"/>
      <c r="AB95" s="73"/>
      <c r="AC95" s="73"/>
      <c r="AD95" s="73"/>
    </row>
    <row r="96" spans="1:30" ht="15" customHeight="1">
      <c r="A96" s="661"/>
      <c r="B96" s="661" t="s">
        <v>1772</v>
      </c>
      <c r="C96" s="166" t="s">
        <v>1682</v>
      </c>
      <c r="D96" s="1796">
        <v>10071179020356</v>
      </c>
      <c r="E96" s="408"/>
      <c r="F96" s="166" t="s">
        <v>1773</v>
      </c>
      <c r="G96" s="168">
        <v>80</v>
      </c>
      <c r="H96" s="1809"/>
      <c r="I96" s="154">
        <f>ROUND(H95*G95/G96,2)</f>
        <v>350</v>
      </c>
      <c r="J96" s="356" t="s">
        <v>170</v>
      </c>
      <c r="K96" s="1201">
        <v>22.76</v>
      </c>
      <c r="L96" s="304">
        <f>IF(OR(ISBLANK(K96),K96=0,H95=0,ISBLANK(H95)),,ROUND(K96+$L$5,2))</f>
        <v>22.76</v>
      </c>
      <c r="M96" s="698">
        <f t="shared" si="26"/>
        <v>7966</v>
      </c>
      <c r="N96" s="1008">
        <f t="shared" si="27"/>
        <v>0.28449999999999998</v>
      </c>
      <c r="O96" s="1796"/>
      <c r="P96" s="701"/>
      <c r="Q96" s="851"/>
      <c r="R96" s="266"/>
      <c r="S96" s="155"/>
      <c r="T96" s="264"/>
      <c r="U96" s="264"/>
      <c r="V96" s="264"/>
      <c r="W96" s="264"/>
      <c r="X96" s="230"/>
      <c r="Y96" s="230"/>
      <c r="Z96" s="73"/>
      <c r="AA96" s="73"/>
      <c r="AB96" s="73"/>
      <c r="AC96" s="73"/>
      <c r="AD96" s="73"/>
    </row>
    <row r="97" spans="1:30" ht="15" customHeight="1">
      <c r="A97" s="661"/>
      <c r="B97" s="661" t="s">
        <v>1774</v>
      </c>
      <c r="C97" s="166"/>
      <c r="D97" s="1009"/>
      <c r="E97" s="166"/>
      <c r="F97" s="166"/>
      <c r="G97" s="168"/>
      <c r="H97" s="1365"/>
      <c r="I97" s="166"/>
      <c r="J97" s="166"/>
      <c r="K97" s="230"/>
      <c r="L97" s="230"/>
      <c r="M97" s="326"/>
      <c r="N97" s="1311"/>
      <c r="O97" s="467"/>
      <c r="P97" s="171"/>
      <c r="Q97" s="661"/>
      <c r="R97" s="171"/>
      <c r="S97" s="166"/>
      <c r="T97" s="171"/>
      <c r="U97" s="171"/>
      <c r="V97" s="171"/>
      <c r="W97" s="171"/>
      <c r="X97" s="230"/>
      <c r="Y97" s="166"/>
      <c r="Z97" s="73"/>
      <c r="AA97" s="73"/>
      <c r="AB97" s="73"/>
      <c r="AC97" s="73"/>
      <c r="AD97" s="73"/>
    </row>
    <row r="98" spans="1:30" ht="15" customHeight="1">
      <c r="A98" s="1165"/>
      <c r="B98" s="1165" t="s">
        <v>265</v>
      </c>
      <c r="C98" s="270"/>
      <c r="D98" s="241"/>
      <c r="E98" s="270"/>
      <c r="F98" s="270"/>
      <c r="G98" s="305"/>
      <c r="H98" s="1354"/>
      <c r="I98" s="270"/>
      <c r="J98" s="270"/>
      <c r="K98" s="1031"/>
      <c r="L98" s="271"/>
      <c r="M98" s="348"/>
      <c r="N98" s="1073"/>
      <c r="O98" s="565"/>
      <c r="P98" s="444"/>
      <c r="Q98" s="584"/>
      <c r="R98" s="246"/>
      <c r="S98" s="270"/>
      <c r="T98" s="246"/>
      <c r="U98" s="246"/>
      <c r="V98" s="246"/>
      <c r="W98" s="246"/>
      <c r="X98" s="271"/>
      <c r="Y98" s="198"/>
      <c r="Z98" s="73"/>
      <c r="AA98" s="73"/>
      <c r="AB98" s="73"/>
      <c r="AC98" s="73"/>
      <c r="AD98" s="73"/>
    </row>
    <row r="99" spans="1:30" ht="15" customHeight="1">
      <c r="A99" s="1306">
        <v>20022</v>
      </c>
      <c r="B99" s="764" t="s">
        <v>1775</v>
      </c>
      <c r="C99" s="155" t="s">
        <v>1679</v>
      </c>
      <c r="D99" s="214" t="s">
        <v>1776</v>
      </c>
      <c r="E99" s="408"/>
      <c r="F99" s="155" t="s">
        <v>1770</v>
      </c>
      <c r="G99" s="152">
        <v>80</v>
      </c>
      <c r="H99" s="1307"/>
      <c r="I99" s="154">
        <f>ROUND(H99*G99/G99,2)</f>
        <v>0</v>
      </c>
      <c r="J99" s="155" t="s">
        <v>170</v>
      </c>
      <c r="K99" s="156"/>
      <c r="L99" s="165">
        <f>IF(OR(ISBLANK(K99),K99=0,H99=0,ISBLANK(H99)),,ROUND(K99+$L$5,2))</f>
        <v>0</v>
      </c>
      <c r="M99" s="698">
        <f>ROUND(I99*L99,2)</f>
        <v>0</v>
      </c>
      <c r="N99" s="1008">
        <f>ROUND(L99/G99,4)</f>
        <v>0</v>
      </c>
      <c r="O99" s="258"/>
      <c r="P99" s="249"/>
      <c r="Q99" s="540"/>
      <c r="R99" s="1810"/>
      <c r="S99" s="155">
        <v>29.41</v>
      </c>
      <c r="T99" s="1023">
        <f>ROUND($T$9*S99,2)</f>
        <v>5.52</v>
      </c>
      <c r="U99" s="264">
        <f>IF(ISBLANK(O99),,R99+T99)</f>
        <v>0</v>
      </c>
      <c r="V99" s="1296" t="s">
        <v>375</v>
      </c>
      <c r="W99" s="264" t="b">
        <f>IF(ISNUMBER(K99),IF(V99="Y",(K99-T99)))</f>
        <v>0</v>
      </c>
      <c r="X99" s="165">
        <f>W99/G99</f>
        <v>0</v>
      </c>
      <c r="Y99" s="165" t="b">
        <f>IF(V99="N",IF(ISNUMBER(R99),(R99+T99)/Q99))</f>
        <v>0</v>
      </c>
      <c r="Z99" s="73"/>
      <c r="AA99" s="73"/>
      <c r="AB99" s="73"/>
      <c r="AC99" s="73"/>
      <c r="AD99" s="73"/>
    </row>
    <row r="100" spans="1:30" ht="15" customHeight="1">
      <c r="A100" s="932"/>
      <c r="B100" s="932" t="s">
        <v>1772</v>
      </c>
      <c r="C100" s="166"/>
      <c r="D100" s="290"/>
      <c r="E100" s="166"/>
      <c r="F100" s="166"/>
      <c r="G100" s="168"/>
      <c r="H100" s="1059"/>
      <c r="I100" s="498"/>
      <c r="J100" s="166"/>
      <c r="K100" s="230"/>
      <c r="L100" s="230"/>
      <c r="M100" s="544"/>
      <c r="N100" s="1311"/>
      <c r="O100" s="1780"/>
      <c r="P100" s="249"/>
      <c r="Q100" s="540"/>
      <c r="R100" s="171"/>
      <c r="S100" s="166"/>
      <c r="T100" s="171"/>
      <c r="U100" s="171"/>
      <c r="V100" s="171"/>
      <c r="W100" s="171"/>
      <c r="X100" s="230"/>
      <c r="Y100" s="166"/>
      <c r="Z100" s="73"/>
      <c r="AA100" s="73"/>
      <c r="AB100" s="73"/>
      <c r="AC100" s="73"/>
      <c r="AD100" s="73"/>
    </row>
    <row r="101" spans="1:30" ht="15" customHeight="1">
      <c r="A101" s="228"/>
      <c r="B101" s="166" t="s">
        <v>1774</v>
      </c>
      <c r="C101" s="228"/>
      <c r="D101" s="229"/>
      <c r="E101" s="228"/>
      <c r="F101" s="228"/>
      <c r="G101" s="297"/>
      <c r="H101" s="1059"/>
      <c r="I101" s="295"/>
      <c r="J101" s="228"/>
      <c r="K101" s="488"/>
      <c r="L101" s="488"/>
      <c r="M101" s="1329"/>
      <c r="N101" s="1725"/>
      <c r="O101" s="402"/>
      <c r="P101" s="399"/>
      <c r="Q101" s="399"/>
      <c r="R101" s="299"/>
      <c r="S101" s="228"/>
      <c r="T101" s="299"/>
      <c r="U101" s="299"/>
      <c r="V101" s="299"/>
      <c r="W101" s="299"/>
      <c r="X101" s="488"/>
      <c r="Y101" s="166"/>
      <c r="Z101" s="73"/>
      <c r="AA101" s="73"/>
      <c r="AB101" s="73"/>
      <c r="AC101" s="73"/>
      <c r="AD101" s="73"/>
    </row>
    <row r="102" spans="1:30" ht="15" customHeight="1">
      <c r="A102" s="1323"/>
      <c r="B102" s="1323" t="s">
        <v>265</v>
      </c>
      <c r="C102" s="270"/>
      <c r="D102" s="241"/>
      <c r="E102" s="270"/>
      <c r="F102" s="270"/>
      <c r="G102" s="305"/>
      <c r="H102" s="985"/>
      <c r="I102" s="575"/>
      <c r="J102" s="270"/>
      <c r="K102" s="271"/>
      <c r="L102" s="271"/>
      <c r="M102" s="1252"/>
      <c r="N102" s="1073"/>
      <c r="O102" s="565"/>
      <c r="P102" s="444"/>
      <c r="Q102" s="584"/>
      <c r="R102" s="271"/>
      <c r="S102" s="270"/>
      <c r="T102" s="246"/>
      <c r="U102" s="246"/>
      <c r="V102" s="246"/>
      <c r="W102" s="246"/>
      <c r="X102" s="271"/>
      <c r="Y102" s="198"/>
      <c r="Z102" s="73"/>
      <c r="AA102" s="73"/>
      <c r="AB102" s="73"/>
      <c r="AC102" s="73"/>
      <c r="AD102" s="73"/>
    </row>
    <row r="103" spans="1:30" ht="15" customHeight="1">
      <c r="A103" s="1207">
        <v>20023</v>
      </c>
      <c r="B103" s="1811" t="s">
        <v>1777</v>
      </c>
      <c r="C103" s="155" t="s">
        <v>1679</v>
      </c>
      <c r="D103" s="214" t="s">
        <v>1778</v>
      </c>
      <c r="E103" s="408"/>
      <c r="F103" s="155" t="s">
        <v>1770</v>
      </c>
      <c r="G103" s="152">
        <v>80</v>
      </c>
      <c r="H103" s="1307">
        <v>350</v>
      </c>
      <c r="I103" s="154">
        <f>ROUND(H103*G103/G103,2)</f>
        <v>350</v>
      </c>
      <c r="J103" s="155" t="s">
        <v>170</v>
      </c>
      <c r="K103" s="156"/>
      <c r="L103" s="165">
        <f>IF(OR(ISBLANK(K103),K103=0,H103=0,ISBLANK(H103)),,ROUND(K103+$L$5,2))</f>
        <v>0</v>
      </c>
      <c r="M103" s="698">
        <f t="shared" ref="M103:M104" si="28">ROUND(I103*L103,2)</f>
        <v>0</v>
      </c>
      <c r="N103" s="533">
        <f t="shared" ref="N103:N104" si="29">ROUND(L103/G103,4)</f>
        <v>0</v>
      </c>
      <c r="O103" s="249" t="s">
        <v>1778</v>
      </c>
      <c r="P103" s="249" t="s">
        <v>1771</v>
      </c>
      <c r="Q103" s="540">
        <v>80</v>
      </c>
      <c r="R103" s="177"/>
      <c r="S103" s="155">
        <v>29.41</v>
      </c>
      <c r="T103" s="1023">
        <f t="shared" ref="T103:T104" si="30">ROUND($T$9*S103,2)</f>
        <v>5.52</v>
      </c>
      <c r="U103" s="179">
        <f t="shared" ref="U103:U104" si="31">IF(ISBLANK(O103),,R103+T103)</f>
        <v>5.52</v>
      </c>
      <c r="V103" s="1296" t="s">
        <v>375</v>
      </c>
      <c r="W103" s="179" t="b">
        <f t="shared" ref="W103:W104" si="32">IF(ISNUMBER(K103),IF(V103="Y",(K103-T103)))</f>
        <v>0</v>
      </c>
      <c r="X103" s="230">
        <f t="shared" ref="X103:X104" si="33">W103/G103</f>
        <v>0</v>
      </c>
      <c r="Y103" s="230" t="b">
        <f t="shared" ref="Y103:Y104" si="34">IF(V103="N",IF(ISNUMBER(R103),(R103+T103)/Q103))</f>
        <v>0</v>
      </c>
      <c r="Z103" s="73"/>
      <c r="AA103" s="73"/>
      <c r="AB103" s="73"/>
      <c r="AC103" s="73"/>
      <c r="AD103" s="73"/>
    </row>
    <row r="104" spans="1:30" ht="15" customHeight="1">
      <c r="A104" s="166"/>
      <c r="B104" s="166" t="s">
        <v>1779</v>
      </c>
      <c r="C104" s="166" t="s">
        <v>1701</v>
      </c>
      <c r="D104" s="2753" t="s">
        <v>1780</v>
      </c>
      <c r="E104" s="408"/>
      <c r="F104" s="155" t="s">
        <v>1711</v>
      </c>
      <c r="G104" s="152">
        <v>80</v>
      </c>
      <c r="H104" s="1231"/>
      <c r="I104" s="154">
        <f>ROUND(H103*G103/G104,2)</f>
        <v>350</v>
      </c>
      <c r="J104" s="155" t="s">
        <v>170</v>
      </c>
      <c r="K104" s="1201">
        <v>31</v>
      </c>
      <c r="L104" s="304">
        <f>IF(OR(ISBLANK(K104),K104=0,H103=0,ISBLANK(H103)),,ROUND(K104+$L$5,2))</f>
        <v>31</v>
      </c>
      <c r="M104" s="698">
        <f t="shared" si="28"/>
        <v>10850</v>
      </c>
      <c r="N104" s="1008">
        <f t="shared" si="29"/>
        <v>0.38750000000000001</v>
      </c>
      <c r="O104" s="485" t="s">
        <v>1780</v>
      </c>
      <c r="P104" s="485" t="s">
        <v>1781</v>
      </c>
      <c r="Q104" s="851">
        <v>80</v>
      </c>
      <c r="R104" s="177"/>
      <c r="S104" s="155">
        <v>29.41</v>
      </c>
      <c r="T104" s="1023">
        <f t="shared" si="30"/>
        <v>5.52</v>
      </c>
      <c r="U104" s="179">
        <f t="shared" si="31"/>
        <v>5.52</v>
      </c>
      <c r="V104" s="1296" t="s">
        <v>375</v>
      </c>
      <c r="W104" s="179">
        <f t="shared" si="32"/>
        <v>25.48</v>
      </c>
      <c r="X104" s="230">
        <f t="shared" si="33"/>
        <v>0.31850000000000001</v>
      </c>
      <c r="Y104" s="230" t="b">
        <f t="shared" si="34"/>
        <v>0</v>
      </c>
      <c r="Z104" s="73"/>
      <c r="AA104" s="73"/>
      <c r="AB104" s="73"/>
      <c r="AC104" s="73"/>
      <c r="AD104" s="73"/>
    </row>
    <row r="105" spans="1:30" ht="15" customHeight="1">
      <c r="A105" s="228"/>
      <c r="B105" s="166" t="s">
        <v>1774</v>
      </c>
      <c r="C105" s="228"/>
      <c r="D105" s="214"/>
      <c r="E105" s="228"/>
      <c r="F105" s="228"/>
      <c r="G105" s="297"/>
      <c r="H105" s="1231"/>
      <c r="I105" s="295"/>
      <c r="J105" s="166"/>
      <c r="K105" s="488"/>
      <c r="L105" s="488"/>
      <c r="M105" s="1329"/>
      <c r="N105" s="1725"/>
      <c r="O105" s="467"/>
      <c r="P105" s="171"/>
      <c r="Q105" s="661"/>
      <c r="R105" s="299"/>
      <c r="S105" s="228"/>
      <c r="T105" s="299"/>
      <c r="U105" s="299"/>
      <c r="V105" s="299"/>
      <c r="W105" s="299"/>
      <c r="X105" s="488"/>
      <c r="Y105" s="166"/>
      <c r="Z105" s="73"/>
      <c r="AA105" s="73"/>
      <c r="AB105" s="73"/>
      <c r="AC105" s="73"/>
      <c r="AD105" s="73"/>
    </row>
    <row r="106" spans="1:30" ht="15" customHeight="1">
      <c r="A106" s="1323"/>
      <c r="B106" s="1323" t="s">
        <v>265</v>
      </c>
      <c r="C106" s="270"/>
      <c r="D106" s="241"/>
      <c r="E106" s="270"/>
      <c r="F106" s="270"/>
      <c r="G106" s="305"/>
      <c r="H106" s="1324"/>
      <c r="I106" s="575"/>
      <c r="J106" s="198"/>
      <c r="K106" s="271"/>
      <c r="L106" s="271"/>
      <c r="M106" s="1252"/>
      <c r="N106" s="1073"/>
      <c r="O106" s="1812"/>
      <c r="P106" s="673"/>
      <c r="Q106" s="673"/>
      <c r="R106" s="246"/>
      <c r="S106" s="270"/>
      <c r="T106" s="246"/>
      <c r="U106" s="246"/>
      <c r="V106" s="246"/>
      <c r="W106" s="246"/>
      <c r="X106" s="271"/>
      <c r="Y106" s="198"/>
      <c r="Z106" s="73"/>
      <c r="AA106" s="73"/>
      <c r="AB106" s="73"/>
      <c r="AC106" s="73"/>
      <c r="AD106" s="73"/>
    </row>
    <row r="107" spans="1:30" ht="15" customHeight="1">
      <c r="A107" s="240">
        <v>20024</v>
      </c>
      <c r="B107" s="1813" t="s">
        <v>1782</v>
      </c>
      <c r="C107" s="155" t="s">
        <v>1679</v>
      </c>
      <c r="D107" s="372" t="s">
        <v>1783</v>
      </c>
      <c r="E107" s="408"/>
      <c r="F107" s="155" t="s">
        <v>1711</v>
      </c>
      <c r="G107" s="152">
        <v>80</v>
      </c>
      <c r="H107" s="1307"/>
      <c r="I107" s="154">
        <f>ROUND(H107*G107/G107,2)</f>
        <v>0</v>
      </c>
      <c r="J107" s="155" t="s">
        <v>170</v>
      </c>
      <c r="K107" s="156"/>
      <c r="L107" s="165">
        <f>IF(OR(ISBLANK(K107),K107=0,H107=0,ISBLANK(H107)),,ROUND(K107+$L$5,2))</f>
        <v>0</v>
      </c>
      <c r="M107" s="698">
        <f>ROUND(I107*L107,2)</f>
        <v>0</v>
      </c>
      <c r="N107" s="1008">
        <f>ROUND(L107/G107,4)</f>
        <v>0</v>
      </c>
      <c r="O107" s="512" t="s">
        <v>1783</v>
      </c>
      <c r="P107" s="512" t="s">
        <v>1711</v>
      </c>
      <c r="Q107" s="540">
        <v>80</v>
      </c>
      <c r="R107" s="177"/>
      <c r="S107" s="155">
        <v>29.41</v>
      </c>
      <c r="T107" s="1023">
        <f>ROUND($T$9*S107,2)</f>
        <v>5.52</v>
      </c>
      <c r="U107" s="179">
        <f>IF(ISBLANK(O107),,R107+T107)</f>
        <v>5.52</v>
      </c>
      <c r="V107" s="1296" t="s">
        <v>375</v>
      </c>
      <c r="W107" s="179" t="b">
        <f>IF(ISNUMBER(K107),IF(V107="Y",(K107-T107)))</f>
        <v>0</v>
      </c>
      <c r="X107" s="230">
        <f>W107/G107</f>
        <v>0</v>
      </c>
      <c r="Y107" s="230" t="b">
        <f>IF(V107="N",IF(ISNUMBER(R107),(R107+T107)/Q107))</f>
        <v>0</v>
      </c>
      <c r="Z107" s="73"/>
      <c r="AA107" s="73"/>
      <c r="AB107" s="73"/>
      <c r="AC107" s="73"/>
      <c r="AD107" s="73"/>
    </row>
    <row r="108" spans="1:30" ht="15" customHeight="1">
      <c r="A108" s="661"/>
      <c r="B108" s="661" t="s">
        <v>1784</v>
      </c>
      <c r="C108" s="166" t="s">
        <v>20</v>
      </c>
      <c r="D108" s="229"/>
      <c r="E108" s="650" t="s">
        <v>20</v>
      </c>
      <c r="F108" s="166" t="s">
        <v>20</v>
      </c>
      <c r="G108" s="168" t="s">
        <v>20</v>
      </c>
      <c r="H108" s="1231"/>
      <c r="I108" s="498" t="s">
        <v>20</v>
      </c>
      <c r="J108" s="155" t="s">
        <v>20</v>
      </c>
      <c r="K108" s="235"/>
      <c r="L108" s="165" t="s">
        <v>20</v>
      </c>
      <c r="M108" s="698" t="s">
        <v>20</v>
      </c>
      <c r="N108" s="1008" t="s">
        <v>20</v>
      </c>
      <c r="O108" s="462"/>
      <c r="P108" s="157"/>
      <c r="Q108" s="661"/>
      <c r="R108" s="157"/>
      <c r="S108" s="155" t="s">
        <v>20</v>
      </c>
      <c r="T108" s="237" t="s">
        <v>20</v>
      </c>
      <c r="U108" s="237"/>
      <c r="V108" s="237"/>
      <c r="W108" s="237"/>
      <c r="X108" s="230" t="s">
        <v>20</v>
      </c>
      <c r="Y108" s="230" t="s">
        <v>20</v>
      </c>
      <c r="Z108" s="73"/>
      <c r="AA108" s="73"/>
      <c r="AB108" s="73"/>
      <c r="AC108" s="73"/>
      <c r="AD108" s="73"/>
    </row>
    <row r="109" spans="1:30" ht="15" customHeight="1">
      <c r="A109" s="661"/>
      <c r="B109" s="661" t="s">
        <v>1785</v>
      </c>
      <c r="C109" s="166"/>
      <c r="D109" s="794"/>
      <c r="E109" s="650"/>
      <c r="F109" s="166"/>
      <c r="G109" s="168"/>
      <c r="H109" s="1231"/>
      <c r="I109" s="498"/>
      <c r="J109" s="155"/>
      <c r="K109" s="235"/>
      <c r="L109" s="165"/>
      <c r="M109" s="698"/>
      <c r="N109" s="1008"/>
      <c r="O109" s="462"/>
      <c r="P109" s="157"/>
      <c r="Q109" s="239"/>
      <c r="R109" s="266"/>
      <c r="S109" s="503"/>
      <c r="T109" s="237"/>
      <c r="U109" s="237"/>
      <c r="V109" s="237"/>
      <c r="W109" s="237"/>
      <c r="X109" s="488"/>
      <c r="Y109" s="488"/>
      <c r="Z109" s="73"/>
      <c r="AA109" s="73"/>
      <c r="AB109" s="73"/>
      <c r="AC109" s="73"/>
      <c r="AD109" s="73"/>
    </row>
    <row r="110" spans="1:30" ht="15" customHeight="1">
      <c r="A110" s="1165"/>
      <c r="B110" s="1165" t="s">
        <v>265</v>
      </c>
      <c r="C110" s="270"/>
      <c r="D110" s="899"/>
      <c r="E110" s="270"/>
      <c r="F110" s="270"/>
      <c r="G110" s="305"/>
      <c r="H110" s="1324"/>
      <c r="I110" s="575"/>
      <c r="J110" s="198"/>
      <c r="K110" s="271"/>
      <c r="L110" s="271"/>
      <c r="M110" s="1252"/>
      <c r="N110" s="1073"/>
      <c r="O110" s="523"/>
      <c r="P110" s="523"/>
      <c r="Q110" s="529"/>
      <c r="R110" s="271"/>
      <c r="S110" s="694"/>
      <c r="T110" s="246"/>
      <c r="U110" s="246"/>
      <c r="V110" s="246"/>
      <c r="W110" s="246"/>
      <c r="X110" s="271"/>
      <c r="Y110" s="270"/>
      <c r="Z110" s="73"/>
      <c r="AA110" s="73"/>
      <c r="AB110" s="73"/>
      <c r="AC110" s="73"/>
      <c r="AD110" s="73"/>
    </row>
    <row r="111" spans="1:30" ht="15" customHeight="1">
      <c r="A111" s="240">
        <v>20025</v>
      </c>
      <c r="B111" s="1813" t="s">
        <v>1786</v>
      </c>
      <c r="C111" s="155" t="s">
        <v>1701</v>
      </c>
      <c r="D111" s="1814" t="s">
        <v>1787</v>
      </c>
      <c r="E111" s="408"/>
      <c r="F111" s="155" t="s">
        <v>1711</v>
      </c>
      <c r="G111" s="152">
        <v>80</v>
      </c>
      <c r="H111" s="532"/>
      <c r="I111" s="154">
        <f>ROUND(H111*G111/G111,2)</f>
        <v>0</v>
      </c>
      <c r="J111" s="155" t="s">
        <v>170</v>
      </c>
      <c r="K111" s="156">
        <v>32.229999999999997</v>
      </c>
      <c r="L111" s="165">
        <f>IF(OR(ISBLANK(K111),K111=0,H111=0,ISBLANK(H111)),,ROUND(K111+$L$5,2))</f>
        <v>0</v>
      </c>
      <c r="M111" s="698">
        <f>ROUND(I111*L111,2)</f>
        <v>0</v>
      </c>
      <c r="N111" s="1008">
        <f>ROUND(L111/G111,4)</f>
        <v>0</v>
      </c>
      <c r="O111" s="485" t="s">
        <v>1788</v>
      </c>
      <c r="P111" s="485" t="s">
        <v>1711</v>
      </c>
      <c r="Q111" s="851">
        <v>80</v>
      </c>
      <c r="R111" s="177"/>
      <c r="S111" s="155">
        <v>29.41</v>
      </c>
      <c r="T111" s="1023">
        <f>ROUND($T$9*S111,2)</f>
        <v>5.52</v>
      </c>
      <c r="U111" s="179">
        <f>IF(ISBLANK(O111),,R111+T111)</f>
        <v>5.52</v>
      </c>
      <c r="V111" s="1296" t="s">
        <v>375</v>
      </c>
      <c r="W111" s="179">
        <f>IF(ISNUMBER(K111),IF(V111="Y",(K111-T111)))</f>
        <v>26.709999999999997</v>
      </c>
      <c r="X111" s="230">
        <f>W111/G111</f>
        <v>0.33387499999999998</v>
      </c>
      <c r="Y111" s="230" t="b">
        <f>IF(V111="N",IF(ISNUMBER(R111),(R111+T111)/Q111))</f>
        <v>0</v>
      </c>
      <c r="Z111" s="73"/>
      <c r="AA111" s="73"/>
      <c r="AB111" s="73"/>
      <c r="AC111" s="73"/>
      <c r="AD111" s="73"/>
    </row>
    <row r="112" spans="1:30" ht="15" customHeight="1">
      <c r="A112" s="661"/>
      <c r="B112" s="661" t="s">
        <v>1789</v>
      </c>
      <c r="C112" s="166" t="s">
        <v>20</v>
      </c>
      <c r="D112" s="149"/>
      <c r="E112" s="650"/>
      <c r="F112" s="769" t="s">
        <v>20</v>
      </c>
      <c r="G112" s="168" t="s">
        <v>20</v>
      </c>
      <c r="H112" s="1231"/>
      <c r="I112" s="498" t="s">
        <v>20</v>
      </c>
      <c r="J112" s="155" t="s">
        <v>20</v>
      </c>
      <c r="K112" s="235"/>
      <c r="L112" s="235" t="s">
        <v>20</v>
      </c>
      <c r="M112" s="1317" t="s">
        <v>20</v>
      </c>
      <c r="N112" s="1293" t="s">
        <v>20</v>
      </c>
      <c r="O112" s="467"/>
      <c r="P112" s="171"/>
      <c r="Q112" s="661"/>
      <c r="R112" s="422"/>
      <c r="S112" s="650" t="s">
        <v>20</v>
      </c>
      <c r="T112" s="237" t="s">
        <v>20</v>
      </c>
      <c r="U112" s="237"/>
      <c r="V112" s="237"/>
      <c r="W112" s="237"/>
      <c r="X112" s="230" t="s">
        <v>20</v>
      </c>
      <c r="Y112" s="230" t="s">
        <v>20</v>
      </c>
      <c r="Z112" s="73"/>
      <c r="AA112" s="73"/>
      <c r="AB112" s="73"/>
      <c r="AC112" s="73"/>
      <c r="AD112" s="73"/>
    </row>
    <row r="113" spans="1:30" ht="15" customHeight="1">
      <c r="A113" s="661"/>
      <c r="B113" s="661" t="s">
        <v>1774</v>
      </c>
      <c r="C113" s="166"/>
      <c r="D113" s="970"/>
      <c r="E113" s="650"/>
      <c r="F113" s="769"/>
      <c r="G113" s="168"/>
      <c r="H113" s="1231"/>
      <c r="I113" s="498"/>
      <c r="J113" s="155"/>
      <c r="K113" s="235"/>
      <c r="L113" s="235"/>
      <c r="M113" s="1317"/>
      <c r="N113" s="1293"/>
      <c r="O113" s="778"/>
      <c r="P113" s="778"/>
      <c r="Q113" s="777"/>
      <c r="R113" s="944"/>
      <c r="S113" s="1020"/>
      <c r="T113" s="237"/>
      <c r="U113" s="237"/>
      <c r="V113" s="237"/>
      <c r="W113" s="237"/>
      <c r="X113" s="488"/>
      <c r="Y113" s="488"/>
      <c r="Z113" s="73"/>
      <c r="AA113" s="73"/>
      <c r="AB113" s="73"/>
      <c r="AC113" s="73"/>
      <c r="AD113" s="73"/>
    </row>
    <row r="114" spans="1:30" ht="15" customHeight="1">
      <c r="A114" s="1338"/>
      <c r="B114" s="1165" t="s">
        <v>265</v>
      </c>
      <c r="C114" s="166"/>
      <c r="D114" s="229"/>
      <c r="E114" s="166"/>
      <c r="F114" s="166"/>
      <c r="G114" s="168"/>
      <c r="H114" s="1231"/>
      <c r="I114" s="498"/>
      <c r="J114" s="155"/>
      <c r="K114" s="230"/>
      <c r="L114" s="230"/>
      <c r="M114" s="544"/>
      <c r="N114" s="1311"/>
      <c r="O114" s="783"/>
      <c r="P114" s="783"/>
      <c r="Q114" s="588"/>
      <c r="R114" s="299"/>
      <c r="S114" s="694"/>
      <c r="T114" s="246"/>
      <c r="U114" s="246"/>
      <c r="V114" s="246"/>
      <c r="W114" s="246"/>
      <c r="X114" s="271"/>
      <c r="Y114" s="270"/>
      <c r="Z114" s="73"/>
      <c r="AA114" s="73"/>
      <c r="AB114" s="73"/>
      <c r="AC114" s="73"/>
      <c r="AD114" s="73"/>
    </row>
    <row r="115" spans="1:30" ht="15" customHeight="1">
      <c r="A115" s="1815"/>
      <c r="B115" s="1815"/>
      <c r="C115" s="1405"/>
      <c r="D115" s="1405"/>
      <c r="E115" s="1401"/>
      <c r="F115" s="1401"/>
      <c r="G115" s="1403"/>
      <c r="H115" s="1404"/>
      <c r="I115" s="1405"/>
      <c r="J115" s="1406"/>
      <c r="K115" s="1407"/>
      <c r="L115" s="1407"/>
      <c r="M115" s="1408"/>
      <c r="N115" s="1816"/>
      <c r="O115" s="1817"/>
      <c r="P115" s="1408"/>
      <c r="Q115" s="1408"/>
      <c r="R115" s="1407"/>
      <c r="S115" s="1401"/>
      <c r="T115" s="1407"/>
      <c r="U115" s="1407"/>
      <c r="V115" s="1407"/>
      <c r="W115" s="1407"/>
      <c r="X115" s="1407"/>
      <c r="Y115" s="1407"/>
      <c r="Z115" s="73"/>
      <c r="AA115" s="73"/>
      <c r="AB115" s="73"/>
      <c r="AC115" s="73"/>
      <c r="AD115" s="73"/>
    </row>
    <row r="116" spans="1:30" ht="15" customHeight="1">
      <c r="A116" s="529"/>
      <c r="B116" s="1818"/>
      <c r="C116" s="364"/>
      <c r="D116" s="364"/>
      <c r="E116" s="198"/>
      <c r="F116" s="198"/>
      <c r="G116" s="243"/>
      <c r="H116" s="985"/>
      <c r="I116" s="364"/>
      <c r="J116" s="444" t="s">
        <v>352</v>
      </c>
      <c r="K116" s="529"/>
      <c r="L116" s="529"/>
      <c r="M116" s="738">
        <f>SUMIF(M8:M114,"&gt;0")</f>
        <v>99017.66</v>
      </c>
      <c r="N116" s="1070"/>
      <c r="O116" s="802"/>
      <c r="P116" s="802"/>
      <c r="Q116" s="802"/>
      <c r="R116" s="566"/>
      <c r="S116" s="198"/>
      <c r="T116" s="566"/>
      <c r="U116" s="566"/>
      <c r="V116" s="566"/>
      <c r="W116" s="566"/>
      <c r="X116" s="566"/>
      <c r="Y116" s="566"/>
      <c r="Z116" s="73"/>
      <c r="AA116" s="73"/>
      <c r="AB116" s="73"/>
      <c r="AC116" s="73"/>
      <c r="AD116" s="73"/>
    </row>
    <row r="117" spans="1:30" ht="15" customHeight="1">
      <c r="A117" s="73"/>
      <c r="B117" s="73"/>
      <c r="C117" s="73"/>
      <c r="D117" s="73"/>
      <c r="E117" s="73"/>
      <c r="F117" s="73"/>
      <c r="G117" s="591"/>
      <c r="H117" s="1412"/>
      <c r="I117" s="73"/>
      <c r="J117" s="73"/>
      <c r="K117" s="74"/>
      <c r="L117" s="74"/>
      <c r="M117" s="989"/>
      <c r="N117" s="1695"/>
      <c r="O117" s="74"/>
      <c r="P117" s="74"/>
      <c r="Q117" s="74"/>
      <c r="R117" s="74"/>
      <c r="S117" s="1264"/>
      <c r="T117" s="1264"/>
      <c r="U117" s="1264"/>
      <c r="V117" s="1264"/>
      <c r="W117" s="1264"/>
      <c r="X117" s="73"/>
      <c r="Y117" s="73"/>
      <c r="Z117" s="73"/>
      <c r="AA117" s="73"/>
      <c r="AB117" s="73"/>
      <c r="AC117" s="73"/>
      <c r="AD117" s="73"/>
    </row>
    <row r="118" spans="1:30" ht="15" customHeight="1">
      <c r="A118" s="73"/>
      <c r="B118" s="73"/>
      <c r="C118" s="73"/>
      <c r="D118" s="73"/>
      <c r="E118" s="73"/>
      <c r="F118" s="73"/>
      <c r="G118" s="591"/>
      <c r="H118" s="1412"/>
      <c r="I118" s="73"/>
      <c r="J118" s="73"/>
      <c r="K118" s="74"/>
      <c r="L118" s="74"/>
      <c r="M118" s="989"/>
      <c r="N118" s="1695"/>
      <c r="O118" s="74"/>
      <c r="P118" s="74"/>
      <c r="Q118" s="74"/>
      <c r="R118" s="74"/>
      <c r="S118" s="1264"/>
      <c r="T118" s="1264"/>
      <c r="U118" s="1264"/>
      <c r="V118" s="1264"/>
      <c r="W118" s="1264"/>
      <c r="X118" s="73"/>
      <c r="Y118" s="73"/>
      <c r="Z118" s="73"/>
      <c r="AA118" s="73"/>
      <c r="AB118" s="73"/>
      <c r="AC118" s="73"/>
      <c r="AD118" s="73"/>
    </row>
    <row r="119" spans="1:30" ht="15" customHeight="1">
      <c r="A119" s="73"/>
      <c r="B119" s="73"/>
      <c r="C119" s="73"/>
      <c r="D119" s="73"/>
      <c r="E119" s="73"/>
      <c r="F119" s="73"/>
      <c r="G119" s="591"/>
      <c r="H119" s="1412"/>
      <c r="I119" s="73"/>
      <c r="J119" s="73"/>
      <c r="K119" s="74"/>
      <c r="L119" s="74"/>
      <c r="M119" s="989"/>
      <c r="N119" s="1695"/>
      <c r="O119" s="74"/>
      <c r="P119" s="74"/>
      <c r="Q119" s="74"/>
      <c r="R119" s="74"/>
      <c r="S119" s="1264"/>
      <c r="T119" s="1264"/>
      <c r="U119" s="1264"/>
      <c r="V119" s="1264"/>
      <c r="W119" s="1264"/>
      <c r="X119" s="73"/>
      <c r="Y119" s="73"/>
      <c r="Z119" s="73"/>
      <c r="AA119" s="73"/>
      <c r="AB119" s="73"/>
      <c r="AC119" s="73"/>
      <c r="AD119" s="73"/>
    </row>
    <row r="120" spans="1:30" ht="15" customHeight="1">
      <c r="A120" s="73"/>
      <c r="B120" s="73"/>
      <c r="C120" s="73"/>
      <c r="D120" s="73"/>
      <c r="E120" s="73"/>
      <c r="F120" s="73"/>
      <c r="G120" s="591"/>
      <c r="H120" s="1412"/>
      <c r="I120" s="73"/>
      <c r="J120" s="73"/>
      <c r="K120" s="74"/>
      <c r="L120" s="74"/>
      <c r="M120" s="989"/>
      <c r="N120" s="1695"/>
      <c r="O120" s="74"/>
      <c r="P120" s="74"/>
      <c r="Q120" s="74"/>
      <c r="R120" s="74"/>
      <c r="S120" s="1264"/>
      <c r="T120" s="1264"/>
      <c r="U120" s="1264"/>
      <c r="V120" s="1264"/>
      <c r="W120" s="1264"/>
      <c r="X120" s="73"/>
      <c r="Y120" s="73"/>
      <c r="Z120" s="73"/>
      <c r="AA120" s="73"/>
      <c r="AB120" s="73"/>
      <c r="AC120" s="73"/>
      <c r="AD120" s="73"/>
    </row>
    <row r="121" spans="1:30" ht="15" customHeight="1">
      <c r="A121" s="73"/>
      <c r="B121" s="73"/>
      <c r="C121" s="73"/>
      <c r="D121" s="73"/>
      <c r="E121" s="73"/>
      <c r="F121" s="73"/>
      <c r="G121" s="591"/>
      <c r="H121" s="1412"/>
      <c r="I121" s="73"/>
      <c r="J121" s="73"/>
      <c r="K121" s="74"/>
      <c r="L121" s="74"/>
      <c r="M121" s="989"/>
      <c r="N121" s="1695"/>
      <c r="O121" s="74"/>
      <c r="P121" s="74"/>
      <c r="Q121" s="74"/>
      <c r="R121" s="74"/>
      <c r="S121" s="1264"/>
      <c r="T121" s="1264"/>
      <c r="U121" s="1264"/>
      <c r="V121" s="1264"/>
      <c r="W121" s="1264"/>
      <c r="X121" s="73"/>
      <c r="Y121" s="73"/>
      <c r="Z121" s="73"/>
      <c r="AA121" s="73"/>
      <c r="AB121" s="73"/>
      <c r="AC121" s="73"/>
      <c r="AD121" s="73"/>
    </row>
    <row r="122" spans="1:30" ht="15" customHeight="1">
      <c r="A122" s="73"/>
      <c r="B122" s="73"/>
      <c r="C122" s="73"/>
      <c r="D122" s="73"/>
      <c r="E122" s="73"/>
      <c r="F122" s="73"/>
      <c r="G122" s="591"/>
      <c r="H122" s="1412"/>
      <c r="I122" s="73"/>
      <c r="J122" s="73"/>
      <c r="K122" s="74"/>
      <c r="L122" s="74"/>
      <c r="M122" s="989"/>
      <c r="N122" s="1695"/>
      <c r="O122" s="74"/>
      <c r="P122" s="74"/>
      <c r="Q122" s="74"/>
      <c r="R122" s="74"/>
      <c r="S122" s="1264"/>
      <c r="T122" s="1264"/>
      <c r="U122" s="1264"/>
      <c r="V122" s="1264"/>
      <c r="W122" s="1264"/>
      <c r="X122" s="73"/>
      <c r="Y122" s="73"/>
      <c r="Z122" s="73"/>
      <c r="AA122" s="73"/>
      <c r="AB122" s="73"/>
      <c r="AC122" s="73"/>
      <c r="AD122" s="73"/>
    </row>
    <row r="123" spans="1:30" ht="15" customHeight="1">
      <c r="A123" s="73"/>
      <c r="B123" s="73"/>
      <c r="C123" s="73"/>
      <c r="D123" s="73"/>
      <c r="E123" s="73"/>
      <c r="F123" s="73"/>
      <c r="G123" s="591"/>
      <c r="H123" s="1412"/>
      <c r="I123" s="73"/>
      <c r="J123" s="73"/>
      <c r="K123" s="74"/>
      <c r="L123" s="74"/>
      <c r="M123" s="989"/>
      <c r="N123" s="1695"/>
      <c r="O123" s="74"/>
      <c r="P123" s="74"/>
      <c r="Q123" s="74"/>
      <c r="R123" s="74"/>
      <c r="S123" s="1264"/>
      <c r="T123" s="1264"/>
      <c r="U123" s="1264"/>
      <c r="V123" s="1264"/>
      <c r="W123" s="1264"/>
      <c r="X123" s="73"/>
      <c r="Y123" s="73"/>
      <c r="Z123" s="73"/>
      <c r="AA123" s="73"/>
      <c r="AB123" s="73"/>
      <c r="AC123" s="73"/>
      <c r="AD123" s="73"/>
    </row>
    <row r="124" spans="1:30" ht="15" customHeight="1">
      <c r="A124" s="73"/>
      <c r="B124" s="73"/>
      <c r="C124" s="73"/>
      <c r="D124" s="73"/>
      <c r="E124" s="73"/>
      <c r="F124" s="73"/>
      <c r="G124" s="591"/>
      <c r="H124" s="1412"/>
      <c r="I124" s="73"/>
      <c r="J124" s="73"/>
      <c r="K124" s="74"/>
      <c r="L124" s="74"/>
      <c r="M124" s="989"/>
      <c r="N124" s="1695"/>
      <c r="O124" s="74"/>
      <c r="P124" s="74"/>
      <c r="Q124" s="74"/>
      <c r="R124" s="74"/>
      <c r="S124" s="1264"/>
      <c r="T124" s="1264"/>
      <c r="U124" s="1264"/>
      <c r="V124" s="1264"/>
      <c r="W124" s="1264"/>
      <c r="X124" s="73"/>
      <c r="Y124" s="73"/>
      <c r="Z124" s="73"/>
      <c r="AA124" s="73"/>
      <c r="AB124" s="73"/>
      <c r="AC124" s="73"/>
      <c r="AD124" s="73"/>
    </row>
    <row r="125" spans="1:30" ht="15" customHeight="1">
      <c r="A125" s="73"/>
      <c r="B125" s="73"/>
      <c r="C125" s="73"/>
      <c r="D125" s="73"/>
      <c r="E125" s="73"/>
      <c r="F125" s="73"/>
      <c r="G125" s="591"/>
      <c r="H125" s="1412"/>
      <c r="I125" s="73"/>
      <c r="J125" s="73"/>
      <c r="K125" s="74"/>
      <c r="L125" s="74"/>
      <c r="M125" s="989"/>
      <c r="N125" s="1695"/>
      <c r="O125" s="74"/>
      <c r="P125" s="74"/>
      <c r="Q125" s="74"/>
      <c r="R125" s="74"/>
      <c r="S125" s="1264"/>
      <c r="T125" s="1264"/>
      <c r="U125" s="1264"/>
      <c r="V125" s="1264"/>
      <c r="W125" s="1264"/>
      <c r="X125" s="73"/>
      <c r="Y125" s="73"/>
      <c r="Z125" s="73"/>
      <c r="AA125" s="73"/>
      <c r="AB125" s="73"/>
      <c r="AC125" s="73"/>
      <c r="AD125" s="73"/>
    </row>
    <row r="126" spans="1:30" ht="15" customHeight="1">
      <c r="A126" s="73"/>
      <c r="B126" s="73"/>
      <c r="C126" s="73"/>
      <c r="D126" s="73"/>
      <c r="E126" s="73"/>
      <c r="F126" s="73"/>
      <c r="G126" s="591"/>
      <c r="H126" s="1412"/>
      <c r="I126" s="73"/>
      <c r="J126" s="73"/>
      <c r="K126" s="74"/>
      <c r="L126" s="74"/>
      <c r="M126" s="989"/>
      <c r="N126" s="1695"/>
      <c r="O126" s="74"/>
      <c r="P126" s="74"/>
      <c r="Q126" s="74"/>
      <c r="R126" s="74"/>
      <c r="S126" s="1264"/>
      <c r="T126" s="1264"/>
      <c r="U126" s="1264"/>
      <c r="V126" s="1264"/>
      <c r="W126" s="1264"/>
      <c r="X126" s="73"/>
      <c r="Y126" s="73"/>
      <c r="Z126" s="73"/>
      <c r="AA126" s="73"/>
      <c r="AB126" s="73"/>
      <c r="AC126" s="73"/>
      <c r="AD126" s="73"/>
    </row>
    <row r="127" spans="1:30" ht="15" customHeight="1">
      <c r="A127" s="73"/>
      <c r="B127" s="73"/>
      <c r="C127" s="73"/>
      <c r="D127" s="73"/>
      <c r="E127" s="73"/>
      <c r="F127" s="73"/>
      <c r="G127" s="591"/>
      <c r="H127" s="1412"/>
      <c r="I127" s="73"/>
      <c r="J127" s="73"/>
      <c r="K127" s="74"/>
      <c r="L127" s="74"/>
      <c r="M127" s="989"/>
      <c r="N127" s="1695"/>
      <c r="O127" s="74"/>
      <c r="P127" s="74"/>
      <c r="Q127" s="74"/>
      <c r="R127" s="74"/>
      <c r="S127" s="1264"/>
      <c r="T127" s="1264"/>
      <c r="U127" s="1264"/>
      <c r="V127" s="1264"/>
      <c r="W127" s="1264"/>
      <c r="X127" s="73"/>
      <c r="Y127" s="73"/>
      <c r="Z127" s="73"/>
      <c r="AA127" s="73"/>
      <c r="AB127" s="73"/>
      <c r="AC127" s="73"/>
      <c r="AD127" s="73"/>
    </row>
    <row r="128" spans="1:30" ht="15" customHeight="1">
      <c r="A128" s="73"/>
      <c r="B128" s="73"/>
      <c r="C128" s="73"/>
      <c r="D128" s="73"/>
      <c r="E128" s="73"/>
      <c r="F128" s="73"/>
      <c r="G128" s="591"/>
      <c r="H128" s="1412"/>
      <c r="I128" s="73"/>
      <c r="J128" s="73"/>
      <c r="K128" s="74"/>
      <c r="L128" s="74"/>
      <c r="M128" s="989"/>
      <c r="N128" s="1695"/>
      <c r="O128" s="74"/>
      <c r="P128" s="74"/>
      <c r="Q128" s="74"/>
      <c r="R128" s="74"/>
      <c r="S128" s="1264"/>
      <c r="T128" s="1264"/>
      <c r="U128" s="1264"/>
      <c r="V128" s="1264"/>
      <c r="W128" s="1264"/>
      <c r="X128" s="73"/>
      <c r="Y128" s="73"/>
      <c r="Z128" s="73"/>
      <c r="AA128" s="73"/>
      <c r="AB128" s="73"/>
      <c r="AC128" s="73"/>
      <c r="AD128" s="73"/>
    </row>
    <row r="129" spans="1:30" ht="15" customHeight="1">
      <c r="A129" s="73"/>
      <c r="B129" s="73"/>
      <c r="C129" s="73"/>
      <c r="D129" s="73"/>
      <c r="E129" s="73"/>
      <c r="F129" s="73"/>
      <c r="G129" s="591"/>
      <c r="H129" s="1412"/>
      <c r="I129" s="73"/>
      <c r="J129" s="73"/>
      <c r="K129" s="74"/>
      <c r="L129" s="74"/>
      <c r="M129" s="989"/>
      <c r="N129" s="1695"/>
      <c r="O129" s="74"/>
      <c r="P129" s="74"/>
      <c r="Q129" s="74"/>
      <c r="R129" s="74"/>
      <c r="S129" s="1264"/>
      <c r="T129" s="1264"/>
      <c r="U129" s="1264"/>
      <c r="V129" s="1264"/>
      <c r="W129" s="1264"/>
      <c r="X129" s="73"/>
      <c r="Y129" s="73"/>
      <c r="Z129" s="73"/>
      <c r="AA129" s="73"/>
      <c r="AB129" s="73"/>
      <c r="AC129" s="73"/>
      <c r="AD129" s="73"/>
    </row>
    <row r="130" spans="1:30" ht="15" customHeight="1">
      <c r="A130" s="73"/>
      <c r="B130" s="73"/>
      <c r="C130" s="73"/>
      <c r="D130" s="73"/>
      <c r="E130" s="73"/>
      <c r="F130" s="73"/>
      <c r="G130" s="591"/>
      <c r="H130" s="1412"/>
      <c r="I130" s="73"/>
      <c r="J130" s="73"/>
      <c r="K130" s="74"/>
      <c r="L130" s="74"/>
      <c r="M130" s="989"/>
      <c r="N130" s="1695"/>
      <c r="O130" s="74"/>
      <c r="P130" s="74"/>
      <c r="Q130" s="74"/>
      <c r="R130" s="74"/>
      <c r="S130" s="1264"/>
      <c r="T130" s="1264"/>
      <c r="U130" s="1264"/>
      <c r="V130" s="1264"/>
      <c r="W130" s="1264"/>
      <c r="X130" s="73"/>
      <c r="Y130" s="73"/>
      <c r="Z130" s="73"/>
      <c r="AA130" s="73"/>
      <c r="AB130" s="73"/>
      <c r="AC130" s="73"/>
      <c r="AD130" s="73"/>
    </row>
    <row r="131" spans="1:30" ht="15" customHeight="1">
      <c r="A131" s="73"/>
      <c r="B131" s="73"/>
      <c r="C131" s="73"/>
      <c r="D131" s="73"/>
      <c r="E131" s="73"/>
      <c r="F131" s="73"/>
      <c r="G131" s="591"/>
      <c r="H131" s="1412"/>
      <c r="I131" s="73"/>
      <c r="J131" s="73"/>
      <c r="K131" s="74"/>
      <c r="L131" s="74"/>
      <c r="M131" s="989"/>
      <c r="N131" s="1695"/>
      <c r="O131" s="74"/>
      <c r="P131" s="74"/>
      <c r="Q131" s="74"/>
      <c r="R131" s="74"/>
      <c r="S131" s="1264"/>
      <c r="T131" s="1264"/>
      <c r="U131" s="1264"/>
      <c r="V131" s="1264"/>
      <c r="W131" s="1264"/>
      <c r="X131" s="73"/>
      <c r="Y131" s="73"/>
      <c r="Z131" s="73"/>
      <c r="AA131" s="73"/>
      <c r="AB131" s="73"/>
      <c r="AC131" s="73"/>
      <c r="AD131" s="73"/>
    </row>
    <row r="132" spans="1:30" ht="15" customHeight="1">
      <c r="A132" s="73"/>
      <c r="B132" s="73"/>
      <c r="C132" s="73"/>
      <c r="D132" s="73"/>
      <c r="E132" s="73"/>
      <c r="F132" s="73"/>
      <c r="G132" s="591"/>
      <c r="H132" s="1412"/>
      <c r="I132" s="73"/>
      <c r="J132" s="73"/>
      <c r="K132" s="74"/>
      <c r="L132" s="74"/>
      <c r="M132" s="989"/>
      <c r="N132" s="1695"/>
      <c r="O132" s="74"/>
      <c r="P132" s="74"/>
      <c r="Q132" s="74"/>
      <c r="R132" s="74"/>
      <c r="S132" s="1264"/>
      <c r="T132" s="1264"/>
      <c r="U132" s="1264"/>
      <c r="V132" s="1264"/>
      <c r="W132" s="1264"/>
      <c r="X132" s="73"/>
      <c r="Y132" s="73"/>
      <c r="Z132" s="73"/>
      <c r="AA132" s="73"/>
      <c r="AB132" s="73"/>
      <c r="AC132" s="73"/>
      <c r="AD132" s="73"/>
    </row>
    <row r="133" spans="1:30" ht="15" customHeight="1">
      <c r="A133" s="73"/>
      <c r="B133" s="73"/>
      <c r="C133" s="73"/>
      <c r="D133" s="73"/>
      <c r="E133" s="73"/>
      <c r="F133" s="73"/>
      <c r="G133" s="591"/>
      <c r="H133" s="1412"/>
      <c r="I133" s="73"/>
      <c r="J133" s="73"/>
      <c r="K133" s="74"/>
      <c r="L133" s="74"/>
      <c r="M133" s="989"/>
      <c r="N133" s="1695"/>
      <c r="O133" s="74"/>
      <c r="P133" s="74"/>
      <c r="Q133" s="74"/>
      <c r="R133" s="74"/>
      <c r="S133" s="1264"/>
      <c r="T133" s="1264"/>
      <c r="U133" s="1264"/>
      <c r="V133" s="1264"/>
      <c r="W133" s="1264"/>
      <c r="X133" s="73"/>
      <c r="Y133" s="73"/>
      <c r="Z133" s="73"/>
      <c r="AA133" s="73"/>
      <c r="AB133" s="73"/>
      <c r="AC133" s="73"/>
      <c r="AD133" s="73"/>
    </row>
    <row r="134" spans="1:30" ht="15" customHeight="1">
      <c r="A134" s="73"/>
      <c r="B134" s="73"/>
      <c r="C134" s="73"/>
      <c r="D134" s="73"/>
      <c r="E134" s="73"/>
      <c r="F134" s="73"/>
      <c r="G134" s="591"/>
      <c r="H134" s="1412"/>
      <c r="I134" s="73"/>
      <c r="J134" s="73"/>
      <c r="K134" s="74"/>
      <c r="L134" s="74"/>
      <c r="M134" s="989"/>
      <c r="N134" s="1695"/>
      <c r="O134" s="74"/>
      <c r="P134" s="74"/>
      <c r="Q134" s="74"/>
      <c r="R134" s="74"/>
      <c r="S134" s="1264"/>
      <c r="T134" s="1264"/>
      <c r="U134" s="1264"/>
      <c r="V134" s="1264"/>
      <c r="W134" s="1264"/>
      <c r="X134" s="73"/>
      <c r="Y134" s="73"/>
      <c r="Z134" s="73"/>
      <c r="AA134" s="73"/>
      <c r="AB134" s="73"/>
      <c r="AC134" s="73"/>
      <c r="AD134" s="73"/>
    </row>
    <row r="135" spans="1:30" ht="15" customHeight="1">
      <c r="A135" s="73"/>
      <c r="B135" s="73"/>
      <c r="C135" s="73"/>
      <c r="D135" s="73"/>
      <c r="E135" s="73"/>
      <c r="F135" s="73"/>
      <c r="G135" s="591"/>
      <c r="H135" s="1412"/>
      <c r="I135" s="73"/>
      <c r="J135" s="73"/>
      <c r="K135" s="74"/>
      <c r="L135" s="74"/>
      <c r="M135" s="989"/>
      <c r="N135" s="1695"/>
      <c r="O135" s="74"/>
      <c r="P135" s="74"/>
      <c r="Q135" s="74"/>
      <c r="R135" s="74"/>
      <c r="S135" s="1264"/>
      <c r="T135" s="1264"/>
      <c r="U135" s="1264"/>
      <c r="V135" s="1264"/>
      <c r="W135" s="1264"/>
      <c r="X135" s="73"/>
      <c r="Y135" s="73"/>
      <c r="Z135" s="73"/>
      <c r="AA135" s="73"/>
      <c r="AB135" s="73"/>
      <c r="AC135" s="73"/>
      <c r="AD135" s="73"/>
    </row>
    <row r="136" spans="1:30" ht="15" customHeight="1">
      <c r="A136" s="73"/>
      <c r="B136" s="73"/>
      <c r="C136" s="73"/>
      <c r="D136" s="73"/>
      <c r="E136" s="73"/>
      <c r="F136" s="73"/>
      <c r="G136" s="591"/>
      <c r="H136" s="1412"/>
      <c r="I136" s="73"/>
      <c r="J136" s="73"/>
      <c r="K136" s="74"/>
      <c r="L136" s="74"/>
      <c r="M136" s="989"/>
      <c r="N136" s="1695"/>
      <c r="O136" s="74"/>
      <c r="P136" s="74"/>
      <c r="Q136" s="74"/>
      <c r="R136" s="74"/>
      <c r="S136" s="1264"/>
      <c r="T136" s="1264"/>
      <c r="U136" s="1264"/>
      <c r="V136" s="1264"/>
      <c r="W136" s="1264"/>
      <c r="X136" s="73"/>
      <c r="Y136" s="73"/>
      <c r="Z136" s="73"/>
      <c r="AA136" s="73"/>
      <c r="AB136" s="73"/>
      <c r="AC136" s="73"/>
      <c r="AD136" s="73"/>
    </row>
    <row r="137" spans="1:30" ht="15" customHeight="1">
      <c r="A137" s="73"/>
      <c r="B137" s="73"/>
      <c r="C137" s="73"/>
      <c r="D137" s="73"/>
      <c r="E137" s="73"/>
      <c r="F137" s="73"/>
      <c r="G137" s="591"/>
      <c r="H137" s="1412"/>
      <c r="I137" s="73"/>
      <c r="J137" s="73"/>
      <c r="K137" s="74"/>
      <c r="L137" s="74"/>
      <c r="M137" s="989"/>
      <c r="N137" s="1695"/>
      <c r="O137" s="74"/>
      <c r="P137" s="74"/>
      <c r="Q137" s="74"/>
      <c r="R137" s="74"/>
      <c r="S137" s="1264"/>
      <c r="T137" s="1264"/>
      <c r="U137" s="1264"/>
      <c r="V137" s="1264"/>
      <c r="W137" s="1264"/>
      <c r="X137" s="73"/>
      <c r="Y137" s="73"/>
      <c r="Z137" s="73"/>
      <c r="AA137" s="73"/>
      <c r="AB137" s="73"/>
      <c r="AC137" s="73"/>
      <c r="AD137" s="73"/>
    </row>
    <row r="138" spans="1:30" ht="15" customHeight="1">
      <c r="A138" s="73"/>
      <c r="B138" s="73"/>
      <c r="C138" s="73"/>
      <c r="D138" s="73"/>
      <c r="E138" s="73"/>
      <c r="F138" s="73"/>
      <c r="G138" s="591"/>
      <c r="H138" s="1412"/>
      <c r="I138" s="73"/>
      <c r="J138" s="73"/>
      <c r="K138" s="74"/>
      <c r="L138" s="74"/>
      <c r="M138" s="989"/>
      <c r="N138" s="1695"/>
      <c r="O138" s="74"/>
      <c r="P138" s="74"/>
      <c r="Q138" s="74"/>
      <c r="R138" s="74"/>
      <c r="S138" s="1264"/>
      <c r="T138" s="1264"/>
      <c r="U138" s="1264"/>
      <c r="V138" s="1264"/>
      <c r="W138" s="1264"/>
      <c r="X138" s="73"/>
      <c r="Y138" s="73"/>
      <c r="Z138" s="73"/>
      <c r="AA138" s="73"/>
      <c r="AB138" s="73"/>
      <c r="AC138" s="73"/>
      <c r="AD138" s="73"/>
    </row>
    <row r="139" spans="1:30" ht="15" customHeight="1">
      <c r="A139" s="73"/>
      <c r="B139" s="73"/>
      <c r="C139" s="73"/>
      <c r="D139" s="73"/>
      <c r="E139" s="73"/>
      <c r="F139" s="73"/>
      <c r="G139" s="591"/>
      <c r="H139" s="1412"/>
      <c r="I139" s="73"/>
      <c r="J139" s="73"/>
      <c r="K139" s="74"/>
      <c r="L139" s="74"/>
      <c r="M139" s="989"/>
      <c r="N139" s="1695"/>
      <c r="O139" s="74"/>
      <c r="P139" s="74"/>
      <c r="Q139" s="74"/>
      <c r="R139" s="74"/>
      <c r="S139" s="1264"/>
      <c r="T139" s="1264"/>
      <c r="U139" s="1264"/>
      <c r="V139" s="1264"/>
      <c r="W139" s="1264"/>
      <c r="X139" s="73"/>
      <c r="Y139" s="73"/>
      <c r="Z139" s="73"/>
      <c r="AA139" s="73"/>
      <c r="AB139" s="73"/>
      <c r="AC139" s="73"/>
      <c r="AD139" s="73"/>
    </row>
    <row r="140" spans="1:30" ht="15" customHeight="1">
      <c r="A140" s="73"/>
      <c r="B140" s="73"/>
      <c r="C140" s="73"/>
      <c r="D140" s="73"/>
      <c r="E140" s="73"/>
      <c r="F140" s="73"/>
      <c r="G140" s="591"/>
      <c r="H140" s="1412"/>
      <c r="I140" s="73"/>
      <c r="J140" s="73"/>
      <c r="K140" s="74"/>
      <c r="L140" s="74"/>
      <c r="M140" s="989"/>
      <c r="N140" s="1695"/>
      <c r="O140" s="74"/>
      <c r="P140" s="74"/>
      <c r="Q140" s="74"/>
      <c r="R140" s="74"/>
      <c r="S140" s="1264"/>
      <c r="T140" s="1264"/>
      <c r="U140" s="1264"/>
      <c r="V140" s="1264"/>
      <c r="W140" s="1264"/>
      <c r="X140" s="73"/>
      <c r="Y140" s="73"/>
      <c r="Z140" s="73"/>
      <c r="AA140" s="73"/>
      <c r="AB140" s="73"/>
      <c r="AC140" s="73"/>
      <c r="AD140" s="73"/>
    </row>
    <row r="141" spans="1:30" ht="15" customHeight="1">
      <c r="A141" s="73"/>
      <c r="B141" s="73"/>
      <c r="C141" s="73"/>
      <c r="D141" s="73"/>
      <c r="E141" s="73"/>
      <c r="F141" s="73"/>
      <c r="G141" s="591"/>
      <c r="H141" s="1412"/>
      <c r="I141" s="73"/>
      <c r="J141" s="73"/>
      <c r="K141" s="74"/>
      <c r="L141" s="74"/>
      <c r="M141" s="989"/>
      <c r="N141" s="1695"/>
      <c r="O141" s="74"/>
      <c r="P141" s="74"/>
      <c r="Q141" s="74"/>
      <c r="R141" s="74"/>
      <c r="S141" s="1264"/>
      <c r="T141" s="1264"/>
      <c r="U141" s="1264"/>
      <c r="V141" s="1264"/>
      <c r="W141" s="1264"/>
      <c r="X141" s="73"/>
      <c r="Y141" s="73"/>
      <c r="Z141" s="73"/>
      <c r="AA141" s="73"/>
      <c r="AB141" s="73"/>
      <c r="AC141" s="73"/>
      <c r="AD141" s="73"/>
    </row>
    <row r="142" spans="1:30" ht="15" customHeight="1">
      <c r="A142" s="73"/>
      <c r="B142" s="73"/>
      <c r="C142" s="73"/>
      <c r="D142" s="73"/>
      <c r="E142" s="73"/>
      <c r="F142" s="73"/>
      <c r="G142" s="591"/>
      <c r="H142" s="1412"/>
      <c r="I142" s="73"/>
      <c r="J142" s="73"/>
      <c r="K142" s="74"/>
      <c r="L142" s="74"/>
      <c r="M142" s="989"/>
      <c r="N142" s="1695"/>
      <c r="O142" s="74"/>
      <c r="P142" s="74"/>
      <c r="Q142" s="74"/>
      <c r="R142" s="74"/>
      <c r="S142" s="1264"/>
      <c r="T142" s="1264"/>
      <c r="U142" s="1264"/>
      <c r="V142" s="1264"/>
      <c r="W142" s="1264"/>
      <c r="X142" s="73"/>
      <c r="Y142" s="73"/>
      <c r="Z142" s="73"/>
      <c r="AA142" s="73"/>
      <c r="AB142" s="73"/>
      <c r="AC142" s="73"/>
      <c r="AD142" s="73"/>
    </row>
    <row r="143" spans="1:30" ht="15" customHeight="1">
      <c r="A143" s="73"/>
      <c r="B143" s="73"/>
      <c r="C143" s="73"/>
      <c r="D143" s="73"/>
      <c r="E143" s="73"/>
      <c r="F143" s="73"/>
      <c r="G143" s="591"/>
      <c r="H143" s="1412"/>
      <c r="I143" s="73"/>
      <c r="J143" s="73"/>
      <c r="K143" s="74"/>
      <c r="L143" s="74"/>
      <c r="M143" s="989"/>
      <c r="N143" s="1695"/>
      <c r="O143" s="74"/>
      <c r="P143" s="74"/>
      <c r="Q143" s="74"/>
      <c r="R143" s="74"/>
      <c r="S143" s="1264"/>
      <c r="T143" s="1264"/>
      <c r="U143" s="1264"/>
      <c r="V143" s="1264"/>
      <c r="W143" s="1264"/>
      <c r="X143" s="73"/>
      <c r="Y143" s="73"/>
      <c r="Z143" s="73"/>
      <c r="AA143" s="73"/>
      <c r="AB143" s="73"/>
      <c r="AC143" s="73"/>
      <c r="AD143" s="73"/>
    </row>
    <row r="144" spans="1:30" ht="15" customHeight="1">
      <c r="A144" s="73"/>
      <c r="B144" s="73"/>
      <c r="C144" s="73"/>
      <c r="D144" s="73"/>
      <c r="E144" s="73"/>
      <c r="F144" s="73"/>
      <c r="G144" s="591"/>
      <c r="H144" s="1412"/>
      <c r="I144" s="73"/>
      <c r="J144" s="73"/>
      <c r="K144" s="74"/>
      <c r="L144" s="74"/>
      <c r="M144" s="989"/>
      <c r="N144" s="1695"/>
      <c r="O144" s="74"/>
      <c r="P144" s="74"/>
      <c r="Q144" s="74"/>
      <c r="R144" s="74"/>
      <c r="S144" s="1264"/>
      <c r="T144" s="1264"/>
      <c r="U144" s="1264"/>
      <c r="V144" s="1264"/>
      <c r="W144" s="1264"/>
      <c r="X144" s="73"/>
      <c r="Y144" s="73"/>
      <c r="Z144" s="73"/>
      <c r="AA144" s="73"/>
      <c r="AB144" s="73"/>
      <c r="AC144" s="73"/>
      <c r="AD144" s="73"/>
    </row>
    <row r="145" spans="1:30" ht="15" customHeight="1">
      <c r="A145" s="73"/>
      <c r="B145" s="73"/>
      <c r="C145" s="73"/>
      <c r="D145" s="73"/>
      <c r="E145" s="73"/>
      <c r="F145" s="73"/>
      <c r="G145" s="591"/>
      <c r="H145" s="1412"/>
      <c r="I145" s="73"/>
      <c r="J145" s="73"/>
      <c r="K145" s="74"/>
      <c r="L145" s="74"/>
      <c r="M145" s="989"/>
      <c r="N145" s="1695"/>
      <c r="O145" s="74"/>
      <c r="P145" s="74"/>
      <c r="Q145" s="74"/>
      <c r="R145" s="74"/>
      <c r="S145" s="1264"/>
      <c r="T145" s="1264"/>
      <c r="U145" s="1264"/>
      <c r="V145" s="1264"/>
      <c r="W145" s="1264"/>
      <c r="X145" s="73"/>
      <c r="Y145" s="73"/>
      <c r="Z145" s="73"/>
      <c r="AA145" s="73"/>
      <c r="AB145" s="73"/>
      <c r="AC145" s="73"/>
      <c r="AD145" s="73"/>
    </row>
    <row r="146" spans="1:30" ht="15" customHeight="1">
      <c r="A146" s="73"/>
      <c r="B146" s="73"/>
      <c r="C146" s="73"/>
      <c r="D146" s="73"/>
      <c r="E146" s="73"/>
      <c r="F146" s="73"/>
      <c r="G146" s="591"/>
      <c r="H146" s="1412"/>
      <c r="I146" s="73"/>
      <c r="J146" s="73"/>
      <c r="K146" s="74"/>
      <c r="L146" s="74"/>
      <c r="M146" s="989"/>
      <c r="N146" s="1695"/>
      <c r="O146" s="74"/>
      <c r="P146" s="74"/>
      <c r="Q146" s="74"/>
      <c r="R146" s="74"/>
      <c r="S146" s="1264"/>
      <c r="T146" s="1264"/>
      <c r="U146" s="1264"/>
      <c r="V146" s="1264"/>
      <c r="W146" s="1264"/>
      <c r="X146" s="73"/>
      <c r="Y146" s="73"/>
      <c r="Z146" s="73"/>
      <c r="AA146" s="73"/>
      <c r="AB146" s="73"/>
      <c r="AC146" s="73"/>
      <c r="AD146" s="73"/>
    </row>
    <row r="147" spans="1:30" ht="15" customHeight="1">
      <c r="A147" s="73"/>
      <c r="B147" s="73"/>
      <c r="C147" s="73"/>
      <c r="D147" s="73"/>
      <c r="E147" s="73"/>
      <c r="F147" s="73"/>
      <c r="G147" s="591"/>
      <c r="H147" s="1412"/>
      <c r="I147" s="73"/>
      <c r="J147" s="73"/>
      <c r="K147" s="74"/>
      <c r="L147" s="74"/>
      <c r="M147" s="989"/>
      <c r="N147" s="1695"/>
      <c r="O147" s="74"/>
      <c r="P147" s="74"/>
      <c r="Q147" s="74"/>
      <c r="R147" s="74"/>
      <c r="S147" s="1264"/>
      <c r="T147" s="1264"/>
      <c r="U147" s="1264"/>
      <c r="V147" s="1264"/>
      <c r="W147" s="1264"/>
      <c r="X147" s="73"/>
      <c r="Y147" s="73"/>
      <c r="Z147" s="73"/>
      <c r="AA147" s="73"/>
      <c r="AB147" s="73"/>
      <c r="AC147" s="73"/>
      <c r="AD147" s="73"/>
    </row>
    <row r="148" spans="1:30" ht="15" customHeight="1">
      <c r="A148" s="73"/>
      <c r="B148" s="73"/>
      <c r="C148" s="73"/>
      <c r="D148" s="73"/>
      <c r="E148" s="73"/>
      <c r="F148" s="73"/>
      <c r="G148" s="591"/>
      <c r="H148" s="1412"/>
      <c r="I148" s="73"/>
      <c r="J148" s="73"/>
      <c r="K148" s="74"/>
      <c r="L148" s="74"/>
      <c r="M148" s="989"/>
      <c r="N148" s="1695"/>
      <c r="O148" s="74"/>
      <c r="P148" s="74"/>
      <c r="Q148" s="74"/>
      <c r="R148" s="74"/>
      <c r="S148" s="1264"/>
      <c r="T148" s="1264"/>
      <c r="U148" s="1264"/>
      <c r="V148" s="1264"/>
      <c r="W148" s="1264"/>
      <c r="X148" s="73"/>
      <c r="Y148" s="73"/>
      <c r="Z148" s="73"/>
      <c r="AA148" s="73"/>
      <c r="AB148" s="73"/>
      <c r="AC148" s="73"/>
      <c r="AD148" s="73"/>
    </row>
    <row r="149" spans="1:30" ht="15" customHeight="1">
      <c r="A149" s="73"/>
      <c r="B149" s="73"/>
      <c r="C149" s="73"/>
      <c r="D149" s="73"/>
      <c r="E149" s="73"/>
      <c r="F149" s="73"/>
      <c r="G149" s="591"/>
      <c r="H149" s="1412"/>
      <c r="I149" s="73"/>
      <c r="J149" s="73"/>
      <c r="K149" s="74"/>
      <c r="L149" s="74"/>
      <c r="M149" s="989"/>
      <c r="N149" s="1695"/>
      <c r="O149" s="74"/>
      <c r="P149" s="74"/>
      <c r="Q149" s="74"/>
      <c r="R149" s="74"/>
      <c r="S149" s="1264"/>
      <c r="T149" s="1264"/>
      <c r="U149" s="1264"/>
      <c r="V149" s="1264"/>
      <c r="W149" s="1264"/>
      <c r="X149" s="73"/>
      <c r="Y149" s="73"/>
      <c r="Z149" s="73"/>
      <c r="AA149" s="73"/>
      <c r="AB149" s="73"/>
      <c r="AC149" s="73"/>
      <c r="AD149" s="73"/>
    </row>
    <row r="150" spans="1:30" ht="15" customHeight="1">
      <c r="A150" s="73"/>
      <c r="B150" s="73"/>
      <c r="C150" s="73"/>
      <c r="D150" s="73"/>
      <c r="E150" s="73"/>
      <c r="F150" s="73"/>
      <c r="G150" s="591"/>
      <c r="H150" s="1412"/>
      <c r="I150" s="73"/>
      <c r="J150" s="73"/>
      <c r="K150" s="74"/>
      <c r="L150" s="74"/>
      <c r="M150" s="989"/>
      <c r="N150" s="1695"/>
      <c r="O150" s="74"/>
      <c r="P150" s="74"/>
      <c r="Q150" s="74"/>
      <c r="R150" s="74"/>
      <c r="S150" s="1264"/>
      <c r="T150" s="1264"/>
      <c r="U150" s="1264"/>
      <c r="V150" s="1264"/>
      <c r="W150" s="1264"/>
      <c r="X150" s="73"/>
      <c r="Y150" s="73"/>
      <c r="Z150" s="73"/>
      <c r="AA150" s="73"/>
      <c r="AB150" s="73"/>
      <c r="AC150" s="73"/>
      <c r="AD150" s="73"/>
    </row>
    <row r="151" spans="1:30" ht="15" customHeight="1">
      <c r="A151" s="73"/>
      <c r="B151" s="73"/>
      <c r="C151" s="73"/>
      <c r="D151" s="73"/>
      <c r="E151" s="73"/>
      <c r="F151" s="73"/>
      <c r="G151" s="591"/>
      <c r="H151" s="1412"/>
      <c r="I151" s="73"/>
      <c r="J151" s="73"/>
      <c r="K151" s="74"/>
      <c r="L151" s="74"/>
      <c r="M151" s="989"/>
      <c r="N151" s="1695"/>
      <c r="O151" s="74"/>
      <c r="P151" s="74"/>
      <c r="Q151" s="74"/>
      <c r="R151" s="74"/>
      <c r="S151" s="1264"/>
      <c r="T151" s="1264"/>
      <c r="U151" s="1264"/>
      <c r="V151" s="1264"/>
      <c r="W151" s="1264"/>
      <c r="X151" s="73"/>
      <c r="Y151" s="73"/>
      <c r="Z151" s="73"/>
      <c r="AA151" s="73"/>
      <c r="AB151" s="73"/>
      <c r="AC151" s="73"/>
      <c r="AD151" s="73"/>
    </row>
    <row r="152" spans="1:30" ht="15" customHeight="1">
      <c r="A152" s="73"/>
      <c r="B152" s="73"/>
      <c r="C152" s="73"/>
      <c r="D152" s="73"/>
      <c r="E152" s="73"/>
      <c r="F152" s="73"/>
      <c r="G152" s="591"/>
      <c r="H152" s="1412"/>
      <c r="I152" s="73"/>
      <c r="J152" s="73"/>
      <c r="K152" s="74"/>
      <c r="L152" s="74"/>
      <c r="M152" s="989"/>
      <c r="N152" s="1695"/>
      <c r="O152" s="74"/>
      <c r="P152" s="74"/>
      <c r="Q152" s="74"/>
      <c r="R152" s="74"/>
      <c r="S152" s="1264"/>
      <c r="T152" s="1264"/>
      <c r="U152" s="1264"/>
      <c r="V152" s="1264"/>
      <c r="W152" s="1264"/>
      <c r="X152" s="73"/>
      <c r="Y152" s="73"/>
      <c r="Z152" s="73"/>
      <c r="AA152" s="73"/>
      <c r="AB152" s="73"/>
      <c r="AC152" s="73"/>
      <c r="AD152" s="73"/>
    </row>
    <row r="153" spans="1:30" ht="15" customHeight="1">
      <c r="A153" s="73"/>
      <c r="B153" s="73"/>
      <c r="C153" s="73"/>
      <c r="D153" s="73"/>
      <c r="E153" s="73"/>
      <c r="F153" s="73"/>
      <c r="G153" s="591"/>
      <c r="H153" s="1412"/>
      <c r="I153" s="73"/>
      <c r="J153" s="73"/>
      <c r="K153" s="74"/>
      <c r="L153" s="74"/>
      <c r="M153" s="989"/>
      <c r="N153" s="1695"/>
      <c r="O153" s="74"/>
      <c r="P153" s="74"/>
      <c r="Q153" s="74"/>
      <c r="R153" s="74"/>
      <c r="S153" s="1264"/>
      <c r="T153" s="1264"/>
      <c r="U153" s="1264"/>
      <c r="V153" s="1264"/>
      <c r="W153" s="1264"/>
      <c r="X153" s="73"/>
      <c r="Y153" s="73"/>
      <c r="Z153" s="73"/>
      <c r="AA153" s="73"/>
      <c r="AB153" s="73"/>
      <c r="AC153" s="73"/>
      <c r="AD153" s="73"/>
    </row>
    <row r="154" spans="1:30" ht="15" customHeight="1">
      <c r="A154" s="73"/>
      <c r="B154" s="73"/>
      <c r="C154" s="73"/>
      <c r="D154" s="73"/>
      <c r="E154" s="73"/>
      <c r="F154" s="73"/>
      <c r="G154" s="591"/>
      <c r="H154" s="1412"/>
      <c r="I154" s="73"/>
      <c r="J154" s="73"/>
      <c r="K154" s="74"/>
      <c r="L154" s="74"/>
      <c r="M154" s="989"/>
      <c r="N154" s="1695"/>
      <c r="O154" s="74"/>
      <c r="P154" s="74"/>
      <c r="Q154" s="74"/>
      <c r="R154" s="74"/>
      <c r="S154" s="1264"/>
      <c r="T154" s="1264"/>
      <c r="U154" s="1264"/>
      <c r="V154" s="1264"/>
      <c r="W154" s="1264"/>
      <c r="X154" s="73"/>
      <c r="Y154" s="73"/>
      <c r="Z154" s="73"/>
      <c r="AA154" s="73"/>
      <c r="AB154" s="73"/>
      <c r="AC154" s="73"/>
      <c r="AD154" s="73"/>
    </row>
    <row r="155" spans="1:30" ht="15" customHeight="1">
      <c r="A155" s="73"/>
      <c r="B155" s="73"/>
      <c r="C155" s="73"/>
      <c r="D155" s="73"/>
      <c r="E155" s="73"/>
      <c r="F155" s="73"/>
      <c r="G155" s="591"/>
      <c r="H155" s="1412"/>
      <c r="I155" s="73"/>
      <c r="J155" s="73"/>
      <c r="K155" s="74"/>
      <c r="L155" s="74"/>
      <c r="M155" s="989"/>
      <c r="N155" s="1695"/>
      <c r="O155" s="74"/>
      <c r="P155" s="74"/>
      <c r="Q155" s="74"/>
      <c r="R155" s="74"/>
      <c r="S155" s="1264"/>
      <c r="T155" s="1264"/>
      <c r="U155" s="1264"/>
      <c r="V155" s="1264"/>
      <c r="W155" s="1264"/>
      <c r="X155" s="73"/>
      <c r="Y155" s="73"/>
      <c r="Z155" s="73"/>
      <c r="AA155" s="73"/>
      <c r="AB155" s="73"/>
      <c r="AC155" s="73"/>
      <c r="AD155" s="73"/>
    </row>
    <row r="156" spans="1:30" ht="15" customHeight="1">
      <c r="A156" s="73"/>
      <c r="B156" s="73"/>
      <c r="C156" s="73"/>
      <c r="D156" s="73"/>
      <c r="E156" s="73"/>
      <c r="F156" s="73"/>
      <c r="G156" s="591"/>
      <c r="H156" s="1412"/>
      <c r="I156" s="73"/>
      <c r="J156" s="73"/>
      <c r="K156" s="74"/>
      <c r="L156" s="74"/>
      <c r="M156" s="989"/>
      <c r="N156" s="1695"/>
      <c r="O156" s="74"/>
      <c r="P156" s="74"/>
      <c r="Q156" s="74"/>
      <c r="R156" s="74"/>
      <c r="S156" s="1264"/>
      <c r="T156" s="1264"/>
      <c r="U156" s="1264"/>
      <c r="V156" s="1264"/>
      <c r="W156" s="1264"/>
      <c r="X156" s="73"/>
      <c r="Y156" s="73"/>
      <c r="Z156" s="73"/>
      <c r="AA156" s="73"/>
      <c r="AB156" s="73"/>
      <c r="AC156" s="73"/>
      <c r="AD156" s="73"/>
    </row>
    <row r="157" spans="1:30" ht="15" customHeight="1">
      <c r="A157" s="73"/>
      <c r="B157" s="73"/>
      <c r="C157" s="73"/>
      <c r="D157" s="73"/>
      <c r="E157" s="73"/>
      <c r="F157" s="73"/>
      <c r="G157" s="591"/>
      <c r="H157" s="1412"/>
      <c r="I157" s="73"/>
      <c r="J157" s="73"/>
      <c r="K157" s="74"/>
      <c r="L157" s="74"/>
      <c r="M157" s="989"/>
      <c r="N157" s="1695"/>
      <c r="O157" s="74"/>
      <c r="P157" s="74"/>
      <c r="Q157" s="74"/>
      <c r="R157" s="74"/>
      <c r="S157" s="1264"/>
      <c r="T157" s="1264"/>
      <c r="U157" s="1264"/>
      <c r="V157" s="1264"/>
      <c r="W157" s="1264"/>
      <c r="X157" s="73"/>
      <c r="Y157" s="73"/>
      <c r="Z157" s="73"/>
      <c r="AA157" s="73"/>
      <c r="AB157" s="73"/>
      <c r="AC157" s="73"/>
      <c r="AD157" s="73"/>
    </row>
    <row r="158" spans="1:30" ht="15" customHeight="1">
      <c r="A158" s="73"/>
      <c r="B158" s="73"/>
      <c r="C158" s="73"/>
      <c r="D158" s="73"/>
      <c r="E158" s="73"/>
      <c r="F158" s="73"/>
      <c r="G158" s="591"/>
      <c r="H158" s="1412"/>
      <c r="I158" s="73"/>
      <c r="J158" s="73"/>
      <c r="K158" s="74"/>
      <c r="L158" s="74"/>
      <c r="M158" s="989"/>
      <c r="N158" s="1695"/>
      <c r="O158" s="74"/>
      <c r="P158" s="74"/>
      <c r="Q158" s="74"/>
      <c r="R158" s="74"/>
      <c r="S158" s="1264"/>
      <c r="T158" s="1264"/>
      <c r="U158" s="1264"/>
      <c r="V158" s="1264"/>
      <c r="W158" s="1264"/>
      <c r="X158" s="73"/>
      <c r="Y158" s="73"/>
      <c r="Z158" s="73"/>
      <c r="AA158" s="73"/>
      <c r="AB158" s="73"/>
      <c r="AC158" s="73"/>
      <c r="AD158" s="73"/>
    </row>
    <row r="159" spans="1:30" ht="15" customHeight="1">
      <c r="A159" s="73"/>
      <c r="B159" s="73"/>
      <c r="C159" s="73"/>
      <c r="D159" s="73"/>
      <c r="E159" s="73"/>
      <c r="F159" s="73"/>
      <c r="G159" s="591"/>
      <c r="H159" s="1412"/>
      <c r="I159" s="73"/>
      <c r="J159" s="73"/>
      <c r="K159" s="74"/>
      <c r="L159" s="74"/>
      <c r="M159" s="989"/>
      <c r="N159" s="1695"/>
      <c r="O159" s="74"/>
      <c r="P159" s="74"/>
      <c r="Q159" s="74"/>
      <c r="R159" s="74"/>
      <c r="S159" s="1264"/>
      <c r="T159" s="1264"/>
      <c r="U159" s="1264"/>
      <c r="V159" s="1264"/>
      <c r="W159" s="1264"/>
      <c r="X159" s="73"/>
      <c r="Y159" s="73"/>
      <c r="Z159" s="73"/>
      <c r="AA159" s="73"/>
      <c r="AB159" s="73"/>
      <c r="AC159" s="73"/>
      <c r="AD159" s="73"/>
    </row>
    <row r="160" spans="1:30" ht="15" customHeight="1">
      <c r="A160" s="73"/>
      <c r="B160" s="73"/>
      <c r="C160" s="73"/>
      <c r="D160" s="73"/>
      <c r="E160" s="73"/>
      <c r="F160" s="73"/>
      <c r="G160" s="591"/>
      <c r="H160" s="1412"/>
      <c r="I160" s="73"/>
      <c r="J160" s="73"/>
      <c r="K160" s="74"/>
      <c r="L160" s="74"/>
      <c r="M160" s="989"/>
      <c r="N160" s="1695"/>
      <c r="O160" s="74"/>
      <c r="P160" s="74"/>
      <c r="Q160" s="74"/>
      <c r="R160" s="74"/>
      <c r="S160" s="1264"/>
      <c r="T160" s="1264"/>
      <c r="U160" s="1264"/>
      <c r="V160" s="1264"/>
      <c r="W160" s="1264"/>
      <c r="X160" s="73"/>
      <c r="Y160" s="73"/>
      <c r="Z160" s="73"/>
      <c r="AA160" s="73"/>
      <c r="AB160" s="73"/>
      <c r="AC160" s="73"/>
      <c r="AD160" s="73"/>
    </row>
    <row r="161" spans="1:30" ht="15" customHeight="1">
      <c r="A161" s="73"/>
      <c r="B161" s="73"/>
      <c r="C161" s="73"/>
      <c r="D161" s="73"/>
      <c r="E161" s="73"/>
      <c r="F161" s="73"/>
      <c r="G161" s="591"/>
      <c r="H161" s="1412"/>
      <c r="I161" s="73"/>
      <c r="J161" s="73"/>
      <c r="K161" s="74"/>
      <c r="L161" s="74"/>
      <c r="M161" s="989"/>
      <c r="N161" s="1695"/>
      <c r="O161" s="74"/>
      <c r="P161" s="74"/>
      <c r="Q161" s="74"/>
      <c r="R161" s="74"/>
      <c r="S161" s="1264"/>
      <c r="T161" s="1264"/>
      <c r="U161" s="1264"/>
      <c r="V161" s="1264"/>
      <c r="W161" s="1264"/>
      <c r="X161" s="73"/>
      <c r="Y161" s="73"/>
      <c r="Z161" s="73"/>
      <c r="AA161" s="73"/>
      <c r="AB161" s="73"/>
      <c r="AC161" s="73"/>
      <c r="AD161" s="73"/>
    </row>
    <row r="162" spans="1:30" ht="15" customHeight="1">
      <c r="A162" s="73"/>
      <c r="B162" s="73"/>
      <c r="C162" s="73"/>
      <c r="D162" s="73"/>
      <c r="E162" s="73"/>
      <c r="F162" s="73"/>
      <c r="G162" s="591"/>
      <c r="H162" s="1412"/>
      <c r="I162" s="73"/>
      <c r="J162" s="73"/>
      <c r="K162" s="74"/>
      <c r="L162" s="74"/>
      <c r="M162" s="989"/>
      <c r="N162" s="1695"/>
      <c r="O162" s="74"/>
      <c r="P162" s="74"/>
      <c r="Q162" s="74"/>
      <c r="R162" s="74"/>
      <c r="S162" s="1264"/>
      <c r="T162" s="1264"/>
      <c r="U162" s="1264"/>
      <c r="V162" s="1264"/>
      <c r="W162" s="1264"/>
      <c r="X162" s="73"/>
      <c r="Y162" s="73"/>
      <c r="Z162" s="73"/>
      <c r="AA162" s="73"/>
      <c r="AB162" s="73"/>
      <c r="AC162" s="73"/>
      <c r="AD162" s="73"/>
    </row>
    <row r="163" spans="1:30" ht="15" customHeight="1">
      <c r="A163" s="73"/>
      <c r="B163" s="73"/>
      <c r="C163" s="73"/>
      <c r="D163" s="73"/>
      <c r="E163" s="73"/>
      <c r="F163" s="73"/>
      <c r="G163" s="591"/>
      <c r="H163" s="1412"/>
      <c r="I163" s="73"/>
      <c r="J163" s="73"/>
      <c r="K163" s="74"/>
      <c r="L163" s="74"/>
      <c r="M163" s="989"/>
      <c r="N163" s="1695"/>
      <c r="O163" s="74"/>
      <c r="P163" s="74"/>
      <c r="Q163" s="74"/>
      <c r="R163" s="74"/>
      <c r="S163" s="1264"/>
      <c r="T163" s="1264"/>
      <c r="U163" s="1264"/>
      <c r="V163" s="1264"/>
      <c r="W163" s="1264"/>
      <c r="X163" s="73"/>
      <c r="Y163" s="73"/>
      <c r="Z163" s="73"/>
      <c r="AA163" s="73"/>
      <c r="AB163" s="73"/>
      <c r="AC163" s="73"/>
      <c r="AD163" s="73"/>
    </row>
    <row r="164" spans="1:30" ht="15" customHeight="1">
      <c r="A164" s="73"/>
      <c r="B164" s="73"/>
      <c r="C164" s="73"/>
      <c r="D164" s="73"/>
      <c r="E164" s="73"/>
      <c r="F164" s="73"/>
      <c r="G164" s="591"/>
      <c r="H164" s="1412"/>
      <c r="I164" s="73"/>
      <c r="J164" s="73"/>
      <c r="K164" s="74"/>
      <c r="L164" s="74"/>
      <c r="M164" s="989"/>
      <c r="N164" s="1695"/>
      <c r="O164" s="74"/>
      <c r="P164" s="74"/>
      <c r="Q164" s="74"/>
      <c r="R164" s="74"/>
      <c r="S164" s="1264"/>
      <c r="T164" s="1264"/>
      <c r="U164" s="1264"/>
      <c r="V164" s="1264"/>
      <c r="W164" s="1264"/>
      <c r="X164" s="73"/>
      <c r="Y164" s="73"/>
      <c r="Z164" s="73"/>
      <c r="AA164" s="73"/>
      <c r="AB164" s="73"/>
      <c r="AC164" s="73"/>
      <c r="AD164" s="73"/>
    </row>
    <row r="165" spans="1:30" ht="15" customHeight="1">
      <c r="A165" s="73"/>
      <c r="B165" s="73"/>
      <c r="C165" s="73"/>
      <c r="D165" s="73"/>
      <c r="E165" s="73"/>
      <c r="F165" s="73"/>
      <c r="G165" s="591"/>
      <c r="H165" s="1412"/>
      <c r="I165" s="73"/>
      <c r="J165" s="73"/>
      <c r="K165" s="74"/>
      <c r="L165" s="74"/>
      <c r="M165" s="989"/>
      <c r="N165" s="1695"/>
      <c r="O165" s="74"/>
      <c r="P165" s="74"/>
      <c r="Q165" s="74"/>
      <c r="R165" s="74"/>
      <c r="S165" s="1264"/>
      <c r="T165" s="1264"/>
      <c r="U165" s="1264"/>
      <c r="V165" s="1264"/>
      <c r="W165" s="1264"/>
      <c r="X165" s="73"/>
      <c r="Y165" s="73"/>
      <c r="Z165" s="73"/>
      <c r="AA165" s="73"/>
      <c r="AB165" s="73"/>
      <c r="AC165" s="73"/>
      <c r="AD165" s="73"/>
    </row>
    <row r="166" spans="1:30" ht="15" customHeight="1">
      <c r="A166" s="73"/>
      <c r="B166" s="73"/>
      <c r="C166" s="73"/>
      <c r="D166" s="73"/>
      <c r="E166" s="73"/>
      <c r="F166" s="73"/>
      <c r="G166" s="591"/>
      <c r="H166" s="1412"/>
      <c r="I166" s="73"/>
      <c r="J166" s="73"/>
      <c r="K166" s="74"/>
      <c r="L166" s="74"/>
      <c r="M166" s="989"/>
      <c r="N166" s="1695"/>
      <c r="O166" s="74"/>
      <c r="P166" s="74"/>
      <c r="Q166" s="74"/>
      <c r="R166" s="74"/>
      <c r="S166" s="1264"/>
      <c r="T166" s="1264"/>
      <c r="U166" s="1264"/>
      <c r="V166" s="1264"/>
      <c r="W166" s="1264"/>
      <c r="X166" s="73"/>
      <c r="Y166" s="73"/>
      <c r="Z166" s="73"/>
      <c r="AA166" s="73"/>
      <c r="AB166" s="73"/>
      <c r="AC166" s="73"/>
      <c r="AD166" s="73"/>
    </row>
    <row r="167" spans="1:30" ht="15" customHeight="1">
      <c r="A167" s="73"/>
      <c r="B167" s="73"/>
      <c r="C167" s="73"/>
      <c r="D167" s="73"/>
      <c r="E167" s="73"/>
      <c r="F167" s="73"/>
      <c r="G167" s="591"/>
      <c r="H167" s="1412"/>
      <c r="I167" s="73"/>
      <c r="J167" s="73"/>
      <c r="K167" s="74"/>
      <c r="L167" s="74"/>
      <c r="M167" s="989"/>
      <c r="N167" s="1695"/>
      <c r="O167" s="74"/>
      <c r="P167" s="74"/>
      <c r="Q167" s="74"/>
      <c r="R167" s="74"/>
      <c r="S167" s="1264"/>
      <c r="T167" s="1264"/>
      <c r="U167" s="1264"/>
      <c r="V167" s="1264"/>
      <c r="W167" s="1264"/>
      <c r="X167" s="73"/>
      <c r="Y167" s="73"/>
      <c r="Z167" s="73"/>
      <c r="AA167" s="73"/>
      <c r="AB167" s="73"/>
      <c r="AC167" s="73"/>
      <c r="AD167" s="73"/>
    </row>
    <row r="168" spans="1:30" ht="15" customHeight="1">
      <c r="A168" s="73"/>
      <c r="B168" s="73"/>
      <c r="C168" s="73"/>
      <c r="D168" s="73"/>
      <c r="E168" s="73"/>
      <c r="F168" s="73"/>
      <c r="G168" s="591"/>
      <c r="H168" s="1412"/>
      <c r="I168" s="73"/>
      <c r="J168" s="73"/>
      <c r="K168" s="74"/>
      <c r="L168" s="74"/>
      <c r="M168" s="989"/>
      <c r="N168" s="1695"/>
      <c r="O168" s="74"/>
      <c r="P168" s="74"/>
      <c r="Q168" s="74"/>
      <c r="R168" s="74"/>
      <c r="S168" s="1264"/>
      <c r="T168" s="1264"/>
      <c r="U168" s="1264"/>
      <c r="V168" s="1264"/>
      <c r="W168" s="1264"/>
      <c r="X168" s="73"/>
      <c r="Y168" s="73"/>
      <c r="Z168" s="73"/>
      <c r="AA168" s="73"/>
      <c r="AB168" s="73"/>
      <c r="AC168" s="73"/>
      <c r="AD168" s="73"/>
    </row>
    <row r="169" spans="1:30" ht="15" customHeight="1">
      <c r="A169" s="73"/>
      <c r="B169" s="73"/>
      <c r="C169" s="73"/>
      <c r="D169" s="73"/>
      <c r="E169" s="73"/>
      <c r="F169" s="73"/>
      <c r="G169" s="591"/>
      <c r="H169" s="1412"/>
      <c r="I169" s="73"/>
      <c r="J169" s="73"/>
      <c r="K169" s="74"/>
      <c r="L169" s="74"/>
      <c r="M169" s="989"/>
      <c r="N169" s="1695"/>
      <c r="O169" s="74"/>
      <c r="P169" s="74"/>
      <c r="Q169" s="74"/>
      <c r="R169" s="74"/>
      <c r="S169" s="1264"/>
      <c r="T169" s="1264"/>
      <c r="U169" s="1264"/>
      <c r="V169" s="1264"/>
      <c r="W169" s="1264"/>
      <c r="X169" s="73"/>
      <c r="Y169" s="73"/>
      <c r="Z169" s="73"/>
      <c r="AA169" s="73"/>
      <c r="AB169" s="73"/>
      <c r="AC169" s="73"/>
      <c r="AD169" s="73"/>
    </row>
    <row r="170" spans="1:30" ht="15" customHeight="1">
      <c r="A170" s="73"/>
      <c r="B170" s="73"/>
      <c r="C170" s="73"/>
      <c r="D170" s="73"/>
      <c r="E170" s="73"/>
      <c r="F170" s="73"/>
      <c r="G170" s="591"/>
      <c r="H170" s="1412"/>
      <c r="I170" s="73"/>
      <c r="J170" s="73"/>
      <c r="K170" s="74"/>
      <c r="L170" s="74"/>
      <c r="M170" s="989"/>
      <c r="N170" s="1695"/>
      <c r="O170" s="74"/>
      <c r="P170" s="74"/>
      <c r="Q170" s="74"/>
      <c r="R170" s="74"/>
      <c r="S170" s="1264"/>
      <c r="T170" s="1264"/>
      <c r="U170" s="1264"/>
      <c r="V170" s="1264"/>
      <c r="W170" s="1264"/>
      <c r="X170" s="73"/>
      <c r="Y170" s="73"/>
      <c r="Z170" s="73"/>
      <c r="AA170" s="73"/>
      <c r="AB170" s="73"/>
      <c r="AC170" s="73"/>
      <c r="AD170" s="73"/>
    </row>
    <row r="171" spans="1:30" ht="15" customHeight="1">
      <c r="A171" s="73"/>
      <c r="B171" s="73"/>
      <c r="C171" s="73"/>
      <c r="D171" s="73"/>
      <c r="E171" s="73"/>
      <c r="F171" s="73"/>
      <c r="G171" s="591"/>
      <c r="H171" s="1412"/>
      <c r="I171" s="73"/>
      <c r="J171" s="73"/>
      <c r="K171" s="74"/>
      <c r="L171" s="74"/>
      <c r="M171" s="989"/>
      <c r="N171" s="1695"/>
      <c r="O171" s="74"/>
      <c r="P171" s="74"/>
      <c r="Q171" s="74"/>
      <c r="R171" s="74"/>
      <c r="S171" s="1264"/>
      <c r="T171" s="1264"/>
      <c r="U171" s="1264"/>
      <c r="V171" s="1264"/>
      <c r="W171" s="1264"/>
      <c r="X171" s="73"/>
      <c r="Y171" s="73"/>
      <c r="Z171" s="73"/>
      <c r="AA171" s="73"/>
      <c r="AB171" s="73"/>
      <c r="AC171" s="73"/>
      <c r="AD171" s="73"/>
    </row>
    <row r="172" spans="1:30" ht="15" customHeight="1">
      <c r="A172" s="73"/>
      <c r="B172" s="73"/>
      <c r="C172" s="73"/>
      <c r="D172" s="73"/>
      <c r="E172" s="73"/>
      <c r="F172" s="73"/>
      <c r="G172" s="591"/>
      <c r="H172" s="1412"/>
      <c r="I172" s="73"/>
      <c r="J172" s="73"/>
      <c r="K172" s="74"/>
      <c r="L172" s="74"/>
      <c r="M172" s="989"/>
      <c r="N172" s="1695"/>
      <c r="O172" s="74"/>
      <c r="P172" s="74"/>
      <c r="Q172" s="74"/>
      <c r="R172" s="74"/>
      <c r="S172" s="1264"/>
      <c r="T172" s="1264"/>
      <c r="U172" s="1264"/>
      <c r="V172" s="1264"/>
      <c r="W172" s="1264"/>
      <c r="X172" s="73"/>
      <c r="Y172" s="73"/>
      <c r="Z172" s="73"/>
      <c r="AA172" s="73"/>
      <c r="AB172" s="73"/>
      <c r="AC172" s="73"/>
      <c r="AD172" s="73"/>
    </row>
    <row r="173" spans="1:30" ht="15" customHeight="1">
      <c r="A173" s="73"/>
      <c r="B173" s="73"/>
      <c r="C173" s="73"/>
      <c r="D173" s="73"/>
      <c r="E173" s="73"/>
      <c r="F173" s="73"/>
      <c r="G173" s="591"/>
      <c r="H173" s="1412"/>
      <c r="I173" s="73"/>
      <c r="J173" s="73"/>
      <c r="K173" s="74"/>
      <c r="L173" s="74"/>
      <c r="M173" s="989"/>
      <c r="N173" s="1695"/>
      <c r="O173" s="74"/>
      <c r="P173" s="74"/>
      <c r="Q173" s="74"/>
      <c r="R173" s="74"/>
      <c r="S173" s="1264"/>
      <c r="T173" s="1264"/>
      <c r="U173" s="1264"/>
      <c r="V173" s="1264"/>
      <c r="W173" s="1264"/>
      <c r="X173" s="73"/>
      <c r="Y173" s="73"/>
      <c r="Z173" s="73"/>
      <c r="AA173" s="73"/>
      <c r="AB173" s="73"/>
      <c r="AC173" s="73"/>
      <c r="AD173" s="73"/>
    </row>
    <row r="174" spans="1:30" ht="15" customHeight="1">
      <c r="A174" s="73"/>
      <c r="B174" s="73"/>
      <c r="C174" s="73"/>
      <c r="D174" s="73"/>
      <c r="E174" s="73"/>
      <c r="F174" s="73"/>
      <c r="G174" s="591"/>
      <c r="H174" s="1412"/>
      <c r="I174" s="73"/>
      <c r="J174" s="73"/>
      <c r="K174" s="74"/>
      <c r="L174" s="74"/>
      <c r="M174" s="989"/>
      <c r="N174" s="1695"/>
      <c r="O174" s="74"/>
      <c r="P174" s="74"/>
      <c r="Q174" s="74"/>
      <c r="R174" s="74"/>
      <c r="S174" s="1264"/>
      <c r="T174" s="1264"/>
      <c r="U174" s="1264"/>
      <c r="V174" s="1264"/>
      <c r="W174" s="1264"/>
      <c r="X174" s="73"/>
      <c r="Y174" s="73"/>
      <c r="Z174" s="73"/>
      <c r="AA174" s="73"/>
      <c r="AB174" s="73"/>
      <c r="AC174" s="73"/>
      <c r="AD174" s="73"/>
    </row>
    <row r="175" spans="1:30" ht="15" customHeight="1">
      <c r="A175" s="73"/>
      <c r="B175" s="73"/>
      <c r="C175" s="73"/>
      <c r="D175" s="73"/>
      <c r="E175" s="73"/>
      <c r="F175" s="73"/>
      <c r="G175" s="591"/>
      <c r="H175" s="1412"/>
      <c r="I175" s="73"/>
      <c r="J175" s="73"/>
      <c r="K175" s="74"/>
      <c r="L175" s="74"/>
      <c r="M175" s="989"/>
      <c r="N175" s="1695"/>
      <c r="O175" s="74"/>
      <c r="P175" s="74"/>
      <c r="Q175" s="74"/>
      <c r="R175" s="74"/>
      <c r="S175" s="1264"/>
      <c r="T175" s="1264"/>
      <c r="U175" s="1264"/>
      <c r="V175" s="1264"/>
      <c r="W175" s="1264"/>
      <c r="X175" s="73"/>
      <c r="Y175" s="73"/>
      <c r="Z175" s="73"/>
      <c r="AA175" s="73"/>
      <c r="AB175" s="73"/>
      <c r="AC175" s="73"/>
      <c r="AD175" s="73"/>
    </row>
    <row r="176" spans="1:30" ht="15" customHeight="1">
      <c r="A176" s="73"/>
      <c r="B176" s="73"/>
      <c r="C176" s="73"/>
      <c r="D176" s="73"/>
      <c r="E176" s="73"/>
      <c r="F176" s="73"/>
      <c r="G176" s="591"/>
      <c r="H176" s="1412"/>
      <c r="I176" s="73"/>
      <c r="J176" s="73"/>
      <c r="K176" s="74"/>
      <c r="L176" s="74"/>
      <c r="M176" s="989"/>
      <c r="N176" s="1695"/>
      <c r="O176" s="74"/>
      <c r="P176" s="74"/>
      <c r="Q176" s="74"/>
      <c r="R176" s="74"/>
      <c r="S176" s="1264"/>
      <c r="T176" s="1264"/>
      <c r="U176" s="1264"/>
      <c r="V176" s="1264"/>
      <c r="W176" s="1264"/>
      <c r="X176" s="73"/>
      <c r="Y176" s="73"/>
      <c r="Z176" s="73"/>
      <c r="AA176" s="73"/>
      <c r="AB176" s="73"/>
      <c r="AC176" s="73"/>
      <c r="AD176" s="73"/>
    </row>
    <row r="177" spans="1:30" ht="15" customHeight="1">
      <c r="A177" s="73"/>
      <c r="B177" s="73"/>
      <c r="C177" s="73"/>
      <c r="D177" s="73"/>
      <c r="E177" s="73"/>
      <c r="F177" s="73"/>
      <c r="G177" s="591"/>
      <c r="H177" s="1412"/>
      <c r="I177" s="73"/>
      <c r="J177" s="73"/>
      <c r="K177" s="74"/>
      <c r="L177" s="74"/>
      <c r="M177" s="989"/>
      <c r="N177" s="1695"/>
      <c r="O177" s="74"/>
      <c r="P177" s="74"/>
      <c r="Q177" s="74"/>
      <c r="R177" s="74"/>
      <c r="S177" s="1264"/>
      <c r="T177" s="1264"/>
      <c r="U177" s="1264"/>
      <c r="V177" s="1264"/>
      <c r="W177" s="1264"/>
      <c r="X177" s="73"/>
      <c r="Y177" s="73"/>
      <c r="Z177" s="73"/>
      <c r="AA177" s="73"/>
      <c r="AB177" s="73"/>
      <c r="AC177" s="73"/>
      <c r="AD177" s="73"/>
    </row>
    <row r="178" spans="1:30" ht="15" customHeight="1">
      <c r="A178" s="73"/>
      <c r="B178" s="73"/>
      <c r="C178" s="73"/>
      <c r="D178" s="73"/>
      <c r="E178" s="73"/>
      <c r="F178" s="73"/>
      <c r="G178" s="591"/>
      <c r="H178" s="1412"/>
      <c r="I178" s="73"/>
      <c r="J178" s="73"/>
      <c r="K178" s="74"/>
      <c r="L178" s="74"/>
      <c r="M178" s="989"/>
      <c r="N178" s="1695"/>
      <c r="O178" s="74"/>
      <c r="P178" s="74"/>
      <c r="Q178" s="74"/>
      <c r="R178" s="74"/>
      <c r="S178" s="1264"/>
      <c r="T178" s="1264"/>
      <c r="U178" s="1264"/>
      <c r="V178" s="1264"/>
      <c r="W178" s="1264"/>
      <c r="X178" s="73"/>
      <c r="Y178" s="73"/>
      <c r="Z178" s="73"/>
      <c r="AA178" s="73"/>
      <c r="AB178" s="73"/>
      <c r="AC178" s="73"/>
      <c r="AD178" s="73"/>
    </row>
    <row r="179" spans="1:30" ht="15" customHeight="1">
      <c r="A179" s="73"/>
      <c r="B179" s="73"/>
      <c r="C179" s="73"/>
      <c r="D179" s="73"/>
      <c r="E179" s="73"/>
      <c r="F179" s="73"/>
      <c r="G179" s="591"/>
      <c r="H179" s="1412"/>
      <c r="I179" s="73"/>
      <c r="J179" s="73"/>
      <c r="K179" s="74"/>
      <c r="L179" s="74"/>
      <c r="M179" s="989"/>
      <c r="N179" s="1695"/>
      <c r="O179" s="74"/>
      <c r="P179" s="74"/>
      <c r="Q179" s="74"/>
      <c r="R179" s="74"/>
      <c r="S179" s="1264"/>
      <c r="T179" s="1264"/>
      <c r="U179" s="1264"/>
      <c r="V179" s="1264"/>
      <c r="W179" s="1264"/>
      <c r="X179" s="73"/>
      <c r="Y179" s="73"/>
      <c r="Z179" s="73"/>
      <c r="AA179" s="73"/>
      <c r="AB179" s="73"/>
      <c r="AC179" s="73"/>
      <c r="AD179" s="73"/>
    </row>
    <row r="180" spans="1:30" ht="15" customHeight="1">
      <c r="A180" s="73"/>
      <c r="B180" s="73"/>
      <c r="C180" s="73"/>
      <c r="D180" s="73"/>
      <c r="E180" s="73"/>
      <c r="F180" s="73"/>
      <c r="G180" s="591"/>
      <c r="H180" s="1412"/>
      <c r="I180" s="73"/>
      <c r="J180" s="73"/>
      <c r="K180" s="74"/>
      <c r="L180" s="74"/>
      <c r="M180" s="989"/>
      <c r="N180" s="1695"/>
      <c r="O180" s="74"/>
      <c r="P180" s="74"/>
      <c r="Q180" s="74"/>
      <c r="R180" s="74"/>
      <c r="S180" s="1264"/>
      <c r="T180" s="1264"/>
      <c r="U180" s="1264"/>
      <c r="V180" s="1264"/>
      <c r="W180" s="1264"/>
      <c r="X180" s="73"/>
      <c r="Y180" s="73"/>
      <c r="Z180" s="73"/>
      <c r="AA180" s="73"/>
      <c r="AB180" s="73"/>
      <c r="AC180" s="73"/>
      <c r="AD180" s="73"/>
    </row>
    <row r="181" spans="1:30" ht="15" customHeight="1">
      <c r="A181" s="73"/>
      <c r="B181" s="73"/>
      <c r="C181" s="73"/>
      <c r="D181" s="73"/>
      <c r="E181" s="73"/>
      <c r="F181" s="73"/>
      <c r="G181" s="591"/>
      <c r="H181" s="1412"/>
      <c r="I181" s="73"/>
      <c r="J181" s="73"/>
      <c r="K181" s="74"/>
      <c r="L181" s="74"/>
      <c r="M181" s="989"/>
      <c r="N181" s="1695"/>
      <c r="O181" s="74"/>
      <c r="P181" s="74"/>
      <c r="Q181" s="74"/>
      <c r="R181" s="74"/>
      <c r="S181" s="1264"/>
      <c r="T181" s="1264"/>
      <c r="U181" s="1264"/>
      <c r="V181" s="1264"/>
      <c r="W181" s="1264"/>
      <c r="X181" s="73"/>
      <c r="Y181" s="73"/>
      <c r="Z181" s="73"/>
      <c r="AA181" s="73"/>
      <c r="AB181" s="73"/>
      <c r="AC181" s="73"/>
      <c r="AD181" s="73"/>
    </row>
    <row r="182" spans="1:30" ht="15" customHeight="1">
      <c r="A182" s="73"/>
      <c r="B182" s="73"/>
      <c r="C182" s="73"/>
      <c r="D182" s="73"/>
      <c r="E182" s="73"/>
      <c r="F182" s="73"/>
      <c r="G182" s="591"/>
      <c r="H182" s="1412"/>
      <c r="I182" s="73"/>
      <c r="J182" s="73"/>
      <c r="K182" s="74"/>
      <c r="L182" s="74"/>
      <c r="M182" s="989"/>
      <c r="N182" s="1695"/>
      <c r="O182" s="74"/>
      <c r="P182" s="74"/>
      <c r="Q182" s="74"/>
      <c r="R182" s="74"/>
      <c r="S182" s="1264"/>
      <c r="T182" s="1264"/>
      <c r="U182" s="1264"/>
      <c r="V182" s="1264"/>
      <c r="W182" s="1264"/>
      <c r="X182" s="73"/>
      <c r="Y182" s="73"/>
      <c r="Z182" s="73"/>
      <c r="AA182" s="73"/>
      <c r="AB182" s="73"/>
      <c r="AC182" s="73"/>
      <c r="AD182" s="73"/>
    </row>
    <row r="183" spans="1:30" ht="15" customHeight="1">
      <c r="A183" s="73"/>
      <c r="B183" s="73"/>
      <c r="C183" s="73"/>
      <c r="D183" s="73"/>
      <c r="E183" s="73"/>
      <c r="F183" s="73"/>
      <c r="G183" s="591"/>
      <c r="H183" s="1412"/>
      <c r="I183" s="73"/>
      <c r="J183" s="73"/>
      <c r="K183" s="74"/>
      <c r="L183" s="74"/>
      <c r="M183" s="989"/>
      <c r="N183" s="1695"/>
      <c r="O183" s="74"/>
      <c r="P183" s="74"/>
      <c r="Q183" s="74"/>
      <c r="R183" s="74"/>
      <c r="S183" s="1264"/>
      <c r="T183" s="1264"/>
      <c r="U183" s="1264"/>
      <c r="V183" s="1264"/>
      <c r="W183" s="1264"/>
      <c r="X183" s="73"/>
      <c r="Y183" s="73"/>
      <c r="Z183" s="73"/>
      <c r="AA183" s="73"/>
      <c r="AB183" s="73"/>
      <c r="AC183" s="73"/>
      <c r="AD183" s="73"/>
    </row>
    <row r="184" spans="1:30" ht="15" customHeight="1">
      <c r="A184" s="73"/>
      <c r="B184" s="73"/>
      <c r="C184" s="73"/>
      <c r="D184" s="73"/>
      <c r="E184" s="73"/>
      <c r="F184" s="73"/>
      <c r="G184" s="591"/>
      <c r="H184" s="1412"/>
      <c r="I184" s="73"/>
      <c r="J184" s="73"/>
      <c r="K184" s="74"/>
      <c r="L184" s="74"/>
      <c r="M184" s="989"/>
      <c r="N184" s="1695"/>
      <c r="O184" s="74"/>
      <c r="P184" s="74"/>
      <c r="Q184" s="74"/>
      <c r="R184" s="74"/>
      <c r="S184" s="1264"/>
      <c r="T184" s="1264"/>
      <c r="U184" s="1264"/>
      <c r="V184" s="1264"/>
      <c r="W184" s="1264"/>
      <c r="X184" s="73"/>
      <c r="Y184" s="73"/>
      <c r="Z184" s="73"/>
      <c r="AA184" s="73"/>
      <c r="AB184" s="73"/>
      <c r="AC184" s="73"/>
      <c r="AD184" s="73"/>
    </row>
    <row r="185" spans="1:30" ht="15" customHeight="1">
      <c r="A185" s="73"/>
      <c r="B185" s="73"/>
      <c r="C185" s="73"/>
      <c r="D185" s="73"/>
      <c r="E185" s="73"/>
      <c r="F185" s="73"/>
      <c r="G185" s="591"/>
      <c r="H185" s="1412"/>
      <c r="I185" s="73"/>
      <c r="J185" s="73"/>
      <c r="K185" s="74"/>
      <c r="L185" s="74"/>
      <c r="M185" s="989"/>
      <c r="N185" s="1695"/>
      <c r="O185" s="74"/>
      <c r="P185" s="74"/>
      <c r="Q185" s="74"/>
      <c r="R185" s="74"/>
      <c r="S185" s="1264"/>
      <c r="T185" s="1264"/>
      <c r="U185" s="1264"/>
      <c r="V185" s="1264"/>
      <c r="W185" s="1264"/>
      <c r="X185" s="73"/>
      <c r="Y185" s="73"/>
      <c r="Z185" s="73"/>
      <c r="AA185" s="73"/>
      <c r="AB185" s="73"/>
      <c r="AC185" s="73"/>
      <c r="AD185" s="73"/>
    </row>
    <row r="186" spans="1:30" ht="15" customHeight="1">
      <c r="A186" s="73"/>
      <c r="B186" s="73"/>
      <c r="C186" s="73"/>
      <c r="D186" s="73"/>
      <c r="E186" s="73"/>
      <c r="F186" s="73"/>
      <c r="G186" s="591"/>
      <c r="H186" s="1412"/>
      <c r="I186" s="73"/>
      <c r="J186" s="73"/>
      <c r="K186" s="74"/>
      <c r="L186" s="74"/>
      <c r="M186" s="989"/>
      <c r="N186" s="1695"/>
      <c r="O186" s="74"/>
      <c r="P186" s="74"/>
      <c r="Q186" s="74"/>
      <c r="R186" s="74"/>
      <c r="S186" s="1264"/>
      <c r="T186" s="1264"/>
      <c r="U186" s="1264"/>
      <c r="V186" s="1264"/>
      <c r="W186" s="1264"/>
      <c r="X186" s="73"/>
      <c r="Y186" s="73"/>
      <c r="Z186" s="73"/>
      <c r="AA186" s="73"/>
      <c r="AB186" s="73"/>
      <c r="AC186" s="73"/>
      <c r="AD186" s="73"/>
    </row>
    <row r="187" spans="1:30" ht="15" customHeight="1">
      <c r="A187" s="73"/>
      <c r="B187" s="73"/>
      <c r="C187" s="73"/>
      <c r="D187" s="73"/>
      <c r="E187" s="73"/>
      <c r="F187" s="73"/>
      <c r="G187" s="591"/>
      <c r="H187" s="1412"/>
      <c r="I187" s="73"/>
      <c r="J187" s="73"/>
      <c r="K187" s="74"/>
      <c r="L187" s="74"/>
      <c r="M187" s="989"/>
      <c r="N187" s="1695"/>
      <c r="O187" s="74"/>
      <c r="P187" s="74"/>
      <c r="Q187" s="74"/>
      <c r="R187" s="74"/>
      <c r="S187" s="1264"/>
      <c r="T187" s="1264"/>
      <c r="U187" s="1264"/>
      <c r="V187" s="1264"/>
      <c r="W187" s="1264"/>
      <c r="X187" s="73"/>
      <c r="Y187" s="73"/>
      <c r="Z187" s="73"/>
      <c r="AA187" s="73"/>
      <c r="AB187" s="73"/>
      <c r="AC187" s="73"/>
      <c r="AD187" s="73"/>
    </row>
    <row r="188" spans="1:30" ht="15" customHeight="1">
      <c r="A188" s="73"/>
      <c r="B188" s="73"/>
      <c r="C188" s="73"/>
      <c r="D188" s="73"/>
      <c r="E188" s="73"/>
      <c r="F188" s="73"/>
      <c r="G188" s="591"/>
      <c r="H188" s="1412"/>
      <c r="I188" s="73"/>
      <c r="J188" s="73"/>
      <c r="K188" s="74"/>
      <c r="L188" s="74"/>
      <c r="M188" s="989"/>
      <c r="N188" s="1695"/>
      <c r="O188" s="74"/>
      <c r="P188" s="74"/>
      <c r="Q188" s="74"/>
      <c r="R188" s="74"/>
      <c r="S188" s="1264"/>
      <c r="T188" s="1264"/>
      <c r="U188" s="1264"/>
      <c r="V188" s="1264"/>
      <c r="W188" s="1264"/>
      <c r="X188" s="73"/>
      <c r="Y188" s="73"/>
      <c r="Z188" s="73"/>
      <c r="AA188" s="73"/>
      <c r="AB188" s="73"/>
      <c r="AC188" s="73"/>
      <c r="AD188" s="73"/>
    </row>
    <row r="189" spans="1:30" ht="15" customHeight="1">
      <c r="A189" s="73"/>
      <c r="B189" s="73"/>
      <c r="C189" s="73"/>
      <c r="D189" s="73"/>
      <c r="E189" s="73"/>
      <c r="F189" s="73"/>
      <c r="G189" s="591"/>
      <c r="H189" s="1412"/>
      <c r="I189" s="73"/>
      <c r="J189" s="73"/>
      <c r="K189" s="74"/>
      <c r="L189" s="74"/>
      <c r="M189" s="989"/>
      <c r="N189" s="1695"/>
      <c r="O189" s="74"/>
      <c r="P189" s="74"/>
      <c r="Q189" s="74"/>
      <c r="R189" s="74"/>
      <c r="S189" s="1264"/>
      <c r="T189" s="1264"/>
      <c r="U189" s="1264"/>
      <c r="V189" s="1264"/>
      <c r="W189" s="1264"/>
      <c r="X189" s="73"/>
      <c r="Y189" s="73"/>
      <c r="Z189" s="73"/>
      <c r="AA189" s="73"/>
      <c r="AB189" s="73"/>
      <c r="AC189" s="73"/>
      <c r="AD189" s="73"/>
    </row>
    <row r="190" spans="1:30" ht="15" customHeight="1">
      <c r="A190" s="73"/>
      <c r="B190" s="73"/>
      <c r="C190" s="73"/>
      <c r="D190" s="73"/>
      <c r="E190" s="73"/>
      <c r="F190" s="73"/>
      <c r="G190" s="591"/>
      <c r="H190" s="1412"/>
      <c r="I190" s="73"/>
      <c r="J190" s="73"/>
      <c r="K190" s="74"/>
      <c r="L190" s="74"/>
      <c r="M190" s="989"/>
      <c r="N190" s="1695"/>
      <c r="O190" s="74"/>
      <c r="P190" s="74"/>
      <c r="Q190" s="74"/>
      <c r="R190" s="74"/>
      <c r="S190" s="1264"/>
      <c r="T190" s="1264"/>
      <c r="U190" s="1264"/>
      <c r="V190" s="1264"/>
      <c r="W190" s="1264"/>
      <c r="X190" s="73"/>
      <c r="Y190" s="73"/>
      <c r="Z190" s="73"/>
      <c r="AA190" s="73"/>
      <c r="AB190" s="73"/>
      <c r="AC190" s="73"/>
      <c r="AD190" s="73"/>
    </row>
    <row r="191" spans="1:30" ht="15" customHeight="1">
      <c r="A191" s="73"/>
      <c r="B191" s="73"/>
      <c r="C191" s="73"/>
      <c r="D191" s="73"/>
      <c r="E191" s="73"/>
      <c r="F191" s="73"/>
      <c r="G191" s="591"/>
      <c r="H191" s="1412"/>
      <c r="I191" s="73"/>
      <c r="J191" s="73"/>
      <c r="K191" s="74"/>
      <c r="L191" s="74"/>
      <c r="M191" s="989"/>
      <c r="N191" s="1695"/>
      <c r="O191" s="74"/>
      <c r="P191" s="74"/>
      <c r="Q191" s="74"/>
      <c r="R191" s="74"/>
      <c r="S191" s="1264"/>
      <c r="T191" s="1264"/>
      <c r="U191" s="1264"/>
      <c r="V191" s="1264"/>
      <c r="W191" s="1264"/>
      <c r="X191" s="73"/>
      <c r="Y191" s="73"/>
      <c r="Z191" s="73"/>
      <c r="AA191" s="73"/>
      <c r="AB191" s="73"/>
      <c r="AC191" s="73"/>
      <c r="AD191" s="73"/>
    </row>
    <row r="192" spans="1:30" ht="15" customHeight="1">
      <c r="A192" s="73"/>
      <c r="B192" s="73"/>
      <c r="C192" s="73"/>
      <c r="D192" s="73"/>
      <c r="E192" s="73"/>
      <c r="F192" s="73"/>
      <c r="G192" s="591"/>
      <c r="H192" s="1412"/>
      <c r="I192" s="73"/>
      <c r="J192" s="73"/>
      <c r="K192" s="74"/>
      <c r="L192" s="74"/>
      <c r="M192" s="989"/>
      <c r="N192" s="1695"/>
      <c r="O192" s="74"/>
      <c r="P192" s="74"/>
      <c r="Q192" s="74"/>
      <c r="R192" s="74"/>
      <c r="S192" s="1264"/>
      <c r="T192" s="1264"/>
      <c r="U192" s="1264"/>
      <c r="V192" s="1264"/>
      <c r="W192" s="1264"/>
      <c r="X192" s="73"/>
      <c r="Y192" s="73"/>
      <c r="Z192" s="73"/>
      <c r="AA192" s="73"/>
      <c r="AB192" s="73"/>
      <c r="AC192" s="73"/>
      <c r="AD192" s="73"/>
    </row>
    <row r="193" spans="1:30" ht="15" customHeight="1">
      <c r="A193" s="73"/>
      <c r="B193" s="73"/>
      <c r="C193" s="73"/>
      <c r="D193" s="73"/>
      <c r="E193" s="73"/>
      <c r="F193" s="73"/>
      <c r="G193" s="591"/>
      <c r="H193" s="1412"/>
      <c r="I193" s="73"/>
      <c r="J193" s="73"/>
      <c r="K193" s="74"/>
      <c r="L193" s="74"/>
      <c r="M193" s="989"/>
      <c r="N193" s="1695"/>
      <c r="O193" s="74"/>
      <c r="P193" s="74"/>
      <c r="Q193" s="74"/>
      <c r="R193" s="74"/>
      <c r="S193" s="1264"/>
      <c r="T193" s="1264"/>
      <c r="U193" s="1264"/>
      <c r="V193" s="1264"/>
      <c r="W193" s="1264"/>
      <c r="X193" s="73"/>
      <c r="Y193" s="73"/>
      <c r="Z193" s="73"/>
      <c r="AA193" s="73"/>
      <c r="AB193" s="73"/>
      <c r="AC193" s="73"/>
      <c r="AD193" s="73"/>
    </row>
    <row r="194" spans="1:30" ht="15" customHeight="1">
      <c r="A194" s="73"/>
      <c r="B194" s="73"/>
      <c r="C194" s="73"/>
      <c r="D194" s="73"/>
      <c r="E194" s="73"/>
      <c r="F194" s="73"/>
      <c r="G194" s="591"/>
      <c r="H194" s="1412"/>
      <c r="I194" s="73"/>
      <c r="J194" s="73"/>
      <c r="K194" s="74"/>
      <c r="L194" s="74"/>
      <c r="M194" s="989"/>
      <c r="N194" s="1695"/>
      <c r="O194" s="74"/>
      <c r="P194" s="74"/>
      <c r="Q194" s="74"/>
      <c r="R194" s="74"/>
      <c r="S194" s="1264"/>
      <c r="T194" s="1264"/>
      <c r="U194" s="1264"/>
      <c r="V194" s="1264"/>
      <c r="W194" s="1264"/>
      <c r="X194" s="73"/>
      <c r="Y194" s="73"/>
      <c r="Z194" s="73"/>
      <c r="AA194" s="73"/>
      <c r="AB194" s="73"/>
      <c r="AC194" s="73"/>
      <c r="AD194" s="73"/>
    </row>
    <row r="195" spans="1:30" ht="15" customHeight="1">
      <c r="A195" s="73"/>
      <c r="B195" s="73"/>
      <c r="C195" s="73"/>
      <c r="D195" s="73"/>
      <c r="E195" s="73"/>
      <c r="F195" s="73"/>
      <c r="G195" s="591"/>
      <c r="H195" s="1412"/>
      <c r="I195" s="73"/>
      <c r="J195" s="73"/>
      <c r="K195" s="74"/>
      <c r="L195" s="74"/>
      <c r="M195" s="989"/>
      <c r="N195" s="1695"/>
      <c r="O195" s="74"/>
      <c r="P195" s="74"/>
      <c r="Q195" s="74"/>
      <c r="R195" s="74"/>
      <c r="S195" s="1264"/>
      <c r="T195" s="1264"/>
      <c r="U195" s="1264"/>
      <c r="V195" s="1264"/>
      <c r="W195" s="1264"/>
      <c r="X195" s="73"/>
      <c r="Y195" s="73"/>
      <c r="Z195" s="73"/>
      <c r="AA195" s="73"/>
      <c r="AB195" s="73"/>
      <c r="AC195" s="73"/>
      <c r="AD195" s="73"/>
    </row>
    <row r="196" spans="1:30" ht="15" customHeight="1">
      <c r="A196" s="73"/>
      <c r="B196" s="73"/>
      <c r="C196" s="73"/>
      <c r="D196" s="73"/>
      <c r="E196" s="73"/>
      <c r="F196" s="73"/>
      <c r="G196" s="591"/>
      <c r="H196" s="1412"/>
      <c r="I196" s="73"/>
      <c r="J196" s="73"/>
      <c r="K196" s="74"/>
      <c r="L196" s="74"/>
      <c r="M196" s="989"/>
      <c r="N196" s="1695"/>
      <c r="O196" s="74"/>
      <c r="P196" s="74"/>
      <c r="Q196" s="74"/>
      <c r="R196" s="74"/>
      <c r="S196" s="1264"/>
      <c r="T196" s="1264"/>
      <c r="U196" s="1264"/>
      <c r="V196" s="1264"/>
      <c r="W196" s="1264"/>
      <c r="X196" s="73"/>
      <c r="Y196" s="73"/>
      <c r="Z196" s="73"/>
      <c r="AA196" s="73"/>
      <c r="AB196" s="73"/>
      <c r="AC196" s="73"/>
      <c r="AD196" s="73"/>
    </row>
    <row r="197" spans="1:30" ht="15" customHeight="1">
      <c r="A197" s="73"/>
      <c r="B197" s="73"/>
      <c r="C197" s="73"/>
      <c r="D197" s="73"/>
      <c r="E197" s="73"/>
      <c r="F197" s="73"/>
      <c r="G197" s="591"/>
      <c r="H197" s="1412"/>
      <c r="I197" s="73"/>
      <c r="J197" s="73"/>
      <c r="K197" s="74"/>
      <c r="L197" s="74"/>
      <c r="M197" s="989"/>
      <c r="N197" s="1695"/>
      <c r="O197" s="74"/>
      <c r="P197" s="74"/>
      <c r="Q197" s="74"/>
      <c r="R197" s="74"/>
      <c r="S197" s="1264"/>
      <c r="T197" s="1264"/>
      <c r="U197" s="1264"/>
      <c r="V197" s="1264"/>
      <c r="W197" s="1264"/>
      <c r="X197" s="73"/>
      <c r="Y197" s="73"/>
      <c r="Z197" s="73"/>
      <c r="AA197" s="73"/>
      <c r="AB197" s="73"/>
      <c r="AC197" s="73"/>
      <c r="AD197" s="73"/>
    </row>
    <row r="198" spans="1:30" ht="15" customHeight="1">
      <c r="A198" s="73"/>
      <c r="B198" s="73"/>
      <c r="C198" s="73"/>
      <c r="D198" s="73"/>
      <c r="E198" s="73"/>
      <c r="F198" s="73"/>
      <c r="G198" s="591"/>
      <c r="H198" s="1412"/>
      <c r="I198" s="73"/>
      <c r="J198" s="73"/>
      <c r="K198" s="74"/>
      <c r="L198" s="74"/>
      <c r="M198" s="989"/>
      <c r="N198" s="1695"/>
      <c r="O198" s="74"/>
      <c r="P198" s="74"/>
      <c r="Q198" s="74"/>
      <c r="R198" s="74"/>
      <c r="S198" s="1264"/>
      <c r="T198" s="1264"/>
      <c r="U198" s="1264"/>
      <c r="V198" s="1264"/>
      <c r="W198" s="1264"/>
      <c r="X198" s="73"/>
      <c r="Y198" s="73"/>
      <c r="Z198" s="73"/>
      <c r="AA198" s="73"/>
      <c r="AB198" s="73"/>
      <c r="AC198" s="73"/>
      <c r="AD198" s="73"/>
    </row>
    <row r="199" spans="1:30" ht="15" customHeight="1">
      <c r="A199" s="73"/>
      <c r="B199" s="73"/>
      <c r="C199" s="73"/>
      <c r="D199" s="73"/>
      <c r="E199" s="73"/>
      <c r="F199" s="73"/>
      <c r="G199" s="591"/>
      <c r="H199" s="1412"/>
      <c r="I199" s="73"/>
      <c r="J199" s="73"/>
      <c r="K199" s="74"/>
      <c r="L199" s="74"/>
      <c r="M199" s="989"/>
      <c r="N199" s="1695"/>
      <c r="O199" s="74"/>
      <c r="P199" s="74"/>
      <c r="Q199" s="74"/>
      <c r="R199" s="74"/>
      <c r="S199" s="1264"/>
      <c r="T199" s="1264"/>
      <c r="U199" s="1264"/>
      <c r="V199" s="1264"/>
      <c r="W199" s="1264"/>
      <c r="X199" s="73"/>
      <c r="Y199" s="73"/>
      <c r="Z199" s="73"/>
      <c r="AA199" s="73"/>
      <c r="AB199" s="73"/>
      <c r="AC199" s="73"/>
      <c r="AD199" s="73"/>
    </row>
    <row r="200" spans="1:30" ht="15" customHeight="1">
      <c r="A200" s="73"/>
      <c r="B200" s="73"/>
      <c r="C200" s="73"/>
      <c r="D200" s="73"/>
      <c r="E200" s="73"/>
      <c r="F200" s="73"/>
      <c r="G200" s="591"/>
      <c r="H200" s="1412"/>
      <c r="I200" s="73"/>
      <c r="J200" s="73"/>
      <c r="K200" s="74"/>
      <c r="L200" s="74"/>
      <c r="M200" s="989"/>
      <c r="N200" s="1695"/>
      <c r="O200" s="74"/>
      <c r="P200" s="74"/>
      <c r="Q200" s="74"/>
      <c r="R200" s="74"/>
      <c r="S200" s="1264"/>
      <c r="T200" s="1264"/>
      <c r="U200" s="1264"/>
      <c r="V200" s="1264"/>
      <c r="W200" s="1264"/>
      <c r="X200" s="73"/>
      <c r="Y200" s="73"/>
      <c r="Z200" s="73"/>
      <c r="AA200" s="73"/>
      <c r="AB200" s="73"/>
      <c r="AC200" s="73"/>
      <c r="AD200" s="73"/>
    </row>
    <row r="201" spans="1:30" ht="15" customHeight="1">
      <c r="A201" s="73"/>
      <c r="B201" s="73"/>
      <c r="C201" s="73"/>
      <c r="D201" s="73"/>
      <c r="E201" s="73"/>
      <c r="F201" s="73"/>
      <c r="G201" s="591"/>
      <c r="H201" s="1412"/>
      <c r="I201" s="73"/>
      <c r="J201" s="73"/>
      <c r="K201" s="74"/>
      <c r="L201" s="74"/>
      <c r="M201" s="989"/>
      <c r="N201" s="1695"/>
      <c r="O201" s="74"/>
      <c r="P201" s="74"/>
      <c r="Q201" s="74"/>
      <c r="R201" s="74"/>
      <c r="S201" s="1264"/>
      <c r="T201" s="1264"/>
      <c r="U201" s="1264"/>
      <c r="V201" s="1264"/>
      <c r="W201" s="1264"/>
      <c r="X201" s="73"/>
      <c r="Y201" s="73"/>
      <c r="Z201" s="73"/>
      <c r="AA201" s="73"/>
      <c r="AB201" s="73"/>
      <c r="AC201" s="73"/>
      <c r="AD201" s="73"/>
    </row>
    <row r="202" spans="1:30" ht="15" customHeight="1">
      <c r="A202" s="73"/>
      <c r="B202" s="73"/>
      <c r="C202" s="73"/>
      <c r="D202" s="73"/>
      <c r="E202" s="73"/>
      <c r="F202" s="73"/>
      <c r="G202" s="591"/>
      <c r="H202" s="1412"/>
      <c r="I202" s="73"/>
      <c r="J202" s="73"/>
      <c r="K202" s="74"/>
      <c r="L202" s="74"/>
      <c r="M202" s="989"/>
      <c r="N202" s="1695"/>
      <c r="O202" s="74"/>
      <c r="P202" s="74"/>
      <c r="Q202" s="74"/>
      <c r="R202" s="74"/>
      <c r="S202" s="1264"/>
      <c r="T202" s="1264"/>
      <c r="U202" s="1264"/>
      <c r="V202" s="1264"/>
      <c r="W202" s="1264"/>
      <c r="X202" s="73"/>
      <c r="Y202" s="73"/>
      <c r="Z202" s="73"/>
      <c r="AA202" s="73"/>
      <c r="AB202" s="73"/>
      <c r="AC202" s="73"/>
      <c r="AD202" s="73"/>
    </row>
    <row r="203" spans="1:30" ht="15" customHeight="1">
      <c r="A203" s="73"/>
      <c r="B203" s="73"/>
      <c r="C203" s="73"/>
      <c r="D203" s="73"/>
      <c r="E203" s="73"/>
      <c r="F203" s="73"/>
      <c r="G203" s="591"/>
      <c r="H203" s="1412"/>
      <c r="I203" s="73"/>
      <c r="J203" s="73"/>
      <c r="K203" s="74"/>
      <c r="L203" s="74"/>
      <c r="M203" s="989"/>
      <c r="N203" s="1695"/>
      <c r="O203" s="74"/>
      <c r="P203" s="74"/>
      <c r="Q203" s="74"/>
      <c r="R203" s="74"/>
      <c r="S203" s="1264"/>
      <c r="T203" s="1264"/>
      <c r="U203" s="1264"/>
      <c r="V203" s="1264"/>
      <c r="W203" s="1264"/>
      <c r="X203" s="73"/>
      <c r="Y203" s="73"/>
      <c r="Z203" s="73"/>
      <c r="AA203" s="73"/>
      <c r="AB203" s="73"/>
      <c r="AC203" s="73"/>
      <c r="AD203" s="73"/>
    </row>
    <row r="204" spans="1:30" ht="15" customHeight="1">
      <c r="A204" s="73"/>
      <c r="B204" s="73"/>
      <c r="C204" s="73"/>
      <c r="D204" s="73"/>
      <c r="E204" s="73"/>
      <c r="F204" s="73"/>
      <c r="G204" s="591"/>
      <c r="H204" s="1412"/>
      <c r="I204" s="73"/>
      <c r="J204" s="73"/>
      <c r="K204" s="74"/>
      <c r="L204" s="74"/>
      <c r="M204" s="989"/>
      <c r="N204" s="1695"/>
      <c r="O204" s="74"/>
      <c r="P204" s="74"/>
      <c r="Q204" s="74"/>
      <c r="R204" s="74"/>
      <c r="S204" s="1264"/>
      <c r="T204" s="1264"/>
      <c r="U204" s="1264"/>
      <c r="V204" s="1264"/>
      <c r="W204" s="1264"/>
      <c r="X204" s="73"/>
      <c r="Y204" s="73"/>
      <c r="Z204" s="73"/>
      <c r="AA204" s="73"/>
      <c r="AB204" s="73"/>
      <c r="AC204" s="73"/>
      <c r="AD204" s="73"/>
    </row>
    <row r="205" spans="1:30" ht="15" customHeight="1">
      <c r="A205" s="73"/>
      <c r="B205" s="73"/>
      <c r="C205" s="73"/>
      <c r="D205" s="73"/>
      <c r="E205" s="73"/>
      <c r="F205" s="73"/>
      <c r="G205" s="591"/>
      <c r="H205" s="1412"/>
      <c r="I205" s="73"/>
      <c r="J205" s="73"/>
      <c r="K205" s="74"/>
      <c r="L205" s="74"/>
      <c r="M205" s="989"/>
      <c r="N205" s="1695"/>
      <c r="O205" s="74"/>
      <c r="P205" s="74"/>
      <c r="Q205" s="74"/>
      <c r="R205" s="74"/>
      <c r="S205" s="1264"/>
      <c r="T205" s="1264"/>
      <c r="U205" s="1264"/>
      <c r="V205" s="1264"/>
      <c r="W205" s="1264"/>
      <c r="X205" s="73"/>
      <c r="Y205" s="73"/>
      <c r="Z205" s="73"/>
      <c r="AA205" s="73"/>
      <c r="AB205" s="73"/>
      <c r="AC205" s="73"/>
      <c r="AD205" s="73"/>
    </row>
    <row r="206" spans="1:30" ht="15" customHeight="1">
      <c r="A206" s="73"/>
      <c r="B206" s="73"/>
      <c r="C206" s="73"/>
      <c r="D206" s="73"/>
      <c r="E206" s="73"/>
      <c r="F206" s="73"/>
      <c r="G206" s="591"/>
      <c r="H206" s="1412"/>
      <c r="I206" s="73"/>
      <c r="J206" s="73"/>
      <c r="K206" s="74"/>
      <c r="L206" s="74"/>
      <c r="M206" s="989"/>
      <c r="N206" s="1695"/>
      <c r="O206" s="74"/>
      <c r="P206" s="74"/>
      <c r="Q206" s="74"/>
      <c r="R206" s="74"/>
      <c r="S206" s="1264"/>
      <c r="T206" s="1264"/>
      <c r="U206" s="1264"/>
      <c r="V206" s="1264"/>
      <c r="W206" s="1264"/>
      <c r="X206" s="73"/>
      <c r="Y206" s="73"/>
      <c r="Z206" s="73"/>
      <c r="AA206" s="73"/>
      <c r="AB206" s="73"/>
      <c r="AC206" s="73"/>
      <c r="AD206" s="73"/>
    </row>
    <row r="207" spans="1:30" ht="15" customHeight="1">
      <c r="A207" s="73"/>
      <c r="B207" s="73"/>
      <c r="C207" s="73"/>
      <c r="D207" s="73"/>
      <c r="E207" s="73"/>
      <c r="F207" s="73"/>
      <c r="G207" s="591"/>
      <c r="H207" s="1412"/>
      <c r="I207" s="73"/>
      <c r="J207" s="73"/>
      <c r="K207" s="74"/>
      <c r="L207" s="74"/>
      <c r="M207" s="989"/>
      <c r="N207" s="1695"/>
      <c r="O207" s="74"/>
      <c r="P207" s="74"/>
      <c r="Q207" s="74"/>
      <c r="R207" s="74"/>
      <c r="S207" s="1264"/>
      <c r="T207" s="1264"/>
      <c r="U207" s="1264"/>
      <c r="V207" s="1264"/>
      <c r="W207" s="1264"/>
      <c r="X207" s="73"/>
      <c r="Y207" s="73"/>
      <c r="Z207" s="73"/>
      <c r="AA207" s="73"/>
      <c r="AB207" s="73"/>
      <c r="AC207" s="73"/>
      <c r="AD207" s="73"/>
    </row>
    <row r="208" spans="1:30" ht="15" customHeight="1">
      <c r="A208" s="73"/>
      <c r="B208" s="73"/>
      <c r="C208" s="73"/>
      <c r="D208" s="73"/>
      <c r="E208" s="73"/>
      <c r="F208" s="73"/>
      <c r="G208" s="591"/>
      <c r="H208" s="1412"/>
      <c r="I208" s="73"/>
      <c r="J208" s="73"/>
      <c r="K208" s="74"/>
      <c r="L208" s="74"/>
      <c r="M208" s="989"/>
      <c r="N208" s="1695"/>
      <c r="O208" s="74"/>
      <c r="P208" s="74"/>
      <c r="Q208" s="74"/>
      <c r="R208" s="74"/>
      <c r="S208" s="1264"/>
      <c r="T208" s="1264"/>
      <c r="U208" s="1264"/>
      <c r="V208" s="1264"/>
      <c r="W208" s="1264"/>
      <c r="X208" s="73"/>
      <c r="Y208" s="73"/>
      <c r="Z208" s="73"/>
      <c r="AA208" s="73"/>
      <c r="AB208" s="73"/>
      <c r="AC208" s="73"/>
      <c r="AD208" s="73"/>
    </row>
    <row r="209" spans="1:30" ht="15" customHeight="1">
      <c r="A209" s="73"/>
      <c r="B209" s="73"/>
      <c r="C209" s="73"/>
      <c r="D209" s="73"/>
      <c r="E209" s="73"/>
      <c r="F209" s="73"/>
      <c r="G209" s="591"/>
      <c r="H209" s="1412"/>
      <c r="I209" s="73"/>
      <c r="J209" s="73"/>
      <c r="K209" s="74"/>
      <c r="L209" s="74"/>
      <c r="M209" s="989"/>
      <c r="N209" s="1695"/>
      <c r="O209" s="74"/>
      <c r="P209" s="74"/>
      <c r="Q209" s="74"/>
      <c r="R209" s="74"/>
      <c r="S209" s="1264"/>
      <c r="T209" s="1264"/>
      <c r="U209" s="1264"/>
      <c r="V209" s="1264"/>
      <c r="W209" s="1264"/>
      <c r="X209" s="73"/>
      <c r="Y209" s="73"/>
      <c r="Z209" s="73"/>
      <c r="AA209" s="73"/>
      <c r="AB209" s="73"/>
      <c r="AC209" s="73"/>
      <c r="AD209" s="73"/>
    </row>
    <row r="210" spans="1:30" ht="15" customHeight="1">
      <c r="A210" s="73"/>
      <c r="B210" s="73"/>
      <c r="C210" s="73"/>
      <c r="D210" s="73"/>
      <c r="E210" s="73"/>
      <c r="F210" s="73"/>
      <c r="G210" s="591"/>
      <c r="H210" s="1412"/>
      <c r="I210" s="73"/>
      <c r="J210" s="73"/>
      <c r="K210" s="74"/>
      <c r="L210" s="74"/>
      <c r="M210" s="989"/>
      <c r="N210" s="1695"/>
      <c r="O210" s="74"/>
      <c r="P210" s="74"/>
      <c r="Q210" s="74"/>
      <c r="R210" s="74"/>
      <c r="S210" s="1264"/>
      <c r="T210" s="1264"/>
      <c r="U210" s="1264"/>
      <c r="V210" s="1264"/>
      <c r="W210" s="1264"/>
      <c r="X210" s="73"/>
      <c r="Y210" s="73"/>
      <c r="Z210" s="73"/>
      <c r="AA210" s="73"/>
      <c r="AB210" s="73"/>
      <c r="AC210" s="73"/>
      <c r="AD210" s="73"/>
    </row>
    <row r="211" spans="1:30" ht="15" customHeight="1">
      <c r="A211" s="73"/>
      <c r="B211" s="73"/>
      <c r="C211" s="73"/>
      <c r="D211" s="73"/>
      <c r="E211" s="73"/>
      <c r="F211" s="73"/>
      <c r="G211" s="591"/>
      <c r="H211" s="1412"/>
      <c r="I211" s="73"/>
      <c r="J211" s="73"/>
      <c r="K211" s="74"/>
      <c r="L211" s="74"/>
      <c r="M211" s="989"/>
      <c r="N211" s="1695"/>
      <c r="O211" s="74"/>
      <c r="P211" s="74"/>
      <c r="Q211" s="74"/>
      <c r="R211" s="74"/>
      <c r="S211" s="1264"/>
      <c r="T211" s="1264"/>
      <c r="U211" s="1264"/>
      <c r="V211" s="1264"/>
      <c r="W211" s="1264"/>
      <c r="X211" s="73"/>
      <c r="Y211" s="73"/>
      <c r="Z211" s="73"/>
      <c r="AA211" s="73"/>
      <c r="AB211" s="73"/>
      <c r="AC211" s="73"/>
      <c r="AD211" s="73"/>
    </row>
    <row r="212" spans="1:30" ht="15" customHeight="1">
      <c r="A212" s="73"/>
      <c r="B212" s="73"/>
      <c r="C212" s="73"/>
      <c r="D212" s="73"/>
      <c r="E212" s="73"/>
      <c r="F212" s="73"/>
      <c r="G212" s="591"/>
      <c r="H212" s="1412"/>
      <c r="I212" s="73"/>
      <c r="J212" s="73"/>
      <c r="K212" s="74"/>
      <c r="L212" s="74"/>
      <c r="M212" s="989"/>
      <c r="N212" s="1695"/>
      <c r="O212" s="74"/>
      <c r="P212" s="74"/>
      <c r="Q212" s="74"/>
      <c r="R212" s="74"/>
      <c r="S212" s="1264"/>
      <c r="T212" s="1264"/>
      <c r="U212" s="1264"/>
      <c r="V212" s="1264"/>
      <c r="W212" s="1264"/>
      <c r="X212" s="73"/>
      <c r="Y212" s="73"/>
      <c r="Z212" s="73"/>
      <c r="AA212" s="73"/>
      <c r="AB212" s="73"/>
      <c r="AC212" s="73"/>
      <c r="AD212" s="73"/>
    </row>
    <row r="213" spans="1:30" ht="15.75" customHeight="1">
      <c r="A213" s="73"/>
      <c r="B213" s="73"/>
      <c r="C213" s="73"/>
      <c r="D213" s="73"/>
      <c r="E213" s="73"/>
      <c r="F213" s="73"/>
      <c r="G213" s="591"/>
      <c r="H213" s="1412"/>
      <c r="I213" s="73"/>
      <c r="J213" s="73"/>
      <c r="K213" s="74"/>
      <c r="L213" s="74"/>
      <c r="M213" s="989"/>
      <c r="N213" s="74"/>
      <c r="O213" s="74"/>
      <c r="P213" s="74"/>
      <c r="Q213" s="74"/>
      <c r="R213" s="74"/>
      <c r="S213" s="1264"/>
      <c r="T213" s="1264"/>
      <c r="U213" s="1264"/>
      <c r="V213" s="1264"/>
      <c r="W213" s="1264"/>
      <c r="X213" s="73"/>
      <c r="Y213" s="73"/>
      <c r="Z213" s="73"/>
      <c r="AA213" s="73"/>
      <c r="AB213" s="73"/>
      <c r="AC213" s="73"/>
      <c r="AD213" s="73"/>
    </row>
    <row r="214" spans="1:30" ht="15.75" customHeight="1">
      <c r="A214" s="73"/>
      <c r="B214" s="73"/>
      <c r="C214" s="73"/>
      <c r="D214" s="73"/>
      <c r="E214" s="73"/>
      <c r="F214" s="73"/>
      <c r="G214" s="591"/>
      <c r="H214" s="1412"/>
      <c r="I214" s="73"/>
      <c r="J214" s="73"/>
      <c r="K214" s="74"/>
      <c r="L214" s="74"/>
      <c r="M214" s="989"/>
      <c r="N214" s="74"/>
      <c r="O214" s="74"/>
      <c r="P214" s="74"/>
      <c r="Q214" s="74"/>
      <c r="R214" s="74"/>
      <c r="S214" s="1264"/>
      <c r="T214" s="1264"/>
      <c r="U214" s="1264"/>
      <c r="V214" s="1264"/>
      <c r="W214" s="1264"/>
      <c r="X214" s="73"/>
      <c r="Y214" s="73"/>
      <c r="Z214" s="73"/>
      <c r="AA214" s="73"/>
      <c r="AB214" s="73"/>
      <c r="AC214" s="73"/>
      <c r="AD214" s="73"/>
    </row>
    <row r="215" spans="1:30" ht="15.75" customHeight="1">
      <c r="A215" s="73"/>
      <c r="B215" s="73"/>
      <c r="C215" s="73"/>
      <c r="D215" s="73"/>
      <c r="E215" s="73"/>
      <c r="F215" s="73"/>
      <c r="G215" s="591"/>
      <c r="H215" s="1412"/>
      <c r="I215" s="73"/>
      <c r="J215" s="73"/>
      <c r="K215" s="74"/>
      <c r="L215" s="74"/>
      <c r="M215" s="989"/>
      <c r="N215" s="74"/>
      <c r="O215" s="74"/>
      <c r="P215" s="74"/>
      <c r="Q215" s="74"/>
      <c r="R215" s="74"/>
      <c r="S215" s="1264"/>
      <c r="T215" s="1264"/>
      <c r="U215" s="1264"/>
      <c r="V215" s="1264"/>
      <c r="W215" s="1264"/>
      <c r="X215" s="73"/>
      <c r="Y215" s="73"/>
      <c r="Z215" s="73"/>
      <c r="AA215" s="73"/>
      <c r="AB215" s="73"/>
      <c r="AC215" s="73"/>
      <c r="AD215" s="73"/>
    </row>
    <row r="216" spans="1:30" ht="15.75" customHeight="1">
      <c r="A216" s="73"/>
      <c r="B216" s="73"/>
      <c r="C216" s="73"/>
      <c r="D216" s="73"/>
      <c r="E216" s="73"/>
      <c r="F216" s="73"/>
      <c r="G216" s="591"/>
      <c r="H216" s="1412"/>
      <c r="I216" s="73"/>
      <c r="J216" s="73"/>
      <c r="K216" s="74"/>
      <c r="L216" s="74"/>
      <c r="M216" s="989"/>
      <c r="N216" s="74"/>
      <c r="O216" s="74"/>
      <c r="P216" s="74"/>
      <c r="Q216" s="74"/>
      <c r="R216" s="74"/>
      <c r="S216" s="1264"/>
      <c r="T216" s="1264"/>
      <c r="U216" s="1264"/>
      <c r="V216" s="1264"/>
      <c r="W216" s="1264"/>
      <c r="X216" s="73"/>
      <c r="Y216" s="73"/>
      <c r="Z216" s="73"/>
      <c r="AA216" s="73"/>
      <c r="AB216" s="73"/>
      <c r="AC216" s="73"/>
      <c r="AD216" s="73"/>
    </row>
    <row r="217" spans="1:30" ht="15.75" customHeight="1">
      <c r="A217" s="73"/>
      <c r="B217" s="73"/>
      <c r="C217" s="73"/>
      <c r="D217" s="73"/>
      <c r="E217" s="73"/>
      <c r="F217" s="73"/>
      <c r="G217" s="591"/>
      <c r="H217" s="1412"/>
      <c r="I217" s="73"/>
      <c r="J217" s="73"/>
      <c r="K217" s="74"/>
      <c r="L217" s="74"/>
      <c r="M217" s="989"/>
      <c r="N217" s="74"/>
      <c r="O217" s="74"/>
      <c r="P217" s="74"/>
      <c r="Q217" s="74"/>
      <c r="R217" s="74"/>
      <c r="S217" s="1264"/>
      <c r="T217" s="1264"/>
      <c r="U217" s="1264"/>
      <c r="V217" s="1264"/>
      <c r="W217" s="1264"/>
      <c r="X217" s="73"/>
      <c r="Y217" s="73"/>
      <c r="Z217" s="73"/>
      <c r="AA217" s="73"/>
      <c r="AB217" s="73"/>
      <c r="AC217" s="73"/>
      <c r="AD217" s="73"/>
    </row>
    <row r="218" spans="1:30" ht="15.75" customHeight="1">
      <c r="A218" s="73"/>
      <c r="B218" s="73"/>
      <c r="C218" s="73"/>
      <c r="D218" s="73"/>
      <c r="E218" s="73"/>
      <c r="F218" s="73"/>
      <c r="G218" s="591"/>
      <c r="H218" s="1412"/>
      <c r="I218" s="73"/>
      <c r="J218" s="73"/>
      <c r="K218" s="74"/>
      <c r="L218" s="74"/>
      <c r="M218" s="989"/>
      <c r="N218" s="74"/>
      <c r="O218" s="74"/>
      <c r="P218" s="74"/>
      <c r="Q218" s="74"/>
      <c r="R218" s="74"/>
      <c r="S218" s="1264"/>
      <c r="T218" s="1264"/>
      <c r="U218" s="1264"/>
      <c r="V218" s="1264"/>
      <c r="W218" s="1264"/>
      <c r="X218" s="73"/>
      <c r="Y218" s="73"/>
      <c r="Z218" s="73"/>
      <c r="AA218" s="73"/>
      <c r="AB218" s="73"/>
      <c r="AC218" s="73"/>
      <c r="AD218" s="73"/>
    </row>
    <row r="219" spans="1:30" ht="15.75" customHeight="1">
      <c r="A219" s="73"/>
      <c r="B219" s="73"/>
      <c r="C219" s="73"/>
      <c r="D219" s="73"/>
      <c r="E219" s="73"/>
      <c r="F219" s="73"/>
      <c r="G219" s="591"/>
      <c r="H219" s="1412"/>
      <c r="I219" s="73"/>
      <c r="J219" s="73"/>
      <c r="K219" s="74"/>
      <c r="L219" s="74"/>
      <c r="M219" s="989"/>
      <c r="N219" s="74"/>
      <c r="O219" s="74"/>
      <c r="P219" s="74"/>
      <c r="Q219" s="74"/>
      <c r="R219" s="74"/>
      <c r="S219" s="1264"/>
      <c r="T219" s="1264"/>
      <c r="U219" s="1264"/>
      <c r="V219" s="1264"/>
      <c r="W219" s="1264"/>
      <c r="X219" s="73"/>
      <c r="Y219" s="73"/>
      <c r="Z219" s="73"/>
      <c r="AA219" s="73"/>
      <c r="AB219" s="73"/>
      <c r="AC219" s="73"/>
      <c r="AD219" s="73"/>
    </row>
    <row r="220" spans="1:30" ht="15.75" customHeight="1">
      <c r="A220" s="73"/>
      <c r="B220" s="73"/>
      <c r="C220" s="73"/>
      <c r="D220" s="73"/>
      <c r="E220" s="73"/>
      <c r="F220" s="73"/>
      <c r="G220" s="591"/>
      <c r="H220" s="1412"/>
      <c r="I220" s="73"/>
      <c r="J220" s="73"/>
      <c r="K220" s="74"/>
      <c r="L220" s="74"/>
      <c r="M220" s="989"/>
      <c r="N220" s="74"/>
      <c r="O220" s="74"/>
      <c r="P220" s="74"/>
      <c r="Q220" s="74"/>
      <c r="R220" s="74"/>
      <c r="S220" s="1264"/>
      <c r="T220" s="1264"/>
      <c r="U220" s="1264"/>
      <c r="V220" s="1264"/>
      <c r="W220" s="1264"/>
      <c r="X220" s="73"/>
      <c r="Y220" s="73"/>
      <c r="Z220" s="73"/>
      <c r="AA220" s="73"/>
      <c r="AB220" s="73"/>
      <c r="AC220" s="73"/>
      <c r="AD220" s="73"/>
    </row>
    <row r="221" spans="1:30" ht="15.75" customHeight="1">
      <c r="A221" s="73"/>
      <c r="B221" s="73"/>
      <c r="C221" s="73"/>
      <c r="D221" s="73"/>
      <c r="E221" s="73"/>
      <c r="F221" s="73"/>
      <c r="G221" s="591"/>
      <c r="H221" s="1412"/>
      <c r="I221" s="73"/>
      <c r="J221" s="73"/>
      <c r="K221" s="74"/>
      <c r="L221" s="74"/>
      <c r="M221" s="989"/>
      <c r="N221" s="74"/>
      <c r="O221" s="74"/>
      <c r="P221" s="74"/>
      <c r="Q221" s="74"/>
      <c r="R221" s="74"/>
      <c r="S221" s="1264"/>
      <c r="T221" s="1264"/>
      <c r="U221" s="1264"/>
      <c r="V221" s="1264"/>
      <c r="W221" s="1264"/>
      <c r="X221" s="73"/>
      <c r="Y221" s="73"/>
      <c r="Z221" s="73"/>
      <c r="AA221" s="73"/>
      <c r="AB221" s="73"/>
      <c r="AC221" s="73"/>
      <c r="AD221" s="73"/>
    </row>
    <row r="222" spans="1:30" ht="15.75" customHeight="1">
      <c r="A222" s="73"/>
      <c r="B222" s="73"/>
      <c r="C222" s="73"/>
      <c r="D222" s="73"/>
      <c r="E222" s="73"/>
      <c r="F222" s="73"/>
      <c r="G222" s="591"/>
      <c r="H222" s="1412"/>
      <c r="I222" s="73"/>
      <c r="J222" s="73"/>
      <c r="K222" s="74"/>
      <c r="L222" s="74"/>
      <c r="M222" s="989"/>
      <c r="N222" s="74"/>
      <c r="O222" s="74"/>
      <c r="P222" s="74"/>
      <c r="Q222" s="74"/>
      <c r="R222" s="74"/>
      <c r="S222" s="1264"/>
      <c r="T222" s="1264"/>
      <c r="U222" s="1264"/>
      <c r="V222" s="1264"/>
      <c r="W222" s="1264"/>
      <c r="X222" s="73"/>
      <c r="Y222" s="73"/>
      <c r="Z222" s="73"/>
      <c r="AA222" s="73"/>
      <c r="AB222" s="73"/>
      <c r="AC222" s="73"/>
      <c r="AD222" s="73"/>
    </row>
    <row r="223" spans="1:30" ht="15.75" customHeight="1">
      <c r="A223" s="73"/>
      <c r="B223" s="73"/>
      <c r="C223" s="73"/>
      <c r="D223" s="73"/>
      <c r="E223" s="73"/>
      <c r="F223" s="73"/>
      <c r="G223" s="591"/>
      <c r="H223" s="1412"/>
      <c r="I223" s="73"/>
      <c r="J223" s="73"/>
      <c r="K223" s="74"/>
      <c r="L223" s="74"/>
      <c r="M223" s="989"/>
      <c r="N223" s="74"/>
      <c r="O223" s="74"/>
      <c r="P223" s="74"/>
      <c r="Q223" s="74"/>
      <c r="R223" s="74"/>
      <c r="S223" s="1264"/>
      <c r="T223" s="1264"/>
      <c r="U223" s="1264"/>
      <c r="V223" s="1264"/>
      <c r="W223" s="1264"/>
      <c r="X223" s="73"/>
      <c r="Y223" s="73"/>
      <c r="Z223" s="73"/>
      <c r="AA223" s="73"/>
      <c r="AB223" s="73"/>
      <c r="AC223" s="73"/>
      <c r="AD223" s="73"/>
    </row>
    <row r="224" spans="1:30" ht="15.75" customHeight="1">
      <c r="A224" s="73"/>
      <c r="B224" s="73"/>
      <c r="C224" s="73"/>
      <c r="D224" s="73"/>
      <c r="E224" s="73"/>
      <c r="F224" s="73"/>
      <c r="G224" s="591"/>
      <c r="H224" s="1412"/>
      <c r="I224" s="73"/>
      <c r="J224" s="73"/>
      <c r="K224" s="74"/>
      <c r="L224" s="74"/>
      <c r="M224" s="989"/>
      <c r="N224" s="74"/>
      <c r="O224" s="74"/>
      <c r="P224" s="74"/>
      <c r="Q224" s="74"/>
      <c r="R224" s="74"/>
      <c r="S224" s="1264"/>
      <c r="T224" s="1264"/>
      <c r="U224" s="1264"/>
      <c r="V224" s="1264"/>
      <c r="W224" s="1264"/>
      <c r="X224" s="73"/>
      <c r="Y224" s="73"/>
      <c r="Z224" s="73"/>
      <c r="AA224" s="73"/>
      <c r="AB224" s="73"/>
      <c r="AC224" s="73"/>
      <c r="AD224" s="73"/>
    </row>
    <row r="225" spans="1:30" ht="15.75" customHeight="1">
      <c r="A225" s="73"/>
      <c r="B225" s="73"/>
      <c r="C225" s="73"/>
      <c r="D225" s="73"/>
      <c r="E225" s="73"/>
      <c r="F225" s="73"/>
      <c r="G225" s="591"/>
      <c r="H225" s="1412"/>
      <c r="I225" s="73"/>
      <c r="J225" s="73"/>
      <c r="K225" s="74"/>
      <c r="L225" s="74"/>
      <c r="M225" s="989"/>
      <c r="N225" s="74"/>
      <c r="O225" s="74"/>
      <c r="P225" s="74"/>
      <c r="Q225" s="74"/>
      <c r="R225" s="74"/>
      <c r="S225" s="1264"/>
      <c r="T225" s="1264"/>
      <c r="U225" s="1264"/>
      <c r="V225" s="1264"/>
      <c r="W225" s="1264"/>
      <c r="X225" s="73"/>
      <c r="Y225" s="73"/>
      <c r="Z225" s="73"/>
      <c r="AA225" s="73"/>
      <c r="AB225" s="73"/>
      <c r="AC225" s="73"/>
      <c r="AD225" s="73"/>
    </row>
    <row r="226" spans="1:30" ht="15.75" customHeight="1">
      <c r="A226" s="73"/>
      <c r="B226" s="73"/>
      <c r="C226" s="73"/>
      <c r="D226" s="73"/>
      <c r="E226" s="73"/>
      <c r="F226" s="73"/>
      <c r="G226" s="591"/>
      <c r="H226" s="1412"/>
      <c r="I226" s="73"/>
      <c r="J226" s="73"/>
      <c r="K226" s="74"/>
      <c r="L226" s="74"/>
      <c r="M226" s="989"/>
      <c r="N226" s="74"/>
      <c r="O226" s="74"/>
      <c r="P226" s="74"/>
      <c r="Q226" s="74"/>
      <c r="R226" s="74"/>
      <c r="S226" s="1264"/>
      <c r="T226" s="1264"/>
      <c r="U226" s="1264"/>
      <c r="V226" s="1264"/>
      <c r="W226" s="1264"/>
      <c r="X226" s="73"/>
      <c r="Y226" s="73"/>
      <c r="Z226" s="73"/>
      <c r="AA226" s="73"/>
      <c r="AB226" s="73"/>
      <c r="AC226" s="73"/>
      <c r="AD226" s="73"/>
    </row>
    <row r="227" spans="1:30" ht="15.75" customHeight="1">
      <c r="A227" s="73"/>
      <c r="B227" s="73"/>
      <c r="C227" s="73"/>
      <c r="D227" s="73"/>
      <c r="E227" s="73"/>
      <c r="F227" s="73"/>
      <c r="G227" s="591"/>
      <c r="H227" s="1412"/>
      <c r="I227" s="73"/>
      <c r="J227" s="73"/>
      <c r="K227" s="74"/>
      <c r="L227" s="74"/>
      <c r="M227" s="989"/>
      <c r="N227" s="74"/>
      <c r="O227" s="74"/>
      <c r="P227" s="74"/>
      <c r="Q227" s="74"/>
      <c r="R227" s="74"/>
      <c r="S227" s="1264"/>
      <c r="T227" s="1264"/>
      <c r="U227" s="1264"/>
      <c r="V227" s="1264"/>
      <c r="W227" s="1264"/>
      <c r="X227" s="73"/>
      <c r="Y227" s="73"/>
      <c r="Z227" s="73"/>
      <c r="AA227" s="73"/>
      <c r="AB227" s="73"/>
      <c r="AC227" s="73"/>
      <c r="AD227" s="73"/>
    </row>
    <row r="228" spans="1:30" ht="15.75" customHeight="1">
      <c r="A228" s="73"/>
      <c r="B228" s="73"/>
      <c r="C228" s="73"/>
      <c r="D228" s="73"/>
      <c r="E228" s="73"/>
      <c r="F228" s="73"/>
      <c r="G228" s="591"/>
      <c r="H228" s="1412"/>
      <c r="I228" s="73"/>
      <c r="J228" s="73"/>
      <c r="K228" s="74"/>
      <c r="L228" s="74"/>
      <c r="M228" s="989"/>
      <c r="N228" s="74"/>
      <c r="O228" s="74"/>
      <c r="P228" s="74"/>
      <c r="Q228" s="74"/>
      <c r="R228" s="74"/>
      <c r="S228" s="1264"/>
      <c r="T228" s="1264"/>
      <c r="U228" s="1264"/>
      <c r="V228" s="1264"/>
      <c r="W228" s="1264"/>
      <c r="X228" s="73"/>
      <c r="Y228" s="73"/>
      <c r="Z228" s="73"/>
      <c r="AA228" s="73"/>
      <c r="AB228" s="73"/>
      <c r="AC228" s="73"/>
      <c r="AD228" s="73"/>
    </row>
    <row r="229" spans="1:30" ht="15.75" customHeight="1">
      <c r="A229" s="73"/>
      <c r="B229" s="73"/>
      <c r="C229" s="73"/>
      <c r="D229" s="73"/>
      <c r="E229" s="73"/>
      <c r="F229" s="73"/>
      <c r="G229" s="591"/>
      <c r="H229" s="1412"/>
      <c r="I229" s="73"/>
      <c r="J229" s="73"/>
      <c r="K229" s="74"/>
      <c r="L229" s="74"/>
      <c r="M229" s="989"/>
      <c r="N229" s="74"/>
      <c r="O229" s="74"/>
      <c r="P229" s="74"/>
      <c r="Q229" s="74"/>
      <c r="R229" s="74"/>
      <c r="S229" s="1264"/>
      <c r="T229" s="1264"/>
      <c r="U229" s="1264"/>
      <c r="V229" s="1264"/>
      <c r="W229" s="1264"/>
      <c r="X229" s="73"/>
      <c r="Y229" s="73"/>
      <c r="Z229" s="73"/>
      <c r="AA229" s="73"/>
      <c r="AB229" s="73"/>
      <c r="AC229" s="73"/>
      <c r="AD229" s="73"/>
    </row>
    <row r="230" spans="1:30" ht="15.75" customHeight="1">
      <c r="A230" s="73"/>
      <c r="B230" s="73"/>
      <c r="C230" s="73"/>
      <c r="D230" s="73"/>
      <c r="E230" s="73"/>
      <c r="F230" s="73"/>
      <c r="G230" s="591"/>
      <c r="H230" s="1412"/>
      <c r="I230" s="73"/>
      <c r="J230" s="73"/>
      <c r="K230" s="74"/>
      <c r="L230" s="74"/>
      <c r="M230" s="989"/>
      <c r="N230" s="74"/>
      <c r="O230" s="74"/>
      <c r="P230" s="74"/>
      <c r="Q230" s="74"/>
      <c r="R230" s="74"/>
      <c r="S230" s="1264"/>
      <c r="T230" s="1264"/>
      <c r="U230" s="1264"/>
      <c r="V230" s="1264"/>
      <c r="W230" s="1264"/>
      <c r="X230" s="73"/>
      <c r="Y230" s="73"/>
      <c r="Z230" s="73"/>
      <c r="AA230" s="73"/>
      <c r="AB230" s="73"/>
      <c r="AC230" s="73"/>
      <c r="AD230" s="73"/>
    </row>
    <row r="231" spans="1:30" ht="15.75" customHeight="1">
      <c r="A231" s="73"/>
      <c r="B231" s="73"/>
      <c r="C231" s="73"/>
      <c r="D231" s="73"/>
      <c r="E231" s="73"/>
      <c r="F231" s="73"/>
      <c r="G231" s="591"/>
      <c r="H231" s="1412"/>
      <c r="I231" s="73"/>
      <c r="J231" s="73"/>
      <c r="K231" s="74"/>
      <c r="L231" s="74"/>
      <c r="M231" s="989"/>
      <c r="N231" s="74"/>
      <c r="O231" s="74"/>
      <c r="P231" s="74"/>
      <c r="Q231" s="74"/>
      <c r="R231" s="74"/>
      <c r="S231" s="1264"/>
      <c r="T231" s="1264"/>
      <c r="U231" s="1264"/>
      <c r="V231" s="1264"/>
      <c r="W231" s="1264"/>
      <c r="X231" s="73"/>
      <c r="Y231" s="73"/>
      <c r="Z231" s="73"/>
      <c r="AA231" s="73"/>
      <c r="AB231" s="73"/>
      <c r="AC231" s="73"/>
      <c r="AD231" s="73"/>
    </row>
    <row r="232" spans="1:30" ht="15.75" customHeight="1">
      <c r="A232" s="73"/>
      <c r="B232" s="73"/>
      <c r="C232" s="73"/>
      <c r="D232" s="73"/>
      <c r="E232" s="73"/>
      <c r="F232" s="73"/>
      <c r="G232" s="591"/>
      <c r="H232" s="1412"/>
      <c r="I232" s="73"/>
      <c r="J232" s="73"/>
      <c r="K232" s="74"/>
      <c r="L232" s="74"/>
      <c r="M232" s="989"/>
      <c r="N232" s="74"/>
      <c r="O232" s="74"/>
      <c r="P232" s="74"/>
      <c r="Q232" s="74"/>
      <c r="R232" s="74"/>
      <c r="S232" s="1264"/>
      <c r="T232" s="1264"/>
      <c r="U232" s="1264"/>
      <c r="V232" s="1264"/>
      <c r="W232" s="1264"/>
      <c r="X232" s="73"/>
      <c r="Y232" s="73"/>
      <c r="Z232" s="73"/>
      <c r="AA232" s="73"/>
      <c r="AB232" s="73"/>
      <c r="AC232" s="73"/>
      <c r="AD232" s="73"/>
    </row>
    <row r="233" spans="1:30" ht="15.75" customHeight="1">
      <c r="A233" s="73"/>
      <c r="B233" s="73"/>
      <c r="C233" s="73"/>
      <c r="D233" s="73"/>
      <c r="E233" s="73"/>
      <c r="F233" s="73"/>
      <c r="G233" s="591"/>
      <c r="H233" s="1412"/>
      <c r="I233" s="73"/>
      <c r="J233" s="73"/>
      <c r="K233" s="74"/>
      <c r="L233" s="74"/>
      <c r="M233" s="989"/>
      <c r="N233" s="74"/>
      <c r="O233" s="74"/>
      <c r="P233" s="74"/>
      <c r="Q233" s="74"/>
      <c r="R233" s="74"/>
      <c r="S233" s="1264"/>
      <c r="T233" s="1264"/>
      <c r="U233" s="1264"/>
      <c r="V233" s="1264"/>
      <c r="W233" s="1264"/>
      <c r="X233" s="73"/>
      <c r="Y233" s="73"/>
      <c r="Z233" s="73"/>
      <c r="AA233" s="73"/>
      <c r="AB233" s="73"/>
      <c r="AC233" s="73"/>
      <c r="AD233" s="73"/>
    </row>
    <row r="234" spans="1:30" ht="15.75" customHeight="1">
      <c r="A234" s="73"/>
      <c r="B234" s="73"/>
      <c r="C234" s="73"/>
      <c r="D234" s="73"/>
      <c r="E234" s="73"/>
      <c r="F234" s="73"/>
      <c r="G234" s="591"/>
      <c r="H234" s="1412"/>
      <c r="I234" s="73"/>
      <c r="J234" s="73"/>
      <c r="K234" s="74"/>
      <c r="L234" s="74"/>
      <c r="M234" s="989"/>
      <c r="N234" s="74"/>
      <c r="O234" s="74"/>
      <c r="P234" s="74"/>
      <c r="Q234" s="74"/>
      <c r="R234" s="74"/>
      <c r="S234" s="1264"/>
      <c r="T234" s="1264"/>
      <c r="U234" s="1264"/>
      <c r="V234" s="1264"/>
      <c r="W234" s="1264"/>
      <c r="X234" s="73"/>
      <c r="Y234" s="73"/>
      <c r="Z234" s="73"/>
      <c r="AA234" s="73"/>
      <c r="AB234" s="73"/>
      <c r="AC234" s="73"/>
      <c r="AD234" s="73"/>
    </row>
    <row r="235" spans="1:30" ht="15.75" customHeight="1">
      <c r="A235" s="73"/>
      <c r="B235" s="73"/>
      <c r="C235" s="73"/>
      <c r="D235" s="73"/>
      <c r="E235" s="73"/>
      <c r="F235" s="73"/>
      <c r="G235" s="591"/>
      <c r="H235" s="1412"/>
      <c r="I235" s="73"/>
      <c r="J235" s="73"/>
      <c r="K235" s="74"/>
      <c r="L235" s="74"/>
      <c r="M235" s="989"/>
      <c r="N235" s="74"/>
      <c r="O235" s="74"/>
      <c r="P235" s="74"/>
      <c r="Q235" s="74"/>
      <c r="R235" s="74"/>
      <c r="S235" s="1264"/>
      <c r="T235" s="1264"/>
      <c r="U235" s="1264"/>
      <c r="V235" s="1264"/>
      <c r="W235" s="1264"/>
      <c r="X235" s="73"/>
      <c r="Y235" s="73"/>
      <c r="Z235" s="73"/>
      <c r="AA235" s="73"/>
      <c r="AB235" s="73"/>
      <c r="AC235" s="73"/>
      <c r="AD235" s="73"/>
    </row>
    <row r="236" spans="1:30" ht="15.75" customHeight="1">
      <c r="A236" s="73"/>
      <c r="B236" s="73"/>
      <c r="C236" s="73"/>
      <c r="D236" s="73"/>
      <c r="E236" s="73"/>
      <c r="F236" s="73"/>
      <c r="G236" s="591"/>
      <c r="H236" s="1412"/>
      <c r="I236" s="73"/>
      <c r="J236" s="73"/>
      <c r="K236" s="74"/>
      <c r="L236" s="74"/>
      <c r="M236" s="989"/>
      <c r="N236" s="74"/>
      <c r="O236" s="74"/>
      <c r="P236" s="74"/>
      <c r="Q236" s="74"/>
      <c r="R236" s="74"/>
      <c r="S236" s="1264"/>
      <c r="T236" s="1264"/>
      <c r="U236" s="1264"/>
      <c r="V236" s="1264"/>
      <c r="W236" s="1264"/>
      <c r="X236" s="73"/>
      <c r="Y236" s="73"/>
      <c r="Z236" s="73"/>
      <c r="AA236" s="73"/>
      <c r="AB236" s="73"/>
      <c r="AC236" s="73"/>
      <c r="AD236" s="73"/>
    </row>
    <row r="237" spans="1:30" ht="15.75" customHeight="1">
      <c r="A237" s="73"/>
      <c r="B237" s="73"/>
      <c r="C237" s="73"/>
      <c r="D237" s="73"/>
      <c r="E237" s="73"/>
      <c r="F237" s="73"/>
      <c r="G237" s="591"/>
      <c r="H237" s="1412"/>
      <c r="I237" s="73"/>
      <c r="J237" s="73"/>
      <c r="K237" s="74"/>
      <c r="L237" s="74"/>
      <c r="M237" s="989"/>
      <c r="N237" s="74"/>
      <c r="O237" s="74"/>
      <c r="P237" s="74"/>
      <c r="Q237" s="74"/>
      <c r="R237" s="74"/>
      <c r="S237" s="1264"/>
      <c r="T237" s="1264"/>
      <c r="U237" s="1264"/>
      <c r="V237" s="1264"/>
      <c r="W237" s="1264"/>
      <c r="X237" s="73"/>
      <c r="Y237" s="73"/>
      <c r="Z237" s="73"/>
      <c r="AA237" s="73"/>
      <c r="AB237" s="73"/>
      <c r="AC237" s="73"/>
      <c r="AD237" s="73"/>
    </row>
    <row r="238" spans="1:30" ht="15.75" customHeight="1">
      <c r="A238" s="73"/>
      <c r="B238" s="73"/>
      <c r="C238" s="73"/>
      <c r="D238" s="73"/>
      <c r="E238" s="73"/>
      <c r="F238" s="73"/>
      <c r="G238" s="591"/>
      <c r="H238" s="1412"/>
      <c r="I238" s="73"/>
      <c r="J238" s="73"/>
      <c r="K238" s="74"/>
      <c r="L238" s="74"/>
      <c r="M238" s="989"/>
      <c r="N238" s="74"/>
      <c r="O238" s="74"/>
      <c r="P238" s="74"/>
      <c r="Q238" s="74"/>
      <c r="R238" s="74"/>
      <c r="S238" s="1264"/>
      <c r="T238" s="1264"/>
      <c r="U238" s="1264"/>
      <c r="V238" s="1264"/>
      <c r="W238" s="1264"/>
      <c r="X238" s="73"/>
      <c r="Y238" s="73"/>
      <c r="Z238" s="73"/>
      <c r="AA238" s="73"/>
      <c r="AB238" s="73"/>
      <c r="AC238" s="73"/>
      <c r="AD238" s="73"/>
    </row>
    <row r="239" spans="1:30" ht="15.75" customHeight="1">
      <c r="A239" s="73"/>
      <c r="B239" s="73"/>
      <c r="C239" s="73"/>
      <c r="D239" s="73"/>
      <c r="E239" s="73"/>
      <c r="F239" s="73"/>
      <c r="G239" s="591"/>
      <c r="H239" s="1412"/>
      <c r="I239" s="73"/>
      <c r="J239" s="73"/>
      <c r="K239" s="74"/>
      <c r="L239" s="74"/>
      <c r="M239" s="989"/>
      <c r="N239" s="74"/>
      <c r="O239" s="74"/>
      <c r="P239" s="74"/>
      <c r="Q239" s="74"/>
      <c r="R239" s="74"/>
      <c r="S239" s="1264"/>
      <c r="T239" s="1264"/>
      <c r="U239" s="1264"/>
      <c r="V239" s="1264"/>
      <c r="W239" s="1264"/>
      <c r="X239" s="73"/>
      <c r="Y239" s="73"/>
      <c r="Z239" s="73"/>
      <c r="AA239" s="73"/>
      <c r="AB239" s="73"/>
      <c r="AC239" s="73"/>
      <c r="AD239" s="73"/>
    </row>
    <row r="240" spans="1:30" ht="15.75" customHeight="1">
      <c r="A240" s="73"/>
      <c r="B240" s="73"/>
      <c r="C240" s="73"/>
      <c r="D240" s="73"/>
      <c r="E240" s="73"/>
      <c r="F240" s="73"/>
      <c r="G240" s="591"/>
      <c r="H240" s="1412"/>
      <c r="I240" s="73"/>
      <c r="J240" s="73"/>
      <c r="K240" s="74"/>
      <c r="L240" s="74"/>
      <c r="M240" s="989"/>
      <c r="N240" s="74"/>
      <c r="O240" s="74"/>
      <c r="P240" s="74"/>
      <c r="Q240" s="74"/>
      <c r="R240" s="74"/>
      <c r="S240" s="1264"/>
      <c r="T240" s="1264"/>
      <c r="U240" s="1264"/>
      <c r="V240" s="1264"/>
      <c r="W240" s="1264"/>
      <c r="X240" s="73"/>
      <c r="Y240" s="73"/>
      <c r="Z240" s="73"/>
      <c r="AA240" s="73"/>
      <c r="AB240" s="73"/>
      <c r="AC240" s="73"/>
      <c r="AD240" s="73"/>
    </row>
    <row r="241" spans="1:30" ht="15.75" customHeight="1">
      <c r="A241" s="73"/>
      <c r="B241" s="73"/>
      <c r="C241" s="73"/>
      <c r="D241" s="73"/>
      <c r="E241" s="73"/>
      <c r="F241" s="73"/>
      <c r="G241" s="591"/>
      <c r="H241" s="1412"/>
      <c r="I241" s="73"/>
      <c r="J241" s="73"/>
      <c r="K241" s="74"/>
      <c r="L241" s="74"/>
      <c r="M241" s="989"/>
      <c r="N241" s="74"/>
      <c r="O241" s="74"/>
      <c r="P241" s="74"/>
      <c r="Q241" s="74"/>
      <c r="R241" s="74"/>
      <c r="S241" s="1264"/>
      <c r="T241" s="1264"/>
      <c r="U241" s="1264"/>
      <c r="V241" s="1264"/>
      <c r="W241" s="1264"/>
      <c r="X241" s="73"/>
      <c r="Y241" s="73"/>
      <c r="Z241" s="73"/>
      <c r="AA241" s="73"/>
      <c r="AB241" s="73"/>
      <c r="AC241" s="73"/>
      <c r="AD241" s="73"/>
    </row>
    <row r="242" spans="1:30" ht="15.75" customHeight="1">
      <c r="A242" s="73"/>
      <c r="B242" s="73"/>
      <c r="C242" s="73"/>
      <c r="D242" s="73"/>
      <c r="E242" s="73"/>
      <c r="F242" s="73"/>
      <c r="G242" s="591"/>
      <c r="H242" s="1412"/>
      <c r="I242" s="73"/>
      <c r="J242" s="73"/>
      <c r="K242" s="74"/>
      <c r="L242" s="74"/>
      <c r="M242" s="989"/>
      <c r="N242" s="74"/>
      <c r="O242" s="74"/>
      <c r="P242" s="74"/>
      <c r="Q242" s="74"/>
      <c r="R242" s="74"/>
      <c r="S242" s="1264"/>
      <c r="T242" s="1264"/>
      <c r="U242" s="1264"/>
      <c r="V242" s="1264"/>
      <c r="W242" s="1264"/>
      <c r="X242" s="73"/>
      <c r="Y242" s="73"/>
      <c r="Z242" s="73"/>
      <c r="AA242" s="73"/>
      <c r="AB242" s="73"/>
      <c r="AC242" s="73"/>
      <c r="AD242" s="73"/>
    </row>
    <row r="243" spans="1:30" ht="15.75" customHeight="1">
      <c r="A243" s="73"/>
      <c r="B243" s="73"/>
      <c r="C243" s="73"/>
      <c r="D243" s="73"/>
      <c r="E243" s="73"/>
      <c r="F243" s="73"/>
      <c r="G243" s="591"/>
      <c r="H243" s="1412"/>
      <c r="I243" s="73"/>
      <c r="J243" s="73"/>
      <c r="K243" s="74"/>
      <c r="L243" s="74"/>
      <c r="M243" s="989"/>
      <c r="N243" s="74"/>
      <c r="O243" s="74"/>
      <c r="P243" s="74"/>
      <c r="Q243" s="74"/>
      <c r="R243" s="74"/>
      <c r="S243" s="1264"/>
      <c r="T243" s="1264"/>
      <c r="U243" s="1264"/>
      <c r="V243" s="1264"/>
      <c r="W243" s="1264"/>
      <c r="X243" s="73"/>
      <c r="Y243" s="73"/>
      <c r="Z243" s="73"/>
      <c r="AA243" s="73"/>
      <c r="AB243" s="73"/>
      <c r="AC243" s="73"/>
      <c r="AD243" s="73"/>
    </row>
    <row r="244" spans="1:30" ht="15.75" customHeight="1">
      <c r="A244" s="73"/>
      <c r="B244" s="73"/>
      <c r="C244" s="73"/>
      <c r="D244" s="73"/>
      <c r="E244" s="73"/>
      <c r="F244" s="73"/>
      <c r="G244" s="591"/>
      <c r="H244" s="1412"/>
      <c r="I244" s="73"/>
      <c r="J244" s="73"/>
      <c r="K244" s="74"/>
      <c r="L244" s="74"/>
      <c r="M244" s="989"/>
      <c r="N244" s="74"/>
      <c r="O244" s="74"/>
      <c r="P244" s="74"/>
      <c r="Q244" s="74"/>
      <c r="R244" s="74"/>
      <c r="S244" s="1264"/>
      <c r="T244" s="1264"/>
      <c r="U244" s="1264"/>
      <c r="V244" s="1264"/>
      <c r="W244" s="1264"/>
      <c r="X244" s="73"/>
      <c r="Y244" s="73"/>
      <c r="Z244" s="73"/>
      <c r="AA244" s="73"/>
      <c r="AB244" s="73"/>
      <c r="AC244" s="73"/>
      <c r="AD244" s="73"/>
    </row>
    <row r="245" spans="1:30" ht="15.75" customHeight="1">
      <c r="A245" s="73"/>
      <c r="B245" s="73"/>
      <c r="C245" s="73"/>
      <c r="D245" s="73"/>
      <c r="E245" s="73"/>
      <c r="F245" s="73"/>
      <c r="G245" s="591"/>
      <c r="H245" s="1412"/>
      <c r="I245" s="73"/>
      <c r="J245" s="73"/>
      <c r="K245" s="74"/>
      <c r="L245" s="74"/>
      <c r="M245" s="989"/>
      <c r="N245" s="74"/>
      <c r="O245" s="74"/>
      <c r="P245" s="74"/>
      <c r="Q245" s="74"/>
      <c r="R245" s="74"/>
      <c r="S245" s="1264"/>
      <c r="T245" s="1264"/>
      <c r="U245" s="1264"/>
      <c r="V245" s="1264"/>
      <c r="W245" s="1264"/>
      <c r="X245" s="73"/>
      <c r="Y245" s="73"/>
      <c r="Z245" s="73"/>
      <c r="AA245" s="73"/>
      <c r="AB245" s="73"/>
      <c r="AC245" s="73"/>
      <c r="AD245" s="73"/>
    </row>
    <row r="246" spans="1:30" ht="15.75" customHeight="1">
      <c r="A246" s="73"/>
      <c r="B246" s="73"/>
      <c r="C246" s="73"/>
      <c r="D246" s="73"/>
      <c r="E246" s="73"/>
      <c r="F246" s="73"/>
      <c r="G246" s="591"/>
      <c r="H246" s="1412"/>
      <c r="I246" s="73"/>
      <c r="J246" s="73"/>
      <c r="K246" s="74"/>
      <c r="L246" s="74"/>
      <c r="M246" s="989"/>
      <c r="N246" s="74"/>
      <c r="O246" s="74"/>
      <c r="P246" s="74"/>
      <c r="Q246" s="74"/>
      <c r="R246" s="74"/>
      <c r="S246" s="1264"/>
      <c r="T246" s="1264"/>
      <c r="U246" s="1264"/>
      <c r="V246" s="1264"/>
      <c r="W246" s="1264"/>
      <c r="X246" s="73"/>
      <c r="Y246" s="73"/>
      <c r="Z246" s="73"/>
      <c r="AA246" s="73"/>
      <c r="AB246" s="73"/>
      <c r="AC246" s="73"/>
      <c r="AD246" s="73"/>
    </row>
    <row r="247" spans="1:30" ht="15.75" customHeight="1">
      <c r="A247" s="73"/>
      <c r="B247" s="73"/>
      <c r="C247" s="73"/>
      <c r="D247" s="73"/>
      <c r="E247" s="73"/>
      <c r="F247" s="73"/>
      <c r="G247" s="591"/>
      <c r="H247" s="1412"/>
      <c r="I247" s="73"/>
      <c r="J247" s="73"/>
      <c r="K247" s="74"/>
      <c r="L247" s="74"/>
      <c r="M247" s="989"/>
      <c r="N247" s="74"/>
      <c r="O247" s="74"/>
      <c r="P247" s="74"/>
      <c r="Q247" s="74"/>
      <c r="R247" s="74"/>
      <c r="S247" s="1264"/>
      <c r="T247" s="1264"/>
      <c r="U247" s="1264"/>
      <c r="V247" s="1264"/>
      <c r="W247" s="1264"/>
      <c r="X247" s="73"/>
      <c r="Y247" s="73"/>
      <c r="Z247" s="73"/>
      <c r="AA247" s="73"/>
      <c r="AB247" s="73"/>
      <c r="AC247" s="73"/>
      <c r="AD247" s="73"/>
    </row>
    <row r="248" spans="1:30" ht="15.75" customHeight="1">
      <c r="A248" s="73"/>
      <c r="B248" s="73"/>
      <c r="C248" s="73"/>
      <c r="D248" s="73"/>
      <c r="E248" s="73"/>
      <c r="F248" s="73"/>
      <c r="G248" s="591"/>
      <c r="H248" s="1412"/>
      <c r="I248" s="73"/>
      <c r="J248" s="73"/>
      <c r="K248" s="74"/>
      <c r="L248" s="74"/>
      <c r="M248" s="989"/>
      <c r="N248" s="74"/>
      <c r="O248" s="74"/>
      <c r="P248" s="74"/>
      <c r="Q248" s="74"/>
      <c r="R248" s="74"/>
      <c r="S248" s="1264"/>
      <c r="T248" s="1264"/>
      <c r="U248" s="1264"/>
      <c r="V248" s="1264"/>
      <c r="W248" s="1264"/>
      <c r="X248" s="73"/>
      <c r="Y248" s="73"/>
      <c r="Z248" s="73"/>
      <c r="AA248" s="73"/>
      <c r="AB248" s="73"/>
      <c r="AC248" s="73"/>
      <c r="AD248" s="73"/>
    </row>
    <row r="249" spans="1:30" ht="15.75" customHeight="1">
      <c r="A249" s="73"/>
      <c r="B249" s="73"/>
      <c r="C249" s="73"/>
      <c r="D249" s="73"/>
      <c r="E249" s="73"/>
      <c r="F249" s="73"/>
      <c r="G249" s="591"/>
      <c r="H249" s="1412"/>
      <c r="I249" s="73"/>
      <c r="J249" s="73"/>
      <c r="K249" s="74"/>
      <c r="L249" s="74"/>
      <c r="M249" s="989"/>
      <c r="N249" s="74"/>
      <c r="O249" s="74"/>
      <c r="P249" s="74"/>
      <c r="Q249" s="74"/>
      <c r="R249" s="74"/>
      <c r="S249" s="1264"/>
      <c r="T249" s="1264"/>
      <c r="U249" s="1264"/>
      <c r="V249" s="1264"/>
      <c r="W249" s="1264"/>
      <c r="X249" s="73"/>
      <c r="Y249" s="73"/>
      <c r="Z249" s="73"/>
      <c r="AA249" s="73"/>
      <c r="AB249" s="73"/>
      <c r="AC249" s="73"/>
      <c r="AD249" s="73"/>
    </row>
    <row r="250" spans="1:30" ht="15.75" customHeight="1">
      <c r="A250" s="73"/>
      <c r="B250" s="73"/>
      <c r="C250" s="73"/>
      <c r="D250" s="73"/>
      <c r="E250" s="73"/>
      <c r="F250" s="73"/>
      <c r="G250" s="591"/>
      <c r="H250" s="1412"/>
      <c r="I250" s="73"/>
      <c r="J250" s="73"/>
      <c r="K250" s="74"/>
      <c r="L250" s="74"/>
      <c r="M250" s="989"/>
      <c r="N250" s="74"/>
      <c r="O250" s="74"/>
      <c r="P250" s="74"/>
      <c r="Q250" s="74"/>
      <c r="R250" s="74"/>
      <c r="S250" s="1264"/>
      <c r="T250" s="1264"/>
      <c r="U250" s="1264"/>
      <c r="V250" s="1264"/>
      <c r="W250" s="1264"/>
      <c r="X250" s="73"/>
      <c r="Y250" s="73"/>
      <c r="Z250" s="73"/>
      <c r="AA250" s="73"/>
      <c r="AB250" s="73"/>
      <c r="AC250" s="73"/>
      <c r="AD250" s="73"/>
    </row>
    <row r="251" spans="1:30" ht="15.75" customHeight="1">
      <c r="A251" s="73"/>
      <c r="B251" s="73"/>
      <c r="C251" s="73"/>
      <c r="D251" s="73"/>
      <c r="E251" s="73"/>
      <c r="F251" s="73"/>
      <c r="G251" s="591"/>
      <c r="H251" s="1412"/>
      <c r="I251" s="73"/>
      <c r="J251" s="73"/>
      <c r="K251" s="74"/>
      <c r="L251" s="74"/>
      <c r="M251" s="989"/>
      <c r="N251" s="74"/>
      <c r="O251" s="74"/>
      <c r="P251" s="74"/>
      <c r="Q251" s="74"/>
      <c r="R251" s="74"/>
      <c r="S251" s="1264"/>
      <c r="T251" s="1264"/>
      <c r="U251" s="1264"/>
      <c r="V251" s="1264"/>
      <c r="W251" s="1264"/>
      <c r="X251" s="73"/>
      <c r="Y251" s="73"/>
      <c r="Z251" s="73"/>
      <c r="AA251" s="73"/>
      <c r="AB251" s="73"/>
      <c r="AC251" s="73"/>
      <c r="AD251" s="73"/>
    </row>
    <row r="252" spans="1:30" ht="15.75" customHeight="1">
      <c r="A252" s="73"/>
      <c r="B252" s="73"/>
      <c r="C252" s="73"/>
      <c r="D252" s="73"/>
      <c r="E252" s="73"/>
      <c r="F252" s="73"/>
      <c r="G252" s="591"/>
      <c r="H252" s="1412"/>
      <c r="I252" s="73"/>
      <c r="J252" s="73"/>
      <c r="K252" s="74"/>
      <c r="L252" s="74"/>
      <c r="M252" s="989"/>
      <c r="N252" s="74"/>
      <c r="O252" s="74"/>
      <c r="P252" s="74"/>
      <c r="Q252" s="74"/>
      <c r="R252" s="74"/>
      <c r="S252" s="1264"/>
      <c r="T252" s="1264"/>
      <c r="U252" s="1264"/>
      <c r="V252" s="1264"/>
      <c r="W252" s="1264"/>
      <c r="X252" s="73"/>
      <c r="Y252" s="73"/>
      <c r="Z252" s="73"/>
      <c r="AA252" s="73"/>
      <c r="AB252" s="73"/>
      <c r="AC252" s="73"/>
      <c r="AD252" s="73"/>
    </row>
    <row r="253" spans="1:30" ht="15.75" customHeight="1">
      <c r="A253" s="73"/>
      <c r="B253" s="73"/>
      <c r="C253" s="73"/>
      <c r="D253" s="73"/>
      <c r="E253" s="73"/>
      <c r="F253" s="73"/>
      <c r="G253" s="591"/>
      <c r="H253" s="1412"/>
      <c r="I253" s="73"/>
      <c r="J253" s="73"/>
      <c r="K253" s="74"/>
      <c r="L253" s="74"/>
      <c r="M253" s="989"/>
      <c r="N253" s="74"/>
      <c r="O253" s="74"/>
      <c r="P253" s="74"/>
      <c r="Q253" s="74"/>
      <c r="R253" s="74"/>
      <c r="S253" s="1264"/>
      <c r="T253" s="1264"/>
      <c r="U253" s="1264"/>
      <c r="V253" s="1264"/>
      <c r="W253" s="1264"/>
      <c r="X253" s="73"/>
      <c r="Y253" s="73"/>
      <c r="Z253" s="73"/>
      <c r="AA253" s="73"/>
      <c r="AB253" s="73"/>
      <c r="AC253" s="73"/>
      <c r="AD253" s="73"/>
    </row>
    <row r="254" spans="1:30" ht="15.75" customHeight="1">
      <c r="A254" s="73"/>
      <c r="B254" s="73"/>
      <c r="C254" s="73"/>
      <c r="D254" s="73"/>
      <c r="E254" s="73"/>
      <c r="F254" s="73"/>
      <c r="G254" s="591"/>
      <c r="H254" s="1412"/>
      <c r="I254" s="73"/>
      <c r="J254" s="73"/>
      <c r="K254" s="74"/>
      <c r="L254" s="74"/>
      <c r="M254" s="989"/>
      <c r="N254" s="74"/>
      <c r="O254" s="74"/>
      <c r="P254" s="74"/>
      <c r="Q254" s="74"/>
      <c r="R254" s="74"/>
      <c r="S254" s="1264"/>
      <c r="T254" s="1264"/>
      <c r="U254" s="1264"/>
      <c r="V254" s="1264"/>
      <c r="W254" s="1264"/>
      <c r="X254" s="73"/>
      <c r="Y254" s="73"/>
      <c r="Z254" s="73"/>
      <c r="AA254" s="73"/>
      <c r="AB254" s="73"/>
      <c r="AC254" s="73"/>
      <c r="AD254" s="73"/>
    </row>
    <row r="255" spans="1:30" ht="15.75" customHeight="1">
      <c r="A255" s="73"/>
      <c r="B255" s="73"/>
      <c r="C255" s="73"/>
      <c r="D255" s="73"/>
      <c r="E255" s="73"/>
      <c r="F255" s="73"/>
      <c r="G255" s="591"/>
      <c r="H255" s="1412"/>
      <c r="I255" s="73"/>
      <c r="J255" s="73"/>
      <c r="K255" s="74"/>
      <c r="L255" s="74"/>
      <c r="M255" s="989"/>
      <c r="N255" s="74"/>
      <c r="O255" s="74"/>
      <c r="P255" s="74"/>
      <c r="Q255" s="74"/>
      <c r="R255" s="74"/>
      <c r="S255" s="1264"/>
      <c r="T255" s="1264"/>
      <c r="U255" s="1264"/>
      <c r="V255" s="1264"/>
      <c r="W255" s="1264"/>
      <c r="X255" s="73"/>
      <c r="Y255" s="73"/>
      <c r="Z255" s="73"/>
      <c r="AA255" s="73"/>
      <c r="AB255" s="73"/>
      <c r="AC255" s="73"/>
      <c r="AD255" s="73"/>
    </row>
    <row r="256" spans="1:30" ht="15.75" customHeight="1">
      <c r="A256" s="73"/>
      <c r="B256" s="73"/>
      <c r="C256" s="73"/>
      <c r="D256" s="73"/>
      <c r="E256" s="73"/>
      <c r="F256" s="73"/>
      <c r="G256" s="591"/>
      <c r="H256" s="1412"/>
      <c r="I256" s="73"/>
      <c r="J256" s="73"/>
      <c r="K256" s="74"/>
      <c r="L256" s="74"/>
      <c r="M256" s="989"/>
      <c r="N256" s="74"/>
      <c r="O256" s="74"/>
      <c r="P256" s="74"/>
      <c r="Q256" s="74"/>
      <c r="R256" s="74"/>
      <c r="S256" s="1264"/>
      <c r="T256" s="1264"/>
      <c r="U256" s="1264"/>
      <c r="V256" s="1264"/>
      <c r="W256" s="1264"/>
      <c r="X256" s="73"/>
      <c r="Y256" s="73"/>
      <c r="Z256" s="73"/>
      <c r="AA256" s="73"/>
      <c r="AB256" s="73"/>
      <c r="AC256" s="73"/>
      <c r="AD256" s="73"/>
    </row>
    <row r="257" spans="1:30" ht="15.75" customHeight="1">
      <c r="A257" s="73"/>
      <c r="B257" s="73"/>
      <c r="C257" s="73"/>
      <c r="D257" s="73"/>
      <c r="E257" s="73"/>
      <c r="F257" s="73"/>
      <c r="G257" s="591"/>
      <c r="H257" s="1412"/>
      <c r="I257" s="73"/>
      <c r="J257" s="73"/>
      <c r="K257" s="74"/>
      <c r="L257" s="74"/>
      <c r="M257" s="989"/>
      <c r="N257" s="74"/>
      <c r="O257" s="74"/>
      <c r="P257" s="74"/>
      <c r="Q257" s="74"/>
      <c r="R257" s="74"/>
      <c r="S257" s="1264"/>
      <c r="T257" s="1264"/>
      <c r="U257" s="1264"/>
      <c r="V257" s="1264"/>
      <c r="W257" s="1264"/>
      <c r="X257" s="73"/>
      <c r="Y257" s="73"/>
      <c r="Z257" s="73"/>
      <c r="AA257" s="73"/>
      <c r="AB257" s="73"/>
      <c r="AC257" s="73"/>
      <c r="AD257" s="73"/>
    </row>
    <row r="258" spans="1:30" ht="15.75" customHeight="1">
      <c r="A258" s="73"/>
      <c r="B258" s="73"/>
      <c r="C258" s="73"/>
      <c r="D258" s="73"/>
      <c r="E258" s="73"/>
      <c r="F258" s="73"/>
      <c r="G258" s="591"/>
      <c r="H258" s="1412"/>
      <c r="I258" s="73"/>
      <c r="J258" s="73"/>
      <c r="K258" s="74"/>
      <c r="L258" s="74"/>
      <c r="M258" s="989"/>
      <c r="N258" s="74"/>
      <c r="O258" s="74"/>
      <c r="P258" s="74"/>
      <c r="Q258" s="74"/>
      <c r="R258" s="74"/>
      <c r="S258" s="1264"/>
      <c r="T258" s="1264"/>
      <c r="U258" s="1264"/>
      <c r="V258" s="1264"/>
      <c r="W258" s="1264"/>
      <c r="X258" s="73"/>
      <c r="Y258" s="73"/>
      <c r="Z258" s="73"/>
      <c r="AA258" s="73"/>
      <c r="AB258" s="73"/>
      <c r="AC258" s="73"/>
      <c r="AD258" s="73"/>
    </row>
    <row r="259" spans="1:30" ht="15.75" customHeight="1">
      <c r="A259" s="73"/>
      <c r="B259" s="73"/>
      <c r="C259" s="73"/>
      <c r="D259" s="73"/>
      <c r="E259" s="73"/>
      <c r="F259" s="73"/>
      <c r="G259" s="591"/>
      <c r="H259" s="1412"/>
      <c r="I259" s="73"/>
      <c r="J259" s="73"/>
      <c r="K259" s="74"/>
      <c r="L259" s="74"/>
      <c r="M259" s="989"/>
      <c r="N259" s="74"/>
      <c r="O259" s="74"/>
      <c r="P259" s="74"/>
      <c r="Q259" s="74"/>
      <c r="R259" s="74"/>
      <c r="S259" s="1264"/>
      <c r="T259" s="1264"/>
      <c r="U259" s="1264"/>
      <c r="V259" s="1264"/>
      <c r="W259" s="1264"/>
      <c r="X259" s="73"/>
      <c r="Y259" s="73"/>
      <c r="Z259" s="73"/>
      <c r="AA259" s="73"/>
      <c r="AB259" s="73"/>
      <c r="AC259" s="73"/>
      <c r="AD259" s="73"/>
    </row>
    <row r="260" spans="1:30" ht="15.75" customHeight="1">
      <c r="A260" s="73"/>
      <c r="B260" s="73"/>
      <c r="C260" s="73"/>
      <c r="D260" s="73"/>
      <c r="E260" s="73"/>
      <c r="F260" s="73"/>
      <c r="G260" s="591"/>
      <c r="H260" s="1412"/>
      <c r="I260" s="73"/>
      <c r="J260" s="73"/>
      <c r="K260" s="74"/>
      <c r="L260" s="74"/>
      <c r="M260" s="989"/>
      <c r="N260" s="74"/>
      <c r="O260" s="74"/>
      <c r="P260" s="74"/>
      <c r="Q260" s="74"/>
      <c r="R260" s="74"/>
      <c r="S260" s="1264"/>
      <c r="T260" s="1264"/>
      <c r="U260" s="1264"/>
      <c r="V260" s="1264"/>
      <c r="W260" s="1264"/>
      <c r="X260" s="73"/>
      <c r="Y260" s="73"/>
      <c r="Z260" s="73"/>
      <c r="AA260" s="73"/>
      <c r="AB260" s="73"/>
      <c r="AC260" s="73"/>
      <c r="AD260" s="73"/>
    </row>
    <row r="261" spans="1:30" ht="15.75" customHeight="1">
      <c r="A261" s="73"/>
      <c r="B261" s="73"/>
      <c r="C261" s="73"/>
      <c r="D261" s="73"/>
      <c r="E261" s="73"/>
      <c r="F261" s="73"/>
      <c r="G261" s="591"/>
      <c r="H261" s="1412"/>
      <c r="I261" s="73"/>
      <c r="J261" s="73"/>
      <c r="K261" s="74"/>
      <c r="L261" s="74"/>
      <c r="M261" s="989"/>
      <c r="N261" s="74"/>
      <c r="O261" s="74"/>
      <c r="P261" s="74"/>
      <c r="Q261" s="74"/>
      <c r="R261" s="74"/>
      <c r="S261" s="1264"/>
      <c r="T261" s="1264"/>
      <c r="U261" s="1264"/>
      <c r="V261" s="1264"/>
      <c r="W261" s="1264"/>
      <c r="X261" s="73"/>
      <c r="Y261" s="73"/>
      <c r="Z261" s="73"/>
      <c r="AA261" s="73"/>
      <c r="AB261" s="73"/>
      <c r="AC261" s="73"/>
      <c r="AD261" s="73"/>
    </row>
    <row r="262" spans="1:30" ht="15.75" customHeight="1">
      <c r="A262" s="73"/>
      <c r="B262" s="73"/>
      <c r="C262" s="73"/>
      <c r="D262" s="73"/>
      <c r="E262" s="73"/>
      <c r="F262" s="73"/>
      <c r="G262" s="591"/>
      <c r="H262" s="1412"/>
      <c r="I262" s="73"/>
      <c r="J262" s="73"/>
      <c r="K262" s="74"/>
      <c r="L262" s="74"/>
      <c r="M262" s="989"/>
      <c r="N262" s="74"/>
      <c r="O262" s="74"/>
      <c r="P262" s="74"/>
      <c r="Q262" s="74"/>
      <c r="R262" s="74"/>
      <c r="S262" s="1264"/>
      <c r="T262" s="1264"/>
      <c r="U262" s="1264"/>
      <c r="V262" s="1264"/>
      <c r="W262" s="1264"/>
      <c r="X262" s="73"/>
      <c r="Y262" s="73"/>
      <c r="Z262" s="73"/>
      <c r="AA262" s="73"/>
      <c r="AB262" s="73"/>
      <c r="AC262" s="73"/>
      <c r="AD262" s="73"/>
    </row>
    <row r="263" spans="1:30" ht="15.75" customHeight="1">
      <c r="A263" s="73"/>
      <c r="B263" s="73"/>
      <c r="C263" s="73"/>
      <c r="D263" s="73"/>
      <c r="E263" s="73"/>
      <c r="F263" s="73"/>
      <c r="G263" s="591"/>
      <c r="H263" s="1412"/>
      <c r="I263" s="73"/>
      <c r="J263" s="73"/>
      <c r="K263" s="74"/>
      <c r="L263" s="74"/>
      <c r="M263" s="989"/>
      <c r="N263" s="74"/>
      <c r="O263" s="74"/>
      <c r="P263" s="74"/>
      <c r="Q263" s="74"/>
      <c r="R263" s="74"/>
      <c r="S263" s="1264"/>
      <c r="T263" s="1264"/>
      <c r="U263" s="1264"/>
      <c r="V263" s="1264"/>
      <c r="W263" s="1264"/>
      <c r="X263" s="73"/>
      <c r="Y263" s="73"/>
      <c r="Z263" s="73"/>
      <c r="AA263" s="73"/>
      <c r="AB263" s="73"/>
      <c r="AC263" s="73"/>
      <c r="AD263" s="73"/>
    </row>
    <row r="264" spans="1:30" ht="15.75" customHeight="1">
      <c r="A264" s="73"/>
      <c r="B264" s="73"/>
      <c r="C264" s="73"/>
      <c r="D264" s="73"/>
      <c r="E264" s="73"/>
      <c r="F264" s="73"/>
      <c r="G264" s="591"/>
      <c r="H264" s="1412"/>
      <c r="I264" s="73"/>
      <c r="J264" s="73"/>
      <c r="K264" s="74"/>
      <c r="L264" s="74"/>
      <c r="M264" s="989"/>
      <c r="N264" s="74"/>
      <c r="O264" s="74"/>
      <c r="P264" s="74"/>
      <c r="Q264" s="74"/>
      <c r="R264" s="74"/>
      <c r="S264" s="1264"/>
      <c r="T264" s="1264"/>
      <c r="U264" s="1264"/>
      <c r="V264" s="1264"/>
      <c r="W264" s="1264"/>
      <c r="X264" s="73"/>
      <c r="Y264" s="73"/>
      <c r="Z264" s="73"/>
      <c r="AA264" s="73"/>
      <c r="AB264" s="73"/>
      <c r="AC264" s="73"/>
      <c r="AD264" s="73"/>
    </row>
    <row r="265" spans="1:30" ht="15.75" customHeight="1">
      <c r="A265" s="73"/>
      <c r="B265" s="73"/>
      <c r="C265" s="73"/>
      <c r="D265" s="73"/>
      <c r="E265" s="73"/>
      <c r="F265" s="73"/>
      <c r="G265" s="591"/>
      <c r="H265" s="1412"/>
      <c r="I265" s="73"/>
      <c r="J265" s="73"/>
      <c r="K265" s="74"/>
      <c r="L265" s="74"/>
      <c r="M265" s="989"/>
      <c r="N265" s="74"/>
      <c r="O265" s="74"/>
      <c r="P265" s="74"/>
      <c r="Q265" s="74"/>
      <c r="R265" s="74"/>
      <c r="S265" s="1264"/>
      <c r="T265" s="1264"/>
      <c r="U265" s="1264"/>
      <c r="V265" s="1264"/>
      <c r="W265" s="1264"/>
      <c r="X265" s="73"/>
      <c r="Y265" s="73"/>
      <c r="Z265" s="73"/>
      <c r="AA265" s="73"/>
      <c r="AB265" s="73"/>
      <c r="AC265" s="73"/>
      <c r="AD265" s="73"/>
    </row>
    <row r="266" spans="1:30" ht="15.75" customHeight="1">
      <c r="A266" s="73"/>
      <c r="B266" s="73"/>
      <c r="C266" s="73"/>
      <c r="D266" s="73"/>
      <c r="E266" s="73"/>
      <c r="F266" s="73"/>
      <c r="G266" s="591"/>
      <c r="H266" s="1412"/>
      <c r="I266" s="73"/>
      <c r="J266" s="73"/>
      <c r="K266" s="74"/>
      <c r="L266" s="74"/>
      <c r="M266" s="989"/>
      <c r="N266" s="74"/>
      <c r="O266" s="74"/>
      <c r="P266" s="74"/>
      <c r="Q266" s="74"/>
      <c r="R266" s="74"/>
      <c r="S266" s="1264"/>
      <c r="T266" s="1264"/>
      <c r="U266" s="1264"/>
      <c r="V266" s="1264"/>
      <c r="W266" s="1264"/>
      <c r="X266" s="73"/>
      <c r="Y266" s="73"/>
      <c r="Z266" s="73"/>
      <c r="AA266" s="73"/>
      <c r="AB266" s="73"/>
      <c r="AC266" s="73"/>
      <c r="AD266" s="73"/>
    </row>
    <row r="267" spans="1:30" ht="15.75" customHeight="1">
      <c r="A267" s="73"/>
      <c r="B267" s="73"/>
      <c r="C267" s="73"/>
      <c r="D267" s="73"/>
      <c r="E267" s="73"/>
      <c r="F267" s="73"/>
      <c r="G267" s="591"/>
      <c r="H267" s="1412"/>
      <c r="I267" s="73"/>
      <c r="J267" s="73"/>
      <c r="K267" s="74"/>
      <c r="L267" s="74"/>
      <c r="M267" s="989"/>
      <c r="N267" s="74"/>
      <c r="O267" s="74"/>
      <c r="P267" s="74"/>
      <c r="Q267" s="74"/>
      <c r="R267" s="74"/>
      <c r="S267" s="1264"/>
      <c r="T267" s="1264"/>
      <c r="U267" s="1264"/>
      <c r="V267" s="1264"/>
      <c r="W267" s="1264"/>
      <c r="X267" s="73"/>
      <c r="Y267" s="73"/>
      <c r="Z267" s="73"/>
      <c r="AA267" s="73"/>
      <c r="AB267" s="73"/>
      <c r="AC267" s="73"/>
      <c r="AD267" s="73"/>
    </row>
    <row r="268" spans="1:30" ht="15.75" customHeight="1">
      <c r="A268" s="73"/>
      <c r="B268" s="73"/>
      <c r="C268" s="73"/>
      <c r="D268" s="73"/>
      <c r="E268" s="73"/>
      <c r="F268" s="73"/>
      <c r="G268" s="591"/>
      <c r="H268" s="1412"/>
      <c r="I268" s="73"/>
      <c r="J268" s="73"/>
      <c r="K268" s="74"/>
      <c r="L268" s="74"/>
      <c r="M268" s="989"/>
      <c r="N268" s="74"/>
      <c r="O268" s="74"/>
      <c r="P268" s="74"/>
      <c r="Q268" s="74"/>
      <c r="R268" s="74"/>
      <c r="S268" s="1264"/>
      <c r="T268" s="1264"/>
      <c r="U268" s="1264"/>
      <c r="V268" s="1264"/>
      <c r="W268" s="1264"/>
      <c r="X268" s="73"/>
      <c r="Y268" s="73"/>
      <c r="Z268" s="73"/>
      <c r="AA268" s="73"/>
      <c r="AB268" s="73"/>
      <c r="AC268" s="73"/>
      <c r="AD268" s="73"/>
    </row>
    <row r="269" spans="1:30" ht="15.75" customHeight="1">
      <c r="A269" s="73"/>
      <c r="B269" s="73"/>
      <c r="C269" s="73"/>
      <c r="D269" s="73"/>
      <c r="E269" s="73"/>
      <c r="F269" s="73"/>
      <c r="G269" s="591"/>
      <c r="H269" s="1412"/>
      <c r="I269" s="73"/>
      <c r="J269" s="73"/>
      <c r="K269" s="74"/>
      <c r="L269" s="74"/>
      <c r="M269" s="989"/>
      <c r="N269" s="74"/>
      <c r="O269" s="74"/>
      <c r="P269" s="74"/>
      <c r="Q269" s="74"/>
      <c r="R269" s="74"/>
      <c r="S269" s="1264"/>
      <c r="T269" s="1264"/>
      <c r="U269" s="1264"/>
      <c r="V269" s="1264"/>
      <c r="W269" s="1264"/>
      <c r="X269" s="73"/>
      <c r="Y269" s="73"/>
      <c r="Z269" s="73"/>
      <c r="AA269" s="73"/>
      <c r="AB269" s="73"/>
      <c r="AC269" s="73"/>
      <c r="AD269" s="73"/>
    </row>
    <row r="270" spans="1:30" ht="15.75" customHeight="1">
      <c r="A270" s="73"/>
      <c r="B270" s="73"/>
      <c r="C270" s="73"/>
      <c r="D270" s="73"/>
      <c r="E270" s="73"/>
      <c r="F270" s="73"/>
      <c r="G270" s="591"/>
      <c r="H270" s="1412"/>
      <c r="I270" s="73"/>
      <c r="J270" s="73"/>
      <c r="K270" s="74"/>
      <c r="L270" s="74"/>
      <c r="M270" s="989"/>
      <c r="N270" s="74"/>
      <c r="O270" s="74"/>
      <c r="P270" s="74"/>
      <c r="Q270" s="74"/>
      <c r="R270" s="74"/>
      <c r="S270" s="1264"/>
      <c r="T270" s="1264"/>
      <c r="U270" s="1264"/>
      <c r="V270" s="1264"/>
      <c r="W270" s="1264"/>
      <c r="X270" s="73"/>
      <c r="Y270" s="73"/>
      <c r="Z270" s="73"/>
      <c r="AA270" s="73"/>
      <c r="AB270" s="73"/>
      <c r="AC270" s="73"/>
      <c r="AD270" s="73"/>
    </row>
    <row r="271" spans="1:30" ht="15.75" customHeight="1">
      <c r="A271" s="73"/>
      <c r="B271" s="73"/>
      <c r="C271" s="73"/>
      <c r="D271" s="73"/>
      <c r="E271" s="73"/>
      <c r="F271" s="73"/>
      <c r="G271" s="591"/>
      <c r="H271" s="1412"/>
      <c r="I271" s="73"/>
      <c r="J271" s="73"/>
      <c r="K271" s="74"/>
      <c r="L271" s="74"/>
      <c r="M271" s="989"/>
      <c r="N271" s="74"/>
      <c r="O271" s="74"/>
      <c r="P271" s="74"/>
      <c r="Q271" s="74"/>
      <c r="R271" s="74"/>
      <c r="S271" s="1264"/>
      <c r="T271" s="1264"/>
      <c r="U271" s="1264"/>
      <c r="V271" s="1264"/>
      <c r="W271" s="1264"/>
      <c r="X271" s="73"/>
      <c r="Y271" s="73"/>
      <c r="Z271" s="73"/>
      <c r="AA271" s="73"/>
      <c r="AB271" s="73"/>
      <c r="AC271" s="73"/>
      <c r="AD271" s="73"/>
    </row>
    <row r="272" spans="1:30" ht="15.75" customHeight="1">
      <c r="A272" s="73"/>
      <c r="B272" s="73"/>
      <c r="C272" s="73"/>
      <c r="D272" s="73"/>
      <c r="E272" s="73"/>
      <c r="F272" s="73"/>
      <c r="G272" s="591"/>
      <c r="H272" s="1412"/>
      <c r="I272" s="73"/>
      <c r="J272" s="73"/>
      <c r="K272" s="74"/>
      <c r="L272" s="74"/>
      <c r="M272" s="989"/>
      <c r="N272" s="74"/>
      <c r="O272" s="74"/>
      <c r="P272" s="74"/>
      <c r="Q272" s="74"/>
      <c r="R272" s="74"/>
      <c r="S272" s="1264"/>
      <c r="T272" s="1264"/>
      <c r="U272" s="1264"/>
      <c r="V272" s="1264"/>
      <c r="W272" s="1264"/>
      <c r="X272" s="73"/>
      <c r="Y272" s="73"/>
      <c r="Z272" s="73"/>
      <c r="AA272" s="73"/>
      <c r="AB272" s="73"/>
      <c r="AC272" s="73"/>
      <c r="AD272" s="73"/>
    </row>
    <row r="273" spans="1:30" ht="15.75" customHeight="1">
      <c r="A273" s="73"/>
      <c r="B273" s="73"/>
      <c r="C273" s="73"/>
      <c r="D273" s="73"/>
      <c r="E273" s="73"/>
      <c r="F273" s="73"/>
      <c r="G273" s="591"/>
      <c r="H273" s="1412"/>
      <c r="I273" s="73"/>
      <c r="J273" s="73"/>
      <c r="K273" s="74"/>
      <c r="L273" s="74"/>
      <c r="M273" s="989"/>
      <c r="N273" s="74"/>
      <c r="O273" s="74"/>
      <c r="P273" s="74"/>
      <c r="Q273" s="74"/>
      <c r="R273" s="74"/>
      <c r="S273" s="1264"/>
      <c r="T273" s="1264"/>
      <c r="U273" s="1264"/>
      <c r="V273" s="1264"/>
      <c r="W273" s="1264"/>
      <c r="X273" s="73"/>
      <c r="Y273" s="73"/>
      <c r="Z273" s="73"/>
      <c r="AA273" s="73"/>
      <c r="AB273" s="73"/>
      <c r="AC273" s="73"/>
      <c r="AD273" s="73"/>
    </row>
    <row r="274" spans="1:30" ht="15.75" customHeight="1">
      <c r="A274" s="73"/>
      <c r="B274" s="73"/>
      <c r="C274" s="73"/>
      <c r="D274" s="73"/>
      <c r="E274" s="73"/>
      <c r="F274" s="73"/>
      <c r="G274" s="591"/>
      <c r="H274" s="1412"/>
      <c r="I274" s="73"/>
      <c r="J274" s="73"/>
      <c r="K274" s="74"/>
      <c r="L274" s="74"/>
      <c r="M274" s="989"/>
      <c r="N274" s="74"/>
      <c r="O274" s="74"/>
      <c r="P274" s="74"/>
      <c r="Q274" s="74"/>
      <c r="R274" s="74"/>
      <c r="S274" s="1264"/>
      <c r="T274" s="1264"/>
      <c r="U274" s="1264"/>
      <c r="V274" s="1264"/>
      <c r="W274" s="1264"/>
      <c r="X274" s="73"/>
      <c r="Y274" s="73"/>
      <c r="Z274" s="73"/>
      <c r="AA274" s="73"/>
      <c r="AB274" s="73"/>
      <c r="AC274" s="73"/>
      <c r="AD274" s="73"/>
    </row>
    <row r="275" spans="1:30" ht="15.75" customHeight="1">
      <c r="A275" s="73"/>
      <c r="B275" s="73"/>
      <c r="C275" s="73"/>
      <c r="D275" s="73"/>
      <c r="E275" s="73"/>
      <c r="F275" s="73"/>
      <c r="G275" s="591"/>
      <c r="H275" s="1412"/>
      <c r="I275" s="73"/>
      <c r="J275" s="73"/>
      <c r="K275" s="74"/>
      <c r="L275" s="74"/>
      <c r="M275" s="989"/>
      <c r="N275" s="74"/>
      <c r="O275" s="74"/>
      <c r="P275" s="74"/>
      <c r="Q275" s="74"/>
      <c r="R275" s="74"/>
      <c r="S275" s="1264"/>
      <c r="T275" s="1264"/>
      <c r="U275" s="1264"/>
      <c r="V275" s="1264"/>
      <c r="W275" s="1264"/>
      <c r="X275" s="73"/>
      <c r="Y275" s="73"/>
      <c r="Z275" s="73"/>
      <c r="AA275" s="73"/>
      <c r="AB275" s="73"/>
      <c r="AC275" s="73"/>
      <c r="AD275" s="73"/>
    </row>
    <row r="276" spans="1:30" ht="15.75" customHeight="1">
      <c r="A276" s="73"/>
      <c r="B276" s="73"/>
      <c r="C276" s="73"/>
      <c r="D276" s="73"/>
      <c r="E276" s="73"/>
      <c r="F276" s="73"/>
      <c r="G276" s="591"/>
      <c r="H276" s="1412"/>
      <c r="I276" s="73"/>
      <c r="J276" s="73"/>
      <c r="K276" s="74"/>
      <c r="L276" s="74"/>
      <c r="M276" s="989"/>
      <c r="N276" s="74"/>
      <c r="O276" s="74"/>
      <c r="P276" s="74"/>
      <c r="Q276" s="74"/>
      <c r="R276" s="74"/>
      <c r="S276" s="1264"/>
      <c r="T276" s="1264"/>
      <c r="U276" s="1264"/>
      <c r="V276" s="1264"/>
      <c r="W276" s="1264"/>
      <c r="X276" s="73"/>
      <c r="Y276" s="73"/>
      <c r="Z276" s="73"/>
      <c r="AA276" s="73"/>
      <c r="AB276" s="73"/>
      <c r="AC276" s="73"/>
      <c r="AD276" s="73"/>
    </row>
    <row r="277" spans="1:30" ht="15.75" customHeight="1">
      <c r="A277" s="73"/>
      <c r="B277" s="73"/>
      <c r="C277" s="73"/>
      <c r="D277" s="73"/>
      <c r="E277" s="73"/>
      <c r="F277" s="73"/>
      <c r="G277" s="591"/>
      <c r="H277" s="1412"/>
      <c r="I277" s="73"/>
      <c r="J277" s="73"/>
      <c r="K277" s="74"/>
      <c r="L277" s="74"/>
      <c r="M277" s="989"/>
      <c r="N277" s="74"/>
      <c r="O277" s="74"/>
      <c r="P277" s="74"/>
      <c r="Q277" s="74"/>
      <c r="R277" s="74"/>
      <c r="S277" s="1264"/>
      <c r="T277" s="1264"/>
      <c r="U277" s="1264"/>
      <c r="V277" s="1264"/>
      <c r="W277" s="1264"/>
      <c r="X277" s="73"/>
      <c r="Y277" s="73"/>
      <c r="Z277" s="73"/>
      <c r="AA277" s="73"/>
      <c r="AB277" s="73"/>
      <c r="AC277" s="73"/>
      <c r="AD277" s="73"/>
    </row>
    <row r="278" spans="1:30" ht="15.75" customHeight="1">
      <c r="A278" s="73"/>
      <c r="B278" s="73"/>
      <c r="C278" s="73"/>
      <c r="D278" s="73"/>
      <c r="E278" s="73"/>
      <c r="F278" s="73"/>
      <c r="G278" s="591"/>
      <c r="H278" s="1412"/>
      <c r="I278" s="73"/>
      <c r="J278" s="73"/>
      <c r="K278" s="74"/>
      <c r="L278" s="74"/>
      <c r="M278" s="989"/>
      <c r="N278" s="74"/>
      <c r="O278" s="74"/>
      <c r="P278" s="74"/>
      <c r="Q278" s="74"/>
      <c r="R278" s="74"/>
      <c r="S278" s="1264"/>
      <c r="T278" s="1264"/>
      <c r="U278" s="1264"/>
      <c r="V278" s="1264"/>
      <c r="W278" s="1264"/>
      <c r="X278" s="73"/>
      <c r="Y278" s="73"/>
      <c r="Z278" s="73"/>
      <c r="AA278" s="73"/>
      <c r="AB278" s="73"/>
      <c r="AC278" s="73"/>
      <c r="AD278" s="73"/>
    </row>
    <row r="279" spans="1:30" ht="15.75" customHeight="1">
      <c r="A279" s="73"/>
      <c r="B279" s="73"/>
      <c r="C279" s="73"/>
      <c r="D279" s="73"/>
      <c r="E279" s="73"/>
      <c r="F279" s="73"/>
      <c r="G279" s="591"/>
      <c r="H279" s="1412"/>
      <c r="I279" s="73"/>
      <c r="J279" s="73"/>
      <c r="K279" s="74"/>
      <c r="L279" s="74"/>
      <c r="M279" s="989"/>
      <c r="N279" s="74"/>
      <c r="O279" s="74"/>
      <c r="P279" s="74"/>
      <c r="Q279" s="74"/>
      <c r="R279" s="74"/>
      <c r="S279" s="1264"/>
      <c r="T279" s="1264"/>
      <c r="U279" s="1264"/>
      <c r="V279" s="1264"/>
      <c r="W279" s="1264"/>
      <c r="X279" s="73"/>
      <c r="Y279" s="73"/>
      <c r="Z279" s="73"/>
      <c r="AA279" s="73"/>
      <c r="AB279" s="73"/>
      <c r="AC279" s="73"/>
      <c r="AD279" s="73"/>
    </row>
    <row r="280" spans="1:30" ht="15.75" customHeight="1">
      <c r="A280" s="73"/>
      <c r="B280" s="73"/>
      <c r="C280" s="73"/>
      <c r="D280" s="73"/>
      <c r="E280" s="73"/>
      <c r="F280" s="73"/>
      <c r="G280" s="591"/>
      <c r="H280" s="1412"/>
      <c r="I280" s="73"/>
      <c r="J280" s="73"/>
      <c r="K280" s="74"/>
      <c r="L280" s="74"/>
      <c r="M280" s="989"/>
      <c r="N280" s="74"/>
      <c r="O280" s="74"/>
      <c r="P280" s="74"/>
      <c r="Q280" s="74"/>
      <c r="R280" s="74"/>
      <c r="S280" s="1264"/>
      <c r="T280" s="1264"/>
      <c r="U280" s="1264"/>
      <c r="V280" s="1264"/>
      <c r="W280" s="1264"/>
      <c r="X280" s="73"/>
      <c r="Y280" s="73"/>
      <c r="Z280" s="73"/>
      <c r="AA280" s="73"/>
      <c r="AB280" s="73"/>
      <c r="AC280" s="73"/>
      <c r="AD280" s="73"/>
    </row>
    <row r="281" spans="1:30" ht="15.75" customHeight="1">
      <c r="A281" s="73"/>
      <c r="B281" s="73"/>
      <c r="C281" s="73"/>
      <c r="D281" s="73"/>
      <c r="E281" s="73"/>
      <c r="F281" s="73"/>
      <c r="G281" s="591"/>
      <c r="H281" s="1412"/>
      <c r="I281" s="73"/>
      <c r="J281" s="73"/>
      <c r="K281" s="74"/>
      <c r="L281" s="74"/>
      <c r="M281" s="989"/>
      <c r="N281" s="74"/>
      <c r="O281" s="74"/>
      <c r="P281" s="74"/>
      <c r="Q281" s="74"/>
      <c r="R281" s="74"/>
      <c r="S281" s="1264"/>
      <c r="T281" s="1264"/>
      <c r="U281" s="1264"/>
      <c r="V281" s="1264"/>
      <c r="W281" s="1264"/>
      <c r="X281" s="73"/>
      <c r="Y281" s="73"/>
      <c r="Z281" s="73"/>
      <c r="AA281" s="73"/>
      <c r="AB281" s="73"/>
      <c r="AC281" s="73"/>
      <c r="AD281" s="73"/>
    </row>
    <row r="282" spans="1:30" ht="15.75" customHeight="1">
      <c r="A282" s="73"/>
      <c r="B282" s="73"/>
      <c r="C282" s="73"/>
      <c r="D282" s="73"/>
      <c r="E282" s="73"/>
      <c r="F282" s="73"/>
      <c r="G282" s="591"/>
      <c r="H282" s="1412"/>
      <c r="I282" s="73"/>
      <c r="J282" s="73"/>
      <c r="K282" s="74"/>
      <c r="L282" s="74"/>
      <c r="M282" s="989"/>
      <c r="N282" s="74"/>
      <c r="O282" s="74"/>
      <c r="P282" s="74"/>
      <c r="Q282" s="74"/>
      <c r="R282" s="74"/>
      <c r="S282" s="1264"/>
      <c r="T282" s="1264"/>
      <c r="U282" s="1264"/>
      <c r="V282" s="1264"/>
      <c r="W282" s="1264"/>
      <c r="X282" s="73"/>
      <c r="Y282" s="73"/>
      <c r="Z282" s="73"/>
      <c r="AA282" s="73"/>
      <c r="AB282" s="73"/>
      <c r="AC282" s="73"/>
      <c r="AD282" s="73"/>
    </row>
    <row r="283" spans="1:30" ht="15.75" customHeight="1">
      <c r="A283" s="73"/>
      <c r="B283" s="73"/>
      <c r="C283" s="73"/>
      <c r="D283" s="73"/>
      <c r="E283" s="73"/>
      <c r="F283" s="73"/>
      <c r="G283" s="591"/>
      <c r="H283" s="1412"/>
      <c r="I283" s="73"/>
      <c r="J283" s="73"/>
      <c r="K283" s="74"/>
      <c r="L283" s="74"/>
      <c r="M283" s="989"/>
      <c r="N283" s="74"/>
      <c r="O283" s="74"/>
      <c r="P283" s="74"/>
      <c r="Q283" s="74"/>
      <c r="R283" s="74"/>
      <c r="S283" s="1264"/>
      <c r="T283" s="1264"/>
      <c r="U283" s="1264"/>
      <c r="V283" s="1264"/>
      <c r="W283" s="1264"/>
      <c r="X283" s="73"/>
      <c r="Y283" s="73"/>
      <c r="Z283" s="73"/>
      <c r="AA283" s="73"/>
      <c r="AB283" s="73"/>
      <c r="AC283" s="73"/>
      <c r="AD283" s="73"/>
    </row>
    <row r="284" spans="1:30" ht="15.75" customHeight="1">
      <c r="A284" s="73"/>
      <c r="B284" s="73"/>
      <c r="C284" s="73"/>
      <c r="D284" s="73"/>
      <c r="E284" s="73"/>
      <c r="F284" s="73"/>
      <c r="G284" s="591"/>
      <c r="H284" s="1412"/>
      <c r="I284" s="73"/>
      <c r="J284" s="73"/>
      <c r="K284" s="74"/>
      <c r="L284" s="74"/>
      <c r="M284" s="989"/>
      <c r="N284" s="74"/>
      <c r="O284" s="74"/>
      <c r="P284" s="74"/>
      <c r="Q284" s="74"/>
      <c r="R284" s="74"/>
      <c r="S284" s="1264"/>
      <c r="T284" s="1264"/>
      <c r="U284" s="1264"/>
      <c r="V284" s="1264"/>
      <c r="W284" s="1264"/>
      <c r="X284" s="73"/>
      <c r="Y284" s="73"/>
      <c r="Z284" s="73"/>
      <c r="AA284" s="73"/>
      <c r="AB284" s="73"/>
      <c r="AC284" s="73"/>
      <c r="AD284" s="73"/>
    </row>
    <row r="285" spans="1:30" ht="15.75" customHeight="1">
      <c r="A285" s="73"/>
      <c r="B285" s="73"/>
      <c r="C285" s="73"/>
      <c r="D285" s="73"/>
      <c r="E285" s="73"/>
      <c r="F285" s="73"/>
      <c r="G285" s="591"/>
      <c r="H285" s="1412"/>
      <c r="I285" s="73"/>
      <c r="J285" s="73"/>
      <c r="K285" s="74"/>
      <c r="L285" s="74"/>
      <c r="M285" s="989"/>
      <c r="N285" s="74"/>
      <c r="O285" s="74"/>
      <c r="P285" s="74"/>
      <c r="Q285" s="74"/>
      <c r="R285" s="74"/>
      <c r="S285" s="1264"/>
      <c r="T285" s="1264"/>
      <c r="U285" s="1264"/>
      <c r="V285" s="1264"/>
      <c r="W285" s="1264"/>
      <c r="X285" s="73"/>
      <c r="Y285" s="73"/>
      <c r="Z285" s="73"/>
      <c r="AA285" s="73"/>
      <c r="AB285" s="73"/>
      <c r="AC285" s="73"/>
      <c r="AD285" s="73"/>
    </row>
    <row r="286" spans="1:30" ht="15.75" customHeight="1">
      <c r="A286" s="73"/>
      <c r="B286" s="73"/>
      <c r="C286" s="73"/>
      <c r="D286" s="73"/>
      <c r="E286" s="73"/>
      <c r="F286" s="73"/>
      <c r="G286" s="591"/>
      <c r="H286" s="1412"/>
      <c r="I286" s="73"/>
      <c r="J286" s="73"/>
      <c r="K286" s="74"/>
      <c r="L286" s="74"/>
      <c r="M286" s="989"/>
      <c r="N286" s="74"/>
      <c r="O286" s="74"/>
      <c r="P286" s="74"/>
      <c r="Q286" s="74"/>
      <c r="R286" s="74"/>
      <c r="S286" s="1264"/>
      <c r="T286" s="1264"/>
      <c r="U286" s="1264"/>
      <c r="V286" s="1264"/>
      <c r="W286" s="1264"/>
      <c r="X286" s="73"/>
      <c r="Y286" s="73"/>
      <c r="Z286" s="73"/>
      <c r="AA286" s="73"/>
      <c r="AB286" s="73"/>
      <c r="AC286" s="73"/>
      <c r="AD286" s="73"/>
    </row>
    <row r="287" spans="1:30" ht="15.75" customHeight="1">
      <c r="A287" s="73"/>
      <c r="B287" s="73"/>
      <c r="C287" s="73"/>
      <c r="D287" s="73"/>
      <c r="E287" s="73"/>
      <c r="F287" s="73"/>
      <c r="G287" s="591"/>
      <c r="H287" s="1412"/>
      <c r="I287" s="73"/>
      <c r="J287" s="73"/>
      <c r="K287" s="74"/>
      <c r="L287" s="74"/>
      <c r="M287" s="989"/>
      <c r="N287" s="74"/>
      <c r="O287" s="74"/>
      <c r="P287" s="74"/>
      <c r="Q287" s="74"/>
      <c r="R287" s="74"/>
      <c r="S287" s="1264"/>
      <c r="T287" s="1264"/>
      <c r="U287" s="1264"/>
      <c r="V287" s="1264"/>
      <c r="W287" s="1264"/>
      <c r="X287" s="73"/>
      <c r="Y287" s="73"/>
      <c r="Z287" s="73"/>
      <c r="AA287" s="73"/>
      <c r="AB287" s="73"/>
      <c r="AC287" s="73"/>
      <c r="AD287" s="73"/>
    </row>
    <row r="288" spans="1:30" ht="15.75" customHeight="1">
      <c r="A288" s="73"/>
      <c r="B288" s="73"/>
      <c r="C288" s="73"/>
      <c r="D288" s="73"/>
      <c r="E288" s="73"/>
      <c r="F288" s="73"/>
      <c r="G288" s="591"/>
      <c r="H288" s="1412"/>
      <c r="I288" s="73"/>
      <c r="J288" s="73"/>
      <c r="K288" s="74"/>
      <c r="L288" s="74"/>
      <c r="M288" s="989"/>
      <c r="N288" s="74"/>
      <c r="O288" s="74"/>
      <c r="P288" s="74"/>
      <c r="Q288" s="74"/>
      <c r="R288" s="74"/>
      <c r="S288" s="1264"/>
      <c r="T288" s="1264"/>
      <c r="U288" s="1264"/>
      <c r="V288" s="1264"/>
      <c r="W288" s="1264"/>
      <c r="X288" s="73"/>
      <c r="Y288" s="73"/>
      <c r="Z288" s="73"/>
      <c r="AA288" s="73"/>
      <c r="AB288" s="73"/>
      <c r="AC288" s="73"/>
      <c r="AD288" s="73"/>
    </row>
    <row r="289" spans="1:30" ht="15.75" customHeight="1">
      <c r="A289" s="73"/>
      <c r="B289" s="73"/>
      <c r="C289" s="73"/>
      <c r="D289" s="73"/>
      <c r="E289" s="73"/>
      <c r="F289" s="73"/>
      <c r="G289" s="591"/>
      <c r="H289" s="1412"/>
      <c r="I289" s="73"/>
      <c r="J289" s="73"/>
      <c r="K289" s="74"/>
      <c r="L289" s="74"/>
      <c r="M289" s="989"/>
      <c r="N289" s="74"/>
      <c r="O289" s="74"/>
      <c r="P289" s="74"/>
      <c r="Q289" s="74"/>
      <c r="R289" s="74"/>
      <c r="S289" s="1264"/>
      <c r="T289" s="1264"/>
      <c r="U289" s="1264"/>
      <c r="V289" s="1264"/>
      <c r="W289" s="1264"/>
      <c r="X289" s="73"/>
      <c r="Y289" s="73"/>
      <c r="Z289" s="73"/>
      <c r="AA289" s="73"/>
      <c r="AB289" s="73"/>
      <c r="AC289" s="73"/>
      <c r="AD289" s="73"/>
    </row>
    <row r="290" spans="1:30" ht="15.75" customHeight="1">
      <c r="A290" s="73"/>
      <c r="B290" s="73"/>
      <c r="C290" s="73"/>
      <c r="D290" s="73"/>
      <c r="E290" s="73"/>
      <c r="F290" s="73"/>
      <c r="G290" s="591"/>
      <c r="H290" s="1412"/>
      <c r="I290" s="73"/>
      <c r="J290" s="73"/>
      <c r="K290" s="74"/>
      <c r="L290" s="74"/>
      <c r="M290" s="989"/>
      <c r="N290" s="74"/>
      <c r="O290" s="74"/>
      <c r="P290" s="74"/>
      <c r="Q290" s="74"/>
      <c r="R290" s="74"/>
      <c r="S290" s="1264"/>
      <c r="T290" s="1264"/>
      <c r="U290" s="1264"/>
      <c r="V290" s="1264"/>
      <c r="W290" s="1264"/>
      <c r="X290" s="73"/>
      <c r="Y290" s="73"/>
      <c r="Z290" s="73"/>
      <c r="AA290" s="73"/>
      <c r="AB290" s="73"/>
      <c r="AC290" s="73"/>
      <c r="AD290" s="73"/>
    </row>
    <row r="291" spans="1:30" ht="15.75" customHeight="1">
      <c r="A291" s="73"/>
      <c r="B291" s="73"/>
      <c r="C291" s="73"/>
      <c r="D291" s="73"/>
      <c r="E291" s="73"/>
      <c r="F291" s="73"/>
      <c r="G291" s="591"/>
      <c r="H291" s="1412"/>
      <c r="I291" s="73"/>
      <c r="J291" s="73"/>
      <c r="K291" s="74"/>
      <c r="L291" s="74"/>
      <c r="M291" s="989"/>
      <c r="N291" s="74"/>
      <c r="O291" s="74"/>
      <c r="P291" s="74"/>
      <c r="Q291" s="74"/>
      <c r="R291" s="74"/>
      <c r="S291" s="1264"/>
      <c r="T291" s="1264"/>
      <c r="U291" s="1264"/>
      <c r="V291" s="1264"/>
      <c r="W291" s="1264"/>
      <c r="X291" s="73"/>
      <c r="Y291" s="73"/>
      <c r="Z291" s="73"/>
      <c r="AA291" s="73"/>
      <c r="AB291" s="73"/>
      <c r="AC291" s="73"/>
      <c r="AD291" s="73"/>
    </row>
    <row r="292" spans="1:30" ht="15.75" customHeight="1">
      <c r="A292" s="73"/>
      <c r="B292" s="73"/>
      <c r="C292" s="73"/>
      <c r="D292" s="73"/>
      <c r="E292" s="73"/>
      <c r="F292" s="73"/>
      <c r="G292" s="591"/>
      <c r="H292" s="1412"/>
      <c r="I292" s="73"/>
      <c r="J292" s="73"/>
      <c r="K292" s="74"/>
      <c r="L292" s="74"/>
      <c r="M292" s="989"/>
      <c r="N292" s="74"/>
      <c r="O292" s="74"/>
      <c r="P292" s="74"/>
      <c r="Q292" s="74"/>
      <c r="R292" s="74"/>
      <c r="S292" s="1264"/>
      <c r="T292" s="1264"/>
      <c r="U292" s="1264"/>
      <c r="V292" s="1264"/>
      <c r="W292" s="1264"/>
      <c r="X292" s="73"/>
      <c r="Y292" s="73"/>
      <c r="Z292" s="73"/>
      <c r="AA292" s="73"/>
      <c r="AB292" s="73"/>
      <c r="AC292" s="73"/>
      <c r="AD292" s="73"/>
    </row>
    <row r="293" spans="1:30" ht="15.75" customHeight="1">
      <c r="A293" s="73"/>
      <c r="B293" s="73"/>
      <c r="C293" s="73"/>
      <c r="D293" s="73"/>
      <c r="E293" s="73"/>
      <c r="F293" s="73"/>
      <c r="G293" s="591"/>
      <c r="H293" s="1412"/>
      <c r="I293" s="73"/>
      <c r="J293" s="73"/>
      <c r="K293" s="74"/>
      <c r="L293" s="74"/>
      <c r="M293" s="989"/>
      <c r="N293" s="74"/>
      <c r="O293" s="74"/>
      <c r="P293" s="74"/>
      <c r="Q293" s="74"/>
      <c r="R293" s="74"/>
      <c r="S293" s="1264"/>
      <c r="T293" s="1264"/>
      <c r="U293" s="1264"/>
      <c r="V293" s="1264"/>
      <c r="W293" s="1264"/>
      <c r="X293" s="73"/>
      <c r="Y293" s="73"/>
      <c r="Z293" s="73"/>
      <c r="AA293" s="73"/>
      <c r="AB293" s="73"/>
      <c r="AC293" s="73"/>
      <c r="AD293" s="73"/>
    </row>
    <row r="294" spans="1:30" ht="15.75" customHeight="1">
      <c r="A294" s="73"/>
      <c r="B294" s="73"/>
      <c r="C294" s="73"/>
      <c r="D294" s="73"/>
      <c r="E294" s="73"/>
      <c r="F294" s="73"/>
      <c r="G294" s="591"/>
      <c r="H294" s="1412"/>
      <c r="I294" s="73"/>
      <c r="J294" s="73"/>
      <c r="K294" s="74"/>
      <c r="L294" s="74"/>
      <c r="M294" s="989"/>
      <c r="N294" s="74"/>
      <c r="O294" s="74"/>
      <c r="P294" s="74"/>
      <c r="Q294" s="74"/>
      <c r="R294" s="74"/>
      <c r="S294" s="1264"/>
      <c r="T294" s="1264"/>
      <c r="U294" s="1264"/>
      <c r="V294" s="1264"/>
      <c r="W294" s="1264"/>
      <c r="X294" s="73"/>
      <c r="Y294" s="73"/>
      <c r="Z294" s="73"/>
      <c r="AA294" s="73"/>
      <c r="AB294" s="73"/>
      <c r="AC294" s="73"/>
      <c r="AD294" s="73"/>
    </row>
    <row r="295" spans="1:30" ht="15.75" customHeight="1">
      <c r="A295" s="73"/>
      <c r="B295" s="73"/>
      <c r="C295" s="73"/>
      <c r="D295" s="73"/>
      <c r="E295" s="73"/>
      <c r="F295" s="73"/>
      <c r="G295" s="591"/>
      <c r="H295" s="1412"/>
      <c r="I295" s="73"/>
      <c r="J295" s="73"/>
      <c r="K295" s="74"/>
      <c r="L295" s="74"/>
      <c r="M295" s="989"/>
      <c r="N295" s="74"/>
      <c r="O295" s="74"/>
      <c r="P295" s="74"/>
      <c r="Q295" s="74"/>
      <c r="R295" s="74"/>
      <c r="S295" s="1264"/>
      <c r="T295" s="1264"/>
      <c r="U295" s="1264"/>
      <c r="V295" s="1264"/>
      <c r="W295" s="1264"/>
      <c r="X295" s="73"/>
      <c r="Y295" s="73"/>
      <c r="Z295" s="73"/>
      <c r="AA295" s="73"/>
      <c r="AB295" s="73"/>
      <c r="AC295" s="73"/>
      <c r="AD295" s="73"/>
    </row>
    <row r="296" spans="1:30" ht="15.75" customHeight="1">
      <c r="A296" s="73"/>
      <c r="B296" s="73"/>
      <c r="C296" s="73"/>
      <c r="D296" s="73"/>
      <c r="E296" s="73"/>
      <c r="F296" s="73"/>
      <c r="G296" s="591"/>
      <c r="H296" s="1412"/>
      <c r="I296" s="73"/>
      <c r="J296" s="73"/>
      <c r="K296" s="74"/>
      <c r="L296" s="74"/>
      <c r="M296" s="989"/>
      <c r="N296" s="74"/>
      <c r="O296" s="74"/>
      <c r="P296" s="74"/>
      <c r="Q296" s="74"/>
      <c r="R296" s="74"/>
      <c r="S296" s="1264"/>
      <c r="T296" s="1264"/>
      <c r="U296" s="1264"/>
      <c r="V296" s="1264"/>
      <c r="W296" s="1264"/>
      <c r="X296" s="73"/>
      <c r="Y296" s="73"/>
      <c r="Z296" s="73"/>
      <c r="AA296" s="73"/>
      <c r="AB296" s="73"/>
      <c r="AC296" s="73"/>
      <c r="AD296" s="73"/>
    </row>
    <row r="297" spans="1:30" ht="15.75" customHeight="1">
      <c r="A297" s="73"/>
      <c r="B297" s="73"/>
      <c r="C297" s="73"/>
      <c r="D297" s="73"/>
      <c r="E297" s="73"/>
      <c r="F297" s="73"/>
      <c r="G297" s="591"/>
      <c r="H297" s="1412"/>
      <c r="I297" s="73"/>
      <c r="J297" s="73"/>
      <c r="K297" s="74"/>
      <c r="L297" s="74"/>
      <c r="M297" s="989"/>
      <c r="N297" s="74"/>
      <c r="O297" s="74"/>
      <c r="P297" s="74"/>
      <c r="Q297" s="74"/>
      <c r="R297" s="74"/>
      <c r="S297" s="1264"/>
      <c r="T297" s="1264"/>
      <c r="U297" s="1264"/>
      <c r="V297" s="1264"/>
      <c r="W297" s="1264"/>
      <c r="X297" s="73"/>
      <c r="Y297" s="73"/>
      <c r="Z297" s="73"/>
      <c r="AA297" s="73"/>
      <c r="AB297" s="73"/>
      <c r="AC297" s="73"/>
      <c r="AD297" s="73"/>
    </row>
    <row r="298" spans="1:30" ht="15.75" customHeight="1">
      <c r="A298" s="73"/>
      <c r="B298" s="73"/>
      <c r="C298" s="73"/>
      <c r="D298" s="73"/>
      <c r="E298" s="73"/>
      <c r="F298" s="73"/>
      <c r="G298" s="591"/>
      <c r="H298" s="1412"/>
      <c r="I298" s="73"/>
      <c r="J298" s="73"/>
      <c r="K298" s="74"/>
      <c r="L298" s="74"/>
      <c r="M298" s="989"/>
      <c r="N298" s="74"/>
      <c r="O298" s="74"/>
      <c r="P298" s="74"/>
      <c r="Q298" s="74"/>
      <c r="R298" s="74"/>
      <c r="S298" s="1264"/>
      <c r="T298" s="1264"/>
      <c r="U298" s="1264"/>
      <c r="V298" s="1264"/>
      <c r="W298" s="1264"/>
      <c r="X298" s="73"/>
      <c r="Y298" s="73"/>
      <c r="Z298" s="73"/>
      <c r="AA298" s="73"/>
      <c r="AB298" s="73"/>
      <c r="AC298" s="73"/>
      <c r="AD298" s="73"/>
    </row>
    <row r="299" spans="1:30" ht="15.75" customHeight="1">
      <c r="A299" s="73"/>
      <c r="B299" s="73"/>
      <c r="C299" s="73"/>
      <c r="D299" s="73"/>
      <c r="E299" s="73"/>
      <c r="F299" s="73"/>
      <c r="G299" s="591"/>
      <c r="H299" s="1412"/>
      <c r="I299" s="73"/>
      <c r="J299" s="73"/>
      <c r="K299" s="74"/>
      <c r="L299" s="74"/>
      <c r="M299" s="989"/>
      <c r="N299" s="74"/>
      <c r="O299" s="74"/>
      <c r="P299" s="74"/>
      <c r="Q299" s="74"/>
      <c r="R299" s="74"/>
      <c r="S299" s="1264"/>
      <c r="T299" s="1264"/>
      <c r="U299" s="1264"/>
      <c r="V299" s="1264"/>
      <c r="W299" s="1264"/>
      <c r="X299" s="73"/>
      <c r="Y299" s="73"/>
      <c r="Z299" s="73"/>
      <c r="AA299" s="73"/>
      <c r="AB299" s="73"/>
      <c r="AC299" s="73"/>
      <c r="AD299" s="73"/>
    </row>
    <row r="300" spans="1:30" ht="15.75" customHeight="1">
      <c r="A300" s="73"/>
      <c r="B300" s="73"/>
      <c r="C300" s="73"/>
      <c r="D300" s="73"/>
      <c r="E300" s="73"/>
      <c r="F300" s="73"/>
      <c r="G300" s="591"/>
      <c r="H300" s="1412"/>
      <c r="I300" s="73"/>
      <c r="J300" s="73"/>
      <c r="K300" s="74"/>
      <c r="L300" s="74"/>
      <c r="M300" s="989"/>
      <c r="N300" s="74"/>
      <c r="O300" s="74"/>
      <c r="P300" s="74"/>
      <c r="Q300" s="74"/>
      <c r="R300" s="74"/>
      <c r="S300" s="1264"/>
      <c r="T300" s="1264"/>
      <c r="U300" s="1264"/>
      <c r="V300" s="1264"/>
      <c r="W300" s="1264"/>
      <c r="X300" s="73"/>
      <c r="Y300" s="73"/>
      <c r="Z300" s="73"/>
      <c r="AA300" s="73"/>
      <c r="AB300" s="73"/>
      <c r="AC300" s="73"/>
      <c r="AD300" s="73"/>
    </row>
    <row r="301" spans="1:30" ht="15.75" customHeight="1">
      <c r="A301" s="73"/>
      <c r="B301" s="73"/>
      <c r="C301" s="73"/>
      <c r="D301" s="73"/>
      <c r="E301" s="73"/>
      <c r="F301" s="73"/>
      <c r="G301" s="591"/>
      <c r="H301" s="1412"/>
      <c r="I301" s="73"/>
      <c r="J301" s="73"/>
      <c r="K301" s="74"/>
      <c r="L301" s="74"/>
      <c r="M301" s="989"/>
      <c r="N301" s="74"/>
      <c r="O301" s="74"/>
      <c r="P301" s="74"/>
      <c r="Q301" s="74"/>
      <c r="R301" s="74"/>
      <c r="S301" s="1264"/>
      <c r="T301" s="1264"/>
      <c r="U301" s="1264"/>
      <c r="V301" s="1264"/>
      <c r="W301" s="1264"/>
      <c r="X301" s="73"/>
      <c r="Y301" s="73"/>
      <c r="Z301" s="73"/>
      <c r="AA301" s="73"/>
      <c r="AB301" s="73"/>
      <c r="AC301" s="73"/>
      <c r="AD301" s="73"/>
    </row>
    <row r="302" spans="1:30" ht="15.75" customHeight="1">
      <c r="A302" s="73"/>
      <c r="B302" s="73"/>
      <c r="C302" s="73"/>
      <c r="D302" s="73"/>
      <c r="E302" s="73"/>
      <c r="F302" s="73"/>
      <c r="G302" s="591"/>
      <c r="H302" s="1412"/>
      <c r="I302" s="73"/>
      <c r="J302" s="73"/>
      <c r="K302" s="74"/>
      <c r="L302" s="74"/>
      <c r="M302" s="989"/>
      <c r="N302" s="74"/>
      <c r="O302" s="74"/>
      <c r="P302" s="74"/>
      <c r="Q302" s="74"/>
      <c r="R302" s="74"/>
      <c r="S302" s="1264"/>
      <c r="T302" s="1264"/>
      <c r="U302" s="1264"/>
      <c r="V302" s="1264"/>
      <c r="W302" s="1264"/>
      <c r="X302" s="73"/>
      <c r="Y302" s="73"/>
      <c r="Z302" s="73"/>
      <c r="AA302" s="73"/>
      <c r="AB302" s="73"/>
      <c r="AC302" s="73"/>
      <c r="AD302" s="73"/>
    </row>
    <row r="303" spans="1:30" ht="15.75" customHeight="1">
      <c r="A303" s="73"/>
      <c r="B303" s="73"/>
      <c r="C303" s="73"/>
      <c r="D303" s="73"/>
      <c r="E303" s="73"/>
      <c r="F303" s="73"/>
      <c r="G303" s="591"/>
      <c r="H303" s="1412"/>
      <c r="I303" s="73"/>
      <c r="J303" s="73"/>
      <c r="K303" s="74"/>
      <c r="L303" s="74"/>
      <c r="M303" s="989"/>
      <c r="N303" s="74"/>
      <c r="O303" s="74"/>
      <c r="P303" s="74"/>
      <c r="Q303" s="74"/>
      <c r="R303" s="74"/>
      <c r="S303" s="1264"/>
      <c r="T303" s="1264"/>
      <c r="U303" s="1264"/>
      <c r="V303" s="1264"/>
      <c r="W303" s="1264"/>
      <c r="X303" s="73"/>
      <c r="Y303" s="73"/>
      <c r="Z303" s="73"/>
      <c r="AA303" s="73"/>
      <c r="AB303" s="73"/>
      <c r="AC303" s="73"/>
      <c r="AD303" s="73"/>
    </row>
    <row r="304" spans="1:30" ht="15.75" customHeight="1">
      <c r="A304" s="73"/>
      <c r="B304" s="73"/>
      <c r="C304" s="73"/>
      <c r="D304" s="73"/>
      <c r="E304" s="73"/>
      <c r="F304" s="73"/>
      <c r="G304" s="591"/>
      <c r="H304" s="1412"/>
      <c r="I304" s="73"/>
      <c r="J304" s="73"/>
      <c r="K304" s="74"/>
      <c r="L304" s="74"/>
      <c r="M304" s="989"/>
      <c r="N304" s="74"/>
      <c r="O304" s="74"/>
      <c r="P304" s="74"/>
      <c r="Q304" s="74"/>
      <c r="R304" s="74"/>
      <c r="S304" s="1264"/>
      <c r="T304" s="1264"/>
      <c r="U304" s="1264"/>
      <c r="V304" s="1264"/>
      <c r="W304" s="1264"/>
      <c r="X304" s="73"/>
      <c r="Y304" s="73"/>
      <c r="Z304" s="73"/>
      <c r="AA304" s="73"/>
      <c r="AB304" s="73"/>
      <c r="AC304" s="73"/>
      <c r="AD304" s="73"/>
    </row>
    <row r="305" spans="1:30" ht="15.75" customHeight="1">
      <c r="A305" s="73"/>
      <c r="B305" s="73"/>
      <c r="C305" s="73"/>
      <c r="D305" s="73"/>
      <c r="E305" s="73"/>
      <c r="F305" s="73"/>
      <c r="G305" s="591"/>
      <c r="H305" s="1412"/>
      <c r="I305" s="73"/>
      <c r="J305" s="73"/>
      <c r="K305" s="74"/>
      <c r="L305" s="74"/>
      <c r="M305" s="989"/>
      <c r="N305" s="74"/>
      <c r="O305" s="74"/>
      <c r="P305" s="74"/>
      <c r="Q305" s="74"/>
      <c r="R305" s="74"/>
      <c r="S305" s="1264"/>
      <c r="T305" s="1264"/>
      <c r="U305" s="1264"/>
      <c r="V305" s="1264"/>
      <c r="W305" s="1264"/>
      <c r="X305" s="73"/>
      <c r="Y305" s="73"/>
      <c r="Z305" s="73"/>
      <c r="AA305" s="73"/>
      <c r="AB305" s="73"/>
      <c r="AC305" s="73"/>
      <c r="AD305" s="73"/>
    </row>
    <row r="306" spans="1:30" ht="15.75" customHeight="1">
      <c r="A306" s="73"/>
      <c r="B306" s="73"/>
      <c r="C306" s="73"/>
      <c r="D306" s="73"/>
      <c r="E306" s="73"/>
      <c r="F306" s="73"/>
      <c r="G306" s="591"/>
      <c r="H306" s="1412"/>
      <c r="I306" s="73"/>
      <c r="J306" s="73"/>
      <c r="K306" s="74"/>
      <c r="L306" s="74"/>
      <c r="M306" s="989"/>
      <c r="N306" s="74"/>
      <c r="O306" s="74"/>
      <c r="P306" s="74"/>
      <c r="Q306" s="74"/>
      <c r="R306" s="74"/>
      <c r="S306" s="1264"/>
      <c r="T306" s="1264"/>
      <c r="U306" s="1264"/>
      <c r="V306" s="1264"/>
      <c r="W306" s="1264"/>
      <c r="X306" s="73"/>
      <c r="Y306" s="73"/>
      <c r="Z306" s="73"/>
      <c r="AA306" s="73"/>
      <c r="AB306" s="73"/>
      <c r="AC306" s="73"/>
      <c r="AD306" s="73"/>
    </row>
    <row r="307" spans="1:30" ht="15.75" customHeight="1">
      <c r="A307" s="73"/>
      <c r="B307" s="73"/>
      <c r="C307" s="73"/>
      <c r="D307" s="73"/>
      <c r="E307" s="73"/>
      <c r="F307" s="73"/>
      <c r="G307" s="591"/>
      <c r="H307" s="1412"/>
      <c r="I307" s="73"/>
      <c r="J307" s="73"/>
      <c r="K307" s="74"/>
      <c r="L307" s="74"/>
      <c r="M307" s="989"/>
      <c r="N307" s="74"/>
      <c r="O307" s="74"/>
      <c r="P307" s="74"/>
      <c r="Q307" s="74"/>
      <c r="R307" s="74"/>
      <c r="S307" s="1264"/>
      <c r="T307" s="1264"/>
      <c r="U307" s="1264"/>
      <c r="V307" s="1264"/>
      <c r="W307" s="1264"/>
      <c r="X307" s="73"/>
      <c r="Y307" s="73"/>
      <c r="Z307" s="73"/>
      <c r="AA307" s="73"/>
      <c r="AB307" s="73"/>
      <c r="AC307" s="73"/>
      <c r="AD307" s="73"/>
    </row>
    <row r="308" spans="1:30" ht="15.75" customHeight="1">
      <c r="A308" s="73"/>
      <c r="B308" s="73"/>
      <c r="C308" s="73"/>
      <c r="D308" s="73"/>
      <c r="E308" s="73"/>
      <c r="F308" s="73"/>
      <c r="G308" s="591"/>
      <c r="H308" s="1412"/>
      <c r="I308" s="73"/>
      <c r="J308" s="73"/>
      <c r="K308" s="74"/>
      <c r="L308" s="74"/>
      <c r="M308" s="989"/>
      <c r="N308" s="74"/>
      <c r="O308" s="74"/>
      <c r="P308" s="74"/>
      <c r="Q308" s="74"/>
      <c r="R308" s="74"/>
      <c r="S308" s="1264"/>
      <c r="T308" s="1264"/>
      <c r="U308" s="1264"/>
      <c r="V308" s="1264"/>
      <c r="W308" s="1264"/>
      <c r="X308" s="73"/>
      <c r="Y308" s="73"/>
      <c r="Z308" s="73"/>
      <c r="AA308" s="73"/>
      <c r="AB308" s="73"/>
      <c r="AC308" s="73"/>
      <c r="AD308" s="73"/>
    </row>
    <row r="309" spans="1:30" ht="15.75" customHeight="1">
      <c r="A309" s="73"/>
      <c r="B309" s="73"/>
      <c r="C309" s="73"/>
      <c r="D309" s="73"/>
      <c r="E309" s="73"/>
      <c r="F309" s="73"/>
      <c r="G309" s="591"/>
      <c r="H309" s="1412"/>
      <c r="I309" s="73"/>
      <c r="J309" s="73"/>
      <c r="K309" s="74"/>
      <c r="L309" s="74"/>
      <c r="M309" s="989"/>
      <c r="N309" s="74"/>
      <c r="O309" s="74"/>
      <c r="P309" s="74"/>
      <c r="Q309" s="74"/>
      <c r="R309" s="74"/>
      <c r="S309" s="1264"/>
      <c r="T309" s="1264"/>
      <c r="U309" s="1264"/>
      <c r="V309" s="1264"/>
      <c r="W309" s="1264"/>
      <c r="X309" s="73"/>
      <c r="Y309" s="73"/>
      <c r="Z309" s="73"/>
      <c r="AA309" s="73"/>
      <c r="AB309" s="73"/>
      <c r="AC309" s="73"/>
      <c r="AD309" s="73"/>
    </row>
    <row r="310" spans="1:30" ht="15.75" customHeight="1">
      <c r="A310" s="73"/>
      <c r="B310" s="73"/>
      <c r="C310" s="73"/>
      <c r="D310" s="73"/>
      <c r="E310" s="73"/>
      <c r="F310" s="73"/>
      <c r="G310" s="591"/>
      <c r="H310" s="1412"/>
      <c r="I310" s="73"/>
      <c r="J310" s="73"/>
      <c r="K310" s="74"/>
      <c r="L310" s="74"/>
      <c r="M310" s="989"/>
      <c r="N310" s="74"/>
      <c r="O310" s="74"/>
      <c r="P310" s="74"/>
      <c r="Q310" s="74"/>
      <c r="R310" s="74"/>
      <c r="S310" s="1264"/>
      <c r="T310" s="1264"/>
      <c r="U310" s="1264"/>
      <c r="V310" s="1264"/>
      <c r="W310" s="1264"/>
      <c r="X310" s="73"/>
      <c r="Y310" s="73"/>
      <c r="Z310" s="73"/>
      <c r="AA310" s="73"/>
      <c r="AB310" s="73"/>
      <c r="AC310" s="73"/>
      <c r="AD310" s="73"/>
    </row>
    <row r="311" spans="1:30" ht="15.75" customHeight="1">
      <c r="A311" s="73"/>
      <c r="B311" s="73"/>
      <c r="C311" s="73"/>
      <c r="D311" s="73"/>
      <c r="E311" s="73"/>
      <c r="F311" s="73"/>
      <c r="G311" s="591"/>
      <c r="H311" s="1412"/>
      <c r="I311" s="73"/>
      <c r="J311" s="73"/>
      <c r="K311" s="74"/>
      <c r="L311" s="74"/>
      <c r="M311" s="989"/>
      <c r="N311" s="74"/>
      <c r="O311" s="74"/>
      <c r="P311" s="74"/>
      <c r="Q311" s="74"/>
      <c r="R311" s="74"/>
      <c r="S311" s="1264"/>
      <c r="T311" s="1264"/>
      <c r="U311" s="1264"/>
      <c r="V311" s="1264"/>
      <c r="W311" s="1264"/>
      <c r="X311" s="73"/>
      <c r="Y311" s="73"/>
      <c r="Z311" s="73"/>
      <c r="AA311" s="73"/>
      <c r="AB311" s="73"/>
      <c r="AC311" s="73"/>
      <c r="AD311" s="73"/>
    </row>
    <row r="312" spans="1:30" ht="15.75" customHeight="1">
      <c r="A312" s="73"/>
      <c r="B312" s="73"/>
      <c r="C312" s="73"/>
      <c r="D312" s="73"/>
      <c r="E312" s="73"/>
      <c r="F312" s="73"/>
      <c r="G312" s="591"/>
      <c r="H312" s="1412"/>
      <c r="I312" s="73"/>
      <c r="J312" s="73"/>
      <c r="K312" s="74"/>
      <c r="L312" s="74"/>
      <c r="M312" s="989"/>
      <c r="N312" s="74"/>
      <c r="O312" s="74"/>
      <c r="P312" s="74"/>
      <c r="Q312" s="74"/>
      <c r="R312" s="74"/>
      <c r="S312" s="1264"/>
      <c r="T312" s="1264"/>
      <c r="U312" s="1264"/>
      <c r="V312" s="1264"/>
      <c r="W312" s="1264"/>
      <c r="X312" s="73"/>
      <c r="Y312" s="73"/>
      <c r="Z312" s="73"/>
      <c r="AA312" s="73"/>
      <c r="AB312" s="73"/>
      <c r="AC312" s="73"/>
      <c r="AD312" s="73"/>
    </row>
    <row r="313" spans="1:30" ht="15.75" customHeight="1">
      <c r="A313" s="73"/>
      <c r="B313" s="73"/>
      <c r="C313" s="73"/>
      <c r="D313" s="73"/>
      <c r="E313" s="73"/>
      <c r="F313" s="73"/>
      <c r="G313" s="591"/>
      <c r="H313" s="1412"/>
      <c r="I313" s="73"/>
      <c r="J313" s="73"/>
      <c r="K313" s="74"/>
      <c r="L313" s="74"/>
      <c r="M313" s="989"/>
      <c r="N313" s="74"/>
      <c r="O313" s="74"/>
      <c r="P313" s="74"/>
      <c r="Q313" s="74"/>
      <c r="R313" s="74"/>
      <c r="S313" s="1264"/>
      <c r="T313" s="1264"/>
      <c r="U313" s="1264"/>
      <c r="V313" s="1264"/>
      <c r="W313" s="1264"/>
      <c r="X313" s="73"/>
      <c r="Y313" s="73"/>
      <c r="Z313" s="73"/>
      <c r="AA313" s="73"/>
      <c r="AB313" s="73"/>
      <c r="AC313" s="73"/>
      <c r="AD313" s="73"/>
    </row>
    <row r="314" spans="1:30" ht="15.75" customHeight="1">
      <c r="A314" s="73"/>
      <c r="B314" s="73"/>
      <c r="C314" s="73"/>
      <c r="D314" s="73"/>
      <c r="E314" s="73"/>
      <c r="F314" s="73"/>
      <c r="G314" s="591"/>
      <c r="H314" s="1412"/>
      <c r="I314" s="73"/>
      <c r="J314" s="73"/>
      <c r="K314" s="74"/>
      <c r="L314" s="74"/>
      <c r="M314" s="989"/>
      <c r="N314" s="74"/>
      <c r="O314" s="74"/>
      <c r="P314" s="74"/>
      <c r="Q314" s="74"/>
      <c r="R314" s="74"/>
      <c r="S314" s="1264"/>
      <c r="T314" s="1264"/>
      <c r="U314" s="1264"/>
      <c r="V314" s="1264"/>
      <c r="W314" s="1264"/>
      <c r="X314" s="73"/>
      <c r="Y314" s="73"/>
      <c r="Z314" s="73"/>
      <c r="AA314" s="73"/>
      <c r="AB314" s="73"/>
      <c r="AC314" s="73"/>
      <c r="AD314" s="73"/>
    </row>
    <row r="315" spans="1:30" ht="15.75" customHeight="1">
      <c r="A315" s="73"/>
      <c r="B315" s="73"/>
      <c r="C315" s="73"/>
      <c r="D315" s="73"/>
      <c r="E315" s="73"/>
      <c r="F315" s="73"/>
      <c r="G315" s="591"/>
      <c r="H315" s="1412"/>
      <c r="I315" s="73"/>
      <c r="J315" s="73"/>
      <c r="K315" s="74"/>
      <c r="L315" s="74"/>
      <c r="M315" s="989"/>
      <c r="N315" s="74"/>
      <c r="O315" s="74"/>
      <c r="P315" s="74"/>
      <c r="Q315" s="74"/>
      <c r="R315" s="74"/>
      <c r="S315" s="1264"/>
      <c r="T315" s="1264"/>
      <c r="U315" s="1264"/>
      <c r="V315" s="1264"/>
      <c r="W315" s="1264"/>
      <c r="X315" s="73"/>
      <c r="Y315" s="73"/>
      <c r="Z315" s="73"/>
      <c r="AA315" s="73"/>
      <c r="AB315" s="73"/>
      <c r="AC315" s="73"/>
      <c r="AD315" s="73"/>
    </row>
    <row r="316" spans="1:30" ht="15.75" customHeight="1">
      <c r="A316" s="73"/>
      <c r="B316" s="73"/>
      <c r="C316" s="73"/>
      <c r="D316" s="73"/>
      <c r="E316" s="73"/>
      <c r="F316" s="73"/>
      <c r="G316" s="591"/>
      <c r="H316" s="1412"/>
      <c r="I316" s="73"/>
      <c r="J316" s="73"/>
      <c r="K316" s="74"/>
      <c r="L316" s="74"/>
      <c r="M316" s="989"/>
      <c r="N316" s="74"/>
      <c r="O316" s="74"/>
      <c r="P316" s="74"/>
      <c r="Q316" s="74"/>
      <c r="R316" s="74"/>
      <c r="S316" s="1264"/>
      <c r="T316" s="1264"/>
      <c r="U316" s="1264"/>
      <c r="V316" s="1264"/>
      <c r="W316" s="1264"/>
      <c r="X316" s="73"/>
      <c r="Y316" s="73"/>
      <c r="Z316" s="73"/>
      <c r="AA316" s="73"/>
      <c r="AB316" s="73"/>
      <c r="AC316" s="73"/>
      <c r="AD316" s="73"/>
    </row>
    <row r="317" spans="1:30" ht="15.75" customHeight="1">
      <c r="A317" s="73"/>
      <c r="B317" s="73"/>
      <c r="C317" s="73"/>
      <c r="D317" s="73"/>
      <c r="E317" s="73"/>
      <c r="F317" s="73"/>
      <c r="G317" s="591"/>
      <c r="H317" s="1412"/>
      <c r="I317" s="73"/>
      <c r="J317" s="73"/>
      <c r="K317" s="74"/>
      <c r="L317" s="74"/>
      <c r="M317" s="989"/>
      <c r="N317" s="74"/>
      <c r="O317" s="74"/>
      <c r="P317" s="74"/>
      <c r="Q317" s="74"/>
      <c r="R317" s="74"/>
      <c r="S317" s="1264"/>
      <c r="T317" s="1264"/>
      <c r="U317" s="1264"/>
      <c r="V317" s="1264"/>
      <c r="W317" s="1264"/>
      <c r="X317" s="73"/>
      <c r="Y317" s="73"/>
      <c r="Z317" s="73"/>
      <c r="AA317" s="73"/>
      <c r="AB317" s="73"/>
      <c r="AC317" s="73"/>
      <c r="AD317" s="73"/>
    </row>
    <row r="318" spans="1:30" ht="15.75" customHeight="1">
      <c r="A318" s="73"/>
      <c r="B318" s="73"/>
      <c r="C318" s="73"/>
      <c r="D318" s="73"/>
      <c r="E318" s="73"/>
      <c r="F318" s="73"/>
      <c r="G318" s="591"/>
      <c r="H318" s="1412"/>
      <c r="I318" s="73"/>
      <c r="J318" s="73"/>
      <c r="K318" s="74"/>
      <c r="L318" s="74"/>
      <c r="M318" s="989"/>
      <c r="N318" s="74"/>
      <c r="O318" s="74"/>
      <c r="P318" s="74"/>
      <c r="Q318" s="74"/>
      <c r="R318" s="74"/>
      <c r="S318" s="1264"/>
      <c r="T318" s="1264"/>
      <c r="U318" s="1264"/>
      <c r="V318" s="1264"/>
      <c r="W318" s="1264"/>
      <c r="X318" s="73"/>
      <c r="Y318" s="73"/>
      <c r="Z318" s="73"/>
      <c r="AA318" s="73"/>
      <c r="AB318" s="73"/>
      <c r="AC318" s="73"/>
      <c r="AD318" s="73"/>
    </row>
    <row r="319" spans="1:30" ht="15.75" customHeight="1">
      <c r="A319" s="73"/>
      <c r="B319" s="73"/>
      <c r="C319" s="73"/>
      <c r="D319" s="73"/>
      <c r="E319" s="73"/>
      <c r="F319" s="73"/>
      <c r="G319" s="591"/>
      <c r="H319" s="1412"/>
      <c r="I319" s="73"/>
      <c r="J319" s="73"/>
      <c r="K319" s="74"/>
      <c r="L319" s="74"/>
      <c r="M319" s="989"/>
      <c r="N319" s="74"/>
      <c r="O319" s="74"/>
      <c r="P319" s="74"/>
      <c r="Q319" s="74"/>
      <c r="R319" s="74"/>
      <c r="S319" s="1264"/>
      <c r="T319" s="1264"/>
      <c r="U319" s="1264"/>
      <c r="V319" s="1264"/>
      <c r="W319" s="1264"/>
      <c r="X319" s="73"/>
      <c r="Y319" s="73"/>
      <c r="Z319" s="73"/>
      <c r="AA319" s="73"/>
      <c r="AB319" s="73"/>
      <c r="AC319" s="73"/>
      <c r="AD319" s="73"/>
    </row>
    <row r="320" spans="1:30" ht="15.75" customHeight="1">
      <c r="A320" s="73"/>
      <c r="B320" s="73"/>
      <c r="C320" s="73"/>
      <c r="D320" s="73"/>
      <c r="E320" s="73"/>
      <c r="F320" s="73"/>
      <c r="G320" s="591"/>
      <c r="H320" s="1412"/>
      <c r="I320" s="73"/>
      <c r="J320" s="73"/>
      <c r="K320" s="74"/>
      <c r="L320" s="74"/>
      <c r="M320" s="989"/>
      <c r="N320" s="74"/>
      <c r="O320" s="74"/>
      <c r="P320" s="74"/>
      <c r="Q320" s="74"/>
      <c r="R320" s="74"/>
      <c r="S320" s="1264"/>
      <c r="T320" s="1264"/>
      <c r="U320" s="1264"/>
      <c r="V320" s="1264"/>
      <c r="W320" s="1264"/>
      <c r="X320" s="73"/>
      <c r="Y320" s="73"/>
      <c r="Z320" s="73"/>
      <c r="AA320" s="73"/>
      <c r="AB320" s="73"/>
      <c r="AC320" s="73"/>
      <c r="AD320" s="73"/>
    </row>
    <row r="321" spans="1:30" ht="15.75" customHeight="1">
      <c r="A321" s="73"/>
      <c r="B321" s="73"/>
      <c r="C321" s="73"/>
      <c r="D321" s="73"/>
      <c r="E321" s="73"/>
      <c r="F321" s="73"/>
      <c r="G321" s="591"/>
      <c r="H321" s="1412"/>
      <c r="I321" s="73"/>
      <c r="J321" s="73"/>
      <c r="K321" s="74"/>
      <c r="L321" s="74"/>
      <c r="M321" s="989"/>
      <c r="N321" s="74"/>
      <c r="O321" s="74"/>
      <c r="P321" s="74"/>
      <c r="Q321" s="74"/>
      <c r="R321" s="74"/>
      <c r="S321" s="1264"/>
      <c r="T321" s="1264"/>
      <c r="U321" s="1264"/>
      <c r="V321" s="1264"/>
      <c r="W321" s="1264"/>
      <c r="X321" s="73"/>
      <c r="Y321" s="73"/>
      <c r="Z321" s="73"/>
      <c r="AA321" s="73"/>
      <c r="AB321" s="73"/>
      <c r="AC321" s="73"/>
      <c r="AD321" s="73"/>
    </row>
    <row r="322" spans="1:30" ht="15.75" customHeight="1">
      <c r="A322" s="73"/>
      <c r="B322" s="73"/>
      <c r="C322" s="73"/>
      <c r="D322" s="73"/>
      <c r="E322" s="73"/>
      <c r="F322" s="73"/>
      <c r="G322" s="591"/>
      <c r="H322" s="1412"/>
      <c r="I322" s="73"/>
      <c r="J322" s="73"/>
      <c r="K322" s="74"/>
      <c r="L322" s="74"/>
      <c r="M322" s="989"/>
      <c r="N322" s="74"/>
      <c r="O322" s="74"/>
      <c r="P322" s="74"/>
      <c r="Q322" s="74"/>
      <c r="R322" s="74"/>
      <c r="S322" s="1264"/>
      <c r="T322" s="1264"/>
      <c r="U322" s="1264"/>
      <c r="V322" s="1264"/>
      <c r="W322" s="1264"/>
      <c r="X322" s="73"/>
      <c r="Y322" s="73"/>
      <c r="Z322" s="73"/>
      <c r="AA322" s="73"/>
      <c r="AB322" s="73"/>
      <c r="AC322" s="73"/>
      <c r="AD322" s="73"/>
    </row>
    <row r="323" spans="1:30" ht="15.75" customHeight="1">
      <c r="A323" s="73"/>
      <c r="B323" s="73"/>
      <c r="C323" s="73"/>
      <c r="D323" s="73"/>
      <c r="E323" s="73"/>
      <c r="F323" s="73"/>
      <c r="G323" s="591"/>
      <c r="H323" s="1412"/>
      <c r="I323" s="73"/>
      <c r="J323" s="73"/>
      <c r="K323" s="74"/>
      <c r="L323" s="74"/>
      <c r="M323" s="989"/>
      <c r="N323" s="74"/>
      <c r="O323" s="74"/>
      <c r="P323" s="74"/>
      <c r="Q323" s="74"/>
      <c r="R323" s="74"/>
      <c r="S323" s="1264"/>
      <c r="T323" s="1264"/>
      <c r="U323" s="1264"/>
      <c r="V323" s="1264"/>
      <c r="W323" s="1264"/>
      <c r="X323" s="73"/>
      <c r="Y323" s="73"/>
      <c r="Z323" s="73"/>
      <c r="AA323" s="73"/>
      <c r="AB323" s="73"/>
      <c r="AC323" s="73"/>
      <c r="AD323" s="73"/>
    </row>
    <row r="324" spans="1:30" ht="15.75" customHeight="1">
      <c r="A324" s="73"/>
      <c r="B324" s="73"/>
      <c r="C324" s="73"/>
      <c r="D324" s="73"/>
      <c r="E324" s="73"/>
      <c r="F324" s="73"/>
      <c r="G324" s="591"/>
      <c r="H324" s="1412"/>
      <c r="I324" s="73"/>
      <c r="J324" s="73"/>
      <c r="K324" s="74"/>
      <c r="L324" s="74"/>
      <c r="M324" s="989"/>
      <c r="N324" s="74"/>
      <c r="O324" s="74"/>
      <c r="P324" s="74"/>
      <c r="Q324" s="74"/>
      <c r="R324" s="74"/>
      <c r="S324" s="1264"/>
      <c r="T324" s="1264"/>
      <c r="U324" s="1264"/>
      <c r="V324" s="1264"/>
      <c r="W324" s="1264"/>
      <c r="X324" s="73"/>
      <c r="Y324" s="73"/>
      <c r="Z324" s="73"/>
      <c r="AA324" s="73"/>
      <c r="AB324" s="73"/>
      <c r="AC324" s="73"/>
      <c r="AD324" s="73"/>
    </row>
    <row r="325" spans="1:30" ht="15.75" customHeight="1">
      <c r="A325" s="73"/>
      <c r="B325" s="73"/>
      <c r="C325" s="73"/>
      <c r="D325" s="73"/>
      <c r="E325" s="73"/>
      <c r="F325" s="73"/>
      <c r="G325" s="591"/>
      <c r="H325" s="1412"/>
      <c r="I325" s="73"/>
      <c r="J325" s="73"/>
      <c r="K325" s="74"/>
      <c r="L325" s="74"/>
      <c r="M325" s="989"/>
      <c r="N325" s="74"/>
      <c r="O325" s="74"/>
      <c r="P325" s="74"/>
      <c r="Q325" s="74"/>
      <c r="R325" s="74"/>
      <c r="S325" s="1264"/>
      <c r="T325" s="1264"/>
      <c r="U325" s="1264"/>
      <c r="V325" s="1264"/>
      <c r="W325" s="1264"/>
      <c r="X325" s="73"/>
      <c r="Y325" s="73"/>
      <c r="Z325" s="73"/>
      <c r="AA325" s="73"/>
      <c r="AB325" s="73"/>
      <c r="AC325" s="73"/>
      <c r="AD325" s="73"/>
    </row>
    <row r="326" spans="1:30" ht="15.75" customHeight="1">
      <c r="A326" s="73"/>
      <c r="B326" s="73"/>
      <c r="C326" s="73"/>
      <c r="D326" s="73"/>
      <c r="E326" s="73"/>
      <c r="F326" s="73"/>
      <c r="G326" s="591"/>
      <c r="H326" s="1412"/>
      <c r="I326" s="73"/>
      <c r="J326" s="73"/>
      <c r="K326" s="74"/>
      <c r="L326" s="74"/>
      <c r="M326" s="989"/>
      <c r="N326" s="74"/>
      <c r="O326" s="74"/>
      <c r="P326" s="74"/>
      <c r="Q326" s="74"/>
      <c r="R326" s="74"/>
      <c r="S326" s="1264"/>
      <c r="T326" s="1264"/>
      <c r="U326" s="1264"/>
      <c r="V326" s="1264"/>
      <c r="W326" s="1264"/>
      <c r="X326" s="73"/>
      <c r="Y326" s="73"/>
      <c r="Z326" s="73"/>
      <c r="AA326" s="73"/>
      <c r="AB326" s="73"/>
      <c r="AC326" s="73"/>
      <c r="AD326" s="73"/>
    </row>
    <row r="327" spans="1:30" ht="15.75" customHeight="1">
      <c r="A327" s="73"/>
      <c r="B327" s="73"/>
      <c r="C327" s="73"/>
      <c r="D327" s="73"/>
      <c r="E327" s="73"/>
      <c r="F327" s="73"/>
      <c r="G327" s="591"/>
      <c r="H327" s="1412"/>
      <c r="I327" s="73"/>
      <c r="J327" s="73"/>
      <c r="K327" s="74"/>
      <c r="L327" s="74"/>
      <c r="M327" s="989"/>
      <c r="N327" s="74"/>
      <c r="O327" s="74"/>
      <c r="P327" s="74"/>
      <c r="Q327" s="74"/>
      <c r="R327" s="74"/>
      <c r="S327" s="1264"/>
      <c r="T327" s="1264"/>
      <c r="U327" s="1264"/>
      <c r="V327" s="1264"/>
      <c r="W327" s="1264"/>
      <c r="X327" s="73"/>
      <c r="Y327" s="73"/>
      <c r="Z327" s="73"/>
      <c r="AA327" s="73"/>
      <c r="AB327" s="73"/>
      <c r="AC327" s="73"/>
      <c r="AD327" s="73"/>
    </row>
    <row r="328" spans="1:30" ht="15.75" customHeight="1">
      <c r="A328" s="73"/>
      <c r="B328" s="73"/>
      <c r="C328" s="73"/>
      <c r="D328" s="73"/>
      <c r="E328" s="73"/>
      <c r="F328" s="73"/>
      <c r="G328" s="591"/>
      <c r="H328" s="1412"/>
      <c r="I328" s="73"/>
      <c r="J328" s="73"/>
      <c r="K328" s="74"/>
      <c r="L328" s="74"/>
      <c r="M328" s="989"/>
      <c r="N328" s="74"/>
      <c r="O328" s="74"/>
      <c r="P328" s="74"/>
      <c r="Q328" s="74"/>
      <c r="R328" s="74"/>
      <c r="S328" s="1264"/>
      <c r="T328" s="1264"/>
      <c r="U328" s="1264"/>
      <c r="V328" s="1264"/>
      <c r="W328" s="1264"/>
      <c r="X328" s="73"/>
      <c r="Y328" s="73"/>
      <c r="Z328" s="73"/>
      <c r="AA328" s="73"/>
      <c r="AB328" s="73"/>
      <c r="AC328" s="73"/>
      <c r="AD328" s="73"/>
    </row>
    <row r="329" spans="1:30" ht="15.75" customHeight="1">
      <c r="A329" s="73"/>
      <c r="B329" s="73"/>
      <c r="C329" s="73"/>
      <c r="D329" s="73"/>
      <c r="E329" s="73"/>
      <c r="F329" s="73"/>
      <c r="G329" s="591"/>
      <c r="H329" s="1412"/>
      <c r="I329" s="73"/>
      <c r="J329" s="73"/>
      <c r="K329" s="74"/>
      <c r="L329" s="74"/>
      <c r="M329" s="989"/>
      <c r="N329" s="74"/>
      <c r="O329" s="74"/>
      <c r="P329" s="74"/>
      <c r="Q329" s="74"/>
      <c r="R329" s="74"/>
      <c r="S329" s="1264"/>
      <c r="T329" s="1264"/>
      <c r="U329" s="1264"/>
      <c r="V329" s="1264"/>
      <c r="W329" s="1264"/>
      <c r="X329" s="73"/>
      <c r="Y329" s="73"/>
      <c r="Z329" s="73"/>
      <c r="AA329" s="73"/>
      <c r="AB329" s="73"/>
      <c r="AC329" s="73"/>
      <c r="AD329" s="73"/>
    </row>
    <row r="330" spans="1:30" ht="15.75" customHeight="1">
      <c r="A330" s="73"/>
      <c r="B330" s="73"/>
      <c r="C330" s="73"/>
      <c r="D330" s="73"/>
      <c r="E330" s="73"/>
      <c r="F330" s="73"/>
      <c r="G330" s="591"/>
      <c r="H330" s="1412"/>
      <c r="I330" s="73"/>
      <c r="J330" s="73"/>
      <c r="K330" s="74"/>
      <c r="L330" s="74"/>
      <c r="M330" s="989"/>
      <c r="N330" s="74"/>
      <c r="O330" s="74"/>
      <c r="P330" s="74"/>
      <c r="Q330" s="74"/>
      <c r="R330" s="74"/>
      <c r="S330" s="1264"/>
      <c r="T330" s="1264"/>
      <c r="U330" s="1264"/>
      <c r="V330" s="1264"/>
      <c r="W330" s="1264"/>
      <c r="X330" s="73"/>
      <c r="Y330" s="73"/>
      <c r="Z330" s="73"/>
      <c r="AA330" s="73"/>
      <c r="AB330" s="73"/>
      <c r="AC330" s="73"/>
      <c r="AD330" s="73"/>
    </row>
    <row r="331" spans="1:30" ht="15.75" customHeight="1">
      <c r="A331" s="73"/>
      <c r="B331" s="73"/>
      <c r="C331" s="73"/>
      <c r="D331" s="73"/>
      <c r="E331" s="73"/>
      <c r="F331" s="73"/>
      <c r="G331" s="591"/>
      <c r="H331" s="1412"/>
      <c r="I331" s="73"/>
      <c r="J331" s="73"/>
      <c r="K331" s="74"/>
      <c r="L331" s="74"/>
      <c r="M331" s="989"/>
      <c r="N331" s="74"/>
      <c r="O331" s="74"/>
      <c r="P331" s="74"/>
      <c r="Q331" s="74"/>
      <c r="R331" s="74"/>
      <c r="S331" s="1264"/>
      <c r="T331" s="1264"/>
      <c r="U331" s="1264"/>
      <c r="V331" s="1264"/>
      <c r="W331" s="1264"/>
      <c r="X331" s="73"/>
      <c r="Y331" s="73"/>
      <c r="Z331" s="73"/>
      <c r="AA331" s="73"/>
      <c r="AB331" s="73"/>
      <c r="AC331" s="73"/>
      <c r="AD331" s="73"/>
    </row>
    <row r="332" spans="1:30" ht="15.75" customHeight="1">
      <c r="A332" s="73"/>
      <c r="B332" s="73"/>
      <c r="C332" s="73"/>
      <c r="D332" s="73"/>
      <c r="E332" s="73"/>
      <c r="F332" s="73"/>
      <c r="G332" s="591"/>
      <c r="H332" s="1412"/>
      <c r="I332" s="73"/>
      <c r="J332" s="73"/>
      <c r="K332" s="74"/>
      <c r="L332" s="74"/>
      <c r="M332" s="989"/>
      <c r="N332" s="74"/>
      <c r="O332" s="74"/>
      <c r="P332" s="74"/>
      <c r="Q332" s="74"/>
      <c r="R332" s="74"/>
      <c r="S332" s="1264"/>
      <c r="T332" s="1264"/>
      <c r="U332" s="1264"/>
      <c r="V332" s="1264"/>
      <c r="W332" s="1264"/>
      <c r="X332" s="73"/>
      <c r="Y332" s="73"/>
      <c r="Z332" s="73"/>
      <c r="AA332" s="73"/>
      <c r="AB332" s="73"/>
      <c r="AC332" s="73"/>
      <c r="AD332" s="73"/>
    </row>
    <row r="333" spans="1:30" ht="15.75" customHeight="1">
      <c r="A333" s="73"/>
      <c r="B333" s="73"/>
      <c r="C333" s="73"/>
      <c r="D333" s="73"/>
      <c r="E333" s="73"/>
      <c r="F333" s="73"/>
      <c r="G333" s="591"/>
      <c r="H333" s="1412"/>
      <c r="I333" s="73"/>
      <c r="J333" s="73"/>
      <c r="K333" s="74"/>
      <c r="L333" s="74"/>
      <c r="M333" s="989"/>
      <c r="N333" s="74"/>
      <c r="O333" s="74"/>
      <c r="P333" s="74"/>
      <c r="Q333" s="74"/>
      <c r="R333" s="74"/>
      <c r="S333" s="1264"/>
      <c r="T333" s="1264"/>
      <c r="U333" s="1264"/>
      <c r="V333" s="1264"/>
      <c r="W333" s="1264"/>
      <c r="X333" s="73"/>
      <c r="Y333" s="73"/>
      <c r="Z333" s="73"/>
      <c r="AA333" s="73"/>
      <c r="AB333" s="73"/>
      <c r="AC333" s="73"/>
      <c r="AD333" s="73"/>
    </row>
    <row r="334" spans="1:30" ht="15.75" customHeight="1">
      <c r="A334" s="73"/>
      <c r="B334" s="73"/>
      <c r="C334" s="73"/>
      <c r="D334" s="73"/>
      <c r="E334" s="73"/>
      <c r="F334" s="73"/>
      <c r="G334" s="591"/>
      <c r="H334" s="1412"/>
      <c r="I334" s="73"/>
      <c r="J334" s="73"/>
      <c r="K334" s="74"/>
      <c r="L334" s="74"/>
      <c r="M334" s="989"/>
      <c r="N334" s="74"/>
      <c r="O334" s="74"/>
      <c r="P334" s="74"/>
      <c r="Q334" s="74"/>
      <c r="R334" s="74"/>
      <c r="S334" s="1264"/>
      <c r="T334" s="1264"/>
      <c r="U334" s="1264"/>
      <c r="V334" s="1264"/>
      <c r="W334" s="1264"/>
      <c r="X334" s="73"/>
      <c r="Y334" s="73"/>
      <c r="Z334" s="73"/>
      <c r="AA334" s="73"/>
      <c r="AB334" s="73"/>
      <c r="AC334" s="73"/>
      <c r="AD334" s="73"/>
    </row>
    <row r="335" spans="1:30" ht="15.75" customHeight="1">
      <c r="A335" s="73"/>
      <c r="B335" s="73"/>
      <c r="C335" s="73"/>
      <c r="D335" s="73"/>
      <c r="E335" s="73"/>
      <c r="F335" s="73"/>
      <c r="G335" s="591"/>
      <c r="H335" s="1412"/>
      <c r="I335" s="73"/>
      <c r="J335" s="73"/>
      <c r="K335" s="74"/>
      <c r="L335" s="74"/>
      <c r="M335" s="989"/>
      <c r="N335" s="74"/>
      <c r="O335" s="74"/>
      <c r="P335" s="74"/>
      <c r="Q335" s="74"/>
      <c r="R335" s="74"/>
      <c r="S335" s="1264"/>
      <c r="T335" s="1264"/>
      <c r="U335" s="1264"/>
      <c r="V335" s="1264"/>
      <c r="W335" s="1264"/>
      <c r="X335" s="73"/>
      <c r="Y335" s="73"/>
      <c r="Z335" s="73"/>
      <c r="AA335" s="73"/>
      <c r="AB335" s="73"/>
      <c r="AC335" s="73"/>
      <c r="AD335" s="73"/>
    </row>
    <row r="336" spans="1:30" ht="15.75" customHeight="1">
      <c r="A336" s="73"/>
      <c r="B336" s="73"/>
      <c r="C336" s="73"/>
      <c r="D336" s="73"/>
      <c r="E336" s="73"/>
      <c r="F336" s="73"/>
      <c r="G336" s="591"/>
      <c r="H336" s="1412"/>
      <c r="I336" s="73"/>
      <c r="J336" s="73"/>
      <c r="K336" s="74"/>
      <c r="L336" s="74"/>
      <c r="M336" s="989"/>
      <c r="N336" s="74"/>
      <c r="O336" s="74"/>
      <c r="P336" s="74"/>
      <c r="Q336" s="74"/>
      <c r="R336" s="74"/>
      <c r="S336" s="1264"/>
      <c r="T336" s="1264"/>
      <c r="U336" s="1264"/>
      <c r="V336" s="1264"/>
      <c r="W336" s="1264"/>
      <c r="X336" s="73"/>
      <c r="Y336" s="73"/>
      <c r="Z336" s="73"/>
      <c r="AA336" s="73"/>
      <c r="AB336" s="73"/>
      <c r="AC336" s="73"/>
      <c r="AD336" s="73"/>
    </row>
    <row r="337" spans="1:30" ht="15.75" customHeight="1">
      <c r="A337" s="73"/>
      <c r="B337" s="73"/>
      <c r="C337" s="73"/>
      <c r="D337" s="73"/>
      <c r="E337" s="73"/>
      <c r="F337" s="73"/>
      <c r="G337" s="591"/>
      <c r="H337" s="1412"/>
      <c r="I337" s="73"/>
      <c r="J337" s="73"/>
      <c r="K337" s="74"/>
      <c r="L337" s="74"/>
      <c r="M337" s="989"/>
      <c r="N337" s="74"/>
      <c r="O337" s="74"/>
      <c r="P337" s="74"/>
      <c r="Q337" s="74"/>
      <c r="R337" s="74"/>
      <c r="S337" s="1264"/>
      <c r="T337" s="1264"/>
      <c r="U337" s="1264"/>
      <c r="V337" s="1264"/>
      <c r="W337" s="1264"/>
      <c r="X337" s="73"/>
      <c r="Y337" s="73"/>
      <c r="Z337" s="73"/>
      <c r="AA337" s="73"/>
      <c r="AB337" s="73"/>
      <c r="AC337" s="73"/>
      <c r="AD337" s="73"/>
    </row>
    <row r="338" spans="1:30" ht="15.75" customHeight="1">
      <c r="A338" s="73"/>
      <c r="B338" s="73"/>
      <c r="C338" s="73"/>
      <c r="D338" s="73"/>
      <c r="E338" s="73"/>
      <c r="F338" s="73"/>
      <c r="G338" s="591"/>
      <c r="H338" s="1412"/>
      <c r="I338" s="73"/>
      <c r="J338" s="73"/>
      <c r="K338" s="74"/>
      <c r="L338" s="74"/>
      <c r="M338" s="989"/>
      <c r="N338" s="74"/>
      <c r="O338" s="74"/>
      <c r="P338" s="74"/>
      <c r="Q338" s="74"/>
      <c r="R338" s="74"/>
      <c r="S338" s="1264"/>
      <c r="T338" s="1264"/>
      <c r="U338" s="1264"/>
      <c r="V338" s="1264"/>
      <c r="W338" s="1264"/>
      <c r="X338" s="73"/>
      <c r="Y338" s="73"/>
      <c r="Z338" s="73"/>
      <c r="AA338" s="73"/>
      <c r="AB338" s="73"/>
      <c r="AC338" s="73"/>
      <c r="AD338" s="73"/>
    </row>
    <row r="339" spans="1:30" ht="15.75" customHeight="1">
      <c r="A339" s="73"/>
      <c r="B339" s="73"/>
      <c r="C339" s="73"/>
      <c r="D339" s="73"/>
      <c r="E339" s="73"/>
      <c r="F339" s="73"/>
      <c r="G339" s="591"/>
      <c r="H339" s="1412"/>
      <c r="I339" s="73"/>
      <c r="J339" s="73"/>
      <c r="K339" s="74"/>
      <c r="L339" s="74"/>
      <c r="M339" s="989"/>
      <c r="N339" s="74"/>
      <c r="O339" s="74"/>
      <c r="P339" s="74"/>
      <c r="Q339" s="74"/>
      <c r="R339" s="74"/>
      <c r="S339" s="1264"/>
      <c r="T339" s="1264"/>
      <c r="U339" s="1264"/>
      <c r="V339" s="1264"/>
      <c r="W339" s="1264"/>
      <c r="X339" s="73"/>
      <c r="Y339" s="73"/>
      <c r="Z339" s="73"/>
      <c r="AA339" s="73"/>
      <c r="AB339" s="73"/>
      <c r="AC339" s="73"/>
      <c r="AD339" s="73"/>
    </row>
    <row r="340" spans="1:30" ht="15.75" customHeight="1">
      <c r="A340" s="73"/>
      <c r="B340" s="73"/>
      <c r="C340" s="73"/>
      <c r="D340" s="73"/>
      <c r="E340" s="73"/>
      <c r="F340" s="73"/>
      <c r="G340" s="591"/>
      <c r="H340" s="1412"/>
      <c r="I340" s="73"/>
      <c r="J340" s="73"/>
      <c r="K340" s="74"/>
      <c r="L340" s="74"/>
      <c r="M340" s="989"/>
      <c r="N340" s="74"/>
      <c r="O340" s="74"/>
      <c r="P340" s="74"/>
      <c r="Q340" s="74"/>
      <c r="R340" s="74"/>
      <c r="S340" s="1264"/>
      <c r="T340" s="1264"/>
      <c r="U340" s="1264"/>
      <c r="V340" s="1264"/>
      <c r="W340" s="1264"/>
      <c r="X340" s="73"/>
      <c r="Y340" s="73"/>
      <c r="Z340" s="73"/>
      <c r="AA340" s="73"/>
      <c r="AB340" s="73"/>
      <c r="AC340" s="73"/>
      <c r="AD340" s="73"/>
    </row>
    <row r="341" spans="1:30" ht="15.75" customHeight="1">
      <c r="A341" s="73"/>
      <c r="B341" s="73"/>
      <c r="C341" s="73"/>
      <c r="D341" s="73"/>
      <c r="E341" s="73"/>
      <c r="F341" s="73"/>
      <c r="G341" s="591"/>
      <c r="H341" s="1412"/>
      <c r="I341" s="73"/>
      <c r="J341" s="73"/>
      <c r="K341" s="74"/>
      <c r="L341" s="74"/>
      <c r="M341" s="989"/>
      <c r="N341" s="74"/>
      <c r="O341" s="74"/>
      <c r="P341" s="74"/>
      <c r="Q341" s="74"/>
      <c r="R341" s="74"/>
      <c r="S341" s="1264"/>
      <c r="T341" s="1264"/>
      <c r="U341" s="1264"/>
      <c r="V341" s="1264"/>
      <c r="W341" s="1264"/>
      <c r="X341" s="73"/>
      <c r="Y341" s="73"/>
      <c r="Z341" s="73"/>
      <c r="AA341" s="73"/>
      <c r="AB341" s="73"/>
      <c r="AC341" s="73"/>
      <c r="AD341" s="73"/>
    </row>
    <row r="342" spans="1:30" ht="15.75" customHeight="1">
      <c r="A342" s="73"/>
      <c r="B342" s="73"/>
      <c r="C342" s="73"/>
      <c r="D342" s="73"/>
      <c r="E342" s="73"/>
      <c r="F342" s="73"/>
      <c r="G342" s="591"/>
      <c r="H342" s="1412"/>
      <c r="I342" s="73"/>
      <c r="J342" s="73"/>
      <c r="K342" s="74"/>
      <c r="L342" s="74"/>
      <c r="M342" s="989"/>
      <c r="N342" s="74"/>
      <c r="O342" s="74"/>
      <c r="P342" s="74"/>
      <c r="Q342" s="74"/>
      <c r="R342" s="74"/>
      <c r="S342" s="1264"/>
      <c r="T342" s="1264"/>
      <c r="U342" s="1264"/>
      <c r="V342" s="1264"/>
      <c r="W342" s="1264"/>
      <c r="X342" s="73"/>
      <c r="Y342" s="73"/>
      <c r="Z342" s="73"/>
      <c r="AA342" s="73"/>
      <c r="AB342" s="73"/>
      <c r="AC342" s="73"/>
      <c r="AD342" s="73"/>
    </row>
    <row r="343" spans="1:30" ht="15.75" customHeight="1">
      <c r="A343" s="73"/>
      <c r="B343" s="73"/>
      <c r="C343" s="73"/>
      <c r="D343" s="73"/>
      <c r="E343" s="73"/>
      <c r="F343" s="73"/>
      <c r="G343" s="591"/>
      <c r="H343" s="1412"/>
      <c r="I343" s="73"/>
      <c r="J343" s="73"/>
      <c r="K343" s="74"/>
      <c r="L343" s="74"/>
      <c r="M343" s="989"/>
      <c r="N343" s="74"/>
      <c r="O343" s="74"/>
      <c r="P343" s="74"/>
      <c r="Q343" s="74"/>
      <c r="R343" s="74"/>
      <c r="S343" s="1264"/>
      <c r="T343" s="1264"/>
      <c r="U343" s="1264"/>
      <c r="V343" s="1264"/>
      <c r="W343" s="1264"/>
      <c r="X343" s="73"/>
      <c r="Y343" s="73"/>
      <c r="Z343" s="73"/>
      <c r="AA343" s="73"/>
      <c r="AB343" s="73"/>
      <c r="AC343" s="73"/>
      <c r="AD343" s="73"/>
    </row>
    <row r="344" spans="1:30" ht="15.75" customHeight="1">
      <c r="A344" s="73"/>
      <c r="B344" s="73"/>
      <c r="C344" s="73"/>
      <c r="D344" s="73"/>
      <c r="E344" s="73"/>
      <c r="F344" s="73"/>
      <c r="G344" s="591"/>
      <c r="H344" s="1412"/>
      <c r="I344" s="73"/>
      <c r="J344" s="73"/>
      <c r="K344" s="74"/>
      <c r="L344" s="74"/>
      <c r="M344" s="989"/>
      <c r="N344" s="74"/>
      <c r="O344" s="74"/>
      <c r="P344" s="74"/>
      <c r="Q344" s="74"/>
      <c r="R344" s="74"/>
      <c r="S344" s="1264"/>
      <c r="T344" s="1264"/>
      <c r="U344" s="1264"/>
      <c r="V344" s="1264"/>
      <c r="W344" s="1264"/>
      <c r="X344" s="73"/>
      <c r="Y344" s="73"/>
      <c r="Z344" s="73"/>
      <c r="AA344" s="73"/>
      <c r="AB344" s="73"/>
      <c r="AC344" s="73"/>
      <c r="AD344" s="73"/>
    </row>
    <row r="345" spans="1:30" ht="15.75" customHeight="1">
      <c r="A345" s="73"/>
      <c r="B345" s="73"/>
      <c r="C345" s="73"/>
      <c r="D345" s="73"/>
      <c r="E345" s="73"/>
      <c r="F345" s="73"/>
      <c r="G345" s="591"/>
      <c r="H345" s="1412"/>
      <c r="I345" s="73"/>
      <c r="J345" s="73"/>
      <c r="K345" s="74"/>
      <c r="L345" s="74"/>
      <c r="M345" s="989"/>
      <c r="N345" s="74"/>
      <c r="O345" s="74"/>
      <c r="P345" s="74"/>
      <c r="Q345" s="74"/>
      <c r="R345" s="74"/>
      <c r="S345" s="1264"/>
      <c r="T345" s="1264"/>
      <c r="U345" s="1264"/>
      <c r="V345" s="1264"/>
      <c r="W345" s="1264"/>
      <c r="X345" s="73"/>
      <c r="Y345" s="73"/>
      <c r="Z345" s="73"/>
      <c r="AA345" s="73"/>
      <c r="AB345" s="73"/>
      <c r="AC345" s="73"/>
      <c r="AD345" s="73"/>
    </row>
    <row r="346" spans="1:30" ht="15.75" customHeight="1">
      <c r="A346" s="73"/>
      <c r="B346" s="73"/>
      <c r="C346" s="73"/>
      <c r="D346" s="73"/>
      <c r="E346" s="73"/>
      <c r="F346" s="73"/>
      <c r="G346" s="591"/>
      <c r="H346" s="1412"/>
      <c r="I346" s="73"/>
      <c r="J346" s="73"/>
      <c r="K346" s="74"/>
      <c r="L346" s="74"/>
      <c r="M346" s="989"/>
      <c r="N346" s="74"/>
      <c r="O346" s="74"/>
      <c r="P346" s="74"/>
      <c r="Q346" s="74"/>
      <c r="R346" s="74"/>
      <c r="S346" s="1264"/>
      <c r="T346" s="1264"/>
      <c r="U346" s="1264"/>
      <c r="V346" s="1264"/>
      <c r="W346" s="1264"/>
      <c r="X346" s="73"/>
      <c r="Y346" s="73"/>
      <c r="Z346" s="73"/>
      <c r="AA346" s="73"/>
      <c r="AB346" s="73"/>
      <c r="AC346" s="73"/>
      <c r="AD346" s="73"/>
    </row>
    <row r="347" spans="1:30" ht="15.75" customHeight="1">
      <c r="A347" s="73"/>
      <c r="B347" s="73"/>
      <c r="C347" s="73"/>
      <c r="D347" s="73"/>
      <c r="E347" s="73"/>
      <c r="F347" s="73"/>
      <c r="G347" s="591"/>
      <c r="H347" s="1412"/>
      <c r="I347" s="73"/>
      <c r="J347" s="73"/>
      <c r="K347" s="74"/>
      <c r="L347" s="74"/>
      <c r="M347" s="989"/>
      <c r="N347" s="74"/>
      <c r="O347" s="74"/>
      <c r="P347" s="74"/>
      <c r="Q347" s="74"/>
      <c r="R347" s="74"/>
      <c r="S347" s="1264"/>
      <c r="T347" s="1264"/>
      <c r="U347" s="1264"/>
      <c r="V347" s="1264"/>
      <c r="W347" s="1264"/>
      <c r="X347" s="73"/>
      <c r="Y347" s="73"/>
      <c r="Z347" s="73"/>
      <c r="AA347" s="73"/>
      <c r="AB347" s="73"/>
      <c r="AC347" s="73"/>
      <c r="AD347" s="73"/>
    </row>
    <row r="348" spans="1:30" ht="15.75" customHeight="1">
      <c r="A348" s="73"/>
      <c r="B348" s="73"/>
      <c r="C348" s="73"/>
      <c r="D348" s="73"/>
      <c r="E348" s="73"/>
      <c r="F348" s="73"/>
      <c r="G348" s="591"/>
      <c r="H348" s="1412"/>
      <c r="I348" s="73"/>
      <c r="J348" s="73"/>
      <c r="K348" s="74"/>
      <c r="L348" s="74"/>
      <c r="M348" s="989"/>
      <c r="N348" s="74"/>
      <c r="O348" s="74"/>
      <c r="P348" s="74"/>
      <c r="Q348" s="74"/>
      <c r="R348" s="74"/>
      <c r="S348" s="1264"/>
      <c r="T348" s="1264"/>
      <c r="U348" s="1264"/>
      <c r="V348" s="1264"/>
      <c r="W348" s="1264"/>
      <c r="X348" s="73"/>
      <c r="Y348" s="73"/>
      <c r="Z348" s="73"/>
      <c r="AA348" s="73"/>
      <c r="AB348" s="73"/>
      <c r="AC348" s="73"/>
      <c r="AD348" s="73"/>
    </row>
    <row r="349" spans="1:30" ht="15.75" customHeight="1">
      <c r="A349" s="73"/>
      <c r="B349" s="73"/>
      <c r="C349" s="73"/>
      <c r="D349" s="73"/>
      <c r="E349" s="73"/>
      <c r="F349" s="73"/>
      <c r="G349" s="591"/>
      <c r="H349" s="1412"/>
      <c r="I349" s="73"/>
      <c r="J349" s="73"/>
      <c r="K349" s="74"/>
      <c r="L349" s="74"/>
      <c r="M349" s="989"/>
      <c r="N349" s="74"/>
      <c r="O349" s="74"/>
      <c r="P349" s="74"/>
      <c r="Q349" s="74"/>
      <c r="R349" s="74"/>
      <c r="S349" s="1264"/>
      <c r="T349" s="1264"/>
      <c r="U349" s="1264"/>
      <c r="V349" s="1264"/>
      <c r="W349" s="1264"/>
      <c r="X349" s="73"/>
      <c r="Y349" s="73"/>
      <c r="Z349" s="73"/>
      <c r="AA349" s="73"/>
      <c r="AB349" s="73"/>
      <c r="AC349" s="73"/>
      <c r="AD349" s="73"/>
    </row>
    <row r="350" spans="1:30" ht="15.75" customHeight="1">
      <c r="A350" s="73"/>
      <c r="B350" s="73"/>
      <c r="C350" s="73"/>
      <c r="D350" s="73"/>
      <c r="E350" s="73"/>
      <c r="F350" s="73"/>
      <c r="G350" s="591"/>
      <c r="H350" s="1412"/>
      <c r="I350" s="73"/>
      <c r="J350" s="73"/>
      <c r="K350" s="74"/>
      <c r="L350" s="74"/>
      <c r="M350" s="989"/>
      <c r="N350" s="74"/>
      <c r="O350" s="74"/>
      <c r="P350" s="74"/>
      <c r="Q350" s="74"/>
      <c r="R350" s="74"/>
      <c r="S350" s="1264"/>
      <c r="T350" s="1264"/>
      <c r="U350" s="1264"/>
      <c r="V350" s="1264"/>
      <c r="W350" s="1264"/>
      <c r="X350" s="73"/>
      <c r="Y350" s="73"/>
      <c r="Z350" s="73"/>
      <c r="AA350" s="73"/>
      <c r="AB350" s="73"/>
      <c r="AC350" s="73"/>
      <c r="AD350" s="73"/>
    </row>
    <row r="351" spans="1:30" ht="15.75" customHeight="1">
      <c r="A351" s="73"/>
      <c r="B351" s="73"/>
      <c r="C351" s="73"/>
      <c r="D351" s="73"/>
      <c r="E351" s="73"/>
      <c r="F351" s="73"/>
      <c r="G351" s="591"/>
      <c r="H351" s="1412"/>
      <c r="I351" s="73"/>
      <c r="J351" s="73"/>
      <c r="K351" s="74"/>
      <c r="L351" s="74"/>
      <c r="M351" s="989"/>
      <c r="N351" s="74"/>
      <c r="O351" s="74"/>
      <c r="P351" s="74"/>
      <c r="Q351" s="74"/>
      <c r="R351" s="74"/>
      <c r="S351" s="1264"/>
      <c r="T351" s="1264"/>
      <c r="U351" s="1264"/>
      <c r="V351" s="1264"/>
      <c r="W351" s="1264"/>
      <c r="X351" s="73"/>
      <c r="Y351" s="73"/>
      <c r="Z351" s="73"/>
      <c r="AA351" s="73"/>
      <c r="AB351" s="73"/>
      <c r="AC351" s="73"/>
      <c r="AD351" s="73"/>
    </row>
    <row r="352" spans="1:30" ht="15.75" customHeight="1">
      <c r="A352" s="73"/>
      <c r="B352" s="73"/>
      <c r="C352" s="73"/>
      <c r="D352" s="73"/>
      <c r="E352" s="73"/>
      <c r="F352" s="73"/>
      <c r="G352" s="591"/>
      <c r="H352" s="1412"/>
      <c r="I352" s="73"/>
      <c r="J352" s="73"/>
      <c r="K352" s="74"/>
      <c r="L352" s="74"/>
      <c r="M352" s="989"/>
      <c r="N352" s="74"/>
      <c r="O352" s="74"/>
      <c r="P352" s="74"/>
      <c r="Q352" s="74"/>
      <c r="R352" s="74"/>
      <c r="S352" s="1264"/>
      <c r="T352" s="1264"/>
      <c r="U352" s="1264"/>
      <c r="V352" s="1264"/>
      <c r="W352" s="1264"/>
      <c r="X352" s="73"/>
      <c r="Y352" s="73"/>
      <c r="Z352" s="73"/>
      <c r="AA352" s="73"/>
      <c r="AB352" s="73"/>
      <c r="AC352" s="73"/>
      <c r="AD352" s="73"/>
    </row>
    <row r="353" spans="1:30" ht="15.75" customHeight="1">
      <c r="A353" s="73"/>
      <c r="B353" s="73"/>
      <c r="C353" s="73"/>
      <c r="D353" s="73"/>
      <c r="E353" s="73"/>
      <c r="F353" s="73"/>
      <c r="G353" s="591"/>
      <c r="H353" s="1412"/>
      <c r="I353" s="73"/>
      <c r="J353" s="73"/>
      <c r="K353" s="74"/>
      <c r="L353" s="74"/>
      <c r="M353" s="989"/>
      <c r="N353" s="74"/>
      <c r="O353" s="74"/>
      <c r="P353" s="74"/>
      <c r="Q353" s="74"/>
      <c r="R353" s="74"/>
      <c r="S353" s="1264"/>
      <c r="T353" s="1264"/>
      <c r="U353" s="1264"/>
      <c r="V353" s="1264"/>
      <c r="W353" s="1264"/>
      <c r="X353" s="73"/>
      <c r="Y353" s="73"/>
      <c r="Z353" s="73"/>
      <c r="AA353" s="73"/>
      <c r="AB353" s="73"/>
      <c r="AC353" s="73"/>
      <c r="AD353" s="73"/>
    </row>
    <row r="354" spans="1:30" ht="15.75" customHeight="1">
      <c r="A354" s="73"/>
      <c r="B354" s="73"/>
      <c r="C354" s="73"/>
      <c r="D354" s="73"/>
      <c r="E354" s="73"/>
      <c r="F354" s="73"/>
      <c r="G354" s="591"/>
      <c r="H354" s="1412"/>
      <c r="I354" s="73"/>
      <c r="J354" s="73"/>
      <c r="K354" s="74"/>
      <c r="L354" s="74"/>
      <c r="M354" s="989"/>
      <c r="N354" s="74"/>
      <c r="O354" s="74"/>
      <c r="P354" s="74"/>
      <c r="Q354" s="74"/>
      <c r="R354" s="74"/>
      <c r="S354" s="1264"/>
      <c r="T354" s="1264"/>
      <c r="U354" s="1264"/>
      <c r="V354" s="1264"/>
      <c r="W354" s="1264"/>
      <c r="X354" s="73"/>
      <c r="Y354" s="73"/>
      <c r="Z354" s="73"/>
      <c r="AA354" s="73"/>
      <c r="AB354" s="73"/>
      <c r="AC354" s="73"/>
      <c r="AD354" s="73"/>
    </row>
    <row r="355" spans="1:30" ht="15.75" customHeight="1">
      <c r="A355" s="73"/>
      <c r="B355" s="73"/>
      <c r="C355" s="73"/>
      <c r="D355" s="73"/>
      <c r="E355" s="73"/>
      <c r="F355" s="73"/>
      <c r="G355" s="591"/>
      <c r="H355" s="1412"/>
      <c r="I355" s="73"/>
      <c r="J355" s="73"/>
      <c r="K355" s="74"/>
      <c r="L355" s="74"/>
      <c r="M355" s="989"/>
      <c r="N355" s="74"/>
      <c r="O355" s="74"/>
      <c r="P355" s="74"/>
      <c r="Q355" s="74"/>
      <c r="R355" s="74"/>
      <c r="S355" s="1264"/>
      <c r="T355" s="1264"/>
      <c r="U355" s="1264"/>
      <c r="V355" s="1264"/>
      <c r="W355" s="1264"/>
      <c r="X355" s="73"/>
      <c r="Y355" s="73"/>
      <c r="Z355" s="73"/>
      <c r="AA355" s="73"/>
      <c r="AB355" s="73"/>
      <c r="AC355" s="73"/>
      <c r="AD355" s="73"/>
    </row>
    <row r="356" spans="1:30" ht="15.75" customHeight="1">
      <c r="A356" s="73"/>
      <c r="B356" s="73"/>
      <c r="C356" s="73"/>
      <c r="D356" s="73"/>
      <c r="E356" s="73"/>
      <c r="F356" s="73"/>
      <c r="G356" s="591"/>
      <c r="H356" s="1412"/>
      <c r="I356" s="73"/>
      <c r="J356" s="73"/>
      <c r="K356" s="74"/>
      <c r="L356" s="74"/>
      <c r="M356" s="989"/>
      <c r="N356" s="74"/>
      <c r="O356" s="74"/>
      <c r="P356" s="74"/>
      <c r="Q356" s="74"/>
      <c r="R356" s="74"/>
      <c r="S356" s="1264"/>
      <c r="T356" s="1264"/>
      <c r="U356" s="1264"/>
      <c r="V356" s="1264"/>
      <c r="W356" s="1264"/>
      <c r="X356" s="73"/>
      <c r="Y356" s="73"/>
      <c r="Z356" s="73"/>
      <c r="AA356" s="73"/>
      <c r="AB356" s="73"/>
      <c r="AC356" s="73"/>
      <c r="AD356" s="73"/>
    </row>
    <row r="357" spans="1:30" ht="15.75" customHeight="1">
      <c r="A357" s="73"/>
      <c r="B357" s="73"/>
      <c r="C357" s="73"/>
      <c r="D357" s="73"/>
      <c r="E357" s="73"/>
      <c r="F357" s="73"/>
      <c r="G357" s="591"/>
      <c r="H357" s="1412"/>
      <c r="I357" s="73"/>
      <c r="J357" s="73"/>
      <c r="K357" s="74"/>
      <c r="L357" s="74"/>
      <c r="M357" s="989"/>
      <c r="N357" s="74"/>
      <c r="O357" s="74"/>
      <c r="P357" s="74"/>
      <c r="Q357" s="74"/>
      <c r="R357" s="74"/>
      <c r="S357" s="1264"/>
      <c r="T357" s="1264"/>
      <c r="U357" s="1264"/>
      <c r="V357" s="1264"/>
      <c r="W357" s="1264"/>
      <c r="X357" s="73"/>
      <c r="Y357" s="73"/>
      <c r="Z357" s="73"/>
      <c r="AA357" s="73"/>
      <c r="AB357" s="73"/>
      <c r="AC357" s="73"/>
      <c r="AD357" s="73"/>
    </row>
    <row r="358" spans="1:30" ht="15.75" customHeight="1">
      <c r="A358" s="73"/>
      <c r="B358" s="73"/>
      <c r="C358" s="73"/>
      <c r="D358" s="73"/>
      <c r="E358" s="73"/>
      <c r="F358" s="73"/>
      <c r="G358" s="591"/>
      <c r="H358" s="1412"/>
      <c r="I358" s="73"/>
      <c r="J358" s="73"/>
      <c r="K358" s="74"/>
      <c r="L358" s="74"/>
      <c r="M358" s="989"/>
      <c r="N358" s="74"/>
      <c r="O358" s="74"/>
      <c r="P358" s="74"/>
      <c r="Q358" s="74"/>
      <c r="R358" s="74"/>
      <c r="S358" s="1264"/>
      <c r="T358" s="1264"/>
      <c r="U358" s="1264"/>
      <c r="V358" s="1264"/>
      <c r="W358" s="1264"/>
      <c r="X358" s="73"/>
      <c r="Y358" s="73"/>
      <c r="Z358" s="73"/>
      <c r="AA358" s="73"/>
      <c r="AB358" s="73"/>
      <c r="AC358" s="73"/>
      <c r="AD358" s="73"/>
    </row>
    <row r="359" spans="1:30" ht="15.75" customHeight="1">
      <c r="A359" s="73"/>
      <c r="B359" s="73"/>
      <c r="C359" s="73"/>
      <c r="D359" s="73"/>
      <c r="E359" s="73"/>
      <c r="F359" s="73"/>
      <c r="G359" s="591"/>
      <c r="H359" s="1412"/>
      <c r="I359" s="73"/>
      <c r="J359" s="73"/>
      <c r="K359" s="74"/>
      <c r="L359" s="74"/>
      <c r="M359" s="989"/>
      <c r="N359" s="74"/>
      <c r="O359" s="74"/>
      <c r="P359" s="74"/>
      <c r="Q359" s="74"/>
      <c r="R359" s="74"/>
      <c r="S359" s="1264"/>
      <c r="T359" s="1264"/>
      <c r="U359" s="1264"/>
      <c r="V359" s="1264"/>
      <c r="W359" s="1264"/>
      <c r="X359" s="73"/>
      <c r="Y359" s="73"/>
      <c r="Z359" s="73"/>
      <c r="AA359" s="73"/>
      <c r="AB359" s="73"/>
      <c r="AC359" s="73"/>
      <c r="AD359" s="73"/>
    </row>
    <row r="360" spans="1:30" ht="15.75" customHeight="1">
      <c r="A360" s="73"/>
      <c r="B360" s="73"/>
      <c r="C360" s="73"/>
      <c r="D360" s="73"/>
      <c r="E360" s="73"/>
      <c r="F360" s="73"/>
      <c r="G360" s="591"/>
      <c r="H360" s="1412"/>
      <c r="I360" s="73"/>
      <c r="J360" s="73"/>
      <c r="K360" s="74"/>
      <c r="L360" s="74"/>
      <c r="M360" s="989"/>
      <c r="N360" s="74"/>
      <c r="O360" s="74"/>
      <c r="P360" s="74"/>
      <c r="Q360" s="74"/>
      <c r="R360" s="74"/>
      <c r="S360" s="1264"/>
      <c r="T360" s="1264"/>
      <c r="U360" s="1264"/>
      <c r="V360" s="1264"/>
      <c r="W360" s="1264"/>
      <c r="X360" s="73"/>
      <c r="Y360" s="73"/>
      <c r="Z360" s="73"/>
      <c r="AA360" s="73"/>
      <c r="AB360" s="73"/>
      <c r="AC360" s="73"/>
      <c r="AD360" s="73"/>
    </row>
    <row r="361" spans="1:30" ht="15.75" customHeight="1">
      <c r="A361" s="73"/>
      <c r="B361" s="73"/>
      <c r="C361" s="73"/>
      <c r="D361" s="73"/>
      <c r="E361" s="73"/>
      <c r="F361" s="73"/>
      <c r="G361" s="591"/>
      <c r="H361" s="1412"/>
      <c r="I361" s="73"/>
      <c r="J361" s="73"/>
      <c r="K361" s="74"/>
      <c r="L361" s="74"/>
      <c r="M361" s="989"/>
      <c r="N361" s="74"/>
      <c r="O361" s="74"/>
      <c r="P361" s="74"/>
      <c r="Q361" s="74"/>
      <c r="R361" s="74"/>
      <c r="S361" s="1264"/>
      <c r="T361" s="1264"/>
      <c r="U361" s="1264"/>
      <c r="V361" s="1264"/>
      <c r="W361" s="1264"/>
      <c r="X361" s="73"/>
      <c r="Y361" s="73"/>
      <c r="Z361" s="73"/>
      <c r="AA361" s="73"/>
      <c r="AB361" s="73"/>
      <c r="AC361" s="73"/>
      <c r="AD361" s="73"/>
    </row>
    <row r="362" spans="1:30" ht="15.75" customHeight="1">
      <c r="A362" s="73"/>
      <c r="B362" s="73"/>
      <c r="C362" s="73"/>
      <c r="D362" s="73"/>
      <c r="E362" s="73"/>
      <c r="F362" s="73"/>
      <c r="G362" s="591"/>
      <c r="H362" s="1412"/>
      <c r="I362" s="73"/>
      <c r="J362" s="73"/>
      <c r="K362" s="74"/>
      <c r="L362" s="74"/>
      <c r="M362" s="989"/>
      <c r="N362" s="74"/>
      <c r="O362" s="74"/>
      <c r="P362" s="74"/>
      <c r="Q362" s="74"/>
      <c r="R362" s="74"/>
      <c r="S362" s="1264"/>
      <c r="T362" s="1264"/>
      <c r="U362" s="1264"/>
      <c r="V362" s="1264"/>
      <c r="W362" s="1264"/>
      <c r="X362" s="73"/>
      <c r="Y362" s="73"/>
      <c r="Z362" s="73"/>
      <c r="AA362" s="73"/>
      <c r="AB362" s="73"/>
      <c r="AC362" s="73"/>
      <c r="AD362" s="73"/>
    </row>
    <row r="363" spans="1:30" ht="15.75" customHeight="1">
      <c r="A363" s="73"/>
      <c r="B363" s="73"/>
      <c r="C363" s="73"/>
      <c r="D363" s="73"/>
      <c r="E363" s="73"/>
      <c r="F363" s="73"/>
      <c r="G363" s="591"/>
      <c r="H363" s="1412"/>
      <c r="I363" s="73"/>
      <c r="J363" s="73"/>
      <c r="K363" s="74"/>
      <c r="L363" s="74"/>
      <c r="M363" s="989"/>
      <c r="N363" s="74"/>
      <c r="O363" s="74"/>
      <c r="P363" s="74"/>
      <c r="Q363" s="74"/>
      <c r="R363" s="74"/>
      <c r="S363" s="1264"/>
      <c r="T363" s="1264"/>
      <c r="U363" s="1264"/>
      <c r="V363" s="1264"/>
      <c r="W363" s="1264"/>
      <c r="X363" s="73"/>
      <c r="Y363" s="73"/>
      <c r="Z363" s="73"/>
      <c r="AA363" s="73"/>
      <c r="AB363" s="73"/>
      <c r="AC363" s="73"/>
      <c r="AD363" s="73"/>
    </row>
    <row r="364" spans="1:30" ht="15.75" customHeight="1">
      <c r="A364" s="73"/>
      <c r="B364" s="73"/>
      <c r="C364" s="73"/>
      <c r="D364" s="73"/>
      <c r="E364" s="73"/>
      <c r="F364" s="73"/>
      <c r="G364" s="591"/>
      <c r="H364" s="1412"/>
      <c r="I364" s="73"/>
      <c r="J364" s="73"/>
      <c r="K364" s="74"/>
      <c r="L364" s="74"/>
      <c r="M364" s="989"/>
      <c r="N364" s="74"/>
      <c r="O364" s="74"/>
      <c r="P364" s="74"/>
      <c r="Q364" s="74"/>
      <c r="R364" s="74"/>
      <c r="S364" s="1264"/>
      <c r="T364" s="1264"/>
      <c r="U364" s="1264"/>
      <c r="V364" s="1264"/>
      <c r="W364" s="1264"/>
      <c r="X364" s="73"/>
      <c r="Y364" s="73"/>
      <c r="Z364" s="73"/>
      <c r="AA364" s="73"/>
      <c r="AB364" s="73"/>
      <c r="AC364" s="73"/>
      <c r="AD364" s="73"/>
    </row>
    <row r="365" spans="1:30" ht="15.75" customHeight="1">
      <c r="A365" s="73"/>
      <c r="B365" s="73"/>
      <c r="C365" s="73"/>
      <c r="D365" s="73"/>
      <c r="E365" s="73"/>
      <c r="F365" s="73"/>
      <c r="G365" s="591"/>
      <c r="H365" s="1412"/>
      <c r="I365" s="73"/>
      <c r="J365" s="73"/>
      <c r="K365" s="74"/>
      <c r="L365" s="74"/>
      <c r="M365" s="989"/>
      <c r="N365" s="74"/>
      <c r="O365" s="74"/>
      <c r="P365" s="74"/>
      <c r="Q365" s="74"/>
      <c r="R365" s="74"/>
      <c r="S365" s="1264"/>
      <c r="T365" s="1264"/>
      <c r="U365" s="1264"/>
      <c r="V365" s="1264"/>
      <c r="W365" s="1264"/>
      <c r="X365" s="73"/>
      <c r="Y365" s="73"/>
      <c r="Z365" s="73"/>
      <c r="AA365" s="73"/>
      <c r="AB365" s="73"/>
      <c r="AC365" s="73"/>
      <c r="AD365" s="73"/>
    </row>
    <row r="366" spans="1:30" ht="15.75" customHeight="1">
      <c r="A366" s="73"/>
      <c r="B366" s="73"/>
      <c r="C366" s="73"/>
      <c r="D366" s="73"/>
      <c r="E366" s="73"/>
      <c r="F366" s="73"/>
      <c r="G366" s="591"/>
      <c r="H366" s="1412"/>
      <c r="I366" s="73"/>
      <c r="J366" s="73"/>
      <c r="K366" s="74"/>
      <c r="L366" s="74"/>
      <c r="M366" s="989"/>
      <c r="N366" s="74"/>
      <c r="O366" s="74"/>
      <c r="P366" s="74"/>
      <c r="Q366" s="74"/>
      <c r="R366" s="74"/>
      <c r="S366" s="1264"/>
      <c r="T366" s="1264"/>
      <c r="U366" s="1264"/>
      <c r="V366" s="1264"/>
      <c r="W366" s="1264"/>
      <c r="X366" s="73"/>
      <c r="Y366" s="73"/>
      <c r="Z366" s="73"/>
      <c r="AA366" s="73"/>
      <c r="AB366" s="73"/>
      <c r="AC366" s="73"/>
      <c r="AD366" s="73"/>
    </row>
    <row r="367" spans="1:30" ht="15.75" customHeight="1">
      <c r="A367" s="73"/>
      <c r="B367" s="73"/>
      <c r="C367" s="73"/>
      <c r="D367" s="73"/>
      <c r="E367" s="73"/>
      <c r="F367" s="73"/>
      <c r="G367" s="591"/>
      <c r="H367" s="1412"/>
      <c r="I367" s="73"/>
      <c r="J367" s="73"/>
      <c r="K367" s="74"/>
      <c r="L367" s="74"/>
      <c r="M367" s="989"/>
      <c r="N367" s="74"/>
      <c r="O367" s="74"/>
      <c r="P367" s="74"/>
      <c r="Q367" s="74"/>
      <c r="R367" s="74"/>
      <c r="S367" s="1264"/>
      <c r="T367" s="1264"/>
      <c r="U367" s="1264"/>
      <c r="V367" s="1264"/>
      <c r="W367" s="1264"/>
      <c r="X367" s="73"/>
      <c r="Y367" s="73"/>
      <c r="Z367" s="73"/>
      <c r="AA367" s="73"/>
      <c r="AB367" s="73"/>
      <c r="AC367" s="73"/>
      <c r="AD367" s="73"/>
    </row>
    <row r="368" spans="1:30" ht="15.75" customHeight="1">
      <c r="A368" s="73"/>
      <c r="B368" s="73"/>
      <c r="C368" s="73"/>
      <c r="D368" s="73"/>
      <c r="E368" s="73"/>
      <c r="F368" s="73"/>
      <c r="G368" s="591"/>
      <c r="H368" s="1412"/>
      <c r="I368" s="73"/>
      <c r="J368" s="73"/>
      <c r="K368" s="74"/>
      <c r="L368" s="74"/>
      <c r="M368" s="989"/>
      <c r="N368" s="74"/>
      <c r="O368" s="74"/>
      <c r="P368" s="74"/>
      <c r="Q368" s="74"/>
      <c r="R368" s="74"/>
      <c r="S368" s="1264"/>
      <c r="T368" s="1264"/>
      <c r="U368" s="1264"/>
      <c r="V368" s="1264"/>
      <c r="W368" s="1264"/>
      <c r="X368" s="73"/>
      <c r="Y368" s="73"/>
      <c r="Z368" s="73"/>
      <c r="AA368" s="73"/>
      <c r="AB368" s="73"/>
      <c r="AC368" s="73"/>
      <c r="AD368" s="73"/>
    </row>
    <row r="369" spans="1:30" ht="15.75" customHeight="1">
      <c r="A369" s="73"/>
      <c r="B369" s="73"/>
      <c r="C369" s="73"/>
      <c r="D369" s="73"/>
      <c r="E369" s="73"/>
      <c r="F369" s="73"/>
      <c r="G369" s="591"/>
      <c r="H369" s="1412"/>
      <c r="I369" s="73"/>
      <c r="J369" s="73"/>
      <c r="K369" s="74"/>
      <c r="L369" s="74"/>
      <c r="M369" s="989"/>
      <c r="N369" s="74"/>
      <c r="O369" s="74"/>
      <c r="P369" s="74"/>
      <c r="Q369" s="74"/>
      <c r="R369" s="74"/>
      <c r="S369" s="1264"/>
      <c r="T369" s="1264"/>
      <c r="U369" s="1264"/>
      <c r="V369" s="1264"/>
      <c r="W369" s="1264"/>
      <c r="X369" s="73"/>
      <c r="Y369" s="73"/>
      <c r="Z369" s="73"/>
      <c r="AA369" s="73"/>
      <c r="AB369" s="73"/>
      <c r="AC369" s="73"/>
      <c r="AD369" s="73"/>
    </row>
    <row r="370" spans="1:30" ht="15.75" customHeight="1">
      <c r="A370" s="73"/>
      <c r="B370" s="73"/>
      <c r="C370" s="73"/>
      <c r="D370" s="73"/>
      <c r="E370" s="73"/>
      <c r="F370" s="73"/>
      <c r="G370" s="591"/>
      <c r="H370" s="1412"/>
      <c r="I370" s="73"/>
      <c r="J370" s="73"/>
      <c r="K370" s="74"/>
      <c r="L370" s="74"/>
      <c r="M370" s="989"/>
      <c r="N370" s="74"/>
      <c r="O370" s="74"/>
      <c r="P370" s="74"/>
      <c r="Q370" s="74"/>
      <c r="R370" s="74"/>
      <c r="S370" s="1264"/>
      <c r="T370" s="1264"/>
      <c r="U370" s="1264"/>
      <c r="V370" s="1264"/>
      <c r="W370" s="1264"/>
      <c r="X370" s="73"/>
      <c r="Y370" s="73"/>
      <c r="Z370" s="73"/>
      <c r="AA370" s="73"/>
      <c r="AB370" s="73"/>
      <c r="AC370" s="73"/>
      <c r="AD370" s="73"/>
    </row>
    <row r="371" spans="1:30" ht="15.75" customHeight="1">
      <c r="A371" s="73"/>
      <c r="B371" s="73"/>
      <c r="C371" s="73"/>
      <c r="D371" s="73"/>
      <c r="E371" s="73"/>
      <c r="F371" s="73"/>
      <c r="G371" s="591"/>
      <c r="H371" s="1412"/>
      <c r="I371" s="73"/>
      <c r="J371" s="73"/>
      <c r="K371" s="74"/>
      <c r="L371" s="74"/>
      <c r="M371" s="989"/>
      <c r="N371" s="74"/>
      <c r="O371" s="74"/>
      <c r="P371" s="74"/>
      <c r="Q371" s="74"/>
      <c r="R371" s="74"/>
      <c r="S371" s="1264"/>
      <c r="T371" s="1264"/>
      <c r="U371" s="1264"/>
      <c r="V371" s="1264"/>
      <c r="W371" s="1264"/>
      <c r="X371" s="73"/>
      <c r="Y371" s="73"/>
      <c r="Z371" s="73"/>
      <c r="AA371" s="73"/>
      <c r="AB371" s="73"/>
      <c r="AC371" s="73"/>
      <c r="AD371" s="73"/>
    </row>
    <row r="372" spans="1:30" ht="15.75" customHeight="1">
      <c r="A372" s="73"/>
      <c r="B372" s="73"/>
      <c r="C372" s="73"/>
      <c r="D372" s="73"/>
      <c r="E372" s="73"/>
      <c r="F372" s="73"/>
      <c r="G372" s="591"/>
      <c r="H372" s="1412"/>
      <c r="I372" s="73"/>
      <c r="J372" s="73"/>
      <c r="K372" s="74"/>
      <c r="L372" s="74"/>
      <c r="M372" s="989"/>
      <c r="N372" s="74"/>
      <c r="O372" s="74"/>
      <c r="P372" s="74"/>
      <c r="Q372" s="74"/>
      <c r="R372" s="74"/>
      <c r="S372" s="1264"/>
      <c r="T372" s="1264"/>
      <c r="U372" s="1264"/>
      <c r="V372" s="1264"/>
      <c r="W372" s="1264"/>
      <c r="X372" s="73"/>
      <c r="Y372" s="73"/>
      <c r="Z372" s="73"/>
      <c r="AA372" s="73"/>
      <c r="AB372" s="73"/>
      <c r="AC372" s="73"/>
      <c r="AD372" s="73"/>
    </row>
    <row r="373" spans="1:30" ht="15.75" customHeight="1">
      <c r="A373" s="73"/>
      <c r="B373" s="73"/>
      <c r="C373" s="73"/>
      <c r="D373" s="73"/>
      <c r="E373" s="73"/>
      <c r="F373" s="73"/>
      <c r="G373" s="591"/>
      <c r="H373" s="1412"/>
      <c r="I373" s="73"/>
      <c r="J373" s="73"/>
      <c r="K373" s="74"/>
      <c r="L373" s="74"/>
      <c r="M373" s="989"/>
      <c r="N373" s="74"/>
      <c r="O373" s="74"/>
      <c r="P373" s="74"/>
      <c r="Q373" s="74"/>
      <c r="R373" s="74"/>
      <c r="S373" s="1264"/>
      <c r="T373" s="1264"/>
      <c r="U373" s="1264"/>
      <c r="V373" s="1264"/>
      <c r="W373" s="1264"/>
      <c r="X373" s="73"/>
      <c r="Y373" s="73"/>
      <c r="Z373" s="73"/>
      <c r="AA373" s="73"/>
      <c r="AB373" s="73"/>
      <c r="AC373" s="73"/>
      <c r="AD373" s="73"/>
    </row>
    <row r="374" spans="1:30" ht="15.75" customHeight="1">
      <c r="A374" s="73"/>
      <c r="B374" s="73"/>
      <c r="C374" s="73"/>
      <c r="D374" s="73"/>
      <c r="E374" s="73"/>
      <c r="F374" s="73"/>
      <c r="G374" s="591"/>
      <c r="H374" s="1412"/>
      <c r="I374" s="73"/>
      <c r="J374" s="73"/>
      <c r="K374" s="74"/>
      <c r="L374" s="74"/>
      <c r="M374" s="989"/>
      <c r="N374" s="74"/>
      <c r="O374" s="74"/>
      <c r="P374" s="74"/>
      <c r="Q374" s="74"/>
      <c r="R374" s="74"/>
      <c r="S374" s="1264"/>
      <c r="T374" s="1264"/>
      <c r="U374" s="1264"/>
      <c r="V374" s="1264"/>
      <c r="W374" s="1264"/>
      <c r="X374" s="73"/>
      <c r="Y374" s="73"/>
      <c r="Z374" s="73"/>
      <c r="AA374" s="73"/>
      <c r="AB374" s="73"/>
      <c r="AC374" s="73"/>
      <c r="AD374" s="73"/>
    </row>
    <row r="375" spans="1:30" ht="15.75" customHeight="1">
      <c r="A375" s="73"/>
      <c r="B375" s="73"/>
      <c r="C375" s="73"/>
      <c r="D375" s="73"/>
      <c r="E375" s="73"/>
      <c r="F375" s="73"/>
      <c r="G375" s="591"/>
      <c r="H375" s="1412"/>
      <c r="I375" s="73"/>
      <c r="J375" s="73"/>
      <c r="K375" s="74"/>
      <c r="L375" s="74"/>
      <c r="M375" s="989"/>
      <c r="N375" s="74"/>
      <c r="O375" s="74"/>
      <c r="P375" s="74"/>
      <c r="Q375" s="74"/>
      <c r="R375" s="74"/>
      <c r="S375" s="1264"/>
      <c r="T375" s="1264"/>
      <c r="U375" s="1264"/>
      <c r="V375" s="1264"/>
      <c r="W375" s="1264"/>
      <c r="X375" s="73"/>
      <c r="Y375" s="73"/>
      <c r="Z375" s="73"/>
      <c r="AA375" s="73"/>
      <c r="AB375" s="73"/>
      <c r="AC375" s="73"/>
      <c r="AD375" s="73"/>
    </row>
    <row r="376" spans="1:30" ht="15.75" customHeight="1">
      <c r="A376" s="73"/>
      <c r="B376" s="73"/>
      <c r="C376" s="73"/>
      <c r="D376" s="73"/>
      <c r="E376" s="73"/>
      <c r="F376" s="73"/>
      <c r="G376" s="591"/>
      <c r="H376" s="1412"/>
      <c r="I376" s="73"/>
      <c r="J376" s="73"/>
      <c r="K376" s="74"/>
      <c r="L376" s="74"/>
      <c r="M376" s="989"/>
      <c r="N376" s="74"/>
      <c r="O376" s="74"/>
      <c r="P376" s="74"/>
      <c r="Q376" s="74"/>
      <c r="R376" s="74"/>
      <c r="S376" s="1264"/>
      <c r="T376" s="1264"/>
      <c r="U376" s="1264"/>
      <c r="V376" s="1264"/>
      <c r="W376" s="1264"/>
      <c r="X376" s="73"/>
      <c r="Y376" s="73"/>
      <c r="Z376" s="73"/>
      <c r="AA376" s="73"/>
      <c r="AB376" s="73"/>
      <c r="AC376" s="73"/>
      <c r="AD376" s="73"/>
    </row>
    <row r="377" spans="1:30" ht="15.75" customHeight="1">
      <c r="A377" s="73"/>
      <c r="B377" s="73"/>
      <c r="C377" s="73"/>
      <c r="D377" s="73"/>
      <c r="E377" s="73"/>
      <c r="F377" s="73"/>
      <c r="G377" s="591"/>
      <c r="H377" s="1412"/>
      <c r="I377" s="73"/>
      <c r="J377" s="73"/>
      <c r="K377" s="74"/>
      <c r="L377" s="74"/>
      <c r="M377" s="989"/>
      <c r="N377" s="74"/>
      <c r="O377" s="74"/>
      <c r="P377" s="74"/>
      <c r="Q377" s="74"/>
      <c r="R377" s="74"/>
      <c r="S377" s="1264"/>
      <c r="T377" s="1264"/>
      <c r="U377" s="1264"/>
      <c r="V377" s="1264"/>
      <c r="W377" s="1264"/>
      <c r="X377" s="73"/>
      <c r="Y377" s="73"/>
      <c r="Z377" s="73"/>
      <c r="AA377" s="73"/>
      <c r="AB377" s="73"/>
      <c r="AC377" s="73"/>
      <c r="AD377" s="73"/>
    </row>
    <row r="378" spans="1:30" ht="15.75" customHeight="1">
      <c r="A378" s="73"/>
      <c r="B378" s="73"/>
      <c r="C378" s="73"/>
      <c r="D378" s="73"/>
      <c r="E378" s="73"/>
      <c r="F378" s="73"/>
      <c r="G378" s="591"/>
      <c r="H378" s="1412"/>
      <c r="I378" s="73"/>
      <c r="J378" s="73"/>
      <c r="K378" s="74"/>
      <c r="L378" s="74"/>
      <c r="M378" s="989"/>
      <c r="N378" s="74"/>
      <c r="O378" s="74"/>
      <c r="P378" s="74"/>
      <c r="Q378" s="74"/>
      <c r="R378" s="74"/>
      <c r="S378" s="1264"/>
      <c r="T378" s="1264"/>
      <c r="U378" s="1264"/>
      <c r="V378" s="1264"/>
      <c r="W378" s="1264"/>
      <c r="X378" s="73"/>
      <c r="Y378" s="73"/>
      <c r="Z378" s="73"/>
      <c r="AA378" s="73"/>
      <c r="AB378" s="73"/>
      <c r="AC378" s="73"/>
      <c r="AD378" s="73"/>
    </row>
    <row r="379" spans="1:30" ht="15.75" customHeight="1">
      <c r="A379" s="73"/>
      <c r="B379" s="73"/>
      <c r="C379" s="73"/>
      <c r="D379" s="73"/>
      <c r="E379" s="73"/>
      <c r="F379" s="73"/>
      <c r="G379" s="591"/>
      <c r="H379" s="1412"/>
      <c r="I379" s="73"/>
      <c r="J379" s="73"/>
      <c r="K379" s="74"/>
      <c r="L379" s="74"/>
      <c r="M379" s="989"/>
      <c r="N379" s="74"/>
      <c r="O379" s="74"/>
      <c r="P379" s="74"/>
      <c r="Q379" s="74"/>
      <c r="R379" s="74"/>
      <c r="S379" s="1264"/>
      <c r="T379" s="1264"/>
      <c r="U379" s="1264"/>
      <c r="V379" s="1264"/>
      <c r="W379" s="1264"/>
      <c r="X379" s="73"/>
      <c r="Y379" s="73"/>
      <c r="Z379" s="73"/>
      <c r="AA379" s="73"/>
      <c r="AB379" s="73"/>
      <c r="AC379" s="73"/>
      <c r="AD379" s="73"/>
    </row>
    <row r="380" spans="1:30" ht="15.75" customHeight="1">
      <c r="A380" s="73"/>
      <c r="B380" s="73"/>
      <c r="C380" s="73"/>
      <c r="D380" s="73"/>
      <c r="E380" s="73"/>
      <c r="F380" s="73"/>
      <c r="G380" s="591"/>
      <c r="H380" s="1412"/>
      <c r="I380" s="73"/>
      <c r="J380" s="73"/>
      <c r="K380" s="74"/>
      <c r="L380" s="74"/>
      <c r="M380" s="989"/>
      <c r="N380" s="74"/>
      <c r="O380" s="74"/>
      <c r="P380" s="74"/>
      <c r="Q380" s="74"/>
      <c r="R380" s="74"/>
      <c r="S380" s="1264"/>
      <c r="T380" s="1264"/>
      <c r="U380" s="1264"/>
      <c r="V380" s="1264"/>
      <c r="W380" s="1264"/>
      <c r="X380" s="73"/>
      <c r="Y380" s="73"/>
      <c r="Z380" s="73"/>
      <c r="AA380" s="73"/>
      <c r="AB380" s="73"/>
      <c r="AC380" s="73"/>
      <c r="AD380" s="73"/>
    </row>
    <row r="381" spans="1:30" ht="15.75" customHeight="1">
      <c r="A381" s="73"/>
      <c r="B381" s="73"/>
      <c r="C381" s="73"/>
      <c r="D381" s="73"/>
      <c r="E381" s="73"/>
      <c r="F381" s="73"/>
      <c r="G381" s="591"/>
      <c r="H381" s="1412"/>
      <c r="I381" s="73"/>
      <c r="J381" s="73"/>
      <c r="K381" s="74"/>
      <c r="L381" s="74"/>
      <c r="M381" s="989"/>
      <c r="N381" s="74"/>
      <c r="O381" s="74"/>
      <c r="P381" s="74"/>
      <c r="Q381" s="74"/>
      <c r="R381" s="74"/>
      <c r="S381" s="1264"/>
      <c r="T381" s="1264"/>
      <c r="U381" s="1264"/>
      <c r="V381" s="1264"/>
      <c r="W381" s="1264"/>
      <c r="X381" s="73"/>
      <c r="Y381" s="73"/>
      <c r="Z381" s="73"/>
      <c r="AA381" s="73"/>
      <c r="AB381" s="73"/>
      <c r="AC381" s="73"/>
      <c r="AD381" s="73"/>
    </row>
    <row r="382" spans="1:30" ht="15.75" customHeight="1">
      <c r="A382" s="73"/>
      <c r="B382" s="73"/>
      <c r="C382" s="73"/>
      <c r="D382" s="73"/>
      <c r="E382" s="73"/>
      <c r="F382" s="73"/>
      <c r="G382" s="591"/>
      <c r="H382" s="1412"/>
      <c r="I382" s="73"/>
      <c r="J382" s="73"/>
      <c r="K382" s="74"/>
      <c r="L382" s="74"/>
      <c r="M382" s="989"/>
      <c r="N382" s="74"/>
      <c r="O382" s="74"/>
      <c r="P382" s="74"/>
      <c r="Q382" s="74"/>
      <c r="R382" s="74"/>
      <c r="S382" s="1264"/>
      <c r="T382" s="1264"/>
      <c r="U382" s="1264"/>
      <c r="V382" s="1264"/>
      <c r="W382" s="1264"/>
      <c r="X382" s="73"/>
      <c r="Y382" s="73"/>
      <c r="Z382" s="73"/>
      <c r="AA382" s="73"/>
      <c r="AB382" s="73"/>
      <c r="AC382" s="73"/>
      <c r="AD382" s="73"/>
    </row>
    <row r="383" spans="1:30" ht="15.75" customHeight="1">
      <c r="A383" s="73"/>
      <c r="B383" s="73"/>
      <c r="C383" s="73"/>
      <c r="D383" s="73"/>
      <c r="E383" s="73"/>
      <c r="F383" s="73"/>
      <c r="G383" s="591"/>
      <c r="H383" s="1412"/>
      <c r="I383" s="73"/>
      <c r="J383" s="73"/>
      <c r="K383" s="74"/>
      <c r="L383" s="74"/>
      <c r="M383" s="989"/>
      <c r="N383" s="74"/>
      <c r="O383" s="74"/>
      <c r="P383" s="74"/>
      <c r="Q383" s="74"/>
      <c r="R383" s="74"/>
      <c r="S383" s="1264"/>
      <c r="T383" s="1264"/>
      <c r="U383" s="1264"/>
      <c r="V383" s="1264"/>
      <c r="W383" s="1264"/>
      <c r="X383" s="73"/>
      <c r="Y383" s="73"/>
      <c r="Z383" s="73"/>
      <c r="AA383" s="73"/>
      <c r="AB383" s="73"/>
      <c r="AC383" s="73"/>
      <c r="AD383" s="73"/>
    </row>
    <row r="384" spans="1:30" ht="15.75" customHeight="1">
      <c r="A384" s="73"/>
      <c r="B384" s="73"/>
      <c r="C384" s="73"/>
      <c r="D384" s="73"/>
      <c r="E384" s="73"/>
      <c r="F384" s="73"/>
      <c r="G384" s="591"/>
      <c r="H384" s="1412"/>
      <c r="I384" s="73"/>
      <c r="J384" s="73"/>
      <c r="K384" s="74"/>
      <c r="L384" s="74"/>
      <c r="M384" s="989"/>
      <c r="N384" s="74"/>
      <c r="O384" s="74"/>
      <c r="P384" s="74"/>
      <c r="Q384" s="74"/>
      <c r="R384" s="74"/>
      <c r="S384" s="1264"/>
      <c r="T384" s="1264"/>
      <c r="U384" s="1264"/>
      <c r="V384" s="1264"/>
      <c r="W384" s="1264"/>
      <c r="X384" s="73"/>
      <c r="Y384" s="73"/>
      <c r="Z384" s="73"/>
      <c r="AA384" s="73"/>
      <c r="AB384" s="73"/>
      <c r="AC384" s="73"/>
      <c r="AD384" s="73"/>
    </row>
    <row r="385" spans="1:30" ht="15.75" customHeight="1">
      <c r="A385" s="73"/>
      <c r="B385" s="73"/>
      <c r="C385" s="73"/>
      <c r="D385" s="73"/>
      <c r="E385" s="73"/>
      <c r="F385" s="73"/>
      <c r="G385" s="591"/>
      <c r="H385" s="1412"/>
      <c r="I385" s="73"/>
      <c r="J385" s="73"/>
      <c r="K385" s="74"/>
      <c r="L385" s="74"/>
      <c r="M385" s="989"/>
      <c r="N385" s="74"/>
      <c r="O385" s="74"/>
      <c r="P385" s="74"/>
      <c r="Q385" s="74"/>
      <c r="R385" s="74"/>
      <c r="S385" s="1264"/>
      <c r="T385" s="1264"/>
      <c r="U385" s="1264"/>
      <c r="V385" s="1264"/>
      <c r="W385" s="1264"/>
      <c r="X385" s="73"/>
      <c r="Y385" s="73"/>
      <c r="Z385" s="73"/>
      <c r="AA385" s="73"/>
      <c r="AB385" s="73"/>
      <c r="AC385" s="73"/>
      <c r="AD385" s="73"/>
    </row>
    <row r="386" spans="1:30" ht="15.75" customHeight="1">
      <c r="A386" s="73"/>
      <c r="B386" s="73"/>
      <c r="C386" s="73"/>
      <c r="D386" s="73"/>
      <c r="E386" s="73"/>
      <c r="F386" s="73"/>
      <c r="G386" s="591"/>
      <c r="H386" s="1412"/>
      <c r="I386" s="73"/>
      <c r="J386" s="73"/>
      <c r="K386" s="74"/>
      <c r="L386" s="74"/>
      <c r="M386" s="989"/>
      <c r="N386" s="74"/>
      <c r="O386" s="74"/>
      <c r="P386" s="74"/>
      <c r="Q386" s="74"/>
      <c r="R386" s="74"/>
      <c r="S386" s="1264"/>
      <c r="T386" s="1264"/>
      <c r="U386" s="1264"/>
      <c r="V386" s="1264"/>
      <c r="W386" s="1264"/>
      <c r="X386" s="73"/>
      <c r="Y386" s="73"/>
      <c r="Z386" s="73"/>
      <c r="AA386" s="73"/>
      <c r="AB386" s="73"/>
      <c r="AC386" s="73"/>
      <c r="AD386" s="73"/>
    </row>
    <row r="387" spans="1:30" ht="15.75" customHeight="1">
      <c r="A387" s="73"/>
      <c r="B387" s="73"/>
      <c r="C387" s="73"/>
      <c r="D387" s="73"/>
      <c r="E387" s="73"/>
      <c r="F387" s="73"/>
      <c r="G387" s="591"/>
      <c r="H387" s="1412"/>
      <c r="I387" s="73"/>
      <c r="J387" s="73"/>
      <c r="K387" s="74"/>
      <c r="L387" s="74"/>
      <c r="M387" s="989"/>
      <c r="N387" s="74"/>
      <c r="O387" s="74"/>
      <c r="P387" s="74"/>
      <c r="Q387" s="74"/>
      <c r="R387" s="74"/>
      <c r="S387" s="1264"/>
      <c r="T387" s="1264"/>
      <c r="U387" s="1264"/>
      <c r="V387" s="1264"/>
      <c r="W387" s="1264"/>
      <c r="X387" s="73"/>
      <c r="Y387" s="73"/>
      <c r="Z387" s="73"/>
      <c r="AA387" s="73"/>
      <c r="AB387" s="73"/>
      <c r="AC387" s="73"/>
      <c r="AD387" s="73"/>
    </row>
    <row r="388" spans="1:30" ht="15.75" customHeight="1">
      <c r="A388" s="73"/>
      <c r="B388" s="73"/>
      <c r="C388" s="73"/>
      <c r="D388" s="73"/>
      <c r="E388" s="73"/>
      <c r="F388" s="73"/>
      <c r="G388" s="591"/>
      <c r="H388" s="1412"/>
      <c r="I388" s="73"/>
      <c r="J388" s="73"/>
      <c r="K388" s="74"/>
      <c r="L388" s="74"/>
      <c r="M388" s="989"/>
      <c r="N388" s="74"/>
      <c r="O388" s="74"/>
      <c r="P388" s="74"/>
      <c r="Q388" s="74"/>
      <c r="R388" s="74"/>
      <c r="S388" s="1264"/>
      <c r="T388" s="1264"/>
      <c r="U388" s="1264"/>
      <c r="V388" s="1264"/>
      <c r="W388" s="1264"/>
      <c r="X388" s="73"/>
      <c r="Y388" s="73"/>
      <c r="Z388" s="73"/>
      <c r="AA388" s="73"/>
      <c r="AB388" s="73"/>
      <c r="AC388" s="73"/>
      <c r="AD388" s="73"/>
    </row>
    <row r="389" spans="1:30" ht="15.75" customHeight="1">
      <c r="A389" s="73"/>
      <c r="B389" s="73"/>
      <c r="C389" s="73"/>
      <c r="D389" s="73"/>
      <c r="E389" s="73"/>
      <c r="F389" s="73"/>
      <c r="G389" s="591"/>
      <c r="H389" s="1412"/>
      <c r="I389" s="73"/>
      <c r="J389" s="73"/>
      <c r="K389" s="74"/>
      <c r="L389" s="74"/>
      <c r="M389" s="989"/>
      <c r="N389" s="74"/>
      <c r="O389" s="74"/>
      <c r="P389" s="74"/>
      <c r="Q389" s="74"/>
      <c r="R389" s="74"/>
      <c r="S389" s="1264"/>
      <c r="T389" s="1264"/>
      <c r="U389" s="1264"/>
      <c r="V389" s="1264"/>
      <c r="W389" s="1264"/>
      <c r="X389" s="73"/>
      <c r="Y389" s="73"/>
      <c r="Z389" s="73"/>
      <c r="AA389" s="73"/>
      <c r="AB389" s="73"/>
      <c r="AC389" s="73"/>
      <c r="AD389" s="73"/>
    </row>
    <row r="390" spans="1:30" ht="15.75" customHeight="1">
      <c r="A390" s="73"/>
      <c r="B390" s="73"/>
      <c r="C390" s="73"/>
      <c r="D390" s="73"/>
      <c r="E390" s="73"/>
      <c r="F390" s="73"/>
      <c r="G390" s="591"/>
      <c r="H390" s="1412"/>
      <c r="I390" s="73"/>
      <c r="J390" s="73"/>
      <c r="K390" s="74"/>
      <c r="L390" s="74"/>
      <c r="M390" s="989"/>
      <c r="N390" s="74"/>
      <c r="O390" s="74"/>
      <c r="P390" s="74"/>
      <c r="Q390" s="74"/>
      <c r="R390" s="74"/>
      <c r="S390" s="1264"/>
      <c r="T390" s="1264"/>
      <c r="U390" s="1264"/>
      <c r="V390" s="1264"/>
      <c r="W390" s="1264"/>
      <c r="X390" s="73"/>
      <c r="Y390" s="73"/>
      <c r="Z390" s="73"/>
      <c r="AA390" s="73"/>
      <c r="AB390" s="73"/>
      <c r="AC390" s="73"/>
      <c r="AD390" s="73"/>
    </row>
    <row r="391" spans="1:30" ht="15.75" customHeight="1">
      <c r="A391" s="73"/>
      <c r="B391" s="73"/>
      <c r="C391" s="73"/>
      <c r="D391" s="73"/>
      <c r="E391" s="73"/>
      <c r="F391" s="73"/>
      <c r="G391" s="591"/>
      <c r="H391" s="1412"/>
      <c r="I391" s="73"/>
      <c r="J391" s="73"/>
      <c r="K391" s="74"/>
      <c r="L391" s="74"/>
      <c r="M391" s="989"/>
      <c r="N391" s="74"/>
      <c r="O391" s="74"/>
      <c r="P391" s="74"/>
      <c r="Q391" s="74"/>
      <c r="R391" s="74"/>
      <c r="S391" s="1264"/>
      <c r="T391" s="1264"/>
      <c r="U391" s="1264"/>
      <c r="V391" s="1264"/>
      <c r="W391" s="1264"/>
      <c r="X391" s="73"/>
      <c r="Y391" s="73"/>
      <c r="Z391" s="73"/>
      <c r="AA391" s="73"/>
      <c r="AB391" s="73"/>
      <c r="AC391" s="73"/>
      <c r="AD391" s="73"/>
    </row>
    <row r="392" spans="1:30" ht="15.75" customHeight="1">
      <c r="A392" s="73"/>
      <c r="B392" s="73"/>
      <c r="C392" s="73"/>
      <c r="D392" s="73"/>
      <c r="E392" s="73"/>
      <c r="F392" s="73"/>
      <c r="G392" s="591"/>
      <c r="H392" s="1412"/>
      <c r="I392" s="73"/>
      <c r="J392" s="73"/>
      <c r="K392" s="74"/>
      <c r="L392" s="74"/>
      <c r="M392" s="989"/>
      <c r="N392" s="74"/>
      <c r="O392" s="74"/>
      <c r="P392" s="74"/>
      <c r="Q392" s="74"/>
      <c r="R392" s="74"/>
      <c r="S392" s="1264"/>
      <c r="T392" s="1264"/>
      <c r="U392" s="1264"/>
      <c r="V392" s="1264"/>
      <c r="W392" s="1264"/>
      <c r="X392" s="73"/>
      <c r="Y392" s="73"/>
      <c r="Z392" s="73"/>
      <c r="AA392" s="73"/>
      <c r="AB392" s="73"/>
      <c r="AC392" s="73"/>
      <c r="AD392" s="73"/>
    </row>
    <row r="393" spans="1:30" ht="15.75" customHeight="1">
      <c r="A393" s="73"/>
      <c r="B393" s="73"/>
      <c r="C393" s="73"/>
      <c r="D393" s="73"/>
      <c r="E393" s="73"/>
      <c r="F393" s="73"/>
      <c r="G393" s="591"/>
      <c r="H393" s="1412"/>
      <c r="I393" s="73"/>
      <c r="J393" s="73"/>
      <c r="K393" s="74"/>
      <c r="L393" s="74"/>
      <c r="M393" s="989"/>
      <c r="N393" s="74"/>
      <c r="O393" s="74"/>
      <c r="P393" s="74"/>
      <c r="Q393" s="74"/>
      <c r="R393" s="74"/>
      <c r="S393" s="1264"/>
      <c r="T393" s="1264"/>
      <c r="U393" s="1264"/>
      <c r="V393" s="1264"/>
      <c r="W393" s="1264"/>
      <c r="X393" s="73"/>
      <c r="Y393" s="73"/>
      <c r="Z393" s="73"/>
      <c r="AA393" s="73"/>
      <c r="AB393" s="73"/>
      <c r="AC393" s="73"/>
      <c r="AD393" s="73"/>
    </row>
    <row r="394" spans="1:30" ht="15.75" customHeight="1">
      <c r="A394" s="73"/>
      <c r="B394" s="73"/>
      <c r="C394" s="73"/>
      <c r="D394" s="73"/>
      <c r="E394" s="73"/>
      <c r="F394" s="73"/>
      <c r="G394" s="591"/>
      <c r="H394" s="1412"/>
      <c r="I394" s="73"/>
      <c r="J394" s="73"/>
      <c r="K394" s="74"/>
      <c r="L394" s="74"/>
      <c r="M394" s="989"/>
      <c r="N394" s="74"/>
      <c r="O394" s="74"/>
      <c r="P394" s="74"/>
      <c r="Q394" s="74"/>
      <c r="R394" s="74"/>
      <c r="S394" s="1264"/>
      <c r="T394" s="1264"/>
      <c r="U394" s="1264"/>
      <c r="V394" s="1264"/>
      <c r="W394" s="1264"/>
      <c r="X394" s="73"/>
      <c r="Y394" s="73"/>
      <c r="Z394" s="73"/>
      <c r="AA394" s="73"/>
      <c r="AB394" s="73"/>
      <c r="AC394" s="73"/>
      <c r="AD394" s="73"/>
    </row>
    <row r="395" spans="1:30" ht="15.75" customHeight="1">
      <c r="A395" s="73"/>
      <c r="B395" s="73"/>
      <c r="C395" s="73"/>
      <c r="D395" s="73"/>
      <c r="E395" s="73"/>
      <c r="F395" s="73"/>
      <c r="G395" s="591"/>
      <c r="H395" s="1412"/>
      <c r="I395" s="73"/>
      <c r="J395" s="73"/>
      <c r="K395" s="74"/>
      <c r="L395" s="74"/>
      <c r="M395" s="989"/>
      <c r="N395" s="74"/>
      <c r="O395" s="74"/>
      <c r="P395" s="74"/>
      <c r="Q395" s="74"/>
      <c r="R395" s="74"/>
      <c r="S395" s="1264"/>
      <c r="T395" s="1264"/>
      <c r="U395" s="1264"/>
      <c r="V395" s="1264"/>
      <c r="W395" s="1264"/>
      <c r="X395" s="73"/>
      <c r="Y395" s="73"/>
      <c r="Z395" s="73"/>
      <c r="AA395" s="73"/>
      <c r="AB395" s="73"/>
      <c r="AC395" s="73"/>
      <c r="AD395" s="73"/>
    </row>
    <row r="396" spans="1:30" ht="15.75" customHeight="1">
      <c r="A396" s="73"/>
      <c r="B396" s="73"/>
      <c r="C396" s="73"/>
      <c r="D396" s="73"/>
      <c r="E396" s="73"/>
      <c r="F396" s="73"/>
      <c r="G396" s="591"/>
      <c r="H396" s="1412"/>
      <c r="I396" s="73"/>
      <c r="J396" s="73"/>
      <c r="K396" s="74"/>
      <c r="L396" s="74"/>
      <c r="M396" s="989"/>
      <c r="N396" s="74"/>
      <c r="O396" s="74"/>
      <c r="P396" s="74"/>
      <c r="Q396" s="74"/>
      <c r="R396" s="74"/>
      <c r="S396" s="1264"/>
      <c r="T396" s="1264"/>
      <c r="U396" s="1264"/>
      <c r="V396" s="1264"/>
      <c r="W396" s="1264"/>
      <c r="X396" s="73"/>
      <c r="Y396" s="73"/>
      <c r="Z396" s="73"/>
      <c r="AA396" s="73"/>
      <c r="AB396" s="73"/>
      <c r="AC396" s="73"/>
      <c r="AD396" s="73"/>
    </row>
    <row r="397" spans="1:30" ht="15.75" customHeight="1">
      <c r="A397" s="73"/>
      <c r="B397" s="73"/>
      <c r="C397" s="73"/>
      <c r="D397" s="73"/>
      <c r="E397" s="73"/>
      <c r="F397" s="73"/>
      <c r="G397" s="591"/>
      <c r="H397" s="1412"/>
      <c r="I397" s="73"/>
      <c r="J397" s="73"/>
      <c r="K397" s="74"/>
      <c r="L397" s="74"/>
      <c r="M397" s="989"/>
      <c r="N397" s="74"/>
      <c r="O397" s="74"/>
      <c r="P397" s="74"/>
      <c r="Q397" s="74"/>
      <c r="R397" s="74"/>
      <c r="S397" s="1264"/>
      <c r="T397" s="1264"/>
      <c r="U397" s="1264"/>
      <c r="V397" s="1264"/>
      <c r="W397" s="1264"/>
      <c r="X397" s="73"/>
      <c r="Y397" s="73"/>
      <c r="Z397" s="73"/>
      <c r="AA397" s="73"/>
      <c r="AB397" s="73"/>
      <c r="AC397" s="73"/>
      <c r="AD397" s="73"/>
    </row>
    <row r="398" spans="1:30" ht="15.75" customHeight="1">
      <c r="A398" s="73"/>
      <c r="B398" s="73"/>
      <c r="C398" s="73"/>
      <c r="D398" s="73"/>
      <c r="E398" s="73"/>
      <c r="F398" s="73"/>
      <c r="G398" s="591"/>
      <c r="H398" s="1412"/>
      <c r="I398" s="73"/>
      <c r="J398" s="73"/>
      <c r="K398" s="74"/>
      <c r="L398" s="74"/>
      <c r="M398" s="989"/>
      <c r="N398" s="74"/>
      <c r="O398" s="74"/>
      <c r="P398" s="74"/>
      <c r="Q398" s="74"/>
      <c r="R398" s="74"/>
      <c r="S398" s="1264"/>
      <c r="T398" s="1264"/>
      <c r="U398" s="1264"/>
      <c r="V398" s="1264"/>
      <c r="W398" s="1264"/>
      <c r="X398" s="73"/>
      <c r="Y398" s="73"/>
      <c r="Z398" s="73"/>
      <c r="AA398" s="73"/>
      <c r="AB398" s="73"/>
      <c r="AC398" s="73"/>
      <c r="AD398" s="73"/>
    </row>
    <row r="399" spans="1:30" ht="15.75" customHeight="1">
      <c r="A399" s="73"/>
      <c r="B399" s="73"/>
      <c r="C399" s="73"/>
      <c r="D399" s="73"/>
      <c r="E399" s="73"/>
      <c r="F399" s="73"/>
      <c r="G399" s="591"/>
      <c r="H399" s="1412"/>
      <c r="I399" s="73"/>
      <c r="J399" s="73"/>
      <c r="K399" s="74"/>
      <c r="L399" s="74"/>
      <c r="M399" s="989"/>
      <c r="N399" s="74"/>
      <c r="O399" s="74"/>
      <c r="P399" s="74"/>
      <c r="Q399" s="74"/>
      <c r="R399" s="74"/>
      <c r="S399" s="1264"/>
      <c r="T399" s="1264"/>
      <c r="U399" s="1264"/>
      <c r="V399" s="1264"/>
      <c r="W399" s="1264"/>
      <c r="X399" s="73"/>
      <c r="Y399" s="73"/>
      <c r="Z399" s="73"/>
      <c r="AA399" s="73"/>
      <c r="AB399" s="73"/>
      <c r="AC399" s="73"/>
      <c r="AD399" s="73"/>
    </row>
    <row r="400" spans="1:30" ht="15.75" customHeight="1">
      <c r="A400" s="73"/>
      <c r="B400" s="73"/>
      <c r="C400" s="73"/>
      <c r="D400" s="73"/>
      <c r="E400" s="73"/>
      <c r="F400" s="73"/>
      <c r="G400" s="591"/>
      <c r="H400" s="1412"/>
      <c r="I400" s="73"/>
      <c r="J400" s="73"/>
      <c r="K400" s="74"/>
      <c r="L400" s="74"/>
      <c r="M400" s="989"/>
      <c r="N400" s="74"/>
      <c r="O400" s="74"/>
      <c r="P400" s="74"/>
      <c r="Q400" s="74"/>
      <c r="R400" s="74"/>
      <c r="S400" s="1264"/>
      <c r="T400" s="1264"/>
      <c r="U400" s="1264"/>
      <c r="V400" s="1264"/>
      <c r="W400" s="1264"/>
      <c r="X400" s="73"/>
      <c r="Y400" s="73"/>
      <c r="Z400" s="73"/>
      <c r="AA400" s="73"/>
      <c r="AB400" s="73"/>
      <c r="AC400" s="73"/>
      <c r="AD400" s="73"/>
    </row>
    <row r="401" spans="1:30" ht="15.75" customHeight="1">
      <c r="A401" s="73"/>
      <c r="B401" s="73"/>
      <c r="C401" s="73"/>
      <c r="D401" s="73"/>
      <c r="E401" s="73"/>
      <c r="F401" s="73"/>
      <c r="G401" s="591"/>
      <c r="H401" s="1412"/>
      <c r="I401" s="73"/>
      <c r="J401" s="73"/>
      <c r="K401" s="74"/>
      <c r="L401" s="74"/>
      <c r="M401" s="989"/>
      <c r="N401" s="74"/>
      <c r="O401" s="74"/>
      <c r="P401" s="74"/>
      <c r="Q401" s="74"/>
      <c r="R401" s="74"/>
      <c r="S401" s="1264"/>
      <c r="T401" s="1264"/>
      <c r="U401" s="1264"/>
      <c r="V401" s="1264"/>
      <c r="W401" s="1264"/>
      <c r="X401" s="73"/>
      <c r="Y401" s="73"/>
      <c r="Z401" s="73"/>
      <c r="AA401" s="73"/>
      <c r="AB401" s="73"/>
      <c r="AC401" s="73"/>
      <c r="AD401" s="73"/>
    </row>
    <row r="402" spans="1:30" ht="15.75" customHeight="1">
      <c r="A402" s="73"/>
      <c r="B402" s="73"/>
      <c r="C402" s="73"/>
      <c r="D402" s="73"/>
      <c r="E402" s="73"/>
      <c r="F402" s="73"/>
      <c r="G402" s="591"/>
      <c r="H402" s="1412"/>
      <c r="I402" s="73"/>
      <c r="J402" s="73"/>
      <c r="K402" s="74"/>
      <c r="L402" s="74"/>
      <c r="M402" s="989"/>
      <c r="N402" s="74"/>
      <c r="O402" s="74"/>
      <c r="P402" s="74"/>
      <c r="Q402" s="74"/>
      <c r="R402" s="74"/>
      <c r="S402" s="1264"/>
      <c r="T402" s="1264"/>
      <c r="U402" s="1264"/>
      <c r="V402" s="1264"/>
      <c r="W402" s="1264"/>
      <c r="X402" s="73"/>
      <c r="Y402" s="73"/>
      <c r="Z402" s="73"/>
      <c r="AA402" s="73"/>
      <c r="AB402" s="73"/>
      <c r="AC402" s="73"/>
      <c r="AD402" s="73"/>
    </row>
    <row r="403" spans="1:30" ht="15.75" customHeight="1">
      <c r="A403" s="73"/>
      <c r="B403" s="73"/>
      <c r="C403" s="73"/>
      <c r="D403" s="73"/>
      <c r="E403" s="73"/>
      <c r="F403" s="73"/>
      <c r="G403" s="591"/>
      <c r="H403" s="1412"/>
      <c r="I403" s="73"/>
      <c r="J403" s="73"/>
      <c r="K403" s="74"/>
      <c r="L403" s="74"/>
      <c r="M403" s="989"/>
      <c r="N403" s="74"/>
      <c r="O403" s="74"/>
      <c r="P403" s="74"/>
      <c r="Q403" s="74"/>
      <c r="R403" s="74"/>
      <c r="S403" s="1264"/>
      <c r="T403" s="1264"/>
      <c r="U403" s="1264"/>
      <c r="V403" s="1264"/>
      <c r="W403" s="1264"/>
      <c r="X403" s="73"/>
      <c r="Y403" s="73"/>
      <c r="Z403" s="73"/>
      <c r="AA403" s="73"/>
      <c r="AB403" s="73"/>
      <c r="AC403" s="73"/>
      <c r="AD403" s="73"/>
    </row>
    <row r="404" spans="1:30" ht="15.75" customHeight="1">
      <c r="A404" s="73"/>
      <c r="B404" s="73"/>
      <c r="C404" s="73"/>
      <c r="D404" s="73"/>
      <c r="E404" s="73"/>
      <c r="F404" s="73"/>
      <c r="G404" s="591"/>
      <c r="H404" s="1412"/>
      <c r="I404" s="73"/>
      <c r="J404" s="73"/>
      <c r="K404" s="74"/>
      <c r="L404" s="74"/>
      <c r="M404" s="989"/>
      <c r="N404" s="74"/>
      <c r="O404" s="74"/>
      <c r="P404" s="74"/>
      <c r="Q404" s="74"/>
      <c r="R404" s="74"/>
      <c r="S404" s="1264"/>
      <c r="T404" s="1264"/>
      <c r="U404" s="1264"/>
      <c r="V404" s="1264"/>
      <c r="W404" s="1264"/>
      <c r="X404" s="73"/>
      <c r="Y404" s="73"/>
      <c r="Z404" s="73"/>
      <c r="AA404" s="73"/>
      <c r="AB404" s="73"/>
      <c r="AC404" s="73"/>
      <c r="AD404" s="73"/>
    </row>
    <row r="405" spans="1:30" ht="15.75" customHeight="1">
      <c r="A405" s="73"/>
      <c r="B405" s="73"/>
      <c r="C405" s="73"/>
      <c r="D405" s="73"/>
      <c r="E405" s="73"/>
      <c r="F405" s="73"/>
      <c r="G405" s="591"/>
      <c r="H405" s="1412"/>
      <c r="I405" s="73"/>
      <c r="J405" s="73"/>
      <c r="K405" s="74"/>
      <c r="L405" s="74"/>
      <c r="M405" s="989"/>
      <c r="N405" s="74"/>
      <c r="O405" s="74"/>
      <c r="P405" s="74"/>
      <c r="Q405" s="74"/>
      <c r="R405" s="74"/>
      <c r="S405" s="1264"/>
      <c r="T405" s="1264"/>
      <c r="U405" s="1264"/>
      <c r="V405" s="1264"/>
      <c r="W405" s="1264"/>
      <c r="X405" s="73"/>
      <c r="Y405" s="73"/>
      <c r="Z405" s="73"/>
      <c r="AA405" s="73"/>
      <c r="AB405" s="73"/>
      <c r="AC405" s="73"/>
      <c r="AD405" s="73"/>
    </row>
    <row r="406" spans="1:30" ht="15.75" customHeight="1">
      <c r="A406" s="73"/>
      <c r="B406" s="73"/>
      <c r="C406" s="73"/>
      <c r="D406" s="73"/>
      <c r="E406" s="73"/>
      <c r="F406" s="73"/>
      <c r="G406" s="591"/>
      <c r="H406" s="1412"/>
      <c r="I406" s="73"/>
      <c r="J406" s="73"/>
      <c r="K406" s="74"/>
      <c r="L406" s="74"/>
      <c r="M406" s="989"/>
      <c r="N406" s="74"/>
      <c r="O406" s="74"/>
      <c r="P406" s="74"/>
      <c r="Q406" s="74"/>
      <c r="R406" s="74"/>
      <c r="S406" s="1264"/>
      <c r="T406" s="1264"/>
      <c r="U406" s="1264"/>
      <c r="V406" s="1264"/>
      <c r="W406" s="1264"/>
      <c r="X406" s="73"/>
      <c r="Y406" s="73"/>
      <c r="Z406" s="73"/>
      <c r="AA406" s="73"/>
      <c r="AB406" s="73"/>
      <c r="AC406" s="73"/>
      <c r="AD406" s="73"/>
    </row>
    <row r="407" spans="1:30" ht="15.75" customHeight="1">
      <c r="A407" s="73"/>
      <c r="B407" s="73"/>
      <c r="C407" s="73"/>
      <c r="D407" s="73"/>
      <c r="E407" s="73"/>
      <c r="F407" s="73"/>
      <c r="G407" s="591"/>
      <c r="H407" s="1412"/>
      <c r="I407" s="73"/>
      <c r="J407" s="73"/>
      <c r="K407" s="74"/>
      <c r="L407" s="74"/>
      <c r="M407" s="989"/>
      <c r="N407" s="74"/>
      <c r="O407" s="74"/>
      <c r="P407" s="74"/>
      <c r="Q407" s="74"/>
      <c r="R407" s="74"/>
      <c r="S407" s="1264"/>
      <c r="T407" s="1264"/>
      <c r="U407" s="1264"/>
      <c r="V407" s="1264"/>
      <c r="W407" s="1264"/>
      <c r="X407" s="73"/>
      <c r="Y407" s="73"/>
      <c r="Z407" s="73"/>
      <c r="AA407" s="73"/>
      <c r="AB407" s="73"/>
      <c r="AC407" s="73"/>
      <c r="AD407" s="73"/>
    </row>
    <row r="408" spans="1:30" ht="15.75" customHeight="1">
      <c r="A408" s="73"/>
      <c r="B408" s="73"/>
      <c r="C408" s="73"/>
      <c r="D408" s="73"/>
      <c r="E408" s="73"/>
      <c r="F408" s="73"/>
      <c r="G408" s="591"/>
      <c r="H408" s="1412"/>
      <c r="I408" s="73"/>
      <c r="J408" s="73"/>
      <c r="K408" s="74"/>
      <c r="L408" s="74"/>
      <c r="M408" s="989"/>
      <c r="N408" s="74"/>
      <c r="O408" s="74"/>
      <c r="P408" s="74"/>
      <c r="Q408" s="74"/>
      <c r="R408" s="74"/>
      <c r="S408" s="1264"/>
      <c r="T408" s="1264"/>
      <c r="U408" s="1264"/>
      <c r="V408" s="1264"/>
      <c r="W408" s="1264"/>
      <c r="X408" s="73"/>
      <c r="Y408" s="73"/>
      <c r="Z408" s="73"/>
      <c r="AA408" s="73"/>
      <c r="AB408" s="73"/>
      <c r="AC408" s="73"/>
      <c r="AD408" s="73"/>
    </row>
    <row r="409" spans="1:30" ht="15.75" customHeight="1">
      <c r="A409" s="73"/>
      <c r="B409" s="73"/>
      <c r="C409" s="73"/>
      <c r="D409" s="73"/>
      <c r="E409" s="73"/>
      <c r="F409" s="73"/>
      <c r="G409" s="591"/>
      <c r="H409" s="1412"/>
      <c r="I409" s="73"/>
      <c r="J409" s="73"/>
      <c r="K409" s="74"/>
      <c r="L409" s="74"/>
      <c r="M409" s="989"/>
      <c r="N409" s="74"/>
      <c r="O409" s="74"/>
      <c r="P409" s="74"/>
      <c r="Q409" s="74"/>
      <c r="R409" s="74"/>
      <c r="S409" s="1264"/>
      <c r="T409" s="1264"/>
      <c r="U409" s="1264"/>
      <c r="V409" s="1264"/>
      <c r="W409" s="1264"/>
      <c r="X409" s="73"/>
      <c r="Y409" s="73"/>
      <c r="Z409" s="73"/>
      <c r="AA409" s="73"/>
      <c r="AB409" s="73"/>
      <c r="AC409" s="73"/>
      <c r="AD409" s="73"/>
    </row>
    <row r="410" spans="1:30" ht="15.75" customHeight="1">
      <c r="A410" s="73"/>
      <c r="B410" s="73"/>
      <c r="C410" s="73"/>
      <c r="D410" s="73"/>
      <c r="E410" s="73"/>
      <c r="F410" s="73"/>
      <c r="G410" s="591"/>
      <c r="H410" s="1412"/>
      <c r="I410" s="73"/>
      <c r="J410" s="73"/>
      <c r="K410" s="74"/>
      <c r="L410" s="74"/>
      <c r="M410" s="989"/>
      <c r="N410" s="74"/>
      <c r="O410" s="74"/>
      <c r="P410" s="74"/>
      <c r="Q410" s="74"/>
      <c r="R410" s="74"/>
      <c r="S410" s="1264"/>
      <c r="T410" s="1264"/>
      <c r="U410" s="1264"/>
      <c r="V410" s="1264"/>
      <c r="W410" s="1264"/>
      <c r="X410" s="73"/>
      <c r="Y410" s="73"/>
      <c r="Z410" s="73"/>
      <c r="AA410" s="73"/>
      <c r="AB410" s="73"/>
      <c r="AC410" s="73"/>
      <c r="AD410" s="73"/>
    </row>
    <row r="411" spans="1:30" ht="15.75" customHeight="1">
      <c r="A411" s="73"/>
      <c r="B411" s="73"/>
      <c r="C411" s="73"/>
      <c r="D411" s="73"/>
      <c r="E411" s="73"/>
      <c r="F411" s="73"/>
      <c r="G411" s="591"/>
      <c r="H411" s="1412"/>
      <c r="I411" s="73"/>
      <c r="J411" s="73"/>
      <c r="K411" s="74"/>
      <c r="L411" s="74"/>
      <c r="M411" s="989"/>
      <c r="N411" s="74"/>
      <c r="O411" s="74"/>
      <c r="P411" s="74"/>
      <c r="Q411" s="74"/>
      <c r="R411" s="74"/>
      <c r="S411" s="1264"/>
      <c r="T411" s="1264"/>
      <c r="U411" s="1264"/>
      <c r="V411" s="1264"/>
      <c r="W411" s="1264"/>
      <c r="X411" s="73"/>
      <c r="Y411" s="73"/>
      <c r="Z411" s="73"/>
      <c r="AA411" s="73"/>
      <c r="AB411" s="73"/>
      <c r="AC411" s="73"/>
      <c r="AD411" s="73"/>
    </row>
    <row r="412" spans="1:30" ht="15.75" customHeight="1">
      <c r="A412" s="73"/>
      <c r="B412" s="73"/>
      <c r="C412" s="73"/>
      <c r="D412" s="73"/>
      <c r="E412" s="73"/>
      <c r="F412" s="73"/>
      <c r="G412" s="591"/>
      <c r="H412" s="1412"/>
      <c r="I412" s="73"/>
      <c r="J412" s="73"/>
      <c r="K412" s="74"/>
      <c r="L412" s="74"/>
      <c r="M412" s="989"/>
      <c r="N412" s="74"/>
      <c r="O412" s="74"/>
      <c r="P412" s="74"/>
      <c r="Q412" s="74"/>
      <c r="R412" s="74"/>
      <c r="S412" s="1264"/>
      <c r="T412" s="1264"/>
      <c r="U412" s="1264"/>
      <c r="V412" s="1264"/>
      <c r="W412" s="1264"/>
      <c r="X412" s="73"/>
      <c r="Y412" s="73"/>
      <c r="Z412" s="73"/>
      <c r="AA412" s="73"/>
      <c r="AB412" s="73"/>
      <c r="AC412" s="73"/>
      <c r="AD412" s="73"/>
    </row>
    <row r="413" spans="1:30" ht="15.75" customHeight="1">
      <c r="A413" s="73"/>
      <c r="B413" s="73"/>
      <c r="C413" s="73"/>
      <c r="D413" s="73"/>
      <c r="E413" s="73"/>
      <c r="F413" s="73"/>
      <c r="G413" s="591"/>
      <c r="H413" s="1412"/>
      <c r="I413" s="73"/>
      <c r="J413" s="73"/>
      <c r="K413" s="74"/>
      <c r="L413" s="74"/>
      <c r="M413" s="989"/>
      <c r="N413" s="74"/>
      <c r="O413" s="74"/>
      <c r="P413" s="74"/>
      <c r="Q413" s="74"/>
      <c r="R413" s="74"/>
      <c r="S413" s="1264"/>
      <c r="T413" s="1264"/>
      <c r="U413" s="1264"/>
      <c r="V413" s="1264"/>
      <c r="W413" s="1264"/>
      <c r="X413" s="73"/>
      <c r="Y413" s="73"/>
      <c r="Z413" s="73"/>
      <c r="AA413" s="73"/>
      <c r="AB413" s="73"/>
      <c r="AC413" s="73"/>
      <c r="AD413" s="73"/>
    </row>
    <row r="414" spans="1:30" ht="15.75" customHeight="1">
      <c r="A414" s="73"/>
      <c r="B414" s="73"/>
      <c r="C414" s="73"/>
      <c r="D414" s="73"/>
      <c r="E414" s="73"/>
      <c r="F414" s="73"/>
      <c r="G414" s="591"/>
      <c r="H414" s="1412"/>
      <c r="I414" s="73"/>
      <c r="J414" s="73"/>
      <c r="K414" s="74"/>
      <c r="L414" s="74"/>
      <c r="M414" s="989"/>
      <c r="N414" s="74"/>
      <c r="O414" s="74"/>
      <c r="P414" s="74"/>
      <c r="Q414" s="74"/>
      <c r="R414" s="74"/>
      <c r="S414" s="1264"/>
      <c r="T414" s="1264"/>
      <c r="U414" s="1264"/>
      <c r="V414" s="1264"/>
      <c r="W414" s="1264"/>
      <c r="X414" s="73"/>
      <c r="Y414" s="73"/>
      <c r="Z414" s="73"/>
      <c r="AA414" s="73"/>
      <c r="AB414" s="73"/>
      <c r="AC414" s="73"/>
      <c r="AD414" s="73"/>
    </row>
    <row r="415" spans="1:30" ht="15.75" customHeight="1">
      <c r="A415" s="73"/>
      <c r="B415" s="73"/>
      <c r="C415" s="73"/>
      <c r="D415" s="73"/>
      <c r="E415" s="73"/>
      <c r="F415" s="73"/>
      <c r="G415" s="591"/>
      <c r="H415" s="1412"/>
      <c r="I415" s="73"/>
      <c r="J415" s="73"/>
      <c r="K415" s="74"/>
      <c r="L415" s="74"/>
      <c r="M415" s="989"/>
      <c r="N415" s="74"/>
      <c r="O415" s="74"/>
      <c r="P415" s="74"/>
      <c r="Q415" s="74"/>
      <c r="R415" s="74"/>
      <c r="S415" s="1264"/>
      <c r="T415" s="1264"/>
      <c r="U415" s="1264"/>
      <c r="V415" s="1264"/>
      <c r="W415" s="1264"/>
      <c r="X415" s="73"/>
      <c r="Y415" s="73"/>
      <c r="Z415" s="73"/>
      <c r="AA415" s="73"/>
      <c r="AB415" s="73"/>
      <c r="AC415" s="73"/>
      <c r="AD415" s="73"/>
    </row>
    <row r="416" spans="1:30" ht="15.75" customHeight="1">
      <c r="A416" s="73"/>
      <c r="B416" s="73"/>
      <c r="C416" s="73"/>
      <c r="D416" s="73"/>
      <c r="E416" s="73"/>
      <c r="F416" s="73"/>
      <c r="G416" s="591"/>
      <c r="H416" s="1412"/>
      <c r="I416" s="73"/>
      <c r="J416" s="73"/>
      <c r="K416" s="74"/>
      <c r="L416" s="74"/>
      <c r="M416" s="989"/>
      <c r="N416" s="74"/>
      <c r="O416" s="74"/>
      <c r="P416" s="74"/>
      <c r="Q416" s="74"/>
      <c r="R416" s="74"/>
      <c r="S416" s="1264"/>
      <c r="T416" s="1264"/>
      <c r="U416" s="1264"/>
      <c r="V416" s="1264"/>
      <c r="W416" s="1264"/>
      <c r="X416" s="73"/>
      <c r="Y416" s="73"/>
      <c r="Z416" s="73"/>
      <c r="AA416" s="73"/>
      <c r="AB416" s="73"/>
      <c r="AC416" s="73"/>
      <c r="AD416" s="73"/>
    </row>
    <row r="417" spans="1:30" ht="15.75" customHeight="1">
      <c r="A417" s="73"/>
      <c r="B417" s="73"/>
      <c r="C417" s="73"/>
      <c r="D417" s="73"/>
      <c r="E417" s="73"/>
      <c r="F417" s="73"/>
      <c r="G417" s="591"/>
      <c r="H417" s="1412"/>
      <c r="I417" s="73"/>
      <c r="J417" s="73"/>
      <c r="K417" s="74"/>
      <c r="L417" s="74"/>
      <c r="M417" s="989"/>
      <c r="N417" s="74"/>
      <c r="O417" s="74"/>
      <c r="P417" s="74"/>
      <c r="Q417" s="74"/>
      <c r="R417" s="74"/>
      <c r="S417" s="1264"/>
      <c r="T417" s="1264"/>
      <c r="U417" s="1264"/>
      <c r="V417" s="1264"/>
      <c r="W417" s="1264"/>
      <c r="X417" s="73"/>
      <c r="Y417" s="73"/>
      <c r="Z417" s="73"/>
      <c r="AA417" s="73"/>
      <c r="AB417" s="73"/>
      <c r="AC417" s="73"/>
      <c r="AD417" s="73"/>
    </row>
    <row r="418" spans="1:30" ht="15.75" customHeight="1">
      <c r="A418" s="73"/>
      <c r="B418" s="73"/>
      <c r="C418" s="73"/>
      <c r="D418" s="73"/>
      <c r="E418" s="73"/>
      <c r="F418" s="73"/>
      <c r="G418" s="591"/>
      <c r="H418" s="1412"/>
      <c r="I418" s="73"/>
      <c r="J418" s="73"/>
      <c r="K418" s="74"/>
      <c r="L418" s="74"/>
      <c r="M418" s="989"/>
      <c r="N418" s="74"/>
      <c r="O418" s="74"/>
      <c r="P418" s="74"/>
      <c r="Q418" s="74"/>
      <c r="R418" s="74"/>
      <c r="S418" s="1264"/>
      <c r="T418" s="1264"/>
      <c r="U418" s="1264"/>
      <c r="V418" s="1264"/>
      <c r="W418" s="1264"/>
      <c r="X418" s="73"/>
      <c r="Y418" s="73"/>
      <c r="Z418" s="73"/>
      <c r="AA418" s="73"/>
      <c r="AB418" s="73"/>
      <c r="AC418" s="73"/>
      <c r="AD418" s="73"/>
    </row>
    <row r="419" spans="1:30" ht="15.75" customHeight="1">
      <c r="A419" s="73"/>
      <c r="B419" s="73"/>
      <c r="C419" s="73"/>
      <c r="D419" s="73"/>
      <c r="E419" s="73"/>
      <c r="F419" s="73"/>
      <c r="G419" s="591"/>
      <c r="H419" s="1412"/>
      <c r="I419" s="73"/>
      <c r="J419" s="73"/>
      <c r="K419" s="74"/>
      <c r="L419" s="74"/>
      <c r="M419" s="989"/>
      <c r="N419" s="74"/>
      <c r="O419" s="74"/>
      <c r="P419" s="74"/>
      <c r="Q419" s="74"/>
      <c r="R419" s="74"/>
      <c r="S419" s="1264"/>
      <c r="T419" s="1264"/>
      <c r="U419" s="1264"/>
      <c r="V419" s="1264"/>
      <c r="W419" s="1264"/>
      <c r="X419" s="73"/>
      <c r="Y419" s="73"/>
      <c r="Z419" s="73"/>
      <c r="AA419" s="73"/>
      <c r="AB419" s="73"/>
      <c r="AC419" s="73"/>
      <c r="AD419" s="73"/>
    </row>
    <row r="420" spans="1:30" ht="15.75" customHeight="1">
      <c r="A420" s="73"/>
      <c r="B420" s="73"/>
      <c r="C420" s="73"/>
      <c r="D420" s="73"/>
      <c r="E420" s="73"/>
      <c r="F420" s="73"/>
      <c r="G420" s="591"/>
      <c r="H420" s="1412"/>
      <c r="I420" s="73"/>
      <c r="J420" s="73"/>
      <c r="K420" s="74"/>
      <c r="L420" s="74"/>
      <c r="M420" s="989"/>
      <c r="N420" s="74"/>
      <c r="O420" s="74"/>
      <c r="P420" s="74"/>
      <c r="Q420" s="74"/>
      <c r="R420" s="74"/>
      <c r="S420" s="1264"/>
      <c r="T420" s="1264"/>
      <c r="U420" s="1264"/>
      <c r="V420" s="1264"/>
      <c r="W420" s="1264"/>
      <c r="X420" s="73"/>
      <c r="Y420" s="73"/>
      <c r="Z420" s="73"/>
      <c r="AA420" s="73"/>
      <c r="AB420" s="73"/>
      <c r="AC420" s="73"/>
      <c r="AD420" s="73"/>
    </row>
    <row r="421" spans="1:30" ht="15.75" customHeight="1">
      <c r="A421" s="73"/>
      <c r="B421" s="73"/>
      <c r="C421" s="73"/>
      <c r="D421" s="73"/>
      <c r="E421" s="73"/>
      <c r="F421" s="73"/>
      <c r="G421" s="591"/>
      <c r="H421" s="1412"/>
      <c r="I421" s="73"/>
      <c r="J421" s="73"/>
      <c r="K421" s="74"/>
      <c r="L421" s="74"/>
      <c r="M421" s="989"/>
      <c r="N421" s="74"/>
      <c r="O421" s="74"/>
      <c r="P421" s="74"/>
      <c r="Q421" s="74"/>
      <c r="R421" s="74"/>
      <c r="S421" s="1264"/>
      <c r="T421" s="1264"/>
      <c r="U421" s="1264"/>
      <c r="V421" s="1264"/>
      <c r="W421" s="1264"/>
      <c r="X421" s="73"/>
      <c r="Y421" s="73"/>
      <c r="Z421" s="73"/>
      <c r="AA421" s="73"/>
      <c r="AB421" s="73"/>
      <c r="AC421" s="73"/>
      <c r="AD421" s="73"/>
    </row>
    <row r="422" spans="1:30" ht="15.75" customHeight="1">
      <c r="A422" s="73"/>
      <c r="B422" s="73"/>
      <c r="C422" s="73"/>
      <c r="D422" s="73"/>
      <c r="E422" s="73"/>
      <c r="F422" s="73"/>
      <c r="G422" s="591"/>
      <c r="H422" s="1412"/>
      <c r="I422" s="73"/>
      <c r="J422" s="73"/>
      <c r="K422" s="74"/>
      <c r="L422" s="74"/>
      <c r="M422" s="989"/>
      <c r="N422" s="74"/>
      <c r="O422" s="74"/>
      <c r="P422" s="74"/>
      <c r="Q422" s="74"/>
      <c r="R422" s="74"/>
      <c r="S422" s="1264"/>
      <c r="T422" s="1264"/>
      <c r="U422" s="1264"/>
      <c r="V422" s="1264"/>
      <c r="W422" s="1264"/>
      <c r="X422" s="73"/>
      <c r="Y422" s="73"/>
      <c r="Z422" s="73"/>
      <c r="AA422" s="73"/>
      <c r="AB422" s="73"/>
      <c r="AC422" s="73"/>
      <c r="AD422" s="73"/>
    </row>
    <row r="423" spans="1:30" ht="15.75" customHeight="1">
      <c r="A423" s="73"/>
      <c r="B423" s="73"/>
      <c r="C423" s="73"/>
      <c r="D423" s="73"/>
      <c r="E423" s="73"/>
      <c r="F423" s="73"/>
      <c r="G423" s="591"/>
      <c r="H423" s="1412"/>
      <c r="I423" s="73"/>
      <c r="J423" s="73"/>
      <c r="K423" s="74"/>
      <c r="L423" s="74"/>
      <c r="M423" s="989"/>
      <c r="N423" s="74"/>
      <c r="O423" s="74"/>
      <c r="P423" s="74"/>
      <c r="Q423" s="74"/>
      <c r="R423" s="74"/>
      <c r="S423" s="1264"/>
      <c r="T423" s="1264"/>
      <c r="U423" s="1264"/>
      <c r="V423" s="1264"/>
      <c r="W423" s="1264"/>
      <c r="X423" s="73"/>
      <c r="Y423" s="73"/>
      <c r="Z423" s="73"/>
      <c r="AA423" s="73"/>
      <c r="AB423" s="73"/>
      <c r="AC423" s="73"/>
      <c r="AD423" s="73"/>
    </row>
    <row r="424" spans="1:30" ht="15.75" customHeight="1">
      <c r="A424" s="73"/>
      <c r="B424" s="73"/>
      <c r="C424" s="73"/>
      <c r="D424" s="73"/>
      <c r="E424" s="73"/>
      <c r="F424" s="73"/>
      <c r="G424" s="591"/>
      <c r="H424" s="1412"/>
      <c r="I424" s="73"/>
      <c r="J424" s="73"/>
      <c r="K424" s="74"/>
      <c r="L424" s="74"/>
      <c r="M424" s="989"/>
      <c r="N424" s="74"/>
      <c r="O424" s="74"/>
      <c r="P424" s="74"/>
      <c r="Q424" s="74"/>
      <c r="R424" s="74"/>
      <c r="S424" s="1264"/>
      <c r="T424" s="1264"/>
      <c r="U424" s="1264"/>
      <c r="V424" s="1264"/>
      <c r="W424" s="1264"/>
      <c r="X424" s="73"/>
      <c r="Y424" s="73"/>
      <c r="Z424" s="73"/>
      <c r="AA424" s="73"/>
      <c r="AB424" s="73"/>
      <c r="AC424" s="73"/>
      <c r="AD424" s="73"/>
    </row>
    <row r="425" spans="1:30" ht="15.75" customHeight="1">
      <c r="A425" s="73"/>
      <c r="B425" s="73"/>
      <c r="C425" s="73"/>
      <c r="D425" s="73"/>
      <c r="E425" s="73"/>
      <c r="F425" s="73"/>
      <c r="G425" s="591"/>
      <c r="H425" s="1412"/>
      <c r="I425" s="73"/>
      <c r="J425" s="73"/>
      <c r="K425" s="74"/>
      <c r="L425" s="74"/>
      <c r="M425" s="989"/>
      <c r="N425" s="74"/>
      <c r="O425" s="74"/>
      <c r="P425" s="74"/>
      <c r="Q425" s="74"/>
      <c r="R425" s="74"/>
      <c r="S425" s="1264"/>
      <c r="T425" s="1264"/>
      <c r="U425" s="1264"/>
      <c r="V425" s="1264"/>
      <c r="W425" s="1264"/>
      <c r="X425" s="73"/>
      <c r="Y425" s="73"/>
      <c r="Z425" s="73"/>
      <c r="AA425" s="73"/>
      <c r="AB425" s="73"/>
      <c r="AC425" s="73"/>
      <c r="AD425" s="73"/>
    </row>
    <row r="426" spans="1:30" ht="15.75" customHeight="1">
      <c r="A426" s="73"/>
      <c r="B426" s="73"/>
      <c r="C426" s="73"/>
      <c r="D426" s="73"/>
      <c r="E426" s="73"/>
      <c r="F426" s="73"/>
      <c r="G426" s="591"/>
      <c r="H426" s="1412"/>
      <c r="I426" s="73"/>
      <c r="J426" s="73"/>
      <c r="K426" s="74"/>
      <c r="L426" s="74"/>
      <c r="M426" s="989"/>
      <c r="N426" s="74"/>
      <c r="O426" s="74"/>
      <c r="P426" s="74"/>
      <c r="Q426" s="74"/>
      <c r="R426" s="74"/>
      <c r="S426" s="1264"/>
      <c r="T426" s="1264"/>
      <c r="U426" s="1264"/>
      <c r="V426" s="1264"/>
      <c r="W426" s="1264"/>
      <c r="X426" s="73"/>
      <c r="Y426" s="73"/>
      <c r="Z426" s="73"/>
      <c r="AA426" s="73"/>
      <c r="AB426" s="73"/>
      <c r="AC426" s="73"/>
      <c r="AD426" s="73"/>
    </row>
    <row r="427" spans="1:30" ht="15.75" customHeight="1">
      <c r="A427" s="73"/>
      <c r="B427" s="73"/>
      <c r="C427" s="73"/>
      <c r="D427" s="73"/>
      <c r="E427" s="73"/>
      <c r="F427" s="73"/>
      <c r="G427" s="591"/>
      <c r="H427" s="1412"/>
      <c r="I427" s="73"/>
      <c r="J427" s="73"/>
      <c r="K427" s="74"/>
      <c r="L427" s="74"/>
      <c r="M427" s="989"/>
      <c r="N427" s="74"/>
      <c r="O427" s="74"/>
      <c r="P427" s="74"/>
      <c r="Q427" s="74"/>
      <c r="R427" s="74"/>
      <c r="S427" s="1264"/>
      <c r="T427" s="1264"/>
      <c r="U427" s="1264"/>
      <c r="V427" s="1264"/>
      <c r="W427" s="1264"/>
      <c r="X427" s="73"/>
      <c r="Y427" s="73"/>
      <c r="Z427" s="73"/>
      <c r="AA427" s="73"/>
      <c r="AB427" s="73"/>
      <c r="AC427" s="73"/>
      <c r="AD427" s="73"/>
    </row>
    <row r="428" spans="1:30" ht="15.75" customHeight="1">
      <c r="A428" s="73"/>
      <c r="B428" s="73"/>
      <c r="C428" s="73"/>
      <c r="D428" s="73"/>
      <c r="E428" s="73"/>
      <c r="F428" s="73"/>
      <c r="G428" s="591"/>
      <c r="H428" s="1412"/>
      <c r="I428" s="73"/>
      <c r="J428" s="73"/>
      <c r="K428" s="74"/>
      <c r="L428" s="74"/>
      <c r="M428" s="989"/>
      <c r="N428" s="74"/>
      <c r="O428" s="74"/>
      <c r="P428" s="74"/>
      <c r="Q428" s="74"/>
      <c r="R428" s="74"/>
      <c r="S428" s="1264"/>
      <c r="T428" s="1264"/>
      <c r="U428" s="1264"/>
      <c r="V428" s="1264"/>
      <c r="W428" s="1264"/>
      <c r="X428" s="73"/>
      <c r="Y428" s="73"/>
      <c r="Z428" s="73"/>
      <c r="AA428" s="73"/>
      <c r="AB428" s="73"/>
      <c r="AC428" s="73"/>
      <c r="AD428" s="73"/>
    </row>
    <row r="429" spans="1:30" ht="15.75" customHeight="1">
      <c r="A429" s="73"/>
      <c r="B429" s="73"/>
      <c r="C429" s="73"/>
      <c r="D429" s="73"/>
      <c r="E429" s="73"/>
      <c r="F429" s="73"/>
      <c r="G429" s="591"/>
      <c r="H429" s="1412"/>
      <c r="I429" s="73"/>
      <c r="J429" s="73"/>
      <c r="K429" s="74"/>
      <c r="L429" s="74"/>
      <c r="M429" s="989"/>
      <c r="N429" s="74"/>
      <c r="O429" s="74"/>
      <c r="P429" s="74"/>
      <c r="Q429" s="74"/>
      <c r="R429" s="74"/>
      <c r="S429" s="1264"/>
      <c r="T429" s="1264"/>
      <c r="U429" s="1264"/>
      <c r="V429" s="1264"/>
      <c r="W429" s="1264"/>
      <c r="X429" s="73"/>
      <c r="Y429" s="73"/>
      <c r="Z429" s="73"/>
      <c r="AA429" s="73"/>
      <c r="AB429" s="73"/>
      <c r="AC429" s="73"/>
      <c r="AD429" s="73"/>
    </row>
    <row r="430" spans="1:30" ht="15.75" customHeight="1">
      <c r="A430" s="73"/>
      <c r="B430" s="73"/>
      <c r="C430" s="73"/>
      <c r="D430" s="73"/>
      <c r="E430" s="73"/>
      <c r="F430" s="73"/>
      <c r="G430" s="591"/>
      <c r="H430" s="1412"/>
      <c r="I430" s="73"/>
      <c r="J430" s="73"/>
      <c r="K430" s="74"/>
      <c r="L430" s="74"/>
      <c r="M430" s="989"/>
      <c r="N430" s="74"/>
      <c r="O430" s="74"/>
      <c r="P430" s="74"/>
      <c r="Q430" s="74"/>
      <c r="R430" s="74"/>
      <c r="S430" s="1264"/>
      <c r="T430" s="1264"/>
      <c r="U430" s="1264"/>
      <c r="V430" s="1264"/>
      <c r="W430" s="1264"/>
      <c r="X430" s="73"/>
      <c r="Y430" s="73"/>
      <c r="Z430" s="73"/>
      <c r="AA430" s="73"/>
      <c r="AB430" s="73"/>
      <c r="AC430" s="73"/>
      <c r="AD430" s="73"/>
    </row>
    <row r="431" spans="1:30" ht="15.75" customHeight="1">
      <c r="A431" s="73"/>
      <c r="B431" s="73"/>
      <c r="C431" s="73"/>
      <c r="D431" s="73"/>
      <c r="E431" s="73"/>
      <c r="F431" s="73"/>
      <c r="G431" s="591"/>
      <c r="H431" s="1412"/>
      <c r="I431" s="73"/>
      <c r="J431" s="73"/>
      <c r="K431" s="74"/>
      <c r="L431" s="74"/>
      <c r="M431" s="989"/>
      <c r="N431" s="74"/>
      <c r="O431" s="74"/>
      <c r="P431" s="74"/>
      <c r="Q431" s="74"/>
      <c r="R431" s="74"/>
      <c r="S431" s="1264"/>
      <c r="T431" s="1264"/>
      <c r="U431" s="1264"/>
      <c r="V431" s="1264"/>
      <c r="W431" s="1264"/>
      <c r="X431" s="73"/>
      <c r="Y431" s="73"/>
      <c r="Z431" s="73"/>
      <c r="AA431" s="73"/>
      <c r="AB431" s="73"/>
      <c r="AC431" s="73"/>
      <c r="AD431" s="73"/>
    </row>
    <row r="432" spans="1:30" ht="15.75" customHeight="1">
      <c r="A432" s="73"/>
      <c r="B432" s="73"/>
      <c r="C432" s="73"/>
      <c r="D432" s="73"/>
      <c r="E432" s="73"/>
      <c r="F432" s="73"/>
      <c r="G432" s="591"/>
      <c r="H432" s="1412"/>
      <c r="I432" s="73"/>
      <c r="J432" s="73"/>
      <c r="K432" s="74"/>
      <c r="L432" s="74"/>
      <c r="M432" s="989"/>
      <c r="N432" s="74"/>
      <c r="O432" s="74"/>
      <c r="P432" s="74"/>
      <c r="Q432" s="74"/>
      <c r="R432" s="74"/>
      <c r="S432" s="1264"/>
      <c r="T432" s="1264"/>
      <c r="U432" s="1264"/>
      <c r="V432" s="1264"/>
      <c r="W432" s="1264"/>
      <c r="X432" s="73"/>
      <c r="Y432" s="73"/>
      <c r="Z432" s="73"/>
      <c r="AA432" s="73"/>
      <c r="AB432" s="73"/>
      <c r="AC432" s="73"/>
      <c r="AD432" s="73"/>
    </row>
    <row r="433" spans="1:30" ht="15.75" customHeight="1">
      <c r="A433" s="73"/>
      <c r="B433" s="73"/>
      <c r="C433" s="73"/>
      <c r="D433" s="73"/>
      <c r="E433" s="73"/>
      <c r="F433" s="73"/>
      <c r="G433" s="591"/>
      <c r="H433" s="1412"/>
      <c r="I433" s="73"/>
      <c r="J433" s="73"/>
      <c r="K433" s="74"/>
      <c r="L433" s="74"/>
      <c r="M433" s="989"/>
      <c r="N433" s="74"/>
      <c r="O433" s="74"/>
      <c r="P433" s="74"/>
      <c r="Q433" s="74"/>
      <c r="R433" s="74"/>
      <c r="S433" s="1264"/>
      <c r="T433" s="1264"/>
      <c r="U433" s="1264"/>
      <c r="V433" s="1264"/>
      <c r="W433" s="1264"/>
      <c r="X433" s="73"/>
      <c r="Y433" s="73"/>
      <c r="Z433" s="73"/>
      <c r="AA433" s="73"/>
      <c r="AB433" s="73"/>
      <c r="AC433" s="73"/>
      <c r="AD433" s="73"/>
    </row>
    <row r="434" spans="1:30" ht="15.75" customHeight="1">
      <c r="A434" s="73"/>
      <c r="B434" s="73"/>
      <c r="C434" s="73"/>
      <c r="D434" s="73"/>
      <c r="E434" s="73"/>
      <c r="F434" s="73"/>
      <c r="G434" s="591"/>
      <c r="H434" s="1412"/>
      <c r="I434" s="73"/>
      <c r="J434" s="73"/>
      <c r="K434" s="74"/>
      <c r="L434" s="74"/>
      <c r="M434" s="989"/>
      <c r="N434" s="74"/>
      <c r="O434" s="74"/>
      <c r="P434" s="74"/>
      <c r="Q434" s="74"/>
      <c r="R434" s="74"/>
      <c r="S434" s="1264"/>
      <c r="T434" s="1264"/>
      <c r="U434" s="1264"/>
      <c r="V434" s="1264"/>
      <c r="W434" s="1264"/>
      <c r="X434" s="73"/>
      <c r="Y434" s="73"/>
      <c r="Z434" s="73"/>
      <c r="AA434" s="73"/>
      <c r="AB434" s="73"/>
      <c r="AC434" s="73"/>
      <c r="AD434" s="73"/>
    </row>
    <row r="435" spans="1:30" ht="15.75" customHeight="1">
      <c r="A435" s="73"/>
      <c r="B435" s="73"/>
      <c r="C435" s="73"/>
      <c r="D435" s="73"/>
      <c r="E435" s="73"/>
      <c r="F435" s="73"/>
      <c r="G435" s="591"/>
      <c r="H435" s="1412"/>
      <c r="I435" s="73"/>
      <c r="J435" s="73"/>
      <c r="K435" s="74"/>
      <c r="L435" s="74"/>
      <c r="M435" s="989"/>
      <c r="N435" s="74"/>
      <c r="O435" s="74"/>
      <c r="P435" s="74"/>
      <c r="Q435" s="74"/>
      <c r="R435" s="74"/>
      <c r="S435" s="1264"/>
      <c r="T435" s="1264"/>
      <c r="U435" s="1264"/>
      <c r="V435" s="1264"/>
      <c r="W435" s="1264"/>
      <c r="X435" s="73"/>
      <c r="Y435" s="73"/>
      <c r="Z435" s="73"/>
      <c r="AA435" s="73"/>
      <c r="AB435" s="73"/>
      <c r="AC435" s="73"/>
      <c r="AD435" s="73"/>
    </row>
    <row r="436" spans="1:30" ht="15.75" customHeight="1">
      <c r="A436" s="73"/>
      <c r="B436" s="73"/>
      <c r="C436" s="73"/>
      <c r="D436" s="73"/>
      <c r="E436" s="73"/>
      <c r="F436" s="73"/>
      <c r="G436" s="591"/>
      <c r="H436" s="1412"/>
      <c r="I436" s="73"/>
      <c r="J436" s="73"/>
      <c r="K436" s="74"/>
      <c r="L436" s="74"/>
      <c r="M436" s="989"/>
      <c r="N436" s="74"/>
      <c r="O436" s="74"/>
      <c r="P436" s="74"/>
      <c r="Q436" s="74"/>
      <c r="R436" s="74"/>
      <c r="S436" s="1264"/>
      <c r="T436" s="1264"/>
      <c r="U436" s="1264"/>
      <c r="V436" s="1264"/>
      <c r="W436" s="1264"/>
      <c r="X436" s="73"/>
      <c r="Y436" s="73"/>
      <c r="Z436" s="73"/>
      <c r="AA436" s="73"/>
      <c r="AB436" s="73"/>
      <c r="AC436" s="73"/>
      <c r="AD436" s="73"/>
    </row>
    <row r="437" spans="1:30" ht="15.75" customHeight="1">
      <c r="A437" s="73"/>
      <c r="B437" s="73"/>
      <c r="C437" s="73"/>
      <c r="D437" s="73"/>
      <c r="E437" s="73"/>
      <c r="F437" s="73"/>
      <c r="G437" s="591"/>
      <c r="H437" s="1412"/>
      <c r="I437" s="73"/>
      <c r="J437" s="73"/>
      <c r="K437" s="74"/>
      <c r="L437" s="74"/>
      <c r="M437" s="989"/>
      <c r="N437" s="74"/>
      <c r="O437" s="74"/>
      <c r="P437" s="74"/>
      <c r="Q437" s="74"/>
      <c r="R437" s="74"/>
      <c r="S437" s="1264"/>
      <c r="T437" s="1264"/>
      <c r="U437" s="1264"/>
      <c r="V437" s="1264"/>
      <c r="W437" s="1264"/>
      <c r="X437" s="73"/>
      <c r="Y437" s="73"/>
      <c r="Z437" s="73"/>
      <c r="AA437" s="73"/>
      <c r="AB437" s="73"/>
      <c r="AC437" s="73"/>
      <c r="AD437" s="73"/>
    </row>
    <row r="438" spans="1:30" ht="15.75" customHeight="1">
      <c r="A438" s="73"/>
      <c r="B438" s="73"/>
      <c r="C438" s="73"/>
      <c r="D438" s="73"/>
      <c r="E438" s="73"/>
      <c r="F438" s="73"/>
      <c r="G438" s="591"/>
      <c r="H438" s="1412"/>
      <c r="I438" s="73"/>
      <c r="J438" s="73"/>
      <c r="K438" s="74"/>
      <c r="L438" s="74"/>
      <c r="M438" s="989"/>
      <c r="N438" s="74"/>
      <c r="O438" s="74"/>
      <c r="P438" s="74"/>
      <c r="Q438" s="74"/>
      <c r="R438" s="74"/>
      <c r="S438" s="1264"/>
      <c r="T438" s="1264"/>
      <c r="U438" s="1264"/>
      <c r="V438" s="1264"/>
      <c r="W438" s="1264"/>
      <c r="X438" s="73"/>
      <c r="Y438" s="73"/>
      <c r="Z438" s="73"/>
      <c r="AA438" s="73"/>
      <c r="AB438" s="73"/>
      <c r="AC438" s="73"/>
      <c r="AD438" s="73"/>
    </row>
    <row r="439" spans="1:30" ht="15.75" customHeight="1">
      <c r="A439" s="73"/>
      <c r="B439" s="73"/>
      <c r="C439" s="73"/>
      <c r="D439" s="73"/>
      <c r="E439" s="73"/>
      <c r="F439" s="73"/>
      <c r="G439" s="591"/>
      <c r="H439" s="1412"/>
      <c r="I439" s="73"/>
      <c r="J439" s="73"/>
      <c r="K439" s="74"/>
      <c r="L439" s="74"/>
      <c r="M439" s="989"/>
      <c r="N439" s="74"/>
      <c r="O439" s="74"/>
      <c r="P439" s="74"/>
      <c r="Q439" s="74"/>
      <c r="R439" s="74"/>
      <c r="S439" s="1264"/>
      <c r="T439" s="1264"/>
      <c r="U439" s="1264"/>
      <c r="V439" s="1264"/>
      <c r="W439" s="1264"/>
      <c r="X439" s="73"/>
      <c r="Y439" s="73"/>
      <c r="Z439" s="73"/>
      <c r="AA439" s="73"/>
      <c r="AB439" s="73"/>
      <c r="AC439" s="73"/>
      <c r="AD439" s="73"/>
    </row>
    <row r="440" spans="1:30" ht="15.75" customHeight="1">
      <c r="A440" s="73"/>
      <c r="B440" s="73"/>
      <c r="C440" s="73"/>
      <c r="D440" s="73"/>
      <c r="E440" s="73"/>
      <c r="F440" s="73"/>
      <c r="G440" s="591"/>
      <c r="H440" s="1412"/>
      <c r="I440" s="73"/>
      <c r="J440" s="73"/>
      <c r="K440" s="74"/>
      <c r="L440" s="74"/>
      <c r="M440" s="989"/>
      <c r="N440" s="74"/>
      <c r="O440" s="74"/>
      <c r="P440" s="74"/>
      <c r="Q440" s="74"/>
      <c r="R440" s="74"/>
      <c r="S440" s="1264"/>
      <c r="T440" s="1264"/>
      <c r="U440" s="1264"/>
      <c r="V440" s="1264"/>
      <c r="W440" s="1264"/>
      <c r="X440" s="73"/>
      <c r="Y440" s="73"/>
      <c r="Z440" s="73"/>
      <c r="AA440" s="73"/>
      <c r="AB440" s="73"/>
      <c r="AC440" s="73"/>
      <c r="AD440" s="73"/>
    </row>
    <row r="441" spans="1:30" ht="15.75" customHeight="1">
      <c r="A441" s="73"/>
      <c r="B441" s="73"/>
      <c r="C441" s="73"/>
      <c r="D441" s="73"/>
      <c r="E441" s="73"/>
      <c r="F441" s="73"/>
      <c r="G441" s="591"/>
      <c r="H441" s="1412"/>
      <c r="I441" s="73"/>
      <c r="J441" s="73"/>
      <c r="K441" s="74"/>
      <c r="L441" s="74"/>
      <c r="M441" s="989"/>
      <c r="N441" s="74"/>
      <c r="O441" s="74"/>
      <c r="P441" s="74"/>
      <c r="Q441" s="74"/>
      <c r="R441" s="74"/>
      <c r="S441" s="1264"/>
      <c r="T441" s="1264"/>
      <c r="U441" s="1264"/>
      <c r="V441" s="1264"/>
      <c r="W441" s="1264"/>
      <c r="X441" s="73"/>
      <c r="Y441" s="73"/>
      <c r="Z441" s="73"/>
      <c r="AA441" s="73"/>
      <c r="AB441" s="73"/>
      <c r="AC441" s="73"/>
      <c r="AD441" s="73"/>
    </row>
    <row r="442" spans="1:30" ht="15.75" customHeight="1">
      <c r="A442" s="73"/>
      <c r="B442" s="73"/>
      <c r="C442" s="73"/>
      <c r="D442" s="73"/>
      <c r="E442" s="73"/>
      <c r="F442" s="73"/>
      <c r="G442" s="591"/>
      <c r="H442" s="1412"/>
      <c r="I442" s="73"/>
      <c r="J442" s="73"/>
      <c r="K442" s="74"/>
      <c r="L442" s="74"/>
      <c r="M442" s="989"/>
      <c r="N442" s="74"/>
      <c r="O442" s="74"/>
      <c r="P442" s="74"/>
      <c r="Q442" s="74"/>
      <c r="R442" s="74"/>
      <c r="S442" s="1264"/>
      <c r="T442" s="1264"/>
      <c r="U442" s="1264"/>
      <c r="V442" s="1264"/>
      <c r="W442" s="1264"/>
      <c r="X442" s="73"/>
      <c r="Y442" s="73"/>
      <c r="Z442" s="73"/>
      <c r="AA442" s="73"/>
      <c r="AB442" s="73"/>
      <c r="AC442" s="73"/>
      <c r="AD442" s="73"/>
    </row>
    <row r="443" spans="1:30" ht="15.75" customHeight="1">
      <c r="A443" s="73"/>
      <c r="B443" s="73"/>
      <c r="C443" s="73"/>
      <c r="D443" s="73"/>
      <c r="E443" s="73"/>
      <c r="F443" s="73"/>
      <c r="G443" s="591"/>
      <c r="H443" s="1412"/>
      <c r="I443" s="73"/>
      <c r="J443" s="73"/>
      <c r="K443" s="74"/>
      <c r="L443" s="74"/>
      <c r="M443" s="989"/>
      <c r="N443" s="74"/>
      <c r="O443" s="74"/>
      <c r="P443" s="74"/>
      <c r="Q443" s="74"/>
      <c r="R443" s="74"/>
      <c r="S443" s="1264"/>
      <c r="T443" s="1264"/>
      <c r="U443" s="1264"/>
      <c r="V443" s="1264"/>
      <c r="W443" s="1264"/>
      <c r="X443" s="73"/>
      <c r="Y443" s="73"/>
      <c r="Z443" s="73"/>
      <c r="AA443" s="73"/>
      <c r="AB443" s="73"/>
      <c r="AC443" s="73"/>
      <c r="AD443" s="73"/>
    </row>
    <row r="444" spans="1:30" ht="15.75" customHeight="1">
      <c r="A444" s="73"/>
      <c r="B444" s="73"/>
      <c r="C444" s="73"/>
      <c r="D444" s="73"/>
      <c r="E444" s="73"/>
      <c r="F444" s="73"/>
      <c r="G444" s="591"/>
      <c r="H444" s="1412"/>
      <c r="I444" s="73"/>
      <c r="J444" s="73"/>
      <c r="K444" s="74"/>
      <c r="L444" s="74"/>
      <c r="M444" s="989"/>
      <c r="N444" s="74"/>
      <c r="O444" s="74"/>
      <c r="P444" s="74"/>
      <c r="Q444" s="74"/>
      <c r="R444" s="74"/>
      <c r="S444" s="1264"/>
      <c r="T444" s="1264"/>
      <c r="U444" s="1264"/>
      <c r="V444" s="1264"/>
      <c r="W444" s="1264"/>
      <c r="X444" s="73"/>
      <c r="Y444" s="73"/>
      <c r="Z444" s="73"/>
      <c r="AA444" s="73"/>
      <c r="AB444" s="73"/>
      <c r="AC444" s="73"/>
      <c r="AD444" s="73"/>
    </row>
    <row r="445" spans="1:30" ht="15.75" customHeight="1">
      <c r="A445" s="73"/>
      <c r="B445" s="73"/>
      <c r="C445" s="73"/>
      <c r="D445" s="73"/>
      <c r="E445" s="73"/>
      <c r="F445" s="73"/>
      <c r="G445" s="591"/>
      <c r="H445" s="1412"/>
      <c r="I445" s="73"/>
      <c r="J445" s="73"/>
      <c r="K445" s="74"/>
      <c r="L445" s="74"/>
      <c r="M445" s="989"/>
      <c r="N445" s="74"/>
      <c r="O445" s="74"/>
      <c r="P445" s="74"/>
      <c r="Q445" s="74"/>
      <c r="R445" s="74"/>
      <c r="S445" s="1264"/>
      <c r="T445" s="1264"/>
      <c r="U445" s="1264"/>
      <c r="V445" s="1264"/>
      <c r="W445" s="1264"/>
      <c r="X445" s="73"/>
      <c r="Y445" s="73"/>
      <c r="Z445" s="73"/>
      <c r="AA445" s="73"/>
      <c r="AB445" s="73"/>
      <c r="AC445" s="73"/>
      <c r="AD445" s="73"/>
    </row>
    <row r="446" spans="1:30" ht="15.75" customHeight="1">
      <c r="A446" s="73"/>
      <c r="B446" s="73"/>
      <c r="C446" s="73"/>
      <c r="D446" s="73"/>
      <c r="E446" s="73"/>
      <c r="F446" s="73"/>
      <c r="G446" s="591"/>
      <c r="H446" s="1412"/>
      <c r="I446" s="73"/>
      <c r="J446" s="73"/>
      <c r="K446" s="74"/>
      <c r="L446" s="74"/>
      <c r="M446" s="989"/>
      <c r="N446" s="74"/>
      <c r="O446" s="74"/>
      <c r="P446" s="74"/>
      <c r="Q446" s="74"/>
      <c r="R446" s="74"/>
      <c r="S446" s="1264"/>
      <c r="T446" s="1264"/>
      <c r="U446" s="1264"/>
      <c r="V446" s="1264"/>
      <c r="W446" s="1264"/>
      <c r="X446" s="73"/>
      <c r="Y446" s="73"/>
      <c r="Z446" s="73"/>
      <c r="AA446" s="73"/>
      <c r="AB446" s="73"/>
      <c r="AC446" s="73"/>
      <c r="AD446" s="73"/>
    </row>
    <row r="447" spans="1:30" ht="15.75" customHeight="1">
      <c r="A447" s="73"/>
      <c r="B447" s="73"/>
      <c r="C447" s="73"/>
      <c r="D447" s="73"/>
      <c r="E447" s="73"/>
      <c r="F447" s="73"/>
      <c r="G447" s="591"/>
      <c r="H447" s="1412"/>
      <c r="I447" s="73"/>
      <c r="J447" s="73"/>
      <c r="K447" s="74"/>
      <c r="L447" s="74"/>
      <c r="M447" s="989"/>
      <c r="N447" s="74"/>
      <c r="O447" s="74"/>
      <c r="P447" s="74"/>
      <c r="Q447" s="74"/>
      <c r="R447" s="74"/>
      <c r="S447" s="1264"/>
      <c r="T447" s="1264"/>
      <c r="U447" s="1264"/>
      <c r="V447" s="1264"/>
      <c r="W447" s="1264"/>
      <c r="X447" s="73"/>
      <c r="Y447" s="73"/>
      <c r="Z447" s="73"/>
      <c r="AA447" s="73"/>
      <c r="AB447" s="73"/>
      <c r="AC447" s="73"/>
      <c r="AD447" s="73"/>
    </row>
    <row r="448" spans="1:30" ht="15.75" customHeight="1">
      <c r="A448" s="73"/>
      <c r="B448" s="73"/>
      <c r="C448" s="73"/>
      <c r="D448" s="73"/>
      <c r="E448" s="73"/>
      <c r="F448" s="73"/>
      <c r="G448" s="591"/>
      <c r="H448" s="1412"/>
      <c r="I448" s="73"/>
      <c r="J448" s="73"/>
      <c r="K448" s="74"/>
      <c r="L448" s="74"/>
      <c r="M448" s="989"/>
      <c r="N448" s="74"/>
      <c r="O448" s="74"/>
      <c r="P448" s="74"/>
      <c r="Q448" s="74"/>
      <c r="R448" s="74"/>
      <c r="S448" s="1264"/>
      <c r="T448" s="1264"/>
      <c r="U448" s="1264"/>
      <c r="V448" s="1264"/>
      <c r="W448" s="1264"/>
      <c r="X448" s="73"/>
      <c r="Y448" s="73"/>
      <c r="Z448" s="73"/>
      <c r="AA448" s="73"/>
      <c r="AB448" s="73"/>
      <c r="AC448" s="73"/>
      <c r="AD448" s="73"/>
    </row>
    <row r="449" spans="1:30" ht="15.75" customHeight="1">
      <c r="A449" s="73"/>
      <c r="B449" s="73"/>
      <c r="C449" s="73"/>
      <c r="D449" s="73"/>
      <c r="E449" s="73"/>
      <c r="F449" s="73"/>
      <c r="G449" s="591"/>
      <c r="H449" s="1412"/>
      <c r="I449" s="73"/>
      <c r="J449" s="73"/>
      <c r="K449" s="74"/>
      <c r="L449" s="74"/>
      <c r="M449" s="989"/>
      <c r="N449" s="74"/>
      <c r="O449" s="74"/>
      <c r="P449" s="74"/>
      <c r="Q449" s="74"/>
      <c r="R449" s="74"/>
      <c r="S449" s="1264"/>
      <c r="T449" s="1264"/>
      <c r="U449" s="1264"/>
      <c r="V449" s="1264"/>
      <c r="W449" s="1264"/>
      <c r="X449" s="73"/>
      <c r="Y449" s="73"/>
      <c r="Z449" s="73"/>
      <c r="AA449" s="73"/>
      <c r="AB449" s="73"/>
      <c r="AC449" s="73"/>
      <c r="AD449" s="73"/>
    </row>
    <row r="450" spans="1:30" ht="15.75" customHeight="1">
      <c r="A450" s="73"/>
      <c r="B450" s="73"/>
      <c r="C450" s="73"/>
      <c r="D450" s="73"/>
      <c r="E450" s="73"/>
      <c r="F450" s="73"/>
      <c r="G450" s="591"/>
      <c r="H450" s="1412"/>
      <c r="I450" s="73"/>
      <c r="J450" s="73"/>
      <c r="K450" s="74"/>
      <c r="L450" s="74"/>
      <c r="M450" s="989"/>
      <c r="N450" s="74"/>
      <c r="O450" s="74"/>
      <c r="P450" s="74"/>
      <c r="Q450" s="74"/>
      <c r="R450" s="74"/>
      <c r="S450" s="1264"/>
      <c r="T450" s="1264"/>
      <c r="U450" s="1264"/>
      <c r="V450" s="1264"/>
      <c r="W450" s="1264"/>
      <c r="X450" s="73"/>
      <c r="Y450" s="73"/>
      <c r="Z450" s="73"/>
      <c r="AA450" s="73"/>
      <c r="AB450" s="73"/>
      <c r="AC450" s="73"/>
      <c r="AD450" s="73"/>
    </row>
    <row r="451" spans="1:30" ht="15.75" customHeight="1">
      <c r="A451" s="73"/>
      <c r="B451" s="73"/>
      <c r="C451" s="73"/>
      <c r="D451" s="73"/>
      <c r="E451" s="73"/>
      <c r="F451" s="73"/>
      <c r="G451" s="591"/>
      <c r="H451" s="1412"/>
      <c r="I451" s="73"/>
      <c r="J451" s="73"/>
      <c r="K451" s="74"/>
      <c r="L451" s="74"/>
      <c r="M451" s="989"/>
      <c r="N451" s="74"/>
      <c r="O451" s="74"/>
      <c r="P451" s="74"/>
      <c r="Q451" s="74"/>
      <c r="R451" s="74"/>
      <c r="S451" s="1264"/>
      <c r="T451" s="1264"/>
      <c r="U451" s="1264"/>
      <c r="V451" s="1264"/>
      <c r="W451" s="1264"/>
      <c r="X451" s="73"/>
      <c r="Y451" s="73"/>
      <c r="Z451" s="73"/>
      <c r="AA451" s="73"/>
      <c r="AB451" s="73"/>
      <c r="AC451" s="73"/>
      <c r="AD451" s="73"/>
    </row>
    <row r="452" spans="1:30" ht="15.75" customHeight="1">
      <c r="A452" s="73"/>
      <c r="B452" s="73"/>
      <c r="C452" s="73"/>
      <c r="D452" s="73"/>
      <c r="E452" s="73"/>
      <c r="F452" s="73"/>
      <c r="G452" s="591"/>
      <c r="H452" s="1412"/>
      <c r="I452" s="73"/>
      <c r="J452" s="73"/>
      <c r="K452" s="74"/>
      <c r="L452" s="74"/>
      <c r="M452" s="989"/>
      <c r="N452" s="74"/>
      <c r="O452" s="74"/>
      <c r="P452" s="74"/>
      <c r="Q452" s="74"/>
      <c r="R452" s="74"/>
      <c r="S452" s="1264"/>
      <c r="T452" s="1264"/>
      <c r="U452" s="1264"/>
      <c r="V452" s="1264"/>
      <c r="W452" s="1264"/>
      <c r="X452" s="73"/>
      <c r="Y452" s="73"/>
      <c r="Z452" s="73"/>
      <c r="AA452" s="73"/>
      <c r="AB452" s="73"/>
      <c r="AC452" s="73"/>
      <c r="AD452" s="73"/>
    </row>
    <row r="453" spans="1:30" ht="15.75" customHeight="1">
      <c r="A453" s="73"/>
      <c r="B453" s="73"/>
      <c r="C453" s="73"/>
      <c r="D453" s="73"/>
      <c r="E453" s="73"/>
      <c r="F453" s="73"/>
      <c r="G453" s="591"/>
      <c r="H453" s="1412"/>
      <c r="I453" s="73"/>
      <c r="J453" s="73"/>
      <c r="K453" s="74"/>
      <c r="L453" s="74"/>
      <c r="M453" s="989"/>
      <c r="N453" s="74"/>
      <c r="O453" s="74"/>
      <c r="P453" s="74"/>
      <c r="Q453" s="74"/>
      <c r="R453" s="74"/>
      <c r="S453" s="1264"/>
      <c r="T453" s="1264"/>
      <c r="U453" s="1264"/>
      <c r="V453" s="1264"/>
      <c r="W453" s="1264"/>
      <c r="X453" s="73"/>
      <c r="Y453" s="73"/>
      <c r="Z453" s="73"/>
      <c r="AA453" s="73"/>
      <c r="AB453" s="73"/>
      <c r="AC453" s="73"/>
      <c r="AD453" s="73"/>
    </row>
    <row r="454" spans="1:30" ht="15.75" customHeight="1">
      <c r="A454" s="73"/>
      <c r="B454" s="73"/>
      <c r="C454" s="73"/>
      <c r="D454" s="73"/>
      <c r="E454" s="73"/>
      <c r="F454" s="73"/>
      <c r="G454" s="591"/>
      <c r="H454" s="1412"/>
      <c r="I454" s="73"/>
      <c r="J454" s="73"/>
      <c r="K454" s="74"/>
      <c r="L454" s="74"/>
      <c r="M454" s="989"/>
      <c r="N454" s="74"/>
      <c r="O454" s="74"/>
      <c r="P454" s="74"/>
      <c r="Q454" s="74"/>
      <c r="R454" s="74"/>
      <c r="S454" s="1264"/>
      <c r="T454" s="1264"/>
      <c r="U454" s="1264"/>
      <c r="V454" s="1264"/>
      <c r="W454" s="1264"/>
      <c r="X454" s="73"/>
      <c r="Y454" s="73"/>
      <c r="Z454" s="73"/>
      <c r="AA454" s="73"/>
      <c r="AB454" s="73"/>
      <c r="AC454" s="73"/>
      <c r="AD454" s="73"/>
    </row>
    <row r="455" spans="1:30" ht="15.75" customHeight="1">
      <c r="A455" s="73"/>
      <c r="B455" s="73"/>
      <c r="C455" s="73"/>
      <c r="D455" s="73"/>
      <c r="E455" s="73"/>
      <c r="F455" s="73"/>
      <c r="G455" s="591"/>
      <c r="H455" s="1412"/>
      <c r="I455" s="73"/>
      <c r="J455" s="73"/>
      <c r="K455" s="74"/>
      <c r="L455" s="74"/>
      <c r="M455" s="989"/>
      <c r="N455" s="74"/>
      <c r="O455" s="74"/>
      <c r="P455" s="74"/>
      <c r="Q455" s="74"/>
      <c r="R455" s="74"/>
      <c r="S455" s="1264"/>
      <c r="T455" s="1264"/>
      <c r="U455" s="1264"/>
      <c r="V455" s="1264"/>
      <c r="W455" s="1264"/>
      <c r="X455" s="73"/>
      <c r="Y455" s="73"/>
      <c r="Z455" s="73"/>
      <c r="AA455" s="73"/>
      <c r="AB455" s="73"/>
      <c r="AC455" s="73"/>
      <c r="AD455" s="73"/>
    </row>
    <row r="456" spans="1:30" ht="15.75" customHeight="1">
      <c r="A456" s="73"/>
      <c r="B456" s="73"/>
      <c r="C456" s="73"/>
      <c r="D456" s="73"/>
      <c r="E456" s="73"/>
      <c r="F456" s="73"/>
      <c r="G456" s="591"/>
      <c r="H456" s="1412"/>
      <c r="I456" s="73"/>
      <c r="J456" s="73"/>
      <c r="K456" s="74"/>
      <c r="L456" s="74"/>
      <c r="M456" s="989"/>
      <c r="N456" s="74"/>
      <c r="O456" s="74"/>
      <c r="P456" s="74"/>
      <c r="Q456" s="74"/>
      <c r="R456" s="74"/>
      <c r="S456" s="1264"/>
      <c r="T456" s="1264"/>
      <c r="U456" s="1264"/>
      <c r="V456" s="1264"/>
      <c r="W456" s="1264"/>
      <c r="X456" s="73"/>
      <c r="Y456" s="73"/>
      <c r="Z456" s="73"/>
      <c r="AA456" s="73"/>
      <c r="AB456" s="73"/>
      <c r="AC456" s="73"/>
      <c r="AD456" s="73"/>
    </row>
    <row r="457" spans="1:30" ht="15.75" customHeight="1">
      <c r="A457" s="73"/>
      <c r="B457" s="73"/>
      <c r="C457" s="73"/>
      <c r="D457" s="73"/>
      <c r="E457" s="73"/>
      <c r="F457" s="73"/>
      <c r="G457" s="591"/>
      <c r="H457" s="1412"/>
      <c r="I457" s="73"/>
      <c r="J457" s="73"/>
      <c r="K457" s="74"/>
      <c r="L457" s="74"/>
      <c r="M457" s="989"/>
      <c r="N457" s="74"/>
      <c r="O457" s="74"/>
      <c r="P457" s="74"/>
      <c r="Q457" s="74"/>
      <c r="R457" s="74"/>
      <c r="S457" s="1264"/>
      <c r="T457" s="1264"/>
      <c r="U457" s="1264"/>
      <c r="V457" s="1264"/>
      <c r="W457" s="1264"/>
      <c r="X457" s="73"/>
      <c r="Y457" s="73"/>
      <c r="Z457" s="73"/>
      <c r="AA457" s="73"/>
      <c r="AB457" s="73"/>
      <c r="AC457" s="73"/>
      <c r="AD457" s="73"/>
    </row>
    <row r="458" spans="1:30" ht="15.75" customHeight="1">
      <c r="A458" s="73"/>
      <c r="B458" s="73"/>
      <c r="C458" s="73"/>
      <c r="D458" s="73"/>
      <c r="E458" s="73"/>
      <c r="F458" s="73"/>
      <c r="G458" s="591"/>
      <c r="H458" s="1412"/>
      <c r="I458" s="73"/>
      <c r="J458" s="73"/>
      <c r="K458" s="74"/>
      <c r="L458" s="74"/>
      <c r="M458" s="989"/>
      <c r="N458" s="74"/>
      <c r="O458" s="74"/>
      <c r="P458" s="74"/>
      <c r="Q458" s="74"/>
      <c r="R458" s="74"/>
      <c r="S458" s="1264"/>
      <c r="T458" s="1264"/>
      <c r="U458" s="1264"/>
      <c r="V458" s="1264"/>
      <c r="W458" s="1264"/>
      <c r="X458" s="73"/>
      <c r="Y458" s="73"/>
      <c r="Z458" s="73"/>
      <c r="AA458" s="73"/>
      <c r="AB458" s="73"/>
      <c r="AC458" s="73"/>
      <c r="AD458" s="73"/>
    </row>
    <row r="459" spans="1:30" ht="15.75" customHeight="1">
      <c r="A459" s="73"/>
      <c r="B459" s="73"/>
      <c r="C459" s="73"/>
      <c r="D459" s="73"/>
      <c r="E459" s="73"/>
      <c r="F459" s="73"/>
      <c r="G459" s="591"/>
      <c r="H459" s="1412"/>
      <c r="I459" s="73"/>
      <c r="J459" s="73"/>
      <c r="K459" s="74"/>
      <c r="L459" s="74"/>
      <c r="M459" s="989"/>
      <c r="N459" s="74"/>
      <c r="O459" s="74"/>
      <c r="P459" s="74"/>
      <c r="Q459" s="74"/>
      <c r="R459" s="74"/>
      <c r="S459" s="1264"/>
      <c r="T459" s="1264"/>
      <c r="U459" s="1264"/>
      <c r="V459" s="1264"/>
      <c r="W459" s="1264"/>
      <c r="X459" s="73"/>
      <c r="Y459" s="73"/>
      <c r="Z459" s="73"/>
      <c r="AA459" s="73"/>
      <c r="AB459" s="73"/>
      <c r="AC459" s="73"/>
      <c r="AD459" s="73"/>
    </row>
    <row r="460" spans="1:30" ht="15.75" customHeight="1">
      <c r="A460" s="73"/>
      <c r="B460" s="73"/>
      <c r="C460" s="73"/>
      <c r="D460" s="73"/>
      <c r="E460" s="73"/>
      <c r="F460" s="73"/>
      <c r="G460" s="591"/>
      <c r="H460" s="1412"/>
      <c r="I460" s="73"/>
      <c r="J460" s="73"/>
      <c r="K460" s="74"/>
      <c r="L460" s="74"/>
      <c r="M460" s="989"/>
      <c r="N460" s="74"/>
      <c r="O460" s="74"/>
      <c r="P460" s="74"/>
      <c r="Q460" s="74"/>
      <c r="R460" s="74"/>
      <c r="S460" s="1264"/>
      <c r="T460" s="1264"/>
      <c r="U460" s="1264"/>
      <c r="V460" s="1264"/>
      <c r="W460" s="1264"/>
      <c r="X460" s="73"/>
      <c r="Y460" s="73"/>
      <c r="Z460" s="73"/>
      <c r="AA460" s="73"/>
      <c r="AB460" s="73"/>
      <c r="AC460" s="73"/>
      <c r="AD460" s="73"/>
    </row>
    <row r="461" spans="1:30" ht="15.75" customHeight="1">
      <c r="A461" s="73"/>
      <c r="B461" s="73"/>
      <c r="C461" s="73"/>
      <c r="D461" s="73"/>
      <c r="E461" s="73"/>
      <c r="F461" s="73"/>
      <c r="G461" s="591"/>
      <c r="H461" s="1412"/>
      <c r="I461" s="73"/>
      <c r="J461" s="73"/>
      <c r="K461" s="74"/>
      <c r="L461" s="74"/>
      <c r="M461" s="989"/>
      <c r="N461" s="74"/>
      <c r="O461" s="74"/>
      <c r="P461" s="74"/>
      <c r="Q461" s="74"/>
      <c r="R461" s="74"/>
      <c r="S461" s="1264"/>
      <c r="T461" s="1264"/>
      <c r="U461" s="1264"/>
      <c r="V461" s="1264"/>
      <c r="W461" s="1264"/>
      <c r="X461" s="73"/>
      <c r="Y461" s="73"/>
      <c r="Z461" s="73"/>
      <c r="AA461" s="73"/>
      <c r="AB461" s="73"/>
      <c r="AC461" s="73"/>
      <c r="AD461" s="73"/>
    </row>
    <row r="462" spans="1:30" ht="15.75" customHeight="1">
      <c r="A462" s="73"/>
      <c r="B462" s="73"/>
      <c r="C462" s="73"/>
      <c r="D462" s="73"/>
      <c r="E462" s="73"/>
      <c r="F462" s="73"/>
      <c r="G462" s="591"/>
      <c r="H462" s="1412"/>
      <c r="I462" s="73"/>
      <c r="J462" s="73"/>
      <c r="K462" s="74"/>
      <c r="L462" s="74"/>
      <c r="M462" s="989"/>
      <c r="N462" s="74"/>
      <c r="O462" s="74"/>
      <c r="P462" s="74"/>
      <c r="Q462" s="74"/>
      <c r="R462" s="74"/>
      <c r="S462" s="1264"/>
      <c r="T462" s="1264"/>
      <c r="U462" s="1264"/>
      <c r="V462" s="1264"/>
      <c r="W462" s="1264"/>
      <c r="X462" s="73"/>
      <c r="Y462" s="73"/>
      <c r="Z462" s="73"/>
      <c r="AA462" s="73"/>
      <c r="AB462" s="73"/>
      <c r="AC462" s="73"/>
      <c r="AD462" s="73"/>
    </row>
    <row r="463" spans="1:30" ht="15.75" customHeight="1">
      <c r="A463" s="73"/>
      <c r="B463" s="73"/>
      <c r="C463" s="73"/>
      <c r="D463" s="73"/>
      <c r="E463" s="73"/>
      <c r="F463" s="73"/>
      <c r="G463" s="591"/>
      <c r="H463" s="1412"/>
      <c r="I463" s="73"/>
      <c r="J463" s="73"/>
      <c r="K463" s="74"/>
      <c r="L463" s="74"/>
      <c r="M463" s="989"/>
      <c r="N463" s="74"/>
      <c r="O463" s="74"/>
      <c r="P463" s="74"/>
      <c r="Q463" s="74"/>
      <c r="R463" s="74"/>
      <c r="S463" s="1264"/>
      <c r="T463" s="1264"/>
      <c r="U463" s="1264"/>
      <c r="V463" s="1264"/>
      <c r="W463" s="1264"/>
      <c r="X463" s="73"/>
      <c r="Y463" s="73"/>
      <c r="Z463" s="73"/>
      <c r="AA463" s="73"/>
      <c r="AB463" s="73"/>
      <c r="AC463" s="73"/>
      <c r="AD463" s="73"/>
    </row>
    <row r="464" spans="1:30" ht="15.75" customHeight="1">
      <c r="A464" s="73"/>
      <c r="B464" s="73"/>
      <c r="C464" s="73"/>
      <c r="D464" s="73"/>
      <c r="E464" s="73"/>
      <c r="F464" s="73"/>
      <c r="G464" s="591"/>
      <c r="H464" s="1412"/>
      <c r="I464" s="73"/>
      <c r="J464" s="73"/>
      <c r="K464" s="74"/>
      <c r="L464" s="74"/>
      <c r="M464" s="989"/>
      <c r="N464" s="74"/>
      <c r="O464" s="74"/>
      <c r="P464" s="74"/>
      <c r="Q464" s="74"/>
      <c r="R464" s="74"/>
      <c r="S464" s="1264"/>
      <c r="T464" s="1264"/>
      <c r="U464" s="1264"/>
      <c r="V464" s="1264"/>
      <c r="W464" s="1264"/>
      <c r="X464" s="73"/>
      <c r="Y464" s="73"/>
      <c r="Z464" s="73"/>
      <c r="AA464" s="73"/>
      <c r="AB464" s="73"/>
      <c r="AC464" s="73"/>
      <c r="AD464" s="73"/>
    </row>
    <row r="465" spans="1:30" ht="15.75" customHeight="1">
      <c r="A465" s="73"/>
      <c r="B465" s="73"/>
      <c r="C465" s="73"/>
      <c r="D465" s="73"/>
      <c r="E465" s="73"/>
      <c r="F465" s="73"/>
      <c r="G465" s="591"/>
      <c r="H465" s="1412"/>
      <c r="I465" s="73"/>
      <c r="J465" s="73"/>
      <c r="K465" s="74"/>
      <c r="L465" s="74"/>
      <c r="M465" s="989"/>
      <c r="N465" s="74"/>
      <c r="O465" s="74"/>
      <c r="P465" s="74"/>
      <c r="Q465" s="74"/>
      <c r="R465" s="74"/>
      <c r="S465" s="1264"/>
      <c r="T465" s="1264"/>
      <c r="U465" s="1264"/>
      <c r="V465" s="1264"/>
      <c r="W465" s="1264"/>
      <c r="X465" s="73"/>
      <c r="Y465" s="73"/>
      <c r="Z465" s="73"/>
      <c r="AA465" s="73"/>
      <c r="AB465" s="73"/>
      <c r="AC465" s="73"/>
      <c r="AD465" s="73"/>
    </row>
    <row r="466" spans="1:30" ht="15.75" customHeight="1">
      <c r="A466" s="73"/>
      <c r="B466" s="73"/>
      <c r="C466" s="73"/>
      <c r="D466" s="73"/>
      <c r="E466" s="73"/>
      <c r="F466" s="73"/>
      <c r="G466" s="591"/>
      <c r="H466" s="1412"/>
      <c r="I466" s="73"/>
      <c r="J466" s="73"/>
      <c r="K466" s="74"/>
      <c r="L466" s="74"/>
      <c r="M466" s="989"/>
      <c r="N466" s="74"/>
      <c r="O466" s="74"/>
      <c r="P466" s="74"/>
      <c r="Q466" s="74"/>
      <c r="R466" s="74"/>
      <c r="S466" s="1264"/>
      <c r="T466" s="1264"/>
      <c r="U466" s="1264"/>
      <c r="V466" s="1264"/>
      <c r="W466" s="1264"/>
      <c r="X466" s="73"/>
      <c r="Y466" s="73"/>
      <c r="Z466" s="73"/>
      <c r="AA466" s="73"/>
      <c r="AB466" s="73"/>
      <c r="AC466" s="73"/>
      <c r="AD466" s="73"/>
    </row>
    <row r="467" spans="1:30" ht="15.75" customHeight="1">
      <c r="A467" s="73"/>
      <c r="B467" s="73"/>
      <c r="C467" s="73"/>
      <c r="D467" s="73"/>
      <c r="E467" s="73"/>
      <c r="F467" s="73"/>
      <c r="G467" s="591"/>
      <c r="H467" s="1412"/>
      <c r="I467" s="73"/>
      <c r="J467" s="73"/>
      <c r="K467" s="74"/>
      <c r="L467" s="74"/>
      <c r="M467" s="989"/>
      <c r="N467" s="74"/>
      <c r="O467" s="74"/>
      <c r="P467" s="74"/>
      <c r="Q467" s="74"/>
      <c r="R467" s="74"/>
      <c r="S467" s="1264"/>
      <c r="T467" s="1264"/>
      <c r="U467" s="1264"/>
      <c r="V467" s="1264"/>
      <c r="W467" s="1264"/>
      <c r="X467" s="73"/>
      <c r="Y467" s="73"/>
      <c r="Z467" s="73"/>
      <c r="AA467" s="73"/>
      <c r="AB467" s="73"/>
      <c r="AC467" s="73"/>
      <c r="AD467" s="73"/>
    </row>
    <row r="468" spans="1:30" ht="15.75" customHeight="1">
      <c r="A468" s="73"/>
      <c r="B468" s="73"/>
      <c r="C468" s="73"/>
      <c r="D468" s="73"/>
      <c r="E468" s="73"/>
      <c r="F468" s="73"/>
      <c r="G468" s="591"/>
      <c r="H468" s="1412"/>
      <c r="I468" s="73"/>
      <c r="J468" s="73"/>
      <c r="K468" s="74"/>
      <c r="L468" s="74"/>
      <c r="M468" s="989"/>
      <c r="N468" s="74"/>
      <c r="O468" s="74"/>
      <c r="P468" s="74"/>
      <c r="Q468" s="74"/>
      <c r="R468" s="74"/>
      <c r="S468" s="1264"/>
      <c r="T468" s="1264"/>
      <c r="U468" s="1264"/>
      <c r="V468" s="1264"/>
      <c r="W468" s="1264"/>
      <c r="X468" s="73"/>
      <c r="Y468" s="73"/>
      <c r="Z468" s="73"/>
      <c r="AA468" s="73"/>
      <c r="AB468" s="73"/>
      <c r="AC468" s="73"/>
      <c r="AD468" s="73"/>
    </row>
    <row r="469" spans="1:30" ht="15.75" customHeight="1">
      <c r="A469" s="73"/>
      <c r="B469" s="73"/>
      <c r="C469" s="73"/>
      <c r="D469" s="73"/>
      <c r="E469" s="73"/>
      <c r="F469" s="73"/>
      <c r="G469" s="591"/>
      <c r="H469" s="1412"/>
      <c r="I469" s="73"/>
      <c r="J469" s="73"/>
      <c r="K469" s="74"/>
      <c r="L469" s="74"/>
      <c r="M469" s="989"/>
      <c r="N469" s="74"/>
      <c r="O469" s="74"/>
      <c r="P469" s="74"/>
      <c r="Q469" s="74"/>
      <c r="R469" s="74"/>
      <c r="S469" s="1264"/>
      <c r="T469" s="1264"/>
      <c r="U469" s="1264"/>
      <c r="V469" s="1264"/>
      <c r="W469" s="1264"/>
      <c r="X469" s="73"/>
      <c r="Y469" s="73"/>
      <c r="Z469" s="73"/>
      <c r="AA469" s="73"/>
      <c r="AB469" s="73"/>
      <c r="AC469" s="73"/>
      <c r="AD469" s="73"/>
    </row>
    <row r="470" spans="1:30" ht="15.75" customHeight="1">
      <c r="A470" s="73"/>
      <c r="B470" s="73"/>
      <c r="C470" s="73"/>
      <c r="D470" s="73"/>
      <c r="E470" s="73"/>
      <c r="F470" s="73"/>
      <c r="G470" s="591"/>
      <c r="H470" s="1412"/>
      <c r="I470" s="73"/>
      <c r="J470" s="73"/>
      <c r="K470" s="74"/>
      <c r="L470" s="74"/>
      <c r="M470" s="989"/>
      <c r="N470" s="74"/>
      <c r="O470" s="74"/>
      <c r="P470" s="74"/>
      <c r="Q470" s="74"/>
      <c r="R470" s="74"/>
      <c r="S470" s="1264"/>
      <c r="T470" s="1264"/>
      <c r="U470" s="1264"/>
      <c r="V470" s="1264"/>
      <c r="W470" s="1264"/>
      <c r="X470" s="73"/>
      <c r="Y470" s="73"/>
      <c r="Z470" s="73"/>
      <c r="AA470" s="73"/>
      <c r="AB470" s="73"/>
      <c r="AC470" s="73"/>
      <c r="AD470" s="73"/>
    </row>
    <row r="471" spans="1:30" ht="15.75" customHeight="1">
      <c r="A471" s="73"/>
      <c r="B471" s="73"/>
      <c r="C471" s="73"/>
      <c r="D471" s="73"/>
      <c r="E471" s="73"/>
      <c r="F471" s="73"/>
      <c r="G471" s="591"/>
      <c r="H471" s="1412"/>
      <c r="I471" s="73"/>
      <c r="J471" s="73"/>
      <c r="K471" s="74"/>
      <c r="L471" s="74"/>
      <c r="M471" s="989"/>
      <c r="N471" s="74"/>
      <c r="O471" s="74"/>
      <c r="P471" s="74"/>
      <c r="Q471" s="74"/>
      <c r="R471" s="74"/>
      <c r="S471" s="1264"/>
      <c r="T471" s="1264"/>
      <c r="U471" s="1264"/>
      <c r="V471" s="1264"/>
      <c r="W471" s="1264"/>
      <c r="X471" s="73"/>
      <c r="Y471" s="73"/>
      <c r="Z471" s="73"/>
      <c r="AA471" s="73"/>
      <c r="AB471" s="73"/>
      <c r="AC471" s="73"/>
      <c r="AD471" s="73"/>
    </row>
    <row r="472" spans="1:30" ht="15.75" customHeight="1">
      <c r="A472" s="73"/>
      <c r="B472" s="73"/>
      <c r="C472" s="73"/>
      <c r="D472" s="73"/>
      <c r="E472" s="73"/>
      <c r="F472" s="73"/>
      <c r="G472" s="591"/>
      <c r="H472" s="1412"/>
      <c r="I472" s="73"/>
      <c r="J472" s="73"/>
      <c r="K472" s="74"/>
      <c r="L472" s="74"/>
      <c r="M472" s="989"/>
      <c r="N472" s="74"/>
      <c r="O472" s="74"/>
      <c r="P472" s="74"/>
      <c r="Q472" s="74"/>
      <c r="R472" s="74"/>
      <c r="S472" s="1264"/>
      <c r="T472" s="1264"/>
      <c r="U472" s="1264"/>
      <c r="V472" s="1264"/>
      <c r="W472" s="1264"/>
      <c r="X472" s="73"/>
      <c r="Y472" s="73"/>
      <c r="Z472" s="73"/>
      <c r="AA472" s="73"/>
      <c r="AB472" s="73"/>
      <c r="AC472" s="73"/>
      <c r="AD472" s="73"/>
    </row>
    <row r="473" spans="1:30" ht="15.75" customHeight="1">
      <c r="A473" s="73"/>
      <c r="B473" s="73"/>
      <c r="C473" s="73"/>
      <c r="D473" s="73"/>
      <c r="E473" s="73"/>
      <c r="F473" s="73"/>
      <c r="G473" s="591"/>
      <c r="H473" s="1412"/>
      <c r="I473" s="73"/>
      <c r="J473" s="73"/>
      <c r="K473" s="74"/>
      <c r="L473" s="74"/>
      <c r="M473" s="989"/>
      <c r="N473" s="74"/>
      <c r="O473" s="74"/>
      <c r="P473" s="74"/>
      <c r="Q473" s="74"/>
      <c r="R473" s="74"/>
      <c r="S473" s="1264"/>
      <c r="T473" s="1264"/>
      <c r="U473" s="1264"/>
      <c r="V473" s="1264"/>
      <c r="W473" s="1264"/>
      <c r="X473" s="73"/>
      <c r="Y473" s="73"/>
      <c r="Z473" s="73"/>
      <c r="AA473" s="73"/>
      <c r="AB473" s="73"/>
      <c r="AC473" s="73"/>
      <c r="AD473" s="73"/>
    </row>
    <row r="474" spans="1:30" ht="15.75" customHeight="1">
      <c r="A474" s="73"/>
      <c r="B474" s="73"/>
      <c r="C474" s="73"/>
      <c r="D474" s="73"/>
      <c r="E474" s="73"/>
      <c r="F474" s="73"/>
      <c r="G474" s="591"/>
      <c r="H474" s="1412"/>
      <c r="I474" s="73"/>
      <c r="J474" s="73"/>
      <c r="K474" s="74"/>
      <c r="L474" s="74"/>
      <c r="M474" s="989"/>
      <c r="N474" s="74"/>
      <c r="O474" s="74"/>
      <c r="P474" s="74"/>
      <c r="Q474" s="74"/>
      <c r="R474" s="74"/>
      <c r="S474" s="1264"/>
      <c r="T474" s="1264"/>
      <c r="U474" s="1264"/>
      <c r="V474" s="1264"/>
      <c r="W474" s="1264"/>
      <c r="X474" s="73"/>
      <c r="Y474" s="73"/>
      <c r="Z474" s="73"/>
      <c r="AA474" s="73"/>
      <c r="AB474" s="73"/>
      <c r="AC474" s="73"/>
      <c r="AD474" s="73"/>
    </row>
    <row r="475" spans="1:30" ht="15.75" customHeight="1">
      <c r="A475" s="73"/>
      <c r="B475" s="73"/>
      <c r="C475" s="73"/>
      <c r="D475" s="73"/>
      <c r="E475" s="73"/>
      <c r="F475" s="73"/>
      <c r="G475" s="591"/>
      <c r="H475" s="1412"/>
      <c r="I475" s="73"/>
      <c r="J475" s="73"/>
      <c r="K475" s="74"/>
      <c r="L475" s="74"/>
      <c r="M475" s="989"/>
      <c r="N475" s="74"/>
      <c r="O475" s="74"/>
      <c r="P475" s="74"/>
      <c r="Q475" s="74"/>
      <c r="R475" s="74"/>
      <c r="S475" s="1264"/>
      <c r="T475" s="1264"/>
      <c r="U475" s="1264"/>
      <c r="V475" s="1264"/>
      <c r="W475" s="1264"/>
      <c r="X475" s="73"/>
      <c r="Y475" s="73"/>
      <c r="Z475" s="73"/>
      <c r="AA475" s="73"/>
      <c r="AB475" s="73"/>
      <c r="AC475" s="73"/>
      <c r="AD475" s="73"/>
    </row>
    <row r="476" spans="1:30" ht="15.75" customHeight="1">
      <c r="A476" s="73"/>
      <c r="B476" s="73"/>
      <c r="C476" s="73"/>
      <c r="D476" s="73"/>
      <c r="E476" s="73"/>
      <c r="F476" s="73"/>
      <c r="G476" s="591"/>
      <c r="H476" s="1412"/>
      <c r="I476" s="73"/>
      <c r="J476" s="73"/>
      <c r="K476" s="74"/>
      <c r="L476" s="74"/>
      <c r="M476" s="989"/>
      <c r="N476" s="74"/>
      <c r="O476" s="74"/>
      <c r="P476" s="74"/>
      <c r="Q476" s="74"/>
      <c r="R476" s="74"/>
      <c r="S476" s="1264"/>
      <c r="T476" s="1264"/>
      <c r="U476" s="1264"/>
      <c r="V476" s="1264"/>
      <c r="W476" s="1264"/>
      <c r="X476" s="73"/>
      <c r="Y476" s="73"/>
      <c r="Z476" s="73"/>
      <c r="AA476" s="73"/>
      <c r="AB476" s="73"/>
      <c r="AC476" s="73"/>
      <c r="AD476" s="73"/>
    </row>
    <row r="477" spans="1:30" ht="15.75" customHeight="1">
      <c r="A477" s="73"/>
      <c r="B477" s="73"/>
      <c r="C477" s="73"/>
      <c r="D477" s="73"/>
      <c r="E477" s="73"/>
      <c r="F477" s="73"/>
      <c r="G477" s="591"/>
      <c r="H477" s="1412"/>
      <c r="I477" s="73"/>
      <c r="J477" s="73"/>
      <c r="K477" s="74"/>
      <c r="L477" s="74"/>
      <c r="M477" s="989"/>
      <c r="N477" s="74"/>
      <c r="O477" s="74"/>
      <c r="P477" s="74"/>
      <c r="Q477" s="74"/>
      <c r="R477" s="74"/>
      <c r="S477" s="1264"/>
      <c r="T477" s="1264"/>
      <c r="U477" s="1264"/>
      <c r="V477" s="1264"/>
      <c r="W477" s="1264"/>
      <c r="X477" s="73"/>
      <c r="Y477" s="73"/>
      <c r="Z477" s="73"/>
      <c r="AA477" s="73"/>
      <c r="AB477" s="73"/>
      <c r="AC477" s="73"/>
      <c r="AD477" s="73"/>
    </row>
    <row r="478" spans="1:30" ht="15.75" customHeight="1">
      <c r="A478" s="73"/>
      <c r="B478" s="73"/>
      <c r="C478" s="73"/>
      <c r="D478" s="73"/>
      <c r="E478" s="73"/>
      <c r="F478" s="73"/>
      <c r="G478" s="591"/>
      <c r="H478" s="1412"/>
      <c r="I478" s="73"/>
      <c r="J478" s="73"/>
      <c r="K478" s="74"/>
      <c r="L478" s="74"/>
      <c r="M478" s="989"/>
      <c r="N478" s="74"/>
      <c r="O478" s="74"/>
      <c r="P478" s="74"/>
      <c r="Q478" s="74"/>
      <c r="R478" s="74"/>
      <c r="S478" s="1264"/>
      <c r="T478" s="1264"/>
      <c r="U478" s="1264"/>
      <c r="V478" s="1264"/>
      <c r="W478" s="1264"/>
      <c r="X478" s="73"/>
      <c r="Y478" s="73"/>
      <c r="Z478" s="73"/>
      <c r="AA478" s="73"/>
      <c r="AB478" s="73"/>
      <c r="AC478" s="73"/>
      <c r="AD478" s="73"/>
    </row>
    <row r="479" spans="1:30" ht="15.75" customHeight="1">
      <c r="A479" s="73"/>
      <c r="B479" s="73"/>
      <c r="C479" s="73"/>
      <c r="D479" s="73"/>
      <c r="E479" s="73"/>
      <c r="F479" s="73"/>
      <c r="G479" s="591"/>
      <c r="H479" s="1412"/>
      <c r="I479" s="73"/>
      <c r="J479" s="73"/>
      <c r="K479" s="74"/>
      <c r="L479" s="74"/>
      <c r="M479" s="989"/>
      <c r="N479" s="74"/>
      <c r="O479" s="74"/>
      <c r="P479" s="74"/>
      <c r="Q479" s="74"/>
      <c r="R479" s="74"/>
      <c r="S479" s="1264"/>
      <c r="T479" s="1264"/>
      <c r="U479" s="1264"/>
      <c r="V479" s="1264"/>
      <c r="W479" s="1264"/>
      <c r="X479" s="73"/>
      <c r="Y479" s="73"/>
      <c r="Z479" s="73"/>
      <c r="AA479" s="73"/>
      <c r="AB479" s="73"/>
      <c r="AC479" s="73"/>
      <c r="AD479" s="73"/>
    </row>
    <row r="480" spans="1:30" ht="15.75" customHeight="1">
      <c r="A480" s="73"/>
      <c r="B480" s="73"/>
      <c r="C480" s="73"/>
      <c r="D480" s="73"/>
      <c r="E480" s="73"/>
      <c r="F480" s="73"/>
      <c r="G480" s="591"/>
      <c r="H480" s="1412"/>
      <c r="I480" s="73"/>
      <c r="J480" s="73"/>
      <c r="K480" s="74"/>
      <c r="L480" s="74"/>
      <c r="M480" s="989"/>
      <c r="N480" s="74"/>
      <c r="O480" s="74"/>
      <c r="P480" s="74"/>
      <c r="Q480" s="74"/>
      <c r="R480" s="74"/>
      <c r="S480" s="1264"/>
      <c r="T480" s="1264"/>
      <c r="U480" s="1264"/>
      <c r="V480" s="1264"/>
      <c r="W480" s="1264"/>
      <c r="X480" s="73"/>
      <c r="Y480" s="73"/>
      <c r="Z480" s="73"/>
      <c r="AA480" s="73"/>
      <c r="AB480" s="73"/>
      <c r="AC480" s="73"/>
      <c r="AD480" s="73"/>
    </row>
    <row r="481" spans="1:30" ht="15.75" customHeight="1">
      <c r="A481" s="73"/>
      <c r="B481" s="73"/>
      <c r="C481" s="73"/>
      <c r="D481" s="73"/>
      <c r="E481" s="73"/>
      <c r="F481" s="73"/>
      <c r="G481" s="591"/>
      <c r="H481" s="1412"/>
      <c r="I481" s="73"/>
      <c r="J481" s="73"/>
      <c r="K481" s="74"/>
      <c r="L481" s="74"/>
      <c r="M481" s="989"/>
      <c r="N481" s="74"/>
      <c r="O481" s="74"/>
      <c r="P481" s="74"/>
      <c r="Q481" s="74"/>
      <c r="R481" s="74"/>
      <c r="S481" s="1264"/>
      <c r="T481" s="1264"/>
      <c r="U481" s="1264"/>
      <c r="V481" s="1264"/>
      <c r="W481" s="1264"/>
      <c r="X481" s="73"/>
      <c r="Y481" s="73"/>
      <c r="Z481" s="73"/>
      <c r="AA481" s="73"/>
      <c r="AB481" s="73"/>
      <c r="AC481" s="73"/>
      <c r="AD481" s="73"/>
    </row>
    <row r="482" spans="1:30" ht="15.75" customHeight="1">
      <c r="A482" s="73"/>
      <c r="B482" s="73"/>
      <c r="C482" s="73"/>
      <c r="D482" s="73"/>
      <c r="E482" s="73"/>
      <c r="F482" s="73"/>
      <c r="G482" s="591"/>
      <c r="H482" s="1412"/>
      <c r="I482" s="73"/>
      <c r="J482" s="73"/>
      <c r="K482" s="74"/>
      <c r="L482" s="74"/>
      <c r="M482" s="989"/>
      <c r="N482" s="74"/>
      <c r="O482" s="74"/>
      <c r="P482" s="74"/>
      <c r="Q482" s="74"/>
      <c r="R482" s="74"/>
      <c r="S482" s="1264"/>
      <c r="T482" s="1264"/>
      <c r="U482" s="1264"/>
      <c r="V482" s="1264"/>
      <c r="W482" s="1264"/>
      <c r="X482" s="73"/>
      <c r="Y482" s="73"/>
      <c r="Z482" s="73"/>
      <c r="AA482" s="73"/>
      <c r="AB482" s="73"/>
      <c r="AC482" s="73"/>
      <c r="AD482" s="73"/>
    </row>
    <row r="483" spans="1:30" ht="15.75" customHeight="1">
      <c r="A483" s="73"/>
      <c r="B483" s="73"/>
      <c r="C483" s="73"/>
      <c r="D483" s="73"/>
      <c r="E483" s="73"/>
      <c r="F483" s="73"/>
      <c r="G483" s="591"/>
      <c r="H483" s="1412"/>
      <c r="I483" s="73"/>
      <c r="J483" s="73"/>
      <c r="K483" s="74"/>
      <c r="L483" s="74"/>
      <c r="M483" s="989"/>
      <c r="N483" s="74"/>
      <c r="O483" s="74"/>
      <c r="P483" s="74"/>
      <c r="Q483" s="74"/>
      <c r="R483" s="74"/>
      <c r="S483" s="1264"/>
      <c r="T483" s="1264"/>
      <c r="U483" s="1264"/>
      <c r="V483" s="1264"/>
      <c r="W483" s="1264"/>
      <c r="X483" s="73"/>
      <c r="Y483" s="73"/>
      <c r="Z483" s="73"/>
      <c r="AA483" s="73"/>
      <c r="AB483" s="73"/>
      <c r="AC483" s="73"/>
      <c r="AD483" s="73"/>
    </row>
    <row r="484" spans="1:30" ht="15.75" customHeight="1">
      <c r="A484" s="73"/>
      <c r="B484" s="73"/>
      <c r="C484" s="73"/>
      <c r="D484" s="73"/>
      <c r="E484" s="73"/>
      <c r="F484" s="73"/>
      <c r="G484" s="591"/>
      <c r="H484" s="1412"/>
      <c r="I484" s="73"/>
      <c r="J484" s="73"/>
      <c r="K484" s="74"/>
      <c r="L484" s="74"/>
      <c r="M484" s="989"/>
      <c r="N484" s="74"/>
      <c r="O484" s="74"/>
      <c r="P484" s="74"/>
      <c r="Q484" s="74"/>
      <c r="R484" s="74"/>
      <c r="S484" s="1264"/>
      <c r="T484" s="1264"/>
      <c r="U484" s="1264"/>
      <c r="V484" s="1264"/>
      <c r="W484" s="1264"/>
      <c r="X484" s="73"/>
      <c r="Y484" s="73"/>
      <c r="Z484" s="73"/>
      <c r="AA484" s="73"/>
      <c r="AB484" s="73"/>
      <c r="AC484" s="73"/>
      <c r="AD484" s="73"/>
    </row>
    <row r="485" spans="1:30" ht="15.75" customHeight="1">
      <c r="A485" s="73"/>
      <c r="B485" s="73"/>
      <c r="C485" s="73"/>
      <c r="D485" s="73"/>
      <c r="E485" s="73"/>
      <c r="F485" s="73"/>
      <c r="G485" s="591"/>
      <c r="H485" s="1412"/>
      <c r="I485" s="73"/>
      <c r="J485" s="73"/>
      <c r="K485" s="74"/>
      <c r="L485" s="74"/>
      <c r="M485" s="989"/>
      <c r="N485" s="74"/>
      <c r="O485" s="74"/>
      <c r="P485" s="74"/>
      <c r="Q485" s="74"/>
      <c r="R485" s="74"/>
      <c r="S485" s="1264"/>
      <c r="T485" s="1264"/>
      <c r="U485" s="1264"/>
      <c r="V485" s="1264"/>
      <c r="W485" s="1264"/>
      <c r="X485" s="73"/>
      <c r="Y485" s="73"/>
      <c r="Z485" s="73"/>
      <c r="AA485" s="73"/>
      <c r="AB485" s="73"/>
      <c r="AC485" s="73"/>
      <c r="AD485" s="73"/>
    </row>
    <row r="486" spans="1:30" ht="15.75" customHeight="1">
      <c r="A486" s="73"/>
      <c r="B486" s="73"/>
      <c r="C486" s="73"/>
      <c r="D486" s="73"/>
      <c r="E486" s="73"/>
      <c r="F486" s="73"/>
      <c r="G486" s="591"/>
      <c r="H486" s="1412"/>
      <c r="I486" s="73"/>
      <c r="J486" s="73"/>
      <c r="K486" s="74"/>
      <c r="L486" s="74"/>
      <c r="M486" s="989"/>
      <c r="N486" s="74"/>
      <c r="O486" s="74"/>
      <c r="P486" s="74"/>
      <c r="Q486" s="74"/>
      <c r="R486" s="74"/>
      <c r="S486" s="1264"/>
      <c r="T486" s="1264"/>
      <c r="U486" s="1264"/>
      <c r="V486" s="1264"/>
      <c r="W486" s="1264"/>
      <c r="X486" s="73"/>
      <c r="Y486" s="73"/>
      <c r="Z486" s="73"/>
      <c r="AA486" s="73"/>
      <c r="AB486" s="73"/>
      <c r="AC486" s="73"/>
      <c r="AD486" s="73"/>
    </row>
    <row r="487" spans="1:30" ht="15.75" customHeight="1">
      <c r="A487" s="73"/>
      <c r="B487" s="73"/>
      <c r="C487" s="73"/>
      <c r="D487" s="73"/>
      <c r="E487" s="73"/>
      <c r="F487" s="73"/>
      <c r="G487" s="591"/>
      <c r="H487" s="1412"/>
      <c r="I487" s="73"/>
      <c r="J487" s="73"/>
      <c r="K487" s="74"/>
      <c r="L487" s="74"/>
      <c r="M487" s="989"/>
      <c r="N487" s="74"/>
      <c r="O487" s="74"/>
      <c r="P487" s="74"/>
      <c r="Q487" s="74"/>
      <c r="R487" s="74"/>
      <c r="S487" s="1264"/>
      <c r="T487" s="1264"/>
      <c r="U487" s="1264"/>
      <c r="V487" s="1264"/>
      <c r="W487" s="1264"/>
      <c r="X487" s="73"/>
      <c r="Y487" s="73"/>
      <c r="Z487" s="73"/>
      <c r="AA487" s="73"/>
      <c r="AB487" s="73"/>
      <c r="AC487" s="73"/>
      <c r="AD487" s="73"/>
    </row>
    <row r="488" spans="1:30" ht="15.75" customHeight="1">
      <c r="A488" s="73"/>
      <c r="B488" s="73"/>
      <c r="C488" s="73"/>
      <c r="D488" s="73"/>
      <c r="E488" s="73"/>
      <c r="F488" s="73"/>
      <c r="G488" s="591"/>
      <c r="H488" s="1412"/>
      <c r="I488" s="73"/>
      <c r="J488" s="73"/>
      <c r="K488" s="74"/>
      <c r="L488" s="74"/>
      <c r="M488" s="989"/>
      <c r="N488" s="74"/>
      <c r="O488" s="74"/>
      <c r="P488" s="74"/>
      <c r="Q488" s="74"/>
      <c r="R488" s="74"/>
      <c r="S488" s="1264"/>
      <c r="T488" s="1264"/>
      <c r="U488" s="1264"/>
      <c r="V488" s="1264"/>
      <c r="W488" s="1264"/>
      <c r="X488" s="73"/>
      <c r="Y488" s="73"/>
      <c r="Z488" s="73"/>
      <c r="AA488" s="73"/>
      <c r="AB488" s="73"/>
      <c r="AC488" s="73"/>
      <c r="AD488" s="73"/>
    </row>
    <row r="489" spans="1:30" ht="15.75" customHeight="1">
      <c r="A489" s="73"/>
      <c r="B489" s="73"/>
      <c r="C489" s="73"/>
      <c r="D489" s="73"/>
      <c r="E489" s="73"/>
      <c r="F489" s="73"/>
      <c r="G489" s="591"/>
      <c r="H489" s="1412"/>
      <c r="I489" s="73"/>
      <c r="J489" s="73"/>
      <c r="K489" s="74"/>
      <c r="L489" s="74"/>
      <c r="M489" s="989"/>
      <c r="N489" s="74"/>
      <c r="O489" s="74"/>
      <c r="P489" s="74"/>
      <c r="Q489" s="74"/>
      <c r="R489" s="74"/>
      <c r="S489" s="1264"/>
      <c r="T489" s="1264"/>
      <c r="U489" s="1264"/>
      <c r="V489" s="1264"/>
      <c r="W489" s="1264"/>
      <c r="X489" s="73"/>
      <c r="Y489" s="73"/>
      <c r="Z489" s="73"/>
      <c r="AA489" s="73"/>
      <c r="AB489" s="73"/>
      <c r="AC489" s="73"/>
      <c r="AD489" s="73"/>
    </row>
    <row r="490" spans="1:30" ht="15.75" customHeight="1">
      <c r="A490" s="73"/>
      <c r="B490" s="73"/>
      <c r="C490" s="73"/>
      <c r="D490" s="73"/>
      <c r="E490" s="73"/>
      <c r="F490" s="73"/>
      <c r="G490" s="591"/>
      <c r="H490" s="1412"/>
      <c r="I490" s="73"/>
      <c r="J490" s="73"/>
      <c r="K490" s="74"/>
      <c r="L490" s="74"/>
      <c r="M490" s="989"/>
      <c r="N490" s="74"/>
      <c r="O490" s="74"/>
      <c r="P490" s="74"/>
      <c r="Q490" s="74"/>
      <c r="R490" s="74"/>
      <c r="S490" s="1264"/>
      <c r="T490" s="1264"/>
      <c r="U490" s="1264"/>
      <c r="V490" s="1264"/>
      <c r="W490" s="1264"/>
      <c r="X490" s="73"/>
      <c r="Y490" s="73"/>
      <c r="Z490" s="73"/>
      <c r="AA490" s="73"/>
      <c r="AB490" s="73"/>
      <c r="AC490" s="73"/>
      <c r="AD490" s="73"/>
    </row>
    <row r="491" spans="1:30" ht="15.75" customHeight="1">
      <c r="A491" s="73"/>
      <c r="B491" s="73"/>
      <c r="C491" s="73"/>
      <c r="D491" s="73"/>
      <c r="E491" s="73"/>
      <c r="F491" s="73"/>
      <c r="G491" s="591"/>
      <c r="H491" s="1412"/>
      <c r="I491" s="73"/>
      <c r="J491" s="73"/>
      <c r="K491" s="74"/>
      <c r="L491" s="74"/>
      <c r="M491" s="989"/>
      <c r="N491" s="74"/>
      <c r="O491" s="74"/>
      <c r="P491" s="74"/>
      <c r="Q491" s="74"/>
      <c r="R491" s="74"/>
      <c r="S491" s="1264"/>
      <c r="T491" s="1264"/>
      <c r="U491" s="1264"/>
      <c r="V491" s="1264"/>
      <c r="W491" s="1264"/>
      <c r="X491" s="73"/>
      <c r="Y491" s="73"/>
      <c r="Z491" s="73"/>
      <c r="AA491" s="73"/>
      <c r="AB491" s="73"/>
      <c r="AC491" s="73"/>
      <c r="AD491" s="73"/>
    </row>
    <row r="492" spans="1:30" ht="15.75" customHeight="1">
      <c r="A492" s="73"/>
      <c r="B492" s="73"/>
      <c r="C492" s="73"/>
      <c r="D492" s="73"/>
      <c r="E492" s="73"/>
      <c r="F492" s="73"/>
      <c r="G492" s="591"/>
      <c r="H492" s="1412"/>
      <c r="I492" s="73"/>
      <c r="J492" s="73"/>
      <c r="K492" s="74"/>
      <c r="L492" s="74"/>
      <c r="M492" s="989"/>
      <c r="N492" s="74"/>
      <c r="O492" s="74"/>
      <c r="P492" s="74"/>
      <c r="Q492" s="74"/>
      <c r="R492" s="74"/>
      <c r="S492" s="1264"/>
      <c r="T492" s="1264"/>
      <c r="U492" s="1264"/>
      <c r="V492" s="1264"/>
      <c r="W492" s="1264"/>
      <c r="X492" s="73"/>
      <c r="Y492" s="73"/>
      <c r="Z492" s="73"/>
      <c r="AA492" s="73"/>
      <c r="AB492" s="73"/>
      <c r="AC492" s="73"/>
      <c r="AD492" s="73"/>
    </row>
    <row r="493" spans="1:30" ht="15.75" customHeight="1">
      <c r="A493" s="73"/>
      <c r="B493" s="73"/>
      <c r="C493" s="73"/>
      <c r="D493" s="73"/>
      <c r="E493" s="73"/>
      <c r="F493" s="73"/>
      <c r="G493" s="591"/>
      <c r="H493" s="1412"/>
      <c r="I493" s="73"/>
      <c r="J493" s="73"/>
      <c r="K493" s="74"/>
      <c r="L493" s="74"/>
      <c r="M493" s="989"/>
      <c r="N493" s="74"/>
      <c r="O493" s="74"/>
      <c r="P493" s="74"/>
      <c r="Q493" s="74"/>
      <c r="R493" s="74"/>
      <c r="S493" s="1264"/>
      <c r="T493" s="1264"/>
      <c r="U493" s="1264"/>
      <c r="V493" s="1264"/>
      <c r="W493" s="1264"/>
      <c r="X493" s="73"/>
      <c r="Y493" s="73"/>
      <c r="Z493" s="73"/>
      <c r="AA493" s="73"/>
      <c r="AB493" s="73"/>
      <c r="AC493" s="73"/>
      <c r="AD493" s="73"/>
    </row>
    <row r="494" spans="1:30" ht="15.75" customHeight="1">
      <c r="A494" s="73"/>
      <c r="B494" s="73"/>
      <c r="C494" s="73"/>
      <c r="D494" s="73"/>
      <c r="E494" s="73"/>
      <c r="F494" s="73"/>
      <c r="G494" s="591"/>
      <c r="H494" s="1412"/>
      <c r="I494" s="73"/>
      <c r="J494" s="73"/>
      <c r="K494" s="74"/>
      <c r="L494" s="74"/>
      <c r="M494" s="989"/>
      <c r="N494" s="74"/>
      <c r="O494" s="74"/>
      <c r="P494" s="74"/>
      <c r="Q494" s="74"/>
      <c r="R494" s="74"/>
      <c r="S494" s="1264"/>
      <c r="T494" s="1264"/>
      <c r="U494" s="1264"/>
      <c r="V494" s="1264"/>
      <c r="W494" s="1264"/>
      <c r="X494" s="73"/>
      <c r="Y494" s="73"/>
      <c r="Z494" s="73"/>
      <c r="AA494" s="73"/>
      <c r="AB494" s="73"/>
      <c r="AC494" s="73"/>
      <c r="AD494" s="73"/>
    </row>
    <row r="495" spans="1:30" ht="15.75" customHeight="1">
      <c r="A495" s="73"/>
      <c r="B495" s="73"/>
      <c r="C495" s="73"/>
      <c r="D495" s="73"/>
      <c r="E495" s="73"/>
      <c r="F495" s="73"/>
      <c r="G495" s="591"/>
      <c r="H495" s="1412"/>
      <c r="I495" s="73"/>
      <c r="J495" s="73"/>
      <c r="K495" s="74"/>
      <c r="L495" s="74"/>
      <c r="M495" s="989"/>
      <c r="N495" s="74"/>
      <c r="O495" s="74"/>
      <c r="P495" s="74"/>
      <c r="Q495" s="74"/>
      <c r="R495" s="74"/>
      <c r="S495" s="1264"/>
      <c r="T495" s="1264"/>
      <c r="U495" s="1264"/>
      <c r="V495" s="1264"/>
      <c r="W495" s="1264"/>
      <c r="X495" s="73"/>
      <c r="Y495" s="73"/>
      <c r="Z495" s="73"/>
      <c r="AA495" s="73"/>
      <c r="AB495" s="73"/>
      <c r="AC495" s="73"/>
      <c r="AD495" s="73"/>
    </row>
    <row r="496" spans="1:30" ht="15.75" customHeight="1">
      <c r="A496" s="73"/>
      <c r="B496" s="73"/>
      <c r="C496" s="73"/>
      <c r="D496" s="73"/>
      <c r="E496" s="73"/>
      <c r="F496" s="73"/>
      <c r="G496" s="591"/>
      <c r="H496" s="1412"/>
      <c r="I496" s="73"/>
      <c r="J496" s="73"/>
      <c r="K496" s="74"/>
      <c r="L496" s="74"/>
      <c r="M496" s="989"/>
      <c r="N496" s="74"/>
      <c r="O496" s="74"/>
      <c r="P496" s="74"/>
      <c r="Q496" s="74"/>
      <c r="R496" s="74"/>
      <c r="S496" s="1264"/>
      <c r="T496" s="1264"/>
      <c r="U496" s="1264"/>
      <c r="V496" s="1264"/>
      <c r="W496" s="1264"/>
      <c r="X496" s="73"/>
      <c r="Y496" s="73"/>
      <c r="Z496" s="73"/>
      <c r="AA496" s="73"/>
      <c r="AB496" s="73"/>
      <c r="AC496" s="73"/>
      <c r="AD496" s="73"/>
    </row>
    <row r="497" spans="1:30" ht="15.75" customHeight="1">
      <c r="A497" s="73"/>
      <c r="B497" s="73"/>
      <c r="C497" s="73"/>
      <c r="D497" s="73"/>
      <c r="E497" s="73"/>
      <c r="F497" s="73"/>
      <c r="G497" s="591"/>
      <c r="H497" s="1412"/>
      <c r="I497" s="73"/>
      <c r="J497" s="73"/>
      <c r="K497" s="74"/>
      <c r="L497" s="74"/>
      <c r="M497" s="989"/>
      <c r="N497" s="74"/>
      <c r="O497" s="74"/>
      <c r="P497" s="74"/>
      <c r="Q497" s="74"/>
      <c r="R497" s="74"/>
      <c r="S497" s="1264"/>
      <c r="T497" s="1264"/>
      <c r="U497" s="1264"/>
      <c r="V497" s="1264"/>
      <c r="W497" s="1264"/>
      <c r="X497" s="73"/>
      <c r="Y497" s="73"/>
      <c r="Z497" s="73"/>
      <c r="AA497" s="73"/>
      <c r="AB497" s="73"/>
      <c r="AC497" s="73"/>
      <c r="AD497" s="73"/>
    </row>
    <row r="498" spans="1:30" ht="15.75" customHeight="1">
      <c r="A498" s="73"/>
      <c r="B498" s="73"/>
      <c r="C498" s="73"/>
      <c r="D498" s="73"/>
      <c r="E498" s="73"/>
      <c r="F498" s="73"/>
      <c r="G498" s="591"/>
      <c r="H498" s="1412"/>
      <c r="I498" s="73"/>
      <c r="J498" s="73"/>
      <c r="K498" s="74"/>
      <c r="L498" s="74"/>
      <c r="M498" s="989"/>
      <c r="N498" s="74"/>
      <c r="O498" s="74"/>
      <c r="P498" s="74"/>
      <c r="Q498" s="74"/>
      <c r="R498" s="74"/>
      <c r="S498" s="1264"/>
      <c r="T498" s="1264"/>
      <c r="U498" s="1264"/>
      <c r="V498" s="1264"/>
      <c r="W498" s="1264"/>
      <c r="X498" s="73"/>
      <c r="Y498" s="73"/>
      <c r="Z498" s="73"/>
      <c r="AA498" s="73"/>
      <c r="AB498" s="73"/>
      <c r="AC498" s="73"/>
      <c r="AD498" s="73"/>
    </row>
    <row r="499" spans="1:30" ht="15.75" customHeight="1">
      <c r="A499" s="73"/>
      <c r="B499" s="73"/>
      <c r="C499" s="73"/>
      <c r="D499" s="73"/>
      <c r="E499" s="73"/>
      <c r="F499" s="73"/>
      <c r="G499" s="591"/>
      <c r="H499" s="1412"/>
      <c r="I499" s="73"/>
      <c r="J499" s="73"/>
      <c r="K499" s="74"/>
      <c r="L499" s="74"/>
      <c r="M499" s="989"/>
      <c r="N499" s="74"/>
      <c r="O499" s="74"/>
      <c r="P499" s="74"/>
      <c r="Q499" s="74"/>
      <c r="R499" s="74"/>
      <c r="S499" s="1264"/>
      <c r="T499" s="1264"/>
      <c r="U499" s="1264"/>
      <c r="V499" s="1264"/>
      <c r="W499" s="1264"/>
      <c r="X499" s="73"/>
      <c r="Y499" s="73"/>
      <c r="Z499" s="73"/>
      <c r="AA499" s="73"/>
      <c r="AB499" s="73"/>
      <c r="AC499" s="73"/>
      <c r="AD499" s="73"/>
    </row>
    <row r="500" spans="1:30" ht="15.75" customHeight="1">
      <c r="A500" s="73"/>
      <c r="B500" s="73"/>
      <c r="C500" s="73"/>
      <c r="D500" s="73"/>
      <c r="E500" s="73"/>
      <c r="F500" s="73"/>
      <c r="G500" s="591"/>
      <c r="H500" s="1412"/>
      <c r="I500" s="73"/>
      <c r="J500" s="73"/>
      <c r="K500" s="74"/>
      <c r="L500" s="74"/>
      <c r="M500" s="989"/>
      <c r="N500" s="74"/>
      <c r="O500" s="74"/>
      <c r="P500" s="74"/>
      <c r="Q500" s="74"/>
      <c r="R500" s="74"/>
      <c r="S500" s="1264"/>
      <c r="T500" s="1264"/>
      <c r="U500" s="1264"/>
      <c r="V500" s="1264"/>
      <c r="W500" s="1264"/>
      <c r="X500" s="73"/>
      <c r="Y500" s="73"/>
      <c r="Z500" s="73"/>
      <c r="AA500" s="73"/>
      <c r="AB500" s="73"/>
      <c r="AC500" s="73"/>
      <c r="AD500" s="73"/>
    </row>
    <row r="501" spans="1:30" ht="15.75" customHeight="1">
      <c r="A501" s="73"/>
      <c r="B501" s="73"/>
      <c r="C501" s="73"/>
      <c r="D501" s="73"/>
      <c r="E501" s="73"/>
      <c r="F501" s="73"/>
      <c r="G501" s="591"/>
      <c r="H501" s="1412"/>
      <c r="I501" s="73"/>
      <c r="J501" s="73"/>
      <c r="K501" s="74"/>
      <c r="L501" s="74"/>
      <c r="M501" s="989"/>
      <c r="N501" s="74"/>
      <c r="O501" s="74"/>
      <c r="P501" s="74"/>
      <c r="Q501" s="74"/>
      <c r="R501" s="74"/>
      <c r="S501" s="1264"/>
      <c r="T501" s="1264"/>
      <c r="U501" s="1264"/>
      <c r="V501" s="1264"/>
      <c r="W501" s="1264"/>
      <c r="X501" s="73"/>
      <c r="Y501" s="73"/>
      <c r="Z501" s="73"/>
      <c r="AA501" s="73"/>
      <c r="AB501" s="73"/>
      <c r="AC501" s="73"/>
      <c r="AD501" s="73"/>
    </row>
    <row r="502" spans="1:30" ht="15.75" customHeight="1">
      <c r="A502" s="73"/>
      <c r="B502" s="73"/>
      <c r="C502" s="73"/>
      <c r="D502" s="73"/>
      <c r="E502" s="73"/>
      <c r="F502" s="73"/>
      <c r="G502" s="591"/>
      <c r="H502" s="1412"/>
      <c r="I502" s="73"/>
      <c r="J502" s="73"/>
      <c r="K502" s="74"/>
      <c r="L502" s="74"/>
      <c r="M502" s="989"/>
      <c r="N502" s="74"/>
      <c r="O502" s="74"/>
      <c r="P502" s="74"/>
      <c r="Q502" s="74"/>
      <c r="R502" s="74"/>
      <c r="S502" s="1264"/>
      <c r="T502" s="1264"/>
      <c r="U502" s="1264"/>
      <c r="V502" s="1264"/>
      <c r="W502" s="1264"/>
      <c r="X502" s="73"/>
      <c r="Y502" s="73"/>
      <c r="Z502" s="73"/>
      <c r="AA502" s="73"/>
      <c r="AB502" s="73"/>
      <c r="AC502" s="73"/>
      <c r="AD502" s="73"/>
    </row>
    <row r="503" spans="1:30" ht="15.75" customHeight="1">
      <c r="A503" s="73"/>
      <c r="B503" s="73"/>
      <c r="C503" s="73"/>
      <c r="D503" s="73"/>
      <c r="E503" s="73"/>
      <c r="F503" s="73"/>
      <c r="G503" s="591"/>
      <c r="H503" s="1412"/>
      <c r="I503" s="73"/>
      <c r="J503" s="73"/>
      <c r="K503" s="74"/>
      <c r="L503" s="74"/>
      <c r="M503" s="989"/>
      <c r="N503" s="74"/>
      <c r="O503" s="74"/>
      <c r="P503" s="74"/>
      <c r="Q503" s="74"/>
      <c r="R503" s="74"/>
      <c r="S503" s="1264"/>
      <c r="T503" s="1264"/>
      <c r="U503" s="1264"/>
      <c r="V503" s="1264"/>
      <c r="W503" s="1264"/>
      <c r="X503" s="73"/>
      <c r="Y503" s="73"/>
      <c r="Z503" s="73"/>
      <c r="AA503" s="73"/>
      <c r="AB503" s="73"/>
      <c r="AC503" s="73"/>
      <c r="AD503" s="73"/>
    </row>
    <row r="504" spans="1:30" ht="15.75" customHeight="1">
      <c r="A504" s="73"/>
      <c r="B504" s="73"/>
      <c r="C504" s="73"/>
      <c r="D504" s="73"/>
      <c r="E504" s="73"/>
      <c r="F504" s="73"/>
      <c r="G504" s="591"/>
      <c r="H504" s="1412"/>
      <c r="I504" s="73"/>
      <c r="J504" s="73"/>
      <c r="K504" s="74"/>
      <c r="L504" s="74"/>
      <c r="M504" s="989"/>
      <c r="N504" s="74"/>
      <c r="O504" s="74"/>
      <c r="P504" s="74"/>
      <c r="Q504" s="74"/>
      <c r="R504" s="74"/>
      <c r="S504" s="1264"/>
      <c r="T504" s="1264"/>
      <c r="U504" s="1264"/>
      <c r="V504" s="1264"/>
      <c r="W504" s="1264"/>
      <c r="X504" s="73"/>
      <c r="Y504" s="73"/>
      <c r="Z504" s="73"/>
      <c r="AA504" s="73"/>
      <c r="AB504" s="73"/>
      <c r="AC504" s="73"/>
      <c r="AD504" s="73"/>
    </row>
    <row r="505" spans="1:30" ht="15.75" customHeight="1">
      <c r="A505" s="73"/>
      <c r="B505" s="73"/>
      <c r="C505" s="73"/>
      <c r="D505" s="73"/>
      <c r="E505" s="73"/>
      <c r="F505" s="73"/>
      <c r="G505" s="591"/>
      <c r="H505" s="1412"/>
      <c r="I505" s="73"/>
      <c r="J505" s="73"/>
      <c r="K505" s="74"/>
      <c r="L505" s="74"/>
      <c r="M505" s="989"/>
      <c r="N505" s="74"/>
      <c r="O505" s="74"/>
      <c r="P505" s="74"/>
      <c r="Q505" s="74"/>
      <c r="R505" s="74"/>
      <c r="S505" s="1264"/>
      <c r="T505" s="1264"/>
      <c r="U505" s="1264"/>
      <c r="V505" s="1264"/>
      <c r="W505" s="1264"/>
      <c r="X505" s="73"/>
      <c r="Y505" s="73"/>
      <c r="Z505" s="73"/>
      <c r="AA505" s="73"/>
      <c r="AB505" s="73"/>
      <c r="AC505" s="73"/>
      <c r="AD505" s="73"/>
    </row>
    <row r="506" spans="1:30" ht="15.75" customHeight="1">
      <c r="A506" s="73"/>
      <c r="B506" s="73"/>
      <c r="C506" s="73"/>
      <c r="D506" s="73"/>
      <c r="E506" s="73"/>
      <c r="F506" s="73"/>
      <c r="G506" s="591"/>
      <c r="H506" s="1412"/>
      <c r="I506" s="73"/>
      <c r="J506" s="73"/>
      <c r="K506" s="74"/>
      <c r="L506" s="74"/>
      <c r="M506" s="989"/>
      <c r="N506" s="74"/>
      <c r="O506" s="74"/>
      <c r="P506" s="74"/>
      <c r="Q506" s="74"/>
      <c r="R506" s="74"/>
      <c r="S506" s="1264"/>
      <c r="T506" s="1264"/>
      <c r="U506" s="1264"/>
      <c r="V506" s="1264"/>
      <c r="W506" s="1264"/>
      <c r="X506" s="73"/>
      <c r="Y506" s="73"/>
      <c r="Z506" s="73"/>
      <c r="AA506" s="73"/>
      <c r="AB506" s="73"/>
      <c r="AC506" s="73"/>
      <c r="AD506" s="73"/>
    </row>
    <row r="507" spans="1:30" ht="15.75" customHeight="1">
      <c r="A507" s="73"/>
      <c r="B507" s="73"/>
      <c r="C507" s="73"/>
      <c r="D507" s="73"/>
      <c r="E507" s="73"/>
      <c r="F507" s="73"/>
      <c r="G507" s="591"/>
      <c r="H507" s="1412"/>
      <c r="I507" s="73"/>
      <c r="J507" s="73"/>
      <c r="K507" s="74"/>
      <c r="L507" s="74"/>
      <c r="M507" s="989"/>
      <c r="N507" s="74"/>
      <c r="O507" s="74"/>
      <c r="P507" s="74"/>
      <c r="Q507" s="74"/>
      <c r="R507" s="74"/>
      <c r="S507" s="1264"/>
      <c r="T507" s="1264"/>
      <c r="U507" s="1264"/>
      <c r="V507" s="1264"/>
      <c r="W507" s="1264"/>
      <c r="X507" s="73"/>
      <c r="Y507" s="73"/>
      <c r="Z507" s="73"/>
      <c r="AA507" s="73"/>
      <c r="AB507" s="73"/>
      <c r="AC507" s="73"/>
      <c r="AD507" s="73"/>
    </row>
    <row r="508" spans="1:30" ht="15.75" customHeight="1">
      <c r="A508" s="73"/>
      <c r="B508" s="73"/>
      <c r="C508" s="73"/>
      <c r="D508" s="73"/>
      <c r="E508" s="73"/>
      <c r="F508" s="73"/>
      <c r="G508" s="591"/>
      <c r="H508" s="1412"/>
      <c r="I508" s="73"/>
      <c r="J508" s="73"/>
      <c r="K508" s="74"/>
      <c r="L508" s="74"/>
      <c r="M508" s="989"/>
      <c r="N508" s="74"/>
      <c r="O508" s="74"/>
      <c r="P508" s="74"/>
      <c r="Q508" s="74"/>
      <c r="R508" s="74"/>
      <c r="S508" s="1264"/>
      <c r="T508" s="1264"/>
      <c r="U508" s="1264"/>
      <c r="V508" s="1264"/>
      <c r="W508" s="1264"/>
      <c r="X508" s="73"/>
      <c r="Y508" s="73"/>
      <c r="Z508" s="73"/>
      <c r="AA508" s="73"/>
      <c r="AB508" s="73"/>
      <c r="AC508" s="73"/>
      <c r="AD508" s="73"/>
    </row>
    <row r="509" spans="1:30" ht="15.75" customHeight="1">
      <c r="A509" s="73"/>
      <c r="B509" s="73"/>
      <c r="C509" s="73"/>
      <c r="D509" s="73"/>
      <c r="E509" s="73"/>
      <c r="F509" s="73"/>
      <c r="G509" s="591"/>
      <c r="H509" s="1412"/>
      <c r="I509" s="73"/>
      <c r="J509" s="73"/>
      <c r="K509" s="74"/>
      <c r="L509" s="74"/>
      <c r="M509" s="989"/>
      <c r="N509" s="74"/>
      <c r="O509" s="74"/>
      <c r="P509" s="74"/>
      <c r="Q509" s="74"/>
      <c r="R509" s="74"/>
      <c r="S509" s="1264"/>
      <c r="T509" s="1264"/>
      <c r="U509" s="1264"/>
      <c r="V509" s="1264"/>
      <c r="W509" s="1264"/>
      <c r="X509" s="73"/>
      <c r="Y509" s="73"/>
      <c r="Z509" s="73"/>
      <c r="AA509" s="73"/>
      <c r="AB509" s="73"/>
      <c r="AC509" s="73"/>
      <c r="AD509" s="73"/>
    </row>
    <row r="510" spans="1:30" ht="15.75" customHeight="1">
      <c r="A510" s="73"/>
      <c r="B510" s="73"/>
      <c r="C510" s="73"/>
      <c r="D510" s="73"/>
      <c r="E510" s="73"/>
      <c r="F510" s="73"/>
      <c r="G510" s="591"/>
      <c r="H510" s="1412"/>
      <c r="I510" s="73"/>
      <c r="J510" s="73"/>
      <c r="K510" s="74"/>
      <c r="L510" s="74"/>
      <c r="M510" s="989"/>
      <c r="N510" s="74"/>
      <c r="O510" s="74"/>
      <c r="P510" s="74"/>
      <c r="Q510" s="74"/>
      <c r="R510" s="74"/>
      <c r="S510" s="1264"/>
      <c r="T510" s="1264"/>
      <c r="U510" s="1264"/>
      <c r="V510" s="1264"/>
      <c r="W510" s="1264"/>
      <c r="X510" s="73"/>
      <c r="Y510" s="73"/>
      <c r="Z510" s="73"/>
      <c r="AA510" s="73"/>
      <c r="AB510" s="73"/>
      <c r="AC510" s="73"/>
      <c r="AD510" s="73"/>
    </row>
    <row r="511" spans="1:30" ht="15.75" customHeight="1">
      <c r="A511" s="73"/>
      <c r="B511" s="73"/>
      <c r="C511" s="73"/>
      <c r="D511" s="73"/>
      <c r="E511" s="73"/>
      <c r="F511" s="73"/>
      <c r="G511" s="591"/>
      <c r="H511" s="1412"/>
      <c r="I511" s="73"/>
      <c r="J511" s="73"/>
      <c r="K511" s="74"/>
      <c r="L511" s="74"/>
      <c r="M511" s="989"/>
      <c r="N511" s="74"/>
      <c r="O511" s="74"/>
      <c r="P511" s="74"/>
      <c r="Q511" s="74"/>
      <c r="R511" s="74"/>
      <c r="S511" s="1264"/>
      <c r="T511" s="1264"/>
      <c r="U511" s="1264"/>
      <c r="V511" s="1264"/>
      <c r="W511" s="1264"/>
      <c r="X511" s="73"/>
      <c r="Y511" s="73"/>
      <c r="Z511" s="73"/>
      <c r="AA511" s="73"/>
      <c r="AB511" s="73"/>
      <c r="AC511" s="73"/>
      <c r="AD511" s="73"/>
    </row>
    <row r="512" spans="1:30" ht="15.75" customHeight="1">
      <c r="A512" s="73"/>
      <c r="B512" s="73"/>
      <c r="C512" s="73"/>
      <c r="D512" s="73"/>
      <c r="E512" s="73"/>
      <c r="F512" s="73"/>
      <c r="G512" s="591"/>
      <c r="H512" s="1412"/>
      <c r="I512" s="73"/>
      <c r="J512" s="73"/>
      <c r="K512" s="74"/>
      <c r="L512" s="74"/>
      <c r="M512" s="989"/>
      <c r="N512" s="74"/>
      <c r="O512" s="74"/>
      <c r="P512" s="74"/>
      <c r="Q512" s="74"/>
      <c r="R512" s="74"/>
      <c r="S512" s="1264"/>
      <c r="T512" s="1264"/>
      <c r="U512" s="1264"/>
      <c r="V512" s="1264"/>
      <c r="W512" s="1264"/>
      <c r="X512" s="73"/>
      <c r="Y512" s="73"/>
      <c r="Z512" s="73"/>
      <c r="AA512" s="73"/>
      <c r="AB512" s="73"/>
      <c r="AC512" s="73"/>
      <c r="AD512" s="73"/>
    </row>
    <row r="513" spans="1:30" ht="15.75" customHeight="1">
      <c r="A513" s="73"/>
      <c r="B513" s="73"/>
      <c r="C513" s="73"/>
      <c r="D513" s="73"/>
      <c r="E513" s="73"/>
      <c r="F513" s="73"/>
      <c r="G513" s="591"/>
      <c r="H513" s="1412"/>
      <c r="I513" s="73"/>
      <c r="J513" s="73"/>
      <c r="K513" s="74"/>
      <c r="L513" s="74"/>
      <c r="M513" s="989"/>
      <c r="N513" s="74"/>
      <c r="O513" s="74"/>
      <c r="P513" s="74"/>
      <c r="Q513" s="74"/>
      <c r="R513" s="74"/>
      <c r="S513" s="1264"/>
      <c r="T513" s="1264"/>
      <c r="U513" s="1264"/>
      <c r="V513" s="1264"/>
      <c r="W513" s="1264"/>
      <c r="X513" s="73"/>
      <c r="Y513" s="73"/>
      <c r="Z513" s="73"/>
      <c r="AA513" s="73"/>
      <c r="AB513" s="73"/>
      <c r="AC513" s="73"/>
      <c r="AD513" s="73"/>
    </row>
    <row r="514" spans="1:30" ht="15.75" customHeight="1">
      <c r="A514" s="73"/>
      <c r="B514" s="73"/>
      <c r="C514" s="73"/>
      <c r="D514" s="73"/>
      <c r="E514" s="73"/>
      <c r="F514" s="73"/>
      <c r="G514" s="591"/>
      <c r="H514" s="1412"/>
      <c r="I514" s="73"/>
      <c r="J514" s="73"/>
      <c r="K514" s="74"/>
      <c r="L514" s="74"/>
      <c r="M514" s="989"/>
      <c r="N514" s="74"/>
      <c r="O514" s="74"/>
      <c r="P514" s="74"/>
      <c r="Q514" s="74"/>
      <c r="R514" s="74"/>
      <c r="S514" s="1264"/>
      <c r="T514" s="1264"/>
      <c r="U514" s="1264"/>
      <c r="V514" s="1264"/>
      <c r="W514" s="1264"/>
      <c r="X514" s="73"/>
      <c r="Y514" s="73"/>
      <c r="Z514" s="73"/>
      <c r="AA514" s="73"/>
      <c r="AB514" s="73"/>
      <c r="AC514" s="73"/>
      <c r="AD514" s="73"/>
    </row>
    <row r="515" spans="1:30" ht="15.75" customHeight="1">
      <c r="A515" s="73"/>
      <c r="B515" s="73"/>
      <c r="C515" s="73"/>
      <c r="D515" s="73"/>
      <c r="E515" s="73"/>
      <c r="F515" s="73"/>
      <c r="G515" s="591"/>
      <c r="H515" s="1412"/>
      <c r="I515" s="73"/>
      <c r="J515" s="73"/>
      <c r="K515" s="74"/>
      <c r="L515" s="74"/>
      <c r="M515" s="989"/>
      <c r="N515" s="74"/>
      <c r="O515" s="74"/>
      <c r="P515" s="74"/>
      <c r="Q515" s="74"/>
      <c r="R515" s="74"/>
      <c r="S515" s="1264"/>
      <c r="T515" s="1264"/>
      <c r="U515" s="1264"/>
      <c r="V515" s="1264"/>
      <c r="W515" s="1264"/>
      <c r="X515" s="73"/>
      <c r="Y515" s="73"/>
      <c r="Z515" s="73"/>
      <c r="AA515" s="73"/>
      <c r="AB515" s="73"/>
      <c r="AC515" s="73"/>
      <c r="AD515" s="73"/>
    </row>
    <row r="516" spans="1:30" ht="15.75" customHeight="1">
      <c r="A516" s="73"/>
      <c r="B516" s="73"/>
      <c r="C516" s="73"/>
      <c r="D516" s="73"/>
      <c r="E516" s="73"/>
      <c r="F516" s="73"/>
      <c r="G516" s="591"/>
      <c r="H516" s="1412"/>
      <c r="I516" s="73"/>
      <c r="J516" s="73"/>
      <c r="K516" s="74"/>
      <c r="L516" s="74"/>
      <c r="M516" s="989"/>
      <c r="N516" s="74"/>
      <c r="O516" s="74"/>
      <c r="P516" s="74"/>
      <c r="Q516" s="74"/>
      <c r="R516" s="74"/>
      <c r="S516" s="1264"/>
      <c r="T516" s="1264"/>
      <c r="U516" s="1264"/>
      <c r="V516" s="1264"/>
      <c r="W516" s="1264"/>
      <c r="X516" s="73"/>
      <c r="Y516" s="73"/>
      <c r="Z516" s="73"/>
      <c r="AA516" s="73"/>
      <c r="AB516" s="73"/>
      <c r="AC516" s="73"/>
      <c r="AD516" s="73"/>
    </row>
    <row r="517" spans="1:30" ht="15.75" customHeight="1">
      <c r="A517" s="73"/>
      <c r="B517" s="73"/>
      <c r="C517" s="73"/>
      <c r="D517" s="73"/>
      <c r="E517" s="73"/>
      <c r="F517" s="73"/>
      <c r="G517" s="591"/>
      <c r="H517" s="1412"/>
      <c r="I517" s="73"/>
      <c r="J517" s="73"/>
      <c r="K517" s="74"/>
      <c r="L517" s="74"/>
      <c r="M517" s="989"/>
      <c r="N517" s="74"/>
      <c r="O517" s="74"/>
      <c r="P517" s="74"/>
      <c r="Q517" s="74"/>
      <c r="R517" s="74"/>
      <c r="S517" s="1264"/>
      <c r="T517" s="1264"/>
      <c r="U517" s="1264"/>
      <c r="V517" s="1264"/>
      <c r="W517" s="1264"/>
      <c r="X517" s="73"/>
      <c r="Y517" s="73"/>
      <c r="Z517" s="73"/>
      <c r="AA517" s="73"/>
      <c r="AB517" s="73"/>
      <c r="AC517" s="73"/>
      <c r="AD517" s="73"/>
    </row>
    <row r="518" spans="1:30" ht="15.75" customHeight="1">
      <c r="A518" s="73"/>
      <c r="B518" s="73"/>
      <c r="C518" s="73"/>
      <c r="D518" s="73"/>
      <c r="E518" s="73"/>
      <c r="F518" s="73"/>
      <c r="G518" s="591"/>
      <c r="H518" s="1412"/>
      <c r="I518" s="73"/>
      <c r="J518" s="73"/>
      <c r="K518" s="74"/>
      <c r="L518" s="74"/>
      <c r="M518" s="989"/>
      <c r="N518" s="74"/>
      <c r="O518" s="74"/>
      <c r="P518" s="74"/>
      <c r="Q518" s="74"/>
      <c r="R518" s="74"/>
      <c r="S518" s="1264"/>
      <c r="T518" s="1264"/>
      <c r="U518" s="1264"/>
      <c r="V518" s="1264"/>
      <c r="W518" s="1264"/>
      <c r="X518" s="73"/>
      <c r="Y518" s="73"/>
      <c r="Z518" s="73"/>
      <c r="AA518" s="73"/>
      <c r="AB518" s="73"/>
      <c r="AC518" s="73"/>
      <c r="AD518" s="73"/>
    </row>
    <row r="519" spans="1:30" ht="15.75" customHeight="1">
      <c r="A519" s="73"/>
      <c r="B519" s="73"/>
      <c r="C519" s="73"/>
      <c r="D519" s="73"/>
      <c r="E519" s="73"/>
      <c r="F519" s="73"/>
      <c r="G519" s="591"/>
      <c r="H519" s="1412"/>
      <c r="I519" s="73"/>
      <c r="J519" s="73"/>
      <c r="K519" s="74"/>
      <c r="L519" s="74"/>
      <c r="M519" s="989"/>
      <c r="N519" s="74"/>
      <c r="O519" s="74"/>
      <c r="P519" s="74"/>
      <c r="Q519" s="74"/>
      <c r="R519" s="74"/>
      <c r="S519" s="1264"/>
      <c r="T519" s="1264"/>
      <c r="U519" s="1264"/>
      <c r="V519" s="1264"/>
      <c r="W519" s="1264"/>
      <c r="X519" s="73"/>
      <c r="Y519" s="73"/>
      <c r="Z519" s="73"/>
      <c r="AA519" s="73"/>
      <c r="AB519" s="73"/>
      <c r="AC519" s="73"/>
      <c r="AD519" s="73"/>
    </row>
    <row r="520" spans="1:30" ht="15.75" customHeight="1">
      <c r="A520" s="73"/>
      <c r="B520" s="73"/>
      <c r="C520" s="73"/>
      <c r="D520" s="73"/>
      <c r="E520" s="73"/>
      <c r="F520" s="73"/>
      <c r="G520" s="591"/>
      <c r="H520" s="1412"/>
      <c r="I520" s="73"/>
      <c r="J520" s="73"/>
      <c r="K520" s="74"/>
      <c r="L520" s="74"/>
      <c r="M520" s="989"/>
      <c r="N520" s="74"/>
      <c r="O520" s="74"/>
      <c r="P520" s="74"/>
      <c r="Q520" s="74"/>
      <c r="R520" s="74"/>
      <c r="S520" s="1264"/>
      <c r="T520" s="1264"/>
      <c r="U520" s="1264"/>
      <c r="V520" s="1264"/>
      <c r="W520" s="1264"/>
      <c r="X520" s="73"/>
      <c r="Y520" s="73"/>
      <c r="Z520" s="73"/>
      <c r="AA520" s="73"/>
      <c r="AB520" s="73"/>
      <c r="AC520" s="73"/>
      <c r="AD520" s="73"/>
    </row>
    <row r="521" spans="1:30" ht="15.75" customHeight="1">
      <c r="A521" s="73"/>
      <c r="B521" s="73"/>
      <c r="C521" s="73"/>
      <c r="D521" s="73"/>
      <c r="E521" s="73"/>
      <c r="F521" s="73"/>
      <c r="G521" s="591"/>
      <c r="H521" s="1412"/>
      <c r="I521" s="73"/>
      <c r="J521" s="73"/>
      <c r="K521" s="74"/>
      <c r="L521" s="74"/>
      <c r="M521" s="989"/>
      <c r="N521" s="74"/>
      <c r="O521" s="74"/>
      <c r="P521" s="74"/>
      <c r="Q521" s="74"/>
      <c r="R521" s="74"/>
      <c r="S521" s="1264"/>
      <c r="T521" s="1264"/>
      <c r="U521" s="1264"/>
      <c r="V521" s="1264"/>
      <c r="W521" s="1264"/>
      <c r="X521" s="73"/>
      <c r="Y521" s="73"/>
      <c r="Z521" s="73"/>
      <c r="AA521" s="73"/>
      <c r="AB521" s="73"/>
      <c r="AC521" s="73"/>
      <c r="AD521" s="73"/>
    </row>
    <row r="522" spans="1:30" ht="15.75" customHeight="1">
      <c r="A522" s="73"/>
      <c r="B522" s="73"/>
      <c r="C522" s="73"/>
      <c r="D522" s="73"/>
      <c r="E522" s="73"/>
      <c r="F522" s="73"/>
      <c r="G522" s="591"/>
      <c r="H522" s="1412"/>
      <c r="I522" s="73"/>
      <c r="J522" s="73"/>
      <c r="K522" s="74"/>
      <c r="L522" s="74"/>
      <c r="M522" s="989"/>
      <c r="N522" s="74"/>
      <c r="O522" s="74"/>
      <c r="P522" s="74"/>
      <c r="Q522" s="74"/>
      <c r="R522" s="74"/>
      <c r="S522" s="1264"/>
      <c r="T522" s="1264"/>
      <c r="U522" s="1264"/>
      <c r="V522" s="1264"/>
      <c r="W522" s="1264"/>
      <c r="X522" s="73"/>
      <c r="Y522" s="73"/>
      <c r="Z522" s="73"/>
      <c r="AA522" s="73"/>
      <c r="AB522" s="73"/>
      <c r="AC522" s="73"/>
      <c r="AD522" s="73"/>
    </row>
    <row r="523" spans="1:30" ht="15.75" customHeight="1">
      <c r="A523" s="73"/>
      <c r="B523" s="73"/>
      <c r="C523" s="73"/>
      <c r="D523" s="73"/>
      <c r="E523" s="73"/>
      <c r="F523" s="73"/>
      <c r="G523" s="591"/>
      <c r="H523" s="1412"/>
      <c r="I523" s="73"/>
      <c r="J523" s="73"/>
      <c r="K523" s="74"/>
      <c r="L523" s="74"/>
      <c r="M523" s="989"/>
      <c r="N523" s="74"/>
      <c r="O523" s="74"/>
      <c r="P523" s="74"/>
      <c r="Q523" s="74"/>
      <c r="R523" s="74"/>
      <c r="S523" s="1264"/>
      <c r="T523" s="1264"/>
      <c r="U523" s="1264"/>
      <c r="V523" s="1264"/>
      <c r="W523" s="1264"/>
      <c r="X523" s="73"/>
      <c r="Y523" s="73"/>
      <c r="Z523" s="73"/>
      <c r="AA523" s="73"/>
      <c r="AB523" s="73"/>
      <c r="AC523" s="73"/>
      <c r="AD523" s="73"/>
    </row>
    <row r="524" spans="1:30" ht="15.75" customHeight="1">
      <c r="A524" s="73"/>
      <c r="B524" s="73"/>
      <c r="C524" s="73"/>
      <c r="D524" s="73"/>
      <c r="E524" s="73"/>
      <c r="F524" s="73"/>
      <c r="G524" s="591"/>
      <c r="H524" s="1412"/>
      <c r="I524" s="73"/>
      <c r="J524" s="73"/>
      <c r="K524" s="74"/>
      <c r="L524" s="74"/>
      <c r="M524" s="989"/>
      <c r="N524" s="74"/>
      <c r="O524" s="74"/>
      <c r="P524" s="74"/>
      <c r="Q524" s="74"/>
      <c r="R524" s="74"/>
      <c r="S524" s="1264"/>
      <c r="T524" s="1264"/>
      <c r="U524" s="1264"/>
      <c r="V524" s="1264"/>
      <c r="W524" s="1264"/>
      <c r="X524" s="73"/>
      <c r="Y524" s="73"/>
      <c r="Z524" s="73"/>
      <c r="AA524" s="73"/>
      <c r="AB524" s="73"/>
      <c r="AC524" s="73"/>
      <c r="AD524" s="73"/>
    </row>
    <row r="525" spans="1:30" ht="15.75" customHeight="1">
      <c r="A525" s="73"/>
      <c r="B525" s="73"/>
      <c r="C525" s="73"/>
      <c r="D525" s="73"/>
      <c r="E525" s="73"/>
      <c r="F525" s="73"/>
      <c r="G525" s="591"/>
      <c r="H525" s="1412"/>
      <c r="I525" s="73"/>
      <c r="J525" s="73"/>
      <c r="K525" s="74"/>
      <c r="L525" s="74"/>
      <c r="M525" s="989"/>
      <c r="N525" s="74"/>
      <c r="O525" s="74"/>
      <c r="P525" s="74"/>
      <c r="Q525" s="74"/>
      <c r="R525" s="74"/>
      <c r="S525" s="1264"/>
      <c r="T525" s="1264"/>
      <c r="U525" s="1264"/>
      <c r="V525" s="1264"/>
      <c r="W525" s="1264"/>
      <c r="X525" s="73"/>
      <c r="Y525" s="73"/>
      <c r="Z525" s="73"/>
      <c r="AA525" s="73"/>
      <c r="AB525" s="73"/>
      <c r="AC525" s="73"/>
      <c r="AD525" s="73"/>
    </row>
    <row r="526" spans="1:30" ht="15.75" customHeight="1">
      <c r="A526" s="73"/>
      <c r="B526" s="73"/>
      <c r="C526" s="73"/>
      <c r="D526" s="73"/>
      <c r="E526" s="73"/>
      <c r="F526" s="73"/>
      <c r="G526" s="591"/>
      <c r="H526" s="1412"/>
      <c r="I526" s="73"/>
      <c r="J526" s="73"/>
      <c r="K526" s="74"/>
      <c r="L526" s="74"/>
      <c r="M526" s="989"/>
      <c r="N526" s="74"/>
      <c r="O526" s="74"/>
      <c r="P526" s="74"/>
      <c r="Q526" s="74"/>
      <c r="R526" s="74"/>
      <c r="S526" s="1264"/>
      <c r="T526" s="1264"/>
      <c r="U526" s="1264"/>
      <c r="V526" s="1264"/>
      <c r="W526" s="1264"/>
      <c r="X526" s="73"/>
      <c r="Y526" s="73"/>
      <c r="Z526" s="73"/>
      <c r="AA526" s="73"/>
      <c r="AB526" s="73"/>
      <c r="AC526" s="73"/>
      <c r="AD526" s="73"/>
    </row>
    <row r="527" spans="1:30" ht="15.75" customHeight="1">
      <c r="A527" s="73"/>
      <c r="B527" s="73"/>
      <c r="C527" s="73"/>
      <c r="D527" s="73"/>
      <c r="E527" s="73"/>
      <c r="F527" s="73"/>
      <c r="G527" s="591"/>
      <c r="H527" s="1412"/>
      <c r="I527" s="73"/>
      <c r="J527" s="73"/>
      <c r="K527" s="74"/>
      <c r="L527" s="74"/>
      <c r="M527" s="989"/>
      <c r="N527" s="74"/>
      <c r="O527" s="74"/>
      <c r="P527" s="74"/>
      <c r="Q527" s="74"/>
      <c r="R527" s="74"/>
      <c r="S527" s="1264"/>
      <c r="T527" s="1264"/>
      <c r="U527" s="1264"/>
      <c r="V527" s="1264"/>
      <c r="W527" s="1264"/>
      <c r="X527" s="73"/>
      <c r="Y527" s="73"/>
      <c r="Z527" s="73"/>
      <c r="AA527" s="73"/>
      <c r="AB527" s="73"/>
      <c r="AC527" s="73"/>
      <c r="AD527" s="73"/>
    </row>
    <row r="528" spans="1:30" ht="15.75" customHeight="1">
      <c r="A528" s="73"/>
      <c r="B528" s="73"/>
      <c r="C528" s="73"/>
      <c r="D528" s="73"/>
      <c r="E528" s="73"/>
      <c r="F528" s="73"/>
      <c r="G528" s="591"/>
      <c r="H528" s="1412"/>
      <c r="I528" s="73"/>
      <c r="J528" s="73"/>
      <c r="K528" s="74"/>
      <c r="L528" s="74"/>
      <c r="M528" s="989"/>
      <c r="N528" s="74"/>
      <c r="O528" s="74"/>
      <c r="P528" s="74"/>
      <c r="Q528" s="74"/>
      <c r="R528" s="74"/>
      <c r="S528" s="1264"/>
      <c r="T528" s="1264"/>
      <c r="U528" s="1264"/>
      <c r="V528" s="1264"/>
      <c r="W528" s="1264"/>
      <c r="X528" s="73"/>
      <c r="Y528" s="73"/>
      <c r="Z528" s="73"/>
      <c r="AA528" s="73"/>
      <c r="AB528" s="73"/>
      <c r="AC528" s="73"/>
      <c r="AD528" s="73"/>
    </row>
    <row r="529" spans="1:30" ht="15.75" customHeight="1">
      <c r="A529" s="73"/>
      <c r="B529" s="73"/>
      <c r="C529" s="73"/>
      <c r="D529" s="73"/>
      <c r="E529" s="73"/>
      <c r="F529" s="73"/>
      <c r="G529" s="591"/>
      <c r="H529" s="1412"/>
      <c r="I529" s="73"/>
      <c r="J529" s="73"/>
      <c r="K529" s="74"/>
      <c r="L529" s="74"/>
      <c r="M529" s="989"/>
      <c r="N529" s="74"/>
      <c r="O529" s="74"/>
      <c r="P529" s="74"/>
      <c r="Q529" s="74"/>
      <c r="R529" s="74"/>
      <c r="S529" s="1264"/>
      <c r="T529" s="1264"/>
      <c r="U529" s="1264"/>
      <c r="V529" s="1264"/>
      <c r="W529" s="1264"/>
      <c r="X529" s="73"/>
      <c r="Y529" s="73"/>
      <c r="Z529" s="73"/>
      <c r="AA529" s="73"/>
      <c r="AB529" s="73"/>
      <c r="AC529" s="73"/>
      <c r="AD529" s="73"/>
    </row>
    <row r="530" spans="1:30" ht="15.75" customHeight="1">
      <c r="A530" s="73"/>
      <c r="B530" s="73"/>
      <c r="C530" s="73"/>
      <c r="D530" s="73"/>
      <c r="E530" s="73"/>
      <c r="F530" s="73"/>
      <c r="G530" s="591"/>
      <c r="H530" s="1412"/>
      <c r="I530" s="73"/>
      <c r="J530" s="73"/>
      <c r="K530" s="74"/>
      <c r="L530" s="74"/>
      <c r="M530" s="989"/>
      <c r="N530" s="74"/>
      <c r="O530" s="74"/>
      <c r="P530" s="74"/>
      <c r="Q530" s="74"/>
      <c r="R530" s="74"/>
      <c r="S530" s="1264"/>
      <c r="T530" s="1264"/>
      <c r="U530" s="1264"/>
      <c r="V530" s="1264"/>
      <c r="W530" s="1264"/>
      <c r="X530" s="73"/>
      <c r="Y530" s="73"/>
      <c r="Z530" s="73"/>
      <c r="AA530" s="73"/>
      <c r="AB530" s="73"/>
      <c r="AC530" s="73"/>
      <c r="AD530" s="73"/>
    </row>
    <row r="531" spans="1:30" ht="15.75" customHeight="1">
      <c r="A531" s="73"/>
      <c r="B531" s="73"/>
      <c r="C531" s="73"/>
      <c r="D531" s="73"/>
      <c r="E531" s="73"/>
      <c r="F531" s="73"/>
      <c r="G531" s="591"/>
      <c r="H531" s="1412"/>
      <c r="I531" s="73"/>
      <c r="J531" s="73"/>
      <c r="K531" s="74"/>
      <c r="L531" s="74"/>
      <c r="M531" s="989"/>
      <c r="N531" s="74"/>
      <c r="O531" s="74"/>
      <c r="P531" s="74"/>
      <c r="Q531" s="74"/>
      <c r="R531" s="74"/>
      <c r="S531" s="1264"/>
      <c r="T531" s="1264"/>
      <c r="U531" s="1264"/>
      <c r="V531" s="1264"/>
      <c r="W531" s="1264"/>
      <c r="X531" s="73"/>
      <c r="Y531" s="73"/>
      <c r="Z531" s="73"/>
      <c r="AA531" s="73"/>
      <c r="AB531" s="73"/>
      <c r="AC531" s="73"/>
      <c r="AD531" s="73"/>
    </row>
    <row r="532" spans="1:30" ht="15.75" customHeight="1">
      <c r="A532" s="73"/>
      <c r="B532" s="73"/>
      <c r="C532" s="73"/>
      <c r="D532" s="73"/>
      <c r="E532" s="73"/>
      <c r="F532" s="73"/>
      <c r="G532" s="591"/>
      <c r="H532" s="1412"/>
      <c r="I532" s="73"/>
      <c r="J532" s="73"/>
      <c r="K532" s="74"/>
      <c r="L532" s="74"/>
      <c r="M532" s="989"/>
      <c r="N532" s="74"/>
      <c r="O532" s="74"/>
      <c r="P532" s="74"/>
      <c r="Q532" s="74"/>
      <c r="R532" s="74"/>
      <c r="S532" s="1264"/>
      <c r="T532" s="1264"/>
      <c r="U532" s="1264"/>
      <c r="V532" s="1264"/>
      <c r="W532" s="1264"/>
      <c r="X532" s="73"/>
      <c r="Y532" s="73"/>
      <c r="Z532" s="73"/>
      <c r="AA532" s="73"/>
      <c r="AB532" s="73"/>
      <c r="AC532" s="73"/>
      <c r="AD532" s="73"/>
    </row>
    <row r="533" spans="1:30" ht="15.75" customHeight="1">
      <c r="A533" s="73"/>
      <c r="B533" s="73"/>
      <c r="C533" s="73"/>
      <c r="D533" s="73"/>
      <c r="E533" s="73"/>
      <c r="F533" s="73"/>
      <c r="G533" s="591"/>
      <c r="H533" s="1412"/>
      <c r="I533" s="73"/>
      <c r="J533" s="73"/>
      <c r="K533" s="74"/>
      <c r="L533" s="74"/>
      <c r="M533" s="989"/>
      <c r="N533" s="74"/>
      <c r="O533" s="74"/>
      <c r="P533" s="74"/>
      <c r="Q533" s="74"/>
      <c r="R533" s="74"/>
      <c r="S533" s="1264"/>
      <c r="T533" s="1264"/>
      <c r="U533" s="1264"/>
      <c r="V533" s="1264"/>
      <c r="W533" s="1264"/>
      <c r="X533" s="73"/>
      <c r="Y533" s="73"/>
      <c r="Z533" s="73"/>
      <c r="AA533" s="73"/>
      <c r="AB533" s="73"/>
      <c r="AC533" s="73"/>
      <c r="AD533" s="73"/>
    </row>
    <row r="534" spans="1:30" ht="15.75" customHeight="1">
      <c r="A534" s="73"/>
      <c r="B534" s="73"/>
      <c r="C534" s="73"/>
      <c r="D534" s="73"/>
      <c r="E534" s="73"/>
      <c r="F534" s="73"/>
      <c r="G534" s="591"/>
      <c r="H534" s="1412"/>
      <c r="I534" s="73"/>
      <c r="J534" s="73"/>
      <c r="K534" s="74"/>
      <c r="L534" s="74"/>
      <c r="M534" s="989"/>
      <c r="N534" s="74"/>
      <c r="O534" s="74"/>
      <c r="P534" s="74"/>
      <c r="Q534" s="74"/>
      <c r="R534" s="74"/>
      <c r="S534" s="1264"/>
      <c r="T534" s="1264"/>
      <c r="U534" s="1264"/>
      <c r="V534" s="1264"/>
      <c r="W534" s="1264"/>
      <c r="X534" s="73"/>
      <c r="Y534" s="73"/>
      <c r="Z534" s="73"/>
      <c r="AA534" s="73"/>
      <c r="AB534" s="73"/>
      <c r="AC534" s="73"/>
      <c r="AD534" s="73"/>
    </row>
    <row r="535" spans="1:30" ht="15.75" customHeight="1">
      <c r="A535" s="73"/>
      <c r="B535" s="73"/>
      <c r="C535" s="73"/>
      <c r="D535" s="73"/>
      <c r="E535" s="73"/>
      <c r="F535" s="73"/>
      <c r="G535" s="591"/>
      <c r="H535" s="1412"/>
      <c r="I535" s="73"/>
      <c r="J535" s="73"/>
      <c r="K535" s="74"/>
      <c r="L535" s="74"/>
      <c r="M535" s="989"/>
      <c r="N535" s="74"/>
      <c r="O535" s="74"/>
      <c r="P535" s="74"/>
      <c r="Q535" s="74"/>
      <c r="R535" s="74"/>
      <c r="S535" s="1264"/>
      <c r="T535" s="1264"/>
      <c r="U535" s="1264"/>
      <c r="V535" s="1264"/>
      <c r="W535" s="1264"/>
      <c r="X535" s="73"/>
      <c r="Y535" s="73"/>
      <c r="Z535" s="73"/>
      <c r="AA535" s="73"/>
      <c r="AB535" s="73"/>
      <c r="AC535" s="73"/>
      <c r="AD535" s="73"/>
    </row>
    <row r="536" spans="1:30" ht="15.75" customHeight="1">
      <c r="A536" s="73"/>
      <c r="B536" s="73"/>
      <c r="C536" s="73"/>
      <c r="D536" s="73"/>
      <c r="E536" s="73"/>
      <c r="F536" s="73"/>
      <c r="G536" s="591"/>
      <c r="H536" s="1412"/>
      <c r="I536" s="73"/>
      <c r="J536" s="73"/>
      <c r="K536" s="74"/>
      <c r="L536" s="74"/>
      <c r="M536" s="989"/>
      <c r="N536" s="74"/>
      <c r="O536" s="74"/>
      <c r="P536" s="74"/>
      <c r="Q536" s="74"/>
      <c r="R536" s="74"/>
      <c r="S536" s="1264"/>
      <c r="T536" s="1264"/>
      <c r="U536" s="1264"/>
      <c r="V536" s="1264"/>
      <c r="W536" s="1264"/>
      <c r="X536" s="73"/>
      <c r="Y536" s="73"/>
      <c r="Z536" s="73"/>
      <c r="AA536" s="73"/>
      <c r="AB536" s="73"/>
      <c r="AC536" s="73"/>
      <c r="AD536" s="73"/>
    </row>
    <row r="537" spans="1:30" ht="15.75" customHeight="1">
      <c r="A537" s="73"/>
      <c r="B537" s="73"/>
      <c r="C537" s="73"/>
      <c r="D537" s="73"/>
      <c r="E537" s="73"/>
      <c r="F537" s="73"/>
      <c r="G537" s="591"/>
      <c r="H537" s="1412"/>
      <c r="I537" s="73"/>
      <c r="J537" s="73"/>
      <c r="K537" s="74"/>
      <c r="L537" s="74"/>
      <c r="M537" s="989"/>
      <c r="N537" s="74"/>
      <c r="O537" s="74"/>
      <c r="P537" s="74"/>
      <c r="Q537" s="74"/>
      <c r="R537" s="74"/>
      <c r="S537" s="1264"/>
      <c r="T537" s="1264"/>
      <c r="U537" s="1264"/>
      <c r="V537" s="1264"/>
      <c r="W537" s="1264"/>
      <c r="X537" s="73"/>
      <c r="Y537" s="73"/>
      <c r="Z537" s="73"/>
      <c r="AA537" s="73"/>
      <c r="AB537" s="73"/>
      <c r="AC537" s="73"/>
      <c r="AD537" s="73"/>
    </row>
    <row r="538" spans="1:30" ht="15.75" customHeight="1">
      <c r="A538" s="73"/>
      <c r="B538" s="73"/>
      <c r="C538" s="73"/>
      <c r="D538" s="73"/>
      <c r="E538" s="73"/>
      <c r="F538" s="73"/>
      <c r="G538" s="591"/>
      <c r="H538" s="1412"/>
      <c r="I538" s="73"/>
      <c r="J538" s="73"/>
      <c r="K538" s="74"/>
      <c r="L538" s="74"/>
      <c r="M538" s="989"/>
      <c r="N538" s="74"/>
      <c r="O538" s="74"/>
      <c r="P538" s="74"/>
      <c r="Q538" s="74"/>
      <c r="R538" s="74"/>
      <c r="S538" s="1264"/>
      <c r="T538" s="1264"/>
      <c r="U538" s="1264"/>
      <c r="V538" s="1264"/>
      <c r="W538" s="1264"/>
      <c r="X538" s="73"/>
      <c r="Y538" s="73"/>
      <c r="Z538" s="73"/>
      <c r="AA538" s="73"/>
      <c r="AB538" s="73"/>
      <c r="AC538" s="73"/>
      <c r="AD538" s="73"/>
    </row>
    <row r="539" spans="1:30" ht="15.75" customHeight="1">
      <c r="A539" s="73"/>
      <c r="B539" s="73"/>
      <c r="C539" s="73"/>
      <c r="D539" s="73"/>
      <c r="E539" s="73"/>
      <c r="F539" s="73"/>
      <c r="G539" s="591"/>
      <c r="H539" s="1412"/>
      <c r="I539" s="73"/>
      <c r="J539" s="73"/>
      <c r="K539" s="74"/>
      <c r="L539" s="74"/>
      <c r="M539" s="989"/>
      <c r="N539" s="74"/>
      <c r="O539" s="74"/>
      <c r="P539" s="74"/>
      <c r="Q539" s="74"/>
      <c r="R539" s="74"/>
      <c r="S539" s="1264"/>
      <c r="T539" s="1264"/>
      <c r="U539" s="1264"/>
      <c r="V539" s="1264"/>
      <c r="W539" s="1264"/>
      <c r="X539" s="73"/>
      <c r="Y539" s="73"/>
      <c r="Z539" s="73"/>
      <c r="AA539" s="73"/>
      <c r="AB539" s="73"/>
      <c r="AC539" s="73"/>
      <c r="AD539" s="73"/>
    </row>
    <row r="540" spans="1:30" ht="15.75" customHeight="1">
      <c r="A540" s="73"/>
      <c r="B540" s="73"/>
      <c r="C540" s="73"/>
      <c r="D540" s="73"/>
      <c r="E540" s="73"/>
      <c r="F540" s="73"/>
      <c r="G540" s="591"/>
      <c r="H540" s="1412"/>
      <c r="I540" s="73"/>
      <c r="J540" s="73"/>
      <c r="K540" s="74"/>
      <c r="L540" s="74"/>
      <c r="M540" s="989"/>
      <c r="N540" s="74"/>
      <c r="O540" s="74"/>
      <c r="P540" s="74"/>
      <c r="Q540" s="74"/>
      <c r="R540" s="74"/>
      <c r="S540" s="1264"/>
      <c r="T540" s="1264"/>
      <c r="U540" s="1264"/>
      <c r="V540" s="1264"/>
      <c r="W540" s="1264"/>
      <c r="X540" s="73"/>
      <c r="Y540" s="73"/>
      <c r="Z540" s="73"/>
      <c r="AA540" s="73"/>
      <c r="AB540" s="73"/>
      <c r="AC540" s="73"/>
      <c r="AD540" s="73"/>
    </row>
    <row r="541" spans="1:30" ht="15.75" customHeight="1">
      <c r="A541" s="73"/>
      <c r="B541" s="73"/>
      <c r="C541" s="73"/>
      <c r="D541" s="73"/>
      <c r="E541" s="73"/>
      <c r="F541" s="73"/>
      <c r="G541" s="591"/>
      <c r="H541" s="1412"/>
      <c r="I541" s="73"/>
      <c r="J541" s="73"/>
      <c r="K541" s="74"/>
      <c r="L541" s="74"/>
      <c r="M541" s="989"/>
      <c r="N541" s="74"/>
      <c r="O541" s="74"/>
      <c r="P541" s="74"/>
      <c r="Q541" s="74"/>
      <c r="R541" s="74"/>
      <c r="S541" s="1264"/>
      <c r="T541" s="1264"/>
      <c r="U541" s="1264"/>
      <c r="V541" s="1264"/>
      <c r="W541" s="1264"/>
      <c r="X541" s="73"/>
      <c r="Y541" s="73"/>
      <c r="Z541" s="73"/>
      <c r="AA541" s="73"/>
      <c r="AB541" s="73"/>
      <c r="AC541" s="73"/>
      <c r="AD541" s="73"/>
    </row>
    <row r="542" spans="1:30" ht="15.75" customHeight="1">
      <c r="A542" s="73"/>
      <c r="B542" s="73"/>
      <c r="C542" s="73"/>
      <c r="D542" s="73"/>
      <c r="E542" s="73"/>
      <c r="F542" s="73"/>
      <c r="G542" s="591"/>
      <c r="H542" s="1412"/>
      <c r="I542" s="73"/>
      <c r="J542" s="73"/>
      <c r="K542" s="74"/>
      <c r="L542" s="74"/>
      <c r="M542" s="989"/>
      <c r="N542" s="74"/>
      <c r="O542" s="74"/>
      <c r="P542" s="74"/>
      <c r="Q542" s="74"/>
      <c r="R542" s="74"/>
      <c r="S542" s="1264"/>
      <c r="T542" s="1264"/>
      <c r="U542" s="1264"/>
      <c r="V542" s="1264"/>
      <c r="W542" s="1264"/>
      <c r="X542" s="73"/>
      <c r="Y542" s="73"/>
      <c r="Z542" s="73"/>
      <c r="AA542" s="73"/>
      <c r="AB542" s="73"/>
      <c r="AC542" s="73"/>
      <c r="AD542" s="73"/>
    </row>
    <row r="543" spans="1:30" ht="15.75" customHeight="1">
      <c r="A543" s="73"/>
      <c r="B543" s="73"/>
      <c r="C543" s="73"/>
      <c r="D543" s="73"/>
      <c r="E543" s="73"/>
      <c r="F543" s="73"/>
      <c r="G543" s="591"/>
      <c r="H543" s="1412"/>
      <c r="I543" s="73"/>
      <c r="J543" s="73"/>
      <c r="K543" s="74"/>
      <c r="L543" s="74"/>
      <c r="M543" s="989"/>
      <c r="N543" s="74"/>
      <c r="O543" s="74"/>
      <c r="P543" s="74"/>
      <c r="Q543" s="74"/>
      <c r="R543" s="74"/>
      <c r="S543" s="1264"/>
      <c r="T543" s="1264"/>
      <c r="U543" s="1264"/>
      <c r="V543" s="1264"/>
      <c r="W543" s="1264"/>
      <c r="X543" s="73"/>
      <c r="Y543" s="73"/>
      <c r="Z543" s="73"/>
      <c r="AA543" s="73"/>
      <c r="AB543" s="73"/>
      <c r="AC543" s="73"/>
      <c r="AD543" s="73"/>
    </row>
    <row r="544" spans="1:30" ht="15.75" customHeight="1">
      <c r="A544" s="73"/>
      <c r="B544" s="73"/>
      <c r="C544" s="73"/>
      <c r="D544" s="73"/>
      <c r="E544" s="73"/>
      <c r="F544" s="73"/>
      <c r="G544" s="591"/>
      <c r="H544" s="1412"/>
      <c r="I544" s="73"/>
      <c r="J544" s="73"/>
      <c r="K544" s="74"/>
      <c r="L544" s="74"/>
      <c r="M544" s="989"/>
      <c r="N544" s="74"/>
      <c r="O544" s="74"/>
      <c r="P544" s="74"/>
      <c r="Q544" s="74"/>
      <c r="R544" s="74"/>
      <c r="S544" s="1264"/>
      <c r="T544" s="1264"/>
      <c r="U544" s="1264"/>
      <c r="V544" s="1264"/>
      <c r="W544" s="1264"/>
      <c r="X544" s="73"/>
      <c r="Y544" s="73"/>
      <c r="Z544" s="73"/>
      <c r="AA544" s="73"/>
      <c r="AB544" s="73"/>
      <c r="AC544" s="73"/>
      <c r="AD544" s="73"/>
    </row>
    <row r="545" spans="1:30" ht="15.75" customHeight="1">
      <c r="A545" s="73"/>
      <c r="B545" s="73"/>
      <c r="C545" s="73"/>
      <c r="D545" s="73"/>
      <c r="E545" s="73"/>
      <c r="F545" s="73"/>
      <c r="G545" s="591"/>
      <c r="H545" s="1412"/>
      <c r="I545" s="73"/>
      <c r="J545" s="73"/>
      <c r="K545" s="74"/>
      <c r="L545" s="74"/>
      <c r="M545" s="989"/>
      <c r="N545" s="74"/>
      <c r="O545" s="74"/>
      <c r="P545" s="74"/>
      <c r="Q545" s="74"/>
      <c r="R545" s="74"/>
      <c r="S545" s="1264"/>
      <c r="T545" s="1264"/>
      <c r="U545" s="1264"/>
      <c r="V545" s="1264"/>
      <c r="W545" s="1264"/>
      <c r="X545" s="73"/>
      <c r="Y545" s="73"/>
      <c r="Z545" s="73"/>
      <c r="AA545" s="73"/>
      <c r="AB545" s="73"/>
      <c r="AC545" s="73"/>
      <c r="AD545" s="73"/>
    </row>
    <row r="546" spans="1:30" ht="15.75" customHeight="1">
      <c r="A546" s="73"/>
      <c r="B546" s="73"/>
      <c r="C546" s="73"/>
      <c r="D546" s="73"/>
      <c r="E546" s="73"/>
      <c r="F546" s="73"/>
      <c r="G546" s="591"/>
      <c r="H546" s="1412"/>
      <c r="I546" s="73"/>
      <c r="J546" s="73"/>
      <c r="K546" s="74"/>
      <c r="L546" s="74"/>
      <c r="M546" s="989"/>
      <c r="N546" s="74"/>
      <c r="O546" s="74"/>
      <c r="P546" s="74"/>
      <c r="Q546" s="74"/>
      <c r="R546" s="74"/>
      <c r="S546" s="1264"/>
      <c r="T546" s="1264"/>
      <c r="U546" s="1264"/>
      <c r="V546" s="1264"/>
      <c r="W546" s="1264"/>
      <c r="X546" s="73"/>
      <c r="Y546" s="73"/>
      <c r="Z546" s="73"/>
      <c r="AA546" s="73"/>
      <c r="AB546" s="73"/>
      <c r="AC546" s="73"/>
      <c r="AD546" s="73"/>
    </row>
    <row r="547" spans="1:30" ht="15.75" customHeight="1">
      <c r="A547" s="73"/>
      <c r="B547" s="73"/>
      <c r="C547" s="73"/>
      <c r="D547" s="73"/>
      <c r="E547" s="73"/>
      <c r="F547" s="73"/>
      <c r="G547" s="591"/>
      <c r="H547" s="1412"/>
      <c r="I547" s="73"/>
      <c r="J547" s="73"/>
      <c r="K547" s="74"/>
      <c r="L547" s="74"/>
      <c r="M547" s="989"/>
      <c r="N547" s="74"/>
      <c r="O547" s="74"/>
      <c r="P547" s="74"/>
      <c r="Q547" s="74"/>
      <c r="R547" s="74"/>
      <c r="S547" s="1264"/>
      <c r="T547" s="1264"/>
      <c r="U547" s="1264"/>
      <c r="V547" s="1264"/>
      <c r="W547" s="1264"/>
      <c r="X547" s="73"/>
      <c r="Y547" s="73"/>
      <c r="Z547" s="73"/>
      <c r="AA547" s="73"/>
      <c r="AB547" s="73"/>
      <c r="AC547" s="73"/>
      <c r="AD547" s="73"/>
    </row>
    <row r="548" spans="1:30" ht="15.75" customHeight="1">
      <c r="A548" s="73"/>
      <c r="B548" s="73"/>
      <c r="C548" s="73"/>
      <c r="D548" s="73"/>
      <c r="E548" s="73"/>
      <c r="F548" s="73"/>
      <c r="G548" s="591"/>
      <c r="H548" s="1412"/>
      <c r="I548" s="73"/>
      <c r="J548" s="73"/>
      <c r="K548" s="74"/>
      <c r="L548" s="74"/>
      <c r="M548" s="989"/>
      <c r="N548" s="74"/>
      <c r="O548" s="74"/>
      <c r="P548" s="74"/>
      <c r="Q548" s="74"/>
      <c r="R548" s="74"/>
      <c r="S548" s="1264"/>
      <c r="T548" s="1264"/>
      <c r="U548" s="1264"/>
      <c r="V548" s="1264"/>
      <c r="W548" s="1264"/>
      <c r="X548" s="73"/>
      <c r="Y548" s="73"/>
      <c r="Z548" s="73"/>
      <c r="AA548" s="73"/>
      <c r="AB548" s="73"/>
      <c r="AC548" s="73"/>
      <c r="AD548" s="73"/>
    </row>
    <row r="549" spans="1:30" ht="15.75" customHeight="1">
      <c r="A549" s="73"/>
      <c r="B549" s="73"/>
      <c r="C549" s="73"/>
      <c r="D549" s="73"/>
      <c r="E549" s="73"/>
      <c r="F549" s="73"/>
      <c r="G549" s="591"/>
      <c r="H549" s="1412"/>
      <c r="I549" s="73"/>
      <c r="J549" s="73"/>
      <c r="K549" s="74"/>
      <c r="L549" s="74"/>
      <c r="M549" s="989"/>
      <c r="N549" s="74"/>
      <c r="O549" s="74"/>
      <c r="P549" s="74"/>
      <c r="Q549" s="74"/>
      <c r="R549" s="74"/>
      <c r="S549" s="1264"/>
      <c r="T549" s="1264"/>
      <c r="U549" s="1264"/>
      <c r="V549" s="1264"/>
      <c r="W549" s="1264"/>
      <c r="X549" s="73"/>
      <c r="Y549" s="73"/>
      <c r="Z549" s="73"/>
      <c r="AA549" s="73"/>
      <c r="AB549" s="73"/>
      <c r="AC549" s="73"/>
      <c r="AD549" s="73"/>
    </row>
    <row r="550" spans="1:30" ht="15.75" customHeight="1">
      <c r="A550" s="73"/>
      <c r="B550" s="73"/>
      <c r="C550" s="73"/>
      <c r="D550" s="73"/>
      <c r="E550" s="73"/>
      <c r="F550" s="73"/>
      <c r="G550" s="591"/>
      <c r="H550" s="1412"/>
      <c r="I550" s="73"/>
      <c r="J550" s="73"/>
      <c r="K550" s="74"/>
      <c r="L550" s="74"/>
      <c r="M550" s="989"/>
      <c r="N550" s="74"/>
      <c r="O550" s="74"/>
      <c r="P550" s="74"/>
      <c r="Q550" s="74"/>
      <c r="R550" s="74"/>
      <c r="S550" s="1264"/>
      <c r="T550" s="1264"/>
      <c r="U550" s="1264"/>
      <c r="V550" s="1264"/>
      <c r="W550" s="1264"/>
      <c r="X550" s="73"/>
      <c r="Y550" s="73"/>
      <c r="Z550" s="73"/>
      <c r="AA550" s="73"/>
      <c r="AB550" s="73"/>
      <c r="AC550" s="73"/>
      <c r="AD550" s="73"/>
    </row>
    <row r="551" spans="1:30" ht="15.75" customHeight="1">
      <c r="A551" s="73"/>
      <c r="B551" s="73"/>
      <c r="C551" s="73"/>
      <c r="D551" s="73"/>
      <c r="E551" s="73"/>
      <c r="F551" s="73"/>
      <c r="G551" s="591"/>
      <c r="H551" s="1412"/>
      <c r="I551" s="73"/>
      <c r="J551" s="73"/>
      <c r="K551" s="74"/>
      <c r="L551" s="74"/>
      <c r="M551" s="989"/>
      <c r="N551" s="74"/>
      <c r="O551" s="74"/>
      <c r="P551" s="74"/>
      <c r="Q551" s="74"/>
      <c r="R551" s="74"/>
      <c r="S551" s="1264"/>
      <c r="T551" s="1264"/>
      <c r="U551" s="1264"/>
      <c r="V551" s="1264"/>
      <c r="W551" s="1264"/>
      <c r="X551" s="73"/>
      <c r="Y551" s="73"/>
      <c r="Z551" s="73"/>
      <c r="AA551" s="73"/>
      <c r="AB551" s="73"/>
      <c r="AC551" s="73"/>
      <c r="AD551" s="73"/>
    </row>
    <row r="552" spans="1:30" ht="15.75" customHeight="1">
      <c r="A552" s="73"/>
      <c r="B552" s="73"/>
      <c r="C552" s="73"/>
      <c r="D552" s="73"/>
      <c r="E552" s="73"/>
      <c r="F552" s="73"/>
      <c r="G552" s="591"/>
      <c r="H552" s="1412"/>
      <c r="I552" s="73"/>
      <c r="J552" s="73"/>
      <c r="K552" s="74"/>
      <c r="L552" s="74"/>
      <c r="M552" s="989"/>
      <c r="N552" s="74"/>
      <c r="O552" s="74"/>
      <c r="P552" s="74"/>
      <c r="Q552" s="74"/>
      <c r="R552" s="74"/>
      <c r="S552" s="1264"/>
      <c r="T552" s="1264"/>
      <c r="U552" s="1264"/>
      <c r="V552" s="1264"/>
      <c r="W552" s="1264"/>
      <c r="X552" s="73"/>
      <c r="Y552" s="73"/>
      <c r="Z552" s="73"/>
      <c r="AA552" s="73"/>
      <c r="AB552" s="73"/>
      <c r="AC552" s="73"/>
      <c r="AD552" s="73"/>
    </row>
    <row r="553" spans="1:30" ht="15.75" customHeight="1">
      <c r="A553" s="73"/>
      <c r="B553" s="73"/>
      <c r="C553" s="73"/>
      <c r="D553" s="73"/>
      <c r="E553" s="73"/>
      <c r="F553" s="73"/>
      <c r="G553" s="591"/>
      <c r="H553" s="1412"/>
      <c r="I553" s="73"/>
      <c r="J553" s="73"/>
      <c r="K553" s="74"/>
      <c r="L553" s="74"/>
      <c r="M553" s="989"/>
      <c r="N553" s="74"/>
      <c r="O553" s="74"/>
      <c r="P553" s="74"/>
      <c r="Q553" s="74"/>
      <c r="R553" s="74"/>
      <c r="S553" s="1264"/>
      <c r="T553" s="1264"/>
      <c r="U553" s="1264"/>
      <c r="V553" s="1264"/>
      <c r="W553" s="1264"/>
      <c r="X553" s="73"/>
      <c r="Y553" s="73"/>
      <c r="Z553" s="73"/>
      <c r="AA553" s="73"/>
      <c r="AB553" s="73"/>
      <c r="AC553" s="73"/>
      <c r="AD553" s="73"/>
    </row>
    <row r="554" spans="1:30" ht="15.75" customHeight="1">
      <c r="A554" s="73"/>
      <c r="B554" s="73"/>
      <c r="C554" s="73"/>
      <c r="D554" s="73"/>
      <c r="E554" s="73"/>
      <c r="F554" s="73"/>
      <c r="G554" s="591"/>
      <c r="H554" s="1412"/>
      <c r="I554" s="73"/>
      <c r="J554" s="73"/>
      <c r="K554" s="74"/>
      <c r="L554" s="74"/>
      <c r="M554" s="989"/>
      <c r="N554" s="74"/>
      <c r="O554" s="74"/>
      <c r="P554" s="74"/>
      <c r="Q554" s="74"/>
      <c r="R554" s="74"/>
      <c r="S554" s="1264"/>
      <c r="T554" s="1264"/>
      <c r="U554" s="1264"/>
      <c r="V554" s="1264"/>
      <c r="W554" s="1264"/>
      <c r="X554" s="73"/>
      <c r="Y554" s="73"/>
      <c r="Z554" s="73"/>
      <c r="AA554" s="73"/>
      <c r="AB554" s="73"/>
      <c r="AC554" s="73"/>
      <c r="AD554" s="73"/>
    </row>
    <row r="555" spans="1:30" ht="15.75" customHeight="1">
      <c r="A555" s="73"/>
      <c r="B555" s="73"/>
      <c r="C555" s="73"/>
      <c r="D555" s="73"/>
      <c r="E555" s="73"/>
      <c r="F555" s="73"/>
      <c r="G555" s="591"/>
      <c r="H555" s="1412"/>
      <c r="I555" s="73"/>
      <c r="J555" s="73"/>
      <c r="K555" s="74"/>
      <c r="L555" s="74"/>
      <c r="M555" s="989"/>
      <c r="N555" s="74"/>
      <c r="O555" s="74"/>
      <c r="P555" s="74"/>
      <c r="Q555" s="74"/>
      <c r="R555" s="74"/>
      <c r="S555" s="1264"/>
      <c r="T555" s="1264"/>
      <c r="U555" s="1264"/>
      <c r="V555" s="1264"/>
      <c r="W555" s="1264"/>
      <c r="X555" s="73"/>
      <c r="Y555" s="73"/>
      <c r="Z555" s="73"/>
      <c r="AA555" s="73"/>
      <c r="AB555" s="73"/>
      <c r="AC555" s="73"/>
      <c r="AD555" s="73"/>
    </row>
    <row r="556" spans="1:30" ht="15.75" customHeight="1">
      <c r="A556" s="73"/>
      <c r="B556" s="73"/>
      <c r="C556" s="73"/>
      <c r="D556" s="73"/>
      <c r="E556" s="73"/>
      <c r="F556" s="73"/>
      <c r="G556" s="591"/>
      <c r="H556" s="1412"/>
      <c r="I556" s="73"/>
      <c r="J556" s="73"/>
      <c r="K556" s="74"/>
      <c r="L556" s="74"/>
      <c r="M556" s="989"/>
      <c r="N556" s="74"/>
      <c r="O556" s="74"/>
      <c r="P556" s="74"/>
      <c r="Q556" s="74"/>
      <c r="R556" s="74"/>
      <c r="S556" s="1264"/>
      <c r="T556" s="1264"/>
      <c r="U556" s="1264"/>
      <c r="V556" s="1264"/>
      <c r="W556" s="1264"/>
      <c r="X556" s="73"/>
      <c r="Y556" s="73"/>
      <c r="Z556" s="73"/>
      <c r="AA556" s="73"/>
      <c r="AB556" s="73"/>
      <c r="AC556" s="73"/>
      <c r="AD556" s="73"/>
    </row>
    <row r="557" spans="1:30" ht="15.75" customHeight="1">
      <c r="A557" s="73"/>
      <c r="B557" s="73"/>
      <c r="C557" s="73"/>
      <c r="D557" s="73"/>
      <c r="E557" s="73"/>
      <c r="F557" s="73"/>
      <c r="G557" s="591"/>
      <c r="H557" s="1412"/>
      <c r="I557" s="73"/>
      <c r="J557" s="73"/>
      <c r="K557" s="74"/>
      <c r="L557" s="74"/>
      <c r="M557" s="989"/>
      <c r="N557" s="74"/>
      <c r="O557" s="74"/>
      <c r="P557" s="74"/>
      <c r="Q557" s="74"/>
      <c r="R557" s="74"/>
      <c r="S557" s="1264"/>
      <c r="T557" s="1264"/>
      <c r="U557" s="1264"/>
      <c r="V557" s="1264"/>
      <c r="W557" s="1264"/>
      <c r="X557" s="73"/>
      <c r="Y557" s="73"/>
      <c r="Z557" s="73"/>
      <c r="AA557" s="73"/>
      <c r="AB557" s="73"/>
      <c r="AC557" s="73"/>
      <c r="AD557" s="73"/>
    </row>
    <row r="558" spans="1:30" ht="15.75" customHeight="1">
      <c r="A558" s="73"/>
      <c r="B558" s="73"/>
      <c r="C558" s="73"/>
      <c r="D558" s="73"/>
      <c r="E558" s="73"/>
      <c r="F558" s="73"/>
      <c r="G558" s="591"/>
      <c r="H558" s="1412"/>
      <c r="I558" s="73"/>
      <c r="J558" s="73"/>
      <c r="K558" s="74"/>
      <c r="L558" s="74"/>
      <c r="M558" s="989"/>
      <c r="N558" s="74"/>
      <c r="O558" s="74"/>
      <c r="P558" s="74"/>
      <c r="Q558" s="74"/>
      <c r="R558" s="74"/>
      <c r="S558" s="1264"/>
      <c r="T558" s="1264"/>
      <c r="U558" s="1264"/>
      <c r="V558" s="1264"/>
      <c r="W558" s="1264"/>
      <c r="X558" s="73"/>
      <c r="Y558" s="73"/>
      <c r="Z558" s="73"/>
      <c r="AA558" s="73"/>
      <c r="AB558" s="73"/>
      <c r="AC558" s="73"/>
      <c r="AD558" s="73"/>
    </row>
    <row r="559" spans="1:30" ht="15.75" customHeight="1">
      <c r="A559" s="73"/>
      <c r="B559" s="73"/>
      <c r="C559" s="73"/>
      <c r="D559" s="73"/>
      <c r="E559" s="73"/>
      <c r="F559" s="73"/>
      <c r="G559" s="591"/>
      <c r="H559" s="1412"/>
      <c r="I559" s="73"/>
      <c r="J559" s="73"/>
      <c r="K559" s="74"/>
      <c r="L559" s="74"/>
      <c r="M559" s="989"/>
      <c r="N559" s="74"/>
      <c r="O559" s="74"/>
      <c r="P559" s="74"/>
      <c r="Q559" s="74"/>
      <c r="R559" s="74"/>
      <c r="S559" s="1264"/>
      <c r="T559" s="1264"/>
      <c r="U559" s="1264"/>
      <c r="V559" s="1264"/>
      <c r="W559" s="1264"/>
      <c r="X559" s="73"/>
      <c r="Y559" s="73"/>
      <c r="Z559" s="73"/>
      <c r="AA559" s="73"/>
      <c r="AB559" s="73"/>
      <c r="AC559" s="73"/>
      <c r="AD559" s="73"/>
    </row>
    <row r="560" spans="1:30" ht="15.75" customHeight="1">
      <c r="A560" s="73"/>
      <c r="B560" s="73"/>
      <c r="C560" s="73"/>
      <c r="D560" s="73"/>
      <c r="E560" s="73"/>
      <c r="F560" s="73"/>
      <c r="G560" s="591"/>
      <c r="H560" s="1412"/>
      <c r="I560" s="73"/>
      <c r="J560" s="73"/>
      <c r="K560" s="74"/>
      <c r="L560" s="74"/>
      <c r="M560" s="989"/>
      <c r="N560" s="74"/>
      <c r="O560" s="74"/>
      <c r="P560" s="74"/>
      <c r="Q560" s="74"/>
      <c r="R560" s="74"/>
      <c r="S560" s="1264"/>
      <c r="T560" s="1264"/>
      <c r="U560" s="1264"/>
      <c r="V560" s="1264"/>
      <c r="W560" s="1264"/>
      <c r="X560" s="73"/>
      <c r="Y560" s="73"/>
      <c r="Z560" s="73"/>
      <c r="AA560" s="73"/>
      <c r="AB560" s="73"/>
      <c r="AC560" s="73"/>
      <c r="AD560" s="73"/>
    </row>
    <row r="561" spans="1:30" ht="15.75" customHeight="1">
      <c r="A561" s="73"/>
      <c r="B561" s="73"/>
      <c r="C561" s="73"/>
      <c r="D561" s="73"/>
      <c r="E561" s="73"/>
      <c r="F561" s="73"/>
      <c r="G561" s="591"/>
      <c r="H561" s="1412"/>
      <c r="I561" s="73"/>
      <c r="J561" s="73"/>
      <c r="K561" s="74"/>
      <c r="L561" s="74"/>
      <c r="M561" s="989"/>
      <c r="N561" s="74"/>
      <c r="O561" s="74"/>
      <c r="P561" s="74"/>
      <c r="Q561" s="74"/>
      <c r="R561" s="74"/>
      <c r="S561" s="1264"/>
      <c r="T561" s="1264"/>
      <c r="U561" s="1264"/>
      <c r="V561" s="1264"/>
      <c r="W561" s="1264"/>
      <c r="X561" s="73"/>
      <c r="Y561" s="73"/>
      <c r="Z561" s="73"/>
      <c r="AA561" s="73"/>
      <c r="AB561" s="73"/>
      <c r="AC561" s="73"/>
      <c r="AD561" s="73"/>
    </row>
    <row r="562" spans="1:30" ht="15.75" customHeight="1">
      <c r="A562" s="73"/>
      <c r="B562" s="73"/>
      <c r="C562" s="73"/>
      <c r="D562" s="73"/>
      <c r="E562" s="73"/>
      <c r="F562" s="73"/>
      <c r="G562" s="591"/>
      <c r="H562" s="1412"/>
      <c r="I562" s="73"/>
      <c r="J562" s="73"/>
      <c r="K562" s="74"/>
      <c r="L562" s="74"/>
      <c r="M562" s="989"/>
      <c r="N562" s="74"/>
      <c r="O562" s="74"/>
      <c r="P562" s="74"/>
      <c r="Q562" s="74"/>
      <c r="R562" s="74"/>
      <c r="S562" s="1264"/>
      <c r="T562" s="1264"/>
      <c r="U562" s="1264"/>
      <c r="V562" s="1264"/>
      <c r="W562" s="1264"/>
      <c r="X562" s="73"/>
      <c r="Y562" s="73"/>
      <c r="Z562" s="73"/>
      <c r="AA562" s="73"/>
      <c r="AB562" s="73"/>
      <c r="AC562" s="73"/>
      <c r="AD562" s="73"/>
    </row>
    <row r="563" spans="1:30" ht="15.75" customHeight="1">
      <c r="A563" s="73"/>
      <c r="B563" s="73"/>
      <c r="C563" s="73"/>
      <c r="D563" s="73"/>
      <c r="E563" s="73"/>
      <c r="F563" s="73"/>
      <c r="G563" s="591"/>
      <c r="H563" s="1412"/>
      <c r="I563" s="73"/>
      <c r="J563" s="73"/>
      <c r="K563" s="74"/>
      <c r="L563" s="74"/>
      <c r="M563" s="989"/>
      <c r="N563" s="74"/>
      <c r="O563" s="74"/>
      <c r="P563" s="74"/>
      <c r="Q563" s="74"/>
      <c r="R563" s="74"/>
      <c r="S563" s="1264"/>
      <c r="T563" s="1264"/>
      <c r="U563" s="1264"/>
      <c r="V563" s="1264"/>
      <c r="W563" s="1264"/>
      <c r="X563" s="73"/>
      <c r="Y563" s="73"/>
      <c r="Z563" s="73"/>
      <c r="AA563" s="73"/>
      <c r="AB563" s="73"/>
      <c r="AC563" s="73"/>
      <c r="AD563" s="73"/>
    </row>
    <row r="564" spans="1:30" ht="15.75" customHeight="1">
      <c r="A564" s="73"/>
      <c r="B564" s="73"/>
      <c r="C564" s="73"/>
      <c r="D564" s="73"/>
      <c r="E564" s="73"/>
      <c r="F564" s="73"/>
      <c r="G564" s="591"/>
      <c r="H564" s="1412"/>
      <c r="I564" s="73"/>
      <c r="J564" s="73"/>
      <c r="K564" s="74"/>
      <c r="L564" s="74"/>
      <c r="M564" s="989"/>
      <c r="N564" s="74"/>
      <c r="O564" s="74"/>
      <c r="P564" s="74"/>
      <c r="Q564" s="74"/>
      <c r="R564" s="74"/>
      <c r="S564" s="1264"/>
      <c r="T564" s="1264"/>
      <c r="U564" s="1264"/>
      <c r="V564" s="1264"/>
      <c r="W564" s="1264"/>
      <c r="X564" s="73"/>
      <c r="Y564" s="73"/>
      <c r="Z564" s="73"/>
      <c r="AA564" s="73"/>
      <c r="AB564" s="73"/>
      <c r="AC564" s="73"/>
      <c r="AD564" s="73"/>
    </row>
    <row r="565" spans="1:30" ht="15.75" customHeight="1">
      <c r="A565" s="73"/>
      <c r="B565" s="73"/>
      <c r="C565" s="73"/>
      <c r="D565" s="73"/>
      <c r="E565" s="73"/>
      <c r="F565" s="73"/>
      <c r="G565" s="591"/>
      <c r="H565" s="1412"/>
      <c r="I565" s="73"/>
      <c r="J565" s="73"/>
      <c r="K565" s="74"/>
      <c r="L565" s="74"/>
      <c r="M565" s="989"/>
      <c r="N565" s="74"/>
      <c r="O565" s="74"/>
      <c r="P565" s="74"/>
      <c r="Q565" s="74"/>
      <c r="R565" s="74"/>
      <c r="S565" s="1264"/>
      <c r="T565" s="1264"/>
      <c r="U565" s="1264"/>
      <c r="V565" s="1264"/>
      <c r="W565" s="1264"/>
      <c r="X565" s="73"/>
      <c r="Y565" s="73"/>
      <c r="Z565" s="73"/>
      <c r="AA565" s="73"/>
      <c r="AB565" s="73"/>
      <c r="AC565" s="73"/>
      <c r="AD565" s="73"/>
    </row>
    <row r="566" spans="1:30" ht="15.75" customHeight="1">
      <c r="A566" s="73"/>
      <c r="B566" s="73"/>
      <c r="C566" s="73"/>
      <c r="D566" s="73"/>
      <c r="E566" s="73"/>
      <c r="F566" s="73"/>
      <c r="G566" s="591"/>
      <c r="H566" s="1412"/>
      <c r="I566" s="73"/>
      <c r="J566" s="73"/>
      <c r="K566" s="74"/>
      <c r="L566" s="74"/>
      <c r="M566" s="989"/>
      <c r="N566" s="74"/>
      <c r="O566" s="74"/>
      <c r="P566" s="74"/>
      <c r="Q566" s="74"/>
      <c r="R566" s="74"/>
      <c r="S566" s="1264"/>
      <c r="T566" s="1264"/>
      <c r="U566" s="1264"/>
      <c r="V566" s="1264"/>
      <c r="W566" s="1264"/>
      <c r="X566" s="73"/>
      <c r="Y566" s="73"/>
      <c r="Z566" s="73"/>
      <c r="AA566" s="73"/>
      <c r="AB566" s="73"/>
      <c r="AC566" s="73"/>
      <c r="AD566" s="73"/>
    </row>
    <row r="567" spans="1:30" ht="15.75" customHeight="1">
      <c r="A567" s="73"/>
      <c r="B567" s="73"/>
      <c r="C567" s="73"/>
      <c r="D567" s="73"/>
      <c r="E567" s="73"/>
      <c r="F567" s="73"/>
      <c r="G567" s="591"/>
      <c r="H567" s="1412"/>
      <c r="I567" s="73"/>
      <c r="J567" s="73"/>
      <c r="K567" s="74"/>
      <c r="L567" s="74"/>
      <c r="M567" s="989"/>
      <c r="N567" s="74"/>
      <c r="O567" s="74"/>
      <c r="P567" s="74"/>
      <c r="Q567" s="74"/>
      <c r="R567" s="74"/>
      <c r="S567" s="1264"/>
      <c r="T567" s="1264"/>
      <c r="U567" s="1264"/>
      <c r="V567" s="1264"/>
      <c r="W567" s="1264"/>
      <c r="X567" s="73"/>
      <c r="Y567" s="73"/>
      <c r="Z567" s="73"/>
      <c r="AA567" s="73"/>
      <c r="AB567" s="73"/>
      <c r="AC567" s="73"/>
      <c r="AD567" s="73"/>
    </row>
    <row r="568" spans="1:30" ht="15.75" customHeight="1">
      <c r="A568" s="73"/>
      <c r="B568" s="73"/>
      <c r="C568" s="73"/>
      <c r="D568" s="73"/>
      <c r="E568" s="73"/>
      <c r="F568" s="73"/>
      <c r="G568" s="591"/>
      <c r="H568" s="1412"/>
      <c r="I568" s="73"/>
      <c r="J568" s="73"/>
      <c r="K568" s="74"/>
      <c r="L568" s="74"/>
      <c r="M568" s="989"/>
      <c r="N568" s="74"/>
      <c r="O568" s="74"/>
      <c r="P568" s="74"/>
      <c r="Q568" s="74"/>
      <c r="R568" s="74"/>
      <c r="S568" s="1264"/>
      <c r="T568" s="1264"/>
      <c r="U568" s="1264"/>
      <c r="V568" s="1264"/>
      <c r="W568" s="1264"/>
      <c r="X568" s="73"/>
      <c r="Y568" s="73"/>
      <c r="Z568" s="73"/>
      <c r="AA568" s="73"/>
      <c r="AB568" s="73"/>
      <c r="AC568" s="73"/>
      <c r="AD568" s="73"/>
    </row>
    <row r="569" spans="1:30" ht="15.75" customHeight="1">
      <c r="A569" s="73"/>
      <c r="B569" s="73"/>
      <c r="C569" s="73"/>
      <c r="D569" s="73"/>
      <c r="E569" s="73"/>
      <c r="F569" s="73"/>
      <c r="G569" s="591"/>
      <c r="H569" s="1412"/>
      <c r="I569" s="73"/>
      <c r="J569" s="73"/>
      <c r="K569" s="74"/>
      <c r="L569" s="74"/>
      <c r="M569" s="989"/>
      <c r="N569" s="74"/>
      <c r="O569" s="74"/>
      <c r="P569" s="74"/>
      <c r="Q569" s="74"/>
      <c r="R569" s="74"/>
      <c r="S569" s="1264"/>
      <c r="T569" s="1264"/>
      <c r="U569" s="1264"/>
      <c r="V569" s="1264"/>
      <c r="W569" s="1264"/>
      <c r="X569" s="73"/>
      <c r="Y569" s="73"/>
      <c r="Z569" s="73"/>
      <c r="AA569" s="73"/>
      <c r="AB569" s="73"/>
      <c r="AC569" s="73"/>
      <c r="AD569" s="73"/>
    </row>
    <row r="570" spans="1:30" ht="15.75" customHeight="1">
      <c r="A570" s="73"/>
      <c r="B570" s="73"/>
      <c r="C570" s="73"/>
      <c r="D570" s="73"/>
      <c r="E570" s="73"/>
      <c r="F570" s="73"/>
      <c r="G570" s="591"/>
      <c r="H570" s="1412"/>
      <c r="I570" s="73"/>
      <c r="J570" s="73"/>
      <c r="K570" s="74"/>
      <c r="L570" s="74"/>
      <c r="M570" s="989"/>
      <c r="N570" s="74"/>
      <c r="O570" s="74"/>
      <c r="P570" s="74"/>
      <c r="Q570" s="74"/>
      <c r="R570" s="74"/>
      <c r="S570" s="1264"/>
      <c r="T570" s="1264"/>
      <c r="U570" s="1264"/>
      <c r="V570" s="1264"/>
      <c r="W570" s="1264"/>
      <c r="X570" s="73"/>
      <c r="Y570" s="73"/>
      <c r="Z570" s="73"/>
      <c r="AA570" s="73"/>
      <c r="AB570" s="73"/>
      <c r="AC570" s="73"/>
      <c r="AD570" s="73"/>
    </row>
    <row r="571" spans="1:30" ht="15.75" customHeight="1">
      <c r="A571" s="73"/>
      <c r="B571" s="73"/>
      <c r="C571" s="73"/>
      <c r="D571" s="73"/>
      <c r="E571" s="73"/>
      <c r="F571" s="73"/>
      <c r="G571" s="591"/>
      <c r="H571" s="1412"/>
      <c r="I571" s="73"/>
      <c r="J571" s="73"/>
      <c r="K571" s="74"/>
      <c r="L571" s="74"/>
      <c r="M571" s="989"/>
      <c r="N571" s="74"/>
      <c r="O571" s="74"/>
      <c r="P571" s="74"/>
      <c r="Q571" s="74"/>
      <c r="R571" s="74"/>
      <c r="S571" s="1264"/>
      <c r="T571" s="1264"/>
      <c r="U571" s="1264"/>
      <c r="V571" s="1264"/>
      <c r="W571" s="1264"/>
      <c r="X571" s="73"/>
      <c r="Y571" s="73"/>
      <c r="Z571" s="73"/>
      <c r="AA571" s="73"/>
      <c r="AB571" s="73"/>
      <c r="AC571" s="73"/>
      <c r="AD571" s="73"/>
    </row>
    <row r="572" spans="1:30" ht="15.75" customHeight="1">
      <c r="A572" s="73"/>
      <c r="B572" s="73"/>
      <c r="C572" s="73"/>
      <c r="D572" s="73"/>
      <c r="E572" s="73"/>
      <c r="F572" s="73"/>
      <c r="G572" s="591"/>
      <c r="H572" s="1412"/>
      <c r="I572" s="73"/>
      <c r="J572" s="73"/>
      <c r="K572" s="74"/>
      <c r="L572" s="74"/>
      <c r="M572" s="989"/>
      <c r="N572" s="74"/>
      <c r="O572" s="74"/>
      <c r="P572" s="74"/>
      <c r="Q572" s="74"/>
      <c r="R572" s="74"/>
      <c r="S572" s="1264"/>
      <c r="T572" s="1264"/>
      <c r="U572" s="1264"/>
      <c r="V572" s="1264"/>
      <c r="W572" s="1264"/>
      <c r="X572" s="73"/>
      <c r="Y572" s="73"/>
      <c r="Z572" s="73"/>
      <c r="AA572" s="73"/>
      <c r="AB572" s="73"/>
      <c r="AC572" s="73"/>
      <c r="AD572" s="73"/>
    </row>
    <row r="573" spans="1:30" ht="15.75" customHeight="1">
      <c r="A573" s="73"/>
      <c r="B573" s="73"/>
      <c r="C573" s="73"/>
      <c r="D573" s="73"/>
      <c r="E573" s="73"/>
      <c r="F573" s="73"/>
      <c r="G573" s="591"/>
      <c r="H573" s="1412"/>
      <c r="I573" s="73"/>
      <c r="J573" s="73"/>
      <c r="K573" s="74"/>
      <c r="L573" s="74"/>
      <c r="M573" s="989"/>
      <c r="N573" s="74"/>
      <c r="O573" s="74"/>
      <c r="P573" s="74"/>
      <c r="Q573" s="74"/>
      <c r="R573" s="74"/>
      <c r="S573" s="1264"/>
      <c r="T573" s="1264"/>
      <c r="U573" s="1264"/>
      <c r="V573" s="1264"/>
      <c r="W573" s="1264"/>
      <c r="X573" s="73"/>
      <c r="Y573" s="73"/>
      <c r="Z573" s="73"/>
      <c r="AA573" s="73"/>
      <c r="AB573" s="73"/>
      <c r="AC573" s="73"/>
      <c r="AD573" s="73"/>
    </row>
    <row r="574" spans="1:30" ht="15.75" customHeight="1">
      <c r="A574" s="73"/>
      <c r="B574" s="73"/>
      <c r="C574" s="73"/>
      <c r="D574" s="73"/>
      <c r="E574" s="73"/>
      <c r="F574" s="73"/>
      <c r="G574" s="591"/>
      <c r="H574" s="1412"/>
      <c r="I574" s="73"/>
      <c r="J574" s="73"/>
      <c r="K574" s="74"/>
      <c r="L574" s="74"/>
      <c r="M574" s="989"/>
      <c r="N574" s="74"/>
      <c r="O574" s="74"/>
      <c r="P574" s="74"/>
      <c r="Q574" s="74"/>
      <c r="R574" s="74"/>
      <c r="S574" s="1264"/>
      <c r="T574" s="1264"/>
      <c r="U574" s="1264"/>
      <c r="V574" s="1264"/>
      <c r="W574" s="1264"/>
      <c r="X574" s="73"/>
      <c r="Y574" s="73"/>
      <c r="Z574" s="73"/>
      <c r="AA574" s="73"/>
      <c r="AB574" s="73"/>
      <c r="AC574" s="73"/>
      <c r="AD574" s="73"/>
    </row>
    <row r="575" spans="1:30" ht="15.75" customHeight="1">
      <c r="A575" s="73"/>
      <c r="B575" s="73"/>
      <c r="C575" s="73"/>
      <c r="D575" s="73"/>
      <c r="E575" s="73"/>
      <c r="F575" s="73"/>
      <c r="G575" s="591"/>
      <c r="H575" s="1412"/>
      <c r="I575" s="73"/>
      <c r="J575" s="73"/>
      <c r="K575" s="74"/>
      <c r="L575" s="74"/>
      <c r="M575" s="989"/>
      <c r="N575" s="74"/>
      <c r="O575" s="74"/>
      <c r="P575" s="74"/>
      <c r="Q575" s="74"/>
      <c r="R575" s="74"/>
      <c r="S575" s="1264"/>
      <c r="T575" s="1264"/>
      <c r="U575" s="1264"/>
      <c r="V575" s="1264"/>
      <c r="W575" s="1264"/>
      <c r="X575" s="73"/>
      <c r="Y575" s="73"/>
      <c r="Z575" s="73"/>
      <c r="AA575" s="73"/>
      <c r="AB575" s="73"/>
      <c r="AC575" s="73"/>
      <c r="AD575" s="73"/>
    </row>
    <row r="576" spans="1:30" ht="15.75" customHeight="1">
      <c r="A576" s="73"/>
      <c r="B576" s="73"/>
      <c r="C576" s="73"/>
      <c r="D576" s="73"/>
      <c r="E576" s="73"/>
      <c r="F576" s="73"/>
      <c r="G576" s="591"/>
      <c r="H576" s="1412"/>
      <c r="I576" s="73"/>
      <c r="J576" s="73"/>
      <c r="K576" s="74"/>
      <c r="L576" s="74"/>
      <c r="M576" s="989"/>
      <c r="N576" s="74"/>
      <c r="O576" s="74"/>
      <c r="P576" s="74"/>
      <c r="Q576" s="74"/>
      <c r="R576" s="74"/>
      <c r="S576" s="1264"/>
      <c r="T576" s="1264"/>
      <c r="U576" s="1264"/>
      <c r="V576" s="1264"/>
      <c r="W576" s="1264"/>
      <c r="X576" s="73"/>
      <c r="Y576" s="73"/>
      <c r="Z576" s="73"/>
      <c r="AA576" s="73"/>
      <c r="AB576" s="73"/>
      <c r="AC576" s="73"/>
      <c r="AD576" s="73"/>
    </row>
    <row r="577" spans="1:30" ht="15.75" customHeight="1">
      <c r="A577" s="73"/>
      <c r="B577" s="73"/>
      <c r="C577" s="73"/>
      <c r="D577" s="73"/>
      <c r="E577" s="73"/>
      <c r="F577" s="73"/>
      <c r="G577" s="591"/>
      <c r="H577" s="1412"/>
      <c r="I577" s="73"/>
      <c r="J577" s="73"/>
      <c r="K577" s="74"/>
      <c r="L577" s="74"/>
      <c r="M577" s="989"/>
      <c r="N577" s="74"/>
      <c r="O577" s="74"/>
      <c r="P577" s="74"/>
      <c r="Q577" s="74"/>
      <c r="R577" s="74"/>
      <c r="S577" s="1264"/>
      <c r="T577" s="1264"/>
      <c r="U577" s="1264"/>
      <c r="V577" s="1264"/>
      <c r="W577" s="1264"/>
      <c r="X577" s="73"/>
      <c r="Y577" s="73"/>
      <c r="Z577" s="73"/>
      <c r="AA577" s="73"/>
      <c r="AB577" s="73"/>
      <c r="AC577" s="73"/>
      <c r="AD577" s="73"/>
    </row>
    <row r="578" spans="1:30" ht="15.75" customHeight="1">
      <c r="A578" s="73"/>
      <c r="B578" s="73"/>
      <c r="C578" s="73"/>
      <c r="D578" s="73"/>
      <c r="E578" s="73"/>
      <c r="F578" s="73"/>
      <c r="G578" s="591"/>
      <c r="H578" s="1412"/>
      <c r="I578" s="73"/>
      <c r="J578" s="73"/>
      <c r="K578" s="74"/>
      <c r="L578" s="74"/>
      <c r="M578" s="989"/>
      <c r="N578" s="74"/>
      <c r="O578" s="74"/>
      <c r="P578" s="74"/>
      <c r="Q578" s="74"/>
      <c r="R578" s="74"/>
      <c r="S578" s="1264"/>
      <c r="T578" s="1264"/>
      <c r="U578" s="1264"/>
      <c r="V578" s="1264"/>
      <c r="W578" s="1264"/>
      <c r="X578" s="73"/>
      <c r="Y578" s="73"/>
      <c r="Z578" s="73"/>
      <c r="AA578" s="73"/>
      <c r="AB578" s="73"/>
      <c r="AC578" s="73"/>
      <c r="AD578" s="73"/>
    </row>
    <row r="579" spans="1:30" ht="15.75" customHeight="1">
      <c r="A579" s="73"/>
      <c r="B579" s="73"/>
      <c r="C579" s="73"/>
      <c r="D579" s="73"/>
      <c r="E579" s="73"/>
      <c r="F579" s="73"/>
      <c r="G579" s="591"/>
      <c r="H579" s="1412"/>
      <c r="I579" s="73"/>
      <c r="J579" s="73"/>
      <c r="K579" s="74"/>
      <c r="L579" s="74"/>
      <c r="M579" s="989"/>
      <c r="N579" s="74"/>
      <c r="O579" s="74"/>
      <c r="P579" s="74"/>
      <c r="Q579" s="74"/>
      <c r="R579" s="74"/>
      <c r="S579" s="1264"/>
      <c r="T579" s="1264"/>
      <c r="U579" s="1264"/>
      <c r="V579" s="1264"/>
      <c r="W579" s="1264"/>
      <c r="X579" s="73"/>
      <c r="Y579" s="73"/>
      <c r="Z579" s="73"/>
      <c r="AA579" s="73"/>
      <c r="AB579" s="73"/>
      <c r="AC579" s="73"/>
      <c r="AD579" s="73"/>
    </row>
    <row r="580" spans="1:30" ht="15.75" customHeight="1">
      <c r="A580" s="73"/>
      <c r="B580" s="73"/>
      <c r="C580" s="73"/>
      <c r="D580" s="73"/>
      <c r="E580" s="73"/>
      <c r="F580" s="73"/>
      <c r="G580" s="591"/>
      <c r="H580" s="1412"/>
      <c r="I580" s="73"/>
      <c r="J580" s="73"/>
      <c r="K580" s="74"/>
      <c r="L580" s="74"/>
      <c r="M580" s="989"/>
      <c r="N580" s="74"/>
      <c r="O580" s="74"/>
      <c r="P580" s="74"/>
      <c r="Q580" s="74"/>
      <c r="R580" s="74"/>
      <c r="S580" s="1264"/>
      <c r="T580" s="1264"/>
      <c r="U580" s="1264"/>
      <c r="V580" s="1264"/>
      <c r="W580" s="1264"/>
      <c r="X580" s="73"/>
      <c r="Y580" s="73"/>
      <c r="Z580" s="73"/>
      <c r="AA580" s="73"/>
      <c r="AB580" s="73"/>
      <c r="AC580" s="73"/>
      <c r="AD580" s="73"/>
    </row>
    <row r="581" spans="1:30" ht="15.75" customHeight="1">
      <c r="A581" s="73"/>
      <c r="B581" s="73"/>
      <c r="C581" s="73"/>
      <c r="D581" s="73"/>
      <c r="E581" s="73"/>
      <c r="F581" s="73"/>
      <c r="G581" s="591"/>
      <c r="H581" s="1412"/>
      <c r="I581" s="73"/>
      <c r="J581" s="73"/>
      <c r="K581" s="74"/>
      <c r="L581" s="74"/>
      <c r="M581" s="989"/>
      <c r="N581" s="74"/>
      <c r="O581" s="74"/>
      <c r="P581" s="74"/>
      <c r="Q581" s="74"/>
      <c r="R581" s="74"/>
      <c r="S581" s="1264"/>
      <c r="T581" s="1264"/>
      <c r="U581" s="1264"/>
      <c r="V581" s="1264"/>
      <c r="W581" s="1264"/>
      <c r="X581" s="73"/>
      <c r="Y581" s="73"/>
      <c r="Z581" s="73"/>
      <c r="AA581" s="73"/>
      <c r="AB581" s="73"/>
      <c r="AC581" s="73"/>
      <c r="AD581" s="73"/>
    </row>
    <row r="582" spans="1:30" ht="15.75" customHeight="1">
      <c r="A582" s="73"/>
      <c r="B582" s="73"/>
      <c r="C582" s="73"/>
      <c r="D582" s="73"/>
      <c r="E582" s="73"/>
      <c r="F582" s="73"/>
      <c r="G582" s="591"/>
      <c r="H582" s="1412"/>
      <c r="I582" s="73"/>
      <c r="J582" s="73"/>
      <c r="K582" s="74"/>
      <c r="L582" s="74"/>
      <c r="M582" s="989"/>
      <c r="N582" s="74"/>
      <c r="O582" s="74"/>
      <c r="P582" s="74"/>
      <c r="Q582" s="74"/>
      <c r="R582" s="74"/>
      <c r="S582" s="1264"/>
      <c r="T582" s="1264"/>
      <c r="U582" s="1264"/>
      <c r="V582" s="1264"/>
      <c r="W582" s="1264"/>
      <c r="X582" s="73"/>
      <c r="Y582" s="73"/>
      <c r="Z582" s="73"/>
      <c r="AA582" s="73"/>
      <c r="AB582" s="73"/>
      <c r="AC582" s="73"/>
      <c r="AD582" s="73"/>
    </row>
    <row r="583" spans="1:30" ht="15.75" customHeight="1">
      <c r="A583" s="73"/>
      <c r="B583" s="73"/>
      <c r="C583" s="73"/>
      <c r="D583" s="73"/>
      <c r="E583" s="73"/>
      <c r="F583" s="73"/>
      <c r="G583" s="591"/>
      <c r="H583" s="1412"/>
      <c r="I583" s="73"/>
      <c r="J583" s="73"/>
      <c r="K583" s="74"/>
      <c r="L583" s="74"/>
      <c r="M583" s="989"/>
      <c r="N583" s="74"/>
      <c r="O583" s="74"/>
      <c r="P583" s="74"/>
      <c r="Q583" s="74"/>
      <c r="R583" s="74"/>
      <c r="S583" s="1264"/>
      <c r="T583" s="1264"/>
      <c r="U583" s="1264"/>
      <c r="V583" s="1264"/>
      <c r="W583" s="1264"/>
      <c r="X583" s="73"/>
      <c r="Y583" s="73"/>
      <c r="Z583" s="73"/>
      <c r="AA583" s="73"/>
      <c r="AB583" s="73"/>
      <c r="AC583" s="73"/>
      <c r="AD583" s="73"/>
    </row>
    <row r="584" spans="1:30" ht="15.75" customHeight="1">
      <c r="A584" s="73"/>
      <c r="B584" s="73"/>
      <c r="C584" s="73"/>
      <c r="D584" s="73"/>
      <c r="E584" s="73"/>
      <c r="F584" s="73"/>
      <c r="G584" s="591"/>
      <c r="H584" s="1412"/>
      <c r="I584" s="73"/>
      <c r="J584" s="73"/>
      <c r="K584" s="74"/>
      <c r="L584" s="74"/>
      <c r="M584" s="989"/>
      <c r="N584" s="74"/>
      <c r="O584" s="74"/>
      <c r="P584" s="74"/>
      <c r="Q584" s="74"/>
      <c r="R584" s="74"/>
      <c r="S584" s="1264"/>
      <c r="T584" s="1264"/>
      <c r="U584" s="1264"/>
      <c r="V584" s="1264"/>
      <c r="W584" s="1264"/>
      <c r="X584" s="73"/>
      <c r="Y584" s="73"/>
      <c r="Z584" s="73"/>
      <c r="AA584" s="73"/>
      <c r="AB584" s="73"/>
      <c r="AC584" s="73"/>
      <c r="AD584" s="73"/>
    </row>
    <row r="585" spans="1:30" ht="15.75" customHeight="1">
      <c r="A585" s="73"/>
      <c r="B585" s="73"/>
      <c r="C585" s="73"/>
      <c r="D585" s="73"/>
      <c r="E585" s="73"/>
      <c r="F585" s="73"/>
      <c r="G585" s="591"/>
      <c r="H585" s="1412"/>
      <c r="I585" s="73"/>
      <c r="J585" s="73"/>
      <c r="K585" s="74"/>
      <c r="L585" s="74"/>
      <c r="M585" s="989"/>
      <c r="N585" s="74"/>
      <c r="O585" s="74"/>
      <c r="P585" s="74"/>
      <c r="Q585" s="74"/>
      <c r="R585" s="74"/>
      <c r="S585" s="1264"/>
      <c r="T585" s="1264"/>
      <c r="U585" s="1264"/>
      <c r="V585" s="1264"/>
      <c r="W585" s="1264"/>
      <c r="X585" s="73"/>
      <c r="Y585" s="73"/>
      <c r="Z585" s="73"/>
      <c r="AA585" s="73"/>
      <c r="AB585" s="73"/>
      <c r="AC585" s="73"/>
      <c r="AD585" s="73"/>
    </row>
    <row r="586" spans="1:30" ht="15.75" customHeight="1">
      <c r="A586" s="73"/>
      <c r="B586" s="73"/>
      <c r="C586" s="73"/>
      <c r="D586" s="73"/>
      <c r="E586" s="73"/>
      <c r="F586" s="73"/>
      <c r="G586" s="591"/>
      <c r="H586" s="1412"/>
      <c r="I586" s="73"/>
      <c r="J586" s="73"/>
      <c r="K586" s="74"/>
      <c r="L586" s="74"/>
      <c r="M586" s="989"/>
      <c r="N586" s="74"/>
      <c r="O586" s="74"/>
      <c r="P586" s="74"/>
      <c r="Q586" s="74"/>
      <c r="R586" s="74"/>
      <c r="S586" s="1264"/>
      <c r="T586" s="1264"/>
      <c r="U586" s="1264"/>
      <c r="V586" s="1264"/>
      <c r="W586" s="1264"/>
      <c r="X586" s="73"/>
      <c r="Y586" s="73"/>
      <c r="Z586" s="73"/>
      <c r="AA586" s="73"/>
      <c r="AB586" s="73"/>
      <c r="AC586" s="73"/>
      <c r="AD586" s="73"/>
    </row>
    <row r="587" spans="1:30" ht="15.75" customHeight="1">
      <c r="A587" s="73"/>
      <c r="B587" s="73"/>
      <c r="C587" s="73"/>
      <c r="D587" s="73"/>
      <c r="E587" s="73"/>
      <c r="F587" s="73"/>
      <c r="G587" s="591"/>
      <c r="H587" s="1412"/>
      <c r="I587" s="73"/>
      <c r="J587" s="73"/>
      <c r="K587" s="74"/>
      <c r="L587" s="74"/>
      <c r="M587" s="989"/>
      <c r="N587" s="74"/>
      <c r="O587" s="74"/>
      <c r="P587" s="74"/>
      <c r="Q587" s="74"/>
      <c r="R587" s="74"/>
      <c r="S587" s="1264"/>
      <c r="T587" s="1264"/>
      <c r="U587" s="1264"/>
      <c r="V587" s="1264"/>
      <c r="W587" s="1264"/>
      <c r="X587" s="73"/>
      <c r="Y587" s="73"/>
      <c r="Z587" s="73"/>
      <c r="AA587" s="73"/>
      <c r="AB587" s="73"/>
      <c r="AC587" s="73"/>
      <c r="AD587" s="73"/>
    </row>
    <row r="588" spans="1:30" ht="15.75" customHeight="1">
      <c r="A588" s="73"/>
      <c r="B588" s="73"/>
      <c r="C588" s="73"/>
      <c r="D588" s="73"/>
      <c r="E588" s="73"/>
      <c r="F588" s="73"/>
      <c r="G588" s="591"/>
      <c r="H588" s="1412"/>
      <c r="I588" s="73"/>
      <c r="J588" s="73"/>
      <c r="K588" s="74"/>
      <c r="L588" s="74"/>
      <c r="M588" s="989"/>
      <c r="N588" s="74"/>
      <c r="O588" s="74"/>
      <c r="P588" s="74"/>
      <c r="Q588" s="74"/>
      <c r="R588" s="74"/>
      <c r="S588" s="1264"/>
      <c r="T588" s="1264"/>
      <c r="U588" s="1264"/>
      <c r="V588" s="1264"/>
      <c r="W588" s="1264"/>
      <c r="X588" s="73"/>
      <c r="Y588" s="73"/>
      <c r="Z588" s="73"/>
      <c r="AA588" s="73"/>
      <c r="AB588" s="73"/>
      <c r="AC588" s="73"/>
      <c r="AD588" s="73"/>
    </row>
    <row r="589" spans="1:30" ht="15.75" customHeight="1">
      <c r="A589" s="73"/>
      <c r="B589" s="73"/>
      <c r="C589" s="73"/>
      <c r="D589" s="73"/>
      <c r="E589" s="73"/>
      <c r="F589" s="73"/>
      <c r="G589" s="591"/>
      <c r="H589" s="1412"/>
      <c r="I589" s="73"/>
      <c r="J589" s="73"/>
      <c r="K589" s="74"/>
      <c r="L589" s="74"/>
      <c r="M589" s="989"/>
      <c r="N589" s="74"/>
      <c r="O589" s="74"/>
      <c r="P589" s="74"/>
      <c r="Q589" s="74"/>
      <c r="R589" s="74"/>
      <c r="S589" s="1264"/>
      <c r="T589" s="1264"/>
      <c r="U589" s="1264"/>
      <c r="V589" s="1264"/>
      <c r="W589" s="1264"/>
      <c r="X589" s="73"/>
      <c r="Y589" s="73"/>
      <c r="Z589" s="73"/>
      <c r="AA589" s="73"/>
      <c r="AB589" s="73"/>
      <c r="AC589" s="73"/>
      <c r="AD589" s="73"/>
    </row>
    <row r="590" spans="1:30" ht="15.75" customHeight="1">
      <c r="A590" s="73"/>
      <c r="B590" s="73"/>
      <c r="C590" s="73"/>
      <c r="D590" s="73"/>
      <c r="E590" s="73"/>
      <c r="F590" s="73"/>
      <c r="G590" s="591"/>
      <c r="H590" s="1412"/>
      <c r="I590" s="73"/>
      <c r="J590" s="73"/>
      <c r="K590" s="74"/>
      <c r="L590" s="74"/>
      <c r="M590" s="989"/>
      <c r="N590" s="74"/>
      <c r="O590" s="74"/>
      <c r="P590" s="74"/>
      <c r="Q590" s="74"/>
      <c r="R590" s="74"/>
      <c r="S590" s="1264"/>
      <c r="T590" s="1264"/>
      <c r="U590" s="1264"/>
      <c r="V590" s="1264"/>
      <c r="W590" s="1264"/>
      <c r="X590" s="73"/>
      <c r="Y590" s="73"/>
      <c r="Z590" s="73"/>
      <c r="AA590" s="73"/>
      <c r="AB590" s="73"/>
      <c r="AC590" s="73"/>
      <c r="AD590" s="73"/>
    </row>
    <row r="591" spans="1:30" ht="15.75" customHeight="1">
      <c r="A591" s="73"/>
      <c r="B591" s="73"/>
      <c r="C591" s="73"/>
      <c r="D591" s="73"/>
      <c r="E591" s="73"/>
      <c r="F591" s="73"/>
      <c r="G591" s="591"/>
      <c r="H591" s="1412"/>
      <c r="I591" s="73"/>
      <c r="J591" s="73"/>
      <c r="K591" s="74"/>
      <c r="L591" s="74"/>
      <c r="M591" s="989"/>
      <c r="N591" s="74"/>
      <c r="O591" s="74"/>
      <c r="P591" s="74"/>
      <c r="Q591" s="74"/>
      <c r="R591" s="74"/>
      <c r="S591" s="1264"/>
      <c r="T591" s="1264"/>
      <c r="U591" s="1264"/>
      <c r="V591" s="1264"/>
      <c r="W591" s="1264"/>
      <c r="X591" s="73"/>
      <c r="Y591" s="73"/>
      <c r="Z591" s="73"/>
      <c r="AA591" s="73"/>
      <c r="AB591" s="73"/>
      <c r="AC591" s="73"/>
      <c r="AD591" s="73"/>
    </row>
    <row r="592" spans="1:30" ht="15.75" customHeight="1">
      <c r="A592" s="73"/>
      <c r="B592" s="73"/>
      <c r="C592" s="73"/>
      <c r="D592" s="73"/>
      <c r="E592" s="73"/>
      <c r="F592" s="73"/>
      <c r="G592" s="591"/>
      <c r="H592" s="1412"/>
      <c r="I592" s="73"/>
      <c r="J592" s="73"/>
      <c r="K592" s="74"/>
      <c r="L592" s="74"/>
      <c r="M592" s="989"/>
      <c r="N592" s="74"/>
      <c r="O592" s="74"/>
      <c r="P592" s="74"/>
      <c r="Q592" s="74"/>
      <c r="R592" s="74"/>
      <c r="S592" s="1264"/>
      <c r="T592" s="1264"/>
      <c r="U592" s="1264"/>
      <c r="V592" s="1264"/>
      <c r="W592" s="1264"/>
      <c r="X592" s="73"/>
      <c r="Y592" s="73"/>
      <c r="Z592" s="73"/>
      <c r="AA592" s="73"/>
      <c r="AB592" s="73"/>
      <c r="AC592" s="73"/>
      <c r="AD592" s="73"/>
    </row>
    <row r="593" spans="1:30" ht="15.75" customHeight="1">
      <c r="A593" s="73"/>
      <c r="B593" s="73"/>
      <c r="C593" s="73"/>
      <c r="D593" s="73"/>
      <c r="E593" s="73"/>
      <c r="F593" s="73"/>
      <c r="G593" s="591"/>
      <c r="H593" s="1412"/>
      <c r="I593" s="73"/>
      <c r="J593" s="73"/>
      <c r="K593" s="74"/>
      <c r="L593" s="74"/>
      <c r="M593" s="989"/>
      <c r="N593" s="74"/>
      <c r="O593" s="74"/>
      <c r="P593" s="74"/>
      <c r="Q593" s="74"/>
      <c r="R593" s="74"/>
      <c r="S593" s="1264"/>
      <c r="T593" s="1264"/>
      <c r="U593" s="1264"/>
      <c r="V593" s="1264"/>
      <c r="W593" s="1264"/>
      <c r="X593" s="73"/>
      <c r="Y593" s="73"/>
      <c r="Z593" s="73"/>
      <c r="AA593" s="73"/>
      <c r="AB593" s="73"/>
      <c r="AC593" s="73"/>
      <c r="AD593" s="73"/>
    </row>
    <row r="594" spans="1:30" ht="15.75" customHeight="1">
      <c r="A594" s="73"/>
      <c r="B594" s="73"/>
      <c r="C594" s="73"/>
      <c r="D594" s="73"/>
      <c r="E594" s="73"/>
      <c r="F594" s="73"/>
      <c r="G594" s="591"/>
      <c r="H594" s="1412"/>
      <c r="I594" s="73"/>
      <c r="J594" s="73"/>
      <c r="K594" s="74"/>
      <c r="L594" s="74"/>
      <c r="M594" s="989"/>
      <c r="N594" s="74"/>
      <c r="O594" s="74"/>
      <c r="P594" s="74"/>
      <c r="Q594" s="74"/>
      <c r="R594" s="74"/>
      <c r="S594" s="1264"/>
      <c r="T594" s="1264"/>
      <c r="U594" s="1264"/>
      <c r="V594" s="1264"/>
      <c r="W594" s="1264"/>
      <c r="X594" s="73"/>
      <c r="Y594" s="73"/>
      <c r="Z594" s="73"/>
      <c r="AA594" s="73"/>
      <c r="AB594" s="73"/>
      <c r="AC594" s="73"/>
      <c r="AD594" s="73"/>
    </row>
    <row r="595" spans="1:30" ht="15.75" customHeight="1">
      <c r="A595" s="73"/>
      <c r="B595" s="73"/>
      <c r="C595" s="73"/>
      <c r="D595" s="73"/>
      <c r="E595" s="73"/>
      <c r="F595" s="73"/>
      <c r="G595" s="591"/>
      <c r="H595" s="1412"/>
      <c r="I595" s="73"/>
      <c r="J595" s="73"/>
      <c r="K595" s="74"/>
      <c r="L595" s="74"/>
      <c r="M595" s="989"/>
      <c r="N595" s="74"/>
      <c r="O595" s="74"/>
      <c r="P595" s="74"/>
      <c r="Q595" s="74"/>
      <c r="R595" s="74"/>
      <c r="S595" s="1264"/>
      <c r="T595" s="1264"/>
      <c r="U595" s="1264"/>
      <c r="V595" s="1264"/>
      <c r="W595" s="1264"/>
      <c r="X595" s="73"/>
      <c r="Y595" s="73"/>
      <c r="Z595" s="73"/>
      <c r="AA595" s="73"/>
      <c r="AB595" s="73"/>
      <c r="AC595" s="73"/>
      <c r="AD595" s="73"/>
    </row>
    <row r="596" spans="1:30" ht="15.75" customHeight="1">
      <c r="A596" s="73"/>
      <c r="B596" s="73"/>
      <c r="C596" s="73"/>
      <c r="D596" s="73"/>
      <c r="E596" s="73"/>
      <c r="F596" s="73"/>
      <c r="G596" s="591"/>
      <c r="H596" s="1412"/>
      <c r="I596" s="73"/>
      <c r="J596" s="73"/>
      <c r="K596" s="74"/>
      <c r="L596" s="74"/>
      <c r="M596" s="989"/>
      <c r="N596" s="74"/>
      <c r="O596" s="74"/>
      <c r="P596" s="74"/>
      <c r="Q596" s="74"/>
      <c r="R596" s="74"/>
      <c r="S596" s="1264"/>
      <c r="T596" s="1264"/>
      <c r="U596" s="1264"/>
      <c r="V596" s="1264"/>
      <c r="W596" s="1264"/>
      <c r="X596" s="73"/>
      <c r="Y596" s="73"/>
      <c r="Z596" s="73"/>
      <c r="AA596" s="73"/>
      <c r="AB596" s="73"/>
      <c r="AC596" s="73"/>
      <c r="AD596" s="73"/>
    </row>
    <row r="597" spans="1:30" ht="15.75" customHeight="1">
      <c r="A597" s="73"/>
      <c r="B597" s="73"/>
      <c r="C597" s="73"/>
      <c r="D597" s="73"/>
      <c r="E597" s="73"/>
      <c r="F597" s="73"/>
      <c r="G597" s="591"/>
      <c r="H597" s="1412"/>
      <c r="I597" s="73"/>
      <c r="J597" s="73"/>
      <c r="K597" s="74"/>
      <c r="L597" s="74"/>
      <c r="M597" s="989"/>
      <c r="N597" s="74"/>
      <c r="O597" s="74"/>
      <c r="P597" s="74"/>
      <c r="Q597" s="74"/>
      <c r="R597" s="74"/>
      <c r="S597" s="1264"/>
      <c r="T597" s="1264"/>
      <c r="U597" s="1264"/>
      <c r="V597" s="1264"/>
      <c r="W597" s="1264"/>
      <c r="X597" s="73"/>
      <c r="Y597" s="73"/>
      <c r="Z597" s="73"/>
      <c r="AA597" s="73"/>
      <c r="AB597" s="73"/>
      <c r="AC597" s="73"/>
      <c r="AD597" s="73"/>
    </row>
    <row r="598" spans="1:30" ht="15.75" customHeight="1">
      <c r="A598" s="73"/>
      <c r="B598" s="73"/>
      <c r="C598" s="73"/>
      <c r="D598" s="73"/>
      <c r="E598" s="73"/>
      <c r="F598" s="73"/>
      <c r="G598" s="591"/>
      <c r="H598" s="1412"/>
      <c r="I598" s="73"/>
      <c r="J598" s="73"/>
      <c r="K598" s="74"/>
      <c r="L598" s="74"/>
      <c r="M598" s="989"/>
      <c r="N598" s="74"/>
      <c r="O598" s="74"/>
      <c r="P598" s="74"/>
      <c r="Q598" s="74"/>
      <c r="R598" s="74"/>
      <c r="S598" s="1264"/>
      <c r="T598" s="1264"/>
      <c r="U598" s="1264"/>
      <c r="V598" s="1264"/>
      <c r="W598" s="1264"/>
      <c r="X598" s="73"/>
      <c r="Y598" s="73"/>
      <c r="Z598" s="73"/>
      <c r="AA598" s="73"/>
      <c r="AB598" s="73"/>
      <c r="AC598" s="73"/>
      <c r="AD598" s="73"/>
    </row>
    <row r="599" spans="1:30" ht="15.75" customHeight="1">
      <c r="A599" s="73"/>
      <c r="B599" s="73"/>
      <c r="C599" s="73"/>
      <c r="D599" s="73"/>
      <c r="E599" s="73"/>
      <c r="F599" s="73"/>
      <c r="G599" s="591"/>
      <c r="H599" s="1412"/>
      <c r="I599" s="73"/>
      <c r="J599" s="73"/>
      <c r="K599" s="74"/>
      <c r="L599" s="74"/>
      <c r="M599" s="989"/>
      <c r="N599" s="74"/>
      <c r="O599" s="74"/>
      <c r="P599" s="74"/>
      <c r="Q599" s="74"/>
      <c r="R599" s="74"/>
      <c r="S599" s="1264"/>
      <c r="T599" s="1264"/>
      <c r="U599" s="1264"/>
      <c r="V599" s="1264"/>
      <c r="W599" s="1264"/>
      <c r="X599" s="73"/>
      <c r="Y599" s="73"/>
      <c r="Z599" s="73"/>
      <c r="AA599" s="73"/>
      <c r="AB599" s="73"/>
      <c r="AC599" s="73"/>
      <c r="AD599" s="73"/>
    </row>
    <row r="600" spans="1:30" ht="15.75" customHeight="1">
      <c r="A600" s="73"/>
      <c r="B600" s="73"/>
      <c r="C600" s="73"/>
      <c r="D600" s="73"/>
      <c r="E600" s="73"/>
      <c r="F600" s="73"/>
      <c r="G600" s="591"/>
      <c r="H600" s="1412"/>
      <c r="I600" s="73"/>
      <c r="J600" s="73"/>
      <c r="K600" s="74"/>
      <c r="L600" s="74"/>
      <c r="M600" s="989"/>
      <c r="N600" s="74"/>
      <c r="O600" s="74"/>
      <c r="P600" s="74"/>
      <c r="Q600" s="74"/>
      <c r="R600" s="74"/>
      <c r="S600" s="1264"/>
      <c r="T600" s="1264"/>
      <c r="U600" s="1264"/>
      <c r="V600" s="1264"/>
      <c r="W600" s="1264"/>
      <c r="X600" s="73"/>
      <c r="Y600" s="73"/>
      <c r="Z600" s="73"/>
      <c r="AA600" s="73"/>
      <c r="AB600" s="73"/>
      <c r="AC600" s="73"/>
      <c r="AD600" s="73"/>
    </row>
    <row r="601" spans="1:30" ht="15.75" customHeight="1">
      <c r="A601" s="73"/>
      <c r="B601" s="73"/>
      <c r="C601" s="73"/>
      <c r="D601" s="73"/>
      <c r="E601" s="73"/>
      <c r="F601" s="73"/>
      <c r="G601" s="591"/>
      <c r="H601" s="1412"/>
      <c r="I601" s="73"/>
      <c r="J601" s="73"/>
      <c r="K601" s="74"/>
      <c r="L601" s="74"/>
      <c r="M601" s="989"/>
      <c r="N601" s="74"/>
      <c r="O601" s="74"/>
      <c r="P601" s="74"/>
      <c r="Q601" s="74"/>
      <c r="R601" s="74"/>
      <c r="S601" s="1264"/>
      <c r="T601" s="1264"/>
      <c r="U601" s="1264"/>
      <c r="V601" s="1264"/>
      <c r="W601" s="1264"/>
      <c r="X601" s="73"/>
      <c r="Y601" s="73"/>
      <c r="Z601" s="73"/>
      <c r="AA601" s="73"/>
      <c r="AB601" s="73"/>
      <c r="AC601" s="73"/>
      <c r="AD601" s="73"/>
    </row>
    <row r="602" spans="1:30" ht="15.75" customHeight="1">
      <c r="A602" s="73"/>
      <c r="B602" s="73"/>
      <c r="C602" s="73"/>
      <c r="D602" s="73"/>
      <c r="E602" s="73"/>
      <c r="F602" s="73"/>
      <c r="G602" s="591"/>
      <c r="H602" s="1412"/>
      <c r="I602" s="73"/>
      <c r="J602" s="73"/>
      <c r="K602" s="74"/>
      <c r="L602" s="74"/>
      <c r="M602" s="989"/>
      <c r="N602" s="74"/>
      <c r="O602" s="74"/>
      <c r="P602" s="74"/>
      <c r="Q602" s="74"/>
      <c r="R602" s="74"/>
      <c r="S602" s="1264"/>
      <c r="T602" s="1264"/>
      <c r="U602" s="1264"/>
      <c r="V602" s="1264"/>
      <c r="W602" s="1264"/>
      <c r="X602" s="73"/>
      <c r="Y602" s="73"/>
      <c r="Z602" s="73"/>
      <c r="AA602" s="73"/>
      <c r="AB602" s="73"/>
      <c r="AC602" s="73"/>
      <c r="AD602" s="73"/>
    </row>
    <row r="603" spans="1:30" ht="15.75" customHeight="1">
      <c r="A603" s="73"/>
      <c r="B603" s="73"/>
      <c r="C603" s="73"/>
      <c r="D603" s="73"/>
      <c r="E603" s="73"/>
      <c r="F603" s="73"/>
      <c r="G603" s="591"/>
      <c r="H603" s="1412"/>
      <c r="I603" s="73"/>
      <c r="J603" s="73"/>
      <c r="K603" s="74"/>
      <c r="L603" s="74"/>
      <c r="M603" s="989"/>
      <c r="N603" s="74"/>
      <c r="O603" s="74"/>
      <c r="P603" s="74"/>
      <c r="Q603" s="74"/>
      <c r="R603" s="74"/>
      <c r="S603" s="1264"/>
      <c r="T603" s="1264"/>
      <c r="U603" s="1264"/>
      <c r="V603" s="1264"/>
      <c r="W603" s="1264"/>
      <c r="X603" s="73"/>
      <c r="Y603" s="73"/>
      <c r="Z603" s="73"/>
      <c r="AA603" s="73"/>
      <c r="AB603" s="73"/>
      <c r="AC603" s="73"/>
      <c r="AD603" s="73"/>
    </row>
    <row r="604" spans="1:30" ht="15.75" customHeight="1">
      <c r="A604" s="73"/>
      <c r="B604" s="73"/>
      <c r="C604" s="73"/>
      <c r="D604" s="73"/>
      <c r="E604" s="73"/>
      <c r="F604" s="73"/>
      <c r="G604" s="591"/>
      <c r="H604" s="1412"/>
      <c r="I604" s="73"/>
      <c r="J604" s="73"/>
      <c r="K604" s="74"/>
      <c r="L604" s="74"/>
      <c r="M604" s="989"/>
      <c r="N604" s="74"/>
      <c r="O604" s="74"/>
      <c r="P604" s="74"/>
      <c r="Q604" s="74"/>
      <c r="R604" s="74"/>
      <c r="S604" s="1264"/>
      <c r="T604" s="1264"/>
      <c r="U604" s="1264"/>
      <c r="V604" s="1264"/>
      <c r="W604" s="1264"/>
      <c r="X604" s="73"/>
      <c r="Y604" s="73"/>
      <c r="Z604" s="73"/>
      <c r="AA604" s="73"/>
      <c r="AB604" s="73"/>
      <c r="AC604" s="73"/>
      <c r="AD604" s="73"/>
    </row>
    <row r="605" spans="1:30" ht="15.75" customHeight="1">
      <c r="A605" s="73"/>
      <c r="B605" s="73"/>
      <c r="C605" s="73"/>
      <c r="D605" s="73"/>
      <c r="E605" s="73"/>
      <c r="F605" s="73"/>
      <c r="G605" s="591"/>
      <c r="H605" s="1412"/>
      <c r="I605" s="73"/>
      <c r="J605" s="73"/>
      <c r="K605" s="74"/>
      <c r="L605" s="74"/>
      <c r="M605" s="989"/>
      <c r="N605" s="74"/>
      <c r="O605" s="74"/>
      <c r="P605" s="74"/>
      <c r="Q605" s="74"/>
      <c r="R605" s="74"/>
      <c r="S605" s="1264"/>
      <c r="T605" s="1264"/>
      <c r="U605" s="1264"/>
      <c r="V605" s="1264"/>
      <c r="W605" s="1264"/>
      <c r="X605" s="73"/>
      <c r="Y605" s="73"/>
      <c r="Z605" s="73"/>
      <c r="AA605" s="73"/>
      <c r="AB605" s="73"/>
      <c r="AC605" s="73"/>
      <c r="AD605" s="73"/>
    </row>
    <row r="606" spans="1:30" ht="15.75" customHeight="1">
      <c r="A606" s="73"/>
      <c r="B606" s="73"/>
      <c r="C606" s="73"/>
      <c r="D606" s="73"/>
      <c r="E606" s="73"/>
      <c r="F606" s="73"/>
      <c r="G606" s="591"/>
      <c r="H606" s="1412"/>
      <c r="I606" s="73"/>
      <c r="J606" s="73"/>
      <c r="K606" s="74"/>
      <c r="L606" s="74"/>
      <c r="M606" s="989"/>
      <c r="N606" s="74"/>
      <c r="O606" s="74"/>
      <c r="P606" s="74"/>
      <c r="Q606" s="74"/>
      <c r="R606" s="74"/>
      <c r="S606" s="1264"/>
      <c r="T606" s="1264"/>
      <c r="U606" s="1264"/>
      <c r="V606" s="1264"/>
      <c r="W606" s="1264"/>
      <c r="X606" s="73"/>
      <c r="Y606" s="73"/>
      <c r="Z606" s="73"/>
      <c r="AA606" s="73"/>
      <c r="AB606" s="73"/>
      <c r="AC606" s="73"/>
      <c r="AD606" s="73"/>
    </row>
    <row r="607" spans="1:30" ht="15.75" customHeight="1">
      <c r="A607" s="73"/>
      <c r="B607" s="73"/>
      <c r="C607" s="73"/>
      <c r="D607" s="73"/>
      <c r="E607" s="73"/>
      <c r="F607" s="73"/>
      <c r="G607" s="591"/>
      <c r="H607" s="1412"/>
      <c r="I607" s="73"/>
      <c r="J607" s="73"/>
      <c r="K607" s="74"/>
      <c r="L607" s="74"/>
      <c r="M607" s="989"/>
      <c r="N607" s="74"/>
      <c r="O607" s="74"/>
      <c r="P607" s="74"/>
      <c r="Q607" s="74"/>
      <c r="R607" s="74"/>
      <c r="S607" s="1264"/>
      <c r="T607" s="1264"/>
      <c r="U607" s="1264"/>
      <c r="V607" s="1264"/>
      <c r="W607" s="1264"/>
      <c r="X607" s="73"/>
      <c r="Y607" s="73"/>
      <c r="Z607" s="73"/>
      <c r="AA607" s="73"/>
      <c r="AB607" s="73"/>
      <c r="AC607" s="73"/>
      <c r="AD607" s="73"/>
    </row>
    <row r="608" spans="1:30" ht="15.75" customHeight="1">
      <c r="A608" s="73"/>
      <c r="B608" s="73"/>
      <c r="C608" s="73"/>
      <c r="D608" s="73"/>
      <c r="E608" s="73"/>
      <c r="F608" s="73"/>
      <c r="G608" s="591"/>
      <c r="H608" s="1412"/>
      <c r="I608" s="73"/>
      <c r="J608" s="73"/>
      <c r="K608" s="74"/>
      <c r="L608" s="74"/>
      <c r="M608" s="989"/>
      <c r="N608" s="74"/>
      <c r="O608" s="74"/>
      <c r="P608" s="74"/>
      <c r="Q608" s="74"/>
      <c r="R608" s="74"/>
      <c r="S608" s="1264"/>
      <c r="T608" s="1264"/>
      <c r="U608" s="1264"/>
      <c r="V608" s="1264"/>
      <c r="W608" s="1264"/>
      <c r="X608" s="73"/>
      <c r="Y608" s="73"/>
      <c r="Z608" s="73"/>
      <c r="AA608" s="73"/>
      <c r="AB608" s="73"/>
      <c r="AC608" s="73"/>
      <c r="AD608" s="73"/>
    </row>
    <row r="609" spans="1:30" ht="15.75" customHeight="1">
      <c r="A609" s="73"/>
      <c r="B609" s="73"/>
      <c r="C609" s="73"/>
      <c r="D609" s="73"/>
      <c r="E609" s="73"/>
      <c r="F609" s="73"/>
      <c r="G609" s="591"/>
      <c r="H609" s="1412"/>
      <c r="I609" s="73"/>
      <c r="J609" s="73"/>
      <c r="K609" s="74"/>
      <c r="L609" s="74"/>
      <c r="M609" s="989"/>
      <c r="N609" s="74"/>
      <c r="O609" s="74"/>
      <c r="P609" s="74"/>
      <c r="Q609" s="74"/>
      <c r="R609" s="74"/>
      <c r="S609" s="1264"/>
      <c r="T609" s="1264"/>
      <c r="U609" s="1264"/>
      <c r="V609" s="1264"/>
      <c r="W609" s="1264"/>
      <c r="X609" s="73"/>
      <c r="Y609" s="73"/>
      <c r="Z609" s="73"/>
      <c r="AA609" s="73"/>
      <c r="AB609" s="73"/>
      <c r="AC609" s="73"/>
      <c r="AD609" s="73"/>
    </row>
    <row r="610" spans="1:30" ht="15.75" customHeight="1">
      <c r="A610" s="73"/>
      <c r="B610" s="73"/>
      <c r="C610" s="73"/>
      <c r="D610" s="73"/>
      <c r="E610" s="73"/>
      <c r="F610" s="73"/>
      <c r="G610" s="591"/>
      <c r="H610" s="1412"/>
      <c r="I610" s="73"/>
      <c r="J610" s="73"/>
      <c r="K610" s="74"/>
      <c r="L610" s="74"/>
      <c r="M610" s="989"/>
      <c r="N610" s="74"/>
      <c r="O610" s="74"/>
      <c r="P610" s="74"/>
      <c r="Q610" s="74"/>
      <c r="R610" s="74"/>
      <c r="S610" s="1264"/>
      <c r="T610" s="1264"/>
      <c r="U610" s="1264"/>
      <c r="V610" s="1264"/>
      <c r="W610" s="1264"/>
      <c r="X610" s="73"/>
      <c r="Y610" s="73"/>
      <c r="Z610" s="73"/>
      <c r="AA610" s="73"/>
      <c r="AB610" s="73"/>
      <c r="AC610" s="73"/>
      <c r="AD610" s="73"/>
    </row>
    <row r="611" spans="1:30" ht="15.75" customHeight="1">
      <c r="A611" s="73"/>
      <c r="B611" s="73"/>
      <c r="C611" s="73"/>
      <c r="D611" s="73"/>
      <c r="E611" s="73"/>
      <c r="F611" s="73"/>
      <c r="G611" s="591"/>
      <c r="H611" s="1412"/>
      <c r="I611" s="73"/>
      <c r="J611" s="73"/>
      <c r="K611" s="74"/>
      <c r="L611" s="74"/>
      <c r="M611" s="989"/>
      <c r="N611" s="74"/>
      <c r="O611" s="74"/>
      <c r="P611" s="74"/>
      <c r="Q611" s="74"/>
      <c r="R611" s="74"/>
      <c r="S611" s="1264"/>
      <c r="T611" s="1264"/>
      <c r="U611" s="1264"/>
      <c r="V611" s="1264"/>
      <c r="W611" s="1264"/>
      <c r="X611" s="73"/>
      <c r="Y611" s="73"/>
      <c r="Z611" s="73"/>
      <c r="AA611" s="73"/>
      <c r="AB611" s="73"/>
      <c r="AC611" s="73"/>
      <c r="AD611" s="73"/>
    </row>
    <row r="612" spans="1:30" ht="15.75" customHeight="1">
      <c r="A612" s="73"/>
      <c r="B612" s="73"/>
      <c r="C612" s="73"/>
      <c r="D612" s="73"/>
      <c r="E612" s="73"/>
      <c r="F612" s="73"/>
      <c r="G612" s="591"/>
      <c r="H612" s="1412"/>
      <c r="I612" s="73"/>
      <c r="J612" s="73"/>
      <c r="K612" s="74"/>
      <c r="L612" s="74"/>
      <c r="M612" s="989"/>
      <c r="N612" s="74"/>
      <c r="O612" s="74"/>
      <c r="P612" s="74"/>
      <c r="Q612" s="74"/>
      <c r="R612" s="74"/>
      <c r="S612" s="1264"/>
      <c r="T612" s="1264"/>
      <c r="U612" s="1264"/>
      <c r="V612" s="1264"/>
      <c r="W612" s="1264"/>
      <c r="X612" s="73"/>
      <c r="Y612" s="73"/>
      <c r="Z612" s="73"/>
      <c r="AA612" s="73"/>
      <c r="AB612" s="73"/>
      <c r="AC612" s="73"/>
      <c r="AD612" s="73"/>
    </row>
    <row r="613" spans="1:30" ht="15.75" customHeight="1">
      <c r="A613" s="73"/>
      <c r="B613" s="73"/>
      <c r="C613" s="73"/>
      <c r="D613" s="73"/>
      <c r="E613" s="73"/>
      <c r="F613" s="73"/>
      <c r="G613" s="591"/>
      <c r="H613" s="1412"/>
      <c r="I613" s="73"/>
      <c r="J613" s="73"/>
      <c r="K613" s="74"/>
      <c r="L613" s="74"/>
      <c r="M613" s="989"/>
      <c r="N613" s="74"/>
      <c r="O613" s="74"/>
      <c r="P613" s="74"/>
      <c r="Q613" s="74"/>
      <c r="R613" s="74"/>
      <c r="S613" s="1264"/>
      <c r="T613" s="1264"/>
      <c r="U613" s="1264"/>
      <c r="V613" s="1264"/>
      <c r="W613" s="1264"/>
      <c r="X613" s="73"/>
      <c r="Y613" s="73"/>
      <c r="Z613" s="73"/>
      <c r="AA613" s="73"/>
      <c r="AB613" s="73"/>
      <c r="AC613" s="73"/>
      <c r="AD613" s="73"/>
    </row>
    <row r="614" spans="1:30" ht="15.75" customHeight="1">
      <c r="A614" s="73"/>
      <c r="B614" s="73"/>
      <c r="C614" s="73"/>
      <c r="D614" s="73"/>
      <c r="E614" s="73"/>
      <c r="F614" s="73"/>
      <c r="G614" s="591"/>
      <c r="H614" s="1412"/>
      <c r="I614" s="73"/>
      <c r="J614" s="73"/>
      <c r="K614" s="74"/>
      <c r="L614" s="74"/>
      <c r="M614" s="989"/>
      <c r="N614" s="74"/>
      <c r="O614" s="74"/>
      <c r="P614" s="74"/>
      <c r="Q614" s="74"/>
      <c r="R614" s="74"/>
      <c r="S614" s="1264"/>
      <c r="T614" s="1264"/>
      <c r="U614" s="1264"/>
      <c r="V614" s="1264"/>
      <c r="W614" s="1264"/>
      <c r="X614" s="73"/>
      <c r="Y614" s="73"/>
      <c r="Z614" s="73"/>
      <c r="AA614" s="73"/>
      <c r="AB614" s="73"/>
      <c r="AC614" s="73"/>
      <c r="AD614" s="73"/>
    </row>
    <row r="615" spans="1:30" ht="15.75" customHeight="1">
      <c r="A615" s="73"/>
      <c r="B615" s="73"/>
      <c r="C615" s="73"/>
      <c r="D615" s="73"/>
      <c r="E615" s="73"/>
      <c r="F615" s="73"/>
      <c r="G615" s="591"/>
      <c r="H615" s="1412"/>
      <c r="I615" s="73"/>
      <c r="J615" s="73"/>
      <c r="K615" s="74"/>
      <c r="L615" s="74"/>
      <c r="M615" s="989"/>
      <c r="N615" s="74"/>
      <c r="O615" s="74"/>
      <c r="P615" s="74"/>
      <c r="Q615" s="74"/>
      <c r="R615" s="74"/>
      <c r="S615" s="1264"/>
      <c r="T615" s="1264"/>
      <c r="U615" s="1264"/>
      <c r="V615" s="1264"/>
      <c r="W615" s="1264"/>
      <c r="X615" s="73"/>
      <c r="Y615" s="73"/>
      <c r="Z615" s="73"/>
      <c r="AA615" s="73"/>
      <c r="AB615" s="73"/>
      <c r="AC615" s="73"/>
      <c r="AD615" s="73"/>
    </row>
    <row r="616" spans="1:30" ht="15.75" customHeight="1">
      <c r="A616" s="73"/>
      <c r="B616" s="73"/>
      <c r="C616" s="73"/>
      <c r="D616" s="73"/>
      <c r="E616" s="73"/>
      <c r="F616" s="73"/>
      <c r="G616" s="591"/>
      <c r="H616" s="1412"/>
      <c r="I616" s="73"/>
      <c r="J616" s="73"/>
      <c r="K616" s="74"/>
      <c r="L616" s="74"/>
      <c r="M616" s="989"/>
      <c r="N616" s="74"/>
      <c r="O616" s="74"/>
      <c r="P616" s="74"/>
      <c r="Q616" s="74"/>
      <c r="R616" s="74"/>
      <c r="S616" s="1264"/>
      <c r="T616" s="1264"/>
      <c r="U616" s="1264"/>
      <c r="V616" s="1264"/>
      <c r="W616" s="1264"/>
      <c r="X616" s="73"/>
      <c r="Y616" s="73"/>
      <c r="Z616" s="73"/>
      <c r="AA616" s="73"/>
      <c r="AB616" s="73"/>
      <c r="AC616" s="73"/>
      <c r="AD616" s="73"/>
    </row>
    <row r="617" spans="1:30" ht="15.75" customHeight="1">
      <c r="A617" s="73"/>
      <c r="B617" s="73"/>
      <c r="C617" s="73"/>
      <c r="D617" s="73"/>
      <c r="E617" s="73"/>
      <c r="F617" s="73"/>
      <c r="G617" s="591"/>
      <c r="H617" s="1412"/>
      <c r="I617" s="73"/>
      <c r="J617" s="73"/>
      <c r="K617" s="74"/>
      <c r="L617" s="74"/>
      <c r="M617" s="989"/>
      <c r="N617" s="74"/>
      <c r="O617" s="74"/>
      <c r="P617" s="74"/>
      <c r="Q617" s="74"/>
      <c r="R617" s="74"/>
      <c r="S617" s="1264"/>
      <c r="T617" s="1264"/>
      <c r="U617" s="1264"/>
      <c r="V617" s="1264"/>
      <c r="W617" s="1264"/>
      <c r="X617" s="73"/>
      <c r="Y617" s="73"/>
      <c r="Z617" s="73"/>
      <c r="AA617" s="73"/>
      <c r="AB617" s="73"/>
      <c r="AC617" s="73"/>
      <c r="AD617" s="73"/>
    </row>
    <row r="618" spans="1:30" ht="15.75" customHeight="1">
      <c r="A618" s="73"/>
      <c r="B618" s="73"/>
      <c r="C618" s="73"/>
      <c r="D618" s="73"/>
      <c r="E618" s="73"/>
      <c r="F618" s="73"/>
      <c r="G618" s="591"/>
      <c r="H618" s="1412"/>
      <c r="I618" s="73"/>
      <c r="J618" s="73"/>
      <c r="K618" s="74"/>
      <c r="L618" s="74"/>
      <c r="M618" s="989"/>
      <c r="N618" s="74"/>
      <c r="O618" s="74"/>
      <c r="P618" s="74"/>
      <c r="Q618" s="74"/>
      <c r="R618" s="74"/>
      <c r="S618" s="1264"/>
      <c r="T618" s="1264"/>
      <c r="U618" s="1264"/>
      <c r="V618" s="1264"/>
      <c r="W618" s="1264"/>
      <c r="X618" s="73"/>
      <c r="Y618" s="73"/>
      <c r="Z618" s="73"/>
      <c r="AA618" s="73"/>
      <c r="AB618" s="73"/>
      <c r="AC618" s="73"/>
      <c r="AD618" s="73"/>
    </row>
    <row r="619" spans="1:30" ht="15.75" customHeight="1">
      <c r="A619" s="73"/>
      <c r="B619" s="73"/>
      <c r="C619" s="73"/>
      <c r="D619" s="73"/>
      <c r="E619" s="73"/>
      <c r="F619" s="73"/>
      <c r="G619" s="591"/>
      <c r="H619" s="1412"/>
      <c r="I619" s="73"/>
      <c r="J619" s="73"/>
      <c r="K619" s="74"/>
      <c r="L619" s="74"/>
      <c r="M619" s="989"/>
      <c r="N619" s="74"/>
      <c r="O619" s="74"/>
      <c r="P619" s="74"/>
      <c r="Q619" s="74"/>
      <c r="R619" s="74"/>
      <c r="S619" s="1264"/>
      <c r="T619" s="1264"/>
      <c r="U619" s="1264"/>
      <c r="V619" s="1264"/>
      <c r="W619" s="1264"/>
      <c r="X619" s="73"/>
      <c r="Y619" s="73"/>
      <c r="Z619" s="73"/>
      <c r="AA619" s="73"/>
      <c r="AB619" s="73"/>
      <c r="AC619" s="73"/>
      <c r="AD619" s="73"/>
    </row>
    <row r="620" spans="1:30" ht="15.75" customHeight="1">
      <c r="A620" s="73"/>
      <c r="B620" s="73"/>
      <c r="C620" s="73"/>
      <c r="D620" s="73"/>
      <c r="E620" s="73"/>
      <c r="F620" s="73"/>
      <c r="G620" s="591"/>
      <c r="H620" s="1412"/>
      <c r="I620" s="73"/>
      <c r="J620" s="73"/>
      <c r="K620" s="74"/>
      <c r="L620" s="74"/>
      <c r="M620" s="989"/>
      <c r="N620" s="74"/>
      <c r="O620" s="74"/>
      <c r="P620" s="74"/>
      <c r="Q620" s="74"/>
      <c r="R620" s="74"/>
      <c r="S620" s="1264"/>
      <c r="T620" s="1264"/>
      <c r="U620" s="1264"/>
      <c r="V620" s="1264"/>
      <c r="W620" s="1264"/>
      <c r="X620" s="73"/>
      <c r="Y620" s="73"/>
      <c r="Z620" s="73"/>
      <c r="AA620" s="73"/>
      <c r="AB620" s="73"/>
      <c r="AC620" s="73"/>
      <c r="AD620" s="73"/>
    </row>
    <row r="621" spans="1:30" ht="15.75" customHeight="1">
      <c r="A621" s="73"/>
      <c r="B621" s="73"/>
      <c r="C621" s="73"/>
      <c r="D621" s="73"/>
      <c r="E621" s="73"/>
      <c r="F621" s="73"/>
      <c r="G621" s="591"/>
      <c r="H621" s="1412"/>
      <c r="I621" s="73"/>
      <c r="J621" s="73"/>
      <c r="K621" s="74"/>
      <c r="L621" s="74"/>
      <c r="M621" s="989"/>
      <c r="N621" s="74"/>
      <c r="O621" s="74"/>
      <c r="P621" s="74"/>
      <c r="Q621" s="74"/>
      <c r="R621" s="74"/>
      <c r="S621" s="1264"/>
      <c r="T621" s="1264"/>
      <c r="U621" s="1264"/>
      <c r="V621" s="1264"/>
      <c r="W621" s="1264"/>
      <c r="X621" s="73"/>
      <c r="Y621" s="73"/>
      <c r="Z621" s="73"/>
      <c r="AA621" s="73"/>
      <c r="AB621" s="73"/>
      <c r="AC621" s="73"/>
      <c r="AD621" s="73"/>
    </row>
    <row r="622" spans="1:30" ht="15.75" customHeight="1">
      <c r="A622" s="73"/>
      <c r="B622" s="73"/>
      <c r="C622" s="73"/>
      <c r="D622" s="73"/>
      <c r="E622" s="73"/>
      <c r="F622" s="73"/>
      <c r="G622" s="591"/>
      <c r="H622" s="1412"/>
      <c r="I622" s="73"/>
      <c r="J622" s="73"/>
      <c r="K622" s="74"/>
      <c r="L622" s="74"/>
      <c r="M622" s="989"/>
      <c r="N622" s="74"/>
      <c r="O622" s="74"/>
      <c r="P622" s="74"/>
      <c r="Q622" s="74"/>
      <c r="R622" s="74"/>
      <c r="S622" s="1264"/>
      <c r="T622" s="1264"/>
      <c r="U622" s="1264"/>
      <c r="V622" s="1264"/>
      <c r="W622" s="1264"/>
      <c r="X622" s="73"/>
      <c r="Y622" s="73"/>
      <c r="Z622" s="73"/>
      <c r="AA622" s="73"/>
      <c r="AB622" s="73"/>
      <c r="AC622" s="73"/>
      <c r="AD622" s="73"/>
    </row>
    <row r="623" spans="1:30" ht="15.75" customHeight="1">
      <c r="A623" s="73"/>
      <c r="B623" s="73"/>
      <c r="C623" s="73"/>
      <c r="D623" s="73"/>
      <c r="E623" s="73"/>
      <c r="F623" s="73"/>
      <c r="G623" s="591"/>
      <c r="H623" s="1412"/>
      <c r="I623" s="73"/>
      <c r="J623" s="73"/>
      <c r="K623" s="74"/>
      <c r="L623" s="74"/>
      <c r="M623" s="989"/>
      <c r="N623" s="74"/>
      <c r="O623" s="74"/>
      <c r="P623" s="74"/>
      <c r="Q623" s="74"/>
      <c r="R623" s="74"/>
      <c r="S623" s="1264"/>
      <c r="T623" s="1264"/>
      <c r="U623" s="1264"/>
      <c r="V623" s="1264"/>
      <c r="W623" s="1264"/>
      <c r="X623" s="73"/>
      <c r="Y623" s="73"/>
      <c r="Z623" s="73"/>
      <c r="AA623" s="73"/>
      <c r="AB623" s="73"/>
      <c r="AC623" s="73"/>
      <c r="AD623" s="73"/>
    </row>
    <row r="624" spans="1:30" ht="15.75" customHeight="1">
      <c r="A624" s="73"/>
      <c r="B624" s="73"/>
      <c r="C624" s="73"/>
      <c r="D624" s="73"/>
      <c r="E624" s="73"/>
      <c r="F624" s="73"/>
      <c r="G624" s="591"/>
      <c r="H624" s="1412"/>
      <c r="I624" s="73"/>
      <c r="J624" s="73"/>
      <c r="K624" s="74"/>
      <c r="L624" s="74"/>
      <c r="M624" s="989"/>
      <c r="N624" s="74"/>
      <c r="O624" s="74"/>
      <c r="P624" s="74"/>
      <c r="Q624" s="74"/>
      <c r="R624" s="74"/>
      <c r="S624" s="1264"/>
      <c r="T624" s="1264"/>
      <c r="U624" s="1264"/>
      <c r="V624" s="1264"/>
      <c r="W624" s="1264"/>
      <c r="X624" s="73"/>
      <c r="Y624" s="73"/>
      <c r="Z624" s="73"/>
      <c r="AA624" s="73"/>
      <c r="AB624" s="73"/>
      <c r="AC624" s="73"/>
      <c r="AD624" s="73"/>
    </row>
    <row r="625" spans="1:30" ht="15.75" customHeight="1">
      <c r="A625" s="73"/>
      <c r="B625" s="73"/>
      <c r="C625" s="73"/>
      <c r="D625" s="73"/>
      <c r="E625" s="73"/>
      <c r="F625" s="73"/>
      <c r="G625" s="591"/>
      <c r="H625" s="1412"/>
      <c r="I625" s="73"/>
      <c r="J625" s="73"/>
      <c r="K625" s="74"/>
      <c r="L625" s="74"/>
      <c r="M625" s="989"/>
      <c r="N625" s="74"/>
      <c r="O625" s="74"/>
      <c r="P625" s="74"/>
      <c r="Q625" s="74"/>
      <c r="R625" s="74"/>
      <c r="S625" s="1264"/>
      <c r="T625" s="1264"/>
      <c r="U625" s="1264"/>
      <c r="V625" s="1264"/>
      <c r="W625" s="1264"/>
      <c r="X625" s="73"/>
      <c r="Y625" s="73"/>
      <c r="Z625" s="73"/>
      <c r="AA625" s="73"/>
      <c r="AB625" s="73"/>
      <c r="AC625" s="73"/>
      <c r="AD625" s="73"/>
    </row>
    <row r="626" spans="1:30" ht="15.75" customHeight="1">
      <c r="A626" s="73"/>
      <c r="B626" s="73"/>
      <c r="C626" s="73"/>
      <c r="D626" s="73"/>
      <c r="E626" s="73"/>
      <c r="F626" s="73"/>
      <c r="G626" s="591"/>
      <c r="H626" s="1412"/>
      <c r="I626" s="73"/>
      <c r="J626" s="73"/>
      <c r="K626" s="74"/>
      <c r="L626" s="74"/>
      <c r="M626" s="989"/>
      <c r="N626" s="74"/>
      <c r="O626" s="74"/>
      <c r="P626" s="74"/>
      <c r="Q626" s="74"/>
      <c r="R626" s="74"/>
      <c r="S626" s="1264"/>
      <c r="T626" s="1264"/>
      <c r="U626" s="1264"/>
      <c r="V626" s="1264"/>
      <c r="W626" s="1264"/>
      <c r="X626" s="73"/>
      <c r="Y626" s="73"/>
      <c r="Z626" s="73"/>
      <c r="AA626" s="73"/>
      <c r="AB626" s="73"/>
      <c r="AC626" s="73"/>
      <c r="AD626" s="73"/>
    </row>
    <row r="627" spans="1:30" ht="15.75" customHeight="1">
      <c r="A627" s="73"/>
      <c r="B627" s="73"/>
      <c r="C627" s="73"/>
      <c r="D627" s="73"/>
      <c r="E627" s="73"/>
      <c r="F627" s="73"/>
      <c r="G627" s="591"/>
      <c r="H627" s="1412"/>
      <c r="I627" s="73"/>
      <c r="J627" s="73"/>
      <c r="K627" s="74"/>
      <c r="L627" s="74"/>
      <c r="M627" s="989"/>
      <c r="N627" s="74"/>
      <c r="O627" s="74"/>
      <c r="P627" s="74"/>
      <c r="Q627" s="74"/>
      <c r="R627" s="74"/>
      <c r="S627" s="1264"/>
      <c r="T627" s="1264"/>
      <c r="U627" s="1264"/>
      <c r="V627" s="1264"/>
      <c r="W627" s="1264"/>
      <c r="X627" s="73"/>
      <c r="Y627" s="73"/>
      <c r="Z627" s="73"/>
      <c r="AA627" s="73"/>
      <c r="AB627" s="73"/>
      <c r="AC627" s="73"/>
      <c r="AD627" s="73"/>
    </row>
    <row r="628" spans="1:30" ht="15.75" customHeight="1">
      <c r="A628" s="73"/>
      <c r="B628" s="73"/>
      <c r="C628" s="73"/>
      <c r="D628" s="73"/>
      <c r="E628" s="73"/>
      <c r="F628" s="73"/>
      <c r="G628" s="591"/>
      <c r="H628" s="1412"/>
      <c r="I628" s="73"/>
      <c r="J628" s="73"/>
      <c r="K628" s="74"/>
      <c r="L628" s="74"/>
      <c r="M628" s="989"/>
      <c r="N628" s="74"/>
      <c r="O628" s="74"/>
      <c r="P628" s="74"/>
      <c r="Q628" s="74"/>
      <c r="R628" s="74"/>
      <c r="S628" s="1264"/>
      <c r="T628" s="1264"/>
      <c r="U628" s="1264"/>
      <c r="V628" s="1264"/>
      <c r="W628" s="1264"/>
      <c r="X628" s="73"/>
      <c r="Y628" s="73"/>
      <c r="Z628" s="73"/>
      <c r="AA628" s="73"/>
      <c r="AB628" s="73"/>
      <c r="AC628" s="73"/>
      <c r="AD628" s="73"/>
    </row>
    <row r="629" spans="1:30" ht="15.75" customHeight="1">
      <c r="A629" s="73"/>
      <c r="B629" s="73"/>
      <c r="C629" s="73"/>
      <c r="D629" s="73"/>
      <c r="E629" s="73"/>
      <c r="F629" s="73"/>
      <c r="G629" s="591"/>
      <c r="H629" s="1412"/>
      <c r="I629" s="73"/>
      <c r="J629" s="73"/>
      <c r="K629" s="74"/>
      <c r="L629" s="74"/>
      <c r="M629" s="989"/>
      <c r="N629" s="74"/>
      <c r="O629" s="74"/>
      <c r="P629" s="74"/>
      <c r="Q629" s="74"/>
      <c r="R629" s="74"/>
      <c r="S629" s="1264"/>
      <c r="T629" s="1264"/>
      <c r="U629" s="1264"/>
      <c r="V629" s="1264"/>
      <c r="W629" s="1264"/>
      <c r="X629" s="73"/>
      <c r="Y629" s="73"/>
      <c r="Z629" s="73"/>
      <c r="AA629" s="73"/>
      <c r="AB629" s="73"/>
      <c r="AC629" s="73"/>
      <c r="AD629" s="73"/>
    </row>
    <row r="630" spans="1:30" ht="15.75" customHeight="1">
      <c r="A630" s="73"/>
      <c r="B630" s="73"/>
      <c r="C630" s="73"/>
      <c r="D630" s="73"/>
      <c r="E630" s="73"/>
      <c r="F630" s="73"/>
      <c r="G630" s="591"/>
      <c r="H630" s="1412"/>
      <c r="I630" s="73"/>
      <c r="J630" s="73"/>
      <c r="K630" s="74"/>
      <c r="L630" s="74"/>
      <c r="M630" s="989"/>
      <c r="N630" s="74"/>
      <c r="O630" s="74"/>
      <c r="P630" s="74"/>
      <c r="Q630" s="74"/>
      <c r="R630" s="74"/>
      <c r="S630" s="1264"/>
      <c r="T630" s="1264"/>
      <c r="U630" s="1264"/>
      <c r="V630" s="1264"/>
      <c r="W630" s="1264"/>
      <c r="X630" s="73"/>
      <c r="Y630" s="73"/>
      <c r="Z630" s="73"/>
      <c r="AA630" s="73"/>
      <c r="AB630" s="73"/>
      <c r="AC630" s="73"/>
      <c r="AD630" s="73"/>
    </row>
    <row r="631" spans="1:30" ht="15.75" customHeight="1">
      <c r="A631" s="73"/>
      <c r="B631" s="73"/>
      <c r="C631" s="73"/>
      <c r="D631" s="73"/>
      <c r="E631" s="73"/>
      <c r="F631" s="73"/>
      <c r="G631" s="591"/>
      <c r="H631" s="1412"/>
      <c r="I631" s="73"/>
      <c r="J631" s="73"/>
      <c r="K631" s="74"/>
      <c r="L631" s="74"/>
      <c r="M631" s="989"/>
      <c r="N631" s="74"/>
      <c r="O631" s="74"/>
      <c r="P631" s="74"/>
      <c r="Q631" s="74"/>
      <c r="R631" s="74"/>
      <c r="S631" s="1264"/>
      <c r="T631" s="1264"/>
      <c r="U631" s="1264"/>
      <c r="V631" s="1264"/>
      <c r="W631" s="1264"/>
      <c r="X631" s="73"/>
      <c r="Y631" s="73"/>
      <c r="Z631" s="73"/>
      <c r="AA631" s="73"/>
      <c r="AB631" s="73"/>
      <c r="AC631" s="73"/>
      <c r="AD631" s="73"/>
    </row>
    <row r="632" spans="1:30" ht="15.75" customHeight="1">
      <c r="A632" s="73"/>
      <c r="B632" s="73"/>
      <c r="C632" s="73"/>
      <c r="D632" s="73"/>
      <c r="E632" s="73"/>
      <c r="F632" s="73"/>
      <c r="G632" s="591"/>
      <c r="H632" s="1412"/>
      <c r="I632" s="73"/>
      <c r="J632" s="73"/>
      <c r="K632" s="74"/>
      <c r="L632" s="74"/>
      <c r="M632" s="989"/>
      <c r="N632" s="74"/>
      <c r="O632" s="74"/>
      <c r="P632" s="74"/>
      <c r="Q632" s="74"/>
      <c r="R632" s="74"/>
      <c r="S632" s="1264"/>
      <c r="T632" s="1264"/>
      <c r="U632" s="1264"/>
      <c r="V632" s="1264"/>
      <c r="W632" s="1264"/>
      <c r="X632" s="73"/>
      <c r="Y632" s="73"/>
      <c r="Z632" s="73"/>
      <c r="AA632" s="73"/>
      <c r="AB632" s="73"/>
      <c r="AC632" s="73"/>
      <c r="AD632" s="73"/>
    </row>
    <row r="633" spans="1:30" ht="15.75" customHeight="1">
      <c r="A633" s="73"/>
      <c r="B633" s="73"/>
      <c r="C633" s="73"/>
      <c r="D633" s="73"/>
      <c r="E633" s="73"/>
      <c r="F633" s="73"/>
      <c r="G633" s="591"/>
      <c r="H633" s="1412"/>
      <c r="I633" s="73"/>
      <c r="J633" s="73"/>
      <c r="K633" s="74"/>
      <c r="L633" s="74"/>
      <c r="M633" s="989"/>
      <c r="N633" s="74"/>
      <c r="O633" s="74"/>
      <c r="P633" s="74"/>
      <c r="Q633" s="74"/>
      <c r="R633" s="74"/>
      <c r="S633" s="1264"/>
      <c r="T633" s="1264"/>
      <c r="U633" s="1264"/>
      <c r="V633" s="1264"/>
      <c r="W633" s="1264"/>
      <c r="X633" s="73"/>
      <c r="Y633" s="73"/>
      <c r="Z633" s="73"/>
      <c r="AA633" s="73"/>
      <c r="AB633" s="73"/>
      <c r="AC633" s="73"/>
      <c r="AD633" s="73"/>
    </row>
    <row r="634" spans="1:30" ht="15.75" customHeight="1">
      <c r="A634" s="73"/>
      <c r="B634" s="73"/>
      <c r="C634" s="73"/>
      <c r="D634" s="73"/>
      <c r="E634" s="73"/>
      <c r="F634" s="73"/>
      <c r="G634" s="591"/>
      <c r="H634" s="1412"/>
      <c r="I634" s="73"/>
      <c r="J634" s="73"/>
      <c r="K634" s="74"/>
      <c r="L634" s="74"/>
      <c r="M634" s="989"/>
      <c r="N634" s="74"/>
      <c r="O634" s="74"/>
      <c r="P634" s="74"/>
      <c r="Q634" s="74"/>
      <c r="R634" s="74"/>
      <c r="S634" s="1264"/>
      <c r="T634" s="1264"/>
      <c r="U634" s="1264"/>
      <c r="V634" s="1264"/>
      <c r="W634" s="1264"/>
      <c r="X634" s="73"/>
      <c r="Y634" s="73"/>
      <c r="Z634" s="73"/>
      <c r="AA634" s="73"/>
      <c r="AB634" s="73"/>
      <c r="AC634" s="73"/>
      <c r="AD634" s="73"/>
    </row>
    <row r="635" spans="1:30" ht="15.75" customHeight="1">
      <c r="A635" s="73"/>
      <c r="B635" s="73"/>
      <c r="C635" s="73"/>
      <c r="D635" s="73"/>
      <c r="E635" s="73"/>
      <c r="F635" s="73"/>
      <c r="G635" s="591"/>
      <c r="H635" s="1412"/>
      <c r="I635" s="73"/>
      <c r="J635" s="73"/>
      <c r="K635" s="74"/>
      <c r="L635" s="74"/>
      <c r="M635" s="989"/>
      <c r="N635" s="74"/>
      <c r="O635" s="74"/>
      <c r="P635" s="74"/>
      <c r="Q635" s="74"/>
      <c r="R635" s="74"/>
      <c r="S635" s="1264"/>
      <c r="T635" s="1264"/>
      <c r="U635" s="1264"/>
      <c r="V635" s="1264"/>
      <c r="W635" s="1264"/>
      <c r="X635" s="73"/>
      <c r="Y635" s="73"/>
      <c r="Z635" s="73"/>
      <c r="AA635" s="73"/>
      <c r="AB635" s="73"/>
      <c r="AC635" s="73"/>
      <c r="AD635" s="73"/>
    </row>
    <row r="636" spans="1:30" ht="15.75" customHeight="1">
      <c r="A636" s="73"/>
      <c r="B636" s="73"/>
      <c r="C636" s="73"/>
      <c r="D636" s="73"/>
      <c r="E636" s="73"/>
      <c r="F636" s="73"/>
      <c r="G636" s="591"/>
      <c r="H636" s="1412"/>
      <c r="I636" s="73"/>
      <c r="J636" s="73"/>
      <c r="K636" s="74"/>
      <c r="L636" s="74"/>
      <c r="M636" s="989"/>
      <c r="N636" s="74"/>
      <c r="O636" s="74"/>
      <c r="P636" s="74"/>
      <c r="Q636" s="74"/>
      <c r="R636" s="74"/>
      <c r="S636" s="1264"/>
      <c r="T636" s="1264"/>
      <c r="U636" s="1264"/>
      <c r="V636" s="1264"/>
      <c r="W636" s="1264"/>
      <c r="X636" s="73"/>
      <c r="Y636" s="73"/>
      <c r="Z636" s="73"/>
      <c r="AA636" s="73"/>
      <c r="AB636" s="73"/>
      <c r="AC636" s="73"/>
      <c r="AD636" s="73"/>
    </row>
    <row r="637" spans="1:30" ht="15.75" customHeight="1">
      <c r="A637" s="73"/>
      <c r="B637" s="73"/>
      <c r="C637" s="73"/>
      <c r="D637" s="73"/>
      <c r="E637" s="73"/>
      <c r="F637" s="73"/>
      <c r="G637" s="591"/>
      <c r="H637" s="1412"/>
      <c r="I637" s="73"/>
      <c r="J637" s="73"/>
      <c r="K637" s="74"/>
      <c r="L637" s="74"/>
      <c r="M637" s="989"/>
      <c r="N637" s="74"/>
      <c r="O637" s="74"/>
      <c r="P637" s="74"/>
      <c r="Q637" s="74"/>
      <c r="R637" s="74"/>
      <c r="S637" s="1264"/>
      <c r="T637" s="1264"/>
      <c r="U637" s="1264"/>
      <c r="V637" s="1264"/>
      <c r="W637" s="1264"/>
      <c r="X637" s="73"/>
      <c r="Y637" s="73"/>
      <c r="Z637" s="73"/>
      <c r="AA637" s="73"/>
      <c r="AB637" s="73"/>
      <c r="AC637" s="73"/>
      <c r="AD637" s="73"/>
    </row>
    <row r="638" spans="1:30" ht="15.75" customHeight="1">
      <c r="A638" s="73"/>
      <c r="B638" s="73"/>
      <c r="C638" s="73"/>
      <c r="D638" s="73"/>
      <c r="E638" s="73"/>
      <c r="F638" s="73"/>
      <c r="G638" s="591"/>
      <c r="H638" s="1412"/>
      <c r="I638" s="73"/>
      <c r="J638" s="73"/>
      <c r="K638" s="74"/>
      <c r="L638" s="74"/>
      <c r="M638" s="989"/>
      <c r="N638" s="74"/>
      <c r="O638" s="74"/>
      <c r="P638" s="74"/>
      <c r="Q638" s="74"/>
      <c r="R638" s="74"/>
      <c r="S638" s="1264"/>
      <c r="T638" s="1264"/>
      <c r="U638" s="1264"/>
      <c r="V638" s="1264"/>
      <c r="W638" s="1264"/>
      <c r="X638" s="73"/>
      <c r="Y638" s="73"/>
      <c r="Z638" s="73"/>
      <c r="AA638" s="73"/>
      <c r="AB638" s="73"/>
      <c r="AC638" s="73"/>
      <c r="AD638" s="73"/>
    </row>
    <row r="639" spans="1:30" ht="15.75" customHeight="1">
      <c r="A639" s="73"/>
      <c r="B639" s="73"/>
      <c r="C639" s="73"/>
      <c r="D639" s="73"/>
      <c r="E639" s="73"/>
      <c r="F639" s="73"/>
      <c r="G639" s="591"/>
      <c r="H639" s="1412"/>
      <c r="I639" s="73"/>
      <c r="J639" s="73"/>
      <c r="K639" s="74"/>
      <c r="L639" s="74"/>
      <c r="M639" s="989"/>
      <c r="N639" s="74"/>
      <c r="O639" s="74"/>
      <c r="P639" s="74"/>
      <c r="Q639" s="74"/>
      <c r="R639" s="74"/>
      <c r="S639" s="1264"/>
      <c r="T639" s="1264"/>
      <c r="U639" s="1264"/>
      <c r="V639" s="1264"/>
      <c r="W639" s="1264"/>
      <c r="X639" s="73"/>
      <c r="Y639" s="73"/>
      <c r="Z639" s="73"/>
      <c r="AA639" s="73"/>
      <c r="AB639" s="73"/>
      <c r="AC639" s="73"/>
      <c r="AD639" s="73"/>
    </row>
    <row r="640" spans="1:30" ht="15.75" customHeight="1">
      <c r="A640" s="73"/>
      <c r="B640" s="73"/>
      <c r="C640" s="73"/>
      <c r="D640" s="73"/>
      <c r="E640" s="73"/>
      <c r="F640" s="73"/>
      <c r="G640" s="591"/>
      <c r="H640" s="1412"/>
      <c r="I640" s="73"/>
      <c r="J640" s="73"/>
      <c r="K640" s="74"/>
      <c r="L640" s="74"/>
      <c r="M640" s="989"/>
      <c r="N640" s="74"/>
      <c r="O640" s="74"/>
      <c r="P640" s="74"/>
      <c r="Q640" s="74"/>
      <c r="R640" s="74"/>
      <c r="S640" s="1264"/>
      <c r="T640" s="1264"/>
      <c r="U640" s="1264"/>
      <c r="V640" s="1264"/>
      <c r="W640" s="1264"/>
      <c r="X640" s="73"/>
      <c r="Y640" s="73"/>
      <c r="Z640" s="73"/>
      <c r="AA640" s="73"/>
      <c r="AB640" s="73"/>
      <c r="AC640" s="73"/>
      <c r="AD640" s="73"/>
    </row>
    <row r="641" spans="1:30" ht="15.75" customHeight="1">
      <c r="A641" s="73"/>
      <c r="B641" s="73"/>
      <c r="C641" s="73"/>
      <c r="D641" s="73"/>
      <c r="E641" s="73"/>
      <c r="F641" s="73"/>
      <c r="G641" s="591"/>
      <c r="H641" s="1412"/>
      <c r="I641" s="73"/>
      <c r="J641" s="73"/>
      <c r="K641" s="74"/>
      <c r="L641" s="74"/>
      <c r="M641" s="989"/>
      <c r="N641" s="74"/>
      <c r="O641" s="74"/>
      <c r="P641" s="74"/>
      <c r="Q641" s="74"/>
      <c r="R641" s="74"/>
      <c r="S641" s="1264"/>
      <c r="T641" s="1264"/>
      <c r="U641" s="1264"/>
      <c r="V641" s="1264"/>
      <c r="W641" s="1264"/>
      <c r="X641" s="73"/>
      <c r="Y641" s="73"/>
      <c r="Z641" s="73"/>
      <c r="AA641" s="73"/>
      <c r="AB641" s="73"/>
      <c r="AC641" s="73"/>
      <c r="AD641" s="73"/>
    </row>
    <row r="642" spans="1:30" ht="15.75" customHeight="1">
      <c r="A642" s="73"/>
      <c r="B642" s="73"/>
      <c r="C642" s="73"/>
      <c r="D642" s="73"/>
      <c r="E642" s="73"/>
      <c r="F642" s="73"/>
      <c r="G642" s="591"/>
      <c r="H642" s="1412"/>
      <c r="I642" s="73"/>
      <c r="J642" s="73"/>
      <c r="K642" s="74"/>
      <c r="L642" s="74"/>
      <c r="M642" s="989"/>
      <c r="N642" s="74"/>
      <c r="O642" s="74"/>
      <c r="P642" s="74"/>
      <c r="Q642" s="74"/>
      <c r="R642" s="74"/>
      <c r="S642" s="1264"/>
      <c r="T642" s="1264"/>
      <c r="U642" s="1264"/>
      <c r="V642" s="1264"/>
      <c r="W642" s="1264"/>
      <c r="X642" s="73"/>
      <c r="Y642" s="73"/>
      <c r="Z642" s="73"/>
      <c r="AA642" s="73"/>
      <c r="AB642" s="73"/>
      <c r="AC642" s="73"/>
      <c r="AD642" s="73"/>
    </row>
    <row r="643" spans="1:30" ht="15.75" customHeight="1">
      <c r="A643" s="73"/>
      <c r="B643" s="73"/>
      <c r="C643" s="73"/>
      <c r="D643" s="73"/>
      <c r="E643" s="73"/>
      <c r="F643" s="73"/>
      <c r="G643" s="591"/>
      <c r="H643" s="1412"/>
      <c r="I643" s="73"/>
      <c r="J643" s="73"/>
      <c r="K643" s="74"/>
      <c r="L643" s="74"/>
      <c r="M643" s="989"/>
      <c r="N643" s="74"/>
      <c r="O643" s="74"/>
      <c r="P643" s="74"/>
      <c r="Q643" s="74"/>
      <c r="R643" s="74"/>
      <c r="S643" s="1264"/>
      <c r="T643" s="1264"/>
      <c r="U643" s="1264"/>
      <c r="V643" s="1264"/>
      <c r="W643" s="1264"/>
      <c r="X643" s="73"/>
      <c r="Y643" s="73"/>
      <c r="Z643" s="73"/>
      <c r="AA643" s="73"/>
      <c r="AB643" s="73"/>
      <c r="AC643" s="73"/>
      <c r="AD643" s="73"/>
    </row>
    <row r="644" spans="1:30" ht="15.75" customHeight="1">
      <c r="A644" s="73"/>
      <c r="B644" s="73"/>
      <c r="C644" s="73"/>
      <c r="D644" s="73"/>
      <c r="E644" s="73"/>
      <c r="F644" s="73"/>
      <c r="G644" s="591"/>
      <c r="H644" s="1412"/>
      <c r="I644" s="73"/>
      <c r="J644" s="73"/>
      <c r="K644" s="74"/>
      <c r="L644" s="74"/>
      <c r="M644" s="989"/>
      <c r="N644" s="74"/>
      <c r="O644" s="74"/>
      <c r="P644" s="74"/>
      <c r="Q644" s="74"/>
      <c r="R644" s="74"/>
      <c r="S644" s="1264"/>
      <c r="T644" s="1264"/>
      <c r="U644" s="1264"/>
      <c r="V644" s="1264"/>
      <c r="W644" s="1264"/>
      <c r="X644" s="73"/>
      <c r="Y644" s="73"/>
      <c r="Z644" s="73"/>
      <c r="AA644" s="73"/>
      <c r="AB644" s="73"/>
      <c r="AC644" s="73"/>
      <c r="AD644" s="73"/>
    </row>
    <row r="645" spans="1:30" ht="15.75" customHeight="1">
      <c r="A645" s="73"/>
      <c r="B645" s="73"/>
      <c r="C645" s="73"/>
      <c r="D645" s="73"/>
      <c r="E645" s="73"/>
      <c r="F645" s="73"/>
      <c r="G645" s="591"/>
      <c r="H645" s="1412"/>
      <c r="I645" s="73"/>
      <c r="J645" s="73"/>
      <c r="K645" s="74"/>
      <c r="L645" s="74"/>
      <c r="M645" s="989"/>
      <c r="N645" s="74"/>
      <c r="O645" s="74"/>
      <c r="P645" s="74"/>
      <c r="Q645" s="74"/>
      <c r="R645" s="74"/>
      <c r="S645" s="1264"/>
      <c r="T645" s="1264"/>
      <c r="U645" s="1264"/>
      <c r="V645" s="1264"/>
      <c r="W645" s="1264"/>
      <c r="X645" s="73"/>
      <c r="Y645" s="73"/>
      <c r="Z645" s="73"/>
      <c r="AA645" s="73"/>
      <c r="AB645" s="73"/>
      <c r="AC645" s="73"/>
      <c r="AD645" s="73"/>
    </row>
    <row r="646" spans="1:30" ht="15.75" customHeight="1">
      <c r="A646" s="73"/>
      <c r="B646" s="73"/>
      <c r="C646" s="73"/>
      <c r="D646" s="73"/>
      <c r="E646" s="73"/>
      <c r="F646" s="73"/>
      <c r="G646" s="591"/>
      <c r="H646" s="1412"/>
      <c r="I646" s="73"/>
      <c r="J646" s="73"/>
      <c r="K646" s="74"/>
      <c r="L646" s="74"/>
      <c r="M646" s="989"/>
      <c r="N646" s="74"/>
      <c r="O646" s="74"/>
      <c r="P646" s="74"/>
      <c r="Q646" s="74"/>
      <c r="R646" s="74"/>
      <c r="S646" s="1264"/>
      <c r="T646" s="1264"/>
      <c r="U646" s="1264"/>
      <c r="V646" s="1264"/>
      <c r="W646" s="1264"/>
      <c r="X646" s="73"/>
      <c r="Y646" s="73"/>
      <c r="Z646" s="73"/>
      <c r="AA646" s="73"/>
      <c r="AB646" s="73"/>
      <c r="AC646" s="73"/>
      <c r="AD646" s="73"/>
    </row>
    <row r="647" spans="1:30" ht="15.75" customHeight="1">
      <c r="A647" s="73"/>
      <c r="B647" s="73"/>
      <c r="C647" s="73"/>
      <c r="D647" s="73"/>
      <c r="E647" s="73"/>
      <c r="F647" s="73"/>
      <c r="G647" s="591"/>
      <c r="H647" s="1412"/>
      <c r="I647" s="73"/>
      <c r="J647" s="73"/>
      <c r="K647" s="74"/>
      <c r="L647" s="74"/>
      <c r="M647" s="989"/>
      <c r="N647" s="74"/>
      <c r="O647" s="74"/>
      <c r="P647" s="74"/>
      <c r="Q647" s="74"/>
      <c r="R647" s="74"/>
      <c r="S647" s="1264"/>
      <c r="T647" s="1264"/>
      <c r="U647" s="1264"/>
      <c r="V647" s="1264"/>
      <c r="W647" s="1264"/>
      <c r="X647" s="73"/>
      <c r="Y647" s="73"/>
      <c r="Z647" s="73"/>
      <c r="AA647" s="73"/>
      <c r="AB647" s="73"/>
      <c r="AC647" s="73"/>
      <c r="AD647" s="73"/>
    </row>
    <row r="648" spans="1:30" ht="15.75" customHeight="1">
      <c r="A648" s="73"/>
      <c r="B648" s="73"/>
      <c r="C648" s="73"/>
      <c r="D648" s="73"/>
      <c r="E648" s="73"/>
      <c r="F648" s="73"/>
      <c r="G648" s="591"/>
      <c r="H648" s="1412"/>
      <c r="I648" s="73"/>
      <c r="J648" s="73"/>
      <c r="K648" s="74"/>
      <c r="L648" s="74"/>
      <c r="M648" s="989"/>
      <c r="N648" s="74"/>
      <c r="O648" s="74"/>
      <c r="P648" s="74"/>
      <c r="Q648" s="74"/>
      <c r="R648" s="74"/>
      <c r="S648" s="1264"/>
      <c r="T648" s="1264"/>
      <c r="U648" s="1264"/>
      <c r="V648" s="1264"/>
      <c r="W648" s="1264"/>
      <c r="X648" s="73"/>
      <c r="Y648" s="73"/>
      <c r="Z648" s="73"/>
      <c r="AA648" s="73"/>
      <c r="AB648" s="73"/>
      <c r="AC648" s="73"/>
      <c r="AD648" s="73"/>
    </row>
    <row r="649" spans="1:30" ht="15.75" customHeight="1">
      <c r="A649" s="73"/>
      <c r="B649" s="73"/>
      <c r="C649" s="73"/>
      <c r="D649" s="73"/>
      <c r="E649" s="73"/>
      <c r="F649" s="73"/>
      <c r="G649" s="591"/>
      <c r="H649" s="1412"/>
      <c r="I649" s="73"/>
      <c r="J649" s="73"/>
      <c r="K649" s="74"/>
      <c r="L649" s="74"/>
      <c r="M649" s="989"/>
      <c r="N649" s="74"/>
      <c r="O649" s="74"/>
      <c r="P649" s="74"/>
      <c r="Q649" s="74"/>
      <c r="R649" s="74"/>
      <c r="S649" s="1264"/>
      <c r="T649" s="1264"/>
      <c r="U649" s="1264"/>
      <c r="V649" s="1264"/>
      <c r="W649" s="1264"/>
      <c r="X649" s="73"/>
      <c r="Y649" s="73"/>
      <c r="Z649" s="73"/>
      <c r="AA649" s="73"/>
      <c r="AB649" s="73"/>
      <c r="AC649" s="73"/>
      <c r="AD649" s="73"/>
    </row>
    <row r="650" spans="1:30" ht="15.75" customHeight="1">
      <c r="A650" s="73"/>
      <c r="B650" s="73"/>
      <c r="C650" s="73"/>
      <c r="D650" s="73"/>
      <c r="E650" s="73"/>
      <c r="F650" s="73"/>
      <c r="G650" s="591"/>
      <c r="H650" s="1412"/>
      <c r="I650" s="73"/>
      <c r="J650" s="73"/>
      <c r="K650" s="74"/>
      <c r="L650" s="74"/>
      <c r="M650" s="989"/>
      <c r="N650" s="74"/>
      <c r="O650" s="74"/>
      <c r="P650" s="74"/>
      <c r="Q650" s="74"/>
      <c r="R650" s="74"/>
      <c r="S650" s="1264"/>
      <c r="T650" s="1264"/>
      <c r="U650" s="1264"/>
      <c r="V650" s="1264"/>
      <c r="W650" s="1264"/>
      <c r="X650" s="73"/>
      <c r="Y650" s="73"/>
      <c r="Z650" s="73"/>
      <c r="AA650" s="73"/>
      <c r="AB650" s="73"/>
      <c r="AC650" s="73"/>
      <c r="AD650" s="73"/>
    </row>
    <row r="651" spans="1:30" ht="15.75" customHeight="1">
      <c r="A651" s="73"/>
      <c r="B651" s="73"/>
      <c r="C651" s="73"/>
      <c r="D651" s="73"/>
      <c r="E651" s="73"/>
      <c r="F651" s="73"/>
      <c r="G651" s="591"/>
      <c r="H651" s="1412"/>
      <c r="I651" s="73"/>
      <c r="J651" s="73"/>
      <c r="K651" s="74"/>
      <c r="L651" s="74"/>
      <c r="M651" s="989"/>
      <c r="N651" s="74"/>
      <c r="O651" s="74"/>
      <c r="P651" s="74"/>
      <c r="Q651" s="74"/>
      <c r="R651" s="74"/>
      <c r="S651" s="1264"/>
      <c r="T651" s="1264"/>
      <c r="U651" s="1264"/>
      <c r="V651" s="1264"/>
      <c r="W651" s="1264"/>
      <c r="X651" s="73"/>
      <c r="Y651" s="73"/>
      <c r="Z651" s="73"/>
      <c r="AA651" s="73"/>
      <c r="AB651" s="73"/>
      <c r="AC651" s="73"/>
      <c r="AD651" s="73"/>
    </row>
    <row r="652" spans="1:30" ht="15.75" customHeight="1">
      <c r="A652" s="73"/>
      <c r="B652" s="73"/>
      <c r="C652" s="73"/>
      <c r="D652" s="73"/>
      <c r="E652" s="73"/>
      <c r="F652" s="73"/>
      <c r="G652" s="591"/>
      <c r="H652" s="1412"/>
      <c r="I652" s="73"/>
      <c r="J652" s="73"/>
      <c r="K652" s="74"/>
      <c r="L652" s="74"/>
      <c r="M652" s="989"/>
      <c r="N652" s="74"/>
      <c r="O652" s="74"/>
      <c r="P652" s="74"/>
      <c r="Q652" s="74"/>
      <c r="R652" s="74"/>
      <c r="S652" s="1264"/>
      <c r="T652" s="1264"/>
      <c r="U652" s="1264"/>
      <c r="V652" s="1264"/>
      <c r="W652" s="1264"/>
      <c r="X652" s="73"/>
      <c r="Y652" s="73"/>
      <c r="Z652" s="73"/>
      <c r="AA652" s="73"/>
      <c r="AB652" s="73"/>
      <c r="AC652" s="73"/>
      <c r="AD652" s="73"/>
    </row>
    <row r="653" spans="1:30" ht="15.75" customHeight="1">
      <c r="A653" s="73"/>
      <c r="B653" s="73"/>
      <c r="C653" s="73"/>
      <c r="D653" s="73"/>
      <c r="E653" s="73"/>
      <c r="F653" s="73"/>
      <c r="G653" s="591"/>
      <c r="H653" s="1412"/>
      <c r="I653" s="73"/>
      <c r="J653" s="73"/>
      <c r="K653" s="74"/>
      <c r="L653" s="74"/>
      <c r="M653" s="989"/>
      <c r="N653" s="74"/>
      <c r="O653" s="74"/>
      <c r="P653" s="74"/>
      <c r="Q653" s="74"/>
      <c r="R653" s="74"/>
      <c r="S653" s="1264"/>
      <c r="T653" s="1264"/>
      <c r="U653" s="1264"/>
      <c r="V653" s="1264"/>
      <c r="W653" s="1264"/>
      <c r="X653" s="73"/>
      <c r="Y653" s="73"/>
      <c r="Z653" s="73"/>
      <c r="AA653" s="73"/>
      <c r="AB653" s="73"/>
      <c r="AC653" s="73"/>
      <c r="AD653" s="73"/>
    </row>
    <row r="654" spans="1:30" ht="15.75" customHeight="1">
      <c r="A654" s="73"/>
      <c r="B654" s="73"/>
      <c r="C654" s="73"/>
      <c r="D654" s="73"/>
      <c r="E654" s="73"/>
      <c r="F654" s="73"/>
      <c r="G654" s="591"/>
      <c r="H654" s="1412"/>
      <c r="I654" s="73"/>
      <c r="J654" s="73"/>
      <c r="K654" s="74"/>
      <c r="L654" s="74"/>
      <c r="M654" s="989"/>
      <c r="N654" s="74"/>
      <c r="O654" s="74"/>
      <c r="P654" s="74"/>
      <c r="Q654" s="74"/>
      <c r="R654" s="74"/>
      <c r="S654" s="1264"/>
      <c r="T654" s="1264"/>
      <c r="U654" s="1264"/>
      <c r="V654" s="1264"/>
      <c r="W654" s="1264"/>
      <c r="X654" s="73"/>
      <c r="Y654" s="73"/>
      <c r="Z654" s="73"/>
      <c r="AA654" s="73"/>
      <c r="AB654" s="73"/>
      <c r="AC654" s="73"/>
      <c r="AD654" s="73"/>
    </row>
    <row r="655" spans="1:30" ht="15.75" customHeight="1">
      <c r="A655" s="73"/>
      <c r="B655" s="73"/>
      <c r="C655" s="73"/>
      <c r="D655" s="73"/>
      <c r="E655" s="73"/>
      <c r="F655" s="73"/>
      <c r="G655" s="591"/>
      <c r="H655" s="1412"/>
      <c r="I655" s="73"/>
      <c r="J655" s="73"/>
      <c r="K655" s="74"/>
      <c r="L655" s="74"/>
      <c r="M655" s="989"/>
      <c r="N655" s="74"/>
      <c r="O655" s="74"/>
      <c r="P655" s="74"/>
      <c r="Q655" s="74"/>
      <c r="R655" s="74"/>
      <c r="S655" s="1264"/>
      <c r="T655" s="1264"/>
      <c r="U655" s="1264"/>
      <c r="V655" s="1264"/>
      <c r="W655" s="1264"/>
      <c r="X655" s="73"/>
      <c r="Y655" s="73"/>
      <c r="Z655" s="73"/>
      <c r="AA655" s="73"/>
      <c r="AB655" s="73"/>
      <c r="AC655" s="73"/>
      <c r="AD655" s="73"/>
    </row>
    <row r="656" spans="1:30" ht="15.75" customHeight="1">
      <c r="A656" s="73"/>
      <c r="B656" s="73"/>
      <c r="C656" s="73"/>
      <c r="D656" s="73"/>
      <c r="E656" s="73"/>
      <c r="F656" s="73"/>
      <c r="G656" s="591"/>
      <c r="H656" s="1412"/>
      <c r="I656" s="73"/>
      <c r="J656" s="73"/>
      <c r="K656" s="74"/>
      <c r="L656" s="74"/>
      <c r="M656" s="989"/>
      <c r="N656" s="74"/>
      <c r="O656" s="74"/>
      <c r="P656" s="74"/>
      <c r="Q656" s="74"/>
      <c r="R656" s="74"/>
      <c r="S656" s="1264"/>
      <c r="T656" s="1264"/>
      <c r="U656" s="1264"/>
      <c r="V656" s="1264"/>
      <c r="W656" s="1264"/>
      <c r="X656" s="73"/>
      <c r="Y656" s="73"/>
      <c r="Z656" s="73"/>
      <c r="AA656" s="73"/>
      <c r="AB656" s="73"/>
      <c r="AC656" s="73"/>
      <c r="AD656" s="73"/>
    </row>
    <row r="657" spans="1:30" ht="15.75" customHeight="1">
      <c r="A657" s="73"/>
      <c r="B657" s="73"/>
      <c r="C657" s="73"/>
      <c r="D657" s="73"/>
      <c r="E657" s="73"/>
      <c r="F657" s="73"/>
      <c r="G657" s="591"/>
      <c r="H657" s="1412"/>
      <c r="I657" s="73"/>
      <c r="J657" s="73"/>
      <c r="K657" s="74"/>
      <c r="L657" s="74"/>
      <c r="M657" s="989"/>
      <c r="N657" s="74"/>
      <c r="O657" s="74"/>
      <c r="P657" s="74"/>
      <c r="Q657" s="74"/>
      <c r="R657" s="74"/>
      <c r="S657" s="1264"/>
      <c r="T657" s="1264"/>
      <c r="U657" s="1264"/>
      <c r="V657" s="1264"/>
      <c r="W657" s="1264"/>
      <c r="X657" s="73"/>
      <c r="Y657" s="73"/>
      <c r="Z657" s="73"/>
      <c r="AA657" s="73"/>
      <c r="AB657" s="73"/>
      <c r="AC657" s="73"/>
      <c r="AD657" s="73"/>
    </row>
    <row r="658" spans="1:30" ht="15.75" customHeight="1">
      <c r="A658" s="73"/>
      <c r="B658" s="73"/>
      <c r="C658" s="73"/>
      <c r="D658" s="73"/>
      <c r="E658" s="73"/>
      <c r="F658" s="73"/>
      <c r="G658" s="591"/>
      <c r="H658" s="1412"/>
      <c r="I658" s="73"/>
      <c r="J658" s="73"/>
      <c r="K658" s="74"/>
      <c r="L658" s="74"/>
      <c r="M658" s="989"/>
      <c r="N658" s="74"/>
      <c r="O658" s="74"/>
      <c r="P658" s="74"/>
      <c r="Q658" s="74"/>
      <c r="R658" s="74"/>
      <c r="S658" s="1264"/>
      <c r="T658" s="1264"/>
      <c r="U658" s="1264"/>
      <c r="V658" s="1264"/>
      <c r="W658" s="1264"/>
      <c r="X658" s="73"/>
      <c r="Y658" s="73"/>
      <c r="Z658" s="73"/>
      <c r="AA658" s="73"/>
      <c r="AB658" s="73"/>
      <c r="AC658" s="73"/>
      <c r="AD658" s="73"/>
    </row>
    <row r="659" spans="1:30" ht="15.75" customHeight="1">
      <c r="A659" s="73"/>
      <c r="B659" s="73"/>
      <c r="C659" s="73"/>
      <c r="D659" s="73"/>
      <c r="E659" s="73"/>
      <c r="F659" s="73"/>
      <c r="G659" s="591"/>
      <c r="H659" s="1412"/>
      <c r="I659" s="73"/>
      <c r="J659" s="73"/>
      <c r="K659" s="74"/>
      <c r="L659" s="74"/>
      <c r="M659" s="989"/>
      <c r="N659" s="74"/>
      <c r="O659" s="74"/>
      <c r="P659" s="74"/>
      <c r="Q659" s="74"/>
      <c r="R659" s="74"/>
      <c r="S659" s="1264"/>
      <c r="T659" s="1264"/>
      <c r="U659" s="1264"/>
      <c r="V659" s="1264"/>
      <c r="W659" s="1264"/>
      <c r="X659" s="73"/>
      <c r="Y659" s="73"/>
      <c r="Z659" s="73"/>
      <c r="AA659" s="73"/>
      <c r="AB659" s="73"/>
      <c r="AC659" s="73"/>
      <c r="AD659" s="73"/>
    </row>
    <row r="660" spans="1:30" ht="15.75" customHeight="1">
      <c r="A660" s="73"/>
      <c r="B660" s="73"/>
      <c r="C660" s="73"/>
      <c r="D660" s="73"/>
      <c r="E660" s="73"/>
      <c r="F660" s="73"/>
      <c r="G660" s="591"/>
      <c r="H660" s="1412"/>
      <c r="I660" s="73"/>
      <c r="J660" s="73"/>
      <c r="K660" s="74"/>
      <c r="L660" s="74"/>
      <c r="M660" s="989"/>
      <c r="N660" s="74"/>
      <c r="O660" s="74"/>
      <c r="P660" s="74"/>
      <c r="Q660" s="74"/>
      <c r="R660" s="74"/>
      <c r="S660" s="1264"/>
      <c r="T660" s="1264"/>
      <c r="U660" s="1264"/>
      <c r="V660" s="1264"/>
      <c r="W660" s="1264"/>
      <c r="X660" s="73"/>
      <c r="Y660" s="73"/>
      <c r="Z660" s="73"/>
      <c r="AA660" s="73"/>
      <c r="AB660" s="73"/>
      <c r="AC660" s="73"/>
      <c r="AD660" s="73"/>
    </row>
    <row r="661" spans="1:30" ht="15.75" customHeight="1">
      <c r="A661" s="73"/>
      <c r="B661" s="73"/>
      <c r="C661" s="73"/>
      <c r="D661" s="73"/>
      <c r="E661" s="73"/>
      <c r="F661" s="73"/>
      <c r="G661" s="591"/>
      <c r="H661" s="1412"/>
      <c r="I661" s="73"/>
      <c r="J661" s="73"/>
      <c r="K661" s="74"/>
      <c r="L661" s="74"/>
      <c r="M661" s="989"/>
      <c r="N661" s="74"/>
      <c r="O661" s="74"/>
      <c r="P661" s="74"/>
      <c r="Q661" s="74"/>
      <c r="R661" s="74"/>
      <c r="S661" s="1264"/>
      <c r="T661" s="1264"/>
      <c r="U661" s="1264"/>
      <c r="V661" s="1264"/>
      <c r="W661" s="1264"/>
      <c r="X661" s="73"/>
      <c r="Y661" s="73"/>
      <c r="Z661" s="73"/>
      <c r="AA661" s="73"/>
      <c r="AB661" s="73"/>
      <c r="AC661" s="73"/>
      <c r="AD661" s="73"/>
    </row>
    <row r="662" spans="1:30" ht="15.75" customHeight="1">
      <c r="A662" s="73"/>
      <c r="B662" s="73"/>
      <c r="C662" s="73"/>
      <c r="D662" s="73"/>
      <c r="E662" s="73"/>
      <c r="F662" s="73"/>
      <c r="G662" s="591"/>
      <c r="H662" s="1412"/>
      <c r="I662" s="73"/>
      <c r="J662" s="73"/>
      <c r="K662" s="74"/>
      <c r="L662" s="74"/>
      <c r="M662" s="989"/>
      <c r="N662" s="74"/>
      <c r="O662" s="74"/>
      <c r="P662" s="74"/>
      <c r="Q662" s="74"/>
      <c r="R662" s="74"/>
      <c r="S662" s="1264"/>
      <c r="T662" s="1264"/>
      <c r="U662" s="1264"/>
      <c r="V662" s="1264"/>
      <c r="W662" s="1264"/>
      <c r="X662" s="73"/>
      <c r="Y662" s="73"/>
      <c r="Z662" s="73"/>
      <c r="AA662" s="73"/>
      <c r="AB662" s="73"/>
      <c r="AC662" s="73"/>
      <c r="AD662" s="73"/>
    </row>
    <row r="663" spans="1:30" ht="15.75" customHeight="1">
      <c r="A663" s="73"/>
      <c r="B663" s="73"/>
      <c r="C663" s="73"/>
      <c r="D663" s="73"/>
      <c r="E663" s="73"/>
      <c r="F663" s="73"/>
      <c r="G663" s="591"/>
      <c r="H663" s="1412"/>
      <c r="I663" s="73"/>
      <c r="J663" s="73"/>
      <c r="K663" s="74"/>
      <c r="L663" s="74"/>
      <c r="M663" s="989"/>
      <c r="N663" s="74"/>
      <c r="O663" s="74"/>
      <c r="P663" s="74"/>
      <c r="Q663" s="74"/>
      <c r="R663" s="74"/>
      <c r="S663" s="1264"/>
      <c r="T663" s="1264"/>
      <c r="U663" s="1264"/>
      <c r="V663" s="1264"/>
      <c r="W663" s="1264"/>
      <c r="X663" s="73"/>
      <c r="Y663" s="73"/>
      <c r="Z663" s="73"/>
      <c r="AA663" s="73"/>
      <c r="AB663" s="73"/>
      <c r="AC663" s="73"/>
      <c r="AD663" s="73"/>
    </row>
    <row r="664" spans="1:30" ht="15.75" customHeight="1">
      <c r="A664" s="73"/>
      <c r="B664" s="73"/>
      <c r="C664" s="73"/>
      <c r="D664" s="73"/>
      <c r="E664" s="73"/>
      <c r="F664" s="73"/>
      <c r="G664" s="591"/>
      <c r="H664" s="1412"/>
      <c r="I664" s="73"/>
      <c r="J664" s="73"/>
      <c r="K664" s="74"/>
      <c r="L664" s="74"/>
      <c r="M664" s="989"/>
      <c r="N664" s="74"/>
      <c r="O664" s="74"/>
      <c r="P664" s="74"/>
      <c r="Q664" s="74"/>
      <c r="R664" s="74"/>
      <c r="S664" s="1264"/>
      <c r="T664" s="1264"/>
      <c r="U664" s="1264"/>
      <c r="V664" s="1264"/>
      <c r="W664" s="1264"/>
      <c r="X664" s="73"/>
      <c r="Y664" s="73"/>
      <c r="Z664" s="73"/>
      <c r="AA664" s="73"/>
      <c r="AB664" s="73"/>
      <c r="AC664" s="73"/>
      <c r="AD664" s="73"/>
    </row>
    <row r="665" spans="1:30" ht="15.75" customHeight="1">
      <c r="A665" s="73"/>
      <c r="B665" s="73"/>
      <c r="C665" s="73"/>
      <c r="D665" s="73"/>
      <c r="E665" s="73"/>
      <c r="F665" s="73"/>
      <c r="G665" s="591"/>
      <c r="H665" s="1412"/>
      <c r="I665" s="73"/>
      <c r="J665" s="73"/>
      <c r="K665" s="74"/>
      <c r="L665" s="74"/>
      <c r="M665" s="989"/>
      <c r="N665" s="74"/>
      <c r="O665" s="74"/>
      <c r="P665" s="74"/>
      <c r="Q665" s="74"/>
      <c r="R665" s="74"/>
      <c r="S665" s="1264"/>
      <c r="T665" s="1264"/>
      <c r="U665" s="1264"/>
      <c r="V665" s="1264"/>
      <c r="W665" s="1264"/>
      <c r="X665" s="73"/>
      <c r="Y665" s="73"/>
      <c r="Z665" s="73"/>
      <c r="AA665" s="73"/>
      <c r="AB665" s="73"/>
      <c r="AC665" s="73"/>
      <c r="AD665" s="73"/>
    </row>
    <row r="666" spans="1:30" ht="15.75" customHeight="1">
      <c r="A666" s="73"/>
      <c r="B666" s="73"/>
      <c r="C666" s="73"/>
      <c r="D666" s="73"/>
      <c r="E666" s="73"/>
      <c r="F666" s="73"/>
      <c r="G666" s="591"/>
      <c r="H666" s="1412"/>
      <c r="I666" s="73"/>
      <c r="J666" s="73"/>
      <c r="K666" s="74"/>
      <c r="L666" s="74"/>
      <c r="M666" s="989"/>
      <c r="N666" s="74"/>
      <c r="O666" s="74"/>
      <c r="P666" s="74"/>
      <c r="Q666" s="74"/>
      <c r="R666" s="74"/>
      <c r="S666" s="1264"/>
      <c r="T666" s="1264"/>
      <c r="U666" s="1264"/>
      <c r="V666" s="1264"/>
      <c r="W666" s="1264"/>
      <c r="X666" s="73"/>
      <c r="Y666" s="73"/>
      <c r="Z666" s="73"/>
      <c r="AA666" s="73"/>
      <c r="AB666" s="73"/>
      <c r="AC666" s="73"/>
      <c r="AD666" s="73"/>
    </row>
    <row r="667" spans="1:30" ht="15.75" customHeight="1">
      <c r="A667" s="73"/>
      <c r="B667" s="73"/>
      <c r="C667" s="73"/>
      <c r="D667" s="73"/>
      <c r="E667" s="73"/>
      <c r="F667" s="73"/>
      <c r="G667" s="591"/>
      <c r="H667" s="1412"/>
      <c r="I667" s="73"/>
      <c r="J667" s="73"/>
      <c r="K667" s="74"/>
      <c r="L667" s="74"/>
      <c r="M667" s="989"/>
      <c r="N667" s="74"/>
      <c r="O667" s="74"/>
      <c r="P667" s="74"/>
      <c r="Q667" s="74"/>
      <c r="R667" s="74"/>
      <c r="S667" s="1264"/>
      <c r="T667" s="1264"/>
      <c r="U667" s="1264"/>
      <c r="V667" s="1264"/>
      <c r="W667" s="1264"/>
      <c r="X667" s="73"/>
      <c r="Y667" s="73"/>
      <c r="Z667" s="73"/>
      <c r="AA667" s="73"/>
      <c r="AB667" s="73"/>
      <c r="AC667" s="73"/>
      <c r="AD667" s="73"/>
    </row>
    <row r="668" spans="1:30" ht="15.75" customHeight="1">
      <c r="A668" s="73"/>
      <c r="B668" s="73"/>
      <c r="C668" s="73"/>
      <c r="D668" s="73"/>
      <c r="E668" s="73"/>
      <c r="F668" s="73"/>
      <c r="G668" s="591"/>
      <c r="H668" s="1412"/>
      <c r="I668" s="73"/>
      <c r="J668" s="73"/>
      <c r="K668" s="74"/>
      <c r="L668" s="74"/>
      <c r="M668" s="989"/>
      <c r="N668" s="74"/>
      <c r="O668" s="74"/>
      <c r="P668" s="74"/>
      <c r="Q668" s="74"/>
      <c r="R668" s="74"/>
      <c r="S668" s="1264"/>
      <c r="T668" s="1264"/>
      <c r="U668" s="1264"/>
      <c r="V668" s="1264"/>
      <c r="W668" s="1264"/>
      <c r="X668" s="73"/>
      <c r="Y668" s="73"/>
      <c r="Z668" s="73"/>
      <c r="AA668" s="73"/>
      <c r="AB668" s="73"/>
      <c r="AC668" s="73"/>
      <c r="AD668" s="73"/>
    </row>
    <row r="669" spans="1:30" ht="15.75" customHeight="1">
      <c r="A669" s="73"/>
      <c r="B669" s="73"/>
      <c r="C669" s="73"/>
      <c r="D669" s="73"/>
      <c r="E669" s="73"/>
      <c r="F669" s="73"/>
      <c r="G669" s="591"/>
      <c r="H669" s="1412"/>
      <c r="I669" s="73"/>
      <c r="J669" s="73"/>
      <c r="K669" s="74"/>
      <c r="L669" s="74"/>
      <c r="M669" s="989"/>
      <c r="N669" s="74"/>
      <c r="O669" s="74"/>
      <c r="P669" s="74"/>
      <c r="Q669" s="74"/>
      <c r="R669" s="74"/>
      <c r="S669" s="1264"/>
      <c r="T669" s="1264"/>
      <c r="U669" s="1264"/>
      <c r="V669" s="1264"/>
      <c r="W669" s="1264"/>
      <c r="X669" s="73"/>
      <c r="Y669" s="73"/>
      <c r="Z669" s="73"/>
      <c r="AA669" s="73"/>
      <c r="AB669" s="73"/>
      <c r="AC669" s="73"/>
      <c r="AD669" s="73"/>
    </row>
    <row r="670" spans="1:30" ht="15.75" customHeight="1">
      <c r="A670" s="73"/>
      <c r="B670" s="73"/>
      <c r="C670" s="73"/>
      <c r="D670" s="73"/>
      <c r="E670" s="73"/>
      <c r="F670" s="73"/>
      <c r="G670" s="591"/>
      <c r="H670" s="1412"/>
      <c r="I670" s="73"/>
      <c r="J670" s="73"/>
      <c r="K670" s="74"/>
      <c r="L670" s="74"/>
      <c r="M670" s="989"/>
      <c r="N670" s="74"/>
      <c r="O670" s="74"/>
      <c r="P670" s="74"/>
      <c r="Q670" s="74"/>
      <c r="R670" s="74"/>
      <c r="S670" s="1264"/>
      <c r="T670" s="1264"/>
      <c r="U670" s="1264"/>
      <c r="V670" s="1264"/>
      <c r="W670" s="1264"/>
      <c r="X670" s="73"/>
      <c r="Y670" s="73"/>
      <c r="Z670" s="73"/>
      <c r="AA670" s="73"/>
      <c r="AB670" s="73"/>
      <c r="AC670" s="73"/>
      <c r="AD670" s="73"/>
    </row>
    <row r="671" spans="1:30" ht="15.75" customHeight="1">
      <c r="A671" s="73"/>
      <c r="B671" s="73"/>
      <c r="C671" s="73"/>
      <c r="D671" s="73"/>
      <c r="E671" s="73"/>
      <c r="F671" s="73"/>
      <c r="G671" s="591"/>
      <c r="H671" s="1412"/>
      <c r="I671" s="73"/>
      <c r="J671" s="73"/>
      <c r="K671" s="74"/>
      <c r="L671" s="74"/>
      <c r="M671" s="989"/>
      <c r="N671" s="74"/>
      <c r="O671" s="74"/>
      <c r="P671" s="74"/>
      <c r="Q671" s="74"/>
      <c r="R671" s="74"/>
      <c r="S671" s="1264"/>
      <c r="T671" s="1264"/>
      <c r="U671" s="1264"/>
      <c r="V671" s="1264"/>
      <c r="W671" s="1264"/>
      <c r="X671" s="73"/>
      <c r="Y671" s="73"/>
      <c r="Z671" s="73"/>
      <c r="AA671" s="73"/>
      <c r="AB671" s="73"/>
      <c r="AC671" s="73"/>
      <c r="AD671" s="73"/>
    </row>
    <row r="672" spans="1:30" ht="15.75" customHeight="1">
      <c r="A672" s="73"/>
      <c r="B672" s="73"/>
      <c r="C672" s="73"/>
      <c r="D672" s="73"/>
      <c r="E672" s="73"/>
      <c r="F672" s="73"/>
      <c r="G672" s="591"/>
      <c r="H672" s="1412"/>
      <c r="I672" s="73"/>
      <c r="J672" s="73"/>
      <c r="K672" s="74"/>
      <c r="L672" s="74"/>
      <c r="M672" s="989"/>
      <c r="N672" s="74"/>
      <c r="O672" s="74"/>
      <c r="P672" s="74"/>
      <c r="Q672" s="74"/>
      <c r="R672" s="74"/>
      <c r="S672" s="1264"/>
      <c r="T672" s="1264"/>
      <c r="U672" s="1264"/>
      <c r="V672" s="1264"/>
      <c r="W672" s="1264"/>
      <c r="X672" s="73"/>
      <c r="Y672" s="73"/>
      <c r="Z672" s="73"/>
      <c r="AA672" s="73"/>
      <c r="AB672" s="73"/>
      <c r="AC672" s="73"/>
      <c r="AD672" s="73"/>
    </row>
    <row r="673" spans="1:30" ht="15.75" customHeight="1">
      <c r="A673" s="73"/>
      <c r="B673" s="73"/>
      <c r="C673" s="73"/>
      <c r="D673" s="73"/>
      <c r="E673" s="73"/>
      <c r="F673" s="73"/>
      <c r="G673" s="591"/>
      <c r="H673" s="1412"/>
      <c r="I673" s="73"/>
      <c r="J673" s="73"/>
      <c r="K673" s="74"/>
      <c r="L673" s="74"/>
      <c r="M673" s="989"/>
      <c r="N673" s="74"/>
      <c r="O673" s="74"/>
      <c r="P673" s="74"/>
      <c r="Q673" s="74"/>
      <c r="R673" s="74"/>
      <c r="S673" s="1264"/>
      <c r="T673" s="1264"/>
      <c r="U673" s="1264"/>
      <c r="V673" s="1264"/>
      <c r="W673" s="1264"/>
      <c r="X673" s="73"/>
      <c r="Y673" s="73"/>
      <c r="Z673" s="73"/>
      <c r="AA673" s="73"/>
      <c r="AB673" s="73"/>
      <c r="AC673" s="73"/>
      <c r="AD673" s="73"/>
    </row>
    <row r="674" spans="1:30" ht="15.75" customHeight="1">
      <c r="A674" s="73"/>
      <c r="B674" s="73"/>
      <c r="C674" s="73"/>
      <c r="D674" s="73"/>
      <c r="E674" s="73"/>
      <c r="F674" s="73"/>
      <c r="G674" s="591"/>
      <c r="H674" s="1412"/>
      <c r="I674" s="73"/>
      <c r="J674" s="73"/>
      <c r="K674" s="74"/>
      <c r="L674" s="74"/>
      <c r="M674" s="989"/>
      <c r="N674" s="74"/>
      <c r="O674" s="74"/>
      <c r="P674" s="74"/>
      <c r="Q674" s="74"/>
      <c r="R674" s="74"/>
      <c r="S674" s="1264"/>
      <c r="T674" s="1264"/>
      <c r="U674" s="1264"/>
      <c r="V674" s="1264"/>
      <c r="W674" s="1264"/>
      <c r="X674" s="73"/>
      <c r="Y674" s="73"/>
      <c r="Z674" s="73"/>
      <c r="AA674" s="73"/>
      <c r="AB674" s="73"/>
      <c r="AC674" s="73"/>
      <c r="AD674" s="73"/>
    </row>
    <row r="675" spans="1:30" ht="15.75" customHeight="1">
      <c r="A675" s="73"/>
      <c r="B675" s="73"/>
      <c r="C675" s="73"/>
      <c r="D675" s="73"/>
      <c r="E675" s="73"/>
      <c r="F675" s="73"/>
      <c r="G675" s="591"/>
      <c r="H675" s="1412"/>
      <c r="I675" s="73"/>
      <c r="J675" s="73"/>
      <c r="K675" s="74"/>
      <c r="L675" s="74"/>
      <c r="M675" s="989"/>
      <c r="N675" s="74"/>
      <c r="O675" s="74"/>
      <c r="P675" s="74"/>
      <c r="Q675" s="74"/>
      <c r="R675" s="74"/>
      <c r="S675" s="1264"/>
      <c r="T675" s="1264"/>
      <c r="U675" s="1264"/>
      <c r="V675" s="1264"/>
      <c r="W675" s="1264"/>
      <c r="X675" s="73"/>
      <c r="Y675" s="73"/>
      <c r="Z675" s="73"/>
      <c r="AA675" s="73"/>
      <c r="AB675" s="73"/>
      <c r="AC675" s="73"/>
      <c r="AD675" s="73"/>
    </row>
    <row r="676" spans="1:30" ht="15.75" customHeight="1">
      <c r="A676" s="73"/>
      <c r="B676" s="73"/>
      <c r="C676" s="73"/>
      <c r="D676" s="73"/>
      <c r="E676" s="73"/>
      <c r="F676" s="73"/>
      <c r="G676" s="591"/>
      <c r="H676" s="1412"/>
      <c r="I676" s="73"/>
      <c r="J676" s="73"/>
      <c r="K676" s="74"/>
      <c r="L676" s="74"/>
      <c r="M676" s="989"/>
      <c r="N676" s="74"/>
      <c r="O676" s="74"/>
      <c r="P676" s="74"/>
      <c r="Q676" s="74"/>
      <c r="R676" s="74"/>
      <c r="S676" s="1264"/>
      <c r="T676" s="1264"/>
      <c r="U676" s="1264"/>
      <c r="V676" s="1264"/>
      <c r="W676" s="1264"/>
      <c r="X676" s="73"/>
      <c r="Y676" s="73"/>
      <c r="Z676" s="73"/>
      <c r="AA676" s="73"/>
      <c r="AB676" s="73"/>
      <c r="AC676" s="73"/>
      <c r="AD676" s="73"/>
    </row>
    <row r="677" spans="1:30" ht="15.75" customHeight="1">
      <c r="A677" s="73"/>
      <c r="B677" s="73"/>
      <c r="C677" s="73"/>
      <c r="D677" s="73"/>
      <c r="E677" s="73"/>
      <c r="F677" s="73"/>
      <c r="G677" s="591"/>
      <c r="H677" s="1412"/>
      <c r="I677" s="73"/>
      <c r="J677" s="73"/>
      <c r="K677" s="74"/>
      <c r="L677" s="74"/>
      <c r="M677" s="989"/>
      <c r="N677" s="74"/>
      <c r="O677" s="74"/>
      <c r="P677" s="74"/>
      <c r="Q677" s="74"/>
      <c r="R677" s="74"/>
      <c r="S677" s="1264"/>
      <c r="T677" s="1264"/>
      <c r="U677" s="1264"/>
      <c r="V677" s="1264"/>
      <c r="W677" s="1264"/>
      <c r="X677" s="73"/>
      <c r="Y677" s="73"/>
      <c r="Z677" s="73"/>
      <c r="AA677" s="73"/>
      <c r="AB677" s="73"/>
      <c r="AC677" s="73"/>
      <c r="AD677" s="73"/>
    </row>
    <row r="678" spans="1:30" ht="15.75" customHeight="1">
      <c r="A678" s="73"/>
      <c r="B678" s="73"/>
      <c r="C678" s="73"/>
      <c r="D678" s="73"/>
      <c r="E678" s="73"/>
      <c r="F678" s="73"/>
      <c r="G678" s="591"/>
      <c r="H678" s="1412"/>
      <c r="I678" s="73"/>
      <c r="J678" s="73"/>
      <c r="K678" s="74"/>
      <c r="L678" s="74"/>
      <c r="M678" s="989"/>
      <c r="N678" s="74"/>
      <c r="O678" s="74"/>
      <c r="P678" s="74"/>
      <c r="Q678" s="74"/>
      <c r="R678" s="74"/>
      <c r="S678" s="1264"/>
      <c r="T678" s="1264"/>
      <c r="U678" s="1264"/>
      <c r="V678" s="1264"/>
      <c r="W678" s="1264"/>
      <c r="X678" s="73"/>
      <c r="Y678" s="73"/>
      <c r="Z678" s="73"/>
      <c r="AA678" s="73"/>
      <c r="AB678" s="73"/>
      <c r="AC678" s="73"/>
      <c r="AD678" s="73"/>
    </row>
    <row r="679" spans="1:30" ht="15.75" customHeight="1">
      <c r="A679" s="73"/>
      <c r="B679" s="73"/>
      <c r="C679" s="73"/>
      <c r="D679" s="73"/>
      <c r="E679" s="73"/>
      <c r="F679" s="73"/>
      <c r="G679" s="591"/>
      <c r="H679" s="1412"/>
      <c r="I679" s="73"/>
      <c r="J679" s="73"/>
      <c r="K679" s="74"/>
      <c r="L679" s="74"/>
      <c r="M679" s="989"/>
      <c r="N679" s="74"/>
      <c r="O679" s="74"/>
      <c r="P679" s="74"/>
      <c r="Q679" s="74"/>
      <c r="R679" s="74"/>
      <c r="S679" s="1264"/>
      <c r="T679" s="1264"/>
      <c r="U679" s="1264"/>
      <c r="V679" s="1264"/>
      <c r="W679" s="1264"/>
      <c r="X679" s="73"/>
      <c r="Y679" s="73"/>
      <c r="Z679" s="73"/>
      <c r="AA679" s="73"/>
      <c r="AB679" s="73"/>
      <c r="AC679" s="73"/>
      <c r="AD679" s="73"/>
    </row>
    <row r="680" spans="1:30" ht="15.75" customHeight="1">
      <c r="A680" s="73"/>
      <c r="B680" s="73"/>
      <c r="C680" s="73"/>
      <c r="D680" s="73"/>
      <c r="E680" s="73"/>
      <c r="F680" s="73"/>
      <c r="G680" s="591"/>
      <c r="H680" s="1412"/>
      <c r="I680" s="73"/>
      <c r="J680" s="73"/>
      <c r="K680" s="74"/>
      <c r="L680" s="74"/>
      <c r="M680" s="989"/>
      <c r="N680" s="74"/>
      <c r="O680" s="74"/>
      <c r="P680" s="74"/>
      <c r="Q680" s="74"/>
      <c r="R680" s="74"/>
      <c r="S680" s="1264"/>
      <c r="T680" s="1264"/>
      <c r="U680" s="1264"/>
      <c r="V680" s="1264"/>
      <c r="W680" s="1264"/>
      <c r="X680" s="73"/>
      <c r="Y680" s="73"/>
      <c r="Z680" s="73"/>
      <c r="AA680" s="73"/>
      <c r="AB680" s="73"/>
      <c r="AC680" s="73"/>
      <c r="AD680" s="73"/>
    </row>
    <row r="681" spans="1:30" ht="15.75" customHeight="1">
      <c r="A681" s="73"/>
      <c r="B681" s="73"/>
      <c r="C681" s="73"/>
      <c r="D681" s="73"/>
      <c r="E681" s="73"/>
      <c r="F681" s="73"/>
      <c r="G681" s="591"/>
      <c r="H681" s="1412"/>
      <c r="I681" s="73"/>
      <c r="J681" s="73"/>
      <c r="K681" s="74"/>
      <c r="L681" s="74"/>
      <c r="M681" s="989"/>
      <c r="N681" s="74"/>
      <c r="O681" s="74"/>
      <c r="P681" s="74"/>
      <c r="Q681" s="74"/>
      <c r="R681" s="74"/>
      <c r="S681" s="1264"/>
      <c r="T681" s="1264"/>
      <c r="U681" s="1264"/>
      <c r="V681" s="1264"/>
      <c r="W681" s="1264"/>
      <c r="X681" s="73"/>
      <c r="Y681" s="73"/>
      <c r="Z681" s="73"/>
      <c r="AA681" s="73"/>
      <c r="AB681" s="73"/>
      <c r="AC681" s="73"/>
      <c r="AD681" s="73"/>
    </row>
    <row r="682" spans="1:30" ht="15.75" customHeight="1">
      <c r="A682" s="73"/>
      <c r="B682" s="73"/>
      <c r="C682" s="73"/>
      <c r="D682" s="73"/>
      <c r="E682" s="73"/>
      <c r="F682" s="73"/>
      <c r="G682" s="591"/>
      <c r="H682" s="1412"/>
      <c r="I682" s="73"/>
      <c r="J682" s="73"/>
      <c r="K682" s="74"/>
      <c r="L682" s="74"/>
      <c r="M682" s="989"/>
      <c r="N682" s="74"/>
      <c r="O682" s="74"/>
      <c r="P682" s="74"/>
      <c r="Q682" s="74"/>
      <c r="R682" s="74"/>
      <c r="S682" s="1264"/>
      <c r="T682" s="1264"/>
      <c r="U682" s="1264"/>
      <c r="V682" s="1264"/>
      <c r="W682" s="1264"/>
      <c r="X682" s="73"/>
      <c r="Y682" s="73"/>
      <c r="Z682" s="73"/>
      <c r="AA682" s="73"/>
      <c r="AB682" s="73"/>
      <c r="AC682" s="73"/>
      <c r="AD682" s="73"/>
    </row>
    <row r="683" spans="1:30" ht="15.75" customHeight="1">
      <c r="A683" s="73"/>
      <c r="B683" s="73"/>
      <c r="C683" s="73"/>
      <c r="D683" s="73"/>
      <c r="E683" s="73"/>
      <c r="F683" s="73"/>
      <c r="G683" s="591"/>
      <c r="H683" s="1412"/>
      <c r="I683" s="73"/>
      <c r="J683" s="73"/>
      <c r="K683" s="74"/>
      <c r="L683" s="74"/>
      <c r="M683" s="989"/>
      <c r="N683" s="74"/>
      <c r="O683" s="74"/>
      <c r="P683" s="74"/>
      <c r="Q683" s="74"/>
      <c r="R683" s="74"/>
      <c r="S683" s="1264"/>
      <c r="T683" s="1264"/>
      <c r="U683" s="1264"/>
      <c r="V683" s="1264"/>
      <c r="W683" s="1264"/>
      <c r="X683" s="73"/>
      <c r="Y683" s="73"/>
      <c r="Z683" s="73"/>
      <c r="AA683" s="73"/>
      <c r="AB683" s="73"/>
      <c r="AC683" s="73"/>
      <c r="AD683" s="73"/>
    </row>
    <row r="684" spans="1:30" ht="15.75" customHeight="1">
      <c r="A684" s="73"/>
      <c r="B684" s="73"/>
      <c r="C684" s="73"/>
      <c r="D684" s="73"/>
      <c r="E684" s="73"/>
      <c r="F684" s="73"/>
      <c r="G684" s="591"/>
      <c r="H684" s="1412"/>
      <c r="I684" s="73"/>
      <c r="J684" s="73"/>
      <c r="K684" s="74"/>
      <c r="L684" s="74"/>
      <c r="M684" s="989"/>
      <c r="N684" s="74"/>
      <c r="O684" s="74"/>
      <c r="P684" s="74"/>
      <c r="Q684" s="74"/>
      <c r="R684" s="74"/>
      <c r="S684" s="1264"/>
      <c r="T684" s="1264"/>
      <c r="U684" s="1264"/>
      <c r="V684" s="1264"/>
      <c r="W684" s="1264"/>
      <c r="X684" s="73"/>
      <c r="Y684" s="73"/>
      <c r="Z684" s="73"/>
      <c r="AA684" s="73"/>
      <c r="AB684" s="73"/>
      <c r="AC684" s="73"/>
      <c r="AD684" s="73"/>
    </row>
    <row r="685" spans="1:30" ht="15.75" customHeight="1">
      <c r="A685" s="73"/>
      <c r="B685" s="73"/>
      <c r="C685" s="73"/>
      <c r="D685" s="73"/>
      <c r="E685" s="73"/>
      <c r="F685" s="73"/>
      <c r="G685" s="591"/>
      <c r="H685" s="1412"/>
      <c r="I685" s="73"/>
      <c r="J685" s="73"/>
      <c r="K685" s="74"/>
      <c r="L685" s="74"/>
      <c r="M685" s="989"/>
      <c r="N685" s="74"/>
      <c r="O685" s="74"/>
      <c r="P685" s="74"/>
      <c r="Q685" s="74"/>
      <c r="R685" s="74"/>
      <c r="S685" s="1264"/>
      <c r="T685" s="1264"/>
      <c r="U685" s="1264"/>
      <c r="V685" s="1264"/>
      <c r="W685" s="1264"/>
      <c r="X685" s="73"/>
      <c r="Y685" s="73"/>
      <c r="Z685" s="73"/>
      <c r="AA685" s="73"/>
      <c r="AB685" s="73"/>
      <c r="AC685" s="73"/>
      <c r="AD685" s="73"/>
    </row>
    <row r="686" spans="1:30" ht="15.75" customHeight="1">
      <c r="A686" s="73"/>
      <c r="B686" s="73"/>
      <c r="C686" s="73"/>
      <c r="D686" s="73"/>
      <c r="E686" s="73"/>
      <c r="F686" s="73"/>
      <c r="G686" s="591"/>
      <c r="H686" s="1412"/>
      <c r="I686" s="73"/>
      <c r="J686" s="73"/>
      <c r="K686" s="74"/>
      <c r="L686" s="74"/>
      <c r="M686" s="989"/>
      <c r="N686" s="74"/>
      <c r="O686" s="74"/>
      <c r="P686" s="74"/>
      <c r="Q686" s="74"/>
      <c r="R686" s="74"/>
      <c r="S686" s="1264"/>
      <c r="T686" s="1264"/>
      <c r="U686" s="1264"/>
      <c r="V686" s="1264"/>
      <c r="W686" s="1264"/>
      <c r="X686" s="73"/>
      <c r="Y686" s="73"/>
      <c r="Z686" s="73"/>
      <c r="AA686" s="73"/>
      <c r="AB686" s="73"/>
      <c r="AC686" s="73"/>
      <c r="AD686" s="73"/>
    </row>
    <row r="687" spans="1:30" ht="15.75" customHeight="1">
      <c r="A687" s="73"/>
      <c r="B687" s="73"/>
      <c r="C687" s="73"/>
      <c r="D687" s="73"/>
      <c r="E687" s="73"/>
      <c r="F687" s="73"/>
      <c r="G687" s="591"/>
      <c r="H687" s="1412"/>
      <c r="I687" s="73"/>
      <c r="J687" s="73"/>
      <c r="K687" s="74"/>
      <c r="L687" s="74"/>
      <c r="M687" s="989"/>
      <c r="N687" s="74"/>
      <c r="O687" s="74"/>
      <c r="P687" s="74"/>
      <c r="Q687" s="74"/>
      <c r="R687" s="74"/>
      <c r="S687" s="1264"/>
      <c r="T687" s="1264"/>
      <c r="U687" s="1264"/>
      <c r="V687" s="1264"/>
      <c r="W687" s="1264"/>
      <c r="X687" s="73"/>
      <c r="Y687" s="73"/>
      <c r="Z687" s="73"/>
      <c r="AA687" s="73"/>
      <c r="AB687" s="73"/>
      <c r="AC687" s="73"/>
      <c r="AD687" s="73"/>
    </row>
    <row r="688" spans="1:30" ht="15.75" customHeight="1">
      <c r="A688" s="73"/>
      <c r="B688" s="73"/>
      <c r="C688" s="73"/>
      <c r="D688" s="73"/>
      <c r="E688" s="73"/>
      <c r="F688" s="73"/>
      <c r="G688" s="591"/>
      <c r="H688" s="1412"/>
      <c r="I688" s="73"/>
      <c r="J688" s="73"/>
      <c r="K688" s="74"/>
      <c r="L688" s="74"/>
      <c r="M688" s="989"/>
      <c r="N688" s="74"/>
      <c r="O688" s="74"/>
      <c r="P688" s="74"/>
      <c r="Q688" s="74"/>
      <c r="R688" s="74"/>
      <c r="S688" s="1264"/>
      <c r="T688" s="1264"/>
      <c r="U688" s="1264"/>
      <c r="V688" s="1264"/>
      <c r="W688" s="1264"/>
      <c r="X688" s="73"/>
      <c r="Y688" s="73"/>
      <c r="Z688" s="73"/>
      <c r="AA688" s="73"/>
      <c r="AB688" s="73"/>
      <c r="AC688" s="73"/>
      <c r="AD688" s="73"/>
    </row>
    <row r="689" spans="1:30" ht="15.75" customHeight="1">
      <c r="A689" s="73"/>
      <c r="B689" s="73"/>
      <c r="C689" s="73"/>
      <c r="D689" s="73"/>
      <c r="E689" s="73"/>
      <c r="F689" s="73"/>
      <c r="G689" s="591"/>
      <c r="H689" s="1412"/>
      <c r="I689" s="73"/>
      <c r="J689" s="73"/>
      <c r="K689" s="74"/>
      <c r="L689" s="74"/>
      <c r="M689" s="989"/>
      <c r="N689" s="74"/>
      <c r="O689" s="74"/>
      <c r="P689" s="74"/>
      <c r="Q689" s="74"/>
      <c r="R689" s="74"/>
      <c r="S689" s="1264"/>
      <c r="T689" s="1264"/>
      <c r="U689" s="1264"/>
      <c r="V689" s="1264"/>
      <c r="W689" s="1264"/>
      <c r="X689" s="73"/>
      <c r="Y689" s="73"/>
      <c r="Z689" s="73"/>
      <c r="AA689" s="73"/>
      <c r="AB689" s="73"/>
      <c r="AC689" s="73"/>
      <c r="AD689" s="73"/>
    </row>
    <row r="690" spans="1:30" ht="15.75" customHeight="1">
      <c r="A690" s="73"/>
      <c r="B690" s="73"/>
      <c r="C690" s="73"/>
      <c r="D690" s="73"/>
      <c r="E690" s="73"/>
      <c r="F690" s="73"/>
      <c r="G690" s="591"/>
      <c r="H690" s="1412"/>
      <c r="I690" s="73"/>
      <c r="J690" s="73"/>
      <c r="K690" s="74"/>
      <c r="L690" s="74"/>
      <c r="M690" s="989"/>
      <c r="N690" s="74"/>
      <c r="O690" s="74"/>
      <c r="P690" s="74"/>
      <c r="Q690" s="74"/>
      <c r="R690" s="74"/>
      <c r="S690" s="1264"/>
      <c r="T690" s="1264"/>
      <c r="U690" s="1264"/>
      <c r="V690" s="1264"/>
      <c r="W690" s="1264"/>
      <c r="X690" s="73"/>
      <c r="Y690" s="73"/>
      <c r="Z690" s="73"/>
      <c r="AA690" s="73"/>
      <c r="AB690" s="73"/>
      <c r="AC690" s="73"/>
      <c r="AD690" s="73"/>
    </row>
    <row r="691" spans="1:30" ht="15.75" customHeight="1">
      <c r="A691" s="73"/>
      <c r="B691" s="73"/>
      <c r="C691" s="73"/>
      <c r="D691" s="73"/>
      <c r="E691" s="73"/>
      <c r="F691" s="73"/>
      <c r="G691" s="591"/>
      <c r="H691" s="1412"/>
      <c r="I691" s="73"/>
      <c r="J691" s="73"/>
      <c r="K691" s="74"/>
      <c r="L691" s="74"/>
      <c r="M691" s="989"/>
      <c r="N691" s="74"/>
      <c r="O691" s="74"/>
      <c r="P691" s="74"/>
      <c r="Q691" s="74"/>
      <c r="R691" s="74"/>
      <c r="S691" s="1264"/>
      <c r="T691" s="1264"/>
      <c r="U691" s="1264"/>
      <c r="V691" s="1264"/>
      <c r="W691" s="1264"/>
      <c r="X691" s="73"/>
      <c r="Y691" s="73"/>
      <c r="Z691" s="73"/>
      <c r="AA691" s="73"/>
      <c r="AB691" s="73"/>
      <c r="AC691" s="73"/>
      <c r="AD691" s="73"/>
    </row>
    <row r="692" spans="1:30" ht="15.75" customHeight="1">
      <c r="A692" s="73"/>
      <c r="B692" s="73"/>
      <c r="C692" s="73"/>
      <c r="D692" s="73"/>
      <c r="E692" s="73"/>
      <c r="F692" s="73"/>
      <c r="G692" s="591"/>
      <c r="H692" s="1412"/>
      <c r="I692" s="73"/>
      <c r="J692" s="73"/>
      <c r="K692" s="74"/>
      <c r="L692" s="74"/>
      <c r="M692" s="989"/>
      <c r="N692" s="74"/>
      <c r="O692" s="74"/>
      <c r="P692" s="74"/>
      <c r="Q692" s="74"/>
      <c r="R692" s="74"/>
      <c r="S692" s="1264"/>
      <c r="T692" s="1264"/>
      <c r="U692" s="1264"/>
      <c r="V692" s="1264"/>
      <c r="W692" s="1264"/>
      <c r="X692" s="73"/>
      <c r="Y692" s="73"/>
      <c r="Z692" s="73"/>
      <c r="AA692" s="73"/>
      <c r="AB692" s="73"/>
      <c r="AC692" s="73"/>
      <c r="AD692" s="73"/>
    </row>
    <row r="693" spans="1:30" ht="15.75" customHeight="1">
      <c r="A693" s="73"/>
      <c r="B693" s="73"/>
      <c r="C693" s="73"/>
      <c r="D693" s="73"/>
      <c r="E693" s="73"/>
      <c r="F693" s="73"/>
      <c r="G693" s="591"/>
      <c r="H693" s="1412"/>
      <c r="I693" s="73"/>
      <c r="J693" s="73"/>
      <c r="K693" s="74"/>
      <c r="L693" s="74"/>
      <c r="M693" s="989"/>
      <c r="N693" s="74"/>
      <c r="O693" s="74"/>
      <c r="P693" s="74"/>
      <c r="Q693" s="74"/>
      <c r="R693" s="74"/>
      <c r="S693" s="1264"/>
      <c r="T693" s="1264"/>
      <c r="U693" s="1264"/>
      <c r="V693" s="1264"/>
      <c r="W693" s="1264"/>
      <c r="X693" s="73"/>
      <c r="Y693" s="73"/>
      <c r="Z693" s="73"/>
      <c r="AA693" s="73"/>
      <c r="AB693" s="73"/>
      <c r="AC693" s="73"/>
      <c r="AD693" s="73"/>
    </row>
    <row r="694" spans="1:30" ht="15.75" customHeight="1">
      <c r="A694" s="73"/>
      <c r="B694" s="73"/>
      <c r="C694" s="73"/>
      <c r="D694" s="73"/>
      <c r="E694" s="73"/>
      <c r="F694" s="73"/>
      <c r="G694" s="591"/>
      <c r="H694" s="1412"/>
      <c r="I694" s="73"/>
      <c r="J694" s="73"/>
      <c r="K694" s="74"/>
      <c r="L694" s="74"/>
      <c r="M694" s="989"/>
      <c r="N694" s="74"/>
      <c r="O694" s="74"/>
      <c r="P694" s="74"/>
      <c r="Q694" s="74"/>
      <c r="R694" s="74"/>
      <c r="S694" s="1264"/>
      <c r="T694" s="1264"/>
      <c r="U694" s="1264"/>
      <c r="V694" s="1264"/>
      <c r="W694" s="1264"/>
      <c r="X694" s="73"/>
      <c r="Y694" s="73"/>
      <c r="Z694" s="73"/>
      <c r="AA694" s="73"/>
      <c r="AB694" s="73"/>
      <c r="AC694" s="73"/>
      <c r="AD694" s="73"/>
    </row>
    <row r="695" spans="1:30" ht="15.75" customHeight="1">
      <c r="A695" s="73"/>
      <c r="B695" s="73"/>
      <c r="C695" s="73"/>
      <c r="D695" s="73"/>
      <c r="E695" s="73"/>
      <c r="F695" s="73"/>
      <c r="G695" s="591"/>
      <c r="H695" s="1412"/>
      <c r="I695" s="73"/>
      <c r="J695" s="73"/>
      <c r="K695" s="74"/>
      <c r="L695" s="74"/>
      <c r="M695" s="989"/>
      <c r="N695" s="74"/>
      <c r="O695" s="74"/>
      <c r="P695" s="74"/>
      <c r="Q695" s="74"/>
      <c r="R695" s="74"/>
      <c r="S695" s="1264"/>
      <c r="T695" s="1264"/>
      <c r="U695" s="1264"/>
      <c r="V695" s="1264"/>
      <c r="W695" s="1264"/>
      <c r="X695" s="73"/>
      <c r="Y695" s="73"/>
      <c r="Z695" s="73"/>
      <c r="AA695" s="73"/>
      <c r="AB695" s="73"/>
      <c r="AC695" s="73"/>
      <c r="AD695" s="73"/>
    </row>
    <row r="696" spans="1:30" ht="15.75" customHeight="1">
      <c r="A696" s="73"/>
      <c r="B696" s="73"/>
      <c r="C696" s="73"/>
      <c r="D696" s="73"/>
      <c r="E696" s="73"/>
      <c r="F696" s="73"/>
      <c r="G696" s="591"/>
      <c r="H696" s="1412"/>
      <c r="I696" s="73"/>
      <c r="J696" s="73"/>
      <c r="K696" s="74"/>
      <c r="L696" s="74"/>
      <c r="M696" s="989"/>
      <c r="N696" s="74"/>
      <c r="O696" s="74"/>
      <c r="P696" s="74"/>
      <c r="Q696" s="74"/>
      <c r="R696" s="74"/>
      <c r="S696" s="1264"/>
      <c r="T696" s="1264"/>
      <c r="U696" s="1264"/>
      <c r="V696" s="1264"/>
      <c r="W696" s="1264"/>
      <c r="X696" s="73"/>
      <c r="Y696" s="73"/>
      <c r="Z696" s="73"/>
      <c r="AA696" s="73"/>
      <c r="AB696" s="73"/>
      <c r="AC696" s="73"/>
      <c r="AD696" s="73"/>
    </row>
    <row r="697" spans="1:30" ht="15.75" customHeight="1">
      <c r="A697" s="73"/>
      <c r="B697" s="73"/>
      <c r="C697" s="73"/>
      <c r="D697" s="73"/>
      <c r="E697" s="73"/>
      <c r="F697" s="73"/>
      <c r="G697" s="591"/>
      <c r="H697" s="1412"/>
      <c r="I697" s="73"/>
      <c r="J697" s="73"/>
      <c r="K697" s="74"/>
      <c r="L697" s="74"/>
      <c r="M697" s="989"/>
      <c r="N697" s="74"/>
      <c r="O697" s="74"/>
      <c r="P697" s="74"/>
      <c r="Q697" s="74"/>
      <c r="R697" s="74"/>
      <c r="S697" s="1264"/>
      <c r="T697" s="1264"/>
      <c r="U697" s="1264"/>
      <c r="V697" s="1264"/>
      <c r="W697" s="1264"/>
      <c r="X697" s="73"/>
      <c r="Y697" s="73"/>
      <c r="Z697" s="73"/>
      <c r="AA697" s="73"/>
      <c r="AB697" s="73"/>
      <c r="AC697" s="73"/>
      <c r="AD697" s="73"/>
    </row>
    <row r="698" spans="1:30" ht="15.75" customHeight="1">
      <c r="A698" s="73"/>
      <c r="B698" s="73"/>
      <c r="C698" s="73"/>
      <c r="D698" s="73"/>
      <c r="E698" s="73"/>
      <c r="F698" s="73"/>
      <c r="G698" s="591"/>
      <c r="H698" s="1412"/>
      <c r="I698" s="73"/>
      <c r="J698" s="73"/>
      <c r="K698" s="74"/>
      <c r="L698" s="74"/>
      <c r="M698" s="989"/>
      <c r="N698" s="74"/>
      <c r="O698" s="74"/>
      <c r="P698" s="74"/>
      <c r="Q698" s="74"/>
      <c r="R698" s="74"/>
      <c r="S698" s="1264"/>
      <c r="T698" s="1264"/>
      <c r="U698" s="1264"/>
      <c r="V698" s="1264"/>
      <c r="W698" s="1264"/>
      <c r="X698" s="73"/>
      <c r="Y698" s="73"/>
      <c r="Z698" s="73"/>
      <c r="AA698" s="73"/>
      <c r="AB698" s="73"/>
      <c r="AC698" s="73"/>
      <c r="AD698" s="73"/>
    </row>
    <row r="699" spans="1:30" ht="15.75" customHeight="1">
      <c r="A699" s="73"/>
      <c r="B699" s="73"/>
      <c r="C699" s="73"/>
      <c r="D699" s="73"/>
      <c r="E699" s="73"/>
      <c r="F699" s="73"/>
      <c r="G699" s="591"/>
      <c r="H699" s="1412"/>
      <c r="I699" s="73"/>
      <c r="J699" s="73"/>
      <c r="K699" s="74"/>
      <c r="L699" s="74"/>
      <c r="M699" s="989"/>
      <c r="N699" s="74"/>
      <c r="O699" s="74"/>
      <c r="P699" s="74"/>
      <c r="Q699" s="74"/>
      <c r="R699" s="74"/>
      <c r="S699" s="1264"/>
      <c r="T699" s="1264"/>
      <c r="U699" s="1264"/>
      <c r="V699" s="1264"/>
      <c r="W699" s="1264"/>
      <c r="X699" s="73"/>
      <c r="Y699" s="73"/>
      <c r="Z699" s="73"/>
      <c r="AA699" s="73"/>
      <c r="AB699" s="73"/>
      <c r="AC699" s="73"/>
      <c r="AD699" s="73"/>
    </row>
    <row r="700" spans="1:30" ht="15.75" customHeight="1">
      <c r="A700" s="73"/>
      <c r="B700" s="73"/>
      <c r="C700" s="73"/>
      <c r="D700" s="73"/>
      <c r="E700" s="73"/>
      <c r="F700" s="73"/>
      <c r="G700" s="591"/>
      <c r="H700" s="1412"/>
      <c r="I700" s="73"/>
      <c r="J700" s="73"/>
      <c r="K700" s="74"/>
      <c r="L700" s="74"/>
      <c r="M700" s="989"/>
      <c r="N700" s="74"/>
      <c r="O700" s="74"/>
      <c r="P700" s="74"/>
      <c r="Q700" s="74"/>
      <c r="R700" s="74"/>
      <c r="S700" s="1264"/>
      <c r="T700" s="1264"/>
      <c r="U700" s="1264"/>
      <c r="V700" s="1264"/>
      <c r="W700" s="1264"/>
      <c r="X700" s="73"/>
      <c r="Y700" s="73"/>
      <c r="Z700" s="73"/>
      <c r="AA700" s="73"/>
      <c r="AB700" s="73"/>
      <c r="AC700" s="73"/>
      <c r="AD700" s="73"/>
    </row>
    <row r="701" spans="1:30" ht="15.75" customHeight="1">
      <c r="A701" s="73"/>
      <c r="B701" s="73"/>
      <c r="C701" s="73"/>
      <c r="D701" s="73"/>
      <c r="E701" s="73"/>
      <c r="F701" s="73"/>
      <c r="G701" s="591"/>
      <c r="H701" s="1412"/>
      <c r="I701" s="73"/>
      <c r="J701" s="73"/>
      <c r="K701" s="74"/>
      <c r="L701" s="74"/>
      <c r="M701" s="989"/>
      <c r="N701" s="74"/>
      <c r="O701" s="74"/>
      <c r="P701" s="74"/>
      <c r="Q701" s="74"/>
      <c r="R701" s="74"/>
      <c r="S701" s="1264"/>
      <c r="T701" s="1264"/>
      <c r="U701" s="1264"/>
      <c r="V701" s="1264"/>
      <c r="W701" s="1264"/>
      <c r="X701" s="73"/>
      <c r="Y701" s="73"/>
      <c r="Z701" s="73"/>
      <c r="AA701" s="73"/>
      <c r="AB701" s="73"/>
      <c r="AC701" s="73"/>
      <c r="AD701" s="73"/>
    </row>
    <row r="702" spans="1:30" ht="15.75" customHeight="1">
      <c r="A702" s="73"/>
      <c r="B702" s="73"/>
      <c r="C702" s="73"/>
      <c r="D702" s="73"/>
      <c r="E702" s="73"/>
      <c r="F702" s="73"/>
      <c r="G702" s="591"/>
      <c r="H702" s="1412"/>
      <c r="I702" s="73"/>
      <c r="J702" s="73"/>
      <c r="K702" s="74"/>
      <c r="L702" s="74"/>
      <c r="M702" s="989"/>
      <c r="N702" s="74"/>
      <c r="O702" s="74"/>
      <c r="P702" s="74"/>
      <c r="Q702" s="74"/>
      <c r="R702" s="74"/>
      <c r="S702" s="1264"/>
      <c r="T702" s="1264"/>
      <c r="U702" s="1264"/>
      <c r="V702" s="1264"/>
      <c r="W702" s="1264"/>
      <c r="X702" s="73"/>
      <c r="Y702" s="73"/>
      <c r="Z702" s="73"/>
      <c r="AA702" s="73"/>
      <c r="AB702" s="73"/>
      <c r="AC702" s="73"/>
      <c r="AD702" s="73"/>
    </row>
    <row r="703" spans="1:30" ht="15.75" customHeight="1">
      <c r="A703" s="73"/>
      <c r="B703" s="73"/>
      <c r="C703" s="73"/>
      <c r="D703" s="73"/>
      <c r="E703" s="73"/>
      <c r="F703" s="73"/>
      <c r="G703" s="591"/>
      <c r="H703" s="1412"/>
      <c r="I703" s="73"/>
      <c r="J703" s="73"/>
      <c r="K703" s="74"/>
      <c r="L703" s="74"/>
      <c r="M703" s="989"/>
      <c r="N703" s="74"/>
      <c r="O703" s="74"/>
      <c r="P703" s="74"/>
      <c r="Q703" s="74"/>
      <c r="R703" s="74"/>
      <c r="S703" s="1264"/>
      <c r="T703" s="1264"/>
      <c r="U703" s="1264"/>
      <c r="V703" s="1264"/>
      <c r="W703" s="1264"/>
      <c r="X703" s="73"/>
      <c r="Y703" s="73"/>
      <c r="Z703" s="73"/>
      <c r="AA703" s="73"/>
      <c r="AB703" s="73"/>
      <c r="AC703" s="73"/>
      <c r="AD703" s="73"/>
    </row>
    <row r="704" spans="1:30" ht="15.75" customHeight="1">
      <c r="A704" s="73"/>
      <c r="B704" s="73"/>
      <c r="C704" s="73"/>
      <c r="D704" s="73"/>
      <c r="E704" s="73"/>
      <c r="F704" s="73"/>
      <c r="G704" s="591"/>
      <c r="H704" s="1412"/>
      <c r="I704" s="73"/>
      <c r="J704" s="73"/>
      <c r="K704" s="74"/>
      <c r="L704" s="74"/>
      <c r="M704" s="989"/>
      <c r="N704" s="74"/>
      <c r="O704" s="74"/>
      <c r="P704" s="74"/>
      <c r="Q704" s="74"/>
      <c r="R704" s="74"/>
      <c r="S704" s="1264"/>
      <c r="T704" s="1264"/>
      <c r="U704" s="1264"/>
      <c r="V704" s="1264"/>
      <c r="W704" s="1264"/>
      <c r="X704" s="73"/>
      <c r="Y704" s="73"/>
      <c r="Z704" s="73"/>
      <c r="AA704" s="73"/>
      <c r="AB704" s="73"/>
      <c r="AC704" s="73"/>
      <c r="AD704" s="73"/>
    </row>
    <row r="705" spans="1:30" ht="15.75" customHeight="1">
      <c r="A705" s="73"/>
      <c r="B705" s="73"/>
      <c r="C705" s="73"/>
      <c r="D705" s="73"/>
      <c r="E705" s="73"/>
      <c r="F705" s="73"/>
      <c r="G705" s="591"/>
      <c r="H705" s="1412"/>
      <c r="I705" s="73"/>
      <c r="J705" s="73"/>
      <c r="K705" s="74"/>
      <c r="L705" s="74"/>
      <c r="M705" s="989"/>
      <c r="N705" s="74"/>
      <c r="O705" s="74"/>
      <c r="P705" s="74"/>
      <c r="Q705" s="74"/>
      <c r="R705" s="74"/>
      <c r="S705" s="1264"/>
      <c r="T705" s="1264"/>
      <c r="U705" s="1264"/>
      <c r="V705" s="1264"/>
      <c r="W705" s="1264"/>
      <c r="X705" s="73"/>
      <c r="Y705" s="73"/>
      <c r="Z705" s="73"/>
      <c r="AA705" s="73"/>
      <c r="AB705" s="73"/>
      <c r="AC705" s="73"/>
      <c r="AD705" s="73"/>
    </row>
    <row r="706" spans="1:30" ht="15.75" customHeight="1">
      <c r="A706" s="73"/>
      <c r="B706" s="73"/>
      <c r="C706" s="73"/>
      <c r="D706" s="73"/>
      <c r="E706" s="73"/>
      <c r="F706" s="73"/>
      <c r="G706" s="591"/>
      <c r="H706" s="1412"/>
      <c r="I706" s="73"/>
      <c r="J706" s="73"/>
      <c r="K706" s="74"/>
      <c r="L706" s="74"/>
      <c r="M706" s="989"/>
      <c r="N706" s="74"/>
      <c r="O706" s="74"/>
      <c r="P706" s="74"/>
      <c r="Q706" s="74"/>
      <c r="R706" s="74"/>
      <c r="S706" s="1264"/>
      <c r="T706" s="1264"/>
      <c r="U706" s="1264"/>
      <c r="V706" s="1264"/>
      <c r="W706" s="1264"/>
      <c r="X706" s="73"/>
      <c r="Y706" s="73"/>
      <c r="Z706" s="73"/>
      <c r="AA706" s="73"/>
      <c r="AB706" s="73"/>
      <c r="AC706" s="73"/>
      <c r="AD706" s="73"/>
    </row>
    <row r="707" spans="1:30" ht="15.75" customHeight="1">
      <c r="A707" s="73"/>
      <c r="B707" s="73"/>
      <c r="C707" s="73"/>
      <c r="D707" s="73"/>
      <c r="E707" s="73"/>
      <c r="F707" s="73"/>
      <c r="G707" s="591"/>
      <c r="H707" s="1412"/>
      <c r="I707" s="73"/>
      <c r="J707" s="73"/>
      <c r="K707" s="74"/>
      <c r="L707" s="74"/>
      <c r="M707" s="989"/>
      <c r="N707" s="74"/>
      <c r="O707" s="74"/>
      <c r="P707" s="74"/>
      <c r="Q707" s="74"/>
      <c r="R707" s="74"/>
      <c r="S707" s="1264"/>
      <c r="T707" s="1264"/>
      <c r="U707" s="1264"/>
      <c r="V707" s="1264"/>
      <c r="W707" s="1264"/>
      <c r="X707" s="73"/>
      <c r="Y707" s="73"/>
      <c r="Z707" s="73"/>
      <c r="AA707" s="73"/>
      <c r="AB707" s="73"/>
      <c r="AC707" s="73"/>
      <c r="AD707" s="73"/>
    </row>
    <row r="708" spans="1:30" ht="15.75" customHeight="1">
      <c r="A708" s="73"/>
      <c r="B708" s="73"/>
      <c r="C708" s="73"/>
      <c r="D708" s="73"/>
      <c r="E708" s="73"/>
      <c r="F708" s="73"/>
      <c r="G708" s="591"/>
      <c r="H708" s="1412"/>
      <c r="I708" s="73"/>
      <c r="J708" s="73"/>
      <c r="K708" s="74"/>
      <c r="L708" s="74"/>
      <c r="M708" s="989"/>
      <c r="N708" s="74"/>
      <c r="O708" s="74"/>
      <c r="P708" s="74"/>
      <c r="Q708" s="74"/>
      <c r="R708" s="74"/>
      <c r="S708" s="1264"/>
      <c r="T708" s="1264"/>
      <c r="U708" s="1264"/>
      <c r="V708" s="1264"/>
      <c r="W708" s="1264"/>
      <c r="X708" s="73"/>
      <c r="Y708" s="73"/>
      <c r="Z708" s="73"/>
      <c r="AA708" s="73"/>
      <c r="AB708" s="73"/>
      <c r="AC708" s="73"/>
      <c r="AD708" s="73"/>
    </row>
    <row r="709" spans="1:30" ht="15.75" customHeight="1">
      <c r="A709" s="73"/>
      <c r="B709" s="73"/>
      <c r="C709" s="73"/>
      <c r="D709" s="73"/>
      <c r="E709" s="73"/>
      <c r="F709" s="73"/>
      <c r="G709" s="591"/>
      <c r="H709" s="1412"/>
      <c r="I709" s="73"/>
      <c r="J709" s="73"/>
      <c r="K709" s="74"/>
      <c r="L709" s="74"/>
      <c r="M709" s="989"/>
      <c r="N709" s="74"/>
      <c r="O709" s="74"/>
      <c r="P709" s="74"/>
      <c r="Q709" s="74"/>
      <c r="R709" s="74"/>
      <c r="S709" s="1264"/>
      <c r="T709" s="1264"/>
      <c r="U709" s="1264"/>
      <c r="V709" s="1264"/>
      <c r="W709" s="1264"/>
      <c r="X709" s="73"/>
      <c r="Y709" s="73"/>
      <c r="Z709" s="73"/>
      <c r="AA709" s="73"/>
      <c r="AB709" s="73"/>
      <c r="AC709" s="73"/>
      <c r="AD709" s="73"/>
    </row>
    <row r="710" spans="1:30" ht="15.75" customHeight="1">
      <c r="A710" s="73"/>
      <c r="B710" s="73"/>
      <c r="C710" s="73"/>
      <c r="D710" s="73"/>
      <c r="E710" s="73"/>
      <c r="F710" s="73"/>
      <c r="G710" s="591"/>
      <c r="H710" s="1412"/>
      <c r="I710" s="73"/>
      <c r="J710" s="73"/>
      <c r="K710" s="74"/>
      <c r="L710" s="74"/>
      <c r="M710" s="989"/>
      <c r="N710" s="74"/>
      <c r="O710" s="74"/>
      <c r="P710" s="74"/>
      <c r="Q710" s="74"/>
      <c r="R710" s="74"/>
      <c r="S710" s="1264"/>
      <c r="T710" s="1264"/>
      <c r="U710" s="1264"/>
      <c r="V710" s="1264"/>
      <c r="W710" s="1264"/>
      <c r="X710" s="73"/>
      <c r="Y710" s="73"/>
      <c r="Z710" s="73"/>
      <c r="AA710" s="73"/>
      <c r="AB710" s="73"/>
      <c r="AC710" s="73"/>
      <c r="AD710" s="73"/>
    </row>
    <row r="711" spans="1:30" ht="15.75" customHeight="1">
      <c r="A711" s="73"/>
      <c r="B711" s="73"/>
      <c r="C711" s="73"/>
      <c r="D711" s="73"/>
      <c r="E711" s="73"/>
      <c r="F711" s="73"/>
      <c r="G711" s="591"/>
      <c r="H711" s="1412"/>
      <c r="I711" s="73"/>
      <c r="J711" s="73"/>
      <c r="K711" s="74"/>
      <c r="L711" s="74"/>
      <c r="M711" s="989"/>
      <c r="N711" s="74"/>
      <c r="O711" s="74"/>
      <c r="P711" s="74"/>
      <c r="Q711" s="74"/>
      <c r="R711" s="74"/>
      <c r="S711" s="1264"/>
      <c r="T711" s="1264"/>
      <c r="U711" s="1264"/>
      <c r="V711" s="1264"/>
      <c r="W711" s="1264"/>
      <c r="X711" s="73"/>
      <c r="Y711" s="73"/>
      <c r="Z711" s="73"/>
      <c r="AA711" s="73"/>
      <c r="AB711" s="73"/>
      <c r="AC711" s="73"/>
      <c r="AD711" s="73"/>
    </row>
    <row r="712" spans="1:30" ht="15.75" customHeight="1">
      <c r="A712" s="73"/>
      <c r="B712" s="73"/>
      <c r="C712" s="73"/>
      <c r="D712" s="73"/>
      <c r="E712" s="73"/>
      <c r="F712" s="73"/>
      <c r="G712" s="591"/>
      <c r="H712" s="1412"/>
      <c r="I712" s="73"/>
      <c r="J712" s="73"/>
      <c r="K712" s="74"/>
      <c r="L712" s="74"/>
      <c r="M712" s="989"/>
      <c r="N712" s="74"/>
      <c r="O712" s="74"/>
      <c r="P712" s="74"/>
      <c r="Q712" s="74"/>
      <c r="R712" s="74"/>
      <c r="S712" s="1264"/>
      <c r="T712" s="1264"/>
      <c r="U712" s="1264"/>
      <c r="V712" s="1264"/>
      <c r="W712" s="1264"/>
      <c r="X712" s="73"/>
      <c r="Y712" s="73"/>
      <c r="Z712" s="73"/>
      <c r="AA712" s="73"/>
      <c r="AB712" s="73"/>
      <c r="AC712" s="73"/>
      <c r="AD712" s="73"/>
    </row>
    <row r="713" spans="1:30" ht="15.75" customHeight="1">
      <c r="A713" s="73"/>
      <c r="B713" s="73"/>
      <c r="C713" s="73"/>
      <c r="D713" s="73"/>
      <c r="E713" s="73"/>
      <c r="F713" s="73"/>
      <c r="G713" s="591"/>
      <c r="H713" s="1412"/>
      <c r="I713" s="73"/>
      <c r="J713" s="73"/>
      <c r="K713" s="74"/>
      <c r="L713" s="74"/>
      <c r="M713" s="989"/>
      <c r="N713" s="74"/>
      <c r="O713" s="74"/>
      <c r="P713" s="74"/>
      <c r="Q713" s="74"/>
      <c r="R713" s="74"/>
      <c r="S713" s="1264"/>
      <c r="T713" s="1264"/>
      <c r="U713" s="1264"/>
      <c r="V713" s="1264"/>
      <c r="W713" s="1264"/>
      <c r="X713" s="73"/>
      <c r="Y713" s="73"/>
      <c r="Z713" s="73"/>
      <c r="AA713" s="73"/>
      <c r="AB713" s="73"/>
      <c r="AC713" s="73"/>
      <c r="AD713" s="73"/>
    </row>
    <row r="714" spans="1:30" ht="15.75" customHeight="1">
      <c r="A714" s="73"/>
      <c r="B714" s="73"/>
      <c r="C714" s="73"/>
      <c r="D714" s="73"/>
      <c r="E714" s="73"/>
      <c r="F714" s="73"/>
      <c r="G714" s="591"/>
      <c r="H714" s="1412"/>
      <c r="I714" s="73"/>
      <c r="J714" s="73"/>
      <c r="K714" s="74"/>
      <c r="L714" s="74"/>
      <c r="M714" s="989"/>
      <c r="N714" s="74"/>
      <c r="O714" s="74"/>
      <c r="P714" s="74"/>
      <c r="Q714" s="74"/>
      <c r="R714" s="74"/>
      <c r="S714" s="1264"/>
      <c r="T714" s="1264"/>
      <c r="U714" s="1264"/>
      <c r="V714" s="1264"/>
      <c r="W714" s="1264"/>
      <c r="X714" s="73"/>
      <c r="Y714" s="73"/>
      <c r="Z714" s="73"/>
      <c r="AA714" s="73"/>
      <c r="AB714" s="73"/>
      <c r="AC714" s="73"/>
      <c r="AD714" s="73"/>
    </row>
    <row r="715" spans="1:30" ht="15.75" customHeight="1">
      <c r="A715" s="73"/>
      <c r="B715" s="73"/>
      <c r="C715" s="73"/>
      <c r="D715" s="73"/>
      <c r="E715" s="73"/>
      <c r="F715" s="73"/>
      <c r="G715" s="591"/>
      <c r="H715" s="1412"/>
      <c r="I715" s="73"/>
      <c r="J715" s="73"/>
      <c r="K715" s="74"/>
      <c r="L715" s="74"/>
      <c r="M715" s="989"/>
      <c r="N715" s="74"/>
      <c r="O715" s="74"/>
      <c r="P715" s="74"/>
      <c r="Q715" s="74"/>
      <c r="R715" s="74"/>
      <c r="S715" s="1264"/>
      <c r="T715" s="1264"/>
      <c r="U715" s="1264"/>
      <c r="V715" s="1264"/>
      <c r="W715" s="1264"/>
      <c r="X715" s="73"/>
      <c r="Y715" s="73"/>
      <c r="Z715" s="73"/>
      <c r="AA715" s="73"/>
      <c r="AB715" s="73"/>
      <c r="AC715" s="73"/>
      <c r="AD715" s="73"/>
    </row>
    <row r="716" spans="1:30" ht="15.75" customHeight="1">
      <c r="A716" s="73"/>
      <c r="B716" s="73"/>
      <c r="C716" s="73"/>
      <c r="D716" s="73"/>
      <c r="E716" s="73"/>
      <c r="F716" s="73"/>
      <c r="G716" s="591"/>
      <c r="H716" s="1412"/>
      <c r="I716" s="73"/>
      <c r="J716" s="73"/>
      <c r="K716" s="74"/>
      <c r="L716" s="74"/>
      <c r="M716" s="989"/>
      <c r="N716" s="74"/>
      <c r="O716" s="74"/>
      <c r="P716" s="74"/>
      <c r="Q716" s="74"/>
      <c r="R716" s="74"/>
      <c r="S716" s="1264"/>
      <c r="T716" s="1264"/>
      <c r="U716" s="1264"/>
      <c r="V716" s="1264"/>
      <c r="W716" s="1264"/>
      <c r="X716" s="73"/>
      <c r="Y716" s="73"/>
      <c r="Z716" s="73"/>
      <c r="AA716" s="73"/>
      <c r="AB716" s="73"/>
      <c r="AC716" s="73"/>
      <c r="AD716" s="73"/>
    </row>
    <row r="717" spans="1:30" ht="15.75" customHeight="1">
      <c r="A717" s="73"/>
      <c r="B717" s="73"/>
      <c r="C717" s="73"/>
      <c r="D717" s="73"/>
      <c r="E717" s="73"/>
      <c r="F717" s="73"/>
      <c r="G717" s="591"/>
      <c r="H717" s="1412"/>
      <c r="I717" s="73"/>
      <c r="J717" s="73"/>
      <c r="K717" s="74"/>
      <c r="L717" s="74"/>
      <c r="M717" s="989"/>
      <c r="N717" s="74"/>
      <c r="O717" s="74"/>
      <c r="P717" s="74"/>
      <c r="Q717" s="74"/>
      <c r="R717" s="74"/>
      <c r="S717" s="1264"/>
      <c r="T717" s="1264"/>
      <c r="U717" s="1264"/>
      <c r="V717" s="1264"/>
      <c r="W717" s="1264"/>
      <c r="X717" s="73"/>
      <c r="Y717" s="73"/>
      <c r="Z717" s="73"/>
      <c r="AA717" s="73"/>
      <c r="AB717" s="73"/>
      <c r="AC717" s="73"/>
      <c r="AD717" s="73"/>
    </row>
    <row r="718" spans="1:30" ht="15.75" customHeight="1">
      <c r="A718" s="73"/>
      <c r="B718" s="73"/>
      <c r="C718" s="73"/>
      <c r="D718" s="73"/>
      <c r="E718" s="73"/>
      <c r="F718" s="73"/>
      <c r="G718" s="591"/>
      <c r="H718" s="1412"/>
      <c r="I718" s="73"/>
      <c r="J718" s="73"/>
      <c r="K718" s="74"/>
      <c r="L718" s="74"/>
      <c r="M718" s="989"/>
      <c r="N718" s="74"/>
      <c r="O718" s="74"/>
      <c r="P718" s="74"/>
      <c r="Q718" s="74"/>
      <c r="R718" s="74"/>
      <c r="S718" s="1264"/>
      <c r="T718" s="1264"/>
      <c r="U718" s="1264"/>
      <c r="V718" s="1264"/>
      <c r="W718" s="1264"/>
      <c r="X718" s="73"/>
      <c r="Y718" s="73"/>
      <c r="Z718" s="73"/>
      <c r="AA718" s="73"/>
      <c r="AB718" s="73"/>
      <c r="AC718" s="73"/>
      <c r="AD718" s="73"/>
    </row>
    <row r="719" spans="1:30" ht="15.75" customHeight="1">
      <c r="A719" s="73"/>
      <c r="B719" s="73"/>
      <c r="C719" s="73"/>
      <c r="D719" s="73"/>
      <c r="E719" s="73"/>
      <c r="F719" s="73"/>
      <c r="G719" s="591"/>
      <c r="H719" s="1412"/>
      <c r="I719" s="73"/>
      <c r="J719" s="73"/>
      <c r="K719" s="74"/>
      <c r="L719" s="74"/>
      <c r="M719" s="989"/>
      <c r="N719" s="74"/>
      <c r="O719" s="74"/>
      <c r="P719" s="74"/>
      <c r="Q719" s="74"/>
      <c r="R719" s="74"/>
      <c r="S719" s="1264"/>
      <c r="T719" s="1264"/>
      <c r="U719" s="1264"/>
      <c r="V719" s="1264"/>
      <c r="W719" s="1264"/>
      <c r="X719" s="73"/>
      <c r="Y719" s="73"/>
      <c r="Z719" s="73"/>
      <c r="AA719" s="73"/>
      <c r="AB719" s="73"/>
      <c r="AC719" s="73"/>
      <c r="AD719" s="73"/>
    </row>
    <row r="720" spans="1:30" ht="15.75" customHeight="1">
      <c r="A720" s="73"/>
      <c r="B720" s="73"/>
      <c r="C720" s="73"/>
      <c r="D720" s="73"/>
      <c r="E720" s="73"/>
      <c r="F720" s="73"/>
      <c r="G720" s="591"/>
      <c r="H720" s="1412"/>
      <c r="I720" s="73"/>
      <c r="J720" s="73"/>
      <c r="K720" s="74"/>
      <c r="L720" s="74"/>
      <c r="M720" s="989"/>
      <c r="N720" s="74"/>
      <c r="O720" s="74"/>
      <c r="P720" s="74"/>
      <c r="Q720" s="74"/>
      <c r="R720" s="74"/>
      <c r="S720" s="1264"/>
      <c r="T720" s="1264"/>
      <c r="U720" s="1264"/>
      <c r="V720" s="1264"/>
      <c r="W720" s="1264"/>
      <c r="X720" s="73"/>
      <c r="Y720" s="73"/>
      <c r="Z720" s="73"/>
      <c r="AA720" s="73"/>
      <c r="AB720" s="73"/>
      <c r="AC720" s="73"/>
      <c r="AD720" s="73"/>
    </row>
    <row r="721" spans="1:30" ht="15.75" customHeight="1">
      <c r="A721" s="73"/>
      <c r="B721" s="73"/>
      <c r="C721" s="73"/>
      <c r="D721" s="73"/>
      <c r="E721" s="73"/>
      <c r="F721" s="73"/>
      <c r="G721" s="591"/>
      <c r="H721" s="1412"/>
      <c r="I721" s="73"/>
      <c r="J721" s="73"/>
      <c r="K721" s="74"/>
      <c r="L721" s="74"/>
      <c r="M721" s="989"/>
      <c r="N721" s="74"/>
      <c r="O721" s="74"/>
      <c r="P721" s="74"/>
      <c r="Q721" s="74"/>
      <c r="R721" s="74"/>
      <c r="S721" s="1264"/>
      <c r="T721" s="1264"/>
      <c r="U721" s="1264"/>
      <c r="V721" s="1264"/>
      <c r="W721" s="1264"/>
      <c r="X721" s="73"/>
      <c r="Y721" s="73"/>
      <c r="Z721" s="73"/>
      <c r="AA721" s="73"/>
      <c r="AB721" s="73"/>
      <c r="AC721" s="73"/>
      <c r="AD721" s="73"/>
    </row>
    <row r="722" spans="1:30" ht="15.75" customHeight="1">
      <c r="A722" s="73"/>
      <c r="B722" s="73"/>
      <c r="C722" s="73"/>
      <c r="D722" s="73"/>
      <c r="E722" s="73"/>
      <c r="F722" s="73"/>
      <c r="G722" s="591"/>
      <c r="H722" s="1412"/>
      <c r="I722" s="73"/>
      <c r="J722" s="73"/>
      <c r="K722" s="74"/>
      <c r="L722" s="74"/>
      <c r="M722" s="989"/>
      <c r="N722" s="74"/>
      <c r="O722" s="74"/>
      <c r="P722" s="74"/>
      <c r="Q722" s="74"/>
      <c r="R722" s="74"/>
      <c r="S722" s="1264"/>
      <c r="T722" s="1264"/>
      <c r="U722" s="1264"/>
      <c r="V722" s="1264"/>
      <c r="W722" s="1264"/>
      <c r="X722" s="73"/>
      <c r="Y722" s="73"/>
      <c r="Z722" s="73"/>
      <c r="AA722" s="73"/>
      <c r="AB722" s="73"/>
      <c r="AC722" s="73"/>
      <c r="AD722" s="73"/>
    </row>
    <row r="723" spans="1:30" ht="15.75" customHeight="1">
      <c r="A723" s="73"/>
      <c r="B723" s="73"/>
      <c r="C723" s="73"/>
      <c r="D723" s="73"/>
      <c r="E723" s="73"/>
      <c r="F723" s="73"/>
      <c r="G723" s="591"/>
      <c r="H723" s="1412"/>
      <c r="I723" s="73"/>
      <c r="J723" s="73"/>
      <c r="K723" s="74"/>
      <c r="L723" s="74"/>
      <c r="M723" s="989"/>
      <c r="N723" s="74"/>
      <c r="O723" s="74"/>
      <c r="P723" s="74"/>
      <c r="Q723" s="74"/>
      <c r="R723" s="74"/>
      <c r="S723" s="1264"/>
      <c r="T723" s="1264"/>
      <c r="U723" s="1264"/>
      <c r="V723" s="1264"/>
      <c r="W723" s="1264"/>
      <c r="X723" s="73"/>
      <c r="Y723" s="73"/>
      <c r="Z723" s="73"/>
      <c r="AA723" s="73"/>
      <c r="AB723" s="73"/>
      <c r="AC723" s="73"/>
      <c r="AD723" s="73"/>
    </row>
    <row r="724" spans="1:30" ht="15.75" customHeight="1">
      <c r="A724" s="73"/>
      <c r="B724" s="73"/>
      <c r="C724" s="73"/>
      <c r="D724" s="73"/>
      <c r="E724" s="73"/>
      <c r="F724" s="73"/>
      <c r="G724" s="591"/>
      <c r="H724" s="1412"/>
      <c r="I724" s="73"/>
      <c r="J724" s="73"/>
      <c r="K724" s="74"/>
      <c r="L724" s="74"/>
      <c r="M724" s="989"/>
      <c r="N724" s="74"/>
      <c r="O724" s="74"/>
      <c r="P724" s="74"/>
      <c r="Q724" s="74"/>
      <c r="R724" s="74"/>
      <c r="S724" s="1264"/>
      <c r="T724" s="1264"/>
      <c r="U724" s="1264"/>
      <c r="V724" s="1264"/>
      <c r="W724" s="1264"/>
      <c r="X724" s="73"/>
      <c r="Y724" s="73"/>
      <c r="Z724" s="73"/>
      <c r="AA724" s="73"/>
      <c r="AB724" s="73"/>
      <c r="AC724" s="73"/>
      <c r="AD724" s="73"/>
    </row>
    <row r="725" spans="1:30" ht="15.75" customHeight="1">
      <c r="A725" s="73"/>
      <c r="B725" s="73"/>
      <c r="C725" s="73"/>
      <c r="D725" s="73"/>
      <c r="E725" s="73"/>
      <c r="F725" s="73"/>
      <c r="G725" s="591"/>
      <c r="H725" s="1412"/>
      <c r="I725" s="73"/>
      <c r="J725" s="73"/>
      <c r="K725" s="74"/>
      <c r="L725" s="74"/>
      <c r="M725" s="989"/>
      <c r="N725" s="74"/>
      <c r="O725" s="74"/>
      <c r="P725" s="74"/>
      <c r="Q725" s="74"/>
      <c r="R725" s="74"/>
      <c r="S725" s="1264"/>
      <c r="T725" s="1264"/>
      <c r="U725" s="1264"/>
      <c r="V725" s="1264"/>
      <c r="W725" s="1264"/>
      <c r="X725" s="73"/>
      <c r="Y725" s="73"/>
      <c r="Z725" s="73"/>
      <c r="AA725" s="73"/>
      <c r="AB725" s="73"/>
      <c r="AC725" s="73"/>
      <c r="AD725" s="73"/>
    </row>
    <row r="726" spans="1:30" ht="15.75" customHeight="1">
      <c r="A726" s="73"/>
      <c r="B726" s="73"/>
      <c r="C726" s="73"/>
      <c r="D726" s="73"/>
      <c r="E726" s="73"/>
      <c r="F726" s="73"/>
      <c r="G726" s="591"/>
      <c r="H726" s="1412"/>
      <c r="I726" s="73"/>
      <c r="J726" s="73"/>
      <c r="K726" s="74"/>
      <c r="L726" s="74"/>
      <c r="M726" s="989"/>
      <c r="N726" s="74"/>
      <c r="O726" s="74"/>
      <c r="P726" s="74"/>
      <c r="Q726" s="74"/>
      <c r="R726" s="74"/>
      <c r="S726" s="1264"/>
      <c r="T726" s="1264"/>
      <c r="U726" s="1264"/>
      <c r="V726" s="1264"/>
      <c r="W726" s="1264"/>
      <c r="X726" s="73"/>
      <c r="Y726" s="73"/>
      <c r="Z726" s="73"/>
      <c r="AA726" s="73"/>
      <c r="AB726" s="73"/>
      <c r="AC726" s="73"/>
      <c r="AD726" s="73"/>
    </row>
    <row r="727" spans="1:30" ht="15.75" customHeight="1">
      <c r="A727" s="73"/>
      <c r="B727" s="73"/>
      <c r="C727" s="73"/>
      <c r="D727" s="73"/>
      <c r="E727" s="73"/>
      <c r="F727" s="73"/>
      <c r="G727" s="591"/>
      <c r="H727" s="1412"/>
      <c r="I727" s="73"/>
      <c r="J727" s="73"/>
      <c r="K727" s="74"/>
      <c r="L727" s="74"/>
      <c r="M727" s="989"/>
      <c r="N727" s="74"/>
      <c r="O727" s="74"/>
      <c r="P727" s="74"/>
      <c r="Q727" s="74"/>
      <c r="R727" s="74"/>
      <c r="S727" s="1264"/>
      <c r="T727" s="1264"/>
      <c r="U727" s="1264"/>
      <c r="V727" s="1264"/>
      <c r="W727" s="1264"/>
      <c r="X727" s="73"/>
      <c r="Y727" s="73"/>
      <c r="Z727" s="73"/>
      <c r="AA727" s="73"/>
      <c r="AB727" s="73"/>
      <c r="AC727" s="73"/>
      <c r="AD727" s="73"/>
    </row>
    <row r="728" spans="1:30" ht="15.75" customHeight="1">
      <c r="A728" s="73"/>
      <c r="B728" s="73"/>
      <c r="C728" s="73"/>
      <c r="D728" s="73"/>
      <c r="E728" s="73"/>
      <c r="F728" s="73"/>
      <c r="G728" s="591"/>
      <c r="H728" s="1412"/>
      <c r="I728" s="73"/>
      <c r="J728" s="73"/>
      <c r="K728" s="74"/>
      <c r="L728" s="74"/>
      <c r="M728" s="989"/>
      <c r="N728" s="74"/>
      <c r="O728" s="74"/>
      <c r="P728" s="74"/>
      <c r="Q728" s="74"/>
      <c r="R728" s="74"/>
      <c r="S728" s="1264"/>
      <c r="T728" s="1264"/>
      <c r="U728" s="1264"/>
      <c r="V728" s="1264"/>
      <c r="W728" s="1264"/>
      <c r="X728" s="73"/>
      <c r="Y728" s="73"/>
      <c r="Z728" s="73"/>
      <c r="AA728" s="73"/>
      <c r="AB728" s="73"/>
      <c r="AC728" s="73"/>
      <c r="AD728" s="73"/>
    </row>
    <row r="729" spans="1:30" ht="15.75" customHeight="1">
      <c r="A729" s="73"/>
      <c r="B729" s="73"/>
      <c r="C729" s="73"/>
      <c r="D729" s="73"/>
      <c r="E729" s="73"/>
      <c r="F729" s="73"/>
      <c r="G729" s="591"/>
      <c r="H729" s="1412"/>
      <c r="I729" s="73"/>
      <c r="J729" s="73"/>
      <c r="K729" s="74"/>
      <c r="L729" s="74"/>
      <c r="M729" s="989"/>
      <c r="N729" s="74"/>
      <c r="O729" s="74"/>
      <c r="P729" s="74"/>
      <c r="Q729" s="74"/>
      <c r="R729" s="74"/>
      <c r="S729" s="1264"/>
      <c r="T729" s="1264"/>
      <c r="U729" s="1264"/>
      <c r="V729" s="1264"/>
      <c r="W729" s="1264"/>
      <c r="X729" s="73"/>
      <c r="Y729" s="73"/>
      <c r="Z729" s="73"/>
      <c r="AA729" s="73"/>
      <c r="AB729" s="73"/>
      <c r="AC729" s="73"/>
      <c r="AD729" s="73"/>
    </row>
    <row r="730" spans="1:30" ht="15.75" customHeight="1">
      <c r="A730" s="73"/>
      <c r="B730" s="73"/>
      <c r="C730" s="73"/>
      <c r="D730" s="73"/>
      <c r="E730" s="73"/>
      <c r="F730" s="73"/>
      <c r="G730" s="591"/>
      <c r="H730" s="1412"/>
      <c r="I730" s="73"/>
      <c r="J730" s="73"/>
      <c r="K730" s="74"/>
      <c r="L730" s="74"/>
      <c r="M730" s="989"/>
      <c r="N730" s="74"/>
      <c r="O730" s="74"/>
      <c r="P730" s="74"/>
      <c r="Q730" s="74"/>
      <c r="R730" s="74"/>
      <c r="S730" s="1264"/>
      <c r="T730" s="1264"/>
      <c r="U730" s="1264"/>
      <c r="V730" s="1264"/>
      <c r="W730" s="1264"/>
      <c r="X730" s="73"/>
      <c r="Y730" s="73"/>
      <c r="Z730" s="73"/>
      <c r="AA730" s="73"/>
      <c r="AB730" s="73"/>
      <c r="AC730" s="73"/>
      <c r="AD730" s="73"/>
    </row>
    <row r="731" spans="1:30" ht="15.75" customHeight="1">
      <c r="A731" s="73"/>
      <c r="B731" s="73"/>
      <c r="C731" s="73"/>
      <c r="D731" s="73"/>
      <c r="E731" s="73"/>
      <c r="F731" s="73"/>
      <c r="G731" s="591"/>
      <c r="H731" s="1412"/>
      <c r="I731" s="73"/>
      <c r="J731" s="73"/>
      <c r="K731" s="74"/>
      <c r="L731" s="74"/>
      <c r="M731" s="989"/>
      <c r="N731" s="74"/>
      <c r="O731" s="74"/>
      <c r="P731" s="74"/>
      <c r="Q731" s="74"/>
      <c r="R731" s="74"/>
      <c r="S731" s="1264"/>
      <c r="T731" s="1264"/>
      <c r="U731" s="1264"/>
      <c r="V731" s="1264"/>
      <c r="W731" s="1264"/>
      <c r="X731" s="73"/>
      <c r="Y731" s="73"/>
      <c r="Z731" s="73"/>
      <c r="AA731" s="73"/>
      <c r="AB731" s="73"/>
      <c r="AC731" s="73"/>
      <c r="AD731" s="73"/>
    </row>
    <row r="732" spans="1:30" ht="15.75" customHeight="1">
      <c r="A732" s="73"/>
      <c r="B732" s="73"/>
      <c r="C732" s="73"/>
      <c r="D732" s="73"/>
      <c r="E732" s="73"/>
      <c r="F732" s="73"/>
      <c r="G732" s="591"/>
      <c r="H732" s="1412"/>
      <c r="I732" s="73"/>
      <c r="J732" s="73"/>
      <c r="K732" s="74"/>
      <c r="L732" s="74"/>
      <c r="M732" s="989"/>
      <c r="N732" s="74"/>
      <c r="O732" s="74"/>
      <c r="P732" s="74"/>
      <c r="Q732" s="74"/>
      <c r="R732" s="74"/>
      <c r="S732" s="1264"/>
      <c r="T732" s="1264"/>
      <c r="U732" s="1264"/>
      <c r="V732" s="1264"/>
      <c r="W732" s="1264"/>
      <c r="X732" s="73"/>
      <c r="Y732" s="73"/>
      <c r="Z732" s="73"/>
      <c r="AA732" s="73"/>
      <c r="AB732" s="73"/>
      <c r="AC732" s="73"/>
      <c r="AD732" s="73"/>
    </row>
    <row r="733" spans="1:30" ht="15.75" customHeight="1">
      <c r="A733" s="73"/>
      <c r="B733" s="73"/>
      <c r="C733" s="73"/>
      <c r="D733" s="73"/>
      <c r="E733" s="73"/>
      <c r="F733" s="73"/>
      <c r="G733" s="591"/>
      <c r="H733" s="1412"/>
      <c r="I733" s="73"/>
      <c r="J733" s="73"/>
      <c r="K733" s="74"/>
      <c r="L733" s="74"/>
      <c r="M733" s="989"/>
      <c r="N733" s="74"/>
      <c r="O733" s="74"/>
      <c r="P733" s="74"/>
      <c r="Q733" s="74"/>
      <c r="R733" s="74"/>
      <c r="S733" s="1264"/>
      <c r="T733" s="1264"/>
      <c r="U733" s="1264"/>
      <c r="V733" s="1264"/>
      <c r="W733" s="1264"/>
      <c r="X733" s="73"/>
      <c r="Y733" s="73"/>
      <c r="Z733" s="73"/>
      <c r="AA733" s="73"/>
      <c r="AB733" s="73"/>
      <c r="AC733" s="73"/>
      <c r="AD733" s="73"/>
    </row>
    <row r="734" spans="1:30" ht="15.75" customHeight="1">
      <c r="A734" s="73"/>
      <c r="B734" s="73"/>
      <c r="C734" s="73"/>
      <c r="D734" s="73"/>
      <c r="E734" s="73"/>
      <c r="F734" s="73"/>
      <c r="G734" s="591"/>
      <c r="H734" s="1412"/>
      <c r="I734" s="73"/>
      <c r="J734" s="73"/>
      <c r="K734" s="74"/>
      <c r="L734" s="74"/>
      <c r="M734" s="989"/>
      <c r="N734" s="74"/>
      <c r="O734" s="74"/>
      <c r="P734" s="74"/>
      <c r="Q734" s="74"/>
      <c r="R734" s="74"/>
      <c r="S734" s="1264"/>
      <c r="T734" s="1264"/>
      <c r="U734" s="1264"/>
      <c r="V734" s="1264"/>
      <c r="W734" s="1264"/>
      <c r="X734" s="73"/>
      <c r="Y734" s="73"/>
      <c r="Z734" s="73"/>
      <c r="AA734" s="73"/>
      <c r="AB734" s="73"/>
      <c r="AC734" s="73"/>
      <c r="AD734" s="73"/>
    </row>
    <row r="735" spans="1:30" ht="15.75" customHeight="1">
      <c r="A735" s="73"/>
      <c r="B735" s="73"/>
      <c r="C735" s="73"/>
      <c r="D735" s="73"/>
      <c r="E735" s="73"/>
      <c r="F735" s="73"/>
      <c r="G735" s="591"/>
      <c r="H735" s="1412"/>
      <c r="I735" s="73"/>
      <c r="J735" s="73"/>
      <c r="K735" s="74"/>
      <c r="L735" s="74"/>
      <c r="M735" s="989"/>
      <c r="N735" s="74"/>
      <c r="O735" s="74"/>
      <c r="P735" s="74"/>
      <c r="Q735" s="74"/>
      <c r="R735" s="74"/>
      <c r="S735" s="1264"/>
      <c r="T735" s="1264"/>
      <c r="U735" s="1264"/>
      <c r="V735" s="1264"/>
      <c r="W735" s="1264"/>
      <c r="X735" s="73"/>
      <c r="Y735" s="73"/>
      <c r="Z735" s="73"/>
      <c r="AA735" s="73"/>
      <c r="AB735" s="73"/>
      <c r="AC735" s="73"/>
      <c r="AD735" s="73"/>
    </row>
    <row r="736" spans="1:30" ht="15.75" customHeight="1">
      <c r="A736" s="73"/>
      <c r="B736" s="73"/>
      <c r="C736" s="73"/>
      <c r="D736" s="73"/>
      <c r="E736" s="73"/>
      <c r="F736" s="73"/>
      <c r="G736" s="591"/>
      <c r="H736" s="1412"/>
      <c r="I736" s="73"/>
      <c r="J736" s="73"/>
      <c r="K736" s="74"/>
      <c r="L736" s="74"/>
      <c r="M736" s="989"/>
      <c r="N736" s="74"/>
      <c r="O736" s="74"/>
      <c r="P736" s="74"/>
      <c r="Q736" s="74"/>
      <c r="R736" s="74"/>
      <c r="S736" s="1264"/>
      <c r="T736" s="1264"/>
      <c r="U736" s="1264"/>
      <c r="V736" s="1264"/>
      <c r="W736" s="1264"/>
      <c r="X736" s="73"/>
      <c r="Y736" s="73"/>
      <c r="Z736" s="73"/>
      <c r="AA736" s="73"/>
      <c r="AB736" s="73"/>
      <c r="AC736" s="73"/>
      <c r="AD736" s="73"/>
    </row>
    <row r="737" spans="1:30" ht="15.75" customHeight="1">
      <c r="A737" s="73"/>
      <c r="B737" s="73"/>
      <c r="C737" s="73"/>
      <c r="D737" s="73"/>
      <c r="E737" s="73"/>
      <c r="F737" s="73"/>
      <c r="G737" s="591"/>
      <c r="H737" s="1412"/>
      <c r="I737" s="73"/>
      <c r="J737" s="73"/>
      <c r="K737" s="74"/>
      <c r="L737" s="74"/>
      <c r="M737" s="989"/>
      <c r="N737" s="74"/>
      <c r="O737" s="74"/>
      <c r="P737" s="74"/>
      <c r="Q737" s="74"/>
      <c r="R737" s="74"/>
      <c r="S737" s="1264"/>
      <c r="T737" s="1264"/>
      <c r="U737" s="1264"/>
      <c r="V737" s="1264"/>
      <c r="W737" s="1264"/>
      <c r="X737" s="73"/>
      <c r="Y737" s="73"/>
      <c r="Z737" s="73"/>
      <c r="AA737" s="73"/>
      <c r="AB737" s="73"/>
      <c r="AC737" s="73"/>
      <c r="AD737" s="73"/>
    </row>
    <row r="738" spans="1:30" ht="15.75" customHeight="1">
      <c r="A738" s="73"/>
      <c r="B738" s="73"/>
      <c r="C738" s="73"/>
      <c r="D738" s="73"/>
      <c r="E738" s="73"/>
      <c r="F738" s="73"/>
      <c r="G738" s="591"/>
      <c r="H738" s="1412"/>
      <c r="I738" s="73"/>
      <c r="J738" s="73"/>
      <c r="K738" s="74"/>
      <c r="L738" s="74"/>
      <c r="M738" s="989"/>
      <c r="N738" s="74"/>
      <c r="O738" s="74"/>
      <c r="P738" s="74"/>
      <c r="Q738" s="74"/>
      <c r="R738" s="74"/>
      <c r="S738" s="1264"/>
      <c r="T738" s="1264"/>
      <c r="U738" s="1264"/>
      <c r="V738" s="1264"/>
      <c r="W738" s="1264"/>
      <c r="X738" s="73"/>
      <c r="Y738" s="73"/>
      <c r="Z738" s="73"/>
      <c r="AA738" s="73"/>
      <c r="AB738" s="73"/>
      <c r="AC738" s="73"/>
      <c r="AD738" s="73"/>
    </row>
    <row r="739" spans="1:30" ht="15.75" customHeight="1">
      <c r="A739" s="73"/>
      <c r="B739" s="73"/>
      <c r="C739" s="73"/>
      <c r="D739" s="73"/>
      <c r="E739" s="73"/>
      <c r="F739" s="73"/>
      <c r="G739" s="591"/>
      <c r="H739" s="1412"/>
      <c r="I739" s="73"/>
      <c r="J739" s="73"/>
      <c r="K739" s="74"/>
      <c r="L739" s="74"/>
      <c r="M739" s="989"/>
      <c r="N739" s="74"/>
      <c r="O739" s="74"/>
      <c r="P739" s="74"/>
      <c r="Q739" s="74"/>
      <c r="R739" s="74"/>
      <c r="S739" s="1264"/>
      <c r="T739" s="1264"/>
      <c r="U739" s="1264"/>
      <c r="V739" s="1264"/>
      <c r="W739" s="1264"/>
      <c r="X739" s="73"/>
      <c r="Y739" s="73"/>
      <c r="Z739" s="73"/>
      <c r="AA739" s="73"/>
      <c r="AB739" s="73"/>
      <c r="AC739" s="73"/>
      <c r="AD739" s="73"/>
    </row>
    <row r="740" spans="1:30" ht="15.75" customHeight="1">
      <c r="A740" s="73"/>
      <c r="B740" s="73"/>
      <c r="C740" s="73"/>
      <c r="D740" s="73"/>
      <c r="E740" s="73"/>
      <c r="F740" s="73"/>
      <c r="G740" s="591"/>
      <c r="H740" s="1412"/>
      <c r="I740" s="73"/>
      <c r="J740" s="73"/>
      <c r="K740" s="74"/>
      <c r="L740" s="74"/>
      <c r="M740" s="989"/>
      <c r="N740" s="74"/>
      <c r="O740" s="74"/>
      <c r="P740" s="74"/>
      <c r="Q740" s="74"/>
      <c r="R740" s="74"/>
      <c r="S740" s="1264"/>
      <c r="T740" s="1264"/>
      <c r="U740" s="1264"/>
      <c r="V740" s="1264"/>
      <c r="W740" s="1264"/>
      <c r="X740" s="73"/>
      <c r="Y740" s="73"/>
      <c r="Z740" s="73"/>
      <c r="AA740" s="73"/>
      <c r="AB740" s="73"/>
      <c r="AC740" s="73"/>
      <c r="AD740" s="73"/>
    </row>
    <row r="741" spans="1:30" ht="15.75" customHeight="1">
      <c r="A741" s="73"/>
      <c r="B741" s="73"/>
      <c r="C741" s="73"/>
      <c r="D741" s="73"/>
      <c r="E741" s="73"/>
      <c r="F741" s="73"/>
      <c r="G741" s="591"/>
      <c r="H741" s="1412"/>
      <c r="I741" s="73"/>
      <c r="J741" s="73"/>
      <c r="K741" s="74"/>
      <c r="L741" s="74"/>
      <c r="M741" s="989"/>
      <c r="N741" s="74"/>
      <c r="O741" s="74"/>
      <c r="P741" s="74"/>
      <c r="Q741" s="74"/>
      <c r="R741" s="74"/>
      <c r="S741" s="1264"/>
      <c r="T741" s="1264"/>
      <c r="U741" s="1264"/>
      <c r="V741" s="1264"/>
      <c r="W741" s="1264"/>
      <c r="X741" s="73"/>
      <c r="Y741" s="73"/>
      <c r="Z741" s="73"/>
      <c r="AA741" s="73"/>
      <c r="AB741" s="73"/>
      <c r="AC741" s="73"/>
      <c r="AD741" s="73"/>
    </row>
    <row r="742" spans="1:30" ht="15.75" customHeight="1">
      <c r="A742" s="73"/>
      <c r="B742" s="73"/>
      <c r="C742" s="73"/>
      <c r="D742" s="73"/>
      <c r="E742" s="73"/>
      <c r="F742" s="73"/>
      <c r="G742" s="591"/>
      <c r="H742" s="1412"/>
      <c r="I742" s="73"/>
      <c r="J742" s="73"/>
      <c r="K742" s="74"/>
      <c r="L742" s="74"/>
      <c r="M742" s="989"/>
      <c r="N742" s="74"/>
      <c r="O742" s="74"/>
      <c r="P742" s="74"/>
      <c r="Q742" s="74"/>
      <c r="R742" s="74"/>
      <c r="S742" s="1264"/>
      <c r="T742" s="1264"/>
      <c r="U742" s="1264"/>
      <c r="V742" s="1264"/>
      <c r="W742" s="1264"/>
      <c r="X742" s="73"/>
      <c r="Y742" s="73"/>
      <c r="Z742" s="73"/>
      <c r="AA742" s="73"/>
      <c r="AB742" s="73"/>
      <c r="AC742" s="73"/>
      <c r="AD742" s="73"/>
    </row>
    <row r="743" spans="1:30" ht="15.75" customHeight="1">
      <c r="A743" s="73"/>
      <c r="B743" s="73"/>
      <c r="C743" s="73"/>
      <c r="D743" s="73"/>
      <c r="E743" s="73"/>
      <c r="F743" s="73"/>
      <c r="G743" s="591"/>
      <c r="H743" s="1412"/>
      <c r="I743" s="73"/>
      <c r="J743" s="73"/>
      <c r="K743" s="74"/>
      <c r="L743" s="74"/>
      <c r="M743" s="989"/>
      <c r="N743" s="74"/>
      <c r="O743" s="74"/>
      <c r="P743" s="74"/>
      <c r="Q743" s="74"/>
      <c r="R743" s="74"/>
      <c r="S743" s="1264"/>
      <c r="T743" s="1264"/>
      <c r="U743" s="1264"/>
      <c r="V743" s="1264"/>
      <c r="W743" s="1264"/>
      <c r="X743" s="73"/>
      <c r="Y743" s="73"/>
      <c r="Z743" s="73"/>
      <c r="AA743" s="73"/>
      <c r="AB743" s="73"/>
      <c r="AC743" s="73"/>
      <c r="AD743" s="73"/>
    </row>
    <row r="744" spans="1:30" ht="15.75" customHeight="1">
      <c r="A744" s="73"/>
      <c r="B744" s="73"/>
      <c r="C744" s="73"/>
      <c r="D744" s="73"/>
      <c r="E744" s="73"/>
      <c r="F744" s="73"/>
      <c r="G744" s="591"/>
      <c r="H744" s="1412"/>
      <c r="I744" s="73"/>
      <c r="J744" s="73"/>
      <c r="K744" s="74"/>
      <c r="L744" s="74"/>
      <c r="M744" s="989"/>
      <c r="N744" s="74"/>
      <c r="O744" s="74"/>
      <c r="P744" s="74"/>
      <c r="Q744" s="74"/>
      <c r="R744" s="74"/>
      <c r="S744" s="1264"/>
      <c r="T744" s="1264"/>
      <c r="U744" s="1264"/>
      <c r="V744" s="1264"/>
      <c r="W744" s="1264"/>
      <c r="X744" s="73"/>
      <c r="Y744" s="73"/>
      <c r="Z744" s="73"/>
      <c r="AA744" s="73"/>
      <c r="AB744" s="73"/>
      <c r="AC744" s="73"/>
      <c r="AD744" s="73"/>
    </row>
    <row r="745" spans="1:30" ht="15.75" customHeight="1">
      <c r="A745" s="73"/>
      <c r="B745" s="73"/>
      <c r="C745" s="73"/>
      <c r="D745" s="73"/>
      <c r="E745" s="73"/>
      <c r="F745" s="73"/>
      <c r="G745" s="591"/>
      <c r="H745" s="1412"/>
      <c r="I745" s="73"/>
      <c r="J745" s="73"/>
      <c r="K745" s="74"/>
      <c r="L745" s="74"/>
      <c r="M745" s="989"/>
      <c r="N745" s="74"/>
      <c r="O745" s="74"/>
      <c r="P745" s="74"/>
      <c r="Q745" s="74"/>
      <c r="R745" s="74"/>
      <c r="S745" s="1264"/>
      <c r="T745" s="1264"/>
      <c r="U745" s="1264"/>
      <c r="V745" s="1264"/>
      <c r="W745" s="1264"/>
      <c r="X745" s="73"/>
      <c r="Y745" s="73"/>
      <c r="Z745" s="73"/>
      <c r="AA745" s="73"/>
      <c r="AB745" s="73"/>
      <c r="AC745" s="73"/>
      <c r="AD745" s="73"/>
    </row>
    <row r="746" spans="1:30" ht="15.75" customHeight="1">
      <c r="A746" s="73"/>
      <c r="B746" s="73"/>
      <c r="C746" s="73"/>
      <c r="D746" s="73"/>
      <c r="E746" s="73"/>
      <c r="F746" s="73"/>
      <c r="G746" s="591"/>
      <c r="H746" s="1412"/>
      <c r="I746" s="73"/>
      <c r="J746" s="73"/>
      <c r="K746" s="74"/>
      <c r="L746" s="74"/>
      <c r="M746" s="989"/>
      <c r="N746" s="74"/>
      <c r="O746" s="74"/>
      <c r="P746" s="74"/>
      <c r="Q746" s="74"/>
      <c r="R746" s="74"/>
      <c r="S746" s="1264"/>
      <c r="T746" s="1264"/>
      <c r="U746" s="1264"/>
      <c r="V746" s="1264"/>
      <c r="W746" s="1264"/>
      <c r="X746" s="73"/>
      <c r="Y746" s="73"/>
      <c r="Z746" s="73"/>
      <c r="AA746" s="73"/>
      <c r="AB746" s="73"/>
      <c r="AC746" s="73"/>
      <c r="AD746" s="73"/>
    </row>
    <row r="747" spans="1:30" ht="15.75" customHeight="1">
      <c r="A747" s="73"/>
      <c r="B747" s="73"/>
      <c r="C747" s="73"/>
      <c r="D747" s="73"/>
      <c r="E747" s="73"/>
      <c r="F747" s="73"/>
      <c r="G747" s="591"/>
      <c r="H747" s="1412"/>
      <c r="I747" s="73"/>
      <c r="J747" s="73"/>
      <c r="K747" s="74"/>
      <c r="L747" s="74"/>
      <c r="M747" s="989"/>
      <c r="N747" s="74"/>
      <c r="O747" s="74"/>
      <c r="P747" s="74"/>
      <c r="Q747" s="74"/>
      <c r="R747" s="74"/>
      <c r="S747" s="1264"/>
      <c r="T747" s="1264"/>
      <c r="U747" s="1264"/>
      <c r="V747" s="1264"/>
      <c r="W747" s="1264"/>
      <c r="X747" s="73"/>
      <c r="Y747" s="73"/>
      <c r="Z747" s="73"/>
      <c r="AA747" s="73"/>
      <c r="AB747" s="73"/>
      <c r="AC747" s="73"/>
      <c r="AD747" s="73"/>
    </row>
    <row r="748" spans="1:30" ht="15.75" customHeight="1">
      <c r="A748" s="73"/>
      <c r="B748" s="73"/>
      <c r="C748" s="73"/>
      <c r="D748" s="73"/>
      <c r="E748" s="73"/>
      <c r="F748" s="73"/>
      <c r="G748" s="591"/>
      <c r="H748" s="1412"/>
      <c r="I748" s="73"/>
      <c r="J748" s="73"/>
      <c r="K748" s="74"/>
      <c r="L748" s="74"/>
      <c r="M748" s="989"/>
      <c r="N748" s="74"/>
      <c r="O748" s="74"/>
      <c r="P748" s="74"/>
      <c r="Q748" s="74"/>
      <c r="R748" s="74"/>
      <c r="S748" s="1264"/>
      <c r="T748" s="1264"/>
      <c r="U748" s="1264"/>
      <c r="V748" s="1264"/>
      <c r="W748" s="1264"/>
      <c r="X748" s="73"/>
      <c r="Y748" s="73"/>
      <c r="Z748" s="73"/>
      <c r="AA748" s="73"/>
      <c r="AB748" s="73"/>
      <c r="AC748" s="73"/>
      <c r="AD748" s="73"/>
    </row>
    <row r="749" spans="1:30" ht="15.75" customHeight="1">
      <c r="A749" s="73"/>
      <c r="B749" s="73"/>
      <c r="C749" s="73"/>
      <c r="D749" s="73"/>
      <c r="E749" s="73"/>
      <c r="F749" s="73"/>
      <c r="G749" s="591"/>
      <c r="H749" s="1412"/>
      <c r="I749" s="73"/>
      <c r="J749" s="73"/>
      <c r="K749" s="74"/>
      <c r="L749" s="74"/>
      <c r="M749" s="989"/>
      <c r="N749" s="74"/>
      <c r="O749" s="74"/>
      <c r="P749" s="74"/>
      <c r="Q749" s="74"/>
      <c r="R749" s="74"/>
      <c r="S749" s="1264"/>
      <c r="T749" s="1264"/>
      <c r="U749" s="1264"/>
      <c r="V749" s="1264"/>
      <c r="W749" s="1264"/>
      <c r="X749" s="73"/>
      <c r="Y749" s="73"/>
      <c r="Z749" s="73"/>
      <c r="AA749" s="73"/>
      <c r="AB749" s="73"/>
      <c r="AC749" s="73"/>
      <c r="AD749" s="73"/>
    </row>
    <row r="750" spans="1:30" ht="15.75" customHeight="1">
      <c r="A750" s="73"/>
      <c r="B750" s="73"/>
      <c r="C750" s="73"/>
      <c r="D750" s="73"/>
      <c r="E750" s="73"/>
      <c r="F750" s="73"/>
      <c r="G750" s="591"/>
      <c r="H750" s="1412"/>
      <c r="I750" s="73"/>
      <c r="J750" s="73"/>
      <c r="K750" s="74"/>
      <c r="L750" s="74"/>
      <c r="M750" s="989"/>
      <c r="N750" s="74"/>
      <c r="O750" s="74"/>
      <c r="P750" s="74"/>
      <c r="Q750" s="74"/>
      <c r="R750" s="74"/>
      <c r="S750" s="1264"/>
      <c r="T750" s="1264"/>
      <c r="U750" s="1264"/>
      <c r="V750" s="1264"/>
      <c r="W750" s="1264"/>
      <c r="X750" s="73"/>
      <c r="Y750" s="73"/>
      <c r="Z750" s="73"/>
      <c r="AA750" s="73"/>
      <c r="AB750" s="73"/>
      <c r="AC750" s="73"/>
      <c r="AD750" s="73"/>
    </row>
    <row r="751" spans="1:30" ht="15.75" customHeight="1">
      <c r="A751" s="73"/>
      <c r="B751" s="73"/>
      <c r="C751" s="73"/>
      <c r="D751" s="73"/>
      <c r="E751" s="73"/>
      <c r="F751" s="73"/>
      <c r="G751" s="591"/>
      <c r="H751" s="1412"/>
      <c r="I751" s="73"/>
      <c r="J751" s="73"/>
      <c r="K751" s="74"/>
      <c r="L751" s="74"/>
      <c r="M751" s="989"/>
      <c r="N751" s="74"/>
      <c r="O751" s="74"/>
      <c r="P751" s="74"/>
      <c r="Q751" s="74"/>
      <c r="R751" s="74"/>
      <c r="S751" s="1264"/>
      <c r="T751" s="1264"/>
      <c r="U751" s="1264"/>
      <c r="V751" s="1264"/>
      <c r="W751" s="1264"/>
      <c r="X751" s="73"/>
      <c r="Y751" s="73"/>
      <c r="Z751" s="73"/>
      <c r="AA751" s="73"/>
      <c r="AB751" s="73"/>
      <c r="AC751" s="73"/>
      <c r="AD751" s="73"/>
    </row>
    <row r="752" spans="1:30" ht="15.75" customHeight="1">
      <c r="A752" s="73"/>
      <c r="B752" s="73"/>
      <c r="C752" s="73"/>
      <c r="D752" s="73"/>
      <c r="E752" s="73"/>
      <c r="F752" s="73"/>
      <c r="G752" s="591"/>
      <c r="H752" s="1412"/>
      <c r="I752" s="73"/>
      <c r="J752" s="73"/>
      <c r="K752" s="74"/>
      <c r="L752" s="74"/>
      <c r="M752" s="989"/>
      <c r="N752" s="74"/>
      <c r="O752" s="74"/>
      <c r="P752" s="74"/>
      <c r="Q752" s="74"/>
      <c r="R752" s="74"/>
      <c r="S752" s="1264"/>
      <c r="T752" s="1264"/>
      <c r="U752" s="1264"/>
      <c r="V752" s="1264"/>
      <c r="W752" s="1264"/>
      <c r="X752" s="73"/>
      <c r="Y752" s="73"/>
      <c r="Z752" s="73"/>
      <c r="AA752" s="73"/>
      <c r="AB752" s="73"/>
      <c r="AC752" s="73"/>
      <c r="AD752" s="73"/>
    </row>
    <row r="753" spans="1:30" ht="15.75" customHeight="1">
      <c r="A753" s="73"/>
      <c r="B753" s="73"/>
      <c r="C753" s="73"/>
      <c r="D753" s="73"/>
      <c r="E753" s="73"/>
      <c r="F753" s="73"/>
      <c r="G753" s="591"/>
      <c r="H753" s="1412"/>
      <c r="I753" s="73"/>
      <c r="J753" s="73"/>
      <c r="K753" s="74"/>
      <c r="L753" s="74"/>
      <c r="M753" s="989"/>
      <c r="N753" s="74"/>
      <c r="O753" s="74"/>
      <c r="P753" s="74"/>
      <c r="Q753" s="74"/>
      <c r="R753" s="74"/>
      <c r="S753" s="1264"/>
      <c r="T753" s="1264"/>
      <c r="U753" s="1264"/>
      <c r="V753" s="1264"/>
      <c r="W753" s="1264"/>
      <c r="X753" s="73"/>
      <c r="Y753" s="73"/>
      <c r="Z753" s="73"/>
      <c r="AA753" s="73"/>
      <c r="AB753" s="73"/>
      <c r="AC753" s="73"/>
      <c r="AD753" s="73"/>
    </row>
    <row r="754" spans="1:30" ht="15.75" customHeight="1">
      <c r="A754" s="73"/>
      <c r="B754" s="73"/>
      <c r="C754" s="73"/>
      <c r="D754" s="73"/>
      <c r="E754" s="73"/>
      <c r="F754" s="73"/>
      <c r="G754" s="591"/>
      <c r="H754" s="1412"/>
      <c r="I754" s="73"/>
      <c r="J754" s="73"/>
      <c r="K754" s="74"/>
      <c r="L754" s="74"/>
      <c r="M754" s="989"/>
      <c r="N754" s="74"/>
      <c r="O754" s="74"/>
      <c r="P754" s="74"/>
      <c r="Q754" s="74"/>
      <c r="R754" s="74"/>
      <c r="S754" s="1264"/>
      <c r="T754" s="1264"/>
      <c r="U754" s="1264"/>
      <c r="V754" s="1264"/>
      <c r="W754" s="1264"/>
      <c r="X754" s="73"/>
      <c r="Y754" s="73"/>
      <c r="Z754" s="73"/>
      <c r="AA754" s="73"/>
      <c r="AB754" s="73"/>
      <c r="AC754" s="73"/>
      <c r="AD754" s="73"/>
    </row>
    <row r="755" spans="1:30" ht="15.75" customHeight="1">
      <c r="A755" s="73"/>
      <c r="B755" s="73"/>
      <c r="C755" s="73"/>
      <c r="D755" s="73"/>
      <c r="E755" s="73"/>
      <c r="F755" s="73"/>
      <c r="G755" s="591"/>
      <c r="H755" s="1412"/>
      <c r="I755" s="73"/>
      <c r="J755" s="73"/>
      <c r="K755" s="74"/>
      <c r="L755" s="74"/>
      <c r="M755" s="989"/>
      <c r="N755" s="74"/>
      <c r="O755" s="74"/>
      <c r="P755" s="74"/>
      <c r="Q755" s="74"/>
      <c r="R755" s="74"/>
      <c r="S755" s="1264"/>
      <c r="T755" s="1264"/>
      <c r="U755" s="1264"/>
      <c r="V755" s="1264"/>
      <c r="W755" s="1264"/>
      <c r="X755" s="73"/>
      <c r="Y755" s="73"/>
      <c r="Z755" s="73"/>
      <c r="AA755" s="73"/>
      <c r="AB755" s="73"/>
      <c r="AC755" s="73"/>
      <c r="AD755" s="73"/>
    </row>
    <row r="756" spans="1:30" ht="15.75" customHeight="1">
      <c r="A756" s="73"/>
      <c r="B756" s="73"/>
      <c r="C756" s="73"/>
      <c r="D756" s="73"/>
      <c r="E756" s="73"/>
      <c r="F756" s="73"/>
      <c r="G756" s="591"/>
      <c r="H756" s="1412"/>
      <c r="I756" s="73"/>
      <c r="J756" s="73"/>
      <c r="K756" s="74"/>
      <c r="L756" s="74"/>
      <c r="M756" s="989"/>
      <c r="N756" s="74"/>
      <c r="O756" s="74"/>
      <c r="P756" s="74"/>
      <c r="Q756" s="74"/>
      <c r="R756" s="74"/>
      <c r="S756" s="1264"/>
      <c r="T756" s="1264"/>
      <c r="U756" s="1264"/>
      <c r="V756" s="1264"/>
      <c r="W756" s="1264"/>
      <c r="X756" s="73"/>
      <c r="Y756" s="73"/>
      <c r="Z756" s="73"/>
      <c r="AA756" s="73"/>
      <c r="AB756" s="73"/>
      <c r="AC756" s="73"/>
      <c r="AD756" s="73"/>
    </row>
    <row r="757" spans="1:30" ht="15.75" customHeight="1">
      <c r="A757" s="73"/>
      <c r="B757" s="73"/>
      <c r="C757" s="73"/>
      <c r="D757" s="73"/>
      <c r="E757" s="73"/>
      <c r="F757" s="73"/>
      <c r="G757" s="591"/>
      <c r="H757" s="1412"/>
      <c r="I757" s="73"/>
      <c r="J757" s="73"/>
      <c r="K757" s="74"/>
      <c r="L757" s="74"/>
      <c r="M757" s="989"/>
      <c r="N757" s="74"/>
      <c r="O757" s="74"/>
      <c r="P757" s="74"/>
      <c r="Q757" s="74"/>
      <c r="R757" s="74"/>
      <c r="S757" s="1264"/>
      <c r="T757" s="1264"/>
      <c r="U757" s="1264"/>
      <c r="V757" s="1264"/>
      <c r="W757" s="1264"/>
      <c r="X757" s="73"/>
      <c r="Y757" s="73"/>
      <c r="Z757" s="73"/>
      <c r="AA757" s="73"/>
      <c r="AB757" s="73"/>
      <c r="AC757" s="73"/>
      <c r="AD757" s="73"/>
    </row>
    <row r="758" spans="1:30" ht="15.75" customHeight="1">
      <c r="A758" s="73"/>
      <c r="B758" s="73"/>
      <c r="C758" s="73"/>
      <c r="D758" s="73"/>
      <c r="E758" s="73"/>
      <c r="F758" s="73"/>
      <c r="G758" s="591"/>
      <c r="H758" s="1412"/>
      <c r="I758" s="73"/>
      <c r="J758" s="73"/>
      <c r="K758" s="74"/>
      <c r="L758" s="74"/>
      <c r="M758" s="989"/>
      <c r="N758" s="74"/>
      <c r="O758" s="74"/>
      <c r="P758" s="74"/>
      <c r="Q758" s="74"/>
      <c r="R758" s="74"/>
      <c r="S758" s="1264"/>
      <c r="T758" s="1264"/>
      <c r="U758" s="1264"/>
      <c r="V758" s="1264"/>
      <c r="W758" s="1264"/>
      <c r="X758" s="73"/>
      <c r="Y758" s="73"/>
      <c r="Z758" s="73"/>
      <c r="AA758" s="73"/>
      <c r="AB758" s="73"/>
      <c r="AC758" s="73"/>
      <c r="AD758" s="73"/>
    </row>
    <row r="759" spans="1:30" ht="15.75" customHeight="1">
      <c r="A759" s="73"/>
      <c r="B759" s="73"/>
      <c r="C759" s="73"/>
      <c r="D759" s="73"/>
      <c r="E759" s="73"/>
      <c r="F759" s="73"/>
      <c r="G759" s="591"/>
      <c r="H759" s="1412"/>
      <c r="I759" s="73"/>
      <c r="J759" s="73"/>
      <c r="K759" s="74"/>
      <c r="L759" s="74"/>
      <c r="M759" s="989"/>
      <c r="N759" s="74"/>
      <c r="O759" s="74"/>
      <c r="P759" s="74"/>
      <c r="Q759" s="74"/>
      <c r="R759" s="74"/>
      <c r="S759" s="1264"/>
      <c r="T759" s="1264"/>
      <c r="U759" s="1264"/>
      <c r="V759" s="1264"/>
      <c r="W759" s="1264"/>
      <c r="X759" s="73"/>
      <c r="Y759" s="73"/>
      <c r="Z759" s="73"/>
      <c r="AA759" s="73"/>
      <c r="AB759" s="73"/>
      <c r="AC759" s="73"/>
      <c r="AD759" s="73"/>
    </row>
    <row r="760" spans="1:30" ht="15.75" customHeight="1">
      <c r="A760" s="73"/>
      <c r="B760" s="73"/>
      <c r="C760" s="73"/>
      <c r="D760" s="73"/>
      <c r="E760" s="73"/>
      <c r="F760" s="73"/>
      <c r="G760" s="591"/>
      <c r="H760" s="1412"/>
      <c r="I760" s="73"/>
      <c r="J760" s="73"/>
      <c r="K760" s="74"/>
      <c r="L760" s="74"/>
      <c r="M760" s="989"/>
      <c r="N760" s="74"/>
      <c r="O760" s="74"/>
      <c r="P760" s="74"/>
      <c r="Q760" s="74"/>
      <c r="R760" s="74"/>
      <c r="S760" s="1264"/>
      <c r="T760" s="1264"/>
      <c r="U760" s="1264"/>
      <c r="V760" s="1264"/>
      <c r="W760" s="1264"/>
      <c r="X760" s="73"/>
      <c r="Y760" s="73"/>
      <c r="Z760" s="73"/>
      <c r="AA760" s="73"/>
      <c r="AB760" s="73"/>
      <c r="AC760" s="73"/>
      <c r="AD760" s="73"/>
    </row>
    <row r="761" spans="1:30" ht="15.75" customHeight="1">
      <c r="A761" s="73"/>
      <c r="B761" s="73"/>
      <c r="C761" s="73"/>
      <c r="D761" s="73"/>
      <c r="E761" s="73"/>
      <c r="F761" s="73"/>
      <c r="G761" s="591"/>
      <c r="H761" s="1412"/>
      <c r="I761" s="73"/>
      <c r="J761" s="73"/>
      <c r="K761" s="74"/>
      <c r="L761" s="74"/>
      <c r="M761" s="989"/>
      <c r="N761" s="74"/>
      <c r="O761" s="74"/>
      <c r="P761" s="74"/>
      <c r="Q761" s="74"/>
      <c r="R761" s="74"/>
      <c r="S761" s="1264"/>
      <c r="T761" s="1264"/>
      <c r="U761" s="1264"/>
      <c r="V761" s="1264"/>
      <c r="W761" s="1264"/>
      <c r="X761" s="73"/>
      <c r="Y761" s="73"/>
      <c r="Z761" s="73"/>
      <c r="AA761" s="73"/>
      <c r="AB761" s="73"/>
      <c r="AC761" s="73"/>
      <c r="AD761" s="73"/>
    </row>
    <row r="762" spans="1:30" ht="15.75" customHeight="1">
      <c r="A762" s="73"/>
      <c r="B762" s="73"/>
      <c r="C762" s="73"/>
      <c r="D762" s="73"/>
      <c r="E762" s="73"/>
      <c r="F762" s="73"/>
      <c r="G762" s="591"/>
      <c r="H762" s="1412"/>
      <c r="I762" s="73"/>
      <c r="J762" s="73"/>
      <c r="K762" s="74"/>
      <c r="L762" s="74"/>
      <c r="M762" s="989"/>
      <c r="N762" s="74"/>
      <c r="O762" s="74"/>
      <c r="P762" s="74"/>
      <c r="Q762" s="74"/>
      <c r="R762" s="74"/>
      <c r="S762" s="1264"/>
      <c r="T762" s="1264"/>
      <c r="U762" s="1264"/>
      <c r="V762" s="1264"/>
      <c r="W762" s="1264"/>
      <c r="X762" s="73"/>
      <c r="Y762" s="73"/>
      <c r="Z762" s="73"/>
      <c r="AA762" s="73"/>
      <c r="AB762" s="73"/>
      <c r="AC762" s="73"/>
      <c r="AD762" s="73"/>
    </row>
    <row r="763" spans="1:30" ht="15.75" customHeight="1">
      <c r="A763" s="73"/>
      <c r="B763" s="73"/>
      <c r="C763" s="73"/>
      <c r="D763" s="73"/>
      <c r="E763" s="73"/>
      <c r="F763" s="73"/>
      <c r="G763" s="591"/>
      <c r="H763" s="1412"/>
      <c r="I763" s="73"/>
      <c r="J763" s="73"/>
      <c r="K763" s="74"/>
      <c r="L763" s="74"/>
      <c r="M763" s="989"/>
      <c r="N763" s="74"/>
      <c r="O763" s="74"/>
      <c r="P763" s="74"/>
      <c r="Q763" s="74"/>
      <c r="R763" s="74"/>
      <c r="S763" s="1264"/>
      <c r="T763" s="1264"/>
      <c r="U763" s="1264"/>
      <c r="V763" s="1264"/>
      <c r="W763" s="1264"/>
      <c r="X763" s="73"/>
      <c r="Y763" s="73"/>
      <c r="Z763" s="73"/>
      <c r="AA763" s="73"/>
      <c r="AB763" s="73"/>
      <c r="AC763" s="73"/>
      <c r="AD763" s="73"/>
    </row>
    <row r="764" spans="1:30" ht="15.75" customHeight="1">
      <c r="A764" s="73"/>
      <c r="B764" s="73"/>
      <c r="C764" s="73"/>
      <c r="D764" s="73"/>
      <c r="E764" s="73"/>
      <c r="F764" s="73"/>
      <c r="G764" s="591"/>
      <c r="H764" s="1412"/>
      <c r="I764" s="73"/>
      <c r="J764" s="73"/>
      <c r="K764" s="74"/>
      <c r="L764" s="74"/>
      <c r="M764" s="989"/>
      <c r="N764" s="74"/>
      <c r="O764" s="74"/>
      <c r="P764" s="74"/>
      <c r="Q764" s="74"/>
      <c r="R764" s="74"/>
      <c r="S764" s="1264"/>
      <c r="T764" s="1264"/>
      <c r="U764" s="1264"/>
      <c r="V764" s="1264"/>
      <c r="W764" s="1264"/>
      <c r="X764" s="73"/>
      <c r="Y764" s="73"/>
      <c r="Z764" s="73"/>
      <c r="AA764" s="73"/>
      <c r="AB764" s="73"/>
      <c r="AC764" s="73"/>
      <c r="AD764" s="73"/>
    </row>
    <row r="765" spans="1:30" ht="15.75" customHeight="1">
      <c r="A765" s="73"/>
      <c r="B765" s="73"/>
      <c r="C765" s="73"/>
      <c r="D765" s="73"/>
      <c r="E765" s="73"/>
      <c r="F765" s="73"/>
      <c r="G765" s="591"/>
      <c r="H765" s="1412"/>
      <c r="I765" s="73"/>
      <c r="J765" s="73"/>
      <c r="K765" s="74"/>
      <c r="L765" s="74"/>
      <c r="M765" s="989"/>
      <c r="N765" s="74"/>
      <c r="O765" s="74"/>
      <c r="P765" s="74"/>
      <c r="Q765" s="74"/>
      <c r="R765" s="74"/>
      <c r="S765" s="1264"/>
      <c r="T765" s="1264"/>
      <c r="U765" s="1264"/>
      <c r="V765" s="1264"/>
      <c r="W765" s="1264"/>
      <c r="X765" s="73"/>
      <c r="Y765" s="73"/>
      <c r="Z765" s="73"/>
      <c r="AA765" s="73"/>
      <c r="AB765" s="73"/>
      <c r="AC765" s="73"/>
      <c r="AD765" s="73"/>
    </row>
    <row r="766" spans="1:30" ht="15.75" customHeight="1">
      <c r="A766" s="73"/>
      <c r="B766" s="73"/>
      <c r="C766" s="73"/>
      <c r="D766" s="73"/>
      <c r="E766" s="73"/>
      <c r="F766" s="73"/>
      <c r="G766" s="591"/>
      <c r="H766" s="1412"/>
      <c r="I766" s="73"/>
      <c r="J766" s="73"/>
      <c r="K766" s="74"/>
      <c r="L766" s="74"/>
      <c r="M766" s="989"/>
      <c r="N766" s="74"/>
      <c r="O766" s="74"/>
      <c r="P766" s="74"/>
      <c r="Q766" s="74"/>
      <c r="R766" s="74"/>
      <c r="S766" s="1264"/>
      <c r="T766" s="1264"/>
      <c r="U766" s="1264"/>
      <c r="V766" s="1264"/>
      <c r="W766" s="1264"/>
      <c r="X766" s="73"/>
      <c r="Y766" s="73"/>
      <c r="Z766" s="73"/>
      <c r="AA766" s="73"/>
      <c r="AB766" s="73"/>
      <c r="AC766" s="73"/>
      <c r="AD766" s="73"/>
    </row>
    <row r="767" spans="1:30" ht="15.75" customHeight="1">
      <c r="A767" s="73"/>
      <c r="B767" s="73"/>
      <c r="C767" s="73"/>
      <c r="D767" s="73"/>
      <c r="E767" s="73"/>
      <c r="F767" s="73"/>
      <c r="G767" s="591"/>
      <c r="H767" s="1412"/>
      <c r="I767" s="73"/>
      <c r="J767" s="73"/>
      <c r="K767" s="74"/>
      <c r="L767" s="74"/>
      <c r="M767" s="989"/>
      <c r="N767" s="74"/>
      <c r="O767" s="74"/>
      <c r="P767" s="74"/>
      <c r="Q767" s="74"/>
      <c r="R767" s="74"/>
      <c r="S767" s="1264"/>
      <c r="T767" s="1264"/>
      <c r="U767" s="1264"/>
      <c r="V767" s="1264"/>
      <c r="W767" s="1264"/>
      <c r="X767" s="73"/>
      <c r="Y767" s="73"/>
      <c r="Z767" s="73"/>
      <c r="AA767" s="73"/>
      <c r="AB767" s="73"/>
      <c r="AC767" s="73"/>
      <c r="AD767" s="73"/>
    </row>
    <row r="768" spans="1:30" ht="15.75" customHeight="1">
      <c r="A768" s="73"/>
      <c r="B768" s="73"/>
      <c r="C768" s="73"/>
      <c r="D768" s="73"/>
      <c r="E768" s="73"/>
      <c r="F768" s="73"/>
      <c r="G768" s="591"/>
      <c r="H768" s="1412"/>
      <c r="I768" s="73"/>
      <c r="J768" s="73"/>
      <c r="K768" s="74"/>
      <c r="L768" s="74"/>
      <c r="M768" s="989"/>
      <c r="N768" s="74"/>
      <c r="O768" s="74"/>
      <c r="P768" s="74"/>
      <c r="Q768" s="74"/>
      <c r="R768" s="74"/>
      <c r="S768" s="1264"/>
      <c r="T768" s="1264"/>
      <c r="U768" s="1264"/>
      <c r="V768" s="1264"/>
      <c r="W768" s="1264"/>
      <c r="X768" s="73"/>
      <c r="Y768" s="73"/>
      <c r="Z768" s="73"/>
      <c r="AA768" s="73"/>
      <c r="AB768" s="73"/>
      <c r="AC768" s="73"/>
      <c r="AD768" s="73"/>
    </row>
    <row r="769" spans="1:30" ht="15.75" customHeight="1">
      <c r="A769" s="73"/>
      <c r="B769" s="73"/>
      <c r="C769" s="73"/>
      <c r="D769" s="73"/>
      <c r="E769" s="73"/>
      <c r="F769" s="73"/>
      <c r="G769" s="591"/>
      <c r="H769" s="1412"/>
      <c r="I769" s="73"/>
      <c r="J769" s="73"/>
      <c r="K769" s="74"/>
      <c r="L769" s="74"/>
      <c r="M769" s="989"/>
      <c r="N769" s="74"/>
      <c r="O769" s="74"/>
      <c r="P769" s="74"/>
      <c r="Q769" s="74"/>
      <c r="R769" s="74"/>
      <c r="S769" s="1264"/>
      <c r="T769" s="1264"/>
      <c r="U769" s="1264"/>
      <c r="V769" s="1264"/>
      <c r="W769" s="1264"/>
      <c r="X769" s="73"/>
      <c r="Y769" s="73"/>
      <c r="Z769" s="73"/>
      <c r="AA769" s="73"/>
      <c r="AB769" s="73"/>
      <c r="AC769" s="73"/>
      <c r="AD769" s="73"/>
    </row>
    <row r="770" spans="1:30" ht="15.75" customHeight="1">
      <c r="A770" s="73"/>
      <c r="B770" s="73"/>
      <c r="C770" s="73"/>
      <c r="D770" s="73"/>
      <c r="E770" s="73"/>
      <c r="F770" s="73"/>
      <c r="G770" s="591"/>
      <c r="H770" s="1412"/>
      <c r="I770" s="73"/>
      <c r="J770" s="73"/>
      <c r="K770" s="74"/>
      <c r="L770" s="74"/>
      <c r="M770" s="989"/>
      <c r="N770" s="74"/>
      <c r="O770" s="74"/>
      <c r="P770" s="74"/>
      <c r="Q770" s="74"/>
      <c r="R770" s="74"/>
      <c r="S770" s="1264"/>
      <c r="T770" s="1264"/>
      <c r="U770" s="1264"/>
      <c r="V770" s="1264"/>
      <c r="W770" s="1264"/>
      <c r="X770" s="73"/>
      <c r="Y770" s="73"/>
      <c r="Z770" s="73"/>
      <c r="AA770" s="73"/>
      <c r="AB770" s="73"/>
      <c r="AC770" s="73"/>
      <c r="AD770" s="73"/>
    </row>
    <row r="771" spans="1:30" ht="15.75" customHeight="1">
      <c r="A771" s="73"/>
      <c r="B771" s="73"/>
      <c r="C771" s="73"/>
      <c r="D771" s="73"/>
      <c r="E771" s="73"/>
      <c r="F771" s="73"/>
      <c r="G771" s="591"/>
      <c r="H771" s="1412"/>
      <c r="I771" s="73"/>
      <c r="J771" s="73"/>
      <c r="K771" s="74"/>
      <c r="L771" s="74"/>
      <c r="M771" s="989"/>
      <c r="N771" s="74"/>
      <c r="O771" s="74"/>
      <c r="P771" s="74"/>
      <c r="Q771" s="74"/>
      <c r="R771" s="74"/>
      <c r="S771" s="1264"/>
      <c r="T771" s="1264"/>
      <c r="U771" s="1264"/>
      <c r="V771" s="1264"/>
      <c r="W771" s="1264"/>
      <c r="X771" s="73"/>
      <c r="Y771" s="73"/>
      <c r="Z771" s="73"/>
      <c r="AA771" s="73"/>
      <c r="AB771" s="73"/>
      <c r="AC771" s="73"/>
      <c r="AD771" s="73"/>
    </row>
    <row r="772" spans="1:30" ht="15.75" customHeight="1">
      <c r="A772" s="73"/>
      <c r="B772" s="73"/>
      <c r="C772" s="73"/>
      <c r="D772" s="73"/>
      <c r="E772" s="73"/>
      <c r="F772" s="73"/>
      <c r="G772" s="591"/>
      <c r="H772" s="1412"/>
      <c r="I772" s="73"/>
      <c r="J772" s="73"/>
      <c r="K772" s="74"/>
      <c r="L772" s="74"/>
      <c r="M772" s="989"/>
      <c r="N772" s="74"/>
      <c r="O772" s="74"/>
      <c r="P772" s="74"/>
      <c r="Q772" s="74"/>
      <c r="R772" s="74"/>
      <c r="S772" s="1264"/>
      <c r="T772" s="1264"/>
      <c r="U772" s="1264"/>
      <c r="V772" s="1264"/>
      <c r="W772" s="1264"/>
      <c r="X772" s="73"/>
      <c r="Y772" s="73"/>
      <c r="Z772" s="73"/>
      <c r="AA772" s="73"/>
      <c r="AB772" s="73"/>
      <c r="AC772" s="73"/>
      <c r="AD772" s="73"/>
    </row>
    <row r="773" spans="1:30" ht="15.75" customHeight="1">
      <c r="A773" s="73"/>
      <c r="B773" s="73"/>
      <c r="C773" s="73"/>
      <c r="D773" s="73"/>
      <c r="E773" s="73"/>
      <c r="F773" s="73"/>
      <c r="G773" s="591"/>
      <c r="H773" s="1412"/>
      <c r="I773" s="73"/>
      <c r="J773" s="73"/>
      <c r="K773" s="74"/>
      <c r="L773" s="74"/>
      <c r="M773" s="989"/>
      <c r="N773" s="74"/>
      <c r="O773" s="74"/>
      <c r="P773" s="74"/>
      <c r="Q773" s="74"/>
      <c r="R773" s="74"/>
      <c r="S773" s="1264"/>
      <c r="T773" s="1264"/>
      <c r="U773" s="1264"/>
      <c r="V773" s="1264"/>
      <c r="W773" s="1264"/>
      <c r="X773" s="73"/>
      <c r="Y773" s="73"/>
      <c r="Z773" s="73"/>
      <c r="AA773" s="73"/>
      <c r="AB773" s="73"/>
      <c r="AC773" s="73"/>
      <c r="AD773" s="73"/>
    </row>
    <row r="774" spans="1:30" ht="15.75" customHeight="1">
      <c r="A774" s="73"/>
      <c r="B774" s="73"/>
      <c r="C774" s="73"/>
      <c r="D774" s="73"/>
      <c r="E774" s="73"/>
      <c r="F774" s="73"/>
      <c r="G774" s="591"/>
      <c r="H774" s="1412"/>
      <c r="I774" s="73"/>
      <c r="J774" s="73"/>
      <c r="K774" s="74"/>
      <c r="L774" s="74"/>
      <c r="M774" s="989"/>
      <c r="N774" s="74"/>
      <c r="O774" s="74"/>
      <c r="P774" s="74"/>
      <c r="Q774" s="74"/>
      <c r="R774" s="74"/>
      <c r="S774" s="1264"/>
      <c r="T774" s="1264"/>
      <c r="U774" s="1264"/>
      <c r="V774" s="1264"/>
      <c r="W774" s="1264"/>
      <c r="X774" s="73"/>
      <c r="Y774" s="73"/>
      <c r="Z774" s="73"/>
      <c r="AA774" s="73"/>
      <c r="AB774" s="73"/>
      <c r="AC774" s="73"/>
      <c r="AD774" s="73"/>
    </row>
    <row r="775" spans="1:30" ht="15.75" customHeight="1">
      <c r="A775" s="73"/>
      <c r="B775" s="73"/>
      <c r="C775" s="73"/>
      <c r="D775" s="73"/>
      <c r="E775" s="73"/>
      <c r="F775" s="73"/>
      <c r="G775" s="591"/>
      <c r="H775" s="1412"/>
      <c r="I775" s="73"/>
      <c r="J775" s="73"/>
      <c r="K775" s="74"/>
      <c r="L775" s="74"/>
      <c r="M775" s="989"/>
      <c r="N775" s="74"/>
      <c r="O775" s="74"/>
      <c r="P775" s="74"/>
      <c r="Q775" s="74"/>
      <c r="R775" s="74"/>
      <c r="S775" s="1264"/>
      <c r="T775" s="1264"/>
      <c r="U775" s="1264"/>
      <c r="V775" s="1264"/>
      <c r="W775" s="1264"/>
      <c r="X775" s="73"/>
      <c r="Y775" s="73"/>
      <c r="Z775" s="73"/>
      <c r="AA775" s="73"/>
      <c r="AB775" s="73"/>
      <c r="AC775" s="73"/>
      <c r="AD775" s="73"/>
    </row>
    <row r="776" spans="1:30" ht="15.75" customHeight="1">
      <c r="A776" s="73"/>
      <c r="B776" s="73"/>
      <c r="C776" s="73"/>
      <c r="D776" s="73"/>
      <c r="E776" s="73"/>
      <c r="F776" s="73"/>
      <c r="G776" s="591"/>
      <c r="H776" s="1412"/>
      <c r="I776" s="73"/>
      <c r="J776" s="73"/>
      <c r="K776" s="74"/>
      <c r="L776" s="74"/>
      <c r="M776" s="989"/>
      <c r="N776" s="74"/>
      <c r="O776" s="74"/>
      <c r="P776" s="74"/>
      <c r="Q776" s="74"/>
      <c r="R776" s="74"/>
      <c r="S776" s="1264"/>
      <c r="T776" s="1264"/>
      <c r="U776" s="1264"/>
      <c r="V776" s="1264"/>
      <c r="W776" s="1264"/>
      <c r="X776" s="73"/>
      <c r="Y776" s="73"/>
      <c r="Z776" s="73"/>
      <c r="AA776" s="73"/>
      <c r="AB776" s="73"/>
      <c r="AC776" s="73"/>
      <c r="AD776" s="73"/>
    </row>
    <row r="777" spans="1:30" ht="15.75" customHeight="1">
      <c r="A777" s="73"/>
      <c r="B777" s="73"/>
      <c r="C777" s="73"/>
      <c r="D777" s="73"/>
      <c r="E777" s="73"/>
      <c r="F777" s="73"/>
      <c r="G777" s="591"/>
      <c r="H777" s="1412"/>
      <c r="I777" s="73"/>
      <c r="J777" s="73"/>
      <c r="K777" s="74"/>
      <c r="L777" s="74"/>
      <c r="M777" s="989"/>
      <c r="N777" s="74"/>
      <c r="O777" s="74"/>
      <c r="P777" s="74"/>
      <c r="Q777" s="74"/>
      <c r="R777" s="74"/>
      <c r="S777" s="1264"/>
      <c r="T777" s="1264"/>
      <c r="U777" s="1264"/>
      <c r="V777" s="1264"/>
      <c r="W777" s="1264"/>
      <c r="X777" s="73"/>
      <c r="Y777" s="73"/>
      <c r="Z777" s="73"/>
      <c r="AA777" s="73"/>
      <c r="AB777" s="73"/>
      <c r="AC777" s="73"/>
      <c r="AD777" s="73"/>
    </row>
    <row r="778" spans="1:30" ht="15.75" customHeight="1">
      <c r="A778" s="73"/>
      <c r="B778" s="73"/>
      <c r="C778" s="73"/>
      <c r="D778" s="73"/>
      <c r="E778" s="73"/>
      <c r="F778" s="73"/>
      <c r="G778" s="591"/>
      <c r="H778" s="1412"/>
      <c r="I778" s="73"/>
      <c r="J778" s="73"/>
      <c r="K778" s="74"/>
      <c r="L778" s="74"/>
      <c r="M778" s="989"/>
      <c r="N778" s="74"/>
      <c r="O778" s="74"/>
      <c r="P778" s="74"/>
      <c r="Q778" s="74"/>
      <c r="R778" s="74"/>
      <c r="S778" s="1264"/>
      <c r="T778" s="1264"/>
      <c r="U778" s="1264"/>
      <c r="V778" s="1264"/>
      <c r="W778" s="1264"/>
      <c r="X778" s="73"/>
      <c r="Y778" s="73"/>
      <c r="Z778" s="73"/>
      <c r="AA778" s="73"/>
      <c r="AB778" s="73"/>
      <c r="AC778" s="73"/>
      <c r="AD778" s="73"/>
    </row>
    <row r="779" spans="1:30" ht="15.75" customHeight="1">
      <c r="A779" s="73"/>
      <c r="B779" s="73"/>
      <c r="C779" s="73"/>
      <c r="D779" s="73"/>
      <c r="E779" s="73"/>
      <c r="F779" s="73"/>
      <c r="G779" s="591"/>
      <c r="H779" s="1412"/>
      <c r="I779" s="73"/>
      <c r="J779" s="73"/>
      <c r="K779" s="74"/>
      <c r="L779" s="74"/>
      <c r="M779" s="989"/>
      <c r="N779" s="74"/>
      <c r="O779" s="74"/>
      <c r="P779" s="74"/>
      <c r="Q779" s="74"/>
      <c r="R779" s="74"/>
      <c r="S779" s="1264"/>
      <c r="T779" s="1264"/>
      <c r="U779" s="1264"/>
      <c r="V779" s="1264"/>
      <c r="W779" s="1264"/>
      <c r="X779" s="73"/>
      <c r="Y779" s="73"/>
      <c r="Z779" s="73"/>
      <c r="AA779" s="73"/>
      <c r="AB779" s="73"/>
      <c r="AC779" s="73"/>
      <c r="AD779" s="73"/>
    </row>
    <row r="780" spans="1:30" ht="15.75" customHeight="1">
      <c r="A780" s="73"/>
      <c r="B780" s="73"/>
      <c r="C780" s="73"/>
      <c r="D780" s="73"/>
      <c r="E780" s="73"/>
      <c r="F780" s="73"/>
      <c r="G780" s="591"/>
      <c r="H780" s="1412"/>
      <c r="I780" s="73"/>
      <c r="J780" s="73"/>
      <c r="K780" s="74"/>
      <c r="L780" s="74"/>
      <c r="M780" s="989"/>
      <c r="N780" s="74"/>
      <c r="O780" s="74"/>
      <c r="P780" s="74"/>
      <c r="Q780" s="74"/>
      <c r="R780" s="74"/>
      <c r="S780" s="1264"/>
      <c r="T780" s="1264"/>
      <c r="U780" s="1264"/>
      <c r="V780" s="1264"/>
      <c r="W780" s="1264"/>
      <c r="X780" s="73"/>
      <c r="Y780" s="73"/>
      <c r="Z780" s="73"/>
      <c r="AA780" s="73"/>
      <c r="AB780" s="73"/>
      <c r="AC780" s="73"/>
      <c r="AD780" s="73"/>
    </row>
    <row r="781" spans="1:30" ht="15.75" customHeight="1">
      <c r="A781" s="73"/>
      <c r="B781" s="73"/>
      <c r="C781" s="73"/>
      <c r="D781" s="73"/>
      <c r="E781" s="73"/>
      <c r="F781" s="73"/>
      <c r="G781" s="591"/>
      <c r="H781" s="1412"/>
      <c r="I781" s="73"/>
      <c r="J781" s="73"/>
      <c r="K781" s="74"/>
      <c r="L781" s="74"/>
      <c r="M781" s="989"/>
      <c r="N781" s="74"/>
      <c r="O781" s="74"/>
      <c r="P781" s="74"/>
      <c r="Q781" s="74"/>
      <c r="R781" s="74"/>
      <c r="S781" s="1264"/>
      <c r="T781" s="1264"/>
      <c r="U781" s="1264"/>
      <c r="V781" s="1264"/>
      <c r="W781" s="1264"/>
      <c r="X781" s="73"/>
      <c r="Y781" s="73"/>
      <c r="Z781" s="73"/>
      <c r="AA781" s="73"/>
      <c r="AB781" s="73"/>
      <c r="AC781" s="73"/>
      <c r="AD781" s="73"/>
    </row>
    <row r="782" spans="1:30" ht="15.75" customHeight="1">
      <c r="A782" s="73"/>
      <c r="B782" s="73"/>
      <c r="C782" s="73"/>
      <c r="D782" s="73"/>
      <c r="E782" s="73"/>
      <c r="F782" s="73"/>
      <c r="G782" s="591"/>
      <c r="H782" s="1412"/>
      <c r="I782" s="73"/>
      <c r="J782" s="73"/>
      <c r="K782" s="74"/>
      <c r="L782" s="74"/>
      <c r="M782" s="989"/>
      <c r="N782" s="74"/>
      <c r="O782" s="74"/>
      <c r="P782" s="74"/>
      <c r="Q782" s="74"/>
      <c r="R782" s="74"/>
      <c r="S782" s="1264"/>
      <c r="T782" s="1264"/>
      <c r="U782" s="1264"/>
      <c r="V782" s="1264"/>
      <c r="W782" s="1264"/>
      <c r="X782" s="73"/>
      <c r="Y782" s="73"/>
      <c r="Z782" s="73"/>
      <c r="AA782" s="73"/>
      <c r="AB782" s="73"/>
      <c r="AC782" s="73"/>
      <c r="AD782" s="73"/>
    </row>
    <row r="783" spans="1:30" ht="15.75" customHeight="1">
      <c r="A783" s="73"/>
      <c r="B783" s="73"/>
      <c r="C783" s="73"/>
      <c r="D783" s="73"/>
      <c r="E783" s="73"/>
      <c r="F783" s="73"/>
      <c r="G783" s="591"/>
      <c r="H783" s="1412"/>
      <c r="I783" s="73"/>
      <c r="J783" s="73"/>
      <c r="K783" s="74"/>
      <c r="L783" s="74"/>
      <c r="M783" s="989"/>
      <c r="N783" s="74"/>
      <c r="O783" s="74"/>
      <c r="P783" s="74"/>
      <c r="Q783" s="74"/>
      <c r="R783" s="74"/>
      <c r="S783" s="1264"/>
      <c r="T783" s="1264"/>
      <c r="U783" s="1264"/>
      <c r="V783" s="1264"/>
      <c r="W783" s="1264"/>
      <c r="X783" s="73"/>
      <c r="Y783" s="73"/>
      <c r="Z783" s="73"/>
      <c r="AA783" s="73"/>
      <c r="AB783" s="73"/>
      <c r="AC783" s="73"/>
      <c r="AD783" s="73"/>
    </row>
    <row r="784" spans="1:30" ht="15.75" customHeight="1">
      <c r="A784" s="73"/>
      <c r="B784" s="73"/>
      <c r="C784" s="73"/>
      <c r="D784" s="73"/>
      <c r="E784" s="73"/>
      <c r="F784" s="73"/>
      <c r="G784" s="591"/>
      <c r="H784" s="1412"/>
      <c r="I784" s="73"/>
      <c r="J784" s="73"/>
      <c r="K784" s="74"/>
      <c r="L784" s="74"/>
      <c r="M784" s="989"/>
      <c r="N784" s="74"/>
      <c r="O784" s="74"/>
      <c r="P784" s="74"/>
      <c r="Q784" s="74"/>
      <c r="R784" s="74"/>
      <c r="S784" s="1264"/>
      <c r="T784" s="1264"/>
      <c r="U784" s="1264"/>
      <c r="V784" s="1264"/>
      <c r="W784" s="1264"/>
      <c r="X784" s="73"/>
      <c r="Y784" s="73"/>
      <c r="Z784" s="73"/>
      <c r="AA784" s="73"/>
      <c r="AB784" s="73"/>
      <c r="AC784" s="73"/>
      <c r="AD784" s="73"/>
    </row>
    <row r="785" spans="1:30" ht="15.75" customHeight="1">
      <c r="A785" s="73"/>
      <c r="B785" s="73"/>
      <c r="C785" s="73"/>
      <c r="D785" s="73"/>
      <c r="E785" s="73"/>
      <c r="F785" s="73"/>
      <c r="G785" s="591"/>
      <c r="H785" s="1412"/>
      <c r="I785" s="73"/>
      <c r="J785" s="73"/>
      <c r="K785" s="74"/>
      <c r="L785" s="74"/>
      <c r="M785" s="989"/>
      <c r="N785" s="74"/>
      <c r="O785" s="74"/>
      <c r="P785" s="74"/>
      <c r="Q785" s="74"/>
      <c r="R785" s="74"/>
      <c r="S785" s="1264"/>
      <c r="T785" s="1264"/>
      <c r="U785" s="1264"/>
      <c r="V785" s="1264"/>
      <c r="W785" s="1264"/>
      <c r="X785" s="73"/>
      <c r="Y785" s="73"/>
      <c r="Z785" s="73"/>
      <c r="AA785" s="73"/>
      <c r="AB785" s="73"/>
      <c r="AC785" s="73"/>
      <c r="AD785" s="73"/>
    </row>
    <row r="786" spans="1:30" ht="15.75" customHeight="1">
      <c r="A786" s="73"/>
      <c r="B786" s="73"/>
      <c r="C786" s="73"/>
      <c r="D786" s="73"/>
      <c r="E786" s="73"/>
      <c r="F786" s="73"/>
      <c r="G786" s="591"/>
      <c r="H786" s="1412"/>
      <c r="I786" s="73"/>
      <c r="J786" s="73"/>
      <c r="K786" s="74"/>
      <c r="L786" s="74"/>
      <c r="M786" s="989"/>
      <c r="N786" s="74"/>
      <c r="O786" s="74"/>
      <c r="P786" s="74"/>
      <c r="Q786" s="74"/>
      <c r="R786" s="74"/>
      <c r="S786" s="1264"/>
      <c r="T786" s="1264"/>
      <c r="U786" s="1264"/>
      <c r="V786" s="1264"/>
      <c r="W786" s="1264"/>
      <c r="X786" s="73"/>
      <c r="Y786" s="73"/>
      <c r="Z786" s="73"/>
      <c r="AA786" s="73"/>
      <c r="AB786" s="73"/>
      <c r="AC786" s="73"/>
      <c r="AD786" s="73"/>
    </row>
    <row r="787" spans="1:30" ht="15.75" customHeight="1">
      <c r="A787" s="73"/>
      <c r="B787" s="73"/>
      <c r="C787" s="73"/>
      <c r="D787" s="73"/>
      <c r="E787" s="73"/>
      <c r="F787" s="73"/>
      <c r="G787" s="591"/>
      <c r="H787" s="1412"/>
      <c r="I787" s="73"/>
      <c r="J787" s="73"/>
      <c r="K787" s="74"/>
      <c r="L787" s="74"/>
      <c r="M787" s="989"/>
      <c r="N787" s="74"/>
      <c r="O787" s="74"/>
      <c r="P787" s="74"/>
      <c r="Q787" s="74"/>
      <c r="R787" s="74"/>
      <c r="S787" s="1264"/>
      <c r="T787" s="1264"/>
      <c r="U787" s="1264"/>
      <c r="V787" s="1264"/>
      <c r="W787" s="1264"/>
      <c r="X787" s="73"/>
      <c r="Y787" s="73"/>
      <c r="Z787" s="73"/>
      <c r="AA787" s="73"/>
      <c r="AB787" s="73"/>
      <c r="AC787" s="73"/>
      <c r="AD787" s="73"/>
    </row>
    <row r="788" spans="1:30" ht="15.75" customHeight="1">
      <c r="A788" s="73"/>
      <c r="B788" s="73"/>
      <c r="C788" s="73"/>
      <c r="D788" s="73"/>
      <c r="E788" s="73"/>
      <c r="F788" s="73"/>
      <c r="G788" s="591"/>
      <c r="H788" s="1412"/>
      <c r="I788" s="73"/>
      <c r="J788" s="73"/>
      <c r="K788" s="74"/>
      <c r="L788" s="74"/>
      <c r="M788" s="989"/>
      <c r="N788" s="74"/>
      <c r="O788" s="74"/>
      <c r="P788" s="74"/>
      <c r="Q788" s="74"/>
      <c r="R788" s="74"/>
      <c r="S788" s="1264"/>
      <c r="T788" s="1264"/>
      <c r="U788" s="1264"/>
      <c r="V788" s="1264"/>
      <c r="W788" s="1264"/>
      <c r="X788" s="73"/>
      <c r="Y788" s="73"/>
      <c r="Z788" s="73"/>
      <c r="AA788" s="73"/>
      <c r="AB788" s="73"/>
      <c r="AC788" s="73"/>
      <c r="AD788" s="73"/>
    </row>
    <row r="789" spans="1:30" ht="15.75" customHeight="1">
      <c r="A789" s="73"/>
      <c r="B789" s="73"/>
      <c r="C789" s="73"/>
      <c r="D789" s="73"/>
      <c r="E789" s="73"/>
      <c r="F789" s="73"/>
      <c r="G789" s="591"/>
      <c r="H789" s="1412"/>
      <c r="I789" s="73"/>
      <c r="J789" s="73"/>
      <c r="K789" s="74"/>
      <c r="L789" s="74"/>
      <c r="M789" s="989"/>
      <c r="N789" s="74"/>
      <c r="O789" s="74"/>
      <c r="P789" s="74"/>
      <c r="Q789" s="74"/>
      <c r="R789" s="74"/>
      <c r="S789" s="1264"/>
      <c r="T789" s="1264"/>
      <c r="U789" s="1264"/>
      <c r="V789" s="1264"/>
      <c r="W789" s="1264"/>
      <c r="X789" s="73"/>
      <c r="Y789" s="73"/>
      <c r="Z789" s="73"/>
      <c r="AA789" s="73"/>
      <c r="AB789" s="73"/>
      <c r="AC789" s="73"/>
      <c r="AD789" s="73"/>
    </row>
    <row r="790" spans="1:30" ht="15.75" customHeight="1">
      <c r="A790" s="73"/>
      <c r="B790" s="73"/>
      <c r="C790" s="73"/>
      <c r="D790" s="73"/>
      <c r="E790" s="73"/>
      <c r="F790" s="73"/>
      <c r="G790" s="591"/>
      <c r="H790" s="1412"/>
      <c r="I790" s="73"/>
      <c r="J790" s="73"/>
      <c r="K790" s="74"/>
      <c r="L790" s="74"/>
      <c r="M790" s="989"/>
      <c r="N790" s="74"/>
      <c r="O790" s="74"/>
      <c r="P790" s="74"/>
      <c r="Q790" s="74"/>
      <c r="R790" s="74"/>
      <c r="S790" s="1264"/>
      <c r="T790" s="1264"/>
      <c r="U790" s="1264"/>
      <c r="V790" s="1264"/>
      <c r="W790" s="1264"/>
      <c r="X790" s="73"/>
      <c r="Y790" s="73"/>
      <c r="Z790" s="73"/>
      <c r="AA790" s="73"/>
      <c r="AB790" s="73"/>
      <c r="AC790" s="73"/>
      <c r="AD790" s="73"/>
    </row>
    <row r="791" spans="1:30" ht="15.75" customHeight="1">
      <c r="A791" s="73"/>
      <c r="B791" s="73"/>
      <c r="C791" s="73"/>
      <c r="D791" s="73"/>
      <c r="E791" s="73"/>
      <c r="F791" s="73"/>
      <c r="G791" s="591"/>
      <c r="H791" s="1412"/>
      <c r="I791" s="73"/>
      <c r="J791" s="73"/>
      <c r="K791" s="74"/>
      <c r="L791" s="74"/>
      <c r="M791" s="989"/>
      <c r="N791" s="74"/>
      <c r="O791" s="74"/>
      <c r="P791" s="74"/>
      <c r="Q791" s="74"/>
      <c r="R791" s="74"/>
      <c r="S791" s="1264"/>
      <c r="T791" s="1264"/>
      <c r="U791" s="1264"/>
      <c r="V791" s="1264"/>
      <c r="W791" s="1264"/>
      <c r="X791" s="73"/>
      <c r="Y791" s="73"/>
      <c r="Z791" s="73"/>
      <c r="AA791" s="73"/>
      <c r="AB791" s="73"/>
      <c r="AC791" s="73"/>
      <c r="AD791" s="73"/>
    </row>
    <row r="792" spans="1:30" ht="15.75" customHeight="1">
      <c r="A792" s="73"/>
      <c r="B792" s="73"/>
      <c r="C792" s="73"/>
      <c r="D792" s="73"/>
      <c r="E792" s="73"/>
      <c r="F792" s="73"/>
      <c r="G792" s="591"/>
      <c r="H792" s="1412"/>
      <c r="I792" s="73"/>
      <c r="J792" s="73"/>
      <c r="K792" s="74"/>
      <c r="L792" s="74"/>
      <c r="M792" s="989"/>
      <c r="N792" s="74"/>
      <c r="O792" s="74"/>
      <c r="P792" s="74"/>
      <c r="Q792" s="74"/>
      <c r="R792" s="74"/>
      <c r="S792" s="1264"/>
      <c r="T792" s="1264"/>
      <c r="U792" s="1264"/>
      <c r="V792" s="1264"/>
      <c r="W792" s="1264"/>
      <c r="X792" s="73"/>
      <c r="Y792" s="73"/>
      <c r="Z792" s="73"/>
      <c r="AA792" s="73"/>
      <c r="AB792" s="73"/>
      <c r="AC792" s="73"/>
      <c r="AD792" s="73"/>
    </row>
    <row r="793" spans="1:30" ht="15.75" customHeight="1">
      <c r="A793" s="73"/>
      <c r="B793" s="73"/>
      <c r="C793" s="73"/>
      <c r="D793" s="73"/>
      <c r="E793" s="73"/>
      <c r="F793" s="73"/>
      <c r="G793" s="591"/>
      <c r="H793" s="1412"/>
      <c r="I793" s="73"/>
      <c r="J793" s="73"/>
      <c r="K793" s="74"/>
      <c r="L793" s="74"/>
      <c r="M793" s="989"/>
      <c r="N793" s="74"/>
      <c r="O793" s="74"/>
      <c r="P793" s="74"/>
      <c r="Q793" s="74"/>
      <c r="R793" s="74"/>
      <c r="S793" s="1264"/>
      <c r="T793" s="1264"/>
      <c r="U793" s="1264"/>
      <c r="V793" s="1264"/>
      <c r="W793" s="1264"/>
      <c r="X793" s="73"/>
      <c r="Y793" s="73"/>
      <c r="Z793" s="73"/>
      <c r="AA793" s="73"/>
      <c r="AB793" s="73"/>
      <c r="AC793" s="73"/>
      <c r="AD793" s="73"/>
    </row>
    <row r="794" spans="1:30" ht="15.75" customHeight="1">
      <c r="A794" s="73"/>
      <c r="B794" s="73"/>
      <c r="C794" s="73"/>
      <c r="D794" s="73"/>
      <c r="E794" s="73"/>
      <c r="F794" s="73"/>
      <c r="G794" s="591"/>
      <c r="H794" s="1412"/>
      <c r="I794" s="73"/>
      <c r="J794" s="73"/>
      <c r="K794" s="74"/>
      <c r="L794" s="74"/>
      <c r="M794" s="989"/>
      <c r="N794" s="74"/>
      <c r="O794" s="74"/>
      <c r="P794" s="74"/>
      <c r="Q794" s="74"/>
      <c r="R794" s="74"/>
      <c r="S794" s="1264"/>
      <c r="T794" s="1264"/>
      <c r="U794" s="1264"/>
      <c r="V794" s="1264"/>
      <c r="W794" s="1264"/>
      <c r="X794" s="73"/>
      <c r="Y794" s="73"/>
      <c r="Z794" s="73"/>
      <c r="AA794" s="73"/>
      <c r="AB794" s="73"/>
      <c r="AC794" s="73"/>
      <c r="AD794" s="73"/>
    </row>
    <row r="795" spans="1:30" ht="15.75" customHeight="1">
      <c r="A795" s="73"/>
      <c r="B795" s="73"/>
      <c r="C795" s="73"/>
      <c r="D795" s="73"/>
      <c r="E795" s="73"/>
      <c r="F795" s="73"/>
      <c r="G795" s="591"/>
      <c r="H795" s="1412"/>
      <c r="I795" s="73"/>
      <c r="J795" s="73"/>
      <c r="K795" s="74"/>
      <c r="L795" s="74"/>
      <c r="M795" s="989"/>
      <c r="N795" s="74"/>
      <c r="O795" s="74"/>
      <c r="P795" s="74"/>
      <c r="Q795" s="74"/>
      <c r="R795" s="74"/>
      <c r="S795" s="1264"/>
      <c r="T795" s="1264"/>
      <c r="U795" s="1264"/>
      <c r="V795" s="1264"/>
      <c r="W795" s="1264"/>
      <c r="X795" s="73"/>
      <c r="Y795" s="73"/>
      <c r="Z795" s="73"/>
      <c r="AA795" s="73"/>
      <c r="AB795" s="73"/>
      <c r="AC795" s="73"/>
      <c r="AD795" s="73"/>
    </row>
    <row r="796" spans="1:30" ht="15.75" customHeight="1">
      <c r="A796" s="73"/>
      <c r="B796" s="73"/>
      <c r="C796" s="73"/>
      <c r="D796" s="73"/>
      <c r="E796" s="73"/>
      <c r="F796" s="73"/>
      <c r="G796" s="591"/>
      <c r="H796" s="1412"/>
      <c r="I796" s="73"/>
      <c r="J796" s="73"/>
      <c r="K796" s="74"/>
      <c r="L796" s="74"/>
      <c r="M796" s="989"/>
      <c r="N796" s="74"/>
      <c r="O796" s="74"/>
      <c r="P796" s="74"/>
      <c r="Q796" s="74"/>
      <c r="R796" s="74"/>
      <c r="S796" s="1264"/>
      <c r="T796" s="1264"/>
      <c r="U796" s="1264"/>
      <c r="V796" s="1264"/>
      <c r="W796" s="1264"/>
      <c r="X796" s="73"/>
      <c r="Y796" s="73"/>
      <c r="Z796" s="73"/>
      <c r="AA796" s="73"/>
      <c r="AB796" s="73"/>
      <c r="AC796" s="73"/>
      <c r="AD796" s="73"/>
    </row>
    <row r="797" spans="1:30" ht="15.75" customHeight="1">
      <c r="A797" s="73"/>
      <c r="B797" s="73"/>
      <c r="C797" s="73"/>
      <c r="D797" s="73"/>
      <c r="E797" s="73"/>
      <c r="F797" s="73"/>
      <c r="G797" s="591"/>
      <c r="H797" s="1412"/>
      <c r="I797" s="73"/>
      <c r="J797" s="73"/>
      <c r="K797" s="74"/>
      <c r="L797" s="74"/>
      <c r="M797" s="989"/>
      <c r="N797" s="74"/>
      <c r="O797" s="74"/>
      <c r="P797" s="74"/>
      <c r="Q797" s="74"/>
      <c r="R797" s="74"/>
      <c r="S797" s="1264"/>
      <c r="T797" s="1264"/>
      <c r="U797" s="1264"/>
      <c r="V797" s="1264"/>
      <c r="W797" s="1264"/>
      <c r="X797" s="73"/>
      <c r="Y797" s="73"/>
      <c r="Z797" s="73"/>
      <c r="AA797" s="73"/>
      <c r="AB797" s="73"/>
      <c r="AC797" s="73"/>
      <c r="AD797" s="73"/>
    </row>
    <row r="798" spans="1:30" ht="15.75" customHeight="1">
      <c r="A798" s="73"/>
      <c r="B798" s="73"/>
      <c r="C798" s="73"/>
      <c r="D798" s="73"/>
      <c r="E798" s="73"/>
      <c r="F798" s="73"/>
      <c r="G798" s="591"/>
      <c r="H798" s="1412"/>
      <c r="I798" s="73"/>
      <c r="J798" s="73"/>
      <c r="K798" s="74"/>
      <c r="L798" s="74"/>
      <c r="M798" s="989"/>
      <c r="N798" s="74"/>
      <c r="O798" s="74"/>
      <c r="P798" s="74"/>
      <c r="Q798" s="74"/>
      <c r="R798" s="74"/>
      <c r="S798" s="1264"/>
      <c r="T798" s="1264"/>
      <c r="U798" s="1264"/>
      <c r="V798" s="1264"/>
      <c r="W798" s="1264"/>
      <c r="X798" s="73"/>
      <c r="Y798" s="73"/>
      <c r="Z798" s="73"/>
      <c r="AA798" s="73"/>
      <c r="AB798" s="73"/>
      <c r="AC798" s="73"/>
      <c r="AD798" s="73"/>
    </row>
    <row r="799" spans="1:30" ht="15.75" customHeight="1">
      <c r="A799" s="73"/>
      <c r="B799" s="73"/>
      <c r="C799" s="73"/>
      <c r="D799" s="73"/>
      <c r="E799" s="73"/>
      <c r="F799" s="73"/>
      <c r="G799" s="591"/>
      <c r="H799" s="1412"/>
      <c r="I799" s="73"/>
      <c r="J799" s="73"/>
      <c r="K799" s="74"/>
      <c r="L799" s="74"/>
      <c r="M799" s="989"/>
      <c r="N799" s="74"/>
      <c r="O799" s="74"/>
      <c r="P799" s="74"/>
      <c r="Q799" s="74"/>
      <c r="R799" s="74"/>
      <c r="S799" s="1264"/>
      <c r="T799" s="1264"/>
      <c r="U799" s="1264"/>
      <c r="V799" s="1264"/>
      <c r="W799" s="1264"/>
      <c r="X799" s="73"/>
      <c r="Y799" s="73"/>
      <c r="Z799" s="73"/>
      <c r="AA799" s="73"/>
      <c r="AB799" s="73"/>
      <c r="AC799" s="73"/>
      <c r="AD799" s="73"/>
    </row>
    <row r="800" spans="1:30" ht="15.75" customHeight="1">
      <c r="A800" s="73"/>
      <c r="B800" s="73"/>
      <c r="C800" s="73"/>
      <c r="D800" s="73"/>
      <c r="E800" s="73"/>
      <c r="F800" s="73"/>
      <c r="G800" s="591"/>
      <c r="H800" s="1412"/>
      <c r="I800" s="73"/>
      <c r="J800" s="73"/>
      <c r="K800" s="74"/>
      <c r="L800" s="74"/>
      <c r="M800" s="989"/>
      <c r="N800" s="74"/>
      <c r="O800" s="74"/>
      <c r="P800" s="74"/>
      <c r="Q800" s="74"/>
      <c r="R800" s="74"/>
      <c r="S800" s="1264"/>
      <c r="T800" s="1264"/>
      <c r="U800" s="1264"/>
      <c r="V800" s="1264"/>
      <c r="W800" s="1264"/>
      <c r="X800" s="73"/>
      <c r="Y800" s="73"/>
      <c r="Z800" s="73"/>
      <c r="AA800" s="73"/>
      <c r="AB800" s="73"/>
      <c r="AC800" s="73"/>
      <c r="AD800" s="73"/>
    </row>
    <row r="801" spans="1:30" ht="15.75" customHeight="1">
      <c r="A801" s="73"/>
      <c r="B801" s="73"/>
      <c r="C801" s="73"/>
      <c r="D801" s="73"/>
      <c r="E801" s="73"/>
      <c r="F801" s="73"/>
      <c r="G801" s="591"/>
      <c r="H801" s="1412"/>
      <c r="I801" s="73"/>
      <c r="J801" s="73"/>
      <c r="K801" s="74"/>
      <c r="L801" s="74"/>
      <c r="M801" s="989"/>
      <c r="N801" s="74"/>
      <c r="O801" s="74"/>
      <c r="P801" s="74"/>
      <c r="Q801" s="74"/>
      <c r="R801" s="74"/>
      <c r="S801" s="1264"/>
      <c r="T801" s="1264"/>
      <c r="U801" s="1264"/>
      <c r="V801" s="1264"/>
      <c r="W801" s="1264"/>
      <c r="X801" s="73"/>
      <c r="Y801" s="73"/>
      <c r="Z801" s="73"/>
      <c r="AA801" s="73"/>
      <c r="AB801" s="73"/>
      <c r="AC801" s="73"/>
      <c r="AD801" s="73"/>
    </row>
    <row r="802" spans="1:30" ht="15.75" customHeight="1">
      <c r="A802" s="73"/>
      <c r="B802" s="73"/>
      <c r="C802" s="73"/>
      <c r="D802" s="73"/>
      <c r="E802" s="73"/>
      <c r="F802" s="73"/>
      <c r="G802" s="591"/>
      <c r="H802" s="1412"/>
      <c r="I802" s="73"/>
      <c r="J802" s="73"/>
      <c r="K802" s="74"/>
      <c r="L802" s="74"/>
      <c r="M802" s="989"/>
      <c r="N802" s="74"/>
      <c r="O802" s="74"/>
      <c r="P802" s="74"/>
      <c r="Q802" s="74"/>
      <c r="R802" s="74"/>
      <c r="S802" s="1264"/>
      <c r="T802" s="1264"/>
      <c r="U802" s="1264"/>
      <c r="V802" s="1264"/>
      <c r="W802" s="1264"/>
      <c r="X802" s="73"/>
      <c r="Y802" s="73"/>
      <c r="Z802" s="73"/>
      <c r="AA802" s="73"/>
      <c r="AB802" s="73"/>
      <c r="AC802" s="73"/>
      <c r="AD802" s="73"/>
    </row>
    <row r="803" spans="1:30" ht="15.75" customHeight="1">
      <c r="A803" s="73"/>
      <c r="B803" s="73"/>
      <c r="C803" s="73"/>
      <c r="D803" s="73"/>
      <c r="E803" s="73"/>
      <c r="F803" s="73"/>
      <c r="G803" s="591"/>
      <c r="H803" s="1412"/>
      <c r="I803" s="73"/>
      <c r="J803" s="73"/>
      <c r="K803" s="74"/>
      <c r="L803" s="74"/>
      <c r="M803" s="989"/>
      <c r="N803" s="74"/>
      <c r="O803" s="74"/>
      <c r="P803" s="74"/>
      <c r="Q803" s="74"/>
      <c r="R803" s="74"/>
      <c r="S803" s="1264"/>
      <c r="T803" s="1264"/>
      <c r="U803" s="1264"/>
      <c r="V803" s="1264"/>
      <c r="W803" s="1264"/>
      <c r="X803" s="73"/>
      <c r="Y803" s="73"/>
      <c r="Z803" s="73"/>
      <c r="AA803" s="73"/>
      <c r="AB803" s="73"/>
      <c r="AC803" s="73"/>
      <c r="AD803" s="73"/>
    </row>
    <row r="804" spans="1:30" ht="15.75" customHeight="1">
      <c r="A804" s="73"/>
      <c r="B804" s="73"/>
      <c r="C804" s="73"/>
      <c r="D804" s="73"/>
      <c r="E804" s="73"/>
      <c r="F804" s="73"/>
      <c r="G804" s="591"/>
      <c r="H804" s="1412"/>
      <c r="I804" s="73"/>
      <c r="J804" s="73"/>
      <c r="K804" s="74"/>
      <c r="L804" s="74"/>
      <c r="M804" s="989"/>
      <c r="N804" s="74"/>
      <c r="O804" s="74"/>
      <c r="P804" s="74"/>
      <c r="Q804" s="74"/>
      <c r="R804" s="74"/>
      <c r="S804" s="1264"/>
      <c r="T804" s="1264"/>
      <c r="U804" s="1264"/>
      <c r="V804" s="1264"/>
      <c r="W804" s="1264"/>
      <c r="X804" s="73"/>
      <c r="Y804" s="73"/>
      <c r="Z804" s="73"/>
      <c r="AA804" s="73"/>
      <c r="AB804" s="73"/>
      <c r="AC804" s="73"/>
      <c r="AD804" s="73"/>
    </row>
    <row r="805" spans="1:30" ht="15.75" customHeight="1">
      <c r="A805" s="73"/>
      <c r="B805" s="73"/>
      <c r="C805" s="73"/>
      <c r="D805" s="73"/>
      <c r="E805" s="73"/>
      <c r="F805" s="73"/>
      <c r="G805" s="591"/>
      <c r="H805" s="1412"/>
      <c r="I805" s="73"/>
      <c r="J805" s="73"/>
      <c r="K805" s="74"/>
      <c r="L805" s="74"/>
      <c r="M805" s="989"/>
      <c r="N805" s="74"/>
      <c r="O805" s="74"/>
      <c r="P805" s="74"/>
      <c r="Q805" s="74"/>
      <c r="R805" s="74"/>
      <c r="S805" s="1264"/>
      <c r="T805" s="1264"/>
      <c r="U805" s="1264"/>
      <c r="V805" s="1264"/>
      <c r="W805" s="1264"/>
      <c r="X805" s="73"/>
      <c r="Y805" s="73"/>
      <c r="Z805" s="73"/>
      <c r="AA805" s="73"/>
      <c r="AB805" s="73"/>
      <c r="AC805" s="73"/>
      <c r="AD805" s="73"/>
    </row>
    <row r="806" spans="1:30" ht="15.75" customHeight="1">
      <c r="A806" s="73"/>
      <c r="B806" s="73"/>
      <c r="C806" s="73"/>
      <c r="D806" s="73"/>
      <c r="E806" s="73"/>
      <c r="F806" s="73"/>
      <c r="G806" s="591"/>
      <c r="H806" s="1412"/>
      <c r="I806" s="73"/>
      <c r="J806" s="73"/>
      <c r="K806" s="74"/>
      <c r="L806" s="74"/>
      <c r="M806" s="989"/>
      <c r="N806" s="74"/>
      <c r="O806" s="74"/>
      <c r="P806" s="74"/>
      <c r="Q806" s="74"/>
      <c r="R806" s="74"/>
      <c r="S806" s="1264"/>
      <c r="T806" s="1264"/>
      <c r="U806" s="1264"/>
      <c r="V806" s="1264"/>
      <c r="W806" s="1264"/>
      <c r="X806" s="73"/>
      <c r="Y806" s="73"/>
      <c r="Z806" s="73"/>
      <c r="AA806" s="73"/>
      <c r="AB806" s="73"/>
      <c r="AC806" s="73"/>
      <c r="AD806" s="73"/>
    </row>
    <row r="807" spans="1:30" ht="15.75" customHeight="1">
      <c r="A807" s="73"/>
      <c r="B807" s="73"/>
      <c r="C807" s="73"/>
      <c r="D807" s="73"/>
      <c r="E807" s="73"/>
      <c r="F807" s="73"/>
      <c r="G807" s="591"/>
      <c r="H807" s="1412"/>
      <c r="I807" s="73"/>
      <c r="J807" s="73"/>
      <c r="K807" s="74"/>
      <c r="L807" s="74"/>
      <c r="M807" s="989"/>
      <c r="N807" s="74"/>
      <c r="O807" s="74"/>
      <c r="P807" s="74"/>
      <c r="Q807" s="74"/>
      <c r="R807" s="74"/>
      <c r="S807" s="1264"/>
      <c r="T807" s="1264"/>
      <c r="U807" s="1264"/>
      <c r="V807" s="1264"/>
      <c r="W807" s="1264"/>
      <c r="X807" s="73"/>
      <c r="Y807" s="73"/>
      <c r="Z807" s="73"/>
      <c r="AA807" s="73"/>
      <c r="AB807" s="73"/>
      <c r="AC807" s="73"/>
      <c r="AD807" s="73"/>
    </row>
    <row r="808" spans="1:30" ht="15.75" customHeight="1">
      <c r="A808" s="73"/>
      <c r="B808" s="73"/>
      <c r="C808" s="73"/>
      <c r="D808" s="73"/>
      <c r="E808" s="73"/>
      <c r="F808" s="73"/>
      <c r="G808" s="591"/>
      <c r="H808" s="1412"/>
      <c r="I808" s="73"/>
      <c r="J808" s="73"/>
      <c r="K808" s="74"/>
      <c r="L808" s="74"/>
      <c r="M808" s="989"/>
      <c r="N808" s="74"/>
      <c r="O808" s="74"/>
      <c r="P808" s="74"/>
      <c r="Q808" s="74"/>
      <c r="R808" s="74"/>
      <c r="S808" s="1264"/>
      <c r="T808" s="1264"/>
      <c r="U808" s="1264"/>
      <c r="V808" s="1264"/>
      <c r="W808" s="1264"/>
      <c r="X808" s="73"/>
      <c r="Y808" s="73"/>
      <c r="Z808" s="73"/>
      <c r="AA808" s="73"/>
      <c r="AB808" s="73"/>
      <c r="AC808" s="73"/>
      <c r="AD808" s="73"/>
    </row>
    <row r="809" spans="1:30" ht="15.75" customHeight="1">
      <c r="A809" s="73"/>
      <c r="B809" s="73"/>
      <c r="C809" s="73"/>
      <c r="D809" s="73"/>
      <c r="E809" s="73"/>
      <c r="F809" s="73"/>
      <c r="G809" s="591"/>
      <c r="H809" s="1412"/>
      <c r="I809" s="73"/>
      <c r="J809" s="73"/>
      <c r="K809" s="74"/>
      <c r="L809" s="74"/>
      <c r="M809" s="989"/>
      <c r="N809" s="74"/>
      <c r="O809" s="74"/>
      <c r="P809" s="74"/>
      <c r="Q809" s="74"/>
      <c r="R809" s="74"/>
      <c r="S809" s="1264"/>
      <c r="T809" s="1264"/>
      <c r="U809" s="1264"/>
      <c r="V809" s="1264"/>
      <c r="W809" s="1264"/>
      <c r="X809" s="73"/>
      <c r="Y809" s="73"/>
      <c r="Z809" s="73"/>
      <c r="AA809" s="73"/>
      <c r="AB809" s="73"/>
      <c r="AC809" s="73"/>
      <c r="AD809" s="73"/>
    </row>
    <row r="810" spans="1:30" ht="15.75" customHeight="1">
      <c r="A810" s="73"/>
      <c r="B810" s="73"/>
      <c r="C810" s="73"/>
      <c r="D810" s="73"/>
      <c r="E810" s="73"/>
      <c r="F810" s="73"/>
      <c r="G810" s="591"/>
      <c r="H810" s="1412"/>
      <c r="I810" s="73"/>
      <c r="J810" s="73"/>
      <c r="K810" s="74"/>
      <c r="L810" s="74"/>
      <c r="M810" s="989"/>
      <c r="N810" s="74"/>
      <c r="O810" s="74"/>
      <c r="P810" s="74"/>
      <c r="Q810" s="74"/>
      <c r="R810" s="74"/>
      <c r="S810" s="1264"/>
      <c r="T810" s="1264"/>
      <c r="U810" s="1264"/>
      <c r="V810" s="1264"/>
      <c r="W810" s="1264"/>
      <c r="X810" s="73"/>
      <c r="Y810" s="73"/>
      <c r="Z810" s="73"/>
      <c r="AA810" s="73"/>
      <c r="AB810" s="73"/>
      <c r="AC810" s="73"/>
      <c r="AD810" s="73"/>
    </row>
    <row r="811" spans="1:30" ht="15.75" customHeight="1">
      <c r="A811" s="73"/>
      <c r="B811" s="73"/>
      <c r="C811" s="73"/>
      <c r="D811" s="73"/>
      <c r="E811" s="73"/>
      <c r="F811" s="73"/>
      <c r="G811" s="591"/>
      <c r="H811" s="1412"/>
      <c r="I811" s="73"/>
      <c r="J811" s="73"/>
      <c r="K811" s="74"/>
      <c r="L811" s="74"/>
      <c r="M811" s="989"/>
      <c r="N811" s="74"/>
      <c r="O811" s="74"/>
      <c r="P811" s="74"/>
      <c r="Q811" s="74"/>
      <c r="R811" s="74"/>
      <c r="S811" s="1264"/>
      <c r="T811" s="1264"/>
      <c r="U811" s="1264"/>
      <c r="V811" s="1264"/>
      <c r="W811" s="1264"/>
      <c r="X811" s="73"/>
      <c r="Y811" s="73"/>
      <c r="Z811" s="73"/>
      <c r="AA811" s="73"/>
      <c r="AB811" s="73"/>
      <c r="AC811" s="73"/>
      <c r="AD811" s="73"/>
    </row>
    <row r="812" spans="1:30" ht="15.75" customHeight="1">
      <c r="A812" s="73"/>
      <c r="B812" s="73"/>
      <c r="C812" s="73"/>
      <c r="D812" s="73"/>
      <c r="E812" s="73"/>
      <c r="F812" s="73"/>
      <c r="G812" s="591"/>
      <c r="H812" s="1412"/>
      <c r="I812" s="73"/>
      <c r="J812" s="73"/>
      <c r="K812" s="74"/>
      <c r="L812" s="74"/>
      <c r="M812" s="989"/>
      <c r="N812" s="74"/>
      <c r="O812" s="74"/>
      <c r="P812" s="74"/>
      <c r="Q812" s="74"/>
      <c r="R812" s="74"/>
      <c r="S812" s="1264"/>
      <c r="T812" s="1264"/>
      <c r="U812" s="1264"/>
      <c r="V812" s="1264"/>
      <c r="W812" s="1264"/>
      <c r="X812" s="73"/>
      <c r="Y812" s="73"/>
      <c r="Z812" s="73"/>
      <c r="AA812" s="73"/>
      <c r="AB812" s="73"/>
      <c r="AC812" s="73"/>
      <c r="AD812" s="73"/>
    </row>
    <row r="813" spans="1:30" ht="15.75" customHeight="1">
      <c r="A813" s="73"/>
      <c r="B813" s="73"/>
      <c r="C813" s="73"/>
      <c r="D813" s="73"/>
      <c r="E813" s="73"/>
      <c r="F813" s="73"/>
      <c r="G813" s="591"/>
      <c r="H813" s="1412"/>
      <c r="I813" s="73"/>
      <c r="J813" s="73"/>
      <c r="K813" s="74"/>
      <c r="L813" s="74"/>
      <c r="M813" s="989"/>
      <c r="N813" s="74"/>
      <c r="O813" s="74"/>
      <c r="P813" s="74"/>
      <c r="Q813" s="74"/>
      <c r="R813" s="74"/>
      <c r="S813" s="1264"/>
      <c r="T813" s="1264"/>
      <c r="U813" s="1264"/>
      <c r="V813" s="1264"/>
      <c r="W813" s="1264"/>
      <c r="X813" s="73"/>
      <c r="Y813" s="73"/>
      <c r="Z813" s="73"/>
      <c r="AA813" s="73"/>
      <c r="AB813" s="73"/>
      <c r="AC813" s="73"/>
      <c r="AD813" s="73"/>
    </row>
    <row r="814" spans="1:30" ht="15.75" customHeight="1">
      <c r="A814" s="73"/>
      <c r="B814" s="73"/>
      <c r="C814" s="73"/>
      <c r="D814" s="73"/>
      <c r="E814" s="73"/>
      <c r="F814" s="73"/>
      <c r="G814" s="591"/>
      <c r="H814" s="1412"/>
      <c r="I814" s="73"/>
      <c r="J814" s="73"/>
      <c r="K814" s="74"/>
      <c r="L814" s="74"/>
      <c r="M814" s="989"/>
      <c r="N814" s="74"/>
      <c r="O814" s="74"/>
      <c r="P814" s="74"/>
      <c r="Q814" s="74"/>
      <c r="R814" s="74"/>
      <c r="S814" s="1264"/>
      <c r="T814" s="1264"/>
      <c r="U814" s="1264"/>
      <c r="V814" s="1264"/>
      <c r="W814" s="1264"/>
      <c r="X814" s="73"/>
      <c r="Y814" s="73"/>
      <c r="Z814" s="73"/>
      <c r="AA814" s="73"/>
      <c r="AB814" s="73"/>
      <c r="AC814" s="73"/>
      <c r="AD814" s="73"/>
    </row>
    <row r="815" spans="1:30" ht="15.75" customHeight="1">
      <c r="A815" s="73"/>
      <c r="B815" s="73"/>
      <c r="C815" s="73"/>
      <c r="D815" s="73"/>
      <c r="E815" s="73"/>
      <c r="F815" s="73"/>
      <c r="G815" s="591"/>
      <c r="H815" s="1412"/>
      <c r="I815" s="73"/>
      <c r="J815" s="73"/>
      <c r="K815" s="74"/>
      <c r="L815" s="74"/>
      <c r="M815" s="989"/>
      <c r="N815" s="74"/>
      <c r="O815" s="74"/>
      <c r="P815" s="74"/>
      <c r="Q815" s="74"/>
      <c r="R815" s="74"/>
      <c r="S815" s="1264"/>
      <c r="T815" s="1264"/>
      <c r="U815" s="1264"/>
      <c r="V815" s="1264"/>
      <c r="W815" s="1264"/>
      <c r="X815" s="73"/>
      <c r="Y815" s="73"/>
      <c r="Z815" s="73"/>
      <c r="AA815" s="73"/>
      <c r="AB815" s="73"/>
      <c r="AC815" s="73"/>
      <c r="AD815" s="73"/>
    </row>
    <row r="816" spans="1:30" ht="15.75" customHeight="1">
      <c r="A816" s="73"/>
      <c r="B816" s="73"/>
      <c r="C816" s="73"/>
      <c r="D816" s="73"/>
      <c r="E816" s="73"/>
      <c r="F816" s="73"/>
      <c r="G816" s="591"/>
      <c r="H816" s="1412"/>
      <c r="I816" s="73"/>
      <c r="J816" s="73"/>
      <c r="K816" s="74"/>
      <c r="L816" s="74"/>
      <c r="M816" s="989"/>
      <c r="N816" s="74"/>
      <c r="O816" s="74"/>
      <c r="P816" s="74"/>
      <c r="Q816" s="74"/>
      <c r="R816" s="74"/>
      <c r="S816" s="1264"/>
      <c r="T816" s="1264"/>
      <c r="U816" s="1264"/>
      <c r="V816" s="1264"/>
      <c r="W816" s="1264"/>
      <c r="X816" s="73"/>
      <c r="Y816" s="73"/>
      <c r="Z816" s="73"/>
      <c r="AA816" s="73"/>
      <c r="AB816" s="73"/>
      <c r="AC816" s="73"/>
      <c r="AD816" s="73"/>
    </row>
    <row r="817" spans="1:30" ht="15.75" customHeight="1">
      <c r="A817" s="73"/>
      <c r="B817" s="73"/>
      <c r="C817" s="73"/>
      <c r="D817" s="73"/>
      <c r="E817" s="73"/>
      <c r="F817" s="73"/>
      <c r="G817" s="591"/>
      <c r="H817" s="1412"/>
      <c r="I817" s="73"/>
      <c r="J817" s="73"/>
      <c r="K817" s="74"/>
      <c r="L817" s="74"/>
      <c r="M817" s="989"/>
      <c r="N817" s="74"/>
      <c r="O817" s="74"/>
      <c r="P817" s="74"/>
      <c r="Q817" s="74"/>
      <c r="R817" s="74"/>
      <c r="S817" s="1264"/>
      <c r="T817" s="1264"/>
      <c r="U817" s="1264"/>
      <c r="V817" s="1264"/>
      <c r="W817" s="1264"/>
      <c r="X817" s="73"/>
      <c r="Y817" s="73"/>
      <c r="Z817" s="73"/>
      <c r="AA817" s="73"/>
      <c r="AB817" s="73"/>
      <c r="AC817" s="73"/>
      <c r="AD817" s="73"/>
    </row>
    <row r="818" spans="1:30" ht="15.75" customHeight="1">
      <c r="A818" s="73"/>
      <c r="B818" s="73"/>
      <c r="C818" s="73"/>
      <c r="D818" s="73"/>
      <c r="E818" s="73"/>
      <c r="F818" s="73"/>
      <c r="G818" s="591"/>
      <c r="H818" s="1412"/>
      <c r="I818" s="73"/>
      <c r="J818" s="73"/>
      <c r="K818" s="74"/>
      <c r="L818" s="74"/>
      <c r="M818" s="989"/>
      <c r="N818" s="74"/>
      <c r="O818" s="74"/>
      <c r="P818" s="74"/>
      <c r="Q818" s="74"/>
      <c r="R818" s="74"/>
      <c r="S818" s="1264"/>
      <c r="T818" s="1264"/>
      <c r="U818" s="1264"/>
      <c r="V818" s="1264"/>
      <c r="W818" s="1264"/>
      <c r="X818" s="73"/>
      <c r="Y818" s="73"/>
      <c r="Z818" s="73"/>
      <c r="AA818" s="73"/>
      <c r="AB818" s="73"/>
      <c r="AC818" s="73"/>
      <c r="AD818" s="73"/>
    </row>
    <row r="819" spans="1:30" ht="15.75" customHeight="1">
      <c r="A819" s="73"/>
      <c r="B819" s="73"/>
      <c r="C819" s="73"/>
      <c r="D819" s="73"/>
      <c r="E819" s="73"/>
      <c r="F819" s="73"/>
      <c r="G819" s="591"/>
      <c r="H819" s="1412"/>
      <c r="I819" s="73"/>
      <c r="J819" s="73"/>
      <c r="K819" s="74"/>
      <c r="L819" s="74"/>
      <c r="M819" s="989"/>
      <c r="N819" s="74"/>
      <c r="O819" s="74"/>
      <c r="P819" s="74"/>
      <c r="Q819" s="74"/>
      <c r="R819" s="74"/>
      <c r="S819" s="1264"/>
      <c r="T819" s="1264"/>
      <c r="U819" s="1264"/>
      <c r="V819" s="1264"/>
      <c r="W819" s="1264"/>
      <c r="X819" s="73"/>
      <c r="Y819" s="73"/>
      <c r="Z819" s="73"/>
      <c r="AA819" s="73"/>
      <c r="AB819" s="73"/>
      <c r="AC819" s="73"/>
      <c r="AD819" s="73"/>
    </row>
    <row r="820" spans="1:30" ht="15.75" customHeight="1">
      <c r="A820" s="73"/>
      <c r="B820" s="73"/>
      <c r="C820" s="73"/>
      <c r="D820" s="73"/>
      <c r="E820" s="73"/>
      <c r="F820" s="73"/>
      <c r="G820" s="591"/>
      <c r="H820" s="1412"/>
      <c r="I820" s="73"/>
      <c r="J820" s="73"/>
      <c r="K820" s="74"/>
      <c r="L820" s="74"/>
      <c r="M820" s="989"/>
      <c r="N820" s="74"/>
      <c r="O820" s="74"/>
      <c r="P820" s="74"/>
      <c r="Q820" s="74"/>
      <c r="R820" s="74"/>
      <c r="S820" s="1264"/>
      <c r="T820" s="1264"/>
      <c r="U820" s="1264"/>
      <c r="V820" s="1264"/>
      <c r="W820" s="1264"/>
      <c r="X820" s="73"/>
      <c r="Y820" s="73"/>
      <c r="Z820" s="73"/>
      <c r="AA820" s="73"/>
      <c r="AB820" s="73"/>
      <c r="AC820" s="73"/>
      <c r="AD820" s="73"/>
    </row>
    <row r="821" spans="1:30" ht="15.75" customHeight="1">
      <c r="A821" s="73"/>
      <c r="B821" s="73"/>
      <c r="C821" s="73"/>
      <c r="D821" s="73"/>
      <c r="E821" s="73"/>
      <c r="F821" s="73"/>
      <c r="G821" s="591"/>
      <c r="H821" s="1412"/>
      <c r="I821" s="73"/>
      <c r="J821" s="73"/>
      <c r="K821" s="74"/>
      <c r="L821" s="74"/>
      <c r="M821" s="989"/>
      <c r="N821" s="74"/>
      <c r="O821" s="74"/>
      <c r="P821" s="74"/>
      <c r="Q821" s="74"/>
      <c r="R821" s="74"/>
      <c r="S821" s="1264"/>
      <c r="T821" s="1264"/>
      <c r="U821" s="1264"/>
      <c r="V821" s="1264"/>
      <c r="W821" s="1264"/>
      <c r="X821" s="73"/>
      <c r="Y821" s="73"/>
      <c r="Z821" s="73"/>
      <c r="AA821" s="73"/>
      <c r="AB821" s="73"/>
      <c r="AC821" s="73"/>
      <c r="AD821" s="73"/>
    </row>
    <row r="822" spans="1:30" ht="15.75" customHeight="1">
      <c r="A822" s="73"/>
      <c r="B822" s="73"/>
      <c r="C822" s="73"/>
      <c r="D822" s="73"/>
      <c r="E822" s="73"/>
      <c r="F822" s="73"/>
      <c r="G822" s="591"/>
      <c r="H822" s="1412"/>
      <c r="I822" s="73"/>
      <c r="J822" s="73"/>
      <c r="K822" s="74"/>
      <c r="L822" s="74"/>
      <c r="M822" s="989"/>
      <c r="N822" s="74"/>
      <c r="O822" s="74"/>
      <c r="P822" s="74"/>
      <c r="Q822" s="74"/>
      <c r="R822" s="74"/>
      <c r="S822" s="1264"/>
      <c r="T822" s="1264"/>
      <c r="U822" s="1264"/>
      <c r="V822" s="1264"/>
      <c r="W822" s="1264"/>
      <c r="X822" s="73"/>
      <c r="Y822" s="73"/>
      <c r="Z822" s="73"/>
      <c r="AA822" s="73"/>
      <c r="AB822" s="73"/>
      <c r="AC822" s="73"/>
      <c r="AD822" s="73"/>
    </row>
    <row r="823" spans="1:30" ht="15.75" customHeight="1">
      <c r="A823" s="73"/>
      <c r="B823" s="73"/>
      <c r="C823" s="73"/>
      <c r="D823" s="73"/>
      <c r="E823" s="73"/>
      <c r="F823" s="73"/>
      <c r="G823" s="591"/>
      <c r="H823" s="1412"/>
      <c r="I823" s="73"/>
      <c r="J823" s="73"/>
      <c r="K823" s="74"/>
      <c r="L823" s="74"/>
      <c r="M823" s="989"/>
      <c r="N823" s="74"/>
      <c r="O823" s="74"/>
      <c r="P823" s="74"/>
      <c r="Q823" s="74"/>
      <c r="R823" s="74"/>
      <c r="S823" s="1264"/>
      <c r="T823" s="1264"/>
      <c r="U823" s="1264"/>
      <c r="V823" s="1264"/>
      <c r="W823" s="1264"/>
      <c r="X823" s="73"/>
      <c r="Y823" s="73"/>
      <c r="Z823" s="73"/>
      <c r="AA823" s="73"/>
      <c r="AB823" s="73"/>
      <c r="AC823" s="73"/>
      <c r="AD823" s="73"/>
    </row>
    <row r="824" spans="1:30" ht="15.75" customHeight="1">
      <c r="A824" s="73"/>
      <c r="B824" s="73"/>
      <c r="C824" s="73"/>
      <c r="D824" s="73"/>
      <c r="E824" s="73"/>
      <c r="F824" s="73"/>
      <c r="G824" s="591"/>
      <c r="H824" s="1412"/>
      <c r="I824" s="73"/>
      <c r="J824" s="73"/>
      <c r="K824" s="74"/>
      <c r="L824" s="74"/>
      <c r="M824" s="989"/>
      <c r="N824" s="74"/>
      <c r="O824" s="74"/>
      <c r="P824" s="74"/>
      <c r="Q824" s="74"/>
      <c r="R824" s="74"/>
      <c r="S824" s="1264"/>
      <c r="T824" s="1264"/>
      <c r="U824" s="1264"/>
      <c r="V824" s="1264"/>
      <c r="W824" s="1264"/>
      <c r="X824" s="73"/>
      <c r="Y824" s="73"/>
      <c r="Z824" s="73"/>
      <c r="AA824" s="73"/>
      <c r="AB824" s="73"/>
      <c r="AC824" s="73"/>
      <c r="AD824" s="73"/>
    </row>
    <row r="825" spans="1:30" ht="15.75" customHeight="1">
      <c r="A825" s="73"/>
      <c r="B825" s="73"/>
      <c r="C825" s="73"/>
      <c r="D825" s="73"/>
      <c r="E825" s="73"/>
      <c r="F825" s="73"/>
      <c r="G825" s="591"/>
      <c r="H825" s="1412"/>
      <c r="I825" s="73"/>
      <c r="J825" s="73"/>
      <c r="K825" s="74"/>
      <c r="L825" s="74"/>
      <c r="M825" s="989"/>
      <c r="N825" s="74"/>
      <c r="O825" s="74"/>
      <c r="P825" s="74"/>
      <c r="Q825" s="74"/>
      <c r="R825" s="74"/>
      <c r="S825" s="1264"/>
      <c r="T825" s="1264"/>
      <c r="U825" s="1264"/>
      <c r="V825" s="1264"/>
      <c r="W825" s="1264"/>
      <c r="X825" s="73"/>
      <c r="Y825" s="73"/>
      <c r="Z825" s="73"/>
      <c r="AA825" s="73"/>
      <c r="AB825" s="73"/>
      <c r="AC825" s="73"/>
      <c r="AD825" s="73"/>
    </row>
    <row r="826" spans="1:30" ht="15.75" customHeight="1">
      <c r="A826" s="73"/>
      <c r="B826" s="73"/>
      <c r="C826" s="73"/>
      <c r="D826" s="73"/>
      <c r="E826" s="73"/>
      <c r="F826" s="73"/>
      <c r="G826" s="591"/>
      <c r="H826" s="1412"/>
      <c r="I826" s="73"/>
      <c r="J826" s="73"/>
      <c r="K826" s="74"/>
      <c r="L826" s="74"/>
      <c r="M826" s="989"/>
      <c r="N826" s="74"/>
      <c r="O826" s="74"/>
      <c r="P826" s="74"/>
      <c r="Q826" s="74"/>
      <c r="R826" s="74"/>
      <c r="S826" s="1264"/>
      <c r="T826" s="1264"/>
      <c r="U826" s="1264"/>
      <c r="V826" s="1264"/>
      <c r="W826" s="1264"/>
      <c r="X826" s="73"/>
      <c r="Y826" s="73"/>
      <c r="Z826" s="73"/>
      <c r="AA826" s="73"/>
      <c r="AB826" s="73"/>
      <c r="AC826" s="73"/>
      <c r="AD826" s="73"/>
    </row>
    <row r="827" spans="1:30" ht="15.75" customHeight="1">
      <c r="A827" s="73"/>
      <c r="B827" s="73"/>
      <c r="C827" s="73"/>
      <c r="D827" s="73"/>
      <c r="E827" s="73"/>
      <c r="F827" s="73"/>
      <c r="G827" s="591"/>
      <c r="H827" s="1412"/>
      <c r="I827" s="73"/>
      <c r="J827" s="73"/>
      <c r="K827" s="74"/>
      <c r="L827" s="74"/>
      <c r="M827" s="989"/>
      <c r="N827" s="74"/>
      <c r="O827" s="74"/>
      <c r="P827" s="74"/>
      <c r="Q827" s="74"/>
      <c r="R827" s="74"/>
      <c r="S827" s="1264"/>
      <c r="T827" s="1264"/>
      <c r="U827" s="1264"/>
      <c r="V827" s="1264"/>
      <c r="W827" s="1264"/>
      <c r="X827" s="73"/>
      <c r="Y827" s="73"/>
      <c r="Z827" s="73"/>
      <c r="AA827" s="73"/>
      <c r="AB827" s="73"/>
      <c r="AC827" s="73"/>
      <c r="AD827" s="73"/>
    </row>
    <row r="828" spans="1:30" ht="15.75" customHeight="1">
      <c r="A828" s="73"/>
      <c r="B828" s="73"/>
      <c r="C828" s="73"/>
      <c r="D828" s="73"/>
      <c r="E828" s="73"/>
      <c r="F828" s="73"/>
      <c r="G828" s="591"/>
      <c r="H828" s="1412"/>
      <c r="I828" s="73"/>
      <c r="J828" s="73"/>
      <c r="K828" s="74"/>
      <c r="L828" s="74"/>
      <c r="M828" s="989"/>
      <c r="N828" s="74"/>
      <c r="O828" s="74"/>
      <c r="P828" s="74"/>
      <c r="Q828" s="74"/>
      <c r="R828" s="74"/>
      <c r="S828" s="1264"/>
      <c r="T828" s="1264"/>
      <c r="U828" s="1264"/>
      <c r="V828" s="1264"/>
      <c r="W828" s="1264"/>
      <c r="X828" s="73"/>
      <c r="Y828" s="73"/>
      <c r="Z828" s="73"/>
      <c r="AA828" s="73"/>
      <c r="AB828" s="73"/>
      <c r="AC828" s="73"/>
      <c r="AD828" s="73"/>
    </row>
    <row r="829" spans="1:30" ht="15.75" customHeight="1">
      <c r="A829" s="73"/>
      <c r="B829" s="73"/>
      <c r="C829" s="73"/>
      <c r="D829" s="73"/>
      <c r="E829" s="73"/>
      <c r="F829" s="73"/>
      <c r="G829" s="591"/>
      <c r="H829" s="1412"/>
      <c r="I829" s="73"/>
      <c r="J829" s="73"/>
      <c r="K829" s="74"/>
      <c r="L829" s="74"/>
      <c r="M829" s="989"/>
      <c r="N829" s="74"/>
      <c r="O829" s="74"/>
      <c r="P829" s="74"/>
      <c r="Q829" s="74"/>
      <c r="R829" s="74"/>
      <c r="S829" s="1264"/>
      <c r="T829" s="1264"/>
      <c r="U829" s="1264"/>
      <c r="V829" s="1264"/>
      <c r="W829" s="1264"/>
      <c r="X829" s="73"/>
      <c r="Y829" s="73"/>
      <c r="Z829" s="73"/>
      <c r="AA829" s="73"/>
      <c r="AB829" s="73"/>
      <c r="AC829" s="73"/>
      <c r="AD829" s="73"/>
    </row>
    <row r="830" spans="1:30" ht="15.75" customHeight="1">
      <c r="A830" s="73"/>
      <c r="B830" s="73"/>
      <c r="C830" s="73"/>
      <c r="D830" s="73"/>
      <c r="E830" s="73"/>
      <c r="F830" s="73"/>
      <c r="G830" s="591"/>
      <c r="H830" s="1412"/>
      <c r="I830" s="73"/>
      <c r="J830" s="73"/>
      <c r="K830" s="74"/>
      <c r="L830" s="74"/>
      <c r="M830" s="989"/>
      <c r="N830" s="74"/>
      <c r="O830" s="74"/>
      <c r="P830" s="74"/>
      <c r="Q830" s="74"/>
      <c r="R830" s="74"/>
      <c r="S830" s="1264"/>
      <c r="T830" s="1264"/>
      <c r="U830" s="1264"/>
      <c r="V830" s="1264"/>
      <c r="W830" s="1264"/>
      <c r="X830" s="73"/>
      <c r="Y830" s="73"/>
      <c r="Z830" s="73"/>
      <c r="AA830" s="73"/>
      <c r="AB830" s="73"/>
      <c r="AC830" s="73"/>
      <c r="AD830" s="73"/>
    </row>
    <row r="831" spans="1:30" ht="15.75" customHeight="1">
      <c r="A831" s="73"/>
      <c r="B831" s="73"/>
      <c r="C831" s="73"/>
      <c r="D831" s="73"/>
      <c r="E831" s="73"/>
      <c r="F831" s="73"/>
      <c r="G831" s="591"/>
      <c r="H831" s="1412"/>
      <c r="I831" s="73"/>
      <c r="J831" s="73"/>
      <c r="K831" s="74"/>
      <c r="L831" s="74"/>
      <c r="M831" s="989"/>
      <c r="N831" s="74"/>
      <c r="O831" s="74"/>
      <c r="P831" s="74"/>
      <c r="Q831" s="74"/>
      <c r="R831" s="74"/>
      <c r="S831" s="1264"/>
      <c r="T831" s="1264"/>
      <c r="U831" s="1264"/>
      <c r="V831" s="1264"/>
      <c r="W831" s="1264"/>
      <c r="X831" s="73"/>
      <c r="Y831" s="73"/>
      <c r="Z831" s="73"/>
      <c r="AA831" s="73"/>
      <c r="AB831" s="73"/>
      <c r="AC831" s="73"/>
      <c r="AD831" s="73"/>
    </row>
    <row r="832" spans="1:30" ht="15.75" customHeight="1">
      <c r="A832" s="73"/>
      <c r="B832" s="73"/>
      <c r="C832" s="73"/>
      <c r="D832" s="73"/>
      <c r="E832" s="73"/>
      <c r="F832" s="73"/>
      <c r="G832" s="591"/>
      <c r="H832" s="1412"/>
      <c r="I832" s="73"/>
      <c r="J832" s="73"/>
      <c r="K832" s="74"/>
      <c r="L832" s="74"/>
      <c r="M832" s="989"/>
      <c r="N832" s="74"/>
      <c r="O832" s="74"/>
      <c r="P832" s="74"/>
      <c r="Q832" s="74"/>
      <c r="R832" s="74"/>
      <c r="S832" s="1264"/>
      <c r="T832" s="1264"/>
      <c r="U832" s="1264"/>
      <c r="V832" s="1264"/>
      <c r="W832" s="1264"/>
      <c r="X832" s="73"/>
      <c r="Y832" s="73"/>
      <c r="Z832" s="73"/>
      <c r="AA832" s="73"/>
      <c r="AB832" s="73"/>
      <c r="AC832" s="73"/>
      <c r="AD832" s="73"/>
    </row>
    <row r="833" spans="1:30" ht="15.75" customHeight="1">
      <c r="A833" s="73"/>
      <c r="B833" s="73"/>
      <c r="C833" s="73"/>
      <c r="D833" s="73"/>
      <c r="E833" s="73"/>
      <c r="F833" s="73"/>
      <c r="G833" s="591"/>
      <c r="H833" s="1412"/>
      <c r="I833" s="73"/>
      <c r="J833" s="73"/>
      <c r="K833" s="74"/>
      <c r="L833" s="74"/>
      <c r="M833" s="989"/>
      <c r="N833" s="74"/>
      <c r="O833" s="74"/>
      <c r="P833" s="74"/>
      <c r="Q833" s="74"/>
      <c r="R833" s="74"/>
      <c r="S833" s="1264"/>
      <c r="T833" s="1264"/>
      <c r="U833" s="1264"/>
      <c r="V833" s="1264"/>
      <c r="W833" s="1264"/>
      <c r="X833" s="73"/>
      <c r="Y833" s="73"/>
      <c r="Z833" s="73"/>
      <c r="AA833" s="73"/>
      <c r="AB833" s="73"/>
      <c r="AC833" s="73"/>
      <c r="AD833" s="73"/>
    </row>
    <row r="834" spans="1:30" ht="15.75" customHeight="1">
      <c r="A834" s="73"/>
      <c r="B834" s="73"/>
      <c r="C834" s="73"/>
      <c r="D834" s="73"/>
      <c r="E834" s="73"/>
      <c r="F834" s="73"/>
      <c r="G834" s="591"/>
      <c r="H834" s="1412"/>
      <c r="I834" s="73"/>
      <c r="J834" s="73"/>
      <c r="K834" s="74"/>
      <c r="L834" s="74"/>
      <c r="M834" s="989"/>
      <c r="N834" s="74"/>
      <c r="O834" s="74"/>
      <c r="P834" s="74"/>
      <c r="Q834" s="74"/>
      <c r="R834" s="74"/>
      <c r="S834" s="1264"/>
      <c r="T834" s="1264"/>
      <c r="U834" s="1264"/>
      <c r="V834" s="1264"/>
      <c r="W834" s="1264"/>
      <c r="X834" s="73"/>
      <c r="Y834" s="73"/>
      <c r="Z834" s="73"/>
      <c r="AA834" s="73"/>
      <c r="AB834" s="73"/>
      <c r="AC834" s="73"/>
      <c r="AD834" s="73"/>
    </row>
    <row r="835" spans="1:30" ht="15.75" customHeight="1">
      <c r="A835" s="73"/>
      <c r="B835" s="73"/>
      <c r="C835" s="73"/>
      <c r="D835" s="73"/>
      <c r="E835" s="73"/>
      <c r="F835" s="73"/>
      <c r="G835" s="591"/>
      <c r="H835" s="1412"/>
      <c r="I835" s="73"/>
      <c r="J835" s="73"/>
      <c r="K835" s="74"/>
      <c r="L835" s="74"/>
      <c r="M835" s="989"/>
      <c r="N835" s="74"/>
      <c r="O835" s="74"/>
      <c r="P835" s="74"/>
      <c r="Q835" s="74"/>
      <c r="R835" s="74"/>
      <c r="S835" s="1264"/>
      <c r="T835" s="1264"/>
      <c r="U835" s="1264"/>
      <c r="V835" s="1264"/>
      <c r="W835" s="1264"/>
      <c r="X835" s="73"/>
      <c r="Y835" s="73"/>
      <c r="Z835" s="73"/>
      <c r="AA835" s="73"/>
      <c r="AB835" s="73"/>
      <c r="AC835" s="73"/>
      <c r="AD835" s="73"/>
    </row>
    <row r="836" spans="1:30" ht="15.75" customHeight="1">
      <c r="A836" s="73"/>
      <c r="B836" s="73"/>
      <c r="C836" s="73"/>
      <c r="D836" s="73"/>
      <c r="E836" s="73"/>
      <c r="F836" s="73"/>
      <c r="G836" s="591"/>
      <c r="H836" s="1412"/>
      <c r="I836" s="73"/>
      <c r="J836" s="73"/>
      <c r="K836" s="74"/>
      <c r="L836" s="74"/>
      <c r="M836" s="989"/>
      <c r="N836" s="74"/>
      <c r="O836" s="74"/>
      <c r="P836" s="74"/>
      <c r="Q836" s="74"/>
      <c r="R836" s="74"/>
      <c r="S836" s="1264"/>
      <c r="T836" s="1264"/>
      <c r="U836" s="1264"/>
      <c r="V836" s="1264"/>
      <c r="W836" s="1264"/>
      <c r="X836" s="73"/>
      <c r="Y836" s="73"/>
      <c r="Z836" s="73"/>
      <c r="AA836" s="73"/>
      <c r="AB836" s="73"/>
      <c r="AC836" s="73"/>
      <c r="AD836" s="73"/>
    </row>
    <row r="837" spans="1:30" ht="15.75" customHeight="1">
      <c r="A837" s="73"/>
      <c r="B837" s="73"/>
      <c r="C837" s="73"/>
      <c r="D837" s="73"/>
      <c r="E837" s="73"/>
      <c r="F837" s="73"/>
      <c r="G837" s="591"/>
      <c r="H837" s="1412"/>
      <c r="I837" s="73"/>
      <c r="J837" s="73"/>
      <c r="K837" s="74"/>
      <c r="L837" s="74"/>
      <c r="M837" s="989"/>
      <c r="N837" s="74"/>
      <c r="O837" s="74"/>
      <c r="P837" s="74"/>
      <c r="Q837" s="74"/>
      <c r="R837" s="74"/>
      <c r="S837" s="1264"/>
      <c r="T837" s="1264"/>
      <c r="U837" s="1264"/>
      <c r="V837" s="1264"/>
      <c r="W837" s="1264"/>
      <c r="X837" s="73"/>
      <c r="Y837" s="73"/>
      <c r="Z837" s="73"/>
      <c r="AA837" s="73"/>
      <c r="AB837" s="73"/>
      <c r="AC837" s="73"/>
      <c r="AD837" s="73"/>
    </row>
    <row r="838" spans="1:30" ht="15.75" customHeight="1">
      <c r="A838" s="73"/>
      <c r="B838" s="73"/>
      <c r="C838" s="73"/>
      <c r="D838" s="73"/>
      <c r="E838" s="73"/>
      <c r="F838" s="73"/>
      <c r="G838" s="591"/>
      <c r="H838" s="1412"/>
      <c r="I838" s="73"/>
      <c r="J838" s="73"/>
      <c r="K838" s="74"/>
      <c r="L838" s="74"/>
      <c r="M838" s="989"/>
      <c r="N838" s="74"/>
      <c r="O838" s="74"/>
      <c r="P838" s="74"/>
      <c r="Q838" s="74"/>
      <c r="R838" s="74"/>
      <c r="S838" s="1264"/>
      <c r="T838" s="1264"/>
      <c r="U838" s="1264"/>
      <c r="V838" s="1264"/>
      <c r="W838" s="1264"/>
      <c r="X838" s="73"/>
      <c r="Y838" s="73"/>
      <c r="Z838" s="73"/>
      <c r="AA838" s="73"/>
      <c r="AB838" s="73"/>
      <c r="AC838" s="73"/>
      <c r="AD838" s="73"/>
    </row>
    <row r="839" spans="1:30" ht="15.75" customHeight="1">
      <c r="A839" s="73"/>
      <c r="B839" s="73"/>
      <c r="C839" s="73"/>
      <c r="D839" s="73"/>
      <c r="E839" s="73"/>
      <c r="F839" s="73"/>
      <c r="G839" s="591"/>
      <c r="H839" s="1412"/>
      <c r="I839" s="73"/>
      <c r="J839" s="73"/>
      <c r="K839" s="74"/>
      <c r="L839" s="74"/>
      <c r="M839" s="989"/>
      <c r="N839" s="74"/>
      <c r="O839" s="74"/>
      <c r="P839" s="74"/>
      <c r="Q839" s="74"/>
      <c r="R839" s="74"/>
      <c r="S839" s="1264"/>
      <c r="T839" s="1264"/>
      <c r="U839" s="1264"/>
      <c r="V839" s="1264"/>
      <c r="W839" s="1264"/>
      <c r="X839" s="73"/>
      <c r="Y839" s="73"/>
      <c r="Z839" s="73"/>
      <c r="AA839" s="73"/>
      <c r="AB839" s="73"/>
      <c r="AC839" s="73"/>
      <c r="AD839" s="73"/>
    </row>
    <row r="840" spans="1:30" ht="15.75" customHeight="1">
      <c r="A840" s="73"/>
      <c r="B840" s="73"/>
      <c r="C840" s="73"/>
      <c r="D840" s="73"/>
      <c r="E840" s="73"/>
      <c r="F840" s="73"/>
      <c r="G840" s="591"/>
      <c r="H840" s="1412"/>
      <c r="I840" s="73"/>
      <c r="J840" s="73"/>
      <c r="K840" s="74"/>
      <c r="L840" s="74"/>
      <c r="M840" s="989"/>
      <c r="N840" s="74"/>
      <c r="O840" s="74"/>
      <c r="P840" s="74"/>
      <c r="Q840" s="74"/>
      <c r="R840" s="74"/>
      <c r="S840" s="1264"/>
      <c r="T840" s="1264"/>
      <c r="U840" s="1264"/>
      <c r="V840" s="1264"/>
      <c r="W840" s="1264"/>
      <c r="X840" s="73"/>
      <c r="Y840" s="73"/>
      <c r="Z840" s="73"/>
      <c r="AA840" s="73"/>
      <c r="AB840" s="73"/>
      <c r="AC840" s="73"/>
      <c r="AD840" s="73"/>
    </row>
    <row r="841" spans="1:30" ht="15.75" customHeight="1">
      <c r="A841" s="73"/>
      <c r="B841" s="73"/>
      <c r="C841" s="73"/>
      <c r="D841" s="73"/>
      <c r="E841" s="73"/>
      <c r="F841" s="73"/>
      <c r="G841" s="591"/>
      <c r="H841" s="1412"/>
      <c r="I841" s="73"/>
      <c r="J841" s="73"/>
      <c r="K841" s="74"/>
      <c r="L841" s="74"/>
      <c r="M841" s="989"/>
      <c r="N841" s="74"/>
      <c r="O841" s="74"/>
      <c r="P841" s="74"/>
      <c r="Q841" s="74"/>
      <c r="R841" s="74"/>
      <c r="S841" s="1264"/>
      <c r="T841" s="1264"/>
      <c r="U841" s="1264"/>
      <c r="V841" s="1264"/>
      <c r="W841" s="1264"/>
      <c r="X841" s="73"/>
      <c r="Y841" s="73"/>
      <c r="Z841" s="73"/>
      <c r="AA841" s="73"/>
      <c r="AB841" s="73"/>
      <c r="AC841" s="73"/>
      <c r="AD841" s="73"/>
    </row>
    <row r="842" spans="1:30" ht="15.75" customHeight="1">
      <c r="A842" s="73"/>
      <c r="B842" s="73"/>
      <c r="C842" s="73"/>
      <c r="D842" s="73"/>
      <c r="E842" s="73"/>
      <c r="F842" s="73"/>
      <c r="G842" s="591"/>
      <c r="H842" s="1412"/>
      <c r="I842" s="73"/>
      <c r="J842" s="73"/>
      <c r="K842" s="74"/>
      <c r="L842" s="74"/>
      <c r="M842" s="989"/>
      <c r="N842" s="74"/>
      <c r="O842" s="74"/>
      <c r="P842" s="74"/>
      <c r="Q842" s="74"/>
      <c r="R842" s="74"/>
      <c r="S842" s="1264"/>
      <c r="T842" s="1264"/>
      <c r="U842" s="1264"/>
      <c r="V842" s="1264"/>
      <c r="W842" s="1264"/>
      <c r="X842" s="73"/>
      <c r="Y842" s="73"/>
      <c r="Z842" s="73"/>
      <c r="AA842" s="73"/>
      <c r="AB842" s="73"/>
      <c r="AC842" s="73"/>
      <c r="AD842" s="73"/>
    </row>
    <row r="843" spans="1:30" ht="15.75" customHeight="1">
      <c r="A843" s="73"/>
      <c r="B843" s="73"/>
      <c r="C843" s="73"/>
      <c r="D843" s="73"/>
      <c r="E843" s="73"/>
      <c r="F843" s="73"/>
      <c r="G843" s="591"/>
      <c r="H843" s="1412"/>
      <c r="I843" s="73"/>
      <c r="J843" s="73"/>
      <c r="K843" s="74"/>
      <c r="L843" s="74"/>
      <c r="M843" s="989"/>
      <c r="N843" s="74"/>
      <c r="O843" s="74"/>
      <c r="P843" s="74"/>
      <c r="Q843" s="74"/>
      <c r="R843" s="74"/>
      <c r="S843" s="1264"/>
      <c r="T843" s="1264"/>
      <c r="U843" s="1264"/>
      <c r="V843" s="1264"/>
      <c r="W843" s="1264"/>
      <c r="X843" s="73"/>
      <c r="Y843" s="73"/>
      <c r="Z843" s="73"/>
      <c r="AA843" s="73"/>
      <c r="AB843" s="73"/>
      <c r="AC843" s="73"/>
      <c r="AD843" s="73"/>
    </row>
    <row r="844" spans="1:30" ht="15.75" customHeight="1">
      <c r="A844" s="73"/>
      <c r="B844" s="73"/>
      <c r="C844" s="73"/>
      <c r="D844" s="73"/>
      <c r="E844" s="73"/>
      <c r="F844" s="73"/>
      <c r="G844" s="591"/>
      <c r="H844" s="1412"/>
      <c r="I844" s="73"/>
      <c r="J844" s="73"/>
      <c r="K844" s="74"/>
      <c r="L844" s="74"/>
      <c r="M844" s="989"/>
      <c r="N844" s="74"/>
      <c r="O844" s="74"/>
      <c r="P844" s="74"/>
      <c r="Q844" s="74"/>
      <c r="R844" s="74"/>
      <c r="S844" s="1264"/>
      <c r="T844" s="1264"/>
      <c r="U844" s="1264"/>
      <c r="V844" s="1264"/>
      <c r="W844" s="1264"/>
      <c r="X844" s="73"/>
      <c r="Y844" s="73"/>
      <c r="Z844" s="73"/>
      <c r="AA844" s="73"/>
      <c r="AB844" s="73"/>
      <c r="AC844" s="73"/>
      <c r="AD844" s="73"/>
    </row>
    <row r="845" spans="1:30" ht="15.75" customHeight="1">
      <c r="A845" s="73"/>
      <c r="B845" s="73"/>
      <c r="C845" s="73"/>
      <c r="D845" s="73"/>
      <c r="E845" s="73"/>
      <c r="F845" s="73"/>
      <c r="G845" s="591"/>
      <c r="H845" s="1412"/>
      <c r="I845" s="73"/>
      <c r="J845" s="73"/>
      <c r="K845" s="74"/>
      <c r="L845" s="74"/>
      <c r="M845" s="989"/>
      <c r="N845" s="74"/>
      <c r="O845" s="74"/>
      <c r="P845" s="74"/>
      <c r="Q845" s="74"/>
      <c r="R845" s="74"/>
      <c r="S845" s="1264"/>
      <c r="T845" s="1264"/>
      <c r="U845" s="1264"/>
      <c r="V845" s="1264"/>
      <c r="W845" s="1264"/>
      <c r="X845" s="73"/>
      <c r="Y845" s="73"/>
      <c r="Z845" s="73"/>
      <c r="AA845" s="73"/>
      <c r="AB845" s="73"/>
      <c r="AC845" s="73"/>
      <c r="AD845" s="73"/>
    </row>
    <row r="846" spans="1:30" ht="15.75" customHeight="1">
      <c r="A846" s="73"/>
      <c r="B846" s="73"/>
      <c r="C846" s="73"/>
      <c r="D846" s="73"/>
      <c r="E846" s="73"/>
      <c r="F846" s="73"/>
      <c r="G846" s="591"/>
      <c r="H846" s="1412"/>
      <c r="I846" s="73"/>
      <c r="J846" s="73"/>
      <c r="K846" s="74"/>
      <c r="L846" s="74"/>
      <c r="M846" s="989"/>
      <c r="N846" s="74"/>
      <c r="O846" s="74"/>
      <c r="P846" s="74"/>
      <c r="Q846" s="74"/>
      <c r="R846" s="74"/>
      <c r="S846" s="1264"/>
      <c r="T846" s="1264"/>
      <c r="U846" s="1264"/>
      <c r="V846" s="1264"/>
      <c r="W846" s="1264"/>
      <c r="X846" s="73"/>
      <c r="Y846" s="73"/>
      <c r="Z846" s="73"/>
      <c r="AA846" s="73"/>
      <c r="AB846" s="73"/>
      <c r="AC846" s="73"/>
      <c r="AD846" s="73"/>
    </row>
    <row r="847" spans="1:30" ht="15.75" customHeight="1">
      <c r="A847" s="73"/>
      <c r="B847" s="73"/>
      <c r="C847" s="73"/>
      <c r="D847" s="73"/>
      <c r="E847" s="73"/>
      <c r="F847" s="73"/>
      <c r="G847" s="591"/>
      <c r="H847" s="1412"/>
      <c r="I847" s="73"/>
      <c r="J847" s="73"/>
      <c r="K847" s="74"/>
      <c r="L847" s="74"/>
      <c r="M847" s="989"/>
      <c r="N847" s="74"/>
      <c r="O847" s="74"/>
      <c r="P847" s="74"/>
      <c r="Q847" s="74"/>
      <c r="R847" s="74"/>
      <c r="S847" s="1264"/>
      <c r="T847" s="1264"/>
      <c r="U847" s="1264"/>
      <c r="V847" s="1264"/>
      <c r="W847" s="1264"/>
      <c r="X847" s="73"/>
      <c r="Y847" s="73"/>
      <c r="Z847" s="73"/>
      <c r="AA847" s="73"/>
      <c r="AB847" s="73"/>
      <c r="AC847" s="73"/>
      <c r="AD847" s="73"/>
    </row>
    <row r="848" spans="1:30" ht="15.75" customHeight="1">
      <c r="A848" s="73"/>
      <c r="B848" s="73"/>
      <c r="C848" s="73"/>
      <c r="D848" s="73"/>
      <c r="E848" s="73"/>
      <c r="F848" s="73"/>
      <c r="G848" s="591"/>
      <c r="H848" s="1412"/>
      <c r="I848" s="73"/>
      <c r="J848" s="73"/>
      <c r="K848" s="74"/>
      <c r="L848" s="74"/>
      <c r="M848" s="989"/>
      <c r="N848" s="74"/>
      <c r="O848" s="74"/>
      <c r="P848" s="74"/>
      <c r="Q848" s="74"/>
      <c r="R848" s="74"/>
      <c r="S848" s="1264"/>
      <c r="T848" s="1264"/>
      <c r="U848" s="1264"/>
      <c r="V848" s="1264"/>
      <c r="W848" s="1264"/>
      <c r="X848" s="73"/>
      <c r="Y848" s="73"/>
      <c r="Z848" s="73"/>
      <c r="AA848" s="73"/>
      <c r="AB848" s="73"/>
      <c r="AC848" s="73"/>
      <c r="AD848" s="73"/>
    </row>
    <row r="849" spans="1:30" ht="15.75" customHeight="1">
      <c r="A849" s="73"/>
      <c r="B849" s="73"/>
      <c r="C849" s="73"/>
      <c r="D849" s="73"/>
      <c r="E849" s="73"/>
      <c r="F849" s="73"/>
      <c r="G849" s="591"/>
      <c r="H849" s="1412"/>
      <c r="I849" s="73"/>
      <c r="J849" s="73"/>
      <c r="K849" s="74"/>
      <c r="L849" s="74"/>
      <c r="M849" s="989"/>
      <c r="N849" s="74"/>
      <c r="O849" s="74"/>
      <c r="P849" s="74"/>
      <c r="Q849" s="74"/>
      <c r="R849" s="74"/>
      <c r="S849" s="1264"/>
      <c r="T849" s="1264"/>
      <c r="U849" s="1264"/>
      <c r="V849" s="1264"/>
      <c r="W849" s="1264"/>
      <c r="X849" s="73"/>
      <c r="Y849" s="73"/>
      <c r="Z849" s="73"/>
      <c r="AA849" s="73"/>
      <c r="AB849" s="73"/>
      <c r="AC849" s="73"/>
      <c r="AD849" s="73"/>
    </row>
    <row r="850" spans="1:30" ht="15.75" customHeight="1">
      <c r="A850" s="73"/>
      <c r="B850" s="73"/>
      <c r="C850" s="73"/>
      <c r="D850" s="73"/>
      <c r="E850" s="73"/>
      <c r="F850" s="73"/>
      <c r="G850" s="591"/>
      <c r="H850" s="1412"/>
      <c r="I850" s="73"/>
      <c r="J850" s="73"/>
      <c r="K850" s="74"/>
      <c r="L850" s="74"/>
      <c r="M850" s="989"/>
      <c r="N850" s="74"/>
      <c r="O850" s="74"/>
      <c r="P850" s="74"/>
      <c r="Q850" s="74"/>
      <c r="R850" s="74"/>
      <c r="S850" s="1264"/>
      <c r="T850" s="1264"/>
      <c r="U850" s="1264"/>
      <c r="V850" s="1264"/>
      <c r="W850" s="1264"/>
      <c r="X850" s="73"/>
      <c r="Y850" s="73"/>
      <c r="Z850" s="73"/>
      <c r="AA850" s="73"/>
      <c r="AB850" s="73"/>
      <c r="AC850" s="73"/>
      <c r="AD850" s="73"/>
    </row>
    <row r="851" spans="1:30" ht="15.75" customHeight="1">
      <c r="A851" s="73"/>
      <c r="B851" s="73"/>
      <c r="C851" s="73"/>
      <c r="D851" s="73"/>
      <c r="E851" s="73"/>
      <c r="F851" s="73"/>
      <c r="G851" s="591"/>
      <c r="H851" s="1412"/>
      <c r="I851" s="73"/>
      <c r="J851" s="73"/>
      <c r="K851" s="74"/>
      <c r="L851" s="74"/>
      <c r="M851" s="989"/>
      <c r="N851" s="74"/>
      <c r="O851" s="74"/>
      <c r="P851" s="74"/>
      <c r="Q851" s="74"/>
      <c r="R851" s="74"/>
      <c r="S851" s="1264"/>
      <c r="T851" s="1264"/>
      <c r="U851" s="1264"/>
      <c r="V851" s="1264"/>
      <c r="W851" s="1264"/>
      <c r="X851" s="73"/>
      <c r="Y851" s="73"/>
      <c r="Z851" s="73"/>
      <c r="AA851" s="73"/>
      <c r="AB851" s="73"/>
      <c r="AC851" s="73"/>
      <c r="AD851" s="73"/>
    </row>
    <row r="852" spans="1:30" ht="15.75" customHeight="1">
      <c r="A852" s="73"/>
      <c r="B852" s="73"/>
      <c r="C852" s="73"/>
      <c r="D852" s="73"/>
      <c r="E852" s="73"/>
      <c r="F852" s="73"/>
      <c r="G852" s="591"/>
      <c r="H852" s="1412"/>
      <c r="I852" s="73"/>
      <c r="J852" s="73"/>
      <c r="K852" s="74"/>
      <c r="L852" s="74"/>
      <c r="M852" s="989"/>
      <c r="N852" s="74"/>
      <c r="O852" s="74"/>
      <c r="P852" s="74"/>
      <c r="Q852" s="74"/>
      <c r="R852" s="74"/>
      <c r="S852" s="1264"/>
      <c r="T852" s="1264"/>
      <c r="U852" s="1264"/>
      <c r="V852" s="1264"/>
      <c r="W852" s="1264"/>
      <c r="X852" s="73"/>
      <c r="Y852" s="73"/>
      <c r="Z852" s="73"/>
      <c r="AA852" s="73"/>
      <c r="AB852" s="73"/>
      <c r="AC852" s="73"/>
      <c r="AD852" s="73"/>
    </row>
    <row r="853" spans="1:30" ht="15.75" customHeight="1">
      <c r="A853" s="73"/>
      <c r="B853" s="73"/>
      <c r="C853" s="73"/>
      <c r="D853" s="73"/>
      <c r="E853" s="73"/>
      <c r="F853" s="73"/>
      <c r="G853" s="591"/>
      <c r="H853" s="1412"/>
      <c r="I853" s="73"/>
      <c r="J853" s="73"/>
      <c r="K853" s="74"/>
      <c r="L853" s="74"/>
      <c r="M853" s="989"/>
      <c r="N853" s="74"/>
      <c r="O853" s="74"/>
      <c r="P853" s="74"/>
      <c r="Q853" s="74"/>
      <c r="R853" s="74"/>
      <c r="S853" s="1264"/>
      <c r="T853" s="1264"/>
      <c r="U853" s="1264"/>
      <c r="V853" s="1264"/>
      <c r="W853" s="1264"/>
      <c r="X853" s="73"/>
      <c r="Y853" s="73"/>
      <c r="Z853" s="73"/>
      <c r="AA853" s="73"/>
      <c r="AB853" s="73"/>
      <c r="AC853" s="73"/>
      <c r="AD853" s="73"/>
    </row>
    <row r="854" spans="1:30" ht="15.75" customHeight="1">
      <c r="A854" s="73"/>
      <c r="B854" s="73"/>
      <c r="C854" s="73"/>
      <c r="D854" s="73"/>
      <c r="E854" s="73"/>
      <c r="F854" s="73"/>
      <c r="G854" s="591"/>
      <c r="H854" s="1412"/>
      <c r="I854" s="73"/>
      <c r="J854" s="73"/>
      <c r="K854" s="74"/>
      <c r="L854" s="74"/>
      <c r="M854" s="989"/>
      <c r="N854" s="74"/>
      <c r="O854" s="74"/>
      <c r="P854" s="74"/>
      <c r="Q854" s="74"/>
      <c r="R854" s="74"/>
      <c r="S854" s="1264"/>
      <c r="T854" s="1264"/>
      <c r="U854" s="1264"/>
      <c r="V854" s="1264"/>
      <c r="W854" s="1264"/>
      <c r="X854" s="73"/>
      <c r="Y854" s="73"/>
      <c r="Z854" s="73"/>
      <c r="AA854" s="73"/>
      <c r="AB854" s="73"/>
      <c r="AC854" s="73"/>
      <c r="AD854" s="73"/>
    </row>
    <row r="855" spans="1:30" ht="15.75" customHeight="1">
      <c r="A855" s="73"/>
      <c r="B855" s="73"/>
      <c r="C855" s="73"/>
      <c r="D855" s="73"/>
      <c r="E855" s="73"/>
      <c r="F855" s="73"/>
      <c r="G855" s="591"/>
      <c r="H855" s="1412"/>
      <c r="I855" s="73"/>
      <c r="J855" s="73"/>
      <c r="K855" s="74"/>
      <c r="L855" s="74"/>
      <c r="M855" s="989"/>
      <c r="N855" s="74"/>
      <c r="O855" s="74"/>
      <c r="P855" s="74"/>
      <c r="Q855" s="74"/>
      <c r="R855" s="74"/>
      <c r="S855" s="1264"/>
      <c r="T855" s="1264"/>
      <c r="U855" s="1264"/>
      <c r="V855" s="1264"/>
      <c r="W855" s="1264"/>
      <c r="X855" s="73"/>
      <c r="Y855" s="73"/>
      <c r="Z855" s="73"/>
      <c r="AA855" s="73"/>
      <c r="AB855" s="73"/>
      <c r="AC855" s="73"/>
      <c r="AD855" s="73"/>
    </row>
    <row r="856" spans="1:30" ht="15.75" customHeight="1">
      <c r="A856" s="73"/>
      <c r="B856" s="73"/>
      <c r="C856" s="73"/>
      <c r="D856" s="73"/>
      <c r="E856" s="73"/>
      <c r="F856" s="73"/>
      <c r="G856" s="591"/>
      <c r="H856" s="1412"/>
      <c r="I856" s="73"/>
      <c r="J856" s="73"/>
      <c r="K856" s="74"/>
      <c r="L856" s="74"/>
      <c r="M856" s="989"/>
      <c r="N856" s="74"/>
      <c r="O856" s="74"/>
      <c r="P856" s="74"/>
      <c r="Q856" s="74"/>
      <c r="R856" s="74"/>
      <c r="S856" s="1264"/>
      <c r="T856" s="1264"/>
      <c r="U856" s="1264"/>
      <c r="V856" s="1264"/>
      <c r="W856" s="1264"/>
      <c r="X856" s="73"/>
      <c r="Y856" s="73"/>
      <c r="Z856" s="73"/>
      <c r="AA856" s="73"/>
      <c r="AB856" s="73"/>
      <c r="AC856" s="73"/>
      <c r="AD856" s="73"/>
    </row>
    <row r="857" spans="1:30" ht="15.75" customHeight="1">
      <c r="A857" s="73"/>
      <c r="B857" s="73"/>
      <c r="C857" s="73"/>
      <c r="D857" s="73"/>
      <c r="E857" s="73"/>
      <c r="F857" s="73"/>
      <c r="G857" s="591"/>
      <c r="H857" s="1412"/>
      <c r="I857" s="73"/>
      <c r="J857" s="73"/>
      <c r="K857" s="74"/>
      <c r="L857" s="74"/>
      <c r="M857" s="989"/>
      <c r="N857" s="74"/>
      <c r="O857" s="74"/>
      <c r="P857" s="74"/>
      <c r="Q857" s="74"/>
      <c r="R857" s="74"/>
      <c r="S857" s="1264"/>
      <c r="T857" s="1264"/>
      <c r="U857" s="1264"/>
      <c r="V857" s="1264"/>
      <c r="W857" s="1264"/>
      <c r="X857" s="73"/>
      <c r="Y857" s="73"/>
      <c r="Z857" s="73"/>
      <c r="AA857" s="73"/>
      <c r="AB857" s="73"/>
      <c r="AC857" s="73"/>
      <c r="AD857" s="73"/>
    </row>
    <row r="858" spans="1:30" ht="15.75" customHeight="1">
      <c r="A858" s="73"/>
      <c r="B858" s="73"/>
      <c r="C858" s="73"/>
      <c r="D858" s="73"/>
      <c r="E858" s="73"/>
      <c r="F858" s="73"/>
      <c r="G858" s="591"/>
      <c r="H858" s="1412"/>
      <c r="I858" s="73"/>
      <c r="J858" s="73"/>
      <c r="K858" s="74"/>
      <c r="L858" s="74"/>
      <c r="M858" s="989"/>
      <c r="N858" s="74"/>
      <c r="O858" s="74"/>
      <c r="P858" s="74"/>
      <c r="Q858" s="74"/>
      <c r="R858" s="74"/>
      <c r="S858" s="1264"/>
      <c r="T858" s="1264"/>
      <c r="U858" s="1264"/>
      <c r="V858" s="1264"/>
      <c r="W858" s="1264"/>
      <c r="X858" s="73"/>
      <c r="Y858" s="73"/>
      <c r="Z858" s="73"/>
      <c r="AA858" s="73"/>
      <c r="AB858" s="73"/>
      <c r="AC858" s="73"/>
      <c r="AD858" s="73"/>
    </row>
    <row r="859" spans="1:30" ht="15.75" customHeight="1">
      <c r="A859" s="73"/>
      <c r="B859" s="73"/>
      <c r="C859" s="73"/>
      <c r="D859" s="73"/>
      <c r="E859" s="73"/>
      <c r="F859" s="73"/>
      <c r="G859" s="591"/>
      <c r="H859" s="1412"/>
      <c r="I859" s="73"/>
      <c r="J859" s="73"/>
      <c r="K859" s="74"/>
      <c r="L859" s="74"/>
      <c r="M859" s="989"/>
      <c r="N859" s="74"/>
      <c r="O859" s="74"/>
      <c r="P859" s="74"/>
      <c r="Q859" s="74"/>
      <c r="R859" s="74"/>
      <c r="S859" s="1264"/>
      <c r="T859" s="1264"/>
      <c r="U859" s="1264"/>
      <c r="V859" s="1264"/>
      <c r="W859" s="1264"/>
      <c r="X859" s="73"/>
      <c r="Y859" s="73"/>
      <c r="Z859" s="73"/>
      <c r="AA859" s="73"/>
      <c r="AB859" s="73"/>
      <c r="AC859" s="73"/>
      <c r="AD859" s="73"/>
    </row>
    <row r="860" spans="1:30" ht="15.75" customHeight="1">
      <c r="A860" s="73"/>
      <c r="B860" s="73"/>
      <c r="C860" s="73"/>
      <c r="D860" s="73"/>
      <c r="E860" s="73"/>
      <c r="F860" s="73"/>
      <c r="G860" s="591"/>
      <c r="H860" s="1412"/>
      <c r="I860" s="73"/>
      <c r="J860" s="73"/>
      <c r="K860" s="74"/>
      <c r="L860" s="74"/>
      <c r="M860" s="989"/>
      <c r="N860" s="74"/>
      <c r="O860" s="74"/>
      <c r="P860" s="74"/>
      <c r="Q860" s="74"/>
      <c r="R860" s="74"/>
      <c r="S860" s="1264"/>
      <c r="T860" s="1264"/>
      <c r="U860" s="1264"/>
      <c r="V860" s="1264"/>
      <c r="W860" s="1264"/>
      <c r="X860" s="73"/>
      <c r="Y860" s="73"/>
      <c r="Z860" s="73"/>
      <c r="AA860" s="73"/>
      <c r="AB860" s="73"/>
      <c r="AC860" s="73"/>
      <c r="AD860" s="73"/>
    </row>
    <row r="861" spans="1:30" ht="15.75" customHeight="1">
      <c r="A861" s="73"/>
      <c r="B861" s="73"/>
      <c r="C861" s="73"/>
      <c r="D861" s="73"/>
      <c r="E861" s="73"/>
      <c r="F861" s="73"/>
      <c r="G861" s="591"/>
      <c r="H861" s="1412"/>
      <c r="I861" s="73"/>
      <c r="J861" s="73"/>
      <c r="K861" s="74"/>
      <c r="L861" s="74"/>
      <c r="M861" s="989"/>
      <c r="N861" s="74"/>
      <c r="O861" s="74"/>
      <c r="P861" s="74"/>
      <c r="Q861" s="74"/>
      <c r="R861" s="74"/>
      <c r="S861" s="1264"/>
      <c r="T861" s="1264"/>
      <c r="U861" s="1264"/>
      <c r="V861" s="1264"/>
      <c r="W861" s="1264"/>
      <c r="X861" s="73"/>
      <c r="Y861" s="73"/>
      <c r="Z861" s="73"/>
      <c r="AA861" s="73"/>
      <c r="AB861" s="73"/>
      <c r="AC861" s="73"/>
      <c r="AD861" s="73"/>
    </row>
    <row r="862" spans="1:30" ht="15.75" customHeight="1">
      <c r="A862" s="73"/>
      <c r="B862" s="73"/>
      <c r="C862" s="73"/>
      <c r="D862" s="73"/>
      <c r="E862" s="73"/>
      <c r="F862" s="73"/>
      <c r="G862" s="591"/>
      <c r="H862" s="1412"/>
      <c r="I862" s="73"/>
      <c r="J862" s="73"/>
      <c r="K862" s="74"/>
      <c r="L862" s="74"/>
      <c r="M862" s="989"/>
      <c r="N862" s="74"/>
      <c r="O862" s="74"/>
      <c r="P862" s="74"/>
      <c r="Q862" s="74"/>
      <c r="R862" s="74"/>
      <c r="S862" s="1264"/>
      <c r="T862" s="1264"/>
      <c r="U862" s="1264"/>
      <c r="V862" s="1264"/>
      <c r="W862" s="1264"/>
      <c r="X862" s="73"/>
      <c r="Y862" s="73"/>
      <c r="Z862" s="73"/>
      <c r="AA862" s="73"/>
      <c r="AB862" s="73"/>
      <c r="AC862" s="73"/>
      <c r="AD862" s="73"/>
    </row>
    <row r="863" spans="1:30" ht="15.75" customHeight="1">
      <c r="A863" s="73"/>
      <c r="B863" s="73"/>
      <c r="C863" s="73"/>
      <c r="D863" s="73"/>
      <c r="E863" s="73"/>
      <c r="F863" s="73"/>
      <c r="G863" s="591"/>
      <c r="H863" s="1412"/>
      <c r="I863" s="73"/>
      <c r="J863" s="73"/>
      <c r="K863" s="74"/>
      <c r="L863" s="74"/>
      <c r="M863" s="989"/>
      <c r="N863" s="74"/>
      <c r="O863" s="74"/>
      <c r="P863" s="74"/>
      <c r="Q863" s="74"/>
      <c r="R863" s="74"/>
      <c r="S863" s="1264"/>
      <c r="T863" s="1264"/>
      <c r="U863" s="1264"/>
      <c r="V863" s="1264"/>
      <c r="W863" s="1264"/>
      <c r="X863" s="73"/>
      <c r="Y863" s="73"/>
      <c r="Z863" s="73"/>
      <c r="AA863" s="73"/>
      <c r="AB863" s="73"/>
      <c r="AC863" s="73"/>
      <c r="AD863" s="73"/>
    </row>
    <row r="864" spans="1:30" ht="15.75" customHeight="1">
      <c r="A864" s="73"/>
      <c r="B864" s="73"/>
      <c r="C864" s="73"/>
      <c r="D864" s="73"/>
      <c r="E864" s="73"/>
      <c r="F864" s="73"/>
      <c r="G864" s="591"/>
      <c r="H864" s="1412"/>
      <c r="I864" s="73"/>
      <c r="J864" s="73"/>
      <c r="K864" s="74"/>
      <c r="L864" s="74"/>
      <c r="M864" s="989"/>
      <c r="N864" s="74"/>
      <c r="O864" s="74"/>
      <c r="P864" s="74"/>
      <c r="Q864" s="74"/>
      <c r="R864" s="74"/>
      <c r="S864" s="1264"/>
      <c r="T864" s="1264"/>
      <c r="U864" s="1264"/>
      <c r="V864" s="1264"/>
      <c r="W864" s="1264"/>
      <c r="X864" s="73"/>
      <c r="Y864" s="73"/>
      <c r="Z864" s="73"/>
      <c r="AA864" s="73"/>
      <c r="AB864" s="73"/>
      <c r="AC864" s="73"/>
      <c r="AD864" s="73"/>
    </row>
    <row r="865" spans="1:30" ht="15.75" customHeight="1">
      <c r="A865" s="73"/>
      <c r="B865" s="73"/>
      <c r="C865" s="73"/>
      <c r="D865" s="73"/>
      <c r="E865" s="73"/>
      <c r="F865" s="73"/>
      <c r="G865" s="591"/>
      <c r="H865" s="1412"/>
      <c r="I865" s="73"/>
      <c r="J865" s="73"/>
      <c r="K865" s="74"/>
      <c r="L865" s="74"/>
      <c r="M865" s="989"/>
      <c r="N865" s="74"/>
      <c r="O865" s="74"/>
      <c r="P865" s="74"/>
      <c r="Q865" s="74"/>
      <c r="R865" s="74"/>
      <c r="S865" s="1264"/>
      <c r="T865" s="1264"/>
      <c r="U865" s="1264"/>
      <c r="V865" s="1264"/>
      <c r="W865" s="1264"/>
      <c r="X865" s="73"/>
      <c r="Y865" s="73"/>
      <c r="Z865" s="73"/>
      <c r="AA865" s="73"/>
      <c r="AB865" s="73"/>
      <c r="AC865" s="73"/>
      <c r="AD865" s="73"/>
    </row>
    <row r="866" spans="1:30" ht="15.75" customHeight="1">
      <c r="A866" s="73"/>
      <c r="B866" s="73"/>
      <c r="C866" s="73"/>
      <c r="D866" s="73"/>
      <c r="E866" s="73"/>
      <c r="F866" s="73"/>
      <c r="G866" s="591"/>
      <c r="H866" s="1412"/>
      <c r="I866" s="73"/>
      <c r="J866" s="73"/>
      <c r="K866" s="74"/>
      <c r="L866" s="74"/>
      <c r="M866" s="989"/>
      <c r="N866" s="74"/>
      <c r="O866" s="74"/>
      <c r="P866" s="74"/>
      <c r="Q866" s="74"/>
      <c r="R866" s="74"/>
      <c r="S866" s="1264"/>
      <c r="T866" s="1264"/>
      <c r="U866" s="1264"/>
      <c r="V866" s="1264"/>
      <c r="W866" s="1264"/>
      <c r="X866" s="73"/>
      <c r="Y866" s="73"/>
      <c r="Z866" s="73"/>
      <c r="AA866" s="73"/>
      <c r="AB866" s="73"/>
      <c r="AC866" s="73"/>
      <c r="AD866" s="73"/>
    </row>
    <row r="867" spans="1:30" ht="15.75" customHeight="1">
      <c r="A867" s="73"/>
      <c r="B867" s="73"/>
      <c r="C867" s="73"/>
      <c r="D867" s="73"/>
      <c r="E867" s="73"/>
      <c r="F867" s="73"/>
      <c r="G867" s="591"/>
      <c r="H867" s="1412"/>
      <c r="I867" s="73"/>
      <c r="J867" s="73"/>
      <c r="K867" s="74"/>
      <c r="L867" s="74"/>
      <c r="M867" s="989"/>
      <c r="N867" s="74"/>
      <c r="O867" s="74"/>
      <c r="P867" s="74"/>
      <c r="Q867" s="74"/>
      <c r="R867" s="74"/>
      <c r="S867" s="1264"/>
      <c r="T867" s="1264"/>
      <c r="U867" s="1264"/>
      <c r="V867" s="1264"/>
      <c r="W867" s="1264"/>
      <c r="X867" s="73"/>
      <c r="Y867" s="73"/>
      <c r="Z867" s="73"/>
      <c r="AA867" s="73"/>
      <c r="AB867" s="73"/>
      <c r="AC867" s="73"/>
      <c r="AD867" s="73"/>
    </row>
    <row r="868" spans="1:30" ht="15.75" customHeight="1">
      <c r="A868" s="73"/>
      <c r="B868" s="73"/>
      <c r="C868" s="73"/>
      <c r="D868" s="73"/>
      <c r="E868" s="73"/>
      <c r="F868" s="73"/>
      <c r="G868" s="591"/>
      <c r="H868" s="1412"/>
      <c r="I868" s="73"/>
      <c r="J868" s="73"/>
      <c r="K868" s="74"/>
      <c r="L868" s="74"/>
      <c r="M868" s="989"/>
      <c r="N868" s="74"/>
      <c r="O868" s="74"/>
      <c r="P868" s="74"/>
      <c r="Q868" s="74"/>
      <c r="R868" s="74"/>
      <c r="S868" s="1264"/>
      <c r="T868" s="1264"/>
      <c r="U868" s="1264"/>
      <c r="V868" s="1264"/>
      <c r="W868" s="1264"/>
      <c r="X868" s="73"/>
      <c r="Y868" s="73"/>
      <c r="Z868" s="73"/>
      <c r="AA868" s="73"/>
      <c r="AB868" s="73"/>
      <c r="AC868" s="73"/>
      <c r="AD868" s="73"/>
    </row>
    <row r="869" spans="1:30" ht="15.75" customHeight="1">
      <c r="A869" s="73"/>
      <c r="B869" s="73"/>
      <c r="C869" s="73"/>
      <c r="D869" s="73"/>
      <c r="E869" s="73"/>
      <c r="F869" s="73"/>
      <c r="G869" s="591"/>
      <c r="H869" s="1412"/>
      <c r="I869" s="73"/>
      <c r="J869" s="73"/>
      <c r="K869" s="74"/>
      <c r="L869" s="74"/>
      <c r="M869" s="989"/>
      <c r="N869" s="74"/>
      <c r="O869" s="74"/>
      <c r="P869" s="74"/>
      <c r="Q869" s="74"/>
      <c r="R869" s="74"/>
      <c r="S869" s="1264"/>
      <c r="T869" s="1264"/>
      <c r="U869" s="1264"/>
      <c r="V869" s="1264"/>
      <c r="W869" s="1264"/>
      <c r="X869" s="73"/>
      <c r="Y869" s="73"/>
      <c r="Z869" s="73"/>
      <c r="AA869" s="73"/>
      <c r="AB869" s="73"/>
      <c r="AC869" s="73"/>
      <c r="AD869" s="73"/>
    </row>
    <row r="870" spans="1:30" ht="15.75" customHeight="1">
      <c r="A870" s="73"/>
      <c r="B870" s="73"/>
      <c r="C870" s="73"/>
      <c r="D870" s="73"/>
      <c r="E870" s="73"/>
      <c r="F870" s="73"/>
      <c r="G870" s="591"/>
      <c r="H870" s="1412"/>
      <c r="I870" s="73"/>
      <c r="J870" s="73"/>
      <c r="K870" s="74"/>
      <c r="L870" s="74"/>
      <c r="M870" s="989"/>
      <c r="N870" s="74"/>
      <c r="O870" s="74"/>
      <c r="P870" s="74"/>
      <c r="Q870" s="74"/>
      <c r="R870" s="74"/>
      <c r="S870" s="1264"/>
      <c r="T870" s="1264"/>
      <c r="U870" s="1264"/>
      <c r="V870" s="1264"/>
      <c r="W870" s="1264"/>
      <c r="X870" s="73"/>
      <c r="Y870" s="73"/>
      <c r="Z870" s="73"/>
      <c r="AA870" s="73"/>
      <c r="AB870" s="73"/>
      <c r="AC870" s="73"/>
      <c r="AD870" s="73"/>
    </row>
    <row r="871" spans="1:30" ht="15.75" customHeight="1">
      <c r="A871" s="73"/>
      <c r="B871" s="73"/>
      <c r="C871" s="73"/>
      <c r="D871" s="73"/>
      <c r="E871" s="73"/>
      <c r="F871" s="73"/>
      <c r="G871" s="591"/>
      <c r="H871" s="1412"/>
      <c r="I871" s="73"/>
      <c r="J871" s="73"/>
      <c r="K871" s="74"/>
      <c r="L871" s="74"/>
      <c r="M871" s="989"/>
      <c r="N871" s="74"/>
      <c r="O871" s="74"/>
      <c r="P871" s="74"/>
      <c r="Q871" s="74"/>
      <c r="R871" s="74"/>
      <c r="S871" s="1264"/>
      <c r="T871" s="1264"/>
      <c r="U871" s="1264"/>
      <c r="V871" s="1264"/>
      <c r="W871" s="1264"/>
      <c r="X871" s="73"/>
      <c r="Y871" s="73"/>
      <c r="Z871" s="73"/>
      <c r="AA871" s="73"/>
      <c r="AB871" s="73"/>
      <c r="AC871" s="73"/>
      <c r="AD871" s="73"/>
    </row>
    <row r="872" spans="1:30" ht="15.75" customHeight="1">
      <c r="A872" s="73"/>
      <c r="B872" s="73"/>
      <c r="C872" s="73"/>
      <c r="D872" s="73"/>
      <c r="E872" s="73"/>
      <c r="F872" s="73"/>
      <c r="G872" s="591"/>
      <c r="H872" s="1412"/>
      <c r="I872" s="73"/>
      <c r="J872" s="73"/>
      <c r="K872" s="74"/>
      <c r="L872" s="74"/>
      <c r="M872" s="989"/>
      <c r="N872" s="74"/>
      <c r="O872" s="74"/>
      <c r="P872" s="74"/>
      <c r="Q872" s="74"/>
      <c r="R872" s="74"/>
      <c r="S872" s="1264"/>
      <c r="T872" s="1264"/>
      <c r="U872" s="1264"/>
      <c r="V872" s="1264"/>
      <c r="W872" s="1264"/>
      <c r="X872" s="73"/>
      <c r="Y872" s="73"/>
      <c r="Z872" s="73"/>
      <c r="AA872" s="73"/>
      <c r="AB872" s="73"/>
      <c r="AC872" s="73"/>
      <c r="AD872" s="73"/>
    </row>
    <row r="873" spans="1:30" ht="15.75" customHeight="1">
      <c r="A873" s="73"/>
      <c r="B873" s="73"/>
      <c r="C873" s="73"/>
      <c r="D873" s="73"/>
      <c r="E873" s="73"/>
      <c r="F873" s="73"/>
      <c r="G873" s="591"/>
      <c r="H873" s="1412"/>
      <c r="I873" s="73"/>
      <c r="J873" s="73"/>
      <c r="K873" s="74"/>
      <c r="L873" s="74"/>
      <c r="M873" s="989"/>
      <c r="N873" s="74"/>
      <c r="O873" s="74"/>
      <c r="P873" s="74"/>
      <c r="Q873" s="74"/>
      <c r="R873" s="74"/>
      <c r="S873" s="1264"/>
      <c r="T873" s="1264"/>
      <c r="U873" s="1264"/>
      <c r="V873" s="1264"/>
      <c r="W873" s="1264"/>
      <c r="X873" s="73"/>
      <c r="Y873" s="73"/>
      <c r="Z873" s="73"/>
      <c r="AA873" s="73"/>
      <c r="AB873" s="73"/>
      <c r="AC873" s="73"/>
      <c r="AD873" s="73"/>
    </row>
    <row r="874" spans="1:30" ht="15.75" customHeight="1">
      <c r="A874" s="73"/>
      <c r="B874" s="73"/>
      <c r="C874" s="73"/>
      <c r="D874" s="73"/>
      <c r="E874" s="73"/>
      <c r="F874" s="73"/>
      <c r="G874" s="591"/>
      <c r="H874" s="1412"/>
      <c r="I874" s="73"/>
      <c r="J874" s="73"/>
      <c r="K874" s="74"/>
      <c r="L874" s="74"/>
      <c r="M874" s="989"/>
      <c r="N874" s="74"/>
      <c r="O874" s="74"/>
      <c r="P874" s="74"/>
      <c r="Q874" s="74"/>
      <c r="R874" s="74"/>
      <c r="S874" s="1264"/>
      <c r="T874" s="1264"/>
      <c r="U874" s="1264"/>
      <c r="V874" s="1264"/>
      <c r="W874" s="1264"/>
      <c r="X874" s="73"/>
      <c r="Y874" s="73"/>
      <c r="Z874" s="73"/>
      <c r="AA874" s="73"/>
      <c r="AB874" s="73"/>
      <c r="AC874" s="73"/>
      <c r="AD874" s="73"/>
    </row>
    <row r="875" spans="1:30" ht="15.75" customHeight="1">
      <c r="A875" s="73"/>
      <c r="B875" s="73"/>
      <c r="C875" s="73"/>
      <c r="D875" s="73"/>
      <c r="E875" s="73"/>
      <c r="F875" s="73"/>
      <c r="G875" s="591"/>
      <c r="H875" s="1412"/>
      <c r="I875" s="73"/>
      <c r="J875" s="73"/>
      <c r="K875" s="74"/>
      <c r="L875" s="74"/>
      <c r="M875" s="989"/>
      <c r="N875" s="74"/>
      <c r="O875" s="74"/>
      <c r="P875" s="74"/>
      <c r="Q875" s="74"/>
      <c r="R875" s="74"/>
      <c r="S875" s="1264"/>
      <c r="T875" s="1264"/>
      <c r="U875" s="1264"/>
      <c r="V875" s="1264"/>
      <c r="W875" s="1264"/>
      <c r="X875" s="73"/>
      <c r="Y875" s="73"/>
      <c r="Z875" s="73"/>
      <c r="AA875" s="73"/>
      <c r="AB875" s="73"/>
      <c r="AC875" s="73"/>
      <c r="AD875" s="73"/>
    </row>
    <row r="876" spans="1:30" ht="15.75" customHeight="1">
      <c r="A876" s="73"/>
      <c r="B876" s="73"/>
      <c r="C876" s="73"/>
      <c r="D876" s="73"/>
      <c r="E876" s="73"/>
      <c r="F876" s="73"/>
      <c r="G876" s="591"/>
      <c r="H876" s="1412"/>
      <c r="I876" s="73"/>
      <c r="J876" s="73"/>
      <c r="K876" s="74"/>
      <c r="L876" s="74"/>
      <c r="M876" s="989"/>
      <c r="N876" s="74"/>
      <c r="O876" s="74"/>
      <c r="P876" s="74"/>
      <c r="Q876" s="74"/>
      <c r="R876" s="74"/>
      <c r="S876" s="1264"/>
      <c r="T876" s="1264"/>
      <c r="U876" s="1264"/>
      <c r="V876" s="1264"/>
      <c r="W876" s="1264"/>
      <c r="X876" s="73"/>
      <c r="Y876" s="73"/>
      <c r="Z876" s="73"/>
      <c r="AA876" s="73"/>
      <c r="AB876" s="73"/>
      <c r="AC876" s="73"/>
      <c r="AD876" s="73"/>
    </row>
    <row r="877" spans="1:30" ht="15.75" customHeight="1">
      <c r="A877" s="73"/>
      <c r="B877" s="73"/>
      <c r="C877" s="73"/>
      <c r="D877" s="73"/>
      <c r="E877" s="73"/>
      <c r="F877" s="73"/>
      <c r="G877" s="591"/>
      <c r="H877" s="1412"/>
      <c r="I877" s="73"/>
      <c r="J877" s="73"/>
      <c r="K877" s="74"/>
      <c r="L877" s="74"/>
      <c r="M877" s="989"/>
      <c r="N877" s="74"/>
      <c r="O877" s="74"/>
      <c r="P877" s="74"/>
      <c r="Q877" s="74"/>
      <c r="R877" s="74"/>
      <c r="S877" s="1264"/>
      <c r="T877" s="1264"/>
      <c r="U877" s="1264"/>
      <c r="V877" s="1264"/>
      <c r="W877" s="1264"/>
      <c r="X877" s="73"/>
      <c r="Y877" s="73"/>
      <c r="Z877" s="73"/>
      <c r="AA877" s="73"/>
      <c r="AB877" s="73"/>
      <c r="AC877" s="73"/>
      <c r="AD877" s="73"/>
    </row>
    <row r="878" spans="1:30" ht="15.75" customHeight="1">
      <c r="A878" s="73"/>
      <c r="B878" s="73"/>
      <c r="C878" s="73"/>
      <c r="D878" s="73"/>
      <c r="E878" s="73"/>
      <c r="F878" s="73"/>
      <c r="G878" s="591"/>
      <c r="H878" s="1412"/>
      <c r="I878" s="73"/>
      <c r="J878" s="73"/>
      <c r="K878" s="74"/>
      <c r="L878" s="74"/>
      <c r="M878" s="989"/>
      <c r="N878" s="74"/>
      <c r="O878" s="74"/>
      <c r="P878" s="74"/>
      <c r="Q878" s="74"/>
      <c r="R878" s="74"/>
      <c r="S878" s="1264"/>
      <c r="T878" s="1264"/>
      <c r="U878" s="1264"/>
      <c r="V878" s="1264"/>
      <c r="W878" s="1264"/>
      <c r="X878" s="73"/>
      <c r="Y878" s="73"/>
      <c r="Z878" s="73"/>
      <c r="AA878" s="73"/>
      <c r="AB878" s="73"/>
      <c r="AC878" s="73"/>
      <c r="AD878" s="73"/>
    </row>
    <row r="879" spans="1:30" ht="15.75" customHeight="1">
      <c r="A879" s="73"/>
      <c r="B879" s="73"/>
      <c r="C879" s="73"/>
      <c r="D879" s="73"/>
      <c r="E879" s="73"/>
      <c r="F879" s="73"/>
      <c r="G879" s="591"/>
      <c r="H879" s="1412"/>
      <c r="I879" s="73"/>
      <c r="J879" s="73"/>
      <c r="K879" s="74"/>
      <c r="L879" s="74"/>
      <c r="M879" s="989"/>
      <c r="N879" s="74"/>
      <c r="O879" s="74"/>
      <c r="P879" s="74"/>
      <c r="Q879" s="74"/>
      <c r="R879" s="74"/>
      <c r="S879" s="1264"/>
      <c r="T879" s="1264"/>
      <c r="U879" s="1264"/>
      <c r="V879" s="1264"/>
      <c r="W879" s="1264"/>
      <c r="X879" s="73"/>
      <c r="Y879" s="73"/>
      <c r="Z879" s="73"/>
      <c r="AA879" s="73"/>
      <c r="AB879" s="73"/>
      <c r="AC879" s="73"/>
      <c r="AD879" s="73"/>
    </row>
    <row r="880" spans="1:30" ht="15.75" customHeight="1">
      <c r="A880" s="73"/>
      <c r="B880" s="73"/>
      <c r="C880" s="73"/>
      <c r="D880" s="73"/>
      <c r="E880" s="73"/>
      <c r="F880" s="73"/>
      <c r="G880" s="591"/>
      <c r="H880" s="1412"/>
      <c r="I880" s="73"/>
      <c r="J880" s="73"/>
      <c r="K880" s="74"/>
      <c r="L880" s="74"/>
      <c r="M880" s="989"/>
      <c r="N880" s="74"/>
      <c r="O880" s="74"/>
      <c r="P880" s="74"/>
      <c r="Q880" s="74"/>
      <c r="R880" s="74"/>
      <c r="S880" s="1264"/>
      <c r="T880" s="1264"/>
      <c r="U880" s="1264"/>
      <c r="V880" s="1264"/>
      <c r="W880" s="1264"/>
      <c r="X880" s="73"/>
      <c r="Y880" s="73"/>
      <c r="Z880" s="73"/>
      <c r="AA880" s="73"/>
      <c r="AB880" s="73"/>
      <c r="AC880" s="73"/>
      <c r="AD880" s="73"/>
    </row>
    <row r="881" spans="1:30" ht="15.75" customHeight="1">
      <c r="A881" s="73"/>
      <c r="B881" s="73"/>
      <c r="C881" s="73"/>
      <c r="D881" s="73"/>
      <c r="E881" s="73"/>
      <c r="F881" s="73"/>
      <c r="G881" s="591"/>
      <c r="H881" s="1412"/>
      <c r="I881" s="73"/>
      <c r="J881" s="73"/>
      <c r="K881" s="74"/>
      <c r="L881" s="74"/>
      <c r="M881" s="989"/>
      <c r="N881" s="74"/>
      <c r="O881" s="74"/>
      <c r="P881" s="74"/>
      <c r="Q881" s="74"/>
      <c r="R881" s="74"/>
      <c r="S881" s="1264"/>
      <c r="T881" s="1264"/>
      <c r="U881" s="1264"/>
      <c r="V881" s="1264"/>
      <c r="W881" s="1264"/>
      <c r="X881" s="73"/>
      <c r="Y881" s="73"/>
      <c r="Z881" s="73"/>
      <c r="AA881" s="73"/>
      <c r="AB881" s="73"/>
      <c r="AC881" s="73"/>
      <c r="AD881" s="73"/>
    </row>
    <row r="882" spans="1:30" ht="15.75" customHeight="1">
      <c r="A882" s="73"/>
      <c r="B882" s="73"/>
      <c r="C882" s="73"/>
      <c r="D882" s="73"/>
      <c r="E882" s="73"/>
      <c r="F882" s="73"/>
      <c r="G882" s="591"/>
      <c r="H882" s="1412"/>
      <c r="I882" s="73"/>
      <c r="J882" s="73"/>
      <c r="K882" s="74"/>
      <c r="L882" s="74"/>
      <c r="M882" s="989"/>
      <c r="N882" s="74"/>
      <c r="O882" s="74"/>
      <c r="P882" s="74"/>
      <c r="Q882" s="74"/>
      <c r="R882" s="74"/>
      <c r="S882" s="1264"/>
      <c r="T882" s="1264"/>
      <c r="U882" s="1264"/>
      <c r="V882" s="1264"/>
      <c r="W882" s="1264"/>
      <c r="X882" s="73"/>
      <c r="Y882" s="73"/>
      <c r="Z882" s="73"/>
      <c r="AA882" s="73"/>
      <c r="AB882" s="73"/>
      <c r="AC882" s="73"/>
      <c r="AD882" s="73"/>
    </row>
    <row r="883" spans="1:30" ht="15.75" customHeight="1">
      <c r="A883" s="73"/>
      <c r="B883" s="73"/>
      <c r="C883" s="73"/>
      <c r="D883" s="73"/>
      <c r="E883" s="73"/>
      <c r="F883" s="73"/>
      <c r="G883" s="591"/>
      <c r="H883" s="1412"/>
      <c r="I883" s="73"/>
      <c r="J883" s="73"/>
      <c r="K883" s="74"/>
      <c r="L883" s="74"/>
      <c r="M883" s="989"/>
      <c r="N883" s="74"/>
      <c r="O883" s="74"/>
      <c r="P883" s="74"/>
      <c r="Q883" s="74"/>
      <c r="R883" s="74"/>
      <c r="S883" s="1264"/>
      <c r="T883" s="1264"/>
      <c r="U883" s="1264"/>
      <c r="V883" s="1264"/>
      <c r="W883" s="1264"/>
      <c r="X883" s="73"/>
      <c r="Y883" s="73"/>
      <c r="Z883" s="73"/>
      <c r="AA883" s="73"/>
      <c r="AB883" s="73"/>
      <c r="AC883" s="73"/>
      <c r="AD883" s="73"/>
    </row>
    <row r="884" spans="1:30" ht="15.75" customHeight="1">
      <c r="A884" s="73"/>
      <c r="B884" s="73"/>
      <c r="C884" s="73"/>
      <c r="D884" s="73"/>
      <c r="E884" s="73"/>
      <c r="F884" s="73"/>
      <c r="G884" s="591"/>
      <c r="H884" s="1412"/>
      <c r="I884" s="73"/>
      <c r="J884" s="73"/>
      <c r="K884" s="74"/>
      <c r="L884" s="74"/>
      <c r="M884" s="989"/>
      <c r="N884" s="74"/>
      <c r="O884" s="74"/>
      <c r="P884" s="74"/>
      <c r="Q884" s="74"/>
      <c r="R884" s="74"/>
      <c r="S884" s="1264"/>
      <c r="T884" s="1264"/>
      <c r="U884" s="1264"/>
      <c r="V884" s="1264"/>
      <c r="W884" s="1264"/>
      <c r="X884" s="73"/>
      <c r="Y884" s="73"/>
      <c r="Z884" s="73"/>
      <c r="AA884" s="73"/>
      <c r="AB884" s="73"/>
      <c r="AC884" s="73"/>
      <c r="AD884" s="73"/>
    </row>
    <row r="885" spans="1:30" ht="15.75" customHeight="1">
      <c r="A885" s="73"/>
      <c r="B885" s="73"/>
      <c r="C885" s="73"/>
      <c r="D885" s="73"/>
      <c r="E885" s="73"/>
      <c r="F885" s="73"/>
      <c r="G885" s="591"/>
      <c r="H885" s="1412"/>
      <c r="I885" s="73"/>
      <c r="J885" s="73"/>
      <c r="K885" s="74"/>
      <c r="L885" s="74"/>
      <c r="M885" s="989"/>
      <c r="N885" s="74"/>
      <c r="O885" s="74"/>
      <c r="P885" s="74"/>
      <c r="Q885" s="74"/>
      <c r="R885" s="74"/>
      <c r="S885" s="1264"/>
      <c r="T885" s="1264"/>
      <c r="U885" s="1264"/>
      <c r="V885" s="1264"/>
      <c r="W885" s="1264"/>
      <c r="X885" s="73"/>
      <c r="Y885" s="73"/>
      <c r="Z885" s="73"/>
      <c r="AA885" s="73"/>
      <c r="AB885" s="73"/>
      <c r="AC885" s="73"/>
      <c r="AD885" s="73"/>
    </row>
    <row r="886" spans="1:30" ht="15.75" customHeight="1">
      <c r="A886" s="73"/>
      <c r="B886" s="73"/>
      <c r="C886" s="73"/>
      <c r="D886" s="73"/>
      <c r="E886" s="73"/>
      <c r="F886" s="73"/>
      <c r="G886" s="591"/>
      <c r="H886" s="1412"/>
      <c r="I886" s="73"/>
      <c r="J886" s="73"/>
      <c r="K886" s="74"/>
      <c r="L886" s="74"/>
      <c r="M886" s="989"/>
      <c r="N886" s="74"/>
      <c r="O886" s="74"/>
      <c r="P886" s="74"/>
      <c r="Q886" s="74"/>
      <c r="R886" s="74"/>
      <c r="S886" s="1264"/>
      <c r="T886" s="1264"/>
      <c r="U886" s="1264"/>
      <c r="V886" s="1264"/>
      <c r="W886" s="1264"/>
      <c r="X886" s="73"/>
      <c r="Y886" s="73"/>
      <c r="Z886" s="73"/>
      <c r="AA886" s="73"/>
      <c r="AB886" s="73"/>
      <c r="AC886" s="73"/>
      <c r="AD886" s="73"/>
    </row>
    <row r="887" spans="1:30" ht="15.75" customHeight="1">
      <c r="A887" s="73"/>
      <c r="B887" s="73"/>
      <c r="C887" s="73"/>
      <c r="D887" s="73"/>
      <c r="E887" s="73"/>
      <c r="F887" s="73"/>
      <c r="G887" s="591"/>
      <c r="H887" s="1412"/>
      <c r="I887" s="73"/>
      <c r="J887" s="73"/>
      <c r="K887" s="74"/>
      <c r="L887" s="74"/>
      <c r="M887" s="989"/>
      <c r="N887" s="74"/>
      <c r="O887" s="74"/>
      <c r="P887" s="74"/>
      <c r="Q887" s="74"/>
      <c r="R887" s="74"/>
      <c r="S887" s="1264"/>
      <c r="T887" s="1264"/>
      <c r="U887" s="1264"/>
      <c r="V887" s="1264"/>
      <c r="W887" s="1264"/>
      <c r="X887" s="73"/>
      <c r="Y887" s="73"/>
      <c r="Z887" s="73"/>
      <c r="AA887" s="73"/>
      <c r="AB887" s="73"/>
      <c r="AC887" s="73"/>
      <c r="AD887" s="73"/>
    </row>
    <row r="888" spans="1:30" ht="15.75" customHeight="1">
      <c r="A888" s="73"/>
      <c r="B888" s="73"/>
      <c r="C888" s="73"/>
      <c r="D888" s="73"/>
      <c r="E888" s="73"/>
      <c r="F888" s="73"/>
      <c r="G888" s="591"/>
      <c r="H888" s="1412"/>
      <c r="I888" s="73"/>
      <c r="J888" s="73"/>
      <c r="K888" s="74"/>
      <c r="L888" s="74"/>
      <c r="M888" s="989"/>
      <c r="N888" s="74"/>
      <c r="O888" s="74"/>
      <c r="P888" s="74"/>
      <c r="Q888" s="74"/>
      <c r="R888" s="74"/>
      <c r="S888" s="1264"/>
      <c r="T888" s="1264"/>
      <c r="U888" s="1264"/>
      <c r="V888" s="1264"/>
      <c r="W888" s="1264"/>
      <c r="X888" s="73"/>
      <c r="Y888" s="73"/>
      <c r="Z888" s="73"/>
      <c r="AA888" s="73"/>
      <c r="AB888" s="73"/>
      <c r="AC888" s="73"/>
      <c r="AD888" s="73"/>
    </row>
    <row r="889" spans="1:30" ht="15.75" customHeight="1">
      <c r="A889" s="73"/>
      <c r="B889" s="73"/>
      <c r="C889" s="73"/>
      <c r="D889" s="73"/>
      <c r="E889" s="73"/>
      <c r="F889" s="73"/>
      <c r="G889" s="591"/>
      <c r="H889" s="1412"/>
      <c r="I889" s="73"/>
      <c r="J889" s="73"/>
      <c r="K889" s="74"/>
      <c r="L889" s="74"/>
      <c r="M889" s="989"/>
      <c r="N889" s="74"/>
      <c r="O889" s="74"/>
      <c r="P889" s="74"/>
      <c r="Q889" s="74"/>
      <c r="R889" s="74"/>
      <c r="S889" s="1264"/>
      <c r="T889" s="1264"/>
      <c r="U889" s="1264"/>
      <c r="V889" s="1264"/>
      <c r="W889" s="1264"/>
      <c r="X889" s="73"/>
      <c r="Y889" s="73"/>
      <c r="Z889" s="73"/>
      <c r="AA889" s="73"/>
      <c r="AB889" s="73"/>
      <c r="AC889" s="73"/>
      <c r="AD889" s="73"/>
    </row>
    <row r="890" spans="1:30" ht="15.75" customHeight="1">
      <c r="A890" s="73"/>
      <c r="B890" s="73"/>
      <c r="C890" s="73"/>
      <c r="D890" s="73"/>
      <c r="E890" s="73"/>
      <c r="F890" s="73"/>
      <c r="G890" s="591"/>
      <c r="H890" s="1412"/>
      <c r="I890" s="73"/>
      <c r="J890" s="73"/>
      <c r="K890" s="74"/>
      <c r="L890" s="74"/>
      <c r="M890" s="989"/>
      <c r="N890" s="74"/>
      <c r="O890" s="74"/>
      <c r="P890" s="74"/>
      <c r="Q890" s="74"/>
      <c r="R890" s="74"/>
      <c r="S890" s="1264"/>
      <c r="T890" s="1264"/>
      <c r="U890" s="1264"/>
      <c r="V890" s="1264"/>
      <c r="W890" s="1264"/>
      <c r="X890" s="73"/>
      <c r="Y890" s="73"/>
      <c r="Z890" s="73"/>
      <c r="AA890" s="73"/>
      <c r="AB890" s="73"/>
      <c r="AC890" s="73"/>
      <c r="AD890" s="73"/>
    </row>
    <row r="891" spans="1:30" ht="15.75" customHeight="1">
      <c r="A891" s="73"/>
      <c r="B891" s="73"/>
      <c r="C891" s="73"/>
      <c r="D891" s="73"/>
      <c r="E891" s="73"/>
      <c r="F891" s="73"/>
      <c r="G891" s="591"/>
      <c r="H891" s="1412"/>
      <c r="I891" s="73"/>
      <c r="J891" s="73"/>
      <c r="K891" s="74"/>
      <c r="L891" s="74"/>
      <c r="M891" s="989"/>
      <c r="N891" s="74"/>
      <c r="O891" s="74"/>
      <c r="P891" s="74"/>
      <c r="Q891" s="74"/>
      <c r="R891" s="74"/>
      <c r="S891" s="1264"/>
      <c r="T891" s="1264"/>
      <c r="U891" s="1264"/>
      <c r="V891" s="1264"/>
      <c r="W891" s="1264"/>
      <c r="X891" s="73"/>
      <c r="Y891" s="73"/>
      <c r="Z891" s="73"/>
      <c r="AA891" s="73"/>
      <c r="AB891" s="73"/>
      <c r="AC891" s="73"/>
      <c r="AD891" s="73"/>
    </row>
    <row r="892" spans="1:30" ht="15.75" customHeight="1">
      <c r="A892" s="73"/>
      <c r="B892" s="73"/>
      <c r="C892" s="73"/>
      <c r="D892" s="73"/>
      <c r="E892" s="73"/>
      <c r="F892" s="73"/>
      <c r="G892" s="591"/>
      <c r="H892" s="1412"/>
      <c r="I892" s="73"/>
      <c r="J892" s="73"/>
      <c r="K892" s="74"/>
      <c r="L892" s="74"/>
      <c r="M892" s="989"/>
      <c r="N892" s="74"/>
      <c r="O892" s="74"/>
      <c r="P892" s="74"/>
      <c r="Q892" s="74"/>
      <c r="R892" s="74"/>
      <c r="S892" s="1264"/>
      <c r="T892" s="1264"/>
      <c r="U892" s="1264"/>
      <c r="V892" s="1264"/>
      <c r="W892" s="1264"/>
      <c r="X892" s="73"/>
      <c r="Y892" s="73"/>
      <c r="Z892" s="73"/>
      <c r="AA892" s="73"/>
      <c r="AB892" s="73"/>
      <c r="AC892" s="73"/>
      <c r="AD892" s="73"/>
    </row>
    <row r="893" spans="1:30" ht="15.75" customHeight="1">
      <c r="A893" s="73"/>
      <c r="B893" s="73"/>
      <c r="C893" s="73"/>
      <c r="D893" s="73"/>
      <c r="E893" s="73"/>
      <c r="F893" s="73"/>
      <c r="G893" s="591"/>
      <c r="H893" s="1412"/>
      <c r="I893" s="73"/>
      <c r="J893" s="73"/>
      <c r="K893" s="74"/>
      <c r="L893" s="74"/>
      <c r="M893" s="989"/>
      <c r="N893" s="74"/>
      <c r="O893" s="74"/>
      <c r="P893" s="74"/>
      <c r="Q893" s="74"/>
      <c r="R893" s="74"/>
      <c r="S893" s="1264"/>
      <c r="T893" s="1264"/>
      <c r="U893" s="1264"/>
      <c r="V893" s="1264"/>
      <c r="W893" s="1264"/>
      <c r="X893" s="73"/>
      <c r="Y893" s="73"/>
      <c r="Z893" s="73"/>
      <c r="AA893" s="73"/>
      <c r="AB893" s="73"/>
      <c r="AC893" s="73"/>
      <c r="AD893" s="73"/>
    </row>
    <row r="894" spans="1:30" ht="15.75" customHeight="1">
      <c r="A894" s="73"/>
      <c r="B894" s="73"/>
      <c r="C894" s="73"/>
      <c r="D894" s="73"/>
      <c r="E894" s="73"/>
      <c r="F894" s="73"/>
      <c r="G894" s="591"/>
      <c r="H894" s="1412"/>
      <c r="I894" s="73"/>
      <c r="J894" s="73"/>
      <c r="K894" s="74"/>
      <c r="L894" s="74"/>
      <c r="M894" s="989"/>
      <c r="N894" s="74"/>
      <c r="O894" s="74"/>
      <c r="P894" s="74"/>
      <c r="Q894" s="74"/>
      <c r="R894" s="74"/>
      <c r="S894" s="1264"/>
      <c r="T894" s="1264"/>
      <c r="U894" s="1264"/>
      <c r="V894" s="1264"/>
      <c r="W894" s="1264"/>
      <c r="X894" s="73"/>
      <c r="Y894" s="73"/>
      <c r="Z894" s="73"/>
      <c r="AA894" s="73"/>
      <c r="AB894" s="73"/>
      <c r="AC894" s="73"/>
      <c r="AD894" s="73"/>
    </row>
    <row r="895" spans="1:30" ht="15.75" customHeight="1">
      <c r="A895" s="73"/>
      <c r="B895" s="73"/>
      <c r="C895" s="73"/>
      <c r="D895" s="73"/>
      <c r="E895" s="73"/>
      <c r="F895" s="73"/>
      <c r="G895" s="591"/>
      <c r="H895" s="1412"/>
      <c r="I895" s="73"/>
      <c r="J895" s="73"/>
      <c r="K895" s="74"/>
      <c r="L895" s="74"/>
      <c r="M895" s="989"/>
      <c r="N895" s="74"/>
      <c r="O895" s="74"/>
      <c r="P895" s="74"/>
      <c r="Q895" s="74"/>
      <c r="R895" s="74"/>
      <c r="S895" s="1264"/>
      <c r="T895" s="1264"/>
      <c r="U895" s="1264"/>
      <c r="V895" s="1264"/>
      <c r="W895" s="1264"/>
      <c r="X895" s="73"/>
      <c r="Y895" s="73"/>
      <c r="Z895" s="73"/>
      <c r="AA895" s="73"/>
      <c r="AB895" s="73"/>
      <c r="AC895" s="73"/>
      <c r="AD895" s="73"/>
    </row>
    <row r="896" spans="1:30" ht="15.75" customHeight="1">
      <c r="A896" s="73"/>
      <c r="B896" s="73"/>
      <c r="C896" s="73"/>
      <c r="D896" s="73"/>
      <c r="E896" s="73"/>
      <c r="F896" s="73"/>
      <c r="G896" s="591"/>
      <c r="H896" s="1412"/>
      <c r="I896" s="73"/>
      <c r="J896" s="73"/>
      <c r="K896" s="74"/>
      <c r="L896" s="74"/>
      <c r="M896" s="989"/>
      <c r="N896" s="74"/>
      <c r="O896" s="74"/>
      <c r="P896" s="74"/>
      <c r="Q896" s="74"/>
      <c r="R896" s="74"/>
      <c r="S896" s="1264"/>
      <c r="T896" s="1264"/>
      <c r="U896" s="1264"/>
      <c r="V896" s="1264"/>
      <c r="W896" s="1264"/>
      <c r="X896" s="73"/>
      <c r="Y896" s="73"/>
      <c r="Z896" s="73"/>
      <c r="AA896" s="73"/>
      <c r="AB896" s="73"/>
      <c r="AC896" s="73"/>
      <c r="AD896" s="73"/>
    </row>
    <row r="897" spans="1:30" ht="15.75" customHeight="1">
      <c r="A897" s="73"/>
      <c r="B897" s="73"/>
      <c r="C897" s="73"/>
      <c r="D897" s="73"/>
      <c r="E897" s="73"/>
      <c r="F897" s="73"/>
      <c r="G897" s="591"/>
      <c r="H897" s="1412"/>
      <c r="I897" s="73"/>
      <c r="J897" s="73"/>
      <c r="K897" s="74"/>
      <c r="L897" s="74"/>
      <c r="M897" s="989"/>
      <c r="N897" s="74"/>
      <c r="O897" s="74"/>
      <c r="P897" s="74"/>
      <c r="Q897" s="74"/>
      <c r="R897" s="74"/>
      <c r="S897" s="1264"/>
      <c r="T897" s="1264"/>
      <c r="U897" s="1264"/>
      <c r="V897" s="1264"/>
      <c r="W897" s="1264"/>
      <c r="X897" s="73"/>
      <c r="Y897" s="73"/>
      <c r="Z897" s="73"/>
      <c r="AA897" s="73"/>
      <c r="AB897" s="73"/>
      <c r="AC897" s="73"/>
      <c r="AD897" s="73"/>
    </row>
    <row r="898" spans="1:30" ht="15.75" customHeight="1">
      <c r="A898" s="73"/>
      <c r="B898" s="73"/>
      <c r="C898" s="73"/>
      <c r="D898" s="73"/>
      <c r="E898" s="73"/>
      <c r="F898" s="73"/>
      <c r="G898" s="591"/>
      <c r="H898" s="1412"/>
      <c r="I898" s="73"/>
      <c r="J898" s="73"/>
      <c r="K898" s="74"/>
      <c r="L898" s="74"/>
      <c r="M898" s="989"/>
      <c r="N898" s="74"/>
      <c r="O898" s="74"/>
      <c r="P898" s="74"/>
      <c r="Q898" s="74"/>
      <c r="R898" s="74"/>
      <c r="S898" s="1264"/>
      <c r="T898" s="1264"/>
      <c r="U898" s="1264"/>
      <c r="V898" s="1264"/>
      <c r="W898" s="1264"/>
      <c r="X898" s="73"/>
      <c r="Y898" s="73"/>
      <c r="Z898" s="73"/>
      <c r="AA898" s="73"/>
      <c r="AB898" s="73"/>
      <c r="AC898" s="73"/>
      <c r="AD898" s="73"/>
    </row>
    <row r="899" spans="1:30" ht="15.75" customHeight="1">
      <c r="A899" s="73"/>
      <c r="B899" s="73"/>
      <c r="C899" s="73"/>
      <c r="D899" s="73"/>
      <c r="E899" s="73"/>
      <c r="F899" s="73"/>
      <c r="G899" s="591"/>
      <c r="H899" s="1412"/>
      <c r="I899" s="73"/>
      <c r="J899" s="73"/>
      <c r="K899" s="74"/>
      <c r="L899" s="74"/>
      <c r="M899" s="989"/>
      <c r="N899" s="74"/>
      <c r="O899" s="74"/>
      <c r="P899" s="74"/>
      <c r="Q899" s="74"/>
      <c r="R899" s="74"/>
      <c r="S899" s="1264"/>
      <c r="T899" s="1264"/>
      <c r="U899" s="1264"/>
      <c r="V899" s="1264"/>
      <c r="W899" s="1264"/>
      <c r="X899" s="73"/>
      <c r="Y899" s="73"/>
      <c r="Z899" s="73"/>
      <c r="AA899" s="73"/>
      <c r="AB899" s="73"/>
      <c r="AC899" s="73"/>
      <c r="AD899" s="73"/>
    </row>
    <row r="900" spans="1:30" ht="15.75" customHeight="1">
      <c r="A900" s="73"/>
      <c r="B900" s="73"/>
      <c r="C900" s="73"/>
      <c r="D900" s="73"/>
      <c r="E900" s="73"/>
      <c r="F900" s="73"/>
      <c r="G900" s="591"/>
      <c r="H900" s="1412"/>
      <c r="I900" s="73"/>
      <c r="J900" s="73"/>
      <c r="K900" s="74"/>
      <c r="L900" s="74"/>
      <c r="M900" s="989"/>
      <c r="N900" s="74"/>
      <c r="O900" s="74"/>
      <c r="P900" s="74"/>
      <c r="Q900" s="74"/>
      <c r="R900" s="74"/>
      <c r="S900" s="1264"/>
      <c r="T900" s="1264"/>
      <c r="U900" s="1264"/>
      <c r="V900" s="1264"/>
      <c r="W900" s="1264"/>
      <c r="X900" s="73"/>
      <c r="Y900" s="73"/>
      <c r="Z900" s="73"/>
      <c r="AA900" s="73"/>
      <c r="AB900" s="73"/>
      <c r="AC900" s="73"/>
      <c r="AD900" s="73"/>
    </row>
    <row r="901" spans="1:30" ht="15.75" customHeight="1">
      <c r="A901" s="73"/>
      <c r="B901" s="73"/>
      <c r="C901" s="73"/>
      <c r="D901" s="73"/>
      <c r="E901" s="73"/>
      <c r="F901" s="73"/>
      <c r="G901" s="591"/>
      <c r="H901" s="1412"/>
      <c r="I901" s="73"/>
      <c r="J901" s="73"/>
      <c r="K901" s="74"/>
      <c r="L901" s="74"/>
      <c r="M901" s="989"/>
      <c r="N901" s="74"/>
      <c r="O901" s="74"/>
      <c r="P901" s="74"/>
      <c r="Q901" s="74"/>
      <c r="R901" s="74"/>
      <c r="S901" s="1264"/>
      <c r="T901" s="1264"/>
      <c r="U901" s="1264"/>
      <c r="V901" s="1264"/>
      <c r="W901" s="1264"/>
      <c r="X901" s="73"/>
      <c r="Y901" s="73"/>
      <c r="Z901" s="73"/>
      <c r="AA901" s="73"/>
      <c r="AB901" s="73"/>
      <c r="AC901" s="73"/>
      <c r="AD901" s="73"/>
    </row>
    <row r="902" spans="1:30" ht="15.75" customHeight="1">
      <c r="A902" s="73"/>
      <c r="B902" s="73"/>
      <c r="C902" s="73"/>
      <c r="D902" s="73"/>
      <c r="E902" s="73"/>
      <c r="F902" s="73"/>
      <c r="G902" s="591"/>
      <c r="H902" s="1412"/>
      <c r="I902" s="73"/>
      <c r="J902" s="73"/>
      <c r="K902" s="74"/>
      <c r="L902" s="74"/>
      <c r="M902" s="989"/>
      <c r="N902" s="74"/>
      <c r="O902" s="74"/>
      <c r="P902" s="74"/>
      <c r="Q902" s="74"/>
      <c r="R902" s="74"/>
      <c r="S902" s="1264"/>
      <c r="T902" s="1264"/>
      <c r="U902" s="1264"/>
      <c r="V902" s="1264"/>
      <c r="W902" s="1264"/>
      <c r="X902" s="73"/>
      <c r="Y902" s="73"/>
      <c r="Z902" s="73"/>
      <c r="AA902" s="73"/>
      <c r="AB902" s="73"/>
      <c r="AC902" s="73"/>
      <c r="AD902" s="73"/>
    </row>
    <row r="903" spans="1:30" ht="15.75" customHeight="1">
      <c r="A903" s="73"/>
      <c r="B903" s="73"/>
      <c r="C903" s="73"/>
      <c r="D903" s="73"/>
      <c r="E903" s="73"/>
      <c r="F903" s="73"/>
      <c r="G903" s="591"/>
      <c r="H903" s="1412"/>
      <c r="I903" s="73"/>
      <c r="J903" s="73"/>
      <c r="K903" s="74"/>
      <c r="L903" s="74"/>
      <c r="M903" s="989"/>
      <c r="N903" s="74"/>
      <c r="O903" s="74"/>
      <c r="P903" s="74"/>
      <c r="Q903" s="74"/>
      <c r="R903" s="74"/>
      <c r="S903" s="1264"/>
      <c r="T903" s="1264"/>
      <c r="U903" s="1264"/>
      <c r="V903" s="1264"/>
      <c r="W903" s="1264"/>
      <c r="X903" s="73"/>
      <c r="Y903" s="73"/>
      <c r="Z903" s="73"/>
      <c r="AA903" s="73"/>
      <c r="AB903" s="73"/>
      <c r="AC903" s="73"/>
      <c r="AD903" s="73"/>
    </row>
    <row r="904" spans="1:30" ht="15.75" customHeight="1">
      <c r="A904" s="73"/>
      <c r="B904" s="73"/>
      <c r="C904" s="73"/>
      <c r="D904" s="73"/>
      <c r="E904" s="73"/>
      <c r="F904" s="73"/>
      <c r="G904" s="591"/>
      <c r="H904" s="1412"/>
      <c r="I904" s="73"/>
      <c r="J904" s="73"/>
      <c r="K904" s="74"/>
      <c r="L904" s="74"/>
      <c r="M904" s="989"/>
      <c r="N904" s="74"/>
      <c r="O904" s="74"/>
      <c r="P904" s="74"/>
      <c r="Q904" s="74"/>
      <c r="R904" s="74"/>
      <c r="S904" s="1264"/>
      <c r="T904" s="1264"/>
      <c r="U904" s="1264"/>
      <c r="V904" s="1264"/>
      <c r="W904" s="1264"/>
      <c r="X904" s="73"/>
      <c r="Y904" s="73"/>
      <c r="Z904" s="73"/>
      <c r="AA904" s="73"/>
      <c r="AB904" s="73"/>
      <c r="AC904" s="73"/>
      <c r="AD904" s="73"/>
    </row>
    <row r="905" spans="1:30" ht="15.75" customHeight="1">
      <c r="A905" s="73"/>
      <c r="B905" s="73"/>
      <c r="C905" s="73"/>
      <c r="D905" s="73"/>
      <c r="E905" s="73"/>
      <c r="F905" s="73"/>
      <c r="G905" s="591"/>
      <c r="H905" s="1412"/>
      <c r="I905" s="73"/>
      <c r="J905" s="73"/>
      <c r="K905" s="74"/>
      <c r="L905" s="74"/>
      <c r="M905" s="989"/>
      <c r="N905" s="74"/>
      <c r="O905" s="74"/>
      <c r="P905" s="74"/>
      <c r="Q905" s="74"/>
      <c r="R905" s="74"/>
      <c r="S905" s="1264"/>
      <c r="T905" s="1264"/>
      <c r="U905" s="1264"/>
      <c r="V905" s="1264"/>
      <c r="W905" s="1264"/>
      <c r="X905" s="73"/>
      <c r="Y905" s="73"/>
      <c r="Z905" s="73"/>
      <c r="AA905" s="73"/>
      <c r="AB905" s="73"/>
      <c r="AC905" s="73"/>
      <c r="AD905" s="73"/>
    </row>
    <row r="906" spans="1:30" ht="15.75" customHeight="1">
      <c r="A906" s="73"/>
      <c r="B906" s="73"/>
      <c r="C906" s="73"/>
      <c r="D906" s="73"/>
      <c r="E906" s="73"/>
      <c r="F906" s="73"/>
      <c r="G906" s="591"/>
      <c r="H906" s="1412"/>
      <c r="I906" s="73"/>
      <c r="J906" s="73"/>
      <c r="K906" s="74"/>
      <c r="L906" s="74"/>
      <c r="M906" s="989"/>
      <c r="N906" s="74"/>
      <c r="O906" s="74"/>
      <c r="P906" s="74"/>
      <c r="Q906" s="74"/>
      <c r="R906" s="74"/>
      <c r="S906" s="1264"/>
      <c r="T906" s="1264"/>
      <c r="U906" s="1264"/>
      <c r="V906" s="1264"/>
      <c r="W906" s="1264"/>
      <c r="X906" s="73"/>
      <c r="Y906" s="73"/>
      <c r="Z906" s="73"/>
      <c r="AA906" s="73"/>
      <c r="AB906" s="73"/>
      <c r="AC906" s="73"/>
      <c r="AD906" s="73"/>
    </row>
    <row r="907" spans="1:30" ht="15.75" customHeight="1">
      <c r="A907" s="73"/>
      <c r="B907" s="73"/>
      <c r="C907" s="73"/>
      <c r="D907" s="73"/>
      <c r="E907" s="73"/>
      <c r="F907" s="73"/>
      <c r="G907" s="591"/>
      <c r="H907" s="1412"/>
      <c r="I907" s="73"/>
      <c r="J907" s="73"/>
      <c r="K907" s="74"/>
      <c r="L907" s="74"/>
      <c r="M907" s="989"/>
      <c r="N907" s="74"/>
      <c r="O907" s="74"/>
      <c r="P907" s="74"/>
      <c r="Q907" s="74"/>
      <c r="R907" s="74"/>
      <c r="S907" s="1264"/>
      <c r="T907" s="1264"/>
      <c r="U907" s="1264"/>
      <c r="V907" s="1264"/>
      <c r="W907" s="1264"/>
      <c r="X907" s="73"/>
      <c r="Y907" s="73"/>
      <c r="Z907" s="73"/>
      <c r="AA907" s="73"/>
      <c r="AB907" s="73"/>
      <c r="AC907" s="73"/>
      <c r="AD907" s="73"/>
    </row>
    <row r="908" spans="1:30" ht="15.75" customHeight="1">
      <c r="A908" s="73"/>
      <c r="B908" s="73"/>
      <c r="C908" s="73"/>
      <c r="D908" s="73"/>
      <c r="E908" s="73"/>
      <c r="F908" s="73"/>
      <c r="G908" s="591"/>
      <c r="H908" s="1412"/>
      <c r="I908" s="73"/>
      <c r="J908" s="73"/>
      <c r="K908" s="74"/>
      <c r="L908" s="74"/>
      <c r="M908" s="989"/>
      <c r="N908" s="74"/>
      <c r="O908" s="74"/>
      <c r="P908" s="74"/>
      <c r="Q908" s="74"/>
      <c r="R908" s="74"/>
      <c r="S908" s="1264"/>
      <c r="T908" s="1264"/>
      <c r="U908" s="1264"/>
      <c r="V908" s="1264"/>
      <c r="W908" s="1264"/>
      <c r="X908" s="73"/>
      <c r="Y908" s="73"/>
      <c r="Z908" s="73"/>
      <c r="AA908" s="73"/>
      <c r="AB908" s="73"/>
      <c r="AC908" s="73"/>
      <c r="AD908" s="73"/>
    </row>
    <row r="909" spans="1:30" ht="15.75" customHeight="1">
      <c r="A909" s="73"/>
      <c r="B909" s="73"/>
      <c r="C909" s="73"/>
      <c r="D909" s="73"/>
      <c r="E909" s="73"/>
      <c r="F909" s="73"/>
      <c r="G909" s="591"/>
      <c r="H909" s="1412"/>
      <c r="I909" s="73"/>
      <c r="J909" s="73"/>
      <c r="K909" s="74"/>
      <c r="L909" s="74"/>
      <c r="M909" s="989"/>
      <c r="N909" s="74"/>
      <c r="O909" s="74"/>
      <c r="P909" s="74"/>
      <c r="Q909" s="74"/>
      <c r="R909" s="74"/>
      <c r="S909" s="1264"/>
      <c r="T909" s="1264"/>
      <c r="U909" s="1264"/>
      <c r="V909" s="1264"/>
      <c r="W909" s="1264"/>
      <c r="X909" s="73"/>
      <c r="Y909" s="73"/>
      <c r="Z909" s="73"/>
      <c r="AA909" s="73"/>
      <c r="AB909" s="73"/>
      <c r="AC909" s="73"/>
      <c r="AD909" s="73"/>
    </row>
    <row r="910" spans="1:30" ht="15.75" customHeight="1">
      <c r="A910" s="73"/>
      <c r="B910" s="73"/>
      <c r="C910" s="73"/>
      <c r="D910" s="73"/>
      <c r="E910" s="73"/>
      <c r="F910" s="73"/>
      <c r="G910" s="591"/>
      <c r="H910" s="1412"/>
      <c r="I910" s="73"/>
      <c r="J910" s="73"/>
      <c r="K910" s="74"/>
      <c r="L910" s="74"/>
      <c r="M910" s="989"/>
      <c r="N910" s="74"/>
      <c r="O910" s="74"/>
      <c r="P910" s="74"/>
      <c r="Q910" s="74"/>
      <c r="R910" s="74"/>
      <c r="S910" s="1264"/>
      <c r="T910" s="1264"/>
      <c r="U910" s="1264"/>
      <c r="V910" s="1264"/>
      <c r="W910" s="1264"/>
      <c r="X910" s="73"/>
      <c r="Y910" s="73"/>
      <c r="Z910" s="73"/>
      <c r="AA910" s="73"/>
      <c r="AB910" s="73"/>
      <c r="AC910" s="73"/>
      <c r="AD910" s="73"/>
    </row>
    <row r="911" spans="1:30" ht="15.75" customHeight="1">
      <c r="A911" s="73"/>
      <c r="B911" s="73"/>
      <c r="C911" s="73"/>
      <c r="D911" s="73"/>
      <c r="E911" s="73"/>
      <c r="F911" s="73"/>
      <c r="G911" s="591"/>
      <c r="H911" s="1412"/>
      <c r="I911" s="73"/>
      <c r="J911" s="73"/>
      <c r="K911" s="74"/>
      <c r="L911" s="74"/>
      <c r="M911" s="989"/>
      <c r="N911" s="74"/>
      <c r="O911" s="74"/>
      <c r="P911" s="74"/>
      <c r="Q911" s="74"/>
      <c r="R911" s="74"/>
      <c r="S911" s="1264"/>
      <c r="T911" s="1264"/>
      <c r="U911" s="1264"/>
      <c r="V911" s="1264"/>
      <c r="W911" s="1264"/>
      <c r="X911" s="73"/>
      <c r="Y911" s="73"/>
      <c r="Z911" s="73"/>
      <c r="AA911" s="73"/>
      <c r="AB911" s="73"/>
      <c r="AC911" s="73"/>
      <c r="AD911" s="73"/>
    </row>
    <row r="912" spans="1:30" ht="15.75" customHeight="1">
      <c r="A912" s="73"/>
      <c r="B912" s="73"/>
      <c r="C912" s="73"/>
      <c r="D912" s="73"/>
      <c r="E912" s="73"/>
      <c r="F912" s="73"/>
      <c r="G912" s="591"/>
      <c r="H912" s="1412"/>
      <c r="I912" s="73"/>
      <c r="J912" s="73"/>
      <c r="K912" s="74"/>
      <c r="L912" s="74"/>
      <c r="M912" s="989"/>
      <c r="N912" s="74"/>
      <c r="O912" s="74"/>
      <c r="P912" s="74"/>
      <c r="Q912" s="74"/>
      <c r="R912" s="74"/>
      <c r="S912" s="1264"/>
      <c r="T912" s="1264"/>
      <c r="U912" s="1264"/>
      <c r="V912" s="1264"/>
      <c r="W912" s="1264"/>
      <c r="X912" s="73"/>
      <c r="Y912" s="73"/>
      <c r="Z912" s="73"/>
      <c r="AA912" s="73"/>
      <c r="AB912" s="73"/>
      <c r="AC912" s="73"/>
      <c r="AD912" s="73"/>
    </row>
    <row r="913" spans="1:30" ht="15.75" customHeight="1">
      <c r="A913" s="73"/>
      <c r="B913" s="73"/>
      <c r="C913" s="73"/>
      <c r="D913" s="73"/>
      <c r="E913" s="73"/>
      <c r="F913" s="73"/>
      <c r="G913" s="591"/>
      <c r="H913" s="1412"/>
      <c r="I913" s="73"/>
      <c r="J913" s="73"/>
      <c r="K913" s="74"/>
      <c r="L913" s="74"/>
      <c r="M913" s="989"/>
      <c r="N913" s="74"/>
      <c r="O913" s="74"/>
      <c r="P913" s="74"/>
      <c r="Q913" s="74"/>
      <c r="R913" s="74"/>
      <c r="S913" s="1264"/>
      <c r="T913" s="1264"/>
      <c r="U913" s="1264"/>
      <c r="V913" s="1264"/>
      <c r="W913" s="1264"/>
      <c r="X913" s="73"/>
      <c r="Y913" s="73"/>
      <c r="Z913" s="73"/>
      <c r="AA913" s="73"/>
      <c r="AB913" s="73"/>
      <c r="AC913" s="73"/>
      <c r="AD913" s="73"/>
    </row>
    <row r="914" spans="1:30" ht="15.75" customHeight="1">
      <c r="A914" s="73"/>
      <c r="B914" s="73"/>
      <c r="C914" s="73"/>
      <c r="D914" s="73"/>
      <c r="E914" s="73"/>
      <c r="F914" s="73"/>
      <c r="G914" s="591"/>
      <c r="H914" s="1412"/>
      <c r="I914" s="73"/>
      <c r="J914" s="73"/>
      <c r="K914" s="74"/>
      <c r="L914" s="74"/>
      <c r="M914" s="989"/>
      <c r="N914" s="74"/>
      <c r="O914" s="74"/>
      <c r="P914" s="74"/>
      <c r="Q914" s="74"/>
      <c r="R914" s="74"/>
      <c r="S914" s="1264"/>
      <c r="T914" s="1264"/>
      <c r="U914" s="1264"/>
      <c r="V914" s="1264"/>
      <c r="W914" s="1264"/>
      <c r="X914" s="73"/>
      <c r="Y914" s="73"/>
      <c r="Z914" s="73"/>
      <c r="AA914" s="73"/>
      <c r="AB914" s="73"/>
      <c r="AC914" s="73"/>
      <c r="AD914" s="73"/>
    </row>
    <row r="915" spans="1:30" ht="15.75" customHeight="1">
      <c r="A915" s="73"/>
      <c r="B915" s="73"/>
      <c r="C915" s="73"/>
      <c r="D915" s="73"/>
      <c r="E915" s="73"/>
      <c r="F915" s="73"/>
      <c r="G915" s="591"/>
      <c r="H915" s="1412"/>
      <c r="I915" s="73"/>
      <c r="J915" s="73"/>
      <c r="K915" s="74"/>
      <c r="L915" s="74"/>
      <c r="M915" s="989"/>
      <c r="N915" s="74"/>
      <c r="O915" s="74"/>
      <c r="P915" s="74"/>
      <c r="Q915" s="74"/>
      <c r="R915" s="74"/>
      <c r="S915" s="1264"/>
      <c r="T915" s="1264"/>
      <c r="U915" s="1264"/>
      <c r="V915" s="1264"/>
      <c r="W915" s="1264"/>
      <c r="X915" s="73"/>
      <c r="Y915" s="73"/>
      <c r="Z915" s="73"/>
      <c r="AA915" s="73"/>
      <c r="AB915" s="73"/>
      <c r="AC915" s="73"/>
      <c r="AD915" s="73"/>
    </row>
    <row r="916" spans="1:30" ht="15.75" customHeight="1">
      <c r="A916" s="73"/>
      <c r="B916" s="73"/>
      <c r="C916" s="73"/>
      <c r="D916" s="73"/>
      <c r="E916" s="73"/>
      <c r="F916" s="73"/>
      <c r="G916" s="591"/>
      <c r="H916" s="1412"/>
      <c r="I916" s="73"/>
      <c r="J916" s="73"/>
      <c r="K916" s="74"/>
      <c r="L916" s="74"/>
      <c r="M916" s="989"/>
      <c r="N916" s="74"/>
      <c r="O916" s="74"/>
      <c r="P916" s="74"/>
      <c r="Q916" s="74"/>
      <c r="R916" s="74"/>
      <c r="S916" s="1264"/>
      <c r="T916" s="1264"/>
      <c r="U916" s="1264"/>
      <c r="V916" s="1264"/>
      <c r="W916" s="1264"/>
      <c r="X916" s="73"/>
      <c r="Y916" s="73"/>
      <c r="Z916" s="73"/>
      <c r="AA916" s="73"/>
      <c r="AB916" s="73"/>
      <c r="AC916" s="73"/>
      <c r="AD916" s="73"/>
    </row>
    <row r="917" spans="1:30" ht="15.75" customHeight="1">
      <c r="A917" s="73"/>
      <c r="B917" s="73"/>
      <c r="C917" s="73"/>
      <c r="D917" s="73"/>
      <c r="E917" s="73"/>
      <c r="F917" s="73"/>
      <c r="G917" s="591"/>
      <c r="H917" s="1412"/>
      <c r="I917" s="73"/>
      <c r="J917" s="73"/>
      <c r="K917" s="74"/>
      <c r="L917" s="74"/>
      <c r="M917" s="989"/>
      <c r="N917" s="74"/>
      <c r="O917" s="74"/>
      <c r="P917" s="74"/>
      <c r="Q917" s="74"/>
      <c r="R917" s="74"/>
      <c r="S917" s="1264"/>
      <c r="T917" s="1264"/>
      <c r="U917" s="1264"/>
      <c r="V917" s="1264"/>
      <c r="W917" s="1264"/>
      <c r="X917" s="73"/>
      <c r="Y917" s="73"/>
      <c r="Z917" s="73"/>
      <c r="AA917" s="73"/>
      <c r="AB917" s="73"/>
      <c r="AC917" s="73"/>
      <c r="AD917" s="73"/>
    </row>
    <row r="918" spans="1:30" ht="15.75" customHeight="1">
      <c r="A918" s="73"/>
      <c r="B918" s="73"/>
      <c r="C918" s="73"/>
      <c r="D918" s="73"/>
      <c r="E918" s="73"/>
      <c r="F918" s="73"/>
      <c r="G918" s="591"/>
      <c r="H918" s="1412"/>
      <c r="I918" s="73"/>
      <c r="J918" s="73"/>
      <c r="K918" s="74"/>
      <c r="L918" s="74"/>
      <c r="M918" s="989"/>
      <c r="N918" s="74"/>
      <c r="O918" s="74"/>
      <c r="P918" s="74"/>
      <c r="Q918" s="74"/>
      <c r="R918" s="74"/>
      <c r="S918" s="1264"/>
      <c r="T918" s="1264"/>
      <c r="U918" s="1264"/>
      <c r="V918" s="1264"/>
      <c r="W918" s="1264"/>
      <c r="X918" s="73"/>
      <c r="Y918" s="73"/>
      <c r="Z918" s="73"/>
      <c r="AA918" s="73"/>
      <c r="AB918" s="73"/>
      <c r="AC918" s="73"/>
      <c r="AD918" s="73"/>
    </row>
    <row r="919" spans="1:30" ht="15.75" customHeight="1">
      <c r="A919" s="73"/>
      <c r="B919" s="73"/>
      <c r="C919" s="73"/>
      <c r="D919" s="73"/>
      <c r="E919" s="73"/>
      <c r="F919" s="73"/>
      <c r="G919" s="591"/>
      <c r="H919" s="1412"/>
      <c r="I919" s="73"/>
      <c r="J919" s="73"/>
      <c r="K919" s="74"/>
      <c r="L919" s="74"/>
      <c r="M919" s="989"/>
      <c r="N919" s="74"/>
      <c r="O919" s="74"/>
      <c r="P919" s="74"/>
      <c r="Q919" s="74"/>
      <c r="R919" s="74"/>
      <c r="S919" s="1264"/>
      <c r="T919" s="1264"/>
      <c r="U919" s="1264"/>
      <c r="V919" s="1264"/>
      <c r="W919" s="1264"/>
      <c r="X919" s="73"/>
      <c r="Y919" s="73"/>
      <c r="Z919" s="73"/>
      <c r="AA919" s="73"/>
      <c r="AB919" s="73"/>
      <c r="AC919" s="73"/>
      <c r="AD919" s="73"/>
    </row>
    <row r="920" spans="1:30" ht="15.75" customHeight="1">
      <c r="A920" s="73"/>
      <c r="B920" s="73"/>
      <c r="C920" s="73"/>
      <c r="D920" s="73"/>
      <c r="E920" s="73"/>
      <c r="F920" s="73"/>
      <c r="G920" s="591"/>
      <c r="H920" s="1412"/>
      <c r="I920" s="73"/>
      <c r="J920" s="73"/>
      <c r="K920" s="74"/>
      <c r="L920" s="74"/>
      <c r="M920" s="989"/>
      <c r="N920" s="74"/>
      <c r="O920" s="74"/>
      <c r="P920" s="74"/>
      <c r="Q920" s="74"/>
      <c r="R920" s="74"/>
      <c r="S920" s="1264"/>
      <c r="T920" s="1264"/>
      <c r="U920" s="1264"/>
      <c r="V920" s="1264"/>
      <c r="W920" s="1264"/>
      <c r="X920" s="73"/>
      <c r="Y920" s="73"/>
      <c r="Z920" s="73"/>
      <c r="AA920" s="73"/>
      <c r="AB920" s="73"/>
      <c r="AC920" s="73"/>
      <c r="AD920" s="73"/>
    </row>
    <row r="921" spans="1:30" ht="15.75" customHeight="1">
      <c r="A921" s="73"/>
      <c r="B921" s="73"/>
      <c r="C921" s="73"/>
      <c r="D921" s="73"/>
      <c r="E921" s="73"/>
      <c r="F921" s="73"/>
      <c r="G921" s="591"/>
      <c r="H921" s="1412"/>
      <c r="I921" s="73"/>
      <c r="J921" s="73"/>
      <c r="K921" s="74"/>
      <c r="L921" s="74"/>
      <c r="M921" s="989"/>
      <c r="N921" s="74"/>
      <c r="O921" s="74"/>
      <c r="P921" s="74"/>
      <c r="Q921" s="74"/>
      <c r="R921" s="74"/>
      <c r="S921" s="1264"/>
      <c r="T921" s="1264"/>
      <c r="U921" s="1264"/>
      <c r="V921" s="1264"/>
      <c r="W921" s="1264"/>
      <c r="X921" s="73"/>
      <c r="Y921" s="73"/>
      <c r="Z921" s="73"/>
      <c r="AA921" s="73"/>
      <c r="AB921" s="73"/>
      <c r="AC921" s="73"/>
      <c r="AD921" s="73"/>
    </row>
    <row r="922" spans="1:30" ht="15.75" customHeight="1">
      <c r="A922" s="73"/>
      <c r="B922" s="73"/>
      <c r="C922" s="73"/>
      <c r="D922" s="73"/>
      <c r="E922" s="73"/>
      <c r="F922" s="73"/>
      <c r="G922" s="591"/>
      <c r="H922" s="1412"/>
      <c r="I922" s="73"/>
      <c r="J922" s="73"/>
      <c r="K922" s="74"/>
      <c r="L922" s="74"/>
      <c r="M922" s="989"/>
      <c r="N922" s="74"/>
      <c r="O922" s="74"/>
      <c r="P922" s="74"/>
      <c r="Q922" s="74"/>
      <c r="R922" s="74"/>
      <c r="S922" s="1264"/>
      <c r="T922" s="1264"/>
      <c r="U922" s="1264"/>
      <c r="V922" s="1264"/>
      <c r="W922" s="1264"/>
      <c r="X922" s="73"/>
      <c r="Y922" s="73"/>
      <c r="Z922" s="73"/>
      <c r="AA922" s="73"/>
      <c r="AB922" s="73"/>
      <c r="AC922" s="73"/>
      <c r="AD922" s="73"/>
    </row>
    <row r="923" spans="1:30" ht="15.75" customHeight="1">
      <c r="A923" s="73"/>
      <c r="B923" s="73"/>
      <c r="C923" s="73"/>
      <c r="D923" s="73"/>
      <c r="E923" s="73"/>
      <c r="F923" s="73"/>
      <c r="G923" s="591"/>
      <c r="H923" s="1412"/>
      <c r="I923" s="73"/>
      <c r="J923" s="73"/>
      <c r="K923" s="74"/>
      <c r="L923" s="74"/>
      <c r="M923" s="989"/>
      <c r="N923" s="74"/>
      <c r="O923" s="74"/>
      <c r="P923" s="74"/>
      <c r="Q923" s="74"/>
      <c r="R923" s="74"/>
      <c r="S923" s="1264"/>
      <c r="T923" s="1264"/>
      <c r="U923" s="1264"/>
      <c r="V923" s="1264"/>
      <c r="W923" s="1264"/>
      <c r="X923" s="73"/>
      <c r="Y923" s="73"/>
      <c r="Z923" s="73"/>
      <c r="AA923" s="73"/>
      <c r="AB923" s="73"/>
      <c r="AC923" s="73"/>
      <c r="AD923" s="73"/>
    </row>
    <row r="924" spans="1:30" ht="15.75" customHeight="1">
      <c r="A924" s="73"/>
      <c r="B924" s="73"/>
      <c r="C924" s="73"/>
      <c r="D924" s="73"/>
      <c r="E924" s="73"/>
      <c r="F924" s="73"/>
      <c r="G924" s="591"/>
      <c r="H924" s="1412"/>
      <c r="I924" s="73"/>
      <c r="J924" s="73"/>
      <c r="K924" s="74"/>
      <c r="L924" s="74"/>
      <c r="M924" s="989"/>
      <c r="N924" s="74"/>
      <c r="O924" s="74"/>
      <c r="P924" s="74"/>
      <c r="Q924" s="74"/>
      <c r="R924" s="74"/>
      <c r="S924" s="1264"/>
      <c r="T924" s="1264"/>
      <c r="U924" s="1264"/>
      <c r="V924" s="1264"/>
      <c r="W924" s="1264"/>
      <c r="X924" s="73"/>
      <c r="Y924" s="73"/>
      <c r="Z924" s="73"/>
      <c r="AA924" s="73"/>
      <c r="AB924" s="73"/>
      <c r="AC924" s="73"/>
      <c r="AD924" s="73"/>
    </row>
    <row r="925" spans="1:30" ht="15.75" customHeight="1">
      <c r="A925" s="73"/>
      <c r="B925" s="73"/>
      <c r="C925" s="73"/>
      <c r="D925" s="73"/>
      <c r="E925" s="73"/>
      <c r="F925" s="73"/>
      <c r="G925" s="591"/>
      <c r="H925" s="1412"/>
      <c r="I925" s="73"/>
      <c r="J925" s="73"/>
      <c r="K925" s="74"/>
      <c r="L925" s="74"/>
      <c r="M925" s="989"/>
      <c r="N925" s="74"/>
      <c r="O925" s="74"/>
      <c r="P925" s="74"/>
      <c r="Q925" s="74"/>
      <c r="R925" s="74"/>
      <c r="S925" s="1264"/>
      <c r="T925" s="1264"/>
      <c r="U925" s="1264"/>
      <c r="V925" s="1264"/>
      <c r="W925" s="1264"/>
      <c r="X925" s="73"/>
      <c r="Y925" s="73"/>
      <c r="Z925" s="73"/>
      <c r="AA925" s="73"/>
      <c r="AB925" s="73"/>
      <c r="AC925" s="73"/>
      <c r="AD925" s="73"/>
    </row>
    <row r="926" spans="1:30" ht="15.75" customHeight="1">
      <c r="A926" s="73"/>
      <c r="B926" s="73"/>
      <c r="C926" s="73"/>
      <c r="D926" s="73"/>
      <c r="E926" s="73"/>
      <c r="F926" s="73"/>
      <c r="G926" s="591"/>
      <c r="H926" s="1412"/>
      <c r="I926" s="73"/>
      <c r="J926" s="73"/>
      <c r="K926" s="74"/>
      <c r="L926" s="74"/>
      <c r="M926" s="989"/>
      <c r="N926" s="74"/>
      <c r="O926" s="74"/>
      <c r="P926" s="74"/>
      <c r="Q926" s="74"/>
      <c r="R926" s="74"/>
      <c r="S926" s="1264"/>
      <c r="T926" s="1264"/>
      <c r="U926" s="1264"/>
      <c r="V926" s="1264"/>
      <c r="W926" s="1264"/>
      <c r="X926" s="73"/>
      <c r="Y926" s="73"/>
      <c r="Z926" s="73"/>
      <c r="AA926" s="73"/>
      <c r="AB926" s="73"/>
      <c r="AC926" s="73"/>
      <c r="AD926" s="73"/>
    </row>
    <row r="927" spans="1:30" ht="15.75" customHeight="1">
      <c r="A927" s="73"/>
      <c r="B927" s="73"/>
      <c r="C927" s="73"/>
      <c r="D927" s="73"/>
      <c r="E927" s="73"/>
      <c r="F927" s="73"/>
      <c r="G927" s="591"/>
      <c r="H927" s="1412"/>
      <c r="I927" s="73"/>
      <c r="J927" s="73"/>
      <c r="K927" s="74"/>
      <c r="L927" s="74"/>
      <c r="M927" s="989"/>
      <c r="N927" s="74"/>
      <c r="O927" s="74"/>
      <c r="P927" s="74"/>
      <c r="Q927" s="74"/>
      <c r="R927" s="74"/>
      <c r="S927" s="1264"/>
      <c r="T927" s="1264"/>
      <c r="U927" s="1264"/>
      <c r="V927" s="1264"/>
      <c r="W927" s="1264"/>
      <c r="X927" s="73"/>
      <c r="Y927" s="73"/>
      <c r="Z927" s="73"/>
      <c r="AA927" s="73"/>
      <c r="AB927" s="73"/>
      <c r="AC927" s="73"/>
      <c r="AD927" s="73"/>
    </row>
    <row r="928" spans="1:30" ht="15.75" customHeight="1">
      <c r="A928" s="73"/>
      <c r="B928" s="73"/>
      <c r="C928" s="73"/>
      <c r="D928" s="73"/>
      <c r="E928" s="73"/>
      <c r="F928" s="73"/>
      <c r="G928" s="591"/>
      <c r="H928" s="1412"/>
      <c r="I928" s="73"/>
      <c r="J928" s="73"/>
      <c r="K928" s="74"/>
      <c r="L928" s="74"/>
      <c r="M928" s="989"/>
      <c r="N928" s="74"/>
      <c r="O928" s="74"/>
      <c r="P928" s="74"/>
      <c r="Q928" s="74"/>
      <c r="R928" s="74"/>
      <c r="S928" s="1264"/>
      <c r="T928" s="1264"/>
      <c r="U928" s="1264"/>
      <c r="V928" s="1264"/>
      <c r="W928" s="1264"/>
      <c r="X928" s="73"/>
      <c r="Y928" s="73"/>
      <c r="Z928" s="73"/>
      <c r="AA928" s="73"/>
      <c r="AB928" s="73"/>
      <c r="AC928" s="73"/>
      <c r="AD928" s="73"/>
    </row>
    <row r="929" spans="1:30" ht="15.75" customHeight="1">
      <c r="A929" s="73"/>
      <c r="B929" s="73"/>
      <c r="C929" s="73"/>
      <c r="D929" s="73"/>
      <c r="E929" s="73"/>
      <c r="F929" s="73"/>
      <c r="G929" s="591"/>
      <c r="H929" s="1412"/>
      <c r="I929" s="73"/>
      <c r="J929" s="73"/>
      <c r="K929" s="74"/>
      <c r="L929" s="74"/>
      <c r="M929" s="989"/>
      <c r="N929" s="74"/>
      <c r="O929" s="74"/>
      <c r="P929" s="74"/>
      <c r="Q929" s="74"/>
      <c r="R929" s="74"/>
      <c r="S929" s="1264"/>
      <c r="T929" s="1264"/>
      <c r="U929" s="1264"/>
      <c r="V929" s="1264"/>
      <c r="W929" s="1264"/>
      <c r="X929" s="73"/>
      <c r="Y929" s="73"/>
      <c r="Z929" s="73"/>
      <c r="AA929" s="73"/>
      <c r="AB929" s="73"/>
      <c r="AC929" s="73"/>
      <c r="AD929" s="73"/>
    </row>
    <row r="930" spans="1:30" ht="15.75" customHeight="1">
      <c r="A930" s="73"/>
      <c r="B930" s="73"/>
      <c r="C930" s="73"/>
      <c r="D930" s="73"/>
      <c r="E930" s="73"/>
      <c r="F930" s="73"/>
      <c r="G930" s="591"/>
      <c r="H930" s="1412"/>
      <c r="I930" s="73"/>
      <c r="J930" s="73"/>
      <c r="K930" s="74"/>
      <c r="L930" s="74"/>
      <c r="M930" s="989"/>
      <c r="N930" s="74"/>
      <c r="O930" s="74"/>
      <c r="P930" s="74"/>
      <c r="Q930" s="74"/>
      <c r="R930" s="74"/>
      <c r="S930" s="1264"/>
      <c r="T930" s="1264"/>
      <c r="U930" s="1264"/>
      <c r="V930" s="1264"/>
      <c r="W930" s="1264"/>
      <c r="X930" s="73"/>
      <c r="Y930" s="73"/>
      <c r="Z930" s="73"/>
      <c r="AA930" s="73"/>
      <c r="AB930" s="73"/>
      <c r="AC930" s="73"/>
      <c r="AD930" s="73"/>
    </row>
    <row r="931" spans="1:30" ht="15.75" customHeight="1">
      <c r="A931" s="73"/>
      <c r="B931" s="73"/>
      <c r="C931" s="73"/>
      <c r="D931" s="73"/>
      <c r="E931" s="73"/>
      <c r="F931" s="73"/>
      <c r="G931" s="591"/>
      <c r="H931" s="1412"/>
      <c r="I931" s="73"/>
      <c r="J931" s="73"/>
      <c r="K931" s="74"/>
      <c r="L931" s="74"/>
      <c r="M931" s="989"/>
      <c r="N931" s="74"/>
      <c r="O931" s="74"/>
      <c r="P931" s="74"/>
      <c r="Q931" s="74"/>
      <c r="R931" s="74"/>
      <c r="S931" s="1264"/>
      <c r="T931" s="1264"/>
      <c r="U931" s="1264"/>
      <c r="V931" s="1264"/>
      <c r="W931" s="1264"/>
      <c r="X931" s="73"/>
      <c r="Y931" s="73"/>
      <c r="Z931" s="73"/>
      <c r="AA931" s="73"/>
      <c r="AB931" s="73"/>
      <c r="AC931" s="73"/>
      <c r="AD931" s="73"/>
    </row>
    <row r="932" spans="1:30" ht="15.75" customHeight="1">
      <c r="A932" s="73"/>
      <c r="B932" s="73"/>
      <c r="C932" s="73"/>
      <c r="D932" s="73"/>
      <c r="E932" s="73"/>
      <c r="F932" s="73"/>
      <c r="G932" s="591"/>
      <c r="H932" s="1412"/>
      <c r="I932" s="73"/>
      <c r="J932" s="73"/>
      <c r="K932" s="74"/>
      <c r="L932" s="74"/>
      <c r="M932" s="989"/>
      <c r="N932" s="74"/>
      <c r="O932" s="74"/>
      <c r="P932" s="74"/>
      <c r="Q932" s="74"/>
      <c r="R932" s="74"/>
      <c r="S932" s="1264"/>
      <c r="T932" s="1264"/>
      <c r="U932" s="1264"/>
      <c r="V932" s="1264"/>
      <c r="W932" s="1264"/>
      <c r="X932" s="73"/>
      <c r="Y932" s="73"/>
      <c r="Z932" s="73"/>
      <c r="AA932" s="73"/>
      <c r="AB932" s="73"/>
      <c r="AC932" s="73"/>
      <c r="AD932" s="73"/>
    </row>
    <row r="933" spans="1:30" ht="15.75" customHeight="1">
      <c r="A933" s="73"/>
      <c r="B933" s="73"/>
      <c r="C933" s="73"/>
      <c r="D933" s="73"/>
      <c r="E933" s="73"/>
      <c r="F933" s="73"/>
      <c r="G933" s="591"/>
      <c r="H933" s="1412"/>
      <c r="I933" s="73"/>
      <c r="J933" s="73"/>
      <c r="K933" s="74"/>
      <c r="L933" s="74"/>
      <c r="M933" s="989"/>
      <c r="N933" s="74"/>
      <c r="O933" s="74"/>
      <c r="P933" s="74"/>
      <c r="Q933" s="74"/>
      <c r="R933" s="74"/>
      <c r="S933" s="1264"/>
      <c r="T933" s="1264"/>
      <c r="U933" s="1264"/>
      <c r="V933" s="1264"/>
      <c r="W933" s="1264"/>
      <c r="X933" s="73"/>
      <c r="Y933" s="73"/>
      <c r="Z933" s="73"/>
      <c r="AA933" s="73"/>
      <c r="AB933" s="73"/>
      <c r="AC933" s="73"/>
      <c r="AD933" s="73"/>
    </row>
    <row r="934" spans="1:30" ht="15.75" customHeight="1">
      <c r="A934" s="73"/>
      <c r="B934" s="73"/>
      <c r="C934" s="73"/>
      <c r="D934" s="73"/>
      <c r="E934" s="73"/>
      <c r="F934" s="73"/>
      <c r="G934" s="591"/>
      <c r="H934" s="1412"/>
      <c r="I934" s="73"/>
      <c r="J934" s="73"/>
      <c r="K934" s="74"/>
      <c r="L934" s="74"/>
      <c r="M934" s="989"/>
      <c r="N934" s="74"/>
      <c r="O934" s="74"/>
      <c r="P934" s="74"/>
      <c r="Q934" s="74"/>
      <c r="R934" s="74"/>
      <c r="S934" s="1264"/>
      <c r="T934" s="1264"/>
      <c r="U934" s="1264"/>
      <c r="V934" s="1264"/>
      <c r="W934" s="1264"/>
      <c r="X934" s="73"/>
      <c r="Y934" s="73"/>
      <c r="Z934" s="73"/>
      <c r="AA934" s="73"/>
      <c r="AB934" s="73"/>
      <c r="AC934" s="73"/>
      <c r="AD934" s="73"/>
    </row>
    <row r="935" spans="1:30" ht="15.75" customHeight="1">
      <c r="A935" s="73"/>
      <c r="B935" s="73"/>
      <c r="C935" s="73"/>
      <c r="D935" s="73"/>
      <c r="E935" s="73"/>
      <c r="F935" s="73"/>
      <c r="G935" s="591"/>
      <c r="H935" s="1412"/>
      <c r="I935" s="73"/>
      <c r="J935" s="73"/>
      <c r="K935" s="74"/>
      <c r="L935" s="74"/>
      <c r="M935" s="989"/>
      <c r="N935" s="74"/>
      <c r="O935" s="74"/>
      <c r="P935" s="74"/>
      <c r="Q935" s="74"/>
      <c r="R935" s="74"/>
      <c r="S935" s="1264"/>
      <c r="T935" s="1264"/>
      <c r="U935" s="1264"/>
      <c r="V935" s="1264"/>
      <c r="W935" s="1264"/>
      <c r="X935" s="73"/>
      <c r="Y935" s="73"/>
      <c r="Z935" s="73"/>
      <c r="AA935" s="73"/>
      <c r="AB935" s="73"/>
      <c r="AC935" s="73"/>
      <c r="AD935" s="73"/>
    </row>
    <row r="936" spans="1:30" ht="15.75" customHeight="1">
      <c r="A936" s="73"/>
      <c r="B936" s="73"/>
      <c r="C936" s="73"/>
      <c r="D936" s="73"/>
      <c r="E936" s="73"/>
      <c r="F936" s="73"/>
      <c r="G936" s="591"/>
      <c r="H936" s="1412"/>
      <c r="I936" s="73"/>
      <c r="J936" s="73"/>
      <c r="K936" s="74"/>
      <c r="L936" s="74"/>
      <c r="M936" s="989"/>
      <c r="N936" s="74"/>
      <c r="O936" s="74"/>
      <c r="P936" s="74"/>
      <c r="Q936" s="74"/>
      <c r="R936" s="74"/>
      <c r="S936" s="1264"/>
      <c r="T936" s="1264"/>
      <c r="U936" s="1264"/>
      <c r="V936" s="1264"/>
      <c r="W936" s="1264"/>
      <c r="X936" s="73"/>
      <c r="Y936" s="73"/>
      <c r="Z936" s="73"/>
      <c r="AA936" s="73"/>
      <c r="AB936" s="73"/>
      <c r="AC936" s="73"/>
      <c r="AD936" s="73"/>
    </row>
    <row r="937" spans="1:30" ht="15.75" customHeight="1">
      <c r="A937" s="73"/>
      <c r="B937" s="73"/>
      <c r="C937" s="73"/>
      <c r="D937" s="73"/>
      <c r="E937" s="73"/>
      <c r="F937" s="73"/>
      <c r="G937" s="591"/>
      <c r="H937" s="1412"/>
      <c r="I937" s="73"/>
      <c r="J937" s="73"/>
      <c r="K937" s="74"/>
      <c r="L937" s="74"/>
      <c r="M937" s="989"/>
      <c r="N937" s="74"/>
      <c r="O937" s="74"/>
      <c r="P937" s="74"/>
      <c r="Q937" s="74"/>
      <c r="R937" s="74"/>
      <c r="S937" s="1264"/>
      <c r="T937" s="1264"/>
      <c r="U937" s="1264"/>
      <c r="V937" s="1264"/>
      <c r="W937" s="1264"/>
      <c r="X937" s="73"/>
      <c r="Y937" s="73"/>
      <c r="Z937" s="73"/>
      <c r="AA937" s="73"/>
      <c r="AB937" s="73"/>
      <c r="AC937" s="73"/>
      <c r="AD937" s="73"/>
    </row>
    <row r="938" spans="1:30" ht="15.75" customHeight="1">
      <c r="A938" s="73"/>
      <c r="B938" s="73"/>
      <c r="C938" s="73"/>
      <c r="D938" s="73"/>
      <c r="E938" s="73"/>
      <c r="F938" s="73"/>
      <c r="G938" s="591"/>
      <c r="H938" s="1412"/>
      <c r="I938" s="73"/>
      <c r="J938" s="73"/>
      <c r="K938" s="74"/>
      <c r="L938" s="74"/>
      <c r="M938" s="989"/>
      <c r="N938" s="74"/>
      <c r="O938" s="74"/>
      <c r="P938" s="74"/>
      <c r="Q938" s="74"/>
      <c r="R938" s="74"/>
      <c r="S938" s="1264"/>
      <c r="T938" s="1264"/>
      <c r="U938" s="1264"/>
      <c r="V938" s="1264"/>
      <c r="W938" s="1264"/>
      <c r="X938" s="73"/>
      <c r="Y938" s="73"/>
      <c r="Z938" s="73"/>
      <c r="AA938" s="73"/>
      <c r="AB938" s="73"/>
      <c r="AC938" s="73"/>
      <c r="AD938" s="73"/>
    </row>
    <row r="939" spans="1:30" ht="15.75" customHeight="1">
      <c r="A939" s="73"/>
      <c r="B939" s="73"/>
      <c r="C939" s="73"/>
      <c r="D939" s="73"/>
      <c r="E939" s="73"/>
      <c r="F939" s="73"/>
      <c r="G939" s="591"/>
      <c r="H939" s="1412"/>
      <c r="I939" s="73"/>
      <c r="J939" s="73"/>
      <c r="K939" s="74"/>
      <c r="L939" s="74"/>
      <c r="M939" s="989"/>
      <c r="N939" s="74"/>
      <c r="O939" s="74"/>
      <c r="P939" s="74"/>
      <c r="Q939" s="74"/>
      <c r="R939" s="74"/>
      <c r="S939" s="1264"/>
      <c r="T939" s="1264"/>
      <c r="U939" s="1264"/>
      <c r="V939" s="1264"/>
      <c r="W939" s="1264"/>
      <c r="X939" s="73"/>
      <c r="Y939" s="73"/>
      <c r="Z939" s="73"/>
      <c r="AA939" s="73"/>
      <c r="AB939" s="73"/>
      <c r="AC939" s="73"/>
      <c r="AD939" s="73"/>
    </row>
    <row r="940" spans="1:30" ht="15.75" customHeight="1">
      <c r="A940" s="73"/>
      <c r="B940" s="73"/>
      <c r="C940" s="73"/>
      <c r="D940" s="73"/>
      <c r="E940" s="73"/>
      <c r="F940" s="73"/>
      <c r="G940" s="591"/>
      <c r="H940" s="1412"/>
      <c r="I940" s="73"/>
      <c r="J940" s="73"/>
      <c r="K940" s="74"/>
      <c r="L940" s="74"/>
      <c r="M940" s="989"/>
      <c r="N940" s="74"/>
      <c r="O940" s="74"/>
      <c r="P940" s="74"/>
      <c r="Q940" s="74"/>
      <c r="R940" s="74"/>
      <c r="S940" s="1264"/>
      <c r="T940" s="1264"/>
      <c r="U940" s="1264"/>
      <c r="V940" s="1264"/>
      <c r="W940" s="1264"/>
      <c r="X940" s="73"/>
      <c r="Y940" s="73"/>
      <c r="Z940" s="73"/>
      <c r="AA940" s="73"/>
      <c r="AB940" s="73"/>
      <c r="AC940" s="73"/>
      <c r="AD940" s="73"/>
    </row>
    <row r="941" spans="1:30" ht="15.75" customHeight="1">
      <c r="A941" s="73"/>
      <c r="B941" s="73"/>
      <c r="C941" s="73"/>
      <c r="D941" s="73"/>
      <c r="E941" s="73"/>
      <c r="F941" s="73"/>
      <c r="G941" s="591"/>
      <c r="H941" s="1412"/>
      <c r="I941" s="73"/>
      <c r="J941" s="73"/>
      <c r="K941" s="74"/>
      <c r="L941" s="74"/>
      <c r="M941" s="989"/>
      <c r="N941" s="74"/>
      <c r="O941" s="74"/>
      <c r="P941" s="74"/>
      <c r="Q941" s="74"/>
      <c r="R941" s="74"/>
      <c r="S941" s="1264"/>
      <c r="T941" s="1264"/>
      <c r="U941" s="1264"/>
      <c r="V941" s="1264"/>
      <c r="W941" s="1264"/>
      <c r="X941" s="73"/>
      <c r="Y941" s="73"/>
      <c r="Z941" s="73"/>
      <c r="AA941" s="73"/>
      <c r="AB941" s="73"/>
      <c r="AC941" s="73"/>
      <c r="AD941" s="73"/>
    </row>
    <row r="942" spans="1:30" ht="15.75" customHeight="1">
      <c r="A942" s="73"/>
      <c r="B942" s="73"/>
      <c r="C942" s="73"/>
      <c r="D942" s="73"/>
      <c r="E942" s="73"/>
      <c r="F942" s="73"/>
      <c r="G942" s="591"/>
      <c r="H942" s="1412"/>
      <c r="I942" s="73"/>
      <c r="J942" s="73"/>
      <c r="K942" s="74"/>
      <c r="L942" s="74"/>
      <c r="M942" s="989"/>
      <c r="N942" s="74"/>
      <c r="O942" s="74"/>
      <c r="P942" s="74"/>
      <c r="Q942" s="74"/>
      <c r="R942" s="74"/>
      <c r="S942" s="1264"/>
      <c r="T942" s="1264"/>
      <c r="U942" s="1264"/>
      <c r="V942" s="1264"/>
      <c r="W942" s="1264"/>
      <c r="X942" s="73"/>
      <c r="Y942" s="73"/>
      <c r="Z942" s="73"/>
      <c r="AA942" s="73"/>
      <c r="AB942" s="73"/>
      <c r="AC942" s="73"/>
      <c r="AD942" s="73"/>
    </row>
    <row r="943" spans="1:30" ht="15.75" customHeight="1">
      <c r="A943" s="73"/>
      <c r="B943" s="73"/>
      <c r="C943" s="73"/>
      <c r="D943" s="73"/>
      <c r="E943" s="73"/>
      <c r="F943" s="73"/>
      <c r="G943" s="591"/>
      <c r="H943" s="1412"/>
      <c r="I943" s="73"/>
      <c r="J943" s="73"/>
      <c r="K943" s="74"/>
      <c r="L943" s="74"/>
      <c r="M943" s="989"/>
      <c r="N943" s="74"/>
      <c r="O943" s="74"/>
      <c r="P943" s="74"/>
      <c r="Q943" s="74"/>
      <c r="R943" s="74"/>
      <c r="S943" s="1264"/>
      <c r="T943" s="1264"/>
      <c r="U943" s="1264"/>
      <c r="V943" s="1264"/>
      <c r="W943" s="1264"/>
      <c r="X943" s="73"/>
      <c r="Y943" s="73"/>
      <c r="Z943" s="73"/>
      <c r="AA943" s="73"/>
      <c r="AB943" s="73"/>
      <c r="AC943" s="73"/>
      <c r="AD943" s="73"/>
    </row>
    <row r="944" spans="1:30" ht="15.75" customHeight="1">
      <c r="A944" s="73"/>
      <c r="B944" s="73"/>
      <c r="C944" s="73"/>
      <c r="D944" s="73"/>
      <c r="E944" s="73"/>
      <c r="F944" s="73"/>
      <c r="G944" s="591"/>
      <c r="H944" s="1412"/>
      <c r="I944" s="73"/>
      <c r="J944" s="73"/>
      <c r="K944" s="74"/>
      <c r="L944" s="74"/>
      <c r="M944" s="989"/>
      <c r="N944" s="74"/>
      <c r="O944" s="74"/>
      <c r="P944" s="74"/>
      <c r="Q944" s="74"/>
      <c r="R944" s="74"/>
      <c r="S944" s="1264"/>
      <c r="T944" s="1264"/>
      <c r="U944" s="1264"/>
      <c r="V944" s="1264"/>
      <c r="W944" s="1264"/>
      <c r="X944" s="73"/>
      <c r="Y944" s="73"/>
      <c r="Z944" s="73"/>
      <c r="AA944" s="73"/>
      <c r="AB944" s="73"/>
      <c r="AC944" s="73"/>
      <c r="AD944" s="73"/>
    </row>
    <row r="945" spans="1:30" ht="15.75" customHeight="1">
      <c r="A945" s="73"/>
      <c r="B945" s="73"/>
      <c r="C945" s="73"/>
      <c r="D945" s="73"/>
      <c r="E945" s="73"/>
      <c r="F945" s="73"/>
      <c r="G945" s="591"/>
      <c r="H945" s="1412"/>
      <c r="I945" s="73"/>
      <c r="J945" s="73"/>
      <c r="K945" s="74"/>
      <c r="L945" s="74"/>
      <c r="M945" s="989"/>
      <c r="N945" s="74"/>
      <c r="O945" s="74"/>
      <c r="P945" s="74"/>
      <c r="Q945" s="74"/>
      <c r="R945" s="74"/>
      <c r="S945" s="1264"/>
      <c r="T945" s="1264"/>
      <c r="U945" s="1264"/>
      <c r="V945" s="1264"/>
      <c r="W945" s="1264"/>
      <c r="X945" s="73"/>
      <c r="Y945" s="73"/>
      <c r="Z945" s="73"/>
      <c r="AA945" s="73"/>
      <c r="AB945" s="73"/>
      <c r="AC945" s="73"/>
      <c r="AD945" s="73"/>
    </row>
    <row r="946" spans="1:30" ht="15.75" customHeight="1">
      <c r="A946" s="73"/>
      <c r="B946" s="73"/>
      <c r="C946" s="73"/>
      <c r="D946" s="73"/>
      <c r="E946" s="73"/>
      <c r="F946" s="73"/>
      <c r="G946" s="591"/>
      <c r="H946" s="1412"/>
      <c r="I946" s="73"/>
      <c r="J946" s="73"/>
      <c r="K946" s="74"/>
      <c r="L946" s="74"/>
      <c r="M946" s="989"/>
      <c r="N946" s="74"/>
      <c r="O946" s="74"/>
      <c r="P946" s="74"/>
      <c r="Q946" s="74"/>
      <c r="R946" s="74"/>
      <c r="S946" s="1264"/>
      <c r="T946" s="1264"/>
      <c r="U946" s="1264"/>
      <c r="V946" s="1264"/>
      <c r="W946" s="1264"/>
      <c r="X946" s="73"/>
      <c r="Y946" s="73"/>
      <c r="Z946" s="73"/>
      <c r="AA946" s="73"/>
      <c r="AB946" s="73"/>
      <c r="AC946" s="73"/>
      <c r="AD946" s="73"/>
    </row>
    <row r="947" spans="1:30" ht="15.75" customHeight="1">
      <c r="A947" s="73"/>
      <c r="B947" s="73"/>
      <c r="C947" s="73"/>
      <c r="D947" s="73"/>
      <c r="E947" s="73"/>
      <c r="F947" s="73"/>
      <c r="G947" s="591"/>
      <c r="H947" s="1412"/>
      <c r="I947" s="73"/>
      <c r="J947" s="73"/>
      <c r="K947" s="74"/>
      <c r="L947" s="74"/>
      <c r="M947" s="989"/>
      <c r="N947" s="74"/>
      <c r="O947" s="74"/>
      <c r="P947" s="74"/>
      <c r="Q947" s="74"/>
      <c r="R947" s="74"/>
      <c r="S947" s="1264"/>
      <c r="T947" s="1264"/>
      <c r="U947" s="1264"/>
      <c r="V947" s="1264"/>
      <c r="W947" s="1264"/>
      <c r="X947" s="73"/>
      <c r="Y947" s="73"/>
      <c r="Z947" s="73"/>
      <c r="AA947" s="73"/>
      <c r="AB947" s="73"/>
      <c r="AC947" s="73"/>
      <c r="AD947" s="73"/>
    </row>
    <row r="948" spans="1:30" ht="15.75" customHeight="1">
      <c r="A948" s="73"/>
      <c r="B948" s="73"/>
      <c r="C948" s="73"/>
      <c r="D948" s="73"/>
      <c r="E948" s="73"/>
      <c r="F948" s="73"/>
      <c r="G948" s="591"/>
      <c r="H948" s="1412"/>
      <c r="I948" s="73"/>
      <c r="J948" s="73"/>
      <c r="K948" s="74"/>
      <c r="L948" s="74"/>
      <c r="M948" s="989"/>
      <c r="N948" s="74"/>
      <c r="O948" s="74"/>
      <c r="P948" s="74"/>
      <c r="Q948" s="74"/>
      <c r="R948" s="74"/>
      <c r="S948" s="1264"/>
      <c r="T948" s="1264"/>
      <c r="U948" s="1264"/>
      <c r="V948" s="1264"/>
      <c r="W948" s="1264"/>
      <c r="X948" s="73"/>
      <c r="Y948" s="73"/>
      <c r="Z948" s="73"/>
      <c r="AA948" s="73"/>
      <c r="AB948" s="73"/>
      <c r="AC948" s="73"/>
      <c r="AD948" s="73"/>
    </row>
    <row r="949" spans="1:30" ht="15.75" customHeight="1">
      <c r="A949" s="73"/>
      <c r="B949" s="73"/>
      <c r="C949" s="73"/>
      <c r="D949" s="73"/>
      <c r="E949" s="73"/>
      <c r="F949" s="73"/>
      <c r="G949" s="591"/>
      <c r="H949" s="1412"/>
      <c r="I949" s="73"/>
      <c r="J949" s="73"/>
      <c r="K949" s="74"/>
      <c r="L949" s="74"/>
      <c r="M949" s="989"/>
      <c r="N949" s="74"/>
      <c r="O949" s="74"/>
      <c r="P949" s="74"/>
      <c r="Q949" s="74"/>
      <c r="R949" s="74"/>
      <c r="S949" s="1264"/>
      <c r="T949" s="1264"/>
      <c r="U949" s="1264"/>
      <c r="V949" s="1264"/>
      <c r="W949" s="1264"/>
      <c r="X949" s="73"/>
      <c r="Y949" s="73"/>
      <c r="Z949" s="73"/>
      <c r="AA949" s="73"/>
      <c r="AB949" s="73"/>
      <c r="AC949" s="73"/>
      <c r="AD949" s="73"/>
    </row>
    <row r="950" spans="1:30" ht="15.75" customHeight="1">
      <c r="A950" s="73"/>
      <c r="B950" s="73"/>
      <c r="C950" s="73"/>
      <c r="D950" s="73"/>
      <c r="E950" s="73"/>
      <c r="F950" s="73"/>
      <c r="G950" s="591"/>
      <c r="H950" s="1412"/>
      <c r="I950" s="73"/>
      <c r="J950" s="73"/>
      <c r="K950" s="74"/>
      <c r="L950" s="74"/>
      <c r="M950" s="989"/>
      <c r="N950" s="74"/>
      <c r="O950" s="74"/>
      <c r="P950" s="74"/>
      <c r="Q950" s="74"/>
      <c r="R950" s="74"/>
      <c r="S950" s="1264"/>
      <c r="T950" s="1264"/>
      <c r="U950" s="1264"/>
      <c r="V950" s="1264"/>
      <c r="W950" s="1264"/>
      <c r="X950" s="73"/>
      <c r="Y950" s="73"/>
      <c r="Z950" s="73"/>
      <c r="AA950" s="73"/>
      <c r="AB950" s="73"/>
      <c r="AC950" s="73"/>
      <c r="AD950" s="73"/>
    </row>
    <row r="951" spans="1:30" ht="15.75" customHeight="1">
      <c r="A951" s="73"/>
      <c r="B951" s="73"/>
      <c r="C951" s="73"/>
      <c r="D951" s="73"/>
      <c r="E951" s="73"/>
      <c r="F951" s="73"/>
      <c r="G951" s="591"/>
      <c r="H951" s="1412"/>
      <c r="I951" s="73"/>
      <c r="J951" s="73"/>
      <c r="K951" s="74"/>
      <c r="L951" s="74"/>
      <c r="M951" s="989"/>
      <c r="N951" s="74"/>
      <c r="O951" s="74"/>
      <c r="P951" s="74"/>
      <c r="Q951" s="74"/>
      <c r="R951" s="74"/>
      <c r="S951" s="1264"/>
      <c r="T951" s="1264"/>
      <c r="U951" s="1264"/>
      <c r="V951" s="1264"/>
      <c r="W951" s="1264"/>
      <c r="X951" s="73"/>
      <c r="Y951" s="73"/>
      <c r="Z951" s="73"/>
      <c r="AA951" s="73"/>
      <c r="AB951" s="73"/>
      <c r="AC951" s="73"/>
      <c r="AD951" s="73"/>
    </row>
    <row r="952" spans="1:30" ht="15.75" customHeight="1">
      <c r="A952" s="73"/>
      <c r="B952" s="73"/>
      <c r="C952" s="73"/>
      <c r="D952" s="73"/>
      <c r="E952" s="73"/>
      <c r="F952" s="73"/>
      <c r="G952" s="591"/>
      <c r="H952" s="1412"/>
      <c r="I952" s="73"/>
      <c r="J952" s="73"/>
      <c r="K952" s="74"/>
      <c r="L952" s="74"/>
      <c r="M952" s="989"/>
      <c r="N952" s="74"/>
      <c r="O952" s="74"/>
      <c r="P952" s="74"/>
      <c r="Q952" s="74"/>
      <c r="R952" s="74"/>
      <c r="S952" s="1264"/>
      <c r="T952" s="1264"/>
      <c r="U952" s="1264"/>
      <c r="V952" s="1264"/>
      <c r="W952" s="1264"/>
      <c r="X952" s="73"/>
      <c r="Y952" s="73"/>
      <c r="Z952" s="73"/>
      <c r="AA952" s="73"/>
      <c r="AB952" s="73"/>
      <c r="AC952" s="73"/>
      <c r="AD952" s="73"/>
    </row>
    <row r="953" spans="1:30" ht="15.75" customHeight="1">
      <c r="A953" s="73"/>
      <c r="B953" s="73"/>
      <c r="C953" s="73"/>
      <c r="D953" s="73"/>
      <c r="E953" s="73"/>
      <c r="F953" s="73"/>
      <c r="G953" s="591"/>
      <c r="H953" s="1412"/>
      <c r="I953" s="73"/>
      <c r="J953" s="73"/>
      <c r="K953" s="74"/>
      <c r="L953" s="74"/>
      <c r="M953" s="989"/>
      <c r="N953" s="74"/>
      <c r="O953" s="74"/>
      <c r="P953" s="74"/>
      <c r="Q953" s="74"/>
      <c r="R953" s="74"/>
      <c r="S953" s="1264"/>
      <c r="T953" s="1264"/>
      <c r="U953" s="1264"/>
      <c r="V953" s="1264"/>
      <c r="W953" s="1264"/>
      <c r="X953" s="73"/>
      <c r="Y953" s="73"/>
      <c r="Z953" s="73"/>
      <c r="AA953" s="73"/>
      <c r="AB953" s="73"/>
      <c r="AC953" s="73"/>
      <c r="AD953" s="73"/>
    </row>
    <row r="954" spans="1:30" ht="15.75" customHeight="1">
      <c r="A954" s="73"/>
      <c r="B954" s="73"/>
      <c r="C954" s="73"/>
      <c r="D954" s="73"/>
      <c r="E954" s="73"/>
      <c r="F954" s="73"/>
      <c r="G954" s="591"/>
      <c r="H954" s="1412"/>
      <c r="I954" s="73"/>
      <c r="J954" s="73"/>
      <c r="K954" s="74"/>
      <c r="L954" s="74"/>
      <c r="M954" s="989"/>
      <c r="N954" s="74"/>
      <c r="O954" s="74"/>
      <c r="P954" s="74"/>
      <c r="Q954" s="74"/>
      <c r="R954" s="74"/>
      <c r="S954" s="1264"/>
      <c r="T954" s="1264"/>
      <c r="U954" s="1264"/>
      <c r="V954" s="1264"/>
      <c r="W954" s="1264"/>
      <c r="X954" s="73"/>
      <c r="Y954" s="73"/>
      <c r="Z954" s="73"/>
      <c r="AA954" s="73"/>
      <c r="AB954" s="73"/>
      <c r="AC954" s="73"/>
      <c r="AD954" s="73"/>
    </row>
    <row r="955" spans="1:30" ht="15.75" customHeight="1">
      <c r="A955" s="73"/>
      <c r="B955" s="73"/>
      <c r="C955" s="73"/>
      <c r="D955" s="73"/>
      <c r="E955" s="73"/>
      <c r="F955" s="73"/>
      <c r="G955" s="591"/>
      <c r="H955" s="1412"/>
      <c r="I955" s="73"/>
      <c r="J955" s="73"/>
      <c r="K955" s="74"/>
      <c r="L955" s="74"/>
      <c r="M955" s="989"/>
      <c r="N955" s="74"/>
      <c r="O955" s="74"/>
      <c r="P955" s="74"/>
      <c r="Q955" s="74"/>
      <c r="R955" s="74"/>
      <c r="S955" s="1264"/>
      <c r="T955" s="1264"/>
      <c r="U955" s="1264"/>
      <c r="V955" s="1264"/>
      <c r="W955" s="1264"/>
      <c r="X955" s="73"/>
      <c r="Y955" s="73"/>
      <c r="Z955" s="73"/>
      <c r="AA955" s="73"/>
      <c r="AB955" s="73"/>
      <c r="AC955" s="73"/>
      <c r="AD955" s="73"/>
    </row>
    <row r="956" spans="1:30" ht="15.75" customHeight="1">
      <c r="A956" s="73"/>
      <c r="B956" s="73"/>
      <c r="C956" s="73"/>
      <c r="D956" s="73"/>
      <c r="E956" s="73"/>
      <c r="F956" s="73"/>
      <c r="G956" s="591"/>
      <c r="H956" s="1412"/>
      <c r="I956" s="73"/>
      <c r="J956" s="73"/>
      <c r="K956" s="74"/>
      <c r="L956" s="74"/>
      <c r="M956" s="989"/>
      <c r="N956" s="74"/>
      <c r="O956" s="74"/>
      <c r="P956" s="74"/>
      <c r="Q956" s="74"/>
      <c r="R956" s="74"/>
      <c r="S956" s="1264"/>
      <c r="T956" s="1264"/>
      <c r="U956" s="1264"/>
      <c r="V956" s="1264"/>
      <c r="W956" s="1264"/>
      <c r="X956" s="73"/>
      <c r="Y956" s="73"/>
      <c r="Z956" s="73"/>
      <c r="AA956" s="73"/>
      <c r="AB956" s="73"/>
      <c r="AC956" s="73"/>
      <c r="AD956" s="73"/>
    </row>
    <row r="957" spans="1:30" ht="15.75" customHeight="1">
      <c r="A957" s="73"/>
      <c r="B957" s="73"/>
      <c r="C957" s="73"/>
      <c r="D957" s="73"/>
      <c r="E957" s="73"/>
      <c r="F957" s="73"/>
      <c r="G957" s="591"/>
      <c r="H957" s="1412"/>
      <c r="I957" s="73"/>
      <c r="J957" s="73"/>
      <c r="K957" s="74"/>
      <c r="L957" s="74"/>
      <c r="M957" s="989"/>
      <c r="N957" s="74"/>
      <c r="O957" s="74"/>
      <c r="P957" s="74"/>
      <c r="Q957" s="74"/>
      <c r="R957" s="74"/>
      <c r="S957" s="1264"/>
      <c r="T957" s="1264"/>
      <c r="U957" s="1264"/>
      <c r="V957" s="1264"/>
      <c r="W957" s="1264"/>
      <c r="X957" s="73"/>
      <c r="Y957" s="73"/>
      <c r="Z957" s="73"/>
      <c r="AA957" s="73"/>
      <c r="AB957" s="73"/>
      <c r="AC957" s="73"/>
      <c r="AD957" s="73"/>
    </row>
    <row r="958" spans="1:30" ht="15.75" customHeight="1">
      <c r="A958" s="73"/>
      <c r="B958" s="73"/>
      <c r="C958" s="73"/>
      <c r="D958" s="73"/>
      <c r="E958" s="73"/>
      <c r="F958" s="73"/>
      <c r="G958" s="591"/>
      <c r="H958" s="1412"/>
      <c r="I958" s="73"/>
      <c r="J958" s="73"/>
      <c r="K958" s="74"/>
      <c r="L958" s="74"/>
      <c r="M958" s="989"/>
      <c r="N958" s="74"/>
      <c r="O958" s="74"/>
      <c r="P958" s="74"/>
      <c r="Q958" s="74"/>
      <c r="R958" s="74"/>
      <c r="S958" s="1264"/>
      <c r="T958" s="1264"/>
      <c r="U958" s="1264"/>
      <c r="V958" s="1264"/>
      <c r="W958" s="1264"/>
      <c r="X958" s="73"/>
      <c r="Y958" s="73"/>
      <c r="Z958" s="73"/>
      <c r="AA958" s="73"/>
      <c r="AB958" s="73"/>
      <c r="AC958" s="73"/>
      <c r="AD958" s="73"/>
    </row>
    <row r="959" spans="1:30" ht="15.75" customHeight="1">
      <c r="A959" s="73"/>
      <c r="B959" s="73"/>
      <c r="C959" s="73"/>
      <c r="D959" s="73"/>
      <c r="E959" s="73"/>
      <c r="F959" s="73"/>
      <c r="G959" s="591"/>
      <c r="H959" s="1412"/>
      <c r="I959" s="73"/>
      <c r="J959" s="73"/>
      <c r="K959" s="74"/>
      <c r="L959" s="74"/>
      <c r="M959" s="989"/>
      <c r="N959" s="74"/>
      <c r="O959" s="74"/>
      <c r="P959" s="74"/>
      <c r="Q959" s="74"/>
      <c r="R959" s="74"/>
      <c r="S959" s="1264"/>
      <c r="T959" s="1264"/>
      <c r="U959" s="1264"/>
      <c r="V959" s="1264"/>
      <c r="W959" s="1264"/>
      <c r="X959" s="73"/>
      <c r="Y959" s="73"/>
      <c r="Z959" s="73"/>
      <c r="AA959" s="73"/>
      <c r="AB959" s="73"/>
      <c r="AC959" s="73"/>
      <c r="AD959" s="73"/>
    </row>
    <row r="960" spans="1:30" ht="15.75" customHeight="1">
      <c r="A960" s="73"/>
      <c r="B960" s="73"/>
      <c r="C960" s="73"/>
      <c r="D960" s="73"/>
      <c r="E960" s="73"/>
      <c r="F960" s="73"/>
      <c r="G960" s="591"/>
      <c r="H960" s="1412"/>
      <c r="I960" s="73"/>
      <c r="J960" s="73"/>
      <c r="K960" s="74"/>
      <c r="L960" s="74"/>
      <c r="M960" s="989"/>
      <c r="N960" s="74"/>
      <c r="O960" s="74"/>
      <c r="P960" s="74"/>
      <c r="Q960" s="74"/>
      <c r="R960" s="74"/>
      <c r="S960" s="1264"/>
      <c r="T960" s="1264"/>
      <c r="U960" s="1264"/>
      <c r="V960" s="1264"/>
      <c r="W960" s="1264"/>
      <c r="X960" s="73"/>
      <c r="Y960" s="73"/>
      <c r="Z960" s="73"/>
      <c r="AA960" s="73"/>
      <c r="AB960" s="73"/>
      <c r="AC960" s="73"/>
      <c r="AD960" s="73"/>
    </row>
    <row r="961" spans="1:30" ht="15.75" customHeight="1">
      <c r="A961" s="73"/>
      <c r="B961" s="73"/>
      <c r="C961" s="73"/>
      <c r="D961" s="73"/>
      <c r="E961" s="73"/>
      <c r="F961" s="73"/>
      <c r="G961" s="591"/>
      <c r="H961" s="1412"/>
      <c r="I961" s="73"/>
      <c r="J961" s="73"/>
      <c r="K961" s="74"/>
      <c r="L961" s="74"/>
      <c r="M961" s="989"/>
      <c r="N961" s="74"/>
      <c r="O961" s="74"/>
      <c r="P961" s="74"/>
      <c r="Q961" s="74"/>
      <c r="R961" s="74"/>
      <c r="S961" s="1264"/>
      <c r="T961" s="1264"/>
      <c r="U961" s="1264"/>
      <c r="V961" s="1264"/>
      <c r="W961" s="1264"/>
      <c r="X961" s="73"/>
      <c r="Y961" s="73"/>
      <c r="Z961" s="73"/>
      <c r="AA961" s="73"/>
      <c r="AB961" s="73"/>
      <c r="AC961" s="73"/>
      <c r="AD961" s="73"/>
    </row>
    <row r="962" spans="1:30" ht="15.75" customHeight="1">
      <c r="A962" s="73"/>
      <c r="B962" s="73"/>
      <c r="C962" s="73"/>
      <c r="D962" s="73"/>
      <c r="E962" s="73"/>
      <c r="F962" s="73"/>
      <c r="G962" s="591"/>
      <c r="H962" s="1412"/>
      <c r="I962" s="73"/>
      <c r="J962" s="73"/>
      <c r="K962" s="74"/>
      <c r="L962" s="74"/>
      <c r="M962" s="989"/>
      <c r="N962" s="74"/>
      <c r="O962" s="74"/>
      <c r="P962" s="74"/>
      <c r="Q962" s="74"/>
      <c r="R962" s="74"/>
      <c r="S962" s="1264"/>
      <c r="T962" s="1264"/>
      <c r="U962" s="1264"/>
      <c r="V962" s="1264"/>
      <c r="W962" s="1264"/>
      <c r="X962" s="73"/>
      <c r="Y962" s="73"/>
      <c r="Z962" s="73"/>
      <c r="AA962" s="73"/>
      <c r="AB962" s="73"/>
      <c r="AC962" s="73"/>
      <c r="AD962" s="73"/>
    </row>
    <row r="963" spans="1:30" ht="15.75" customHeight="1">
      <c r="A963" s="73"/>
      <c r="B963" s="73"/>
      <c r="C963" s="73"/>
      <c r="D963" s="73"/>
      <c r="E963" s="73"/>
      <c r="F963" s="73"/>
      <c r="G963" s="591"/>
      <c r="H963" s="1412"/>
      <c r="I963" s="73"/>
      <c r="J963" s="73"/>
      <c r="K963" s="74"/>
      <c r="L963" s="74"/>
      <c r="M963" s="989"/>
      <c r="N963" s="74"/>
      <c r="O963" s="74"/>
      <c r="P963" s="74"/>
      <c r="Q963" s="74"/>
      <c r="R963" s="74"/>
      <c r="S963" s="1264"/>
      <c r="T963" s="1264"/>
      <c r="U963" s="1264"/>
      <c r="V963" s="1264"/>
      <c r="W963" s="1264"/>
      <c r="X963" s="73"/>
      <c r="Y963" s="73"/>
      <c r="Z963" s="73"/>
      <c r="AA963" s="73"/>
      <c r="AB963" s="73"/>
      <c r="AC963" s="73"/>
      <c r="AD963" s="73"/>
    </row>
    <row r="964" spans="1:30" ht="15.75" customHeight="1">
      <c r="A964" s="73"/>
      <c r="B964" s="73"/>
      <c r="C964" s="73"/>
      <c r="D964" s="73"/>
      <c r="E964" s="73"/>
      <c r="F964" s="73"/>
      <c r="G964" s="591"/>
      <c r="H964" s="1412"/>
      <c r="I964" s="73"/>
      <c r="J964" s="73"/>
      <c r="K964" s="74"/>
      <c r="L964" s="74"/>
      <c r="M964" s="989"/>
      <c r="N964" s="74"/>
      <c r="O964" s="74"/>
      <c r="P964" s="74"/>
      <c r="Q964" s="74"/>
      <c r="R964" s="74"/>
      <c r="S964" s="1264"/>
      <c r="T964" s="1264"/>
      <c r="U964" s="1264"/>
      <c r="V964" s="1264"/>
      <c r="W964" s="1264"/>
      <c r="X964" s="73"/>
      <c r="Y964" s="73"/>
      <c r="Z964" s="73"/>
      <c r="AA964" s="73"/>
      <c r="AB964" s="73"/>
      <c r="AC964" s="73"/>
      <c r="AD964" s="73"/>
    </row>
    <row r="965" spans="1:30" ht="15.75" customHeight="1">
      <c r="A965" s="73"/>
      <c r="B965" s="73"/>
      <c r="C965" s="73"/>
      <c r="D965" s="73"/>
      <c r="E965" s="73"/>
      <c r="F965" s="73"/>
      <c r="G965" s="591"/>
      <c r="H965" s="1412"/>
      <c r="I965" s="73"/>
      <c r="J965" s="73"/>
      <c r="K965" s="74"/>
      <c r="L965" s="74"/>
      <c r="M965" s="989"/>
      <c r="N965" s="74"/>
      <c r="O965" s="74"/>
      <c r="P965" s="74"/>
      <c r="Q965" s="74"/>
      <c r="R965" s="74"/>
      <c r="S965" s="1264"/>
      <c r="T965" s="1264"/>
      <c r="U965" s="1264"/>
      <c r="V965" s="1264"/>
      <c r="W965" s="1264"/>
      <c r="X965" s="73"/>
      <c r="Y965" s="73"/>
      <c r="Z965" s="73"/>
      <c r="AA965" s="73"/>
      <c r="AB965" s="73"/>
      <c r="AC965" s="73"/>
      <c r="AD965" s="73"/>
    </row>
    <row r="966" spans="1:30" ht="15.75" customHeight="1">
      <c r="A966" s="73"/>
      <c r="B966" s="73"/>
      <c r="C966" s="73"/>
      <c r="D966" s="73"/>
      <c r="E966" s="73"/>
      <c r="F966" s="73"/>
      <c r="G966" s="591"/>
      <c r="H966" s="1412"/>
      <c r="I966" s="73"/>
      <c r="J966" s="73"/>
      <c r="K966" s="74"/>
      <c r="L966" s="74"/>
      <c r="M966" s="989"/>
      <c r="N966" s="74"/>
      <c r="O966" s="74"/>
      <c r="P966" s="74"/>
      <c r="Q966" s="74"/>
      <c r="R966" s="74"/>
      <c r="S966" s="1264"/>
      <c r="T966" s="1264"/>
      <c r="U966" s="1264"/>
      <c r="V966" s="1264"/>
      <c r="W966" s="1264"/>
      <c r="X966" s="73"/>
      <c r="Y966" s="73"/>
      <c r="Z966" s="73"/>
      <c r="AA966" s="73"/>
      <c r="AB966" s="73"/>
      <c r="AC966" s="73"/>
      <c r="AD966" s="73"/>
    </row>
    <row r="967" spans="1:30" ht="15.75" customHeight="1">
      <c r="A967" s="73"/>
      <c r="B967" s="73"/>
      <c r="C967" s="73"/>
      <c r="D967" s="73"/>
      <c r="E967" s="73"/>
      <c r="F967" s="73"/>
      <c r="G967" s="591"/>
      <c r="H967" s="1412"/>
      <c r="I967" s="73"/>
      <c r="J967" s="73"/>
      <c r="K967" s="74"/>
      <c r="L967" s="74"/>
      <c r="M967" s="989"/>
      <c r="N967" s="74"/>
      <c r="O967" s="74"/>
      <c r="P967" s="74"/>
      <c r="Q967" s="74"/>
      <c r="R967" s="74"/>
      <c r="S967" s="1264"/>
      <c r="T967" s="1264"/>
      <c r="U967" s="1264"/>
      <c r="V967" s="1264"/>
      <c r="W967" s="1264"/>
      <c r="X967" s="73"/>
      <c r="Y967" s="73"/>
      <c r="Z967" s="73"/>
      <c r="AA967" s="73"/>
      <c r="AB967" s="73"/>
      <c r="AC967" s="73"/>
      <c r="AD967" s="73"/>
    </row>
    <row r="968" spans="1:30" ht="15.75" customHeight="1">
      <c r="A968" s="73"/>
      <c r="B968" s="73"/>
      <c r="C968" s="73"/>
      <c r="D968" s="73"/>
      <c r="E968" s="73"/>
      <c r="F968" s="73"/>
      <c r="G968" s="591"/>
      <c r="H968" s="1412"/>
      <c r="I968" s="73"/>
      <c r="J968" s="73"/>
      <c r="K968" s="74"/>
      <c r="L968" s="74"/>
      <c r="M968" s="989"/>
      <c r="N968" s="74"/>
      <c r="O968" s="74"/>
      <c r="P968" s="74"/>
      <c r="Q968" s="74"/>
      <c r="R968" s="74"/>
      <c r="S968" s="1264"/>
      <c r="T968" s="1264"/>
      <c r="U968" s="1264"/>
      <c r="V968" s="1264"/>
      <c r="W968" s="1264"/>
      <c r="X968" s="73"/>
      <c r="Y968" s="73"/>
      <c r="Z968" s="73"/>
      <c r="AA968" s="73"/>
      <c r="AB968" s="73"/>
      <c r="AC968" s="73"/>
      <c r="AD968" s="73"/>
    </row>
    <row r="969" spans="1:30" ht="15.75" customHeight="1">
      <c r="A969" s="73"/>
      <c r="B969" s="73"/>
      <c r="C969" s="73"/>
      <c r="D969" s="73"/>
      <c r="E969" s="73"/>
      <c r="F969" s="73"/>
      <c r="G969" s="591"/>
      <c r="H969" s="1412"/>
      <c r="I969" s="73"/>
      <c r="J969" s="73"/>
      <c r="K969" s="74"/>
      <c r="L969" s="74"/>
      <c r="M969" s="989"/>
      <c r="N969" s="74"/>
      <c r="O969" s="74"/>
      <c r="P969" s="74"/>
      <c r="Q969" s="74"/>
      <c r="R969" s="74"/>
      <c r="S969" s="1264"/>
      <c r="T969" s="1264"/>
      <c r="U969" s="1264"/>
      <c r="V969" s="1264"/>
      <c r="W969" s="1264"/>
      <c r="X969" s="73"/>
      <c r="Y969" s="73"/>
      <c r="Z969" s="73"/>
      <c r="AA969" s="73"/>
      <c r="AB969" s="73"/>
      <c r="AC969" s="73"/>
      <c r="AD969" s="73"/>
    </row>
    <row r="970" spans="1:30" ht="15.75" customHeight="1">
      <c r="A970" s="73"/>
      <c r="B970" s="73"/>
      <c r="C970" s="73"/>
      <c r="D970" s="73"/>
      <c r="E970" s="73"/>
      <c r="F970" s="73"/>
      <c r="G970" s="591"/>
      <c r="H970" s="1412"/>
      <c r="I970" s="73"/>
      <c r="J970" s="73"/>
      <c r="K970" s="74"/>
      <c r="L970" s="74"/>
      <c r="M970" s="989"/>
      <c r="N970" s="74"/>
      <c r="O970" s="74"/>
      <c r="P970" s="74"/>
      <c r="Q970" s="74"/>
      <c r="R970" s="74"/>
      <c r="S970" s="1264"/>
      <c r="T970" s="1264"/>
      <c r="U970" s="1264"/>
      <c r="V970" s="1264"/>
      <c r="W970" s="1264"/>
      <c r="X970" s="73"/>
      <c r="Y970" s="73"/>
      <c r="Z970" s="73"/>
      <c r="AA970" s="73"/>
      <c r="AB970" s="73"/>
      <c r="AC970" s="73"/>
      <c r="AD970" s="73"/>
    </row>
    <row r="971" spans="1:30" ht="15.75" customHeight="1">
      <c r="A971" s="73"/>
      <c r="B971" s="73"/>
      <c r="C971" s="73"/>
      <c r="D971" s="73"/>
      <c r="E971" s="73"/>
      <c r="F971" s="73"/>
      <c r="G971" s="591"/>
      <c r="H971" s="1412"/>
      <c r="I971" s="73"/>
      <c r="J971" s="73"/>
      <c r="K971" s="74"/>
      <c r="L971" s="74"/>
      <c r="M971" s="989"/>
      <c r="N971" s="74"/>
      <c r="O971" s="74"/>
      <c r="P971" s="74"/>
      <c r="Q971" s="74"/>
      <c r="R971" s="74"/>
      <c r="S971" s="1264"/>
      <c r="T971" s="1264"/>
      <c r="U971" s="1264"/>
      <c r="V971" s="1264"/>
      <c r="W971" s="1264"/>
      <c r="X971" s="73"/>
      <c r="Y971" s="73"/>
      <c r="Z971" s="73"/>
      <c r="AA971" s="73"/>
      <c r="AB971" s="73"/>
      <c r="AC971" s="73"/>
      <c r="AD971" s="73"/>
    </row>
    <row r="972" spans="1:30" ht="15.75" customHeight="1">
      <c r="A972" s="73"/>
      <c r="B972" s="73"/>
      <c r="C972" s="73"/>
      <c r="D972" s="73"/>
      <c r="E972" s="73"/>
      <c r="F972" s="73"/>
      <c r="G972" s="591"/>
      <c r="H972" s="1412"/>
      <c r="I972" s="73"/>
      <c r="J972" s="73"/>
      <c r="K972" s="74"/>
      <c r="L972" s="74"/>
      <c r="M972" s="989"/>
      <c r="N972" s="74"/>
      <c r="O972" s="74"/>
      <c r="P972" s="74"/>
      <c r="Q972" s="74"/>
      <c r="R972" s="74"/>
      <c r="S972" s="1264"/>
      <c r="T972" s="1264"/>
      <c r="U972" s="1264"/>
      <c r="V972" s="1264"/>
      <c r="W972" s="1264"/>
      <c r="X972" s="73"/>
      <c r="Y972" s="73"/>
      <c r="Z972" s="73"/>
      <c r="AA972" s="73"/>
      <c r="AB972" s="73"/>
      <c r="AC972" s="73"/>
      <c r="AD972" s="73"/>
    </row>
    <row r="973" spans="1:30" ht="15.75" customHeight="1">
      <c r="A973" s="73"/>
      <c r="B973" s="73"/>
      <c r="C973" s="73"/>
      <c r="D973" s="73"/>
      <c r="E973" s="73"/>
      <c r="F973" s="73"/>
      <c r="G973" s="591"/>
      <c r="H973" s="1412"/>
      <c r="I973" s="73"/>
      <c r="J973" s="73"/>
      <c r="K973" s="74"/>
      <c r="L973" s="74"/>
      <c r="M973" s="989"/>
      <c r="N973" s="74"/>
      <c r="O973" s="74"/>
      <c r="P973" s="74"/>
      <c r="Q973" s="74"/>
      <c r="R973" s="74"/>
      <c r="S973" s="1264"/>
      <c r="T973" s="1264"/>
      <c r="U973" s="1264"/>
      <c r="V973" s="1264"/>
      <c r="W973" s="1264"/>
      <c r="X973" s="73"/>
      <c r="Y973" s="73"/>
      <c r="Z973" s="73"/>
      <c r="AA973" s="73"/>
      <c r="AB973" s="73"/>
      <c r="AC973" s="73"/>
      <c r="AD973" s="73"/>
    </row>
    <row r="974" spans="1:30" ht="15.75" customHeight="1">
      <c r="A974" s="73"/>
      <c r="B974" s="73"/>
      <c r="C974" s="73"/>
      <c r="D974" s="73"/>
      <c r="E974" s="73"/>
      <c r="F974" s="73"/>
      <c r="G974" s="591"/>
      <c r="H974" s="1412"/>
      <c r="I974" s="73"/>
      <c r="J974" s="73"/>
      <c r="K974" s="74"/>
      <c r="L974" s="74"/>
      <c r="M974" s="989"/>
      <c r="N974" s="74"/>
      <c r="O974" s="74"/>
      <c r="P974" s="74"/>
      <c r="Q974" s="74"/>
      <c r="R974" s="74"/>
      <c r="S974" s="1264"/>
      <c r="T974" s="1264"/>
      <c r="U974" s="1264"/>
      <c r="V974" s="1264"/>
      <c r="W974" s="1264"/>
      <c r="X974" s="73"/>
      <c r="Y974" s="73"/>
      <c r="Z974" s="73"/>
      <c r="AA974" s="73"/>
      <c r="AB974" s="73"/>
      <c r="AC974" s="73"/>
      <c r="AD974" s="73"/>
    </row>
    <row r="975" spans="1:30" ht="15.75" customHeight="1">
      <c r="A975" s="73"/>
      <c r="B975" s="73"/>
      <c r="C975" s="73"/>
      <c r="D975" s="73"/>
      <c r="E975" s="73"/>
      <c r="F975" s="73"/>
      <c r="G975" s="591"/>
      <c r="H975" s="1412"/>
      <c r="I975" s="73"/>
      <c r="J975" s="73"/>
      <c r="K975" s="74"/>
      <c r="L975" s="74"/>
      <c r="M975" s="989"/>
      <c r="N975" s="74"/>
      <c r="O975" s="74"/>
      <c r="P975" s="74"/>
      <c r="Q975" s="74"/>
      <c r="R975" s="74"/>
      <c r="S975" s="1264"/>
      <c r="T975" s="1264"/>
      <c r="U975" s="1264"/>
      <c r="V975" s="1264"/>
      <c r="W975" s="1264"/>
      <c r="X975" s="73"/>
      <c r="Y975" s="73"/>
      <c r="Z975" s="73"/>
      <c r="AA975" s="73"/>
      <c r="AB975" s="73"/>
      <c r="AC975" s="73"/>
      <c r="AD975" s="73"/>
    </row>
    <row r="976" spans="1:30" ht="15.75" customHeight="1">
      <c r="A976" s="73"/>
      <c r="B976" s="73"/>
      <c r="C976" s="73"/>
      <c r="D976" s="73"/>
      <c r="E976" s="73"/>
      <c r="F976" s="73"/>
      <c r="G976" s="591"/>
      <c r="H976" s="1412"/>
      <c r="I976" s="73"/>
      <c r="J976" s="73"/>
      <c r="K976" s="74"/>
      <c r="L976" s="74"/>
      <c r="M976" s="989"/>
      <c r="N976" s="74"/>
      <c r="O976" s="74"/>
      <c r="P976" s="74"/>
      <c r="Q976" s="74"/>
      <c r="R976" s="74"/>
      <c r="S976" s="1264"/>
      <c r="T976" s="1264"/>
      <c r="U976" s="1264"/>
      <c r="V976" s="1264"/>
      <c r="W976" s="1264"/>
      <c r="X976" s="73"/>
      <c r="Y976" s="73"/>
      <c r="Z976" s="73"/>
      <c r="AA976" s="73"/>
      <c r="AB976" s="73"/>
      <c r="AC976" s="73"/>
      <c r="AD976" s="73"/>
    </row>
    <row r="977" spans="1:30" ht="15.75" customHeight="1">
      <c r="A977" s="73"/>
      <c r="B977" s="73"/>
      <c r="C977" s="73"/>
      <c r="D977" s="73"/>
      <c r="E977" s="73"/>
      <c r="F977" s="73"/>
      <c r="G977" s="591"/>
      <c r="H977" s="1412"/>
      <c r="I977" s="73"/>
      <c r="J977" s="73"/>
      <c r="K977" s="74"/>
      <c r="L977" s="74"/>
      <c r="M977" s="989"/>
      <c r="N977" s="74"/>
      <c r="O977" s="74"/>
      <c r="P977" s="74"/>
      <c r="Q977" s="74"/>
      <c r="R977" s="74"/>
      <c r="S977" s="1264"/>
      <c r="T977" s="1264"/>
      <c r="U977" s="1264"/>
      <c r="V977" s="1264"/>
      <c r="W977" s="1264"/>
      <c r="X977" s="73"/>
      <c r="Y977" s="73"/>
      <c r="Z977" s="73"/>
      <c r="AA977" s="73"/>
      <c r="AB977" s="73"/>
      <c r="AC977" s="73"/>
      <c r="AD977" s="73"/>
    </row>
    <row r="978" spans="1:30" ht="15.75" customHeight="1">
      <c r="A978" s="73"/>
      <c r="B978" s="73"/>
      <c r="C978" s="73"/>
      <c r="D978" s="73"/>
      <c r="E978" s="73"/>
      <c r="F978" s="73"/>
      <c r="G978" s="591"/>
      <c r="H978" s="1412"/>
      <c r="I978" s="73"/>
      <c r="J978" s="73"/>
      <c r="K978" s="74"/>
      <c r="L978" s="74"/>
      <c r="M978" s="989"/>
      <c r="N978" s="74"/>
      <c r="O978" s="74"/>
      <c r="P978" s="74"/>
      <c r="Q978" s="74"/>
      <c r="R978" s="74"/>
      <c r="S978" s="1264"/>
      <c r="T978" s="1264"/>
      <c r="U978" s="1264"/>
      <c r="V978" s="1264"/>
      <c r="W978" s="1264"/>
      <c r="X978" s="73"/>
      <c r="Y978" s="73"/>
      <c r="Z978" s="73"/>
      <c r="AA978" s="73"/>
      <c r="AB978" s="73"/>
      <c r="AC978" s="73"/>
      <c r="AD978" s="73"/>
    </row>
    <row r="979" spans="1:30" ht="15.75" customHeight="1">
      <c r="A979" s="73"/>
      <c r="B979" s="73"/>
      <c r="C979" s="73"/>
      <c r="D979" s="73"/>
      <c r="E979" s="73"/>
      <c r="F979" s="73"/>
      <c r="G979" s="591"/>
      <c r="H979" s="1412"/>
      <c r="I979" s="73"/>
      <c r="J979" s="73"/>
      <c r="K979" s="74"/>
      <c r="L979" s="74"/>
      <c r="M979" s="989"/>
      <c r="N979" s="74"/>
      <c r="O979" s="74"/>
      <c r="P979" s="74"/>
      <c r="Q979" s="74"/>
      <c r="R979" s="74"/>
      <c r="S979" s="1264"/>
      <c r="T979" s="1264"/>
      <c r="U979" s="1264"/>
      <c r="V979" s="1264"/>
      <c r="W979" s="1264"/>
      <c r="X979" s="73"/>
      <c r="Y979" s="73"/>
      <c r="Z979" s="73"/>
      <c r="AA979" s="73"/>
      <c r="AB979" s="73"/>
      <c r="AC979" s="73"/>
      <c r="AD979" s="73"/>
    </row>
    <row r="980" spans="1:30" ht="15.75" customHeight="1">
      <c r="A980" s="73"/>
      <c r="B980" s="73"/>
      <c r="C980" s="73"/>
      <c r="D980" s="73"/>
      <c r="E980" s="73"/>
      <c r="F980" s="73"/>
      <c r="G980" s="591"/>
      <c r="H980" s="1412"/>
      <c r="I980" s="73"/>
      <c r="J980" s="73"/>
      <c r="K980" s="74"/>
      <c r="L980" s="74"/>
      <c r="M980" s="989"/>
      <c r="N980" s="74"/>
      <c r="O980" s="74"/>
      <c r="P980" s="74"/>
      <c r="Q980" s="74"/>
      <c r="R980" s="74"/>
      <c r="S980" s="1264"/>
      <c r="T980" s="1264"/>
      <c r="U980" s="1264"/>
      <c r="V980" s="1264"/>
      <c r="W980" s="1264"/>
      <c r="X980" s="73"/>
      <c r="Y980" s="73"/>
      <c r="Z980" s="73"/>
      <c r="AA980" s="73"/>
      <c r="AB980" s="73"/>
      <c r="AC980" s="73"/>
      <c r="AD980" s="73"/>
    </row>
    <row r="981" spans="1:30" ht="15.75" customHeight="1">
      <c r="A981" s="73"/>
      <c r="B981" s="73"/>
      <c r="C981" s="73"/>
      <c r="D981" s="73"/>
      <c r="E981" s="73"/>
      <c r="F981" s="73"/>
      <c r="G981" s="591"/>
      <c r="H981" s="1412"/>
      <c r="I981" s="73"/>
      <c r="J981" s="73"/>
      <c r="K981" s="74"/>
      <c r="L981" s="74"/>
      <c r="M981" s="989"/>
      <c r="N981" s="74"/>
      <c r="O981" s="74"/>
      <c r="P981" s="74"/>
      <c r="Q981" s="74"/>
      <c r="R981" s="74"/>
      <c r="S981" s="1264"/>
      <c r="T981" s="1264"/>
      <c r="U981" s="1264"/>
      <c r="V981" s="1264"/>
      <c r="W981" s="1264"/>
      <c r="X981" s="73"/>
      <c r="Y981" s="73"/>
      <c r="Z981" s="73"/>
      <c r="AA981" s="73"/>
      <c r="AB981" s="73"/>
      <c r="AC981" s="73"/>
      <c r="AD981" s="73"/>
    </row>
    <row r="982" spans="1:30" ht="15.75" customHeight="1">
      <c r="A982" s="73"/>
      <c r="B982" s="73"/>
      <c r="C982" s="73"/>
      <c r="D982" s="73"/>
      <c r="E982" s="73"/>
      <c r="F982" s="73"/>
      <c r="G982" s="591"/>
      <c r="H982" s="1412"/>
      <c r="I982" s="73"/>
      <c r="J982" s="73"/>
      <c r="K982" s="74"/>
      <c r="L982" s="74"/>
      <c r="M982" s="989"/>
      <c r="N982" s="74"/>
      <c r="O982" s="74"/>
      <c r="P982" s="74"/>
      <c r="Q982" s="74"/>
      <c r="R982" s="74"/>
      <c r="S982" s="1264"/>
      <c r="T982" s="1264"/>
      <c r="U982" s="1264"/>
      <c r="V982" s="1264"/>
      <c r="W982" s="1264"/>
      <c r="X982" s="73"/>
      <c r="Y982" s="73"/>
      <c r="Z982" s="73"/>
      <c r="AA982" s="73"/>
      <c r="AB982" s="73"/>
      <c r="AC982" s="73"/>
      <c r="AD982" s="73"/>
    </row>
    <row r="983" spans="1:30" ht="15.75" customHeight="1">
      <c r="A983" s="73"/>
      <c r="B983" s="73"/>
      <c r="C983" s="73"/>
      <c r="D983" s="73"/>
      <c r="E983" s="73"/>
      <c r="F983" s="73"/>
      <c r="G983" s="591"/>
      <c r="H983" s="1412"/>
      <c r="I983" s="73"/>
      <c r="J983" s="73"/>
      <c r="K983" s="74"/>
      <c r="L983" s="74"/>
      <c r="M983" s="989"/>
      <c r="N983" s="74"/>
      <c r="O983" s="74"/>
      <c r="P983" s="74"/>
      <c r="Q983" s="74"/>
      <c r="R983" s="74"/>
      <c r="S983" s="1264"/>
      <c r="T983" s="1264"/>
      <c r="U983" s="1264"/>
      <c r="V983" s="1264"/>
      <c r="W983" s="1264"/>
      <c r="X983" s="73"/>
      <c r="Y983" s="73"/>
      <c r="Z983" s="73"/>
      <c r="AA983" s="73"/>
      <c r="AB983" s="73"/>
      <c r="AC983" s="73"/>
      <c r="AD983" s="73"/>
    </row>
    <row r="984" spans="1:30" ht="15.75" customHeight="1">
      <c r="A984" s="73"/>
      <c r="B984" s="73"/>
      <c r="C984" s="73"/>
      <c r="D984" s="73"/>
      <c r="E984" s="73"/>
      <c r="F984" s="73"/>
      <c r="G984" s="591"/>
      <c r="H984" s="1412"/>
      <c r="I984" s="73"/>
      <c r="J984" s="73"/>
      <c r="K984" s="74"/>
      <c r="L984" s="74"/>
      <c r="M984" s="989"/>
      <c r="N984" s="74"/>
      <c r="O984" s="74"/>
      <c r="P984" s="74"/>
      <c r="Q984" s="74"/>
      <c r="R984" s="74"/>
      <c r="S984" s="1264"/>
      <c r="T984" s="1264"/>
      <c r="U984" s="1264"/>
      <c r="V984" s="1264"/>
      <c r="W984" s="1264"/>
      <c r="X984" s="73"/>
      <c r="Y984" s="73"/>
      <c r="Z984" s="73"/>
      <c r="AA984" s="73"/>
      <c r="AB984" s="73"/>
      <c r="AC984" s="73"/>
      <c r="AD984" s="73"/>
    </row>
    <row r="985" spans="1:30" ht="15.75" customHeight="1">
      <c r="A985" s="73"/>
      <c r="B985" s="73"/>
      <c r="C985" s="73"/>
      <c r="D985" s="73"/>
      <c r="E985" s="73"/>
      <c r="F985" s="73"/>
      <c r="G985" s="591"/>
      <c r="H985" s="1412"/>
      <c r="I985" s="73"/>
      <c r="J985" s="73"/>
      <c r="K985" s="74"/>
      <c r="L985" s="74"/>
      <c r="M985" s="989"/>
      <c r="N985" s="74"/>
      <c r="O985" s="74"/>
      <c r="P985" s="74"/>
      <c r="Q985" s="74"/>
      <c r="R985" s="74"/>
      <c r="S985" s="1264"/>
      <c r="T985" s="1264"/>
      <c r="U985" s="1264"/>
      <c r="V985" s="1264"/>
      <c r="W985" s="1264"/>
      <c r="X985" s="73"/>
      <c r="Y985" s="73"/>
      <c r="Z985" s="73"/>
      <c r="AA985" s="73"/>
      <c r="AB985" s="73"/>
      <c r="AC985" s="73"/>
      <c r="AD985" s="73"/>
    </row>
    <row r="986" spans="1:30" ht="15.75" customHeight="1">
      <c r="A986" s="73"/>
      <c r="B986" s="73"/>
      <c r="C986" s="73"/>
      <c r="D986" s="73"/>
      <c r="E986" s="73"/>
      <c r="F986" s="73"/>
      <c r="G986" s="591"/>
      <c r="H986" s="1412"/>
      <c r="I986" s="73"/>
      <c r="J986" s="73"/>
      <c r="K986" s="74"/>
      <c r="L986" s="74"/>
      <c r="M986" s="989"/>
      <c r="N986" s="74"/>
      <c r="O986" s="74"/>
      <c r="P986" s="74"/>
      <c r="Q986" s="74"/>
      <c r="R986" s="74"/>
      <c r="S986" s="1264"/>
      <c r="T986" s="1264"/>
      <c r="U986" s="1264"/>
      <c r="V986" s="1264"/>
      <c r="W986" s="1264"/>
      <c r="X986" s="73"/>
      <c r="Y986" s="73"/>
      <c r="Z986" s="73"/>
      <c r="AA986" s="73"/>
      <c r="AB986" s="73"/>
      <c r="AC986" s="73"/>
      <c r="AD986" s="73"/>
    </row>
    <row r="987" spans="1:30" ht="15.75" customHeight="1">
      <c r="A987" s="73"/>
      <c r="B987" s="73"/>
      <c r="C987" s="73"/>
      <c r="D987" s="73"/>
      <c r="E987" s="73"/>
      <c r="F987" s="73"/>
      <c r="G987" s="591"/>
      <c r="H987" s="1412"/>
      <c r="I987" s="73"/>
      <c r="J987" s="73"/>
      <c r="K987" s="74"/>
      <c r="L987" s="74"/>
      <c r="M987" s="989"/>
      <c r="N987" s="74"/>
      <c r="O987" s="74"/>
      <c r="P987" s="74"/>
      <c r="Q987" s="74"/>
      <c r="R987" s="74"/>
      <c r="S987" s="1264"/>
      <c r="T987" s="1264"/>
      <c r="U987" s="1264"/>
      <c r="V987" s="1264"/>
      <c r="W987" s="1264"/>
      <c r="X987" s="73"/>
      <c r="Y987" s="73"/>
      <c r="Z987" s="73"/>
      <c r="AA987" s="73"/>
      <c r="AB987" s="73"/>
      <c r="AC987" s="73"/>
      <c r="AD987" s="73"/>
    </row>
    <row r="988" spans="1:30" ht="15.75" customHeight="1">
      <c r="A988" s="73"/>
      <c r="B988" s="73"/>
      <c r="C988" s="73"/>
      <c r="D988" s="73"/>
      <c r="E988" s="73"/>
      <c r="F988" s="73"/>
      <c r="G988" s="591"/>
      <c r="H988" s="1412"/>
      <c r="I988" s="73"/>
      <c r="J988" s="73"/>
      <c r="K988" s="74"/>
      <c r="L988" s="74"/>
      <c r="M988" s="989"/>
      <c r="N988" s="74"/>
      <c r="O988" s="74"/>
      <c r="P988" s="74"/>
      <c r="Q988" s="74"/>
      <c r="R988" s="74"/>
      <c r="S988" s="1264"/>
      <c r="T988" s="1264"/>
      <c r="U988" s="1264"/>
      <c r="V988" s="1264"/>
      <c r="W988" s="1264"/>
      <c r="X988" s="73"/>
      <c r="Y988" s="73"/>
      <c r="Z988" s="73"/>
      <c r="AA988" s="73"/>
      <c r="AB988" s="73"/>
      <c r="AC988" s="73"/>
      <c r="AD988" s="73"/>
    </row>
    <row r="989" spans="1:30" ht="15.75" customHeight="1">
      <c r="A989" s="73"/>
      <c r="B989" s="73"/>
      <c r="C989" s="73"/>
      <c r="D989" s="73"/>
      <c r="E989" s="73"/>
      <c r="F989" s="73"/>
      <c r="G989" s="591"/>
      <c r="H989" s="1412"/>
      <c r="I989" s="73"/>
      <c r="J989" s="73"/>
      <c r="K989" s="74"/>
      <c r="L989" s="74"/>
      <c r="M989" s="989"/>
      <c r="N989" s="74"/>
      <c r="O989" s="74"/>
      <c r="P989" s="74"/>
      <c r="Q989" s="74"/>
      <c r="R989" s="74"/>
      <c r="S989" s="1264"/>
      <c r="T989" s="1264"/>
      <c r="U989" s="1264"/>
      <c r="V989" s="1264"/>
      <c r="W989" s="1264"/>
      <c r="X989" s="73"/>
      <c r="Y989" s="73"/>
      <c r="Z989" s="73"/>
      <c r="AA989" s="73"/>
      <c r="AB989" s="73"/>
      <c r="AC989" s="73"/>
      <c r="AD989" s="73"/>
    </row>
    <row r="990" spans="1:30" ht="15.75" customHeight="1">
      <c r="A990" s="73"/>
      <c r="B990" s="73"/>
      <c r="C990" s="73"/>
      <c r="D990" s="73"/>
      <c r="E990" s="73"/>
      <c r="F990" s="73"/>
      <c r="G990" s="591"/>
      <c r="H990" s="1412"/>
      <c r="I990" s="73"/>
      <c r="J990" s="73"/>
      <c r="K990" s="74"/>
      <c r="L990" s="74"/>
      <c r="M990" s="989"/>
      <c r="N990" s="74"/>
      <c r="O990" s="74"/>
      <c r="P990" s="74"/>
      <c r="Q990" s="74"/>
      <c r="R990" s="74"/>
      <c r="S990" s="1264"/>
      <c r="T990" s="1264"/>
      <c r="U990" s="1264"/>
      <c r="V990" s="1264"/>
      <c r="W990" s="1264"/>
      <c r="X990" s="73"/>
      <c r="Y990" s="73"/>
      <c r="Z990" s="73"/>
      <c r="AA990" s="73"/>
      <c r="AB990" s="73"/>
      <c r="AC990" s="73"/>
      <c r="AD990" s="73"/>
    </row>
    <row r="991" spans="1:30" ht="15.75" customHeight="1">
      <c r="A991" s="73"/>
      <c r="B991" s="73"/>
      <c r="C991" s="73"/>
      <c r="D991" s="73"/>
      <c r="E991" s="73"/>
      <c r="F991" s="73"/>
      <c r="G991" s="591"/>
      <c r="H991" s="1412"/>
      <c r="I991" s="73"/>
      <c r="J991" s="73"/>
      <c r="K991" s="74"/>
      <c r="L991" s="74"/>
      <c r="M991" s="989"/>
      <c r="N991" s="74"/>
      <c r="O991" s="74"/>
      <c r="P991" s="74"/>
      <c r="Q991" s="74"/>
      <c r="R991" s="74"/>
      <c r="S991" s="1264"/>
      <c r="T991" s="1264"/>
      <c r="U991" s="1264"/>
      <c r="V991" s="1264"/>
      <c r="W991" s="1264"/>
      <c r="X991" s="73"/>
      <c r="Y991" s="73"/>
      <c r="Z991" s="73"/>
      <c r="AA991" s="73"/>
      <c r="AB991" s="73"/>
      <c r="AC991" s="73"/>
      <c r="AD991" s="73"/>
    </row>
    <row r="992" spans="1:30" ht="15.75" customHeight="1">
      <c r="A992" s="73"/>
      <c r="B992" s="73"/>
      <c r="C992" s="73"/>
      <c r="D992" s="73"/>
      <c r="E992" s="73"/>
      <c r="F992" s="73"/>
      <c r="G992" s="591"/>
      <c r="H992" s="1412"/>
      <c r="I992" s="73"/>
      <c r="J992" s="73"/>
      <c r="K992" s="74"/>
      <c r="L992" s="74"/>
      <c r="M992" s="989"/>
      <c r="N992" s="74"/>
      <c r="O992" s="74"/>
      <c r="P992" s="74"/>
      <c r="Q992" s="74"/>
      <c r="R992" s="74"/>
      <c r="S992" s="1264"/>
      <c r="T992" s="1264"/>
      <c r="U992" s="1264"/>
      <c r="V992" s="1264"/>
      <c r="W992" s="1264"/>
      <c r="X992" s="73"/>
      <c r="Y992" s="73"/>
      <c r="Z992" s="73"/>
      <c r="AA992" s="73"/>
      <c r="AB992" s="73"/>
      <c r="AC992" s="73"/>
      <c r="AD992" s="73"/>
    </row>
    <row r="993" spans="1:30" ht="15.75" customHeight="1">
      <c r="A993" s="73"/>
      <c r="B993" s="73"/>
      <c r="C993" s="73"/>
      <c r="D993" s="73"/>
      <c r="E993" s="73"/>
      <c r="F993" s="73"/>
      <c r="G993" s="591"/>
      <c r="H993" s="1412"/>
      <c r="I993" s="73"/>
      <c r="J993" s="73"/>
      <c r="K993" s="74"/>
      <c r="L993" s="74"/>
      <c r="M993" s="989"/>
      <c r="N993" s="74"/>
      <c r="O993" s="74"/>
      <c r="P993" s="74"/>
      <c r="Q993" s="74"/>
      <c r="R993" s="74"/>
      <c r="S993" s="1264"/>
      <c r="T993" s="1264"/>
      <c r="U993" s="1264"/>
      <c r="V993" s="1264"/>
      <c r="W993" s="1264"/>
      <c r="X993" s="73"/>
      <c r="Y993" s="73"/>
      <c r="Z993" s="73"/>
      <c r="AA993" s="73"/>
      <c r="AB993" s="73"/>
      <c r="AC993" s="73"/>
      <c r="AD993" s="73"/>
    </row>
    <row r="994" spans="1:30" ht="15.75" customHeight="1">
      <c r="A994" s="73"/>
      <c r="B994" s="73"/>
      <c r="C994" s="73"/>
      <c r="D994" s="73"/>
      <c r="E994" s="73"/>
      <c r="F994" s="73"/>
      <c r="G994" s="591"/>
      <c r="H994" s="1412"/>
      <c r="I994" s="73"/>
      <c r="J994" s="73"/>
      <c r="K994" s="74"/>
      <c r="L994" s="74"/>
      <c r="M994" s="989"/>
      <c r="N994" s="74"/>
      <c r="O994" s="74"/>
      <c r="P994" s="74"/>
      <c r="Q994" s="74"/>
      <c r="R994" s="74"/>
      <c r="S994" s="1264"/>
      <c r="T994" s="1264"/>
      <c r="U994" s="1264"/>
      <c r="V994" s="1264"/>
      <c r="W994" s="1264"/>
      <c r="X994" s="73"/>
      <c r="Y994" s="73"/>
      <c r="Z994" s="73"/>
      <c r="AA994" s="73"/>
      <c r="AB994" s="73"/>
      <c r="AC994" s="73"/>
      <c r="AD994" s="73"/>
    </row>
    <row r="995" spans="1:30" ht="15.75" customHeight="1">
      <c r="A995" s="73"/>
      <c r="B995" s="73"/>
      <c r="C995" s="73"/>
      <c r="D995" s="73"/>
      <c r="E995" s="73"/>
      <c r="F995" s="73"/>
      <c r="G995" s="591"/>
      <c r="H995" s="1412"/>
      <c r="I995" s="73"/>
      <c r="J995" s="73"/>
      <c r="K995" s="74"/>
      <c r="L995" s="74"/>
      <c r="M995" s="989"/>
      <c r="N995" s="74"/>
      <c r="O995" s="74"/>
      <c r="P995" s="74"/>
      <c r="Q995" s="74"/>
      <c r="R995" s="74"/>
      <c r="S995" s="1264"/>
      <c r="T995" s="1264"/>
      <c r="U995" s="1264"/>
      <c r="V995" s="1264"/>
      <c r="W995" s="1264"/>
      <c r="X995" s="73"/>
      <c r="Y995" s="73"/>
      <c r="Z995" s="73"/>
      <c r="AA995" s="73"/>
      <c r="AB995" s="73"/>
      <c r="AC995" s="73"/>
      <c r="AD995" s="73"/>
    </row>
    <row r="996" spans="1:30" ht="15.75" customHeight="1">
      <c r="A996" s="73"/>
      <c r="B996" s="73"/>
      <c r="C996" s="73"/>
      <c r="D996" s="73"/>
      <c r="E996" s="73"/>
      <c r="F996" s="73"/>
      <c r="G996" s="591"/>
      <c r="H996" s="1412"/>
      <c r="I996" s="73"/>
      <c r="J996" s="73"/>
      <c r="K996" s="74"/>
      <c r="L996" s="74"/>
      <c r="M996" s="989"/>
      <c r="N996" s="74"/>
      <c r="O996" s="74"/>
      <c r="P996" s="74"/>
      <c r="Q996" s="74"/>
      <c r="R996" s="74"/>
      <c r="S996" s="1264"/>
      <c r="T996" s="1264"/>
      <c r="U996" s="1264"/>
      <c r="V996" s="1264"/>
      <c r="W996" s="1264"/>
      <c r="X996" s="73"/>
      <c r="Y996" s="73"/>
      <c r="Z996" s="73"/>
      <c r="AA996" s="73"/>
      <c r="AB996" s="73"/>
      <c r="AC996" s="73"/>
      <c r="AD996" s="73"/>
    </row>
    <row r="997" spans="1:30" ht="15.75" customHeight="1">
      <c r="A997" s="73"/>
      <c r="B997" s="73"/>
      <c r="C997" s="73"/>
      <c r="D997" s="73"/>
      <c r="E997" s="73"/>
      <c r="F997" s="73"/>
      <c r="G997" s="591"/>
      <c r="H997" s="1412"/>
      <c r="I997" s="73"/>
      <c r="J997" s="73"/>
      <c r="K997" s="74"/>
      <c r="L997" s="74"/>
      <c r="M997" s="989"/>
      <c r="N997" s="74"/>
      <c r="O997" s="74"/>
      <c r="P997" s="74"/>
      <c r="Q997" s="74"/>
      <c r="R997" s="74"/>
      <c r="S997" s="1264"/>
      <c r="T997" s="1264"/>
      <c r="U997" s="1264"/>
      <c r="V997" s="1264"/>
      <c r="W997" s="1264"/>
      <c r="X997" s="73"/>
      <c r="Y997" s="73"/>
      <c r="Z997" s="73"/>
      <c r="AA997" s="73"/>
      <c r="AB997" s="73"/>
      <c r="AC997" s="73"/>
      <c r="AD997" s="73"/>
    </row>
    <row r="998" spans="1:30" ht="15.75" customHeight="1">
      <c r="A998" s="73"/>
      <c r="B998" s="73"/>
      <c r="C998" s="73"/>
      <c r="D998" s="73"/>
      <c r="E998" s="73"/>
      <c r="F998" s="73"/>
      <c r="G998" s="591"/>
      <c r="H998" s="1412"/>
      <c r="I998" s="73"/>
      <c r="J998" s="73"/>
      <c r="K998" s="74"/>
      <c r="L998" s="74"/>
      <c r="M998" s="989"/>
      <c r="N998" s="74"/>
      <c r="O998" s="74"/>
      <c r="P998" s="74"/>
      <c r="Q998" s="74"/>
      <c r="R998" s="74"/>
      <c r="S998" s="1264"/>
      <c r="T998" s="1264"/>
      <c r="U998" s="1264"/>
      <c r="V998" s="1264"/>
      <c r="W998" s="1264"/>
      <c r="X998" s="73"/>
      <c r="Y998" s="73"/>
      <c r="Z998" s="73"/>
      <c r="AA998" s="73"/>
      <c r="AB998" s="73"/>
      <c r="AC998" s="73"/>
      <c r="AD998" s="73"/>
    </row>
    <row r="999" spans="1:30" ht="15.75" customHeight="1">
      <c r="A999" s="73"/>
      <c r="B999" s="73"/>
      <c r="C999" s="73"/>
      <c r="D999" s="73"/>
      <c r="E999" s="73"/>
      <c r="F999" s="73"/>
      <c r="G999" s="591"/>
      <c r="H999" s="1412"/>
      <c r="I999" s="73"/>
      <c r="J999" s="73"/>
      <c r="K999" s="74"/>
      <c r="L999" s="74"/>
      <c r="M999" s="989"/>
      <c r="N999" s="74"/>
      <c r="O999" s="74"/>
      <c r="P999" s="74"/>
      <c r="Q999" s="74"/>
      <c r="R999" s="74"/>
      <c r="S999" s="1264"/>
      <c r="T999" s="1264"/>
      <c r="U999" s="1264"/>
      <c r="V999" s="1264"/>
      <c r="W999" s="1264"/>
      <c r="X999" s="73"/>
      <c r="Y999" s="73"/>
      <c r="Z999" s="73"/>
      <c r="AA999" s="73"/>
      <c r="AB999" s="73"/>
      <c r="AC999" s="73"/>
      <c r="AD999" s="73"/>
    </row>
    <row r="1000" spans="1:30" ht="15.75" customHeight="1">
      <c r="A1000" s="73"/>
      <c r="B1000" s="73"/>
      <c r="C1000" s="73"/>
      <c r="D1000" s="73"/>
      <c r="E1000" s="73"/>
      <c r="F1000" s="73"/>
      <c r="G1000" s="591"/>
      <c r="H1000" s="1412"/>
      <c r="I1000" s="73"/>
      <c r="J1000" s="73"/>
      <c r="K1000" s="74"/>
      <c r="L1000" s="74"/>
      <c r="M1000" s="989"/>
      <c r="N1000" s="74"/>
      <c r="O1000" s="74"/>
      <c r="P1000" s="74"/>
      <c r="Q1000" s="74"/>
      <c r="R1000" s="74"/>
      <c r="S1000" s="1264"/>
      <c r="T1000" s="1264"/>
      <c r="U1000" s="1264"/>
      <c r="V1000" s="1264"/>
      <c r="W1000" s="1264"/>
      <c r="X1000" s="73"/>
      <c r="Y1000" s="73"/>
      <c r="Z1000" s="73"/>
      <c r="AA1000" s="73"/>
      <c r="AB1000" s="73"/>
      <c r="AC1000" s="73"/>
      <c r="AD1000" s="73"/>
    </row>
  </sheetData>
  <mergeCells count="9">
    <mergeCell ref="S3:Y3"/>
    <mergeCell ref="F4:N4"/>
    <mergeCell ref="G5:K5"/>
    <mergeCell ref="P5:P7"/>
    <mergeCell ref="Q5:Q7"/>
    <mergeCell ref="B1:M1"/>
    <mergeCell ref="B2:C2"/>
    <mergeCell ref="F2:M2"/>
    <mergeCell ref="F3:N3"/>
  </mergeCells>
  <conditionalFormatting sqref="H11:H14 H16:H19 H21:H23 H25:H28 H30:H33 H35:H37 H39:H41 H43:H45 H47:H49 H51:H53 H55:H57 H59:H61 H63:H65 H67:H69 H71:H73 H77 H79:H81 H83:H85 H96 H98 H100:H102 H104:H106 T18:V23 W18:W21 W23">
    <cfRule type="cellIs" dxfId="253" priority="1" stopIfTrue="1" operator="equal">
      <formula>0</formula>
    </cfRule>
  </conditionalFormatting>
  <conditionalFormatting sqref="H11:H14 H16:H19 H21:H23 H25:H28 H30:H33 H35:H37 H39:H41 H43:H45 H47:H49 H51:H53 H55:H57 H59:H61 H63:H65 H67:H69 H71:H73 H77 H79:H81 H83:H85 H96 H98 H100:H102 H104:H106 T18:V23 W18:W21 W23">
    <cfRule type="cellIs" dxfId="252" priority="2" stopIfTrue="1" operator="equal">
      <formula>0</formula>
    </cfRule>
  </conditionalFormatting>
  <conditionalFormatting sqref="H108:H110 H112:H116">
    <cfRule type="cellIs" dxfId="251" priority="3" stopIfTrue="1" operator="equal">
      <formula>0</formula>
    </cfRule>
  </conditionalFormatting>
  <conditionalFormatting sqref="H108:H110 H112:H116">
    <cfRule type="cellIs" dxfId="250" priority="4" stopIfTrue="1" operator="equal">
      <formula>0</formula>
    </cfRule>
  </conditionalFormatting>
  <conditionalFormatting sqref="U10">
    <cfRule type="cellIs" dxfId="249" priority="5" stopIfTrue="1" operator="equal">
      <formula>0</formula>
    </cfRule>
  </conditionalFormatting>
  <conditionalFormatting sqref="U10">
    <cfRule type="cellIs" dxfId="248" priority="6" stopIfTrue="1" operator="equal">
      <formula>0</formula>
    </cfRule>
  </conditionalFormatting>
  <conditionalFormatting sqref="H87:H89 H91:H93">
    <cfRule type="cellIs" dxfId="247" priority="7" stopIfTrue="1" operator="equal">
      <formula>0</formula>
    </cfRule>
  </conditionalFormatting>
  <conditionalFormatting sqref="H87:H89 H91:H93">
    <cfRule type="cellIs" dxfId="246" priority="8" stopIfTrue="1" operator="equal">
      <formula>0</formula>
    </cfRule>
  </conditionalFormatting>
  <hyperlinks>
    <hyperlink ref="C4" location="'Recap Sheet'!B1" display="Return to Recap Sheet" xr:uid="{00000000-0004-0000-0C00-000000000000}"/>
  </hyperlinks>
  <pageMargins left="0.25" right="0.25" top="0.75" bottom="0.75" header="0" footer="0"/>
  <pageSetup paperSize="5" orientation="landscape" r:id="rId1"/>
  <rowBreaks count="1" manualBreakCount="1">
    <brk id="45"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tabColor rgb="FFC55A11"/>
  </sheetPr>
  <dimension ref="A1:Z1000"/>
  <sheetViews>
    <sheetView workbookViewId="0">
      <pane ySplit="9" topLeftCell="A154" activePane="bottomLeft" state="frozen"/>
      <selection activeCell="H10" sqref="H10"/>
      <selection pane="bottomLeft" activeCell="H92" sqref="H92"/>
    </sheetView>
  </sheetViews>
  <sheetFormatPr defaultColWidth="14.44140625" defaultRowHeight="15" customHeight="1"/>
  <cols>
    <col min="1" max="1" width="7.33203125" customWidth="1"/>
    <col min="2" max="2" width="52.44140625" customWidth="1"/>
    <col min="3" max="3" width="30.33203125" customWidth="1"/>
    <col min="4" max="4" width="14.6640625" customWidth="1"/>
    <col min="5" max="5" width="7.6640625" customWidth="1"/>
    <col min="6" max="6" width="8.6640625" customWidth="1"/>
    <col min="7" max="7" width="5.6640625" customWidth="1"/>
    <col min="8" max="9" width="6.44140625" customWidth="1"/>
    <col min="10" max="10" width="3.5546875" customWidth="1"/>
    <col min="11" max="11" width="6.6640625" customWidth="1"/>
    <col min="12" max="12" width="7.33203125" customWidth="1"/>
    <col min="13" max="13" width="9.6640625" customWidth="1"/>
    <col min="14" max="14" width="7" customWidth="1"/>
    <col min="15" max="15" width="11.33203125" customWidth="1"/>
    <col min="16" max="16" width="9.44140625" customWidth="1"/>
    <col min="17" max="17" width="7.33203125" customWidth="1"/>
    <col min="18" max="18" width="8.44140625" customWidth="1"/>
    <col min="19" max="19" width="8.33203125" customWidth="1"/>
    <col min="20" max="21" width="8.44140625" customWidth="1"/>
    <col min="22" max="22" width="4.44140625" customWidth="1"/>
    <col min="23" max="23" width="8" customWidth="1"/>
    <col min="24"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1149"/>
      <c r="S3" s="2913"/>
      <c r="T3" s="2903"/>
      <c r="U3" s="2903"/>
      <c r="V3" s="2903"/>
      <c r="W3" s="2903"/>
      <c r="X3" s="2903"/>
      <c r="Y3" s="851"/>
      <c r="Z3" s="73"/>
    </row>
    <row r="4" spans="1:26" ht="18.75" customHeight="1">
      <c r="A4" s="79">
        <v>22001</v>
      </c>
      <c r="B4" s="1570" t="str">
        <f>'Recap Sheet'!B3</f>
        <v>Lexington Richland School District Five</v>
      </c>
      <c r="C4" s="1265" t="s">
        <v>119</v>
      </c>
      <c r="D4" s="82"/>
      <c r="E4" s="1154"/>
      <c r="F4" s="2914">
        <f>'Recap Sheet'!B4</f>
        <v>0</v>
      </c>
      <c r="G4" s="2891"/>
      <c r="H4" s="2891"/>
      <c r="I4" s="2891"/>
      <c r="J4" s="2891"/>
      <c r="K4" s="2891"/>
      <c r="L4" s="2891"/>
      <c r="M4" s="2891"/>
      <c r="N4" s="2897"/>
      <c r="O4" s="83"/>
      <c r="P4" s="83"/>
      <c r="Q4" s="83"/>
      <c r="R4" s="1155"/>
      <c r="S4" s="1156"/>
      <c r="T4" s="1156"/>
      <c r="U4" s="1156"/>
      <c r="V4" s="1156"/>
      <c r="W4" s="1156"/>
      <c r="X4" s="1157"/>
      <c r="Y4" s="1157"/>
      <c r="Z4" s="598"/>
    </row>
    <row r="5" spans="1:26" ht="15" customHeight="1">
      <c r="A5" s="79">
        <v>24000</v>
      </c>
      <c r="B5" s="1158" t="s">
        <v>120</v>
      </c>
      <c r="C5" s="232" t="s">
        <v>354</v>
      </c>
      <c r="D5" s="90"/>
      <c r="E5" s="1159"/>
      <c r="F5" s="1160"/>
      <c r="G5" s="2912" t="s">
        <v>122</v>
      </c>
      <c r="H5" s="2899"/>
      <c r="I5" s="2899"/>
      <c r="J5" s="2899"/>
      <c r="K5" s="2899"/>
      <c r="L5" s="1161">
        <f>'Recap Sheet'!B5</f>
        <v>0</v>
      </c>
      <c r="M5" s="1162"/>
      <c r="N5" s="545"/>
      <c r="O5" s="96" t="s">
        <v>123</v>
      </c>
      <c r="P5" s="2884" t="s">
        <v>124</v>
      </c>
      <c r="Q5" s="2905" t="s">
        <v>125</v>
      </c>
      <c r="R5" s="471" t="s">
        <v>33</v>
      </c>
      <c r="S5" s="98" t="s">
        <v>355</v>
      </c>
      <c r="T5" s="99"/>
      <c r="U5" s="99" t="s">
        <v>128</v>
      </c>
      <c r="V5" s="100" t="s">
        <v>129</v>
      </c>
      <c r="W5" s="98" t="s">
        <v>980</v>
      </c>
      <c r="X5" s="99" t="s">
        <v>358</v>
      </c>
      <c r="Y5" s="99" t="s">
        <v>131</v>
      </c>
      <c r="Z5" s="598"/>
    </row>
    <row r="6" spans="1:26" ht="15" customHeight="1">
      <c r="A6" s="88" t="s">
        <v>24</v>
      </c>
      <c r="B6" s="1819" t="s">
        <v>1790</v>
      </c>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906"/>
      <c r="R6" s="607" t="s">
        <v>43</v>
      </c>
      <c r="S6" s="98" t="s">
        <v>361</v>
      </c>
      <c r="T6" s="99" t="s">
        <v>32</v>
      </c>
      <c r="U6" s="99" t="s">
        <v>147</v>
      </c>
      <c r="V6" s="99" t="s">
        <v>148</v>
      </c>
      <c r="W6" s="99" t="s">
        <v>34</v>
      </c>
      <c r="X6" s="99" t="s">
        <v>981</v>
      </c>
      <c r="Y6" s="99" t="s">
        <v>151</v>
      </c>
      <c r="Z6" s="73"/>
    </row>
    <row r="7" spans="1:26" ht="15" customHeight="1">
      <c r="A7" s="1080" t="s">
        <v>153</v>
      </c>
      <c r="B7" s="1820" t="s">
        <v>1791</v>
      </c>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907"/>
      <c r="R7" s="1081" t="s">
        <v>48</v>
      </c>
      <c r="S7" s="118" t="s">
        <v>146</v>
      </c>
      <c r="T7" s="110" t="s">
        <v>1423</v>
      </c>
      <c r="U7" s="110" t="s">
        <v>159</v>
      </c>
      <c r="V7" s="110" t="s">
        <v>160</v>
      </c>
      <c r="W7" s="119" t="s">
        <v>47</v>
      </c>
      <c r="X7" s="427" t="s">
        <v>158</v>
      </c>
      <c r="Y7" s="427" t="s">
        <v>364</v>
      </c>
      <c r="Z7" s="73"/>
    </row>
    <row r="8" spans="1:26" ht="15" customHeight="1">
      <c r="A8" s="1821"/>
      <c r="B8" s="1821" t="s">
        <v>1792</v>
      </c>
      <c r="C8" s="1167"/>
      <c r="D8" s="123"/>
      <c r="E8" s="1167"/>
      <c r="F8" s="1167"/>
      <c r="G8" s="1168"/>
      <c r="H8" s="1167"/>
      <c r="I8" s="1167"/>
      <c r="J8" s="1167"/>
      <c r="K8" s="891"/>
      <c r="L8" s="891"/>
      <c r="M8" s="1169"/>
      <c r="N8" s="1170"/>
      <c r="O8" s="722" t="s">
        <v>1793</v>
      </c>
      <c r="P8" s="722"/>
      <c r="Q8" s="716">
        <v>110149</v>
      </c>
      <c r="R8" s="1574" t="s">
        <v>165</v>
      </c>
      <c r="S8" s="1167"/>
      <c r="T8" s="1418">
        <v>0.3831</v>
      </c>
      <c r="U8" s="1822" t="s">
        <v>1794</v>
      </c>
      <c r="V8" s="1823"/>
      <c r="W8" s="1824" t="s">
        <v>1795</v>
      </c>
      <c r="X8" s="1825">
        <v>1.1263000000000001</v>
      </c>
      <c r="Y8" s="1173"/>
      <c r="Z8" s="73"/>
    </row>
    <row r="9" spans="1:26" ht="15" customHeight="1">
      <c r="A9" s="1821"/>
      <c r="B9" s="1821"/>
      <c r="C9" s="1167"/>
      <c r="D9" s="137"/>
      <c r="E9" s="1176"/>
      <c r="F9" s="1167"/>
      <c r="G9" s="1168"/>
      <c r="H9" s="1167"/>
      <c r="I9" s="1167"/>
      <c r="J9" s="1167"/>
      <c r="K9" s="1178"/>
      <c r="L9" s="1178"/>
      <c r="M9" s="1179"/>
      <c r="N9" s="1180"/>
      <c r="O9" s="1826" t="s">
        <v>1796</v>
      </c>
      <c r="P9" s="1826"/>
      <c r="Q9" s="1827">
        <v>100225</v>
      </c>
      <c r="R9" s="1828"/>
      <c r="S9" s="1829"/>
      <c r="T9" s="1830">
        <v>1.0522</v>
      </c>
      <c r="U9" s="1772"/>
      <c r="V9" s="725"/>
      <c r="W9" s="725"/>
      <c r="X9" s="1808"/>
      <c r="Y9" s="725"/>
      <c r="Z9" s="73"/>
    </row>
    <row r="10" spans="1:26" ht="15" customHeight="1">
      <c r="A10" s="371">
        <v>22001</v>
      </c>
      <c r="B10" s="147" t="s">
        <v>1797</v>
      </c>
      <c r="C10" s="155" t="s">
        <v>1798</v>
      </c>
      <c r="D10" s="149" t="s">
        <v>1799</v>
      </c>
      <c r="E10" s="1831"/>
      <c r="F10" s="155" t="s">
        <v>1800</v>
      </c>
      <c r="G10" s="152">
        <v>96</v>
      </c>
      <c r="H10" s="532"/>
      <c r="I10" s="154">
        <f>ROUND($H$10*$G$10/G10,2)</f>
        <v>0</v>
      </c>
      <c r="J10" s="155" t="s">
        <v>170</v>
      </c>
      <c r="K10" s="156"/>
      <c r="L10" s="157">
        <f>IF(OR(ISBLANK(K10),K10=0,H10=0,ISBLANK(H10)),,ROUND(K10+$L$5,2))</f>
        <v>0</v>
      </c>
      <c r="M10" s="555">
        <f t="shared" ref="M10:M11" si="0">ROUND(I10*L10,2)</f>
        <v>0</v>
      </c>
      <c r="N10" s="1008">
        <f t="shared" ref="N10:N11" si="1">ROUND(L10/G10,4)</f>
        <v>0</v>
      </c>
      <c r="O10" s="157"/>
      <c r="P10" s="157"/>
      <c r="Q10" s="239"/>
      <c r="R10" s="177"/>
      <c r="S10" s="650"/>
      <c r="T10" s="1005">
        <f>ROUND($T$8*S10,2)</f>
        <v>0</v>
      </c>
      <c r="U10" s="219">
        <f>IF(ISBLANK(O10),,R10+T10)</f>
        <v>0</v>
      </c>
      <c r="V10" s="1290"/>
      <c r="W10" s="165" t="b">
        <f>IF(ISNUMBER(K10),IF(V10="Y",(K10-T10)))</f>
        <v>0</v>
      </c>
      <c r="X10" s="181">
        <f>W10/G10</f>
        <v>0</v>
      </c>
      <c r="Y10" s="1008" t="b">
        <f>IF(V10="N",IF(ISNUMBER(R10),(R10+T10)/Q10))</f>
        <v>0</v>
      </c>
      <c r="Z10" s="73"/>
    </row>
    <row r="11" spans="1:26" ht="15" customHeight="1">
      <c r="A11" s="356"/>
      <c r="B11" s="166" t="s">
        <v>1801</v>
      </c>
      <c r="C11" s="166"/>
      <c r="D11" s="149"/>
      <c r="E11" s="1260"/>
      <c r="F11" s="155"/>
      <c r="G11" s="152"/>
      <c r="H11" s="1124"/>
      <c r="I11" s="154"/>
      <c r="J11" s="155" t="s">
        <v>170</v>
      </c>
      <c r="K11" s="156"/>
      <c r="L11" s="157">
        <f>IF(OR(ISBLANK(K11),K11=0,H10=0,ISBLANK(H10)),,ROUND(K11+$L$5,2))</f>
        <v>0</v>
      </c>
      <c r="M11" s="555">
        <f t="shared" si="0"/>
        <v>0</v>
      </c>
      <c r="N11" s="1008" t="e">
        <f t="shared" si="1"/>
        <v>#DIV/0!</v>
      </c>
      <c r="O11" s="174"/>
      <c r="P11" s="283"/>
      <c r="Q11" s="176"/>
      <c r="R11" s="157"/>
      <c r="S11" s="155"/>
      <c r="T11" s="264"/>
      <c r="U11" s="264"/>
      <c r="V11" s="264"/>
      <c r="W11" s="230"/>
      <c r="X11" s="1063"/>
      <c r="Y11" s="165" t="e">
        <f>R11/G11</f>
        <v>#DIV/0!</v>
      </c>
      <c r="Z11" s="73"/>
    </row>
    <row r="12" spans="1:26" ht="15" customHeight="1">
      <c r="A12" s="198"/>
      <c r="B12" s="270" t="s">
        <v>1802</v>
      </c>
      <c r="C12" s="905"/>
      <c r="D12" s="912"/>
      <c r="E12" s="1832"/>
      <c r="F12" s="198"/>
      <c r="G12" s="243"/>
      <c r="H12" s="1379"/>
      <c r="I12" s="154"/>
      <c r="J12" s="155"/>
      <c r="K12" s="307"/>
      <c r="L12" s="246"/>
      <c r="M12" s="348"/>
      <c r="N12" s="1073"/>
      <c r="O12" s="1833"/>
      <c r="P12" s="564"/>
      <c r="Q12" s="1581"/>
      <c r="R12" s="246"/>
      <c r="S12" s="270"/>
      <c r="T12" s="271"/>
      <c r="U12" s="246"/>
      <c r="V12" s="246"/>
      <c r="W12" s="246"/>
      <c r="X12" s="1834"/>
      <c r="Y12" s="566" t="s">
        <v>20</v>
      </c>
      <c r="Z12" s="73"/>
    </row>
    <row r="13" spans="1:26" ht="15" customHeight="1">
      <c r="A13" s="309">
        <v>22002</v>
      </c>
      <c r="B13" s="937" t="s">
        <v>1803</v>
      </c>
      <c r="C13" s="166" t="s">
        <v>1804</v>
      </c>
      <c r="D13" s="149" t="s">
        <v>1805</v>
      </c>
      <c r="E13" s="1831"/>
      <c r="F13" s="155" t="s">
        <v>1800</v>
      </c>
      <c r="G13" s="256">
        <v>96</v>
      </c>
      <c r="H13" s="532">
        <v>1000</v>
      </c>
      <c r="I13" s="528">
        <f t="shared" ref="I13:I17" si="2">ROUND($H$13*$G$13/G13,2)</f>
        <v>1000</v>
      </c>
      <c r="J13" s="255" t="s">
        <v>170</v>
      </c>
      <c r="K13" s="156"/>
      <c r="L13" s="157">
        <f>IF(OR(ISBLANK(K13),K13=0,H13=0,ISBLANK(H13)),,ROUND(K13+$L$5,2))</f>
        <v>0</v>
      </c>
      <c r="M13" s="555">
        <f t="shared" ref="M13:M23" si="3">ROUND(I13*L13,2)</f>
        <v>0</v>
      </c>
      <c r="N13" s="1008">
        <f t="shared" ref="N13:N23" si="4">ROUND(L13/G13,4)</f>
        <v>0</v>
      </c>
      <c r="O13" s="1585" t="s">
        <v>1805</v>
      </c>
      <c r="P13" s="1798" t="s">
        <v>1026</v>
      </c>
      <c r="Q13" s="1798">
        <v>96</v>
      </c>
      <c r="R13" s="177"/>
      <c r="S13" s="155">
        <v>10</v>
      </c>
      <c r="T13" s="1005">
        <f>ROUND($T$8*S13,2)</f>
        <v>3.83</v>
      </c>
      <c r="U13" s="163">
        <f>IF(ISBLANK(O13),,R13+T13)</f>
        <v>3.83</v>
      </c>
      <c r="V13" s="1290" t="s">
        <v>375</v>
      </c>
      <c r="W13" s="165" t="b">
        <f>IF(ISNUMBER(K13),IF(V13="Y",(K13-T13)))</f>
        <v>0</v>
      </c>
      <c r="X13" s="646">
        <f>W13/G13</f>
        <v>0</v>
      </c>
      <c r="Y13" s="165" t="b">
        <f>IF(V13="N",IF(ISNUMBER(R13),(R13+T13)/Q13))</f>
        <v>0</v>
      </c>
      <c r="Z13" s="73"/>
    </row>
    <row r="14" spans="1:26" ht="15" customHeight="1">
      <c r="A14" s="356"/>
      <c r="B14" s="166" t="s">
        <v>1801</v>
      </c>
      <c r="C14" s="166" t="s">
        <v>1806</v>
      </c>
      <c r="D14" s="214">
        <v>10065615</v>
      </c>
      <c r="E14" s="1260"/>
      <c r="F14" s="166" t="s">
        <v>1807</v>
      </c>
      <c r="G14" s="168">
        <v>72</v>
      </c>
      <c r="H14" s="1461"/>
      <c r="I14" s="155">
        <f t="shared" si="2"/>
        <v>1333.33</v>
      </c>
      <c r="J14" s="155" t="s">
        <v>170</v>
      </c>
      <c r="K14" s="156"/>
      <c r="L14" s="157">
        <f>IF(OR(ISBLANK(K14),K14=0,H13=0,ISBLANK(H13)),,ROUND(K14+$L$5,2))</f>
        <v>0</v>
      </c>
      <c r="M14" s="555">
        <f t="shared" si="3"/>
        <v>0</v>
      </c>
      <c r="N14" s="1008">
        <f t="shared" si="4"/>
        <v>0</v>
      </c>
      <c r="O14" s="214"/>
      <c r="P14" s="655"/>
      <c r="Q14" s="655"/>
      <c r="R14" s="157"/>
      <c r="S14" s="155"/>
      <c r="T14" s="264"/>
      <c r="U14" s="264"/>
      <c r="V14" s="264"/>
      <c r="W14" s="230"/>
      <c r="X14" s="1063"/>
      <c r="Y14" s="165">
        <f t="shared" ref="Y14:Y16" si="5">R14/G14</f>
        <v>0</v>
      </c>
      <c r="Z14" s="73"/>
    </row>
    <row r="15" spans="1:26" ht="15" customHeight="1">
      <c r="A15" s="371"/>
      <c r="B15" s="166" t="s">
        <v>1808</v>
      </c>
      <c r="C15" s="166" t="s">
        <v>1809</v>
      </c>
      <c r="D15" s="794" t="s">
        <v>1810</v>
      </c>
      <c r="E15" s="1260"/>
      <c r="F15" s="166" t="s">
        <v>1800</v>
      </c>
      <c r="G15" s="168">
        <v>96</v>
      </c>
      <c r="H15" s="1461"/>
      <c r="I15" s="166">
        <f t="shared" si="2"/>
        <v>1000</v>
      </c>
      <c r="J15" s="166" t="s">
        <v>170</v>
      </c>
      <c r="K15" s="156"/>
      <c r="L15" s="287">
        <f>IF(OR(ISBLANK(K15),K15=0,H13=0,ISBLANK(H13)),,ROUND(K15+$L$5,2))</f>
        <v>0</v>
      </c>
      <c r="M15" s="568">
        <f t="shared" si="3"/>
        <v>0</v>
      </c>
      <c r="N15" s="1301">
        <f t="shared" si="4"/>
        <v>0</v>
      </c>
      <c r="O15" s="222"/>
      <c r="P15" s="222"/>
      <c r="Q15" s="656"/>
      <c r="R15" s="157"/>
      <c r="S15" s="155"/>
      <c r="T15" s="264"/>
      <c r="U15" s="264"/>
      <c r="V15" s="264"/>
      <c r="W15" s="230"/>
      <c r="X15" s="1063"/>
      <c r="Y15" s="165">
        <f t="shared" si="5"/>
        <v>0</v>
      </c>
      <c r="Z15" s="73"/>
    </row>
    <row r="16" spans="1:26" ht="15" customHeight="1">
      <c r="A16" s="371"/>
      <c r="B16" s="166" t="s">
        <v>20</v>
      </c>
      <c r="C16" s="166" t="s">
        <v>1798</v>
      </c>
      <c r="D16" s="229" t="s">
        <v>1811</v>
      </c>
      <c r="E16" s="1260"/>
      <c r="F16" s="166" t="s">
        <v>1800</v>
      </c>
      <c r="G16" s="168">
        <v>96</v>
      </c>
      <c r="H16" s="1059"/>
      <c r="I16" s="155">
        <f t="shared" si="2"/>
        <v>1000</v>
      </c>
      <c r="J16" s="155" t="s">
        <v>170</v>
      </c>
      <c r="K16" s="156"/>
      <c r="L16" s="422">
        <f>IF(OR(ISBLANK(K16),K16=0,H13=0,ISBLANK(H13)),,ROUND(K16+$L$5,2))</f>
        <v>0</v>
      </c>
      <c r="M16" s="885">
        <f t="shared" si="3"/>
        <v>0</v>
      </c>
      <c r="N16" s="1293">
        <f t="shared" si="4"/>
        <v>0</v>
      </c>
      <c r="O16" s="424"/>
      <c r="P16" s="214"/>
      <c r="Q16" s="1011"/>
      <c r="R16" s="157"/>
      <c r="S16" s="155"/>
      <c r="T16" s="1235"/>
      <c r="U16" s="1236"/>
      <c r="V16" s="1733"/>
      <c r="W16" s="165"/>
      <c r="X16" s="646"/>
      <c r="Y16" s="165">
        <f t="shared" si="5"/>
        <v>0</v>
      </c>
      <c r="Z16" s="73"/>
    </row>
    <row r="17" spans="1:26" ht="15" customHeight="1">
      <c r="A17" s="268"/>
      <c r="B17" s="198"/>
      <c r="C17" s="198" t="s">
        <v>1812</v>
      </c>
      <c r="D17" s="411" t="s">
        <v>1813</v>
      </c>
      <c r="E17" s="1692"/>
      <c r="F17" s="198" t="s">
        <v>1800</v>
      </c>
      <c r="G17" s="305">
        <v>96</v>
      </c>
      <c r="H17" s="985"/>
      <c r="I17" s="364">
        <f t="shared" si="2"/>
        <v>1000</v>
      </c>
      <c r="J17" s="198" t="s">
        <v>170</v>
      </c>
      <c r="K17" s="1835">
        <v>21.15</v>
      </c>
      <c r="L17" s="1327">
        <f>IF(OR(ISBLANK(K17),K17=0,H13=0,ISBLANK(H13)),,ROUND(K17+$L$5,2))</f>
        <v>21.15</v>
      </c>
      <c r="M17" s="1197">
        <f t="shared" si="3"/>
        <v>21150</v>
      </c>
      <c r="N17" s="1326">
        <f t="shared" si="4"/>
        <v>0.2203</v>
      </c>
      <c r="O17" s="743" t="s">
        <v>1813</v>
      </c>
      <c r="P17" s="411" t="s">
        <v>1026</v>
      </c>
      <c r="Q17" s="1206">
        <v>96</v>
      </c>
      <c r="R17" s="1836"/>
      <c r="S17" s="198">
        <v>10.8</v>
      </c>
      <c r="T17" s="1837">
        <f t="shared" ref="T17:T18" si="6">ROUND($T$8*S17,2)</f>
        <v>4.1399999999999997</v>
      </c>
      <c r="U17" s="1241">
        <f t="shared" ref="U17:U18" si="7">IF(ISBLANK(O17),,R17+T17)</f>
        <v>4.1399999999999997</v>
      </c>
      <c r="V17" s="1838" t="s">
        <v>375</v>
      </c>
      <c r="W17" s="566">
        <f t="shared" ref="W17:W18" si="8">IF(ISNUMBER(K17),IF(V17="Y",(K17-T17)))</f>
        <v>17.009999999999998</v>
      </c>
      <c r="X17" s="1120">
        <f t="shared" ref="X17:X18" si="9">W17/G17</f>
        <v>0.17718749999999997</v>
      </c>
      <c r="Y17" s="566" t="b">
        <f t="shared" ref="Y17:Y18" si="10">IF(V17="N",IF(ISNUMBER(R17),(R17+T17)/Q17))</f>
        <v>0</v>
      </c>
      <c r="Z17" s="73"/>
    </row>
    <row r="18" spans="1:26" ht="15" customHeight="1">
      <c r="A18" s="371">
        <v>22003</v>
      </c>
      <c r="B18" s="147" t="s">
        <v>1814</v>
      </c>
      <c r="C18" s="155" t="s">
        <v>1804</v>
      </c>
      <c r="D18" s="214" t="s">
        <v>1815</v>
      </c>
      <c r="E18" s="1831"/>
      <c r="F18" s="155" t="s">
        <v>1816</v>
      </c>
      <c r="G18" s="256">
        <v>96</v>
      </c>
      <c r="H18" s="532">
        <v>700</v>
      </c>
      <c r="I18" s="1364">
        <f t="shared" ref="I18:I21" si="11">ROUND($H$18*$G$18/G18,2)</f>
        <v>700</v>
      </c>
      <c r="J18" s="155" t="s">
        <v>170</v>
      </c>
      <c r="K18" s="156"/>
      <c r="L18" s="157">
        <f>IF(OR(ISBLANK(K18),K18=0,H18=0,ISBLANK(H18)),,ROUND(K18+$L$5,2))</f>
        <v>0</v>
      </c>
      <c r="M18" s="555">
        <f t="shared" si="3"/>
        <v>0</v>
      </c>
      <c r="N18" s="1008">
        <f t="shared" si="4"/>
        <v>0</v>
      </c>
      <c r="O18" s="1364" t="s">
        <v>1817</v>
      </c>
      <c r="P18" s="155" t="s">
        <v>1818</v>
      </c>
      <c r="Q18" s="540">
        <v>96</v>
      </c>
      <c r="R18" s="177"/>
      <c r="S18" s="155">
        <v>10</v>
      </c>
      <c r="T18" s="1005">
        <f t="shared" si="6"/>
        <v>3.83</v>
      </c>
      <c r="U18" s="1724">
        <f t="shared" si="7"/>
        <v>3.83</v>
      </c>
      <c r="V18" s="1588" t="s">
        <v>375</v>
      </c>
      <c r="W18" s="165" t="b">
        <f t="shared" si="8"/>
        <v>0</v>
      </c>
      <c r="X18" s="646">
        <f t="shared" si="9"/>
        <v>0</v>
      </c>
      <c r="Y18" s="165" t="b">
        <f t="shared" si="10"/>
        <v>0</v>
      </c>
      <c r="Z18" s="73"/>
    </row>
    <row r="19" spans="1:26" ht="15" customHeight="1">
      <c r="A19" s="371"/>
      <c r="B19" s="166" t="s">
        <v>1801</v>
      </c>
      <c r="C19" s="166" t="s">
        <v>1806</v>
      </c>
      <c r="D19" s="214">
        <v>10065614</v>
      </c>
      <c r="E19" s="1260"/>
      <c r="F19" s="166" t="s">
        <v>1807</v>
      </c>
      <c r="G19" s="168">
        <v>72</v>
      </c>
      <c r="H19" s="1461"/>
      <c r="I19" s="155">
        <f t="shared" si="11"/>
        <v>933.33</v>
      </c>
      <c r="J19" s="155" t="s">
        <v>170</v>
      </c>
      <c r="K19" s="156"/>
      <c r="L19" s="157">
        <f>IF(OR(ISBLANK(K19),K19=0,H18=0,ISBLANK(H18)),,ROUND(K19+$L$5,2))</f>
        <v>0</v>
      </c>
      <c r="M19" s="555">
        <f t="shared" si="3"/>
        <v>0</v>
      </c>
      <c r="N19" s="1008">
        <f t="shared" si="4"/>
        <v>0</v>
      </c>
      <c r="O19" s="1780"/>
      <c r="P19" s="249"/>
      <c r="Q19" s="540"/>
      <c r="R19" s="157"/>
      <c r="S19" s="155"/>
      <c r="T19" s="264"/>
      <c r="U19" s="264"/>
      <c r="V19" s="264"/>
      <c r="W19" s="230"/>
      <c r="X19" s="1063"/>
      <c r="Y19" s="165">
        <f t="shared" ref="Y19:Y20" si="12">R19/G19</f>
        <v>0</v>
      </c>
      <c r="Z19" s="73"/>
    </row>
    <row r="20" spans="1:26" ht="15" customHeight="1">
      <c r="A20" s="371"/>
      <c r="B20" s="166" t="s">
        <v>1819</v>
      </c>
      <c r="C20" s="155" t="s">
        <v>1809</v>
      </c>
      <c r="D20" s="149" t="s">
        <v>1820</v>
      </c>
      <c r="E20" s="1260"/>
      <c r="F20" s="166" t="s">
        <v>1800</v>
      </c>
      <c r="G20" s="168">
        <v>96</v>
      </c>
      <c r="H20" s="1059"/>
      <c r="I20" s="154">
        <f t="shared" si="11"/>
        <v>700</v>
      </c>
      <c r="J20" s="155" t="s">
        <v>170</v>
      </c>
      <c r="K20" s="156"/>
      <c r="L20" s="422">
        <f>IF(OR(ISBLANK(K20),K20=0,H18=0,ISBLANK(H18)),,ROUND(K20+$L$5,2))</f>
        <v>0</v>
      </c>
      <c r="M20" s="885">
        <f t="shared" si="3"/>
        <v>0</v>
      </c>
      <c r="N20" s="1301">
        <f t="shared" si="4"/>
        <v>0</v>
      </c>
      <c r="O20" s="1780"/>
      <c r="P20" s="157"/>
      <c r="Q20" s="239"/>
      <c r="R20" s="157"/>
      <c r="S20" s="155"/>
      <c r="T20" s="1122"/>
      <c r="U20" s="1122"/>
      <c r="V20" s="1122"/>
      <c r="W20" s="230"/>
      <c r="X20" s="1063"/>
      <c r="Y20" s="165">
        <f t="shared" si="12"/>
        <v>0</v>
      </c>
      <c r="Z20" s="73"/>
    </row>
    <row r="21" spans="1:26" ht="15" customHeight="1">
      <c r="A21" s="371"/>
      <c r="B21" s="270"/>
      <c r="C21" s="198" t="s">
        <v>1812</v>
      </c>
      <c r="D21" s="411" t="s">
        <v>1821</v>
      </c>
      <c r="E21" s="1692"/>
      <c r="F21" s="198" t="s">
        <v>1800</v>
      </c>
      <c r="G21" s="305">
        <v>96</v>
      </c>
      <c r="H21" s="985"/>
      <c r="I21" s="364">
        <f t="shared" si="11"/>
        <v>700</v>
      </c>
      <c r="J21" s="198" t="s">
        <v>170</v>
      </c>
      <c r="K21" s="1835">
        <v>21.15</v>
      </c>
      <c r="L21" s="1327">
        <f>IF(OR(ISBLANK(K21),K21=0,H18=0,ISBLANK(H18)),,ROUND(K21+$L$5,2))</f>
        <v>21.15</v>
      </c>
      <c r="M21" s="1197">
        <f t="shared" si="3"/>
        <v>14805</v>
      </c>
      <c r="N21" s="1326">
        <f t="shared" si="4"/>
        <v>0.2203</v>
      </c>
      <c r="O21" s="523" t="s">
        <v>1822</v>
      </c>
      <c r="P21" s="444" t="s">
        <v>1026</v>
      </c>
      <c r="Q21" s="584">
        <v>96</v>
      </c>
      <c r="R21" s="1836"/>
      <c r="S21" s="198">
        <v>10.8</v>
      </c>
      <c r="T21" s="1837">
        <f t="shared" ref="T21:T23" si="13">ROUND($T$8*S21,2)</f>
        <v>4.1399999999999997</v>
      </c>
      <c r="U21" s="1241">
        <f t="shared" ref="U21:U23" si="14">IF(ISBLANK(O21),,R21+T21)</f>
        <v>4.1399999999999997</v>
      </c>
      <c r="V21" s="1838" t="s">
        <v>375</v>
      </c>
      <c r="W21" s="566">
        <f t="shared" ref="W21:W23" si="15">IF(ISNUMBER(K21),IF(V21="Y",(K21-T21)))</f>
        <v>17.009999999999998</v>
      </c>
      <c r="X21" s="1120">
        <f t="shared" ref="X21:X23" si="16">W21/G21</f>
        <v>0.17718749999999997</v>
      </c>
      <c r="Y21" s="566" t="b">
        <f t="shared" ref="Y21:Y23" si="17">IF(V21="N",IF(ISNUMBER(R21),(R21+T21)/Q21))</f>
        <v>0</v>
      </c>
      <c r="Z21" s="73"/>
    </row>
    <row r="22" spans="1:26" ht="15" customHeight="1">
      <c r="A22" s="309">
        <v>22004</v>
      </c>
      <c r="B22" s="147" t="s">
        <v>1823</v>
      </c>
      <c r="C22" s="155" t="s">
        <v>1804</v>
      </c>
      <c r="D22" s="214" t="s">
        <v>1824</v>
      </c>
      <c r="E22" s="1831"/>
      <c r="F22" s="155" t="s">
        <v>1816</v>
      </c>
      <c r="G22" s="256">
        <v>96</v>
      </c>
      <c r="H22" s="532"/>
      <c r="I22" s="154">
        <f t="shared" ref="I22:I23" si="18">ROUND($H$22*$G$22/G22,2)</f>
        <v>0</v>
      </c>
      <c r="J22" s="155" t="s">
        <v>170</v>
      </c>
      <c r="K22" s="156"/>
      <c r="L22" s="157">
        <f>IF(OR(ISBLANK(K22),K22=0,H22=0,ISBLANK(H22)),,ROUND(K22+$L$5,2))</f>
        <v>0</v>
      </c>
      <c r="M22" s="555">
        <f t="shared" si="3"/>
        <v>0</v>
      </c>
      <c r="N22" s="1008">
        <f t="shared" si="4"/>
        <v>0</v>
      </c>
      <c r="O22" s="214" t="s">
        <v>1825</v>
      </c>
      <c r="P22" s="655" t="s">
        <v>1026</v>
      </c>
      <c r="Q22" s="655">
        <v>96</v>
      </c>
      <c r="R22" s="177"/>
      <c r="S22" s="650">
        <v>10</v>
      </c>
      <c r="T22" s="1005">
        <f t="shared" si="13"/>
        <v>3.83</v>
      </c>
      <c r="U22" s="1724">
        <f t="shared" si="14"/>
        <v>3.83</v>
      </c>
      <c r="V22" s="1588" t="s">
        <v>375</v>
      </c>
      <c r="W22" s="165" t="b">
        <f t="shared" si="15"/>
        <v>0</v>
      </c>
      <c r="X22" s="646">
        <f t="shared" si="16"/>
        <v>0</v>
      </c>
      <c r="Y22" s="165" t="b">
        <f t="shared" si="17"/>
        <v>0</v>
      </c>
      <c r="Z22" s="73"/>
    </row>
    <row r="23" spans="1:26" ht="15" customHeight="1">
      <c r="A23" s="356"/>
      <c r="B23" s="166" t="s">
        <v>1801</v>
      </c>
      <c r="C23" s="166" t="s">
        <v>1812</v>
      </c>
      <c r="D23" s="229" t="s">
        <v>1826</v>
      </c>
      <c r="E23" s="1260"/>
      <c r="F23" s="166" t="s">
        <v>1800</v>
      </c>
      <c r="G23" s="168">
        <v>96</v>
      </c>
      <c r="H23" s="1461"/>
      <c r="I23" s="155">
        <f t="shared" si="18"/>
        <v>0</v>
      </c>
      <c r="J23" s="155" t="s">
        <v>170</v>
      </c>
      <c r="K23" s="156">
        <v>21.15</v>
      </c>
      <c r="L23" s="157">
        <f>IF(OR(ISBLANK(K23),K23=0,H22=0,ISBLANK(H22)),,ROUND(K23+$L$5,2))</f>
        <v>0</v>
      </c>
      <c r="M23" s="555">
        <f t="shared" si="3"/>
        <v>0</v>
      </c>
      <c r="N23" s="1008">
        <f t="shared" si="4"/>
        <v>0</v>
      </c>
      <c r="O23" s="214" t="s">
        <v>1826</v>
      </c>
      <c r="P23" s="655" t="s">
        <v>1026</v>
      </c>
      <c r="Q23" s="214">
        <v>96</v>
      </c>
      <c r="R23" s="889"/>
      <c r="S23" s="166">
        <v>10.8</v>
      </c>
      <c r="T23" s="1839">
        <f t="shared" si="13"/>
        <v>4.1399999999999997</v>
      </c>
      <c r="U23" s="171">
        <f t="shared" si="14"/>
        <v>4.1399999999999997</v>
      </c>
      <c r="V23" s="649" t="s">
        <v>375</v>
      </c>
      <c r="W23" s="171">
        <f t="shared" si="15"/>
        <v>17.009999999999998</v>
      </c>
      <c r="X23" s="1261">
        <f t="shared" si="16"/>
        <v>0.17718749999999997</v>
      </c>
      <c r="Y23" s="165" t="b">
        <f t="shared" si="17"/>
        <v>0</v>
      </c>
      <c r="Z23" s="73"/>
    </row>
    <row r="24" spans="1:26" ht="15" customHeight="1">
      <c r="A24" s="356"/>
      <c r="B24" s="166" t="s">
        <v>1827</v>
      </c>
      <c r="C24" s="155"/>
      <c r="D24" s="229"/>
      <c r="E24" s="155"/>
      <c r="F24" s="155"/>
      <c r="G24" s="152"/>
      <c r="H24" s="1059"/>
      <c r="I24" s="154"/>
      <c r="J24" s="155"/>
      <c r="K24" s="165"/>
      <c r="L24" s="157"/>
      <c r="M24" s="555"/>
      <c r="N24" s="1008"/>
      <c r="O24" s="231"/>
      <c r="P24" s="655"/>
      <c r="Q24" s="229"/>
      <c r="R24" s="300"/>
      <c r="S24" s="166"/>
      <c r="T24" s="230"/>
      <c r="U24" s="171"/>
      <c r="V24" s="171"/>
      <c r="W24" s="171"/>
      <c r="X24" s="1261"/>
      <c r="Y24" s="230" t="s">
        <v>20</v>
      </c>
      <c r="Z24" s="73"/>
    </row>
    <row r="25" spans="1:26" ht="15" customHeight="1">
      <c r="A25" s="356"/>
      <c r="B25" s="270"/>
      <c r="C25" s="198"/>
      <c r="D25" s="411"/>
      <c r="E25" s="198"/>
      <c r="F25" s="198"/>
      <c r="G25" s="305"/>
      <c r="H25" s="1463"/>
      <c r="I25" s="364"/>
      <c r="J25" s="198"/>
      <c r="K25" s="566"/>
      <c r="L25" s="444"/>
      <c r="M25" s="738"/>
      <c r="N25" s="1070"/>
      <c r="O25" s="664"/>
      <c r="P25" s="674"/>
      <c r="Q25" s="411"/>
      <c r="R25" s="565"/>
      <c r="S25" s="198"/>
      <c r="T25" s="523"/>
      <c r="U25" s="523"/>
      <c r="V25" s="565"/>
      <c r="W25" s="444"/>
      <c r="X25" s="1840"/>
      <c r="Y25" s="566"/>
      <c r="Z25" s="73"/>
    </row>
    <row r="26" spans="1:26" ht="15" customHeight="1">
      <c r="A26" s="910">
        <v>22005</v>
      </c>
      <c r="B26" s="147" t="s">
        <v>1828</v>
      </c>
      <c r="C26" s="155" t="s">
        <v>1804</v>
      </c>
      <c r="D26" s="214" t="s">
        <v>1829</v>
      </c>
      <c r="E26" s="1831"/>
      <c r="F26" s="155" t="s">
        <v>1800</v>
      </c>
      <c r="G26" s="256">
        <v>96</v>
      </c>
      <c r="H26" s="532">
        <v>300</v>
      </c>
      <c r="I26" s="154">
        <f>ROUND($H$26*$G$26/G26,2)</f>
        <v>300</v>
      </c>
      <c r="J26" s="155" t="s">
        <v>170</v>
      </c>
      <c r="K26" s="156"/>
      <c r="L26" s="157">
        <f>IF(OR(ISBLANK(K26),K26=0,H26=0,ISBLANK(H26)),,ROUND(K26+$L$5,2))</f>
        <v>0</v>
      </c>
      <c r="M26" s="555">
        <f t="shared" ref="M26:M27" si="19">ROUND(I26*L26,2)</f>
        <v>0</v>
      </c>
      <c r="N26" s="1008">
        <f t="shared" ref="N26:N27" si="20">ROUND(L26/G26,4)</f>
        <v>0</v>
      </c>
      <c r="O26" s="165" t="s">
        <v>1830</v>
      </c>
      <c r="P26" s="157" t="s">
        <v>1026</v>
      </c>
      <c r="Q26" s="239">
        <v>96</v>
      </c>
      <c r="R26" s="177"/>
      <c r="S26" s="650">
        <v>10</v>
      </c>
      <c r="T26" s="1005">
        <f t="shared" ref="T26:T27" si="21">ROUND($T$8*S26,2)</f>
        <v>3.83</v>
      </c>
      <c r="U26" s="1022">
        <f t="shared" ref="U26:U27" si="22">IF(ISBLANK(O26),,R26+T26)</f>
        <v>3.83</v>
      </c>
      <c r="V26" s="1588" t="s">
        <v>375</v>
      </c>
      <c r="W26" s="165" t="b">
        <f t="shared" ref="W26:W27" si="23">IF(ISNUMBER(K26),IF(V26="Y",(K26-T26)))</f>
        <v>0</v>
      </c>
      <c r="X26" s="646">
        <f t="shared" ref="X26:X27" si="24">W26/G26</f>
        <v>0</v>
      </c>
      <c r="Y26" s="165" t="b">
        <f t="shared" ref="Y26:Y27" si="25">IF(V26="N",IF(ISNUMBER(R26),(R26+T26)/Q26))</f>
        <v>0</v>
      </c>
      <c r="Z26" s="73"/>
    </row>
    <row r="27" spans="1:26" ht="15" customHeight="1">
      <c r="A27" s="356"/>
      <c r="B27" s="166" t="s">
        <v>1801</v>
      </c>
      <c r="C27" s="166" t="s">
        <v>1812</v>
      </c>
      <c r="D27" s="214" t="s">
        <v>1831</v>
      </c>
      <c r="E27" s="1260"/>
      <c r="F27" s="166" t="s">
        <v>1800</v>
      </c>
      <c r="G27" s="168">
        <v>96</v>
      </c>
      <c r="H27" s="1461"/>
      <c r="I27" s="155">
        <f>ROUND($H$22*$G$22/G27,2)</f>
        <v>0</v>
      </c>
      <c r="J27" s="155" t="s">
        <v>170</v>
      </c>
      <c r="K27" s="156">
        <v>21.15</v>
      </c>
      <c r="L27" s="157">
        <f>IF(OR(ISBLANK(K27),K27=0,H26=0,ISBLANK(H26)),,ROUND(K27+$L$5,2))</f>
        <v>21.15</v>
      </c>
      <c r="M27" s="555">
        <f t="shared" si="19"/>
        <v>0</v>
      </c>
      <c r="N27" s="1008">
        <f t="shared" si="20"/>
        <v>0.2203</v>
      </c>
      <c r="O27" s="214" t="s">
        <v>1826</v>
      </c>
      <c r="P27" s="655" t="s">
        <v>1026</v>
      </c>
      <c r="Q27" s="214">
        <v>96</v>
      </c>
      <c r="R27" s="889"/>
      <c r="S27" s="166">
        <v>10.8</v>
      </c>
      <c r="T27" s="1839">
        <f t="shared" si="21"/>
        <v>4.1399999999999997</v>
      </c>
      <c r="U27" s="171">
        <f t="shared" si="22"/>
        <v>4.1399999999999997</v>
      </c>
      <c r="V27" s="649" t="s">
        <v>375</v>
      </c>
      <c r="W27" s="171">
        <f t="shared" si="23"/>
        <v>17.009999999999998</v>
      </c>
      <c r="X27" s="1261">
        <f t="shared" si="24"/>
        <v>0.17718749999999997</v>
      </c>
      <c r="Y27" s="165" t="b">
        <f t="shared" si="25"/>
        <v>0</v>
      </c>
      <c r="Z27" s="73"/>
    </row>
    <row r="28" spans="1:26" ht="15" customHeight="1">
      <c r="A28" s="356"/>
      <c r="B28" s="166" t="s">
        <v>1832</v>
      </c>
      <c r="C28" s="155"/>
      <c r="D28" s="214"/>
      <c r="E28" s="155"/>
      <c r="F28" s="155"/>
      <c r="G28" s="152"/>
      <c r="H28" s="1059"/>
      <c r="I28" s="154"/>
      <c r="J28" s="155"/>
      <c r="K28" s="165"/>
      <c r="L28" s="157"/>
      <c r="M28" s="555"/>
      <c r="N28" s="1311"/>
      <c r="O28" s="300"/>
      <c r="P28" s="300"/>
      <c r="Q28" s="498"/>
      <c r="R28" s="467"/>
      <c r="S28" s="166"/>
      <c r="T28" s="230"/>
      <c r="U28" s="171"/>
      <c r="V28" s="171"/>
      <c r="W28" s="171"/>
      <c r="X28" s="1261"/>
      <c r="Y28" s="230" t="s">
        <v>20</v>
      </c>
      <c r="Z28" s="73"/>
    </row>
    <row r="29" spans="1:26" ht="15" customHeight="1">
      <c r="A29" s="198"/>
      <c r="B29" s="270"/>
      <c r="C29" s="198"/>
      <c r="D29" s="411"/>
      <c r="E29" s="198"/>
      <c r="F29" s="198"/>
      <c r="G29" s="243"/>
      <c r="H29" s="1463"/>
      <c r="I29" s="364"/>
      <c r="J29" s="198"/>
      <c r="K29" s="566"/>
      <c r="L29" s="444"/>
      <c r="M29" s="738"/>
      <c r="N29" s="1070"/>
      <c r="O29" s="523"/>
      <c r="P29" s="523"/>
      <c r="Q29" s="575"/>
      <c r="R29" s="565"/>
      <c r="S29" s="198"/>
      <c r="T29" s="272"/>
      <c r="U29" s="272"/>
      <c r="V29" s="565"/>
      <c r="W29" s="444"/>
      <c r="X29" s="1840"/>
      <c r="Y29" s="566"/>
      <c r="Z29" s="73"/>
    </row>
    <row r="30" spans="1:26" ht="15" customHeight="1">
      <c r="A30" s="371">
        <v>22006</v>
      </c>
      <c r="B30" s="147" t="s">
        <v>1833</v>
      </c>
      <c r="C30" s="155" t="s">
        <v>1834</v>
      </c>
      <c r="D30" s="214" t="s">
        <v>1835</v>
      </c>
      <c r="E30" s="1831"/>
      <c r="F30" s="155" t="s">
        <v>1800</v>
      </c>
      <c r="G30" s="256">
        <v>96</v>
      </c>
      <c r="H30" s="532">
        <v>900</v>
      </c>
      <c r="I30" s="154">
        <f>ROUND($H$30*$G$30/G30,2)</f>
        <v>900</v>
      </c>
      <c r="J30" s="155" t="s">
        <v>170</v>
      </c>
      <c r="K30" s="156">
        <v>28.4</v>
      </c>
      <c r="L30" s="157">
        <f>IF(OR(ISBLANK(K30),K30=0,H30=0,ISBLANK(H30)),,ROUND(K30+$L$5,2))</f>
        <v>28.4</v>
      </c>
      <c r="M30" s="555">
        <f>ROUND(I30*L30,2)</f>
        <v>25560</v>
      </c>
      <c r="N30" s="1008">
        <f>ROUND(L30/G30,4)</f>
        <v>0.29580000000000001</v>
      </c>
      <c r="O30" s="249" t="s">
        <v>1836</v>
      </c>
      <c r="P30" s="249" t="s">
        <v>1026</v>
      </c>
      <c r="Q30" s="540">
        <v>96</v>
      </c>
      <c r="R30" s="177"/>
      <c r="S30" s="650">
        <v>10</v>
      </c>
      <c r="T30" s="1005">
        <f>ROUND($T$8*S30,2)</f>
        <v>3.83</v>
      </c>
      <c r="U30" s="219">
        <f>IF(ISBLANK(O30),,R30+T30)</f>
        <v>3.83</v>
      </c>
      <c r="V30" s="1290" t="s">
        <v>375</v>
      </c>
      <c r="W30" s="165">
        <f>IF(ISNUMBER(K30),IF(V30="Y",(K30-T30)))</f>
        <v>24.57</v>
      </c>
      <c r="X30" s="646">
        <f>W30/G30</f>
        <v>0.25593749999999998</v>
      </c>
      <c r="Y30" s="165" t="b">
        <f>IF(V30="N",IF(ISNUMBER(R30),(R30+T30)/Q30))</f>
        <v>0</v>
      </c>
      <c r="Z30" s="73"/>
    </row>
    <row r="31" spans="1:26" ht="15" customHeight="1">
      <c r="A31" s="356"/>
      <c r="B31" s="166" t="s">
        <v>1801</v>
      </c>
      <c r="C31" s="166" t="s">
        <v>20</v>
      </c>
      <c r="D31" s="290"/>
      <c r="E31" s="648"/>
      <c r="F31" s="769"/>
      <c r="G31" s="770"/>
      <c r="H31" s="1461"/>
      <c r="I31" s="498"/>
      <c r="J31" s="166"/>
      <c r="K31" s="230"/>
      <c r="L31" s="171"/>
      <c r="M31" s="326"/>
      <c r="N31" s="1311"/>
      <c r="O31" s="214"/>
      <c r="P31" s="655"/>
      <c r="Q31" s="214"/>
      <c r="R31" s="300"/>
      <c r="S31" s="166"/>
      <c r="T31" s="230"/>
      <c r="U31" s="171"/>
      <c r="V31" s="171"/>
      <c r="W31" s="171"/>
      <c r="X31" s="1261"/>
      <c r="Y31" s="165" t="s">
        <v>20</v>
      </c>
      <c r="Z31" s="73"/>
    </row>
    <row r="32" spans="1:26" ht="15" customHeight="1">
      <c r="A32" s="198"/>
      <c r="B32" s="270" t="s">
        <v>1837</v>
      </c>
      <c r="C32" s="198"/>
      <c r="D32" s="241"/>
      <c r="E32" s="198"/>
      <c r="F32" s="198"/>
      <c r="G32" s="243"/>
      <c r="H32" s="985"/>
      <c r="I32" s="364"/>
      <c r="J32" s="198"/>
      <c r="K32" s="566"/>
      <c r="L32" s="444"/>
      <c r="M32" s="738"/>
      <c r="N32" s="1070"/>
      <c r="O32" s="522"/>
      <c r="P32" s="272"/>
      <c r="Q32" s="364"/>
      <c r="R32" s="272"/>
      <c r="S32" s="270"/>
      <c r="T32" s="271"/>
      <c r="U32" s="246"/>
      <c r="V32" s="246"/>
      <c r="W32" s="246"/>
      <c r="X32" s="1834"/>
      <c r="Y32" s="271" t="s">
        <v>20</v>
      </c>
      <c r="Z32" s="73"/>
    </row>
    <row r="33" spans="1:26" ht="15" customHeight="1">
      <c r="A33" s="371">
        <v>22007</v>
      </c>
      <c r="B33" s="147" t="s">
        <v>1838</v>
      </c>
      <c r="C33" s="155" t="s">
        <v>1804</v>
      </c>
      <c r="D33" s="554">
        <v>1740</v>
      </c>
      <c r="E33" s="1831"/>
      <c r="F33" s="155" t="s">
        <v>1807</v>
      </c>
      <c r="G33" s="256">
        <v>72</v>
      </c>
      <c r="H33" s="1307"/>
      <c r="I33" s="154">
        <f>ROUND($H$33*$G$33/G33,2)</f>
        <v>0</v>
      </c>
      <c r="J33" s="155" t="s">
        <v>170</v>
      </c>
      <c r="K33" s="2821">
        <v>42.8</v>
      </c>
      <c r="L33" s="157"/>
      <c r="M33" s="555">
        <f>ROUND(I33*L33,2)</f>
        <v>0</v>
      </c>
      <c r="N33" s="1008">
        <f>ROUND(L33/G33,4)</f>
        <v>0</v>
      </c>
      <c r="O33" s="735">
        <v>1740</v>
      </c>
      <c r="P33" s="735" t="s">
        <v>1839</v>
      </c>
      <c r="Q33" s="735">
        <v>72</v>
      </c>
      <c r="R33" s="177"/>
      <c r="S33" s="650">
        <v>20.25</v>
      </c>
      <c r="T33" s="1841">
        <f>ROUND($X$8*S33,2)</f>
        <v>22.81</v>
      </c>
      <c r="U33" s="1022">
        <f t="shared" ref="U33:U34" si="26">IF(ISBLANK(O33),,R33+T33)</f>
        <v>22.81</v>
      </c>
      <c r="V33" s="1588" t="s">
        <v>375</v>
      </c>
      <c r="W33" s="165">
        <f t="shared" ref="W33" si="27">IF(ISNUMBER(K33),IF(V33="Y",(K33-T33)))</f>
        <v>19.989999999999998</v>
      </c>
      <c r="X33" s="646">
        <f>W33/G33</f>
        <v>0.27763888888888888</v>
      </c>
      <c r="Y33" s="165" t="b">
        <f t="shared" ref="Y33:Y34" si="28">IF(V33="N",IF(ISNUMBER(R33),(R33+T33)/Q33))</f>
        <v>0</v>
      </c>
      <c r="Z33" s="73"/>
    </row>
    <row r="34" spans="1:26" ht="15" customHeight="1">
      <c r="A34" s="356"/>
      <c r="B34" s="166" t="s">
        <v>1801</v>
      </c>
      <c r="C34" s="166" t="s">
        <v>1840</v>
      </c>
      <c r="D34" s="1133">
        <v>2005442</v>
      </c>
      <c r="E34" s="1260"/>
      <c r="F34" s="166" t="s">
        <v>1841</v>
      </c>
      <c r="G34" s="168">
        <v>72</v>
      </c>
      <c r="H34" s="1461"/>
      <c r="I34" s="166">
        <f>ROUND(H33*G33/G34,2)</f>
        <v>0</v>
      </c>
      <c r="J34" s="166" t="s">
        <v>170</v>
      </c>
      <c r="K34" s="170">
        <v>41.75</v>
      </c>
      <c r="L34" s="171">
        <f>IF(OR(ISBLANK(K34),K34=0,H33=0,ISBLANK(H33)),,ROUND(K34+$L$5,2))</f>
        <v>0</v>
      </c>
      <c r="M34" s="326">
        <f>ROUND(L34*I34,2)</f>
        <v>0</v>
      </c>
      <c r="N34" s="1311">
        <f>ROUND(L34/G34,4)</f>
        <v>0</v>
      </c>
      <c r="O34" s="1842">
        <v>100220</v>
      </c>
      <c r="P34" s="541" t="s">
        <v>1842</v>
      </c>
      <c r="Q34" s="541">
        <v>72</v>
      </c>
      <c r="R34" s="889"/>
      <c r="S34" s="541">
        <v>18</v>
      </c>
      <c r="T34" s="1841">
        <f>ROUND($X$8*S34,2)</f>
        <v>20.27</v>
      </c>
      <c r="U34" s="1022">
        <f t="shared" si="26"/>
        <v>20.27</v>
      </c>
      <c r="V34" s="1588" t="s">
        <v>375</v>
      </c>
      <c r="W34" s="165"/>
      <c r="X34" s="646">
        <f>W34/G34</f>
        <v>0</v>
      </c>
      <c r="Y34" s="165" t="b">
        <f t="shared" si="28"/>
        <v>0</v>
      </c>
      <c r="Z34" s="73"/>
    </row>
    <row r="35" spans="1:26" ht="15" customHeight="1">
      <c r="A35" s="198"/>
      <c r="B35" s="270" t="s">
        <v>1843</v>
      </c>
      <c r="C35" s="198"/>
      <c r="D35" s="1843"/>
      <c r="E35" s="198"/>
      <c r="F35" s="198"/>
      <c r="G35" s="243"/>
      <c r="H35" s="1379"/>
      <c r="I35" s="364"/>
      <c r="J35" s="198"/>
      <c r="K35" s="566"/>
      <c r="L35" s="444"/>
      <c r="M35" s="738"/>
      <c r="N35" s="1070"/>
      <c r="O35" s="1844"/>
      <c r="P35" s="246"/>
      <c r="Q35" s="270"/>
      <c r="R35" s="272"/>
      <c r="S35" s="270"/>
      <c r="T35" s="271"/>
      <c r="U35" s="246"/>
      <c r="V35" s="246"/>
      <c r="W35" s="246"/>
      <c r="X35" s="1834"/>
      <c r="Y35" s="271" t="s">
        <v>20</v>
      </c>
      <c r="Z35" s="73"/>
    </row>
    <row r="36" spans="1:26" ht="15" customHeight="1">
      <c r="A36" s="910">
        <v>22008</v>
      </c>
      <c r="B36" s="937" t="s">
        <v>1844</v>
      </c>
      <c r="C36" s="166" t="s">
        <v>1804</v>
      </c>
      <c r="D36" s="214">
        <v>1780</v>
      </c>
      <c r="E36" s="1260"/>
      <c r="F36" s="166" t="s">
        <v>1807</v>
      </c>
      <c r="G36" s="908">
        <v>72</v>
      </c>
      <c r="H36" s="1307"/>
      <c r="I36" s="257">
        <f>ROUND($H$36*$G$36/G36,2)</f>
        <v>0</v>
      </c>
      <c r="J36" s="255" t="s">
        <v>170</v>
      </c>
      <c r="K36" s="2816">
        <v>42.8</v>
      </c>
      <c r="L36" s="314"/>
      <c r="M36" s="670">
        <f>ROUND(I36*L36,2)</f>
        <v>0</v>
      </c>
      <c r="N36" s="1008">
        <f>ROUND(L36/G36,4)</f>
        <v>0</v>
      </c>
      <c r="O36" s="732">
        <v>1780</v>
      </c>
      <c r="P36" s="314" t="s">
        <v>1839</v>
      </c>
      <c r="Q36" s="580">
        <v>72</v>
      </c>
      <c r="R36" s="534"/>
      <c r="S36" s="785">
        <v>20.25</v>
      </c>
      <c r="T36" s="920">
        <f t="shared" ref="T36:T37" si="29">ROUND($T$9*S36,2)</f>
        <v>21.31</v>
      </c>
      <c r="U36" s="1022">
        <f t="shared" ref="U36:U37" si="30">IF(ISBLANK(O36),,R36+T36)</f>
        <v>21.31</v>
      </c>
      <c r="V36" s="1588" t="s">
        <v>375</v>
      </c>
      <c r="W36" s="165">
        <f t="shared" ref="W36" si="31">IF(ISNUMBER(K36),IF(V36="Y",(K36-T36)))</f>
        <v>21.49</v>
      </c>
      <c r="X36" s="646">
        <f>W36/G36</f>
        <v>0.29847222222222219</v>
      </c>
      <c r="Y36" s="165" t="b">
        <f t="shared" ref="Y36:Y37" si="32">IF(V36="N",IF(ISNUMBER(R36),(R36+T36)/Q36))</f>
        <v>0</v>
      </c>
      <c r="Z36" s="73"/>
    </row>
    <row r="37" spans="1:26" ht="15" customHeight="1">
      <c r="A37" s="356"/>
      <c r="B37" s="166" t="s">
        <v>1801</v>
      </c>
      <c r="C37" s="166" t="s">
        <v>1840</v>
      </c>
      <c r="D37" s="229">
        <v>2005443</v>
      </c>
      <c r="E37" s="1260"/>
      <c r="F37" s="166" t="s">
        <v>1841</v>
      </c>
      <c r="G37" s="168">
        <v>72</v>
      </c>
      <c r="H37" s="1461"/>
      <c r="I37" s="166">
        <f>ROUND(H36*G36/G37,2)</f>
        <v>0</v>
      </c>
      <c r="J37" s="166" t="s">
        <v>170</v>
      </c>
      <c r="K37" s="170">
        <v>41.75</v>
      </c>
      <c r="L37" s="171">
        <f>IF(OR(ISBLANK(K37),K37=0,H36=0,ISBLANK(H36)),,ROUND(K37+$L$5,2))</f>
        <v>0</v>
      </c>
      <c r="M37" s="326">
        <f>ROUND(L37*I37,2)</f>
        <v>0</v>
      </c>
      <c r="N37" s="1311">
        <f>ROUND(L37/G37,4)</f>
        <v>0</v>
      </c>
      <c r="O37" s="1842">
        <v>100225</v>
      </c>
      <c r="P37" s="541" t="s">
        <v>1842</v>
      </c>
      <c r="Q37" s="541">
        <v>72</v>
      </c>
      <c r="R37" s="889"/>
      <c r="S37" s="541">
        <v>18</v>
      </c>
      <c r="T37" s="920">
        <f t="shared" si="29"/>
        <v>18.940000000000001</v>
      </c>
      <c r="U37" s="1022">
        <f t="shared" si="30"/>
        <v>18.940000000000001</v>
      </c>
      <c r="V37" s="1588" t="s">
        <v>375</v>
      </c>
      <c r="W37" s="165"/>
      <c r="X37" s="646">
        <f>W37/G37</f>
        <v>0</v>
      </c>
      <c r="Y37" s="165" t="b">
        <f t="shared" si="32"/>
        <v>0</v>
      </c>
      <c r="Z37" s="73"/>
    </row>
    <row r="38" spans="1:26" ht="15" customHeight="1">
      <c r="A38" s="198"/>
      <c r="B38" s="270" t="s">
        <v>1845</v>
      </c>
      <c r="C38" s="198"/>
      <c r="D38" s="241"/>
      <c r="E38" s="198"/>
      <c r="F38" s="198"/>
      <c r="G38" s="243"/>
      <c r="H38" s="985"/>
      <c r="I38" s="364"/>
      <c r="J38" s="198"/>
      <c r="K38" s="566"/>
      <c r="L38" s="444"/>
      <c r="M38" s="738"/>
      <c r="N38" s="1070"/>
      <c r="O38" s="743"/>
      <c r="P38" s="411"/>
      <c r="Q38" s="411"/>
      <c r="R38" s="523"/>
      <c r="S38" s="198"/>
      <c r="T38" s="271"/>
      <c r="U38" s="246"/>
      <c r="V38" s="246"/>
      <c r="W38" s="246"/>
      <c r="X38" s="1834"/>
      <c r="Y38" s="271" t="s">
        <v>20</v>
      </c>
      <c r="Z38" s="73"/>
    </row>
    <row r="39" spans="1:26" ht="15" customHeight="1">
      <c r="A39" s="309">
        <v>22009</v>
      </c>
      <c r="B39" s="254" t="s">
        <v>1846</v>
      </c>
      <c r="C39" s="255" t="s">
        <v>1847</v>
      </c>
      <c r="D39" s="290"/>
      <c r="E39" s="255"/>
      <c r="F39" s="255" t="s">
        <v>1848</v>
      </c>
      <c r="G39" s="311">
        <v>200</v>
      </c>
      <c r="H39" s="1845">
        <v>350</v>
      </c>
      <c r="I39" s="154">
        <f>ROUND(H39*G39/G39,2)</f>
        <v>350</v>
      </c>
      <c r="J39" s="166" t="s">
        <v>170</v>
      </c>
      <c r="K39" s="156">
        <v>43</v>
      </c>
      <c r="L39" s="157">
        <f>IF(OR(ISBLANK(K39),K39=0,H39=0,ISBLANK(H39)),,ROUND(K39+$L$5,2))</f>
        <v>43</v>
      </c>
      <c r="M39" s="555">
        <f>ROUND(I39*L39,2)</f>
        <v>15050</v>
      </c>
      <c r="N39" s="1008">
        <f>ROUND(L39/G39,4)</f>
        <v>0.215</v>
      </c>
      <c r="O39" s="460"/>
      <c r="P39" s="460"/>
      <c r="Q39" s="460"/>
      <c r="R39" s="249"/>
      <c r="S39" s="155"/>
      <c r="T39" s="165"/>
      <c r="U39" s="157"/>
      <c r="V39" s="157"/>
      <c r="W39" s="157"/>
      <c r="X39" s="1258"/>
      <c r="Y39" s="165" t="s">
        <v>20</v>
      </c>
      <c r="Z39" s="73"/>
    </row>
    <row r="40" spans="1:26" ht="15" customHeight="1">
      <c r="A40" s="356"/>
      <c r="B40" s="155" t="s">
        <v>1849</v>
      </c>
      <c r="C40" s="155" t="s">
        <v>1850</v>
      </c>
      <c r="D40" s="290">
        <v>23444</v>
      </c>
      <c r="E40" s="1260"/>
      <c r="F40" s="155"/>
      <c r="G40" s="152"/>
      <c r="H40" s="1059"/>
      <c r="I40" s="155"/>
      <c r="J40" s="155"/>
      <c r="K40" s="1846"/>
      <c r="L40" s="954"/>
      <c r="M40" s="1847"/>
      <c r="N40" s="1848"/>
      <c r="O40" s="693"/>
      <c r="P40" s="451"/>
      <c r="Q40" s="451"/>
      <c r="R40" s="838"/>
      <c r="S40" s="166"/>
      <c r="T40" s="230"/>
      <c r="U40" s="171"/>
      <c r="V40" s="171"/>
      <c r="W40" s="171"/>
      <c r="X40" s="1261"/>
      <c r="Y40" s="165" t="s">
        <v>20</v>
      </c>
      <c r="Z40" s="73"/>
    </row>
    <row r="41" spans="1:26" ht="15" customHeight="1">
      <c r="A41" s="371"/>
      <c r="B41" s="146"/>
      <c r="C41" s="166" t="s">
        <v>1523</v>
      </c>
      <c r="D41" s="229">
        <v>23445</v>
      </c>
      <c r="E41" s="1260"/>
      <c r="F41" s="155"/>
      <c r="G41" s="152"/>
      <c r="H41" s="1059"/>
      <c r="I41" s="155"/>
      <c r="J41" s="155"/>
      <c r="K41" s="1846"/>
      <c r="L41" s="954"/>
      <c r="M41" s="1847"/>
      <c r="N41" s="1848"/>
      <c r="O41" s="214"/>
      <c r="P41" s="178"/>
      <c r="Q41" s="178"/>
      <c r="R41" s="838"/>
      <c r="S41" s="166"/>
      <c r="T41" s="230"/>
      <c r="U41" s="171"/>
      <c r="V41" s="171"/>
      <c r="W41" s="171"/>
      <c r="X41" s="1261"/>
      <c r="Y41" s="165" t="s">
        <v>20</v>
      </c>
      <c r="Z41" s="73"/>
    </row>
    <row r="42" spans="1:26" ht="15" customHeight="1">
      <c r="A42" s="268"/>
      <c r="B42" s="268"/>
      <c r="C42" s="198"/>
      <c r="D42" s="411"/>
      <c r="E42" s="232"/>
      <c r="F42" s="198"/>
      <c r="G42" s="243"/>
      <c r="H42" s="985"/>
      <c r="I42" s="198"/>
      <c r="J42" s="198"/>
      <c r="K42" s="1849"/>
      <c r="L42" s="1748"/>
      <c r="M42" s="1850"/>
      <c r="N42" s="1851"/>
      <c r="O42" s="548"/>
      <c r="P42" s="523"/>
      <c r="Q42" s="364"/>
      <c r="R42" s="904"/>
      <c r="S42" s="270"/>
      <c r="T42" s="271"/>
      <c r="U42" s="246"/>
      <c r="V42" s="246"/>
      <c r="W42" s="246"/>
      <c r="X42" s="1834"/>
      <c r="Y42" s="271" t="s">
        <v>20</v>
      </c>
      <c r="Z42" s="73"/>
    </row>
    <row r="43" spans="1:26" ht="15" customHeight="1">
      <c r="A43" s="309">
        <v>22010</v>
      </c>
      <c r="B43" s="254" t="s">
        <v>1851</v>
      </c>
      <c r="C43" s="255" t="s">
        <v>1852</v>
      </c>
      <c r="D43" s="372" t="s">
        <v>1853</v>
      </c>
      <c r="E43" s="384"/>
      <c r="F43" s="255" t="s">
        <v>1854</v>
      </c>
      <c r="G43" s="311">
        <v>120</v>
      </c>
      <c r="H43" s="1845">
        <v>50</v>
      </c>
      <c r="I43" s="154">
        <f>ROUND(H43*G43/G43,2)</f>
        <v>50</v>
      </c>
      <c r="J43" s="155" t="s">
        <v>170</v>
      </c>
      <c r="K43" s="156">
        <v>43</v>
      </c>
      <c r="L43" s="157">
        <f>IF(OR(ISBLANK(K43),K43=0,H43=0,ISBLANK(H43)),,ROUND(K43+$L$5,2))</f>
        <v>43</v>
      </c>
      <c r="M43" s="555">
        <f>ROUND(I43*L43,2)</f>
        <v>2150</v>
      </c>
      <c r="N43" s="1008">
        <f>ROUND(L43/G43,2)</f>
        <v>0.36</v>
      </c>
      <c r="O43" s="249"/>
      <c r="P43" s="249"/>
      <c r="Q43" s="154"/>
      <c r="R43" s="249"/>
      <c r="S43" s="155"/>
      <c r="T43" s="165"/>
      <c r="U43" s="157"/>
      <c r="V43" s="157"/>
      <c r="W43" s="157"/>
      <c r="X43" s="1258"/>
      <c r="Y43" s="165" t="s">
        <v>20</v>
      </c>
      <c r="Z43" s="73"/>
    </row>
    <row r="44" spans="1:26" ht="15" customHeight="1">
      <c r="A44" s="356"/>
      <c r="B44" s="155" t="s">
        <v>1855</v>
      </c>
      <c r="C44" s="214"/>
      <c r="D44" s="229"/>
      <c r="E44" s="232"/>
      <c r="F44" s="155"/>
      <c r="G44" s="152"/>
      <c r="H44" s="1059"/>
      <c r="I44" s="155"/>
      <c r="J44" s="155"/>
      <c r="K44" s="1846"/>
      <c r="L44" s="954"/>
      <c r="M44" s="1847"/>
      <c r="N44" s="1848"/>
      <c r="O44" s="249"/>
      <c r="P44" s="249"/>
      <c r="Q44" s="154"/>
      <c r="R44" s="838"/>
      <c r="S44" s="166"/>
      <c r="T44" s="230"/>
      <c r="U44" s="171"/>
      <c r="V44" s="171"/>
      <c r="W44" s="171"/>
      <c r="X44" s="1261"/>
      <c r="Y44" s="165" t="s">
        <v>20</v>
      </c>
      <c r="Z44" s="73"/>
    </row>
    <row r="45" spans="1:26" ht="15" customHeight="1">
      <c r="A45" s="356"/>
      <c r="B45" s="155"/>
      <c r="C45" s="155"/>
      <c r="D45" s="229"/>
      <c r="E45" s="232"/>
      <c r="F45" s="155"/>
      <c r="G45" s="152"/>
      <c r="H45" s="1059"/>
      <c r="I45" s="155"/>
      <c r="J45" s="155"/>
      <c r="K45" s="1846"/>
      <c r="L45" s="954"/>
      <c r="M45" s="1847"/>
      <c r="N45" s="1848"/>
      <c r="O45" s="485"/>
      <c r="P45" s="485"/>
      <c r="Q45" s="701"/>
      <c r="R45" s="838"/>
      <c r="S45" s="166"/>
      <c r="T45" s="230"/>
      <c r="U45" s="171"/>
      <c r="V45" s="171"/>
      <c r="W45" s="171"/>
      <c r="X45" s="1261"/>
      <c r="Y45" s="165" t="s">
        <v>20</v>
      </c>
      <c r="Z45" s="73"/>
    </row>
    <row r="46" spans="1:26" ht="15" customHeight="1">
      <c r="A46" s="198"/>
      <c r="B46" s="198"/>
      <c r="C46" s="198"/>
      <c r="D46" s="1128"/>
      <c r="E46" s="198"/>
      <c r="F46" s="198"/>
      <c r="G46" s="243"/>
      <c r="H46" s="985"/>
      <c r="I46" s="198"/>
      <c r="J46" s="198"/>
      <c r="K46" s="1849"/>
      <c r="L46" s="1748"/>
      <c r="M46" s="1850"/>
      <c r="N46" s="1851"/>
      <c r="O46" s="246"/>
      <c r="P46" s="246"/>
      <c r="Q46" s="270"/>
      <c r="R46" s="904"/>
      <c r="S46" s="270"/>
      <c r="T46" s="271"/>
      <c r="U46" s="246"/>
      <c r="V46" s="246"/>
      <c r="W46" s="246"/>
      <c r="X46" s="1834"/>
      <c r="Y46" s="271" t="s">
        <v>255</v>
      </c>
      <c r="Z46" s="73"/>
    </row>
    <row r="47" spans="1:26" ht="15" customHeight="1">
      <c r="A47" s="309">
        <v>22011</v>
      </c>
      <c r="B47" s="254" t="s">
        <v>1856</v>
      </c>
      <c r="C47" s="255" t="s">
        <v>1857</v>
      </c>
      <c r="D47" s="214" t="s">
        <v>1858</v>
      </c>
      <c r="E47" s="1260"/>
      <c r="F47" s="255" t="s">
        <v>1859</v>
      </c>
      <c r="G47" s="311">
        <v>144</v>
      </c>
      <c r="H47" s="1845"/>
      <c r="I47" s="257">
        <f>ROUND(H47*G47/G47,2)</f>
        <v>0</v>
      </c>
      <c r="J47" s="255" t="s">
        <v>170</v>
      </c>
      <c r="K47" s="2762" t="s">
        <v>4636</v>
      </c>
      <c r="L47" s="314">
        <f>IF(OR(ISBLANK(K47),K47=0,H47=0,ISBLANK(H47)),,ROUND(K47+$L$5,2))</f>
        <v>0</v>
      </c>
      <c r="M47" s="670">
        <f>ROUND(I47*L47,2)</f>
        <v>0</v>
      </c>
      <c r="N47" s="533">
        <f t="shared" ref="N47:N49" si="33">ROUND(L47/G47,4)</f>
        <v>0</v>
      </c>
      <c r="O47" s="157"/>
      <c r="P47" s="157"/>
      <c r="Q47" s="155"/>
      <c r="R47" s="249"/>
      <c r="S47" s="155"/>
      <c r="T47" s="165"/>
      <c r="U47" s="157"/>
      <c r="V47" s="157"/>
      <c r="W47" s="157"/>
      <c r="X47" s="1258"/>
      <c r="Y47" s="165" t="s">
        <v>20</v>
      </c>
      <c r="Z47" s="73"/>
    </row>
    <row r="48" spans="1:26" ht="15" customHeight="1">
      <c r="A48" s="364"/>
      <c r="B48" s="575" t="s">
        <v>1860</v>
      </c>
      <c r="C48" s="270" t="s">
        <v>1861</v>
      </c>
      <c r="D48" s="241" t="s">
        <v>1862</v>
      </c>
      <c r="E48" s="1683"/>
      <c r="F48" s="270" t="s">
        <v>1863</v>
      </c>
      <c r="G48" s="305">
        <v>144</v>
      </c>
      <c r="H48" s="985"/>
      <c r="I48" s="575">
        <f>ROUND($H$47*$G$47/G48,2)</f>
        <v>0</v>
      </c>
      <c r="J48" s="198" t="s">
        <v>170</v>
      </c>
      <c r="K48" s="2855" t="s">
        <v>4636</v>
      </c>
      <c r="L48" s="444">
        <f>IF(OR(ISBLANK(K48),K48=0,H47=0,ISBLANK(H47)),,ROUND(K48+$L$5,2))</f>
        <v>0</v>
      </c>
      <c r="M48" s="738">
        <f>ROUND(L48*I48,2)</f>
        <v>0</v>
      </c>
      <c r="N48" s="1070">
        <f t="shared" si="33"/>
        <v>0</v>
      </c>
      <c r="O48" s="548"/>
      <c r="P48" s="523"/>
      <c r="Q48" s="364"/>
      <c r="R48" s="272"/>
      <c r="S48" s="270"/>
      <c r="T48" s="271"/>
      <c r="U48" s="246"/>
      <c r="V48" s="246"/>
      <c r="W48" s="246"/>
      <c r="X48" s="1834"/>
      <c r="Y48" s="271" t="s">
        <v>20</v>
      </c>
      <c r="Z48" s="73"/>
    </row>
    <row r="49" spans="1:26" ht="15" customHeight="1">
      <c r="A49" s="309">
        <v>22012</v>
      </c>
      <c r="B49" s="254" t="s">
        <v>1864</v>
      </c>
      <c r="C49" s="255" t="s">
        <v>1865</v>
      </c>
      <c r="D49" s="229"/>
      <c r="E49" s="255"/>
      <c r="F49" s="1852" t="s">
        <v>1866</v>
      </c>
      <c r="G49" s="278">
        <v>200</v>
      </c>
      <c r="H49" s="1845">
        <v>200</v>
      </c>
      <c r="I49" s="257">
        <f>ROUND(H49*G49/G49,2)</f>
        <v>200</v>
      </c>
      <c r="J49" s="255" t="s">
        <v>170</v>
      </c>
      <c r="K49" s="313">
        <v>72.83</v>
      </c>
      <c r="L49" s="392">
        <f>IF(OR(ISBLANK(K49),K49=0,H49=0,ISBLANK(H49)),,ROUND(K49+$L$5,2))</f>
        <v>72.83</v>
      </c>
      <c r="M49" s="670">
        <f>ROUND(I49*L49,2)</f>
        <v>14566</v>
      </c>
      <c r="N49" s="533">
        <f t="shared" si="33"/>
        <v>0.36420000000000002</v>
      </c>
      <c r="O49" s="249"/>
      <c r="P49" s="249"/>
      <c r="Q49" s="154"/>
      <c r="R49" s="249"/>
      <c r="S49" s="155"/>
      <c r="T49" s="165"/>
      <c r="U49" s="157"/>
      <c r="V49" s="157"/>
      <c r="W49" s="157"/>
      <c r="X49" s="1258"/>
      <c r="Y49" s="165" t="s">
        <v>20</v>
      </c>
      <c r="Z49" s="73"/>
    </row>
    <row r="50" spans="1:26" ht="15" customHeight="1">
      <c r="A50" s="701"/>
      <c r="B50" s="498" t="s">
        <v>1867</v>
      </c>
      <c r="C50" s="166" t="s">
        <v>1868</v>
      </c>
      <c r="D50" s="1853" t="s">
        <v>1869</v>
      </c>
      <c r="E50" s="1260"/>
      <c r="F50" s="166"/>
      <c r="G50" s="168"/>
      <c r="H50" s="1785"/>
      <c r="I50" s="166"/>
      <c r="J50" s="166"/>
      <c r="K50" s="230"/>
      <c r="L50" s="230"/>
      <c r="M50" s="326"/>
      <c r="N50" s="1311"/>
      <c r="O50" s="1682"/>
      <c r="P50" s="399"/>
      <c r="Q50" s="394"/>
      <c r="R50" s="300"/>
      <c r="S50" s="166"/>
      <c r="T50" s="230"/>
      <c r="U50" s="171"/>
      <c r="V50" s="171"/>
      <c r="W50" s="171"/>
      <c r="X50" s="1261"/>
      <c r="Y50" s="165" t="s">
        <v>20</v>
      </c>
      <c r="Z50" s="73"/>
    </row>
    <row r="51" spans="1:26" ht="15" customHeight="1">
      <c r="A51" s="701"/>
      <c r="B51" s="498" t="s">
        <v>1870</v>
      </c>
      <c r="C51" s="166" t="s">
        <v>1871</v>
      </c>
      <c r="D51" s="1853" t="s">
        <v>1872</v>
      </c>
      <c r="E51" s="1260"/>
      <c r="F51" s="166"/>
      <c r="G51" s="168"/>
      <c r="H51" s="1059"/>
      <c r="I51" s="166"/>
      <c r="J51" s="166"/>
      <c r="K51" s="230"/>
      <c r="L51" s="230"/>
      <c r="M51" s="326"/>
      <c r="N51" s="1311"/>
      <c r="O51" s="157"/>
      <c r="P51" s="157"/>
      <c r="Q51" s="155"/>
      <c r="R51" s="300"/>
      <c r="S51" s="166"/>
      <c r="T51" s="230"/>
      <c r="U51" s="171"/>
      <c r="V51" s="171"/>
      <c r="W51" s="171"/>
      <c r="X51" s="1261"/>
      <c r="Y51" s="165" t="s">
        <v>20</v>
      </c>
      <c r="Z51" s="73"/>
    </row>
    <row r="52" spans="1:26" ht="15" customHeight="1">
      <c r="A52" s="701"/>
      <c r="B52" s="498"/>
      <c r="C52" s="166" t="s">
        <v>1873</v>
      </c>
      <c r="D52" s="1458" t="s">
        <v>1874</v>
      </c>
      <c r="E52" s="1260"/>
      <c r="F52" s="166"/>
      <c r="G52" s="168"/>
      <c r="H52" s="1059"/>
      <c r="I52" s="166"/>
      <c r="J52" s="166"/>
      <c r="K52" s="230"/>
      <c r="L52" s="230"/>
      <c r="M52" s="326"/>
      <c r="N52" s="1311"/>
      <c r="O52" s="249"/>
      <c r="P52" s="249"/>
      <c r="Q52" s="154"/>
      <c r="R52" s="300"/>
      <c r="S52" s="166"/>
      <c r="T52" s="230"/>
      <c r="U52" s="171"/>
      <c r="V52" s="171"/>
      <c r="W52" s="171"/>
      <c r="X52" s="1261"/>
      <c r="Y52" s="165" t="s">
        <v>255</v>
      </c>
      <c r="Z52" s="73"/>
    </row>
    <row r="53" spans="1:26" ht="15" customHeight="1">
      <c r="A53" s="364"/>
      <c r="B53" s="575"/>
      <c r="C53" s="270"/>
      <c r="D53" s="1854"/>
      <c r="E53" s="1683"/>
      <c r="F53" s="270"/>
      <c r="G53" s="305"/>
      <c r="H53" s="985"/>
      <c r="I53" s="270"/>
      <c r="J53" s="270"/>
      <c r="K53" s="271"/>
      <c r="L53" s="271"/>
      <c r="M53" s="348"/>
      <c r="N53" s="1073"/>
      <c r="O53" s="523"/>
      <c r="P53" s="523"/>
      <c r="Q53" s="364"/>
      <c r="R53" s="272"/>
      <c r="S53" s="270"/>
      <c r="T53" s="271"/>
      <c r="U53" s="246"/>
      <c r="V53" s="246"/>
      <c r="W53" s="246"/>
      <c r="X53" s="1834"/>
      <c r="Y53" s="566"/>
      <c r="Z53" s="73"/>
    </row>
    <row r="54" spans="1:26" ht="15" customHeight="1">
      <c r="A54" s="309">
        <v>22013</v>
      </c>
      <c r="B54" s="1855" t="s">
        <v>1864</v>
      </c>
      <c r="C54" s="255" t="s">
        <v>1865</v>
      </c>
      <c r="D54" s="229"/>
      <c r="E54" s="1856"/>
      <c r="F54" s="1852" t="s">
        <v>1875</v>
      </c>
      <c r="G54" s="278">
        <v>200</v>
      </c>
      <c r="H54" s="1845">
        <v>300</v>
      </c>
      <c r="I54" s="257">
        <f>ROUND(H54*G54/G54,2)</f>
        <v>300</v>
      </c>
      <c r="J54" s="255" t="s">
        <v>170</v>
      </c>
      <c r="K54" s="313">
        <v>75.83</v>
      </c>
      <c r="L54" s="392">
        <f>IF(OR(ISBLANK(K54),K54=0,H54=0,ISBLANK(H54)),,ROUND(K54+$L$5,2))</f>
        <v>75.83</v>
      </c>
      <c r="M54" s="670">
        <f>ROUND(I54*L54,2)</f>
        <v>22749</v>
      </c>
      <c r="N54" s="533">
        <f>ROUND(L54/G54,4)</f>
        <v>0.37919999999999998</v>
      </c>
      <c r="O54" s="249"/>
      <c r="P54" s="249"/>
      <c r="Q54" s="154"/>
      <c r="R54" s="485"/>
      <c r="S54" s="356"/>
      <c r="T54" s="304"/>
      <c r="U54" s="266"/>
      <c r="V54" s="266"/>
      <c r="W54" s="266"/>
      <c r="X54" s="1857"/>
      <c r="Y54" s="165"/>
      <c r="Z54" s="73"/>
    </row>
    <row r="55" spans="1:26" ht="15" customHeight="1">
      <c r="A55" s="701"/>
      <c r="B55" s="498" t="s">
        <v>1867</v>
      </c>
      <c r="C55" s="228" t="s">
        <v>1876</v>
      </c>
      <c r="D55" s="1853" t="s">
        <v>1877</v>
      </c>
      <c r="E55" s="1858"/>
      <c r="F55" s="228"/>
      <c r="G55" s="297"/>
      <c r="H55" s="1059"/>
      <c r="I55" s="228"/>
      <c r="J55" s="228"/>
      <c r="K55" s="488"/>
      <c r="L55" s="488"/>
      <c r="M55" s="490"/>
      <c r="N55" s="1725"/>
      <c r="O55" s="249"/>
      <c r="P55" s="249"/>
      <c r="Q55" s="154"/>
      <c r="R55" s="1066"/>
      <c r="S55" s="228"/>
      <c r="T55" s="488"/>
      <c r="U55" s="299"/>
      <c r="V55" s="299"/>
      <c r="W55" s="299"/>
      <c r="X55" s="1859"/>
      <c r="Y55" s="165"/>
      <c r="Z55" s="73"/>
    </row>
    <row r="56" spans="1:26" ht="15" customHeight="1">
      <c r="A56" s="701"/>
      <c r="B56" s="498" t="s">
        <v>1870</v>
      </c>
      <c r="C56" s="228"/>
      <c r="D56" s="1853"/>
      <c r="E56" s="1858"/>
      <c r="F56" s="228"/>
      <c r="G56" s="297"/>
      <c r="H56" s="1059"/>
      <c r="I56" s="228"/>
      <c r="J56" s="228"/>
      <c r="K56" s="488"/>
      <c r="L56" s="488"/>
      <c r="M56" s="490"/>
      <c r="N56" s="1725"/>
      <c r="O56" s="249"/>
      <c r="P56" s="249"/>
      <c r="Q56" s="154"/>
      <c r="R56" s="1066"/>
      <c r="S56" s="228"/>
      <c r="T56" s="488"/>
      <c r="U56" s="299"/>
      <c r="V56" s="299"/>
      <c r="W56" s="299"/>
      <c r="X56" s="1859"/>
      <c r="Y56" s="165"/>
      <c r="Z56" s="73"/>
    </row>
    <row r="57" spans="1:26" ht="15" customHeight="1">
      <c r="A57" s="701"/>
      <c r="B57" s="295"/>
      <c r="C57" s="228"/>
      <c r="D57" s="1853"/>
      <c r="E57" s="1858"/>
      <c r="F57" s="228"/>
      <c r="G57" s="297"/>
      <c r="H57" s="1059"/>
      <c r="I57" s="228"/>
      <c r="J57" s="228"/>
      <c r="K57" s="488"/>
      <c r="L57" s="488"/>
      <c r="M57" s="490"/>
      <c r="N57" s="1725"/>
      <c r="O57" s="249"/>
      <c r="P57" s="249"/>
      <c r="Q57" s="154"/>
      <c r="R57" s="1066"/>
      <c r="S57" s="228"/>
      <c r="T57" s="488"/>
      <c r="U57" s="299"/>
      <c r="V57" s="299"/>
      <c r="W57" s="299"/>
      <c r="X57" s="1859"/>
      <c r="Y57" s="165"/>
      <c r="Z57" s="73"/>
    </row>
    <row r="58" spans="1:26" ht="15" customHeight="1">
      <c r="A58" s="364"/>
      <c r="B58" s="575"/>
      <c r="C58" s="270"/>
      <c r="D58" s="1854"/>
      <c r="E58" s="1683"/>
      <c r="F58" s="270"/>
      <c r="G58" s="305"/>
      <c r="H58" s="985"/>
      <c r="I58" s="270"/>
      <c r="J58" s="270"/>
      <c r="K58" s="271"/>
      <c r="L58" s="271"/>
      <c r="M58" s="348"/>
      <c r="N58" s="1073"/>
      <c r="O58" s="523"/>
      <c r="P58" s="523"/>
      <c r="Q58" s="364"/>
      <c r="R58" s="272"/>
      <c r="S58" s="270"/>
      <c r="T58" s="271"/>
      <c r="U58" s="246"/>
      <c r="V58" s="246"/>
      <c r="W58" s="246"/>
      <c r="X58" s="1834"/>
      <c r="Y58" s="566"/>
      <c r="Z58" s="73"/>
    </row>
    <row r="59" spans="1:26" ht="15" customHeight="1">
      <c r="A59" s="309">
        <v>22014</v>
      </c>
      <c r="B59" s="1855" t="s">
        <v>1878</v>
      </c>
      <c r="C59" s="255" t="s">
        <v>1865</v>
      </c>
      <c r="D59" s="229"/>
      <c r="E59" s="1856"/>
      <c r="F59" s="1852" t="s">
        <v>1879</v>
      </c>
      <c r="G59" s="278">
        <v>200</v>
      </c>
      <c r="H59" s="1845">
        <v>200</v>
      </c>
      <c r="I59" s="257">
        <f>ROUND(H59*G59/G59,2)</f>
        <v>200</v>
      </c>
      <c r="J59" s="255" t="s">
        <v>170</v>
      </c>
      <c r="K59" s="313">
        <v>71.58</v>
      </c>
      <c r="L59" s="392">
        <f>IF(OR(ISBLANK(K59),K59=0,H59=0,ISBLANK(H59)),,ROUND(K59+$L$5,2))</f>
        <v>71.58</v>
      </c>
      <c r="M59" s="670">
        <f>ROUND(I59*L59,2)</f>
        <v>14316</v>
      </c>
      <c r="N59" s="533">
        <f>ROUND(L59/G59,4)</f>
        <v>0.3579</v>
      </c>
      <c r="O59" s="249"/>
      <c r="P59" s="249"/>
      <c r="Q59" s="154"/>
      <c r="R59" s="485"/>
      <c r="S59" s="356"/>
      <c r="T59" s="304"/>
      <c r="U59" s="266"/>
      <c r="V59" s="266"/>
      <c r="W59" s="266"/>
      <c r="X59" s="1857"/>
      <c r="Y59" s="165"/>
      <c r="Z59" s="73"/>
    </row>
    <row r="60" spans="1:26" ht="15" customHeight="1">
      <c r="A60" s="701"/>
      <c r="B60" s="498" t="s">
        <v>1880</v>
      </c>
      <c r="C60" s="228" t="s">
        <v>1881</v>
      </c>
      <c r="D60" s="1853" t="s">
        <v>1882</v>
      </c>
      <c r="E60" s="1858"/>
      <c r="F60" s="228"/>
      <c r="G60" s="297"/>
      <c r="H60" s="1059"/>
      <c r="I60" s="228"/>
      <c r="J60" s="228"/>
      <c r="K60" s="488"/>
      <c r="L60" s="488"/>
      <c r="M60" s="490"/>
      <c r="N60" s="1725"/>
      <c r="O60" s="249"/>
      <c r="P60" s="249"/>
      <c r="Q60" s="154"/>
      <c r="R60" s="1066"/>
      <c r="S60" s="228"/>
      <c r="T60" s="488"/>
      <c r="U60" s="299"/>
      <c r="V60" s="299"/>
      <c r="W60" s="299"/>
      <c r="X60" s="1859"/>
      <c r="Y60" s="165"/>
      <c r="Z60" s="73"/>
    </row>
    <row r="61" spans="1:26" ht="15" customHeight="1">
      <c r="A61" s="701"/>
      <c r="B61" s="498" t="s">
        <v>1883</v>
      </c>
      <c r="C61" s="228" t="s">
        <v>1884</v>
      </c>
      <c r="D61" s="1853" t="s">
        <v>1885</v>
      </c>
      <c r="E61" s="1858"/>
      <c r="F61" s="228"/>
      <c r="G61" s="297"/>
      <c r="H61" s="1059"/>
      <c r="I61" s="228"/>
      <c r="J61" s="228"/>
      <c r="K61" s="488"/>
      <c r="L61" s="488"/>
      <c r="M61" s="490"/>
      <c r="N61" s="1725"/>
      <c r="O61" s="249"/>
      <c r="P61" s="249"/>
      <c r="Q61" s="154"/>
      <c r="R61" s="1066"/>
      <c r="S61" s="228"/>
      <c r="T61" s="488"/>
      <c r="U61" s="299"/>
      <c r="V61" s="299"/>
      <c r="W61" s="299"/>
      <c r="X61" s="1859"/>
      <c r="Y61" s="165"/>
      <c r="Z61" s="73"/>
    </row>
    <row r="62" spans="1:26" ht="15" customHeight="1">
      <c r="A62" s="701"/>
      <c r="B62" s="295"/>
      <c r="C62" s="228" t="s">
        <v>1886</v>
      </c>
      <c r="D62" s="1853" t="s">
        <v>1887</v>
      </c>
      <c r="E62" s="1858"/>
      <c r="F62" s="228"/>
      <c r="G62" s="297"/>
      <c r="H62" s="1059"/>
      <c r="I62" s="228"/>
      <c r="J62" s="228"/>
      <c r="K62" s="488"/>
      <c r="L62" s="488"/>
      <c r="M62" s="490"/>
      <c r="N62" s="1725"/>
      <c r="O62" s="485"/>
      <c r="P62" s="485"/>
      <c r="Q62" s="154"/>
      <c r="R62" s="1066"/>
      <c r="S62" s="228"/>
      <c r="T62" s="488"/>
      <c r="U62" s="299"/>
      <c r="V62" s="299"/>
      <c r="W62" s="299"/>
      <c r="X62" s="1859"/>
      <c r="Y62" s="304"/>
      <c r="Z62" s="73"/>
    </row>
    <row r="63" spans="1:26" ht="15" customHeight="1">
      <c r="A63" s="198"/>
      <c r="B63" s="270"/>
      <c r="C63" s="270" t="s">
        <v>1888</v>
      </c>
      <c r="D63" s="1854" t="s">
        <v>1889</v>
      </c>
      <c r="E63" s="1683"/>
      <c r="F63" s="270"/>
      <c r="G63" s="305"/>
      <c r="H63" s="985"/>
      <c r="I63" s="270"/>
      <c r="J63" s="270"/>
      <c r="K63" s="271"/>
      <c r="L63" s="271"/>
      <c r="M63" s="348"/>
      <c r="N63" s="1073"/>
      <c r="O63" s="522"/>
      <c r="P63" s="272"/>
      <c r="Q63" s="364"/>
      <c r="R63" s="272"/>
      <c r="S63" s="270"/>
      <c r="T63" s="271"/>
      <c r="U63" s="246"/>
      <c r="V63" s="246"/>
      <c r="W63" s="246"/>
      <c r="X63" s="1834"/>
      <c r="Y63" s="271" t="s">
        <v>20</v>
      </c>
      <c r="Z63" s="73"/>
    </row>
    <row r="64" spans="1:26" ht="15" customHeight="1">
      <c r="A64" s="371">
        <v>22015</v>
      </c>
      <c r="B64" s="1047" t="s">
        <v>1890</v>
      </c>
      <c r="C64" s="155" t="s">
        <v>1891</v>
      </c>
      <c r="D64" s="214"/>
      <c r="E64" s="155"/>
      <c r="F64" s="166" t="s">
        <v>1892</v>
      </c>
      <c r="G64" s="168">
        <v>84</v>
      </c>
      <c r="H64" s="1114">
        <v>1000</v>
      </c>
      <c r="I64" s="154">
        <f>ROUND($H$64*$G$64/G64,2)</f>
        <v>1000</v>
      </c>
      <c r="J64" s="255" t="s">
        <v>170</v>
      </c>
      <c r="K64" s="170">
        <v>28.7</v>
      </c>
      <c r="L64" s="171">
        <f>IF(OR(ISBLANK(K64),K64=0,H64=0,ISBLANK(H64)),,ROUND(K64+$L$5,2))</f>
        <v>28.7</v>
      </c>
      <c r="M64" s="326">
        <f>ROUND(I64*L64,2)</f>
        <v>28700</v>
      </c>
      <c r="N64" s="1311">
        <f>ROUND(L64/G64,4)</f>
        <v>0.3417</v>
      </c>
      <c r="O64" s="1860"/>
      <c r="P64" s="73"/>
      <c r="Q64" s="73"/>
      <c r="R64" s="73"/>
      <c r="S64" s="73"/>
      <c r="T64" s="73"/>
      <c r="U64" s="73"/>
      <c r="V64" s="73"/>
      <c r="W64" s="73"/>
      <c r="X64" s="73"/>
      <c r="Y64" s="73"/>
      <c r="Z64" s="73"/>
    </row>
    <row r="65" spans="1:26" ht="15" customHeight="1">
      <c r="A65" s="228"/>
      <c r="B65" s="166" t="s">
        <v>1893</v>
      </c>
      <c r="C65" s="166" t="s">
        <v>1894</v>
      </c>
      <c r="D65" s="214">
        <v>2009</v>
      </c>
      <c r="E65" s="691"/>
      <c r="F65" s="166" t="s">
        <v>1892</v>
      </c>
      <c r="G65" s="168">
        <v>84</v>
      </c>
      <c r="H65" s="1861"/>
      <c r="I65" s="498"/>
      <c r="J65" s="166"/>
      <c r="K65" s="230"/>
      <c r="L65" s="171"/>
      <c r="M65" s="326"/>
      <c r="N65" s="1311"/>
      <c r="O65" s="1860"/>
      <c r="P65" s="73"/>
      <c r="Q65" s="73"/>
      <c r="R65" s="73"/>
      <c r="S65" s="73"/>
      <c r="T65" s="73"/>
      <c r="U65" s="73"/>
      <c r="V65" s="73"/>
      <c r="W65" s="73"/>
      <c r="X65" s="73"/>
      <c r="Y65" s="73"/>
      <c r="Z65" s="73"/>
    </row>
    <row r="66" spans="1:26" ht="15" customHeight="1">
      <c r="A66" s="356"/>
      <c r="B66" s="228"/>
      <c r="C66" s="228" t="s">
        <v>1895</v>
      </c>
      <c r="D66" s="229">
        <v>2014</v>
      </c>
      <c r="E66" s="1862"/>
      <c r="F66" s="228" t="s">
        <v>1892</v>
      </c>
      <c r="G66" s="297">
        <v>84</v>
      </c>
      <c r="H66" s="1861"/>
      <c r="I66" s="295"/>
      <c r="J66" s="228"/>
      <c r="K66" s="488"/>
      <c r="L66" s="299"/>
      <c r="M66" s="490"/>
      <c r="N66" s="1725"/>
      <c r="O66" s="1860"/>
      <c r="P66" s="73"/>
      <c r="Q66" s="73"/>
      <c r="R66" s="73"/>
      <c r="S66" s="73"/>
      <c r="T66" s="73"/>
      <c r="U66" s="73"/>
      <c r="V66" s="73"/>
      <c r="W66" s="73"/>
      <c r="X66" s="73"/>
      <c r="Y66" s="73"/>
      <c r="Z66" s="73"/>
    </row>
    <row r="67" spans="1:26" ht="15" customHeight="1">
      <c r="A67" s="356"/>
      <c r="B67" s="228"/>
      <c r="C67" s="228" t="s">
        <v>1896</v>
      </c>
      <c r="D67" s="214">
        <v>2015</v>
      </c>
      <c r="E67" s="1862"/>
      <c r="F67" s="228" t="s">
        <v>1897</v>
      </c>
      <c r="G67" s="297">
        <v>84</v>
      </c>
      <c r="H67" s="1861"/>
      <c r="I67" s="295"/>
      <c r="J67" s="228"/>
      <c r="K67" s="488"/>
      <c r="L67" s="299"/>
      <c r="M67" s="490"/>
      <c r="N67" s="1725"/>
      <c r="O67" s="1860"/>
      <c r="P67" s="73"/>
      <c r="Q67" s="73"/>
      <c r="R67" s="73"/>
      <c r="S67" s="73"/>
      <c r="T67" s="73"/>
      <c r="U67" s="73"/>
      <c r="V67" s="73"/>
      <c r="W67" s="73"/>
      <c r="X67" s="73"/>
      <c r="Y67" s="73"/>
      <c r="Z67" s="73"/>
    </row>
    <row r="68" spans="1:26" ht="15" customHeight="1">
      <c r="A68" s="356"/>
      <c r="B68" s="228"/>
      <c r="C68" s="228" t="s">
        <v>1898</v>
      </c>
      <c r="D68" s="214">
        <v>2016</v>
      </c>
      <c r="E68" s="1862"/>
      <c r="F68" s="228" t="s">
        <v>1897</v>
      </c>
      <c r="G68" s="297">
        <v>84</v>
      </c>
      <c r="H68" s="1861"/>
      <c r="I68" s="295"/>
      <c r="J68" s="228"/>
      <c r="K68" s="488"/>
      <c r="L68" s="299"/>
      <c r="M68" s="490"/>
      <c r="N68" s="1725"/>
      <c r="O68" s="1860"/>
      <c r="P68" s="73"/>
      <c r="Q68" s="73"/>
      <c r="R68" s="73"/>
      <c r="S68" s="73"/>
      <c r="T68" s="73"/>
      <c r="U68" s="73"/>
      <c r="V68" s="73"/>
      <c r="W68" s="73"/>
      <c r="X68" s="73"/>
      <c r="Y68" s="73"/>
      <c r="Z68" s="73"/>
    </row>
    <row r="69" spans="1:26" ht="15" customHeight="1">
      <c r="A69" s="356"/>
      <c r="B69" s="228"/>
      <c r="C69" s="228" t="s">
        <v>1899</v>
      </c>
      <c r="D69" s="372">
        <v>2023</v>
      </c>
      <c r="E69" s="1862"/>
      <c r="F69" s="228" t="s">
        <v>1897</v>
      </c>
      <c r="G69" s="297">
        <v>84</v>
      </c>
      <c r="H69" s="1861"/>
      <c r="I69" s="295"/>
      <c r="J69" s="228"/>
      <c r="K69" s="488"/>
      <c r="L69" s="299"/>
      <c r="M69" s="490"/>
      <c r="N69" s="1725"/>
      <c r="O69" s="1860"/>
      <c r="P69" s="73"/>
      <c r="Q69" s="73"/>
      <c r="R69" s="73"/>
      <c r="S69" s="73"/>
      <c r="T69" s="73"/>
      <c r="U69" s="73"/>
      <c r="V69" s="73"/>
      <c r="W69" s="73"/>
      <c r="X69" s="73"/>
      <c r="Y69" s="73"/>
      <c r="Z69" s="73"/>
    </row>
    <row r="70" spans="1:26" ht="15" customHeight="1">
      <c r="A70" s="198"/>
      <c r="B70" s="270"/>
      <c r="C70" s="270" t="s">
        <v>1900</v>
      </c>
      <c r="D70" s="241">
        <v>2024</v>
      </c>
      <c r="E70" s="1387"/>
      <c r="F70" s="270" t="s">
        <v>1897</v>
      </c>
      <c r="G70" s="305">
        <v>84</v>
      </c>
      <c r="H70" s="1861"/>
      <c r="I70" s="575"/>
      <c r="J70" s="270"/>
      <c r="K70" s="271"/>
      <c r="L70" s="246"/>
      <c r="M70" s="348"/>
      <c r="N70" s="1073"/>
      <c r="O70" s="1860"/>
      <c r="P70" s="73"/>
      <c r="Q70" s="73"/>
      <c r="R70" s="73"/>
      <c r="S70" s="73"/>
      <c r="T70" s="73"/>
      <c r="U70" s="73"/>
      <c r="V70" s="73"/>
      <c r="W70" s="73"/>
      <c r="X70" s="73"/>
      <c r="Y70" s="73"/>
      <c r="Z70" s="73"/>
    </row>
    <row r="71" spans="1:26" ht="15" customHeight="1">
      <c r="A71" s="883">
        <v>22016</v>
      </c>
      <c r="B71" s="147" t="s">
        <v>1890</v>
      </c>
      <c r="C71" s="154" t="s">
        <v>1901</v>
      </c>
      <c r="D71" s="372">
        <v>2021</v>
      </c>
      <c r="E71" s="384"/>
      <c r="F71" s="155" t="s">
        <v>1892</v>
      </c>
      <c r="G71" s="256">
        <v>84</v>
      </c>
      <c r="H71" s="1114"/>
      <c r="I71" s="154">
        <f>ROUND(H71*G71/G71,2)</f>
        <v>0</v>
      </c>
      <c r="J71" s="155" t="s">
        <v>170</v>
      </c>
      <c r="K71" s="156">
        <v>30.2</v>
      </c>
      <c r="L71" s="157">
        <f>IF(OR(ISBLANK(K71),K71=0,H71=0,ISBLANK(H71)),,ROUND(K71+$L$5,2))</f>
        <v>0</v>
      </c>
      <c r="M71" s="555">
        <f>ROUND(I71*L71,2)</f>
        <v>0</v>
      </c>
      <c r="N71" s="1008">
        <f>ROUND(L71/G71,4)</f>
        <v>0</v>
      </c>
      <c r="O71" s="1860"/>
      <c r="P71" s="73"/>
      <c r="Q71" s="73"/>
      <c r="R71" s="73"/>
      <c r="S71" s="73"/>
      <c r="T71" s="73"/>
      <c r="U71" s="73"/>
      <c r="V71" s="73"/>
      <c r="W71" s="73"/>
      <c r="X71" s="73"/>
      <c r="Y71" s="73"/>
      <c r="Z71" s="73"/>
    </row>
    <row r="72" spans="1:26" ht="15" customHeight="1">
      <c r="A72" s="198"/>
      <c r="B72" s="270" t="s">
        <v>1902</v>
      </c>
      <c r="C72" s="1832" t="s">
        <v>20</v>
      </c>
      <c r="D72" s="241"/>
      <c r="E72" s="905"/>
      <c r="F72" s="562"/>
      <c r="G72" s="562"/>
      <c r="H72" s="1599"/>
      <c r="I72" s="518" t="s">
        <v>20</v>
      </c>
      <c r="J72" s="562" t="s">
        <v>20</v>
      </c>
      <c r="K72" s="307"/>
      <c r="L72" s="246" t="s">
        <v>20</v>
      </c>
      <c r="M72" s="444" t="s">
        <v>20</v>
      </c>
      <c r="N72" s="1070" t="s">
        <v>20</v>
      </c>
      <c r="O72" s="1860"/>
      <c r="P72" s="73"/>
      <c r="Q72" s="73"/>
      <c r="R72" s="73"/>
      <c r="S72" s="73"/>
      <c r="T72" s="73"/>
      <c r="U72" s="73"/>
      <c r="V72" s="73"/>
      <c r="W72" s="73"/>
      <c r="X72" s="73"/>
      <c r="Y72" s="73"/>
      <c r="Z72" s="73"/>
    </row>
    <row r="73" spans="1:26" ht="15" customHeight="1">
      <c r="A73" s="883">
        <v>22017</v>
      </c>
      <c r="B73" s="147" t="s">
        <v>1890</v>
      </c>
      <c r="C73" s="154" t="s">
        <v>1903</v>
      </c>
      <c r="D73" s="214">
        <v>2020</v>
      </c>
      <c r="E73" s="384"/>
      <c r="F73" s="155" t="s">
        <v>1892</v>
      </c>
      <c r="G73" s="256">
        <v>84</v>
      </c>
      <c r="H73" s="1114"/>
      <c r="I73" s="154">
        <f>ROUND(H73*G73/G73,2)</f>
        <v>0</v>
      </c>
      <c r="J73" s="155" t="s">
        <v>170</v>
      </c>
      <c r="K73" s="156">
        <v>30.2</v>
      </c>
      <c r="L73" s="157">
        <f>IF(OR(ISBLANK(K73),K73=0,H73=0,ISBLANK(H73)),,ROUND(K73+$L$5,2))</f>
        <v>0</v>
      </c>
      <c r="M73" s="555">
        <f>ROUND(I73*L73,2)</f>
        <v>0</v>
      </c>
      <c r="N73" s="1008">
        <f>ROUND(L73/G73,4)</f>
        <v>0</v>
      </c>
      <c r="O73" s="1860"/>
      <c r="P73" s="73"/>
      <c r="Q73" s="73"/>
      <c r="R73" s="73"/>
      <c r="S73" s="73"/>
      <c r="T73" s="73"/>
      <c r="U73" s="73"/>
      <c r="V73" s="73"/>
      <c r="W73" s="73"/>
      <c r="X73" s="73"/>
      <c r="Y73" s="73"/>
      <c r="Z73" s="73"/>
    </row>
    <row r="74" spans="1:26" ht="15" customHeight="1">
      <c r="A74" s="883"/>
      <c r="B74" s="155" t="s">
        <v>1904</v>
      </c>
      <c r="C74" s="701"/>
      <c r="D74" s="372"/>
      <c r="E74" s="356"/>
      <c r="F74" s="356"/>
      <c r="G74" s="1863"/>
      <c r="H74" s="1864"/>
      <c r="I74" s="701"/>
      <c r="J74" s="356"/>
      <c r="K74" s="304"/>
      <c r="L74" s="266"/>
      <c r="M74" s="1865"/>
      <c r="N74" s="1313"/>
      <c r="O74" s="1860"/>
      <c r="P74" s="73"/>
      <c r="Q74" s="73"/>
      <c r="R74" s="73"/>
      <c r="S74" s="73"/>
      <c r="T74" s="73"/>
      <c r="U74" s="73"/>
      <c r="V74" s="73"/>
      <c r="W74" s="73"/>
      <c r="X74" s="73"/>
      <c r="Y74" s="73"/>
      <c r="Z74" s="73"/>
    </row>
    <row r="75" spans="1:26" ht="15" customHeight="1">
      <c r="A75" s="1050"/>
      <c r="B75" s="198"/>
      <c r="C75" s="364"/>
      <c r="D75" s="411"/>
      <c r="E75" s="198"/>
      <c r="F75" s="198"/>
      <c r="G75" s="442"/>
      <c r="H75" s="1866"/>
      <c r="I75" s="364"/>
      <c r="J75" s="198"/>
      <c r="K75" s="566"/>
      <c r="L75" s="444"/>
      <c r="M75" s="1199"/>
      <c r="N75" s="1070"/>
      <c r="O75" s="1860"/>
      <c r="P75" s="73"/>
      <c r="Q75" s="73"/>
      <c r="R75" s="73"/>
      <c r="S75" s="73"/>
      <c r="T75" s="73"/>
      <c r="U75" s="73"/>
      <c r="V75" s="73"/>
      <c r="W75" s="73"/>
      <c r="X75" s="73"/>
      <c r="Y75" s="73"/>
      <c r="Z75" s="73"/>
    </row>
    <row r="76" spans="1:26" ht="15" customHeight="1">
      <c r="A76" s="883">
        <v>22018</v>
      </c>
      <c r="B76" s="147" t="s">
        <v>1905</v>
      </c>
      <c r="C76" s="154" t="s">
        <v>1906</v>
      </c>
      <c r="D76" s="214"/>
      <c r="E76" s="155"/>
      <c r="F76" s="155" t="s">
        <v>1907</v>
      </c>
      <c r="G76" s="256">
        <v>90</v>
      </c>
      <c r="H76" s="1114">
        <v>400</v>
      </c>
      <c r="I76" s="154">
        <f>ROUND(H76*G76/G76,2)</f>
        <v>400</v>
      </c>
      <c r="J76" s="155" t="s">
        <v>170</v>
      </c>
      <c r="K76" s="156">
        <v>28.8</v>
      </c>
      <c r="L76" s="157">
        <f>IF(OR(ISBLANK(K76),K76=0,H76=0,ISBLANK(H76)),,ROUND(K76+$L$5,2))</f>
        <v>28.8</v>
      </c>
      <c r="M76" s="555">
        <f>ROUND(I76*L76,2)</f>
        <v>11520</v>
      </c>
      <c r="N76" s="1008">
        <f>ROUND(L76/G76,4)</f>
        <v>0.32</v>
      </c>
      <c r="O76" s="1860"/>
      <c r="P76" s="73"/>
      <c r="Q76" s="73"/>
      <c r="R76" s="73"/>
      <c r="S76" s="73"/>
      <c r="T76" s="73"/>
      <c r="U76" s="73"/>
      <c r="V76" s="73"/>
      <c r="W76" s="73"/>
      <c r="X76" s="73"/>
      <c r="Y76" s="73"/>
      <c r="Z76" s="73"/>
    </row>
    <row r="77" spans="1:26" ht="15" customHeight="1">
      <c r="A77" s="883"/>
      <c r="B77" s="166" t="s">
        <v>1908</v>
      </c>
      <c r="C77" s="166" t="s">
        <v>1909</v>
      </c>
      <c r="D77" s="229" t="s">
        <v>1910</v>
      </c>
      <c r="E77" s="691"/>
      <c r="F77" s="166"/>
      <c r="G77" s="168"/>
      <c r="H77" s="1861"/>
      <c r="I77" s="166"/>
      <c r="J77" s="166"/>
      <c r="K77" s="230"/>
      <c r="L77" s="230"/>
      <c r="M77" s="326"/>
      <c r="N77" s="1311"/>
      <c r="O77" s="1860"/>
      <c r="P77" s="73"/>
      <c r="Q77" s="73"/>
      <c r="R77" s="73"/>
      <c r="S77" s="73"/>
      <c r="T77" s="73"/>
      <c r="U77" s="73"/>
      <c r="V77" s="73"/>
      <c r="W77" s="73"/>
      <c r="X77" s="73"/>
      <c r="Y77" s="73"/>
      <c r="Z77" s="73"/>
    </row>
    <row r="78" spans="1:26" ht="15" customHeight="1">
      <c r="A78" s="883"/>
      <c r="B78" s="166" t="s">
        <v>1911</v>
      </c>
      <c r="C78" s="166" t="s">
        <v>1912</v>
      </c>
      <c r="D78" s="229" t="s">
        <v>1913</v>
      </c>
      <c r="E78" s="691"/>
      <c r="F78" s="166"/>
      <c r="G78" s="168"/>
      <c r="H78" s="1861"/>
      <c r="I78" s="166"/>
      <c r="J78" s="166"/>
      <c r="K78" s="230"/>
      <c r="L78" s="230"/>
      <c r="M78" s="326"/>
      <c r="N78" s="1311"/>
      <c r="O78" s="1860"/>
      <c r="P78" s="73"/>
      <c r="Q78" s="73"/>
      <c r="R78" s="73"/>
      <c r="S78" s="73"/>
      <c r="T78" s="73"/>
      <c r="U78" s="73"/>
      <c r="V78" s="73"/>
      <c r="W78" s="73"/>
      <c r="X78" s="73"/>
      <c r="Y78" s="73"/>
      <c r="Z78" s="73"/>
    </row>
    <row r="79" spans="1:26" ht="15" customHeight="1">
      <c r="A79" s="883"/>
      <c r="B79" s="702" t="s">
        <v>1914</v>
      </c>
      <c r="C79" s="166" t="s">
        <v>1523</v>
      </c>
      <c r="D79" s="229" t="s">
        <v>1915</v>
      </c>
      <c r="E79" s="691"/>
      <c r="F79" s="166"/>
      <c r="G79" s="168"/>
      <c r="H79" s="1861"/>
      <c r="I79" s="166"/>
      <c r="J79" s="166"/>
      <c r="K79" s="230"/>
      <c r="L79" s="230"/>
      <c r="M79" s="326"/>
      <c r="N79" s="1311"/>
      <c r="O79" s="1860"/>
      <c r="P79" s="73"/>
      <c r="Q79" s="73"/>
      <c r="R79" s="73"/>
      <c r="S79" s="73"/>
      <c r="T79" s="73"/>
      <c r="U79" s="73"/>
      <c r="V79" s="73"/>
      <c r="W79" s="73"/>
      <c r="X79" s="73"/>
      <c r="Y79" s="73"/>
      <c r="Z79" s="73"/>
    </row>
    <row r="80" spans="1:26" ht="15" customHeight="1">
      <c r="A80" s="883"/>
      <c r="B80" s="166"/>
      <c r="C80" s="166" t="s">
        <v>1916</v>
      </c>
      <c r="D80" s="229" t="s">
        <v>1917</v>
      </c>
      <c r="E80" s="691"/>
      <c r="F80" s="166"/>
      <c r="G80" s="168"/>
      <c r="H80" s="1861"/>
      <c r="I80" s="166"/>
      <c r="J80" s="166"/>
      <c r="K80" s="230"/>
      <c r="L80" s="230"/>
      <c r="M80" s="326"/>
      <c r="N80" s="1311"/>
      <c r="O80" s="1860"/>
      <c r="P80" s="73"/>
      <c r="Q80" s="73"/>
      <c r="R80" s="73"/>
      <c r="S80" s="73"/>
      <c r="T80" s="73"/>
      <c r="U80" s="73"/>
      <c r="V80" s="73"/>
      <c r="W80" s="73"/>
      <c r="X80" s="73"/>
      <c r="Y80" s="73"/>
      <c r="Z80" s="73"/>
    </row>
    <row r="81" spans="1:26" ht="15" customHeight="1">
      <c r="A81" s="883"/>
      <c r="B81" s="166"/>
      <c r="C81" s="228" t="s">
        <v>1918</v>
      </c>
      <c r="D81" s="229" t="s">
        <v>1919</v>
      </c>
      <c r="E81" s="691"/>
      <c r="F81" s="166"/>
      <c r="G81" s="168"/>
      <c r="H81" s="1861"/>
      <c r="I81" s="166"/>
      <c r="J81" s="166"/>
      <c r="K81" s="230"/>
      <c r="L81" s="230"/>
      <c r="M81" s="326"/>
      <c r="N81" s="1311"/>
      <c r="O81" s="1860"/>
      <c r="P81" s="73"/>
      <c r="Q81" s="73"/>
      <c r="R81" s="73"/>
      <c r="S81" s="73"/>
      <c r="T81" s="73"/>
      <c r="U81" s="73"/>
      <c r="V81" s="73"/>
      <c r="W81" s="73"/>
      <c r="X81" s="73"/>
      <c r="Y81" s="73"/>
      <c r="Z81" s="73"/>
    </row>
    <row r="82" spans="1:26" ht="15" customHeight="1">
      <c r="A82" s="883"/>
      <c r="B82" s="166"/>
      <c r="C82" s="1805" t="s">
        <v>1920</v>
      </c>
      <c r="D82" s="229" t="s">
        <v>1921</v>
      </c>
      <c r="E82" s="691"/>
      <c r="F82" s="166"/>
      <c r="G82" s="168"/>
      <c r="H82" s="1861"/>
      <c r="I82" s="166"/>
      <c r="J82" s="166"/>
      <c r="K82" s="230"/>
      <c r="L82" s="230"/>
      <c r="M82" s="326"/>
      <c r="N82" s="1311"/>
      <c r="O82" s="1860"/>
      <c r="P82" s="73"/>
      <c r="Q82" s="73"/>
      <c r="R82" s="73"/>
      <c r="S82" s="73"/>
      <c r="T82" s="73"/>
      <c r="U82" s="73"/>
      <c r="V82" s="73"/>
      <c r="W82" s="73"/>
      <c r="X82" s="73"/>
      <c r="Y82" s="73"/>
      <c r="Z82" s="73"/>
    </row>
    <row r="83" spans="1:26" ht="15" customHeight="1">
      <c r="A83" s="198"/>
      <c r="B83" s="198"/>
      <c r="C83" s="781" t="s">
        <v>1922</v>
      </c>
      <c r="D83" s="411" t="s">
        <v>1923</v>
      </c>
      <c r="E83" s="1237"/>
      <c r="F83" s="905"/>
      <c r="G83" s="905"/>
      <c r="H83" s="1861"/>
      <c r="I83" s="518" t="s">
        <v>20</v>
      </c>
      <c r="J83" s="905" t="s">
        <v>20</v>
      </c>
      <c r="K83" s="443"/>
      <c r="L83" s="1327" t="s">
        <v>20</v>
      </c>
      <c r="M83" s="1327" t="s">
        <v>20</v>
      </c>
      <c r="N83" s="1326" t="s">
        <v>20</v>
      </c>
      <c r="O83" s="1860"/>
      <c r="P83" s="73"/>
      <c r="Q83" s="73"/>
      <c r="R83" s="73"/>
      <c r="S83" s="73"/>
      <c r="T83" s="73"/>
      <c r="U83" s="73"/>
      <c r="V83" s="73"/>
      <c r="W83" s="73"/>
      <c r="X83" s="73"/>
      <c r="Y83" s="73"/>
      <c r="Z83" s="73"/>
    </row>
    <row r="84" spans="1:26" ht="15" customHeight="1">
      <c r="A84" s="309">
        <v>22019</v>
      </c>
      <c r="B84" s="254" t="s">
        <v>1924</v>
      </c>
      <c r="C84" s="255" t="s">
        <v>1925</v>
      </c>
      <c r="D84" s="214"/>
      <c r="E84" s="1867"/>
      <c r="F84" s="255" t="s">
        <v>1926</v>
      </c>
      <c r="G84" s="278">
        <v>48</v>
      </c>
      <c r="H84" s="1257"/>
      <c r="I84" s="257">
        <f>ROUND(H84*G84/G84,2)</f>
        <v>0</v>
      </c>
      <c r="J84" s="255" t="s">
        <v>170</v>
      </c>
      <c r="K84" s="2762" t="s">
        <v>4636</v>
      </c>
      <c r="L84" s="314">
        <f>IF(OR(ISBLANK(K84),K84=0,H84=0,ISBLANK(H84)),,ROUND(K84+$L$5,2))</f>
        <v>0</v>
      </c>
      <c r="M84" s="670">
        <f>ROUND(I84*L84,2)</f>
        <v>0</v>
      </c>
      <c r="N84" s="533">
        <f>ROUND(L84/G84,4)</f>
        <v>0</v>
      </c>
      <c r="O84" s="1860"/>
      <c r="P84" s="73"/>
      <c r="Q84" s="73"/>
      <c r="R84" s="73"/>
      <c r="S84" s="73"/>
      <c r="T84" s="73"/>
      <c r="U84" s="73"/>
      <c r="V84" s="73"/>
      <c r="W84" s="73"/>
      <c r="X84" s="73"/>
      <c r="Y84" s="73"/>
      <c r="Z84" s="73"/>
    </row>
    <row r="85" spans="1:26" ht="15" customHeight="1">
      <c r="A85" s="356"/>
      <c r="B85" s="155" t="s">
        <v>1927</v>
      </c>
      <c r="C85" s="155" t="s">
        <v>1523</v>
      </c>
      <c r="D85" s="1796">
        <v>882193005112</v>
      </c>
      <c r="E85" s="691"/>
      <c r="F85" s="155"/>
      <c r="G85" s="152"/>
      <c r="H85" s="1059"/>
      <c r="I85" s="155"/>
      <c r="J85" s="155"/>
      <c r="K85" s="1846"/>
      <c r="L85" s="954"/>
      <c r="M85" s="1847"/>
      <c r="N85" s="1848"/>
      <c r="O85" s="1860"/>
      <c r="P85" s="73"/>
      <c r="Q85" s="73"/>
      <c r="R85" s="73"/>
      <c r="S85" s="73"/>
      <c r="T85" s="73"/>
      <c r="U85" s="73"/>
      <c r="V85" s="73"/>
      <c r="W85" s="73"/>
      <c r="X85" s="73"/>
      <c r="Y85" s="73"/>
      <c r="Z85" s="73"/>
    </row>
    <row r="86" spans="1:26" ht="15" customHeight="1">
      <c r="A86" s="356"/>
      <c r="B86" s="166"/>
      <c r="C86" s="356" t="s">
        <v>1884</v>
      </c>
      <c r="D86" s="1868">
        <v>882193005129</v>
      </c>
      <c r="E86" s="1862"/>
      <c r="F86" s="166"/>
      <c r="G86" s="168"/>
      <c r="H86" s="1059"/>
      <c r="I86" s="166"/>
      <c r="J86" s="166"/>
      <c r="K86" s="817"/>
      <c r="L86" s="818"/>
      <c r="M86" s="819"/>
      <c r="N86" s="1869"/>
      <c r="O86" s="1860"/>
      <c r="P86" s="73"/>
      <c r="Q86" s="73"/>
      <c r="R86" s="73"/>
      <c r="S86" s="73"/>
      <c r="T86" s="73"/>
      <c r="U86" s="73"/>
      <c r="V86" s="73"/>
      <c r="W86" s="73"/>
      <c r="X86" s="73"/>
      <c r="Y86" s="73"/>
      <c r="Z86" s="73"/>
    </row>
    <row r="87" spans="1:26" ht="15" customHeight="1">
      <c r="A87" s="356"/>
      <c r="B87" s="356"/>
      <c r="C87" s="166" t="s">
        <v>1928</v>
      </c>
      <c r="D87" s="1868">
        <v>882193005136</v>
      </c>
      <c r="E87" s="1862"/>
      <c r="F87" s="356"/>
      <c r="G87" s="895"/>
      <c r="H87" s="1059"/>
      <c r="I87" s="356"/>
      <c r="J87" s="356"/>
      <c r="K87" s="1870"/>
      <c r="L87" s="1871"/>
      <c r="M87" s="1872"/>
      <c r="N87" s="1873"/>
      <c r="O87" s="1860"/>
      <c r="P87" s="73"/>
      <c r="Q87" s="73"/>
      <c r="R87" s="73"/>
      <c r="S87" s="73"/>
      <c r="T87" s="73"/>
      <c r="U87" s="73"/>
      <c r="V87" s="73"/>
      <c r="W87" s="73"/>
      <c r="X87" s="73"/>
      <c r="Y87" s="73"/>
      <c r="Z87" s="73"/>
    </row>
    <row r="88" spans="1:26" ht="15" customHeight="1">
      <c r="A88" s="268"/>
      <c r="B88" s="199"/>
      <c r="C88" s="198" t="s">
        <v>1881</v>
      </c>
      <c r="D88" s="1874">
        <v>882193005549</v>
      </c>
      <c r="E88" s="1387"/>
      <c r="F88" s="270"/>
      <c r="G88" s="305"/>
      <c r="H88" s="985"/>
      <c r="I88" s="270"/>
      <c r="J88" s="270"/>
      <c r="K88" s="900"/>
      <c r="L88" s="901"/>
      <c r="M88" s="902"/>
      <c r="N88" s="1875"/>
      <c r="O88" s="1860"/>
      <c r="P88" s="73"/>
      <c r="Q88" s="73"/>
      <c r="R88" s="73"/>
      <c r="S88" s="73"/>
      <c r="T88" s="73"/>
      <c r="U88" s="73"/>
      <c r="V88" s="73"/>
      <c r="W88" s="73"/>
      <c r="X88" s="73"/>
      <c r="Y88" s="73"/>
      <c r="Z88" s="73"/>
    </row>
    <row r="89" spans="1:26" ht="15" customHeight="1">
      <c r="A89" s="309">
        <v>22020</v>
      </c>
      <c r="B89" s="254" t="s">
        <v>1929</v>
      </c>
      <c r="C89" s="785" t="s">
        <v>1930</v>
      </c>
      <c r="D89" s="214"/>
      <c r="E89" s="691"/>
      <c r="F89" s="255" t="s">
        <v>1931</v>
      </c>
      <c r="G89" s="531">
        <v>96</v>
      </c>
      <c r="H89" s="1257">
        <v>50</v>
      </c>
      <c r="I89" s="257">
        <f>ROUND(H89*G89/G89,2)</f>
        <v>50</v>
      </c>
      <c r="J89" s="255" t="s">
        <v>170</v>
      </c>
      <c r="K89" s="313">
        <v>31.88</v>
      </c>
      <c r="L89" s="314">
        <f>IF(OR(ISBLANK(K89),K89=0,H89=0,ISBLANK(H89)),,ROUND(K89+$L$5,2))</f>
        <v>31.88</v>
      </c>
      <c r="M89" s="670">
        <f>ROUND(I89*L89,2)</f>
        <v>1594</v>
      </c>
      <c r="N89" s="533">
        <f>ROUND(L89/G89,4)</f>
        <v>0.33210000000000001</v>
      </c>
      <c r="O89" s="1860"/>
      <c r="P89" s="73"/>
      <c r="Q89" s="73"/>
      <c r="R89" s="73"/>
      <c r="S89" s="73"/>
      <c r="T89" s="73"/>
      <c r="U89" s="73"/>
      <c r="V89" s="73"/>
      <c r="W89" s="73"/>
      <c r="X89" s="73"/>
      <c r="Y89" s="73"/>
      <c r="Z89" s="73"/>
    </row>
    <row r="90" spans="1:26" ht="15" customHeight="1">
      <c r="A90" s="356"/>
      <c r="B90" s="155" t="s">
        <v>1932</v>
      </c>
      <c r="C90" s="769" t="s">
        <v>1933</v>
      </c>
      <c r="D90" s="214">
        <v>48441</v>
      </c>
      <c r="E90" s="650"/>
      <c r="F90" s="155"/>
      <c r="G90" s="256"/>
      <c r="H90" s="1876"/>
      <c r="I90" s="154"/>
      <c r="J90" s="239"/>
      <c r="K90" s="1846"/>
      <c r="L90" s="1040"/>
      <c r="M90" s="1847"/>
      <c r="N90" s="1848"/>
      <c r="O90" s="1860"/>
      <c r="P90" s="73"/>
      <c r="Q90" s="73"/>
      <c r="R90" s="73"/>
      <c r="S90" s="73"/>
      <c r="T90" s="73"/>
      <c r="U90" s="73"/>
      <c r="V90" s="73"/>
      <c r="W90" s="73"/>
      <c r="X90" s="73"/>
      <c r="Y90" s="73"/>
      <c r="Z90" s="73"/>
    </row>
    <row r="91" spans="1:26" ht="15" customHeight="1">
      <c r="A91" s="356"/>
      <c r="B91" s="166" t="s">
        <v>1934</v>
      </c>
      <c r="C91" s="769" t="s">
        <v>1935</v>
      </c>
      <c r="D91" s="214">
        <v>48443</v>
      </c>
      <c r="E91" s="769"/>
      <c r="F91" s="166"/>
      <c r="G91" s="908"/>
      <c r="H91" s="1059"/>
      <c r="I91" s="498"/>
      <c r="J91" s="661"/>
      <c r="K91" s="817"/>
      <c r="L91" s="1877"/>
      <c r="M91" s="819"/>
      <c r="N91" s="1869"/>
      <c r="O91" s="1860"/>
      <c r="P91" s="73"/>
      <c r="Q91" s="73"/>
      <c r="R91" s="73"/>
      <c r="S91" s="73"/>
      <c r="T91" s="73"/>
      <c r="U91" s="73"/>
      <c r="V91" s="73"/>
      <c r="W91" s="73"/>
      <c r="X91" s="73"/>
      <c r="Y91" s="73"/>
      <c r="Z91" s="73"/>
    </row>
    <row r="92" spans="1:26" ht="15" customHeight="1">
      <c r="A92" s="356"/>
      <c r="B92" s="155"/>
      <c r="C92" s="769" t="s">
        <v>1936</v>
      </c>
      <c r="D92" s="214">
        <v>48445</v>
      </c>
      <c r="E92" s="769"/>
      <c r="F92" s="166"/>
      <c r="G92" s="908"/>
      <c r="H92" s="1059"/>
      <c r="I92" s="498"/>
      <c r="J92" s="661"/>
      <c r="K92" s="817"/>
      <c r="L92" s="1877"/>
      <c r="M92" s="819"/>
      <c r="N92" s="1869"/>
      <c r="O92" s="1860"/>
      <c r="P92" s="73"/>
      <c r="Q92" s="73"/>
      <c r="R92" s="73"/>
      <c r="S92" s="73"/>
      <c r="T92" s="73"/>
      <c r="U92" s="73"/>
      <c r="V92" s="73"/>
      <c r="W92" s="73"/>
      <c r="X92" s="73"/>
      <c r="Y92" s="73"/>
      <c r="Z92" s="73"/>
    </row>
    <row r="93" spans="1:26" ht="15" customHeight="1">
      <c r="A93" s="356"/>
      <c r="B93" s="155"/>
      <c r="C93" s="769" t="s">
        <v>1937</v>
      </c>
      <c r="D93" s="214"/>
      <c r="E93" s="769"/>
      <c r="F93" s="166"/>
      <c r="G93" s="908"/>
      <c r="H93" s="1059"/>
      <c r="I93" s="498"/>
      <c r="J93" s="661"/>
      <c r="K93" s="817"/>
      <c r="L93" s="1877"/>
      <c r="M93" s="819"/>
      <c r="N93" s="1869"/>
      <c r="O93" s="1860"/>
      <c r="P93" s="73"/>
      <c r="Q93" s="73"/>
      <c r="R93" s="73"/>
      <c r="S93" s="73"/>
      <c r="T93" s="73"/>
      <c r="U93" s="73"/>
      <c r="V93" s="73"/>
      <c r="W93" s="73"/>
      <c r="X93" s="73"/>
      <c r="Y93" s="73"/>
      <c r="Z93" s="73"/>
    </row>
    <row r="94" spans="1:26" ht="15" customHeight="1">
      <c r="A94" s="356"/>
      <c r="B94" s="155"/>
      <c r="C94" s="769" t="s">
        <v>1938</v>
      </c>
      <c r="D94" s="214">
        <v>48450</v>
      </c>
      <c r="E94" s="769"/>
      <c r="F94" s="166"/>
      <c r="G94" s="908"/>
      <c r="H94" s="1059"/>
      <c r="I94" s="498"/>
      <c r="J94" s="661"/>
      <c r="K94" s="817"/>
      <c r="L94" s="1877"/>
      <c r="M94" s="819"/>
      <c r="N94" s="1869"/>
      <c r="O94" s="1860"/>
      <c r="P94" s="73"/>
      <c r="Q94" s="73"/>
      <c r="R94" s="73"/>
      <c r="S94" s="73"/>
      <c r="T94" s="73"/>
      <c r="U94" s="73"/>
      <c r="V94" s="73"/>
      <c r="W94" s="73"/>
      <c r="X94" s="73"/>
      <c r="Y94" s="73"/>
      <c r="Z94" s="73"/>
    </row>
    <row r="95" spans="1:26" ht="15" customHeight="1">
      <c r="A95" s="356"/>
      <c r="B95" s="155"/>
      <c r="C95" s="769" t="s">
        <v>1933</v>
      </c>
      <c r="D95" s="214">
        <v>48451</v>
      </c>
      <c r="E95" s="769"/>
      <c r="F95" s="166"/>
      <c r="G95" s="908"/>
      <c r="H95" s="1059"/>
      <c r="I95" s="498"/>
      <c r="J95" s="661"/>
      <c r="K95" s="817"/>
      <c r="L95" s="1877"/>
      <c r="M95" s="819"/>
      <c r="N95" s="1869"/>
      <c r="O95" s="1860"/>
      <c r="P95" s="73"/>
      <c r="Q95" s="73"/>
      <c r="R95" s="73"/>
      <c r="S95" s="73"/>
      <c r="T95" s="73"/>
      <c r="U95" s="73"/>
      <c r="V95" s="73"/>
      <c r="W95" s="73"/>
      <c r="X95" s="73"/>
      <c r="Y95" s="73"/>
      <c r="Z95" s="73"/>
    </row>
    <row r="96" spans="1:26" ht="15" customHeight="1">
      <c r="A96" s="356"/>
      <c r="B96" s="155"/>
      <c r="C96" s="769" t="s">
        <v>1939</v>
      </c>
      <c r="D96" s="214">
        <v>48452</v>
      </c>
      <c r="E96" s="769"/>
      <c r="F96" s="166"/>
      <c r="G96" s="908"/>
      <c r="H96" s="1059"/>
      <c r="I96" s="498"/>
      <c r="J96" s="661"/>
      <c r="K96" s="817"/>
      <c r="L96" s="1877"/>
      <c r="M96" s="819"/>
      <c r="N96" s="1869"/>
      <c r="O96" s="1860"/>
      <c r="P96" s="73"/>
      <c r="Q96" s="73"/>
      <c r="R96" s="73"/>
      <c r="S96" s="73"/>
      <c r="T96" s="73"/>
      <c r="U96" s="73"/>
      <c r="V96" s="73"/>
      <c r="W96" s="73"/>
      <c r="X96" s="73"/>
      <c r="Y96" s="73"/>
      <c r="Z96" s="73"/>
    </row>
    <row r="97" spans="1:26" ht="15" customHeight="1">
      <c r="A97" s="356"/>
      <c r="B97" s="155"/>
      <c r="C97" s="769" t="s">
        <v>1940</v>
      </c>
      <c r="D97" s="214">
        <v>48453</v>
      </c>
      <c r="E97" s="769"/>
      <c r="F97" s="166"/>
      <c r="G97" s="908"/>
      <c r="H97" s="1059"/>
      <c r="I97" s="498"/>
      <c r="J97" s="661"/>
      <c r="K97" s="817"/>
      <c r="L97" s="1877"/>
      <c r="M97" s="819"/>
      <c r="N97" s="1869"/>
      <c r="O97" s="1860"/>
      <c r="P97" s="73"/>
      <c r="Q97" s="73"/>
      <c r="R97" s="73"/>
      <c r="S97" s="73"/>
      <c r="T97" s="73"/>
      <c r="U97" s="73"/>
      <c r="V97" s="73"/>
      <c r="W97" s="73"/>
      <c r="X97" s="73"/>
      <c r="Y97" s="73"/>
      <c r="Z97" s="73"/>
    </row>
    <row r="98" spans="1:26" ht="15" customHeight="1">
      <c r="A98" s="356"/>
      <c r="B98" s="155"/>
      <c r="C98" s="769" t="s">
        <v>1941</v>
      </c>
      <c r="D98" s="214"/>
      <c r="E98" s="769"/>
      <c r="F98" s="166"/>
      <c r="G98" s="908"/>
      <c r="H98" s="1059"/>
      <c r="I98" s="498"/>
      <c r="J98" s="661"/>
      <c r="K98" s="817"/>
      <c r="L98" s="1877"/>
      <c r="M98" s="819"/>
      <c r="N98" s="1869"/>
      <c r="O98" s="1860"/>
      <c r="P98" s="73"/>
      <c r="Q98" s="73"/>
      <c r="R98" s="73"/>
      <c r="S98" s="73"/>
      <c r="T98" s="73"/>
      <c r="U98" s="73"/>
      <c r="V98" s="73"/>
      <c r="W98" s="73"/>
      <c r="X98" s="73"/>
      <c r="Y98" s="73"/>
      <c r="Z98" s="73"/>
    </row>
    <row r="99" spans="1:26" ht="15" customHeight="1">
      <c r="A99" s="356"/>
      <c r="B99" s="155"/>
      <c r="C99" s="769" t="s">
        <v>1942</v>
      </c>
      <c r="D99" s="214">
        <v>41511</v>
      </c>
      <c r="E99" s="769"/>
      <c r="F99" s="166"/>
      <c r="G99" s="908"/>
      <c r="H99" s="1059"/>
      <c r="I99" s="498"/>
      <c r="J99" s="661"/>
      <c r="K99" s="817"/>
      <c r="L99" s="1877"/>
      <c r="M99" s="819"/>
      <c r="N99" s="1869"/>
      <c r="O99" s="1860"/>
      <c r="P99" s="73"/>
      <c r="Q99" s="73"/>
      <c r="R99" s="73"/>
      <c r="S99" s="73"/>
      <c r="T99" s="73"/>
      <c r="U99" s="73"/>
      <c r="V99" s="73"/>
      <c r="W99" s="73"/>
      <c r="X99" s="73"/>
      <c r="Y99" s="73"/>
      <c r="Z99" s="73"/>
    </row>
    <row r="100" spans="1:26" ht="15" customHeight="1">
      <c r="A100" s="356"/>
      <c r="B100" s="155"/>
      <c r="C100" s="769" t="s">
        <v>1943</v>
      </c>
      <c r="D100" s="214">
        <v>41506</v>
      </c>
      <c r="E100" s="769"/>
      <c r="F100" s="166"/>
      <c r="G100" s="908"/>
      <c r="H100" s="1059"/>
      <c r="I100" s="498"/>
      <c r="J100" s="661"/>
      <c r="K100" s="817"/>
      <c r="L100" s="1877"/>
      <c r="M100" s="819"/>
      <c r="N100" s="1869"/>
      <c r="O100" s="1860"/>
      <c r="P100" s="73"/>
      <c r="Q100" s="73"/>
      <c r="R100" s="73"/>
      <c r="S100" s="73"/>
      <c r="T100" s="73"/>
      <c r="U100" s="73"/>
      <c r="V100" s="73"/>
      <c r="W100" s="73"/>
      <c r="X100" s="73"/>
      <c r="Y100" s="73"/>
      <c r="Z100" s="73"/>
    </row>
    <row r="101" spans="1:26" ht="15" customHeight="1">
      <c r="A101" s="356"/>
      <c r="B101" s="155"/>
      <c r="C101" s="769" t="s">
        <v>1944</v>
      </c>
      <c r="D101" s="214">
        <v>41507</v>
      </c>
      <c r="E101" s="769"/>
      <c r="F101" s="166"/>
      <c r="G101" s="908"/>
      <c r="H101" s="1059"/>
      <c r="I101" s="498"/>
      <c r="J101" s="661"/>
      <c r="K101" s="817"/>
      <c r="L101" s="1877"/>
      <c r="M101" s="819"/>
      <c r="N101" s="1869"/>
      <c r="O101" s="1860"/>
      <c r="P101" s="73"/>
      <c r="Q101" s="73"/>
      <c r="R101" s="73"/>
      <c r="S101" s="73"/>
      <c r="T101" s="73"/>
      <c r="U101" s="73"/>
      <c r="V101" s="73"/>
      <c r="W101" s="73"/>
      <c r="X101" s="73"/>
      <c r="Y101" s="73"/>
      <c r="Z101" s="73"/>
    </row>
    <row r="102" spans="1:26" ht="15" customHeight="1">
      <c r="A102" s="356"/>
      <c r="B102" s="155"/>
      <c r="C102" s="769" t="s">
        <v>1945</v>
      </c>
      <c r="D102" s="214">
        <v>41502</v>
      </c>
      <c r="E102" s="769"/>
      <c r="F102" s="166"/>
      <c r="G102" s="908"/>
      <c r="H102" s="1059"/>
      <c r="I102" s="498"/>
      <c r="J102" s="661"/>
      <c r="K102" s="817"/>
      <c r="L102" s="1877"/>
      <c r="M102" s="819"/>
      <c r="N102" s="1869"/>
      <c r="O102" s="1860"/>
      <c r="P102" s="73"/>
      <c r="Q102" s="73"/>
      <c r="R102" s="73"/>
      <c r="S102" s="73"/>
      <c r="T102" s="73"/>
      <c r="U102" s="73"/>
      <c r="V102" s="73"/>
      <c r="W102" s="73"/>
      <c r="X102" s="73"/>
      <c r="Y102" s="73"/>
      <c r="Z102" s="73"/>
    </row>
    <row r="103" spans="1:26" ht="15" customHeight="1">
      <c r="A103" s="356"/>
      <c r="B103" s="155"/>
      <c r="C103" s="769" t="s">
        <v>1946</v>
      </c>
      <c r="D103" s="214">
        <v>41503</v>
      </c>
      <c r="E103" s="769"/>
      <c r="F103" s="166"/>
      <c r="G103" s="908"/>
      <c r="H103" s="1059"/>
      <c r="I103" s="498"/>
      <c r="J103" s="661"/>
      <c r="K103" s="817"/>
      <c r="L103" s="1877"/>
      <c r="M103" s="819"/>
      <c r="N103" s="1869"/>
      <c r="O103" s="1860"/>
      <c r="P103" s="73"/>
      <c r="Q103" s="73"/>
      <c r="R103" s="73"/>
      <c r="S103" s="73"/>
      <c r="T103" s="73"/>
      <c r="U103" s="73"/>
      <c r="V103" s="73"/>
      <c r="W103" s="73"/>
      <c r="X103" s="73"/>
      <c r="Y103" s="73"/>
      <c r="Z103" s="73"/>
    </row>
    <row r="104" spans="1:26" ht="15" customHeight="1">
      <c r="A104" s="356"/>
      <c r="B104" s="155"/>
      <c r="C104" s="769" t="s">
        <v>1947</v>
      </c>
      <c r="D104" s="214">
        <v>41504</v>
      </c>
      <c r="E104" s="769"/>
      <c r="F104" s="166"/>
      <c r="G104" s="908"/>
      <c r="H104" s="1059"/>
      <c r="I104" s="498"/>
      <c r="J104" s="661"/>
      <c r="K104" s="817"/>
      <c r="L104" s="1877"/>
      <c r="M104" s="819"/>
      <c r="N104" s="1869"/>
      <c r="O104" s="1860"/>
      <c r="P104" s="73"/>
      <c r="Q104" s="73"/>
      <c r="R104" s="73"/>
      <c r="S104" s="73"/>
      <c r="T104" s="73"/>
      <c r="U104" s="73"/>
      <c r="V104" s="73"/>
      <c r="W104" s="73"/>
      <c r="X104" s="73"/>
      <c r="Y104" s="73"/>
      <c r="Z104" s="73"/>
    </row>
    <row r="105" spans="1:26" ht="15" customHeight="1">
      <c r="A105" s="356"/>
      <c r="B105" s="155"/>
      <c r="C105" s="650" t="s">
        <v>1948</v>
      </c>
      <c r="D105" s="214">
        <v>41505</v>
      </c>
      <c r="E105" s="650"/>
      <c r="F105" s="155"/>
      <c r="G105" s="256"/>
      <c r="H105" s="1059"/>
      <c r="I105" s="154"/>
      <c r="J105" s="239"/>
      <c r="K105" s="1846"/>
      <c r="L105" s="1040"/>
      <c r="M105" s="1847"/>
      <c r="N105" s="1848"/>
      <c r="O105" s="1860"/>
      <c r="P105" s="73"/>
      <c r="Q105" s="73"/>
      <c r="R105" s="73"/>
      <c r="S105" s="73"/>
      <c r="T105" s="73"/>
      <c r="U105" s="73"/>
      <c r="V105" s="73"/>
      <c r="W105" s="73"/>
      <c r="X105" s="73"/>
      <c r="Y105" s="73"/>
      <c r="Z105" s="73"/>
    </row>
    <row r="106" spans="1:26" ht="15" customHeight="1">
      <c r="A106" s="198"/>
      <c r="B106" s="198"/>
      <c r="C106" s="905"/>
      <c r="D106" s="411"/>
      <c r="E106" s="905"/>
      <c r="F106" s="198"/>
      <c r="G106" s="305"/>
      <c r="H106" s="1346"/>
      <c r="I106" s="270"/>
      <c r="J106" s="584"/>
      <c r="K106" s="1849"/>
      <c r="L106" s="958"/>
      <c r="M106" s="1850"/>
      <c r="N106" s="1851"/>
      <c r="O106" s="1860"/>
      <c r="P106" s="73"/>
      <c r="Q106" s="73"/>
      <c r="R106" s="73"/>
      <c r="S106" s="73"/>
      <c r="T106" s="73"/>
      <c r="U106" s="73"/>
      <c r="V106" s="73"/>
      <c r="W106" s="73"/>
      <c r="X106" s="73"/>
      <c r="Y106" s="73"/>
      <c r="Z106" s="73"/>
    </row>
    <row r="107" spans="1:26" ht="15" customHeight="1">
      <c r="A107" s="371">
        <v>22021</v>
      </c>
      <c r="B107" s="1047" t="s">
        <v>1949</v>
      </c>
      <c r="C107" s="356" t="s">
        <v>1950</v>
      </c>
      <c r="D107" s="214"/>
      <c r="E107" s="155"/>
      <c r="F107" s="356" t="s">
        <v>1951</v>
      </c>
      <c r="G107" s="1863">
        <v>60</v>
      </c>
      <c r="H107" s="1257"/>
      <c r="I107" s="154">
        <f>ROUND(H107*G107/G107,2)</f>
        <v>0</v>
      </c>
      <c r="J107" s="155" t="s">
        <v>170</v>
      </c>
      <c r="K107" s="156">
        <v>21.6</v>
      </c>
      <c r="L107" s="157">
        <f>IF(OR(ISBLANK(K107),K107=0,H107=0,ISBLANK(H107)),,ROUND(K107+$L$5,2))</f>
        <v>0</v>
      </c>
      <c r="M107" s="555">
        <f>ROUND(I107*L107,2)</f>
        <v>0</v>
      </c>
      <c r="N107" s="1008">
        <f>ROUND(L107/G107,4)</f>
        <v>0</v>
      </c>
      <c r="O107" s="1860"/>
      <c r="P107" s="73"/>
      <c r="Q107" s="73"/>
      <c r="R107" s="73"/>
      <c r="S107" s="73"/>
      <c r="T107" s="73"/>
      <c r="U107" s="73"/>
      <c r="V107" s="73"/>
      <c r="W107" s="73"/>
      <c r="X107" s="73"/>
      <c r="Y107" s="73"/>
      <c r="Z107" s="73"/>
    </row>
    <row r="108" spans="1:26" ht="15" customHeight="1">
      <c r="A108" s="356"/>
      <c r="B108" s="166" t="s">
        <v>1952</v>
      </c>
      <c r="C108" s="769" t="s">
        <v>1953</v>
      </c>
      <c r="D108" s="214" t="s">
        <v>1954</v>
      </c>
      <c r="E108" s="691"/>
      <c r="F108" s="166"/>
      <c r="G108" s="168"/>
      <c r="H108" s="1059"/>
      <c r="I108" s="701"/>
      <c r="J108" s="503"/>
      <c r="K108" s="1870"/>
      <c r="L108" s="1871"/>
      <c r="M108" s="1872"/>
      <c r="N108" s="1873"/>
      <c r="O108" s="1860"/>
      <c r="P108" s="73"/>
      <c r="Q108" s="73"/>
      <c r="R108" s="73"/>
      <c r="S108" s="73"/>
      <c r="T108" s="73"/>
      <c r="U108" s="73"/>
      <c r="V108" s="73"/>
      <c r="W108" s="73"/>
      <c r="X108" s="73"/>
      <c r="Y108" s="73"/>
      <c r="Z108" s="73"/>
    </row>
    <row r="109" spans="1:26" ht="15" customHeight="1">
      <c r="A109" s="356"/>
      <c r="B109" s="166" t="s">
        <v>1955</v>
      </c>
      <c r="C109" s="769" t="s">
        <v>1956</v>
      </c>
      <c r="D109" s="214" t="s">
        <v>1957</v>
      </c>
      <c r="E109" s="691"/>
      <c r="F109" s="166"/>
      <c r="G109" s="168"/>
      <c r="H109" s="1059"/>
      <c r="I109" s="166"/>
      <c r="J109" s="661"/>
      <c r="K109" s="817"/>
      <c r="L109" s="818"/>
      <c r="M109" s="819"/>
      <c r="N109" s="1869"/>
      <c r="O109" s="1860"/>
      <c r="P109" s="73"/>
      <c r="Q109" s="73"/>
      <c r="R109" s="73"/>
      <c r="S109" s="73"/>
      <c r="T109" s="73"/>
      <c r="U109" s="73"/>
      <c r="V109" s="73"/>
      <c r="W109" s="73"/>
      <c r="X109" s="73"/>
      <c r="Y109" s="73"/>
      <c r="Z109" s="73"/>
    </row>
    <row r="110" spans="1:26" ht="15" customHeight="1">
      <c r="A110" s="356"/>
      <c r="B110" s="166"/>
      <c r="C110" s="769" t="s">
        <v>1958</v>
      </c>
      <c r="D110" s="214">
        <v>13001</v>
      </c>
      <c r="E110" s="691"/>
      <c r="F110" s="166"/>
      <c r="G110" s="168"/>
      <c r="H110" s="1059"/>
      <c r="I110" s="166"/>
      <c r="J110" s="661"/>
      <c r="K110" s="817"/>
      <c r="L110" s="818"/>
      <c r="M110" s="819"/>
      <c r="N110" s="1869"/>
      <c r="O110" s="1860"/>
      <c r="P110" s="73"/>
      <c r="Q110" s="73"/>
      <c r="R110" s="73"/>
      <c r="S110" s="73"/>
      <c r="T110" s="73"/>
      <c r="U110" s="73"/>
      <c r="V110" s="73"/>
      <c r="W110" s="73"/>
      <c r="X110" s="73"/>
      <c r="Y110" s="73"/>
      <c r="Z110" s="73"/>
    </row>
    <row r="111" spans="1:26" ht="15" customHeight="1">
      <c r="A111" s="356"/>
      <c r="B111" s="1878"/>
      <c r="C111" s="769" t="s">
        <v>1959</v>
      </c>
      <c r="D111" s="214">
        <v>13009</v>
      </c>
      <c r="E111" s="691"/>
      <c r="F111" s="166"/>
      <c r="G111" s="168"/>
      <c r="H111" s="1059"/>
      <c r="I111" s="166"/>
      <c r="J111" s="661"/>
      <c r="K111" s="817"/>
      <c r="L111" s="818"/>
      <c r="M111" s="819"/>
      <c r="N111" s="1869"/>
      <c r="O111" s="1860"/>
      <c r="P111" s="73"/>
      <c r="Q111" s="73"/>
      <c r="R111" s="73"/>
      <c r="S111" s="73"/>
      <c r="T111" s="73"/>
      <c r="U111" s="73"/>
      <c r="V111" s="73"/>
      <c r="W111" s="73"/>
      <c r="X111" s="73"/>
      <c r="Y111" s="73"/>
      <c r="Z111" s="73"/>
    </row>
    <row r="112" spans="1:26" ht="15" customHeight="1">
      <c r="A112" s="356"/>
      <c r="B112" s="166"/>
      <c r="C112" s="769"/>
      <c r="D112" s="214"/>
      <c r="E112" s="2741"/>
      <c r="F112" s="166"/>
      <c r="G112" s="168"/>
      <c r="H112" s="1059"/>
      <c r="I112" s="166"/>
      <c r="J112" s="661"/>
      <c r="K112" s="817"/>
      <c r="L112" s="818"/>
      <c r="M112" s="819"/>
      <c r="N112" s="1869"/>
      <c r="O112" s="1860"/>
      <c r="P112" s="73"/>
      <c r="Q112" s="73"/>
      <c r="R112" s="73"/>
      <c r="S112" s="73"/>
      <c r="T112" s="73"/>
      <c r="U112" s="73"/>
      <c r="V112" s="73"/>
      <c r="W112" s="73"/>
      <c r="X112" s="73"/>
      <c r="Y112" s="73"/>
      <c r="Z112" s="73"/>
    </row>
    <row r="113" spans="1:26" ht="15" customHeight="1">
      <c r="A113" s="198"/>
      <c r="B113" s="198"/>
      <c r="C113" s="905" t="s">
        <v>20</v>
      </c>
      <c r="D113" s="1206"/>
      <c r="E113" s="905"/>
      <c r="F113" s="198"/>
      <c r="G113" s="243"/>
      <c r="H113" s="985"/>
      <c r="I113" s="364"/>
      <c r="J113" s="584"/>
      <c r="K113" s="1849"/>
      <c r="L113" s="1748"/>
      <c r="M113" s="1850"/>
      <c r="N113" s="1851"/>
      <c r="O113" s="1860"/>
      <c r="P113" s="73"/>
      <c r="Q113" s="73"/>
      <c r="R113" s="73"/>
      <c r="S113" s="73"/>
      <c r="T113" s="73"/>
      <c r="U113" s="73"/>
      <c r="V113" s="73"/>
      <c r="W113" s="73"/>
      <c r="X113" s="73"/>
      <c r="Y113" s="73"/>
      <c r="Z113" s="73"/>
    </row>
    <row r="114" spans="1:26" ht="15" customHeight="1">
      <c r="A114" s="371">
        <v>22022</v>
      </c>
      <c r="B114" s="1047" t="s">
        <v>1960</v>
      </c>
      <c r="C114" s="356" t="s">
        <v>1961</v>
      </c>
      <c r="D114" s="1372">
        <v>10502</v>
      </c>
      <c r="E114" s="408"/>
      <c r="F114" s="356" t="s">
        <v>1962</v>
      </c>
      <c r="G114" s="1863">
        <v>124</v>
      </c>
      <c r="H114" s="1879"/>
      <c r="I114" s="154">
        <f>ROUND(H114*G114/G114,2)</f>
        <v>0</v>
      </c>
      <c r="J114" s="155" t="s">
        <v>170</v>
      </c>
      <c r="K114" s="2731" t="s">
        <v>4672</v>
      </c>
      <c r="L114" s="157">
        <f>IF(OR(ISBLANK(K114),K114=0,H114=0,ISBLANK(H114)),,ROUND(K114+$L$5,2))</f>
        <v>0</v>
      </c>
      <c r="M114" s="555">
        <f>ROUND(I114*L114,2)</f>
        <v>0</v>
      </c>
      <c r="N114" s="1008">
        <f>ROUND(L114/G114,4)</f>
        <v>0</v>
      </c>
      <c r="O114" s="1860"/>
      <c r="P114" s="73"/>
      <c r="Q114" s="73"/>
      <c r="R114" s="73"/>
      <c r="S114" s="73"/>
      <c r="T114" s="73"/>
      <c r="U114" s="73"/>
      <c r="V114" s="73"/>
      <c r="W114" s="73"/>
      <c r="X114" s="73"/>
      <c r="Y114" s="73"/>
      <c r="Z114" s="73"/>
    </row>
    <row r="115" spans="1:26" ht="15" customHeight="1">
      <c r="A115" s="198"/>
      <c r="B115" s="270" t="s">
        <v>1963</v>
      </c>
      <c r="C115" s="562" t="s">
        <v>20</v>
      </c>
      <c r="D115" s="781"/>
      <c r="E115" s="562"/>
      <c r="F115" s="270"/>
      <c r="G115" s="305"/>
      <c r="H115" s="985"/>
      <c r="I115" s="364"/>
      <c r="J115" s="584"/>
      <c r="K115" s="1849"/>
      <c r="L115" s="1748"/>
      <c r="M115" s="1850"/>
      <c r="N115" s="1851"/>
      <c r="O115" s="1860"/>
      <c r="P115" s="73"/>
      <c r="Q115" s="73"/>
      <c r="R115" s="73"/>
      <c r="S115" s="73"/>
      <c r="T115" s="73"/>
      <c r="U115" s="73"/>
      <c r="V115" s="73"/>
      <c r="W115" s="73"/>
      <c r="X115" s="73"/>
      <c r="Y115" s="73"/>
      <c r="Z115" s="73"/>
    </row>
    <row r="116" spans="1:26" ht="15" customHeight="1">
      <c r="A116" s="371">
        <v>22023</v>
      </c>
      <c r="B116" s="1047" t="s">
        <v>1964</v>
      </c>
      <c r="C116" s="356" t="s">
        <v>1965</v>
      </c>
      <c r="D116" s="1372"/>
      <c r="E116" s="155"/>
      <c r="F116" s="356" t="s">
        <v>1966</v>
      </c>
      <c r="G116" s="1863">
        <v>36</v>
      </c>
      <c r="H116" s="1880"/>
      <c r="I116" s="154">
        <f>ROUND(H116*G116/G116,2)</f>
        <v>0</v>
      </c>
      <c r="J116" s="155" t="s">
        <v>170</v>
      </c>
      <c r="K116" s="156">
        <v>14.04</v>
      </c>
      <c r="L116" s="157">
        <f>IF(OR(ISBLANK(K116),K116=0,H116=0,ISBLANK(H116)),,ROUND(K116+$L$5,2))</f>
        <v>0</v>
      </c>
      <c r="M116" s="555">
        <f>ROUND(I116*L116,2)</f>
        <v>0</v>
      </c>
      <c r="N116" s="1008">
        <f>ROUND(L116/G116,4)</f>
        <v>0</v>
      </c>
      <c r="O116" s="1860"/>
      <c r="P116" s="73"/>
      <c r="Q116" s="73"/>
      <c r="R116" s="73"/>
      <c r="S116" s="73"/>
      <c r="T116" s="73"/>
      <c r="U116" s="73"/>
      <c r="V116" s="73"/>
      <c r="W116" s="73"/>
      <c r="X116" s="73"/>
      <c r="Y116" s="73"/>
      <c r="Z116" s="73"/>
    </row>
    <row r="117" spans="1:26" ht="15" customHeight="1">
      <c r="A117" s="356"/>
      <c r="B117" s="166" t="s">
        <v>1967</v>
      </c>
      <c r="C117" s="769" t="s">
        <v>1968</v>
      </c>
      <c r="D117" s="1881" t="s">
        <v>1969</v>
      </c>
      <c r="E117" s="691"/>
      <c r="F117" s="166"/>
      <c r="G117" s="168"/>
      <c r="H117" s="1257"/>
      <c r="I117" s="154"/>
      <c r="J117" s="155"/>
      <c r="K117" s="1870"/>
      <c r="L117" s="954"/>
      <c r="M117" s="1847"/>
      <c r="N117" s="1848"/>
      <c r="O117" s="1860"/>
      <c r="P117" s="73"/>
      <c r="Q117" s="73"/>
      <c r="R117" s="73"/>
      <c r="S117" s="73"/>
      <c r="T117" s="73"/>
      <c r="U117" s="73"/>
      <c r="V117" s="73"/>
      <c r="W117" s="73"/>
      <c r="X117" s="73"/>
      <c r="Y117" s="73"/>
      <c r="Z117" s="73"/>
    </row>
    <row r="118" spans="1:26" ht="15" customHeight="1">
      <c r="A118" s="356"/>
      <c r="B118" s="702" t="s">
        <v>1914</v>
      </c>
      <c r="C118" s="769" t="s">
        <v>1970</v>
      </c>
      <c r="D118" s="1881" t="s">
        <v>1971</v>
      </c>
      <c r="E118" s="691"/>
      <c r="F118" s="166"/>
      <c r="G118" s="168"/>
      <c r="H118" s="1257"/>
      <c r="I118" s="154"/>
      <c r="J118" s="155"/>
      <c r="K118" s="1870"/>
      <c r="L118" s="954"/>
      <c r="M118" s="1847"/>
      <c r="N118" s="1848"/>
      <c r="O118" s="1860"/>
      <c r="P118" s="73"/>
      <c r="Q118" s="73"/>
      <c r="R118" s="73"/>
      <c r="S118" s="73"/>
      <c r="T118" s="73"/>
      <c r="U118" s="73"/>
      <c r="V118" s="73"/>
      <c r="W118" s="73"/>
      <c r="X118" s="73"/>
      <c r="Y118" s="73"/>
      <c r="Z118" s="73"/>
    </row>
    <row r="119" spans="1:26" ht="15" customHeight="1">
      <c r="A119" s="198"/>
      <c r="B119" s="199" t="s">
        <v>384</v>
      </c>
      <c r="C119" s="562" t="s">
        <v>1972</v>
      </c>
      <c r="D119" s="1882" t="s">
        <v>1973</v>
      </c>
      <c r="E119" s="1387"/>
      <c r="F119" s="270"/>
      <c r="G119" s="305"/>
      <c r="H119" s="1257"/>
      <c r="I119" s="364"/>
      <c r="J119" s="198"/>
      <c r="K119" s="1849"/>
      <c r="L119" s="1748"/>
      <c r="M119" s="1850"/>
      <c r="N119" s="1851"/>
      <c r="O119" s="1883"/>
      <c r="P119" s="588"/>
      <c r="Q119" s="588"/>
      <c r="R119" s="588"/>
      <c r="S119" s="588"/>
      <c r="T119" s="588"/>
      <c r="U119" s="588"/>
      <c r="V119" s="588"/>
      <c r="W119" s="588"/>
      <c r="X119" s="588"/>
      <c r="Y119" s="205"/>
      <c r="Z119" s="73"/>
    </row>
    <row r="120" spans="1:26" ht="15" customHeight="1">
      <c r="A120" s="371">
        <v>22024</v>
      </c>
      <c r="B120" s="254" t="s">
        <v>1974</v>
      </c>
      <c r="C120" s="356" t="s">
        <v>1812</v>
      </c>
      <c r="D120" s="1372"/>
      <c r="E120" s="155"/>
      <c r="F120" s="155" t="s">
        <v>1975</v>
      </c>
      <c r="G120" s="1863">
        <v>144</v>
      </c>
      <c r="H120" s="1880"/>
      <c r="I120" s="154">
        <f>ROUND(H120*G120/G120,2)</f>
        <v>0</v>
      </c>
      <c r="J120" s="155" t="s">
        <v>170</v>
      </c>
      <c r="K120" s="156">
        <v>32</v>
      </c>
      <c r="L120" s="157">
        <f>IF(OR(ISBLANK(K120),K120=0,H120=0,ISBLANK(H120)),,ROUND(K120+$L$5,2))</f>
        <v>0</v>
      </c>
      <c r="M120" s="555">
        <f>ROUND(I120*L120,2)</f>
        <v>0</v>
      </c>
      <c r="N120" s="1008">
        <f>ROUND(L120/G120,4)</f>
        <v>0</v>
      </c>
      <c r="O120" s="1884"/>
      <c r="P120" s="810"/>
      <c r="Q120" s="810"/>
      <c r="R120" s="810"/>
      <c r="S120" s="810"/>
      <c r="T120" s="810"/>
      <c r="U120" s="810"/>
      <c r="V120" s="810"/>
      <c r="W120" s="810"/>
      <c r="X120" s="810"/>
      <c r="Y120" s="777"/>
      <c r="Z120" s="73"/>
    </row>
    <row r="121" spans="1:26" ht="15" customHeight="1">
      <c r="A121" s="356"/>
      <c r="B121" s="540" t="s">
        <v>1976</v>
      </c>
      <c r="C121" s="769" t="s">
        <v>1977</v>
      </c>
      <c r="D121" s="1881" t="s">
        <v>1978</v>
      </c>
      <c r="E121" s="691"/>
      <c r="F121" s="166"/>
      <c r="G121" s="168"/>
      <c r="H121" s="1257"/>
      <c r="I121" s="154"/>
      <c r="J121" s="239"/>
      <c r="K121" s="817"/>
      <c r="L121" s="954"/>
      <c r="M121" s="1847"/>
      <c r="N121" s="1848"/>
      <c r="O121" s="1881" t="s">
        <v>1978</v>
      </c>
      <c r="P121" s="155" t="s">
        <v>1975</v>
      </c>
      <c r="Q121" s="166">
        <v>144</v>
      </c>
      <c r="R121" s="284"/>
      <c r="S121" s="155">
        <v>9.4499999999999993</v>
      </c>
      <c r="T121" s="1885">
        <f t="shared" ref="T121:T123" si="34">ROUND($T$8*S121,2)</f>
        <v>3.62</v>
      </c>
      <c r="U121" s="157">
        <f t="shared" ref="U121:U123" si="35">IF(ISBLANK(O121),,R121+T121)</f>
        <v>3.62</v>
      </c>
      <c r="V121" s="177" t="s">
        <v>375</v>
      </c>
      <c r="W121" s="157">
        <f t="shared" ref="W121:W123" si="36">IF(ISNUMBER($K$120),IF(V121="Y",($K$120-T121)))</f>
        <v>28.38</v>
      </c>
      <c r="X121" s="1258">
        <f t="shared" ref="X121:X123" si="37">W121/Q121</f>
        <v>0.19708333333333333</v>
      </c>
      <c r="Y121" s="165" t="b">
        <f t="shared" ref="Y121:Y123" si="38">IF(V121="N",IF(ISNUMBER(R121),(R121+T121)/Q121))</f>
        <v>0</v>
      </c>
      <c r="Z121" s="73"/>
    </row>
    <row r="122" spans="1:26" ht="15" customHeight="1">
      <c r="A122" s="356"/>
      <c r="B122" s="540" t="s">
        <v>1979</v>
      </c>
      <c r="C122" s="769" t="s">
        <v>1980</v>
      </c>
      <c r="D122" s="1881" t="s">
        <v>1981</v>
      </c>
      <c r="E122" s="691"/>
      <c r="F122" s="166"/>
      <c r="G122" s="168"/>
      <c r="H122" s="1257"/>
      <c r="I122" s="154"/>
      <c r="J122" s="239"/>
      <c r="K122" s="1870"/>
      <c r="L122" s="1871"/>
      <c r="M122" s="1872"/>
      <c r="N122" s="1873"/>
      <c r="O122" s="1881" t="s">
        <v>1981</v>
      </c>
      <c r="P122" s="155" t="s">
        <v>1975</v>
      </c>
      <c r="Q122" s="148">
        <v>144</v>
      </c>
      <c r="R122" s="284"/>
      <c r="S122" s="810">
        <v>9.4499999999999993</v>
      </c>
      <c r="T122" s="1885">
        <f t="shared" si="34"/>
        <v>3.62</v>
      </c>
      <c r="U122" s="157">
        <f t="shared" si="35"/>
        <v>3.62</v>
      </c>
      <c r="V122" s="177" t="s">
        <v>375</v>
      </c>
      <c r="W122" s="157">
        <f t="shared" si="36"/>
        <v>28.38</v>
      </c>
      <c r="X122" s="1258">
        <f t="shared" si="37"/>
        <v>0.19708333333333333</v>
      </c>
      <c r="Y122" s="165" t="b">
        <f t="shared" si="38"/>
        <v>0</v>
      </c>
      <c r="Z122" s="73"/>
    </row>
    <row r="123" spans="1:26" ht="15" customHeight="1">
      <c r="A123" s="702"/>
      <c r="B123" s="73"/>
      <c r="C123" s="769" t="s">
        <v>1982</v>
      </c>
      <c r="D123" s="800" t="s">
        <v>1983</v>
      </c>
      <c r="E123" s="1387"/>
      <c r="F123" s="166"/>
      <c r="G123" s="168"/>
      <c r="H123" s="1257"/>
      <c r="I123" s="198"/>
      <c r="J123" s="584"/>
      <c r="K123" s="900"/>
      <c r="L123" s="901"/>
      <c r="M123" s="902"/>
      <c r="N123" s="1875"/>
      <c r="O123" s="800" t="s">
        <v>1983</v>
      </c>
      <c r="P123" s="155" t="s">
        <v>1975</v>
      </c>
      <c r="Q123" s="113">
        <v>144</v>
      </c>
      <c r="R123" s="284"/>
      <c r="S123" s="588">
        <v>9.4499999999999993</v>
      </c>
      <c r="T123" s="1885">
        <f t="shared" si="34"/>
        <v>3.62</v>
      </c>
      <c r="U123" s="157">
        <f t="shared" si="35"/>
        <v>3.62</v>
      </c>
      <c r="V123" s="177" t="s">
        <v>375</v>
      </c>
      <c r="W123" s="157">
        <f t="shared" si="36"/>
        <v>28.38</v>
      </c>
      <c r="X123" s="1258">
        <f t="shared" si="37"/>
        <v>0.19708333333333333</v>
      </c>
      <c r="Y123" s="165" t="b">
        <f t="shared" si="38"/>
        <v>0</v>
      </c>
      <c r="Z123" s="73"/>
    </row>
    <row r="124" spans="1:26" ht="15.75" customHeight="1">
      <c r="A124" s="549"/>
      <c r="B124" s="2890" t="s">
        <v>1984</v>
      </c>
      <c r="C124" s="2891"/>
      <c r="D124" s="2891"/>
      <c r="E124" s="2891"/>
      <c r="F124" s="2891"/>
      <c r="G124" s="2892"/>
      <c r="H124" s="550"/>
      <c r="I124" s="550"/>
      <c r="J124" s="550"/>
      <c r="K124" s="550"/>
      <c r="L124" s="550"/>
      <c r="M124" s="551"/>
      <c r="N124" s="552"/>
      <c r="O124" s="550"/>
      <c r="P124" s="550"/>
      <c r="Q124" s="550"/>
      <c r="R124" s="550"/>
      <c r="S124" s="550"/>
      <c r="T124" s="550"/>
      <c r="U124" s="550"/>
      <c r="V124" s="550"/>
      <c r="W124" s="550"/>
      <c r="X124" s="550"/>
      <c r="Y124" s="553"/>
      <c r="Z124" s="73"/>
    </row>
    <row r="125" spans="1:26" ht="15" customHeight="1">
      <c r="A125" s="883">
        <v>22025</v>
      </c>
      <c r="B125" s="147" t="s">
        <v>1985</v>
      </c>
      <c r="C125" s="154" t="s">
        <v>344</v>
      </c>
      <c r="D125" s="229"/>
      <c r="E125" s="283"/>
      <c r="F125" s="155" t="s">
        <v>1986</v>
      </c>
      <c r="G125" s="152">
        <v>6</v>
      </c>
      <c r="H125" s="1879">
        <v>50</v>
      </c>
      <c r="I125" s="154">
        <f>ROUND(H125*G125/G125,2)</f>
        <v>50</v>
      </c>
      <c r="J125" s="155" t="s">
        <v>170</v>
      </c>
      <c r="K125" s="235"/>
      <c r="L125" s="422"/>
      <c r="M125" s="885"/>
      <c r="N125" s="1293"/>
      <c r="O125" s="249"/>
      <c r="P125" s="249"/>
      <c r="Q125" s="540"/>
      <c r="R125" s="1886"/>
      <c r="S125" s="155"/>
      <c r="T125" s="165"/>
      <c r="U125" s="157"/>
      <c r="V125" s="157"/>
      <c r="W125" s="157"/>
      <c r="X125" s="1258"/>
      <c r="Y125" s="165" t="s">
        <v>20</v>
      </c>
      <c r="Z125" s="73"/>
    </row>
    <row r="126" spans="1:26" ht="15" customHeight="1">
      <c r="A126" s="356"/>
      <c r="B126" s="166" t="s">
        <v>1987</v>
      </c>
      <c r="C126" s="1260" t="s">
        <v>1988</v>
      </c>
      <c r="D126" s="871"/>
      <c r="E126" s="1260"/>
      <c r="F126" s="1260"/>
      <c r="G126" s="1260"/>
      <c r="H126" s="1411"/>
      <c r="I126" s="154" t="e">
        <f>ROUND(H125*G125/G126,2)</f>
        <v>#DIV/0!</v>
      </c>
      <c r="J126" s="569" t="s">
        <v>170</v>
      </c>
      <c r="K126" s="170"/>
      <c r="L126" s="157">
        <f>IF(OR(ISBLANK(K126),K126=0,H125=0,ISBLANK(H125)),,ROUND(K126+$L$5,2))</f>
        <v>0</v>
      </c>
      <c r="M126" s="555" t="e">
        <f>ROUND(I126*L126,2)</f>
        <v>#DIV/0!</v>
      </c>
      <c r="N126" s="1008" t="e">
        <f>ROUND(L126/G126,4)</f>
        <v>#DIV/0!</v>
      </c>
      <c r="O126" s="1887"/>
      <c r="P126" s="300"/>
      <c r="Q126" s="932"/>
      <c r="R126" s="1780"/>
      <c r="S126" s="166"/>
      <c r="T126" s="230"/>
      <c r="U126" s="171"/>
      <c r="V126" s="171"/>
      <c r="W126" s="171"/>
      <c r="X126" s="1261"/>
      <c r="Y126" s="165" t="s">
        <v>20</v>
      </c>
      <c r="Z126" s="73"/>
    </row>
    <row r="127" spans="1:26" ht="15" customHeight="1">
      <c r="A127" s="198"/>
      <c r="B127" s="270" t="s">
        <v>1989</v>
      </c>
      <c r="C127" s="198"/>
      <c r="D127" s="241"/>
      <c r="E127" s="198"/>
      <c r="F127" s="198"/>
      <c r="G127" s="243"/>
      <c r="H127" s="985"/>
      <c r="I127" s="364"/>
      <c r="J127" s="198"/>
      <c r="K127" s="566"/>
      <c r="L127" s="444"/>
      <c r="M127" s="738"/>
      <c r="N127" s="1070"/>
      <c r="O127" s="743"/>
      <c r="P127" s="674"/>
      <c r="Q127" s="674"/>
      <c r="R127" s="522"/>
      <c r="S127" s="270"/>
      <c r="T127" s="271"/>
      <c r="U127" s="246"/>
      <c r="V127" s="246"/>
      <c r="W127" s="246"/>
      <c r="X127" s="1834"/>
      <c r="Y127" s="271" t="s">
        <v>20</v>
      </c>
      <c r="Z127" s="73"/>
    </row>
    <row r="128" spans="1:26" ht="15" customHeight="1">
      <c r="A128" s="870">
        <v>22026</v>
      </c>
      <c r="B128" s="147" t="s">
        <v>1990</v>
      </c>
      <c r="C128" s="154" t="s">
        <v>344</v>
      </c>
      <c r="D128" s="290"/>
      <c r="E128" s="648"/>
      <c r="F128" s="155" t="s">
        <v>1986</v>
      </c>
      <c r="G128" s="152">
        <v>6</v>
      </c>
      <c r="H128" s="1879"/>
      <c r="I128" s="154">
        <f>ROUND(H128*G128/G128,2)</f>
        <v>0</v>
      </c>
      <c r="J128" s="155" t="s">
        <v>170</v>
      </c>
      <c r="K128" s="235"/>
      <c r="L128" s="422"/>
      <c r="M128" s="885"/>
      <c r="N128" s="1293"/>
      <c r="O128" s="399"/>
      <c r="P128" s="399"/>
      <c r="Q128" s="399"/>
      <c r="R128" s="1888"/>
      <c r="S128" s="155"/>
      <c r="T128" s="165"/>
      <c r="U128" s="157"/>
      <c r="V128" s="157"/>
      <c r="W128" s="157"/>
      <c r="X128" s="1258"/>
      <c r="Y128" s="165" t="s">
        <v>20</v>
      </c>
      <c r="Z128" s="73"/>
    </row>
    <row r="129" spans="1:26" ht="15" customHeight="1">
      <c r="A129" s="356"/>
      <c r="B129" s="228" t="s">
        <v>1991</v>
      </c>
      <c r="C129" s="1683" t="s">
        <v>1988</v>
      </c>
      <c r="D129" s="1684"/>
      <c r="E129" s="1683"/>
      <c r="F129" s="1683"/>
      <c r="G129" s="1683"/>
      <c r="H129" s="985"/>
      <c r="I129" s="364" t="e">
        <f>ROUND(H128*G128/G129,2)</f>
        <v>#DIV/0!</v>
      </c>
      <c r="J129" s="572" t="s">
        <v>170</v>
      </c>
      <c r="K129" s="1239"/>
      <c r="L129" s="444">
        <f>IF(OR(ISBLANK(K129),K129=0,H128=0,ISBLANK(H128)),,ROUND(K129+$L$5,2))</f>
        <v>0</v>
      </c>
      <c r="M129" s="738" t="e">
        <f>ROUND(I129*L129,2)</f>
        <v>#DIV/0!</v>
      </c>
      <c r="N129" s="1070" t="e">
        <f>ROUND(L129/G129,4)</f>
        <v>#DIV/0!</v>
      </c>
      <c r="O129" s="1032"/>
      <c r="P129" s="341"/>
      <c r="Q129" s="341"/>
      <c r="R129" s="522"/>
      <c r="S129" s="270"/>
      <c r="T129" s="271"/>
      <c r="U129" s="246"/>
      <c r="V129" s="246"/>
      <c r="W129" s="246"/>
      <c r="X129" s="1834"/>
      <c r="Y129" s="271" t="s">
        <v>20</v>
      </c>
      <c r="Z129" s="73"/>
    </row>
    <row r="130" spans="1:26" ht="15" customHeight="1">
      <c r="A130" s="870">
        <v>22027</v>
      </c>
      <c r="B130" s="896" t="s">
        <v>1990</v>
      </c>
      <c r="C130" s="257" t="s">
        <v>344</v>
      </c>
      <c r="D130" s="214"/>
      <c r="E130" s="283"/>
      <c r="F130" s="310" t="s">
        <v>1986</v>
      </c>
      <c r="G130" s="668">
        <v>6</v>
      </c>
      <c r="H130" s="1879"/>
      <c r="I130" s="154">
        <f>ROUND(H130*G130/G130,2)</f>
        <v>0</v>
      </c>
      <c r="J130" s="155" t="s">
        <v>170</v>
      </c>
      <c r="K130" s="235"/>
      <c r="L130" s="422"/>
      <c r="M130" s="885"/>
      <c r="N130" s="1293"/>
      <c r="O130" s="1224"/>
      <c r="P130" s="1224"/>
      <c r="Q130" s="1224"/>
      <c r="R130" s="1888"/>
      <c r="S130" s="155"/>
      <c r="T130" s="165"/>
      <c r="U130" s="157"/>
      <c r="V130" s="157"/>
      <c r="W130" s="157"/>
      <c r="X130" s="1258"/>
      <c r="Y130" s="165" t="s">
        <v>20</v>
      </c>
      <c r="Z130" s="73"/>
    </row>
    <row r="131" spans="1:26" ht="15" customHeight="1">
      <c r="A131" s="198"/>
      <c r="B131" s="270" t="s">
        <v>1992</v>
      </c>
      <c r="C131" s="1683" t="s">
        <v>1988</v>
      </c>
      <c r="D131" s="1684"/>
      <c r="E131" s="1683"/>
      <c r="F131" s="1683"/>
      <c r="G131" s="1683"/>
      <c r="H131" s="1889"/>
      <c r="I131" s="364" t="e">
        <f>ROUND(H130*G130/G131,2)</f>
        <v>#DIV/0!</v>
      </c>
      <c r="J131" s="572" t="s">
        <v>170</v>
      </c>
      <c r="K131" s="1239"/>
      <c r="L131" s="444">
        <f>IF(OR(ISBLANK(K131),K131=0,H130=0,ISBLANK(H130)),,ROUND(K131+$L$5,2))</f>
        <v>0</v>
      </c>
      <c r="M131" s="738" t="e">
        <f>ROUND(I131*L131,2)</f>
        <v>#DIV/0!</v>
      </c>
      <c r="N131" s="1070" t="e">
        <f>ROUND(L131/G131,4)</f>
        <v>#DIV/0!</v>
      </c>
      <c r="O131" s="339"/>
      <c r="P131" s="339"/>
      <c r="Q131" s="346"/>
      <c r="R131" s="522"/>
      <c r="S131" s="270"/>
      <c r="T131" s="271"/>
      <c r="U131" s="246"/>
      <c r="V131" s="246"/>
      <c r="W131" s="246"/>
      <c r="X131" s="1834"/>
      <c r="Y131" s="271" t="s">
        <v>20</v>
      </c>
      <c r="Z131" s="73"/>
    </row>
    <row r="132" spans="1:26" ht="15" customHeight="1">
      <c r="A132" s="371">
        <v>22028</v>
      </c>
      <c r="B132" s="147" t="s">
        <v>1993</v>
      </c>
      <c r="C132" s="155" t="s">
        <v>344</v>
      </c>
      <c r="D132" s="214"/>
      <c r="E132" s="648"/>
      <c r="F132" s="155" t="s">
        <v>1994</v>
      </c>
      <c r="G132" s="152">
        <v>1</v>
      </c>
      <c r="H132" s="1879"/>
      <c r="I132" s="154">
        <f>ROUND(H132*G132/G132,2)</f>
        <v>0</v>
      </c>
      <c r="J132" s="155" t="s">
        <v>1995</v>
      </c>
      <c r="K132" s="235"/>
      <c r="L132" s="422"/>
      <c r="M132" s="885"/>
      <c r="N132" s="1293"/>
      <c r="O132" s="353"/>
      <c r="P132" s="236"/>
      <c r="Q132" s="233"/>
      <c r="R132" s="1780"/>
      <c r="S132" s="155"/>
      <c r="T132" s="165"/>
      <c r="U132" s="157"/>
      <c r="V132" s="157"/>
      <c r="W132" s="157"/>
      <c r="X132" s="1258"/>
      <c r="Y132" s="165" t="s">
        <v>20</v>
      </c>
      <c r="Z132" s="73"/>
    </row>
    <row r="133" spans="1:26" ht="15" customHeight="1">
      <c r="A133" s="198"/>
      <c r="B133" s="270" t="s">
        <v>1996</v>
      </c>
      <c r="C133" s="1683" t="s">
        <v>1988</v>
      </c>
      <c r="D133" s="1684"/>
      <c r="E133" s="1683"/>
      <c r="F133" s="1683"/>
      <c r="G133" s="1683"/>
      <c r="H133" s="1890"/>
      <c r="I133" s="364" t="e">
        <f>ROUND(H132*G132/G133,2)</f>
        <v>#DIV/0!</v>
      </c>
      <c r="J133" s="572" t="s">
        <v>170</v>
      </c>
      <c r="K133" s="1239"/>
      <c r="L133" s="444">
        <f>IF(OR(ISBLANK(K133),K133=0,H132=0,ISBLANK(H132)),,ROUND(K133+$L$5,2))</f>
        <v>0</v>
      </c>
      <c r="M133" s="738" t="e">
        <f>ROUND(I133*L133,2)</f>
        <v>#DIV/0!</v>
      </c>
      <c r="N133" s="1070" t="e">
        <f>ROUND(L133/G133,4)</f>
        <v>#DIV/0!</v>
      </c>
      <c r="O133" s="1891"/>
      <c r="P133" s="444"/>
      <c r="Q133" s="584"/>
      <c r="R133" s="522"/>
      <c r="S133" s="270"/>
      <c r="T133" s="271"/>
      <c r="U133" s="246"/>
      <c r="V133" s="246"/>
      <c r="W133" s="246"/>
      <c r="X133" s="1834"/>
      <c r="Y133" s="271" t="s">
        <v>20</v>
      </c>
      <c r="Z133" s="73"/>
    </row>
    <row r="134" spans="1:26" ht="15" customHeight="1">
      <c r="A134" s="883">
        <v>22029</v>
      </c>
      <c r="B134" s="896" t="s">
        <v>1997</v>
      </c>
      <c r="C134" s="154" t="s">
        <v>344</v>
      </c>
      <c r="D134" s="214"/>
      <c r="E134" s="648"/>
      <c r="F134" s="310" t="s">
        <v>1998</v>
      </c>
      <c r="G134" s="887">
        <v>6</v>
      </c>
      <c r="H134" s="1879">
        <v>20</v>
      </c>
      <c r="I134" s="257">
        <f>ROUND(H134*G134/G134,2)</f>
        <v>20</v>
      </c>
      <c r="J134" s="255" t="s">
        <v>170</v>
      </c>
      <c r="K134" s="1892"/>
      <c r="L134" s="1893"/>
      <c r="M134" s="730"/>
      <c r="N134" s="1363"/>
      <c r="O134" s="157"/>
      <c r="P134" s="157"/>
      <c r="Q134" s="239"/>
      <c r="R134" s="258"/>
      <c r="S134" s="155"/>
      <c r="T134" s="165"/>
      <c r="U134" s="157"/>
      <c r="V134" s="157"/>
      <c r="W134" s="157"/>
      <c r="X134" s="1258"/>
      <c r="Y134" s="165" t="s">
        <v>20</v>
      </c>
      <c r="Z134" s="73"/>
    </row>
    <row r="135" spans="1:26" ht="15" customHeight="1">
      <c r="A135" s="198"/>
      <c r="B135" s="270" t="s">
        <v>1999</v>
      </c>
      <c r="C135" s="1683" t="s">
        <v>1988</v>
      </c>
      <c r="D135" s="1684"/>
      <c r="E135" s="1683"/>
      <c r="F135" s="1683"/>
      <c r="G135" s="1683"/>
      <c r="H135" s="1889"/>
      <c r="I135" s="364" t="e">
        <f>ROUND(H134*G134/G135,2)</f>
        <v>#DIV/0!</v>
      </c>
      <c r="J135" s="572" t="s">
        <v>170</v>
      </c>
      <c r="K135" s="1239"/>
      <c r="L135" s="444">
        <f>IF(OR(ISBLANK(K135),K135=0,H134=0,ISBLANK(H134)),,ROUND(K135+$L$5,2))</f>
        <v>0</v>
      </c>
      <c r="M135" s="738" t="e">
        <f>ROUND(I135*L135,2)</f>
        <v>#DIV/0!</v>
      </c>
      <c r="N135" s="1070" t="e">
        <f>ROUND(L135/G135,4)</f>
        <v>#DIV/0!</v>
      </c>
      <c r="O135" s="1891"/>
      <c r="P135" s="444"/>
      <c r="Q135" s="584"/>
      <c r="R135" s="73"/>
      <c r="S135" s="73"/>
      <c r="T135" s="73"/>
      <c r="U135" s="73"/>
      <c r="V135" s="73"/>
      <c r="W135" s="73"/>
      <c r="X135" s="73"/>
      <c r="Y135" s="73"/>
      <c r="Z135" s="73"/>
    </row>
    <row r="136" spans="1:26" ht="15" customHeight="1">
      <c r="A136" s="883">
        <v>22030</v>
      </c>
      <c r="B136" s="147" t="s">
        <v>2000</v>
      </c>
      <c r="C136" s="154" t="s">
        <v>344</v>
      </c>
      <c r="D136" s="499"/>
      <c r="E136" s="648"/>
      <c r="F136" s="155" t="s">
        <v>1986</v>
      </c>
      <c r="G136" s="152">
        <v>6</v>
      </c>
      <c r="H136" s="1879"/>
      <c r="I136" s="154">
        <f>ROUND(H136*G136/G136,2)</f>
        <v>0</v>
      </c>
      <c r="J136" s="155" t="s">
        <v>170</v>
      </c>
      <c r="K136" s="235"/>
      <c r="L136" s="422"/>
      <c r="M136" s="885"/>
      <c r="N136" s="1293"/>
      <c r="O136" s="157"/>
      <c r="P136" s="157"/>
      <c r="Q136" s="239"/>
      <c r="R136" s="1780"/>
      <c r="S136" s="155"/>
      <c r="T136" s="165"/>
      <c r="U136" s="157"/>
      <c r="V136" s="157"/>
      <c r="W136" s="157"/>
      <c r="X136" s="1258"/>
      <c r="Y136" s="165" t="s">
        <v>20</v>
      </c>
      <c r="Z136" s="73"/>
    </row>
    <row r="137" spans="1:26" ht="15" customHeight="1">
      <c r="A137" s="198"/>
      <c r="B137" s="270" t="s">
        <v>2001</v>
      </c>
      <c r="C137" s="1683" t="s">
        <v>1988</v>
      </c>
      <c r="D137" s="1684"/>
      <c r="E137" s="1683"/>
      <c r="F137" s="1683"/>
      <c r="G137" s="1683"/>
      <c r="H137" s="985"/>
      <c r="I137" s="364" t="e">
        <f>ROUND(H136*G136/G137,2)</f>
        <v>#DIV/0!</v>
      </c>
      <c r="J137" s="572" t="s">
        <v>170</v>
      </c>
      <c r="K137" s="1239"/>
      <c r="L137" s="444">
        <f>IF(OR(ISBLANK(K137),K137=0,H136=0,ISBLANK(H136)),,ROUND(K137+$L$5,2))</f>
        <v>0</v>
      </c>
      <c r="M137" s="738" t="e">
        <f>ROUND(I137*L137,2)</f>
        <v>#DIV/0!</v>
      </c>
      <c r="N137" s="1070" t="e">
        <f>ROUND(L137/G137,4)</f>
        <v>#DIV/0!</v>
      </c>
      <c r="O137" s="370"/>
      <c r="P137" s="370"/>
      <c r="Q137" s="370"/>
      <c r="R137" s="548"/>
      <c r="S137" s="270"/>
      <c r="T137" s="271"/>
      <c r="U137" s="246"/>
      <c r="V137" s="246"/>
      <c r="W137" s="246"/>
      <c r="X137" s="1834"/>
      <c r="Y137" s="566" t="s">
        <v>20</v>
      </c>
      <c r="Z137" s="73"/>
    </row>
    <row r="138" spans="1:26" ht="15" customHeight="1">
      <c r="A138" s="198"/>
      <c r="B138" s="270" t="s">
        <v>2002</v>
      </c>
      <c r="C138" s="198"/>
      <c r="D138" s="1044"/>
      <c r="E138" s="198"/>
      <c r="F138" s="198"/>
      <c r="G138" s="243"/>
      <c r="H138" s="985"/>
      <c r="I138" s="364"/>
      <c r="J138" s="198"/>
      <c r="K138" s="566"/>
      <c r="L138" s="444"/>
      <c r="M138" s="738"/>
      <c r="N138" s="1070"/>
      <c r="O138" s="1894"/>
      <c r="P138" s="366"/>
      <c r="Q138" s="366"/>
      <c r="R138" s="522"/>
      <c r="S138" s="270"/>
      <c r="T138" s="271"/>
      <c r="U138" s="246"/>
      <c r="V138" s="246"/>
      <c r="W138" s="246"/>
      <c r="X138" s="1834"/>
      <c r="Y138" s="271" t="s">
        <v>20</v>
      </c>
      <c r="Z138" s="73"/>
    </row>
    <row r="139" spans="1:26" ht="15" customHeight="1">
      <c r="A139" s="870">
        <v>22031</v>
      </c>
      <c r="B139" s="896" t="s">
        <v>2003</v>
      </c>
      <c r="C139" s="257" t="s">
        <v>344</v>
      </c>
      <c r="D139" s="1619"/>
      <c r="E139" s="648"/>
      <c r="F139" s="310" t="s">
        <v>1986</v>
      </c>
      <c r="G139" s="887">
        <v>6</v>
      </c>
      <c r="H139" s="1879"/>
      <c r="I139" s="257">
        <f>ROUND(H139*G139/G139,2)</f>
        <v>0</v>
      </c>
      <c r="J139" s="255" t="s">
        <v>170</v>
      </c>
      <c r="K139" s="729"/>
      <c r="L139" s="1893"/>
      <c r="M139" s="730"/>
      <c r="N139" s="1363"/>
      <c r="O139" s="157"/>
      <c r="P139" s="157"/>
      <c r="Q139" s="239"/>
      <c r="R139" s="1888"/>
      <c r="S139" s="155"/>
      <c r="T139" s="165"/>
      <c r="U139" s="157"/>
      <c r="V139" s="157"/>
      <c r="W139" s="157"/>
      <c r="X139" s="1258"/>
      <c r="Y139" s="165" t="s">
        <v>20</v>
      </c>
      <c r="Z139" s="73"/>
    </row>
    <row r="140" spans="1:26" ht="15" customHeight="1">
      <c r="A140" s="356"/>
      <c r="B140" s="166" t="s">
        <v>2004</v>
      </c>
      <c r="C140" s="1260" t="s">
        <v>1988</v>
      </c>
      <c r="D140" s="871"/>
      <c r="E140" s="1260"/>
      <c r="F140" s="1260"/>
      <c r="G140" s="1260"/>
      <c r="H140" s="1411"/>
      <c r="I140" s="154" t="e">
        <f>ROUND(H139*G139/G140,2)</f>
        <v>#DIV/0!</v>
      </c>
      <c r="J140" s="569" t="s">
        <v>170</v>
      </c>
      <c r="K140" s="170"/>
      <c r="L140" s="157">
        <f>IF(OR(ISBLANK(K140),K140=0,H139=0,ISBLANK(H139)),,ROUND(K140+$L$5,2))</f>
        <v>0</v>
      </c>
      <c r="M140" s="555" t="e">
        <f>ROUND(I140*L140,2)</f>
        <v>#DIV/0!</v>
      </c>
      <c r="N140" s="1008" t="e">
        <f>ROUND(L140/G140,4)</f>
        <v>#DIV/0!</v>
      </c>
      <c r="O140" s="266"/>
      <c r="P140" s="266"/>
      <c r="Q140" s="503"/>
      <c r="R140" s="1780"/>
      <c r="S140" s="166"/>
      <c r="T140" s="230"/>
      <c r="U140" s="171"/>
      <c r="V140" s="171"/>
      <c r="W140" s="171"/>
      <c r="X140" s="1261"/>
      <c r="Y140" s="165" t="s">
        <v>255</v>
      </c>
      <c r="Z140" s="73"/>
    </row>
    <row r="141" spans="1:26" ht="15" customHeight="1">
      <c r="A141" s="198"/>
      <c r="B141" s="270" t="s">
        <v>2005</v>
      </c>
      <c r="C141" s="198"/>
      <c r="D141" s="241"/>
      <c r="E141" s="198"/>
      <c r="F141" s="198"/>
      <c r="G141" s="243"/>
      <c r="H141" s="985"/>
      <c r="I141" s="364"/>
      <c r="J141" s="198"/>
      <c r="K141" s="566"/>
      <c r="L141" s="444"/>
      <c r="M141" s="738"/>
      <c r="N141" s="1070"/>
      <c r="O141" s="523"/>
      <c r="P141" s="523"/>
      <c r="Q141" s="529"/>
      <c r="R141" s="522"/>
      <c r="S141" s="270"/>
      <c r="T141" s="271"/>
      <c r="U141" s="246"/>
      <c r="V141" s="246"/>
      <c r="W141" s="246"/>
      <c r="X141" s="1834"/>
      <c r="Y141" s="271" t="s">
        <v>20</v>
      </c>
      <c r="Z141" s="73"/>
    </row>
    <row r="142" spans="1:26" ht="15" customHeight="1">
      <c r="A142" s="870">
        <v>22032</v>
      </c>
      <c r="B142" s="254" t="s">
        <v>2006</v>
      </c>
      <c r="C142" s="257" t="s">
        <v>344</v>
      </c>
      <c r="D142" s="336"/>
      <c r="E142" s="648"/>
      <c r="F142" s="255" t="s">
        <v>1986</v>
      </c>
      <c r="G142" s="278">
        <v>6</v>
      </c>
      <c r="H142" s="1879"/>
      <c r="I142" s="257">
        <f>ROUND(H142*G142/G142,2)</f>
        <v>0</v>
      </c>
      <c r="J142" s="255" t="s">
        <v>170</v>
      </c>
      <c r="K142" s="729"/>
      <c r="L142" s="729"/>
      <c r="M142" s="730"/>
      <c r="N142" s="1363"/>
      <c r="O142" s="229"/>
      <c r="P142" s="655"/>
      <c r="Q142" s="655"/>
      <c r="R142" s="1888"/>
      <c r="S142" s="155"/>
      <c r="T142" s="165"/>
      <c r="U142" s="157"/>
      <c r="V142" s="157"/>
      <c r="W142" s="157"/>
      <c r="X142" s="1258"/>
      <c r="Y142" s="165" t="s">
        <v>20</v>
      </c>
      <c r="Z142" s="73"/>
    </row>
    <row r="143" spans="1:26" ht="15" customHeight="1">
      <c r="A143" s="701"/>
      <c r="B143" s="498" t="s">
        <v>2007</v>
      </c>
      <c r="C143" s="1260" t="s">
        <v>1988</v>
      </c>
      <c r="D143" s="871"/>
      <c r="E143" s="1260"/>
      <c r="F143" s="1260"/>
      <c r="G143" s="1260"/>
      <c r="H143" s="1411"/>
      <c r="I143" s="154" t="e">
        <f>ROUND(H142*G142/G143,2)</f>
        <v>#DIV/0!</v>
      </c>
      <c r="J143" s="569" t="s">
        <v>170</v>
      </c>
      <c r="K143" s="170"/>
      <c r="L143" s="157">
        <f>IF(OR(ISBLANK(K143),K143=0,H142=0,ISBLANK(H142)),,ROUND(K143+$L$5,2))</f>
        <v>0</v>
      </c>
      <c r="M143" s="555" t="e">
        <f>ROUND(I143*L143,2)</f>
        <v>#DIV/0!</v>
      </c>
      <c r="N143" s="1008" t="e">
        <f>ROUND(L143/G143,4)</f>
        <v>#DIV/0!</v>
      </c>
      <c r="O143" s="322"/>
      <c r="P143" s="322"/>
      <c r="Q143" s="322"/>
      <c r="R143" s="1780"/>
      <c r="S143" s="166"/>
      <c r="T143" s="230"/>
      <c r="U143" s="171"/>
      <c r="V143" s="171"/>
      <c r="W143" s="171"/>
      <c r="X143" s="1261"/>
      <c r="Y143" s="165" t="s">
        <v>20</v>
      </c>
      <c r="Z143" s="73"/>
    </row>
    <row r="144" spans="1:26" ht="15" customHeight="1">
      <c r="A144" s="268"/>
      <c r="B144" s="199" t="s">
        <v>2008</v>
      </c>
      <c r="C144" s="198"/>
      <c r="D144" s="411"/>
      <c r="E144" s="198"/>
      <c r="F144" s="198"/>
      <c r="G144" s="243"/>
      <c r="H144" s="1346"/>
      <c r="I144" s="198"/>
      <c r="J144" s="198"/>
      <c r="K144" s="566"/>
      <c r="L144" s="566"/>
      <c r="M144" s="738"/>
      <c r="N144" s="1070"/>
      <c r="O144" s="1032"/>
      <c r="P144" s="341"/>
      <c r="Q144" s="1895"/>
      <c r="R144" s="522"/>
      <c r="S144" s="270"/>
      <c r="T144" s="271"/>
      <c r="U144" s="246"/>
      <c r="V144" s="246"/>
      <c r="W144" s="246"/>
      <c r="X144" s="1834"/>
      <c r="Y144" s="271" t="s">
        <v>20</v>
      </c>
      <c r="Z144" s="73"/>
    </row>
    <row r="145" spans="1:26" ht="15" customHeight="1">
      <c r="A145" s="883">
        <v>22033</v>
      </c>
      <c r="B145" s="1047" t="s">
        <v>2009</v>
      </c>
      <c r="C145" s="154" t="s">
        <v>344</v>
      </c>
      <c r="D145" s="229"/>
      <c r="E145" s="648"/>
      <c r="F145" s="356" t="s">
        <v>1986</v>
      </c>
      <c r="G145" s="895">
        <v>6</v>
      </c>
      <c r="H145" s="1879">
        <v>160</v>
      </c>
      <c r="I145" s="154">
        <f>ROUND(H145*G145/G145,2)</f>
        <v>160</v>
      </c>
      <c r="J145" s="255" t="s">
        <v>170</v>
      </c>
      <c r="K145" s="235"/>
      <c r="L145" s="422"/>
      <c r="M145" s="885"/>
      <c r="N145" s="1363" t="s">
        <v>20</v>
      </c>
      <c r="O145" s="1688"/>
      <c r="P145" s="1688"/>
      <c r="Q145" s="1896"/>
      <c r="R145" s="1888"/>
      <c r="S145" s="155"/>
      <c r="T145" s="165"/>
      <c r="U145" s="157"/>
      <c r="V145" s="157"/>
      <c r="W145" s="157"/>
      <c r="X145" s="1258"/>
      <c r="Y145" s="165" t="s">
        <v>20</v>
      </c>
      <c r="Z145" s="73"/>
    </row>
    <row r="146" spans="1:26" ht="15" customHeight="1">
      <c r="A146" s="356"/>
      <c r="B146" s="166" t="s">
        <v>2010</v>
      </c>
      <c r="C146" s="1260" t="s">
        <v>1988</v>
      </c>
      <c r="D146" s="871"/>
      <c r="E146" s="1260"/>
      <c r="F146" s="1260"/>
      <c r="G146" s="1260"/>
      <c r="H146" s="1411"/>
      <c r="I146" s="154" t="e">
        <f>ROUND(H145*G145/G146,2)</f>
        <v>#DIV/0!</v>
      </c>
      <c r="J146" s="569" t="s">
        <v>170</v>
      </c>
      <c r="K146" s="170"/>
      <c r="L146" s="157">
        <f>IF(OR(ISBLANK(K146),K146=0,H145=0,ISBLANK(H145)),,ROUND(K146+$L$5,2))</f>
        <v>0</v>
      </c>
      <c r="M146" s="555" t="e">
        <f>ROUND(I146*L146,2)</f>
        <v>#DIV/0!</v>
      </c>
      <c r="N146" s="1008" t="e">
        <f>ROUND(L146/G146,4)</f>
        <v>#DIV/0!</v>
      </c>
      <c r="O146" s="157"/>
      <c r="P146" s="157"/>
      <c r="Q146" s="239"/>
      <c r="R146" s="1780"/>
      <c r="S146" s="166"/>
      <c r="T146" s="230"/>
      <c r="U146" s="171"/>
      <c r="V146" s="171"/>
      <c r="W146" s="171"/>
      <c r="X146" s="1261"/>
      <c r="Y146" s="165" t="s">
        <v>20</v>
      </c>
      <c r="Z146" s="73"/>
    </row>
    <row r="147" spans="1:26" ht="15" customHeight="1">
      <c r="A147" s="198"/>
      <c r="B147" s="198" t="s">
        <v>2011</v>
      </c>
      <c r="C147" s="1598"/>
      <c r="D147" s="1128"/>
      <c r="E147" s="1598"/>
      <c r="F147" s="1598"/>
      <c r="G147" s="1598"/>
      <c r="H147" s="1379"/>
      <c r="I147" s="518"/>
      <c r="J147" s="905"/>
      <c r="K147" s="443"/>
      <c r="L147" s="444"/>
      <c r="M147" s="738"/>
      <c r="N147" s="1070"/>
      <c r="O147" s="322"/>
      <c r="P147" s="322"/>
      <c r="Q147" s="322"/>
      <c r="R147" s="548"/>
      <c r="S147" s="270"/>
      <c r="T147" s="271"/>
      <c r="U147" s="246"/>
      <c r="V147" s="246"/>
      <c r="W147" s="246"/>
      <c r="X147" s="1834"/>
      <c r="Y147" s="566"/>
      <c r="Z147" s="73"/>
    </row>
    <row r="148" spans="1:26" ht="15" customHeight="1">
      <c r="A148" s="883">
        <v>22034</v>
      </c>
      <c r="B148" s="254" t="s">
        <v>2012</v>
      </c>
      <c r="C148" s="154" t="s">
        <v>344</v>
      </c>
      <c r="D148" s="290"/>
      <c r="E148" s="648"/>
      <c r="F148" s="255" t="s">
        <v>1986</v>
      </c>
      <c r="G148" s="311">
        <v>6</v>
      </c>
      <c r="H148" s="1879"/>
      <c r="I148" s="257">
        <f>ROUND(H148*G148/G148,2)</f>
        <v>0</v>
      </c>
      <c r="J148" s="255" t="s">
        <v>170</v>
      </c>
      <c r="K148" s="729"/>
      <c r="L148" s="1893"/>
      <c r="M148" s="730"/>
      <c r="N148" s="1363"/>
      <c r="O148" s="428"/>
      <c r="P148" s="428"/>
      <c r="Q148" s="765"/>
      <c r="R148" s="1886"/>
      <c r="S148" s="166"/>
      <c r="T148" s="230"/>
      <c r="U148" s="171"/>
      <c r="V148" s="171"/>
      <c r="W148" s="171"/>
      <c r="X148" s="1261"/>
      <c r="Y148" s="165" t="s">
        <v>20</v>
      </c>
      <c r="Z148" s="73"/>
    </row>
    <row r="149" spans="1:26" ht="15" customHeight="1">
      <c r="A149" s="701"/>
      <c r="B149" s="498" t="s">
        <v>2013</v>
      </c>
      <c r="C149" s="1260" t="s">
        <v>1988</v>
      </c>
      <c r="D149" s="871"/>
      <c r="E149" s="1260"/>
      <c r="F149" s="1260"/>
      <c r="G149" s="1260"/>
      <c r="H149" s="1411"/>
      <c r="I149" s="154" t="e">
        <f>ROUND(H148*G148/G149,2)</f>
        <v>#DIV/0!</v>
      </c>
      <c r="J149" s="569" t="s">
        <v>170</v>
      </c>
      <c r="K149" s="170"/>
      <c r="L149" s="157">
        <f>IF(OR(ISBLANK(K149),K149=0,H148=0,ISBLANK(H148)),,ROUND(K149+$L$5,2))</f>
        <v>0</v>
      </c>
      <c r="M149" s="555" t="e">
        <f>ROUND(I149*L149,2)</f>
        <v>#DIV/0!</v>
      </c>
      <c r="N149" s="1008" t="e">
        <f>ROUND(L149/G149,4)</f>
        <v>#DIV/0!</v>
      </c>
      <c r="O149" s="229"/>
      <c r="P149" s="655"/>
      <c r="Q149" s="655"/>
      <c r="R149" s="1887"/>
      <c r="S149" s="166"/>
      <c r="T149" s="230"/>
      <c r="U149" s="171"/>
      <c r="V149" s="171"/>
      <c r="W149" s="171"/>
      <c r="X149" s="1261"/>
      <c r="Y149" s="165" t="s">
        <v>20</v>
      </c>
      <c r="Z149" s="73"/>
    </row>
    <row r="150" spans="1:26" ht="15" customHeight="1">
      <c r="A150" s="364"/>
      <c r="B150" s="575" t="s">
        <v>2014</v>
      </c>
      <c r="C150" s="198"/>
      <c r="D150" s="411"/>
      <c r="E150" s="198"/>
      <c r="F150" s="198"/>
      <c r="G150" s="243"/>
      <c r="H150" s="985"/>
      <c r="I150" s="364"/>
      <c r="J150" s="198"/>
      <c r="K150" s="566"/>
      <c r="L150" s="444"/>
      <c r="M150" s="738"/>
      <c r="N150" s="1070"/>
      <c r="O150" s="1891"/>
      <c r="P150" s="444"/>
      <c r="Q150" s="584"/>
      <c r="R150" s="522"/>
      <c r="S150" s="270"/>
      <c r="T150" s="271"/>
      <c r="U150" s="246"/>
      <c r="V150" s="246"/>
      <c r="W150" s="246"/>
      <c r="X150" s="1834"/>
      <c r="Y150" s="271" t="s">
        <v>20</v>
      </c>
      <c r="Z150" s="73"/>
    </row>
    <row r="151" spans="1:26" ht="15" customHeight="1">
      <c r="A151" s="883">
        <v>22035</v>
      </c>
      <c r="B151" s="147" t="s">
        <v>2015</v>
      </c>
      <c r="C151" s="154" t="s">
        <v>344</v>
      </c>
      <c r="D151" s="214"/>
      <c r="E151" s="648"/>
      <c r="F151" s="155" t="s">
        <v>1986</v>
      </c>
      <c r="G151" s="152">
        <v>6</v>
      </c>
      <c r="H151" s="1879"/>
      <c r="I151" s="154">
        <f>ROUND(H151*G151/G151,2)</f>
        <v>0</v>
      </c>
      <c r="J151" s="155" t="s">
        <v>170</v>
      </c>
      <c r="K151" s="235"/>
      <c r="L151" s="422"/>
      <c r="M151" s="885"/>
      <c r="N151" s="1293"/>
      <c r="O151" s="157"/>
      <c r="P151" s="157"/>
      <c r="Q151" s="239"/>
      <c r="R151" s="1888"/>
      <c r="S151" s="155"/>
      <c r="T151" s="165"/>
      <c r="U151" s="157"/>
      <c r="V151" s="157"/>
      <c r="W151" s="157"/>
      <c r="X151" s="1258"/>
      <c r="Y151" s="165" t="s">
        <v>20</v>
      </c>
      <c r="Z151" s="73"/>
    </row>
    <row r="152" spans="1:26" ht="15" customHeight="1">
      <c r="A152" s="356"/>
      <c r="B152" s="166" t="s">
        <v>2016</v>
      </c>
      <c r="C152" s="1260" t="s">
        <v>1988</v>
      </c>
      <c r="D152" s="871"/>
      <c r="E152" s="1260"/>
      <c r="F152" s="1260"/>
      <c r="G152" s="1260"/>
      <c r="H152" s="1411"/>
      <c r="I152" s="154" t="e">
        <f>ROUND(H151*G151/G152,2)</f>
        <v>#DIV/0!</v>
      </c>
      <c r="J152" s="569" t="s">
        <v>170</v>
      </c>
      <c r="K152" s="170"/>
      <c r="L152" s="157">
        <f>IF(OR(ISBLANK(K152),K152=0,H151=0,ISBLANK(H151)),,ROUND(K152+$L$5,2))</f>
        <v>0</v>
      </c>
      <c r="M152" s="555" t="e">
        <f>ROUND(I152*L152,2)</f>
        <v>#DIV/0!</v>
      </c>
      <c r="N152" s="1008" t="e">
        <f>ROUND(L152/G152,4)</f>
        <v>#DIV/0!</v>
      </c>
      <c r="O152" s="157"/>
      <c r="P152" s="157"/>
      <c r="Q152" s="239"/>
      <c r="R152" s="1780"/>
      <c r="S152" s="166"/>
      <c r="T152" s="230"/>
      <c r="U152" s="171"/>
      <c r="V152" s="171"/>
      <c r="W152" s="171"/>
      <c r="X152" s="1261"/>
      <c r="Y152" s="165" t="s">
        <v>20</v>
      </c>
      <c r="Z152" s="73"/>
    </row>
    <row r="153" spans="1:26" ht="15" customHeight="1">
      <c r="A153" s="198"/>
      <c r="B153" s="270" t="s">
        <v>2017</v>
      </c>
      <c r="C153" s="198"/>
      <c r="D153" s="241"/>
      <c r="E153" s="198"/>
      <c r="F153" s="198"/>
      <c r="G153" s="243"/>
      <c r="H153" s="985"/>
      <c r="I153" s="364"/>
      <c r="J153" s="198"/>
      <c r="K153" s="566"/>
      <c r="L153" s="444"/>
      <c r="M153" s="738"/>
      <c r="N153" s="1073"/>
      <c r="O153" s="444"/>
      <c r="P153" s="444"/>
      <c r="Q153" s="584"/>
      <c r="R153" s="522"/>
      <c r="S153" s="270"/>
      <c r="T153" s="271"/>
      <c r="U153" s="246"/>
      <c r="V153" s="246"/>
      <c r="W153" s="246"/>
      <c r="X153" s="1834"/>
      <c r="Y153" s="271" t="s">
        <v>20</v>
      </c>
      <c r="Z153" s="73"/>
    </row>
    <row r="154" spans="1:26" ht="15" customHeight="1">
      <c r="A154" s="883">
        <v>22036</v>
      </c>
      <c r="B154" s="147" t="s">
        <v>2018</v>
      </c>
      <c r="C154" s="154" t="s">
        <v>344</v>
      </c>
      <c r="D154" s="229"/>
      <c r="E154" s="648"/>
      <c r="F154" s="166" t="s">
        <v>1986</v>
      </c>
      <c r="G154" s="168">
        <v>6</v>
      </c>
      <c r="H154" s="1879"/>
      <c r="I154" s="154">
        <f>ROUND(H154*G154/G154,2)</f>
        <v>0</v>
      </c>
      <c r="J154" s="155" t="s">
        <v>170</v>
      </c>
      <c r="K154" s="298"/>
      <c r="L154" s="287"/>
      <c r="M154" s="885"/>
      <c r="N154" s="1293"/>
      <c r="O154" s="214"/>
      <c r="P154" s="1803"/>
      <c r="Q154" s="311"/>
      <c r="R154" s="1888"/>
      <c r="S154" s="155"/>
      <c r="T154" s="165"/>
      <c r="U154" s="157"/>
      <c r="V154" s="157"/>
      <c r="W154" s="157"/>
      <c r="X154" s="1258"/>
      <c r="Y154" s="165" t="s">
        <v>20</v>
      </c>
      <c r="Z154" s="73"/>
    </row>
    <row r="155" spans="1:26" ht="15" customHeight="1">
      <c r="A155" s="356"/>
      <c r="B155" s="166" t="s">
        <v>2019</v>
      </c>
      <c r="C155" s="1260" t="s">
        <v>1988</v>
      </c>
      <c r="D155" s="871"/>
      <c r="E155" s="1260"/>
      <c r="F155" s="1260"/>
      <c r="G155" s="1260"/>
      <c r="H155" s="1454"/>
      <c r="I155" s="154" t="e">
        <f>ROUND(H154*G154/G155,2)</f>
        <v>#DIV/0!</v>
      </c>
      <c r="J155" s="569" t="s">
        <v>170</v>
      </c>
      <c r="K155" s="170"/>
      <c r="L155" s="157">
        <f>IF(OR(ISBLANK(K155),K155=0,H154=0,ISBLANK(H154)),,ROUND(K155+$L$5,2))</f>
        <v>0</v>
      </c>
      <c r="M155" s="555" t="e">
        <f>ROUND(I155*L155,2)</f>
        <v>#DIV/0!</v>
      </c>
      <c r="N155" s="1008" t="e">
        <f>ROUND(L155/G155,4)</f>
        <v>#DIV/0!</v>
      </c>
      <c r="O155" s="455"/>
      <c r="P155" s="455"/>
      <c r="Q155" s="455"/>
      <c r="R155" s="1780"/>
      <c r="S155" s="166"/>
      <c r="T155" s="230"/>
      <c r="U155" s="171"/>
      <c r="V155" s="171"/>
      <c r="W155" s="171"/>
      <c r="X155" s="1261"/>
      <c r="Y155" s="165" t="s">
        <v>20</v>
      </c>
      <c r="Z155" s="73"/>
    </row>
    <row r="156" spans="1:26" ht="15" customHeight="1">
      <c r="A156" s="198"/>
      <c r="B156" s="270" t="s">
        <v>2020</v>
      </c>
      <c r="C156" s="198"/>
      <c r="D156" s="241"/>
      <c r="E156" s="198"/>
      <c r="F156" s="198"/>
      <c r="G156" s="243"/>
      <c r="H156" s="1324"/>
      <c r="I156" s="364"/>
      <c r="J156" s="198"/>
      <c r="K156" s="566"/>
      <c r="L156" s="444"/>
      <c r="M156" s="738"/>
      <c r="N156" s="1070"/>
      <c r="O156" s="1894"/>
      <c r="P156" s="1303"/>
      <c r="Q156" s="1303"/>
      <c r="R156" s="522"/>
      <c r="S156" s="270"/>
      <c r="T156" s="271"/>
      <c r="U156" s="246"/>
      <c r="V156" s="246"/>
      <c r="W156" s="246"/>
      <c r="X156" s="1834"/>
      <c r="Y156" s="271" t="s">
        <v>20</v>
      </c>
      <c r="Z156" s="73"/>
    </row>
    <row r="157" spans="1:26" ht="15" customHeight="1">
      <c r="A157" s="883">
        <v>22037</v>
      </c>
      <c r="B157" s="147" t="s">
        <v>2021</v>
      </c>
      <c r="C157" s="154" t="s">
        <v>344</v>
      </c>
      <c r="D157" s="214"/>
      <c r="E157" s="648"/>
      <c r="F157" s="228" t="s">
        <v>1986</v>
      </c>
      <c r="G157" s="297">
        <v>6</v>
      </c>
      <c r="H157" s="1879"/>
      <c r="I157" s="154">
        <f>ROUND(H157*G157/G157,2)</f>
        <v>0</v>
      </c>
      <c r="J157" s="255" t="s">
        <v>170</v>
      </c>
      <c r="K157" s="729"/>
      <c r="L157" s="1893"/>
      <c r="M157" s="730"/>
      <c r="N157" s="1293"/>
      <c r="O157" s="1336"/>
      <c r="P157" s="1336"/>
      <c r="Q157" s="1553"/>
      <c r="R157" s="1888"/>
      <c r="S157" s="155"/>
      <c r="T157" s="165"/>
      <c r="U157" s="157"/>
      <c r="V157" s="157"/>
      <c r="W157" s="157"/>
      <c r="X157" s="1258"/>
      <c r="Y157" s="165" t="s">
        <v>20</v>
      </c>
      <c r="Z157" s="73"/>
    </row>
    <row r="158" spans="1:26" ht="15" customHeight="1">
      <c r="A158" s="198"/>
      <c r="B158" s="270" t="s">
        <v>2022</v>
      </c>
      <c r="C158" s="1683" t="s">
        <v>1988</v>
      </c>
      <c r="D158" s="1684"/>
      <c r="E158" s="1683"/>
      <c r="F158" s="1683"/>
      <c r="G158" s="1683"/>
      <c r="H158" s="1897"/>
      <c r="I158" s="364" t="e">
        <f>ROUND(H157*G157/G158,2)</f>
        <v>#DIV/0!</v>
      </c>
      <c r="J158" s="572" t="s">
        <v>170</v>
      </c>
      <c r="K158" s="1835"/>
      <c r="L158" s="444">
        <f>IF(OR(ISBLANK(K158),K158=0,H157=0,ISBLANK(H157)),,ROUND(K158+$L$5,2))</f>
        <v>0</v>
      </c>
      <c r="M158" s="738" t="e">
        <f>ROUND(I158*L158,2)</f>
        <v>#DIV/0!</v>
      </c>
      <c r="N158" s="1070" t="e">
        <f>ROUND(L158/G158,4)</f>
        <v>#DIV/0!</v>
      </c>
      <c r="O158" s="1898"/>
      <c r="P158" s="1751"/>
      <c r="Q158" s="1303"/>
      <c r="R158" s="522"/>
      <c r="S158" s="270"/>
      <c r="T158" s="271"/>
      <c r="U158" s="246"/>
      <c r="V158" s="246"/>
      <c r="W158" s="246"/>
      <c r="X158" s="1834"/>
      <c r="Y158" s="271" t="s">
        <v>255</v>
      </c>
      <c r="Z158" s="73"/>
    </row>
    <row r="159" spans="1:26" ht="15" customHeight="1">
      <c r="A159" s="883">
        <v>22038</v>
      </c>
      <c r="B159" s="147" t="s">
        <v>2023</v>
      </c>
      <c r="C159" s="154" t="s">
        <v>344</v>
      </c>
      <c r="D159" s="214"/>
      <c r="E159" s="648"/>
      <c r="F159" s="166" t="s">
        <v>1986</v>
      </c>
      <c r="G159" s="168">
        <v>6</v>
      </c>
      <c r="H159" s="1879">
        <v>100</v>
      </c>
      <c r="I159" s="154">
        <f>ROUND(H159*G159/G159,2)</f>
        <v>100</v>
      </c>
      <c r="J159" s="155" t="s">
        <v>170</v>
      </c>
      <c r="K159" s="298"/>
      <c r="L159" s="287">
        <f>IF(OR(ISBLANK(K159),K159=0,H159=0,ISBLANK(H159)),,ROUND(K159+$L$5,2))</f>
        <v>0</v>
      </c>
      <c r="M159" s="885"/>
      <c r="N159" s="1293"/>
      <c r="O159" s="1732"/>
      <c r="P159" s="1336"/>
      <c r="Q159" s="1553"/>
      <c r="R159" s="1888"/>
      <c r="S159" s="155"/>
      <c r="T159" s="165"/>
      <c r="U159" s="157"/>
      <c r="V159" s="157"/>
      <c r="W159" s="157"/>
      <c r="X159" s="1258"/>
      <c r="Y159" s="165" t="s">
        <v>20</v>
      </c>
      <c r="Z159" s="73"/>
    </row>
    <row r="160" spans="1:26" ht="15" customHeight="1">
      <c r="A160" s="356"/>
      <c r="B160" s="166" t="s">
        <v>2024</v>
      </c>
      <c r="C160" s="1260" t="s">
        <v>1988</v>
      </c>
      <c r="D160" s="871"/>
      <c r="E160" s="1260"/>
      <c r="F160" s="1260"/>
      <c r="G160" s="1260">
        <v>0</v>
      </c>
      <c r="H160" s="1899"/>
      <c r="I160" s="166" t="e">
        <f>ROUND(H159*G159/G160,2)</f>
        <v>#DIV/0!</v>
      </c>
      <c r="J160" s="1026" t="s">
        <v>170</v>
      </c>
      <c r="K160" s="170"/>
      <c r="L160" s="171">
        <f>IF(OR(ISBLANK(K160),K160=0,H159=0,ISBLANK(H159)),,ROUND(K160+$L$5,2))</f>
        <v>0</v>
      </c>
      <c r="M160" s="326" t="e">
        <f>ROUND(I160*L160,2)</f>
        <v>#DIV/0!</v>
      </c>
      <c r="N160" s="1311" t="e">
        <f>ROUND(L160/G160,4)</f>
        <v>#DIV/0!</v>
      </c>
      <c r="O160" s="428"/>
      <c r="P160" s="427"/>
      <c r="Q160" s="178"/>
      <c r="R160" s="1900"/>
      <c r="S160" s="356"/>
      <c r="T160" s="304"/>
      <c r="U160" s="266"/>
      <c r="V160" s="266"/>
      <c r="W160" s="266"/>
      <c r="X160" s="1857"/>
      <c r="Y160" s="304"/>
      <c r="Z160" s="73"/>
    </row>
    <row r="161" spans="1:26" ht="15" customHeight="1">
      <c r="A161" s="198"/>
      <c r="B161" s="198" t="s">
        <v>2025</v>
      </c>
      <c r="C161" s="1598"/>
      <c r="D161" s="411"/>
      <c r="E161" s="1598"/>
      <c r="F161" s="1598"/>
      <c r="G161" s="1598"/>
      <c r="H161" s="1379"/>
      <c r="I161" s="518"/>
      <c r="J161" s="905"/>
      <c r="K161" s="443"/>
      <c r="L161" s="1327"/>
      <c r="M161" s="1197"/>
      <c r="N161" s="1326"/>
      <c r="O161" s="1894"/>
      <c r="P161" s="366"/>
      <c r="Q161" s="366"/>
      <c r="R161" s="522"/>
      <c r="S161" s="270"/>
      <c r="T161" s="271"/>
      <c r="U161" s="246"/>
      <c r="V161" s="246"/>
      <c r="W161" s="246"/>
      <c r="X161" s="1261"/>
      <c r="Y161" s="271" t="s">
        <v>20</v>
      </c>
      <c r="Z161" s="73"/>
    </row>
    <row r="162" spans="1:26" ht="15" customHeight="1">
      <c r="A162" s="883">
        <v>22039</v>
      </c>
      <c r="B162" s="147" t="s">
        <v>2026</v>
      </c>
      <c r="C162" s="154" t="s">
        <v>344</v>
      </c>
      <c r="D162" s="214"/>
      <c r="E162" s="650"/>
      <c r="F162" s="155" t="s">
        <v>2027</v>
      </c>
      <c r="G162" s="256">
        <v>96</v>
      </c>
      <c r="H162" s="1879">
        <v>100</v>
      </c>
      <c r="I162" s="154">
        <f>ROUND(H162*G162/G162,2)</f>
        <v>100</v>
      </c>
      <c r="J162" s="155" t="s">
        <v>170</v>
      </c>
      <c r="K162" s="235"/>
      <c r="L162" s="422"/>
      <c r="M162" s="885"/>
      <c r="N162" s="1293"/>
      <c r="O162" s="1860"/>
      <c r="P162" s="73"/>
      <c r="Q162" s="73"/>
      <c r="R162" s="73"/>
      <c r="S162" s="73"/>
      <c r="T162" s="73"/>
      <c r="U162" s="73"/>
      <c r="V162" s="73"/>
      <c r="W162" s="73"/>
      <c r="X162" s="73"/>
      <c r="Y162" s="73"/>
      <c r="Z162" s="73"/>
    </row>
    <row r="163" spans="1:26" ht="15" customHeight="1">
      <c r="A163" s="198"/>
      <c r="B163" s="270" t="s">
        <v>2028</v>
      </c>
      <c r="C163" s="1683" t="s">
        <v>347</v>
      </c>
      <c r="D163" s="1684"/>
      <c r="E163" s="1387"/>
      <c r="F163" s="1387"/>
      <c r="G163" s="1387"/>
      <c r="H163" s="365"/>
      <c r="I163" s="364" t="e">
        <f>ROUND(H162*G162/G163,2)</f>
        <v>#DIV/0!</v>
      </c>
      <c r="J163" s="270" t="s">
        <v>170</v>
      </c>
      <c r="K163" s="1239"/>
      <c r="L163" s="246">
        <f>IF(OR(ISBLANK(K163),K163=0,H162=0,ISBLANK(H162)),,ROUND(K163+$L$5,2))</f>
        <v>0</v>
      </c>
      <c r="M163" s="444" t="e">
        <f>ROUND(I163*L163,2)</f>
        <v>#DIV/0!</v>
      </c>
      <c r="N163" s="1070" t="e">
        <f>ROUND(L163/G163,4)</f>
        <v>#DIV/0!</v>
      </c>
      <c r="O163" s="1860"/>
      <c r="P163" s="73"/>
      <c r="Q163" s="73"/>
      <c r="R163" s="73"/>
      <c r="S163" s="73"/>
      <c r="T163" s="73"/>
      <c r="U163" s="73"/>
      <c r="V163" s="73"/>
      <c r="W163" s="73"/>
      <c r="X163" s="73"/>
      <c r="Y163" s="73"/>
      <c r="Z163" s="73"/>
    </row>
    <row r="164" spans="1:26" ht="15" customHeight="1">
      <c r="A164" s="883">
        <v>22040</v>
      </c>
      <c r="B164" s="147" t="s">
        <v>2029</v>
      </c>
      <c r="C164" s="154" t="s">
        <v>344</v>
      </c>
      <c r="D164" s="214"/>
      <c r="E164" s="650"/>
      <c r="F164" s="155" t="s">
        <v>2030</v>
      </c>
      <c r="G164" s="152">
        <v>39</v>
      </c>
      <c r="H164" s="1879"/>
      <c r="I164" s="154">
        <f>ROUND(H164*G164/G164,2)</f>
        <v>0</v>
      </c>
      <c r="J164" s="155" t="s">
        <v>170</v>
      </c>
      <c r="K164" s="235"/>
      <c r="L164" s="157"/>
      <c r="M164" s="555"/>
      <c r="N164" s="1008"/>
      <c r="O164" s="1860"/>
      <c r="P164" s="1901"/>
      <c r="Q164" s="73"/>
      <c r="R164" s="73"/>
      <c r="S164" s="73"/>
      <c r="T164" s="73"/>
      <c r="U164" s="73"/>
      <c r="V164" s="73"/>
      <c r="W164" s="73"/>
      <c r="X164" s="73"/>
      <c r="Y164" s="73"/>
      <c r="Z164" s="73"/>
    </row>
    <row r="165" spans="1:26" ht="15" customHeight="1">
      <c r="A165" s="198"/>
      <c r="B165" s="270" t="s">
        <v>2031</v>
      </c>
      <c r="C165" s="1683" t="s">
        <v>347</v>
      </c>
      <c r="D165" s="1684"/>
      <c r="E165" s="1387"/>
      <c r="F165" s="1387"/>
      <c r="G165" s="1387"/>
      <c r="H165" s="365"/>
      <c r="I165" s="364" t="e">
        <f>ROUND(H164*G164/G165,2)</f>
        <v>#DIV/0!</v>
      </c>
      <c r="J165" s="270" t="s">
        <v>170</v>
      </c>
      <c r="K165" s="1239"/>
      <c r="L165" s="246">
        <f>IF(OR(ISBLANK(K165),K165=0,H164=0,ISBLANK(H164)),,ROUND(K165+$L$5,2))</f>
        <v>0</v>
      </c>
      <c r="M165" s="444" t="e">
        <f>ROUND(I165*L165,2)</f>
        <v>#DIV/0!</v>
      </c>
      <c r="N165" s="1070" t="e">
        <f>ROUND(L165/G165,4)</f>
        <v>#DIV/0!</v>
      </c>
      <c r="O165" s="1860"/>
      <c r="P165" s="1901"/>
      <c r="Q165" s="73"/>
      <c r="R165" s="73"/>
      <c r="S165" s="73"/>
      <c r="T165" s="73"/>
      <c r="U165" s="73"/>
      <c r="V165" s="73"/>
      <c r="W165" s="73"/>
      <c r="X165" s="73"/>
      <c r="Y165" s="73"/>
      <c r="Z165" s="73"/>
    </row>
    <row r="166" spans="1:26" ht="15" customHeight="1">
      <c r="A166" s="270"/>
      <c r="B166" s="270"/>
      <c r="C166" s="562" t="s">
        <v>20</v>
      </c>
      <c r="D166" s="781"/>
      <c r="E166" s="562"/>
      <c r="F166" s="270"/>
      <c r="G166" s="305"/>
      <c r="H166" s="985"/>
      <c r="I166" s="270"/>
      <c r="J166" s="694"/>
      <c r="K166" s="900"/>
      <c r="L166" s="901"/>
      <c r="M166" s="902"/>
      <c r="N166" s="1875"/>
      <c r="O166" s="1860"/>
      <c r="P166" s="73"/>
      <c r="Q166" s="73"/>
      <c r="R166" s="73"/>
      <c r="S166" s="73"/>
      <c r="T166" s="73"/>
      <c r="U166" s="73"/>
      <c r="V166" s="73"/>
      <c r="W166" s="73"/>
      <c r="X166" s="73"/>
      <c r="Y166" s="73"/>
      <c r="Z166" s="73"/>
    </row>
    <row r="167" spans="1:26" ht="15" customHeight="1">
      <c r="A167" s="155"/>
      <c r="B167" s="155"/>
      <c r="C167" s="155"/>
      <c r="D167" s="155"/>
      <c r="E167" s="155"/>
      <c r="F167" s="155"/>
      <c r="G167" s="152"/>
      <c r="H167" s="1411"/>
      <c r="I167" s="154"/>
      <c r="J167" s="157" t="s">
        <v>352</v>
      </c>
      <c r="K167" s="540"/>
      <c r="L167" s="540"/>
      <c r="M167" s="738">
        <f>SUMIF(M10:M166,"&gt;0")</f>
        <v>172160</v>
      </c>
      <c r="N167" s="1008"/>
      <c r="O167" s="74"/>
      <c r="P167" s="74"/>
      <c r="Q167" s="74"/>
      <c r="R167" s="471"/>
      <c r="S167" s="851"/>
      <c r="T167" s="851"/>
      <c r="U167" s="851"/>
      <c r="V167" s="851"/>
      <c r="W167" s="851"/>
      <c r="X167" s="851"/>
      <c r="Y167" s="851" t="s">
        <v>20</v>
      </c>
      <c r="Z167" s="73"/>
    </row>
    <row r="168" spans="1:26" ht="15" customHeight="1">
      <c r="A168" s="73"/>
      <c r="B168" s="73"/>
      <c r="C168" s="73"/>
      <c r="D168" s="73"/>
      <c r="E168" s="73"/>
      <c r="F168" s="73"/>
      <c r="G168" s="591"/>
      <c r="H168" s="1412"/>
      <c r="I168" s="73"/>
      <c r="J168" s="73"/>
      <c r="K168" s="74"/>
      <c r="L168" s="74"/>
      <c r="M168" s="989"/>
      <c r="N168" s="1695"/>
      <c r="O168" s="74"/>
      <c r="P168" s="74"/>
      <c r="Q168" s="74"/>
      <c r="R168" s="74"/>
      <c r="S168" s="73"/>
      <c r="T168" s="73"/>
      <c r="U168" s="73"/>
      <c r="V168" s="73"/>
      <c r="W168" s="73"/>
      <c r="X168" s="73"/>
      <c r="Y168" s="73"/>
      <c r="Z168" s="73"/>
    </row>
    <row r="169" spans="1:26" ht="15" customHeight="1">
      <c r="A169" s="73"/>
      <c r="B169" s="73"/>
      <c r="C169" s="73"/>
      <c r="D169" s="73"/>
      <c r="E169" s="73"/>
      <c r="F169" s="73"/>
      <c r="G169" s="591"/>
      <c r="H169" s="1412"/>
      <c r="I169" s="73"/>
      <c r="J169" s="73"/>
      <c r="K169" s="74"/>
      <c r="L169" s="74"/>
      <c r="M169" s="989"/>
      <c r="N169" s="1695"/>
      <c r="O169" s="74"/>
      <c r="P169" s="74"/>
      <c r="Q169" s="74"/>
      <c r="R169" s="74"/>
      <c r="S169" s="73"/>
      <c r="T169" s="73"/>
      <c r="U169" s="73"/>
      <c r="V169" s="73"/>
      <c r="W169" s="73"/>
      <c r="X169" s="73"/>
      <c r="Y169" s="73"/>
      <c r="Z169" s="73"/>
    </row>
    <row r="170" spans="1:26" ht="15" customHeight="1">
      <c r="A170" s="73"/>
      <c r="B170" s="73"/>
      <c r="C170" s="73"/>
      <c r="D170" s="73"/>
      <c r="E170" s="73"/>
      <c r="F170" s="73"/>
      <c r="G170" s="591"/>
      <c r="H170" s="1412"/>
      <c r="I170" s="73"/>
      <c r="J170" s="73"/>
      <c r="K170" s="74"/>
      <c r="L170" s="74"/>
      <c r="M170" s="989"/>
      <c r="N170" s="1695"/>
      <c r="O170" s="74"/>
      <c r="P170" s="74"/>
      <c r="Q170" s="74"/>
      <c r="R170" s="74"/>
      <c r="S170" s="73"/>
      <c r="T170" s="73"/>
      <c r="U170" s="73"/>
      <c r="V170" s="73"/>
      <c r="W170" s="73"/>
      <c r="X170" s="73"/>
      <c r="Y170" s="73"/>
      <c r="Z170" s="73"/>
    </row>
    <row r="171" spans="1:26" ht="15" customHeight="1">
      <c r="A171" s="73"/>
      <c r="B171" s="73"/>
      <c r="C171" s="73"/>
      <c r="D171" s="73"/>
      <c r="E171" s="73"/>
      <c r="F171" s="73"/>
      <c r="G171" s="591"/>
      <c r="H171" s="1412"/>
      <c r="I171" s="73"/>
      <c r="J171" s="73"/>
      <c r="K171" s="74"/>
      <c r="L171" s="74"/>
      <c r="M171" s="989"/>
      <c r="N171" s="1695"/>
      <c r="O171" s="74"/>
      <c r="P171" s="74"/>
      <c r="Q171" s="74"/>
      <c r="R171" s="74"/>
      <c r="S171" s="73"/>
      <c r="T171" s="73"/>
      <c r="U171" s="73"/>
      <c r="V171" s="73"/>
      <c r="W171" s="73"/>
      <c r="X171" s="73"/>
      <c r="Y171" s="73"/>
      <c r="Z171" s="73"/>
    </row>
    <row r="172" spans="1:26" ht="15" customHeight="1">
      <c r="A172" s="73"/>
      <c r="B172" s="73"/>
      <c r="C172" s="73"/>
      <c r="D172" s="73"/>
      <c r="E172" s="73"/>
      <c r="F172" s="73"/>
      <c r="G172" s="591"/>
      <c r="H172" s="1412"/>
      <c r="I172" s="73"/>
      <c r="J172" s="73"/>
      <c r="K172" s="74"/>
      <c r="L172" s="74"/>
      <c r="M172" s="989"/>
      <c r="N172" s="1695"/>
      <c r="O172" s="74"/>
      <c r="P172" s="74"/>
      <c r="Q172" s="74"/>
      <c r="R172" s="74"/>
      <c r="S172" s="73"/>
      <c r="T172" s="73"/>
      <c r="U172" s="73"/>
      <c r="V172" s="73"/>
      <c r="W172" s="73"/>
      <c r="X172" s="73"/>
      <c r="Y172" s="73"/>
      <c r="Z172" s="73"/>
    </row>
    <row r="173" spans="1:26" ht="15" customHeight="1">
      <c r="A173" s="73"/>
      <c r="B173" s="73"/>
      <c r="C173" s="73"/>
      <c r="D173" s="73"/>
      <c r="E173" s="73"/>
      <c r="F173" s="73"/>
      <c r="G173" s="591"/>
      <c r="H173" s="1412"/>
      <c r="I173" s="73"/>
      <c r="J173" s="73"/>
      <c r="K173" s="74"/>
      <c r="L173" s="74"/>
      <c r="M173" s="989"/>
      <c r="N173" s="1695"/>
      <c r="O173" s="74"/>
      <c r="P173" s="74"/>
      <c r="Q173" s="74"/>
      <c r="R173" s="74"/>
      <c r="S173" s="73"/>
      <c r="T173" s="73"/>
      <c r="U173" s="73"/>
      <c r="V173" s="73"/>
      <c r="W173" s="73"/>
      <c r="X173" s="73"/>
      <c r="Y173" s="73"/>
      <c r="Z173" s="73"/>
    </row>
    <row r="174" spans="1:26" ht="15" customHeight="1">
      <c r="A174" s="73"/>
      <c r="B174" s="73"/>
      <c r="C174" s="73"/>
      <c r="D174" s="73"/>
      <c r="E174" s="73"/>
      <c r="F174" s="73"/>
      <c r="G174" s="591"/>
      <c r="H174" s="1412"/>
      <c r="I174" s="73"/>
      <c r="J174" s="73"/>
      <c r="K174" s="74"/>
      <c r="L174" s="74"/>
      <c r="M174" s="989"/>
      <c r="N174" s="1695"/>
      <c r="O174" s="74"/>
      <c r="P174" s="74"/>
      <c r="Q174" s="74"/>
      <c r="R174" s="74"/>
      <c r="S174" s="73"/>
      <c r="T174" s="73"/>
      <c r="U174" s="73"/>
      <c r="V174" s="73"/>
      <c r="W174" s="73"/>
      <c r="X174" s="73"/>
      <c r="Y174" s="73"/>
      <c r="Z174" s="73"/>
    </row>
    <row r="175" spans="1:26" ht="15" customHeight="1">
      <c r="A175" s="73"/>
      <c r="B175" s="73"/>
      <c r="C175" s="73"/>
      <c r="D175" s="73"/>
      <c r="E175" s="73"/>
      <c r="F175" s="73"/>
      <c r="G175" s="591"/>
      <c r="H175" s="1412"/>
      <c r="I175" s="73"/>
      <c r="J175" s="73"/>
      <c r="K175" s="74"/>
      <c r="L175" s="74"/>
      <c r="M175" s="989"/>
      <c r="N175" s="1695"/>
      <c r="O175" s="74"/>
      <c r="P175" s="74"/>
      <c r="Q175" s="74"/>
      <c r="R175" s="74"/>
      <c r="S175" s="73"/>
      <c r="T175" s="73"/>
      <c r="U175" s="73"/>
      <c r="V175" s="73"/>
      <c r="W175" s="73"/>
      <c r="X175" s="73"/>
      <c r="Y175" s="73"/>
      <c r="Z175" s="73"/>
    </row>
    <row r="176" spans="1:26" ht="15" customHeight="1">
      <c r="A176" s="73"/>
      <c r="B176" s="73"/>
      <c r="C176" s="73"/>
      <c r="D176" s="73"/>
      <c r="E176" s="73"/>
      <c r="F176" s="73"/>
      <c r="G176" s="591"/>
      <c r="H176" s="1412"/>
      <c r="I176" s="73"/>
      <c r="J176" s="73"/>
      <c r="K176" s="74"/>
      <c r="L176" s="74"/>
      <c r="M176" s="989"/>
      <c r="N176" s="1695"/>
      <c r="O176" s="74"/>
      <c r="P176" s="74"/>
      <c r="Q176" s="74"/>
      <c r="R176" s="74"/>
      <c r="S176" s="73"/>
      <c r="T176" s="73"/>
      <c r="U176" s="73"/>
      <c r="V176" s="73"/>
      <c r="W176" s="73"/>
      <c r="X176" s="73"/>
      <c r="Y176" s="73"/>
      <c r="Z176" s="73"/>
    </row>
    <row r="177" spans="1:26" ht="15" customHeight="1">
      <c r="A177" s="73"/>
      <c r="B177" s="73"/>
      <c r="C177" s="73"/>
      <c r="D177" s="73"/>
      <c r="E177" s="73"/>
      <c r="F177" s="73"/>
      <c r="G177" s="591"/>
      <c r="H177" s="1412"/>
      <c r="I177" s="73"/>
      <c r="J177" s="73"/>
      <c r="K177" s="74"/>
      <c r="L177" s="74"/>
      <c r="M177" s="989"/>
      <c r="N177" s="1695"/>
      <c r="O177" s="74"/>
      <c r="P177" s="74"/>
      <c r="Q177" s="74"/>
      <c r="R177" s="74"/>
      <c r="S177" s="73"/>
      <c r="T177" s="73"/>
      <c r="U177" s="73"/>
      <c r="V177" s="73"/>
      <c r="W177" s="73"/>
      <c r="X177" s="73"/>
      <c r="Y177" s="73"/>
      <c r="Z177" s="73"/>
    </row>
    <row r="178" spans="1:26" ht="15" customHeight="1">
      <c r="A178" s="73"/>
      <c r="B178" s="73"/>
      <c r="C178" s="73"/>
      <c r="D178" s="73"/>
      <c r="E178" s="73"/>
      <c r="F178" s="73"/>
      <c r="G178" s="591"/>
      <c r="H178" s="1412"/>
      <c r="I178" s="73"/>
      <c r="J178" s="73"/>
      <c r="K178" s="74"/>
      <c r="L178" s="74"/>
      <c r="M178" s="989"/>
      <c r="N178" s="1695"/>
      <c r="O178" s="74"/>
      <c r="P178" s="74"/>
      <c r="Q178" s="74"/>
      <c r="R178" s="74"/>
      <c r="S178" s="73"/>
      <c r="T178" s="73"/>
      <c r="U178" s="73"/>
      <c r="V178" s="73"/>
      <c r="W178" s="73"/>
      <c r="X178" s="73"/>
      <c r="Y178" s="73"/>
      <c r="Z178" s="73"/>
    </row>
    <row r="179" spans="1:26" ht="15" customHeight="1">
      <c r="A179" s="73"/>
      <c r="B179" s="73"/>
      <c r="C179" s="73"/>
      <c r="D179" s="73"/>
      <c r="E179" s="73"/>
      <c r="F179" s="73"/>
      <c r="G179" s="591"/>
      <c r="H179" s="1412"/>
      <c r="I179" s="73"/>
      <c r="J179" s="73"/>
      <c r="K179" s="74"/>
      <c r="L179" s="74"/>
      <c r="M179" s="989"/>
      <c r="N179" s="1695"/>
      <c r="O179" s="74"/>
      <c r="P179" s="74"/>
      <c r="Q179" s="74"/>
      <c r="R179" s="74"/>
      <c r="S179" s="73"/>
      <c r="T179" s="73"/>
      <c r="U179" s="73"/>
      <c r="V179" s="73"/>
      <c r="W179" s="73"/>
      <c r="X179" s="73"/>
      <c r="Y179" s="73"/>
      <c r="Z179" s="73"/>
    </row>
    <row r="180" spans="1:26" ht="15" customHeight="1">
      <c r="A180" s="73"/>
      <c r="B180" s="73"/>
      <c r="C180" s="73"/>
      <c r="D180" s="73"/>
      <c r="E180" s="73"/>
      <c r="F180" s="73"/>
      <c r="G180" s="591"/>
      <c r="H180" s="1412"/>
      <c r="I180" s="73"/>
      <c r="J180" s="73"/>
      <c r="K180" s="74"/>
      <c r="L180" s="74"/>
      <c r="M180" s="989"/>
      <c r="N180" s="1695"/>
      <c r="O180" s="74"/>
      <c r="P180" s="74"/>
      <c r="Q180" s="74"/>
      <c r="R180" s="74"/>
      <c r="S180" s="73"/>
      <c r="T180" s="73"/>
      <c r="U180" s="73"/>
      <c r="V180" s="73"/>
      <c r="W180" s="73"/>
      <c r="X180" s="73"/>
      <c r="Y180" s="73"/>
      <c r="Z180" s="73"/>
    </row>
    <row r="181" spans="1:26" ht="15" customHeight="1">
      <c r="A181" s="73"/>
      <c r="B181" s="73"/>
      <c r="C181" s="73"/>
      <c r="D181" s="73"/>
      <c r="E181" s="73"/>
      <c r="F181" s="73"/>
      <c r="G181" s="591"/>
      <c r="H181" s="1412"/>
      <c r="I181" s="73"/>
      <c r="J181" s="73"/>
      <c r="K181" s="74"/>
      <c r="L181" s="74"/>
      <c r="M181" s="989"/>
      <c r="N181" s="1695"/>
      <c r="O181" s="74"/>
      <c r="P181" s="74"/>
      <c r="Q181" s="74"/>
      <c r="R181" s="74"/>
      <c r="S181" s="73"/>
      <c r="T181" s="73"/>
      <c r="U181" s="73"/>
      <c r="V181" s="73"/>
      <c r="W181" s="73"/>
      <c r="X181" s="73"/>
      <c r="Y181" s="73"/>
      <c r="Z181" s="73"/>
    </row>
    <row r="182" spans="1:26" ht="15" customHeight="1">
      <c r="A182" s="73"/>
      <c r="B182" s="73"/>
      <c r="C182" s="73"/>
      <c r="D182" s="73"/>
      <c r="E182" s="73"/>
      <c r="F182" s="73"/>
      <c r="G182" s="591"/>
      <c r="H182" s="1412"/>
      <c r="I182" s="73"/>
      <c r="J182" s="73"/>
      <c r="K182" s="74"/>
      <c r="L182" s="74"/>
      <c r="M182" s="989"/>
      <c r="N182" s="1695"/>
      <c r="O182" s="74"/>
      <c r="P182" s="74"/>
      <c r="Q182" s="74"/>
      <c r="R182" s="74"/>
      <c r="S182" s="73"/>
      <c r="T182" s="73"/>
      <c r="U182" s="73"/>
      <c r="V182" s="73"/>
      <c r="W182" s="73"/>
      <c r="X182" s="73"/>
      <c r="Y182" s="73"/>
      <c r="Z182" s="73"/>
    </row>
    <row r="183" spans="1:26" ht="15" customHeight="1">
      <c r="A183" s="73"/>
      <c r="B183" s="73"/>
      <c r="C183" s="73"/>
      <c r="D183" s="73"/>
      <c r="E183" s="73"/>
      <c r="F183" s="73"/>
      <c r="G183" s="591"/>
      <c r="H183" s="1412"/>
      <c r="I183" s="73"/>
      <c r="J183" s="73"/>
      <c r="K183" s="74"/>
      <c r="L183" s="74"/>
      <c r="M183" s="989"/>
      <c r="N183" s="1695"/>
      <c r="O183" s="74"/>
      <c r="P183" s="74"/>
      <c r="Q183" s="74"/>
      <c r="R183" s="74"/>
      <c r="S183" s="73"/>
      <c r="T183" s="73"/>
      <c r="U183" s="73"/>
      <c r="V183" s="73"/>
      <c r="W183" s="73"/>
      <c r="X183" s="73"/>
      <c r="Y183" s="73"/>
      <c r="Z183" s="73"/>
    </row>
    <row r="184" spans="1:26" ht="15" customHeight="1">
      <c r="A184" s="73"/>
      <c r="B184" s="73"/>
      <c r="C184" s="73"/>
      <c r="D184" s="73"/>
      <c r="E184" s="73"/>
      <c r="F184" s="73"/>
      <c r="G184" s="591"/>
      <c r="H184" s="1412"/>
      <c r="I184" s="73"/>
      <c r="J184" s="73"/>
      <c r="K184" s="74"/>
      <c r="L184" s="74"/>
      <c r="M184" s="989"/>
      <c r="N184" s="1695"/>
      <c r="O184" s="74"/>
      <c r="P184" s="74"/>
      <c r="Q184" s="74"/>
      <c r="R184" s="74"/>
      <c r="S184" s="73"/>
      <c r="T184" s="73"/>
      <c r="U184" s="73"/>
      <c r="V184" s="73"/>
      <c r="W184" s="73"/>
      <c r="X184" s="73"/>
      <c r="Y184" s="73"/>
      <c r="Z184" s="73"/>
    </row>
    <row r="185" spans="1:26" ht="15" customHeight="1">
      <c r="A185" s="73"/>
      <c r="B185" s="73"/>
      <c r="C185" s="73"/>
      <c r="D185" s="73"/>
      <c r="E185" s="73"/>
      <c r="F185" s="73"/>
      <c r="G185" s="591"/>
      <c r="H185" s="1412"/>
      <c r="I185" s="73"/>
      <c r="J185" s="73"/>
      <c r="K185" s="74"/>
      <c r="L185" s="74"/>
      <c r="M185" s="989"/>
      <c r="N185" s="1695"/>
      <c r="O185" s="74"/>
      <c r="P185" s="74"/>
      <c r="Q185" s="74"/>
      <c r="R185" s="74"/>
      <c r="S185" s="73"/>
      <c r="T185" s="73"/>
      <c r="U185" s="73"/>
      <c r="V185" s="73"/>
      <c r="W185" s="73"/>
      <c r="X185" s="73"/>
      <c r="Y185" s="73"/>
      <c r="Z185" s="73"/>
    </row>
    <row r="186" spans="1:26" ht="15" customHeight="1">
      <c r="A186" s="73"/>
      <c r="B186" s="73"/>
      <c r="C186" s="73"/>
      <c r="D186" s="73"/>
      <c r="E186" s="73"/>
      <c r="F186" s="73"/>
      <c r="G186" s="591"/>
      <c r="H186" s="1412"/>
      <c r="I186" s="73"/>
      <c r="J186" s="73"/>
      <c r="K186" s="74"/>
      <c r="L186" s="74"/>
      <c r="M186" s="989"/>
      <c r="N186" s="1695"/>
      <c r="O186" s="74"/>
      <c r="P186" s="74"/>
      <c r="Q186" s="74"/>
      <c r="R186" s="74"/>
      <c r="S186" s="73"/>
      <c r="T186" s="73"/>
      <c r="U186" s="73"/>
      <c r="V186" s="73"/>
      <c r="W186" s="73"/>
      <c r="X186" s="73"/>
      <c r="Y186" s="73"/>
      <c r="Z186" s="73"/>
    </row>
    <row r="187" spans="1:26" ht="15" customHeight="1">
      <c r="A187" s="73"/>
      <c r="B187" s="73"/>
      <c r="C187" s="73"/>
      <c r="D187" s="73"/>
      <c r="E187" s="73"/>
      <c r="F187" s="73"/>
      <c r="G187" s="591"/>
      <c r="H187" s="1412"/>
      <c r="I187" s="73"/>
      <c r="J187" s="73"/>
      <c r="K187" s="74"/>
      <c r="L187" s="74"/>
      <c r="M187" s="989"/>
      <c r="N187" s="1695"/>
      <c r="O187" s="74"/>
      <c r="P187" s="74"/>
      <c r="Q187" s="74"/>
      <c r="R187" s="74"/>
      <c r="S187" s="73"/>
      <c r="T187" s="73"/>
      <c r="U187" s="73"/>
      <c r="V187" s="73"/>
      <c r="W187" s="73"/>
      <c r="X187" s="73"/>
      <c r="Y187" s="73"/>
      <c r="Z187" s="73"/>
    </row>
    <row r="188" spans="1:26" ht="15" customHeight="1">
      <c r="A188" s="73"/>
      <c r="B188" s="73"/>
      <c r="C188" s="73"/>
      <c r="D188" s="73"/>
      <c r="E188" s="73"/>
      <c r="F188" s="73"/>
      <c r="G188" s="591"/>
      <c r="H188" s="1412"/>
      <c r="I188" s="73"/>
      <c r="J188" s="73"/>
      <c r="K188" s="74"/>
      <c r="L188" s="74"/>
      <c r="M188" s="989"/>
      <c r="N188" s="1695"/>
      <c r="O188" s="74"/>
      <c r="P188" s="74"/>
      <c r="Q188" s="74"/>
      <c r="R188" s="74"/>
      <c r="S188" s="73"/>
      <c r="T188" s="73"/>
      <c r="U188" s="73"/>
      <c r="V188" s="73"/>
      <c r="W188" s="73"/>
      <c r="X188" s="73"/>
      <c r="Y188" s="73"/>
      <c r="Z188" s="73"/>
    </row>
    <row r="189" spans="1:26" ht="15" customHeight="1">
      <c r="A189" s="73"/>
      <c r="B189" s="73"/>
      <c r="C189" s="73"/>
      <c r="D189" s="73"/>
      <c r="E189" s="73"/>
      <c r="F189" s="73"/>
      <c r="G189" s="591"/>
      <c r="H189" s="1412"/>
      <c r="I189" s="73"/>
      <c r="J189" s="73"/>
      <c r="K189" s="74"/>
      <c r="L189" s="74"/>
      <c r="M189" s="989"/>
      <c r="N189" s="1695"/>
      <c r="O189" s="74"/>
      <c r="P189" s="74"/>
      <c r="Q189" s="74"/>
      <c r="R189" s="74"/>
      <c r="S189" s="73"/>
      <c r="T189" s="73"/>
      <c r="U189" s="73"/>
      <c r="V189" s="73"/>
      <c r="W189" s="73"/>
      <c r="X189" s="73"/>
      <c r="Y189" s="73"/>
      <c r="Z189" s="73"/>
    </row>
    <row r="190" spans="1:26" ht="15" customHeight="1">
      <c r="A190" s="73"/>
      <c r="B190" s="73"/>
      <c r="C190" s="73"/>
      <c r="D190" s="73"/>
      <c r="E190" s="73"/>
      <c r="F190" s="73"/>
      <c r="G190" s="591"/>
      <c r="H190" s="1412"/>
      <c r="I190" s="73"/>
      <c r="J190" s="73"/>
      <c r="K190" s="74"/>
      <c r="L190" s="74"/>
      <c r="M190" s="989"/>
      <c r="N190" s="1695"/>
      <c r="O190" s="74"/>
      <c r="P190" s="74"/>
      <c r="Q190" s="74"/>
      <c r="R190" s="74"/>
      <c r="S190" s="73"/>
      <c r="T190" s="73"/>
      <c r="U190" s="73"/>
      <c r="V190" s="73"/>
      <c r="W190" s="73"/>
      <c r="X190" s="73"/>
      <c r="Y190" s="73"/>
      <c r="Z190" s="73"/>
    </row>
    <row r="191" spans="1:26" ht="15" customHeight="1">
      <c r="A191" s="73"/>
      <c r="B191" s="73"/>
      <c r="C191" s="73"/>
      <c r="D191" s="73"/>
      <c r="E191" s="73"/>
      <c r="F191" s="73"/>
      <c r="G191" s="591"/>
      <c r="H191" s="1412"/>
      <c r="I191" s="73"/>
      <c r="J191" s="73"/>
      <c r="K191" s="74"/>
      <c r="L191" s="74"/>
      <c r="M191" s="989"/>
      <c r="N191" s="1695"/>
      <c r="O191" s="74"/>
      <c r="P191" s="74"/>
      <c r="Q191" s="74"/>
      <c r="R191" s="74"/>
      <c r="S191" s="73"/>
      <c r="T191" s="73"/>
      <c r="U191" s="73"/>
      <c r="V191" s="73"/>
      <c r="W191" s="73"/>
      <c r="X191" s="73"/>
      <c r="Y191" s="73"/>
      <c r="Z191" s="73"/>
    </row>
    <row r="192" spans="1:26" ht="15" customHeight="1">
      <c r="A192" s="73"/>
      <c r="B192" s="73"/>
      <c r="C192" s="73"/>
      <c r="D192" s="73"/>
      <c r="E192" s="73"/>
      <c r="F192" s="73"/>
      <c r="G192" s="591"/>
      <c r="H192" s="1412"/>
      <c r="I192" s="73"/>
      <c r="J192" s="73"/>
      <c r="K192" s="74"/>
      <c r="L192" s="74"/>
      <c r="M192" s="989"/>
      <c r="N192" s="1695"/>
      <c r="O192" s="74"/>
      <c r="P192" s="74"/>
      <c r="Q192" s="74"/>
      <c r="R192" s="74"/>
      <c r="S192" s="73"/>
      <c r="T192" s="73"/>
      <c r="U192" s="73"/>
      <c r="V192" s="73"/>
      <c r="W192" s="73"/>
      <c r="X192" s="73"/>
      <c r="Y192" s="73"/>
      <c r="Z192" s="73"/>
    </row>
    <row r="193" spans="1:26" ht="15" customHeight="1">
      <c r="A193" s="73"/>
      <c r="B193" s="73"/>
      <c r="C193" s="73"/>
      <c r="D193" s="73"/>
      <c r="E193" s="73"/>
      <c r="F193" s="73"/>
      <c r="G193" s="591"/>
      <c r="H193" s="1412"/>
      <c r="I193" s="73"/>
      <c r="J193" s="73"/>
      <c r="K193" s="74"/>
      <c r="L193" s="74"/>
      <c r="M193" s="989"/>
      <c r="N193" s="1695"/>
      <c r="O193" s="74"/>
      <c r="P193" s="74"/>
      <c r="Q193" s="74"/>
      <c r="R193" s="74"/>
      <c r="S193" s="73"/>
      <c r="T193" s="73"/>
      <c r="U193" s="73"/>
      <c r="V193" s="73"/>
      <c r="W193" s="73"/>
      <c r="X193" s="73"/>
      <c r="Y193" s="73"/>
      <c r="Z193" s="73"/>
    </row>
    <row r="194" spans="1:26" ht="15" customHeight="1">
      <c r="A194" s="73"/>
      <c r="B194" s="73"/>
      <c r="C194" s="73"/>
      <c r="D194" s="73"/>
      <c r="E194" s="73"/>
      <c r="F194" s="73"/>
      <c r="G194" s="591"/>
      <c r="H194" s="1412"/>
      <c r="I194" s="73"/>
      <c r="J194" s="73"/>
      <c r="K194" s="74"/>
      <c r="L194" s="74"/>
      <c r="M194" s="989"/>
      <c r="N194" s="1695"/>
      <c r="O194" s="74"/>
      <c r="P194" s="74"/>
      <c r="Q194" s="74"/>
      <c r="R194" s="74"/>
      <c r="S194" s="73"/>
      <c r="T194" s="73"/>
      <c r="U194" s="73"/>
      <c r="V194" s="73"/>
      <c r="W194" s="73"/>
      <c r="X194" s="73"/>
      <c r="Y194" s="73"/>
      <c r="Z194" s="73"/>
    </row>
    <row r="195" spans="1:26" ht="15" customHeight="1">
      <c r="A195" s="73"/>
      <c r="B195" s="73"/>
      <c r="C195" s="73"/>
      <c r="D195" s="73"/>
      <c r="E195" s="73"/>
      <c r="F195" s="73"/>
      <c r="G195" s="591"/>
      <c r="H195" s="1412"/>
      <c r="I195" s="73"/>
      <c r="J195" s="73"/>
      <c r="K195" s="74"/>
      <c r="L195" s="74"/>
      <c r="M195" s="989"/>
      <c r="N195" s="1695"/>
      <c r="O195" s="74"/>
      <c r="P195" s="74"/>
      <c r="Q195" s="74"/>
      <c r="R195" s="74"/>
      <c r="S195" s="73"/>
      <c r="T195" s="73"/>
      <c r="U195" s="73"/>
      <c r="V195" s="73"/>
      <c r="W195" s="73"/>
      <c r="X195" s="73"/>
      <c r="Y195" s="73"/>
      <c r="Z195" s="73"/>
    </row>
    <row r="196" spans="1:26" ht="15" customHeight="1">
      <c r="A196" s="73"/>
      <c r="B196" s="73"/>
      <c r="C196" s="73"/>
      <c r="D196" s="73"/>
      <c r="E196" s="73"/>
      <c r="F196" s="73"/>
      <c r="G196" s="591"/>
      <c r="H196" s="1412"/>
      <c r="I196" s="73"/>
      <c r="J196" s="73"/>
      <c r="K196" s="74"/>
      <c r="L196" s="74"/>
      <c r="M196" s="989"/>
      <c r="N196" s="1695"/>
      <c r="O196" s="74"/>
      <c r="P196" s="74"/>
      <c r="Q196" s="74"/>
      <c r="R196" s="74"/>
      <c r="S196" s="73"/>
      <c r="T196" s="73"/>
      <c r="U196" s="73"/>
      <c r="V196" s="73"/>
      <c r="W196" s="73"/>
      <c r="X196" s="73"/>
      <c r="Y196" s="73"/>
      <c r="Z196" s="73"/>
    </row>
    <row r="197" spans="1:26" ht="15" customHeight="1">
      <c r="A197" s="73"/>
      <c r="B197" s="73"/>
      <c r="C197" s="73"/>
      <c r="D197" s="73"/>
      <c r="E197" s="73"/>
      <c r="F197" s="73"/>
      <c r="G197" s="591"/>
      <c r="H197" s="1412"/>
      <c r="I197" s="73"/>
      <c r="J197" s="73"/>
      <c r="K197" s="74"/>
      <c r="L197" s="74"/>
      <c r="M197" s="989"/>
      <c r="N197" s="1695"/>
      <c r="O197" s="74"/>
      <c r="P197" s="74"/>
      <c r="Q197" s="74"/>
      <c r="R197" s="74"/>
      <c r="S197" s="73"/>
      <c r="T197" s="73"/>
      <c r="U197" s="73"/>
      <c r="V197" s="73"/>
      <c r="W197" s="73"/>
      <c r="X197" s="73"/>
      <c r="Y197" s="73"/>
      <c r="Z197" s="73"/>
    </row>
    <row r="198" spans="1:26" ht="15" customHeight="1">
      <c r="A198" s="73"/>
      <c r="B198" s="73"/>
      <c r="C198" s="73"/>
      <c r="D198" s="73"/>
      <c r="E198" s="73"/>
      <c r="F198" s="73"/>
      <c r="G198" s="591"/>
      <c r="H198" s="1412"/>
      <c r="I198" s="73"/>
      <c r="J198" s="73"/>
      <c r="K198" s="74"/>
      <c r="L198" s="74"/>
      <c r="M198" s="989"/>
      <c r="N198" s="1695"/>
      <c r="O198" s="74"/>
      <c r="P198" s="74"/>
      <c r="Q198" s="74"/>
      <c r="R198" s="74"/>
      <c r="S198" s="73"/>
      <c r="T198" s="73"/>
      <c r="U198" s="73"/>
      <c r="V198" s="73"/>
      <c r="W198" s="73"/>
      <c r="X198" s="73"/>
      <c r="Y198" s="73"/>
      <c r="Z198" s="73"/>
    </row>
    <row r="199" spans="1:26" ht="15" customHeight="1">
      <c r="A199" s="73"/>
      <c r="B199" s="73"/>
      <c r="C199" s="73"/>
      <c r="D199" s="73"/>
      <c r="E199" s="73"/>
      <c r="F199" s="73"/>
      <c r="G199" s="591"/>
      <c r="H199" s="1412"/>
      <c r="I199" s="73"/>
      <c r="J199" s="73"/>
      <c r="K199" s="74"/>
      <c r="L199" s="74"/>
      <c r="M199" s="989"/>
      <c r="N199" s="1695"/>
      <c r="O199" s="74"/>
      <c r="P199" s="74"/>
      <c r="Q199" s="74"/>
      <c r="R199" s="74"/>
      <c r="S199" s="73"/>
      <c r="T199" s="73"/>
      <c r="U199" s="73"/>
      <c r="V199" s="73"/>
      <c r="W199" s="73"/>
      <c r="X199" s="73"/>
      <c r="Y199" s="73"/>
      <c r="Z199" s="73"/>
    </row>
    <row r="200" spans="1:26" ht="15" customHeight="1">
      <c r="A200" s="73"/>
      <c r="B200" s="73"/>
      <c r="C200" s="73"/>
      <c r="D200" s="73"/>
      <c r="E200" s="73"/>
      <c r="F200" s="73"/>
      <c r="G200" s="591"/>
      <c r="H200" s="1412"/>
      <c r="I200" s="73"/>
      <c r="J200" s="73"/>
      <c r="K200" s="74"/>
      <c r="L200" s="74"/>
      <c r="M200" s="989"/>
      <c r="N200" s="1695"/>
      <c r="O200" s="74"/>
      <c r="P200" s="74"/>
      <c r="Q200" s="74"/>
      <c r="R200" s="74"/>
      <c r="S200" s="73"/>
      <c r="T200" s="73"/>
      <c r="U200" s="73"/>
      <c r="V200" s="73"/>
      <c r="W200" s="73"/>
      <c r="X200" s="73"/>
      <c r="Y200" s="73"/>
      <c r="Z200" s="73"/>
    </row>
    <row r="201" spans="1:26" ht="15" customHeight="1">
      <c r="A201" s="73"/>
      <c r="B201" s="73"/>
      <c r="C201" s="73"/>
      <c r="D201" s="73"/>
      <c r="E201" s="73"/>
      <c r="F201" s="73"/>
      <c r="G201" s="591"/>
      <c r="H201" s="1412"/>
      <c r="I201" s="73"/>
      <c r="J201" s="73"/>
      <c r="K201" s="74"/>
      <c r="L201" s="74"/>
      <c r="M201" s="989"/>
      <c r="N201" s="1695"/>
      <c r="O201" s="74"/>
      <c r="P201" s="74"/>
      <c r="Q201" s="74"/>
      <c r="R201" s="74"/>
      <c r="S201" s="73"/>
      <c r="T201" s="73"/>
      <c r="U201" s="73"/>
      <c r="V201" s="73"/>
      <c r="W201" s="73"/>
      <c r="X201" s="73"/>
      <c r="Y201" s="73"/>
      <c r="Z201" s="73"/>
    </row>
    <row r="202" spans="1:26" ht="15" customHeight="1">
      <c r="A202" s="73"/>
      <c r="B202" s="73"/>
      <c r="C202" s="73"/>
      <c r="D202" s="73"/>
      <c r="E202" s="73"/>
      <c r="F202" s="73"/>
      <c r="G202" s="591"/>
      <c r="H202" s="1412"/>
      <c r="I202" s="73"/>
      <c r="J202" s="73"/>
      <c r="K202" s="74"/>
      <c r="L202" s="74"/>
      <c r="M202" s="989"/>
      <c r="N202" s="1695"/>
      <c r="O202" s="74"/>
      <c r="P202" s="74"/>
      <c r="Q202" s="74"/>
      <c r="R202" s="74"/>
      <c r="S202" s="73"/>
      <c r="T202" s="73"/>
      <c r="U202" s="73"/>
      <c r="V202" s="73"/>
      <c r="W202" s="73"/>
      <c r="X202" s="73"/>
      <c r="Y202" s="73"/>
      <c r="Z202" s="73"/>
    </row>
    <row r="203" spans="1:26" ht="15" customHeight="1">
      <c r="A203" s="73"/>
      <c r="B203" s="73"/>
      <c r="C203" s="73"/>
      <c r="D203" s="73"/>
      <c r="E203" s="73"/>
      <c r="F203" s="73"/>
      <c r="G203" s="591"/>
      <c r="H203" s="1412"/>
      <c r="I203" s="73"/>
      <c r="J203" s="73"/>
      <c r="K203" s="74"/>
      <c r="L203" s="74"/>
      <c r="M203" s="989"/>
      <c r="N203" s="1695"/>
      <c r="O203" s="74"/>
      <c r="P203" s="74"/>
      <c r="Q203" s="74"/>
      <c r="R203" s="74"/>
      <c r="S203" s="73"/>
      <c r="T203" s="73"/>
      <c r="U203" s="73"/>
      <c r="V203" s="73"/>
      <c r="W203" s="73"/>
      <c r="X203" s="73"/>
      <c r="Y203" s="73"/>
      <c r="Z203" s="73"/>
    </row>
    <row r="204" spans="1:26" ht="15" customHeight="1">
      <c r="A204" s="73"/>
      <c r="B204" s="73"/>
      <c r="C204" s="73"/>
      <c r="D204" s="73"/>
      <c r="E204" s="73"/>
      <c r="F204" s="73"/>
      <c r="G204" s="591"/>
      <c r="H204" s="1412"/>
      <c r="I204" s="73"/>
      <c r="J204" s="73"/>
      <c r="K204" s="74"/>
      <c r="L204" s="74"/>
      <c r="M204" s="989"/>
      <c r="N204" s="1695"/>
      <c r="O204" s="74"/>
      <c r="P204" s="74"/>
      <c r="Q204" s="74"/>
      <c r="R204" s="74"/>
      <c r="S204" s="73"/>
      <c r="T204" s="73"/>
      <c r="U204" s="73"/>
      <c r="V204" s="73"/>
      <c r="W204" s="73"/>
      <c r="X204" s="73"/>
      <c r="Y204" s="73"/>
      <c r="Z204" s="73"/>
    </row>
    <row r="205" spans="1:26" ht="15" customHeight="1">
      <c r="A205" s="73"/>
      <c r="B205" s="73"/>
      <c r="C205" s="73"/>
      <c r="D205" s="73"/>
      <c r="E205" s="73"/>
      <c r="F205" s="73"/>
      <c r="G205" s="591"/>
      <c r="H205" s="1412"/>
      <c r="I205" s="73"/>
      <c r="J205" s="73"/>
      <c r="K205" s="74"/>
      <c r="L205" s="74"/>
      <c r="M205" s="989"/>
      <c r="N205" s="1695"/>
      <c r="O205" s="74"/>
      <c r="P205" s="74"/>
      <c r="Q205" s="74"/>
      <c r="R205" s="74"/>
      <c r="S205" s="73"/>
      <c r="T205" s="73"/>
      <c r="U205" s="73"/>
      <c r="V205" s="73"/>
      <c r="W205" s="73"/>
      <c r="X205" s="73"/>
      <c r="Y205" s="73"/>
      <c r="Z205" s="73"/>
    </row>
    <row r="206" spans="1:26" ht="15" customHeight="1">
      <c r="A206" s="73"/>
      <c r="B206" s="73"/>
      <c r="C206" s="73"/>
      <c r="D206" s="73"/>
      <c r="E206" s="73"/>
      <c r="F206" s="73"/>
      <c r="G206" s="591"/>
      <c r="H206" s="1412"/>
      <c r="I206" s="73"/>
      <c r="J206" s="73"/>
      <c r="K206" s="74"/>
      <c r="L206" s="74"/>
      <c r="M206" s="989"/>
      <c r="N206" s="1695"/>
      <c r="O206" s="74"/>
      <c r="P206" s="74"/>
      <c r="Q206" s="74"/>
      <c r="R206" s="74"/>
      <c r="S206" s="73"/>
      <c r="T206" s="73"/>
      <c r="U206" s="73"/>
      <c r="V206" s="73"/>
      <c r="W206" s="73"/>
      <c r="X206" s="73"/>
      <c r="Y206" s="73"/>
      <c r="Z206" s="73"/>
    </row>
    <row r="207" spans="1:26" ht="15" customHeight="1">
      <c r="A207" s="73"/>
      <c r="B207" s="73"/>
      <c r="C207" s="73"/>
      <c r="D207" s="73"/>
      <c r="E207" s="73"/>
      <c r="F207" s="73"/>
      <c r="G207" s="591"/>
      <c r="H207" s="1412"/>
      <c r="I207" s="73"/>
      <c r="J207" s="73"/>
      <c r="K207" s="74"/>
      <c r="L207" s="74"/>
      <c r="M207" s="989"/>
      <c r="N207" s="1695"/>
      <c r="O207" s="74"/>
      <c r="P207" s="74"/>
      <c r="Q207" s="74"/>
      <c r="R207" s="74"/>
      <c r="S207" s="73"/>
      <c r="T207" s="73"/>
      <c r="U207" s="73"/>
      <c r="V207" s="73"/>
      <c r="W207" s="73"/>
      <c r="X207" s="73"/>
      <c r="Y207" s="73"/>
      <c r="Z207" s="73"/>
    </row>
    <row r="208" spans="1:26" ht="15" customHeight="1">
      <c r="A208" s="73"/>
      <c r="B208" s="73"/>
      <c r="C208" s="73"/>
      <c r="D208" s="73"/>
      <c r="E208" s="73"/>
      <c r="F208" s="73"/>
      <c r="G208" s="591"/>
      <c r="H208" s="1412"/>
      <c r="I208" s="73"/>
      <c r="J208" s="73"/>
      <c r="K208" s="74"/>
      <c r="L208" s="74"/>
      <c r="M208" s="989"/>
      <c r="N208" s="1695"/>
      <c r="O208" s="74"/>
      <c r="P208" s="74"/>
      <c r="Q208" s="74"/>
      <c r="R208" s="74"/>
      <c r="S208" s="73"/>
      <c r="T208" s="73"/>
      <c r="U208" s="73"/>
      <c r="V208" s="73"/>
      <c r="W208" s="73"/>
      <c r="X208" s="73"/>
      <c r="Y208" s="73"/>
      <c r="Z208" s="73"/>
    </row>
    <row r="209" spans="1:26" ht="15" customHeight="1">
      <c r="A209" s="73"/>
      <c r="B209" s="73"/>
      <c r="C209" s="73"/>
      <c r="D209" s="73"/>
      <c r="E209" s="73"/>
      <c r="F209" s="73"/>
      <c r="G209" s="591"/>
      <c r="H209" s="1412"/>
      <c r="I209" s="73"/>
      <c r="J209" s="73"/>
      <c r="K209" s="74"/>
      <c r="L209" s="74"/>
      <c r="M209" s="989"/>
      <c r="N209" s="1695"/>
      <c r="O209" s="74"/>
      <c r="P209" s="74"/>
      <c r="Q209" s="74"/>
      <c r="R209" s="74"/>
      <c r="S209" s="73"/>
      <c r="T209" s="73"/>
      <c r="U209" s="73"/>
      <c r="V209" s="73"/>
      <c r="W209" s="73"/>
      <c r="X209" s="73"/>
      <c r="Y209" s="73"/>
      <c r="Z209" s="73"/>
    </row>
    <row r="210" spans="1:26" ht="15" customHeight="1">
      <c r="A210" s="73"/>
      <c r="B210" s="73"/>
      <c r="C210" s="73"/>
      <c r="D210" s="73"/>
      <c r="E210" s="73"/>
      <c r="F210" s="73"/>
      <c r="G210" s="591"/>
      <c r="H210" s="1412"/>
      <c r="I210" s="73"/>
      <c r="J210" s="73"/>
      <c r="K210" s="74"/>
      <c r="L210" s="74"/>
      <c r="M210" s="989"/>
      <c r="N210" s="1695"/>
      <c r="O210" s="74"/>
      <c r="P210" s="74"/>
      <c r="Q210" s="74"/>
      <c r="R210" s="74"/>
      <c r="S210" s="73"/>
      <c r="T210" s="73"/>
      <c r="U210" s="73"/>
      <c r="V210" s="73"/>
      <c r="W210" s="73"/>
      <c r="X210" s="73"/>
      <c r="Y210" s="73"/>
      <c r="Z210" s="73"/>
    </row>
    <row r="211" spans="1:26" ht="15" customHeight="1">
      <c r="A211" s="73"/>
      <c r="B211" s="73"/>
      <c r="C211" s="73"/>
      <c r="D211" s="73"/>
      <c r="E211" s="73"/>
      <c r="F211" s="73"/>
      <c r="G211" s="591"/>
      <c r="H211" s="1412"/>
      <c r="I211" s="73"/>
      <c r="J211" s="73"/>
      <c r="K211" s="74"/>
      <c r="L211" s="74"/>
      <c r="M211" s="989"/>
      <c r="N211" s="1695"/>
      <c r="O211" s="74"/>
      <c r="P211" s="74"/>
      <c r="Q211" s="74"/>
      <c r="R211" s="74"/>
      <c r="S211" s="73"/>
      <c r="T211" s="73"/>
      <c r="U211" s="73"/>
      <c r="V211" s="73"/>
      <c r="W211" s="73"/>
      <c r="X211" s="73"/>
      <c r="Y211" s="73"/>
      <c r="Z211" s="73"/>
    </row>
    <row r="212" spans="1:26" ht="15" customHeight="1">
      <c r="A212" s="73"/>
      <c r="B212" s="73"/>
      <c r="C212" s="73"/>
      <c r="D212" s="73"/>
      <c r="E212" s="73"/>
      <c r="F212" s="73"/>
      <c r="G212" s="591"/>
      <c r="H212" s="1412"/>
      <c r="I212" s="73"/>
      <c r="J212" s="73"/>
      <c r="K212" s="74"/>
      <c r="L212" s="74"/>
      <c r="M212" s="989"/>
      <c r="N212" s="1695"/>
      <c r="O212" s="74"/>
      <c r="P212" s="74"/>
      <c r="Q212" s="74"/>
      <c r="R212" s="74"/>
      <c r="S212" s="73"/>
      <c r="T212" s="73"/>
      <c r="U212" s="73"/>
      <c r="V212" s="73"/>
      <c r="W212" s="73"/>
      <c r="X212" s="73"/>
      <c r="Y212" s="73"/>
      <c r="Z212" s="73"/>
    </row>
    <row r="213" spans="1:26" ht="15" customHeight="1">
      <c r="A213" s="73"/>
      <c r="B213" s="73"/>
      <c r="C213" s="73"/>
      <c r="D213" s="73"/>
      <c r="E213" s="73"/>
      <c r="F213" s="73"/>
      <c r="G213" s="591"/>
      <c r="H213" s="1412"/>
      <c r="I213" s="73"/>
      <c r="J213" s="73"/>
      <c r="K213" s="74"/>
      <c r="L213" s="74"/>
      <c r="M213" s="989"/>
      <c r="N213" s="1695"/>
      <c r="O213" s="74"/>
      <c r="P213" s="74"/>
      <c r="Q213" s="74"/>
      <c r="R213" s="74"/>
      <c r="S213" s="73"/>
      <c r="T213" s="73"/>
      <c r="U213" s="73"/>
      <c r="V213" s="73"/>
      <c r="W213" s="73"/>
      <c r="X213" s="73"/>
      <c r="Y213" s="73"/>
      <c r="Z213" s="73"/>
    </row>
    <row r="214" spans="1:26" ht="15" customHeight="1">
      <c r="A214" s="73"/>
      <c r="B214" s="73"/>
      <c r="C214" s="73"/>
      <c r="D214" s="73"/>
      <c r="E214" s="73"/>
      <c r="F214" s="73"/>
      <c r="G214" s="591"/>
      <c r="H214" s="1412"/>
      <c r="I214" s="73"/>
      <c r="J214" s="73"/>
      <c r="K214" s="74"/>
      <c r="L214" s="74"/>
      <c r="M214" s="989"/>
      <c r="N214" s="1695"/>
      <c r="O214" s="74"/>
      <c r="P214" s="74"/>
      <c r="Q214" s="74"/>
      <c r="R214" s="74"/>
      <c r="S214" s="73"/>
      <c r="T214" s="73"/>
      <c r="U214" s="73"/>
      <c r="V214" s="73"/>
      <c r="W214" s="73"/>
      <c r="X214" s="73"/>
      <c r="Y214" s="73"/>
      <c r="Z214" s="73"/>
    </row>
    <row r="215" spans="1:26" ht="15" customHeight="1">
      <c r="A215" s="73"/>
      <c r="B215" s="73"/>
      <c r="C215" s="73"/>
      <c r="D215" s="73"/>
      <c r="E215" s="73"/>
      <c r="F215" s="73"/>
      <c r="G215" s="591"/>
      <c r="H215" s="1412"/>
      <c r="I215" s="73"/>
      <c r="J215" s="73"/>
      <c r="K215" s="74"/>
      <c r="L215" s="74"/>
      <c r="M215" s="989"/>
      <c r="N215" s="1695"/>
      <c r="O215" s="74"/>
      <c r="P215" s="74"/>
      <c r="Q215" s="74"/>
      <c r="R215" s="74"/>
      <c r="S215" s="73"/>
      <c r="T215" s="73"/>
      <c r="U215" s="73"/>
      <c r="V215" s="73"/>
      <c r="W215" s="73"/>
      <c r="X215" s="73"/>
      <c r="Y215" s="73"/>
      <c r="Z215" s="73"/>
    </row>
    <row r="216" spans="1:26" ht="15" customHeight="1">
      <c r="A216" s="73"/>
      <c r="B216" s="73"/>
      <c r="C216" s="73"/>
      <c r="D216" s="73"/>
      <c r="E216" s="73"/>
      <c r="F216" s="73"/>
      <c r="G216" s="591"/>
      <c r="H216" s="1412"/>
      <c r="I216" s="73"/>
      <c r="J216" s="73"/>
      <c r="K216" s="74"/>
      <c r="L216" s="74"/>
      <c r="M216" s="989"/>
      <c r="N216" s="1695"/>
      <c r="O216" s="74"/>
      <c r="P216" s="74"/>
      <c r="Q216" s="74"/>
      <c r="R216" s="74"/>
      <c r="S216" s="73"/>
      <c r="T216" s="73"/>
      <c r="U216" s="73"/>
      <c r="V216" s="73"/>
      <c r="W216" s="73"/>
      <c r="X216" s="73"/>
      <c r="Y216" s="73"/>
      <c r="Z216" s="73"/>
    </row>
    <row r="217" spans="1:26" ht="15" customHeight="1">
      <c r="A217" s="73"/>
      <c r="B217" s="73"/>
      <c r="C217" s="73"/>
      <c r="D217" s="73"/>
      <c r="E217" s="73"/>
      <c r="F217" s="73"/>
      <c r="G217" s="591"/>
      <c r="H217" s="1412"/>
      <c r="I217" s="73"/>
      <c r="J217" s="73"/>
      <c r="K217" s="74"/>
      <c r="L217" s="74"/>
      <c r="M217" s="989"/>
      <c r="N217" s="1695"/>
      <c r="O217" s="74"/>
      <c r="P217" s="74"/>
      <c r="Q217" s="74"/>
      <c r="R217" s="74"/>
      <c r="S217" s="73"/>
      <c r="T217" s="73"/>
      <c r="U217" s="73"/>
      <c r="V217" s="73"/>
      <c r="W217" s="73"/>
      <c r="X217" s="73"/>
      <c r="Y217" s="73"/>
      <c r="Z217" s="73"/>
    </row>
    <row r="218" spans="1:26" ht="15" customHeight="1">
      <c r="A218" s="73"/>
      <c r="B218" s="73"/>
      <c r="C218" s="73"/>
      <c r="D218" s="73"/>
      <c r="E218" s="73"/>
      <c r="F218" s="73"/>
      <c r="G218" s="591"/>
      <c r="H218" s="1412"/>
      <c r="I218" s="73"/>
      <c r="J218" s="73"/>
      <c r="K218" s="74"/>
      <c r="L218" s="74"/>
      <c r="M218" s="989"/>
      <c r="N218" s="1695"/>
      <c r="O218" s="74"/>
      <c r="P218" s="74"/>
      <c r="Q218" s="74"/>
      <c r="R218" s="74"/>
      <c r="S218" s="73"/>
      <c r="T218" s="73"/>
      <c r="U218" s="73"/>
      <c r="V218" s="73"/>
      <c r="W218" s="73"/>
      <c r="X218" s="73"/>
      <c r="Y218" s="73"/>
      <c r="Z218" s="73"/>
    </row>
    <row r="219" spans="1:26" ht="15" customHeight="1">
      <c r="A219" s="73"/>
      <c r="B219" s="73"/>
      <c r="C219" s="73"/>
      <c r="D219" s="73"/>
      <c r="E219" s="73"/>
      <c r="F219" s="73"/>
      <c r="G219" s="591"/>
      <c r="H219" s="1412"/>
      <c r="I219" s="73"/>
      <c r="J219" s="73"/>
      <c r="K219" s="74"/>
      <c r="L219" s="74"/>
      <c r="M219" s="989"/>
      <c r="N219" s="1695"/>
      <c r="O219" s="74"/>
      <c r="P219" s="74"/>
      <c r="Q219" s="74"/>
      <c r="R219" s="74"/>
      <c r="S219" s="73"/>
      <c r="T219" s="73"/>
      <c r="U219" s="73"/>
      <c r="V219" s="73"/>
      <c r="W219" s="73"/>
      <c r="X219" s="73"/>
      <c r="Y219" s="73"/>
      <c r="Z219" s="73"/>
    </row>
    <row r="220" spans="1:26" ht="15" customHeight="1">
      <c r="A220" s="73"/>
      <c r="B220" s="73"/>
      <c r="C220" s="73"/>
      <c r="D220" s="73"/>
      <c r="E220" s="73"/>
      <c r="F220" s="73"/>
      <c r="G220" s="591"/>
      <c r="H220" s="1412"/>
      <c r="I220" s="73"/>
      <c r="J220" s="73"/>
      <c r="K220" s="74"/>
      <c r="L220" s="74"/>
      <c r="M220" s="989"/>
      <c r="N220" s="1695"/>
      <c r="O220" s="74"/>
      <c r="P220" s="74"/>
      <c r="Q220" s="74"/>
      <c r="R220" s="74"/>
      <c r="S220" s="73"/>
      <c r="T220" s="73"/>
      <c r="U220" s="73"/>
      <c r="V220" s="73"/>
      <c r="W220" s="73"/>
      <c r="X220" s="73"/>
      <c r="Y220" s="73"/>
      <c r="Z220" s="73"/>
    </row>
    <row r="221" spans="1:26" ht="15" customHeight="1">
      <c r="A221" s="73"/>
      <c r="B221" s="73"/>
      <c r="C221" s="73"/>
      <c r="D221" s="73"/>
      <c r="E221" s="73"/>
      <c r="F221" s="73"/>
      <c r="G221" s="591"/>
      <c r="H221" s="1412"/>
      <c r="I221" s="73"/>
      <c r="J221" s="73"/>
      <c r="K221" s="74"/>
      <c r="L221" s="74"/>
      <c r="M221" s="989"/>
      <c r="N221" s="1695"/>
      <c r="O221" s="74"/>
      <c r="P221" s="74"/>
      <c r="Q221" s="74"/>
      <c r="R221" s="74"/>
      <c r="S221" s="73"/>
      <c r="T221" s="73"/>
      <c r="U221" s="73"/>
      <c r="V221" s="73"/>
      <c r="W221" s="73"/>
      <c r="X221" s="73"/>
      <c r="Y221" s="73"/>
      <c r="Z221" s="73"/>
    </row>
    <row r="222" spans="1:26" ht="15" customHeight="1">
      <c r="A222" s="73"/>
      <c r="B222" s="73"/>
      <c r="C222" s="73"/>
      <c r="D222" s="73"/>
      <c r="E222" s="73"/>
      <c r="F222" s="73"/>
      <c r="G222" s="591"/>
      <c r="H222" s="1412"/>
      <c r="I222" s="73"/>
      <c r="J222" s="73"/>
      <c r="K222" s="74"/>
      <c r="L222" s="74"/>
      <c r="M222" s="989"/>
      <c r="N222" s="1695"/>
      <c r="O222" s="74"/>
      <c r="P222" s="74"/>
      <c r="Q222" s="74"/>
      <c r="R222" s="74"/>
      <c r="S222" s="73"/>
      <c r="T222" s="73"/>
      <c r="U222" s="73"/>
      <c r="V222" s="73"/>
      <c r="W222" s="73"/>
      <c r="X222" s="73"/>
      <c r="Y222" s="73"/>
      <c r="Z222" s="73"/>
    </row>
    <row r="223" spans="1:26" ht="15" customHeight="1">
      <c r="A223" s="73"/>
      <c r="B223" s="73"/>
      <c r="C223" s="73"/>
      <c r="D223" s="73"/>
      <c r="E223" s="73"/>
      <c r="F223" s="73"/>
      <c r="G223" s="591"/>
      <c r="H223" s="1412"/>
      <c r="I223" s="73"/>
      <c r="J223" s="73"/>
      <c r="K223" s="74"/>
      <c r="L223" s="74"/>
      <c r="M223" s="989"/>
      <c r="N223" s="1695"/>
      <c r="O223" s="74"/>
      <c r="P223" s="74"/>
      <c r="Q223" s="74"/>
      <c r="R223" s="74"/>
      <c r="S223" s="73"/>
      <c r="T223" s="73"/>
      <c r="U223" s="73"/>
      <c r="V223" s="73"/>
      <c r="W223" s="73"/>
      <c r="X223" s="73"/>
      <c r="Y223" s="73"/>
      <c r="Z223" s="73"/>
    </row>
    <row r="224" spans="1:26" ht="15" customHeight="1">
      <c r="A224" s="73"/>
      <c r="B224" s="73"/>
      <c r="C224" s="73"/>
      <c r="D224" s="73"/>
      <c r="E224" s="73"/>
      <c r="F224" s="73"/>
      <c r="G224" s="591"/>
      <c r="H224" s="1412"/>
      <c r="I224" s="73"/>
      <c r="J224" s="73"/>
      <c r="K224" s="74"/>
      <c r="L224" s="74"/>
      <c r="M224" s="989"/>
      <c r="N224" s="1695"/>
      <c r="O224" s="74"/>
      <c r="P224" s="74"/>
      <c r="Q224" s="74"/>
      <c r="R224" s="74"/>
      <c r="S224" s="73"/>
      <c r="T224" s="73"/>
      <c r="U224" s="73"/>
      <c r="V224" s="73"/>
      <c r="W224" s="73"/>
      <c r="X224" s="73"/>
      <c r="Y224" s="73"/>
      <c r="Z224" s="73"/>
    </row>
    <row r="225" spans="1:26" ht="15" customHeight="1">
      <c r="A225" s="73"/>
      <c r="B225" s="73"/>
      <c r="C225" s="73"/>
      <c r="D225" s="73"/>
      <c r="E225" s="73"/>
      <c r="F225" s="73"/>
      <c r="G225" s="591"/>
      <c r="H225" s="1412"/>
      <c r="I225" s="73"/>
      <c r="J225" s="73"/>
      <c r="K225" s="74"/>
      <c r="L225" s="74"/>
      <c r="M225" s="989"/>
      <c r="N225" s="1695"/>
      <c r="O225" s="74"/>
      <c r="P225" s="74"/>
      <c r="Q225" s="74"/>
      <c r="R225" s="74"/>
      <c r="S225" s="73"/>
      <c r="T225" s="73"/>
      <c r="U225" s="73"/>
      <c r="V225" s="73"/>
      <c r="W225" s="73"/>
      <c r="X225" s="73"/>
      <c r="Y225" s="73"/>
      <c r="Z225" s="73"/>
    </row>
    <row r="226" spans="1:26" ht="15" customHeight="1">
      <c r="A226" s="73"/>
      <c r="B226" s="73"/>
      <c r="C226" s="73"/>
      <c r="D226" s="73"/>
      <c r="E226" s="73"/>
      <c r="F226" s="73"/>
      <c r="G226" s="591"/>
      <c r="H226" s="1412"/>
      <c r="I226" s="73"/>
      <c r="J226" s="73"/>
      <c r="K226" s="74"/>
      <c r="L226" s="74"/>
      <c r="M226" s="989"/>
      <c r="N226" s="1695"/>
      <c r="O226" s="74"/>
      <c r="P226" s="74"/>
      <c r="Q226" s="74"/>
      <c r="R226" s="74"/>
      <c r="S226" s="73"/>
      <c r="T226" s="73"/>
      <c r="U226" s="73"/>
      <c r="V226" s="73"/>
      <c r="W226" s="73"/>
      <c r="X226" s="73"/>
      <c r="Y226" s="73"/>
      <c r="Z226" s="73"/>
    </row>
    <row r="227" spans="1:26" ht="15" customHeight="1">
      <c r="A227" s="73"/>
      <c r="B227" s="73"/>
      <c r="C227" s="73"/>
      <c r="D227" s="73"/>
      <c r="E227" s="73"/>
      <c r="F227" s="73"/>
      <c r="G227" s="591"/>
      <c r="H227" s="1412"/>
      <c r="I227" s="73"/>
      <c r="J227" s="73"/>
      <c r="K227" s="74"/>
      <c r="L227" s="74"/>
      <c r="M227" s="989"/>
      <c r="N227" s="1695"/>
      <c r="O227" s="74"/>
      <c r="P227" s="74"/>
      <c r="Q227" s="74"/>
      <c r="R227" s="74"/>
      <c r="S227" s="73"/>
      <c r="T227" s="73"/>
      <c r="U227" s="73"/>
      <c r="V227" s="73"/>
      <c r="W227" s="73"/>
      <c r="X227" s="73"/>
      <c r="Y227" s="73"/>
      <c r="Z227" s="73"/>
    </row>
    <row r="228" spans="1:26" ht="15" customHeight="1">
      <c r="A228" s="73"/>
      <c r="B228" s="73"/>
      <c r="C228" s="73"/>
      <c r="D228" s="73"/>
      <c r="E228" s="73"/>
      <c r="F228" s="73"/>
      <c r="G228" s="591"/>
      <c r="H228" s="1412"/>
      <c r="I228" s="73"/>
      <c r="J228" s="73"/>
      <c r="K228" s="74"/>
      <c r="L228" s="74"/>
      <c r="M228" s="989"/>
      <c r="N228" s="1695"/>
      <c r="O228" s="74"/>
      <c r="P228" s="74"/>
      <c r="Q228" s="74"/>
      <c r="R228" s="74"/>
      <c r="S228" s="73"/>
      <c r="T228" s="73"/>
      <c r="U228" s="73"/>
      <c r="V228" s="73"/>
      <c r="W228" s="73"/>
      <c r="X228" s="73"/>
      <c r="Y228" s="73"/>
      <c r="Z228" s="73"/>
    </row>
    <row r="229" spans="1:26" ht="15" customHeight="1">
      <c r="A229" s="73"/>
      <c r="B229" s="73"/>
      <c r="C229" s="73"/>
      <c r="D229" s="73"/>
      <c r="E229" s="73"/>
      <c r="F229" s="73"/>
      <c r="G229" s="591"/>
      <c r="H229" s="1412"/>
      <c r="I229" s="73"/>
      <c r="J229" s="73"/>
      <c r="K229" s="74"/>
      <c r="L229" s="74"/>
      <c r="M229" s="989"/>
      <c r="N229" s="1695"/>
      <c r="O229" s="74"/>
      <c r="P229" s="74"/>
      <c r="Q229" s="74"/>
      <c r="R229" s="74"/>
      <c r="S229" s="73"/>
      <c r="T229" s="73"/>
      <c r="U229" s="73"/>
      <c r="V229" s="73"/>
      <c r="W229" s="73"/>
      <c r="X229" s="73"/>
      <c r="Y229" s="73"/>
      <c r="Z229" s="73"/>
    </row>
    <row r="230" spans="1:26" ht="15" customHeight="1">
      <c r="A230" s="73"/>
      <c r="B230" s="73"/>
      <c r="C230" s="73"/>
      <c r="D230" s="73"/>
      <c r="E230" s="73"/>
      <c r="F230" s="73"/>
      <c r="G230" s="591"/>
      <c r="H230" s="1412"/>
      <c r="I230" s="73"/>
      <c r="J230" s="73"/>
      <c r="K230" s="74"/>
      <c r="L230" s="74"/>
      <c r="M230" s="989"/>
      <c r="N230" s="1695"/>
      <c r="O230" s="74"/>
      <c r="P230" s="74"/>
      <c r="Q230" s="74"/>
      <c r="R230" s="74"/>
      <c r="S230" s="73"/>
      <c r="T230" s="73"/>
      <c r="U230" s="73"/>
      <c r="V230" s="73"/>
      <c r="W230" s="73"/>
      <c r="X230" s="73"/>
      <c r="Y230" s="73"/>
      <c r="Z230" s="73"/>
    </row>
    <row r="231" spans="1:26" ht="15" customHeight="1">
      <c r="A231" s="73"/>
      <c r="B231" s="73"/>
      <c r="C231" s="73"/>
      <c r="D231" s="73"/>
      <c r="E231" s="73"/>
      <c r="F231" s="73"/>
      <c r="G231" s="591"/>
      <c r="H231" s="1412"/>
      <c r="I231" s="73"/>
      <c r="J231" s="73"/>
      <c r="K231" s="74"/>
      <c r="L231" s="74"/>
      <c r="M231" s="989"/>
      <c r="N231" s="1695"/>
      <c r="O231" s="74"/>
      <c r="P231" s="74"/>
      <c r="Q231" s="74"/>
      <c r="R231" s="74"/>
      <c r="S231" s="73"/>
      <c r="T231" s="73"/>
      <c r="U231" s="73"/>
      <c r="V231" s="73"/>
      <c r="W231" s="73"/>
      <c r="X231" s="73"/>
      <c r="Y231" s="73"/>
      <c r="Z231" s="73"/>
    </row>
    <row r="232" spans="1:26" ht="15" customHeight="1">
      <c r="A232" s="73"/>
      <c r="B232" s="73"/>
      <c r="C232" s="73"/>
      <c r="D232" s="73"/>
      <c r="E232" s="73"/>
      <c r="F232" s="73"/>
      <c r="G232" s="591"/>
      <c r="H232" s="1412"/>
      <c r="I232" s="73"/>
      <c r="J232" s="73"/>
      <c r="K232" s="74"/>
      <c r="L232" s="74"/>
      <c r="M232" s="989"/>
      <c r="N232" s="1695"/>
      <c r="O232" s="74"/>
      <c r="P232" s="74"/>
      <c r="Q232" s="74"/>
      <c r="R232" s="74"/>
      <c r="S232" s="73"/>
      <c r="T232" s="73"/>
      <c r="U232" s="73"/>
      <c r="V232" s="73"/>
      <c r="W232" s="73"/>
      <c r="X232" s="73"/>
      <c r="Y232" s="73"/>
      <c r="Z232" s="73"/>
    </row>
    <row r="233" spans="1:26" ht="15" customHeight="1">
      <c r="A233" s="73"/>
      <c r="B233" s="73"/>
      <c r="C233" s="73"/>
      <c r="D233" s="73"/>
      <c r="E233" s="73"/>
      <c r="F233" s="73"/>
      <c r="G233" s="591"/>
      <c r="H233" s="1412"/>
      <c r="I233" s="73"/>
      <c r="J233" s="73"/>
      <c r="K233" s="74"/>
      <c r="L233" s="74"/>
      <c r="M233" s="989"/>
      <c r="N233" s="1695"/>
      <c r="O233" s="74"/>
      <c r="P233" s="74"/>
      <c r="Q233" s="74"/>
      <c r="R233" s="74"/>
      <c r="S233" s="73"/>
      <c r="T233" s="73"/>
      <c r="U233" s="73"/>
      <c r="V233" s="73"/>
      <c r="W233" s="73"/>
      <c r="X233" s="73"/>
      <c r="Y233" s="73"/>
      <c r="Z233" s="73"/>
    </row>
    <row r="234" spans="1:26" ht="15" customHeight="1">
      <c r="A234" s="73"/>
      <c r="B234" s="73"/>
      <c r="C234" s="73"/>
      <c r="D234" s="73"/>
      <c r="E234" s="73"/>
      <c r="F234" s="73"/>
      <c r="G234" s="591"/>
      <c r="H234" s="1412"/>
      <c r="I234" s="73"/>
      <c r="J234" s="73"/>
      <c r="K234" s="74"/>
      <c r="L234" s="74"/>
      <c r="M234" s="989"/>
      <c r="N234" s="1695"/>
      <c r="O234" s="74"/>
      <c r="P234" s="74"/>
      <c r="Q234" s="74"/>
      <c r="R234" s="74"/>
      <c r="S234" s="73"/>
      <c r="T234" s="73"/>
      <c r="U234" s="73"/>
      <c r="V234" s="73"/>
      <c r="W234" s="73"/>
      <c r="X234" s="73"/>
      <c r="Y234" s="73"/>
      <c r="Z234" s="73"/>
    </row>
    <row r="235" spans="1:26" ht="15" customHeight="1">
      <c r="A235" s="73"/>
      <c r="B235" s="73"/>
      <c r="C235" s="73"/>
      <c r="D235" s="73"/>
      <c r="E235" s="73"/>
      <c r="F235" s="73"/>
      <c r="G235" s="591"/>
      <c r="H235" s="1412"/>
      <c r="I235" s="73"/>
      <c r="J235" s="73"/>
      <c r="K235" s="74"/>
      <c r="L235" s="74"/>
      <c r="M235" s="989"/>
      <c r="N235" s="1695"/>
      <c r="O235" s="74"/>
      <c r="P235" s="74"/>
      <c r="Q235" s="74"/>
      <c r="R235" s="74"/>
      <c r="S235" s="73"/>
      <c r="T235" s="73"/>
      <c r="U235" s="73"/>
      <c r="V235" s="73"/>
      <c r="W235" s="73"/>
      <c r="X235" s="73"/>
      <c r="Y235" s="73"/>
      <c r="Z235" s="73"/>
    </row>
    <row r="236" spans="1:26" ht="15" customHeight="1">
      <c r="A236" s="73"/>
      <c r="B236" s="73"/>
      <c r="C236" s="73"/>
      <c r="D236" s="73"/>
      <c r="E236" s="73"/>
      <c r="F236" s="73"/>
      <c r="G236" s="591"/>
      <c r="H236" s="1412"/>
      <c r="I236" s="73"/>
      <c r="J236" s="73"/>
      <c r="K236" s="74"/>
      <c r="L236" s="74"/>
      <c r="M236" s="989"/>
      <c r="N236" s="1695"/>
      <c r="O236" s="74"/>
      <c r="P236" s="74"/>
      <c r="Q236" s="74"/>
      <c r="R236" s="74"/>
      <c r="S236" s="73"/>
      <c r="T236" s="73"/>
      <c r="U236" s="73"/>
      <c r="V236" s="73"/>
      <c r="W236" s="73"/>
      <c r="X236" s="73"/>
      <c r="Y236" s="73"/>
      <c r="Z236" s="73"/>
    </row>
    <row r="237" spans="1:26" ht="15" customHeight="1">
      <c r="A237" s="73"/>
      <c r="B237" s="73"/>
      <c r="C237" s="73"/>
      <c r="D237" s="73"/>
      <c r="E237" s="73"/>
      <c r="F237" s="73"/>
      <c r="G237" s="591"/>
      <c r="H237" s="1412"/>
      <c r="I237" s="73"/>
      <c r="J237" s="73"/>
      <c r="K237" s="74"/>
      <c r="L237" s="74"/>
      <c r="M237" s="989"/>
      <c r="N237" s="1695"/>
      <c r="O237" s="74"/>
      <c r="P237" s="74"/>
      <c r="Q237" s="74"/>
      <c r="R237" s="74"/>
      <c r="S237" s="73"/>
      <c r="T237" s="73"/>
      <c r="U237" s="73"/>
      <c r="V237" s="73"/>
      <c r="W237" s="73"/>
      <c r="X237" s="73"/>
      <c r="Y237" s="73"/>
      <c r="Z237" s="73"/>
    </row>
    <row r="238" spans="1:26" ht="15" customHeight="1">
      <c r="A238" s="73"/>
      <c r="B238" s="73"/>
      <c r="C238" s="73"/>
      <c r="D238" s="73"/>
      <c r="E238" s="73"/>
      <c r="F238" s="73"/>
      <c r="G238" s="591"/>
      <c r="H238" s="1412"/>
      <c r="I238" s="73"/>
      <c r="J238" s="73"/>
      <c r="K238" s="74"/>
      <c r="L238" s="74"/>
      <c r="M238" s="989"/>
      <c r="N238" s="1695"/>
      <c r="O238" s="74"/>
      <c r="P238" s="74"/>
      <c r="Q238" s="74"/>
      <c r="R238" s="74"/>
      <c r="S238" s="73"/>
      <c r="T238" s="73"/>
      <c r="U238" s="73"/>
      <c r="V238" s="73"/>
      <c r="W238" s="73"/>
      <c r="X238" s="73"/>
      <c r="Y238" s="73"/>
      <c r="Z238" s="73"/>
    </row>
    <row r="239" spans="1:26" ht="15" customHeight="1">
      <c r="A239" s="73"/>
      <c r="B239" s="73"/>
      <c r="C239" s="73"/>
      <c r="D239" s="73"/>
      <c r="E239" s="73"/>
      <c r="F239" s="73"/>
      <c r="G239" s="591"/>
      <c r="H239" s="1412"/>
      <c r="I239" s="73"/>
      <c r="J239" s="73"/>
      <c r="K239" s="74"/>
      <c r="L239" s="74"/>
      <c r="M239" s="989"/>
      <c r="N239" s="1695"/>
      <c r="O239" s="74"/>
      <c r="P239" s="74"/>
      <c r="Q239" s="74"/>
      <c r="R239" s="74"/>
      <c r="S239" s="73"/>
      <c r="T239" s="73"/>
      <c r="U239" s="73"/>
      <c r="V239" s="73"/>
      <c r="W239" s="73"/>
      <c r="X239" s="73"/>
      <c r="Y239" s="73"/>
      <c r="Z239" s="73"/>
    </row>
    <row r="240" spans="1:26" ht="15" customHeight="1">
      <c r="A240" s="73"/>
      <c r="B240" s="73"/>
      <c r="C240" s="73"/>
      <c r="D240" s="73"/>
      <c r="E240" s="73"/>
      <c r="F240" s="73"/>
      <c r="G240" s="591"/>
      <c r="H240" s="1412"/>
      <c r="I240" s="73"/>
      <c r="J240" s="73"/>
      <c r="K240" s="74"/>
      <c r="L240" s="74"/>
      <c r="M240" s="989"/>
      <c r="N240" s="1695"/>
      <c r="O240" s="74"/>
      <c r="P240" s="74"/>
      <c r="Q240" s="74"/>
      <c r="R240" s="74"/>
      <c r="S240" s="73"/>
      <c r="T240" s="73"/>
      <c r="U240" s="73"/>
      <c r="V240" s="73"/>
      <c r="W240" s="73"/>
      <c r="X240" s="73"/>
      <c r="Y240" s="73"/>
      <c r="Z240" s="73"/>
    </row>
    <row r="241" spans="1:26" ht="15" customHeight="1">
      <c r="A241" s="73"/>
      <c r="B241" s="73"/>
      <c r="C241" s="73"/>
      <c r="D241" s="73"/>
      <c r="E241" s="73"/>
      <c r="F241" s="73"/>
      <c r="G241" s="591"/>
      <c r="H241" s="1412"/>
      <c r="I241" s="73"/>
      <c r="J241" s="73"/>
      <c r="K241" s="74"/>
      <c r="L241" s="74"/>
      <c r="M241" s="989"/>
      <c r="N241" s="1695"/>
      <c r="O241" s="74"/>
      <c r="P241" s="74"/>
      <c r="Q241" s="74"/>
      <c r="R241" s="74"/>
      <c r="S241" s="73"/>
      <c r="T241" s="73"/>
      <c r="U241" s="73"/>
      <c r="V241" s="73"/>
      <c r="W241" s="73"/>
      <c r="X241" s="73"/>
      <c r="Y241" s="73"/>
      <c r="Z241" s="73"/>
    </row>
    <row r="242" spans="1:26" ht="15" customHeight="1">
      <c r="A242" s="73"/>
      <c r="B242" s="73"/>
      <c r="C242" s="73"/>
      <c r="D242" s="73"/>
      <c r="E242" s="73"/>
      <c r="F242" s="73"/>
      <c r="G242" s="591"/>
      <c r="H242" s="1412"/>
      <c r="I242" s="73"/>
      <c r="J242" s="73"/>
      <c r="K242" s="74"/>
      <c r="L242" s="74"/>
      <c r="M242" s="989"/>
      <c r="N242" s="1695"/>
      <c r="O242" s="74"/>
      <c r="P242" s="74"/>
      <c r="Q242" s="74"/>
      <c r="R242" s="74"/>
      <c r="S242" s="73"/>
      <c r="T242" s="73"/>
      <c r="U242" s="73"/>
      <c r="V242" s="73"/>
      <c r="W242" s="73"/>
      <c r="X242" s="73"/>
      <c r="Y242" s="73"/>
      <c r="Z242" s="73"/>
    </row>
    <row r="243" spans="1:26" ht="15" customHeight="1">
      <c r="A243" s="73"/>
      <c r="B243" s="73"/>
      <c r="C243" s="73"/>
      <c r="D243" s="73"/>
      <c r="E243" s="73"/>
      <c r="F243" s="73"/>
      <c r="G243" s="591"/>
      <c r="H243" s="1412"/>
      <c r="I243" s="73"/>
      <c r="J243" s="73"/>
      <c r="K243" s="74"/>
      <c r="L243" s="74"/>
      <c r="M243" s="989"/>
      <c r="N243" s="1695"/>
      <c r="O243" s="74"/>
      <c r="P243" s="74"/>
      <c r="Q243" s="74"/>
      <c r="R243" s="74"/>
      <c r="S243" s="73"/>
      <c r="T243" s="73"/>
      <c r="U243" s="73"/>
      <c r="V243" s="73"/>
      <c r="W243" s="73"/>
      <c r="X243" s="73"/>
      <c r="Y243" s="73"/>
      <c r="Z243" s="73"/>
    </row>
    <row r="244" spans="1:26" ht="15" customHeight="1">
      <c r="A244" s="73"/>
      <c r="B244" s="73"/>
      <c r="C244" s="73"/>
      <c r="D244" s="73"/>
      <c r="E244" s="73"/>
      <c r="F244" s="73"/>
      <c r="G244" s="591"/>
      <c r="H244" s="1412"/>
      <c r="I244" s="73"/>
      <c r="J244" s="73"/>
      <c r="K244" s="74"/>
      <c r="L244" s="74"/>
      <c r="M244" s="989"/>
      <c r="N244" s="1695"/>
      <c r="O244" s="74"/>
      <c r="P244" s="74"/>
      <c r="Q244" s="74"/>
      <c r="R244" s="74"/>
      <c r="S244" s="73"/>
      <c r="T244" s="73"/>
      <c r="U244" s="73"/>
      <c r="V244" s="73"/>
      <c r="W244" s="73"/>
      <c r="X244" s="73"/>
      <c r="Y244" s="73"/>
      <c r="Z244" s="73"/>
    </row>
    <row r="245" spans="1:26" ht="15" customHeight="1">
      <c r="A245" s="73"/>
      <c r="B245" s="73"/>
      <c r="C245" s="73"/>
      <c r="D245" s="73"/>
      <c r="E245" s="73"/>
      <c r="F245" s="73"/>
      <c r="G245" s="591"/>
      <c r="H245" s="1412"/>
      <c r="I245" s="73"/>
      <c r="J245" s="73"/>
      <c r="K245" s="74"/>
      <c r="L245" s="74"/>
      <c r="M245" s="989"/>
      <c r="N245" s="1695"/>
      <c r="O245" s="74"/>
      <c r="P245" s="74"/>
      <c r="Q245" s="74"/>
      <c r="R245" s="74"/>
      <c r="S245" s="73"/>
      <c r="T245" s="73"/>
      <c r="U245" s="73"/>
      <c r="V245" s="73"/>
      <c r="W245" s="73"/>
      <c r="X245" s="73"/>
      <c r="Y245" s="73"/>
      <c r="Z245" s="73"/>
    </row>
    <row r="246" spans="1:26" ht="15" customHeight="1">
      <c r="A246" s="73"/>
      <c r="B246" s="73"/>
      <c r="C246" s="73"/>
      <c r="D246" s="73"/>
      <c r="E246" s="73"/>
      <c r="F246" s="73"/>
      <c r="G246" s="591"/>
      <c r="H246" s="1412"/>
      <c r="I246" s="73"/>
      <c r="J246" s="73"/>
      <c r="K246" s="74"/>
      <c r="L246" s="74"/>
      <c r="M246" s="989"/>
      <c r="N246" s="1695"/>
      <c r="O246" s="74"/>
      <c r="P246" s="74"/>
      <c r="Q246" s="74"/>
      <c r="R246" s="74"/>
      <c r="S246" s="73"/>
      <c r="T246" s="73"/>
      <c r="U246" s="73"/>
      <c r="V246" s="73"/>
      <c r="W246" s="73"/>
      <c r="X246" s="73"/>
      <c r="Y246" s="73"/>
      <c r="Z246" s="73"/>
    </row>
    <row r="247" spans="1:26" ht="15" customHeight="1">
      <c r="A247" s="73"/>
      <c r="B247" s="73"/>
      <c r="C247" s="73"/>
      <c r="D247" s="73"/>
      <c r="E247" s="73"/>
      <c r="F247" s="73"/>
      <c r="G247" s="591"/>
      <c r="H247" s="1412"/>
      <c r="I247" s="73"/>
      <c r="J247" s="73"/>
      <c r="K247" s="74"/>
      <c r="L247" s="74"/>
      <c r="M247" s="989"/>
      <c r="N247" s="1695"/>
      <c r="O247" s="74"/>
      <c r="P247" s="74"/>
      <c r="Q247" s="74"/>
      <c r="R247" s="74"/>
      <c r="S247" s="73"/>
      <c r="T247" s="73"/>
      <c r="U247" s="73"/>
      <c r="V247" s="73"/>
      <c r="W247" s="73"/>
      <c r="X247" s="73"/>
      <c r="Y247" s="73"/>
      <c r="Z247" s="73"/>
    </row>
    <row r="248" spans="1:26" ht="15" customHeight="1">
      <c r="A248" s="73"/>
      <c r="B248" s="73"/>
      <c r="C248" s="73"/>
      <c r="D248" s="73"/>
      <c r="E248" s="73"/>
      <c r="F248" s="73"/>
      <c r="G248" s="591"/>
      <c r="H248" s="1412"/>
      <c r="I248" s="73"/>
      <c r="J248" s="73"/>
      <c r="K248" s="74"/>
      <c r="L248" s="74"/>
      <c r="M248" s="989"/>
      <c r="N248" s="1695"/>
      <c r="O248" s="74"/>
      <c r="P248" s="74"/>
      <c r="Q248" s="74"/>
      <c r="R248" s="74"/>
      <c r="S248" s="73"/>
      <c r="T248" s="73"/>
      <c r="U248" s="73"/>
      <c r="V248" s="73"/>
      <c r="W248" s="73"/>
      <c r="X248" s="73"/>
      <c r="Y248" s="73"/>
      <c r="Z248" s="73"/>
    </row>
    <row r="249" spans="1:26" ht="15" customHeight="1">
      <c r="A249" s="73"/>
      <c r="B249" s="73"/>
      <c r="C249" s="73"/>
      <c r="D249" s="73"/>
      <c r="E249" s="73"/>
      <c r="F249" s="73"/>
      <c r="G249" s="591"/>
      <c r="H249" s="1412"/>
      <c r="I249" s="73"/>
      <c r="J249" s="73"/>
      <c r="K249" s="74"/>
      <c r="L249" s="74"/>
      <c r="M249" s="989"/>
      <c r="N249" s="1695"/>
      <c r="O249" s="74"/>
      <c r="P249" s="74"/>
      <c r="Q249" s="74"/>
      <c r="R249" s="74"/>
      <c r="S249" s="73"/>
      <c r="T249" s="73"/>
      <c r="U249" s="73"/>
      <c r="V249" s="73"/>
      <c r="W249" s="73"/>
      <c r="X249" s="73"/>
      <c r="Y249" s="73"/>
      <c r="Z249" s="73"/>
    </row>
    <row r="250" spans="1:26" ht="15" customHeight="1">
      <c r="A250" s="73"/>
      <c r="B250" s="73"/>
      <c r="C250" s="73"/>
      <c r="D250" s="73"/>
      <c r="E250" s="73"/>
      <c r="F250" s="73"/>
      <c r="G250" s="591"/>
      <c r="H250" s="1412"/>
      <c r="I250" s="73"/>
      <c r="J250" s="73"/>
      <c r="K250" s="74"/>
      <c r="L250" s="74"/>
      <c r="M250" s="989"/>
      <c r="N250" s="1695"/>
      <c r="O250" s="74"/>
      <c r="P250" s="74"/>
      <c r="Q250" s="74"/>
      <c r="R250" s="74"/>
      <c r="S250" s="73"/>
      <c r="T250" s="73"/>
      <c r="U250" s="73"/>
      <c r="V250" s="73"/>
      <c r="W250" s="73"/>
      <c r="X250" s="73"/>
      <c r="Y250" s="73"/>
      <c r="Z250" s="73"/>
    </row>
    <row r="251" spans="1:26" ht="15" customHeight="1">
      <c r="A251" s="73"/>
      <c r="B251" s="73"/>
      <c r="C251" s="73"/>
      <c r="D251" s="73"/>
      <c r="E251" s="73"/>
      <c r="F251" s="73"/>
      <c r="G251" s="591"/>
      <c r="H251" s="1412"/>
      <c r="I251" s="73"/>
      <c r="J251" s="73"/>
      <c r="K251" s="74"/>
      <c r="L251" s="74"/>
      <c r="M251" s="989"/>
      <c r="N251" s="1695"/>
      <c r="O251" s="74"/>
      <c r="P251" s="74"/>
      <c r="Q251" s="74"/>
      <c r="R251" s="74"/>
      <c r="S251" s="73"/>
      <c r="T251" s="73"/>
      <c r="U251" s="73"/>
      <c r="V251" s="73"/>
      <c r="W251" s="73"/>
      <c r="X251" s="73"/>
      <c r="Y251" s="73"/>
      <c r="Z251" s="73"/>
    </row>
    <row r="252" spans="1:26" ht="15" customHeight="1">
      <c r="A252" s="73"/>
      <c r="B252" s="73"/>
      <c r="C252" s="73"/>
      <c r="D252" s="73"/>
      <c r="E252" s="73"/>
      <c r="F252" s="73"/>
      <c r="G252" s="591"/>
      <c r="H252" s="1412"/>
      <c r="I252" s="73"/>
      <c r="J252" s="73"/>
      <c r="K252" s="74"/>
      <c r="L252" s="74"/>
      <c r="M252" s="989"/>
      <c r="N252" s="1695"/>
      <c r="O252" s="74"/>
      <c r="P252" s="74"/>
      <c r="Q252" s="74"/>
      <c r="R252" s="74"/>
      <c r="S252" s="73"/>
      <c r="T252" s="73"/>
      <c r="U252" s="73"/>
      <c r="V252" s="73"/>
      <c r="W252" s="73"/>
      <c r="X252" s="73"/>
      <c r="Y252" s="73"/>
      <c r="Z252" s="73"/>
    </row>
    <row r="253" spans="1:26" ht="15" customHeight="1">
      <c r="A253" s="73"/>
      <c r="B253" s="73"/>
      <c r="C253" s="73"/>
      <c r="D253" s="73"/>
      <c r="E253" s="73"/>
      <c r="F253" s="73"/>
      <c r="G253" s="591"/>
      <c r="H253" s="1412"/>
      <c r="I253" s="73"/>
      <c r="J253" s="73"/>
      <c r="K253" s="74"/>
      <c r="L253" s="74"/>
      <c r="M253" s="989"/>
      <c r="N253" s="1695"/>
      <c r="O253" s="74"/>
      <c r="P253" s="74"/>
      <c r="Q253" s="74"/>
      <c r="R253" s="74"/>
      <c r="S253" s="73"/>
      <c r="T253" s="73"/>
      <c r="U253" s="73"/>
      <c r="V253" s="73"/>
      <c r="W253" s="73"/>
      <c r="X253" s="73"/>
      <c r="Y253" s="73"/>
      <c r="Z253" s="73"/>
    </row>
    <row r="254" spans="1:26" ht="15" customHeight="1">
      <c r="A254" s="73"/>
      <c r="B254" s="73"/>
      <c r="C254" s="73"/>
      <c r="D254" s="73"/>
      <c r="E254" s="73"/>
      <c r="F254" s="73"/>
      <c r="G254" s="591"/>
      <c r="H254" s="1412"/>
      <c r="I254" s="73"/>
      <c r="J254" s="73"/>
      <c r="K254" s="74"/>
      <c r="L254" s="74"/>
      <c r="M254" s="989"/>
      <c r="N254" s="1695"/>
      <c r="O254" s="74"/>
      <c r="P254" s="74"/>
      <c r="Q254" s="74"/>
      <c r="R254" s="74"/>
      <c r="S254" s="73"/>
      <c r="T254" s="73"/>
      <c r="U254" s="73"/>
      <c r="V254" s="73"/>
      <c r="W254" s="73"/>
      <c r="X254" s="73"/>
      <c r="Y254" s="73"/>
      <c r="Z254" s="73"/>
    </row>
    <row r="255" spans="1:26" ht="15" customHeight="1">
      <c r="A255" s="73"/>
      <c r="B255" s="73"/>
      <c r="C255" s="73"/>
      <c r="D255" s="73"/>
      <c r="E255" s="73"/>
      <c r="F255" s="73"/>
      <c r="G255" s="591"/>
      <c r="H255" s="1412"/>
      <c r="I255" s="73"/>
      <c r="J255" s="73"/>
      <c r="K255" s="74"/>
      <c r="L255" s="74"/>
      <c r="M255" s="989"/>
      <c r="N255" s="1695"/>
      <c r="O255" s="74"/>
      <c r="P255" s="74"/>
      <c r="Q255" s="74"/>
      <c r="R255" s="74"/>
      <c r="S255" s="73"/>
      <c r="T255" s="73"/>
      <c r="U255" s="73"/>
      <c r="V255" s="73"/>
      <c r="W255" s="73"/>
      <c r="X255" s="73"/>
      <c r="Y255" s="73"/>
      <c r="Z255" s="73"/>
    </row>
    <row r="256" spans="1:26" ht="15" customHeight="1">
      <c r="A256" s="73"/>
      <c r="B256" s="73"/>
      <c r="C256" s="73"/>
      <c r="D256" s="73"/>
      <c r="E256" s="73"/>
      <c r="F256" s="73"/>
      <c r="G256" s="591"/>
      <c r="H256" s="1412"/>
      <c r="I256" s="73"/>
      <c r="J256" s="73"/>
      <c r="K256" s="74"/>
      <c r="L256" s="74"/>
      <c r="M256" s="989"/>
      <c r="N256" s="1695"/>
      <c r="O256" s="74"/>
      <c r="P256" s="74"/>
      <c r="Q256" s="74"/>
      <c r="R256" s="74"/>
      <c r="S256" s="73"/>
      <c r="T256" s="73"/>
      <c r="U256" s="73"/>
      <c r="V256" s="73"/>
      <c r="W256" s="73"/>
      <c r="X256" s="73"/>
      <c r="Y256" s="73"/>
      <c r="Z256" s="73"/>
    </row>
    <row r="257" spans="1:26" ht="15" customHeight="1">
      <c r="A257" s="73"/>
      <c r="B257" s="73"/>
      <c r="C257" s="73"/>
      <c r="D257" s="73"/>
      <c r="E257" s="73"/>
      <c r="F257" s="73"/>
      <c r="G257" s="591"/>
      <c r="H257" s="1412"/>
      <c r="I257" s="73"/>
      <c r="J257" s="73"/>
      <c r="K257" s="74"/>
      <c r="L257" s="74"/>
      <c r="M257" s="989"/>
      <c r="N257" s="1695"/>
      <c r="O257" s="74"/>
      <c r="P257" s="74"/>
      <c r="Q257" s="74"/>
      <c r="R257" s="74"/>
      <c r="S257" s="73"/>
      <c r="T257" s="73"/>
      <c r="U257" s="73"/>
      <c r="V257" s="73"/>
      <c r="W257" s="73"/>
      <c r="X257" s="73"/>
      <c r="Y257" s="73"/>
      <c r="Z257" s="73"/>
    </row>
    <row r="258" spans="1:26" ht="15" customHeight="1">
      <c r="A258" s="73"/>
      <c r="B258" s="73"/>
      <c r="C258" s="73"/>
      <c r="D258" s="73"/>
      <c r="E258" s="73"/>
      <c r="F258" s="73"/>
      <c r="G258" s="591"/>
      <c r="H258" s="1412"/>
      <c r="I258" s="73"/>
      <c r="J258" s="73"/>
      <c r="K258" s="74"/>
      <c r="L258" s="74"/>
      <c r="M258" s="989"/>
      <c r="N258" s="1695"/>
      <c r="O258" s="74"/>
      <c r="P258" s="74"/>
      <c r="Q258" s="74"/>
      <c r="R258" s="74"/>
      <c r="S258" s="73"/>
      <c r="T258" s="73"/>
      <c r="U258" s="73"/>
      <c r="V258" s="73"/>
      <c r="W258" s="73"/>
      <c r="X258" s="73"/>
      <c r="Y258" s="73"/>
      <c r="Z258" s="73"/>
    </row>
    <row r="259" spans="1:26" ht="15" customHeight="1">
      <c r="A259" s="73"/>
      <c r="B259" s="73"/>
      <c r="C259" s="73"/>
      <c r="D259" s="73"/>
      <c r="E259" s="73"/>
      <c r="F259" s="73"/>
      <c r="G259" s="591"/>
      <c r="H259" s="1412"/>
      <c r="I259" s="73"/>
      <c r="J259" s="73"/>
      <c r="K259" s="74"/>
      <c r="L259" s="74"/>
      <c r="M259" s="989"/>
      <c r="N259" s="1695"/>
      <c r="O259" s="74"/>
      <c r="P259" s="74"/>
      <c r="Q259" s="74"/>
      <c r="R259" s="74"/>
      <c r="S259" s="73"/>
      <c r="T259" s="73"/>
      <c r="U259" s="73"/>
      <c r="V259" s="73"/>
      <c r="W259" s="73"/>
      <c r="X259" s="73"/>
      <c r="Y259" s="73"/>
      <c r="Z259" s="73"/>
    </row>
    <row r="260" spans="1:26" ht="15" customHeight="1">
      <c r="A260" s="73"/>
      <c r="B260" s="73"/>
      <c r="C260" s="73"/>
      <c r="D260" s="73"/>
      <c r="E260" s="73"/>
      <c r="F260" s="73"/>
      <c r="G260" s="591"/>
      <c r="H260" s="1412"/>
      <c r="I260" s="73"/>
      <c r="J260" s="73"/>
      <c r="K260" s="74"/>
      <c r="L260" s="74"/>
      <c r="M260" s="989"/>
      <c r="N260" s="1695"/>
      <c r="O260" s="74"/>
      <c r="P260" s="74"/>
      <c r="Q260" s="74"/>
      <c r="R260" s="74"/>
      <c r="S260" s="73"/>
      <c r="T260" s="73"/>
      <c r="U260" s="73"/>
      <c r="V260" s="73"/>
      <c r="W260" s="73"/>
      <c r="X260" s="73"/>
      <c r="Y260" s="73"/>
      <c r="Z260" s="73"/>
    </row>
    <row r="261" spans="1:26" ht="15.75" customHeight="1">
      <c r="A261" s="73"/>
      <c r="B261" s="73"/>
      <c r="C261" s="73"/>
      <c r="D261" s="73"/>
      <c r="E261" s="73"/>
      <c r="F261" s="73"/>
      <c r="G261" s="591"/>
      <c r="H261" s="1412"/>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3"/>
      <c r="D262" s="73"/>
      <c r="E262" s="73"/>
      <c r="F262" s="73"/>
      <c r="G262" s="591"/>
      <c r="H262" s="1412"/>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3"/>
      <c r="D263" s="73"/>
      <c r="E263" s="73"/>
      <c r="F263" s="73"/>
      <c r="G263" s="591"/>
      <c r="H263" s="1412"/>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3"/>
      <c r="D264" s="73"/>
      <c r="E264" s="73"/>
      <c r="F264" s="73"/>
      <c r="G264" s="591"/>
      <c r="H264" s="1412"/>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3"/>
      <c r="D265" s="73"/>
      <c r="E265" s="73"/>
      <c r="F265" s="73"/>
      <c r="G265" s="591"/>
      <c r="H265" s="1412"/>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3"/>
      <c r="D266" s="73"/>
      <c r="E266" s="73"/>
      <c r="F266" s="73"/>
      <c r="G266" s="591"/>
      <c r="H266" s="1412"/>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3"/>
      <c r="D267" s="73"/>
      <c r="E267" s="73"/>
      <c r="F267" s="73"/>
      <c r="G267" s="591"/>
      <c r="H267" s="1412"/>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3"/>
      <c r="D268" s="73"/>
      <c r="E268" s="73"/>
      <c r="F268" s="73"/>
      <c r="G268" s="591"/>
      <c r="H268" s="1412"/>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3"/>
      <c r="D269" s="73"/>
      <c r="E269" s="73"/>
      <c r="F269" s="73"/>
      <c r="G269" s="591"/>
      <c r="H269" s="1412"/>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3"/>
      <c r="D270" s="73"/>
      <c r="E270" s="73"/>
      <c r="F270" s="73"/>
      <c r="G270" s="591"/>
      <c r="H270" s="1412"/>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3"/>
      <c r="D271" s="73"/>
      <c r="E271" s="73"/>
      <c r="F271" s="73"/>
      <c r="G271" s="591"/>
      <c r="H271" s="1412"/>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3"/>
      <c r="D272" s="73"/>
      <c r="E272" s="73"/>
      <c r="F272" s="73"/>
      <c r="G272" s="591"/>
      <c r="H272" s="1412"/>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3"/>
      <c r="D273" s="73"/>
      <c r="E273" s="73"/>
      <c r="F273" s="73"/>
      <c r="G273" s="591"/>
      <c r="H273" s="1412"/>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3"/>
      <c r="D274" s="73"/>
      <c r="E274" s="73"/>
      <c r="F274" s="73"/>
      <c r="G274" s="591"/>
      <c r="H274" s="1412"/>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3"/>
      <c r="D275" s="73"/>
      <c r="E275" s="73"/>
      <c r="F275" s="73"/>
      <c r="G275" s="591"/>
      <c r="H275" s="1412"/>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3"/>
      <c r="D276" s="73"/>
      <c r="E276" s="73"/>
      <c r="F276" s="73"/>
      <c r="G276" s="591"/>
      <c r="H276" s="1412"/>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3"/>
      <c r="D277" s="73"/>
      <c r="E277" s="73"/>
      <c r="F277" s="73"/>
      <c r="G277" s="591"/>
      <c r="H277" s="1412"/>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3"/>
      <c r="D278" s="73"/>
      <c r="E278" s="73"/>
      <c r="F278" s="73"/>
      <c r="G278" s="591"/>
      <c r="H278" s="1412"/>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3"/>
      <c r="D279" s="73"/>
      <c r="E279" s="73"/>
      <c r="F279" s="73"/>
      <c r="G279" s="591"/>
      <c r="H279" s="1412"/>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3"/>
      <c r="D280" s="73"/>
      <c r="E280" s="73"/>
      <c r="F280" s="73"/>
      <c r="G280" s="591"/>
      <c r="H280" s="1412"/>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3"/>
      <c r="D281" s="73"/>
      <c r="E281" s="73"/>
      <c r="F281" s="73"/>
      <c r="G281" s="591"/>
      <c r="H281" s="1412"/>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3"/>
      <c r="D282" s="73"/>
      <c r="E282" s="73"/>
      <c r="F282" s="73"/>
      <c r="G282" s="591"/>
      <c r="H282" s="1412"/>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3"/>
      <c r="D283" s="73"/>
      <c r="E283" s="73"/>
      <c r="F283" s="73"/>
      <c r="G283" s="591"/>
      <c r="H283" s="1412"/>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3"/>
      <c r="D284" s="73"/>
      <c r="E284" s="73"/>
      <c r="F284" s="73"/>
      <c r="G284" s="591"/>
      <c r="H284" s="1412"/>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3"/>
      <c r="D285" s="73"/>
      <c r="E285" s="73"/>
      <c r="F285" s="73"/>
      <c r="G285" s="591"/>
      <c r="H285" s="1412"/>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3"/>
      <c r="D286" s="73"/>
      <c r="E286" s="73"/>
      <c r="F286" s="73"/>
      <c r="G286" s="591"/>
      <c r="H286" s="1412"/>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3"/>
      <c r="D287" s="73"/>
      <c r="E287" s="73"/>
      <c r="F287" s="73"/>
      <c r="G287" s="591"/>
      <c r="H287" s="1412"/>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3"/>
      <c r="D288" s="73"/>
      <c r="E288" s="73"/>
      <c r="F288" s="73"/>
      <c r="G288" s="591"/>
      <c r="H288" s="1412"/>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3"/>
      <c r="D289" s="73"/>
      <c r="E289" s="73"/>
      <c r="F289" s="73"/>
      <c r="G289" s="591"/>
      <c r="H289" s="1412"/>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3"/>
      <c r="D290" s="73"/>
      <c r="E290" s="73"/>
      <c r="F290" s="73"/>
      <c r="G290" s="591"/>
      <c r="H290" s="1412"/>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3"/>
      <c r="D291" s="73"/>
      <c r="E291" s="73"/>
      <c r="F291" s="73"/>
      <c r="G291" s="591"/>
      <c r="H291" s="1412"/>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3"/>
      <c r="D292" s="73"/>
      <c r="E292" s="73"/>
      <c r="F292" s="73"/>
      <c r="G292" s="591"/>
      <c r="H292" s="1412"/>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3"/>
      <c r="D293" s="73"/>
      <c r="E293" s="73"/>
      <c r="F293" s="73"/>
      <c r="G293" s="591"/>
      <c r="H293" s="1412"/>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3"/>
      <c r="D294" s="73"/>
      <c r="E294" s="73"/>
      <c r="F294" s="73"/>
      <c r="G294" s="591"/>
      <c r="H294" s="1412"/>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3"/>
      <c r="D295" s="73"/>
      <c r="E295" s="73"/>
      <c r="F295" s="73"/>
      <c r="G295" s="591"/>
      <c r="H295" s="1412"/>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3"/>
      <c r="D296" s="73"/>
      <c r="E296" s="73"/>
      <c r="F296" s="73"/>
      <c r="G296" s="591"/>
      <c r="H296" s="1412"/>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3"/>
      <c r="D297" s="73"/>
      <c r="E297" s="73"/>
      <c r="F297" s="73"/>
      <c r="G297" s="591"/>
      <c r="H297" s="1412"/>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3"/>
      <c r="D298" s="73"/>
      <c r="E298" s="73"/>
      <c r="F298" s="73"/>
      <c r="G298" s="591"/>
      <c r="H298" s="1412"/>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3"/>
      <c r="D299" s="73"/>
      <c r="E299" s="73"/>
      <c r="F299" s="73"/>
      <c r="G299" s="591"/>
      <c r="H299" s="1412"/>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3"/>
      <c r="D300" s="73"/>
      <c r="E300" s="73"/>
      <c r="F300" s="73"/>
      <c r="G300" s="591"/>
      <c r="H300" s="1412"/>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3"/>
      <c r="D301" s="73"/>
      <c r="E301" s="73"/>
      <c r="F301" s="73"/>
      <c r="G301" s="591"/>
      <c r="H301" s="1412"/>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3"/>
      <c r="D302" s="73"/>
      <c r="E302" s="73"/>
      <c r="F302" s="73"/>
      <c r="G302" s="591"/>
      <c r="H302" s="1412"/>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3"/>
      <c r="D303" s="73"/>
      <c r="E303" s="73"/>
      <c r="F303" s="73"/>
      <c r="G303" s="591"/>
      <c r="H303" s="1412"/>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3"/>
      <c r="D304" s="73"/>
      <c r="E304" s="73"/>
      <c r="F304" s="73"/>
      <c r="G304" s="591"/>
      <c r="H304" s="1412"/>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3"/>
      <c r="D305" s="73"/>
      <c r="E305" s="73"/>
      <c r="F305" s="73"/>
      <c r="G305" s="591"/>
      <c r="H305" s="1412"/>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3"/>
      <c r="D306" s="73"/>
      <c r="E306" s="73"/>
      <c r="F306" s="73"/>
      <c r="G306" s="591"/>
      <c r="H306" s="1412"/>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3"/>
      <c r="D307" s="73"/>
      <c r="E307" s="73"/>
      <c r="F307" s="73"/>
      <c r="G307" s="591"/>
      <c r="H307" s="1412"/>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3"/>
      <c r="D308" s="73"/>
      <c r="E308" s="73"/>
      <c r="F308" s="73"/>
      <c r="G308" s="591"/>
      <c r="H308" s="1412"/>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3"/>
      <c r="D309" s="73"/>
      <c r="E309" s="73"/>
      <c r="F309" s="73"/>
      <c r="G309" s="591"/>
      <c r="H309" s="1412"/>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3"/>
      <c r="D310" s="73"/>
      <c r="E310" s="73"/>
      <c r="F310" s="73"/>
      <c r="G310" s="591"/>
      <c r="H310" s="1412"/>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3"/>
      <c r="D311" s="73"/>
      <c r="E311" s="73"/>
      <c r="F311" s="73"/>
      <c r="G311" s="591"/>
      <c r="H311" s="1412"/>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3"/>
      <c r="D312" s="73"/>
      <c r="E312" s="73"/>
      <c r="F312" s="73"/>
      <c r="G312" s="591"/>
      <c r="H312" s="1412"/>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3"/>
      <c r="D313" s="73"/>
      <c r="E313" s="73"/>
      <c r="F313" s="73"/>
      <c r="G313" s="591"/>
      <c r="H313" s="1412"/>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3"/>
      <c r="D314" s="73"/>
      <c r="E314" s="73"/>
      <c r="F314" s="73"/>
      <c r="G314" s="591"/>
      <c r="H314" s="1412"/>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3"/>
      <c r="D315" s="73"/>
      <c r="E315" s="73"/>
      <c r="F315" s="73"/>
      <c r="G315" s="591"/>
      <c r="H315" s="1412"/>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3"/>
      <c r="D316" s="73"/>
      <c r="E316" s="73"/>
      <c r="F316" s="73"/>
      <c r="G316" s="591"/>
      <c r="H316" s="1412"/>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3"/>
      <c r="D317" s="73"/>
      <c r="E317" s="73"/>
      <c r="F317" s="73"/>
      <c r="G317" s="591"/>
      <c r="H317" s="1412"/>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3"/>
      <c r="D318" s="73"/>
      <c r="E318" s="73"/>
      <c r="F318" s="73"/>
      <c r="G318" s="591"/>
      <c r="H318" s="1412"/>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3"/>
      <c r="D319" s="73"/>
      <c r="E319" s="73"/>
      <c r="F319" s="73"/>
      <c r="G319" s="591"/>
      <c r="H319" s="1412"/>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3"/>
      <c r="D320" s="73"/>
      <c r="E320" s="73"/>
      <c r="F320" s="73"/>
      <c r="G320" s="591"/>
      <c r="H320" s="1412"/>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3"/>
      <c r="D321" s="73"/>
      <c r="E321" s="73"/>
      <c r="F321" s="73"/>
      <c r="G321" s="591"/>
      <c r="H321" s="1412"/>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3"/>
      <c r="D322" s="73"/>
      <c r="E322" s="73"/>
      <c r="F322" s="73"/>
      <c r="G322" s="591"/>
      <c r="H322" s="1412"/>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3"/>
      <c r="D323" s="73"/>
      <c r="E323" s="73"/>
      <c r="F323" s="73"/>
      <c r="G323" s="591"/>
      <c r="H323" s="1412"/>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3"/>
      <c r="D324" s="73"/>
      <c r="E324" s="73"/>
      <c r="F324" s="73"/>
      <c r="G324" s="591"/>
      <c r="H324" s="1412"/>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3"/>
      <c r="D325" s="73"/>
      <c r="E325" s="73"/>
      <c r="F325" s="73"/>
      <c r="G325" s="591"/>
      <c r="H325" s="1412"/>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3"/>
      <c r="D326" s="73"/>
      <c r="E326" s="73"/>
      <c r="F326" s="73"/>
      <c r="G326" s="591"/>
      <c r="H326" s="1412"/>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3"/>
      <c r="D327" s="73"/>
      <c r="E327" s="73"/>
      <c r="F327" s="73"/>
      <c r="G327" s="591"/>
      <c r="H327" s="1412"/>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3"/>
      <c r="D328" s="73"/>
      <c r="E328" s="73"/>
      <c r="F328" s="73"/>
      <c r="G328" s="591"/>
      <c r="H328" s="1412"/>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3"/>
      <c r="D329" s="73"/>
      <c r="E329" s="73"/>
      <c r="F329" s="73"/>
      <c r="G329" s="591"/>
      <c r="H329" s="1412"/>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3"/>
      <c r="D330" s="73"/>
      <c r="E330" s="73"/>
      <c r="F330" s="73"/>
      <c r="G330" s="591"/>
      <c r="H330" s="1412"/>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3"/>
      <c r="D331" s="73"/>
      <c r="E331" s="73"/>
      <c r="F331" s="73"/>
      <c r="G331" s="591"/>
      <c r="H331" s="1412"/>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3"/>
      <c r="D332" s="73"/>
      <c r="E332" s="73"/>
      <c r="F332" s="73"/>
      <c r="G332" s="591"/>
      <c r="H332" s="1412"/>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3"/>
      <c r="D333" s="73"/>
      <c r="E333" s="73"/>
      <c r="F333" s="73"/>
      <c r="G333" s="591"/>
      <c r="H333" s="1412"/>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3"/>
      <c r="D334" s="73"/>
      <c r="E334" s="73"/>
      <c r="F334" s="73"/>
      <c r="G334" s="591"/>
      <c r="H334" s="1412"/>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3"/>
      <c r="D335" s="73"/>
      <c r="E335" s="73"/>
      <c r="F335" s="73"/>
      <c r="G335" s="591"/>
      <c r="H335" s="1412"/>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3"/>
      <c r="D336" s="73"/>
      <c r="E336" s="73"/>
      <c r="F336" s="73"/>
      <c r="G336" s="591"/>
      <c r="H336" s="1412"/>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3"/>
      <c r="D337" s="73"/>
      <c r="E337" s="73"/>
      <c r="F337" s="73"/>
      <c r="G337" s="591"/>
      <c r="H337" s="1412"/>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3"/>
      <c r="D338" s="73"/>
      <c r="E338" s="73"/>
      <c r="F338" s="73"/>
      <c r="G338" s="591"/>
      <c r="H338" s="1412"/>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3"/>
      <c r="D339" s="73"/>
      <c r="E339" s="73"/>
      <c r="F339" s="73"/>
      <c r="G339" s="591"/>
      <c r="H339" s="1412"/>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3"/>
      <c r="D340" s="73"/>
      <c r="E340" s="73"/>
      <c r="F340" s="73"/>
      <c r="G340" s="591"/>
      <c r="H340" s="1412"/>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3"/>
      <c r="D341" s="73"/>
      <c r="E341" s="73"/>
      <c r="F341" s="73"/>
      <c r="G341" s="591"/>
      <c r="H341" s="1412"/>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3"/>
      <c r="D342" s="73"/>
      <c r="E342" s="73"/>
      <c r="F342" s="73"/>
      <c r="G342" s="591"/>
      <c r="H342" s="1412"/>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3"/>
      <c r="D343" s="73"/>
      <c r="E343" s="73"/>
      <c r="F343" s="73"/>
      <c r="G343" s="591"/>
      <c r="H343" s="1412"/>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3"/>
      <c r="D344" s="73"/>
      <c r="E344" s="73"/>
      <c r="F344" s="73"/>
      <c r="G344" s="591"/>
      <c r="H344" s="1412"/>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3"/>
      <c r="D345" s="73"/>
      <c r="E345" s="73"/>
      <c r="F345" s="73"/>
      <c r="G345" s="591"/>
      <c r="H345" s="1412"/>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3"/>
      <c r="D346" s="73"/>
      <c r="E346" s="73"/>
      <c r="F346" s="73"/>
      <c r="G346" s="591"/>
      <c r="H346" s="1412"/>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3"/>
      <c r="D347" s="73"/>
      <c r="E347" s="73"/>
      <c r="F347" s="73"/>
      <c r="G347" s="591"/>
      <c r="H347" s="1412"/>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3"/>
      <c r="D348" s="73"/>
      <c r="E348" s="73"/>
      <c r="F348" s="73"/>
      <c r="G348" s="591"/>
      <c r="H348" s="1412"/>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3"/>
      <c r="D349" s="73"/>
      <c r="E349" s="73"/>
      <c r="F349" s="73"/>
      <c r="G349" s="591"/>
      <c r="H349" s="1412"/>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3"/>
      <c r="D350" s="73"/>
      <c r="E350" s="73"/>
      <c r="F350" s="73"/>
      <c r="G350" s="591"/>
      <c r="H350" s="1412"/>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3"/>
      <c r="D351" s="73"/>
      <c r="E351" s="73"/>
      <c r="F351" s="73"/>
      <c r="G351" s="591"/>
      <c r="H351" s="1412"/>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3"/>
      <c r="D352" s="73"/>
      <c r="E352" s="73"/>
      <c r="F352" s="73"/>
      <c r="G352" s="591"/>
      <c r="H352" s="1412"/>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3"/>
      <c r="D353" s="73"/>
      <c r="E353" s="73"/>
      <c r="F353" s="73"/>
      <c r="G353" s="591"/>
      <c r="H353" s="1412"/>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3"/>
      <c r="D354" s="73"/>
      <c r="E354" s="73"/>
      <c r="F354" s="73"/>
      <c r="G354" s="591"/>
      <c r="H354" s="1412"/>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3"/>
      <c r="D355" s="73"/>
      <c r="E355" s="73"/>
      <c r="F355" s="73"/>
      <c r="G355" s="591"/>
      <c r="H355" s="1412"/>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3"/>
      <c r="D356" s="73"/>
      <c r="E356" s="73"/>
      <c r="F356" s="73"/>
      <c r="G356" s="591"/>
      <c r="H356" s="1412"/>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3"/>
      <c r="D357" s="73"/>
      <c r="E357" s="73"/>
      <c r="F357" s="73"/>
      <c r="G357" s="591"/>
      <c r="H357" s="1412"/>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3"/>
      <c r="D358" s="73"/>
      <c r="E358" s="73"/>
      <c r="F358" s="73"/>
      <c r="G358" s="591"/>
      <c r="H358" s="1412"/>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3"/>
      <c r="D359" s="73"/>
      <c r="E359" s="73"/>
      <c r="F359" s="73"/>
      <c r="G359" s="591"/>
      <c r="H359" s="1412"/>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3"/>
      <c r="D360" s="73"/>
      <c r="E360" s="73"/>
      <c r="F360" s="73"/>
      <c r="G360" s="591"/>
      <c r="H360" s="1412"/>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3"/>
      <c r="D361" s="73"/>
      <c r="E361" s="73"/>
      <c r="F361" s="73"/>
      <c r="G361" s="591"/>
      <c r="H361" s="1412"/>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3"/>
      <c r="D362" s="73"/>
      <c r="E362" s="73"/>
      <c r="F362" s="73"/>
      <c r="G362" s="591"/>
      <c r="H362" s="1412"/>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3"/>
      <c r="D363" s="73"/>
      <c r="E363" s="73"/>
      <c r="F363" s="73"/>
      <c r="G363" s="591"/>
      <c r="H363" s="1412"/>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3"/>
      <c r="D364" s="73"/>
      <c r="E364" s="73"/>
      <c r="F364" s="73"/>
      <c r="G364" s="591"/>
      <c r="H364" s="1412"/>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3"/>
      <c r="D365" s="73"/>
      <c r="E365" s="73"/>
      <c r="F365" s="73"/>
      <c r="G365" s="591"/>
      <c r="H365" s="1412"/>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3"/>
      <c r="D366" s="73"/>
      <c r="E366" s="73"/>
      <c r="F366" s="73"/>
      <c r="G366" s="591"/>
      <c r="H366" s="1412"/>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3"/>
      <c r="D367" s="73"/>
      <c r="E367" s="73"/>
      <c r="F367" s="73"/>
      <c r="G367" s="591"/>
      <c r="H367" s="1412"/>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3"/>
      <c r="D368" s="73"/>
      <c r="E368" s="73"/>
      <c r="F368" s="73"/>
      <c r="G368" s="591"/>
      <c r="H368" s="1412"/>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3"/>
      <c r="D369" s="73"/>
      <c r="E369" s="73"/>
      <c r="F369" s="73"/>
      <c r="G369" s="591"/>
      <c r="H369" s="1412"/>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3"/>
      <c r="D370" s="73"/>
      <c r="E370" s="73"/>
      <c r="F370" s="73"/>
      <c r="G370" s="591"/>
      <c r="H370" s="1412"/>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3"/>
      <c r="D371" s="73"/>
      <c r="E371" s="73"/>
      <c r="F371" s="73"/>
      <c r="G371" s="591"/>
      <c r="H371" s="1412"/>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3"/>
      <c r="D372" s="73"/>
      <c r="E372" s="73"/>
      <c r="F372" s="73"/>
      <c r="G372" s="591"/>
      <c r="H372" s="1412"/>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3"/>
      <c r="D373" s="73"/>
      <c r="E373" s="73"/>
      <c r="F373" s="73"/>
      <c r="G373" s="591"/>
      <c r="H373" s="1412"/>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3"/>
      <c r="D374" s="73"/>
      <c r="E374" s="73"/>
      <c r="F374" s="73"/>
      <c r="G374" s="591"/>
      <c r="H374" s="1412"/>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3"/>
      <c r="D375" s="73"/>
      <c r="E375" s="73"/>
      <c r="F375" s="73"/>
      <c r="G375" s="591"/>
      <c r="H375" s="1412"/>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3"/>
      <c r="D376" s="73"/>
      <c r="E376" s="73"/>
      <c r="F376" s="73"/>
      <c r="G376" s="591"/>
      <c r="H376" s="1412"/>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3"/>
      <c r="D377" s="73"/>
      <c r="E377" s="73"/>
      <c r="F377" s="73"/>
      <c r="G377" s="591"/>
      <c r="H377" s="1412"/>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3"/>
      <c r="D378" s="73"/>
      <c r="E378" s="73"/>
      <c r="F378" s="73"/>
      <c r="G378" s="591"/>
      <c r="H378" s="1412"/>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3"/>
      <c r="D379" s="73"/>
      <c r="E379" s="73"/>
      <c r="F379" s="73"/>
      <c r="G379" s="591"/>
      <c r="H379" s="1412"/>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3"/>
      <c r="D380" s="73"/>
      <c r="E380" s="73"/>
      <c r="F380" s="73"/>
      <c r="G380" s="591"/>
      <c r="H380" s="1412"/>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3"/>
      <c r="D381" s="73"/>
      <c r="E381" s="73"/>
      <c r="F381" s="73"/>
      <c r="G381" s="591"/>
      <c r="H381" s="1412"/>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3"/>
      <c r="D382" s="73"/>
      <c r="E382" s="73"/>
      <c r="F382" s="73"/>
      <c r="G382" s="591"/>
      <c r="H382" s="1412"/>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3"/>
      <c r="D383" s="73"/>
      <c r="E383" s="73"/>
      <c r="F383" s="73"/>
      <c r="G383" s="591"/>
      <c r="H383" s="1412"/>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3"/>
      <c r="D384" s="73"/>
      <c r="E384" s="73"/>
      <c r="F384" s="73"/>
      <c r="G384" s="591"/>
      <c r="H384" s="1412"/>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3"/>
      <c r="D385" s="73"/>
      <c r="E385" s="73"/>
      <c r="F385" s="73"/>
      <c r="G385" s="591"/>
      <c r="H385" s="1412"/>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3"/>
      <c r="D386" s="73"/>
      <c r="E386" s="73"/>
      <c r="F386" s="73"/>
      <c r="G386" s="591"/>
      <c r="H386" s="1412"/>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3"/>
      <c r="D387" s="73"/>
      <c r="E387" s="73"/>
      <c r="F387" s="73"/>
      <c r="G387" s="591"/>
      <c r="H387" s="1412"/>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3"/>
      <c r="D388" s="73"/>
      <c r="E388" s="73"/>
      <c r="F388" s="73"/>
      <c r="G388" s="591"/>
      <c r="H388" s="1412"/>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3"/>
      <c r="D389" s="73"/>
      <c r="E389" s="73"/>
      <c r="F389" s="73"/>
      <c r="G389" s="591"/>
      <c r="H389" s="1412"/>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3"/>
      <c r="D390" s="73"/>
      <c r="E390" s="73"/>
      <c r="F390" s="73"/>
      <c r="G390" s="591"/>
      <c r="H390" s="1412"/>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3"/>
      <c r="D391" s="73"/>
      <c r="E391" s="73"/>
      <c r="F391" s="73"/>
      <c r="G391" s="591"/>
      <c r="H391" s="1412"/>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3"/>
      <c r="D392" s="73"/>
      <c r="E392" s="73"/>
      <c r="F392" s="73"/>
      <c r="G392" s="591"/>
      <c r="H392" s="1412"/>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3"/>
      <c r="D393" s="73"/>
      <c r="E393" s="73"/>
      <c r="F393" s="73"/>
      <c r="G393" s="591"/>
      <c r="H393" s="1412"/>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3"/>
      <c r="D394" s="73"/>
      <c r="E394" s="73"/>
      <c r="F394" s="73"/>
      <c r="G394" s="591"/>
      <c r="H394" s="1412"/>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3"/>
      <c r="D395" s="73"/>
      <c r="E395" s="73"/>
      <c r="F395" s="73"/>
      <c r="G395" s="591"/>
      <c r="H395" s="1412"/>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3"/>
      <c r="D396" s="73"/>
      <c r="E396" s="73"/>
      <c r="F396" s="73"/>
      <c r="G396" s="591"/>
      <c r="H396" s="1412"/>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3"/>
      <c r="D397" s="73"/>
      <c r="E397" s="73"/>
      <c r="F397" s="73"/>
      <c r="G397" s="591"/>
      <c r="H397" s="1412"/>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3"/>
      <c r="D398" s="73"/>
      <c r="E398" s="73"/>
      <c r="F398" s="73"/>
      <c r="G398" s="591"/>
      <c r="H398" s="1412"/>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3"/>
      <c r="D399" s="73"/>
      <c r="E399" s="73"/>
      <c r="F399" s="73"/>
      <c r="G399" s="591"/>
      <c r="H399" s="1412"/>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3"/>
      <c r="D400" s="73"/>
      <c r="E400" s="73"/>
      <c r="F400" s="73"/>
      <c r="G400" s="591"/>
      <c r="H400" s="1412"/>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3"/>
      <c r="D401" s="73"/>
      <c r="E401" s="73"/>
      <c r="F401" s="73"/>
      <c r="G401" s="591"/>
      <c r="H401" s="1412"/>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3"/>
      <c r="D402" s="73"/>
      <c r="E402" s="73"/>
      <c r="F402" s="73"/>
      <c r="G402" s="591"/>
      <c r="H402" s="1412"/>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3"/>
      <c r="D403" s="73"/>
      <c r="E403" s="73"/>
      <c r="F403" s="73"/>
      <c r="G403" s="591"/>
      <c r="H403" s="1412"/>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3"/>
      <c r="D404" s="73"/>
      <c r="E404" s="73"/>
      <c r="F404" s="73"/>
      <c r="G404" s="591"/>
      <c r="H404" s="1412"/>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3"/>
      <c r="D405" s="73"/>
      <c r="E405" s="73"/>
      <c r="F405" s="73"/>
      <c r="G405" s="591"/>
      <c r="H405" s="1412"/>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3"/>
      <c r="D406" s="73"/>
      <c r="E406" s="73"/>
      <c r="F406" s="73"/>
      <c r="G406" s="591"/>
      <c r="H406" s="1412"/>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3"/>
      <c r="D407" s="73"/>
      <c r="E407" s="73"/>
      <c r="F407" s="73"/>
      <c r="G407" s="591"/>
      <c r="H407" s="1412"/>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3"/>
      <c r="D408" s="73"/>
      <c r="E408" s="73"/>
      <c r="F408" s="73"/>
      <c r="G408" s="591"/>
      <c r="H408" s="1412"/>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3"/>
      <c r="D409" s="73"/>
      <c r="E409" s="73"/>
      <c r="F409" s="73"/>
      <c r="G409" s="591"/>
      <c r="H409" s="1412"/>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3"/>
      <c r="D410" s="73"/>
      <c r="E410" s="73"/>
      <c r="F410" s="73"/>
      <c r="G410" s="591"/>
      <c r="H410" s="1412"/>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3"/>
      <c r="D411" s="73"/>
      <c r="E411" s="73"/>
      <c r="F411" s="73"/>
      <c r="G411" s="591"/>
      <c r="H411" s="1412"/>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3"/>
      <c r="D412" s="73"/>
      <c r="E412" s="73"/>
      <c r="F412" s="73"/>
      <c r="G412" s="591"/>
      <c r="H412" s="1412"/>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3"/>
      <c r="D413" s="73"/>
      <c r="E413" s="73"/>
      <c r="F413" s="73"/>
      <c r="G413" s="591"/>
      <c r="H413" s="1412"/>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3"/>
      <c r="D414" s="73"/>
      <c r="E414" s="73"/>
      <c r="F414" s="73"/>
      <c r="G414" s="591"/>
      <c r="H414" s="1412"/>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3"/>
      <c r="D415" s="73"/>
      <c r="E415" s="73"/>
      <c r="F415" s="73"/>
      <c r="G415" s="591"/>
      <c r="H415" s="1412"/>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3"/>
      <c r="D416" s="73"/>
      <c r="E416" s="73"/>
      <c r="F416" s="73"/>
      <c r="G416" s="591"/>
      <c r="H416" s="1412"/>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3"/>
      <c r="D417" s="73"/>
      <c r="E417" s="73"/>
      <c r="F417" s="73"/>
      <c r="G417" s="591"/>
      <c r="H417" s="1412"/>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3"/>
      <c r="D418" s="73"/>
      <c r="E418" s="73"/>
      <c r="F418" s="73"/>
      <c r="G418" s="591"/>
      <c r="H418" s="1412"/>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3"/>
      <c r="D419" s="73"/>
      <c r="E419" s="73"/>
      <c r="F419" s="73"/>
      <c r="G419" s="591"/>
      <c r="H419" s="1412"/>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3"/>
      <c r="D420" s="73"/>
      <c r="E420" s="73"/>
      <c r="F420" s="73"/>
      <c r="G420" s="591"/>
      <c r="H420" s="1412"/>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3"/>
      <c r="D421" s="73"/>
      <c r="E421" s="73"/>
      <c r="F421" s="73"/>
      <c r="G421" s="591"/>
      <c r="H421" s="1412"/>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3"/>
      <c r="D422" s="73"/>
      <c r="E422" s="73"/>
      <c r="F422" s="73"/>
      <c r="G422" s="591"/>
      <c r="H422" s="1412"/>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3"/>
      <c r="D423" s="73"/>
      <c r="E423" s="73"/>
      <c r="F423" s="73"/>
      <c r="G423" s="591"/>
      <c r="H423" s="1412"/>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3"/>
      <c r="D424" s="73"/>
      <c r="E424" s="73"/>
      <c r="F424" s="73"/>
      <c r="G424" s="591"/>
      <c r="H424" s="1412"/>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3"/>
      <c r="D425" s="73"/>
      <c r="E425" s="73"/>
      <c r="F425" s="73"/>
      <c r="G425" s="591"/>
      <c r="H425" s="1412"/>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3"/>
      <c r="D426" s="73"/>
      <c r="E426" s="73"/>
      <c r="F426" s="73"/>
      <c r="G426" s="591"/>
      <c r="H426" s="1412"/>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3"/>
      <c r="D427" s="73"/>
      <c r="E427" s="73"/>
      <c r="F427" s="73"/>
      <c r="G427" s="591"/>
      <c r="H427" s="1412"/>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3"/>
      <c r="D428" s="73"/>
      <c r="E428" s="73"/>
      <c r="F428" s="73"/>
      <c r="G428" s="591"/>
      <c r="H428" s="1412"/>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3"/>
      <c r="D429" s="73"/>
      <c r="E429" s="73"/>
      <c r="F429" s="73"/>
      <c r="G429" s="591"/>
      <c r="H429" s="1412"/>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3"/>
      <c r="D430" s="73"/>
      <c r="E430" s="73"/>
      <c r="F430" s="73"/>
      <c r="G430" s="591"/>
      <c r="H430" s="1412"/>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3"/>
      <c r="D431" s="73"/>
      <c r="E431" s="73"/>
      <c r="F431" s="73"/>
      <c r="G431" s="591"/>
      <c r="H431" s="1412"/>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3"/>
      <c r="D432" s="73"/>
      <c r="E432" s="73"/>
      <c r="F432" s="73"/>
      <c r="G432" s="591"/>
      <c r="H432" s="1412"/>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3"/>
      <c r="D433" s="73"/>
      <c r="E433" s="73"/>
      <c r="F433" s="73"/>
      <c r="G433" s="591"/>
      <c r="H433" s="1412"/>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3"/>
      <c r="D434" s="73"/>
      <c r="E434" s="73"/>
      <c r="F434" s="73"/>
      <c r="G434" s="591"/>
      <c r="H434" s="1412"/>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3"/>
      <c r="D435" s="73"/>
      <c r="E435" s="73"/>
      <c r="F435" s="73"/>
      <c r="G435" s="591"/>
      <c r="H435" s="1412"/>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3"/>
      <c r="D436" s="73"/>
      <c r="E436" s="73"/>
      <c r="F436" s="73"/>
      <c r="G436" s="591"/>
      <c r="H436" s="1412"/>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3"/>
      <c r="D437" s="73"/>
      <c r="E437" s="73"/>
      <c r="F437" s="73"/>
      <c r="G437" s="591"/>
      <c r="H437" s="1412"/>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3"/>
      <c r="D438" s="73"/>
      <c r="E438" s="73"/>
      <c r="F438" s="73"/>
      <c r="G438" s="591"/>
      <c r="H438" s="1412"/>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3"/>
      <c r="D439" s="73"/>
      <c r="E439" s="73"/>
      <c r="F439" s="73"/>
      <c r="G439" s="591"/>
      <c r="H439" s="1412"/>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3"/>
      <c r="D440" s="73"/>
      <c r="E440" s="73"/>
      <c r="F440" s="73"/>
      <c r="G440" s="591"/>
      <c r="H440" s="1412"/>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3"/>
      <c r="D441" s="73"/>
      <c r="E441" s="73"/>
      <c r="F441" s="73"/>
      <c r="G441" s="591"/>
      <c r="H441" s="1412"/>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3"/>
      <c r="D442" s="73"/>
      <c r="E442" s="73"/>
      <c r="F442" s="73"/>
      <c r="G442" s="591"/>
      <c r="H442" s="1412"/>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3"/>
      <c r="D443" s="73"/>
      <c r="E443" s="73"/>
      <c r="F443" s="73"/>
      <c r="G443" s="591"/>
      <c r="H443" s="1412"/>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3"/>
      <c r="D444" s="73"/>
      <c r="E444" s="73"/>
      <c r="F444" s="73"/>
      <c r="G444" s="591"/>
      <c r="H444" s="1412"/>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3"/>
      <c r="D445" s="73"/>
      <c r="E445" s="73"/>
      <c r="F445" s="73"/>
      <c r="G445" s="591"/>
      <c r="H445" s="1412"/>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3"/>
      <c r="D446" s="73"/>
      <c r="E446" s="73"/>
      <c r="F446" s="73"/>
      <c r="G446" s="591"/>
      <c r="H446" s="1412"/>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3"/>
      <c r="D447" s="73"/>
      <c r="E447" s="73"/>
      <c r="F447" s="73"/>
      <c r="G447" s="591"/>
      <c r="H447" s="1412"/>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3"/>
      <c r="D448" s="73"/>
      <c r="E448" s="73"/>
      <c r="F448" s="73"/>
      <c r="G448" s="591"/>
      <c r="H448" s="1412"/>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3"/>
      <c r="D449" s="73"/>
      <c r="E449" s="73"/>
      <c r="F449" s="73"/>
      <c r="G449" s="591"/>
      <c r="H449" s="1412"/>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3"/>
      <c r="D450" s="73"/>
      <c r="E450" s="73"/>
      <c r="F450" s="73"/>
      <c r="G450" s="591"/>
      <c r="H450" s="1412"/>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3"/>
      <c r="D451" s="73"/>
      <c r="E451" s="73"/>
      <c r="F451" s="73"/>
      <c r="G451" s="591"/>
      <c r="H451" s="1412"/>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3"/>
      <c r="D452" s="73"/>
      <c r="E452" s="73"/>
      <c r="F452" s="73"/>
      <c r="G452" s="591"/>
      <c r="H452" s="1412"/>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3"/>
      <c r="D453" s="73"/>
      <c r="E453" s="73"/>
      <c r="F453" s="73"/>
      <c r="G453" s="591"/>
      <c r="H453" s="1412"/>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3"/>
      <c r="D454" s="73"/>
      <c r="E454" s="73"/>
      <c r="F454" s="73"/>
      <c r="G454" s="591"/>
      <c r="H454" s="1412"/>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3"/>
      <c r="D455" s="73"/>
      <c r="E455" s="73"/>
      <c r="F455" s="73"/>
      <c r="G455" s="591"/>
      <c r="H455" s="1412"/>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3"/>
      <c r="D456" s="73"/>
      <c r="E456" s="73"/>
      <c r="F456" s="73"/>
      <c r="G456" s="591"/>
      <c r="H456" s="1412"/>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3"/>
      <c r="D457" s="73"/>
      <c r="E457" s="73"/>
      <c r="F457" s="73"/>
      <c r="G457" s="591"/>
      <c r="H457" s="1412"/>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3"/>
      <c r="D458" s="73"/>
      <c r="E458" s="73"/>
      <c r="F458" s="73"/>
      <c r="G458" s="591"/>
      <c r="H458" s="1412"/>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3"/>
      <c r="D459" s="73"/>
      <c r="E459" s="73"/>
      <c r="F459" s="73"/>
      <c r="G459" s="591"/>
      <c r="H459" s="1412"/>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3"/>
      <c r="D460" s="73"/>
      <c r="E460" s="73"/>
      <c r="F460" s="73"/>
      <c r="G460" s="591"/>
      <c r="H460" s="1412"/>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3"/>
      <c r="D461" s="73"/>
      <c r="E461" s="73"/>
      <c r="F461" s="73"/>
      <c r="G461" s="591"/>
      <c r="H461" s="1412"/>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3"/>
      <c r="D462" s="73"/>
      <c r="E462" s="73"/>
      <c r="F462" s="73"/>
      <c r="G462" s="591"/>
      <c r="H462" s="1412"/>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3"/>
      <c r="D463" s="73"/>
      <c r="E463" s="73"/>
      <c r="F463" s="73"/>
      <c r="G463" s="591"/>
      <c r="H463" s="1412"/>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3"/>
      <c r="D464" s="73"/>
      <c r="E464" s="73"/>
      <c r="F464" s="73"/>
      <c r="G464" s="591"/>
      <c r="H464" s="1412"/>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3"/>
      <c r="D465" s="73"/>
      <c r="E465" s="73"/>
      <c r="F465" s="73"/>
      <c r="G465" s="591"/>
      <c r="H465" s="1412"/>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3"/>
      <c r="D466" s="73"/>
      <c r="E466" s="73"/>
      <c r="F466" s="73"/>
      <c r="G466" s="591"/>
      <c r="H466" s="1412"/>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3"/>
      <c r="D467" s="73"/>
      <c r="E467" s="73"/>
      <c r="F467" s="73"/>
      <c r="G467" s="591"/>
      <c r="H467" s="1412"/>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3"/>
      <c r="D468" s="73"/>
      <c r="E468" s="73"/>
      <c r="F468" s="73"/>
      <c r="G468" s="591"/>
      <c r="H468" s="1412"/>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3"/>
      <c r="D469" s="73"/>
      <c r="E469" s="73"/>
      <c r="F469" s="73"/>
      <c r="G469" s="591"/>
      <c r="H469" s="1412"/>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3"/>
      <c r="D470" s="73"/>
      <c r="E470" s="73"/>
      <c r="F470" s="73"/>
      <c r="G470" s="591"/>
      <c r="H470" s="1412"/>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3"/>
      <c r="D471" s="73"/>
      <c r="E471" s="73"/>
      <c r="F471" s="73"/>
      <c r="G471" s="591"/>
      <c r="H471" s="1412"/>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3"/>
      <c r="D472" s="73"/>
      <c r="E472" s="73"/>
      <c r="F472" s="73"/>
      <c r="G472" s="591"/>
      <c r="H472" s="1412"/>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3"/>
      <c r="D473" s="73"/>
      <c r="E473" s="73"/>
      <c r="F473" s="73"/>
      <c r="G473" s="591"/>
      <c r="H473" s="1412"/>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3"/>
      <c r="D474" s="73"/>
      <c r="E474" s="73"/>
      <c r="F474" s="73"/>
      <c r="G474" s="591"/>
      <c r="H474" s="1412"/>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3"/>
      <c r="D475" s="73"/>
      <c r="E475" s="73"/>
      <c r="F475" s="73"/>
      <c r="G475" s="591"/>
      <c r="H475" s="1412"/>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3"/>
      <c r="D476" s="73"/>
      <c r="E476" s="73"/>
      <c r="F476" s="73"/>
      <c r="G476" s="591"/>
      <c r="H476" s="1412"/>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3"/>
      <c r="D477" s="73"/>
      <c r="E477" s="73"/>
      <c r="F477" s="73"/>
      <c r="G477" s="591"/>
      <c r="H477" s="1412"/>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3"/>
      <c r="D478" s="73"/>
      <c r="E478" s="73"/>
      <c r="F478" s="73"/>
      <c r="G478" s="591"/>
      <c r="H478" s="1412"/>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3"/>
      <c r="D479" s="73"/>
      <c r="E479" s="73"/>
      <c r="F479" s="73"/>
      <c r="G479" s="591"/>
      <c r="H479" s="1412"/>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3"/>
      <c r="D480" s="73"/>
      <c r="E480" s="73"/>
      <c r="F480" s="73"/>
      <c r="G480" s="591"/>
      <c r="H480" s="1412"/>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3"/>
      <c r="D481" s="73"/>
      <c r="E481" s="73"/>
      <c r="F481" s="73"/>
      <c r="G481" s="591"/>
      <c r="H481" s="1412"/>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3"/>
      <c r="D482" s="73"/>
      <c r="E482" s="73"/>
      <c r="F482" s="73"/>
      <c r="G482" s="591"/>
      <c r="H482" s="1412"/>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3"/>
      <c r="D483" s="73"/>
      <c r="E483" s="73"/>
      <c r="F483" s="73"/>
      <c r="G483" s="591"/>
      <c r="H483" s="1412"/>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3"/>
      <c r="D484" s="73"/>
      <c r="E484" s="73"/>
      <c r="F484" s="73"/>
      <c r="G484" s="591"/>
      <c r="H484" s="1412"/>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3"/>
      <c r="D485" s="73"/>
      <c r="E485" s="73"/>
      <c r="F485" s="73"/>
      <c r="G485" s="591"/>
      <c r="H485" s="1412"/>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3"/>
      <c r="D486" s="73"/>
      <c r="E486" s="73"/>
      <c r="F486" s="73"/>
      <c r="G486" s="591"/>
      <c r="H486" s="1412"/>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3"/>
      <c r="D487" s="73"/>
      <c r="E487" s="73"/>
      <c r="F487" s="73"/>
      <c r="G487" s="591"/>
      <c r="H487" s="1412"/>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3"/>
      <c r="D488" s="73"/>
      <c r="E488" s="73"/>
      <c r="F488" s="73"/>
      <c r="G488" s="591"/>
      <c r="H488" s="1412"/>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3"/>
      <c r="D489" s="73"/>
      <c r="E489" s="73"/>
      <c r="F489" s="73"/>
      <c r="G489" s="591"/>
      <c r="H489" s="1412"/>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3"/>
      <c r="D490" s="73"/>
      <c r="E490" s="73"/>
      <c r="F490" s="73"/>
      <c r="G490" s="591"/>
      <c r="H490" s="1412"/>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3"/>
      <c r="D491" s="73"/>
      <c r="E491" s="73"/>
      <c r="F491" s="73"/>
      <c r="G491" s="591"/>
      <c r="H491" s="1412"/>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3"/>
      <c r="D492" s="73"/>
      <c r="E492" s="73"/>
      <c r="F492" s="73"/>
      <c r="G492" s="591"/>
      <c r="H492" s="1412"/>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3"/>
      <c r="D493" s="73"/>
      <c r="E493" s="73"/>
      <c r="F493" s="73"/>
      <c r="G493" s="591"/>
      <c r="H493" s="1412"/>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3"/>
      <c r="D494" s="73"/>
      <c r="E494" s="73"/>
      <c r="F494" s="73"/>
      <c r="G494" s="591"/>
      <c r="H494" s="1412"/>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3"/>
      <c r="D495" s="73"/>
      <c r="E495" s="73"/>
      <c r="F495" s="73"/>
      <c r="G495" s="591"/>
      <c r="H495" s="1412"/>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3"/>
      <c r="D496" s="73"/>
      <c r="E496" s="73"/>
      <c r="F496" s="73"/>
      <c r="G496" s="591"/>
      <c r="H496" s="1412"/>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3"/>
      <c r="D497" s="73"/>
      <c r="E497" s="73"/>
      <c r="F497" s="73"/>
      <c r="G497" s="591"/>
      <c r="H497" s="1412"/>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3"/>
      <c r="D498" s="73"/>
      <c r="E498" s="73"/>
      <c r="F498" s="73"/>
      <c r="G498" s="591"/>
      <c r="H498" s="1412"/>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3"/>
      <c r="D499" s="73"/>
      <c r="E499" s="73"/>
      <c r="F499" s="73"/>
      <c r="G499" s="591"/>
      <c r="H499" s="1412"/>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3"/>
      <c r="D500" s="73"/>
      <c r="E500" s="73"/>
      <c r="F500" s="73"/>
      <c r="G500" s="591"/>
      <c r="H500" s="1412"/>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3"/>
      <c r="D501" s="73"/>
      <c r="E501" s="73"/>
      <c r="F501" s="73"/>
      <c r="G501" s="591"/>
      <c r="H501" s="1412"/>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3"/>
      <c r="D502" s="73"/>
      <c r="E502" s="73"/>
      <c r="F502" s="73"/>
      <c r="G502" s="591"/>
      <c r="H502" s="1412"/>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3"/>
      <c r="D503" s="73"/>
      <c r="E503" s="73"/>
      <c r="F503" s="73"/>
      <c r="G503" s="591"/>
      <c r="H503" s="1412"/>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3"/>
      <c r="D504" s="73"/>
      <c r="E504" s="73"/>
      <c r="F504" s="73"/>
      <c r="G504" s="591"/>
      <c r="H504" s="1412"/>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3"/>
      <c r="D505" s="73"/>
      <c r="E505" s="73"/>
      <c r="F505" s="73"/>
      <c r="G505" s="591"/>
      <c r="H505" s="1412"/>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3"/>
      <c r="D506" s="73"/>
      <c r="E506" s="73"/>
      <c r="F506" s="73"/>
      <c r="G506" s="591"/>
      <c r="H506" s="1412"/>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3"/>
      <c r="D507" s="73"/>
      <c r="E507" s="73"/>
      <c r="F507" s="73"/>
      <c r="G507" s="591"/>
      <c r="H507" s="1412"/>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3"/>
      <c r="D508" s="73"/>
      <c r="E508" s="73"/>
      <c r="F508" s="73"/>
      <c r="G508" s="591"/>
      <c r="H508" s="1412"/>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3"/>
      <c r="D509" s="73"/>
      <c r="E509" s="73"/>
      <c r="F509" s="73"/>
      <c r="G509" s="591"/>
      <c r="H509" s="1412"/>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3"/>
      <c r="D510" s="73"/>
      <c r="E510" s="73"/>
      <c r="F510" s="73"/>
      <c r="G510" s="591"/>
      <c r="H510" s="1412"/>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3"/>
      <c r="D511" s="73"/>
      <c r="E511" s="73"/>
      <c r="F511" s="73"/>
      <c r="G511" s="591"/>
      <c r="H511" s="1412"/>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3"/>
      <c r="D512" s="73"/>
      <c r="E512" s="73"/>
      <c r="F512" s="73"/>
      <c r="G512" s="591"/>
      <c r="H512" s="1412"/>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3"/>
      <c r="D513" s="73"/>
      <c r="E513" s="73"/>
      <c r="F513" s="73"/>
      <c r="G513" s="591"/>
      <c r="H513" s="1412"/>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3"/>
      <c r="D514" s="73"/>
      <c r="E514" s="73"/>
      <c r="F514" s="73"/>
      <c r="G514" s="591"/>
      <c r="H514" s="1412"/>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3"/>
      <c r="D515" s="73"/>
      <c r="E515" s="73"/>
      <c r="F515" s="73"/>
      <c r="G515" s="591"/>
      <c r="H515" s="1412"/>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3"/>
      <c r="D516" s="73"/>
      <c r="E516" s="73"/>
      <c r="F516" s="73"/>
      <c r="G516" s="591"/>
      <c r="H516" s="1412"/>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3"/>
      <c r="D517" s="73"/>
      <c r="E517" s="73"/>
      <c r="F517" s="73"/>
      <c r="G517" s="591"/>
      <c r="H517" s="1412"/>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3"/>
      <c r="D518" s="73"/>
      <c r="E518" s="73"/>
      <c r="F518" s="73"/>
      <c r="G518" s="591"/>
      <c r="H518" s="1412"/>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3"/>
      <c r="D519" s="73"/>
      <c r="E519" s="73"/>
      <c r="F519" s="73"/>
      <c r="G519" s="591"/>
      <c r="H519" s="1412"/>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3"/>
      <c r="D520" s="73"/>
      <c r="E520" s="73"/>
      <c r="F520" s="73"/>
      <c r="G520" s="591"/>
      <c r="H520" s="1412"/>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3"/>
      <c r="D521" s="73"/>
      <c r="E521" s="73"/>
      <c r="F521" s="73"/>
      <c r="G521" s="591"/>
      <c r="H521" s="1412"/>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3"/>
      <c r="D522" s="73"/>
      <c r="E522" s="73"/>
      <c r="F522" s="73"/>
      <c r="G522" s="591"/>
      <c r="H522" s="1412"/>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3"/>
      <c r="D523" s="73"/>
      <c r="E523" s="73"/>
      <c r="F523" s="73"/>
      <c r="G523" s="591"/>
      <c r="H523" s="1412"/>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3"/>
      <c r="D524" s="73"/>
      <c r="E524" s="73"/>
      <c r="F524" s="73"/>
      <c r="G524" s="591"/>
      <c r="H524" s="1412"/>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3"/>
      <c r="D525" s="73"/>
      <c r="E525" s="73"/>
      <c r="F525" s="73"/>
      <c r="G525" s="591"/>
      <c r="H525" s="1412"/>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3"/>
      <c r="D526" s="73"/>
      <c r="E526" s="73"/>
      <c r="F526" s="73"/>
      <c r="G526" s="591"/>
      <c r="H526" s="1412"/>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3"/>
      <c r="D527" s="73"/>
      <c r="E527" s="73"/>
      <c r="F527" s="73"/>
      <c r="G527" s="591"/>
      <c r="H527" s="1412"/>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3"/>
      <c r="D528" s="73"/>
      <c r="E528" s="73"/>
      <c r="F528" s="73"/>
      <c r="G528" s="591"/>
      <c r="H528" s="1412"/>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3"/>
      <c r="D529" s="73"/>
      <c r="E529" s="73"/>
      <c r="F529" s="73"/>
      <c r="G529" s="591"/>
      <c r="H529" s="1412"/>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3"/>
      <c r="D530" s="73"/>
      <c r="E530" s="73"/>
      <c r="F530" s="73"/>
      <c r="G530" s="591"/>
      <c r="H530" s="1412"/>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3"/>
      <c r="D531" s="73"/>
      <c r="E531" s="73"/>
      <c r="F531" s="73"/>
      <c r="G531" s="591"/>
      <c r="H531" s="1412"/>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3"/>
      <c r="D532" s="73"/>
      <c r="E532" s="73"/>
      <c r="F532" s="73"/>
      <c r="G532" s="591"/>
      <c r="H532" s="1412"/>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3"/>
      <c r="D533" s="73"/>
      <c r="E533" s="73"/>
      <c r="F533" s="73"/>
      <c r="G533" s="591"/>
      <c r="H533" s="1412"/>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3"/>
      <c r="D534" s="73"/>
      <c r="E534" s="73"/>
      <c r="F534" s="73"/>
      <c r="G534" s="591"/>
      <c r="H534" s="1412"/>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3"/>
      <c r="D535" s="73"/>
      <c r="E535" s="73"/>
      <c r="F535" s="73"/>
      <c r="G535" s="591"/>
      <c r="H535" s="1412"/>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3"/>
      <c r="D536" s="73"/>
      <c r="E536" s="73"/>
      <c r="F536" s="73"/>
      <c r="G536" s="591"/>
      <c r="H536" s="1412"/>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3"/>
      <c r="D537" s="73"/>
      <c r="E537" s="73"/>
      <c r="F537" s="73"/>
      <c r="G537" s="591"/>
      <c r="H537" s="1412"/>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3"/>
      <c r="D538" s="73"/>
      <c r="E538" s="73"/>
      <c r="F538" s="73"/>
      <c r="G538" s="591"/>
      <c r="H538" s="1412"/>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3"/>
      <c r="D539" s="73"/>
      <c r="E539" s="73"/>
      <c r="F539" s="73"/>
      <c r="G539" s="591"/>
      <c r="H539" s="1412"/>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3"/>
      <c r="D540" s="73"/>
      <c r="E540" s="73"/>
      <c r="F540" s="73"/>
      <c r="G540" s="591"/>
      <c r="H540" s="1412"/>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3"/>
      <c r="D541" s="73"/>
      <c r="E541" s="73"/>
      <c r="F541" s="73"/>
      <c r="G541" s="591"/>
      <c r="H541" s="1412"/>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3"/>
      <c r="D542" s="73"/>
      <c r="E542" s="73"/>
      <c r="F542" s="73"/>
      <c r="G542" s="591"/>
      <c r="H542" s="1412"/>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3"/>
      <c r="D543" s="73"/>
      <c r="E543" s="73"/>
      <c r="F543" s="73"/>
      <c r="G543" s="591"/>
      <c r="H543" s="1412"/>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3"/>
      <c r="D544" s="73"/>
      <c r="E544" s="73"/>
      <c r="F544" s="73"/>
      <c r="G544" s="591"/>
      <c r="H544" s="1412"/>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3"/>
      <c r="D545" s="73"/>
      <c r="E545" s="73"/>
      <c r="F545" s="73"/>
      <c r="G545" s="591"/>
      <c r="H545" s="1412"/>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3"/>
      <c r="D546" s="73"/>
      <c r="E546" s="73"/>
      <c r="F546" s="73"/>
      <c r="G546" s="591"/>
      <c r="H546" s="1412"/>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3"/>
      <c r="D547" s="73"/>
      <c r="E547" s="73"/>
      <c r="F547" s="73"/>
      <c r="G547" s="591"/>
      <c r="H547" s="1412"/>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3"/>
      <c r="D548" s="73"/>
      <c r="E548" s="73"/>
      <c r="F548" s="73"/>
      <c r="G548" s="591"/>
      <c r="H548" s="1412"/>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3"/>
      <c r="D549" s="73"/>
      <c r="E549" s="73"/>
      <c r="F549" s="73"/>
      <c r="G549" s="591"/>
      <c r="H549" s="1412"/>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3"/>
      <c r="D550" s="73"/>
      <c r="E550" s="73"/>
      <c r="F550" s="73"/>
      <c r="G550" s="591"/>
      <c r="H550" s="1412"/>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3"/>
      <c r="D551" s="73"/>
      <c r="E551" s="73"/>
      <c r="F551" s="73"/>
      <c r="G551" s="591"/>
      <c r="H551" s="1412"/>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3"/>
      <c r="D552" s="73"/>
      <c r="E552" s="73"/>
      <c r="F552" s="73"/>
      <c r="G552" s="591"/>
      <c r="H552" s="1412"/>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3"/>
      <c r="D553" s="73"/>
      <c r="E553" s="73"/>
      <c r="F553" s="73"/>
      <c r="G553" s="591"/>
      <c r="H553" s="1412"/>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3"/>
      <c r="D554" s="73"/>
      <c r="E554" s="73"/>
      <c r="F554" s="73"/>
      <c r="G554" s="591"/>
      <c r="H554" s="1412"/>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3"/>
      <c r="D555" s="73"/>
      <c r="E555" s="73"/>
      <c r="F555" s="73"/>
      <c r="G555" s="591"/>
      <c r="H555" s="1412"/>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3"/>
      <c r="D556" s="73"/>
      <c r="E556" s="73"/>
      <c r="F556" s="73"/>
      <c r="G556" s="591"/>
      <c r="H556" s="1412"/>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3"/>
      <c r="D557" s="73"/>
      <c r="E557" s="73"/>
      <c r="F557" s="73"/>
      <c r="G557" s="591"/>
      <c r="H557" s="1412"/>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3"/>
      <c r="D558" s="73"/>
      <c r="E558" s="73"/>
      <c r="F558" s="73"/>
      <c r="G558" s="591"/>
      <c r="H558" s="1412"/>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3"/>
      <c r="D559" s="73"/>
      <c r="E559" s="73"/>
      <c r="F559" s="73"/>
      <c r="G559" s="591"/>
      <c r="H559" s="1412"/>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3"/>
      <c r="D560" s="73"/>
      <c r="E560" s="73"/>
      <c r="F560" s="73"/>
      <c r="G560" s="591"/>
      <c r="H560" s="1412"/>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3"/>
      <c r="D561" s="73"/>
      <c r="E561" s="73"/>
      <c r="F561" s="73"/>
      <c r="G561" s="591"/>
      <c r="H561" s="1412"/>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3"/>
      <c r="D562" s="73"/>
      <c r="E562" s="73"/>
      <c r="F562" s="73"/>
      <c r="G562" s="591"/>
      <c r="H562" s="1412"/>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3"/>
      <c r="D563" s="73"/>
      <c r="E563" s="73"/>
      <c r="F563" s="73"/>
      <c r="G563" s="591"/>
      <c r="H563" s="1412"/>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3"/>
      <c r="D564" s="73"/>
      <c r="E564" s="73"/>
      <c r="F564" s="73"/>
      <c r="G564" s="591"/>
      <c r="H564" s="1412"/>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3"/>
      <c r="D565" s="73"/>
      <c r="E565" s="73"/>
      <c r="F565" s="73"/>
      <c r="G565" s="591"/>
      <c r="H565" s="1412"/>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3"/>
      <c r="D566" s="73"/>
      <c r="E566" s="73"/>
      <c r="F566" s="73"/>
      <c r="G566" s="591"/>
      <c r="H566" s="1412"/>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3"/>
      <c r="D567" s="73"/>
      <c r="E567" s="73"/>
      <c r="F567" s="73"/>
      <c r="G567" s="591"/>
      <c r="H567" s="1412"/>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3"/>
      <c r="D568" s="73"/>
      <c r="E568" s="73"/>
      <c r="F568" s="73"/>
      <c r="G568" s="591"/>
      <c r="H568" s="1412"/>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3"/>
      <c r="D569" s="73"/>
      <c r="E569" s="73"/>
      <c r="F569" s="73"/>
      <c r="G569" s="591"/>
      <c r="H569" s="1412"/>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3"/>
      <c r="D570" s="73"/>
      <c r="E570" s="73"/>
      <c r="F570" s="73"/>
      <c r="G570" s="591"/>
      <c r="H570" s="1412"/>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3"/>
      <c r="D571" s="73"/>
      <c r="E571" s="73"/>
      <c r="F571" s="73"/>
      <c r="G571" s="591"/>
      <c r="H571" s="1412"/>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3"/>
      <c r="D572" s="73"/>
      <c r="E572" s="73"/>
      <c r="F572" s="73"/>
      <c r="G572" s="591"/>
      <c r="H572" s="1412"/>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3"/>
      <c r="D573" s="73"/>
      <c r="E573" s="73"/>
      <c r="F573" s="73"/>
      <c r="G573" s="591"/>
      <c r="H573" s="1412"/>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3"/>
      <c r="D574" s="73"/>
      <c r="E574" s="73"/>
      <c r="F574" s="73"/>
      <c r="G574" s="591"/>
      <c r="H574" s="1412"/>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3"/>
      <c r="D575" s="73"/>
      <c r="E575" s="73"/>
      <c r="F575" s="73"/>
      <c r="G575" s="591"/>
      <c r="H575" s="1412"/>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3"/>
      <c r="D576" s="73"/>
      <c r="E576" s="73"/>
      <c r="F576" s="73"/>
      <c r="G576" s="591"/>
      <c r="H576" s="1412"/>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3"/>
      <c r="D577" s="73"/>
      <c r="E577" s="73"/>
      <c r="F577" s="73"/>
      <c r="G577" s="591"/>
      <c r="H577" s="1412"/>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3"/>
      <c r="D578" s="73"/>
      <c r="E578" s="73"/>
      <c r="F578" s="73"/>
      <c r="G578" s="591"/>
      <c r="H578" s="1412"/>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3"/>
      <c r="D579" s="73"/>
      <c r="E579" s="73"/>
      <c r="F579" s="73"/>
      <c r="G579" s="591"/>
      <c r="H579" s="1412"/>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3"/>
      <c r="D580" s="73"/>
      <c r="E580" s="73"/>
      <c r="F580" s="73"/>
      <c r="G580" s="591"/>
      <c r="H580" s="1412"/>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3"/>
      <c r="D581" s="73"/>
      <c r="E581" s="73"/>
      <c r="F581" s="73"/>
      <c r="G581" s="591"/>
      <c r="H581" s="1412"/>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3"/>
      <c r="D582" s="73"/>
      <c r="E582" s="73"/>
      <c r="F582" s="73"/>
      <c r="G582" s="591"/>
      <c r="H582" s="1412"/>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3"/>
      <c r="D583" s="73"/>
      <c r="E583" s="73"/>
      <c r="F583" s="73"/>
      <c r="G583" s="591"/>
      <c r="H583" s="1412"/>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3"/>
      <c r="D584" s="73"/>
      <c r="E584" s="73"/>
      <c r="F584" s="73"/>
      <c r="G584" s="591"/>
      <c r="H584" s="1412"/>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3"/>
      <c r="D585" s="73"/>
      <c r="E585" s="73"/>
      <c r="F585" s="73"/>
      <c r="G585" s="591"/>
      <c r="H585" s="1412"/>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3"/>
      <c r="D586" s="73"/>
      <c r="E586" s="73"/>
      <c r="F586" s="73"/>
      <c r="G586" s="591"/>
      <c r="H586" s="1412"/>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3"/>
      <c r="D587" s="73"/>
      <c r="E587" s="73"/>
      <c r="F587" s="73"/>
      <c r="G587" s="591"/>
      <c r="H587" s="1412"/>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3"/>
      <c r="D588" s="73"/>
      <c r="E588" s="73"/>
      <c r="F588" s="73"/>
      <c r="G588" s="591"/>
      <c r="H588" s="1412"/>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3"/>
      <c r="D589" s="73"/>
      <c r="E589" s="73"/>
      <c r="F589" s="73"/>
      <c r="G589" s="591"/>
      <c r="H589" s="1412"/>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3"/>
      <c r="D590" s="73"/>
      <c r="E590" s="73"/>
      <c r="F590" s="73"/>
      <c r="G590" s="591"/>
      <c r="H590" s="1412"/>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3"/>
      <c r="D591" s="73"/>
      <c r="E591" s="73"/>
      <c r="F591" s="73"/>
      <c r="G591" s="591"/>
      <c r="H591" s="1412"/>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3"/>
      <c r="D592" s="73"/>
      <c r="E592" s="73"/>
      <c r="F592" s="73"/>
      <c r="G592" s="591"/>
      <c r="H592" s="1412"/>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3"/>
      <c r="D593" s="73"/>
      <c r="E593" s="73"/>
      <c r="F593" s="73"/>
      <c r="G593" s="591"/>
      <c r="H593" s="1412"/>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3"/>
      <c r="D594" s="73"/>
      <c r="E594" s="73"/>
      <c r="F594" s="73"/>
      <c r="G594" s="591"/>
      <c r="H594" s="1412"/>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3"/>
      <c r="D595" s="73"/>
      <c r="E595" s="73"/>
      <c r="F595" s="73"/>
      <c r="G595" s="591"/>
      <c r="H595" s="1412"/>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3"/>
      <c r="D596" s="73"/>
      <c r="E596" s="73"/>
      <c r="F596" s="73"/>
      <c r="G596" s="591"/>
      <c r="H596" s="1412"/>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3"/>
      <c r="D597" s="73"/>
      <c r="E597" s="73"/>
      <c r="F597" s="73"/>
      <c r="G597" s="591"/>
      <c r="H597" s="1412"/>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3"/>
      <c r="D598" s="73"/>
      <c r="E598" s="73"/>
      <c r="F598" s="73"/>
      <c r="G598" s="591"/>
      <c r="H598" s="1412"/>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3"/>
      <c r="D599" s="73"/>
      <c r="E599" s="73"/>
      <c r="F599" s="73"/>
      <c r="G599" s="591"/>
      <c r="H599" s="1412"/>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3"/>
      <c r="D600" s="73"/>
      <c r="E600" s="73"/>
      <c r="F600" s="73"/>
      <c r="G600" s="591"/>
      <c r="H600" s="1412"/>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3"/>
      <c r="D601" s="73"/>
      <c r="E601" s="73"/>
      <c r="F601" s="73"/>
      <c r="G601" s="591"/>
      <c r="H601" s="1412"/>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3"/>
      <c r="D602" s="73"/>
      <c r="E602" s="73"/>
      <c r="F602" s="73"/>
      <c r="G602" s="591"/>
      <c r="H602" s="1412"/>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3"/>
      <c r="D603" s="73"/>
      <c r="E603" s="73"/>
      <c r="F603" s="73"/>
      <c r="G603" s="591"/>
      <c r="H603" s="1412"/>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3"/>
      <c r="D604" s="73"/>
      <c r="E604" s="73"/>
      <c r="F604" s="73"/>
      <c r="G604" s="591"/>
      <c r="H604" s="1412"/>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3"/>
      <c r="D605" s="73"/>
      <c r="E605" s="73"/>
      <c r="F605" s="73"/>
      <c r="G605" s="591"/>
      <c r="H605" s="1412"/>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3"/>
      <c r="D606" s="73"/>
      <c r="E606" s="73"/>
      <c r="F606" s="73"/>
      <c r="G606" s="591"/>
      <c r="H606" s="1412"/>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3"/>
      <c r="D607" s="73"/>
      <c r="E607" s="73"/>
      <c r="F607" s="73"/>
      <c r="G607" s="591"/>
      <c r="H607" s="1412"/>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3"/>
      <c r="D608" s="73"/>
      <c r="E608" s="73"/>
      <c r="F608" s="73"/>
      <c r="G608" s="591"/>
      <c r="H608" s="1412"/>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3"/>
      <c r="D609" s="73"/>
      <c r="E609" s="73"/>
      <c r="F609" s="73"/>
      <c r="G609" s="591"/>
      <c r="H609" s="1412"/>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3"/>
      <c r="D610" s="73"/>
      <c r="E610" s="73"/>
      <c r="F610" s="73"/>
      <c r="G610" s="591"/>
      <c r="H610" s="1412"/>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3"/>
      <c r="D611" s="73"/>
      <c r="E611" s="73"/>
      <c r="F611" s="73"/>
      <c r="G611" s="591"/>
      <c r="H611" s="1412"/>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3"/>
      <c r="D612" s="73"/>
      <c r="E612" s="73"/>
      <c r="F612" s="73"/>
      <c r="G612" s="591"/>
      <c r="H612" s="1412"/>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3"/>
      <c r="D613" s="73"/>
      <c r="E613" s="73"/>
      <c r="F613" s="73"/>
      <c r="G613" s="591"/>
      <c r="H613" s="1412"/>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3"/>
      <c r="D614" s="73"/>
      <c r="E614" s="73"/>
      <c r="F614" s="73"/>
      <c r="G614" s="591"/>
      <c r="H614" s="1412"/>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3"/>
      <c r="D615" s="73"/>
      <c r="E615" s="73"/>
      <c r="F615" s="73"/>
      <c r="G615" s="591"/>
      <c r="H615" s="1412"/>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3"/>
      <c r="D616" s="73"/>
      <c r="E616" s="73"/>
      <c r="F616" s="73"/>
      <c r="G616" s="591"/>
      <c r="H616" s="1412"/>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3"/>
      <c r="D617" s="73"/>
      <c r="E617" s="73"/>
      <c r="F617" s="73"/>
      <c r="G617" s="591"/>
      <c r="H617" s="1412"/>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3"/>
      <c r="D618" s="73"/>
      <c r="E618" s="73"/>
      <c r="F618" s="73"/>
      <c r="G618" s="591"/>
      <c r="H618" s="1412"/>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3"/>
      <c r="D619" s="73"/>
      <c r="E619" s="73"/>
      <c r="F619" s="73"/>
      <c r="G619" s="591"/>
      <c r="H619" s="1412"/>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3"/>
      <c r="D620" s="73"/>
      <c r="E620" s="73"/>
      <c r="F620" s="73"/>
      <c r="G620" s="591"/>
      <c r="H620" s="1412"/>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3"/>
      <c r="D621" s="73"/>
      <c r="E621" s="73"/>
      <c r="F621" s="73"/>
      <c r="G621" s="591"/>
      <c r="H621" s="1412"/>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3"/>
      <c r="D622" s="73"/>
      <c r="E622" s="73"/>
      <c r="F622" s="73"/>
      <c r="G622" s="591"/>
      <c r="H622" s="1412"/>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3"/>
      <c r="D623" s="73"/>
      <c r="E623" s="73"/>
      <c r="F623" s="73"/>
      <c r="G623" s="591"/>
      <c r="H623" s="1412"/>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3"/>
      <c r="D624" s="73"/>
      <c r="E624" s="73"/>
      <c r="F624" s="73"/>
      <c r="G624" s="591"/>
      <c r="H624" s="1412"/>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3"/>
      <c r="D625" s="73"/>
      <c r="E625" s="73"/>
      <c r="F625" s="73"/>
      <c r="G625" s="591"/>
      <c r="H625" s="1412"/>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3"/>
      <c r="D626" s="73"/>
      <c r="E626" s="73"/>
      <c r="F626" s="73"/>
      <c r="G626" s="591"/>
      <c r="H626" s="1412"/>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3"/>
      <c r="D627" s="73"/>
      <c r="E627" s="73"/>
      <c r="F627" s="73"/>
      <c r="G627" s="591"/>
      <c r="H627" s="1412"/>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3"/>
      <c r="D628" s="73"/>
      <c r="E628" s="73"/>
      <c r="F628" s="73"/>
      <c r="G628" s="591"/>
      <c r="H628" s="1412"/>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3"/>
      <c r="D629" s="73"/>
      <c r="E629" s="73"/>
      <c r="F629" s="73"/>
      <c r="G629" s="591"/>
      <c r="H629" s="1412"/>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3"/>
      <c r="D630" s="73"/>
      <c r="E630" s="73"/>
      <c r="F630" s="73"/>
      <c r="G630" s="591"/>
      <c r="H630" s="1412"/>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3"/>
      <c r="D631" s="73"/>
      <c r="E631" s="73"/>
      <c r="F631" s="73"/>
      <c r="G631" s="591"/>
      <c r="H631" s="1412"/>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3"/>
      <c r="D632" s="73"/>
      <c r="E632" s="73"/>
      <c r="F632" s="73"/>
      <c r="G632" s="591"/>
      <c r="H632" s="1412"/>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3"/>
      <c r="D633" s="73"/>
      <c r="E633" s="73"/>
      <c r="F633" s="73"/>
      <c r="G633" s="591"/>
      <c r="H633" s="1412"/>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3"/>
      <c r="D634" s="73"/>
      <c r="E634" s="73"/>
      <c r="F634" s="73"/>
      <c r="G634" s="591"/>
      <c r="H634" s="1412"/>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3"/>
      <c r="D635" s="73"/>
      <c r="E635" s="73"/>
      <c r="F635" s="73"/>
      <c r="G635" s="591"/>
      <c r="H635" s="1412"/>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3"/>
      <c r="D636" s="73"/>
      <c r="E636" s="73"/>
      <c r="F636" s="73"/>
      <c r="G636" s="591"/>
      <c r="H636" s="1412"/>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3"/>
      <c r="D637" s="73"/>
      <c r="E637" s="73"/>
      <c r="F637" s="73"/>
      <c r="G637" s="591"/>
      <c r="H637" s="1412"/>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3"/>
      <c r="D638" s="73"/>
      <c r="E638" s="73"/>
      <c r="F638" s="73"/>
      <c r="G638" s="591"/>
      <c r="H638" s="1412"/>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3"/>
      <c r="D639" s="73"/>
      <c r="E639" s="73"/>
      <c r="F639" s="73"/>
      <c r="G639" s="591"/>
      <c r="H639" s="1412"/>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3"/>
      <c r="D640" s="73"/>
      <c r="E640" s="73"/>
      <c r="F640" s="73"/>
      <c r="G640" s="591"/>
      <c r="H640" s="1412"/>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3"/>
      <c r="D641" s="73"/>
      <c r="E641" s="73"/>
      <c r="F641" s="73"/>
      <c r="G641" s="591"/>
      <c r="H641" s="1412"/>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3"/>
      <c r="D642" s="73"/>
      <c r="E642" s="73"/>
      <c r="F642" s="73"/>
      <c r="G642" s="591"/>
      <c r="H642" s="1412"/>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3"/>
      <c r="D643" s="73"/>
      <c r="E643" s="73"/>
      <c r="F643" s="73"/>
      <c r="G643" s="591"/>
      <c r="H643" s="1412"/>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3"/>
      <c r="D644" s="73"/>
      <c r="E644" s="73"/>
      <c r="F644" s="73"/>
      <c r="G644" s="591"/>
      <c r="H644" s="1412"/>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3"/>
      <c r="D645" s="73"/>
      <c r="E645" s="73"/>
      <c r="F645" s="73"/>
      <c r="G645" s="591"/>
      <c r="H645" s="1412"/>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3"/>
      <c r="D646" s="73"/>
      <c r="E646" s="73"/>
      <c r="F646" s="73"/>
      <c r="G646" s="591"/>
      <c r="H646" s="1412"/>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3"/>
      <c r="D647" s="73"/>
      <c r="E647" s="73"/>
      <c r="F647" s="73"/>
      <c r="G647" s="591"/>
      <c r="H647" s="1412"/>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3"/>
      <c r="D648" s="73"/>
      <c r="E648" s="73"/>
      <c r="F648" s="73"/>
      <c r="G648" s="591"/>
      <c r="H648" s="1412"/>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3"/>
      <c r="D649" s="73"/>
      <c r="E649" s="73"/>
      <c r="F649" s="73"/>
      <c r="G649" s="591"/>
      <c r="H649" s="1412"/>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3"/>
      <c r="D650" s="73"/>
      <c r="E650" s="73"/>
      <c r="F650" s="73"/>
      <c r="G650" s="591"/>
      <c r="H650" s="1412"/>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3"/>
      <c r="D651" s="73"/>
      <c r="E651" s="73"/>
      <c r="F651" s="73"/>
      <c r="G651" s="591"/>
      <c r="H651" s="1412"/>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3"/>
      <c r="D652" s="73"/>
      <c r="E652" s="73"/>
      <c r="F652" s="73"/>
      <c r="G652" s="591"/>
      <c r="H652" s="1412"/>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3"/>
      <c r="D653" s="73"/>
      <c r="E653" s="73"/>
      <c r="F653" s="73"/>
      <c r="G653" s="591"/>
      <c r="H653" s="1412"/>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3"/>
      <c r="D654" s="73"/>
      <c r="E654" s="73"/>
      <c r="F654" s="73"/>
      <c r="G654" s="591"/>
      <c r="H654" s="1412"/>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3"/>
      <c r="D655" s="73"/>
      <c r="E655" s="73"/>
      <c r="F655" s="73"/>
      <c r="G655" s="591"/>
      <c r="H655" s="1412"/>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3"/>
      <c r="D656" s="73"/>
      <c r="E656" s="73"/>
      <c r="F656" s="73"/>
      <c r="G656" s="591"/>
      <c r="H656" s="1412"/>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3"/>
      <c r="D657" s="73"/>
      <c r="E657" s="73"/>
      <c r="F657" s="73"/>
      <c r="G657" s="591"/>
      <c r="H657" s="1412"/>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3"/>
      <c r="D658" s="73"/>
      <c r="E658" s="73"/>
      <c r="F658" s="73"/>
      <c r="G658" s="591"/>
      <c r="H658" s="1412"/>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3"/>
      <c r="D659" s="73"/>
      <c r="E659" s="73"/>
      <c r="F659" s="73"/>
      <c r="G659" s="591"/>
      <c r="H659" s="1412"/>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3"/>
      <c r="D660" s="73"/>
      <c r="E660" s="73"/>
      <c r="F660" s="73"/>
      <c r="G660" s="591"/>
      <c r="H660" s="1412"/>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3"/>
      <c r="D661" s="73"/>
      <c r="E661" s="73"/>
      <c r="F661" s="73"/>
      <c r="G661" s="591"/>
      <c r="H661" s="1412"/>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3"/>
      <c r="D662" s="73"/>
      <c r="E662" s="73"/>
      <c r="F662" s="73"/>
      <c r="G662" s="591"/>
      <c r="H662" s="1412"/>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3"/>
      <c r="D663" s="73"/>
      <c r="E663" s="73"/>
      <c r="F663" s="73"/>
      <c r="G663" s="591"/>
      <c r="H663" s="1412"/>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3"/>
      <c r="D664" s="73"/>
      <c r="E664" s="73"/>
      <c r="F664" s="73"/>
      <c r="G664" s="591"/>
      <c r="H664" s="1412"/>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3"/>
      <c r="D665" s="73"/>
      <c r="E665" s="73"/>
      <c r="F665" s="73"/>
      <c r="G665" s="591"/>
      <c r="H665" s="1412"/>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3"/>
      <c r="D666" s="73"/>
      <c r="E666" s="73"/>
      <c r="F666" s="73"/>
      <c r="G666" s="591"/>
      <c r="H666" s="1412"/>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3"/>
      <c r="D667" s="73"/>
      <c r="E667" s="73"/>
      <c r="F667" s="73"/>
      <c r="G667" s="591"/>
      <c r="H667" s="1412"/>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3"/>
      <c r="D668" s="73"/>
      <c r="E668" s="73"/>
      <c r="F668" s="73"/>
      <c r="G668" s="591"/>
      <c r="H668" s="1412"/>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3"/>
      <c r="D669" s="73"/>
      <c r="E669" s="73"/>
      <c r="F669" s="73"/>
      <c r="G669" s="591"/>
      <c r="H669" s="1412"/>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3"/>
      <c r="D670" s="73"/>
      <c r="E670" s="73"/>
      <c r="F670" s="73"/>
      <c r="G670" s="591"/>
      <c r="H670" s="1412"/>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3"/>
      <c r="D671" s="73"/>
      <c r="E671" s="73"/>
      <c r="F671" s="73"/>
      <c r="G671" s="591"/>
      <c r="H671" s="1412"/>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3"/>
      <c r="D672" s="73"/>
      <c r="E672" s="73"/>
      <c r="F672" s="73"/>
      <c r="G672" s="591"/>
      <c r="H672" s="1412"/>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3"/>
      <c r="D673" s="73"/>
      <c r="E673" s="73"/>
      <c r="F673" s="73"/>
      <c r="G673" s="591"/>
      <c r="H673" s="1412"/>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3"/>
      <c r="D674" s="73"/>
      <c r="E674" s="73"/>
      <c r="F674" s="73"/>
      <c r="G674" s="591"/>
      <c r="H674" s="1412"/>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3"/>
      <c r="D675" s="73"/>
      <c r="E675" s="73"/>
      <c r="F675" s="73"/>
      <c r="G675" s="591"/>
      <c r="H675" s="1412"/>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3"/>
      <c r="D676" s="73"/>
      <c r="E676" s="73"/>
      <c r="F676" s="73"/>
      <c r="G676" s="591"/>
      <c r="H676" s="1412"/>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3"/>
      <c r="D677" s="73"/>
      <c r="E677" s="73"/>
      <c r="F677" s="73"/>
      <c r="G677" s="591"/>
      <c r="H677" s="1412"/>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3"/>
      <c r="D678" s="73"/>
      <c r="E678" s="73"/>
      <c r="F678" s="73"/>
      <c r="G678" s="591"/>
      <c r="H678" s="1412"/>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3"/>
      <c r="D679" s="73"/>
      <c r="E679" s="73"/>
      <c r="F679" s="73"/>
      <c r="G679" s="591"/>
      <c r="H679" s="1412"/>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3"/>
      <c r="D680" s="73"/>
      <c r="E680" s="73"/>
      <c r="F680" s="73"/>
      <c r="G680" s="591"/>
      <c r="H680" s="1412"/>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3"/>
      <c r="D681" s="73"/>
      <c r="E681" s="73"/>
      <c r="F681" s="73"/>
      <c r="G681" s="591"/>
      <c r="H681" s="1412"/>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3"/>
      <c r="D682" s="73"/>
      <c r="E682" s="73"/>
      <c r="F682" s="73"/>
      <c r="G682" s="591"/>
      <c r="H682" s="1412"/>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3"/>
      <c r="D683" s="73"/>
      <c r="E683" s="73"/>
      <c r="F683" s="73"/>
      <c r="G683" s="591"/>
      <c r="H683" s="1412"/>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3"/>
      <c r="D684" s="73"/>
      <c r="E684" s="73"/>
      <c r="F684" s="73"/>
      <c r="G684" s="591"/>
      <c r="H684" s="1412"/>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3"/>
      <c r="D685" s="73"/>
      <c r="E685" s="73"/>
      <c r="F685" s="73"/>
      <c r="G685" s="591"/>
      <c r="H685" s="1412"/>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3"/>
      <c r="D686" s="73"/>
      <c r="E686" s="73"/>
      <c r="F686" s="73"/>
      <c r="G686" s="591"/>
      <c r="H686" s="1412"/>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3"/>
      <c r="D687" s="73"/>
      <c r="E687" s="73"/>
      <c r="F687" s="73"/>
      <c r="G687" s="591"/>
      <c r="H687" s="1412"/>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3"/>
      <c r="D688" s="73"/>
      <c r="E688" s="73"/>
      <c r="F688" s="73"/>
      <c r="G688" s="591"/>
      <c r="H688" s="1412"/>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3"/>
      <c r="D689" s="73"/>
      <c r="E689" s="73"/>
      <c r="F689" s="73"/>
      <c r="G689" s="591"/>
      <c r="H689" s="1412"/>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3"/>
      <c r="D690" s="73"/>
      <c r="E690" s="73"/>
      <c r="F690" s="73"/>
      <c r="G690" s="591"/>
      <c r="H690" s="1412"/>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3"/>
      <c r="D691" s="73"/>
      <c r="E691" s="73"/>
      <c r="F691" s="73"/>
      <c r="G691" s="591"/>
      <c r="H691" s="1412"/>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3"/>
      <c r="D692" s="73"/>
      <c r="E692" s="73"/>
      <c r="F692" s="73"/>
      <c r="G692" s="591"/>
      <c r="H692" s="1412"/>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3"/>
      <c r="D693" s="73"/>
      <c r="E693" s="73"/>
      <c r="F693" s="73"/>
      <c r="G693" s="591"/>
      <c r="H693" s="1412"/>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3"/>
      <c r="D694" s="73"/>
      <c r="E694" s="73"/>
      <c r="F694" s="73"/>
      <c r="G694" s="591"/>
      <c r="H694" s="1412"/>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3"/>
      <c r="D695" s="73"/>
      <c r="E695" s="73"/>
      <c r="F695" s="73"/>
      <c r="G695" s="591"/>
      <c r="H695" s="1412"/>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3"/>
      <c r="D696" s="73"/>
      <c r="E696" s="73"/>
      <c r="F696" s="73"/>
      <c r="G696" s="591"/>
      <c r="H696" s="1412"/>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3"/>
      <c r="D697" s="73"/>
      <c r="E697" s="73"/>
      <c r="F697" s="73"/>
      <c r="G697" s="591"/>
      <c r="H697" s="1412"/>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3"/>
      <c r="D698" s="73"/>
      <c r="E698" s="73"/>
      <c r="F698" s="73"/>
      <c r="G698" s="591"/>
      <c r="H698" s="1412"/>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3"/>
      <c r="D699" s="73"/>
      <c r="E699" s="73"/>
      <c r="F699" s="73"/>
      <c r="G699" s="591"/>
      <c r="H699" s="1412"/>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3"/>
      <c r="D700" s="73"/>
      <c r="E700" s="73"/>
      <c r="F700" s="73"/>
      <c r="G700" s="591"/>
      <c r="H700" s="1412"/>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3"/>
      <c r="D701" s="73"/>
      <c r="E701" s="73"/>
      <c r="F701" s="73"/>
      <c r="G701" s="591"/>
      <c r="H701" s="1412"/>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3"/>
      <c r="D702" s="73"/>
      <c r="E702" s="73"/>
      <c r="F702" s="73"/>
      <c r="G702" s="591"/>
      <c r="H702" s="1412"/>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3"/>
      <c r="D703" s="73"/>
      <c r="E703" s="73"/>
      <c r="F703" s="73"/>
      <c r="G703" s="591"/>
      <c r="H703" s="1412"/>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3"/>
      <c r="D704" s="73"/>
      <c r="E704" s="73"/>
      <c r="F704" s="73"/>
      <c r="G704" s="591"/>
      <c r="H704" s="1412"/>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3"/>
      <c r="D705" s="73"/>
      <c r="E705" s="73"/>
      <c r="F705" s="73"/>
      <c r="G705" s="591"/>
      <c r="H705" s="1412"/>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3"/>
      <c r="D706" s="73"/>
      <c r="E706" s="73"/>
      <c r="F706" s="73"/>
      <c r="G706" s="591"/>
      <c r="H706" s="1412"/>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3"/>
      <c r="D707" s="73"/>
      <c r="E707" s="73"/>
      <c r="F707" s="73"/>
      <c r="G707" s="591"/>
      <c r="H707" s="1412"/>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3"/>
      <c r="D708" s="73"/>
      <c r="E708" s="73"/>
      <c r="F708" s="73"/>
      <c r="G708" s="591"/>
      <c r="H708" s="1412"/>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3"/>
      <c r="D709" s="73"/>
      <c r="E709" s="73"/>
      <c r="F709" s="73"/>
      <c r="G709" s="591"/>
      <c r="H709" s="1412"/>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3"/>
      <c r="D710" s="73"/>
      <c r="E710" s="73"/>
      <c r="F710" s="73"/>
      <c r="G710" s="591"/>
      <c r="H710" s="1412"/>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3"/>
      <c r="D711" s="73"/>
      <c r="E711" s="73"/>
      <c r="F711" s="73"/>
      <c r="G711" s="591"/>
      <c r="H711" s="1412"/>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3"/>
      <c r="D712" s="73"/>
      <c r="E712" s="73"/>
      <c r="F712" s="73"/>
      <c r="G712" s="591"/>
      <c r="H712" s="1412"/>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3"/>
      <c r="D713" s="73"/>
      <c r="E713" s="73"/>
      <c r="F713" s="73"/>
      <c r="G713" s="591"/>
      <c r="H713" s="1412"/>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3"/>
      <c r="D714" s="73"/>
      <c r="E714" s="73"/>
      <c r="F714" s="73"/>
      <c r="G714" s="591"/>
      <c r="H714" s="1412"/>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3"/>
      <c r="D715" s="73"/>
      <c r="E715" s="73"/>
      <c r="F715" s="73"/>
      <c r="G715" s="591"/>
      <c r="H715" s="1412"/>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3"/>
      <c r="D716" s="73"/>
      <c r="E716" s="73"/>
      <c r="F716" s="73"/>
      <c r="G716" s="591"/>
      <c r="H716" s="1412"/>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3"/>
      <c r="D717" s="73"/>
      <c r="E717" s="73"/>
      <c r="F717" s="73"/>
      <c r="G717" s="591"/>
      <c r="H717" s="1412"/>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3"/>
      <c r="D718" s="73"/>
      <c r="E718" s="73"/>
      <c r="F718" s="73"/>
      <c r="G718" s="591"/>
      <c r="H718" s="1412"/>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3"/>
      <c r="D719" s="73"/>
      <c r="E719" s="73"/>
      <c r="F719" s="73"/>
      <c r="G719" s="591"/>
      <c r="H719" s="1412"/>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3"/>
      <c r="D720" s="73"/>
      <c r="E720" s="73"/>
      <c r="F720" s="73"/>
      <c r="G720" s="591"/>
      <c r="H720" s="1412"/>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3"/>
      <c r="D721" s="73"/>
      <c r="E721" s="73"/>
      <c r="F721" s="73"/>
      <c r="G721" s="591"/>
      <c r="H721" s="1412"/>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3"/>
      <c r="D722" s="73"/>
      <c r="E722" s="73"/>
      <c r="F722" s="73"/>
      <c r="G722" s="591"/>
      <c r="H722" s="1412"/>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3"/>
      <c r="D723" s="73"/>
      <c r="E723" s="73"/>
      <c r="F723" s="73"/>
      <c r="G723" s="591"/>
      <c r="H723" s="1412"/>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3"/>
      <c r="D724" s="73"/>
      <c r="E724" s="73"/>
      <c r="F724" s="73"/>
      <c r="G724" s="591"/>
      <c r="H724" s="1412"/>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3"/>
      <c r="D725" s="73"/>
      <c r="E725" s="73"/>
      <c r="F725" s="73"/>
      <c r="G725" s="591"/>
      <c r="H725" s="1412"/>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3"/>
      <c r="D726" s="73"/>
      <c r="E726" s="73"/>
      <c r="F726" s="73"/>
      <c r="G726" s="591"/>
      <c r="H726" s="1412"/>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3"/>
      <c r="D727" s="73"/>
      <c r="E727" s="73"/>
      <c r="F727" s="73"/>
      <c r="G727" s="591"/>
      <c r="H727" s="1412"/>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3"/>
      <c r="D728" s="73"/>
      <c r="E728" s="73"/>
      <c r="F728" s="73"/>
      <c r="G728" s="591"/>
      <c r="H728" s="1412"/>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3"/>
      <c r="D729" s="73"/>
      <c r="E729" s="73"/>
      <c r="F729" s="73"/>
      <c r="G729" s="591"/>
      <c r="H729" s="1412"/>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3"/>
      <c r="D730" s="73"/>
      <c r="E730" s="73"/>
      <c r="F730" s="73"/>
      <c r="G730" s="591"/>
      <c r="H730" s="1412"/>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3"/>
      <c r="D731" s="73"/>
      <c r="E731" s="73"/>
      <c r="F731" s="73"/>
      <c r="G731" s="591"/>
      <c r="H731" s="1412"/>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3"/>
      <c r="D732" s="73"/>
      <c r="E732" s="73"/>
      <c r="F732" s="73"/>
      <c r="G732" s="591"/>
      <c r="H732" s="1412"/>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3"/>
      <c r="D733" s="73"/>
      <c r="E733" s="73"/>
      <c r="F733" s="73"/>
      <c r="G733" s="591"/>
      <c r="H733" s="1412"/>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3"/>
      <c r="D734" s="73"/>
      <c r="E734" s="73"/>
      <c r="F734" s="73"/>
      <c r="G734" s="591"/>
      <c r="H734" s="1412"/>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3"/>
      <c r="D735" s="73"/>
      <c r="E735" s="73"/>
      <c r="F735" s="73"/>
      <c r="G735" s="591"/>
      <c r="H735" s="1412"/>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3"/>
      <c r="D736" s="73"/>
      <c r="E736" s="73"/>
      <c r="F736" s="73"/>
      <c r="G736" s="591"/>
      <c r="H736" s="1412"/>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3"/>
      <c r="D737" s="73"/>
      <c r="E737" s="73"/>
      <c r="F737" s="73"/>
      <c r="G737" s="591"/>
      <c r="H737" s="1412"/>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3"/>
      <c r="D738" s="73"/>
      <c r="E738" s="73"/>
      <c r="F738" s="73"/>
      <c r="G738" s="591"/>
      <c r="H738" s="1412"/>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3"/>
      <c r="D739" s="73"/>
      <c r="E739" s="73"/>
      <c r="F739" s="73"/>
      <c r="G739" s="591"/>
      <c r="H739" s="1412"/>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3"/>
      <c r="D740" s="73"/>
      <c r="E740" s="73"/>
      <c r="F740" s="73"/>
      <c r="G740" s="591"/>
      <c r="H740" s="1412"/>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3"/>
      <c r="D741" s="73"/>
      <c r="E741" s="73"/>
      <c r="F741" s="73"/>
      <c r="G741" s="591"/>
      <c r="H741" s="1412"/>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3"/>
      <c r="D742" s="73"/>
      <c r="E742" s="73"/>
      <c r="F742" s="73"/>
      <c r="G742" s="591"/>
      <c r="H742" s="1412"/>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3"/>
      <c r="D743" s="73"/>
      <c r="E743" s="73"/>
      <c r="F743" s="73"/>
      <c r="G743" s="591"/>
      <c r="H743" s="1412"/>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3"/>
      <c r="D744" s="73"/>
      <c r="E744" s="73"/>
      <c r="F744" s="73"/>
      <c r="G744" s="591"/>
      <c r="H744" s="1412"/>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3"/>
      <c r="D745" s="73"/>
      <c r="E745" s="73"/>
      <c r="F745" s="73"/>
      <c r="G745" s="591"/>
      <c r="H745" s="1412"/>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3"/>
      <c r="D746" s="73"/>
      <c r="E746" s="73"/>
      <c r="F746" s="73"/>
      <c r="G746" s="591"/>
      <c r="H746" s="1412"/>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3"/>
      <c r="D747" s="73"/>
      <c r="E747" s="73"/>
      <c r="F747" s="73"/>
      <c r="G747" s="591"/>
      <c r="H747" s="1412"/>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3"/>
      <c r="D748" s="73"/>
      <c r="E748" s="73"/>
      <c r="F748" s="73"/>
      <c r="G748" s="591"/>
      <c r="H748" s="1412"/>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3"/>
      <c r="D749" s="73"/>
      <c r="E749" s="73"/>
      <c r="F749" s="73"/>
      <c r="G749" s="591"/>
      <c r="H749" s="1412"/>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3"/>
      <c r="D750" s="73"/>
      <c r="E750" s="73"/>
      <c r="F750" s="73"/>
      <c r="G750" s="591"/>
      <c r="H750" s="1412"/>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3"/>
      <c r="D751" s="73"/>
      <c r="E751" s="73"/>
      <c r="F751" s="73"/>
      <c r="G751" s="591"/>
      <c r="H751" s="1412"/>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3"/>
      <c r="D752" s="73"/>
      <c r="E752" s="73"/>
      <c r="F752" s="73"/>
      <c r="G752" s="591"/>
      <c r="H752" s="1412"/>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3"/>
      <c r="D753" s="73"/>
      <c r="E753" s="73"/>
      <c r="F753" s="73"/>
      <c r="G753" s="591"/>
      <c r="H753" s="1412"/>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3"/>
      <c r="D754" s="73"/>
      <c r="E754" s="73"/>
      <c r="F754" s="73"/>
      <c r="G754" s="591"/>
      <c r="H754" s="1412"/>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3"/>
      <c r="D755" s="73"/>
      <c r="E755" s="73"/>
      <c r="F755" s="73"/>
      <c r="G755" s="591"/>
      <c r="H755" s="1412"/>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3"/>
      <c r="D756" s="73"/>
      <c r="E756" s="73"/>
      <c r="F756" s="73"/>
      <c r="G756" s="591"/>
      <c r="H756" s="1412"/>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3"/>
      <c r="D757" s="73"/>
      <c r="E757" s="73"/>
      <c r="F757" s="73"/>
      <c r="G757" s="591"/>
      <c r="H757" s="1412"/>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3"/>
      <c r="D758" s="73"/>
      <c r="E758" s="73"/>
      <c r="F758" s="73"/>
      <c r="G758" s="591"/>
      <c r="H758" s="1412"/>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3"/>
      <c r="D759" s="73"/>
      <c r="E759" s="73"/>
      <c r="F759" s="73"/>
      <c r="G759" s="591"/>
      <c r="H759" s="1412"/>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3"/>
      <c r="D760" s="73"/>
      <c r="E760" s="73"/>
      <c r="F760" s="73"/>
      <c r="G760" s="591"/>
      <c r="H760" s="1412"/>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3"/>
      <c r="D761" s="73"/>
      <c r="E761" s="73"/>
      <c r="F761" s="73"/>
      <c r="G761" s="591"/>
      <c r="H761" s="1412"/>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3"/>
      <c r="D762" s="73"/>
      <c r="E762" s="73"/>
      <c r="F762" s="73"/>
      <c r="G762" s="591"/>
      <c r="H762" s="1412"/>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3"/>
      <c r="D763" s="73"/>
      <c r="E763" s="73"/>
      <c r="F763" s="73"/>
      <c r="G763" s="591"/>
      <c r="H763" s="1412"/>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3"/>
      <c r="D764" s="73"/>
      <c r="E764" s="73"/>
      <c r="F764" s="73"/>
      <c r="G764" s="591"/>
      <c r="H764" s="1412"/>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3"/>
      <c r="D765" s="73"/>
      <c r="E765" s="73"/>
      <c r="F765" s="73"/>
      <c r="G765" s="591"/>
      <c r="H765" s="1412"/>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3"/>
      <c r="D766" s="73"/>
      <c r="E766" s="73"/>
      <c r="F766" s="73"/>
      <c r="G766" s="591"/>
      <c r="H766" s="1412"/>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3"/>
      <c r="D767" s="73"/>
      <c r="E767" s="73"/>
      <c r="F767" s="73"/>
      <c r="G767" s="591"/>
      <c r="H767" s="1412"/>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3"/>
      <c r="D768" s="73"/>
      <c r="E768" s="73"/>
      <c r="F768" s="73"/>
      <c r="G768" s="591"/>
      <c r="H768" s="1412"/>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3"/>
      <c r="D769" s="73"/>
      <c r="E769" s="73"/>
      <c r="F769" s="73"/>
      <c r="G769" s="591"/>
      <c r="H769" s="1412"/>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3"/>
      <c r="D770" s="73"/>
      <c r="E770" s="73"/>
      <c r="F770" s="73"/>
      <c r="G770" s="591"/>
      <c r="H770" s="1412"/>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3"/>
      <c r="D771" s="73"/>
      <c r="E771" s="73"/>
      <c r="F771" s="73"/>
      <c r="G771" s="591"/>
      <c r="H771" s="1412"/>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3"/>
      <c r="D772" s="73"/>
      <c r="E772" s="73"/>
      <c r="F772" s="73"/>
      <c r="G772" s="591"/>
      <c r="H772" s="1412"/>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3"/>
      <c r="D773" s="73"/>
      <c r="E773" s="73"/>
      <c r="F773" s="73"/>
      <c r="G773" s="591"/>
      <c r="H773" s="1412"/>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3"/>
      <c r="D774" s="73"/>
      <c r="E774" s="73"/>
      <c r="F774" s="73"/>
      <c r="G774" s="591"/>
      <c r="H774" s="1412"/>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3"/>
      <c r="D775" s="73"/>
      <c r="E775" s="73"/>
      <c r="F775" s="73"/>
      <c r="G775" s="591"/>
      <c r="H775" s="1412"/>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3"/>
      <c r="D776" s="73"/>
      <c r="E776" s="73"/>
      <c r="F776" s="73"/>
      <c r="G776" s="591"/>
      <c r="H776" s="1412"/>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3"/>
      <c r="D777" s="73"/>
      <c r="E777" s="73"/>
      <c r="F777" s="73"/>
      <c r="G777" s="591"/>
      <c r="H777" s="1412"/>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3"/>
      <c r="D778" s="73"/>
      <c r="E778" s="73"/>
      <c r="F778" s="73"/>
      <c r="G778" s="591"/>
      <c r="H778" s="1412"/>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3"/>
      <c r="D779" s="73"/>
      <c r="E779" s="73"/>
      <c r="F779" s="73"/>
      <c r="G779" s="591"/>
      <c r="H779" s="1412"/>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3"/>
      <c r="D780" s="73"/>
      <c r="E780" s="73"/>
      <c r="F780" s="73"/>
      <c r="G780" s="591"/>
      <c r="H780" s="1412"/>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3"/>
      <c r="D781" s="73"/>
      <c r="E781" s="73"/>
      <c r="F781" s="73"/>
      <c r="G781" s="591"/>
      <c r="H781" s="1412"/>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3"/>
      <c r="D782" s="73"/>
      <c r="E782" s="73"/>
      <c r="F782" s="73"/>
      <c r="G782" s="591"/>
      <c r="H782" s="1412"/>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3"/>
      <c r="D783" s="73"/>
      <c r="E783" s="73"/>
      <c r="F783" s="73"/>
      <c r="G783" s="591"/>
      <c r="H783" s="1412"/>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3"/>
      <c r="D784" s="73"/>
      <c r="E784" s="73"/>
      <c r="F784" s="73"/>
      <c r="G784" s="591"/>
      <c r="H784" s="1412"/>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3"/>
      <c r="D785" s="73"/>
      <c r="E785" s="73"/>
      <c r="F785" s="73"/>
      <c r="G785" s="591"/>
      <c r="H785" s="1412"/>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3"/>
      <c r="D786" s="73"/>
      <c r="E786" s="73"/>
      <c r="F786" s="73"/>
      <c r="G786" s="591"/>
      <c r="H786" s="1412"/>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3"/>
      <c r="D787" s="73"/>
      <c r="E787" s="73"/>
      <c r="F787" s="73"/>
      <c r="G787" s="591"/>
      <c r="H787" s="1412"/>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3"/>
      <c r="D788" s="73"/>
      <c r="E788" s="73"/>
      <c r="F788" s="73"/>
      <c r="G788" s="591"/>
      <c r="H788" s="1412"/>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3"/>
      <c r="D789" s="73"/>
      <c r="E789" s="73"/>
      <c r="F789" s="73"/>
      <c r="G789" s="591"/>
      <c r="H789" s="1412"/>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3"/>
      <c r="D790" s="73"/>
      <c r="E790" s="73"/>
      <c r="F790" s="73"/>
      <c r="G790" s="591"/>
      <c r="H790" s="1412"/>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3"/>
      <c r="D791" s="73"/>
      <c r="E791" s="73"/>
      <c r="F791" s="73"/>
      <c r="G791" s="591"/>
      <c r="H791" s="1412"/>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3"/>
      <c r="D792" s="73"/>
      <c r="E792" s="73"/>
      <c r="F792" s="73"/>
      <c r="G792" s="591"/>
      <c r="H792" s="1412"/>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3"/>
      <c r="D793" s="73"/>
      <c r="E793" s="73"/>
      <c r="F793" s="73"/>
      <c r="G793" s="591"/>
      <c r="H793" s="1412"/>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3"/>
      <c r="D794" s="73"/>
      <c r="E794" s="73"/>
      <c r="F794" s="73"/>
      <c r="G794" s="591"/>
      <c r="H794" s="1412"/>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3"/>
      <c r="D795" s="73"/>
      <c r="E795" s="73"/>
      <c r="F795" s="73"/>
      <c r="G795" s="591"/>
      <c r="H795" s="1412"/>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3"/>
      <c r="D796" s="73"/>
      <c r="E796" s="73"/>
      <c r="F796" s="73"/>
      <c r="G796" s="591"/>
      <c r="H796" s="1412"/>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3"/>
      <c r="D797" s="73"/>
      <c r="E797" s="73"/>
      <c r="F797" s="73"/>
      <c r="G797" s="591"/>
      <c r="H797" s="1412"/>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3"/>
      <c r="D798" s="73"/>
      <c r="E798" s="73"/>
      <c r="F798" s="73"/>
      <c r="G798" s="591"/>
      <c r="H798" s="1412"/>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3"/>
      <c r="D799" s="73"/>
      <c r="E799" s="73"/>
      <c r="F799" s="73"/>
      <c r="G799" s="591"/>
      <c r="H799" s="1412"/>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3"/>
      <c r="D800" s="73"/>
      <c r="E800" s="73"/>
      <c r="F800" s="73"/>
      <c r="G800" s="591"/>
      <c r="H800" s="1412"/>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3"/>
      <c r="D801" s="73"/>
      <c r="E801" s="73"/>
      <c r="F801" s="73"/>
      <c r="G801" s="591"/>
      <c r="H801" s="1412"/>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3"/>
      <c r="D802" s="73"/>
      <c r="E802" s="73"/>
      <c r="F802" s="73"/>
      <c r="G802" s="591"/>
      <c r="H802" s="1412"/>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3"/>
      <c r="D803" s="73"/>
      <c r="E803" s="73"/>
      <c r="F803" s="73"/>
      <c r="G803" s="591"/>
      <c r="H803" s="1412"/>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3"/>
      <c r="D804" s="73"/>
      <c r="E804" s="73"/>
      <c r="F804" s="73"/>
      <c r="G804" s="591"/>
      <c r="H804" s="1412"/>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3"/>
      <c r="D805" s="73"/>
      <c r="E805" s="73"/>
      <c r="F805" s="73"/>
      <c r="G805" s="591"/>
      <c r="H805" s="1412"/>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3"/>
      <c r="D806" s="73"/>
      <c r="E806" s="73"/>
      <c r="F806" s="73"/>
      <c r="G806" s="591"/>
      <c r="H806" s="1412"/>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3"/>
      <c r="D807" s="73"/>
      <c r="E807" s="73"/>
      <c r="F807" s="73"/>
      <c r="G807" s="591"/>
      <c r="H807" s="1412"/>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3"/>
      <c r="D808" s="73"/>
      <c r="E808" s="73"/>
      <c r="F808" s="73"/>
      <c r="G808" s="591"/>
      <c r="H808" s="1412"/>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3"/>
      <c r="D809" s="73"/>
      <c r="E809" s="73"/>
      <c r="F809" s="73"/>
      <c r="G809" s="591"/>
      <c r="H809" s="1412"/>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3"/>
      <c r="D810" s="73"/>
      <c r="E810" s="73"/>
      <c r="F810" s="73"/>
      <c r="G810" s="591"/>
      <c r="H810" s="1412"/>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3"/>
      <c r="D811" s="73"/>
      <c r="E811" s="73"/>
      <c r="F811" s="73"/>
      <c r="G811" s="591"/>
      <c r="H811" s="1412"/>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3"/>
      <c r="D812" s="73"/>
      <c r="E812" s="73"/>
      <c r="F812" s="73"/>
      <c r="G812" s="591"/>
      <c r="H812" s="1412"/>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3"/>
      <c r="D813" s="73"/>
      <c r="E813" s="73"/>
      <c r="F813" s="73"/>
      <c r="G813" s="591"/>
      <c r="H813" s="1412"/>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3"/>
      <c r="D814" s="73"/>
      <c r="E814" s="73"/>
      <c r="F814" s="73"/>
      <c r="G814" s="591"/>
      <c r="H814" s="1412"/>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3"/>
      <c r="D815" s="73"/>
      <c r="E815" s="73"/>
      <c r="F815" s="73"/>
      <c r="G815" s="591"/>
      <c r="H815" s="1412"/>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3"/>
      <c r="D816" s="73"/>
      <c r="E816" s="73"/>
      <c r="F816" s="73"/>
      <c r="G816" s="591"/>
      <c r="H816" s="1412"/>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3"/>
      <c r="D817" s="73"/>
      <c r="E817" s="73"/>
      <c r="F817" s="73"/>
      <c r="G817" s="591"/>
      <c r="H817" s="1412"/>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3"/>
      <c r="D818" s="73"/>
      <c r="E818" s="73"/>
      <c r="F818" s="73"/>
      <c r="G818" s="591"/>
      <c r="H818" s="1412"/>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3"/>
      <c r="D819" s="73"/>
      <c r="E819" s="73"/>
      <c r="F819" s="73"/>
      <c r="G819" s="591"/>
      <c r="H819" s="1412"/>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3"/>
      <c r="D820" s="73"/>
      <c r="E820" s="73"/>
      <c r="F820" s="73"/>
      <c r="G820" s="591"/>
      <c r="H820" s="1412"/>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3"/>
      <c r="D821" s="73"/>
      <c r="E821" s="73"/>
      <c r="F821" s="73"/>
      <c r="G821" s="591"/>
      <c r="H821" s="1412"/>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3"/>
      <c r="D822" s="73"/>
      <c r="E822" s="73"/>
      <c r="F822" s="73"/>
      <c r="G822" s="591"/>
      <c r="H822" s="1412"/>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3"/>
      <c r="D823" s="73"/>
      <c r="E823" s="73"/>
      <c r="F823" s="73"/>
      <c r="G823" s="591"/>
      <c r="H823" s="1412"/>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3"/>
      <c r="D824" s="73"/>
      <c r="E824" s="73"/>
      <c r="F824" s="73"/>
      <c r="G824" s="591"/>
      <c r="H824" s="1412"/>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3"/>
      <c r="D825" s="73"/>
      <c r="E825" s="73"/>
      <c r="F825" s="73"/>
      <c r="G825" s="591"/>
      <c r="H825" s="1412"/>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3"/>
      <c r="D826" s="73"/>
      <c r="E826" s="73"/>
      <c r="F826" s="73"/>
      <c r="G826" s="591"/>
      <c r="H826" s="1412"/>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3"/>
      <c r="D827" s="73"/>
      <c r="E827" s="73"/>
      <c r="F827" s="73"/>
      <c r="G827" s="591"/>
      <c r="H827" s="1412"/>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3"/>
      <c r="D828" s="73"/>
      <c r="E828" s="73"/>
      <c r="F828" s="73"/>
      <c r="G828" s="591"/>
      <c r="H828" s="1412"/>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3"/>
      <c r="D829" s="73"/>
      <c r="E829" s="73"/>
      <c r="F829" s="73"/>
      <c r="G829" s="591"/>
      <c r="H829" s="1412"/>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3"/>
      <c r="D830" s="73"/>
      <c r="E830" s="73"/>
      <c r="F830" s="73"/>
      <c r="G830" s="591"/>
      <c r="H830" s="1412"/>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3"/>
      <c r="D831" s="73"/>
      <c r="E831" s="73"/>
      <c r="F831" s="73"/>
      <c r="G831" s="591"/>
      <c r="H831" s="1412"/>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3"/>
      <c r="D832" s="73"/>
      <c r="E832" s="73"/>
      <c r="F832" s="73"/>
      <c r="G832" s="591"/>
      <c r="H832" s="1412"/>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3"/>
      <c r="D833" s="73"/>
      <c r="E833" s="73"/>
      <c r="F833" s="73"/>
      <c r="G833" s="591"/>
      <c r="H833" s="1412"/>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3"/>
      <c r="D834" s="73"/>
      <c r="E834" s="73"/>
      <c r="F834" s="73"/>
      <c r="G834" s="591"/>
      <c r="H834" s="1412"/>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3"/>
      <c r="D835" s="73"/>
      <c r="E835" s="73"/>
      <c r="F835" s="73"/>
      <c r="G835" s="591"/>
      <c r="H835" s="1412"/>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3"/>
      <c r="D836" s="73"/>
      <c r="E836" s="73"/>
      <c r="F836" s="73"/>
      <c r="G836" s="591"/>
      <c r="H836" s="1412"/>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3"/>
      <c r="D837" s="73"/>
      <c r="E837" s="73"/>
      <c r="F837" s="73"/>
      <c r="G837" s="591"/>
      <c r="H837" s="1412"/>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3"/>
      <c r="D838" s="73"/>
      <c r="E838" s="73"/>
      <c r="F838" s="73"/>
      <c r="G838" s="591"/>
      <c r="H838" s="1412"/>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3"/>
      <c r="D839" s="73"/>
      <c r="E839" s="73"/>
      <c r="F839" s="73"/>
      <c r="G839" s="591"/>
      <c r="H839" s="1412"/>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3"/>
      <c r="D840" s="73"/>
      <c r="E840" s="73"/>
      <c r="F840" s="73"/>
      <c r="G840" s="591"/>
      <c r="H840" s="1412"/>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3"/>
      <c r="D841" s="73"/>
      <c r="E841" s="73"/>
      <c r="F841" s="73"/>
      <c r="G841" s="591"/>
      <c r="H841" s="1412"/>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3"/>
      <c r="D842" s="73"/>
      <c r="E842" s="73"/>
      <c r="F842" s="73"/>
      <c r="G842" s="591"/>
      <c r="H842" s="1412"/>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3"/>
      <c r="D843" s="73"/>
      <c r="E843" s="73"/>
      <c r="F843" s="73"/>
      <c r="G843" s="591"/>
      <c r="H843" s="1412"/>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3"/>
      <c r="D844" s="73"/>
      <c r="E844" s="73"/>
      <c r="F844" s="73"/>
      <c r="G844" s="591"/>
      <c r="H844" s="1412"/>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3"/>
      <c r="D845" s="73"/>
      <c r="E845" s="73"/>
      <c r="F845" s="73"/>
      <c r="G845" s="591"/>
      <c r="H845" s="1412"/>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3"/>
      <c r="D846" s="73"/>
      <c r="E846" s="73"/>
      <c r="F846" s="73"/>
      <c r="G846" s="591"/>
      <c r="H846" s="1412"/>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3"/>
      <c r="D847" s="73"/>
      <c r="E847" s="73"/>
      <c r="F847" s="73"/>
      <c r="G847" s="591"/>
      <c r="H847" s="1412"/>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3"/>
      <c r="D848" s="73"/>
      <c r="E848" s="73"/>
      <c r="F848" s="73"/>
      <c r="G848" s="591"/>
      <c r="H848" s="1412"/>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3"/>
      <c r="D849" s="73"/>
      <c r="E849" s="73"/>
      <c r="F849" s="73"/>
      <c r="G849" s="591"/>
      <c r="H849" s="1412"/>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3"/>
      <c r="D850" s="73"/>
      <c r="E850" s="73"/>
      <c r="F850" s="73"/>
      <c r="G850" s="591"/>
      <c r="H850" s="1412"/>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3"/>
      <c r="D851" s="73"/>
      <c r="E851" s="73"/>
      <c r="F851" s="73"/>
      <c r="G851" s="591"/>
      <c r="H851" s="1412"/>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3"/>
      <c r="D852" s="73"/>
      <c r="E852" s="73"/>
      <c r="F852" s="73"/>
      <c r="G852" s="591"/>
      <c r="H852" s="1412"/>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3"/>
      <c r="D853" s="73"/>
      <c r="E853" s="73"/>
      <c r="F853" s="73"/>
      <c r="G853" s="591"/>
      <c r="H853" s="1412"/>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3"/>
      <c r="D854" s="73"/>
      <c r="E854" s="73"/>
      <c r="F854" s="73"/>
      <c r="G854" s="591"/>
      <c r="H854" s="1412"/>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3"/>
      <c r="D855" s="73"/>
      <c r="E855" s="73"/>
      <c r="F855" s="73"/>
      <c r="G855" s="591"/>
      <c r="H855" s="1412"/>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3"/>
      <c r="D856" s="73"/>
      <c r="E856" s="73"/>
      <c r="F856" s="73"/>
      <c r="G856" s="591"/>
      <c r="H856" s="1412"/>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3"/>
      <c r="D857" s="73"/>
      <c r="E857" s="73"/>
      <c r="F857" s="73"/>
      <c r="G857" s="591"/>
      <c r="H857" s="1412"/>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3"/>
      <c r="D858" s="73"/>
      <c r="E858" s="73"/>
      <c r="F858" s="73"/>
      <c r="G858" s="591"/>
      <c r="H858" s="1412"/>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3"/>
      <c r="D859" s="73"/>
      <c r="E859" s="73"/>
      <c r="F859" s="73"/>
      <c r="G859" s="591"/>
      <c r="H859" s="1412"/>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3"/>
      <c r="D860" s="73"/>
      <c r="E860" s="73"/>
      <c r="F860" s="73"/>
      <c r="G860" s="591"/>
      <c r="H860" s="1412"/>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3"/>
      <c r="D861" s="73"/>
      <c r="E861" s="73"/>
      <c r="F861" s="73"/>
      <c r="G861" s="591"/>
      <c r="H861" s="1412"/>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3"/>
      <c r="D862" s="73"/>
      <c r="E862" s="73"/>
      <c r="F862" s="73"/>
      <c r="G862" s="591"/>
      <c r="H862" s="1412"/>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3"/>
      <c r="D863" s="73"/>
      <c r="E863" s="73"/>
      <c r="F863" s="73"/>
      <c r="G863" s="591"/>
      <c r="H863" s="1412"/>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3"/>
      <c r="D864" s="73"/>
      <c r="E864" s="73"/>
      <c r="F864" s="73"/>
      <c r="G864" s="591"/>
      <c r="H864" s="1412"/>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3"/>
      <c r="D865" s="73"/>
      <c r="E865" s="73"/>
      <c r="F865" s="73"/>
      <c r="G865" s="591"/>
      <c r="H865" s="1412"/>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3"/>
      <c r="D866" s="73"/>
      <c r="E866" s="73"/>
      <c r="F866" s="73"/>
      <c r="G866" s="591"/>
      <c r="H866" s="1412"/>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3"/>
      <c r="D867" s="73"/>
      <c r="E867" s="73"/>
      <c r="F867" s="73"/>
      <c r="G867" s="591"/>
      <c r="H867" s="1412"/>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3"/>
      <c r="D868" s="73"/>
      <c r="E868" s="73"/>
      <c r="F868" s="73"/>
      <c r="G868" s="591"/>
      <c r="H868" s="1412"/>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3"/>
      <c r="D869" s="73"/>
      <c r="E869" s="73"/>
      <c r="F869" s="73"/>
      <c r="G869" s="591"/>
      <c r="H869" s="1412"/>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3"/>
      <c r="D870" s="73"/>
      <c r="E870" s="73"/>
      <c r="F870" s="73"/>
      <c r="G870" s="591"/>
      <c r="H870" s="1412"/>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3"/>
      <c r="D871" s="73"/>
      <c r="E871" s="73"/>
      <c r="F871" s="73"/>
      <c r="G871" s="591"/>
      <c r="H871" s="1412"/>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3"/>
      <c r="D872" s="73"/>
      <c r="E872" s="73"/>
      <c r="F872" s="73"/>
      <c r="G872" s="591"/>
      <c r="H872" s="1412"/>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3"/>
      <c r="D873" s="73"/>
      <c r="E873" s="73"/>
      <c r="F873" s="73"/>
      <c r="G873" s="591"/>
      <c r="H873" s="1412"/>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3"/>
      <c r="D874" s="73"/>
      <c r="E874" s="73"/>
      <c r="F874" s="73"/>
      <c r="G874" s="591"/>
      <c r="H874" s="1412"/>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3"/>
      <c r="D875" s="73"/>
      <c r="E875" s="73"/>
      <c r="F875" s="73"/>
      <c r="G875" s="591"/>
      <c r="H875" s="1412"/>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3"/>
      <c r="D876" s="73"/>
      <c r="E876" s="73"/>
      <c r="F876" s="73"/>
      <c r="G876" s="591"/>
      <c r="H876" s="1412"/>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3"/>
      <c r="D877" s="73"/>
      <c r="E877" s="73"/>
      <c r="F877" s="73"/>
      <c r="G877" s="591"/>
      <c r="H877" s="1412"/>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3"/>
      <c r="D878" s="73"/>
      <c r="E878" s="73"/>
      <c r="F878" s="73"/>
      <c r="G878" s="591"/>
      <c r="H878" s="1412"/>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3"/>
      <c r="D879" s="73"/>
      <c r="E879" s="73"/>
      <c r="F879" s="73"/>
      <c r="G879" s="591"/>
      <c r="H879" s="1412"/>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3"/>
      <c r="D880" s="73"/>
      <c r="E880" s="73"/>
      <c r="F880" s="73"/>
      <c r="G880" s="591"/>
      <c r="H880" s="1412"/>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3"/>
      <c r="D881" s="73"/>
      <c r="E881" s="73"/>
      <c r="F881" s="73"/>
      <c r="G881" s="591"/>
      <c r="H881" s="1412"/>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3"/>
      <c r="D882" s="73"/>
      <c r="E882" s="73"/>
      <c r="F882" s="73"/>
      <c r="G882" s="591"/>
      <c r="H882" s="1412"/>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3"/>
      <c r="D883" s="73"/>
      <c r="E883" s="73"/>
      <c r="F883" s="73"/>
      <c r="G883" s="591"/>
      <c r="H883" s="1412"/>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3"/>
      <c r="D884" s="73"/>
      <c r="E884" s="73"/>
      <c r="F884" s="73"/>
      <c r="G884" s="591"/>
      <c r="H884" s="1412"/>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3"/>
      <c r="D885" s="73"/>
      <c r="E885" s="73"/>
      <c r="F885" s="73"/>
      <c r="G885" s="591"/>
      <c r="H885" s="1412"/>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3"/>
      <c r="D886" s="73"/>
      <c r="E886" s="73"/>
      <c r="F886" s="73"/>
      <c r="G886" s="591"/>
      <c r="H886" s="1412"/>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3"/>
      <c r="D887" s="73"/>
      <c r="E887" s="73"/>
      <c r="F887" s="73"/>
      <c r="G887" s="591"/>
      <c r="H887" s="1412"/>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3"/>
      <c r="D888" s="73"/>
      <c r="E888" s="73"/>
      <c r="F888" s="73"/>
      <c r="G888" s="591"/>
      <c r="H888" s="1412"/>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3"/>
      <c r="D889" s="73"/>
      <c r="E889" s="73"/>
      <c r="F889" s="73"/>
      <c r="G889" s="591"/>
      <c r="H889" s="1412"/>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3"/>
      <c r="D890" s="73"/>
      <c r="E890" s="73"/>
      <c r="F890" s="73"/>
      <c r="G890" s="591"/>
      <c r="H890" s="1412"/>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3"/>
      <c r="D891" s="73"/>
      <c r="E891" s="73"/>
      <c r="F891" s="73"/>
      <c r="G891" s="591"/>
      <c r="H891" s="1412"/>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3"/>
      <c r="D892" s="73"/>
      <c r="E892" s="73"/>
      <c r="F892" s="73"/>
      <c r="G892" s="591"/>
      <c r="H892" s="1412"/>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3"/>
      <c r="D893" s="73"/>
      <c r="E893" s="73"/>
      <c r="F893" s="73"/>
      <c r="G893" s="591"/>
      <c r="H893" s="1412"/>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3"/>
      <c r="D894" s="73"/>
      <c r="E894" s="73"/>
      <c r="F894" s="73"/>
      <c r="G894" s="591"/>
      <c r="H894" s="1412"/>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3"/>
      <c r="D895" s="73"/>
      <c r="E895" s="73"/>
      <c r="F895" s="73"/>
      <c r="G895" s="591"/>
      <c r="H895" s="1412"/>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3"/>
      <c r="D896" s="73"/>
      <c r="E896" s="73"/>
      <c r="F896" s="73"/>
      <c r="G896" s="591"/>
      <c r="H896" s="1412"/>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3"/>
      <c r="D897" s="73"/>
      <c r="E897" s="73"/>
      <c r="F897" s="73"/>
      <c r="G897" s="591"/>
      <c r="H897" s="1412"/>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3"/>
      <c r="D898" s="73"/>
      <c r="E898" s="73"/>
      <c r="F898" s="73"/>
      <c r="G898" s="591"/>
      <c r="H898" s="1412"/>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3"/>
      <c r="D899" s="73"/>
      <c r="E899" s="73"/>
      <c r="F899" s="73"/>
      <c r="G899" s="591"/>
      <c r="H899" s="1412"/>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3"/>
      <c r="D900" s="73"/>
      <c r="E900" s="73"/>
      <c r="F900" s="73"/>
      <c r="G900" s="591"/>
      <c r="H900" s="1412"/>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3"/>
      <c r="D901" s="73"/>
      <c r="E901" s="73"/>
      <c r="F901" s="73"/>
      <c r="G901" s="591"/>
      <c r="H901" s="1412"/>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3"/>
      <c r="D902" s="73"/>
      <c r="E902" s="73"/>
      <c r="F902" s="73"/>
      <c r="G902" s="591"/>
      <c r="H902" s="1412"/>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3"/>
      <c r="D903" s="73"/>
      <c r="E903" s="73"/>
      <c r="F903" s="73"/>
      <c r="G903" s="591"/>
      <c r="H903" s="1412"/>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3"/>
      <c r="D904" s="73"/>
      <c r="E904" s="73"/>
      <c r="F904" s="73"/>
      <c r="G904" s="591"/>
      <c r="H904" s="1412"/>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3"/>
      <c r="D905" s="73"/>
      <c r="E905" s="73"/>
      <c r="F905" s="73"/>
      <c r="G905" s="591"/>
      <c r="H905" s="1412"/>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3"/>
      <c r="D906" s="73"/>
      <c r="E906" s="73"/>
      <c r="F906" s="73"/>
      <c r="G906" s="591"/>
      <c r="H906" s="1412"/>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3"/>
      <c r="D907" s="73"/>
      <c r="E907" s="73"/>
      <c r="F907" s="73"/>
      <c r="G907" s="591"/>
      <c r="H907" s="1412"/>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3"/>
      <c r="D908" s="73"/>
      <c r="E908" s="73"/>
      <c r="F908" s="73"/>
      <c r="G908" s="591"/>
      <c r="H908" s="1412"/>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3"/>
      <c r="D909" s="73"/>
      <c r="E909" s="73"/>
      <c r="F909" s="73"/>
      <c r="G909" s="591"/>
      <c r="H909" s="1412"/>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3"/>
      <c r="D910" s="73"/>
      <c r="E910" s="73"/>
      <c r="F910" s="73"/>
      <c r="G910" s="591"/>
      <c r="H910" s="1412"/>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3"/>
      <c r="D911" s="73"/>
      <c r="E911" s="73"/>
      <c r="F911" s="73"/>
      <c r="G911" s="591"/>
      <c r="H911" s="1412"/>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3"/>
      <c r="D912" s="73"/>
      <c r="E912" s="73"/>
      <c r="F912" s="73"/>
      <c r="G912" s="591"/>
      <c r="H912" s="1412"/>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3"/>
      <c r="D913" s="73"/>
      <c r="E913" s="73"/>
      <c r="F913" s="73"/>
      <c r="G913" s="591"/>
      <c r="H913" s="1412"/>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3"/>
      <c r="D914" s="73"/>
      <c r="E914" s="73"/>
      <c r="F914" s="73"/>
      <c r="G914" s="591"/>
      <c r="H914" s="1412"/>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3"/>
      <c r="D915" s="73"/>
      <c r="E915" s="73"/>
      <c r="F915" s="73"/>
      <c r="G915" s="591"/>
      <c r="H915" s="1412"/>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3"/>
      <c r="D916" s="73"/>
      <c r="E916" s="73"/>
      <c r="F916" s="73"/>
      <c r="G916" s="591"/>
      <c r="H916" s="1412"/>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3"/>
      <c r="D917" s="73"/>
      <c r="E917" s="73"/>
      <c r="F917" s="73"/>
      <c r="G917" s="591"/>
      <c r="H917" s="1412"/>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3"/>
      <c r="D918" s="73"/>
      <c r="E918" s="73"/>
      <c r="F918" s="73"/>
      <c r="G918" s="591"/>
      <c r="H918" s="1412"/>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3"/>
      <c r="D919" s="73"/>
      <c r="E919" s="73"/>
      <c r="F919" s="73"/>
      <c r="G919" s="591"/>
      <c r="H919" s="1412"/>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3"/>
      <c r="D920" s="73"/>
      <c r="E920" s="73"/>
      <c r="F920" s="73"/>
      <c r="G920" s="591"/>
      <c r="H920" s="1412"/>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3"/>
      <c r="D921" s="73"/>
      <c r="E921" s="73"/>
      <c r="F921" s="73"/>
      <c r="G921" s="591"/>
      <c r="H921" s="1412"/>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3"/>
      <c r="D922" s="73"/>
      <c r="E922" s="73"/>
      <c r="F922" s="73"/>
      <c r="G922" s="591"/>
      <c r="H922" s="1412"/>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3"/>
      <c r="D923" s="73"/>
      <c r="E923" s="73"/>
      <c r="F923" s="73"/>
      <c r="G923" s="591"/>
      <c r="H923" s="1412"/>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3"/>
      <c r="D924" s="73"/>
      <c r="E924" s="73"/>
      <c r="F924" s="73"/>
      <c r="G924" s="591"/>
      <c r="H924" s="1412"/>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3"/>
      <c r="D925" s="73"/>
      <c r="E925" s="73"/>
      <c r="F925" s="73"/>
      <c r="G925" s="591"/>
      <c r="H925" s="1412"/>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3"/>
      <c r="D926" s="73"/>
      <c r="E926" s="73"/>
      <c r="F926" s="73"/>
      <c r="G926" s="591"/>
      <c r="H926" s="1412"/>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3"/>
      <c r="D927" s="73"/>
      <c r="E927" s="73"/>
      <c r="F927" s="73"/>
      <c r="G927" s="591"/>
      <c r="H927" s="1412"/>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3"/>
      <c r="D928" s="73"/>
      <c r="E928" s="73"/>
      <c r="F928" s="73"/>
      <c r="G928" s="591"/>
      <c r="H928" s="1412"/>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3"/>
      <c r="D929" s="73"/>
      <c r="E929" s="73"/>
      <c r="F929" s="73"/>
      <c r="G929" s="591"/>
      <c r="H929" s="1412"/>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3"/>
      <c r="D930" s="73"/>
      <c r="E930" s="73"/>
      <c r="F930" s="73"/>
      <c r="G930" s="591"/>
      <c r="H930" s="1412"/>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3"/>
      <c r="D931" s="73"/>
      <c r="E931" s="73"/>
      <c r="F931" s="73"/>
      <c r="G931" s="591"/>
      <c r="H931" s="1412"/>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3"/>
      <c r="D932" s="73"/>
      <c r="E932" s="73"/>
      <c r="F932" s="73"/>
      <c r="G932" s="591"/>
      <c r="H932" s="1412"/>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3"/>
      <c r="D933" s="73"/>
      <c r="E933" s="73"/>
      <c r="F933" s="73"/>
      <c r="G933" s="591"/>
      <c r="H933" s="1412"/>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3"/>
      <c r="D934" s="73"/>
      <c r="E934" s="73"/>
      <c r="F934" s="73"/>
      <c r="G934" s="591"/>
      <c r="H934" s="1412"/>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3"/>
      <c r="D935" s="73"/>
      <c r="E935" s="73"/>
      <c r="F935" s="73"/>
      <c r="G935" s="591"/>
      <c r="H935" s="1412"/>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3"/>
      <c r="D936" s="73"/>
      <c r="E936" s="73"/>
      <c r="F936" s="73"/>
      <c r="G936" s="591"/>
      <c r="H936" s="1412"/>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3"/>
      <c r="D937" s="73"/>
      <c r="E937" s="73"/>
      <c r="F937" s="73"/>
      <c r="G937" s="591"/>
      <c r="H937" s="1412"/>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3"/>
      <c r="D938" s="73"/>
      <c r="E938" s="73"/>
      <c r="F938" s="73"/>
      <c r="G938" s="591"/>
      <c r="H938" s="1412"/>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3"/>
      <c r="D939" s="73"/>
      <c r="E939" s="73"/>
      <c r="F939" s="73"/>
      <c r="G939" s="591"/>
      <c r="H939" s="1412"/>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3"/>
      <c r="D940" s="73"/>
      <c r="E940" s="73"/>
      <c r="F940" s="73"/>
      <c r="G940" s="591"/>
      <c r="H940" s="1412"/>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3"/>
      <c r="D941" s="73"/>
      <c r="E941" s="73"/>
      <c r="F941" s="73"/>
      <c r="G941" s="591"/>
      <c r="H941" s="1412"/>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3"/>
      <c r="D942" s="73"/>
      <c r="E942" s="73"/>
      <c r="F942" s="73"/>
      <c r="G942" s="591"/>
      <c r="H942" s="1412"/>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3"/>
      <c r="D943" s="73"/>
      <c r="E943" s="73"/>
      <c r="F943" s="73"/>
      <c r="G943" s="591"/>
      <c r="H943" s="1412"/>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3"/>
      <c r="D944" s="73"/>
      <c r="E944" s="73"/>
      <c r="F944" s="73"/>
      <c r="G944" s="591"/>
      <c r="H944" s="1412"/>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3"/>
      <c r="D945" s="73"/>
      <c r="E945" s="73"/>
      <c r="F945" s="73"/>
      <c r="G945" s="591"/>
      <c r="H945" s="1412"/>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3"/>
      <c r="D946" s="73"/>
      <c r="E946" s="73"/>
      <c r="F946" s="73"/>
      <c r="G946" s="591"/>
      <c r="H946" s="1412"/>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3"/>
      <c r="D947" s="73"/>
      <c r="E947" s="73"/>
      <c r="F947" s="73"/>
      <c r="G947" s="591"/>
      <c r="H947" s="1412"/>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3"/>
      <c r="D948" s="73"/>
      <c r="E948" s="73"/>
      <c r="F948" s="73"/>
      <c r="G948" s="591"/>
      <c r="H948" s="1412"/>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3"/>
      <c r="D949" s="73"/>
      <c r="E949" s="73"/>
      <c r="F949" s="73"/>
      <c r="G949" s="591"/>
      <c r="H949" s="1412"/>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3"/>
      <c r="D950" s="73"/>
      <c r="E950" s="73"/>
      <c r="F950" s="73"/>
      <c r="G950" s="591"/>
      <c r="H950" s="1412"/>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3"/>
      <c r="D951" s="73"/>
      <c r="E951" s="73"/>
      <c r="F951" s="73"/>
      <c r="G951" s="591"/>
      <c r="H951" s="1412"/>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3"/>
      <c r="D952" s="73"/>
      <c r="E952" s="73"/>
      <c r="F952" s="73"/>
      <c r="G952" s="591"/>
      <c r="H952" s="1412"/>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3"/>
      <c r="D953" s="73"/>
      <c r="E953" s="73"/>
      <c r="F953" s="73"/>
      <c r="G953" s="591"/>
      <c r="H953" s="1412"/>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3"/>
      <c r="D954" s="73"/>
      <c r="E954" s="73"/>
      <c r="F954" s="73"/>
      <c r="G954" s="591"/>
      <c r="H954" s="1412"/>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3"/>
      <c r="D955" s="73"/>
      <c r="E955" s="73"/>
      <c r="F955" s="73"/>
      <c r="G955" s="591"/>
      <c r="H955" s="1412"/>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3"/>
      <c r="D956" s="73"/>
      <c r="E956" s="73"/>
      <c r="F956" s="73"/>
      <c r="G956" s="591"/>
      <c r="H956" s="1412"/>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3"/>
      <c r="D957" s="73"/>
      <c r="E957" s="73"/>
      <c r="F957" s="73"/>
      <c r="G957" s="591"/>
      <c r="H957" s="1412"/>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3"/>
      <c r="D958" s="73"/>
      <c r="E958" s="73"/>
      <c r="F958" s="73"/>
      <c r="G958" s="591"/>
      <c r="H958" s="1412"/>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3"/>
      <c r="D959" s="73"/>
      <c r="E959" s="73"/>
      <c r="F959" s="73"/>
      <c r="G959" s="591"/>
      <c r="H959" s="1412"/>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3"/>
      <c r="D960" s="73"/>
      <c r="E960" s="73"/>
      <c r="F960" s="73"/>
      <c r="G960" s="591"/>
      <c r="H960" s="1412"/>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3"/>
      <c r="D961" s="73"/>
      <c r="E961" s="73"/>
      <c r="F961" s="73"/>
      <c r="G961" s="591"/>
      <c r="H961" s="1412"/>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3"/>
      <c r="D962" s="73"/>
      <c r="E962" s="73"/>
      <c r="F962" s="73"/>
      <c r="G962" s="591"/>
      <c r="H962" s="1412"/>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3"/>
      <c r="D963" s="73"/>
      <c r="E963" s="73"/>
      <c r="F963" s="73"/>
      <c r="G963" s="591"/>
      <c r="H963" s="1412"/>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3"/>
      <c r="D964" s="73"/>
      <c r="E964" s="73"/>
      <c r="F964" s="73"/>
      <c r="G964" s="591"/>
      <c r="H964" s="1412"/>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3"/>
      <c r="D965" s="73"/>
      <c r="E965" s="73"/>
      <c r="F965" s="73"/>
      <c r="G965" s="591"/>
      <c r="H965" s="1412"/>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3"/>
      <c r="D966" s="73"/>
      <c r="E966" s="73"/>
      <c r="F966" s="73"/>
      <c r="G966" s="591"/>
      <c r="H966" s="1412"/>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3"/>
      <c r="D967" s="73"/>
      <c r="E967" s="73"/>
      <c r="F967" s="73"/>
      <c r="G967" s="591"/>
      <c r="H967" s="1412"/>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3"/>
      <c r="D968" s="73"/>
      <c r="E968" s="73"/>
      <c r="F968" s="73"/>
      <c r="G968" s="591"/>
      <c r="H968" s="1412"/>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3"/>
      <c r="D969" s="73"/>
      <c r="E969" s="73"/>
      <c r="F969" s="73"/>
      <c r="G969" s="591"/>
      <c r="H969" s="1412"/>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3"/>
      <c r="D970" s="73"/>
      <c r="E970" s="73"/>
      <c r="F970" s="73"/>
      <c r="G970" s="591"/>
      <c r="H970" s="1412"/>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3"/>
      <c r="D971" s="73"/>
      <c r="E971" s="73"/>
      <c r="F971" s="73"/>
      <c r="G971" s="591"/>
      <c r="H971" s="1412"/>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3"/>
      <c r="D972" s="73"/>
      <c r="E972" s="73"/>
      <c r="F972" s="73"/>
      <c r="G972" s="591"/>
      <c r="H972" s="1412"/>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3"/>
      <c r="D973" s="73"/>
      <c r="E973" s="73"/>
      <c r="F973" s="73"/>
      <c r="G973" s="591"/>
      <c r="H973" s="1412"/>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3"/>
      <c r="D974" s="73"/>
      <c r="E974" s="73"/>
      <c r="F974" s="73"/>
      <c r="G974" s="591"/>
      <c r="H974" s="1412"/>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3"/>
      <c r="D975" s="73"/>
      <c r="E975" s="73"/>
      <c r="F975" s="73"/>
      <c r="G975" s="591"/>
      <c r="H975" s="1412"/>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3"/>
      <c r="D976" s="73"/>
      <c r="E976" s="73"/>
      <c r="F976" s="73"/>
      <c r="G976" s="591"/>
      <c r="H976" s="1412"/>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3"/>
      <c r="D977" s="73"/>
      <c r="E977" s="73"/>
      <c r="F977" s="73"/>
      <c r="G977" s="591"/>
      <c r="H977" s="1412"/>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3"/>
      <c r="D978" s="73"/>
      <c r="E978" s="73"/>
      <c r="F978" s="73"/>
      <c r="G978" s="591"/>
      <c r="H978" s="1412"/>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3"/>
      <c r="D979" s="73"/>
      <c r="E979" s="73"/>
      <c r="F979" s="73"/>
      <c r="G979" s="591"/>
      <c r="H979" s="1412"/>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3"/>
      <c r="D980" s="73"/>
      <c r="E980" s="73"/>
      <c r="F980" s="73"/>
      <c r="G980" s="591"/>
      <c r="H980" s="1412"/>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3"/>
      <c r="D981" s="73"/>
      <c r="E981" s="73"/>
      <c r="F981" s="73"/>
      <c r="G981" s="591"/>
      <c r="H981" s="1412"/>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3"/>
      <c r="D982" s="73"/>
      <c r="E982" s="73"/>
      <c r="F982" s="73"/>
      <c r="G982" s="591"/>
      <c r="H982" s="1412"/>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3"/>
      <c r="D983" s="73"/>
      <c r="E983" s="73"/>
      <c r="F983" s="73"/>
      <c r="G983" s="591"/>
      <c r="H983" s="1412"/>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3"/>
      <c r="D984" s="73"/>
      <c r="E984" s="73"/>
      <c r="F984" s="73"/>
      <c r="G984" s="591"/>
      <c r="H984" s="1412"/>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3"/>
      <c r="D985" s="73"/>
      <c r="E985" s="73"/>
      <c r="F985" s="73"/>
      <c r="G985" s="591"/>
      <c r="H985" s="1412"/>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3"/>
      <c r="D986" s="73"/>
      <c r="E986" s="73"/>
      <c r="F986" s="73"/>
      <c r="G986" s="591"/>
      <c r="H986" s="1412"/>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3"/>
      <c r="D987" s="73"/>
      <c r="E987" s="73"/>
      <c r="F987" s="73"/>
      <c r="G987" s="591"/>
      <c r="H987" s="1412"/>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3"/>
      <c r="D988" s="73"/>
      <c r="E988" s="73"/>
      <c r="F988" s="73"/>
      <c r="G988" s="591"/>
      <c r="H988" s="1412"/>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3"/>
      <c r="D989" s="73"/>
      <c r="E989" s="73"/>
      <c r="F989" s="73"/>
      <c r="G989" s="591"/>
      <c r="H989" s="1412"/>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3"/>
      <c r="D990" s="73"/>
      <c r="E990" s="73"/>
      <c r="F990" s="73"/>
      <c r="G990" s="591"/>
      <c r="H990" s="1412"/>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3"/>
      <c r="D991" s="73"/>
      <c r="E991" s="73"/>
      <c r="F991" s="73"/>
      <c r="G991" s="591"/>
      <c r="H991" s="1412"/>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3"/>
      <c r="D992" s="73"/>
      <c r="E992" s="73"/>
      <c r="F992" s="73"/>
      <c r="G992" s="591"/>
      <c r="H992" s="1412"/>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3"/>
      <c r="D993" s="73"/>
      <c r="E993" s="73"/>
      <c r="F993" s="73"/>
      <c r="G993" s="591"/>
      <c r="H993" s="1412"/>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3"/>
      <c r="D994" s="73"/>
      <c r="E994" s="73"/>
      <c r="F994" s="73"/>
      <c r="G994" s="591"/>
      <c r="H994" s="1412"/>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3"/>
      <c r="D995" s="73"/>
      <c r="E995" s="73"/>
      <c r="F995" s="73"/>
      <c r="G995" s="591"/>
      <c r="H995" s="1412"/>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3"/>
      <c r="D996" s="73"/>
      <c r="E996" s="73"/>
      <c r="F996" s="73"/>
      <c r="G996" s="591"/>
      <c r="H996" s="1412"/>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3"/>
      <c r="D997" s="73"/>
      <c r="E997" s="73"/>
      <c r="F997" s="73"/>
      <c r="G997" s="591"/>
      <c r="H997" s="1412"/>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3"/>
      <c r="D998" s="73"/>
      <c r="E998" s="73"/>
      <c r="F998" s="73"/>
      <c r="G998" s="591"/>
      <c r="H998" s="1412"/>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3"/>
      <c r="D999" s="73"/>
      <c r="E999" s="73"/>
      <c r="F999" s="73"/>
      <c r="G999" s="591"/>
      <c r="H999" s="1412"/>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3"/>
      <c r="D1000" s="73"/>
      <c r="E1000" s="73"/>
      <c r="F1000" s="73"/>
      <c r="G1000" s="591"/>
      <c r="H1000" s="1412"/>
      <c r="I1000" s="73"/>
      <c r="J1000" s="73"/>
      <c r="K1000" s="74"/>
      <c r="L1000" s="74"/>
      <c r="M1000" s="989"/>
      <c r="N1000" s="74"/>
      <c r="O1000" s="74"/>
      <c r="P1000" s="74"/>
      <c r="Q1000" s="74"/>
      <c r="R1000" s="74"/>
      <c r="S1000" s="73"/>
      <c r="T1000" s="73"/>
      <c r="U1000" s="73"/>
      <c r="V1000" s="73"/>
      <c r="W1000" s="73"/>
      <c r="X1000" s="73"/>
      <c r="Y1000" s="73"/>
      <c r="Z1000" s="73"/>
    </row>
  </sheetData>
  <mergeCells count="10">
    <mergeCell ref="B124:G124"/>
    <mergeCell ref="B1:M1"/>
    <mergeCell ref="B2:C2"/>
    <mergeCell ref="F2:M2"/>
    <mergeCell ref="F3:N3"/>
    <mergeCell ref="S3:X3"/>
    <mergeCell ref="F4:N4"/>
    <mergeCell ref="G5:K5"/>
    <mergeCell ref="P5:P7"/>
    <mergeCell ref="Q5:Q7"/>
  </mergeCells>
  <conditionalFormatting sqref="H11:H12 H14:H17 H19:H21 H23:H25 H27:H29 H31:H32 H35 H37:H38 H40:H42 H44:H46 H48 H50:H53 H55:H58 H60:H63 H123 H126:H127 H129 H131 H135 H137:H138 H140:H141 H143:H144 H146:H147 H149:H150 H152:H153 H155:H156 H158 H160:H161 H163 H165 H167">
    <cfRule type="cellIs" dxfId="245" priority="1" stopIfTrue="1" operator="equal">
      <formula>0</formula>
    </cfRule>
  </conditionalFormatting>
  <conditionalFormatting sqref="H11:H12 H14:H17 H19:H21 H23:H25 H27:H29 H31:H32 H35 H37:H38 H40:H42 H44:H46 H48 H50:H53 H55:H58 H60:H63 H123 H126:H127 H129 H131 H135 H137:H138 H140:H141 H143:H144 H146:H147 H149:H150 H152:H153 H155:H156 H158 H160:H161 H163 H165 H167">
    <cfRule type="cellIs" dxfId="244" priority="2" stopIfTrue="1" operator="equal">
      <formula>0</formula>
    </cfRule>
  </conditionalFormatting>
  <conditionalFormatting sqref="U10">
    <cfRule type="cellIs" dxfId="243" priority="3" stopIfTrue="1" operator="equal">
      <formula>0</formula>
    </cfRule>
  </conditionalFormatting>
  <conditionalFormatting sqref="U10">
    <cfRule type="cellIs" dxfId="242" priority="4" stopIfTrue="1" operator="equal">
      <formula>0</formula>
    </cfRule>
  </conditionalFormatting>
  <conditionalFormatting sqref="H65:H70 H85:H88 H90:H106 H108:H113 H115 H126:H127 H129 H131 H135 H140:H141 H143:H144 H146:H147 H149:H150 H152:H153 H155:H156 H158 H160:H161 H163 H165:H166">
    <cfRule type="cellIs" dxfId="241" priority="5" stopIfTrue="1" operator="equal">
      <formula>0</formula>
    </cfRule>
  </conditionalFormatting>
  <conditionalFormatting sqref="H65:H70 H85:H88 H90:H106 H108:H113 H115 H126:H127 H129 H131 H135 H140:H141 H143:H144 H146:H147 H149:H150 H152:H153 H155:H156 H158 H160:H161 H163 H165:H166">
    <cfRule type="cellIs" dxfId="240" priority="6" stopIfTrue="1" operator="equal">
      <formula>0</formula>
    </cfRule>
  </conditionalFormatting>
  <conditionalFormatting sqref="H34">
    <cfRule type="cellIs" dxfId="239" priority="7" stopIfTrue="1" operator="equal">
      <formula>0</formula>
    </cfRule>
  </conditionalFormatting>
  <conditionalFormatting sqref="H34">
    <cfRule type="cellIs" dxfId="238" priority="8" stopIfTrue="1" operator="equal">
      <formula>0</formula>
    </cfRule>
  </conditionalFormatting>
  <conditionalFormatting sqref="H77:H83">
    <cfRule type="cellIs" dxfId="237" priority="9" stopIfTrue="1" operator="equal">
      <formula>0</formula>
    </cfRule>
  </conditionalFormatting>
  <conditionalFormatting sqref="H77:H83">
    <cfRule type="cellIs" dxfId="236" priority="10" stopIfTrue="1" operator="equal">
      <formula>0</formula>
    </cfRule>
  </conditionalFormatting>
  <hyperlinks>
    <hyperlink ref="C4" location="'Recap Sheet'!B1" display="Return to Recap Sheet" xr:uid="{00000000-0004-0000-0D00-000000000000}"/>
  </hyperlinks>
  <pageMargins left="0.25" right="0.25" top="0.75" bottom="0.75" header="0" footer="0"/>
  <pageSetup paperSize="5" orientation="landscape"/>
  <rowBreaks count="2" manualBreakCount="2">
    <brk id="137" man="1"/>
    <brk id="46"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C55A11"/>
  </sheetPr>
  <dimension ref="A1:Z1000"/>
  <sheetViews>
    <sheetView zoomScale="105" zoomScaleNormal="105" workbookViewId="0">
      <pane ySplit="9" topLeftCell="A76" activePane="bottomLeft" state="frozen"/>
      <selection activeCell="H10" sqref="H10"/>
      <selection pane="bottomLeft" activeCell="O107" sqref="O107"/>
    </sheetView>
  </sheetViews>
  <sheetFormatPr defaultColWidth="14.44140625" defaultRowHeight="15" customHeight="1"/>
  <cols>
    <col min="1" max="1" width="6.5546875" customWidth="1"/>
    <col min="2" max="2" width="54.109375" customWidth="1"/>
    <col min="3" max="3" width="20.44140625" customWidth="1"/>
    <col min="4" max="4" width="11.88671875" customWidth="1"/>
    <col min="5" max="6" width="7.6640625" customWidth="1"/>
    <col min="7" max="7" width="5.6640625" customWidth="1"/>
    <col min="8" max="9" width="6.44140625" customWidth="1"/>
    <col min="10" max="10" width="3.33203125" customWidth="1"/>
    <col min="11" max="11" width="6.6640625" customWidth="1"/>
    <col min="12" max="12" width="7.33203125" customWidth="1"/>
    <col min="13" max="13" width="9.6640625" customWidth="1"/>
    <col min="14" max="14" width="6.88671875" customWidth="1"/>
    <col min="15" max="15" width="11.33203125" customWidth="1"/>
    <col min="16" max="16" width="9.44140625" customWidth="1"/>
    <col min="17" max="17" width="6.6640625" customWidth="1"/>
    <col min="18" max="18" width="8.44140625" customWidth="1"/>
    <col min="19" max="19" width="9.109375" customWidth="1"/>
    <col min="20" max="20" width="7.44140625" customWidth="1"/>
    <col min="21" max="21" width="9.33203125" customWidth="1"/>
    <col min="22" max="22" width="5.109375" customWidth="1"/>
    <col min="23" max="23" width="7.5546875" customWidth="1"/>
    <col min="24" max="24" width="10.5546875" customWidth="1"/>
    <col min="25" max="25" width="12.44140625" customWidth="1"/>
    <col min="2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74"/>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74"/>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76"/>
      <c r="P3" s="76"/>
      <c r="Q3" s="76"/>
      <c r="R3" s="1149"/>
      <c r="S3" s="801"/>
      <c r="T3" s="801"/>
      <c r="U3" s="801"/>
      <c r="V3" s="801"/>
      <c r="W3" s="801"/>
      <c r="X3" s="801"/>
      <c r="Y3" s="851"/>
      <c r="Z3" s="73"/>
    </row>
    <row r="4" spans="1:26" ht="18.75" customHeight="1">
      <c r="A4" s="79">
        <v>24001</v>
      </c>
      <c r="B4" s="1570" t="str">
        <f>'Recap Sheet'!B3</f>
        <v>Lexington Richland School District Five</v>
      </c>
      <c r="C4" s="1265" t="s">
        <v>119</v>
      </c>
      <c r="D4" s="82"/>
      <c r="E4" s="1154"/>
      <c r="F4" s="2914">
        <f>'Recap Sheet'!B4</f>
        <v>0</v>
      </c>
      <c r="G4" s="2891"/>
      <c r="H4" s="2891"/>
      <c r="I4" s="2891"/>
      <c r="J4" s="2891"/>
      <c r="K4" s="2891"/>
      <c r="L4" s="2891"/>
      <c r="M4" s="2891"/>
      <c r="N4" s="2897"/>
      <c r="O4" s="83"/>
      <c r="P4" s="83"/>
      <c r="Q4" s="83"/>
      <c r="R4" s="1155"/>
      <c r="S4" s="1156"/>
      <c r="T4" s="1156"/>
      <c r="U4" s="1156"/>
      <c r="V4" s="1156"/>
      <c r="W4" s="1156"/>
      <c r="X4" s="1157"/>
      <c r="Y4" s="1157"/>
      <c r="Z4" s="598"/>
    </row>
    <row r="5" spans="1:26" ht="15" customHeight="1">
      <c r="A5" s="79">
        <v>26000</v>
      </c>
      <c r="B5" s="1158" t="s">
        <v>120</v>
      </c>
      <c r="C5" s="232" t="s">
        <v>354</v>
      </c>
      <c r="D5" s="90"/>
      <c r="E5" s="1159"/>
      <c r="F5" s="1160"/>
      <c r="G5" s="2912" t="s">
        <v>122</v>
      </c>
      <c r="H5" s="2899"/>
      <c r="I5" s="2899"/>
      <c r="J5" s="2899"/>
      <c r="K5" s="2899"/>
      <c r="L5" s="1161">
        <f>'Recap Sheet'!B5</f>
        <v>0</v>
      </c>
      <c r="M5" s="1162"/>
      <c r="N5" s="545"/>
      <c r="O5" s="96" t="s">
        <v>123</v>
      </c>
      <c r="P5" s="2884" t="s">
        <v>124</v>
      </c>
      <c r="Q5" s="2905" t="s">
        <v>125</v>
      </c>
      <c r="R5" s="471" t="s">
        <v>33</v>
      </c>
      <c r="S5" s="98" t="s">
        <v>355</v>
      </c>
      <c r="T5" s="99" t="s">
        <v>32</v>
      </c>
      <c r="U5" s="99" t="s">
        <v>128</v>
      </c>
      <c r="V5" s="100" t="s">
        <v>129</v>
      </c>
      <c r="W5" s="98"/>
      <c r="X5" s="99" t="s">
        <v>34</v>
      </c>
      <c r="Y5" s="1696" t="s">
        <v>131</v>
      </c>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906"/>
      <c r="R6" s="607" t="s">
        <v>360</v>
      </c>
      <c r="S6" s="98" t="s">
        <v>361</v>
      </c>
      <c r="T6" s="99" t="s">
        <v>750</v>
      </c>
      <c r="U6" s="99" t="s">
        <v>147</v>
      </c>
      <c r="V6" s="99" t="s">
        <v>148</v>
      </c>
      <c r="W6" s="99" t="s">
        <v>34</v>
      </c>
      <c r="X6" s="99" t="s">
        <v>918</v>
      </c>
      <c r="Y6" s="606" t="s">
        <v>151</v>
      </c>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907"/>
      <c r="R7" s="1081" t="s">
        <v>48</v>
      </c>
      <c r="S7" s="118" t="s">
        <v>146</v>
      </c>
      <c r="T7" s="110" t="s">
        <v>41</v>
      </c>
      <c r="U7" s="110" t="s">
        <v>159</v>
      </c>
      <c r="V7" s="110" t="s">
        <v>160</v>
      </c>
      <c r="W7" s="119" t="s">
        <v>47</v>
      </c>
      <c r="X7" s="119" t="s">
        <v>158</v>
      </c>
      <c r="Y7" s="1697" t="s">
        <v>364</v>
      </c>
      <c r="Z7" s="73"/>
    </row>
    <row r="8" spans="1:26" ht="15" customHeight="1">
      <c r="A8" s="1166"/>
      <c r="B8" s="1166" t="s">
        <v>2032</v>
      </c>
      <c r="C8" s="1167"/>
      <c r="D8" s="123"/>
      <c r="E8" s="1167"/>
      <c r="F8" s="1167"/>
      <c r="G8" s="1168"/>
      <c r="H8" s="1167"/>
      <c r="I8" s="1167"/>
      <c r="J8" s="1167"/>
      <c r="K8" s="891"/>
      <c r="L8" s="891"/>
      <c r="M8" s="1169"/>
      <c r="N8" s="1170"/>
      <c r="O8" s="1789" t="s">
        <v>2033</v>
      </c>
      <c r="P8" s="722"/>
      <c r="Q8" s="1166">
        <v>110227</v>
      </c>
      <c r="R8" s="1902" t="s">
        <v>2034</v>
      </c>
      <c r="S8" s="1903"/>
      <c r="T8" s="968">
        <v>0.14729999999999999</v>
      </c>
      <c r="U8" s="1904" t="s">
        <v>2035</v>
      </c>
      <c r="V8" s="1791"/>
      <c r="W8" s="1791" t="s">
        <v>2036</v>
      </c>
      <c r="X8" s="1905" t="s">
        <v>2037</v>
      </c>
      <c r="Y8" s="1795">
        <v>0.60499999999999998</v>
      </c>
      <c r="Z8" s="1283"/>
    </row>
    <row r="9" spans="1:26" ht="15" customHeight="1">
      <c r="A9" s="1166"/>
      <c r="B9" s="1166"/>
      <c r="C9" s="1167"/>
      <c r="D9" s="137"/>
      <c r="E9" s="1176"/>
      <c r="F9" s="1167"/>
      <c r="G9" s="1168"/>
      <c r="H9" s="1167"/>
      <c r="I9" s="1167"/>
      <c r="J9" s="1167"/>
      <c r="K9" s="891"/>
      <c r="L9" s="891"/>
      <c r="M9" s="1169"/>
      <c r="N9" s="1170"/>
      <c r="O9" s="1906" t="s">
        <v>2038</v>
      </c>
      <c r="P9" s="1907"/>
      <c r="Q9" s="1908">
        <v>100332</v>
      </c>
      <c r="R9" s="1909" t="s">
        <v>165</v>
      </c>
      <c r="S9" s="1910"/>
      <c r="T9" s="1911">
        <v>0.79869999999999997</v>
      </c>
      <c r="U9" s="1772"/>
      <c r="V9" s="725"/>
      <c r="W9" s="725"/>
      <c r="X9" s="725"/>
      <c r="Y9" s="1912"/>
      <c r="Z9" s="1283"/>
    </row>
    <row r="10" spans="1:26" ht="15" customHeight="1">
      <c r="A10" s="146">
        <v>24001</v>
      </c>
      <c r="B10" s="147" t="s">
        <v>2039</v>
      </c>
      <c r="C10" s="155" t="s">
        <v>2040</v>
      </c>
      <c r="D10" s="155">
        <v>76468</v>
      </c>
      <c r="E10" s="1831"/>
      <c r="F10" s="155" t="s">
        <v>2041</v>
      </c>
      <c r="G10" s="152">
        <v>504</v>
      </c>
      <c r="H10" s="1099">
        <v>50</v>
      </c>
      <c r="I10" s="154">
        <f>ROUND($H$10*$G$10/G10,2)</f>
        <v>50</v>
      </c>
      <c r="J10" s="155" t="s">
        <v>170</v>
      </c>
      <c r="K10" s="156">
        <v>65.430000000000007</v>
      </c>
      <c r="L10" s="157">
        <f>IF(OR(ISBLANK(K10),H10=0,ISBLANK(H10)),,ROUND(K10+$L$5,2))</f>
        <v>65.430000000000007</v>
      </c>
      <c r="M10" s="555">
        <f>ROUND(I10*L10,2)</f>
        <v>3271.5</v>
      </c>
      <c r="N10" s="1008">
        <f>L10/G10</f>
        <v>0.12982142857142859</v>
      </c>
      <c r="O10" s="1608">
        <v>76468</v>
      </c>
      <c r="P10" s="239" t="s">
        <v>2042</v>
      </c>
      <c r="Q10" s="155">
        <v>504</v>
      </c>
      <c r="R10" s="177"/>
      <c r="S10" s="155">
        <v>105</v>
      </c>
      <c r="T10" s="1005">
        <f>ROUND($T$8*S10,2)</f>
        <v>15.47</v>
      </c>
      <c r="U10" s="163">
        <f>IF(ISBLANK(O10),,R10+T10)</f>
        <v>15.47</v>
      </c>
      <c r="V10" s="437" t="s">
        <v>375</v>
      </c>
      <c r="W10" s="165">
        <f>IF(ISNUMBER(K10),IF(V10="Y",(K10-T10)))</f>
        <v>49.960000000000008</v>
      </c>
      <c r="X10" s="181">
        <f>W10/G10</f>
        <v>9.9126984126984147E-2</v>
      </c>
      <c r="Y10" s="1008" t="b">
        <f>IF(V10="N",IF(ISNUMBER(R10),(R10+T10)/Q10))</f>
        <v>0</v>
      </c>
      <c r="Z10" s="73"/>
    </row>
    <row r="11" spans="1:26" ht="15" customHeight="1">
      <c r="A11" s="155"/>
      <c r="B11" s="650" t="s">
        <v>2043</v>
      </c>
      <c r="C11" s="166" t="s">
        <v>2044</v>
      </c>
      <c r="D11" s="228"/>
      <c r="E11" s="648"/>
      <c r="F11" s="166"/>
      <c r="G11" s="168"/>
      <c r="H11" s="1661"/>
      <c r="I11" s="166"/>
      <c r="J11" s="166"/>
      <c r="K11" s="298"/>
      <c r="L11" s="171"/>
      <c r="M11" s="326"/>
      <c r="N11" s="1311"/>
      <c r="O11" s="157"/>
      <c r="P11" s="157"/>
      <c r="Q11" s="157"/>
      <c r="R11" s="230"/>
      <c r="S11" s="155"/>
      <c r="T11" s="237"/>
      <c r="U11" s="237"/>
      <c r="V11" s="238"/>
      <c r="W11" s="165"/>
      <c r="X11" s="646"/>
      <c r="Y11" s="1018"/>
      <c r="Z11" s="73"/>
    </row>
    <row r="12" spans="1:26" ht="15" customHeight="1">
      <c r="A12" s="356"/>
      <c r="B12" s="166" t="s">
        <v>2045</v>
      </c>
      <c r="C12" s="356" t="s">
        <v>20</v>
      </c>
      <c r="D12" s="327"/>
      <c r="E12" s="1913"/>
      <c r="F12" s="867"/>
      <c r="G12" s="927"/>
      <c r="H12" s="1655"/>
      <c r="I12" s="769"/>
      <c r="J12" s="650"/>
      <c r="K12" s="235"/>
      <c r="L12" s="235"/>
      <c r="M12" s="942"/>
      <c r="N12" s="1319"/>
      <c r="O12" s="322"/>
      <c r="P12" s="322"/>
      <c r="Q12" s="322"/>
      <c r="R12" s="944"/>
      <c r="S12" s="155" t="s">
        <v>20</v>
      </c>
      <c r="T12" s="237" t="s">
        <v>20</v>
      </c>
      <c r="U12" s="237"/>
      <c r="V12" s="238"/>
      <c r="W12" s="298" t="s">
        <v>20</v>
      </c>
      <c r="X12" s="1433" t="s">
        <v>20</v>
      </c>
      <c r="Y12" s="1018" t="s">
        <v>20</v>
      </c>
      <c r="Z12" s="73"/>
    </row>
    <row r="13" spans="1:26" ht="15" customHeight="1">
      <c r="A13" s="268"/>
      <c r="B13" s="268" t="s">
        <v>2046</v>
      </c>
      <c r="C13" s="270"/>
      <c r="D13" s="270"/>
      <c r="E13" s="270"/>
      <c r="F13" s="270"/>
      <c r="G13" s="305"/>
      <c r="H13" s="1324"/>
      <c r="I13" s="364"/>
      <c r="J13" s="198"/>
      <c r="K13" s="566"/>
      <c r="L13" s="444"/>
      <c r="M13" s="348"/>
      <c r="N13" s="1073"/>
      <c r="O13" s="1032"/>
      <c r="P13" s="341"/>
      <c r="Q13" s="245"/>
      <c r="R13" s="665"/>
      <c r="S13" s="198" t="s">
        <v>20</v>
      </c>
      <c r="T13" s="832" t="s">
        <v>20</v>
      </c>
      <c r="U13" s="965"/>
      <c r="V13" s="957"/>
      <c r="W13" s="307" t="s">
        <v>20</v>
      </c>
      <c r="X13" s="1914" t="s">
        <v>20</v>
      </c>
      <c r="Y13" s="987" t="s">
        <v>20</v>
      </c>
      <c r="Z13" s="73"/>
    </row>
    <row r="14" spans="1:26" ht="15" customHeight="1">
      <c r="A14" s="146">
        <v>24002</v>
      </c>
      <c r="B14" s="147" t="s">
        <v>2047</v>
      </c>
      <c r="C14" s="155" t="s">
        <v>2048</v>
      </c>
      <c r="D14" s="154">
        <v>2970000313</v>
      </c>
      <c r="E14" s="1260"/>
      <c r="F14" s="155" t="s">
        <v>2049</v>
      </c>
      <c r="G14" s="152">
        <v>457</v>
      </c>
      <c r="H14" s="1114">
        <v>350</v>
      </c>
      <c r="I14" s="154">
        <f>ROUND(H14*G14/G14,2)</f>
        <v>350</v>
      </c>
      <c r="J14" s="155" t="s">
        <v>170</v>
      </c>
      <c r="K14" s="156">
        <v>51.88</v>
      </c>
      <c r="L14" s="157">
        <f>IF(OR(ISBLANK(K14),H14=0,ISBLANK(H14)),,ROUND(K14+$L$5,2))</f>
        <v>51.88</v>
      </c>
      <c r="M14" s="555">
        <f>ROUND(I14*L14,2)</f>
        <v>18158</v>
      </c>
      <c r="N14" s="1008">
        <f>L14/G14</f>
        <v>0.11352297592997812</v>
      </c>
      <c r="O14" s="503">
        <v>2970000313</v>
      </c>
      <c r="P14" s="503" t="s">
        <v>2050</v>
      </c>
      <c r="Q14" s="503">
        <v>457</v>
      </c>
      <c r="R14" s="177"/>
      <c r="S14" s="155">
        <v>97.5</v>
      </c>
      <c r="T14" s="1005">
        <f>ROUND($T$8*S14,2)</f>
        <v>14.36</v>
      </c>
      <c r="U14" s="1236">
        <f>IF(ISBLANK(O14),,R14+T14)</f>
        <v>14.36</v>
      </c>
      <c r="V14" s="1915" t="s">
        <v>375</v>
      </c>
      <c r="W14" s="165">
        <f>IF(ISNUMBER(K14),IF(V14="Y",(K14-T14)))</f>
        <v>37.520000000000003</v>
      </c>
      <c r="X14" s="181">
        <f>W14/G14</f>
        <v>8.2100656455142237E-2</v>
      </c>
      <c r="Y14" s="533" t="b">
        <f>IF(V14="N",IF(ISNUMBER(R14),(R14+T14)/Q14))</f>
        <v>0</v>
      </c>
      <c r="Z14" s="73"/>
    </row>
    <row r="15" spans="1:26" ht="15" customHeight="1">
      <c r="A15" s="155"/>
      <c r="B15" s="155" t="s">
        <v>2051</v>
      </c>
      <c r="C15" s="166"/>
      <c r="D15" s="689"/>
      <c r="E15" s="648"/>
      <c r="F15" s="769"/>
      <c r="G15" s="770"/>
      <c r="H15" s="1661"/>
      <c r="I15" s="769"/>
      <c r="J15" s="650"/>
      <c r="K15" s="235"/>
      <c r="L15" s="422"/>
      <c r="M15" s="885"/>
      <c r="N15" s="1293"/>
      <c r="O15" s="322"/>
      <c r="P15" s="322"/>
      <c r="Q15" s="317"/>
      <c r="R15" s="422"/>
      <c r="S15" s="155"/>
      <c r="T15" s="1328"/>
      <c r="U15" s="840"/>
      <c r="V15" s="465"/>
      <c r="W15" s="165"/>
      <c r="X15" s="646"/>
      <c r="Y15" s="1018"/>
      <c r="Z15" s="73"/>
    </row>
    <row r="16" spans="1:26" ht="15" customHeight="1">
      <c r="A16" s="356"/>
      <c r="B16" s="155" t="s">
        <v>2052</v>
      </c>
      <c r="C16" s="155"/>
      <c r="D16" s="1916"/>
      <c r="E16" s="283"/>
      <c r="F16" s="650"/>
      <c r="G16" s="784"/>
      <c r="H16" s="1655"/>
      <c r="I16" s="769"/>
      <c r="J16" s="650"/>
      <c r="K16" s="235"/>
      <c r="L16" s="422"/>
      <c r="M16" s="885"/>
      <c r="N16" s="1293"/>
      <c r="O16" s="399"/>
      <c r="P16" s="399"/>
      <c r="Q16" s="399"/>
      <c r="R16" s="422"/>
      <c r="S16" s="155"/>
      <c r="T16" s="1488"/>
      <c r="U16" s="840"/>
      <c r="V16" s="465"/>
      <c r="W16" s="165"/>
      <c r="X16" s="646"/>
      <c r="Y16" s="1018"/>
      <c r="Z16" s="73"/>
    </row>
    <row r="17" spans="1:26" ht="15" customHeight="1">
      <c r="A17" s="198"/>
      <c r="B17" s="198" t="s">
        <v>2046</v>
      </c>
      <c r="C17" s="198"/>
      <c r="D17" s="1917"/>
      <c r="E17" s="1598"/>
      <c r="F17" s="905"/>
      <c r="G17" s="1195"/>
      <c r="H17" s="1667"/>
      <c r="I17" s="562"/>
      <c r="J17" s="905"/>
      <c r="K17" s="443"/>
      <c r="L17" s="1327"/>
      <c r="M17" s="1197"/>
      <c r="N17" s="1326"/>
      <c r="O17" s="415"/>
      <c r="P17" s="415"/>
      <c r="Q17" s="415"/>
      <c r="R17" s="1327"/>
      <c r="S17" s="198"/>
      <c r="T17" s="837"/>
      <c r="U17" s="965"/>
      <c r="V17" s="957"/>
      <c r="W17" s="566"/>
      <c r="X17" s="1120"/>
      <c r="Y17" s="987"/>
      <c r="Z17" s="73"/>
    </row>
    <row r="18" spans="1:26" ht="15" customHeight="1">
      <c r="A18" s="146">
        <v>24003</v>
      </c>
      <c r="B18" s="147" t="s">
        <v>2053</v>
      </c>
      <c r="C18" s="2685" t="s">
        <v>2048</v>
      </c>
      <c r="D18" s="154">
        <v>2970000348</v>
      </c>
      <c r="E18" s="1260"/>
      <c r="F18" s="155" t="s">
        <v>2054</v>
      </c>
      <c r="G18" s="2738">
        <v>452</v>
      </c>
      <c r="H18" s="1114"/>
      <c r="I18" s="154">
        <f>ROUND(H18*G18/G18,2)</f>
        <v>0</v>
      </c>
      <c r="J18" s="155" t="s">
        <v>170</v>
      </c>
      <c r="K18" s="156">
        <v>83.7</v>
      </c>
      <c r="L18" s="157">
        <f>IF(OR(ISBLANK(K18),H18=0,ISBLANK(H18)),,ROUND(K18+$L$5,2))</f>
        <v>0</v>
      </c>
      <c r="M18" s="555">
        <f>ROUND(I18*L18,2)</f>
        <v>0</v>
      </c>
      <c r="N18" s="1008">
        <f>L18/G18</f>
        <v>0</v>
      </c>
      <c r="O18" s="154">
        <v>2970000348</v>
      </c>
      <c r="P18" s="155" t="s">
        <v>2054</v>
      </c>
      <c r="Q18" s="152">
        <v>452</v>
      </c>
      <c r="R18" s="177"/>
      <c r="S18" s="155">
        <v>81.349999999999994</v>
      </c>
      <c r="T18" s="1005">
        <f>ROUND($T$8*S18,2)</f>
        <v>11.98</v>
      </c>
      <c r="U18" s="1236">
        <f>IF(ISBLANK(O18),,R18+T18)</f>
        <v>11.98</v>
      </c>
      <c r="V18" s="1915" t="s">
        <v>375</v>
      </c>
      <c r="W18" s="165">
        <f>IF(ISNUMBER(K18),IF(V18="Y",(K18-T18)))</f>
        <v>71.72</v>
      </c>
      <c r="X18" s="181">
        <f>W18/G18</f>
        <v>0.15867256637168142</v>
      </c>
      <c r="Y18" s="533" t="b">
        <f>IF(V18="N",IF(ISNUMBER(R18),(R18+T18)/Q18))</f>
        <v>0</v>
      </c>
      <c r="Z18" s="73"/>
    </row>
    <row r="19" spans="1:26" ht="15" customHeight="1">
      <c r="A19" s="356"/>
      <c r="B19" s="155" t="s">
        <v>2051</v>
      </c>
      <c r="C19" s="155"/>
      <c r="D19" s="1916"/>
      <c r="E19" s="283"/>
      <c r="F19" s="650"/>
      <c r="G19" s="784"/>
      <c r="H19" s="1655"/>
      <c r="I19" s="769"/>
      <c r="J19" s="650"/>
      <c r="K19" s="235"/>
      <c r="L19" s="422"/>
      <c r="M19" s="885"/>
      <c r="N19" s="1293"/>
      <c r="O19" s="399"/>
      <c r="P19" s="399"/>
      <c r="Q19" s="399"/>
      <c r="R19" s="422"/>
      <c r="S19" s="155"/>
      <c r="T19" s="1488"/>
      <c r="U19" s="840"/>
      <c r="V19" s="465"/>
      <c r="W19" s="165"/>
      <c r="X19" s="646"/>
      <c r="Y19" s="1018"/>
      <c r="Z19" s="73"/>
    </row>
    <row r="20" spans="1:26" ht="15" customHeight="1">
      <c r="A20" s="356"/>
      <c r="B20" s="356" t="s">
        <v>2052</v>
      </c>
      <c r="C20" s="356"/>
      <c r="D20" s="1919"/>
      <c r="E20" s="1913"/>
      <c r="F20" s="867"/>
      <c r="G20" s="927"/>
      <c r="H20" s="1655"/>
      <c r="I20" s="769"/>
      <c r="J20" s="769"/>
      <c r="K20" s="298"/>
      <c r="L20" s="298"/>
      <c r="M20" s="568"/>
      <c r="N20" s="1293"/>
      <c r="O20" s="230"/>
      <c r="P20" s="230"/>
      <c r="Q20" s="230"/>
      <c r="R20" s="298"/>
      <c r="S20" s="769" t="s">
        <v>20</v>
      </c>
      <c r="T20" s="849" t="s">
        <v>20</v>
      </c>
      <c r="U20" s="849"/>
      <c r="V20" s="850"/>
      <c r="W20" s="298" t="s">
        <v>20</v>
      </c>
      <c r="X20" s="1433" t="s">
        <v>20</v>
      </c>
      <c r="Y20" s="1018" t="s">
        <v>20</v>
      </c>
      <c r="Z20" s="73"/>
    </row>
    <row r="21" spans="1:26" ht="15" customHeight="1">
      <c r="A21" s="198"/>
      <c r="B21" s="270" t="s">
        <v>2046</v>
      </c>
      <c r="C21" s="270"/>
      <c r="D21" s="1030"/>
      <c r="E21" s="1832"/>
      <c r="F21" s="562"/>
      <c r="G21" s="782"/>
      <c r="H21" s="1667"/>
      <c r="I21" s="562"/>
      <c r="J21" s="562"/>
      <c r="K21" s="307"/>
      <c r="L21" s="307"/>
      <c r="M21" s="1367"/>
      <c r="N21" s="1326"/>
      <c r="O21" s="271"/>
      <c r="P21" s="271"/>
      <c r="Q21" s="271"/>
      <c r="R21" s="307"/>
      <c r="S21" s="562"/>
      <c r="T21" s="924"/>
      <c r="U21" s="924"/>
      <c r="V21" s="925"/>
      <c r="W21" s="307"/>
      <c r="X21" s="1914"/>
      <c r="Y21" s="987"/>
      <c r="Z21" s="73"/>
    </row>
    <row r="22" spans="1:26" ht="15" customHeight="1">
      <c r="A22" s="146">
        <v>24004</v>
      </c>
      <c r="B22" s="147" t="s">
        <v>2055</v>
      </c>
      <c r="C22" s="155" t="s">
        <v>2048</v>
      </c>
      <c r="D22" s="154">
        <v>2970000888</v>
      </c>
      <c r="E22" s="1260"/>
      <c r="F22" s="155" t="s">
        <v>2056</v>
      </c>
      <c r="G22" s="152">
        <v>252</v>
      </c>
      <c r="H22" s="1114"/>
      <c r="I22" s="154">
        <f>ROUND(H22*G22/G22,2)</f>
        <v>0</v>
      </c>
      <c r="J22" s="155" t="s">
        <v>170</v>
      </c>
      <c r="K22" s="156">
        <v>63.7</v>
      </c>
      <c r="L22" s="157">
        <f>IF(OR(ISBLANK(K22),H22=0,ISBLANK(H22)),,ROUND(K22+$L$5,2))</f>
        <v>0</v>
      </c>
      <c r="M22" s="555">
        <f>ROUND(I22*L22,2)</f>
        <v>0</v>
      </c>
      <c r="N22" s="1008">
        <f>L22/G22</f>
        <v>0</v>
      </c>
      <c r="O22" s="154">
        <v>2970000888</v>
      </c>
      <c r="P22" s="155" t="s">
        <v>2056</v>
      </c>
      <c r="Q22" s="152">
        <v>252</v>
      </c>
      <c r="R22" s="177"/>
      <c r="S22" s="155">
        <v>46.7</v>
      </c>
      <c r="T22" s="1005">
        <f>ROUND($T$8*S22,2)</f>
        <v>6.88</v>
      </c>
      <c r="U22" s="1236">
        <f>IF(ISBLANK(O22),,R22+T22)</f>
        <v>6.88</v>
      </c>
      <c r="V22" s="1915" t="s">
        <v>375</v>
      </c>
      <c r="W22" s="165">
        <f>IF(ISNUMBER(K22),IF(V22="Y",(K22-T22)))</f>
        <v>56.82</v>
      </c>
      <c r="X22" s="181">
        <f>W22/G22</f>
        <v>0.22547619047619047</v>
      </c>
      <c r="Y22" s="533" t="b">
        <f>IF(V22="N",IF(ISNUMBER(R22),(R22+T22)/Q22))</f>
        <v>0</v>
      </c>
      <c r="Z22" s="73"/>
    </row>
    <row r="23" spans="1:26" ht="15" customHeight="1">
      <c r="A23" s="356"/>
      <c r="B23" s="155" t="s">
        <v>2057</v>
      </c>
      <c r="C23" s="166"/>
      <c r="D23" s="1026"/>
      <c r="E23" s="648"/>
      <c r="F23" s="769"/>
      <c r="G23" s="770"/>
      <c r="H23" s="1655"/>
      <c r="I23" s="769"/>
      <c r="J23" s="769"/>
      <c r="K23" s="298"/>
      <c r="L23" s="298"/>
      <c r="M23" s="568"/>
      <c r="N23" s="1293"/>
      <c r="O23" s="230"/>
      <c r="P23" s="230"/>
      <c r="Q23" s="230"/>
      <c r="R23" s="298"/>
      <c r="S23" s="769"/>
      <c r="T23" s="849"/>
      <c r="U23" s="849"/>
      <c r="V23" s="850"/>
      <c r="W23" s="298"/>
      <c r="X23" s="1433"/>
      <c r="Y23" s="1018"/>
      <c r="Z23" s="73"/>
    </row>
    <row r="24" spans="1:26" ht="15" customHeight="1">
      <c r="A24" s="356"/>
      <c r="B24" s="356" t="s">
        <v>2058</v>
      </c>
      <c r="C24" s="166"/>
      <c r="D24" s="1026"/>
      <c r="E24" s="648"/>
      <c r="F24" s="769"/>
      <c r="G24" s="770"/>
      <c r="H24" s="1655"/>
      <c r="I24" s="769"/>
      <c r="J24" s="769"/>
      <c r="K24" s="298"/>
      <c r="L24" s="298"/>
      <c r="M24" s="568"/>
      <c r="N24" s="1293"/>
      <c r="O24" s="230"/>
      <c r="P24" s="230"/>
      <c r="Q24" s="230"/>
      <c r="R24" s="298"/>
      <c r="S24" s="769"/>
      <c r="T24" s="849"/>
      <c r="U24" s="849"/>
      <c r="V24" s="850"/>
      <c r="W24" s="298"/>
      <c r="X24" s="1433"/>
      <c r="Y24" s="1018"/>
      <c r="Z24" s="73"/>
    </row>
    <row r="25" spans="1:26" ht="15" customHeight="1">
      <c r="A25" s="268"/>
      <c r="B25" s="198"/>
      <c r="C25" s="198"/>
      <c r="D25" s="572"/>
      <c r="E25" s="198"/>
      <c r="F25" s="198"/>
      <c r="G25" s="243"/>
      <c r="H25" s="985"/>
      <c r="I25" s="364"/>
      <c r="J25" s="270"/>
      <c r="K25" s="271"/>
      <c r="L25" s="246"/>
      <c r="M25" s="348"/>
      <c r="N25" s="1073"/>
      <c r="O25" s="1844"/>
      <c r="P25" s="246"/>
      <c r="Q25" s="566"/>
      <c r="R25" s="565"/>
      <c r="S25" s="905" t="s">
        <v>20</v>
      </c>
      <c r="T25" s="835" t="s">
        <v>20</v>
      </c>
      <c r="U25" s="965"/>
      <c r="V25" s="957"/>
      <c r="W25" s="307" t="s">
        <v>20</v>
      </c>
      <c r="X25" s="1914" t="s">
        <v>20</v>
      </c>
      <c r="Y25" s="987" t="s">
        <v>20</v>
      </c>
      <c r="Z25" s="73"/>
    </row>
    <row r="26" spans="1:26" ht="15" customHeight="1">
      <c r="A26" s="1166"/>
      <c r="B26" s="1167"/>
      <c r="C26" s="1167"/>
      <c r="D26" s="1167"/>
      <c r="E26" s="1167"/>
      <c r="F26" s="1167"/>
      <c r="G26" s="1168"/>
      <c r="H26" s="1167"/>
      <c r="I26" s="1167"/>
      <c r="J26" s="1167"/>
      <c r="K26" s="891"/>
      <c r="L26" s="891"/>
      <c r="M26" s="1169"/>
      <c r="N26" s="1806"/>
      <c r="O26" s="722" t="s">
        <v>2038</v>
      </c>
      <c r="P26" s="722"/>
      <c r="Q26" s="1920">
        <v>100332</v>
      </c>
      <c r="R26" s="722"/>
      <c r="S26" s="1167"/>
      <c r="T26" s="1921"/>
      <c r="U26" s="1548"/>
      <c r="V26" s="726"/>
      <c r="W26" s="725"/>
      <c r="X26" s="1922"/>
      <c r="Y26" s="1174"/>
      <c r="Z26" s="73"/>
    </row>
    <row r="27" spans="1:26" ht="15" customHeight="1">
      <c r="A27" s="309">
        <v>24005</v>
      </c>
      <c r="B27" s="896" t="s">
        <v>2059</v>
      </c>
      <c r="C27" s="310" t="s">
        <v>2060</v>
      </c>
      <c r="D27" s="155" t="s">
        <v>2061</v>
      </c>
      <c r="E27" s="1260"/>
      <c r="F27" s="310" t="s">
        <v>1986</v>
      </c>
      <c r="G27" s="1398">
        <v>210</v>
      </c>
      <c r="H27" s="1923">
        <v>100</v>
      </c>
      <c r="I27" s="528">
        <f>ROUND(H27*G27/G27,2)</f>
        <v>100</v>
      </c>
      <c r="J27" s="310" t="s">
        <v>170</v>
      </c>
      <c r="K27" s="313">
        <v>35.770000000000003</v>
      </c>
      <c r="L27" s="314">
        <f>IF(OR(ISBLANK(K27),K27=0,H27=0,ISBLANK(H27)),,ROUND(K27+$L$5,2))</f>
        <v>35.770000000000003</v>
      </c>
      <c r="M27" s="670">
        <f>ROUND(I27*L27,2)</f>
        <v>3577</v>
      </c>
      <c r="N27" s="1008">
        <f>L27/G27</f>
        <v>0.17033333333333334</v>
      </c>
      <c r="O27" s="503" t="s">
        <v>2061</v>
      </c>
      <c r="P27" s="503" t="s">
        <v>1986</v>
      </c>
      <c r="Q27" s="503">
        <v>210</v>
      </c>
      <c r="R27" s="177"/>
      <c r="S27" s="155">
        <v>5.9</v>
      </c>
      <c r="T27" s="1446">
        <f>ROUND($T$9*S27,2)</f>
        <v>4.71</v>
      </c>
      <c r="U27" s="264">
        <f>IF(ISBLANK(O27),,R27+T27)</f>
        <v>4.71</v>
      </c>
      <c r="V27" s="265" t="s">
        <v>375</v>
      </c>
      <c r="W27" s="165">
        <f>IF(ISNUMBER(K27),IF(V27="Y",(K27-T27)))</f>
        <v>31.060000000000002</v>
      </c>
      <c r="X27" s="181">
        <f>W27/G27</f>
        <v>0.14790476190476193</v>
      </c>
      <c r="Y27" s="533" t="b">
        <f>IF(V27="N",IF(ISNUMBER(R27),(R27+T27)/Q27))</f>
        <v>0</v>
      </c>
      <c r="Z27" s="73"/>
    </row>
    <row r="28" spans="1:26" ht="15" customHeight="1">
      <c r="A28" s="270"/>
      <c r="B28" s="562" t="s">
        <v>2062</v>
      </c>
      <c r="C28" s="270"/>
      <c r="D28" s="198"/>
      <c r="E28" s="1832"/>
      <c r="F28" s="562" t="s">
        <v>20</v>
      </c>
      <c r="G28" s="1924" t="s">
        <v>20</v>
      </c>
      <c r="H28" s="1925"/>
      <c r="I28" s="1926" t="s">
        <v>20</v>
      </c>
      <c r="J28" s="562" t="s">
        <v>20</v>
      </c>
      <c r="K28" s="443"/>
      <c r="L28" s="1327"/>
      <c r="M28" s="1197"/>
      <c r="N28" s="1326"/>
      <c r="O28" s="1844"/>
      <c r="P28" s="246"/>
      <c r="Q28" s="246"/>
      <c r="R28" s="563"/>
      <c r="S28" s="198" t="s">
        <v>20</v>
      </c>
      <c r="T28" s="832" t="s">
        <v>20</v>
      </c>
      <c r="U28" s="965"/>
      <c r="V28" s="957"/>
      <c r="W28" s="307" t="s">
        <v>20</v>
      </c>
      <c r="X28" s="1914" t="s">
        <v>20</v>
      </c>
      <c r="Y28" s="987" t="s">
        <v>20</v>
      </c>
      <c r="Z28" s="73"/>
    </row>
    <row r="29" spans="1:26" ht="15" customHeight="1">
      <c r="A29" s="146">
        <v>24006</v>
      </c>
      <c r="B29" s="147" t="s">
        <v>2063</v>
      </c>
      <c r="C29" s="155" t="s">
        <v>2064</v>
      </c>
      <c r="D29" s="166" t="s">
        <v>2065</v>
      </c>
      <c r="E29" s="1260"/>
      <c r="F29" s="155" t="s">
        <v>1986</v>
      </c>
      <c r="G29" s="152">
        <v>286</v>
      </c>
      <c r="H29" s="1257"/>
      <c r="I29" s="154">
        <f>ROUND(H29*G29/G29,2)</f>
        <v>0</v>
      </c>
      <c r="J29" s="155" t="s">
        <v>170</v>
      </c>
      <c r="K29" s="156">
        <v>30.14</v>
      </c>
      <c r="L29" s="157">
        <f>IF(OR(ISBLANK(K29),K29=0,H29=0,ISBLANK(H29)),,ROUND(K29+$L$5,2))</f>
        <v>0</v>
      </c>
      <c r="M29" s="670">
        <f>ROUND(L29*I29,2)</f>
        <v>0</v>
      </c>
      <c r="N29" s="1008">
        <f>L29/G29</f>
        <v>0</v>
      </c>
      <c r="O29" s="428" t="s">
        <v>2065</v>
      </c>
      <c r="P29" s="481" t="s">
        <v>1986</v>
      </c>
      <c r="Q29" s="481">
        <v>286</v>
      </c>
      <c r="R29" s="177"/>
      <c r="S29" s="155">
        <v>17.41</v>
      </c>
      <c r="T29" s="1927">
        <f>ROUND($T$9*S29,2)</f>
        <v>13.91</v>
      </c>
      <c r="U29" s="840">
        <f>IF(ISBLANK(O29),,R29+T29)</f>
        <v>13.91</v>
      </c>
      <c r="V29" s="465" t="s">
        <v>375</v>
      </c>
      <c r="W29" s="165">
        <f>IF(ISNUMBER(K29),IF(V29="Y",(K29-T29)))</f>
        <v>16.23</v>
      </c>
      <c r="X29" s="181">
        <f>W29/G29</f>
        <v>5.6748251748251752E-2</v>
      </c>
      <c r="Y29" s="533" t="b">
        <f>IF(V29="N",IF(ISNUMBER(R29),(R29+T29)/Q29))</f>
        <v>0</v>
      </c>
      <c r="Z29" s="73"/>
    </row>
    <row r="30" spans="1:26" ht="15" customHeight="1">
      <c r="A30" s="166"/>
      <c r="B30" s="166" t="s">
        <v>2066</v>
      </c>
      <c r="C30" s="166"/>
      <c r="D30" s="166"/>
      <c r="E30" s="648"/>
      <c r="F30" s="166" t="s">
        <v>20</v>
      </c>
      <c r="G30" s="168" t="s">
        <v>20</v>
      </c>
      <c r="H30" s="1059"/>
      <c r="I30" s="498" t="s">
        <v>20</v>
      </c>
      <c r="J30" s="155" t="s">
        <v>20</v>
      </c>
      <c r="K30" s="298"/>
      <c r="L30" s="171" t="s">
        <v>20</v>
      </c>
      <c r="M30" s="555" t="s">
        <v>20</v>
      </c>
      <c r="N30" s="1311" t="s">
        <v>20</v>
      </c>
      <c r="O30" s="455"/>
      <c r="P30" s="455"/>
      <c r="Q30" s="455"/>
      <c r="R30" s="157"/>
      <c r="S30" s="155"/>
      <c r="T30" s="163"/>
      <c r="U30" s="1236"/>
      <c r="V30" s="1189"/>
      <c r="W30" s="165"/>
      <c r="X30" s="646"/>
      <c r="Y30" s="1018"/>
      <c r="Z30" s="73"/>
    </row>
    <row r="31" spans="1:26" ht="15" customHeight="1">
      <c r="A31" s="529"/>
      <c r="B31" s="270" t="s">
        <v>2067</v>
      </c>
      <c r="C31" s="529" t="s">
        <v>20</v>
      </c>
      <c r="D31" s="198"/>
      <c r="E31" s="270"/>
      <c r="F31" s="270" t="s">
        <v>20</v>
      </c>
      <c r="G31" s="305"/>
      <c r="H31" s="1324"/>
      <c r="I31" s="270"/>
      <c r="J31" s="270"/>
      <c r="K31" s="271"/>
      <c r="L31" s="246"/>
      <c r="M31" s="348"/>
      <c r="N31" s="1073"/>
      <c r="O31" s="1898"/>
      <c r="P31" s="1751"/>
      <c r="Q31" s="1303"/>
      <c r="R31" s="246"/>
      <c r="S31" s="198"/>
      <c r="T31" s="832"/>
      <c r="U31" s="965"/>
      <c r="V31" s="957"/>
      <c r="W31" s="307"/>
      <c r="X31" s="1914"/>
      <c r="Y31" s="987" t="s">
        <v>20</v>
      </c>
      <c r="Z31" s="73"/>
    </row>
    <row r="32" spans="1:26" ht="15" customHeight="1">
      <c r="A32" s="146">
        <v>24007</v>
      </c>
      <c r="B32" s="147" t="s">
        <v>2068</v>
      </c>
      <c r="C32" s="155" t="s">
        <v>2064</v>
      </c>
      <c r="D32" s="155" t="s">
        <v>2069</v>
      </c>
      <c r="E32" s="1260"/>
      <c r="F32" s="155" t="s">
        <v>1986</v>
      </c>
      <c r="G32" s="152">
        <v>286</v>
      </c>
      <c r="H32" s="1257">
        <v>100</v>
      </c>
      <c r="I32" s="154">
        <f>ROUND(H32*G32/G32,2)</f>
        <v>100</v>
      </c>
      <c r="J32" s="155" t="s">
        <v>170</v>
      </c>
      <c r="K32" s="156">
        <v>25.65</v>
      </c>
      <c r="L32" s="157">
        <f>IF(OR(ISBLANK(K32),K32=0,H32=0,ISBLANK(H32)),,ROUND(K32+$L$5,2))</f>
        <v>25.65</v>
      </c>
      <c r="M32" s="670">
        <f>ROUND(L32*I32,2)</f>
        <v>2565</v>
      </c>
      <c r="N32" s="1008">
        <f>L32/G32</f>
        <v>8.9685314685314682E-2</v>
      </c>
      <c r="O32" s="155"/>
      <c r="P32" s="155"/>
      <c r="Q32" s="152"/>
      <c r="R32" s="157"/>
      <c r="S32" s="155"/>
      <c r="T32" s="163"/>
      <c r="U32" s="840"/>
      <c r="V32" s="465"/>
      <c r="W32" s="165"/>
      <c r="X32" s="181"/>
      <c r="Y32" s="533"/>
      <c r="Z32" s="73"/>
    </row>
    <row r="33" spans="1:26" ht="15" customHeight="1">
      <c r="A33" s="166"/>
      <c r="B33" s="166" t="s">
        <v>2066</v>
      </c>
      <c r="C33" s="166"/>
      <c r="D33" s="228"/>
      <c r="E33" s="648"/>
      <c r="F33" s="166"/>
      <c r="G33" s="168"/>
      <c r="H33" s="1059"/>
      <c r="I33" s="498"/>
      <c r="J33" s="155"/>
      <c r="K33" s="298"/>
      <c r="L33" s="171"/>
      <c r="M33" s="555"/>
      <c r="N33" s="1311"/>
      <c r="O33" s="214"/>
      <c r="P33" s="178"/>
      <c r="Q33" s="178"/>
      <c r="R33" s="157"/>
      <c r="S33" s="155"/>
      <c r="T33" s="163"/>
      <c r="U33" s="1236"/>
      <c r="V33" s="1189"/>
      <c r="W33" s="165"/>
      <c r="X33" s="646"/>
      <c r="Y33" s="1018"/>
      <c r="Z33" s="73"/>
    </row>
    <row r="34" spans="1:26" ht="15" customHeight="1">
      <c r="A34" s="529"/>
      <c r="B34" s="270" t="s">
        <v>2067</v>
      </c>
      <c r="C34" s="529" t="s">
        <v>20</v>
      </c>
      <c r="D34" s="270"/>
      <c r="E34" s="270"/>
      <c r="F34" s="270" t="s">
        <v>20</v>
      </c>
      <c r="G34" s="305"/>
      <c r="H34" s="1324"/>
      <c r="I34" s="270"/>
      <c r="J34" s="270"/>
      <c r="K34" s="271"/>
      <c r="L34" s="246"/>
      <c r="M34" s="348"/>
      <c r="N34" s="1073"/>
      <c r="O34" s="548"/>
      <c r="P34" s="523"/>
      <c r="Q34" s="565"/>
      <c r="R34" s="246"/>
      <c r="S34" s="198"/>
      <c r="T34" s="832"/>
      <c r="U34" s="965"/>
      <c r="V34" s="957"/>
      <c r="W34" s="307"/>
      <c r="X34" s="1914"/>
      <c r="Y34" s="987" t="s">
        <v>20</v>
      </c>
      <c r="Z34" s="73"/>
    </row>
    <row r="35" spans="1:26" ht="15" customHeight="1">
      <c r="A35" s="309">
        <v>24008</v>
      </c>
      <c r="B35" s="896" t="s">
        <v>2038</v>
      </c>
      <c r="C35" s="310" t="s">
        <v>2064</v>
      </c>
      <c r="D35" s="356" t="s">
        <v>2070</v>
      </c>
      <c r="E35" s="1260"/>
      <c r="F35" s="310" t="s">
        <v>1986</v>
      </c>
      <c r="G35" s="887">
        <v>666</v>
      </c>
      <c r="H35" s="1257">
        <v>50</v>
      </c>
      <c r="I35" s="257">
        <f>ROUND(H35*G35/G35,2)</f>
        <v>50</v>
      </c>
      <c r="J35" s="255" t="s">
        <v>170</v>
      </c>
      <c r="K35" s="313">
        <v>51.13</v>
      </c>
      <c r="L35" s="392">
        <f>IF(OR(ISBLANK(K35),K35=0,H35=0,ISBLANK(H35)),,ROUND(K35+$L$5,2))</f>
        <v>51.13</v>
      </c>
      <c r="M35" s="670">
        <f t="shared" ref="M35:M37" si="0">ROUND(L35*I35,2)</f>
        <v>2556.5</v>
      </c>
      <c r="N35" s="533">
        <f t="shared" ref="N35:N37" si="1">L35/G35</f>
        <v>7.6771771771771774E-2</v>
      </c>
      <c r="O35" s="300" t="s">
        <v>2070</v>
      </c>
      <c r="P35" s="300" t="s">
        <v>1986</v>
      </c>
      <c r="Q35" s="932">
        <v>666</v>
      </c>
      <c r="R35" s="177"/>
      <c r="S35" s="155">
        <v>30.97</v>
      </c>
      <c r="T35" s="1927">
        <f>ROUND($T$9*S35,2)</f>
        <v>24.74</v>
      </c>
      <c r="U35" s="1110">
        <f>IF(ISBLANK(O35),,R35+T35)</f>
        <v>24.74</v>
      </c>
      <c r="V35" s="474" t="s">
        <v>375</v>
      </c>
      <c r="W35" s="165">
        <f>IF(ISNUMBER(K35),IF(V35="Y",(K35-T35)))</f>
        <v>26.390000000000004</v>
      </c>
      <c r="X35" s="181">
        <f>W35/G35</f>
        <v>3.9624624624624634E-2</v>
      </c>
      <c r="Y35" s="533" t="b">
        <f>IF(V35="N",IF(ISNUMBER(R35),(R35+T35)/Q35))</f>
        <v>0</v>
      </c>
      <c r="Z35" s="73"/>
    </row>
    <row r="36" spans="1:26" ht="15" customHeight="1">
      <c r="A36" s="371"/>
      <c r="B36" s="166"/>
      <c r="C36" s="166" t="s">
        <v>2071</v>
      </c>
      <c r="D36" s="166" t="s">
        <v>2072</v>
      </c>
      <c r="E36" s="1260"/>
      <c r="F36" s="166" t="s">
        <v>2073</v>
      </c>
      <c r="G36" s="168">
        <v>564</v>
      </c>
      <c r="H36" s="1506"/>
      <c r="I36" s="166">
        <f t="shared" ref="I36:I37" si="2">ROUND($H$35*$G$35/G36,2)</f>
        <v>59.04</v>
      </c>
      <c r="J36" s="166" t="s">
        <v>170</v>
      </c>
      <c r="K36" s="170"/>
      <c r="L36" s="230">
        <f>IF(OR(ISBLANK(K36),K36=0,H35=0,ISBLANK(H35)),,ROUND(K36+$L$5,2))</f>
        <v>0</v>
      </c>
      <c r="M36" s="326">
        <f t="shared" si="0"/>
        <v>0</v>
      </c>
      <c r="N36" s="1311">
        <f t="shared" si="1"/>
        <v>0</v>
      </c>
      <c r="O36" s="249"/>
      <c r="P36" s="249"/>
      <c r="Q36" s="462"/>
      <c r="R36" s="157"/>
      <c r="S36" s="155"/>
      <c r="T36" s="264"/>
      <c r="U36" s="264"/>
      <c r="V36" s="265"/>
      <c r="W36" s="165"/>
      <c r="X36" s="646"/>
      <c r="Y36" s="1018"/>
      <c r="Z36" s="73"/>
    </row>
    <row r="37" spans="1:26" ht="15" customHeight="1">
      <c r="A37" s="166"/>
      <c r="B37" s="155" t="s">
        <v>2074</v>
      </c>
      <c r="C37" s="263" t="s">
        <v>2075</v>
      </c>
      <c r="D37" s="1928">
        <v>130005731000</v>
      </c>
      <c r="E37" s="1260"/>
      <c r="F37" s="155" t="s">
        <v>1986</v>
      </c>
      <c r="G37" s="1658">
        <v>555</v>
      </c>
      <c r="H37" s="988"/>
      <c r="I37" s="166">
        <f t="shared" si="2"/>
        <v>60</v>
      </c>
      <c r="J37" s="166" t="s">
        <v>170</v>
      </c>
      <c r="K37" s="1201"/>
      <c r="L37" s="304">
        <f>IF(OR(ISBLANK(K37),K37=0,H35=0,ISBLANK(H35)),,ROUND(K37+$L$5,2))</f>
        <v>0</v>
      </c>
      <c r="M37" s="555">
        <f t="shared" si="0"/>
        <v>0</v>
      </c>
      <c r="N37" s="1313">
        <f t="shared" si="1"/>
        <v>0</v>
      </c>
      <c r="O37" s="1929" t="s">
        <v>2076</v>
      </c>
      <c r="P37" s="249" t="s">
        <v>1986</v>
      </c>
      <c r="Q37" s="540">
        <v>555</v>
      </c>
      <c r="R37" s="1930"/>
      <c r="S37" s="155">
        <v>32.11</v>
      </c>
      <c r="T37" s="1931">
        <f>ROUND($T$9*S37,2)</f>
        <v>25.65</v>
      </c>
      <c r="U37" s="1236">
        <f>IF(ISBLANK(O37),,R37+T37)</f>
        <v>25.65</v>
      </c>
      <c r="V37" s="1189" t="s">
        <v>375</v>
      </c>
      <c r="W37" s="165" t="b">
        <f>IF(ISNUMBER(K37),IF(V37="Y",(K37-T37)))</f>
        <v>0</v>
      </c>
      <c r="X37" s="181">
        <f>W37/G37</f>
        <v>0</v>
      </c>
      <c r="Y37" s="1008" t="b">
        <f>IF(V37="N",IF(ISNUMBER(R37),(R37+T37)/Q37))</f>
        <v>0</v>
      </c>
      <c r="Z37" s="73"/>
    </row>
    <row r="38" spans="1:26" ht="15" customHeight="1">
      <c r="A38" s="270"/>
      <c r="B38" s="270" t="s">
        <v>20</v>
      </c>
      <c r="C38" s="270"/>
      <c r="D38" s="1238"/>
      <c r="E38" s="347"/>
      <c r="F38" s="270"/>
      <c r="G38" s="305"/>
      <c r="H38" s="1346"/>
      <c r="I38" s="270"/>
      <c r="J38" s="270"/>
      <c r="K38" s="307"/>
      <c r="L38" s="271" t="s">
        <v>20</v>
      </c>
      <c r="M38" s="348" t="s">
        <v>255</v>
      </c>
      <c r="N38" s="1073" t="s">
        <v>20</v>
      </c>
      <c r="O38" s="246"/>
      <c r="P38" s="246"/>
      <c r="Q38" s="246"/>
      <c r="R38" s="271"/>
      <c r="S38" s="757"/>
      <c r="T38" s="757"/>
      <c r="U38" s="757"/>
      <c r="V38" s="1932"/>
      <c r="W38" s="757"/>
      <c r="X38" s="1933"/>
      <c r="Y38" s="1934"/>
      <c r="Z38" s="73"/>
    </row>
    <row r="39" spans="1:26" ht="15" customHeight="1">
      <c r="A39" s="146">
        <v>24009</v>
      </c>
      <c r="B39" s="147" t="s">
        <v>2077</v>
      </c>
      <c r="C39" s="155" t="s">
        <v>2064</v>
      </c>
      <c r="D39" s="155" t="s">
        <v>2078</v>
      </c>
      <c r="E39" s="1260"/>
      <c r="F39" s="155" t="s">
        <v>1986</v>
      </c>
      <c r="G39" s="152">
        <v>265</v>
      </c>
      <c r="H39" s="1257"/>
      <c r="I39" s="154">
        <f>ROUND(H39*G39/G39,2)</f>
        <v>0</v>
      </c>
      <c r="J39" s="155" t="s">
        <v>170</v>
      </c>
      <c r="K39" s="313">
        <v>27.9</v>
      </c>
      <c r="L39" s="392">
        <f>IF(OR(ISBLANK(K39),K39=0,H39=0,ISBLANK(H39)),,ROUND(K39+$L$5,2))</f>
        <v>0</v>
      </c>
      <c r="M39" s="670">
        <f t="shared" ref="M39:M40" si="3">ROUND(L39*I39,2)</f>
        <v>0</v>
      </c>
      <c r="N39" s="533">
        <f t="shared" ref="N39:N40" si="4">L39/G39</f>
        <v>0</v>
      </c>
      <c r="O39" s="157" t="s">
        <v>2078</v>
      </c>
      <c r="P39" s="157" t="s">
        <v>1986</v>
      </c>
      <c r="Q39" s="239">
        <v>265</v>
      </c>
      <c r="R39" s="177"/>
      <c r="S39" s="155">
        <v>9.7200000000000006</v>
      </c>
      <c r="T39" s="1927">
        <f t="shared" ref="T39:T40" si="5">ROUND($T$9*S39,2)</f>
        <v>7.76</v>
      </c>
      <c r="U39" s="1110">
        <f t="shared" ref="U39:U40" si="6">IF(ISBLANK(O39),,R39+T39)</f>
        <v>7.76</v>
      </c>
      <c r="V39" s="474" t="s">
        <v>375</v>
      </c>
      <c r="W39" s="165">
        <f t="shared" ref="W39:W40" si="7">IF(ISNUMBER(K39),IF(V39="Y",(K39-T39)))</f>
        <v>20.14</v>
      </c>
      <c r="X39" s="181">
        <f t="shared" ref="X39:X40" si="8">W39/G39</f>
        <v>7.5999999999999998E-2</v>
      </c>
      <c r="Y39" s="533" t="b">
        <f t="shared" ref="Y39:Y40" si="9">IF(V39="N",IF(ISNUMBER(R39),(R39+T39)/Q39))</f>
        <v>0</v>
      </c>
      <c r="Z39" s="73"/>
    </row>
    <row r="40" spans="1:26" ht="15" customHeight="1">
      <c r="A40" s="146"/>
      <c r="B40" s="147"/>
      <c r="C40" s="155" t="s">
        <v>2079</v>
      </c>
      <c r="D40" s="1210">
        <v>130005724000</v>
      </c>
      <c r="E40" s="1260"/>
      <c r="F40" s="155" t="s">
        <v>1986</v>
      </c>
      <c r="G40" s="152">
        <v>295</v>
      </c>
      <c r="H40" s="1935"/>
      <c r="I40" s="154">
        <f>ROUND(H39*G39/G40,2)</f>
        <v>0</v>
      </c>
      <c r="J40" s="155" t="s">
        <v>170</v>
      </c>
      <c r="K40" s="156"/>
      <c r="L40" s="157">
        <f>IF(OR(ISBLANK(K40),K40=0,H39=0,ISBLANK(H39)),,ROUND(K40+$L$5,2))</f>
        <v>0</v>
      </c>
      <c r="M40" s="555">
        <f t="shared" si="3"/>
        <v>0</v>
      </c>
      <c r="N40" s="1008">
        <f t="shared" si="4"/>
        <v>0</v>
      </c>
      <c r="O40" s="1936" t="s">
        <v>2080</v>
      </c>
      <c r="P40" s="249" t="s">
        <v>1986</v>
      </c>
      <c r="Q40" s="540">
        <v>295</v>
      </c>
      <c r="R40" s="177"/>
      <c r="S40" s="155">
        <v>9.57</v>
      </c>
      <c r="T40" s="1446">
        <f t="shared" si="5"/>
        <v>7.64</v>
      </c>
      <c r="U40" s="264">
        <f t="shared" si="6"/>
        <v>7.64</v>
      </c>
      <c r="V40" s="265" t="s">
        <v>375</v>
      </c>
      <c r="W40" s="165" t="b">
        <f t="shared" si="7"/>
        <v>0</v>
      </c>
      <c r="X40" s="181">
        <f t="shared" si="8"/>
        <v>0</v>
      </c>
      <c r="Y40" s="1008" t="b">
        <f t="shared" si="9"/>
        <v>0</v>
      </c>
      <c r="Z40" s="73"/>
    </row>
    <row r="41" spans="1:26" ht="15" customHeight="1">
      <c r="A41" s="155"/>
      <c r="B41" s="155" t="s">
        <v>2081</v>
      </c>
      <c r="C41" s="73"/>
      <c r="D41" s="405"/>
      <c r="E41" s="1260"/>
      <c r="F41" s="777"/>
      <c r="G41" s="591"/>
      <c r="H41" s="1059"/>
      <c r="I41" s="73"/>
      <c r="J41" s="1937"/>
      <c r="K41" s="261"/>
      <c r="L41" s="919"/>
      <c r="M41" s="1938"/>
      <c r="N41" s="1695"/>
      <c r="O41" s="1887"/>
      <c r="P41" s="300"/>
      <c r="Q41" s="462"/>
      <c r="R41" s="157"/>
      <c r="S41" s="155"/>
      <c r="T41" s="264"/>
      <c r="U41" s="264"/>
      <c r="V41" s="265"/>
      <c r="W41" s="165"/>
      <c r="X41" s="646"/>
      <c r="Y41" s="1018"/>
      <c r="Z41" s="73"/>
    </row>
    <row r="42" spans="1:26" ht="15" customHeight="1">
      <c r="A42" s="270"/>
      <c r="B42" s="270"/>
      <c r="C42" s="270"/>
      <c r="D42" s="242"/>
      <c r="E42" s="270"/>
      <c r="F42" s="270"/>
      <c r="G42" s="305"/>
      <c r="H42" s="1939"/>
      <c r="I42" s="270"/>
      <c r="J42" s="270"/>
      <c r="K42" s="271"/>
      <c r="L42" s="271"/>
      <c r="M42" s="348"/>
      <c r="N42" s="1073"/>
      <c r="O42" s="415"/>
      <c r="P42" s="415"/>
      <c r="Q42" s="245"/>
      <c r="R42" s="665"/>
      <c r="S42" s="198"/>
      <c r="T42" s="832"/>
      <c r="U42" s="1668"/>
      <c r="V42" s="957"/>
      <c r="W42" s="307"/>
      <c r="X42" s="1914"/>
      <c r="Y42" s="987" t="s">
        <v>20</v>
      </c>
      <c r="Z42" s="73"/>
    </row>
    <row r="43" spans="1:26" ht="15" customHeight="1">
      <c r="A43" s="146">
        <v>24010</v>
      </c>
      <c r="B43" s="147" t="s">
        <v>2082</v>
      </c>
      <c r="C43" s="155" t="s">
        <v>2064</v>
      </c>
      <c r="D43" s="155" t="s">
        <v>2083</v>
      </c>
      <c r="E43" s="1260"/>
      <c r="F43" s="155" t="s">
        <v>1986</v>
      </c>
      <c r="G43" s="152">
        <v>1151</v>
      </c>
      <c r="H43" s="1879">
        <v>50</v>
      </c>
      <c r="I43" s="154">
        <f>ROUND(H43*G43/G43,2)</f>
        <v>50</v>
      </c>
      <c r="J43" s="155" t="s">
        <v>170</v>
      </c>
      <c r="K43" s="156">
        <v>31.11</v>
      </c>
      <c r="L43" s="157">
        <f>IF(OR(ISBLANK(K43),K43=0,H43=0,ISBLANK(H43)),,ROUND(K43+$L$5,2))</f>
        <v>31.11</v>
      </c>
      <c r="M43" s="555">
        <f t="shared" ref="M43:M44" si="10">ROUND(I43*L43,2)</f>
        <v>1555.5</v>
      </c>
      <c r="N43" s="1008">
        <f t="shared" ref="N43:N45" si="11">L43/G43</f>
        <v>2.7028670721112077E-2</v>
      </c>
      <c r="O43" s="512" t="s">
        <v>2083</v>
      </c>
      <c r="P43" s="512" t="s">
        <v>1986</v>
      </c>
      <c r="Q43" s="540">
        <v>1151</v>
      </c>
      <c r="R43" s="177"/>
      <c r="S43" s="155">
        <v>9.81</v>
      </c>
      <c r="T43" s="1927">
        <f>ROUND($T$9*S43,2)</f>
        <v>7.84</v>
      </c>
      <c r="U43" s="840">
        <f>IF(ISBLANK(O43),,R43+T43)</f>
        <v>7.84</v>
      </c>
      <c r="V43" s="465" t="s">
        <v>375</v>
      </c>
      <c r="W43" s="165">
        <f>IF(ISNUMBER(K43),IF(V43="Y",(K43-T43)))</f>
        <v>23.27</v>
      </c>
      <c r="X43" s="181">
        <f>W43/G43</f>
        <v>2.0217202432667246E-2</v>
      </c>
      <c r="Y43" s="533" t="b">
        <f>IF(V43="N",IF(ISNUMBER(R43),(R43+T43)/Q43))</f>
        <v>0</v>
      </c>
      <c r="Z43" s="73"/>
    </row>
    <row r="44" spans="1:26" ht="15" customHeight="1">
      <c r="A44" s="146"/>
      <c r="B44" s="147"/>
      <c r="C44" s="155" t="s">
        <v>2071</v>
      </c>
      <c r="D44" s="166">
        <v>2700038251</v>
      </c>
      <c r="E44" s="1260"/>
      <c r="F44" s="155" t="s">
        <v>1986</v>
      </c>
      <c r="G44" s="152">
        <v>1140</v>
      </c>
      <c r="H44" s="1940"/>
      <c r="I44" s="166">
        <f>ROUND(H43*G43/G44,2)</f>
        <v>50.48</v>
      </c>
      <c r="J44" s="155" t="s">
        <v>170</v>
      </c>
      <c r="K44" s="156"/>
      <c r="L44" s="157">
        <f>IF(OR(ISBLANK(K44),K44=0,H43=0,ISBLANK(H43)),,ROUND(K44+$L$5,2))</f>
        <v>0</v>
      </c>
      <c r="M44" s="555">
        <f t="shared" si="10"/>
        <v>0</v>
      </c>
      <c r="N44" s="1008">
        <f t="shared" si="11"/>
        <v>0</v>
      </c>
      <c r="O44" s="462"/>
      <c r="P44" s="230"/>
      <c r="Q44" s="166"/>
      <c r="R44" s="462"/>
      <c r="S44" s="155"/>
      <c r="T44" s="1122"/>
      <c r="U44" s="1236"/>
      <c r="V44" s="1189"/>
      <c r="W44" s="165"/>
      <c r="X44" s="646"/>
      <c r="Y44" s="1018"/>
      <c r="Z44" s="73"/>
    </row>
    <row r="45" spans="1:26" ht="15" customHeight="1">
      <c r="A45" s="155"/>
      <c r="B45" s="155" t="s">
        <v>2084</v>
      </c>
      <c r="C45" s="155" t="s">
        <v>2085</v>
      </c>
      <c r="D45" s="1125">
        <v>130005129000</v>
      </c>
      <c r="E45" s="1260"/>
      <c r="F45" s="650" t="s">
        <v>2086</v>
      </c>
      <c r="G45" s="784">
        <v>1140</v>
      </c>
      <c r="H45" s="1941"/>
      <c r="I45" s="154">
        <f>ROUND(H43*G43/G45,2)</f>
        <v>50.48</v>
      </c>
      <c r="J45" s="650" t="s">
        <v>170</v>
      </c>
      <c r="K45" s="156"/>
      <c r="L45" s="157">
        <f>IF(OR(ISBLANK(K45),K45=0,H43=0,ISBLANK(H43)),,ROUND(K45+$L$5,2))</f>
        <v>0</v>
      </c>
      <c r="M45" s="555">
        <f>ROUND(L45*I45,2)</f>
        <v>0</v>
      </c>
      <c r="N45" s="1008">
        <f t="shared" si="11"/>
        <v>0</v>
      </c>
      <c r="O45" s="1942">
        <v>130005129000</v>
      </c>
      <c r="P45" s="230" t="s">
        <v>1986</v>
      </c>
      <c r="Q45" s="166">
        <v>1140</v>
      </c>
      <c r="R45" s="289"/>
      <c r="S45" s="155">
        <v>9.3000000000000007</v>
      </c>
      <c r="T45" s="1927">
        <f>ROUND($T$9*S45,2)</f>
        <v>7.43</v>
      </c>
      <c r="U45" s="840">
        <f>IF(ISBLANK(O45),,R45+T45)</f>
        <v>7.43</v>
      </c>
      <c r="V45" s="465" t="s">
        <v>375</v>
      </c>
      <c r="W45" s="165" t="b">
        <f>IF(ISNUMBER(K45),IF(V45="Y",(K45-T45)))</f>
        <v>0</v>
      </c>
      <c r="X45" s="181">
        <f>W45/G45</f>
        <v>0</v>
      </c>
      <c r="Y45" s="1008" t="b">
        <f>IF(V45="N",IF(ISNUMBER(R45),(R45+T45)/Q45))</f>
        <v>0</v>
      </c>
      <c r="Z45" s="73"/>
    </row>
    <row r="46" spans="1:26" ht="15" customHeight="1">
      <c r="A46" s="155"/>
      <c r="B46" s="155"/>
      <c r="C46" s="263"/>
      <c r="D46" s="73"/>
      <c r="E46" s="1260"/>
      <c r="F46" s="263"/>
      <c r="G46" s="591"/>
      <c r="H46" s="1124"/>
      <c r="I46" s="602"/>
      <c r="J46" s="602"/>
      <c r="K46" s="844"/>
      <c r="L46" s="844"/>
      <c r="M46" s="1943"/>
      <c r="N46" s="1695"/>
      <c r="O46" s="1944"/>
      <c r="P46" s="261"/>
      <c r="Q46" s="263"/>
      <c r="R46" s="602"/>
      <c r="S46" s="358"/>
      <c r="T46" s="602"/>
      <c r="U46" s="777"/>
      <c r="V46" s="1146"/>
      <c r="W46" s="602"/>
      <c r="X46" s="1945"/>
      <c r="Y46" s="1946"/>
      <c r="Z46" s="73"/>
    </row>
    <row r="47" spans="1:26" ht="15" customHeight="1">
      <c r="A47" s="270"/>
      <c r="B47" s="270" t="s">
        <v>20</v>
      </c>
      <c r="C47" s="270"/>
      <c r="D47" s="270"/>
      <c r="E47" s="270"/>
      <c r="F47" s="270"/>
      <c r="G47" s="305"/>
      <c r="H47" s="1939"/>
      <c r="I47" s="270"/>
      <c r="J47" s="270"/>
      <c r="K47" s="271"/>
      <c r="L47" s="271"/>
      <c r="M47" s="348"/>
      <c r="N47" s="1073"/>
      <c r="O47" s="1947"/>
      <c r="P47" s="783"/>
      <c r="Q47" s="205"/>
      <c r="R47" s="665"/>
      <c r="S47" s="198"/>
      <c r="T47" s="832"/>
      <c r="U47" s="965"/>
      <c r="V47" s="957"/>
      <c r="W47" s="307"/>
      <c r="X47" s="1914"/>
      <c r="Y47" s="987" t="s">
        <v>20</v>
      </c>
      <c r="Z47" s="73"/>
    </row>
    <row r="48" spans="1:26" ht="15" customHeight="1">
      <c r="A48" s="146">
        <v>24011</v>
      </c>
      <c r="B48" s="147" t="s">
        <v>2087</v>
      </c>
      <c r="C48" s="155" t="s">
        <v>2064</v>
      </c>
      <c r="D48" s="1400" t="s">
        <v>2088</v>
      </c>
      <c r="E48" s="1260"/>
      <c r="F48" s="155" t="s">
        <v>1986</v>
      </c>
      <c r="G48" s="152">
        <v>225</v>
      </c>
      <c r="H48" s="1879">
        <v>100</v>
      </c>
      <c r="I48" s="154">
        <f>ROUND(H48*G48/G48,2)</f>
        <v>100</v>
      </c>
      <c r="J48" s="155" t="s">
        <v>170</v>
      </c>
      <c r="K48" s="156">
        <v>35.74</v>
      </c>
      <c r="L48" s="157">
        <f>IF(OR(ISBLANK(K48),K48=0,H48=0,ISBLANK(H48)),,ROUND(K48+$L$5,2))</f>
        <v>35.74</v>
      </c>
      <c r="M48" s="555">
        <f>ROUND(L48*I48,2)</f>
        <v>3574</v>
      </c>
      <c r="N48" s="1008">
        <f>L48/G48</f>
        <v>0.15884444444444445</v>
      </c>
      <c r="O48" s="778" t="s">
        <v>2088</v>
      </c>
      <c r="P48" s="789" t="s">
        <v>1986</v>
      </c>
      <c r="Q48" s="73">
        <v>225</v>
      </c>
      <c r="R48" s="1371"/>
      <c r="S48" s="310">
        <v>7.52</v>
      </c>
      <c r="T48" s="1948">
        <f>ROUND($T$9*S48,2)</f>
        <v>6.01</v>
      </c>
      <c r="U48" s="1110">
        <f>IF(ISBLANK(O48),,R48+T48)</f>
        <v>6.01</v>
      </c>
      <c r="V48" s="474" t="s">
        <v>375</v>
      </c>
      <c r="W48" s="165">
        <f>IF(ISNUMBER(K48),IF(V48="Y",(K48-T48)))</f>
        <v>29.730000000000004</v>
      </c>
      <c r="X48" s="181">
        <f>W48/G48</f>
        <v>0.13213333333333335</v>
      </c>
      <c r="Y48" s="533" t="b">
        <f>IF(V48="N",IF(ISNUMBER(R48),(R48+T48)/Q48))</f>
        <v>0</v>
      </c>
      <c r="Z48" s="73"/>
    </row>
    <row r="49" spans="1:26" ht="15" customHeight="1">
      <c r="A49" s="155"/>
      <c r="B49" s="155" t="s">
        <v>2089</v>
      </c>
      <c r="C49" s="155"/>
      <c r="D49" s="1400"/>
      <c r="E49" s="648"/>
      <c r="F49" s="650" t="s">
        <v>20</v>
      </c>
      <c r="G49" s="784" t="s">
        <v>20</v>
      </c>
      <c r="H49" s="1124"/>
      <c r="I49" s="839" t="s">
        <v>20</v>
      </c>
      <c r="J49" s="650" t="s">
        <v>20</v>
      </c>
      <c r="K49" s="235"/>
      <c r="L49" s="422" t="s">
        <v>20</v>
      </c>
      <c r="M49" s="885" t="s">
        <v>20</v>
      </c>
      <c r="N49" s="1293" t="s">
        <v>20</v>
      </c>
      <c r="O49" s="779"/>
      <c r="P49" s="261"/>
      <c r="Q49" s="263"/>
      <c r="R49" s="230"/>
      <c r="S49" s="166"/>
      <c r="T49" s="1248"/>
      <c r="U49" s="1248"/>
      <c r="V49" s="1249"/>
      <c r="W49" s="230"/>
      <c r="X49" s="1063"/>
      <c r="Y49" s="545"/>
      <c r="Z49" s="73"/>
    </row>
    <row r="50" spans="1:26" ht="15" customHeight="1">
      <c r="A50" s="270"/>
      <c r="B50" s="270" t="s">
        <v>20</v>
      </c>
      <c r="C50" s="270"/>
      <c r="D50" s="113"/>
      <c r="E50" s="270"/>
      <c r="F50" s="270"/>
      <c r="G50" s="305"/>
      <c r="H50" s="1939"/>
      <c r="I50" s="270"/>
      <c r="J50" s="270"/>
      <c r="K50" s="271"/>
      <c r="L50" s="271"/>
      <c r="M50" s="348"/>
      <c r="N50" s="1073"/>
      <c r="O50" s="1947"/>
      <c r="P50" s="783"/>
      <c r="Q50" s="112"/>
      <c r="R50" s="565"/>
      <c r="S50" s="198"/>
      <c r="T50" s="835"/>
      <c r="U50" s="1452"/>
      <c r="V50" s="957"/>
      <c r="W50" s="443"/>
      <c r="X50" s="1949"/>
      <c r="Y50" s="987" t="s">
        <v>20</v>
      </c>
      <c r="Z50" s="73"/>
    </row>
    <row r="51" spans="1:26" ht="15" customHeight="1">
      <c r="A51" s="371">
        <v>24012</v>
      </c>
      <c r="B51" s="1047" t="s">
        <v>2090</v>
      </c>
      <c r="C51" s="155" t="s">
        <v>2064</v>
      </c>
      <c r="D51" s="1400" t="s">
        <v>2091</v>
      </c>
      <c r="E51" s="1831"/>
      <c r="F51" s="155" t="s">
        <v>1986</v>
      </c>
      <c r="G51" s="152">
        <v>265</v>
      </c>
      <c r="H51" s="1879">
        <v>300</v>
      </c>
      <c r="I51" s="154">
        <f>ROUND(H51*G51/G51,2)</f>
        <v>300</v>
      </c>
      <c r="J51" s="356" t="s">
        <v>170</v>
      </c>
      <c r="K51" s="156">
        <v>33.659999999999997</v>
      </c>
      <c r="L51" s="314">
        <f>IF(OR(ISBLANK(K51),K51=0,H51=0,ISBLANK(H51)),,ROUND(K51+$L$5,2))</f>
        <v>33.659999999999997</v>
      </c>
      <c r="M51" s="555">
        <f t="shared" ref="M51:M52" si="12">ROUND(I51*L51,2)</f>
        <v>10098</v>
      </c>
      <c r="N51" s="1008">
        <f t="shared" ref="N51:N52" si="13">L51/G51</f>
        <v>0.12701886792452829</v>
      </c>
      <c r="O51" s="778" t="s">
        <v>2091</v>
      </c>
      <c r="P51" s="778" t="s">
        <v>1986</v>
      </c>
      <c r="Q51" s="810">
        <v>265</v>
      </c>
      <c r="R51" s="177"/>
      <c r="S51" s="155">
        <v>10.67</v>
      </c>
      <c r="T51" s="1927">
        <f t="shared" ref="T51:T52" si="14">ROUND($T$9*S51,2)</f>
        <v>8.52</v>
      </c>
      <c r="U51" s="1110">
        <f t="shared" ref="U51:U52" si="15">IF(ISBLANK(O51),,R51+T51)</f>
        <v>8.52</v>
      </c>
      <c r="V51" s="474" t="s">
        <v>375</v>
      </c>
      <c r="W51" s="165">
        <f t="shared" ref="W51:W52" si="16">IF(ISNUMBER(K51),IF(V51="Y",(K51-T51)))</f>
        <v>25.139999999999997</v>
      </c>
      <c r="X51" s="181">
        <f t="shared" ref="X51:X52" si="17">W51/G51</f>
        <v>9.4867924528301881E-2</v>
      </c>
      <c r="Y51" s="533" t="b">
        <f t="shared" ref="Y51:Y52" si="18">IF(V51="N",IF(ISNUMBER(R51),(R51+T51)/Q51))</f>
        <v>0</v>
      </c>
      <c r="Z51" s="73"/>
    </row>
    <row r="52" spans="1:26" ht="15" customHeight="1">
      <c r="A52" s="166"/>
      <c r="B52" s="166" t="s">
        <v>2092</v>
      </c>
      <c r="C52" s="777" t="s">
        <v>2079</v>
      </c>
      <c r="D52" s="1125">
        <v>130005880000</v>
      </c>
      <c r="E52" s="1950"/>
      <c r="F52" s="777" t="s">
        <v>1986</v>
      </c>
      <c r="G52" s="777">
        <v>141</v>
      </c>
      <c r="H52" s="73"/>
      <c r="I52" s="166">
        <f>ROUND(H51*G51/G51,2)</f>
        <v>300</v>
      </c>
      <c r="J52" s="769" t="s">
        <v>170</v>
      </c>
      <c r="K52" s="156"/>
      <c r="L52" s="422">
        <f>IF(OR(ISBLANK(K52),K52=0,H51=0,ISBLANK(H51)),,ROUND(K52+$L$5,2))</f>
        <v>0</v>
      </c>
      <c r="M52" s="568">
        <f t="shared" si="12"/>
        <v>0</v>
      </c>
      <c r="N52" s="1301">
        <f t="shared" si="13"/>
        <v>0</v>
      </c>
      <c r="O52" s="1951">
        <v>130005880000</v>
      </c>
      <c r="P52" s="778" t="s">
        <v>1986</v>
      </c>
      <c r="Q52" s="810">
        <v>141</v>
      </c>
      <c r="R52" s="177"/>
      <c r="S52" s="155">
        <v>11.9</v>
      </c>
      <c r="T52" s="1446">
        <f t="shared" si="14"/>
        <v>9.5</v>
      </c>
      <c r="U52" s="264">
        <f t="shared" si="15"/>
        <v>9.5</v>
      </c>
      <c r="V52" s="265" t="s">
        <v>375</v>
      </c>
      <c r="W52" s="165" t="b">
        <f t="shared" si="16"/>
        <v>0</v>
      </c>
      <c r="X52" s="646">
        <f t="shared" si="17"/>
        <v>0</v>
      </c>
      <c r="Y52" s="1018" t="b">
        <f t="shared" si="18"/>
        <v>0</v>
      </c>
      <c r="Z52" s="73"/>
    </row>
    <row r="53" spans="1:26" ht="15" customHeight="1">
      <c r="A53" s="270"/>
      <c r="B53" s="270" t="s">
        <v>2093</v>
      </c>
      <c r="C53" s="270"/>
      <c r="D53" s="1238"/>
      <c r="E53" s="347"/>
      <c r="F53" s="270"/>
      <c r="G53" s="491"/>
      <c r="H53" s="985"/>
      <c r="I53" s="364"/>
      <c r="J53" s="198"/>
      <c r="K53" s="443"/>
      <c r="L53" s="1327"/>
      <c r="M53" s="1197"/>
      <c r="N53" s="1326"/>
      <c r="O53" s="1947"/>
      <c r="P53" s="783"/>
      <c r="Q53" s="588"/>
      <c r="R53" s="444"/>
      <c r="S53" s="198"/>
      <c r="T53" s="1389"/>
      <c r="U53" s="1241"/>
      <c r="V53" s="1242"/>
      <c r="W53" s="566"/>
      <c r="X53" s="1120"/>
      <c r="Y53" s="987"/>
      <c r="Z53" s="73"/>
    </row>
    <row r="54" spans="1:26" ht="15" customHeight="1">
      <c r="A54" s="371">
        <v>24013</v>
      </c>
      <c r="B54" s="1047" t="s">
        <v>2094</v>
      </c>
      <c r="C54" s="155" t="s">
        <v>2064</v>
      </c>
      <c r="D54" s="1400" t="s">
        <v>2095</v>
      </c>
      <c r="E54" s="1831"/>
      <c r="F54" s="155" t="s">
        <v>1986</v>
      </c>
      <c r="G54" s="152">
        <v>265</v>
      </c>
      <c r="H54" s="1099"/>
      <c r="I54" s="154">
        <f>ROUND(H54*G54/G54,2)</f>
        <v>0</v>
      </c>
      <c r="J54" s="356" t="s">
        <v>170</v>
      </c>
      <c r="K54" s="156">
        <v>36.56</v>
      </c>
      <c r="L54" s="157">
        <f>IF(OR(ISBLANK(K54),K54=0,H54=0,ISBLANK(H54)),,ROUND(K54+$L$5,2))</f>
        <v>0</v>
      </c>
      <c r="M54" s="555">
        <f t="shared" ref="M54:M55" si="19">ROUND(I54*L54,2)</f>
        <v>0</v>
      </c>
      <c r="N54" s="1008">
        <f t="shared" ref="N54:N55" si="20">L54/G54</f>
        <v>0</v>
      </c>
      <c r="O54" s="844" t="s">
        <v>2095</v>
      </c>
      <c r="P54" s="844" t="s">
        <v>1986</v>
      </c>
      <c r="Q54" s="602">
        <v>265</v>
      </c>
      <c r="R54" s="1950"/>
      <c r="S54" s="881">
        <v>10.32</v>
      </c>
      <c r="T54" s="1927">
        <f t="shared" ref="T54:T55" si="21">ROUND($T$9*S54,2)</f>
        <v>8.24</v>
      </c>
      <c r="U54" s="778">
        <f t="shared" ref="U54:U55" si="22">IF(ISBLANK(O54),,R54+T54)</f>
        <v>8.24</v>
      </c>
      <c r="V54" s="1952" t="s">
        <v>375</v>
      </c>
      <c r="W54" s="165">
        <f t="shared" ref="W54:W55" si="23">IF(ISNUMBER(K54),IF(V54="Y",(K54-T54)))</f>
        <v>28.32</v>
      </c>
      <c r="X54" s="181">
        <f t="shared" ref="X54:X55" si="24">W54/G54</f>
        <v>0.10686792452830189</v>
      </c>
      <c r="Y54" s="533" t="b">
        <f t="shared" ref="Y54:Y55" si="25">IF(V54="N",IF(ISNUMBER(R54),(R54+T54)/Q54))</f>
        <v>0</v>
      </c>
      <c r="Z54" s="73"/>
    </row>
    <row r="55" spans="1:26" ht="15" customHeight="1">
      <c r="A55" s="166"/>
      <c r="B55" s="166" t="s">
        <v>2096</v>
      </c>
      <c r="C55" s="777" t="s">
        <v>2079</v>
      </c>
      <c r="D55" s="1953">
        <v>130000104500</v>
      </c>
      <c r="E55" s="1950"/>
      <c r="F55" s="777" t="s">
        <v>1986</v>
      </c>
      <c r="G55" s="777">
        <v>141</v>
      </c>
      <c r="H55" s="73"/>
      <c r="I55" s="166">
        <f>ROUND(H54*G54/G54,2)</f>
        <v>0</v>
      </c>
      <c r="J55" s="769" t="s">
        <v>170</v>
      </c>
      <c r="K55" s="156"/>
      <c r="L55" s="422">
        <f>IF(OR(ISBLANK(K55),K55=0,H54=0,ISBLANK(H54)),,ROUND(K55+$L$5,2))</f>
        <v>0</v>
      </c>
      <c r="M55" s="568">
        <f t="shared" si="19"/>
        <v>0</v>
      </c>
      <c r="N55" s="1954">
        <f t="shared" si="20"/>
        <v>0</v>
      </c>
      <c r="O55" s="918">
        <v>13000588000</v>
      </c>
      <c r="P55" s="261" t="s">
        <v>1986</v>
      </c>
      <c r="Q55" s="263">
        <v>141</v>
      </c>
      <c r="R55" s="177"/>
      <c r="S55" s="155">
        <v>11.9</v>
      </c>
      <c r="T55" s="1927">
        <f t="shared" si="21"/>
        <v>9.5</v>
      </c>
      <c r="U55" s="431">
        <f t="shared" si="22"/>
        <v>9.5</v>
      </c>
      <c r="V55" s="1249" t="s">
        <v>375</v>
      </c>
      <c r="W55" s="165" t="b">
        <f t="shared" si="23"/>
        <v>0</v>
      </c>
      <c r="X55" s="646">
        <f t="shared" si="24"/>
        <v>0</v>
      </c>
      <c r="Y55" s="1018" t="b">
        <f t="shared" si="25"/>
        <v>0</v>
      </c>
      <c r="Z55" s="73"/>
    </row>
    <row r="56" spans="1:26" ht="15" customHeight="1" thickBot="1">
      <c r="A56" s="270"/>
      <c r="B56" s="270" t="s">
        <v>20</v>
      </c>
      <c r="C56" s="270"/>
      <c r="D56" s="1238"/>
      <c r="E56" s="347"/>
      <c r="F56" s="270"/>
      <c r="G56" s="491"/>
      <c r="H56" s="985"/>
      <c r="I56" s="364"/>
      <c r="J56" s="198"/>
      <c r="K56" s="443"/>
      <c r="L56" s="1327"/>
      <c r="M56" s="1197"/>
      <c r="N56" s="1326"/>
      <c r="O56" s="1955"/>
      <c r="P56" s="783"/>
      <c r="Q56" s="588"/>
      <c r="R56" s="444"/>
      <c r="S56" s="198"/>
      <c r="T56" s="1389"/>
      <c r="U56" s="1241"/>
      <c r="V56" s="1242"/>
      <c r="W56" s="566"/>
      <c r="X56" s="1120"/>
      <c r="Y56" s="987"/>
      <c r="Z56" s="810"/>
    </row>
    <row r="57" spans="1:26" ht="15" customHeight="1" thickBot="1">
      <c r="A57" s="309">
        <v>24014</v>
      </c>
      <c r="B57" s="896" t="s">
        <v>2097</v>
      </c>
      <c r="C57" s="255" t="s">
        <v>2098</v>
      </c>
      <c r="D57" s="166" t="s">
        <v>2099</v>
      </c>
      <c r="E57" s="1260"/>
      <c r="F57" s="255" t="s">
        <v>1986</v>
      </c>
      <c r="G57" s="311">
        <v>138</v>
      </c>
      <c r="H57" s="1099">
        <v>150</v>
      </c>
      <c r="I57" s="257">
        <f>ROUND(H57*G57/G57,2)</f>
        <v>150</v>
      </c>
      <c r="J57" s="255" t="s">
        <v>170</v>
      </c>
      <c r="K57" s="313">
        <v>42.84</v>
      </c>
      <c r="L57" s="314">
        <f>IF(OR(ISBLANK(K57),H57=0,ISBLANK(H57)),,ROUND(K57+$L$5,2))</f>
        <v>42.84</v>
      </c>
      <c r="M57" s="670">
        <f>ROUND(I57*L57,2)</f>
        <v>6426</v>
      </c>
      <c r="N57" s="533">
        <f>L57/G57</f>
        <v>0.31043478260869567</v>
      </c>
      <c r="O57" s="157"/>
      <c r="P57" s="157"/>
      <c r="Q57" s="239"/>
      <c r="R57" s="157"/>
      <c r="S57" s="155"/>
      <c r="T57" s="472"/>
      <c r="U57" s="1110"/>
      <c r="V57" s="474"/>
      <c r="W57" s="165"/>
      <c r="X57" s="181"/>
      <c r="Y57" s="533"/>
      <c r="Z57" s="73"/>
    </row>
    <row r="58" spans="1:26" ht="15" customHeight="1" thickBot="1">
      <c r="A58" s="270"/>
      <c r="B58" s="270" t="s">
        <v>2100</v>
      </c>
      <c r="C58" s="1832"/>
      <c r="D58" s="270"/>
      <c r="E58" s="1832"/>
      <c r="F58" s="1832"/>
      <c r="G58" s="1832"/>
      <c r="H58" s="1956"/>
      <c r="I58" s="518"/>
      <c r="J58" s="905"/>
      <c r="K58" s="307"/>
      <c r="L58" s="1327"/>
      <c r="M58" s="1197"/>
      <c r="N58" s="1326"/>
      <c r="O58" s="1957"/>
      <c r="P58" s="523"/>
      <c r="Q58" s="529"/>
      <c r="R58" s="444"/>
      <c r="S58" s="198"/>
      <c r="T58" s="1389"/>
      <c r="U58" s="1389"/>
      <c r="V58" s="1958"/>
      <c r="W58" s="566"/>
      <c r="X58" s="421"/>
      <c r="Y58" s="1070"/>
      <c r="Z58" s="73"/>
    </row>
    <row r="59" spans="1:26" ht="15" customHeight="1" thickBot="1">
      <c r="A59" s="747">
        <v>24015</v>
      </c>
      <c r="B59" s="896" t="s">
        <v>2101</v>
      </c>
      <c r="C59" s="1959" t="s">
        <v>2102</v>
      </c>
      <c r="D59" s="257">
        <v>10166</v>
      </c>
      <c r="E59" s="1260"/>
      <c r="F59" s="815" t="s">
        <v>2103</v>
      </c>
      <c r="G59" s="815">
        <v>138</v>
      </c>
      <c r="H59" s="1099"/>
      <c r="I59" s="257">
        <f>ROUND(H59*G59/G59,2)</f>
        <v>0</v>
      </c>
      <c r="J59" s="255" t="s">
        <v>170</v>
      </c>
      <c r="K59" s="313">
        <v>36.380000000000003</v>
      </c>
      <c r="L59" s="314">
        <f>IF(OR(ISBLANK(K59),H59=0,ISBLANK(H59)),,ROUND(K59+$L$5,2))</f>
        <v>0</v>
      </c>
      <c r="M59" s="670">
        <f>ROUND(I59*L59,2)</f>
        <v>0</v>
      </c>
      <c r="N59" s="533">
        <f>L59/G59</f>
        <v>0</v>
      </c>
      <c r="O59" s="1364">
        <v>10166</v>
      </c>
      <c r="P59" s="249" t="s">
        <v>2104</v>
      </c>
      <c r="Q59" s="602">
        <v>138</v>
      </c>
      <c r="R59" s="1950"/>
      <c r="S59" s="881">
        <v>8.7100000000000009</v>
      </c>
      <c r="T59" s="1960">
        <f>ROUND($Y$8*S59,2)</f>
        <v>5.27</v>
      </c>
      <c r="U59" s="778">
        <f>IF(ISBLANK(O59),,R59+T59)</f>
        <v>5.27</v>
      </c>
      <c r="V59" s="1952" t="s">
        <v>375</v>
      </c>
      <c r="W59" s="165">
        <f>IF(ISNUMBER(K59),IF(V59="Y",(K59-T59)))</f>
        <v>31.110000000000003</v>
      </c>
      <c r="X59" s="181">
        <f>W59/G59</f>
        <v>0.22543478260869568</v>
      </c>
      <c r="Y59" s="533" t="b">
        <f>IF(V59="N",IF(ISNUMBER(R59),(R59+T59)/Q59))</f>
        <v>0</v>
      </c>
      <c r="Z59" s="73"/>
    </row>
    <row r="60" spans="1:26" ht="15" customHeight="1" thickBot="1">
      <c r="A60" s="364"/>
      <c r="B60" s="364" t="s">
        <v>2105</v>
      </c>
      <c r="C60" s="1961"/>
      <c r="D60" s="364"/>
      <c r="E60" s="1961"/>
      <c r="F60" s="1961"/>
      <c r="G60" s="1961"/>
      <c r="H60" s="1962"/>
      <c r="I60" s="518"/>
      <c r="J60" s="518"/>
      <c r="K60" s="519"/>
      <c r="L60" s="519"/>
      <c r="M60" s="1325"/>
      <c r="N60" s="1326"/>
      <c r="O60" s="415"/>
      <c r="P60" s="415"/>
      <c r="Q60" s="245"/>
      <c r="R60" s="665"/>
      <c r="S60" s="198"/>
      <c r="T60" s="832"/>
      <c r="U60" s="1668"/>
      <c r="V60" s="956"/>
      <c r="W60" s="307"/>
      <c r="X60" s="1914"/>
      <c r="Y60" s="987"/>
      <c r="Z60" s="73"/>
    </row>
    <row r="61" spans="1:26" ht="15.75" customHeight="1">
      <c r="A61" s="549"/>
      <c r="B61" s="2890" t="s">
        <v>342</v>
      </c>
      <c r="C61" s="2891"/>
      <c r="D61" s="2891"/>
      <c r="E61" s="2891"/>
      <c r="F61" s="2891"/>
      <c r="G61" s="2892"/>
      <c r="H61" s="550"/>
      <c r="I61" s="550"/>
      <c r="J61" s="550"/>
      <c r="K61" s="550"/>
      <c r="L61" s="550"/>
      <c r="M61" s="551"/>
      <c r="N61" s="552"/>
      <c r="O61" s="550"/>
      <c r="P61" s="550"/>
      <c r="Q61" s="550"/>
      <c r="R61" s="550"/>
      <c r="S61" s="550"/>
      <c r="T61" s="550"/>
      <c r="U61" s="550"/>
      <c r="V61" s="550"/>
      <c r="W61" s="550"/>
      <c r="X61" s="550"/>
      <c r="Y61" s="553"/>
      <c r="Z61" s="73"/>
    </row>
    <row r="62" spans="1:26" ht="15" customHeight="1">
      <c r="A62" s="146">
        <v>24016</v>
      </c>
      <c r="B62" s="254" t="s">
        <v>2106</v>
      </c>
      <c r="C62" s="155" t="s">
        <v>344</v>
      </c>
      <c r="D62" s="73"/>
      <c r="E62" s="283"/>
      <c r="F62" s="255" t="s">
        <v>1986</v>
      </c>
      <c r="G62" s="311">
        <v>6</v>
      </c>
      <c r="H62" s="1114"/>
      <c r="I62" s="154">
        <f>ROUND(H62*G62/G62,2)</f>
        <v>0</v>
      </c>
      <c r="J62" s="155" t="s">
        <v>170</v>
      </c>
      <c r="K62" s="235"/>
      <c r="L62" s="422"/>
      <c r="M62" s="885"/>
      <c r="N62" s="1293"/>
      <c r="O62" s="74"/>
      <c r="P62" s="1963"/>
      <c r="Q62" s="1964"/>
      <c r="R62" s="1965"/>
      <c r="S62" s="1966"/>
      <c r="T62" s="1967"/>
      <c r="U62" s="1967"/>
      <c r="V62" s="1967"/>
      <c r="W62" s="1965"/>
      <c r="X62" s="1965"/>
      <c r="Y62" s="1968" t="s">
        <v>20</v>
      </c>
      <c r="Z62" s="73"/>
    </row>
    <row r="63" spans="1:26" ht="15" customHeight="1">
      <c r="A63" s="228"/>
      <c r="B63" s="166" t="s">
        <v>2107</v>
      </c>
      <c r="C63" s="1260" t="s">
        <v>1988</v>
      </c>
      <c r="D63" s="1260"/>
      <c r="E63" s="1260"/>
      <c r="F63" s="1260"/>
      <c r="G63" s="1260"/>
      <c r="H63" s="1899"/>
      <c r="I63" s="154" t="e">
        <f>ROUND(H62*G62/G63,2)</f>
        <v>#DIV/0!</v>
      </c>
      <c r="J63" s="569" t="s">
        <v>170</v>
      </c>
      <c r="K63" s="170"/>
      <c r="L63" s="157">
        <f>IF(OR(ISBLANK(K63),K63=0,H63=0,ISBLANK(H63)),,ROUND(K63+$L$5,2))</f>
        <v>0</v>
      </c>
      <c r="M63" s="555" t="e">
        <f>ROUND(I63*L63,2)</f>
        <v>#DIV/0!</v>
      </c>
      <c r="N63" s="1607" t="e">
        <f>L63/G63</f>
        <v>#DIV/0!</v>
      </c>
      <c r="O63" s="1969"/>
      <c r="P63" s="74"/>
      <c r="Q63" s="73"/>
      <c r="R63" s="471"/>
      <c r="S63" s="1569"/>
      <c r="T63" s="1016"/>
      <c r="U63" s="1016"/>
      <c r="V63" s="1016"/>
      <c r="W63" s="945"/>
      <c r="X63" s="945"/>
      <c r="Y63" s="471"/>
      <c r="Z63" s="73"/>
    </row>
    <row r="64" spans="1:26" ht="15" customHeight="1" thickBot="1">
      <c r="A64" s="198"/>
      <c r="B64" s="270"/>
      <c r="C64" s="198"/>
      <c r="D64" s="113"/>
      <c r="E64" s="198"/>
      <c r="F64" s="198"/>
      <c r="G64" s="243"/>
      <c r="H64" s="985"/>
      <c r="I64" s="364"/>
      <c r="J64" s="198"/>
      <c r="K64" s="566"/>
      <c r="L64" s="444"/>
      <c r="M64" s="738"/>
      <c r="N64" s="1070"/>
      <c r="O64" s="1969"/>
      <c r="P64" s="74"/>
      <c r="Q64" s="73"/>
      <c r="R64" s="471"/>
      <c r="S64" s="1569"/>
      <c r="T64" s="1016"/>
      <c r="U64" s="1016"/>
      <c r="V64" s="1016"/>
      <c r="W64" s="945"/>
      <c r="X64" s="945"/>
      <c r="Y64" s="471"/>
      <c r="Z64" s="73"/>
    </row>
    <row r="65" spans="1:26" ht="15" customHeight="1" thickBot="1">
      <c r="A65" s="504">
        <v>24017</v>
      </c>
      <c r="B65" s="147" t="s">
        <v>2108</v>
      </c>
      <c r="C65" s="154" t="s">
        <v>344</v>
      </c>
      <c r="D65" s="148"/>
      <c r="E65" s="648"/>
      <c r="F65" s="155" t="s">
        <v>1986</v>
      </c>
      <c r="G65" s="152">
        <v>6</v>
      </c>
      <c r="H65" s="1099"/>
      <c r="I65" s="154">
        <f>ROUND(H65*G65/G65,2)</f>
        <v>0</v>
      </c>
      <c r="J65" s="155" t="s">
        <v>170</v>
      </c>
      <c r="K65" s="235"/>
      <c r="L65" s="422"/>
      <c r="M65" s="885"/>
      <c r="N65" s="1293"/>
      <c r="O65" s="1970"/>
      <c r="P65" s="471"/>
      <c r="Q65" s="471"/>
      <c r="R65" s="945"/>
      <c r="S65" s="1569"/>
      <c r="T65" s="373"/>
      <c r="U65" s="373"/>
      <c r="V65" s="373"/>
      <c r="W65" s="373"/>
      <c r="X65" s="1971"/>
      <c r="Y65" s="1972"/>
      <c r="Z65" s="73"/>
    </row>
    <row r="66" spans="1:26" ht="15" customHeight="1">
      <c r="A66" s="295"/>
      <c r="B66" s="498" t="s">
        <v>2109</v>
      </c>
      <c r="C66" s="1260" t="s">
        <v>1988</v>
      </c>
      <c r="D66" s="1260"/>
      <c r="E66" s="1260"/>
      <c r="F66" s="1260"/>
      <c r="G66" s="1260"/>
      <c r="H66" s="1059"/>
      <c r="I66" s="166" t="e">
        <f>ROUND(H65*G65/G66,2)</f>
        <v>#DIV/0!</v>
      </c>
      <c r="J66" s="1026" t="s">
        <v>170</v>
      </c>
      <c r="K66" s="170"/>
      <c r="L66" s="171">
        <f>IF(OR(ISBLANK(K66),K66=0,H65=0,ISBLANK(H65)),,ROUND(K66+$L$5,2))</f>
        <v>0</v>
      </c>
      <c r="M66" s="326" t="e">
        <f>ROUND(I66*L66,2)</f>
        <v>#DIV/0!</v>
      </c>
      <c r="N66" s="1311" t="e">
        <f>L66/G66</f>
        <v>#DIV/0!</v>
      </c>
      <c r="O66" s="1973"/>
      <c r="P66" s="1974"/>
      <c r="Q66" s="1974"/>
      <c r="R66" s="471"/>
      <c r="S66" s="1569"/>
      <c r="T66" s="1016"/>
      <c r="U66" s="1016"/>
      <c r="V66" s="1016"/>
      <c r="W66" s="945"/>
      <c r="X66" s="1975"/>
      <c r="Y66" s="471"/>
      <c r="Z66" s="73"/>
    </row>
    <row r="67" spans="1:26" ht="15" customHeight="1" thickBot="1">
      <c r="A67" s="270"/>
      <c r="B67" s="270" t="s">
        <v>2110</v>
      </c>
      <c r="C67" s="198"/>
      <c r="D67" s="113"/>
      <c r="E67" s="198"/>
      <c r="F67" s="198"/>
      <c r="G67" s="243"/>
      <c r="H67" s="1059"/>
      <c r="I67" s="364"/>
      <c r="J67" s="198"/>
      <c r="K67" s="566"/>
      <c r="L67" s="444"/>
      <c r="M67" s="738"/>
      <c r="N67" s="1070"/>
      <c r="O67" s="1976"/>
      <c r="P67" s="1977"/>
      <c r="Q67" s="1977"/>
      <c r="R67" s="471"/>
      <c r="S67" s="1569"/>
      <c r="T67" s="1016"/>
      <c r="U67" s="1016"/>
      <c r="V67" s="1016"/>
      <c r="W67" s="945"/>
      <c r="X67" s="1975"/>
      <c r="Y67" s="471"/>
      <c r="Z67" s="73"/>
    </row>
    <row r="68" spans="1:26" ht="15" customHeight="1" thickBot="1">
      <c r="A68" s="504">
        <v>24018</v>
      </c>
      <c r="B68" s="147" t="s">
        <v>2111</v>
      </c>
      <c r="C68" s="154" t="s">
        <v>344</v>
      </c>
      <c r="D68" s="1978"/>
      <c r="E68" s="648"/>
      <c r="F68" s="255" t="s">
        <v>1986</v>
      </c>
      <c r="G68" s="311">
        <v>6</v>
      </c>
      <c r="H68" s="1099"/>
      <c r="I68" s="154">
        <f>ROUND(H68*G68/G68,2)</f>
        <v>0</v>
      </c>
      <c r="J68" s="155" t="s">
        <v>170</v>
      </c>
      <c r="K68" s="298"/>
      <c r="L68" s="287"/>
      <c r="M68" s="885"/>
      <c r="N68" s="1293"/>
      <c r="O68" s="1979"/>
      <c r="P68" s="1980"/>
      <c r="Q68" s="1980"/>
      <c r="R68" s="945"/>
      <c r="S68" s="1569"/>
      <c r="T68" s="1016"/>
      <c r="U68" s="1016"/>
      <c r="V68" s="1016"/>
      <c r="W68" s="945"/>
      <c r="X68" s="1975"/>
      <c r="Y68" s="471"/>
      <c r="Z68" s="73"/>
    </row>
    <row r="69" spans="1:26" ht="15" customHeight="1" thickBot="1">
      <c r="A69" s="270"/>
      <c r="B69" s="270" t="s">
        <v>2112</v>
      </c>
      <c r="C69" s="1683" t="s">
        <v>1988</v>
      </c>
      <c r="D69" s="1683"/>
      <c r="E69" s="1683"/>
      <c r="F69" s="1683"/>
      <c r="G69" s="1683"/>
      <c r="H69" s="1059"/>
      <c r="I69" s="364" t="e">
        <f>ROUND(H68*G68/G69,2)</f>
        <v>#DIV/0!</v>
      </c>
      <c r="J69" s="572" t="s">
        <v>170</v>
      </c>
      <c r="K69" s="1239"/>
      <c r="L69" s="444">
        <f>IF(OR(ISBLANK(K69),K69=0,H68=0,ISBLANK(H68)),,ROUND(K69+$L$5,2))</f>
        <v>0</v>
      </c>
      <c r="M69" s="738" t="e">
        <f>ROUND(I69*L69,2)</f>
        <v>#DIV/0!</v>
      </c>
      <c r="N69" s="1070" t="e">
        <f>L69/G69</f>
        <v>#DIV/0!</v>
      </c>
      <c r="O69" s="1981"/>
      <c r="P69" s="1372"/>
      <c r="Q69" s="1372"/>
      <c r="R69" s="471"/>
      <c r="S69" s="1569"/>
      <c r="T69" s="1016"/>
      <c r="U69" s="1016"/>
      <c r="V69" s="1016"/>
      <c r="W69" s="945"/>
      <c r="X69" s="1975"/>
      <c r="Y69" s="471"/>
      <c r="Z69" s="73"/>
    </row>
    <row r="70" spans="1:26" ht="15" customHeight="1" thickBot="1">
      <c r="A70" s="870">
        <v>24019</v>
      </c>
      <c r="B70" s="896" t="s">
        <v>2113</v>
      </c>
      <c r="C70" s="257" t="s">
        <v>344</v>
      </c>
      <c r="D70" s="166"/>
      <c r="E70" s="648"/>
      <c r="F70" s="310" t="s">
        <v>1986</v>
      </c>
      <c r="G70" s="887">
        <v>6</v>
      </c>
      <c r="H70" s="1099"/>
      <c r="I70" s="528">
        <f>ROUND($H$57*$G$57/G70,2)</f>
        <v>3450</v>
      </c>
      <c r="J70" s="255" t="s">
        <v>170</v>
      </c>
      <c r="K70" s="729"/>
      <c r="L70" s="1893"/>
      <c r="M70" s="730"/>
      <c r="N70" s="1723"/>
      <c r="O70" s="1982"/>
      <c r="P70" s="1983"/>
      <c r="Q70" s="1983"/>
      <c r="R70" s="471"/>
      <c r="S70" s="1569"/>
      <c r="T70" s="1016"/>
      <c r="U70" s="1016"/>
      <c r="V70" s="1016"/>
      <c r="W70" s="945"/>
      <c r="X70" s="1975"/>
      <c r="Y70" s="471"/>
      <c r="Z70" s="73"/>
    </row>
    <row r="71" spans="1:26" ht="15" customHeight="1" thickBot="1">
      <c r="A71" s="270"/>
      <c r="B71" s="270" t="s">
        <v>2114</v>
      </c>
      <c r="C71" s="1683" t="s">
        <v>1988</v>
      </c>
      <c r="D71" s="1683"/>
      <c r="E71" s="1683"/>
      <c r="F71" s="1683"/>
      <c r="G71" s="1683"/>
      <c r="H71" s="1059"/>
      <c r="I71" s="364" t="e">
        <f>ROUND(H70*G70/G71,2)</f>
        <v>#DIV/0!</v>
      </c>
      <c r="J71" s="572" t="s">
        <v>170</v>
      </c>
      <c r="K71" s="1835"/>
      <c r="L71" s="444">
        <f>IF(OR(ISBLANK(K71),K71=0,H70=0,ISBLANK(H70)),,ROUND(K71+$L$5,2))</f>
        <v>0</v>
      </c>
      <c r="M71" s="738" t="e">
        <f>ROUND(I71*L71,2)</f>
        <v>#DIV/0!</v>
      </c>
      <c r="N71" s="1070" t="e">
        <f>L71/G71</f>
        <v>#DIV/0!</v>
      </c>
      <c r="O71" s="1981"/>
      <c r="P71" s="1372"/>
      <c r="Q71" s="1372"/>
      <c r="R71" s="471"/>
      <c r="S71" s="1569"/>
      <c r="T71" s="1016"/>
      <c r="U71" s="1016"/>
      <c r="V71" s="1016"/>
      <c r="W71" s="945"/>
      <c r="X71" s="1975"/>
      <c r="Y71" s="471"/>
      <c r="Z71" s="73"/>
    </row>
    <row r="72" spans="1:26" ht="15" customHeight="1">
      <c r="A72" s="504">
        <v>24020</v>
      </c>
      <c r="B72" s="147" t="s">
        <v>2115</v>
      </c>
      <c r="C72" s="154" t="s">
        <v>344</v>
      </c>
      <c r="D72" s="155"/>
      <c r="E72" s="648"/>
      <c r="F72" s="155" t="s">
        <v>1986</v>
      </c>
      <c r="G72" s="152">
        <v>6</v>
      </c>
      <c r="H72" s="1099">
        <v>200</v>
      </c>
      <c r="I72" s="154">
        <f>ROUND($H$72*$G$72/G72,2)</f>
        <v>200</v>
      </c>
      <c r="J72" s="155" t="s">
        <v>170</v>
      </c>
      <c r="K72" s="235"/>
      <c r="L72" s="422"/>
      <c r="M72" s="885"/>
      <c r="N72" s="1293"/>
      <c r="O72" s="1970"/>
      <c r="P72" s="471"/>
      <c r="Q72" s="471"/>
      <c r="R72" s="945"/>
      <c r="S72" s="1569"/>
      <c r="T72" s="1016"/>
      <c r="U72" s="1016"/>
      <c r="V72" s="1016"/>
      <c r="W72" s="945"/>
      <c r="X72" s="1975"/>
      <c r="Y72" s="471"/>
      <c r="Z72" s="73"/>
    </row>
    <row r="73" spans="1:26" ht="15" customHeight="1">
      <c r="A73" s="270"/>
      <c r="B73" s="270" t="s">
        <v>2114</v>
      </c>
      <c r="C73" s="1683" t="s">
        <v>1988</v>
      </c>
      <c r="D73" s="1683"/>
      <c r="E73" s="1683"/>
      <c r="F73" s="1683"/>
      <c r="G73" s="1683"/>
      <c r="H73" s="1889"/>
      <c r="I73" s="364" t="e">
        <f>ROUND(H72*G72/G73,2)</f>
        <v>#DIV/0!</v>
      </c>
      <c r="J73" s="572" t="s">
        <v>170</v>
      </c>
      <c r="K73" s="1239"/>
      <c r="L73" s="444">
        <f>IF(OR(ISBLANK(K73),K73=0,H72=0,ISBLANK(H72)),,ROUND(K73+$L$5,2))</f>
        <v>0</v>
      </c>
      <c r="M73" s="738" t="e">
        <f>ROUND(I73*L73,2)</f>
        <v>#DIV/0!</v>
      </c>
      <c r="N73" s="1070" t="e">
        <f>L73/G73</f>
        <v>#DIV/0!</v>
      </c>
      <c r="O73" s="1981"/>
      <c r="P73" s="1372"/>
      <c r="Q73" s="1372"/>
      <c r="R73" s="471"/>
      <c r="S73" s="1569"/>
      <c r="T73" s="1016"/>
      <c r="U73" s="1016"/>
      <c r="V73" s="1016"/>
      <c r="W73" s="945"/>
      <c r="X73" s="1975"/>
      <c r="Y73" s="471"/>
      <c r="Z73" s="73"/>
    </row>
    <row r="74" spans="1:26" ht="15" customHeight="1">
      <c r="A74" s="504">
        <v>24021</v>
      </c>
      <c r="B74" s="147" t="s">
        <v>2116</v>
      </c>
      <c r="C74" s="154" t="s">
        <v>344</v>
      </c>
      <c r="D74" s="166"/>
      <c r="E74" s="648"/>
      <c r="F74" s="155" t="s">
        <v>1986</v>
      </c>
      <c r="G74" s="152">
        <v>6</v>
      </c>
      <c r="H74" s="1099"/>
      <c r="I74" s="154">
        <f>ROUND(H74*G74/G74,2)</f>
        <v>0</v>
      </c>
      <c r="J74" s="155" t="s">
        <v>170</v>
      </c>
      <c r="K74" s="235"/>
      <c r="L74" s="422"/>
      <c r="M74" s="885"/>
      <c r="N74" s="1293"/>
      <c r="O74" s="1981"/>
      <c r="P74" s="1372"/>
      <c r="Q74" s="1372"/>
      <c r="R74" s="945"/>
      <c r="S74" s="1569"/>
      <c r="T74" s="1016"/>
      <c r="U74" s="1016"/>
      <c r="V74" s="1016"/>
      <c r="W74" s="945"/>
      <c r="X74" s="1975"/>
      <c r="Y74" s="471"/>
      <c r="Z74" s="73"/>
    </row>
    <row r="75" spans="1:26" ht="15" customHeight="1">
      <c r="A75" s="228"/>
      <c r="B75" s="166" t="s">
        <v>2117</v>
      </c>
      <c r="C75" s="1260" t="s">
        <v>1988</v>
      </c>
      <c r="D75" s="1260"/>
      <c r="E75" s="1260"/>
      <c r="F75" s="1260"/>
      <c r="G75" s="1260"/>
      <c r="H75" s="1059"/>
      <c r="I75" s="166" t="e">
        <f>ROUND(H74*G74/G75,2)</f>
        <v>#DIV/0!</v>
      </c>
      <c r="J75" s="1026" t="s">
        <v>170</v>
      </c>
      <c r="K75" s="170"/>
      <c r="L75" s="171">
        <f>IF(OR(ISBLANK(K75),K75=0,H74=0,ISBLANK(H74)),,ROUND(K75+$L$5,2))</f>
        <v>0</v>
      </c>
      <c r="M75" s="326" t="e">
        <f>ROUND(I75*L75,2)</f>
        <v>#DIV/0!</v>
      </c>
      <c r="N75" s="1311" t="e">
        <f>L75/G75</f>
        <v>#DIV/0!</v>
      </c>
      <c r="O75" s="1981"/>
      <c r="P75" s="1372"/>
      <c r="Q75" s="1372"/>
      <c r="R75" s="471"/>
      <c r="S75" s="1569"/>
      <c r="T75" s="1016"/>
      <c r="U75" s="1016"/>
      <c r="V75" s="1016"/>
      <c r="W75" s="945"/>
      <c r="X75" s="1975"/>
      <c r="Y75" s="471"/>
      <c r="Z75" s="73"/>
    </row>
    <row r="76" spans="1:26" ht="15" customHeight="1" thickBot="1">
      <c r="A76" s="270"/>
      <c r="B76" s="270" t="s">
        <v>2118</v>
      </c>
      <c r="C76" s="198"/>
      <c r="D76" s="198"/>
      <c r="E76" s="198"/>
      <c r="F76" s="198"/>
      <c r="G76" s="243"/>
      <c r="H76" s="1059"/>
      <c r="I76" s="364"/>
      <c r="J76" s="198"/>
      <c r="K76" s="566"/>
      <c r="L76" s="444"/>
      <c r="M76" s="738"/>
      <c r="N76" s="1070"/>
      <c r="O76" s="1970"/>
      <c r="P76" s="471"/>
      <c r="Q76" s="471"/>
      <c r="R76" s="471"/>
      <c r="S76" s="1569"/>
      <c r="T76" s="1016"/>
      <c r="U76" s="1016"/>
      <c r="V76" s="1016"/>
      <c r="W76" s="945"/>
      <c r="X76" s="1975"/>
      <c r="Y76" s="471"/>
      <c r="Z76" s="73"/>
    </row>
    <row r="77" spans="1:26" ht="15" customHeight="1" thickBot="1">
      <c r="A77" s="747">
        <v>24022</v>
      </c>
      <c r="B77" s="254" t="s">
        <v>2119</v>
      </c>
      <c r="C77" s="257" t="s">
        <v>344</v>
      </c>
      <c r="D77" s="155"/>
      <c r="E77" s="648"/>
      <c r="F77" s="255" t="s">
        <v>1986</v>
      </c>
      <c r="G77" s="311">
        <v>6</v>
      </c>
      <c r="H77" s="1099">
        <v>150</v>
      </c>
      <c r="I77" s="257">
        <f>ROUND(H77*G77/G77,2)</f>
        <v>150</v>
      </c>
      <c r="J77" s="255" t="s">
        <v>170</v>
      </c>
      <c r="K77" s="729"/>
      <c r="L77" s="1893"/>
      <c r="M77" s="730"/>
      <c r="N77" s="1363"/>
      <c r="O77" s="1981"/>
      <c r="P77" s="1372"/>
      <c r="Q77" s="1372"/>
      <c r="R77" s="945"/>
      <c r="S77" s="1569"/>
      <c r="T77" s="1016"/>
      <c r="U77" s="1016"/>
      <c r="V77" s="1016"/>
      <c r="W77" s="945"/>
      <c r="X77" s="1975"/>
      <c r="Y77" s="471"/>
      <c r="Z77" s="73"/>
    </row>
    <row r="78" spans="1:26" ht="15" customHeight="1">
      <c r="A78" s="228"/>
      <c r="B78" s="166" t="s">
        <v>2120</v>
      </c>
      <c r="C78" s="1260" t="s">
        <v>1988</v>
      </c>
      <c r="D78" s="1260"/>
      <c r="E78" s="1260"/>
      <c r="F78" s="1260"/>
      <c r="G78" s="1260"/>
      <c r="H78" s="1059"/>
      <c r="I78" s="166" t="e">
        <f>ROUND(H77*G77/G78,2)</f>
        <v>#DIV/0!</v>
      </c>
      <c r="J78" s="1026" t="s">
        <v>170</v>
      </c>
      <c r="K78" s="170"/>
      <c r="L78" s="171">
        <f>IF(OR(ISBLANK(K78),K78=0,H77=0,ISBLANK(H77)),,ROUND(K78+$L$5,2))</f>
        <v>0</v>
      </c>
      <c r="M78" s="326" t="e">
        <f>ROUND(I78*L78,2)</f>
        <v>#DIV/0!</v>
      </c>
      <c r="N78" s="1311" t="e">
        <f>L78/G78</f>
        <v>#DIV/0!</v>
      </c>
      <c r="O78" s="1970"/>
      <c r="P78" s="471"/>
      <c r="Q78" s="471"/>
      <c r="R78" s="471"/>
      <c r="S78" s="1569"/>
      <c r="T78" s="1016"/>
      <c r="U78" s="1016"/>
      <c r="V78" s="1016"/>
      <c r="W78" s="945"/>
      <c r="X78" s="1975"/>
      <c r="Y78" s="471"/>
      <c r="Z78" s="73"/>
    </row>
    <row r="79" spans="1:26" ht="15" customHeight="1">
      <c r="A79" s="198"/>
      <c r="B79" s="270" t="s">
        <v>2121</v>
      </c>
      <c r="C79" s="198"/>
      <c r="D79" s="198"/>
      <c r="E79" s="198"/>
      <c r="F79" s="198"/>
      <c r="G79" s="243"/>
      <c r="H79" s="985"/>
      <c r="I79" s="364"/>
      <c r="J79" s="198"/>
      <c r="K79" s="566"/>
      <c r="L79" s="444"/>
      <c r="M79" s="738"/>
      <c r="N79" s="1070"/>
      <c r="O79" s="1970"/>
      <c r="P79" s="471"/>
      <c r="Q79" s="471"/>
      <c r="R79" s="471"/>
      <c r="S79" s="1569"/>
      <c r="T79" s="1016"/>
      <c r="U79" s="1016"/>
      <c r="V79" s="1016"/>
      <c r="W79" s="945"/>
      <c r="X79" s="1975"/>
      <c r="Y79" s="471"/>
      <c r="Z79" s="73"/>
    </row>
    <row r="80" spans="1:26" ht="15" customHeight="1">
      <c r="A80" s="504">
        <v>24023</v>
      </c>
      <c r="B80" s="147" t="s">
        <v>2122</v>
      </c>
      <c r="C80" s="154" t="s">
        <v>344</v>
      </c>
      <c r="D80" s="356"/>
      <c r="E80" s="648"/>
      <c r="F80" s="154" t="s">
        <v>1986</v>
      </c>
      <c r="G80" s="152">
        <v>6</v>
      </c>
      <c r="H80" s="1099">
        <v>100</v>
      </c>
      <c r="I80" s="154">
        <f>ROUND($H$80*$G$80/G80,2)</f>
        <v>100</v>
      </c>
      <c r="J80" s="155" t="s">
        <v>170</v>
      </c>
      <c r="K80" s="235"/>
      <c r="L80" s="422"/>
      <c r="M80" s="885"/>
      <c r="N80" s="1293"/>
      <c r="O80" s="1981"/>
      <c r="P80" s="1372"/>
      <c r="Q80" s="1372"/>
      <c r="R80" s="945"/>
      <c r="S80" s="1569"/>
      <c r="T80" s="1016"/>
      <c r="U80" s="1016"/>
      <c r="V80" s="1016"/>
      <c r="W80" s="945"/>
      <c r="X80" s="1975"/>
      <c r="Y80" s="471"/>
      <c r="Z80" s="73"/>
    </row>
    <row r="81" spans="1:26" ht="15" customHeight="1" thickBot="1">
      <c r="A81" s="270"/>
      <c r="B81" s="270" t="s">
        <v>2123</v>
      </c>
      <c r="C81" s="1683" t="s">
        <v>1988</v>
      </c>
      <c r="D81" s="1683"/>
      <c r="E81" s="1683"/>
      <c r="F81" s="1683"/>
      <c r="G81" s="1683"/>
      <c r="H81" s="1059"/>
      <c r="I81" s="364" t="e">
        <f>ROUND(H80*G80/G81,2)</f>
        <v>#DIV/0!</v>
      </c>
      <c r="J81" s="572" t="s">
        <v>170</v>
      </c>
      <c r="K81" s="1239"/>
      <c r="L81" s="444">
        <f>IF(OR(ISBLANK(K81),K81=0,H80=0,ISBLANK(H80)),,ROUND(K81+$L$5,2))</f>
        <v>0</v>
      </c>
      <c r="M81" s="738" t="e">
        <f>ROUND(I81*L81,2)</f>
        <v>#DIV/0!</v>
      </c>
      <c r="N81" s="1070" t="e">
        <f>L81/G81</f>
        <v>#DIV/0!</v>
      </c>
      <c r="O81" s="1970"/>
      <c r="P81" s="471"/>
      <c r="Q81" s="471"/>
      <c r="R81" s="471"/>
      <c r="S81" s="1569"/>
      <c r="T81" s="1016"/>
      <c r="U81" s="1016"/>
      <c r="V81" s="1016"/>
      <c r="W81" s="945"/>
      <c r="X81" s="1975"/>
      <c r="Y81" s="471"/>
      <c r="Z81" s="73"/>
    </row>
    <row r="82" spans="1:26" ht="15" customHeight="1" thickBot="1">
      <c r="A82" s="883">
        <v>24024</v>
      </c>
      <c r="B82" s="1047" t="s">
        <v>2124</v>
      </c>
      <c r="C82" s="154" t="s">
        <v>344</v>
      </c>
      <c r="D82" s="166"/>
      <c r="E82" s="648"/>
      <c r="F82" s="228" t="s">
        <v>1986</v>
      </c>
      <c r="G82" s="297">
        <v>6</v>
      </c>
      <c r="H82" s="1099">
        <v>50</v>
      </c>
      <c r="I82" s="154">
        <f>ROUND($H$82*$G$82/G82,2)</f>
        <v>50</v>
      </c>
      <c r="J82" s="155" t="s">
        <v>170</v>
      </c>
      <c r="K82" s="235"/>
      <c r="L82" s="422"/>
      <c r="M82" s="885"/>
      <c r="N82" s="1293"/>
      <c r="O82" s="1970"/>
      <c r="P82" s="471"/>
      <c r="Q82" s="471"/>
      <c r="R82" s="945"/>
      <c r="S82" s="1569"/>
      <c r="T82" s="1016"/>
      <c r="U82" s="1016"/>
      <c r="V82" s="1016"/>
      <c r="W82" s="945"/>
      <c r="X82" s="1975"/>
      <c r="Y82" s="471"/>
      <c r="Z82" s="73"/>
    </row>
    <row r="83" spans="1:26" ht="15" customHeight="1" thickBot="1">
      <c r="A83" s="270"/>
      <c r="B83" s="270"/>
      <c r="C83" s="1683" t="s">
        <v>1988</v>
      </c>
      <c r="D83" s="1683"/>
      <c r="E83" s="1683"/>
      <c r="F83" s="1683"/>
      <c r="G83" s="1683"/>
      <c r="H83" s="1059"/>
      <c r="I83" s="364" t="e">
        <f>ROUND(H82*G82/G83,2)</f>
        <v>#DIV/0!</v>
      </c>
      <c r="J83" s="572" t="s">
        <v>170</v>
      </c>
      <c r="K83" s="1239"/>
      <c r="L83" s="444">
        <f>IF(OR(ISBLANK(K83),K83=0,H82=0,ISBLANK(H82)),,ROUND(K83+$L$5,2))</f>
        <v>0</v>
      </c>
      <c r="M83" s="738" t="e">
        <f>ROUND(I83*L83,2)</f>
        <v>#DIV/0!</v>
      </c>
      <c r="N83" s="1070" t="e">
        <f>L83/G83</f>
        <v>#DIV/0!</v>
      </c>
      <c r="O83" s="1970"/>
      <c r="P83" s="471"/>
      <c r="Q83" s="471"/>
      <c r="R83" s="471"/>
      <c r="S83" s="1569"/>
      <c r="T83" s="1016"/>
      <c r="U83" s="1016"/>
      <c r="V83" s="1016"/>
      <c r="W83" s="945"/>
      <c r="X83" s="1975"/>
      <c r="Y83" s="471"/>
      <c r="Z83" s="73"/>
    </row>
    <row r="84" spans="1:26" ht="15" customHeight="1" thickBot="1">
      <c r="A84" s="883">
        <v>24025</v>
      </c>
      <c r="B84" s="1047" t="s">
        <v>2125</v>
      </c>
      <c r="C84" s="154" t="s">
        <v>344</v>
      </c>
      <c r="D84" s="166"/>
      <c r="E84" s="648"/>
      <c r="F84" s="356" t="s">
        <v>1986</v>
      </c>
      <c r="G84" s="895">
        <v>6</v>
      </c>
      <c r="H84" s="1099"/>
      <c r="I84" s="154">
        <f>ROUND($H$84*$G$84/G84,2)</f>
        <v>0</v>
      </c>
      <c r="J84" s="155" t="s">
        <v>170</v>
      </c>
      <c r="K84" s="235"/>
      <c r="L84" s="422"/>
      <c r="M84" s="885"/>
      <c r="N84" s="1293"/>
      <c r="O84" s="1981"/>
      <c r="P84" s="1372"/>
      <c r="Q84" s="1372"/>
      <c r="R84" s="945"/>
      <c r="S84" s="1569"/>
      <c r="T84" s="1016"/>
      <c r="U84" s="1016"/>
      <c r="V84" s="1016"/>
      <c r="W84" s="945"/>
      <c r="X84" s="1975"/>
      <c r="Y84" s="471"/>
      <c r="Z84" s="73"/>
    </row>
    <row r="85" spans="1:26" ht="15" customHeight="1" thickBot="1">
      <c r="A85" s="270"/>
      <c r="B85" s="270" t="s">
        <v>2126</v>
      </c>
      <c r="C85" s="1683" t="s">
        <v>1988</v>
      </c>
      <c r="D85" s="1683"/>
      <c r="E85" s="1683"/>
      <c r="F85" s="1683"/>
      <c r="G85" s="1683"/>
      <c r="H85" s="1059"/>
      <c r="I85" s="364" t="e">
        <f>ROUND(H84*G84/G85,2)</f>
        <v>#DIV/0!</v>
      </c>
      <c r="J85" s="572" t="s">
        <v>170</v>
      </c>
      <c r="K85" s="1239"/>
      <c r="L85" s="444">
        <f>IF(OR(ISBLANK(K85),K85=0,H84=0,ISBLANK(H84)),,ROUND(K85+$L$5,2))</f>
        <v>0</v>
      </c>
      <c r="M85" s="738" t="e">
        <f>ROUND(I85*L85,2)</f>
        <v>#DIV/0!</v>
      </c>
      <c r="N85" s="1070" t="e">
        <f>L85/G85</f>
        <v>#DIV/0!</v>
      </c>
      <c r="O85" s="1984"/>
      <c r="P85" s="1625"/>
      <c r="Q85" s="1625"/>
      <c r="R85" s="471"/>
      <c r="S85" s="1569"/>
      <c r="T85" s="1016"/>
      <c r="U85" s="1016"/>
      <c r="V85" s="1016"/>
      <c r="W85" s="945"/>
      <c r="X85" s="1975"/>
      <c r="Y85" s="471"/>
      <c r="Z85" s="73"/>
    </row>
    <row r="86" spans="1:26" ht="15" customHeight="1" thickBot="1">
      <c r="A86" s="504">
        <v>24026</v>
      </c>
      <c r="B86" s="147" t="s">
        <v>2127</v>
      </c>
      <c r="C86" s="154" t="s">
        <v>344</v>
      </c>
      <c r="D86" s="327"/>
      <c r="E86" s="648"/>
      <c r="F86" s="155" t="s">
        <v>1986</v>
      </c>
      <c r="G86" s="152">
        <v>6</v>
      </c>
      <c r="H86" s="1099"/>
      <c r="I86" s="154">
        <f>ROUND(H86*G86/G86,2)</f>
        <v>0</v>
      </c>
      <c r="J86" s="155" t="s">
        <v>170</v>
      </c>
      <c r="K86" s="235"/>
      <c r="L86" s="422"/>
      <c r="M86" s="885"/>
      <c r="N86" s="1293"/>
      <c r="O86" s="1984"/>
      <c r="P86" s="1625"/>
      <c r="Q86" s="1625"/>
      <c r="R86" s="945"/>
      <c r="S86" s="1569"/>
      <c r="T86" s="1016"/>
      <c r="U86" s="1016"/>
      <c r="V86" s="1016"/>
      <c r="W86" s="945"/>
      <c r="X86" s="1975"/>
      <c r="Y86" s="471"/>
      <c r="Z86" s="73"/>
    </row>
    <row r="87" spans="1:26" ht="15" customHeight="1">
      <c r="A87" s="228"/>
      <c r="B87" s="166" t="s">
        <v>2128</v>
      </c>
      <c r="C87" s="1260" t="s">
        <v>1988</v>
      </c>
      <c r="D87" s="1260"/>
      <c r="E87" s="1260"/>
      <c r="F87" s="1260"/>
      <c r="G87" s="1260"/>
      <c r="H87" s="1059"/>
      <c r="I87" s="166" t="e">
        <f>ROUND(H86*G86/G87,2)</f>
        <v>#DIV/0!</v>
      </c>
      <c r="J87" s="1026" t="s">
        <v>170</v>
      </c>
      <c r="K87" s="170"/>
      <c r="L87" s="171">
        <f>IF(OR(ISBLANK(K87),K87=0,H86=0,ISBLANK(H86)),,ROUND(K87+$L$5,2))</f>
        <v>0</v>
      </c>
      <c r="M87" s="326" t="e">
        <f>ROUND(I87*L87,2)</f>
        <v>#DIV/0!</v>
      </c>
      <c r="N87" s="1311" t="e">
        <f>L87/G87</f>
        <v>#DIV/0!</v>
      </c>
      <c r="O87" s="1984"/>
      <c r="P87" s="1625"/>
      <c r="Q87" s="1625"/>
      <c r="R87" s="471"/>
      <c r="S87" s="1569"/>
      <c r="T87" s="1016"/>
      <c r="U87" s="1016"/>
      <c r="V87" s="1016"/>
      <c r="W87" s="945"/>
      <c r="X87" s="1975"/>
      <c r="Y87" s="471"/>
      <c r="Z87" s="73"/>
    </row>
    <row r="88" spans="1:26" ht="15" customHeight="1" thickBot="1">
      <c r="A88" s="270"/>
      <c r="B88" s="270" t="s">
        <v>2129</v>
      </c>
      <c r="C88" s="198"/>
      <c r="D88" s="198"/>
      <c r="E88" s="198"/>
      <c r="F88" s="198"/>
      <c r="G88" s="243"/>
      <c r="H88" s="1059"/>
      <c r="I88" s="364"/>
      <c r="J88" s="198"/>
      <c r="K88" s="566"/>
      <c r="L88" s="444"/>
      <c r="M88" s="738"/>
      <c r="N88" s="1070"/>
      <c r="O88" s="1984"/>
      <c r="P88" s="1625"/>
      <c r="Q88" s="1625"/>
      <c r="R88" s="471"/>
      <c r="S88" s="1569"/>
      <c r="T88" s="1016"/>
      <c r="U88" s="1016"/>
      <c r="V88" s="1016"/>
      <c r="W88" s="945"/>
      <c r="X88" s="1975"/>
      <c r="Y88" s="471"/>
      <c r="Z88" s="73"/>
    </row>
    <row r="89" spans="1:26" ht="15" customHeight="1" thickBot="1">
      <c r="A89" s="747">
        <v>24027</v>
      </c>
      <c r="B89" s="254" t="s">
        <v>2130</v>
      </c>
      <c r="C89" s="257" t="s">
        <v>344</v>
      </c>
      <c r="D89" s="155"/>
      <c r="E89" s="648"/>
      <c r="F89" s="255" t="s">
        <v>2131</v>
      </c>
      <c r="G89" s="311">
        <v>6</v>
      </c>
      <c r="H89" s="1099"/>
      <c r="I89" s="257">
        <f>ROUND(H89*G89/G89,2)</f>
        <v>0</v>
      </c>
      <c r="J89" s="255" t="s">
        <v>170</v>
      </c>
      <c r="K89" s="729"/>
      <c r="L89" s="1893"/>
      <c r="M89" s="730"/>
      <c r="N89" s="1363"/>
      <c r="O89" s="1973"/>
      <c r="P89" s="1974"/>
      <c r="Q89" s="1974"/>
      <c r="R89" s="945"/>
      <c r="S89" s="1569"/>
      <c r="T89" s="1016"/>
      <c r="U89" s="1016"/>
      <c r="V89" s="1016"/>
      <c r="W89" s="945"/>
      <c r="X89" s="1975"/>
      <c r="Y89" s="471"/>
      <c r="Z89" s="73"/>
    </row>
    <row r="90" spans="1:26" ht="15" customHeight="1" thickBot="1">
      <c r="A90" s="270"/>
      <c r="B90" s="270" t="s">
        <v>2132</v>
      </c>
      <c r="C90" s="1683" t="s">
        <v>1988</v>
      </c>
      <c r="D90" s="1683"/>
      <c r="E90" s="1683"/>
      <c r="F90" s="1683"/>
      <c r="G90" s="1683"/>
      <c r="H90" s="1889"/>
      <c r="I90" s="364" t="e">
        <f>ROUND(H89*G89/G90,2)</f>
        <v>#DIV/0!</v>
      </c>
      <c r="J90" s="572" t="s">
        <v>170</v>
      </c>
      <c r="K90" s="1239"/>
      <c r="L90" s="444">
        <f>IF(OR(ISBLANK(K90),K90=0,H89=0,ISBLANK(H89)),,ROUND(K90+$L$5,2))</f>
        <v>0</v>
      </c>
      <c r="M90" s="738" t="e">
        <f>ROUND(I90*L90,2)</f>
        <v>#DIV/0!</v>
      </c>
      <c r="N90" s="1070" t="e">
        <f>L90/G90</f>
        <v>#DIV/0!</v>
      </c>
      <c r="O90" s="1970"/>
      <c r="P90" s="471"/>
      <c r="Q90" s="471"/>
      <c r="R90" s="471"/>
      <c r="S90" s="1569"/>
      <c r="T90" s="1016"/>
      <c r="U90" s="1016"/>
      <c r="V90" s="1016"/>
      <c r="W90" s="945"/>
      <c r="X90" s="1975"/>
      <c r="Y90" s="471"/>
      <c r="Z90" s="73"/>
    </row>
    <row r="91" spans="1:26" ht="15" customHeight="1">
      <c r="A91" s="504">
        <v>24028</v>
      </c>
      <c r="B91" s="147" t="s">
        <v>2133</v>
      </c>
      <c r="C91" s="154" t="s">
        <v>344</v>
      </c>
      <c r="D91" s="166"/>
      <c r="E91" s="648"/>
      <c r="F91" s="155" t="s">
        <v>2134</v>
      </c>
      <c r="G91" s="152">
        <v>12</v>
      </c>
      <c r="H91" s="1099">
        <v>50</v>
      </c>
      <c r="I91" s="154">
        <f>ROUND(H91*G91/G91,2)</f>
        <v>50</v>
      </c>
      <c r="J91" s="155" t="s">
        <v>170</v>
      </c>
      <c r="K91" s="235"/>
      <c r="L91" s="422"/>
      <c r="M91" s="885"/>
      <c r="N91" s="1293"/>
      <c r="O91" s="1970"/>
      <c r="P91" s="471"/>
      <c r="Q91" s="471"/>
      <c r="R91" s="945"/>
      <c r="S91" s="1569"/>
      <c r="T91" s="1016"/>
      <c r="U91" s="1016"/>
      <c r="V91" s="1016"/>
      <c r="W91" s="945"/>
      <c r="X91" s="1975"/>
      <c r="Y91" s="471"/>
      <c r="Z91" s="73"/>
    </row>
    <row r="92" spans="1:26" ht="15" customHeight="1" thickBot="1">
      <c r="A92" s="228"/>
      <c r="B92" s="166" t="s">
        <v>2135</v>
      </c>
      <c r="C92" s="1683" t="s">
        <v>1988</v>
      </c>
      <c r="D92" s="1683"/>
      <c r="E92" s="1683"/>
      <c r="F92" s="1683"/>
      <c r="G92" s="1683"/>
      <c r="H92" s="1059"/>
      <c r="I92" s="364" t="e">
        <f>ROUND(H91*G91/G92,2)</f>
        <v>#DIV/0!</v>
      </c>
      <c r="J92" s="572" t="s">
        <v>170</v>
      </c>
      <c r="K92" s="1239"/>
      <c r="L92" s="444">
        <f>IF(OR(ISBLANK(K92),K92=0,H91=0,ISBLANK(H91)),,ROUND(K92+$L$5,2))</f>
        <v>0</v>
      </c>
      <c r="M92" s="738" t="e">
        <f>ROUND(I92*L92,2)</f>
        <v>#DIV/0!</v>
      </c>
      <c r="N92" s="1070" t="e">
        <f>L92/G92</f>
        <v>#DIV/0!</v>
      </c>
      <c r="O92" s="1970"/>
      <c r="P92" s="471"/>
      <c r="Q92" s="471"/>
      <c r="R92" s="471"/>
      <c r="S92" s="1569"/>
      <c r="T92" s="1016"/>
      <c r="U92" s="1016"/>
      <c r="V92" s="1016"/>
      <c r="W92" s="945"/>
      <c r="X92" s="1975"/>
      <c r="Y92" s="471"/>
      <c r="Z92" s="73"/>
    </row>
    <row r="93" spans="1:26" ht="15" customHeight="1" thickBot="1">
      <c r="A93" s="747">
        <v>24029</v>
      </c>
      <c r="B93" s="254" t="s">
        <v>2136</v>
      </c>
      <c r="C93" s="257" t="s">
        <v>344</v>
      </c>
      <c r="D93" s="234"/>
      <c r="E93" s="283"/>
      <c r="F93" s="255" t="s">
        <v>1986</v>
      </c>
      <c r="G93" s="311">
        <v>6</v>
      </c>
      <c r="H93" s="1099"/>
      <c r="I93" s="257">
        <f>ROUND(H93*G93/G93,2)</f>
        <v>0</v>
      </c>
      <c r="J93" s="255" t="s">
        <v>170</v>
      </c>
      <c r="K93" s="729"/>
      <c r="L93" s="1893"/>
      <c r="M93" s="730"/>
      <c r="N93" s="1363"/>
      <c r="O93" s="1970"/>
      <c r="P93" s="471"/>
      <c r="Q93" s="471"/>
      <c r="R93" s="945"/>
      <c r="S93" s="1569"/>
      <c r="T93" s="1016"/>
      <c r="U93" s="1016"/>
      <c r="V93" s="1016"/>
      <c r="W93" s="945"/>
      <c r="X93" s="1975"/>
      <c r="Y93" s="471"/>
      <c r="Z93" s="73"/>
    </row>
    <row r="94" spans="1:26" ht="15" customHeight="1" thickBot="1">
      <c r="A94" s="270"/>
      <c r="B94" s="270" t="s">
        <v>2137</v>
      </c>
      <c r="C94" s="1683" t="s">
        <v>1988</v>
      </c>
      <c r="D94" s="1683"/>
      <c r="E94" s="1683"/>
      <c r="F94" s="1683"/>
      <c r="G94" s="1683"/>
      <c r="H94" s="1059"/>
      <c r="I94" s="364" t="e">
        <f>ROUND(H93*G93/G94,2)</f>
        <v>#DIV/0!</v>
      </c>
      <c r="J94" s="572" t="s">
        <v>170</v>
      </c>
      <c r="K94" s="1239"/>
      <c r="L94" s="444">
        <f>IF(OR(ISBLANK(K94),K94=0,H93=0,ISBLANK(H93)),,ROUND(K94+$L$5,2))</f>
        <v>0</v>
      </c>
      <c r="M94" s="738" t="e">
        <f>ROUND(I94*L94,2)</f>
        <v>#DIV/0!</v>
      </c>
      <c r="N94" s="1070" t="e">
        <f>L94/G94</f>
        <v>#DIV/0!</v>
      </c>
      <c r="O94" s="1985"/>
      <c r="P94" s="692"/>
      <c r="Q94" s="692"/>
      <c r="R94" s="471"/>
      <c r="S94" s="1569"/>
      <c r="T94" s="1016"/>
      <c r="U94" s="1016"/>
      <c r="V94" s="1016"/>
      <c r="W94" s="945"/>
      <c r="X94" s="1975"/>
      <c r="Y94" s="471"/>
      <c r="Z94" s="73"/>
    </row>
    <row r="95" spans="1:26" ht="15" customHeight="1" thickBot="1">
      <c r="A95" s="747">
        <v>24030</v>
      </c>
      <c r="B95" s="254" t="s">
        <v>2138</v>
      </c>
      <c r="C95" s="257" t="s">
        <v>344</v>
      </c>
      <c r="D95" s="689"/>
      <c r="E95" s="648"/>
      <c r="F95" s="255" t="s">
        <v>1986</v>
      </c>
      <c r="G95" s="311">
        <v>6</v>
      </c>
      <c r="H95" s="1099">
        <v>50</v>
      </c>
      <c r="I95" s="257">
        <f>ROUND(H95*G95/G95,2)</f>
        <v>50</v>
      </c>
      <c r="J95" s="255" t="s">
        <v>170</v>
      </c>
      <c r="K95" s="729"/>
      <c r="L95" s="1893"/>
      <c r="M95" s="730"/>
      <c r="N95" s="1363"/>
      <c r="O95" s="1985"/>
      <c r="P95" s="692"/>
      <c r="Q95" s="692"/>
      <c r="R95" s="945"/>
      <c r="S95" s="1569"/>
      <c r="T95" s="1016"/>
      <c r="U95" s="1016"/>
      <c r="V95" s="1016"/>
      <c r="W95" s="945"/>
      <c r="X95" s="1975"/>
      <c r="Y95" s="471"/>
      <c r="Z95" s="73"/>
    </row>
    <row r="96" spans="1:26" ht="15" customHeight="1" thickBot="1">
      <c r="A96" s="270"/>
      <c r="B96" s="270" t="s">
        <v>2139</v>
      </c>
      <c r="C96" s="1683" t="s">
        <v>1988</v>
      </c>
      <c r="D96" s="1683"/>
      <c r="E96" s="1683"/>
      <c r="F96" s="1683"/>
      <c r="G96" s="1683"/>
      <c r="H96" s="1059"/>
      <c r="I96" s="364" t="e">
        <f>ROUND(H95*G95/G96,2)</f>
        <v>#DIV/0!</v>
      </c>
      <c r="J96" s="572" t="s">
        <v>170</v>
      </c>
      <c r="K96" s="1239"/>
      <c r="L96" s="444">
        <f>IF(OR(ISBLANK(K96),K96=0,H95=0,ISBLANK(H95)),,ROUND(K96+$L$5,2))</f>
        <v>0</v>
      </c>
      <c r="M96" s="738" t="e">
        <f>ROUND(I96*L96,2)</f>
        <v>#DIV/0!</v>
      </c>
      <c r="N96" s="1070" t="e">
        <f>L96/G96</f>
        <v>#DIV/0!</v>
      </c>
      <c r="O96" s="1970"/>
      <c r="P96" s="471"/>
      <c r="Q96" s="471"/>
      <c r="R96" s="471"/>
      <c r="S96" s="1569"/>
      <c r="T96" s="1016"/>
      <c r="U96" s="1016"/>
      <c r="V96" s="1016"/>
      <c r="W96" s="945"/>
      <c r="X96" s="1975"/>
      <c r="Y96" s="471"/>
      <c r="Z96" s="73"/>
    </row>
    <row r="97" spans="1:26" ht="15" customHeight="1" thickBot="1">
      <c r="A97" s="747">
        <v>24031</v>
      </c>
      <c r="B97" s="254" t="s">
        <v>2140</v>
      </c>
      <c r="C97" s="257" t="s">
        <v>344</v>
      </c>
      <c r="D97" s="356"/>
      <c r="E97" s="648"/>
      <c r="F97" s="255" t="s">
        <v>1986</v>
      </c>
      <c r="G97" s="311">
        <v>6</v>
      </c>
      <c r="H97" s="1099">
        <v>50</v>
      </c>
      <c r="I97" s="257">
        <f>ROUND(H97*G97/G97,2)</f>
        <v>50</v>
      </c>
      <c r="J97" s="255" t="s">
        <v>170</v>
      </c>
      <c r="K97" s="729"/>
      <c r="L97" s="1893"/>
      <c r="M97" s="730"/>
      <c r="N97" s="1363"/>
      <c r="O97" s="1970"/>
      <c r="P97" s="471"/>
      <c r="Q97" s="471"/>
      <c r="R97" s="945"/>
      <c r="S97" s="1569"/>
      <c r="T97" s="1016"/>
      <c r="U97" s="1016"/>
      <c r="V97" s="1016"/>
      <c r="W97" s="945"/>
      <c r="X97" s="1975"/>
      <c r="Y97" s="471"/>
      <c r="Z97" s="73"/>
    </row>
    <row r="98" spans="1:26" ht="15" customHeight="1" thickBot="1">
      <c r="A98" s="270"/>
      <c r="B98" s="270" t="s">
        <v>2141</v>
      </c>
      <c r="C98" s="1683" t="s">
        <v>1988</v>
      </c>
      <c r="D98" s="1683"/>
      <c r="E98" s="1683"/>
      <c r="F98" s="1683"/>
      <c r="G98" s="1683"/>
      <c r="H98" s="1059"/>
      <c r="I98" s="364" t="e">
        <f>ROUND(H97*G97/G98,2)</f>
        <v>#DIV/0!</v>
      </c>
      <c r="J98" s="572" t="s">
        <v>170</v>
      </c>
      <c r="K98" s="1239"/>
      <c r="L98" s="444">
        <f>IF(OR(ISBLANK(K98),K98=0,H97=0,ISBLANK(H97)),,ROUND(K98+$L$5,2))</f>
        <v>0</v>
      </c>
      <c r="M98" s="738" t="e">
        <f>ROUND(I98*L98,2)</f>
        <v>#DIV/0!</v>
      </c>
      <c r="N98" s="1070" t="e">
        <f>L98/G98</f>
        <v>#DIV/0!</v>
      </c>
      <c r="O98" s="1970"/>
      <c r="P98" s="471"/>
      <c r="Q98" s="471"/>
      <c r="R98" s="471"/>
      <c r="S98" s="1569"/>
      <c r="T98" s="1016"/>
      <c r="U98" s="1016"/>
      <c r="V98" s="1016"/>
      <c r="W98" s="945"/>
      <c r="X98" s="1975"/>
      <c r="Y98" s="471"/>
      <c r="Z98" s="73"/>
    </row>
    <row r="99" spans="1:26" ht="15" customHeight="1" thickBot="1">
      <c r="A99" s="747">
        <v>24032</v>
      </c>
      <c r="B99" s="254" t="s">
        <v>2142</v>
      </c>
      <c r="C99" s="257" t="s">
        <v>344</v>
      </c>
      <c r="D99" s="327"/>
      <c r="E99" s="648"/>
      <c r="F99" s="255" t="s">
        <v>1986</v>
      </c>
      <c r="G99" s="311">
        <v>6</v>
      </c>
      <c r="H99" s="1099"/>
      <c r="I99" s="257">
        <f>ROUND(H99*G99/G99,2)</f>
        <v>0</v>
      </c>
      <c r="J99" s="255" t="s">
        <v>170</v>
      </c>
      <c r="K99" s="729"/>
      <c r="L99" s="1893"/>
      <c r="M99" s="730"/>
      <c r="N99" s="1363"/>
      <c r="O99" s="1981"/>
      <c r="P99" s="1372"/>
      <c r="Q99" s="1372"/>
      <c r="R99" s="945"/>
      <c r="S99" s="1569"/>
      <c r="T99" s="1016"/>
      <c r="U99" s="1016"/>
      <c r="V99" s="1016"/>
      <c r="W99" s="945"/>
      <c r="X99" s="1975"/>
      <c r="Y99" s="471"/>
      <c r="Z99" s="73"/>
    </row>
    <row r="100" spans="1:26" ht="15" customHeight="1" thickBot="1">
      <c r="A100" s="166"/>
      <c r="B100" s="166" t="s">
        <v>2143</v>
      </c>
      <c r="C100" s="1260" t="s">
        <v>1988</v>
      </c>
      <c r="D100" s="1260"/>
      <c r="E100" s="1260"/>
      <c r="F100" s="1260"/>
      <c r="G100" s="1260"/>
      <c r="H100" s="1059"/>
      <c r="I100" s="155" t="e">
        <f>ROUND(H99*G99/G100,2)</f>
        <v>#DIV/0!</v>
      </c>
      <c r="J100" s="569" t="s">
        <v>170</v>
      </c>
      <c r="K100" s="170"/>
      <c r="L100" s="444">
        <f>IF(OR(ISBLANK(K100),K100=0,H99=0,ISBLANK(H99)),,ROUND(K100+$L$5,2))</f>
        <v>0</v>
      </c>
      <c r="M100" s="555" t="e">
        <f>ROUND(I100*L100,2)</f>
        <v>#DIV/0!</v>
      </c>
      <c r="N100" s="1008" t="e">
        <f>L100/G100</f>
        <v>#DIV/0!</v>
      </c>
      <c r="O100" s="1224"/>
      <c r="P100" s="1625"/>
      <c r="Q100" s="1625"/>
      <c r="R100" s="471"/>
      <c r="S100" s="1569"/>
      <c r="T100" s="1016"/>
      <c r="U100" s="1016"/>
      <c r="V100" s="1016"/>
      <c r="W100" s="945"/>
      <c r="X100" s="1975"/>
      <c r="Y100" s="471"/>
      <c r="Z100" s="73"/>
    </row>
    <row r="101" spans="1:26" ht="15" customHeight="1">
      <c r="A101" s="198"/>
      <c r="B101" s="270" t="s">
        <v>2144</v>
      </c>
      <c r="C101" s="198"/>
      <c r="D101" s="198"/>
      <c r="E101" s="198"/>
      <c r="F101" s="198"/>
      <c r="G101" s="243"/>
      <c r="H101" s="985"/>
      <c r="I101" s="364"/>
      <c r="J101" s="198"/>
      <c r="K101" s="566"/>
      <c r="L101" s="444"/>
      <c r="M101" s="738"/>
      <c r="N101" s="1070"/>
      <c r="O101" s="1984"/>
      <c r="P101" s="1625"/>
      <c r="Q101" s="1625"/>
      <c r="R101" s="471"/>
      <c r="S101" s="1569"/>
      <c r="T101" s="1016"/>
      <c r="U101" s="1016"/>
      <c r="V101" s="1016"/>
      <c r="W101" s="945"/>
      <c r="X101" s="1975"/>
      <c r="Y101" s="471"/>
      <c r="Z101" s="73"/>
    </row>
    <row r="102" spans="1:26" ht="15" customHeight="1">
      <c r="A102" s="504">
        <v>24033</v>
      </c>
      <c r="B102" s="147" t="s">
        <v>2145</v>
      </c>
      <c r="C102" s="154" t="s">
        <v>344</v>
      </c>
      <c r="D102" s="155"/>
      <c r="E102" s="283"/>
      <c r="F102" s="155" t="s">
        <v>1986</v>
      </c>
      <c r="G102" s="152">
        <v>6</v>
      </c>
      <c r="H102" s="1099"/>
      <c r="I102" s="154">
        <f>ROUND(H102*G102/G102,2)</f>
        <v>0</v>
      </c>
      <c r="J102" s="155" t="s">
        <v>170</v>
      </c>
      <c r="K102" s="235"/>
      <c r="L102" s="422"/>
      <c r="M102" s="885"/>
      <c r="N102" s="1293"/>
      <c r="O102" s="1985"/>
      <c r="P102" s="692"/>
      <c r="Q102" s="692"/>
      <c r="R102" s="945"/>
      <c r="S102" s="1569"/>
      <c r="T102" s="1016"/>
      <c r="U102" s="1016"/>
      <c r="V102" s="1016"/>
      <c r="W102" s="945"/>
      <c r="X102" s="1975"/>
      <c r="Y102" s="471"/>
      <c r="Z102" s="73"/>
    </row>
    <row r="103" spans="1:26" ht="15" customHeight="1" thickBot="1">
      <c r="A103" s="198"/>
      <c r="B103" s="198" t="s">
        <v>2146</v>
      </c>
      <c r="C103" s="1683" t="s">
        <v>1988</v>
      </c>
      <c r="D103" s="1683"/>
      <c r="E103" s="1683"/>
      <c r="F103" s="1683"/>
      <c r="G103" s="1683"/>
      <c r="H103" s="1059"/>
      <c r="I103" s="364" t="e">
        <f>ROUND(H102*G102/G103,2)</f>
        <v>#DIV/0!</v>
      </c>
      <c r="J103" s="572" t="s">
        <v>170</v>
      </c>
      <c r="K103" s="1239"/>
      <c r="L103" s="444">
        <f>IF(OR(ISBLANK(K103),H102=0,ISBLANK(H102)),,ROUND(K103+$L$5,2))</f>
        <v>0</v>
      </c>
      <c r="M103" s="738" t="e">
        <f>ROUND(I103*L103,2)</f>
        <v>#DIV/0!</v>
      </c>
      <c r="N103" s="1070" t="e">
        <f>L103/G103</f>
        <v>#DIV/0!</v>
      </c>
      <c r="O103" s="1985"/>
      <c r="P103" s="692"/>
      <c r="Q103" s="692"/>
      <c r="R103" s="471"/>
      <c r="S103" s="1569"/>
      <c r="T103" s="1016"/>
      <c r="U103" s="1016"/>
      <c r="V103" s="1016"/>
      <c r="W103" s="945"/>
      <c r="X103" s="1975"/>
      <c r="Y103" s="471"/>
      <c r="Z103" s="73"/>
    </row>
    <row r="104" spans="1:26" ht="15" customHeight="1" thickBot="1">
      <c r="A104" s="504">
        <v>24034</v>
      </c>
      <c r="B104" s="147" t="s">
        <v>2147</v>
      </c>
      <c r="C104" s="154" t="s">
        <v>344</v>
      </c>
      <c r="D104" s="155"/>
      <c r="E104" s="648"/>
      <c r="F104" s="155" t="s">
        <v>1986</v>
      </c>
      <c r="G104" s="152">
        <v>6</v>
      </c>
      <c r="H104" s="1099"/>
      <c r="I104" s="154">
        <f>ROUND(H104*G104/G104,2)</f>
        <v>0</v>
      </c>
      <c r="J104" s="155" t="s">
        <v>170</v>
      </c>
      <c r="K104" s="235"/>
      <c r="L104" s="422"/>
      <c r="M104" s="885"/>
      <c r="N104" s="1293"/>
      <c r="O104" s="1985"/>
      <c r="P104" s="692"/>
      <c r="Q104" s="692"/>
      <c r="R104" s="945"/>
      <c r="S104" s="1569"/>
      <c r="T104" s="1016"/>
      <c r="U104" s="1016"/>
      <c r="V104" s="1016"/>
      <c r="W104" s="945"/>
      <c r="X104" s="1975"/>
      <c r="Y104" s="471"/>
      <c r="Z104" s="73"/>
    </row>
    <row r="105" spans="1:26" ht="15" customHeight="1" thickBot="1">
      <c r="A105" s="270"/>
      <c r="B105" s="270" t="s">
        <v>2148</v>
      </c>
      <c r="C105" s="1683" t="s">
        <v>1988</v>
      </c>
      <c r="D105" s="1683"/>
      <c r="E105" s="1683"/>
      <c r="F105" s="1683"/>
      <c r="G105" s="1683"/>
      <c r="H105" s="1986"/>
      <c r="I105" s="364" t="e">
        <f>ROUND(H104*G104/G105,2)</f>
        <v>#DIV/0!</v>
      </c>
      <c r="J105" s="572" t="s">
        <v>170</v>
      </c>
      <c r="K105" s="1239"/>
      <c r="L105" s="444">
        <f>IF(OR(ISBLANK(K105),H104=0,ISBLANK(H104)),,ROUND(K105+$L$5,2))</f>
        <v>0</v>
      </c>
      <c r="M105" s="738" t="e">
        <f>ROUND(I105*L105,2)</f>
        <v>#DIV/0!</v>
      </c>
      <c r="N105" s="1070" t="e">
        <f>L105/G105</f>
        <v>#DIV/0!</v>
      </c>
      <c r="O105" s="1985"/>
      <c r="P105" s="692"/>
      <c r="Q105" s="692"/>
      <c r="R105" s="471"/>
      <c r="S105" s="1569"/>
      <c r="T105" s="1016"/>
      <c r="U105" s="1016"/>
      <c r="V105" s="1016"/>
      <c r="W105" s="945"/>
      <c r="X105" s="1975"/>
      <c r="Y105" s="471"/>
      <c r="Z105" s="73"/>
    </row>
    <row r="106" spans="1:26" ht="15" customHeight="1" thickBot="1">
      <c r="A106" s="504">
        <v>24035</v>
      </c>
      <c r="B106" s="147" t="s">
        <v>2149</v>
      </c>
      <c r="C106" s="154" t="s">
        <v>344</v>
      </c>
      <c r="D106" s="155"/>
      <c r="E106" s="648"/>
      <c r="F106" s="155" t="s">
        <v>1986</v>
      </c>
      <c r="G106" s="152">
        <v>6</v>
      </c>
      <c r="H106" s="1099">
        <v>50</v>
      </c>
      <c r="I106" s="154">
        <f>ROUND(H106*G106/G106,2)</f>
        <v>50</v>
      </c>
      <c r="J106" s="155" t="s">
        <v>170</v>
      </c>
      <c r="K106" s="235"/>
      <c r="L106" s="422"/>
      <c r="M106" s="885"/>
      <c r="N106" s="1293"/>
      <c r="O106" s="266"/>
      <c r="P106" s="471"/>
      <c r="Q106" s="471"/>
      <c r="R106" s="945"/>
      <c r="S106" s="1569" t="s">
        <v>20</v>
      </c>
      <c r="T106" s="1016" t="s">
        <v>20</v>
      </c>
      <c r="U106" s="1016"/>
      <c r="V106" s="1016"/>
      <c r="W106" s="945" t="s">
        <v>20</v>
      </c>
      <c r="X106" s="1975" t="s">
        <v>20</v>
      </c>
      <c r="Y106" s="471" t="s">
        <v>20</v>
      </c>
      <c r="Z106" s="73"/>
    </row>
    <row r="107" spans="1:26" ht="15" customHeight="1" thickBot="1">
      <c r="A107" s="270"/>
      <c r="B107" s="270" t="s">
        <v>2150</v>
      </c>
      <c r="C107" s="1683" t="s">
        <v>1988</v>
      </c>
      <c r="D107" s="1683"/>
      <c r="E107" s="1683"/>
      <c r="F107" s="1683"/>
      <c r="G107" s="1683"/>
      <c r="H107" s="1059"/>
      <c r="I107" s="364" t="e">
        <f>ROUND(H106*G106/G107,2)</f>
        <v>#DIV/0!</v>
      </c>
      <c r="J107" s="572" t="s">
        <v>170</v>
      </c>
      <c r="K107" s="1239"/>
      <c r="L107" s="444">
        <f>IF(OR(ISBLANK(K107),K107=0,H106=0,ISBLANK(H106)),,ROUND(K107+$L$5,2))</f>
        <v>0</v>
      </c>
      <c r="M107" s="738" t="e">
        <f>ROUND(I107*L107,2)</f>
        <v>#DIV/0!</v>
      </c>
      <c r="N107" s="1070" t="e">
        <f>L107/G107</f>
        <v>#DIV/0!</v>
      </c>
      <c r="O107" s="1970"/>
      <c r="P107" s="471"/>
      <c r="Q107" s="471"/>
      <c r="R107" s="471"/>
      <c r="S107" s="1569" t="s">
        <v>20</v>
      </c>
      <c r="T107" s="1016" t="s">
        <v>20</v>
      </c>
      <c r="U107" s="1016"/>
      <c r="V107" s="1016"/>
      <c r="W107" s="945" t="s">
        <v>20</v>
      </c>
      <c r="X107" s="1975" t="s">
        <v>20</v>
      </c>
      <c r="Y107" s="471" t="s">
        <v>20</v>
      </c>
      <c r="Z107" s="73"/>
    </row>
    <row r="108" spans="1:26" ht="15" customHeight="1" thickBot="1">
      <c r="A108" s="504">
        <v>24036</v>
      </c>
      <c r="B108" s="147" t="s">
        <v>2151</v>
      </c>
      <c r="C108" s="154" t="s">
        <v>344</v>
      </c>
      <c r="D108" s="228"/>
      <c r="E108" s="648"/>
      <c r="F108" s="155" t="s">
        <v>1986</v>
      </c>
      <c r="G108" s="152">
        <v>6</v>
      </c>
      <c r="H108" s="1099"/>
      <c r="I108" s="154">
        <f>ROUND(H108*G108/G108,2)</f>
        <v>0</v>
      </c>
      <c r="J108" s="155" t="s">
        <v>170</v>
      </c>
      <c r="K108" s="235"/>
      <c r="L108" s="422"/>
      <c r="M108" s="885"/>
      <c r="N108" s="1293"/>
      <c r="O108" s="1981"/>
      <c r="P108" s="1372"/>
      <c r="Q108" s="1372"/>
      <c r="R108" s="945"/>
      <c r="S108" s="1569" t="s">
        <v>20</v>
      </c>
      <c r="T108" s="1016" t="s">
        <v>20</v>
      </c>
      <c r="U108" s="1016"/>
      <c r="V108" s="1016"/>
      <c r="W108" s="945" t="s">
        <v>20</v>
      </c>
      <c r="X108" s="1975" t="s">
        <v>20</v>
      </c>
      <c r="Y108" s="471" t="s">
        <v>20</v>
      </c>
      <c r="Z108" s="73"/>
    </row>
    <row r="109" spans="1:26" ht="15" customHeight="1" thickBot="1">
      <c r="A109" s="824"/>
      <c r="B109" s="270" t="s">
        <v>2152</v>
      </c>
      <c r="C109" s="1683" t="s">
        <v>1988</v>
      </c>
      <c r="D109" s="1683"/>
      <c r="E109" s="1683"/>
      <c r="F109" s="1683"/>
      <c r="G109" s="1683"/>
      <c r="H109" s="1889"/>
      <c r="I109" s="364" t="e">
        <f>ROUND(H106*G106/G109,2)</f>
        <v>#DIV/0!</v>
      </c>
      <c r="J109" s="572" t="s">
        <v>170</v>
      </c>
      <c r="K109" s="1239"/>
      <c r="L109" s="444">
        <f>IF(OR(ISBLANK(K109),K109=0,H106=0,ISBLANK(H106)),,ROUND(K109+$L$5,2))</f>
        <v>0</v>
      </c>
      <c r="M109" s="738" t="e">
        <f>ROUND(I109*L109,2)</f>
        <v>#DIV/0!</v>
      </c>
      <c r="N109" s="1070" t="e">
        <f>L109/G109</f>
        <v>#DIV/0!</v>
      </c>
      <c r="O109" s="1710"/>
      <c r="P109" s="1372"/>
      <c r="Q109" s="1372"/>
      <c r="R109" s="945"/>
      <c r="S109" s="1569"/>
      <c r="T109" s="1016"/>
      <c r="U109" s="1016"/>
      <c r="V109" s="1016"/>
      <c r="W109" s="945"/>
      <c r="X109" s="1975"/>
      <c r="Y109" s="471"/>
      <c r="Z109" s="73"/>
    </row>
    <row r="110" spans="1:26" ht="15" customHeight="1">
      <c r="A110" s="198"/>
      <c r="B110" s="198"/>
      <c r="C110" s="198"/>
      <c r="D110" s="113"/>
      <c r="E110" s="198"/>
      <c r="F110" s="198"/>
      <c r="G110" s="243"/>
      <c r="H110" s="985"/>
      <c r="I110" s="364"/>
      <c r="J110" s="444" t="s">
        <v>352</v>
      </c>
      <c r="K110" s="529"/>
      <c r="L110" s="529"/>
      <c r="M110" s="738">
        <f>SUMIF(M8:M109,"&gt;0")</f>
        <v>51781.5</v>
      </c>
      <c r="N110" s="1070"/>
      <c r="O110" s="1969"/>
      <c r="P110" s="74"/>
      <c r="Q110" s="74"/>
      <c r="R110" s="471"/>
      <c r="S110" s="851"/>
      <c r="T110" s="851"/>
      <c r="U110" s="851"/>
      <c r="V110" s="851"/>
      <c r="W110" s="851"/>
      <c r="X110" s="851"/>
      <c r="Y110" s="851"/>
      <c r="Z110" s="73"/>
    </row>
    <row r="111" spans="1:26" ht="15" customHeight="1">
      <c r="A111" s="73"/>
      <c r="B111" s="73"/>
      <c r="C111" s="73"/>
      <c r="D111" s="73"/>
      <c r="E111" s="73"/>
      <c r="F111" s="73"/>
      <c r="G111" s="591"/>
      <c r="H111" s="988"/>
      <c r="I111" s="73"/>
      <c r="J111" s="73"/>
      <c r="K111" s="74"/>
      <c r="L111" s="74"/>
      <c r="M111" s="989"/>
      <c r="N111" s="1695"/>
      <c r="O111" s="74"/>
      <c r="P111" s="74"/>
      <c r="Q111" s="74"/>
      <c r="R111" s="74"/>
      <c r="S111" s="73"/>
      <c r="T111" s="73"/>
      <c r="U111" s="73"/>
      <c r="V111" s="73"/>
      <c r="W111" s="73"/>
      <c r="X111" s="73"/>
      <c r="Y111" s="73"/>
      <c r="Z111" s="73"/>
    </row>
    <row r="112" spans="1:26" ht="15" customHeight="1">
      <c r="A112" s="73"/>
      <c r="B112" s="73"/>
      <c r="C112" s="73"/>
      <c r="D112" s="73"/>
      <c r="E112" s="73"/>
      <c r="F112" s="73"/>
      <c r="G112" s="591"/>
      <c r="H112" s="988"/>
      <c r="I112" s="73"/>
      <c r="J112" s="73"/>
      <c r="K112" s="74"/>
      <c r="L112" s="74"/>
      <c r="M112" s="989"/>
      <c r="N112" s="1695"/>
      <c r="O112" s="74"/>
      <c r="P112" s="74"/>
      <c r="Q112" s="74"/>
      <c r="R112" s="74"/>
      <c r="S112" s="73"/>
      <c r="T112" s="73"/>
      <c r="U112" s="73"/>
      <c r="V112" s="73"/>
      <c r="W112" s="73"/>
      <c r="X112" s="73"/>
      <c r="Y112" s="73"/>
      <c r="Z112" s="73"/>
    </row>
    <row r="113" spans="1:26" ht="15" customHeight="1">
      <c r="A113" s="73"/>
      <c r="B113" s="73"/>
      <c r="C113" s="73"/>
      <c r="D113" s="73"/>
      <c r="E113" s="73"/>
      <c r="F113" s="73"/>
      <c r="G113" s="591"/>
      <c r="H113" s="988"/>
      <c r="I113" s="73"/>
      <c r="J113" s="73"/>
      <c r="K113" s="74"/>
      <c r="L113" s="74"/>
      <c r="M113" s="989"/>
      <c r="N113" s="1695"/>
      <c r="O113" s="74"/>
      <c r="P113" s="74"/>
      <c r="Q113" s="74"/>
      <c r="R113" s="74"/>
      <c r="S113" s="73"/>
      <c r="T113" s="73"/>
      <c r="U113" s="73"/>
      <c r="V113" s="73"/>
      <c r="W113" s="73"/>
      <c r="X113" s="73"/>
      <c r="Y113" s="73"/>
      <c r="Z113" s="73"/>
    </row>
    <row r="114" spans="1:26" ht="15" customHeight="1">
      <c r="A114" s="73"/>
      <c r="B114" s="73"/>
      <c r="C114" s="73"/>
      <c r="D114" s="73"/>
      <c r="E114" s="73"/>
      <c r="F114" s="73"/>
      <c r="G114" s="591"/>
      <c r="H114" s="988"/>
      <c r="I114" s="73"/>
      <c r="J114" s="73"/>
      <c r="K114" s="74"/>
      <c r="L114" s="74"/>
      <c r="M114" s="989"/>
      <c r="N114" s="1695"/>
      <c r="O114" s="74"/>
      <c r="P114" s="74"/>
      <c r="Q114" s="74"/>
      <c r="R114" s="74"/>
      <c r="S114" s="73"/>
      <c r="T114" s="73"/>
      <c r="U114" s="73"/>
      <c r="V114" s="73"/>
      <c r="W114" s="73"/>
      <c r="X114" s="73"/>
      <c r="Y114" s="73"/>
      <c r="Z114" s="73"/>
    </row>
    <row r="115" spans="1:26" ht="15" customHeight="1">
      <c r="A115" s="73"/>
      <c r="B115" s="73"/>
      <c r="C115" s="73"/>
      <c r="D115" s="73"/>
      <c r="E115" s="73"/>
      <c r="F115" s="73"/>
      <c r="G115" s="591"/>
      <c r="H115" s="988"/>
      <c r="I115" s="73"/>
      <c r="J115" s="73"/>
      <c r="K115" s="74"/>
      <c r="L115" s="74"/>
      <c r="M115" s="989"/>
      <c r="N115" s="1695"/>
      <c r="O115" s="74"/>
      <c r="P115" s="74"/>
      <c r="Q115" s="74"/>
      <c r="R115" s="74"/>
      <c r="S115" s="73"/>
      <c r="T115" s="73"/>
      <c r="U115" s="73"/>
      <c r="V115" s="73"/>
      <c r="W115" s="73"/>
      <c r="X115" s="73"/>
      <c r="Y115" s="73"/>
      <c r="Z115" s="73"/>
    </row>
    <row r="116" spans="1:26" ht="15" customHeight="1">
      <c r="A116" s="73"/>
      <c r="B116" s="73"/>
      <c r="C116" s="73"/>
      <c r="D116" s="73"/>
      <c r="E116" s="73"/>
      <c r="F116" s="73"/>
      <c r="G116" s="591"/>
      <c r="H116" s="988"/>
      <c r="I116" s="73"/>
      <c r="J116" s="73"/>
      <c r="K116" s="74"/>
      <c r="L116" s="74"/>
      <c r="M116" s="989"/>
      <c r="N116" s="1695"/>
      <c r="O116" s="74"/>
      <c r="P116" s="74"/>
      <c r="Q116" s="74"/>
      <c r="R116" s="74"/>
      <c r="S116" s="73"/>
      <c r="T116" s="73"/>
      <c r="U116" s="73"/>
      <c r="V116" s="73"/>
      <c r="W116" s="73"/>
      <c r="X116" s="73"/>
      <c r="Y116" s="73"/>
      <c r="Z116" s="73"/>
    </row>
    <row r="117" spans="1:26" ht="15" customHeight="1">
      <c r="A117" s="73"/>
      <c r="B117" s="73"/>
      <c r="C117" s="73"/>
      <c r="D117" s="73"/>
      <c r="E117" s="73"/>
      <c r="F117" s="73"/>
      <c r="G117" s="591"/>
      <c r="H117" s="988"/>
      <c r="I117" s="73"/>
      <c r="J117" s="73"/>
      <c r="K117" s="74"/>
      <c r="L117" s="74"/>
      <c r="M117" s="989"/>
      <c r="N117" s="1695"/>
      <c r="O117" s="74"/>
      <c r="P117" s="74"/>
      <c r="Q117" s="74"/>
      <c r="R117" s="74"/>
      <c r="S117" s="73"/>
      <c r="T117" s="73"/>
      <c r="U117" s="73"/>
      <c r="V117" s="73"/>
      <c r="W117" s="73"/>
      <c r="X117" s="73"/>
      <c r="Y117" s="73"/>
      <c r="Z117" s="73"/>
    </row>
    <row r="118" spans="1:26" ht="15" customHeight="1">
      <c r="A118" s="73"/>
      <c r="B118" s="73"/>
      <c r="C118" s="73"/>
      <c r="D118" s="73"/>
      <c r="E118" s="73"/>
      <c r="F118" s="73"/>
      <c r="G118" s="591"/>
      <c r="H118" s="988"/>
      <c r="I118" s="73"/>
      <c r="J118" s="73"/>
      <c r="K118" s="74"/>
      <c r="L118" s="74"/>
      <c r="M118" s="989"/>
      <c r="N118" s="1695"/>
      <c r="O118" s="74"/>
      <c r="P118" s="74"/>
      <c r="Q118" s="74"/>
      <c r="R118" s="74"/>
      <c r="S118" s="73"/>
      <c r="T118" s="73"/>
      <c r="U118" s="73"/>
      <c r="V118" s="73"/>
      <c r="W118" s="73"/>
      <c r="X118" s="73"/>
      <c r="Y118" s="73"/>
      <c r="Z118" s="73"/>
    </row>
    <row r="119" spans="1:26" ht="15" customHeight="1">
      <c r="A119" s="73"/>
      <c r="B119" s="73"/>
      <c r="C119" s="73"/>
      <c r="D119" s="73"/>
      <c r="E119" s="73"/>
      <c r="F119" s="73"/>
      <c r="G119" s="591"/>
      <c r="H119" s="988"/>
      <c r="I119" s="73"/>
      <c r="J119" s="73"/>
      <c r="K119" s="74"/>
      <c r="L119" s="74"/>
      <c r="M119" s="989"/>
      <c r="N119" s="1695"/>
      <c r="O119" s="74"/>
      <c r="P119" s="74"/>
      <c r="Q119" s="74"/>
      <c r="R119" s="74"/>
      <c r="S119" s="73"/>
      <c r="T119" s="73"/>
      <c r="U119" s="73"/>
      <c r="V119" s="73"/>
      <c r="W119" s="73"/>
      <c r="X119" s="73"/>
      <c r="Y119" s="73"/>
      <c r="Z119" s="73"/>
    </row>
    <row r="120" spans="1:26" ht="15" customHeight="1">
      <c r="A120" s="73"/>
      <c r="B120" s="73"/>
      <c r="C120" s="73"/>
      <c r="D120" s="73"/>
      <c r="E120" s="73"/>
      <c r="F120" s="73"/>
      <c r="G120" s="591"/>
      <c r="H120" s="988"/>
      <c r="I120" s="73"/>
      <c r="J120" s="73"/>
      <c r="K120" s="74"/>
      <c r="L120" s="74"/>
      <c r="M120" s="989"/>
      <c r="N120" s="1695"/>
      <c r="O120" s="74"/>
      <c r="P120" s="74"/>
      <c r="Q120" s="74"/>
      <c r="R120" s="74"/>
      <c r="S120" s="73"/>
      <c r="T120" s="73"/>
      <c r="U120" s="73"/>
      <c r="V120" s="73"/>
      <c r="W120" s="73"/>
      <c r="X120" s="73"/>
      <c r="Y120" s="73"/>
      <c r="Z120" s="73"/>
    </row>
    <row r="121" spans="1:26" ht="15" customHeight="1">
      <c r="A121" s="73"/>
      <c r="B121" s="73"/>
      <c r="C121" s="73"/>
      <c r="D121" s="73"/>
      <c r="E121" s="73"/>
      <c r="F121" s="73"/>
      <c r="G121" s="591"/>
      <c r="H121" s="988"/>
      <c r="I121" s="73"/>
      <c r="J121" s="73"/>
      <c r="K121" s="74"/>
      <c r="L121" s="74"/>
      <c r="M121" s="989"/>
      <c r="N121" s="1695"/>
      <c r="O121" s="74"/>
      <c r="P121" s="74"/>
      <c r="Q121" s="74"/>
      <c r="R121" s="74"/>
      <c r="S121" s="73"/>
      <c r="T121" s="73"/>
      <c r="U121" s="73"/>
      <c r="V121" s="73"/>
      <c r="W121" s="73"/>
      <c r="X121" s="73"/>
      <c r="Y121" s="73"/>
      <c r="Z121" s="73"/>
    </row>
    <row r="122" spans="1:26" ht="15" customHeight="1">
      <c r="A122" s="73"/>
      <c r="B122" s="73"/>
      <c r="C122" s="73"/>
      <c r="D122" s="73"/>
      <c r="E122" s="73"/>
      <c r="F122" s="73"/>
      <c r="G122" s="591"/>
      <c r="H122" s="988"/>
      <c r="I122" s="73"/>
      <c r="J122" s="73"/>
      <c r="K122" s="74"/>
      <c r="L122" s="74"/>
      <c r="M122" s="989"/>
      <c r="N122" s="1695"/>
      <c r="O122" s="74"/>
      <c r="P122" s="74"/>
      <c r="Q122" s="74"/>
      <c r="R122" s="74"/>
      <c r="S122" s="73"/>
      <c r="T122" s="73"/>
      <c r="U122" s="73"/>
      <c r="V122" s="73"/>
      <c r="W122" s="73"/>
      <c r="X122" s="73"/>
      <c r="Y122" s="73"/>
      <c r="Z122" s="73"/>
    </row>
    <row r="123" spans="1:26" ht="15" customHeight="1">
      <c r="A123" s="73"/>
      <c r="B123" s="73"/>
      <c r="C123" s="73"/>
      <c r="D123" s="73"/>
      <c r="E123" s="73"/>
      <c r="F123" s="73"/>
      <c r="G123" s="591"/>
      <c r="H123" s="988"/>
      <c r="I123" s="73"/>
      <c r="J123" s="73"/>
      <c r="K123" s="74"/>
      <c r="L123" s="74"/>
      <c r="M123" s="989"/>
      <c r="N123" s="1695"/>
      <c r="O123" s="74"/>
      <c r="P123" s="74"/>
      <c r="Q123" s="74"/>
      <c r="R123" s="74"/>
      <c r="S123" s="73"/>
      <c r="T123" s="73"/>
      <c r="U123" s="73"/>
      <c r="V123" s="73"/>
      <c r="W123" s="73"/>
      <c r="X123" s="73"/>
      <c r="Y123" s="73"/>
      <c r="Z123" s="73"/>
    </row>
    <row r="124" spans="1:26" ht="15" customHeight="1">
      <c r="A124" s="73"/>
      <c r="B124" s="73"/>
      <c r="C124" s="73"/>
      <c r="D124" s="73"/>
      <c r="E124" s="73"/>
      <c r="F124" s="73"/>
      <c r="G124" s="591"/>
      <c r="H124" s="988"/>
      <c r="I124" s="73"/>
      <c r="J124" s="73"/>
      <c r="K124" s="74"/>
      <c r="L124" s="74"/>
      <c r="M124" s="989"/>
      <c r="N124" s="1695"/>
      <c r="O124" s="74"/>
      <c r="P124" s="74"/>
      <c r="Q124" s="74"/>
      <c r="R124" s="74"/>
      <c r="S124" s="73"/>
      <c r="T124" s="73"/>
      <c r="U124" s="73"/>
      <c r="V124" s="73"/>
      <c r="W124" s="73"/>
      <c r="X124" s="73"/>
      <c r="Y124" s="73"/>
      <c r="Z124" s="73"/>
    </row>
    <row r="125" spans="1:26" ht="15" customHeight="1">
      <c r="A125" s="73"/>
      <c r="B125" s="73"/>
      <c r="C125" s="73"/>
      <c r="D125" s="73"/>
      <c r="E125" s="73"/>
      <c r="F125" s="73"/>
      <c r="G125" s="591"/>
      <c r="H125" s="988"/>
      <c r="I125" s="73"/>
      <c r="J125" s="73"/>
      <c r="K125" s="74"/>
      <c r="L125" s="74"/>
      <c r="M125" s="989"/>
      <c r="N125" s="1695"/>
      <c r="O125" s="74"/>
      <c r="P125" s="74"/>
      <c r="Q125" s="74"/>
      <c r="R125" s="74"/>
      <c r="S125" s="73"/>
      <c r="T125" s="73"/>
      <c r="U125" s="73"/>
      <c r="V125" s="73"/>
      <c r="W125" s="73"/>
      <c r="X125" s="73"/>
      <c r="Y125" s="73"/>
      <c r="Z125" s="73"/>
    </row>
    <row r="126" spans="1:26" ht="15" customHeight="1">
      <c r="A126" s="73"/>
      <c r="B126" s="73"/>
      <c r="C126" s="73"/>
      <c r="D126" s="73"/>
      <c r="E126" s="73"/>
      <c r="F126" s="73"/>
      <c r="G126" s="591"/>
      <c r="H126" s="988"/>
      <c r="I126" s="73"/>
      <c r="J126" s="73"/>
      <c r="K126" s="74"/>
      <c r="L126" s="74"/>
      <c r="M126" s="989"/>
      <c r="N126" s="1695"/>
      <c r="O126" s="74"/>
      <c r="P126" s="74"/>
      <c r="Q126" s="74"/>
      <c r="R126" s="74"/>
      <c r="S126" s="73"/>
      <c r="T126" s="73"/>
      <c r="U126" s="73"/>
      <c r="V126" s="73"/>
      <c r="W126" s="73"/>
      <c r="X126" s="73"/>
      <c r="Y126" s="73"/>
      <c r="Z126" s="73"/>
    </row>
    <row r="127" spans="1:26" ht="15" customHeight="1">
      <c r="A127" s="73"/>
      <c r="B127" s="73"/>
      <c r="C127" s="73"/>
      <c r="D127" s="73"/>
      <c r="E127" s="73"/>
      <c r="F127" s="73"/>
      <c r="G127" s="591"/>
      <c r="H127" s="988"/>
      <c r="I127" s="73"/>
      <c r="J127" s="73"/>
      <c r="K127" s="74"/>
      <c r="L127" s="74"/>
      <c r="M127" s="989"/>
      <c r="N127" s="1695"/>
      <c r="O127" s="74"/>
      <c r="P127" s="74"/>
      <c r="Q127" s="74"/>
      <c r="R127" s="74"/>
      <c r="S127" s="73"/>
      <c r="T127" s="73"/>
      <c r="U127" s="73"/>
      <c r="V127" s="73"/>
      <c r="W127" s="73"/>
      <c r="X127" s="73"/>
      <c r="Y127" s="73"/>
      <c r="Z127" s="73"/>
    </row>
    <row r="128" spans="1:26" ht="15" customHeight="1">
      <c r="A128" s="73"/>
      <c r="B128" s="73"/>
      <c r="C128" s="73"/>
      <c r="D128" s="73"/>
      <c r="E128" s="73"/>
      <c r="F128" s="73"/>
      <c r="G128" s="591"/>
      <c r="H128" s="988"/>
      <c r="I128" s="73"/>
      <c r="J128" s="73"/>
      <c r="K128" s="74"/>
      <c r="L128" s="74"/>
      <c r="M128" s="989"/>
      <c r="N128" s="1695"/>
      <c r="O128" s="74"/>
      <c r="P128" s="74"/>
      <c r="Q128" s="74"/>
      <c r="R128" s="74"/>
      <c r="S128" s="73"/>
      <c r="T128" s="73"/>
      <c r="U128" s="73"/>
      <c r="V128" s="73"/>
      <c r="W128" s="73"/>
      <c r="X128" s="73"/>
      <c r="Y128" s="73"/>
      <c r="Z128" s="73"/>
    </row>
    <row r="129" spans="1:26" ht="15" customHeight="1">
      <c r="A129" s="73"/>
      <c r="B129" s="73"/>
      <c r="C129" s="73"/>
      <c r="D129" s="73"/>
      <c r="E129" s="73"/>
      <c r="F129" s="73"/>
      <c r="G129" s="591"/>
      <c r="H129" s="988"/>
      <c r="I129" s="73"/>
      <c r="J129" s="73"/>
      <c r="K129" s="74"/>
      <c r="L129" s="74"/>
      <c r="M129" s="989"/>
      <c r="N129" s="1695"/>
      <c r="O129" s="74"/>
      <c r="P129" s="74"/>
      <c r="Q129" s="74"/>
      <c r="R129" s="74"/>
      <c r="S129" s="73"/>
      <c r="T129" s="73"/>
      <c r="U129" s="73"/>
      <c r="V129" s="73"/>
      <c r="W129" s="73"/>
      <c r="X129" s="73"/>
      <c r="Y129" s="73"/>
      <c r="Z129" s="73"/>
    </row>
    <row r="130" spans="1:26" ht="15" customHeight="1">
      <c r="A130" s="73"/>
      <c r="B130" s="73"/>
      <c r="C130" s="73"/>
      <c r="D130" s="73"/>
      <c r="E130" s="73"/>
      <c r="F130" s="73"/>
      <c r="G130" s="591"/>
      <c r="H130" s="988"/>
      <c r="I130" s="73"/>
      <c r="J130" s="73"/>
      <c r="K130" s="74"/>
      <c r="L130" s="74"/>
      <c r="M130" s="989"/>
      <c r="N130" s="1695"/>
      <c r="O130" s="74"/>
      <c r="P130" s="74"/>
      <c r="Q130" s="74"/>
      <c r="R130" s="74"/>
      <c r="S130" s="73"/>
      <c r="T130" s="73"/>
      <c r="U130" s="73"/>
      <c r="V130" s="73"/>
      <c r="W130" s="73"/>
      <c r="X130" s="73"/>
      <c r="Y130" s="73"/>
      <c r="Z130" s="73"/>
    </row>
    <row r="131" spans="1:26" ht="15" customHeight="1">
      <c r="A131" s="73"/>
      <c r="B131" s="73"/>
      <c r="C131" s="73"/>
      <c r="D131" s="73"/>
      <c r="E131" s="73"/>
      <c r="F131" s="73"/>
      <c r="G131" s="591"/>
      <c r="H131" s="988"/>
      <c r="I131" s="73"/>
      <c r="J131" s="73"/>
      <c r="K131" s="74"/>
      <c r="L131" s="74"/>
      <c r="M131" s="989"/>
      <c r="N131" s="1695"/>
      <c r="O131" s="74"/>
      <c r="P131" s="74"/>
      <c r="Q131" s="74"/>
      <c r="R131" s="74"/>
      <c r="S131" s="73"/>
      <c r="T131" s="73"/>
      <c r="U131" s="73"/>
      <c r="V131" s="73"/>
      <c r="W131" s="73"/>
      <c r="X131" s="73"/>
      <c r="Y131" s="73"/>
      <c r="Z131" s="73"/>
    </row>
    <row r="132" spans="1:26" ht="15" customHeight="1">
      <c r="A132" s="73"/>
      <c r="B132" s="73"/>
      <c r="C132" s="73"/>
      <c r="D132" s="73"/>
      <c r="E132" s="73"/>
      <c r="F132" s="73"/>
      <c r="G132" s="591"/>
      <c r="H132" s="988"/>
      <c r="I132" s="73"/>
      <c r="J132" s="73"/>
      <c r="K132" s="74"/>
      <c r="L132" s="74"/>
      <c r="M132" s="989"/>
      <c r="N132" s="1695"/>
      <c r="O132" s="74"/>
      <c r="P132" s="74"/>
      <c r="Q132" s="74"/>
      <c r="R132" s="74"/>
      <c r="S132" s="73"/>
      <c r="T132" s="73"/>
      <c r="U132" s="73"/>
      <c r="V132" s="73"/>
      <c r="W132" s="73"/>
      <c r="X132" s="73"/>
      <c r="Y132" s="73"/>
      <c r="Z132" s="73"/>
    </row>
    <row r="133" spans="1:26" ht="15" customHeight="1">
      <c r="A133" s="73"/>
      <c r="B133" s="73"/>
      <c r="C133" s="73"/>
      <c r="D133" s="73"/>
      <c r="E133" s="73"/>
      <c r="F133" s="73"/>
      <c r="G133" s="591"/>
      <c r="H133" s="988"/>
      <c r="I133" s="73"/>
      <c r="J133" s="73"/>
      <c r="K133" s="74"/>
      <c r="L133" s="74"/>
      <c r="M133" s="989"/>
      <c r="N133" s="1695"/>
      <c r="O133" s="74"/>
      <c r="P133" s="74"/>
      <c r="Q133" s="74"/>
      <c r="R133" s="74"/>
      <c r="S133" s="73"/>
      <c r="T133" s="73"/>
      <c r="U133" s="73"/>
      <c r="V133" s="73"/>
      <c r="W133" s="73"/>
      <c r="X133" s="73"/>
      <c r="Y133" s="73"/>
      <c r="Z133" s="73"/>
    </row>
    <row r="134" spans="1:26" ht="15" customHeight="1">
      <c r="A134" s="73"/>
      <c r="B134" s="73"/>
      <c r="C134" s="73"/>
      <c r="D134" s="73"/>
      <c r="E134" s="73"/>
      <c r="F134" s="73"/>
      <c r="G134" s="591"/>
      <c r="H134" s="988"/>
      <c r="I134" s="73"/>
      <c r="J134" s="73"/>
      <c r="K134" s="74"/>
      <c r="L134" s="74"/>
      <c r="M134" s="989"/>
      <c r="N134" s="1695"/>
      <c r="O134" s="74"/>
      <c r="P134" s="74"/>
      <c r="Q134" s="74"/>
      <c r="R134" s="74"/>
      <c r="S134" s="73"/>
      <c r="T134" s="73"/>
      <c r="U134" s="73"/>
      <c r="V134" s="73"/>
      <c r="W134" s="73"/>
      <c r="X134" s="73"/>
      <c r="Y134" s="73"/>
      <c r="Z134" s="73"/>
    </row>
    <row r="135" spans="1:26" ht="15" customHeight="1">
      <c r="A135" s="73"/>
      <c r="B135" s="73"/>
      <c r="C135" s="73"/>
      <c r="D135" s="73"/>
      <c r="E135" s="73"/>
      <c r="F135" s="73"/>
      <c r="G135" s="591"/>
      <c r="H135" s="988"/>
      <c r="I135" s="73"/>
      <c r="J135" s="73"/>
      <c r="K135" s="74"/>
      <c r="L135" s="74"/>
      <c r="M135" s="989"/>
      <c r="N135" s="1695"/>
      <c r="O135" s="74"/>
      <c r="P135" s="74"/>
      <c r="Q135" s="74"/>
      <c r="R135" s="74"/>
      <c r="S135" s="73"/>
      <c r="T135" s="73"/>
      <c r="U135" s="73"/>
      <c r="V135" s="73"/>
      <c r="W135" s="73"/>
      <c r="X135" s="73"/>
      <c r="Y135" s="73"/>
      <c r="Z135" s="73"/>
    </row>
    <row r="136" spans="1:26" ht="15" customHeight="1">
      <c r="A136" s="73"/>
      <c r="B136" s="73"/>
      <c r="C136" s="73"/>
      <c r="D136" s="73"/>
      <c r="E136" s="73"/>
      <c r="F136" s="73"/>
      <c r="G136" s="591"/>
      <c r="H136" s="988"/>
      <c r="I136" s="73"/>
      <c r="J136" s="73"/>
      <c r="K136" s="74"/>
      <c r="L136" s="74"/>
      <c r="M136" s="989"/>
      <c r="N136" s="1695"/>
      <c r="O136" s="74"/>
      <c r="P136" s="74"/>
      <c r="Q136" s="74"/>
      <c r="R136" s="74"/>
      <c r="S136" s="73"/>
      <c r="T136" s="73"/>
      <c r="U136" s="73"/>
      <c r="V136" s="73"/>
      <c r="W136" s="73"/>
      <c r="X136" s="73"/>
      <c r="Y136" s="73"/>
      <c r="Z136" s="73"/>
    </row>
    <row r="137" spans="1:26" ht="15" customHeight="1">
      <c r="A137" s="73"/>
      <c r="B137" s="73"/>
      <c r="C137" s="73"/>
      <c r="D137" s="73"/>
      <c r="E137" s="73"/>
      <c r="F137" s="73"/>
      <c r="G137" s="591"/>
      <c r="H137" s="988"/>
      <c r="I137" s="73"/>
      <c r="J137" s="73"/>
      <c r="K137" s="74"/>
      <c r="L137" s="74"/>
      <c r="M137" s="989"/>
      <c r="N137" s="1695"/>
      <c r="O137" s="74"/>
      <c r="P137" s="74"/>
      <c r="Q137" s="74"/>
      <c r="R137" s="74"/>
      <c r="S137" s="73"/>
      <c r="T137" s="73"/>
      <c r="U137" s="73"/>
      <c r="V137" s="73"/>
      <c r="W137" s="73"/>
      <c r="X137" s="73"/>
      <c r="Y137" s="73"/>
      <c r="Z137" s="73"/>
    </row>
    <row r="138" spans="1:26" ht="15" customHeight="1">
      <c r="A138" s="73"/>
      <c r="B138" s="73"/>
      <c r="C138" s="73"/>
      <c r="D138" s="73"/>
      <c r="E138" s="73"/>
      <c r="F138" s="73"/>
      <c r="G138" s="591"/>
      <c r="H138" s="988"/>
      <c r="I138" s="73"/>
      <c r="J138" s="73"/>
      <c r="K138" s="74"/>
      <c r="L138" s="74"/>
      <c r="M138" s="989"/>
      <c r="N138" s="1695"/>
      <c r="O138" s="74"/>
      <c r="P138" s="74"/>
      <c r="Q138" s="74"/>
      <c r="R138" s="74"/>
      <c r="S138" s="73"/>
      <c r="T138" s="73"/>
      <c r="U138" s="73"/>
      <c r="V138" s="73"/>
      <c r="W138" s="73"/>
      <c r="X138" s="73"/>
      <c r="Y138" s="73"/>
      <c r="Z138" s="73"/>
    </row>
    <row r="139" spans="1:26" ht="15" customHeight="1">
      <c r="A139" s="73"/>
      <c r="B139" s="73"/>
      <c r="C139" s="73"/>
      <c r="D139" s="73"/>
      <c r="E139" s="73"/>
      <c r="F139" s="73"/>
      <c r="G139" s="591"/>
      <c r="H139" s="988"/>
      <c r="I139" s="73"/>
      <c r="J139" s="73"/>
      <c r="K139" s="74"/>
      <c r="L139" s="74"/>
      <c r="M139" s="989"/>
      <c r="N139" s="1695"/>
      <c r="O139" s="74"/>
      <c r="P139" s="74"/>
      <c r="Q139" s="74"/>
      <c r="R139" s="74"/>
      <c r="S139" s="73"/>
      <c r="T139" s="73"/>
      <c r="U139" s="73"/>
      <c r="V139" s="73"/>
      <c r="W139" s="73"/>
      <c r="X139" s="73"/>
      <c r="Y139" s="73"/>
      <c r="Z139" s="73"/>
    </row>
    <row r="140" spans="1:26" ht="15" customHeight="1">
      <c r="A140" s="73"/>
      <c r="B140" s="73"/>
      <c r="C140" s="73"/>
      <c r="D140" s="73"/>
      <c r="E140" s="73"/>
      <c r="F140" s="73"/>
      <c r="G140" s="591"/>
      <c r="H140" s="988"/>
      <c r="I140" s="73"/>
      <c r="J140" s="73"/>
      <c r="K140" s="74"/>
      <c r="L140" s="74"/>
      <c r="M140" s="989"/>
      <c r="N140" s="1695"/>
      <c r="O140" s="74"/>
      <c r="P140" s="74"/>
      <c r="Q140" s="74"/>
      <c r="R140" s="74"/>
      <c r="S140" s="73"/>
      <c r="T140" s="73"/>
      <c r="U140" s="73"/>
      <c r="V140" s="73"/>
      <c r="W140" s="73"/>
      <c r="X140" s="73"/>
      <c r="Y140" s="73"/>
      <c r="Z140" s="73"/>
    </row>
    <row r="141" spans="1:26" ht="15" customHeight="1">
      <c r="A141" s="73"/>
      <c r="B141" s="73"/>
      <c r="C141" s="73"/>
      <c r="D141" s="73"/>
      <c r="E141" s="73"/>
      <c r="F141" s="73"/>
      <c r="G141" s="591"/>
      <c r="H141" s="988"/>
      <c r="I141" s="73"/>
      <c r="J141" s="73"/>
      <c r="K141" s="74"/>
      <c r="L141" s="74"/>
      <c r="M141" s="989"/>
      <c r="N141" s="1695"/>
      <c r="O141" s="74"/>
      <c r="P141" s="74"/>
      <c r="Q141" s="74"/>
      <c r="R141" s="74"/>
      <c r="S141" s="73"/>
      <c r="T141" s="73"/>
      <c r="U141" s="73"/>
      <c r="V141" s="73"/>
      <c r="W141" s="73"/>
      <c r="X141" s="73"/>
      <c r="Y141" s="73"/>
      <c r="Z141" s="73"/>
    </row>
    <row r="142" spans="1:26" ht="15" customHeight="1">
      <c r="A142" s="73"/>
      <c r="B142" s="73"/>
      <c r="C142" s="73"/>
      <c r="D142" s="73"/>
      <c r="E142" s="73"/>
      <c r="F142" s="73"/>
      <c r="G142" s="591"/>
      <c r="H142" s="988"/>
      <c r="I142" s="73"/>
      <c r="J142" s="73"/>
      <c r="K142" s="74"/>
      <c r="L142" s="74"/>
      <c r="M142" s="989"/>
      <c r="N142" s="1695"/>
      <c r="O142" s="74"/>
      <c r="P142" s="74"/>
      <c r="Q142" s="74"/>
      <c r="R142" s="74"/>
      <c r="S142" s="73"/>
      <c r="T142" s="73"/>
      <c r="U142" s="73"/>
      <c r="V142" s="73"/>
      <c r="W142" s="73"/>
      <c r="X142" s="73"/>
      <c r="Y142" s="73"/>
      <c r="Z142" s="73"/>
    </row>
    <row r="143" spans="1:26" ht="15" customHeight="1">
      <c r="A143" s="73"/>
      <c r="B143" s="73"/>
      <c r="C143" s="73"/>
      <c r="D143" s="73"/>
      <c r="E143" s="73"/>
      <c r="F143" s="73"/>
      <c r="G143" s="591"/>
      <c r="H143" s="988"/>
      <c r="I143" s="73"/>
      <c r="J143" s="73"/>
      <c r="K143" s="74"/>
      <c r="L143" s="74"/>
      <c r="M143" s="989"/>
      <c r="N143" s="1695"/>
      <c r="O143" s="74"/>
      <c r="P143" s="74"/>
      <c r="Q143" s="74"/>
      <c r="R143" s="74"/>
      <c r="S143" s="73"/>
      <c r="T143" s="73"/>
      <c r="U143" s="73"/>
      <c r="V143" s="73"/>
      <c r="W143" s="73"/>
      <c r="X143" s="73"/>
      <c r="Y143" s="73"/>
      <c r="Z143" s="73"/>
    </row>
    <row r="144" spans="1:26" ht="15" customHeight="1">
      <c r="A144" s="73"/>
      <c r="B144" s="73"/>
      <c r="C144" s="73"/>
      <c r="D144" s="73"/>
      <c r="E144" s="73"/>
      <c r="F144" s="73"/>
      <c r="G144" s="591"/>
      <c r="H144" s="988"/>
      <c r="I144" s="73"/>
      <c r="J144" s="73"/>
      <c r="K144" s="74"/>
      <c r="L144" s="74"/>
      <c r="M144" s="989"/>
      <c r="N144" s="1695"/>
      <c r="O144" s="74"/>
      <c r="P144" s="74"/>
      <c r="Q144" s="74"/>
      <c r="R144" s="74"/>
      <c r="S144" s="73"/>
      <c r="T144" s="73"/>
      <c r="U144" s="73"/>
      <c r="V144" s="73"/>
      <c r="W144" s="73"/>
      <c r="X144" s="73"/>
      <c r="Y144" s="73"/>
      <c r="Z144" s="73"/>
    </row>
    <row r="145" spans="1:26" ht="15" customHeight="1">
      <c r="A145" s="73"/>
      <c r="B145" s="73"/>
      <c r="C145" s="73"/>
      <c r="D145" s="73"/>
      <c r="E145" s="73"/>
      <c r="F145" s="73"/>
      <c r="G145" s="591"/>
      <c r="H145" s="988"/>
      <c r="I145" s="73"/>
      <c r="J145" s="73"/>
      <c r="K145" s="74"/>
      <c r="L145" s="74"/>
      <c r="M145" s="989"/>
      <c r="N145" s="1695"/>
      <c r="O145" s="74"/>
      <c r="P145" s="74"/>
      <c r="Q145" s="74"/>
      <c r="R145" s="74"/>
      <c r="S145" s="73"/>
      <c r="T145" s="73"/>
      <c r="U145" s="73"/>
      <c r="V145" s="73"/>
      <c r="W145" s="73"/>
      <c r="X145" s="73"/>
      <c r="Y145" s="73"/>
      <c r="Z145" s="73"/>
    </row>
    <row r="146" spans="1:26" ht="15" customHeight="1">
      <c r="A146" s="73"/>
      <c r="B146" s="73"/>
      <c r="C146" s="73"/>
      <c r="D146" s="73"/>
      <c r="E146" s="73"/>
      <c r="F146" s="73"/>
      <c r="G146" s="591"/>
      <c r="H146" s="988"/>
      <c r="I146" s="73"/>
      <c r="J146" s="73"/>
      <c r="K146" s="74"/>
      <c r="L146" s="74"/>
      <c r="M146" s="989"/>
      <c r="N146" s="1695"/>
      <c r="O146" s="74"/>
      <c r="P146" s="74"/>
      <c r="Q146" s="74"/>
      <c r="R146" s="74"/>
      <c r="S146" s="73"/>
      <c r="T146" s="73"/>
      <c r="U146" s="73"/>
      <c r="V146" s="73"/>
      <c r="W146" s="73"/>
      <c r="X146" s="73"/>
      <c r="Y146" s="73"/>
      <c r="Z146" s="73"/>
    </row>
    <row r="147" spans="1:26" ht="15" customHeight="1">
      <c r="A147" s="73"/>
      <c r="B147" s="73"/>
      <c r="C147" s="73"/>
      <c r="D147" s="73"/>
      <c r="E147" s="73"/>
      <c r="F147" s="73"/>
      <c r="G147" s="591"/>
      <c r="H147" s="988"/>
      <c r="I147" s="73"/>
      <c r="J147" s="73"/>
      <c r="K147" s="74"/>
      <c r="L147" s="74"/>
      <c r="M147" s="989"/>
      <c r="N147" s="1695"/>
      <c r="O147" s="74"/>
      <c r="P147" s="74"/>
      <c r="Q147" s="74"/>
      <c r="R147" s="74"/>
      <c r="S147" s="73"/>
      <c r="T147" s="73"/>
      <c r="U147" s="73"/>
      <c r="V147" s="73"/>
      <c r="W147" s="73"/>
      <c r="X147" s="73"/>
      <c r="Y147" s="73"/>
      <c r="Z147" s="73"/>
    </row>
    <row r="148" spans="1:26" ht="15" customHeight="1">
      <c r="A148" s="73"/>
      <c r="B148" s="73"/>
      <c r="C148" s="73"/>
      <c r="D148" s="73"/>
      <c r="E148" s="73"/>
      <c r="F148" s="73"/>
      <c r="G148" s="591"/>
      <c r="H148" s="988"/>
      <c r="I148" s="73"/>
      <c r="J148" s="73"/>
      <c r="K148" s="74"/>
      <c r="L148" s="74"/>
      <c r="M148" s="989"/>
      <c r="N148" s="1695"/>
      <c r="O148" s="74"/>
      <c r="P148" s="74"/>
      <c r="Q148" s="74"/>
      <c r="R148" s="74"/>
      <c r="S148" s="73"/>
      <c r="T148" s="73"/>
      <c r="U148" s="73"/>
      <c r="V148" s="73"/>
      <c r="W148" s="73"/>
      <c r="X148" s="73"/>
      <c r="Y148" s="73"/>
      <c r="Z148" s="73"/>
    </row>
    <row r="149" spans="1:26" ht="15" customHeight="1">
      <c r="A149" s="73"/>
      <c r="B149" s="73"/>
      <c r="C149" s="73"/>
      <c r="D149" s="73"/>
      <c r="E149" s="73"/>
      <c r="F149" s="73"/>
      <c r="G149" s="591"/>
      <c r="H149" s="988"/>
      <c r="I149" s="73"/>
      <c r="J149" s="73"/>
      <c r="K149" s="74"/>
      <c r="L149" s="74"/>
      <c r="M149" s="989"/>
      <c r="N149" s="1695"/>
      <c r="O149" s="74"/>
      <c r="P149" s="74"/>
      <c r="Q149" s="74"/>
      <c r="R149" s="74"/>
      <c r="S149" s="73"/>
      <c r="T149" s="73"/>
      <c r="U149" s="73"/>
      <c r="V149" s="73"/>
      <c r="W149" s="73"/>
      <c r="X149" s="73"/>
      <c r="Y149" s="73"/>
      <c r="Z149" s="73"/>
    </row>
    <row r="150" spans="1:26" ht="15" customHeight="1">
      <c r="A150" s="73"/>
      <c r="B150" s="73"/>
      <c r="C150" s="73"/>
      <c r="D150" s="73"/>
      <c r="E150" s="73"/>
      <c r="F150" s="73"/>
      <c r="G150" s="591"/>
      <c r="H150" s="988"/>
      <c r="I150" s="73"/>
      <c r="J150" s="73"/>
      <c r="K150" s="74"/>
      <c r="L150" s="74"/>
      <c r="M150" s="989"/>
      <c r="N150" s="1695"/>
      <c r="O150" s="74"/>
      <c r="P150" s="74"/>
      <c r="Q150" s="74"/>
      <c r="R150" s="74"/>
      <c r="S150" s="73"/>
      <c r="T150" s="73"/>
      <c r="U150" s="73"/>
      <c r="V150" s="73"/>
      <c r="W150" s="73"/>
      <c r="X150" s="73"/>
      <c r="Y150" s="73"/>
      <c r="Z150" s="73"/>
    </row>
    <row r="151" spans="1:26" ht="15" customHeight="1">
      <c r="A151" s="73"/>
      <c r="B151" s="73"/>
      <c r="C151" s="73"/>
      <c r="D151" s="73"/>
      <c r="E151" s="73"/>
      <c r="F151" s="73"/>
      <c r="G151" s="591"/>
      <c r="H151" s="988"/>
      <c r="I151" s="73"/>
      <c r="J151" s="73"/>
      <c r="K151" s="74"/>
      <c r="L151" s="74"/>
      <c r="M151" s="989"/>
      <c r="N151" s="1695"/>
      <c r="O151" s="74"/>
      <c r="P151" s="74"/>
      <c r="Q151" s="74"/>
      <c r="R151" s="74"/>
      <c r="S151" s="73"/>
      <c r="T151" s="73"/>
      <c r="U151" s="73"/>
      <c r="V151" s="73"/>
      <c r="W151" s="73"/>
      <c r="X151" s="73"/>
      <c r="Y151" s="73"/>
      <c r="Z151" s="73"/>
    </row>
    <row r="152" spans="1:26" ht="15" customHeight="1">
      <c r="A152" s="73"/>
      <c r="B152" s="73"/>
      <c r="C152" s="73"/>
      <c r="D152" s="73"/>
      <c r="E152" s="73"/>
      <c r="F152" s="73"/>
      <c r="G152" s="591"/>
      <c r="H152" s="988"/>
      <c r="I152" s="73"/>
      <c r="J152" s="73"/>
      <c r="K152" s="74"/>
      <c r="L152" s="74"/>
      <c r="M152" s="989"/>
      <c r="N152" s="1695"/>
      <c r="O152" s="74"/>
      <c r="P152" s="74"/>
      <c r="Q152" s="74"/>
      <c r="R152" s="74"/>
      <c r="S152" s="73"/>
      <c r="T152" s="73"/>
      <c r="U152" s="73"/>
      <c r="V152" s="73"/>
      <c r="W152" s="73"/>
      <c r="X152" s="73"/>
      <c r="Y152" s="73"/>
      <c r="Z152" s="73"/>
    </row>
    <row r="153" spans="1:26" ht="15" customHeight="1">
      <c r="A153" s="73"/>
      <c r="B153" s="73"/>
      <c r="C153" s="73"/>
      <c r="D153" s="73"/>
      <c r="E153" s="73"/>
      <c r="F153" s="73"/>
      <c r="G153" s="591"/>
      <c r="H153" s="988"/>
      <c r="I153" s="73"/>
      <c r="J153" s="73"/>
      <c r="K153" s="74"/>
      <c r="L153" s="74"/>
      <c r="M153" s="989"/>
      <c r="N153" s="1695"/>
      <c r="O153" s="74"/>
      <c r="P153" s="74"/>
      <c r="Q153" s="74"/>
      <c r="R153" s="74"/>
      <c r="S153" s="73"/>
      <c r="T153" s="73"/>
      <c r="U153" s="73"/>
      <c r="V153" s="73"/>
      <c r="W153" s="73"/>
      <c r="X153" s="73"/>
      <c r="Y153" s="73"/>
      <c r="Z153" s="73"/>
    </row>
    <row r="154" spans="1:26" ht="15" customHeight="1">
      <c r="A154" s="73"/>
      <c r="B154" s="73"/>
      <c r="C154" s="73"/>
      <c r="D154" s="73"/>
      <c r="E154" s="73"/>
      <c r="F154" s="73"/>
      <c r="G154" s="591"/>
      <c r="H154" s="988"/>
      <c r="I154" s="73"/>
      <c r="J154" s="73"/>
      <c r="K154" s="74"/>
      <c r="L154" s="74"/>
      <c r="M154" s="989"/>
      <c r="N154" s="1695"/>
      <c r="O154" s="74"/>
      <c r="P154" s="74"/>
      <c r="Q154" s="74"/>
      <c r="R154" s="74"/>
      <c r="S154" s="73"/>
      <c r="T154" s="73"/>
      <c r="U154" s="73"/>
      <c r="V154" s="73"/>
      <c r="W154" s="73"/>
      <c r="X154" s="73"/>
      <c r="Y154" s="73"/>
      <c r="Z154" s="73"/>
    </row>
    <row r="155" spans="1:26" ht="15" customHeight="1">
      <c r="A155" s="73"/>
      <c r="B155" s="73"/>
      <c r="C155" s="73"/>
      <c r="D155" s="73"/>
      <c r="E155" s="73"/>
      <c r="F155" s="73"/>
      <c r="G155" s="591"/>
      <c r="H155" s="988"/>
      <c r="I155" s="73"/>
      <c r="J155" s="73"/>
      <c r="K155" s="74"/>
      <c r="L155" s="74"/>
      <c r="M155" s="989"/>
      <c r="N155" s="1695"/>
      <c r="O155" s="74"/>
      <c r="P155" s="74"/>
      <c r="Q155" s="74"/>
      <c r="R155" s="74"/>
      <c r="S155" s="73"/>
      <c r="T155" s="73"/>
      <c r="U155" s="73"/>
      <c r="V155" s="73"/>
      <c r="W155" s="73"/>
      <c r="X155" s="73"/>
      <c r="Y155" s="73"/>
      <c r="Z155" s="73"/>
    </row>
    <row r="156" spans="1:26" ht="15" customHeight="1">
      <c r="A156" s="73"/>
      <c r="B156" s="73"/>
      <c r="C156" s="73"/>
      <c r="D156" s="73"/>
      <c r="E156" s="73"/>
      <c r="F156" s="73"/>
      <c r="G156" s="591"/>
      <c r="H156" s="988"/>
      <c r="I156" s="73"/>
      <c r="J156" s="73"/>
      <c r="K156" s="74"/>
      <c r="L156" s="74"/>
      <c r="M156" s="989"/>
      <c r="N156" s="1695"/>
      <c r="O156" s="74"/>
      <c r="P156" s="74"/>
      <c r="Q156" s="74"/>
      <c r="R156" s="74"/>
      <c r="S156" s="73"/>
      <c r="T156" s="73"/>
      <c r="U156" s="73"/>
      <c r="V156" s="73"/>
      <c r="W156" s="73"/>
      <c r="X156" s="73"/>
      <c r="Y156" s="73"/>
      <c r="Z156" s="73"/>
    </row>
    <row r="157" spans="1:26" ht="15" customHeight="1">
      <c r="A157" s="73"/>
      <c r="B157" s="73"/>
      <c r="C157" s="73"/>
      <c r="D157" s="73"/>
      <c r="E157" s="73"/>
      <c r="F157" s="73"/>
      <c r="G157" s="591"/>
      <c r="H157" s="988"/>
      <c r="I157" s="73"/>
      <c r="J157" s="73"/>
      <c r="K157" s="74"/>
      <c r="L157" s="74"/>
      <c r="M157" s="989"/>
      <c r="N157" s="1695"/>
      <c r="O157" s="74"/>
      <c r="P157" s="74"/>
      <c r="Q157" s="74"/>
      <c r="R157" s="74"/>
      <c r="S157" s="73"/>
      <c r="T157" s="73"/>
      <c r="U157" s="73"/>
      <c r="V157" s="73"/>
      <c r="W157" s="73"/>
      <c r="X157" s="73"/>
      <c r="Y157" s="73"/>
      <c r="Z157" s="73"/>
    </row>
    <row r="158" spans="1:26" ht="15" customHeight="1">
      <c r="A158" s="73"/>
      <c r="B158" s="73"/>
      <c r="C158" s="73"/>
      <c r="D158" s="73"/>
      <c r="E158" s="73"/>
      <c r="F158" s="73"/>
      <c r="G158" s="591"/>
      <c r="H158" s="988"/>
      <c r="I158" s="73"/>
      <c r="J158" s="73"/>
      <c r="K158" s="74"/>
      <c r="L158" s="74"/>
      <c r="M158" s="989"/>
      <c r="N158" s="1695"/>
      <c r="O158" s="74"/>
      <c r="P158" s="74"/>
      <c r="Q158" s="74"/>
      <c r="R158" s="74"/>
      <c r="S158" s="73"/>
      <c r="T158" s="73"/>
      <c r="U158" s="73"/>
      <c r="V158" s="73"/>
      <c r="W158" s="73"/>
      <c r="X158" s="73"/>
      <c r="Y158" s="73"/>
      <c r="Z158" s="73"/>
    </row>
    <row r="159" spans="1:26" ht="15" customHeight="1">
      <c r="A159" s="73"/>
      <c r="B159" s="73"/>
      <c r="C159" s="73"/>
      <c r="D159" s="73"/>
      <c r="E159" s="73"/>
      <c r="F159" s="73"/>
      <c r="G159" s="591"/>
      <c r="H159" s="988"/>
      <c r="I159" s="73"/>
      <c r="J159" s="73"/>
      <c r="K159" s="74"/>
      <c r="L159" s="74"/>
      <c r="M159" s="989"/>
      <c r="N159" s="1695"/>
      <c r="O159" s="74"/>
      <c r="P159" s="74"/>
      <c r="Q159" s="74"/>
      <c r="R159" s="74"/>
      <c r="S159" s="73"/>
      <c r="T159" s="73"/>
      <c r="U159" s="73"/>
      <c r="V159" s="73"/>
      <c r="W159" s="73"/>
      <c r="X159" s="73"/>
      <c r="Y159" s="73"/>
      <c r="Z159" s="73"/>
    </row>
    <row r="160" spans="1:26" ht="15" customHeight="1">
      <c r="A160" s="73"/>
      <c r="B160" s="73"/>
      <c r="C160" s="73"/>
      <c r="D160" s="73"/>
      <c r="E160" s="73"/>
      <c r="F160" s="73"/>
      <c r="G160" s="591"/>
      <c r="H160" s="988"/>
      <c r="I160" s="73"/>
      <c r="J160" s="73"/>
      <c r="K160" s="74"/>
      <c r="L160" s="74"/>
      <c r="M160" s="989"/>
      <c r="N160" s="1695"/>
      <c r="O160" s="74"/>
      <c r="P160" s="74"/>
      <c r="Q160" s="74"/>
      <c r="R160" s="74"/>
      <c r="S160" s="73"/>
      <c r="T160" s="73"/>
      <c r="U160" s="73"/>
      <c r="V160" s="73"/>
      <c r="W160" s="73"/>
      <c r="X160" s="73"/>
      <c r="Y160" s="73"/>
      <c r="Z160" s="73"/>
    </row>
    <row r="161" spans="1:26" ht="15" customHeight="1">
      <c r="A161" s="73"/>
      <c r="B161" s="73"/>
      <c r="C161" s="73"/>
      <c r="D161" s="73"/>
      <c r="E161" s="73"/>
      <c r="F161" s="73"/>
      <c r="G161" s="591"/>
      <c r="H161" s="988"/>
      <c r="I161" s="73"/>
      <c r="J161" s="73"/>
      <c r="K161" s="74"/>
      <c r="L161" s="74"/>
      <c r="M161" s="989"/>
      <c r="N161" s="1695"/>
      <c r="O161" s="74"/>
      <c r="P161" s="74"/>
      <c r="Q161" s="74"/>
      <c r="R161" s="74"/>
      <c r="S161" s="73"/>
      <c r="T161" s="73"/>
      <c r="U161" s="73"/>
      <c r="V161" s="73"/>
      <c r="W161" s="73"/>
      <c r="X161" s="73"/>
      <c r="Y161" s="73"/>
      <c r="Z161" s="73"/>
    </row>
    <row r="162" spans="1:26" ht="15" customHeight="1">
      <c r="A162" s="73"/>
      <c r="B162" s="73"/>
      <c r="C162" s="73"/>
      <c r="D162" s="73"/>
      <c r="E162" s="73"/>
      <c r="F162" s="73"/>
      <c r="G162" s="591"/>
      <c r="H162" s="988"/>
      <c r="I162" s="73"/>
      <c r="J162" s="73"/>
      <c r="K162" s="74"/>
      <c r="L162" s="74"/>
      <c r="M162" s="989"/>
      <c r="N162" s="1695"/>
      <c r="O162" s="74"/>
      <c r="P162" s="74"/>
      <c r="Q162" s="74"/>
      <c r="R162" s="74"/>
      <c r="S162" s="73"/>
      <c r="T162" s="73"/>
      <c r="U162" s="73"/>
      <c r="V162" s="73"/>
      <c r="W162" s="73"/>
      <c r="X162" s="73"/>
      <c r="Y162" s="73"/>
      <c r="Z162" s="73"/>
    </row>
    <row r="163" spans="1:26" ht="15" customHeight="1">
      <c r="A163" s="73"/>
      <c r="B163" s="73"/>
      <c r="C163" s="73"/>
      <c r="D163" s="73"/>
      <c r="E163" s="73"/>
      <c r="F163" s="73"/>
      <c r="G163" s="591"/>
      <c r="H163" s="988"/>
      <c r="I163" s="73"/>
      <c r="J163" s="73"/>
      <c r="K163" s="74"/>
      <c r="L163" s="74"/>
      <c r="M163" s="989"/>
      <c r="N163" s="1695"/>
      <c r="O163" s="74"/>
      <c r="P163" s="74"/>
      <c r="Q163" s="74"/>
      <c r="R163" s="74"/>
      <c r="S163" s="73"/>
      <c r="T163" s="73"/>
      <c r="U163" s="73"/>
      <c r="V163" s="73"/>
      <c r="W163" s="73"/>
      <c r="X163" s="73"/>
      <c r="Y163" s="73"/>
      <c r="Z163" s="73"/>
    </row>
    <row r="164" spans="1:26" ht="15" customHeight="1">
      <c r="A164" s="73"/>
      <c r="B164" s="73"/>
      <c r="C164" s="73"/>
      <c r="D164" s="73"/>
      <c r="E164" s="73"/>
      <c r="F164" s="73"/>
      <c r="G164" s="591"/>
      <c r="H164" s="988"/>
      <c r="I164" s="73"/>
      <c r="J164" s="73"/>
      <c r="K164" s="74"/>
      <c r="L164" s="74"/>
      <c r="M164" s="989"/>
      <c r="N164" s="1695"/>
      <c r="O164" s="74"/>
      <c r="P164" s="74"/>
      <c r="Q164" s="74"/>
      <c r="R164" s="74"/>
      <c r="S164" s="73"/>
      <c r="T164" s="73"/>
      <c r="U164" s="73"/>
      <c r="V164" s="73"/>
      <c r="W164" s="73"/>
      <c r="X164" s="73"/>
      <c r="Y164" s="73"/>
      <c r="Z164" s="73"/>
    </row>
    <row r="165" spans="1:26" ht="15" customHeight="1">
      <c r="A165" s="73"/>
      <c r="B165" s="73"/>
      <c r="C165" s="73"/>
      <c r="D165" s="73"/>
      <c r="E165" s="73"/>
      <c r="F165" s="73"/>
      <c r="G165" s="591"/>
      <c r="H165" s="988"/>
      <c r="I165" s="73"/>
      <c r="J165" s="73"/>
      <c r="K165" s="74"/>
      <c r="L165" s="74"/>
      <c r="M165" s="989"/>
      <c r="N165" s="1695"/>
      <c r="O165" s="74"/>
      <c r="P165" s="74"/>
      <c r="Q165" s="74"/>
      <c r="R165" s="74"/>
      <c r="S165" s="73"/>
      <c r="T165" s="73"/>
      <c r="U165" s="73"/>
      <c r="V165" s="73"/>
      <c r="W165" s="73"/>
      <c r="X165" s="73"/>
      <c r="Y165" s="73"/>
      <c r="Z165" s="73"/>
    </row>
    <row r="166" spans="1:26" ht="15" customHeight="1">
      <c r="A166" s="73"/>
      <c r="B166" s="73"/>
      <c r="C166" s="73"/>
      <c r="D166" s="73"/>
      <c r="E166" s="73"/>
      <c r="F166" s="73"/>
      <c r="G166" s="591"/>
      <c r="H166" s="988"/>
      <c r="I166" s="73"/>
      <c r="J166" s="73"/>
      <c r="K166" s="74"/>
      <c r="L166" s="74"/>
      <c r="M166" s="989"/>
      <c r="N166" s="1695"/>
      <c r="O166" s="74"/>
      <c r="P166" s="74"/>
      <c r="Q166" s="74"/>
      <c r="R166" s="74"/>
      <c r="S166" s="73"/>
      <c r="T166" s="73"/>
      <c r="U166" s="73"/>
      <c r="V166" s="73"/>
      <c r="W166" s="73"/>
      <c r="X166" s="73"/>
      <c r="Y166" s="73"/>
      <c r="Z166" s="73"/>
    </row>
    <row r="167" spans="1:26" ht="15" customHeight="1">
      <c r="A167" s="73"/>
      <c r="B167" s="73"/>
      <c r="C167" s="73"/>
      <c r="D167" s="73"/>
      <c r="E167" s="73"/>
      <c r="F167" s="73"/>
      <c r="G167" s="591"/>
      <c r="H167" s="988"/>
      <c r="I167" s="73"/>
      <c r="J167" s="73"/>
      <c r="K167" s="74"/>
      <c r="L167" s="74"/>
      <c r="M167" s="989"/>
      <c r="N167" s="1695"/>
      <c r="O167" s="74"/>
      <c r="P167" s="74"/>
      <c r="Q167" s="74"/>
      <c r="R167" s="74"/>
      <c r="S167" s="73"/>
      <c r="T167" s="73"/>
      <c r="U167" s="73"/>
      <c r="V167" s="73"/>
      <c r="W167" s="73"/>
      <c r="X167" s="73"/>
      <c r="Y167" s="73"/>
      <c r="Z167" s="73"/>
    </row>
    <row r="168" spans="1:26" ht="15" customHeight="1">
      <c r="A168" s="73"/>
      <c r="B168" s="73"/>
      <c r="C168" s="73"/>
      <c r="D168" s="73"/>
      <c r="E168" s="73"/>
      <c r="F168" s="73"/>
      <c r="G168" s="591"/>
      <c r="H168" s="988"/>
      <c r="I168" s="73"/>
      <c r="J168" s="73"/>
      <c r="K168" s="74"/>
      <c r="L168" s="74"/>
      <c r="M168" s="989"/>
      <c r="N168" s="1695"/>
      <c r="O168" s="74"/>
      <c r="P168" s="74"/>
      <c r="Q168" s="74"/>
      <c r="R168" s="74"/>
      <c r="S168" s="73"/>
      <c r="T168" s="73"/>
      <c r="U168" s="73"/>
      <c r="V168" s="73"/>
      <c r="W168" s="73"/>
      <c r="X168" s="73"/>
      <c r="Y168" s="73"/>
      <c r="Z168" s="73"/>
    </row>
    <row r="169" spans="1:26" ht="15" customHeight="1">
      <c r="A169" s="73"/>
      <c r="B169" s="73"/>
      <c r="C169" s="73"/>
      <c r="D169" s="73"/>
      <c r="E169" s="73"/>
      <c r="F169" s="73"/>
      <c r="G169" s="591"/>
      <c r="H169" s="988"/>
      <c r="I169" s="73"/>
      <c r="J169" s="73"/>
      <c r="K169" s="74"/>
      <c r="L169" s="74"/>
      <c r="M169" s="989"/>
      <c r="N169" s="1695"/>
      <c r="O169" s="74"/>
      <c r="P169" s="74"/>
      <c r="Q169" s="74"/>
      <c r="R169" s="74"/>
      <c r="S169" s="73"/>
      <c r="T169" s="73"/>
      <c r="U169" s="73"/>
      <c r="V169" s="73"/>
      <c r="W169" s="73"/>
      <c r="X169" s="73"/>
      <c r="Y169" s="73"/>
      <c r="Z169" s="73"/>
    </row>
    <row r="170" spans="1:26" ht="15" customHeight="1">
      <c r="A170" s="73"/>
      <c r="B170" s="73"/>
      <c r="C170" s="73"/>
      <c r="D170" s="73"/>
      <c r="E170" s="73"/>
      <c r="F170" s="73"/>
      <c r="G170" s="591"/>
      <c r="H170" s="988"/>
      <c r="I170" s="73"/>
      <c r="J170" s="73"/>
      <c r="K170" s="74"/>
      <c r="L170" s="74"/>
      <c r="M170" s="989"/>
      <c r="N170" s="1695"/>
      <c r="O170" s="74"/>
      <c r="P170" s="74"/>
      <c r="Q170" s="74"/>
      <c r="R170" s="74"/>
      <c r="S170" s="73"/>
      <c r="T170" s="73"/>
      <c r="U170" s="73"/>
      <c r="V170" s="73"/>
      <c r="W170" s="73"/>
      <c r="X170" s="73"/>
      <c r="Y170" s="73"/>
      <c r="Z170" s="73"/>
    </row>
    <row r="171" spans="1:26" ht="15" customHeight="1">
      <c r="A171" s="73"/>
      <c r="B171" s="73"/>
      <c r="C171" s="73"/>
      <c r="D171" s="73"/>
      <c r="E171" s="73"/>
      <c r="F171" s="73"/>
      <c r="G171" s="591"/>
      <c r="H171" s="988"/>
      <c r="I171" s="73"/>
      <c r="J171" s="73"/>
      <c r="K171" s="74"/>
      <c r="L171" s="74"/>
      <c r="M171" s="989"/>
      <c r="N171" s="1695"/>
      <c r="O171" s="74"/>
      <c r="P171" s="74"/>
      <c r="Q171" s="74"/>
      <c r="R171" s="74"/>
      <c r="S171" s="73"/>
      <c r="T171" s="73"/>
      <c r="U171" s="73"/>
      <c r="V171" s="73"/>
      <c r="W171" s="73"/>
      <c r="X171" s="73"/>
      <c r="Y171" s="73"/>
      <c r="Z171" s="73"/>
    </row>
    <row r="172" spans="1:26" ht="15" customHeight="1">
      <c r="A172" s="73"/>
      <c r="B172" s="73"/>
      <c r="C172" s="73"/>
      <c r="D172" s="73"/>
      <c r="E172" s="73"/>
      <c r="F172" s="73"/>
      <c r="G172" s="591"/>
      <c r="H172" s="988"/>
      <c r="I172" s="73"/>
      <c r="J172" s="73"/>
      <c r="K172" s="74"/>
      <c r="L172" s="74"/>
      <c r="M172" s="989"/>
      <c r="N172" s="1695"/>
      <c r="O172" s="74"/>
      <c r="P172" s="74"/>
      <c r="Q172" s="74"/>
      <c r="R172" s="74"/>
      <c r="S172" s="73"/>
      <c r="T172" s="73"/>
      <c r="U172" s="73"/>
      <c r="V172" s="73"/>
      <c r="W172" s="73"/>
      <c r="X172" s="73"/>
      <c r="Y172" s="73"/>
      <c r="Z172" s="73"/>
    </row>
    <row r="173" spans="1:26" ht="15" customHeight="1">
      <c r="A173" s="73"/>
      <c r="B173" s="73"/>
      <c r="C173" s="73"/>
      <c r="D173" s="73"/>
      <c r="E173" s="73"/>
      <c r="F173" s="73"/>
      <c r="G173" s="591"/>
      <c r="H173" s="988"/>
      <c r="I173" s="73"/>
      <c r="J173" s="73"/>
      <c r="K173" s="74"/>
      <c r="L173" s="74"/>
      <c r="M173" s="989"/>
      <c r="N173" s="1695"/>
      <c r="O173" s="74"/>
      <c r="P173" s="74"/>
      <c r="Q173" s="74"/>
      <c r="R173" s="74"/>
      <c r="S173" s="73"/>
      <c r="T173" s="73"/>
      <c r="U173" s="73"/>
      <c r="V173" s="73"/>
      <c r="W173" s="73"/>
      <c r="X173" s="73"/>
      <c r="Y173" s="73"/>
      <c r="Z173" s="73"/>
    </row>
    <row r="174" spans="1:26" ht="15" customHeight="1">
      <c r="A174" s="73"/>
      <c r="B174" s="73"/>
      <c r="C174" s="73"/>
      <c r="D174" s="73"/>
      <c r="E174" s="73"/>
      <c r="F174" s="73"/>
      <c r="G174" s="591"/>
      <c r="H174" s="988"/>
      <c r="I174" s="73"/>
      <c r="J174" s="73"/>
      <c r="K174" s="74"/>
      <c r="L174" s="74"/>
      <c r="M174" s="989"/>
      <c r="N174" s="1695"/>
      <c r="O174" s="74"/>
      <c r="P174" s="74"/>
      <c r="Q174" s="74"/>
      <c r="R174" s="74"/>
      <c r="S174" s="73"/>
      <c r="T174" s="73"/>
      <c r="U174" s="73"/>
      <c r="V174" s="73"/>
      <c r="W174" s="73"/>
      <c r="X174" s="73"/>
      <c r="Y174" s="73"/>
      <c r="Z174" s="73"/>
    </row>
    <row r="175" spans="1:26" ht="15" customHeight="1">
      <c r="A175" s="73"/>
      <c r="B175" s="73"/>
      <c r="C175" s="73"/>
      <c r="D175" s="73"/>
      <c r="E175" s="73"/>
      <c r="F175" s="73"/>
      <c r="G175" s="591"/>
      <c r="H175" s="988"/>
      <c r="I175" s="73"/>
      <c r="J175" s="73"/>
      <c r="K175" s="74"/>
      <c r="L175" s="74"/>
      <c r="M175" s="989"/>
      <c r="N175" s="1695"/>
      <c r="O175" s="74"/>
      <c r="P175" s="74"/>
      <c r="Q175" s="74"/>
      <c r="R175" s="74"/>
      <c r="S175" s="73"/>
      <c r="T175" s="73"/>
      <c r="U175" s="73"/>
      <c r="V175" s="73"/>
      <c r="W175" s="73"/>
      <c r="X175" s="73"/>
      <c r="Y175" s="73"/>
      <c r="Z175" s="73"/>
    </row>
    <row r="176" spans="1:26" ht="15.75" customHeight="1">
      <c r="A176" s="73"/>
      <c r="B176" s="73"/>
      <c r="C176" s="73"/>
      <c r="D176" s="73"/>
      <c r="E176" s="73"/>
      <c r="F176" s="73"/>
      <c r="G176" s="591"/>
      <c r="H176" s="988"/>
      <c r="I176" s="73"/>
      <c r="J176" s="73"/>
      <c r="K176" s="74"/>
      <c r="L176" s="74"/>
      <c r="M176" s="989"/>
      <c r="N176" s="74"/>
      <c r="O176" s="74"/>
      <c r="P176" s="74"/>
      <c r="Q176" s="74"/>
      <c r="R176" s="74"/>
      <c r="S176" s="73"/>
      <c r="T176" s="73"/>
      <c r="U176" s="73"/>
      <c r="V176" s="73"/>
      <c r="W176" s="73"/>
      <c r="X176" s="73"/>
      <c r="Y176" s="73"/>
      <c r="Z176" s="73"/>
    </row>
    <row r="177" spans="1:26" ht="15.75" customHeight="1">
      <c r="A177" s="73"/>
      <c r="B177" s="73"/>
      <c r="C177" s="73"/>
      <c r="D177" s="73"/>
      <c r="E177" s="73"/>
      <c r="F177" s="73"/>
      <c r="G177" s="591"/>
      <c r="H177" s="988"/>
      <c r="I177" s="73"/>
      <c r="J177" s="73"/>
      <c r="K177" s="74"/>
      <c r="L177" s="74"/>
      <c r="M177" s="989"/>
      <c r="N177" s="74"/>
      <c r="O177" s="74"/>
      <c r="P177" s="74"/>
      <c r="Q177" s="74"/>
      <c r="R177" s="74"/>
      <c r="S177" s="73"/>
      <c r="T177" s="73"/>
      <c r="U177" s="73"/>
      <c r="V177" s="73"/>
      <c r="W177" s="73"/>
      <c r="X177" s="73"/>
      <c r="Y177" s="73"/>
      <c r="Z177" s="73"/>
    </row>
    <row r="178" spans="1:26" ht="15.75" customHeight="1">
      <c r="A178" s="73"/>
      <c r="B178" s="73"/>
      <c r="C178" s="73"/>
      <c r="D178" s="73"/>
      <c r="E178" s="73"/>
      <c r="F178" s="73"/>
      <c r="G178" s="591"/>
      <c r="H178" s="988"/>
      <c r="I178" s="73"/>
      <c r="J178" s="73"/>
      <c r="K178" s="74"/>
      <c r="L178" s="74"/>
      <c r="M178" s="989"/>
      <c r="N178" s="74"/>
      <c r="O178" s="74"/>
      <c r="P178" s="74"/>
      <c r="Q178" s="74"/>
      <c r="R178" s="74"/>
      <c r="S178" s="73"/>
      <c r="T178" s="73"/>
      <c r="U178" s="73"/>
      <c r="V178" s="73"/>
      <c r="W178" s="73"/>
      <c r="X178" s="73"/>
      <c r="Y178" s="73"/>
      <c r="Z178" s="73"/>
    </row>
    <row r="179" spans="1:26" ht="15.75" customHeight="1">
      <c r="A179" s="73"/>
      <c r="B179" s="73"/>
      <c r="C179" s="73"/>
      <c r="D179" s="73"/>
      <c r="E179" s="73"/>
      <c r="F179" s="73"/>
      <c r="G179" s="591"/>
      <c r="H179" s="988"/>
      <c r="I179" s="73"/>
      <c r="J179" s="73"/>
      <c r="K179" s="74"/>
      <c r="L179" s="74"/>
      <c r="M179" s="989"/>
      <c r="N179" s="74"/>
      <c r="O179" s="74"/>
      <c r="P179" s="74"/>
      <c r="Q179" s="74"/>
      <c r="R179" s="74"/>
      <c r="S179" s="73"/>
      <c r="T179" s="73"/>
      <c r="U179" s="73"/>
      <c r="V179" s="73"/>
      <c r="W179" s="73"/>
      <c r="X179" s="73"/>
      <c r="Y179" s="73"/>
      <c r="Z179" s="73"/>
    </row>
    <row r="180" spans="1:26" ht="15.75" customHeight="1">
      <c r="A180" s="73"/>
      <c r="B180" s="73"/>
      <c r="C180" s="73"/>
      <c r="D180" s="73"/>
      <c r="E180" s="73"/>
      <c r="F180" s="73"/>
      <c r="G180" s="591"/>
      <c r="H180" s="988"/>
      <c r="I180" s="73"/>
      <c r="J180" s="73"/>
      <c r="K180" s="74"/>
      <c r="L180" s="74"/>
      <c r="M180" s="989"/>
      <c r="N180" s="74"/>
      <c r="O180" s="74"/>
      <c r="P180" s="74"/>
      <c r="Q180" s="74"/>
      <c r="R180" s="74"/>
      <c r="S180" s="73"/>
      <c r="T180" s="73"/>
      <c r="U180" s="73"/>
      <c r="V180" s="73"/>
      <c r="W180" s="73"/>
      <c r="X180" s="73"/>
      <c r="Y180" s="73"/>
      <c r="Z180" s="73"/>
    </row>
    <row r="181" spans="1:26" ht="15.75" customHeight="1">
      <c r="A181" s="73"/>
      <c r="B181" s="73"/>
      <c r="C181" s="73"/>
      <c r="D181" s="73"/>
      <c r="E181" s="73"/>
      <c r="F181" s="73"/>
      <c r="G181" s="591"/>
      <c r="H181" s="988"/>
      <c r="I181" s="73"/>
      <c r="J181" s="73"/>
      <c r="K181" s="74"/>
      <c r="L181" s="74"/>
      <c r="M181" s="989"/>
      <c r="N181" s="74"/>
      <c r="O181" s="74"/>
      <c r="P181" s="74"/>
      <c r="Q181" s="74"/>
      <c r="R181" s="74"/>
      <c r="S181" s="73"/>
      <c r="T181" s="73"/>
      <c r="U181" s="73"/>
      <c r="V181" s="73"/>
      <c r="W181" s="73"/>
      <c r="X181" s="73"/>
      <c r="Y181" s="73"/>
      <c r="Z181" s="73"/>
    </row>
    <row r="182" spans="1:26" ht="15.75" customHeight="1">
      <c r="A182" s="73"/>
      <c r="B182" s="73"/>
      <c r="C182" s="73"/>
      <c r="D182" s="73"/>
      <c r="E182" s="73"/>
      <c r="F182" s="73"/>
      <c r="G182" s="591"/>
      <c r="H182" s="988"/>
      <c r="I182" s="73"/>
      <c r="J182" s="73"/>
      <c r="K182" s="74"/>
      <c r="L182" s="74"/>
      <c r="M182" s="989"/>
      <c r="N182" s="74"/>
      <c r="O182" s="74"/>
      <c r="P182" s="74"/>
      <c r="Q182" s="74"/>
      <c r="R182" s="74"/>
      <c r="S182" s="73"/>
      <c r="T182" s="73"/>
      <c r="U182" s="73"/>
      <c r="V182" s="73"/>
      <c r="W182" s="73"/>
      <c r="X182" s="73"/>
      <c r="Y182" s="73"/>
      <c r="Z182" s="73"/>
    </row>
    <row r="183" spans="1:26" ht="15.75" customHeight="1">
      <c r="A183" s="73"/>
      <c r="B183" s="73"/>
      <c r="C183" s="73"/>
      <c r="D183" s="73"/>
      <c r="E183" s="73"/>
      <c r="F183" s="73"/>
      <c r="G183" s="591"/>
      <c r="H183" s="988"/>
      <c r="I183" s="73"/>
      <c r="J183" s="73"/>
      <c r="K183" s="74"/>
      <c r="L183" s="74"/>
      <c r="M183" s="989"/>
      <c r="N183" s="74"/>
      <c r="O183" s="74"/>
      <c r="P183" s="74"/>
      <c r="Q183" s="74"/>
      <c r="R183" s="74"/>
      <c r="S183" s="73"/>
      <c r="T183" s="73"/>
      <c r="U183" s="73"/>
      <c r="V183" s="73"/>
      <c r="W183" s="73"/>
      <c r="X183" s="73"/>
      <c r="Y183" s="73"/>
      <c r="Z183" s="73"/>
    </row>
    <row r="184" spans="1:26" ht="15.75" customHeight="1">
      <c r="A184" s="73"/>
      <c r="B184" s="73"/>
      <c r="C184" s="73"/>
      <c r="D184" s="73"/>
      <c r="E184" s="73"/>
      <c r="F184" s="73"/>
      <c r="G184" s="591"/>
      <c r="H184" s="988"/>
      <c r="I184" s="73"/>
      <c r="J184" s="73"/>
      <c r="K184" s="74"/>
      <c r="L184" s="74"/>
      <c r="M184" s="989"/>
      <c r="N184" s="74"/>
      <c r="O184" s="74"/>
      <c r="P184" s="74"/>
      <c r="Q184" s="74"/>
      <c r="R184" s="74"/>
      <c r="S184" s="73"/>
      <c r="T184" s="73"/>
      <c r="U184" s="73"/>
      <c r="V184" s="73"/>
      <c r="W184" s="73"/>
      <c r="X184" s="73"/>
      <c r="Y184" s="73"/>
      <c r="Z184" s="73"/>
    </row>
    <row r="185" spans="1:26" ht="15.75" customHeight="1">
      <c r="A185" s="73"/>
      <c r="B185" s="73"/>
      <c r="C185" s="73"/>
      <c r="D185" s="73"/>
      <c r="E185" s="73"/>
      <c r="F185" s="73"/>
      <c r="G185" s="591"/>
      <c r="H185" s="988"/>
      <c r="I185" s="73"/>
      <c r="J185" s="73"/>
      <c r="K185" s="74"/>
      <c r="L185" s="74"/>
      <c r="M185" s="989"/>
      <c r="N185" s="74"/>
      <c r="O185" s="74"/>
      <c r="P185" s="74"/>
      <c r="Q185" s="74"/>
      <c r="R185" s="74"/>
      <c r="S185" s="73"/>
      <c r="T185" s="73"/>
      <c r="U185" s="73"/>
      <c r="V185" s="73"/>
      <c r="W185" s="73"/>
      <c r="X185" s="73"/>
      <c r="Y185" s="73"/>
      <c r="Z185" s="73"/>
    </row>
    <row r="186" spans="1:26" ht="15.75" customHeight="1">
      <c r="A186" s="73"/>
      <c r="B186" s="73"/>
      <c r="C186" s="73"/>
      <c r="D186" s="73"/>
      <c r="E186" s="73"/>
      <c r="F186" s="73"/>
      <c r="G186" s="591"/>
      <c r="H186" s="988"/>
      <c r="I186" s="73"/>
      <c r="J186" s="73"/>
      <c r="K186" s="74"/>
      <c r="L186" s="74"/>
      <c r="M186" s="989"/>
      <c r="N186" s="74"/>
      <c r="O186" s="74"/>
      <c r="P186" s="74"/>
      <c r="Q186" s="74"/>
      <c r="R186" s="74"/>
      <c r="S186" s="73"/>
      <c r="T186" s="73"/>
      <c r="U186" s="73"/>
      <c r="V186" s="73"/>
      <c r="W186" s="73"/>
      <c r="X186" s="73"/>
      <c r="Y186" s="73"/>
      <c r="Z186" s="73"/>
    </row>
    <row r="187" spans="1:26" ht="15.75" customHeight="1">
      <c r="A187" s="73"/>
      <c r="B187" s="73"/>
      <c r="C187" s="73"/>
      <c r="D187" s="73"/>
      <c r="E187" s="73"/>
      <c r="F187" s="73"/>
      <c r="G187" s="591"/>
      <c r="H187" s="988"/>
      <c r="I187" s="73"/>
      <c r="J187" s="73"/>
      <c r="K187" s="74"/>
      <c r="L187" s="74"/>
      <c r="M187" s="989"/>
      <c r="N187" s="74"/>
      <c r="O187" s="74"/>
      <c r="P187" s="74"/>
      <c r="Q187" s="74"/>
      <c r="R187" s="74"/>
      <c r="S187" s="73"/>
      <c r="T187" s="73"/>
      <c r="U187" s="73"/>
      <c r="V187" s="73"/>
      <c r="W187" s="73"/>
      <c r="X187" s="73"/>
      <c r="Y187" s="73"/>
      <c r="Z187" s="73"/>
    </row>
    <row r="188" spans="1:26" ht="15.75" customHeight="1">
      <c r="A188" s="73"/>
      <c r="B188" s="73"/>
      <c r="C188" s="73"/>
      <c r="D188" s="73"/>
      <c r="E188" s="73"/>
      <c r="F188" s="73"/>
      <c r="G188" s="591"/>
      <c r="H188" s="988"/>
      <c r="I188" s="73"/>
      <c r="J188" s="73"/>
      <c r="K188" s="74"/>
      <c r="L188" s="74"/>
      <c r="M188" s="989"/>
      <c r="N188" s="74"/>
      <c r="O188" s="74"/>
      <c r="P188" s="74"/>
      <c r="Q188" s="74"/>
      <c r="R188" s="74"/>
      <c r="S188" s="73"/>
      <c r="T188" s="73"/>
      <c r="U188" s="73"/>
      <c r="V188" s="73"/>
      <c r="W188" s="73"/>
      <c r="X188" s="73"/>
      <c r="Y188" s="73"/>
      <c r="Z188" s="73"/>
    </row>
    <row r="189" spans="1:26" ht="15.75" customHeight="1">
      <c r="A189" s="73"/>
      <c r="B189" s="73"/>
      <c r="C189" s="73"/>
      <c r="D189" s="73"/>
      <c r="E189" s="73"/>
      <c r="F189" s="73"/>
      <c r="G189" s="591"/>
      <c r="H189" s="988"/>
      <c r="I189" s="73"/>
      <c r="J189" s="73"/>
      <c r="K189" s="74"/>
      <c r="L189" s="74"/>
      <c r="M189" s="989"/>
      <c r="N189" s="74"/>
      <c r="O189" s="74"/>
      <c r="P189" s="74"/>
      <c r="Q189" s="74"/>
      <c r="R189" s="74"/>
      <c r="S189" s="73"/>
      <c r="T189" s="73"/>
      <c r="U189" s="73"/>
      <c r="V189" s="73"/>
      <c r="W189" s="73"/>
      <c r="X189" s="73"/>
      <c r="Y189" s="73"/>
      <c r="Z189" s="73"/>
    </row>
    <row r="190" spans="1:26" ht="15.75" customHeight="1">
      <c r="A190" s="73"/>
      <c r="B190" s="73"/>
      <c r="C190" s="73"/>
      <c r="D190" s="73"/>
      <c r="E190" s="73"/>
      <c r="F190" s="73"/>
      <c r="G190" s="591"/>
      <c r="H190" s="988"/>
      <c r="I190" s="73"/>
      <c r="J190" s="73"/>
      <c r="K190" s="74"/>
      <c r="L190" s="74"/>
      <c r="M190" s="989"/>
      <c r="N190" s="74"/>
      <c r="O190" s="74"/>
      <c r="P190" s="74"/>
      <c r="Q190" s="74"/>
      <c r="R190" s="74"/>
      <c r="S190" s="73"/>
      <c r="T190" s="73"/>
      <c r="U190" s="73"/>
      <c r="V190" s="73"/>
      <c r="W190" s="73"/>
      <c r="X190" s="73"/>
      <c r="Y190" s="73"/>
      <c r="Z190" s="73"/>
    </row>
    <row r="191" spans="1:26" ht="15.75" customHeight="1">
      <c r="A191" s="73"/>
      <c r="B191" s="73"/>
      <c r="C191" s="73"/>
      <c r="D191" s="73"/>
      <c r="E191" s="73"/>
      <c r="F191" s="73"/>
      <c r="G191" s="591"/>
      <c r="H191" s="988"/>
      <c r="I191" s="73"/>
      <c r="J191" s="73"/>
      <c r="K191" s="74"/>
      <c r="L191" s="74"/>
      <c r="M191" s="989"/>
      <c r="N191" s="74"/>
      <c r="O191" s="74"/>
      <c r="P191" s="74"/>
      <c r="Q191" s="74"/>
      <c r="R191" s="74"/>
      <c r="S191" s="73"/>
      <c r="T191" s="73"/>
      <c r="U191" s="73"/>
      <c r="V191" s="73"/>
      <c r="W191" s="73"/>
      <c r="X191" s="73"/>
      <c r="Y191" s="73"/>
      <c r="Z191" s="73"/>
    </row>
    <row r="192" spans="1:26" ht="15.75" customHeight="1">
      <c r="A192" s="73"/>
      <c r="B192" s="73"/>
      <c r="C192" s="73"/>
      <c r="D192" s="73"/>
      <c r="E192" s="73"/>
      <c r="F192" s="73"/>
      <c r="G192" s="591"/>
      <c r="H192" s="988"/>
      <c r="I192" s="73"/>
      <c r="J192" s="73"/>
      <c r="K192" s="74"/>
      <c r="L192" s="74"/>
      <c r="M192" s="989"/>
      <c r="N192" s="74"/>
      <c r="O192" s="74"/>
      <c r="P192" s="74"/>
      <c r="Q192" s="74"/>
      <c r="R192" s="74"/>
      <c r="S192" s="73"/>
      <c r="T192" s="73"/>
      <c r="U192" s="73"/>
      <c r="V192" s="73"/>
      <c r="W192" s="73"/>
      <c r="X192" s="73"/>
      <c r="Y192" s="73"/>
      <c r="Z192" s="73"/>
    </row>
    <row r="193" spans="1:26" ht="15.75" customHeight="1">
      <c r="A193" s="73"/>
      <c r="B193" s="73"/>
      <c r="C193" s="73"/>
      <c r="D193" s="73"/>
      <c r="E193" s="73"/>
      <c r="F193" s="73"/>
      <c r="G193" s="591"/>
      <c r="H193" s="988"/>
      <c r="I193" s="73"/>
      <c r="J193" s="73"/>
      <c r="K193" s="74"/>
      <c r="L193" s="74"/>
      <c r="M193" s="989"/>
      <c r="N193" s="74"/>
      <c r="O193" s="74"/>
      <c r="P193" s="74"/>
      <c r="Q193" s="74"/>
      <c r="R193" s="74"/>
      <c r="S193" s="73"/>
      <c r="T193" s="73"/>
      <c r="U193" s="73"/>
      <c r="V193" s="73"/>
      <c r="W193" s="73"/>
      <c r="X193" s="73"/>
      <c r="Y193" s="73"/>
      <c r="Z193" s="73"/>
    </row>
    <row r="194" spans="1:26" ht="15.75" customHeight="1">
      <c r="A194" s="73"/>
      <c r="B194" s="73"/>
      <c r="C194" s="73"/>
      <c r="D194" s="73"/>
      <c r="E194" s="73"/>
      <c r="F194" s="73"/>
      <c r="G194" s="591"/>
      <c r="H194" s="988"/>
      <c r="I194" s="73"/>
      <c r="J194" s="73"/>
      <c r="K194" s="74"/>
      <c r="L194" s="74"/>
      <c r="M194" s="989"/>
      <c r="N194" s="74"/>
      <c r="O194" s="74"/>
      <c r="P194" s="74"/>
      <c r="Q194" s="74"/>
      <c r="R194" s="74"/>
      <c r="S194" s="73"/>
      <c r="T194" s="73"/>
      <c r="U194" s="73"/>
      <c r="V194" s="73"/>
      <c r="W194" s="73"/>
      <c r="X194" s="73"/>
      <c r="Y194" s="73"/>
      <c r="Z194" s="73"/>
    </row>
    <row r="195" spans="1:26" ht="15.75" customHeight="1">
      <c r="A195" s="73"/>
      <c r="B195" s="73"/>
      <c r="C195" s="73"/>
      <c r="D195" s="73"/>
      <c r="E195" s="73"/>
      <c r="F195" s="73"/>
      <c r="G195" s="591"/>
      <c r="H195" s="988"/>
      <c r="I195" s="73"/>
      <c r="J195" s="73"/>
      <c r="K195" s="74"/>
      <c r="L195" s="74"/>
      <c r="M195" s="989"/>
      <c r="N195" s="74"/>
      <c r="O195" s="74"/>
      <c r="P195" s="74"/>
      <c r="Q195" s="74"/>
      <c r="R195" s="74"/>
      <c r="S195" s="73"/>
      <c r="T195" s="73"/>
      <c r="U195" s="73"/>
      <c r="V195" s="73"/>
      <c r="W195" s="73"/>
      <c r="X195" s="73"/>
      <c r="Y195" s="73"/>
      <c r="Z195" s="73"/>
    </row>
    <row r="196" spans="1:26" ht="15.75" customHeight="1">
      <c r="A196" s="73"/>
      <c r="B196" s="73"/>
      <c r="C196" s="73"/>
      <c r="D196" s="73"/>
      <c r="E196" s="73"/>
      <c r="F196" s="73"/>
      <c r="G196" s="591"/>
      <c r="H196" s="988"/>
      <c r="I196" s="73"/>
      <c r="J196" s="73"/>
      <c r="K196" s="74"/>
      <c r="L196" s="74"/>
      <c r="M196" s="989"/>
      <c r="N196" s="74"/>
      <c r="O196" s="74"/>
      <c r="P196" s="74"/>
      <c r="Q196" s="74"/>
      <c r="R196" s="74"/>
      <c r="S196" s="73"/>
      <c r="T196" s="73"/>
      <c r="U196" s="73"/>
      <c r="V196" s="73"/>
      <c r="W196" s="73"/>
      <c r="X196" s="73"/>
      <c r="Y196" s="73"/>
      <c r="Z196" s="73"/>
    </row>
    <row r="197" spans="1:26" ht="15.75" customHeight="1">
      <c r="A197" s="73"/>
      <c r="B197" s="73"/>
      <c r="C197" s="73"/>
      <c r="D197" s="73"/>
      <c r="E197" s="73"/>
      <c r="F197" s="73"/>
      <c r="G197" s="591"/>
      <c r="H197" s="988"/>
      <c r="I197" s="73"/>
      <c r="J197" s="73"/>
      <c r="K197" s="74"/>
      <c r="L197" s="74"/>
      <c r="M197" s="989"/>
      <c r="N197" s="74"/>
      <c r="O197" s="74"/>
      <c r="P197" s="74"/>
      <c r="Q197" s="74"/>
      <c r="R197" s="74"/>
      <c r="S197" s="73"/>
      <c r="T197" s="73"/>
      <c r="U197" s="73"/>
      <c r="V197" s="73"/>
      <c r="W197" s="73"/>
      <c r="X197" s="73"/>
      <c r="Y197" s="73"/>
      <c r="Z197" s="73"/>
    </row>
    <row r="198" spans="1:26" ht="15.75" customHeight="1">
      <c r="A198" s="73"/>
      <c r="B198" s="73"/>
      <c r="C198" s="73"/>
      <c r="D198" s="73"/>
      <c r="E198" s="73"/>
      <c r="F198" s="73"/>
      <c r="G198" s="591"/>
      <c r="H198" s="988"/>
      <c r="I198" s="73"/>
      <c r="J198" s="73"/>
      <c r="K198" s="74"/>
      <c r="L198" s="74"/>
      <c r="M198" s="989"/>
      <c r="N198" s="74"/>
      <c r="O198" s="74"/>
      <c r="P198" s="74"/>
      <c r="Q198" s="74"/>
      <c r="R198" s="74"/>
      <c r="S198" s="73"/>
      <c r="T198" s="73"/>
      <c r="U198" s="73"/>
      <c r="V198" s="73"/>
      <c r="W198" s="73"/>
      <c r="X198" s="73"/>
      <c r="Y198" s="73"/>
      <c r="Z198" s="73"/>
    </row>
    <row r="199" spans="1:26" ht="15.75" customHeight="1">
      <c r="A199" s="73"/>
      <c r="B199" s="73"/>
      <c r="C199" s="73"/>
      <c r="D199" s="73"/>
      <c r="E199" s="73"/>
      <c r="F199" s="73"/>
      <c r="G199" s="591"/>
      <c r="H199" s="988"/>
      <c r="I199" s="73"/>
      <c r="J199" s="73"/>
      <c r="K199" s="74"/>
      <c r="L199" s="74"/>
      <c r="M199" s="989"/>
      <c r="N199" s="74"/>
      <c r="O199" s="74"/>
      <c r="P199" s="74"/>
      <c r="Q199" s="74"/>
      <c r="R199" s="74"/>
      <c r="S199" s="73"/>
      <c r="T199" s="73"/>
      <c r="U199" s="73"/>
      <c r="V199" s="73"/>
      <c r="W199" s="73"/>
      <c r="X199" s="73"/>
      <c r="Y199" s="73"/>
      <c r="Z199" s="73"/>
    </row>
    <row r="200" spans="1:26" ht="15.75" customHeight="1">
      <c r="A200" s="73"/>
      <c r="B200" s="73"/>
      <c r="C200" s="73"/>
      <c r="D200" s="73"/>
      <c r="E200" s="73"/>
      <c r="F200" s="73"/>
      <c r="G200" s="591"/>
      <c r="H200" s="988"/>
      <c r="I200" s="73"/>
      <c r="J200" s="73"/>
      <c r="K200" s="74"/>
      <c r="L200" s="74"/>
      <c r="M200" s="989"/>
      <c r="N200" s="74"/>
      <c r="O200" s="74"/>
      <c r="P200" s="74"/>
      <c r="Q200" s="74"/>
      <c r="R200" s="74"/>
      <c r="S200" s="73"/>
      <c r="T200" s="73"/>
      <c r="U200" s="73"/>
      <c r="V200" s="73"/>
      <c r="W200" s="73"/>
      <c r="X200" s="73"/>
      <c r="Y200" s="73"/>
      <c r="Z200" s="73"/>
    </row>
    <row r="201" spans="1:26" ht="15.75" customHeight="1">
      <c r="A201" s="73"/>
      <c r="B201" s="73"/>
      <c r="C201" s="73"/>
      <c r="D201" s="73"/>
      <c r="E201" s="73"/>
      <c r="F201" s="73"/>
      <c r="G201" s="591"/>
      <c r="H201" s="988"/>
      <c r="I201" s="73"/>
      <c r="J201" s="73"/>
      <c r="K201" s="74"/>
      <c r="L201" s="74"/>
      <c r="M201" s="989"/>
      <c r="N201" s="74"/>
      <c r="O201" s="74"/>
      <c r="P201" s="74"/>
      <c r="Q201" s="74"/>
      <c r="R201" s="74"/>
      <c r="S201" s="73"/>
      <c r="T201" s="73"/>
      <c r="U201" s="73"/>
      <c r="V201" s="73"/>
      <c r="W201" s="73"/>
      <c r="X201" s="73"/>
      <c r="Y201" s="73"/>
      <c r="Z201" s="73"/>
    </row>
    <row r="202" spans="1:26" ht="15.75" customHeight="1">
      <c r="A202" s="73"/>
      <c r="B202" s="73"/>
      <c r="C202" s="73"/>
      <c r="D202" s="73"/>
      <c r="E202" s="73"/>
      <c r="F202" s="73"/>
      <c r="G202" s="591"/>
      <c r="H202" s="988"/>
      <c r="I202" s="73"/>
      <c r="J202" s="73"/>
      <c r="K202" s="74"/>
      <c r="L202" s="74"/>
      <c r="M202" s="989"/>
      <c r="N202" s="74"/>
      <c r="O202" s="74"/>
      <c r="P202" s="74"/>
      <c r="Q202" s="74"/>
      <c r="R202" s="74"/>
      <c r="S202" s="73"/>
      <c r="T202" s="73"/>
      <c r="U202" s="73"/>
      <c r="V202" s="73"/>
      <c r="W202" s="73"/>
      <c r="X202" s="73"/>
      <c r="Y202" s="73"/>
      <c r="Z202" s="73"/>
    </row>
    <row r="203" spans="1:26" ht="15.75" customHeight="1">
      <c r="A203" s="73"/>
      <c r="B203" s="73"/>
      <c r="C203" s="73"/>
      <c r="D203" s="73"/>
      <c r="E203" s="73"/>
      <c r="F203" s="73"/>
      <c r="G203" s="591"/>
      <c r="H203" s="988"/>
      <c r="I203" s="73"/>
      <c r="J203" s="73"/>
      <c r="K203" s="74"/>
      <c r="L203" s="74"/>
      <c r="M203" s="989"/>
      <c r="N203" s="74"/>
      <c r="O203" s="74"/>
      <c r="P203" s="74"/>
      <c r="Q203" s="74"/>
      <c r="R203" s="74"/>
      <c r="S203" s="73"/>
      <c r="T203" s="73"/>
      <c r="U203" s="73"/>
      <c r="V203" s="73"/>
      <c r="W203" s="73"/>
      <c r="X203" s="73"/>
      <c r="Y203" s="73"/>
      <c r="Z203" s="73"/>
    </row>
    <row r="204" spans="1:26" ht="15.75" customHeight="1">
      <c r="A204" s="73"/>
      <c r="B204" s="73"/>
      <c r="C204" s="73"/>
      <c r="D204" s="73"/>
      <c r="E204" s="73"/>
      <c r="F204" s="73"/>
      <c r="G204" s="591"/>
      <c r="H204" s="988"/>
      <c r="I204" s="73"/>
      <c r="J204" s="73"/>
      <c r="K204" s="74"/>
      <c r="L204" s="74"/>
      <c r="M204" s="989"/>
      <c r="N204" s="74"/>
      <c r="O204" s="74"/>
      <c r="P204" s="74"/>
      <c r="Q204" s="74"/>
      <c r="R204" s="74"/>
      <c r="S204" s="73"/>
      <c r="T204" s="73"/>
      <c r="U204" s="73"/>
      <c r="V204" s="73"/>
      <c r="W204" s="73"/>
      <c r="X204" s="73"/>
      <c r="Y204" s="73"/>
      <c r="Z204" s="73"/>
    </row>
    <row r="205" spans="1:26" ht="15.75" customHeight="1">
      <c r="A205" s="73"/>
      <c r="B205" s="73"/>
      <c r="C205" s="73"/>
      <c r="D205" s="73"/>
      <c r="E205" s="73"/>
      <c r="F205" s="73"/>
      <c r="G205" s="591"/>
      <c r="H205" s="988"/>
      <c r="I205" s="73"/>
      <c r="J205" s="73"/>
      <c r="K205" s="74"/>
      <c r="L205" s="74"/>
      <c r="M205" s="989"/>
      <c r="N205" s="74"/>
      <c r="O205" s="74"/>
      <c r="P205" s="74"/>
      <c r="Q205" s="74"/>
      <c r="R205" s="74"/>
      <c r="S205" s="73"/>
      <c r="T205" s="73"/>
      <c r="U205" s="73"/>
      <c r="V205" s="73"/>
      <c r="W205" s="73"/>
      <c r="X205" s="73"/>
      <c r="Y205" s="73"/>
      <c r="Z205" s="73"/>
    </row>
    <row r="206" spans="1:26" ht="15.75" customHeight="1">
      <c r="A206" s="73"/>
      <c r="B206" s="73"/>
      <c r="C206" s="73"/>
      <c r="D206" s="73"/>
      <c r="E206" s="73"/>
      <c r="F206" s="73"/>
      <c r="G206" s="591"/>
      <c r="H206" s="988"/>
      <c r="I206" s="73"/>
      <c r="J206" s="73"/>
      <c r="K206" s="74"/>
      <c r="L206" s="74"/>
      <c r="M206" s="989"/>
      <c r="N206" s="74"/>
      <c r="O206" s="74"/>
      <c r="P206" s="74"/>
      <c r="Q206" s="74"/>
      <c r="R206" s="74"/>
      <c r="S206" s="73"/>
      <c r="T206" s="73"/>
      <c r="U206" s="73"/>
      <c r="V206" s="73"/>
      <c r="W206" s="73"/>
      <c r="X206" s="73"/>
      <c r="Y206" s="73"/>
      <c r="Z206" s="73"/>
    </row>
    <row r="207" spans="1:26" ht="15.75" customHeight="1">
      <c r="A207" s="73"/>
      <c r="B207" s="73"/>
      <c r="C207" s="73"/>
      <c r="D207" s="73"/>
      <c r="E207" s="73"/>
      <c r="F207" s="73"/>
      <c r="G207" s="591"/>
      <c r="H207" s="988"/>
      <c r="I207" s="73"/>
      <c r="J207" s="73"/>
      <c r="K207" s="74"/>
      <c r="L207" s="74"/>
      <c r="M207" s="989"/>
      <c r="N207" s="74"/>
      <c r="O207" s="74"/>
      <c r="P207" s="74"/>
      <c r="Q207" s="74"/>
      <c r="R207" s="74"/>
      <c r="S207" s="73"/>
      <c r="T207" s="73"/>
      <c r="U207" s="73"/>
      <c r="V207" s="73"/>
      <c r="W207" s="73"/>
      <c r="X207" s="73"/>
      <c r="Y207" s="73"/>
      <c r="Z207" s="73"/>
    </row>
    <row r="208" spans="1:26" ht="15.75" customHeight="1">
      <c r="A208" s="73"/>
      <c r="B208" s="73"/>
      <c r="C208" s="73"/>
      <c r="D208" s="73"/>
      <c r="E208" s="73"/>
      <c r="F208" s="73"/>
      <c r="G208" s="591"/>
      <c r="H208" s="988"/>
      <c r="I208" s="73"/>
      <c r="J208" s="73"/>
      <c r="K208" s="74"/>
      <c r="L208" s="74"/>
      <c r="M208" s="989"/>
      <c r="N208" s="74"/>
      <c r="O208" s="74"/>
      <c r="P208" s="74"/>
      <c r="Q208" s="74"/>
      <c r="R208" s="74"/>
      <c r="S208" s="73"/>
      <c r="T208" s="73"/>
      <c r="U208" s="73"/>
      <c r="V208" s="73"/>
      <c r="W208" s="73"/>
      <c r="X208" s="73"/>
      <c r="Y208" s="73"/>
      <c r="Z208" s="73"/>
    </row>
    <row r="209" spans="1:26" ht="15.75" customHeight="1">
      <c r="A209" s="73"/>
      <c r="B209" s="73"/>
      <c r="C209" s="73"/>
      <c r="D209" s="73"/>
      <c r="E209" s="73"/>
      <c r="F209" s="73"/>
      <c r="G209" s="591"/>
      <c r="H209" s="988"/>
      <c r="I209" s="73"/>
      <c r="J209" s="73"/>
      <c r="K209" s="74"/>
      <c r="L209" s="74"/>
      <c r="M209" s="989"/>
      <c r="N209" s="74"/>
      <c r="O209" s="74"/>
      <c r="P209" s="74"/>
      <c r="Q209" s="74"/>
      <c r="R209" s="74"/>
      <c r="S209" s="73"/>
      <c r="T209" s="73"/>
      <c r="U209" s="73"/>
      <c r="V209" s="73"/>
      <c r="W209" s="73"/>
      <c r="X209" s="73"/>
      <c r="Y209" s="73"/>
      <c r="Z209" s="73"/>
    </row>
    <row r="210" spans="1:26" ht="15.75" customHeight="1">
      <c r="A210" s="73"/>
      <c r="B210" s="73"/>
      <c r="C210" s="73"/>
      <c r="D210" s="73"/>
      <c r="E210" s="73"/>
      <c r="F210" s="73"/>
      <c r="G210" s="591"/>
      <c r="H210" s="988"/>
      <c r="I210" s="73"/>
      <c r="J210" s="73"/>
      <c r="K210" s="74"/>
      <c r="L210" s="74"/>
      <c r="M210" s="989"/>
      <c r="N210" s="74"/>
      <c r="O210" s="74"/>
      <c r="P210" s="74"/>
      <c r="Q210" s="74"/>
      <c r="R210" s="74"/>
      <c r="S210" s="73"/>
      <c r="T210" s="73"/>
      <c r="U210" s="73"/>
      <c r="V210" s="73"/>
      <c r="W210" s="73"/>
      <c r="X210" s="73"/>
      <c r="Y210" s="73"/>
      <c r="Z210" s="73"/>
    </row>
    <row r="211" spans="1:26" ht="15.75" customHeight="1">
      <c r="A211" s="73"/>
      <c r="B211" s="73"/>
      <c r="C211" s="73"/>
      <c r="D211" s="73"/>
      <c r="E211" s="73"/>
      <c r="F211" s="73"/>
      <c r="G211" s="591"/>
      <c r="H211" s="988"/>
      <c r="I211" s="73"/>
      <c r="J211" s="73"/>
      <c r="K211" s="74"/>
      <c r="L211" s="74"/>
      <c r="M211" s="989"/>
      <c r="N211" s="74"/>
      <c r="O211" s="74"/>
      <c r="P211" s="74"/>
      <c r="Q211" s="74"/>
      <c r="R211" s="74"/>
      <c r="S211" s="73"/>
      <c r="T211" s="73"/>
      <c r="U211" s="73"/>
      <c r="V211" s="73"/>
      <c r="W211" s="73"/>
      <c r="X211" s="73"/>
      <c r="Y211" s="73"/>
      <c r="Z211" s="73"/>
    </row>
    <row r="212" spans="1:26" ht="15.75" customHeight="1">
      <c r="A212" s="73"/>
      <c r="B212" s="73"/>
      <c r="C212" s="73"/>
      <c r="D212" s="73"/>
      <c r="E212" s="73"/>
      <c r="F212" s="73"/>
      <c r="G212" s="591"/>
      <c r="H212" s="988"/>
      <c r="I212" s="73"/>
      <c r="J212" s="73"/>
      <c r="K212" s="74"/>
      <c r="L212" s="74"/>
      <c r="M212" s="989"/>
      <c r="N212" s="74"/>
      <c r="O212" s="74"/>
      <c r="P212" s="74"/>
      <c r="Q212" s="74"/>
      <c r="R212" s="74"/>
      <c r="S212" s="73"/>
      <c r="T212" s="73"/>
      <c r="U212" s="73"/>
      <c r="V212" s="73"/>
      <c r="W212" s="73"/>
      <c r="X212" s="73"/>
      <c r="Y212" s="73"/>
      <c r="Z212" s="73"/>
    </row>
    <row r="213" spans="1:26" ht="15.75" customHeight="1">
      <c r="A213" s="73"/>
      <c r="B213" s="73"/>
      <c r="C213" s="73"/>
      <c r="D213" s="73"/>
      <c r="E213" s="73"/>
      <c r="F213" s="73"/>
      <c r="G213" s="591"/>
      <c r="H213" s="988"/>
      <c r="I213" s="73"/>
      <c r="J213" s="73"/>
      <c r="K213" s="74"/>
      <c r="L213" s="74"/>
      <c r="M213" s="989"/>
      <c r="N213" s="74"/>
      <c r="O213" s="74"/>
      <c r="P213" s="74"/>
      <c r="Q213" s="74"/>
      <c r="R213" s="74"/>
      <c r="S213" s="73"/>
      <c r="T213" s="73"/>
      <c r="U213" s="73"/>
      <c r="V213" s="73"/>
      <c r="W213" s="73"/>
      <c r="X213" s="73"/>
      <c r="Y213" s="73"/>
      <c r="Z213" s="73"/>
    </row>
    <row r="214" spans="1:26" ht="15.75" customHeight="1">
      <c r="A214" s="73"/>
      <c r="B214" s="73"/>
      <c r="C214" s="73"/>
      <c r="D214" s="73"/>
      <c r="E214" s="73"/>
      <c r="F214" s="73"/>
      <c r="G214" s="591"/>
      <c r="H214" s="988"/>
      <c r="I214" s="73"/>
      <c r="J214" s="73"/>
      <c r="K214" s="74"/>
      <c r="L214" s="74"/>
      <c r="M214" s="989"/>
      <c r="N214" s="74"/>
      <c r="O214" s="74"/>
      <c r="P214" s="74"/>
      <c r="Q214" s="74"/>
      <c r="R214" s="74"/>
      <c r="S214" s="73"/>
      <c r="T214" s="73"/>
      <c r="U214" s="73"/>
      <c r="V214" s="73"/>
      <c r="W214" s="73"/>
      <c r="X214" s="73"/>
      <c r="Y214" s="73"/>
      <c r="Z214" s="73"/>
    </row>
    <row r="215" spans="1:26" ht="15.75" customHeight="1">
      <c r="A215" s="73"/>
      <c r="B215" s="73"/>
      <c r="C215" s="73"/>
      <c r="D215" s="73"/>
      <c r="E215" s="73"/>
      <c r="F215" s="73"/>
      <c r="G215" s="591"/>
      <c r="H215" s="988"/>
      <c r="I215" s="73"/>
      <c r="J215" s="73"/>
      <c r="K215" s="74"/>
      <c r="L215" s="74"/>
      <c r="M215" s="989"/>
      <c r="N215" s="74"/>
      <c r="O215" s="74"/>
      <c r="P215" s="74"/>
      <c r="Q215" s="74"/>
      <c r="R215" s="74"/>
      <c r="S215" s="73"/>
      <c r="T215" s="73"/>
      <c r="U215" s="73"/>
      <c r="V215" s="73"/>
      <c r="W215" s="73"/>
      <c r="X215" s="73"/>
      <c r="Y215" s="73"/>
      <c r="Z215" s="73"/>
    </row>
    <row r="216" spans="1:26" ht="15.75" customHeight="1">
      <c r="A216" s="73"/>
      <c r="B216" s="73"/>
      <c r="C216" s="73"/>
      <c r="D216" s="73"/>
      <c r="E216" s="73"/>
      <c r="F216" s="73"/>
      <c r="G216" s="591"/>
      <c r="H216" s="988"/>
      <c r="I216" s="73"/>
      <c r="J216" s="73"/>
      <c r="K216" s="74"/>
      <c r="L216" s="74"/>
      <c r="M216" s="989"/>
      <c r="N216" s="74"/>
      <c r="O216" s="74"/>
      <c r="P216" s="74"/>
      <c r="Q216" s="74"/>
      <c r="R216" s="74"/>
      <c r="S216" s="73"/>
      <c r="T216" s="73"/>
      <c r="U216" s="73"/>
      <c r="V216" s="73"/>
      <c r="W216" s="73"/>
      <c r="X216" s="73"/>
      <c r="Y216" s="73"/>
      <c r="Z216" s="73"/>
    </row>
    <row r="217" spans="1:26" ht="15.75" customHeight="1">
      <c r="A217" s="73"/>
      <c r="B217" s="73"/>
      <c r="C217" s="73"/>
      <c r="D217" s="73"/>
      <c r="E217" s="73"/>
      <c r="F217" s="73"/>
      <c r="G217" s="591"/>
      <c r="H217" s="988"/>
      <c r="I217" s="73"/>
      <c r="J217" s="73"/>
      <c r="K217" s="74"/>
      <c r="L217" s="74"/>
      <c r="M217" s="989"/>
      <c r="N217" s="74"/>
      <c r="O217" s="74"/>
      <c r="P217" s="74"/>
      <c r="Q217" s="74"/>
      <c r="R217" s="74"/>
      <c r="S217" s="73"/>
      <c r="T217" s="73"/>
      <c r="U217" s="73"/>
      <c r="V217" s="73"/>
      <c r="W217" s="73"/>
      <c r="X217" s="73"/>
      <c r="Y217" s="73"/>
      <c r="Z217" s="73"/>
    </row>
    <row r="218" spans="1:26" ht="15.75" customHeight="1">
      <c r="A218" s="73"/>
      <c r="B218" s="73"/>
      <c r="C218" s="73"/>
      <c r="D218" s="73"/>
      <c r="E218" s="73"/>
      <c r="F218" s="73"/>
      <c r="G218" s="591"/>
      <c r="H218" s="988"/>
      <c r="I218" s="73"/>
      <c r="J218" s="73"/>
      <c r="K218" s="74"/>
      <c r="L218" s="74"/>
      <c r="M218" s="989"/>
      <c r="N218" s="74"/>
      <c r="O218" s="74"/>
      <c r="P218" s="74"/>
      <c r="Q218" s="74"/>
      <c r="R218" s="74"/>
      <c r="S218" s="73"/>
      <c r="T218" s="73"/>
      <c r="U218" s="73"/>
      <c r="V218" s="73"/>
      <c r="W218" s="73"/>
      <c r="X218" s="73"/>
      <c r="Y218" s="73"/>
      <c r="Z218" s="73"/>
    </row>
    <row r="219" spans="1:26" ht="15.75" customHeight="1">
      <c r="A219" s="73"/>
      <c r="B219" s="73"/>
      <c r="C219" s="73"/>
      <c r="D219" s="73"/>
      <c r="E219" s="73"/>
      <c r="F219" s="73"/>
      <c r="G219" s="591"/>
      <c r="H219" s="988"/>
      <c r="I219" s="73"/>
      <c r="J219" s="73"/>
      <c r="K219" s="74"/>
      <c r="L219" s="74"/>
      <c r="M219" s="989"/>
      <c r="N219" s="74"/>
      <c r="O219" s="74"/>
      <c r="P219" s="74"/>
      <c r="Q219" s="74"/>
      <c r="R219" s="74"/>
      <c r="S219" s="73"/>
      <c r="T219" s="73"/>
      <c r="U219" s="73"/>
      <c r="V219" s="73"/>
      <c r="W219" s="73"/>
      <c r="X219" s="73"/>
      <c r="Y219" s="73"/>
      <c r="Z219" s="73"/>
    </row>
    <row r="220" spans="1:26" ht="15.75" customHeight="1">
      <c r="A220" s="73"/>
      <c r="B220" s="73"/>
      <c r="C220" s="73"/>
      <c r="D220" s="73"/>
      <c r="E220" s="73"/>
      <c r="F220" s="73"/>
      <c r="G220" s="591"/>
      <c r="H220" s="988"/>
      <c r="I220" s="73"/>
      <c r="J220" s="73"/>
      <c r="K220" s="74"/>
      <c r="L220" s="74"/>
      <c r="M220" s="989"/>
      <c r="N220" s="74"/>
      <c r="O220" s="74"/>
      <c r="P220" s="74"/>
      <c r="Q220" s="74"/>
      <c r="R220" s="74"/>
      <c r="S220" s="73"/>
      <c r="T220" s="73"/>
      <c r="U220" s="73"/>
      <c r="V220" s="73"/>
      <c r="W220" s="73"/>
      <c r="X220" s="73"/>
      <c r="Y220" s="73"/>
      <c r="Z220" s="73"/>
    </row>
    <row r="221" spans="1:26" ht="15.75" customHeight="1">
      <c r="A221" s="73"/>
      <c r="B221" s="73"/>
      <c r="C221" s="73"/>
      <c r="D221" s="73"/>
      <c r="E221" s="73"/>
      <c r="F221" s="73"/>
      <c r="G221" s="591"/>
      <c r="H221" s="988"/>
      <c r="I221" s="73"/>
      <c r="J221" s="73"/>
      <c r="K221" s="74"/>
      <c r="L221" s="74"/>
      <c r="M221" s="989"/>
      <c r="N221" s="74"/>
      <c r="O221" s="74"/>
      <c r="P221" s="74"/>
      <c r="Q221" s="74"/>
      <c r="R221" s="74"/>
      <c r="S221" s="73"/>
      <c r="T221" s="73"/>
      <c r="U221" s="73"/>
      <c r="V221" s="73"/>
      <c r="W221" s="73"/>
      <c r="X221" s="73"/>
      <c r="Y221" s="73"/>
      <c r="Z221" s="73"/>
    </row>
    <row r="222" spans="1:26" ht="15.75" customHeight="1">
      <c r="A222" s="73"/>
      <c r="B222" s="73"/>
      <c r="C222" s="73"/>
      <c r="D222" s="73"/>
      <c r="E222" s="73"/>
      <c r="F222" s="73"/>
      <c r="G222" s="591"/>
      <c r="H222" s="988"/>
      <c r="I222" s="73"/>
      <c r="J222" s="73"/>
      <c r="K222" s="74"/>
      <c r="L222" s="74"/>
      <c r="M222" s="989"/>
      <c r="N222" s="74"/>
      <c r="O222" s="74"/>
      <c r="P222" s="74"/>
      <c r="Q222" s="74"/>
      <c r="R222" s="74"/>
      <c r="S222" s="73"/>
      <c r="T222" s="73"/>
      <c r="U222" s="73"/>
      <c r="V222" s="73"/>
      <c r="W222" s="73"/>
      <c r="X222" s="73"/>
      <c r="Y222" s="73"/>
      <c r="Z222" s="73"/>
    </row>
    <row r="223" spans="1:26" ht="15.75" customHeight="1">
      <c r="A223" s="73"/>
      <c r="B223" s="73"/>
      <c r="C223" s="73"/>
      <c r="D223" s="73"/>
      <c r="E223" s="73"/>
      <c r="F223" s="73"/>
      <c r="G223" s="591"/>
      <c r="H223" s="988"/>
      <c r="I223" s="73"/>
      <c r="J223" s="73"/>
      <c r="K223" s="74"/>
      <c r="L223" s="74"/>
      <c r="M223" s="989"/>
      <c r="N223" s="74"/>
      <c r="O223" s="74"/>
      <c r="P223" s="74"/>
      <c r="Q223" s="74"/>
      <c r="R223" s="74"/>
      <c r="S223" s="73"/>
      <c r="T223" s="73"/>
      <c r="U223" s="73"/>
      <c r="V223" s="73"/>
      <c r="W223" s="73"/>
      <c r="X223" s="73"/>
      <c r="Y223" s="73"/>
      <c r="Z223" s="73"/>
    </row>
    <row r="224" spans="1:26" ht="15.75" customHeight="1">
      <c r="A224" s="73"/>
      <c r="B224" s="73"/>
      <c r="C224" s="73"/>
      <c r="D224" s="73"/>
      <c r="E224" s="73"/>
      <c r="F224" s="73"/>
      <c r="G224" s="591"/>
      <c r="H224" s="988"/>
      <c r="I224" s="73"/>
      <c r="J224" s="73"/>
      <c r="K224" s="74"/>
      <c r="L224" s="74"/>
      <c r="M224" s="989"/>
      <c r="N224" s="74"/>
      <c r="O224" s="74"/>
      <c r="P224" s="74"/>
      <c r="Q224" s="74"/>
      <c r="R224" s="74"/>
      <c r="S224" s="73"/>
      <c r="T224" s="73"/>
      <c r="U224" s="73"/>
      <c r="V224" s="73"/>
      <c r="W224" s="73"/>
      <c r="X224" s="73"/>
      <c r="Y224" s="73"/>
      <c r="Z224" s="73"/>
    </row>
    <row r="225" spans="1:26" ht="15.75" customHeight="1">
      <c r="A225" s="73"/>
      <c r="B225" s="73"/>
      <c r="C225" s="73"/>
      <c r="D225" s="73"/>
      <c r="E225" s="73"/>
      <c r="F225" s="73"/>
      <c r="G225" s="591"/>
      <c r="H225" s="988"/>
      <c r="I225" s="73"/>
      <c r="J225" s="73"/>
      <c r="K225" s="74"/>
      <c r="L225" s="74"/>
      <c r="M225" s="989"/>
      <c r="N225" s="74"/>
      <c r="O225" s="74"/>
      <c r="P225" s="74"/>
      <c r="Q225" s="74"/>
      <c r="R225" s="74"/>
      <c r="S225" s="73"/>
      <c r="T225" s="73"/>
      <c r="U225" s="73"/>
      <c r="V225" s="73"/>
      <c r="W225" s="73"/>
      <c r="X225" s="73"/>
      <c r="Y225" s="73"/>
      <c r="Z225" s="73"/>
    </row>
    <row r="226" spans="1:26" ht="15.75" customHeight="1">
      <c r="A226" s="73"/>
      <c r="B226" s="73"/>
      <c r="C226" s="73"/>
      <c r="D226" s="73"/>
      <c r="E226" s="73"/>
      <c r="F226" s="73"/>
      <c r="G226" s="591"/>
      <c r="H226" s="988"/>
      <c r="I226" s="73"/>
      <c r="J226" s="73"/>
      <c r="K226" s="74"/>
      <c r="L226" s="74"/>
      <c r="M226" s="989"/>
      <c r="N226" s="74"/>
      <c r="O226" s="74"/>
      <c r="P226" s="74"/>
      <c r="Q226" s="74"/>
      <c r="R226" s="74"/>
      <c r="S226" s="73"/>
      <c r="T226" s="73"/>
      <c r="U226" s="73"/>
      <c r="V226" s="73"/>
      <c r="W226" s="73"/>
      <c r="X226" s="73"/>
      <c r="Y226" s="73"/>
      <c r="Z226" s="73"/>
    </row>
    <row r="227" spans="1:26" ht="15.75" customHeight="1">
      <c r="A227" s="73"/>
      <c r="B227" s="73"/>
      <c r="C227" s="73"/>
      <c r="D227" s="73"/>
      <c r="E227" s="73"/>
      <c r="F227" s="73"/>
      <c r="G227" s="591"/>
      <c r="H227" s="988"/>
      <c r="I227" s="73"/>
      <c r="J227" s="73"/>
      <c r="K227" s="74"/>
      <c r="L227" s="74"/>
      <c r="M227" s="989"/>
      <c r="N227" s="74"/>
      <c r="O227" s="74"/>
      <c r="P227" s="74"/>
      <c r="Q227" s="74"/>
      <c r="R227" s="74"/>
      <c r="S227" s="73"/>
      <c r="T227" s="73"/>
      <c r="U227" s="73"/>
      <c r="V227" s="73"/>
      <c r="W227" s="73"/>
      <c r="X227" s="73"/>
      <c r="Y227" s="73"/>
      <c r="Z227" s="73"/>
    </row>
    <row r="228" spans="1:26" ht="15.75" customHeight="1">
      <c r="A228" s="73"/>
      <c r="B228" s="73"/>
      <c r="C228" s="73"/>
      <c r="D228" s="73"/>
      <c r="E228" s="73"/>
      <c r="F228" s="73"/>
      <c r="G228" s="591"/>
      <c r="H228" s="988"/>
      <c r="I228" s="73"/>
      <c r="J228" s="73"/>
      <c r="K228" s="74"/>
      <c r="L228" s="74"/>
      <c r="M228" s="989"/>
      <c r="N228" s="74"/>
      <c r="O228" s="74"/>
      <c r="P228" s="74"/>
      <c r="Q228" s="74"/>
      <c r="R228" s="74"/>
      <c r="S228" s="73"/>
      <c r="T228" s="73"/>
      <c r="U228" s="73"/>
      <c r="V228" s="73"/>
      <c r="W228" s="73"/>
      <c r="X228" s="73"/>
      <c r="Y228" s="73"/>
      <c r="Z228" s="73"/>
    </row>
    <row r="229" spans="1:26" ht="15.75" customHeight="1">
      <c r="A229" s="73"/>
      <c r="B229" s="73"/>
      <c r="C229" s="73"/>
      <c r="D229" s="73"/>
      <c r="E229" s="73"/>
      <c r="F229" s="73"/>
      <c r="G229" s="591"/>
      <c r="H229" s="988"/>
      <c r="I229" s="73"/>
      <c r="J229" s="73"/>
      <c r="K229" s="74"/>
      <c r="L229" s="74"/>
      <c r="M229" s="989"/>
      <c r="N229" s="74"/>
      <c r="O229" s="74"/>
      <c r="P229" s="74"/>
      <c r="Q229" s="74"/>
      <c r="R229" s="74"/>
      <c r="S229" s="73"/>
      <c r="T229" s="73"/>
      <c r="U229" s="73"/>
      <c r="V229" s="73"/>
      <c r="W229" s="73"/>
      <c r="X229" s="73"/>
      <c r="Y229" s="73"/>
      <c r="Z229" s="73"/>
    </row>
    <row r="230" spans="1:26" ht="15.75" customHeight="1">
      <c r="A230" s="73"/>
      <c r="B230" s="73"/>
      <c r="C230" s="73"/>
      <c r="D230" s="73"/>
      <c r="E230" s="73"/>
      <c r="F230" s="73"/>
      <c r="G230" s="591"/>
      <c r="H230" s="988"/>
      <c r="I230" s="73"/>
      <c r="J230" s="73"/>
      <c r="K230" s="74"/>
      <c r="L230" s="74"/>
      <c r="M230" s="989"/>
      <c r="N230" s="74"/>
      <c r="O230" s="74"/>
      <c r="P230" s="74"/>
      <c r="Q230" s="74"/>
      <c r="R230" s="74"/>
      <c r="S230" s="73"/>
      <c r="T230" s="73"/>
      <c r="U230" s="73"/>
      <c r="V230" s="73"/>
      <c r="W230" s="73"/>
      <c r="X230" s="73"/>
      <c r="Y230" s="73"/>
      <c r="Z230" s="73"/>
    </row>
    <row r="231" spans="1:26" ht="15.75" customHeight="1">
      <c r="A231" s="73"/>
      <c r="B231" s="73"/>
      <c r="C231" s="73"/>
      <c r="D231" s="73"/>
      <c r="E231" s="73"/>
      <c r="F231" s="73"/>
      <c r="G231" s="591"/>
      <c r="H231" s="988"/>
      <c r="I231" s="73"/>
      <c r="J231" s="73"/>
      <c r="K231" s="74"/>
      <c r="L231" s="74"/>
      <c r="M231" s="989"/>
      <c r="N231" s="74"/>
      <c r="O231" s="74"/>
      <c r="P231" s="74"/>
      <c r="Q231" s="74"/>
      <c r="R231" s="74"/>
      <c r="S231" s="73"/>
      <c r="T231" s="73"/>
      <c r="U231" s="73"/>
      <c r="V231" s="73"/>
      <c r="W231" s="73"/>
      <c r="X231" s="73"/>
      <c r="Y231" s="73"/>
      <c r="Z231" s="73"/>
    </row>
    <row r="232" spans="1:26" ht="15.75" customHeight="1">
      <c r="A232" s="73"/>
      <c r="B232" s="73"/>
      <c r="C232" s="73"/>
      <c r="D232" s="73"/>
      <c r="E232" s="73"/>
      <c r="F232" s="73"/>
      <c r="G232" s="591"/>
      <c r="H232" s="988"/>
      <c r="I232" s="73"/>
      <c r="J232" s="73"/>
      <c r="K232" s="74"/>
      <c r="L232" s="74"/>
      <c r="M232" s="989"/>
      <c r="N232" s="74"/>
      <c r="O232" s="74"/>
      <c r="P232" s="74"/>
      <c r="Q232" s="74"/>
      <c r="R232" s="74"/>
      <c r="S232" s="73"/>
      <c r="T232" s="73"/>
      <c r="U232" s="73"/>
      <c r="V232" s="73"/>
      <c r="W232" s="73"/>
      <c r="X232" s="73"/>
      <c r="Y232" s="73"/>
      <c r="Z232" s="73"/>
    </row>
    <row r="233" spans="1:26" ht="15.75" customHeight="1">
      <c r="A233" s="73"/>
      <c r="B233" s="73"/>
      <c r="C233" s="73"/>
      <c r="D233" s="73"/>
      <c r="E233" s="73"/>
      <c r="F233" s="73"/>
      <c r="G233" s="591"/>
      <c r="H233" s="988"/>
      <c r="I233" s="73"/>
      <c r="J233" s="73"/>
      <c r="K233" s="74"/>
      <c r="L233" s="74"/>
      <c r="M233" s="989"/>
      <c r="N233" s="74"/>
      <c r="O233" s="74"/>
      <c r="P233" s="74"/>
      <c r="Q233" s="74"/>
      <c r="R233" s="74"/>
      <c r="S233" s="73"/>
      <c r="T233" s="73"/>
      <c r="U233" s="73"/>
      <c r="V233" s="73"/>
      <c r="W233" s="73"/>
      <c r="X233" s="73"/>
      <c r="Y233" s="73"/>
      <c r="Z233" s="73"/>
    </row>
    <row r="234" spans="1:26" ht="15.75" customHeight="1">
      <c r="A234" s="73"/>
      <c r="B234" s="73"/>
      <c r="C234" s="73"/>
      <c r="D234" s="73"/>
      <c r="E234" s="73"/>
      <c r="F234" s="73"/>
      <c r="G234" s="591"/>
      <c r="H234" s="988"/>
      <c r="I234" s="73"/>
      <c r="J234" s="73"/>
      <c r="K234" s="74"/>
      <c r="L234" s="74"/>
      <c r="M234" s="989"/>
      <c r="N234" s="74"/>
      <c r="O234" s="74"/>
      <c r="P234" s="74"/>
      <c r="Q234" s="74"/>
      <c r="R234" s="74"/>
      <c r="S234" s="73"/>
      <c r="T234" s="73"/>
      <c r="U234" s="73"/>
      <c r="V234" s="73"/>
      <c r="W234" s="73"/>
      <c r="X234" s="73"/>
      <c r="Y234" s="73"/>
      <c r="Z234" s="73"/>
    </row>
    <row r="235" spans="1:26" ht="15.75" customHeight="1">
      <c r="A235" s="73"/>
      <c r="B235" s="73"/>
      <c r="C235" s="73"/>
      <c r="D235" s="73"/>
      <c r="E235" s="73"/>
      <c r="F235" s="73"/>
      <c r="G235" s="591"/>
      <c r="H235" s="988"/>
      <c r="I235" s="73"/>
      <c r="J235" s="73"/>
      <c r="K235" s="74"/>
      <c r="L235" s="74"/>
      <c r="M235" s="989"/>
      <c r="N235" s="74"/>
      <c r="O235" s="74"/>
      <c r="P235" s="74"/>
      <c r="Q235" s="74"/>
      <c r="R235" s="74"/>
      <c r="S235" s="73"/>
      <c r="T235" s="73"/>
      <c r="U235" s="73"/>
      <c r="V235" s="73"/>
      <c r="W235" s="73"/>
      <c r="X235" s="73"/>
      <c r="Y235" s="73"/>
      <c r="Z235" s="73"/>
    </row>
    <row r="236" spans="1:26" ht="15.75" customHeight="1">
      <c r="A236" s="73"/>
      <c r="B236" s="73"/>
      <c r="C236" s="73"/>
      <c r="D236" s="73"/>
      <c r="E236" s="73"/>
      <c r="F236" s="73"/>
      <c r="G236" s="591"/>
      <c r="H236" s="988"/>
      <c r="I236" s="73"/>
      <c r="J236" s="73"/>
      <c r="K236" s="74"/>
      <c r="L236" s="74"/>
      <c r="M236" s="989"/>
      <c r="N236" s="74"/>
      <c r="O236" s="74"/>
      <c r="P236" s="74"/>
      <c r="Q236" s="74"/>
      <c r="R236" s="74"/>
      <c r="S236" s="73"/>
      <c r="T236" s="73"/>
      <c r="U236" s="73"/>
      <c r="V236" s="73"/>
      <c r="W236" s="73"/>
      <c r="X236" s="73"/>
      <c r="Y236" s="73"/>
      <c r="Z236" s="73"/>
    </row>
    <row r="237" spans="1:26" ht="15.75" customHeight="1">
      <c r="A237" s="73"/>
      <c r="B237" s="73"/>
      <c r="C237" s="73"/>
      <c r="D237" s="73"/>
      <c r="E237" s="73"/>
      <c r="F237" s="73"/>
      <c r="G237" s="591"/>
      <c r="H237" s="988"/>
      <c r="I237" s="73"/>
      <c r="J237" s="73"/>
      <c r="K237" s="74"/>
      <c r="L237" s="74"/>
      <c r="M237" s="989"/>
      <c r="N237" s="74"/>
      <c r="O237" s="74"/>
      <c r="P237" s="74"/>
      <c r="Q237" s="74"/>
      <c r="R237" s="74"/>
      <c r="S237" s="73"/>
      <c r="T237" s="73"/>
      <c r="U237" s="73"/>
      <c r="V237" s="73"/>
      <c r="W237" s="73"/>
      <c r="X237" s="73"/>
      <c r="Y237" s="73"/>
      <c r="Z237" s="73"/>
    </row>
    <row r="238" spans="1:26" ht="15.75" customHeight="1">
      <c r="A238" s="73"/>
      <c r="B238" s="73"/>
      <c r="C238" s="73"/>
      <c r="D238" s="73"/>
      <c r="E238" s="73"/>
      <c r="F238" s="73"/>
      <c r="G238" s="591"/>
      <c r="H238" s="988"/>
      <c r="I238" s="73"/>
      <c r="J238" s="73"/>
      <c r="K238" s="74"/>
      <c r="L238" s="74"/>
      <c r="M238" s="989"/>
      <c r="N238" s="74"/>
      <c r="O238" s="74"/>
      <c r="P238" s="74"/>
      <c r="Q238" s="74"/>
      <c r="R238" s="74"/>
      <c r="S238" s="73"/>
      <c r="T238" s="73"/>
      <c r="U238" s="73"/>
      <c r="V238" s="73"/>
      <c r="W238" s="73"/>
      <c r="X238" s="73"/>
      <c r="Y238" s="73"/>
      <c r="Z238" s="73"/>
    </row>
    <row r="239" spans="1:26" ht="15.75" customHeight="1">
      <c r="A239" s="73"/>
      <c r="B239" s="73"/>
      <c r="C239" s="73"/>
      <c r="D239" s="73"/>
      <c r="E239" s="73"/>
      <c r="F239" s="73"/>
      <c r="G239" s="591"/>
      <c r="H239" s="988"/>
      <c r="I239" s="73"/>
      <c r="J239" s="73"/>
      <c r="K239" s="74"/>
      <c r="L239" s="74"/>
      <c r="M239" s="989"/>
      <c r="N239" s="74"/>
      <c r="O239" s="74"/>
      <c r="P239" s="74"/>
      <c r="Q239" s="74"/>
      <c r="R239" s="74"/>
      <c r="S239" s="73"/>
      <c r="T239" s="73"/>
      <c r="U239" s="73"/>
      <c r="V239" s="73"/>
      <c r="W239" s="73"/>
      <c r="X239" s="73"/>
      <c r="Y239" s="73"/>
      <c r="Z239" s="73"/>
    </row>
    <row r="240" spans="1:26" ht="15.75" customHeight="1">
      <c r="A240" s="73"/>
      <c r="B240" s="73"/>
      <c r="C240" s="73"/>
      <c r="D240" s="73"/>
      <c r="E240" s="73"/>
      <c r="F240" s="73"/>
      <c r="G240" s="591"/>
      <c r="H240" s="988"/>
      <c r="I240" s="73"/>
      <c r="J240" s="73"/>
      <c r="K240" s="74"/>
      <c r="L240" s="74"/>
      <c r="M240" s="989"/>
      <c r="N240" s="74"/>
      <c r="O240" s="74"/>
      <c r="P240" s="74"/>
      <c r="Q240" s="74"/>
      <c r="R240" s="74"/>
      <c r="S240" s="73"/>
      <c r="T240" s="73"/>
      <c r="U240" s="73"/>
      <c r="V240" s="73"/>
      <c r="W240" s="73"/>
      <c r="X240" s="73"/>
      <c r="Y240" s="73"/>
      <c r="Z240" s="73"/>
    </row>
    <row r="241" spans="1:26" ht="15.75" customHeight="1">
      <c r="A241" s="73"/>
      <c r="B241" s="73"/>
      <c r="C241" s="73"/>
      <c r="D241" s="73"/>
      <c r="E241" s="73"/>
      <c r="F241" s="73"/>
      <c r="G241" s="591"/>
      <c r="H241" s="988"/>
      <c r="I241" s="73"/>
      <c r="J241" s="73"/>
      <c r="K241" s="74"/>
      <c r="L241" s="74"/>
      <c r="M241" s="989"/>
      <c r="N241" s="74"/>
      <c r="O241" s="74"/>
      <c r="P241" s="74"/>
      <c r="Q241" s="74"/>
      <c r="R241" s="74"/>
      <c r="S241" s="73"/>
      <c r="T241" s="73"/>
      <c r="U241" s="73"/>
      <c r="V241" s="73"/>
      <c r="W241" s="73"/>
      <c r="X241" s="73"/>
      <c r="Y241" s="73"/>
      <c r="Z241" s="73"/>
    </row>
    <row r="242" spans="1:26" ht="15.75" customHeight="1">
      <c r="A242" s="73"/>
      <c r="B242" s="73"/>
      <c r="C242" s="73"/>
      <c r="D242" s="73"/>
      <c r="E242" s="73"/>
      <c r="F242" s="73"/>
      <c r="G242" s="591"/>
      <c r="H242" s="988"/>
      <c r="I242" s="73"/>
      <c r="J242" s="73"/>
      <c r="K242" s="74"/>
      <c r="L242" s="74"/>
      <c r="M242" s="989"/>
      <c r="N242" s="74"/>
      <c r="O242" s="74"/>
      <c r="P242" s="74"/>
      <c r="Q242" s="74"/>
      <c r="R242" s="74"/>
      <c r="S242" s="73"/>
      <c r="T242" s="73"/>
      <c r="U242" s="73"/>
      <c r="V242" s="73"/>
      <c r="W242" s="73"/>
      <c r="X242" s="73"/>
      <c r="Y242" s="73"/>
      <c r="Z242" s="73"/>
    </row>
    <row r="243" spans="1:26" ht="15.75" customHeight="1">
      <c r="A243" s="73"/>
      <c r="B243" s="73"/>
      <c r="C243" s="73"/>
      <c r="D243" s="73"/>
      <c r="E243" s="73"/>
      <c r="F243" s="73"/>
      <c r="G243" s="591"/>
      <c r="H243" s="988"/>
      <c r="I243" s="73"/>
      <c r="J243" s="73"/>
      <c r="K243" s="74"/>
      <c r="L243" s="74"/>
      <c r="M243" s="989"/>
      <c r="N243" s="74"/>
      <c r="O243" s="74"/>
      <c r="P243" s="74"/>
      <c r="Q243" s="74"/>
      <c r="R243" s="74"/>
      <c r="S243" s="73"/>
      <c r="T243" s="73"/>
      <c r="U243" s="73"/>
      <c r="V243" s="73"/>
      <c r="W243" s="73"/>
      <c r="X243" s="73"/>
      <c r="Y243" s="73"/>
      <c r="Z243" s="73"/>
    </row>
    <row r="244" spans="1:26" ht="15.75" customHeight="1">
      <c r="A244" s="73"/>
      <c r="B244" s="73"/>
      <c r="C244" s="73"/>
      <c r="D244" s="73"/>
      <c r="E244" s="73"/>
      <c r="F244" s="73"/>
      <c r="G244" s="591"/>
      <c r="H244" s="988"/>
      <c r="I244" s="73"/>
      <c r="J244" s="73"/>
      <c r="K244" s="74"/>
      <c r="L244" s="74"/>
      <c r="M244" s="989"/>
      <c r="N244" s="74"/>
      <c r="O244" s="74"/>
      <c r="P244" s="74"/>
      <c r="Q244" s="74"/>
      <c r="R244" s="74"/>
      <c r="S244" s="73"/>
      <c r="T244" s="73"/>
      <c r="U244" s="73"/>
      <c r="V244" s="73"/>
      <c r="W244" s="73"/>
      <c r="X244" s="73"/>
      <c r="Y244" s="73"/>
      <c r="Z244" s="73"/>
    </row>
    <row r="245" spans="1:26" ht="15.75" customHeight="1">
      <c r="A245" s="73"/>
      <c r="B245" s="73"/>
      <c r="C245" s="73"/>
      <c r="D245" s="73"/>
      <c r="E245" s="73"/>
      <c r="F245" s="73"/>
      <c r="G245" s="591"/>
      <c r="H245" s="988"/>
      <c r="I245" s="73"/>
      <c r="J245" s="73"/>
      <c r="K245" s="74"/>
      <c r="L245" s="74"/>
      <c r="M245" s="989"/>
      <c r="N245" s="74"/>
      <c r="O245" s="74"/>
      <c r="P245" s="74"/>
      <c r="Q245" s="74"/>
      <c r="R245" s="74"/>
      <c r="S245" s="73"/>
      <c r="T245" s="73"/>
      <c r="U245" s="73"/>
      <c r="V245" s="73"/>
      <c r="W245" s="73"/>
      <c r="X245" s="73"/>
      <c r="Y245" s="73"/>
      <c r="Z245" s="73"/>
    </row>
    <row r="246" spans="1:26" ht="15.75" customHeight="1">
      <c r="A246" s="73"/>
      <c r="B246" s="73"/>
      <c r="C246" s="73"/>
      <c r="D246" s="73"/>
      <c r="E246" s="73"/>
      <c r="F246" s="73"/>
      <c r="G246" s="591"/>
      <c r="H246" s="988"/>
      <c r="I246" s="73"/>
      <c r="J246" s="73"/>
      <c r="K246" s="74"/>
      <c r="L246" s="74"/>
      <c r="M246" s="989"/>
      <c r="N246" s="74"/>
      <c r="O246" s="74"/>
      <c r="P246" s="74"/>
      <c r="Q246" s="74"/>
      <c r="R246" s="74"/>
      <c r="S246" s="73"/>
      <c r="T246" s="73"/>
      <c r="U246" s="73"/>
      <c r="V246" s="73"/>
      <c r="W246" s="73"/>
      <c r="X246" s="73"/>
      <c r="Y246" s="73"/>
      <c r="Z246" s="73"/>
    </row>
    <row r="247" spans="1:26" ht="15.75" customHeight="1">
      <c r="A247" s="73"/>
      <c r="B247" s="73"/>
      <c r="C247" s="73"/>
      <c r="D247" s="73"/>
      <c r="E247" s="73"/>
      <c r="F247" s="73"/>
      <c r="G247" s="591"/>
      <c r="H247" s="988"/>
      <c r="I247" s="73"/>
      <c r="J247" s="73"/>
      <c r="K247" s="74"/>
      <c r="L247" s="74"/>
      <c r="M247" s="989"/>
      <c r="N247" s="74"/>
      <c r="O247" s="74"/>
      <c r="P247" s="74"/>
      <c r="Q247" s="74"/>
      <c r="R247" s="74"/>
      <c r="S247" s="73"/>
      <c r="T247" s="73"/>
      <c r="U247" s="73"/>
      <c r="V247" s="73"/>
      <c r="W247" s="73"/>
      <c r="X247" s="73"/>
      <c r="Y247" s="73"/>
      <c r="Z247" s="73"/>
    </row>
    <row r="248" spans="1:26" ht="15.75" customHeight="1">
      <c r="A248" s="73"/>
      <c r="B248" s="73"/>
      <c r="C248" s="73"/>
      <c r="D248" s="73"/>
      <c r="E248" s="73"/>
      <c r="F248" s="73"/>
      <c r="G248" s="591"/>
      <c r="H248" s="988"/>
      <c r="I248" s="73"/>
      <c r="J248" s="73"/>
      <c r="K248" s="74"/>
      <c r="L248" s="74"/>
      <c r="M248" s="989"/>
      <c r="N248" s="74"/>
      <c r="O248" s="74"/>
      <c r="P248" s="74"/>
      <c r="Q248" s="74"/>
      <c r="R248" s="74"/>
      <c r="S248" s="73"/>
      <c r="T248" s="73"/>
      <c r="U248" s="73"/>
      <c r="V248" s="73"/>
      <c r="W248" s="73"/>
      <c r="X248" s="73"/>
      <c r="Y248" s="73"/>
      <c r="Z248" s="73"/>
    </row>
    <row r="249" spans="1:26" ht="15.75" customHeight="1">
      <c r="A249" s="73"/>
      <c r="B249" s="73"/>
      <c r="C249" s="73"/>
      <c r="D249" s="73"/>
      <c r="E249" s="73"/>
      <c r="F249" s="73"/>
      <c r="G249" s="591"/>
      <c r="H249" s="988"/>
      <c r="I249" s="73"/>
      <c r="J249" s="73"/>
      <c r="K249" s="74"/>
      <c r="L249" s="74"/>
      <c r="M249" s="989"/>
      <c r="N249" s="74"/>
      <c r="O249" s="74"/>
      <c r="P249" s="74"/>
      <c r="Q249" s="74"/>
      <c r="R249" s="74"/>
      <c r="S249" s="73"/>
      <c r="T249" s="73"/>
      <c r="U249" s="73"/>
      <c r="V249" s="73"/>
      <c r="W249" s="73"/>
      <c r="X249" s="73"/>
      <c r="Y249" s="73"/>
      <c r="Z249" s="73"/>
    </row>
    <row r="250" spans="1:26" ht="15.75" customHeight="1">
      <c r="A250" s="73"/>
      <c r="B250" s="73"/>
      <c r="C250" s="73"/>
      <c r="D250" s="73"/>
      <c r="E250" s="73"/>
      <c r="F250" s="73"/>
      <c r="G250" s="591"/>
      <c r="H250" s="988"/>
      <c r="I250" s="73"/>
      <c r="J250" s="73"/>
      <c r="K250" s="74"/>
      <c r="L250" s="74"/>
      <c r="M250" s="989"/>
      <c r="N250" s="74"/>
      <c r="O250" s="74"/>
      <c r="P250" s="74"/>
      <c r="Q250" s="74"/>
      <c r="R250" s="74"/>
      <c r="S250" s="73"/>
      <c r="T250" s="73"/>
      <c r="U250" s="73"/>
      <c r="V250" s="73"/>
      <c r="W250" s="73"/>
      <c r="X250" s="73"/>
      <c r="Y250" s="73"/>
      <c r="Z250" s="73"/>
    </row>
    <row r="251" spans="1:26" ht="15.75" customHeight="1">
      <c r="A251" s="73"/>
      <c r="B251" s="73"/>
      <c r="C251" s="73"/>
      <c r="D251" s="73"/>
      <c r="E251" s="73"/>
      <c r="F251" s="73"/>
      <c r="G251" s="591"/>
      <c r="H251" s="988"/>
      <c r="I251" s="73"/>
      <c r="J251" s="73"/>
      <c r="K251" s="74"/>
      <c r="L251" s="74"/>
      <c r="M251" s="989"/>
      <c r="N251" s="74"/>
      <c r="O251" s="74"/>
      <c r="P251" s="74"/>
      <c r="Q251" s="74"/>
      <c r="R251" s="74"/>
      <c r="S251" s="73"/>
      <c r="T251" s="73"/>
      <c r="U251" s="73"/>
      <c r="V251" s="73"/>
      <c r="W251" s="73"/>
      <c r="X251" s="73"/>
      <c r="Y251" s="73"/>
      <c r="Z251" s="73"/>
    </row>
    <row r="252" spans="1:26" ht="15.75" customHeight="1">
      <c r="A252" s="73"/>
      <c r="B252" s="73"/>
      <c r="C252" s="73"/>
      <c r="D252" s="73"/>
      <c r="E252" s="73"/>
      <c r="F252" s="73"/>
      <c r="G252" s="591"/>
      <c r="H252" s="988"/>
      <c r="I252" s="73"/>
      <c r="J252" s="73"/>
      <c r="K252" s="74"/>
      <c r="L252" s="74"/>
      <c r="M252" s="989"/>
      <c r="N252" s="74"/>
      <c r="O252" s="74"/>
      <c r="P252" s="74"/>
      <c r="Q252" s="74"/>
      <c r="R252" s="74"/>
      <c r="S252" s="73"/>
      <c r="T252" s="73"/>
      <c r="U252" s="73"/>
      <c r="V252" s="73"/>
      <c r="W252" s="73"/>
      <c r="X252" s="73"/>
      <c r="Y252" s="73"/>
      <c r="Z252" s="73"/>
    </row>
    <row r="253" spans="1:26" ht="15.75" customHeight="1">
      <c r="A253" s="73"/>
      <c r="B253" s="73"/>
      <c r="C253" s="73"/>
      <c r="D253" s="73"/>
      <c r="E253" s="73"/>
      <c r="F253" s="73"/>
      <c r="G253" s="591"/>
      <c r="H253" s="988"/>
      <c r="I253" s="73"/>
      <c r="J253" s="73"/>
      <c r="K253" s="74"/>
      <c r="L253" s="74"/>
      <c r="M253" s="989"/>
      <c r="N253" s="74"/>
      <c r="O253" s="74"/>
      <c r="P253" s="74"/>
      <c r="Q253" s="74"/>
      <c r="R253" s="74"/>
      <c r="S253" s="73"/>
      <c r="T253" s="73"/>
      <c r="U253" s="73"/>
      <c r="V253" s="73"/>
      <c r="W253" s="73"/>
      <c r="X253" s="73"/>
      <c r="Y253" s="73"/>
      <c r="Z253" s="73"/>
    </row>
    <row r="254" spans="1:26" ht="15.75" customHeight="1">
      <c r="A254" s="73"/>
      <c r="B254" s="73"/>
      <c r="C254" s="73"/>
      <c r="D254" s="73"/>
      <c r="E254" s="73"/>
      <c r="F254" s="73"/>
      <c r="G254" s="591"/>
      <c r="H254" s="988"/>
      <c r="I254" s="73"/>
      <c r="J254" s="73"/>
      <c r="K254" s="74"/>
      <c r="L254" s="74"/>
      <c r="M254" s="989"/>
      <c r="N254" s="74"/>
      <c r="O254" s="74"/>
      <c r="P254" s="74"/>
      <c r="Q254" s="74"/>
      <c r="R254" s="74"/>
      <c r="S254" s="73"/>
      <c r="T254" s="73"/>
      <c r="U254" s="73"/>
      <c r="V254" s="73"/>
      <c r="W254" s="73"/>
      <c r="X254" s="73"/>
      <c r="Y254" s="73"/>
      <c r="Z254" s="73"/>
    </row>
    <row r="255" spans="1:26" ht="15.75" customHeight="1">
      <c r="A255" s="73"/>
      <c r="B255" s="73"/>
      <c r="C255" s="73"/>
      <c r="D255" s="73"/>
      <c r="E255" s="73"/>
      <c r="F255" s="73"/>
      <c r="G255" s="591"/>
      <c r="H255" s="988"/>
      <c r="I255" s="73"/>
      <c r="J255" s="73"/>
      <c r="K255" s="74"/>
      <c r="L255" s="74"/>
      <c r="M255" s="989"/>
      <c r="N255" s="74"/>
      <c r="O255" s="74"/>
      <c r="P255" s="74"/>
      <c r="Q255" s="74"/>
      <c r="R255" s="74"/>
      <c r="S255" s="73"/>
      <c r="T255" s="73"/>
      <c r="U255" s="73"/>
      <c r="V255" s="73"/>
      <c r="W255" s="73"/>
      <c r="X255" s="73"/>
      <c r="Y255" s="73"/>
      <c r="Z255" s="73"/>
    </row>
    <row r="256" spans="1:26" ht="15.75" customHeight="1">
      <c r="A256" s="73"/>
      <c r="B256" s="73"/>
      <c r="C256" s="73"/>
      <c r="D256" s="73"/>
      <c r="E256" s="73"/>
      <c r="F256" s="73"/>
      <c r="G256" s="591"/>
      <c r="H256" s="988"/>
      <c r="I256" s="73"/>
      <c r="J256" s="73"/>
      <c r="K256" s="74"/>
      <c r="L256" s="74"/>
      <c r="M256" s="989"/>
      <c r="N256" s="74"/>
      <c r="O256" s="74"/>
      <c r="P256" s="74"/>
      <c r="Q256" s="74"/>
      <c r="R256" s="74"/>
      <c r="S256" s="73"/>
      <c r="T256" s="73"/>
      <c r="U256" s="73"/>
      <c r="V256" s="73"/>
      <c r="W256" s="73"/>
      <c r="X256" s="73"/>
      <c r="Y256" s="73"/>
      <c r="Z256" s="73"/>
    </row>
    <row r="257" spans="1:26" ht="15.75" customHeight="1">
      <c r="A257" s="73"/>
      <c r="B257" s="73"/>
      <c r="C257" s="73"/>
      <c r="D257" s="73"/>
      <c r="E257" s="73"/>
      <c r="F257" s="73"/>
      <c r="G257" s="591"/>
      <c r="H257" s="988"/>
      <c r="I257" s="73"/>
      <c r="J257" s="73"/>
      <c r="K257" s="74"/>
      <c r="L257" s="74"/>
      <c r="M257" s="989"/>
      <c r="N257" s="74"/>
      <c r="O257" s="74"/>
      <c r="P257" s="74"/>
      <c r="Q257" s="74"/>
      <c r="R257" s="74"/>
      <c r="S257" s="73"/>
      <c r="T257" s="73"/>
      <c r="U257" s="73"/>
      <c r="V257" s="73"/>
      <c r="W257" s="73"/>
      <c r="X257" s="73"/>
      <c r="Y257" s="73"/>
      <c r="Z257" s="73"/>
    </row>
    <row r="258" spans="1:26" ht="15.75" customHeight="1">
      <c r="A258" s="73"/>
      <c r="B258" s="73"/>
      <c r="C258" s="73"/>
      <c r="D258" s="73"/>
      <c r="E258" s="73"/>
      <c r="F258" s="73"/>
      <c r="G258" s="591"/>
      <c r="H258" s="988"/>
      <c r="I258" s="73"/>
      <c r="J258" s="73"/>
      <c r="K258" s="74"/>
      <c r="L258" s="74"/>
      <c r="M258" s="989"/>
      <c r="N258" s="74"/>
      <c r="O258" s="74"/>
      <c r="P258" s="74"/>
      <c r="Q258" s="74"/>
      <c r="R258" s="74"/>
      <c r="S258" s="73"/>
      <c r="T258" s="73"/>
      <c r="U258" s="73"/>
      <c r="V258" s="73"/>
      <c r="W258" s="73"/>
      <c r="X258" s="73"/>
      <c r="Y258" s="73"/>
      <c r="Z258" s="73"/>
    </row>
    <row r="259" spans="1:26" ht="15.75" customHeight="1">
      <c r="A259" s="73"/>
      <c r="B259" s="73"/>
      <c r="C259" s="73"/>
      <c r="D259" s="73"/>
      <c r="E259" s="73"/>
      <c r="F259" s="73"/>
      <c r="G259" s="591"/>
      <c r="H259" s="988"/>
      <c r="I259" s="73"/>
      <c r="J259" s="73"/>
      <c r="K259" s="74"/>
      <c r="L259" s="74"/>
      <c r="M259" s="989"/>
      <c r="N259" s="74"/>
      <c r="O259" s="74"/>
      <c r="P259" s="74"/>
      <c r="Q259" s="74"/>
      <c r="R259" s="74"/>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74"/>
      <c r="P260" s="74"/>
      <c r="Q260" s="74"/>
      <c r="R260" s="74"/>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74"/>
      <c r="P261" s="74"/>
      <c r="Q261" s="74"/>
      <c r="R261" s="74"/>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74"/>
      <c r="P262" s="74"/>
      <c r="Q262" s="74"/>
      <c r="R262" s="74"/>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74"/>
      <c r="P263" s="74"/>
      <c r="Q263" s="74"/>
      <c r="R263" s="74"/>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74"/>
      <c r="P264" s="74"/>
      <c r="Q264" s="74"/>
      <c r="R264" s="74"/>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74"/>
      <c r="P265" s="74"/>
      <c r="Q265" s="74"/>
      <c r="R265" s="74"/>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74"/>
      <c r="P266" s="74"/>
      <c r="Q266" s="74"/>
      <c r="R266" s="74"/>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74"/>
      <c r="P267" s="74"/>
      <c r="Q267" s="74"/>
      <c r="R267" s="74"/>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74"/>
      <c r="P268" s="74"/>
      <c r="Q268" s="74"/>
      <c r="R268" s="74"/>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74"/>
      <c r="P269" s="74"/>
      <c r="Q269" s="74"/>
      <c r="R269" s="74"/>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74"/>
      <c r="P270" s="74"/>
      <c r="Q270" s="74"/>
      <c r="R270" s="74"/>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74"/>
      <c r="P271" s="74"/>
      <c r="Q271" s="74"/>
      <c r="R271" s="74"/>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74"/>
      <c r="P272" s="74"/>
      <c r="Q272" s="74"/>
      <c r="R272" s="74"/>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74"/>
      <c r="P273" s="74"/>
      <c r="Q273" s="74"/>
      <c r="R273" s="74"/>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74"/>
      <c r="P274" s="74"/>
      <c r="Q274" s="74"/>
      <c r="R274" s="74"/>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74"/>
      <c r="P275" s="74"/>
      <c r="Q275" s="74"/>
      <c r="R275" s="74"/>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74"/>
      <c r="P276" s="74"/>
      <c r="Q276" s="74"/>
      <c r="R276" s="74"/>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74"/>
      <c r="P277" s="74"/>
      <c r="Q277" s="74"/>
      <c r="R277" s="74"/>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74"/>
      <c r="P278" s="74"/>
      <c r="Q278" s="74"/>
      <c r="R278" s="74"/>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74"/>
      <c r="P279" s="74"/>
      <c r="Q279" s="74"/>
      <c r="R279" s="74"/>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74"/>
      <c r="P280" s="74"/>
      <c r="Q280" s="74"/>
      <c r="R280" s="74"/>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74"/>
      <c r="P281" s="74"/>
      <c r="Q281" s="74"/>
      <c r="R281" s="74"/>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74"/>
      <c r="P282" s="74"/>
      <c r="Q282" s="74"/>
      <c r="R282" s="74"/>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74"/>
      <c r="P283" s="74"/>
      <c r="Q283" s="74"/>
      <c r="R283" s="74"/>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74"/>
      <c r="P284" s="74"/>
      <c r="Q284" s="74"/>
      <c r="R284" s="74"/>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74"/>
      <c r="P285" s="74"/>
      <c r="Q285" s="74"/>
      <c r="R285" s="74"/>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74"/>
      <c r="P286" s="74"/>
      <c r="Q286" s="74"/>
      <c r="R286" s="74"/>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74"/>
      <c r="P287" s="74"/>
      <c r="Q287" s="74"/>
      <c r="R287" s="74"/>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74"/>
      <c r="P288" s="74"/>
      <c r="Q288" s="74"/>
      <c r="R288" s="74"/>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74"/>
      <c r="P289" s="74"/>
      <c r="Q289" s="74"/>
      <c r="R289" s="74"/>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74"/>
      <c r="P290" s="74"/>
      <c r="Q290" s="74"/>
      <c r="R290" s="74"/>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74"/>
      <c r="P291" s="74"/>
      <c r="Q291" s="74"/>
      <c r="R291" s="74"/>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74"/>
      <c r="P292" s="74"/>
      <c r="Q292" s="74"/>
      <c r="R292" s="74"/>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74"/>
      <c r="P293" s="74"/>
      <c r="Q293" s="74"/>
      <c r="R293" s="74"/>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74"/>
      <c r="P294" s="74"/>
      <c r="Q294" s="74"/>
      <c r="R294" s="74"/>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74"/>
      <c r="P295" s="74"/>
      <c r="Q295" s="74"/>
      <c r="R295" s="74"/>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74"/>
      <c r="P296" s="74"/>
      <c r="Q296" s="74"/>
      <c r="R296" s="74"/>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74"/>
      <c r="P297" s="74"/>
      <c r="Q297" s="74"/>
      <c r="R297" s="74"/>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74"/>
      <c r="P298" s="74"/>
      <c r="Q298" s="74"/>
      <c r="R298" s="74"/>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74"/>
      <c r="P299" s="74"/>
      <c r="Q299" s="74"/>
      <c r="R299" s="74"/>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74"/>
      <c r="P300" s="74"/>
      <c r="Q300" s="74"/>
      <c r="R300" s="74"/>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74"/>
      <c r="P301" s="74"/>
      <c r="Q301" s="74"/>
      <c r="R301" s="74"/>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74"/>
      <c r="P302" s="74"/>
      <c r="Q302" s="74"/>
      <c r="R302" s="74"/>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74"/>
      <c r="P303" s="74"/>
      <c r="Q303" s="74"/>
      <c r="R303" s="74"/>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74"/>
      <c r="P304" s="74"/>
      <c r="Q304" s="74"/>
      <c r="R304" s="74"/>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74"/>
      <c r="P305" s="74"/>
      <c r="Q305" s="74"/>
      <c r="R305" s="74"/>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74"/>
      <c r="P306" s="74"/>
      <c r="Q306" s="74"/>
      <c r="R306" s="74"/>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74"/>
      <c r="P307" s="74"/>
      <c r="Q307" s="74"/>
      <c r="R307" s="74"/>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74"/>
      <c r="P308" s="74"/>
      <c r="Q308" s="74"/>
      <c r="R308" s="74"/>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74"/>
      <c r="P309" s="74"/>
      <c r="Q309" s="74"/>
      <c r="R309" s="74"/>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74"/>
      <c r="P310" s="74"/>
      <c r="Q310" s="74"/>
      <c r="R310" s="74"/>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74"/>
      <c r="P311" s="74"/>
      <c r="Q311" s="74"/>
      <c r="R311" s="74"/>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74"/>
      <c r="P312" s="74"/>
      <c r="Q312" s="74"/>
      <c r="R312" s="74"/>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74"/>
      <c r="P313" s="74"/>
      <c r="Q313" s="74"/>
      <c r="R313" s="74"/>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74"/>
      <c r="P314" s="74"/>
      <c r="Q314" s="74"/>
      <c r="R314" s="74"/>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74"/>
      <c r="P315" s="74"/>
      <c r="Q315" s="74"/>
      <c r="R315" s="74"/>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74"/>
      <c r="P316" s="74"/>
      <c r="Q316" s="74"/>
      <c r="R316" s="74"/>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74"/>
      <c r="P317" s="74"/>
      <c r="Q317" s="74"/>
      <c r="R317" s="74"/>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74"/>
      <c r="P318" s="74"/>
      <c r="Q318" s="74"/>
      <c r="R318" s="74"/>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74"/>
      <c r="P319" s="74"/>
      <c r="Q319" s="74"/>
      <c r="R319" s="74"/>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74"/>
      <c r="P320" s="74"/>
      <c r="Q320" s="74"/>
      <c r="R320" s="74"/>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74"/>
      <c r="P321" s="74"/>
      <c r="Q321" s="74"/>
      <c r="R321" s="74"/>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74"/>
      <c r="P322" s="74"/>
      <c r="Q322" s="74"/>
      <c r="R322" s="74"/>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74"/>
      <c r="P323" s="74"/>
      <c r="Q323" s="74"/>
      <c r="R323" s="74"/>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74"/>
      <c r="P324" s="74"/>
      <c r="Q324" s="74"/>
      <c r="R324" s="74"/>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74"/>
      <c r="P325" s="74"/>
      <c r="Q325" s="74"/>
      <c r="R325" s="74"/>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74"/>
      <c r="P326" s="74"/>
      <c r="Q326" s="74"/>
      <c r="R326" s="74"/>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74"/>
      <c r="P327" s="74"/>
      <c r="Q327" s="74"/>
      <c r="R327" s="74"/>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74"/>
      <c r="P328" s="74"/>
      <c r="Q328" s="74"/>
      <c r="R328" s="74"/>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74"/>
      <c r="P329" s="74"/>
      <c r="Q329" s="74"/>
      <c r="R329" s="74"/>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74"/>
      <c r="P330" s="74"/>
      <c r="Q330" s="74"/>
      <c r="R330" s="74"/>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74"/>
      <c r="P331" s="74"/>
      <c r="Q331" s="74"/>
      <c r="R331" s="74"/>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74"/>
      <c r="P332" s="74"/>
      <c r="Q332" s="74"/>
      <c r="R332" s="74"/>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74"/>
      <c r="P333" s="74"/>
      <c r="Q333" s="74"/>
      <c r="R333" s="74"/>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74"/>
      <c r="P334" s="74"/>
      <c r="Q334" s="74"/>
      <c r="R334" s="74"/>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74"/>
      <c r="P335" s="74"/>
      <c r="Q335" s="74"/>
      <c r="R335" s="74"/>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74"/>
      <c r="P336" s="74"/>
      <c r="Q336" s="74"/>
      <c r="R336" s="74"/>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74"/>
      <c r="P337" s="74"/>
      <c r="Q337" s="74"/>
      <c r="R337" s="74"/>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74"/>
      <c r="P338" s="74"/>
      <c r="Q338" s="74"/>
      <c r="R338" s="74"/>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74"/>
      <c r="P339" s="74"/>
      <c r="Q339" s="74"/>
      <c r="R339" s="74"/>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74"/>
      <c r="P340" s="74"/>
      <c r="Q340" s="74"/>
      <c r="R340" s="74"/>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74"/>
      <c r="P341" s="74"/>
      <c r="Q341" s="74"/>
      <c r="R341" s="74"/>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74"/>
      <c r="P342" s="74"/>
      <c r="Q342" s="74"/>
      <c r="R342" s="74"/>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74"/>
      <c r="P343" s="74"/>
      <c r="Q343" s="74"/>
      <c r="R343" s="74"/>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74"/>
      <c r="P344" s="74"/>
      <c r="Q344" s="74"/>
      <c r="R344" s="74"/>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74"/>
      <c r="P345" s="74"/>
      <c r="Q345" s="74"/>
      <c r="R345" s="74"/>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74"/>
      <c r="P346" s="74"/>
      <c r="Q346" s="74"/>
      <c r="R346" s="74"/>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74"/>
      <c r="P347" s="74"/>
      <c r="Q347" s="74"/>
      <c r="R347" s="74"/>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74"/>
      <c r="P348" s="74"/>
      <c r="Q348" s="74"/>
      <c r="R348" s="74"/>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74"/>
      <c r="P349" s="74"/>
      <c r="Q349" s="74"/>
      <c r="R349" s="74"/>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74"/>
      <c r="P350" s="74"/>
      <c r="Q350" s="74"/>
      <c r="R350" s="74"/>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74"/>
      <c r="P351" s="74"/>
      <c r="Q351" s="74"/>
      <c r="R351" s="74"/>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74"/>
      <c r="P352" s="74"/>
      <c r="Q352" s="74"/>
      <c r="R352" s="74"/>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74"/>
      <c r="P353" s="74"/>
      <c r="Q353" s="74"/>
      <c r="R353" s="74"/>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74"/>
      <c r="P354" s="74"/>
      <c r="Q354" s="74"/>
      <c r="R354" s="74"/>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74"/>
      <c r="P355" s="74"/>
      <c r="Q355" s="74"/>
      <c r="R355" s="74"/>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74"/>
      <c r="P356" s="74"/>
      <c r="Q356" s="74"/>
      <c r="R356" s="74"/>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74"/>
      <c r="P357" s="74"/>
      <c r="Q357" s="74"/>
      <c r="R357" s="74"/>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74"/>
      <c r="P358" s="74"/>
      <c r="Q358" s="74"/>
      <c r="R358" s="74"/>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74"/>
      <c r="P359" s="74"/>
      <c r="Q359" s="74"/>
      <c r="R359" s="74"/>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74"/>
      <c r="P360" s="74"/>
      <c r="Q360" s="74"/>
      <c r="R360" s="74"/>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74"/>
      <c r="P361" s="74"/>
      <c r="Q361" s="74"/>
      <c r="R361" s="74"/>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74"/>
      <c r="P362" s="74"/>
      <c r="Q362" s="74"/>
      <c r="R362" s="74"/>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74"/>
      <c r="P363" s="74"/>
      <c r="Q363" s="74"/>
      <c r="R363" s="74"/>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74"/>
      <c r="P364" s="74"/>
      <c r="Q364" s="74"/>
      <c r="R364" s="74"/>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74"/>
      <c r="P365" s="74"/>
      <c r="Q365" s="74"/>
      <c r="R365" s="74"/>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74"/>
      <c r="P366" s="74"/>
      <c r="Q366" s="74"/>
      <c r="R366" s="74"/>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74"/>
      <c r="P367" s="74"/>
      <c r="Q367" s="74"/>
      <c r="R367" s="74"/>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74"/>
      <c r="P368" s="74"/>
      <c r="Q368" s="74"/>
      <c r="R368" s="74"/>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74"/>
      <c r="P369" s="74"/>
      <c r="Q369" s="74"/>
      <c r="R369" s="74"/>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74"/>
      <c r="P370" s="74"/>
      <c r="Q370" s="74"/>
      <c r="R370" s="74"/>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74"/>
      <c r="P371" s="74"/>
      <c r="Q371" s="74"/>
      <c r="R371" s="74"/>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74"/>
      <c r="P372" s="74"/>
      <c r="Q372" s="74"/>
      <c r="R372" s="74"/>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74"/>
      <c r="P373" s="74"/>
      <c r="Q373" s="74"/>
      <c r="R373" s="74"/>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74"/>
      <c r="P374" s="74"/>
      <c r="Q374" s="74"/>
      <c r="R374" s="74"/>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74"/>
      <c r="P375" s="74"/>
      <c r="Q375" s="74"/>
      <c r="R375" s="74"/>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74"/>
      <c r="P376" s="74"/>
      <c r="Q376" s="74"/>
      <c r="R376" s="74"/>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74"/>
      <c r="P377" s="74"/>
      <c r="Q377" s="74"/>
      <c r="R377" s="74"/>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74"/>
      <c r="P378" s="74"/>
      <c r="Q378" s="74"/>
      <c r="R378" s="74"/>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74"/>
      <c r="P379" s="74"/>
      <c r="Q379" s="74"/>
      <c r="R379" s="74"/>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74"/>
      <c r="P380" s="74"/>
      <c r="Q380" s="74"/>
      <c r="R380" s="74"/>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74"/>
      <c r="P381" s="74"/>
      <c r="Q381" s="74"/>
      <c r="R381" s="74"/>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74"/>
      <c r="P382" s="74"/>
      <c r="Q382" s="74"/>
      <c r="R382" s="74"/>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74"/>
      <c r="P383" s="74"/>
      <c r="Q383" s="74"/>
      <c r="R383" s="74"/>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74"/>
      <c r="P384" s="74"/>
      <c r="Q384" s="74"/>
      <c r="R384" s="74"/>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74"/>
      <c r="P385" s="74"/>
      <c r="Q385" s="74"/>
      <c r="R385" s="74"/>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74"/>
      <c r="P386" s="74"/>
      <c r="Q386" s="74"/>
      <c r="R386" s="74"/>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74"/>
      <c r="P387" s="74"/>
      <c r="Q387" s="74"/>
      <c r="R387" s="74"/>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74"/>
      <c r="P388" s="74"/>
      <c r="Q388" s="74"/>
      <c r="R388" s="74"/>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74"/>
      <c r="P389" s="74"/>
      <c r="Q389" s="74"/>
      <c r="R389" s="74"/>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74"/>
      <c r="P390" s="74"/>
      <c r="Q390" s="74"/>
      <c r="R390" s="74"/>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74"/>
      <c r="P391" s="74"/>
      <c r="Q391" s="74"/>
      <c r="R391" s="74"/>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74"/>
      <c r="P392" s="74"/>
      <c r="Q392" s="74"/>
      <c r="R392" s="74"/>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74"/>
      <c r="P393" s="74"/>
      <c r="Q393" s="74"/>
      <c r="R393" s="74"/>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74"/>
      <c r="P394" s="74"/>
      <c r="Q394" s="74"/>
      <c r="R394" s="74"/>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74"/>
      <c r="P395" s="74"/>
      <c r="Q395" s="74"/>
      <c r="R395" s="74"/>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74"/>
      <c r="P396" s="74"/>
      <c r="Q396" s="74"/>
      <c r="R396" s="74"/>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74"/>
      <c r="P397" s="74"/>
      <c r="Q397" s="74"/>
      <c r="R397" s="74"/>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74"/>
      <c r="P398" s="74"/>
      <c r="Q398" s="74"/>
      <c r="R398" s="74"/>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74"/>
      <c r="P399" s="74"/>
      <c r="Q399" s="74"/>
      <c r="R399" s="74"/>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74"/>
      <c r="P400" s="74"/>
      <c r="Q400" s="74"/>
      <c r="R400" s="74"/>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74"/>
      <c r="P401" s="74"/>
      <c r="Q401" s="74"/>
      <c r="R401" s="74"/>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74"/>
      <c r="P402" s="74"/>
      <c r="Q402" s="74"/>
      <c r="R402" s="74"/>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74"/>
      <c r="P403" s="74"/>
      <c r="Q403" s="74"/>
      <c r="R403" s="74"/>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74"/>
      <c r="P404" s="74"/>
      <c r="Q404" s="74"/>
      <c r="R404" s="74"/>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74"/>
      <c r="P405" s="74"/>
      <c r="Q405" s="74"/>
      <c r="R405" s="74"/>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74"/>
      <c r="P406" s="74"/>
      <c r="Q406" s="74"/>
      <c r="R406" s="74"/>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74"/>
      <c r="P407" s="74"/>
      <c r="Q407" s="74"/>
      <c r="R407" s="74"/>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74"/>
      <c r="P408" s="74"/>
      <c r="Q408" s="74"/>
      <c r="R408" s="74"/>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74"/>
      <c r="P409" s="74"/>
      <c r="Q409" s="74"/>
      <c r="R409" s="74"/>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74"/>
      <c r="P410" s="74"/>
      <c r="Q410" s="74"/>
      <c r="R410" s="74"/>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74"/>
      <c r="P411" s="74"/>
      <c r="Q411" s="74"/>
      <c r="R411" s="74"/>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74"/>
      <c r="P412" s="74"/>
      <c r="Q412" s="74"/>
      <c r="R412" s="74"/>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74"/>
      <c r="P413" s="74"/>
      <c r="Q413" s="74"/>
      <c r="R413" s="74"/>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74"/>
      <c r="P414" s="74"/>
      <c r="Q414" s="74"/>
      <c r="R414" s="74"/>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74"/>
      <c r="P415" s="74"/>
      <c r="Q415" s="74"/>
      <c r="R415" s="74"/>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74"/>
      <c r="P416" s="74"/>
      <c r="Q416" s="74"/>
      <c r="R416" s="74"/>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74"/>
      <c r="P417" s="74"/>
      <c r="Q417" s="74"/>
      <c r="R417" s="74"/>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74"/>
      <c r="P418" s="74"/>
      <c r="Q418" s="74"/>
      <c r="R418" s="74"/>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74"/>
      <c r="P419" s="74"/>
      <c r="Q419" s="74"/>
      <c r="R419" s="74"/>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74"/>
      <c r="P420" s="74"/>
      <c r="Q420" s="74"/>
      <c r="R420" s="74"/>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74"/>
      <c r="P421" s="74"/>
      <c r="Q421" s="74"/>
      <c r="R421" s="74"/>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74"/>
      <c r="P422" s="74"/>
      <c r="Q422" s="74"/>
      <c r="R422" s="74"/>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74"/>
      <c r="P423" s="74"/>
      <c r="Q423" s="74"/>
      <c r="R423" s="74"/>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74"/>
      <c r="P424" s="74"/>
      <c r="Q424" s="74"/>
      <c r="R424" s="74"/>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74"/>
      <c r="P425" s="74"/>
      <c r="Q425" s="74"/>
      <c r="R425" s="74"/>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74"/>
      <c r="P426" s="74"/>
      <c r="Q426" s="74"/>
      <c r="R426" s="74"/>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74"/>
      <c r="P427" s="74"/>
      <c r="Q427" s="74"/>
      <c r="R427" s="74"/>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74"/>
      <c r="P428" s="74"/>
      <c r="Q428" s="74"/>
      <c r="R428" s="74"/>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74"/>
      <c r="P429" s="74"/>
      <c r="Q429" s="74"/>
      <c r="R429" s="74"/>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74"/>
      <c r="P430" s="74"/>
      <c r="Q430" s="74"/>
      <c r="R430" s="74"/>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74"/>
      <c r="P431" s="74"/>
      <c r="Q431" s="74"/>
      <c r="R431" s="74"/>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74"/>
      <c r="P432" s="74"/>
      <c r="Q432" s="74"/>
      <c r="R432" s="74"/>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74"/>
      <c r="P433" s="74"/>
      <c r="Q433" s="74"/>
      <c r="R433" s="74"/>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74"/>
      <c r="P434" s="74"/>
      <c r="Q434" s="74"/>
      <c r="R434" s="74"/>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74"/>
      <c r="P435" s="74"/>
      <c r="Q435" s="74"/>
      <c r="R435" s="74"/>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74"/>
      <c r="P436" s="74"/>
      <c r="Q436" s="74"/>
      <c r="R436" s="74"/>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74"/>
      <c r="P437" s="74"/>
      <c r="Q437" s="74"/>
      <c r="R437" s="74"/>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74"/>
      <c r="P438" s="74"/>
      <c r="Q438" s="74"/>
      <c r="R438" s="74"/>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74"/>
      <c r="P439" s="74"/>
      <c r="Q439" s="74"/>
      <c r="R439" s="74"/>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74"/>
      <c r="P440" s="74"/>
      <c r="Q440" s="74"/>
      <c r="R440" s="74"/>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74"/>
      <c r="P441" s="74"/>
      <c r="Q441" s="74"/>
      <c r="R441" s="74"/>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74"/>
      <c r="P442" s="74"/>
      <c r="Q442" s="74"/>
      <c r="R442" s="74"/>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74"/>
      <c r="P443" s="74"/>
      <c r="Q443" s="74"/>
      <c r="R443" s="74"/>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74"/>
      <c r="P444" s="74"/>
      <c r="Q444" s="74"/>
      <c r="R444" s="74"/>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74"/>
      <c r="P445" s="74"/>
      <c r="Q445" s="74"/>
      <c r="R445" s="74"/>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74"/>
      <c r="P446" s="74"/>
      <c r="Q446" s="74"/>
      <c r="R446" s="74"/>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74"/>
      <c r="P447" s="74"/>
      <c r="Q447" s="74"/>
      <c r="R447" s="74"/>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74"/>
      <c r="P448" s="74"/>
      <c r="Q448" s="74"/>
      <c r="R448" s="74"/>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74"/>
      <c r="P449" s="74"/>
      <c r="Q449" s="74"/>
      <c r="R449" s="74"/>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74"/>
      <c r="P450" s="74"/>
      <c r="Q450" s="74"/>
      <c r="R450" s="74"/>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74"/>
      <c r="P451" s="74"/>
      <c r="Q451" s="74"/>
      <c r="R451" s="74"/>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74"/>
      <c r="P452" s="74"/>
      <c r="Q452" s="74"/>
      <c r="R452" s="74"/>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74"/>
      <c r="P453" s="74"/>
      <c r="Q453" s="74"/>
      <c r="R453" s="74"/>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74"/>
      <c r="P454" s="74"/>
      <c r="Q454" s="74"/>
      <c r="R454" s="74"/>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74"/>
      <c r="P455" s="74"/>
      <c r="Q455" s="74"/>
      <c r="R455" s="74"/>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74"/>
      <c r="P456" s="74"/>
      <c r="Q456" s="74"/>
      <c r="R456" s="74"/>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74"/>
      <c r="P457" s="74"/>
      <c r="Q457" s="74"/>
      <c r="R457" s="74"/>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74"/>
      <c r="P458" s="74"/>
      <c r="Q458" s="74"/>
      <c r="R458" s="74"/>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74"/>
      <c r="P459" s="74"/>
      <c r="Q459" s="74"/>
      <c r="R459" s="74"/>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74"/>
      <c r="P460" s="74"/>
      <c r="Q460" s="74"/>
      <c r="R460" s="74"/>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74"/>
      <c r="P461" s="74"/>
      <c r="Q461" s="74"/>
      <c r="R461" s="74"/>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74"/>
      <c r="P462" s="74"/>
      <c r="Q462" s="74"/>
      <c r="R462" s="74"/>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74"/>
      <c r="P463" s="74"/>
      <c r="Q463" s="74"/>
      <c r="R463" s="74"/>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74"/>
      <c r="P464" s="74"/>
      <c r="Q464" s="74"/>
      <c r="R464" s="74"/>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74"/>
      <c r="P465" s="74"/>
      <c r="Q465" s="74"/>
      <c r="R465" s="74"/>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74"/>
      <c r="P466" s="74"/>
      <c r="Q466" s="74"/>
      <c r="R466" s="74"/>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74"/>
      <c r="P467" s="74"/>
      <c r="Q467" s="74"/>
      <c r="R467" s="74"/>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74"/>
      <c r="P468" s="74"/>
      <c r="Q468" s="74"/>
      <c r="R468" s="74"/>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74"/>
      <c r="P469" s="74"/>
      <c r="Q469" s="74"/>
      <c r="R469" s="74"/>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74"/>
      <c r="P470" s="74"/>
      <c r="Q470" s="74"/>
      <c r="R470" s="74"/>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74"/>
      <c r="P471" s="74"/>
      <c r="Q471" s="74"/>
      <c r="R471" s="74"/>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74"/>
      <c r="P472" s="74"/>
      <c r="Q472" s="74"/>
      <c r="R472" s="74"/>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74"/>
      <c r="P473" s="74"/>
      <c r="Q473" s="74"/>
      <c r="R473" s="74"/>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74"/>
      <c r="P474" s="74"/>
      <c r="Q474" s="74"/>
      <c r="R474" s="74"/>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74"/>
      <c r="P475" s="74"/>
      <c r="Q475" s="74"/>
      <c r="R475" s="74"/>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74"/>
      <c r="P476" s="74"/>
      <c r="Q476" s="74"/>
      <c r="R476" s="74"/>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74"/>
      <c r="P477" s="74"/>
      <c r="Q477" s="74"/>
      <c r="R477" s="74"/>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74"/>
      <c r="P478" s="74"/>
      <c r="Q478" s="74"/>
      <c r="R478" s="74"/>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74"/>
      <c r="P479" s="74"/>
      <c r="Q479" s="74"/>
      <c r="R479" s="74"/>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74"/>
      <c r="P480" s="74"/>
      <c r="Q480" s="74"/>
      <c r="R480" s="74"/>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74"/>
      <c r="P481" s="74"/>
      <c r="Q481" s="74"/>
      <c r="R481" s="74"/>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74"/>
      <c r="P482" s="74"/>
      <c r="Q482" s="74"/>
      <c r="R482" s="74"/>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74"/>
      <c r="P483" s="74"/>
      <c r="Q483" s="74"/>
      <c r="R483" s="74"/>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74"/>
      <c r="P484" s="74"/>
      <c r="Q484" s="74"/>
      <c r="R484" s="74"/>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74"/>
      <c r="P485" s="74"/>
      <c r="Q485" s="74"/>
      <c r="R485" s="74"/>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74"/>
      <c r="P486" s="74"/>
      <c r="Q486" s="74"/>
      <c r="R486" s="74"/>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74"/>
      <c r="P487" s="74"/>
      <c r="Q487" s="74"/>
      <c r="R487" s="74"/>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74"/>
      <c r="P488" s="74"/>
      <c r="Q488" s="74"/>
      <c r="R488" s="74"/>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74"/>
      <c r="P489" s="74"/>
      <c r="Q489" s="74"/>
      <c r="R489" s="74"/>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74"/>
      <c r="P490" s="74"/>
      <c r="Q490" s="74"/>
      <c r="R490" s="74"/>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74"/>
      <c r="P491" s="74"/>
      <c r="Q491" s="74"/>
      <c r="R491" s="74"/>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74"/>
      <c r="P492" s="74"/>
      <c r="Q492" s="74"/>
      <c r="R492" s="74"/>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74"/>
      <c r="P493" s="74"/>
      <c r="Q493" s="74"/>
      <c r="R493" s="74"/>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74"/>
      <c r="P494" s="74"/>
      <c r="Q494" s="74"/>
      <c r="R494" s="74"/>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74"/>
      <c r="P495" s="74"/>
      <c r="Q495" s="74"/>
      <c r="R495" s="74"/>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74"/>
      <c r="P496" s="74"/>
      <c r="Q496" s="74"/>
      <c r="R496" s="74"/>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74"/>
      <c r="P497" s="74"/>
      <c r="Q497" s="74"/>
      <c r="R497" s="74"/>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74"/>
      <c r="P498" s="74"/>
      <c r="Q498" s="74"/>
      <c r="R498" s="74"/>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74"/>
      <c r="P499" s="74"/>
      <c r="Q499" s="74"/>
      <c r="R499" s="74"/>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74"/>
      <c r="P500" s="74"/>
      <c r="Q500" s="74"/>
      <c r="R500" s="74"/>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74"/>
      <c r="P501" s="74"/>
      <c r="Q501" s="74"/>
      <c r="R501" s="74"/>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74"/>
      <c r="P502" s="74"/>
      <c r="Q502" s="74"/>
      <c r="R502" s="74"/>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74"/>
      <c r="P503" s="74"/>
      <c r="Q503" s="74"/>
      <c r="R503" s="74"/>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74"/>
      <c r="P504" s="74"/>
      <c r="Q504" s="74"/>
      <c r="R504" s="74"/>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74"/>
      <c r="P505" s="74"/>
      <c r="Q505" s="74"/>
      <c r="R505" s="74"/>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74"/>
      <c r="P506" s="74"/>
      <c r="Q506" s="74"/>
      <c r="R506" s="74"/>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74"/>
      <c r="P507" s="74"/>
      <c r="Q507" s="74"/>
      <c r="R507" s="74"/>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74"/>
      <c r="P508" s="74"/>
      <c r="Q508" s="74"/>
      <c r="R508" s="74"/>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74"/>
      <c r="P509" s="74"/>
      <c r="Q509" s="74"/>
      <c r="R509" s="74"/>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74"/>
      <c r="P510" s="74"/>
      <c r="Q510" s="74"/>
      <c r="R510" s="74"/>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74"/>
      <c r="P511" s="74"/>
      <c r="Q511" s="74"/>
      <c r="R511" s="74"/>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74"/>
      <c r="P512" s="74"/>
      <c r="Q512" s="74"/>
      <c r="R512" s="74"/>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74"/>
      <c r="P513" s="74"/>
      <c r="Q513" s="74"/>
      <c r="R513" s="74"/>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74"/>
      <c r="P514" s="74"/>
      <c r="Q514" s="74"/>
      <c r="R514" s="74"/>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74"/>
      <c r="P515" s="74"/>
      <c r="Q515" s="74"/>
      <c r="R515" s="74"/>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74"/>
      <c r="P516" s="74"/>
      <c r="Q516" s="74"/>
      <c r="R516" s="74"/>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74"/>
      <c r="P517" s="74"/>
      <c r="Q517" s="74"/>
      <c r="R517" s="74"/>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74"/>
      <c r="P518" s="74"/>
      <c r="Q518" s="74"/>
      <c r="R518" s="74"/>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74"/>
      <c r="P519" s="74"/>
      <c r="Q519" s="74"/>
      <c r="R519" s="74"/>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74"/>
      <c r="P520" s="74"/>
      <c r="Q520" s="74"/>
      <c r="R520" s="74"/>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74"/>
      <c r="P521" s="74"/>
      <c r="Q521" s="74"/>
      <c r="R521" s="74"/>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74"/>
      <c r="P522" s="74"/>
      <c r="Q522" s="74"/>
      <c r="R522" s="74"/>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74"/>
      <c r="P523" s="74"/>
      <c r="Q523" s="74"/>
      <c r="R523" s="74"/>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74"/>
      <c r="P524" s="74"/>
      <c r="Q524" s="74"/>
      <c r="R524" s="74"/>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74"/>
      <c r="P525" s="74"/>
      <c r="Q525" s="74"/>
      <c r="R525" s="74"/>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74"/>
      <c r="P526" s="74"/>
      <c r="Q526" s="74"/>
      <c r="R526" s="74"/>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74"/>
      <c r="P527" s="74"/>
      <c r="Q527" s="74"/>
      <c r="R527" s="74"/>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74"/>
      <c r="P528" s="74"/>
      <c r="Q528" s="74"/>
      <c r="R528" s="74"/>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74"/>
      <c r="P529" s="74"/>
      <c r="Q529" s="74"/>
      <c r="R529" s="74"/>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74"/>
      <c r="P530" s="74"/>
      <c r="Q530" s="74"/>
      <c r="R530" s="74"/>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74"/>
      <c r="P531" s="74"/>
      <c r="Q531" s="74"/>
      <c r="R531" s="74"/>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74"/>
      <c r="P532" s="74"/>
      <c r="Q532" s="74"/>
      <c r="R532" s="74"/>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74"/>
      <c r="P533" s="74"/>
      <c r="Q533" s="74"/>
      <c r="R533" s="74"/>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74"/>
      <c r="P534" s="74"/>
      <c r="Q534" s="74"/>
      <c r="R534" s="74"/>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74"/>
      <c r="P535" s="74"/>
      <c r="Q535" s="74"/>
      <c r="R535" s="74"/>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74"/>
      <c r="P536" s="74"/>
      <c r="Q536" s="74"/>
      <c r="R536" s="74"/>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74"/>
      <c r="P537" s="74"/>
      <c r="Q537" s="74"/>
      <c r="R537" s="74"/>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74"/>
      <c r="P538" s="74"/>
      <c r="Q538" s="74"/>
      <c r="R538" s="74"/>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74"/>
      <c r="P539" s="74"/>
      <c r="Q539" s="74"/>
      <c r="R539" s="74"/>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74"/>
      <c r="P540" s="74"/>
      <c r="Q540" s="74"/>
      <c r="R540" s="74"/>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74"/>
      <c r="P541" s="74"/>
      <c r="Q541" s="74"/>
      <c r="R541" s="74"/>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74"/>
      <c r="P542" s="74"/>
      <c r="Q542" s="74"/>
      <c r="R542" s="74"/>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74"/>
      <c r="P543" s="74"/>
      <c r="Q543" s="74"/>
      <c r="R543" s="74"/>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74"/>
      <c r="P544" s="74"/>
      <c r="Q544" s="74"/>
      <c r="R544" s="74"/>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74"/>
      <c r="P545" s="74"/>
      <c r="Q545" s="74"/>
      <c r="R545" s="74"/>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74"/>
      <c r="P546" s="74"/>
      <c r="Q546" s="74"/>
      <c r="R546" s="74"/>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74"/>
      <c r="P547" s="74"/>
      <c r="Q547" s="74"/>
      <c r="R547" s="74"/>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74"/>
      <c r="P548" s="74"/>
      <c r="Q548" s="74"/>
      <c r="R548" s="74"/>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74"/>
      <c r="P549" s="74"/>
      <c r="Q549" s="74"/>
      <c r="R549" s="74"/>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74"/>
      <c r="P550" s="74"/>
      <c r="Q550" s="74"/>
      <c r="R550" s="74"/>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74"/>
      <c r="P551" s="74"/>
      <c r="Q551" s="74"/>
      <c r="R551" s="74"/>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74"/>
      <c r="P552" s="74"/>
      <c r="Q552" s="74"/>
      <c r="R552" s="74"/>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74"/>
      <c r="P553" s="74"/>
      <c r="Q553" s="74"/>
      <c r="R553" s="74"/>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74"/>
      <c r="P554" s="74"/>
      <c r="Q554" s="74"/>
      <c r="R554" s="74"/>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74"/>
      <c r="P555" s="74"/>
      <c r="Q555" s="74"/>
      <c r="R555" s="74"/>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74"/>
      <c r="P556" s="74"/>
      <c r="Q556" s="74"/>
      <c r="R556" s="74"/>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74"/>
      <c r="P557" s="74"/>
      <c r="Q557" s="74"/>
      <c r="R557" s="74"/>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74"/>
      <c r="P558" s="74"/>
      <c r="Q558" s="74"/>
      <c r="R558" s="74"/>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74"/>
      <c r="P559" s="74"/>
      <c r="Q559" s="74"/>
      <c r="R559" s="74"/>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74"/>
      <c r="P560" s="74"/>
      <c r="Q560" s="74"/>
      <c r="R560" s="74"/>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74"/>
      <c r="P561" s="74"/>
      <c r="Q561" s="74"/>
      <c r="R561" s="74"/>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74"/>
      <c r="P562" s="74"/>
      <c r="Q562" s="74"/>
      <c r="R562" s="74"/>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74"/>
      <c r="P563" s="74"/>
      <c r="Q563" s="74"/>
      <c r="R563" s="74"/>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74"/>
      <c r="P564" s="74"/>
      <c r="Q564" s="74"/>
      <c r="R564" s="74"/>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74"/>
      <c r="P565" s="74"/>
      <c r="Q565" s="74"/>
      <c r="R565" s="74"/>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74"/>
      <c r="P566" s="74"/>
      <c r="Q566" s="74"/>
      <c r="R566" s="74"/>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74"/>
      <c r="P567" s="74"/>
      <c r="Q567" s="74"/>
      <c r="R567" s="74"/>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74"/>
      <c r="P568" s="74"/>
      <c r="Q568" s="74"/>
      <c r="R568" s="74"/>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74"/>
      <c r="P569" s="74"/>
      <c r="Q569" s="74"/>
      <c r="R569" s="74"/>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74"/>
      <c r="P570" s="74"/>
      <c r="Q570" s="74"/>
      <c r="R570" s="74"/>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74"/>
      <c r="P571" s="74"/>
      <c r="Q571" s="74"/>
      <c r="R571" s="74"/>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74"/>
      <c r="P572" s="74"/>
      <c r="Q572" s="74"/>
      <c r="R572" s="74"/>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74"/>
      <c r="P573" s="74"/>
      <c r="Q573" s="74"/>
      <c r="R573" s="74"/>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74"/>
      <c r="P574" s="74"/>
      <c r="Q574" s="74"/>
      <c r="R574" s="74"/>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74"/>
      <c r="P575" s="74"/>
      <c r="Q575" s="74"/>
      <c r="R575" s="74"/>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74"/>
      <c r="P576" s="74"/>
      <c r="Q576" s="74"/>
      <c r="R576" s="74"/>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74"/>
      <c r="P577" s="74"/>
      <c r="Q577" s="74"/>
      <c r="R577" s="74"/>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74"/>
      <c r="P578" s="74"/>
      <c r="Q578" s="74"/>
      <c r="R578" s="74"/>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74"/>
      <c r="P579" s="74"/>
      <c r="Q579" s="74"/>
      <c r="R579" s="74"/>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74"/>
      <c r="P580" s="74"/>
      <c r="Q580" s="74"/>
      <c r="R580" s="74"/>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74"/>
      <c r="P581" s="74"/>
      <c r="Q581" s="74"/>
      <c r="R581" s="74"/>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74"/>
      <c r="P582" s="74"/>
      <c r="Q582" s="74"/>
      <c r="R582" s="74"/>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74"/>
      <c r="P583" s="74"/>
      <c r="Q583" s="74"/>
      <c r="R583" s="74"/>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74"/>
      <c r="P584" s="74"/>
      <c r="Q584" s="74"/>
      <c r="R584" s="74"/>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74"/>
      <c r="P585" s="74"/>
      <c r="Q585" s="74"/>
      <c r="R585" s="74"/>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74"/>
      <c r="P586" s="74"/>
      <c r="Q586" s="74"/>
      <c r="R586" s="74"/>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74"/>
      <c r="P587" s="74"/>
      <c r="Q587" s="74"/>
      <c r="R587" s="74"/>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74"/>
      <c r="P588" s="74"/>
      <c r="Q588" s="74"/>
      <c r="R588" s="74"/>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74"/>
      <c r="P589" s="74"/>
      <c r="Q589" s="74"/>
      <c r="R589" s="74"/>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74"/>
      <c r="P590" s="74"/>
      <c r="Q590" s="74"/>
      <c r="R590" s="74"/>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74"/>
      <c r="P591" s="74"/>
      <c r="Q591" s="74"/>
      <c r="R591" s="74"/>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74"/>
      <c r="P592" s="74"/>
      <c r="Q592" s="74"/>
      <c r="R592" s="74"/>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74"/>
      <c r="P593" s="74"/>
      <c r="Q593" s="74"/>
      <c r="R593" s="74"/>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74"/>
      <c r="P594" s="74"/>
      <c r="Q594" s="74"/>
      <c r="R594" s="74"/>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74"/>
      <c r="P595" s="74"/>
      <c r="Q595" s="74"/>
      <c r="R595" s="74"/>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74"/>
      <c r="P596" s="74"/>
      <c r="Q596" s="74"/>
      <c r="R596" s="74"/>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74"/>
      <c r="P597" s="74"/>
      <c r="Q597" s="74"/>
      <c r="R597" s="74"/>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74"/>
      <c r="P598" s="74"/>
      <c r="Q598" s="74"/>
      <c r="R598" s="74"/>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74"/>
      <c r="P599" s="74"/>
      <c r="Q599" s="74"/>
      <c r="R599" s="74"/>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74"/>
      <c r="P600" s="74"/>
      <c r="Q600" s="74"/>
      <c r="R600" s="74"/>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74"/>
      <c r="P601" s="74"/>
      <c r="Q601" s="74"/>
      <c r="R601" s="74"/>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74"/>
      <c r="P602" s="74"/>
      <c r="Q602" s="74"/>
      <c r="R602" s="74"/>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74"/>
      <c r="P603" s="74"/>
      <c r="Q603" s="74"/>
      <c r="R603" s="74"/>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74"/>
      <c r="P604" s="74"/>
      <c r="Q604" s="74"/>
      <c r="R604" s="74"/>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74"/>
      <c r="P605" s="74"/>
      <c r="Q605" s="74"/>
      <c r="R605" s="74"/>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74"/>
      <c r="P606" s="74"/>
      <c r="Q606" s="74"/>
      <c r="R606" s="74"/>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74"/>
      <c r="P607" s="74"/>
      <c r="Q607" s="74"/>
      <c r="R607" s="74"/>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74"/>
      <c r="P608" s="74"/>
      <c r="Q608" s="74"/>
      <c r="R608" s="74"/>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74"/>
      <c r="P609" s="74"/>
      <c r="Q609" s="74"/>
      <c r="R609" s="74"/>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74"/>
      <c r="P610" s="74"/>
      <c r="Q610" s="74"/>
      <c r="R610" s="74"/>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74"/>
      <c r="P611" s="74"/>
      <c r="Q611" s="74"/>
      <c r="R611" s="74"/>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74"/>
      <c r="P612" s="74"/>
      <c r="Q612" s="74"/>
      <c r="R612" s="74"/>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74"/>
      <c r="P613" s="74"/>
      <c r="Q613" s="74"/>
      <c r="R613" s="74"/>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74"/>
      <c r="P614" s="74"/>
      <c r="Q614" s="74"/>
      <c r="R614" s="74"/>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74"/>
      <c r="P615" s="74"/>
      <c r="Q615" s="74"/>
      <c r="R615" s="74"/>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74"/>
      <c r="P616" s="74"/>
      <c r="Q616" s="74"/>
      <c r="R616" s="74"/>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74"/>
      <c r="P617" s="74"/>
      <c r="Q617" s="74"/>
      <c r="R617" s="74"/>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74"/>
      <c r="P618" s="74"/>
      <c r="Q618" s="74"/>
      <c r="R618" s="74"/>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74"/>
      <c r="P619" s="74"/>
      <c r="Q619" s="74"/>
      <c r="R619" s="74"/>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74"/>
      <c r="P620" s="74"/>
      <c r="Q620" s="74"/>
      <c r="R620" s="74"/>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74"/>
      <c r="P621" s="74"/>
      <c r="Q621" s="74"/>
      <c r="R621" s="74"/>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74"/>
      <c r="P622" s="74"/>
      <c r="Q622" s="74"/>
      <c r="R622" s="74"/>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74"/>
      <c r="P623" s="74"/>
      <c r="Q623" s="74"/>
      <c r="R623" s="74"/>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74"/>
      <c r="P624" s="74"/>
      <c r="Q624" s="74"/>
      <c r="R624" s="74"/>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74"/>
      <c r="P625" s="74"/>
      <c r="Q625" s="74"/>
      <c r="R625" s="74"/>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74"/>
      <c r="P626" s="74"/>
      <c r="Q626" s="74"/>
      <c r="R626" s="74"/>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74"/>
      <c r="P627" s="74"/>
      <c r="Q627" s="74"/>
      <c r="R627" s="74"/>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74"/>
      <c r="P628" s="74"/>
      <c r="Q628" s="74"/>
      <c r="R628" s="74"/>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74"/>
      <c r="P629" s="74"/>
      <c r="Q629" s="74"/>
      <c r="R629" s="74"/>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74"/>
      <c r="P630" s="74"/>
      <c r="Q630" s="74"/>
      <c r="R630" s="74"/>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74"/>
      <c r="P631" s="74"/>
      <c r="Q631" s="74"/>
      <c r="R631" s="74"/>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74"/>
      <c r="P632" s="74"/>
      <c r="Q632" s="74"/>
      <c r="R632" s="74"/>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74"/>
      <c r="P633" s="74"/>
      <c r="Q633" s="74"/>
      <c r="R633" s="74"/>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74"/>
      <c r="P634" s="74"/>
      <c r="Q634" s="74"/>
      <c r="R634" s="74"/>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74"/>
      <c r="P635" s="74"/>
      <c r="Q635" s="74"/>
      <c r="R635" s="74"/>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74"/>
      <c r="P636" s="74"/>
      <c r="Q636" s="74"/>
      <c r="R636" s="74"/>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74"/>
      <c r="P637" s="74"/>
      <c r="Q637" s="74"/>
      <c r="R637" s="74"/>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74"/>
      <c r="P638" s="74"/>
      <c r="Q638" s="74"/>
      <c r="R638" s="74"/>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74"/>
      <c r="P639" s="74"/>
      <c r="Q639" s="74"/>
      <c r="R639" s="74"/>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74"/>
      <c r="P640" s="74"/>
      <c r="Q640" s="74"/>
      <c r="R640" s="74"/>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74"/>
      <c r="P641" s="74"/>
      <c r="Q641" s="74"/>
      <c r="R641" s="74"/>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74"/>
      <c r="P642" s="74"/>
      <c r="Q642" s="74"/>
      <c r="R642" s="74"/>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74"/>
      <c r="P643" s="74"/>
      <c r="Q643" s="74"/>
      <c r="R643" s="74"/>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74"/>
      <c r="P644" s="74"/>
      <c r="Q644" s="74"/>
      <c r="R644" s="74"/>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74"/>
      <c r="P645" s="74"/>
      <c r="Q645" s="74"/>
      <c r="R645" s="74"/>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74"/>
      <c r="P646" s="74"/>
      <c r="Q646" s="74"/>
      <c r="R646" s="74"/>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74"/>
      <c r="P647" s="74"/>
      <c r="Q647" s="74"/>
      <c r="R647" s="74"/>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74"/>
      <c r="P648" s="74"/>
      <c r="Q648" s="74"/>
      <c r="R648" s="74"/>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74"/>
      <c r="P649" s="74"/>
      <c r="Q649" s="74"/>
      <c r="R649" s="74"/>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74"/>
      <c r="P650" s="74"/>
      <c r="Q650" s="74"/>
      <c r="R650" s="74"/>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74"/>
      <c r="P651" s="74"/>
      <c r="Q651" s="74"/>
      <c r="R651" s="74"/>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74"/>
      <c r="P652" s="74"/>
      <c r="Q652" s="74"/>
      <c r="R652" s="74"/>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74"/>
      <c r="P653" s="74"/>
      <c r="Q653" s="74"/>
      <c r="R653" s="74"/>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74"/>
      <c r="P654" s="74"/>
      <c r="Q654" s="74"/>
      <c r="R654" s="74"/>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74"/>
      <c r="P655" s="74"/>
      <c r="Q655" s="74"/>
      <c r="R655" s="74"/>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74"/>
      <c r="P656" s="74"/>
      <c r="Q656" s="74"/>
      <c r="R656" s="74"/>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74"/>
      <c r="P657" s="74"/>
      <c r="Q657" s="74"/>
      <c r="R657" s="74"/>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74"/>
      <c r="P658" s="74"/>
      <c r="Q658" s="74"/>
      <c r="R658" s="74"/>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74"/>
      <c r="P659" s="74"/>
      <c r="Q659" s="74"/>
      <c r="R659" s="74"/>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74"/>
      <c r="P660" s="74"/>
      <c r="Q660" s="74"/>
      <c r="R660" s="74"/>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74"/>
      <c r="P661" s="74"/>
      <c r="Q661" s="74"/>
      <c r="R661" s="74"/>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74"/>
      <c r="P662" s="74"/>
      <c r="Q662" s="74"/>
      <c r="R662" s="74"/>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74"/>
      <c r="P663" s="74"/>
      <c r="Q663" s="74"/>
      <c r="R663" s="74"/>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74"/>
      <c r="P664" s="74"/>
      <c r="Q664" s="74"/>
      <c r="R664" s="74"/>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74"/>
      <c r="P665" s="74"/>
      <c r="Q665" s="74"/>
      <c r="R665" s="74"/>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74"/>
      <c r="P666" s="74"/>
      <c r="Q666" s="74"/>
      <c r="R666" s="74"/>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74"/>
      <c r="P667" s="74"/>
      <c r="Q667" s="74"/>
      <c r="R667" s="74"/>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74"/>
      <c r="P668" s="74"/>
      <c r="Q668" s="74"/>
      <c r="R668" s="74"/>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74"/>
      <c r="P669" s="74"/>
      <c r="Q669" s="74"/>
      <c r="R669" s="74"/>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74"/>
      <c r="P670" s="74"/>
      <c r="Q670" s="74"/>
      <c r="R670" s="74"/>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74"/>
      <c r="P671" s="74"/>
      <c r="Q671" s="74"/>
      <c r="R671" s="74"/>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74"/>
      <c r="P672" s="74"/>
      <c r="Q672" s="74"/>
      <c r="R672" s="74"/>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74"/>
      <c r="P673" s="74"/>
      <c r="Q673" s="74"/>
      <c r="R673" s="74"/>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74"/>
      <c r="P674" s="74"/>
      <c r="Q674" s="74"/>
      <c r="R674" s="74"/>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74"/>
      <c r="P675" s="74"/>
      <c r="Q675" s="74"/>
      <c r="R675" s="74"/>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74"/>
      <c r="P676" s="74"/>
      <c r="Q676" s="74"/>
      <c r="R676" s="74"/>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74"/>
      <c r="P677" s="74"/>
      <c r="Q677" s="74"/>
      <c r="R677" s="74"/>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74"/>
      <c r="P678" s="74"/>
      <c r="Q678" s="74"/>
      <c r="R678" s="74"/>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74"/>
      <c r="P679" s="74"/>
      <c r="Q679" s="74"/>
      <c r="R679" s="74"/>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74"/>
      <c r="P680" s="74"/>
      <c r="Q680" s="74"/>
      <c r="R680" s="74"/>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74"/>
      <c r="P681" s="74"/>
      <c r="Q681" s="74"/>
      <c r="R681" s="74"/>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74"/>
      <c r="P682" s="74"/>
      <c r="Q682" s="74"/>
      <c r="R682" s="74"/>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74"/>
      <c r="P683" s="74"/>
      <c r="Q683" s="74"/>
      <c r="R683" s="74"/>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74"/>
      <c r="P684" s="74"/>
      <c r="Q684" s="74"/>
      <c r="R684" s="74"/>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74"/>
      <c r="P685" s="74"/>
      <c r="Q685" s="74"/>
      <c r="R685" s="74"/>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74"/>
      <c r="P686" s="74"/>
      <c r="Q686" s="74"/>
      <c r="R686" s="74"/>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74"/>
      <c r="P687" s="74"/>
      <c r="Q687" s="74"/>
      <c r="R687" s="74"/>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74"/>
      <c r="P688" s="74"/>
      <c r="Q688" s="74"/>
      <c r="R688" s="74"/>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74"/>
      <c r="P689" s="74"/>
      <c r="Q689" s="74"/>
      <c r="R689" s="74"/>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74"/>
      <c r="P690" s="74"/>
      <c r="Q690" s="74"/>
      <c r="R690" s="74"/>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74"/>
      <c r="P691" s="74"/>
      <c r="Q691" s="74"/>
      <c r="R691" s="74"/>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74"/>
      <c r="P692" s="74"/>
      <c r="Q692" s="74"/>
      <c r="R692" s="74"/>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74"/>
      <c r="P693" s="74"/>
      <c r="Q693" s="74"/>
      <c r="R693" s="74"/>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74"/>
      <c r="P694" s="74"/>
      <c r="Q694" s="74"/>
      <c r="R694" s="74"/>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74"/>
      <c r="P695" s="74"/>
      <c r="Q695" s="74"/>
      <c r="R695" s="74"/>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74"/>
      <c r="P696" s="74"/>
      <c r="Q696" s="74"/>
      <c r="R696" s="74"/>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74"/>
      <c r="P697" s="74"/>
      <c r="Q697" s="74"/>
      <c r="R697" s="74"/>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74"/>
      <c r="P698" s="74"/>
      <c r="Q698" s="74"/>
      <c r="R698" s="74"/>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74"/>
      <c r="P699" s="74"/>
      <c r="Q699" s="74"/>
      <c r="R699" s="74"/>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74"/>
      <c r="P700" s="74"/>
      <c r="Q700" s="74"/>
      <c r="R700" s="74"/>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74"/>
      <c r="P701" s="74"/>
      <c r="Q701" s="74"/>
      <c r="R701" s="74"/>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74"/>
      <c r="P702" s="74"/>
      <c r="Q702" s="74"/>
      <c r="R702" s="74"/>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74"/>
      <c r="P703" s="74"/>
      <c r="Q703" s="74"/>
      <c r="R703" s="74"/>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74"/>
      <c r="P704" s="74"/>
      <c r="Q704" s="74"/>
      <c r="R704" s="74"/>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74"/>
      <c r="P705" s="74"/>
      <c r="Q705" s="74"/>
      <c r="R705" s="74"/>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74"/>
      <c r="P706" s="74"/>
      <c r="Q706" s="74"/>
      <c r="R706" s="74"/>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74"/>
      <c r="P707" s="74"/>
      <c r="Q707" s="74"/>
      <c r="R707" s="74"/>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74"/>
      <c r="P708" s="74"/>
      <c r="Q708" s="74"/>
      <c r="R708" s="74"/>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74"/>
      <c r="P709" s="74"/>
      <c r="Q709" s="74"/>
      <c r="R709" s="74"/>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74"/>
      <c r="P710" s="74"/>
      <c r="Q710" s="74"/>
      <c r="R710" s="74"/>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74"/>
      <c r="P711" s="74"/>
      <c r="Q711" s="74"/>
      <c r="R711" s="74"/>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74"/>
      <c r="P712" s="74"/>
      <c r="Q712" s="74"/>
      <c r="R712" s="74"/>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74"/>
      <c r="P713" s="74"/>
      <c r="Q713" s="74"/>
      <c r="R713" s="74"/>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74"/>
      <c r="P714" s="74"/>
      <c r="Q714" s="74"/>
      <c r="R714" s="74"/>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74"/>
      <c r="P715" s="74"/>
      <c r="Q715" s="74"/>
      <c r="R715" s="74"/>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74"/>
      <c r="P716" s="74"/>
      <c r="Q716" s="74"/>
      <c r="R716" s="74"/>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74"/>
      <c r="P717" s="74"/>
      <c r="Q717" s="74"/>
      <c r="R717" s="74"/>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74"/>
      <c r="P718" s="74"/>
      <c r="Q718" s="74"/>
      <c r="R718" s="74"/>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74"/>
      <c r="P719" s="74"/>
      <c r="Q719" s="74"/>
      <c r="R719" s="74"/>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74"/>
      <c r="P720" s="74"/>
      <c r="Q720" s="74"/>
      <c r="R720" s="74"/>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74"/>
      <c r="P721" s="74"/>
      <c r="Q721" s="74"/>
      <c r="R721" s="74"/>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74"/>
      <c r="P722" s="74"/>
      <c r="Q722" s="74"/>
      <c r="R722" s="74"/>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74"/>
      <c r="P723" s="74"/>
      <c r="Q723" s="74"/>
      <c r="R723" s="74"/>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74"/>
      <c r="P724" s="74"/>
      <c r="Q724" s="74"/>
      <c r="R724" s="74"/>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74"/>
      <c r="P725" s="74"/>
      <c r="Q725" s="74"/>
      <c r="R725" s="74"/>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74"/>
      <c r="P726" s="74"/>
      <c r="Q726" s="74"/>
      <c r="R726" s="74"/>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74"/>
      <c r="P727" s="74"/>
      <c r="Q727" s="74"/>
      <c r="R727" s="74"/>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74"/>
      <c r="P728" s="74"/>
      <c r="Q728" s="74"/>
      <c r="R728" s="74"/>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74"/>
      <c r="P729" s="74"/>
      <c r="Q729" s="74"/>
      <c r="R729" s="74"/>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74"/>
      <c r="P730" s="74"/>
      <c r="Q730" s="74"/>
      <c r="R730" s="74"/>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74"/>
      <c r="P731" s="74"/>
      <c r="Q731" s="74"/>
      <c r="R731" s="74"/>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74"/>
      <c r="P732" s="74"/>
      <c r="Q732" s="74"/>
      <c r="R732" s="74"/>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74"/>
      <c r="P733" s="74"/>
      <c r="Q733" s="74"/>
      <c r="R733" s="74"/>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74"/>
      <c r="P734" s="74"/>
      <c r="Q734" s="74"/>
      <c r="R734" s="74"/>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74"/>
      <c r="P735" s="74"/>
      <c r="Q735" s="74"/>
      <c r="R735" s="74"/>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74"/>
      <c r="P736" s="74"/>
      <c r="Q736" s="74"/>
      <c r="R736" s="74"/>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74"/>
      <c r="P737" s="74"/>
      <c r="Q737" s="74"/>
      <c r="R737" s="74"/>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74"/>
      <c r="P738" s="74"/>
      <c r="Q738" s="74"/>
      <c r="R738" s="74"/>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74"/>
      <c r="P739" s="74"/>
      <c r="Q739" s="74"/>
      <c r="R739" s="74"/>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74"/>
      <c r="P740" s="74"/>
      <c r="Q740" s="74"/>
      <c r="R740" s="74"/>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74"/>
      <c r="P741" s="74"/>
      <c r="Q741" s="74"/>
      <c r="R741" s="74"/>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74"/>
      <c r="P742" s="74"/>
      <c r="Q742" s="74"/>
      <c r="R742" s="74"/>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74"/>
      <c r="P743" s="74"/>
      <c r="Q743" s="74"/>
      <c r="R743" s="74"/>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74"/>
      <c r="P744" s="74"/>
      <c r="Q744" s="74"/>
      <c r="R744" s="74"/>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74"/>
      <c r="P745" s="74"/>
      <c r="Q745" s="74"/>
      <c r="R745" s="74"/>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74"/>
      <c r="P746" s="74"/>
      <c r="Q746" s="74"/>
      <c r="R746" s="74"/>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74"/>
      <c r="P747" s="74"/>
      <c r="Q747" s="74"/>
      <c r="R747" s="74"/>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74"/>
      <c r="P748" s="74"/>
      <c r="Q748" s="74"/>
      <c r="R748" s="74"/>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74"/>
      <c r="P749" s="74"/>
      <c r="Q749" s="74"/>
      <c r="R749" s="74"/>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74"/>
      <c r="P750" s="74"/>
      <c r="Q750" s="74"/>
      <c r="R750" s="74"/>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74"/>
      <c r="P751" s="74"/>
      <c r="Q751" s="74"/>
      <c r="R751" s="74"/>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74"/>
      <c r="P752" s="74"/>
      <c r="Q752" s="74"/>
      <c r="R752" s="74"/>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74"/>
      <c r="P753" s="74"/>
      <c r="Q753" s="74"/>
      <c r="R753" s="74"/>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74"/>
      <c r="P754" s="74"/>
      <c r="Q754" s="74"/>
      <c r="R754" s="74"/>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74"/>
      <c r="P755" s="74"/>
      <c r="Q755" s="74"/>
      <c r="R755" s="74"/>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74"/>
      <c r="P756" s="74"/>
      <c r="Q756" s="74"/>
      <c r="R756" s="74"/>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74"/>
      <c r="P757" s="74"/>
      <c r="Q757" s="74"/>
      <c r="R757" s="74"/>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74"/>
      <c r="P758" s="74"/>
      <c r="Q758" s="74"/>
      <c r="R758" s="74"/>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74"/>
      <c r="P759" s="74"/>
      <c r="Q759" s="74"/>
      <c r="R759" s="74"/>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74"/>
      <c r="P760" s="74"/>
      <c r="Q760" s="74"/>
      <c r="R760" s="74"/>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74"/>
      <c r="P761" s="74"/>
      <c r="Q761" s="74"/>
      <c r="R761" s="74"/>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74"/>
      <c r="P762" s="74"/>
      <c r="Q762" s="74"/>
      <c r="R762" s="74"/>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74"/>
      <c r="P763" s="74"/>
      <c r="Q763" s="74"/>
      <c r="R763" s="74"/>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74"/>
      <c r="P764" s="74"/>
      <c r="Q764" s="74"/>
      <c r="R764" s="74"/>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74"/>
      <c r="P765" s="74"/>
      <c r="Q765" s="74"/>
      <c r="R765" s="74"/>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74"/>
      <c r="P766" s="74"/>
      <c r="Q766" s="74"/>
      <c r="R766" s="74"/>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74"/>
      <c r="P767" s="74"/>
      <c r="Q767" s="74"/>
      <c r="R767" s="74"/>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74"/>
      <c r="P768" s="74"/>
      <c r="Q768" s="74"/>
      <c r="R768" s="74"/>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74"/>
      <c r="P769" s="74"/>
      <c r="Q769" s="74"/>
      <c r="R769" s="74"/>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74"/>
      <c r="P770" s="74"/>
      <c r="Q770" s="74"/>
      <c r="R770" s="74"/>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74"/>
      <c r="P771" s="74"/>
      <c r="Q771" s="74"/>
      <c r="R771" s="74"/>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74"/>
      <c r="P772" s="74"/>
      <c r="Q772" s="74"/>
      <c r="R772" s="74"/>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74"/>
      <c r="P773" s="74"/>
      <c r="Q773" s="74"/>
      <c r="R773" s="74"/>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74"/>
      <c r="P774" s="74"/>
      <c r="Q774" s="74"/>
      <c r="R774" s="74"/>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74"/>
      <c r="P775" s="74"/>
      <c r="Q775" s="74"/>
      <c r="R775" s="74"/>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74"/>
      <c r="P776" s="74"/>
      <c r="Q776" s="74"/>
      <c r="R776" s="74"/>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74"/>
      <c r="P777" s="74"/>
      <c r="Q777" s="74"/>
      <c r="R777" s="74"/>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74"/>
      <c r="P778" s="74"/>
      <c r="Q778" s="74"/>
      <c r="R778" s="74"/>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74"/>
      <c r="P779" s="74"/>
      <c r="Q779" s="74"/>
      <c r="R779" s="74"/>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74"/>
      <c r="P780" s="74"/>
      <c r="Q780" s="74"/>
      <c r="R780" s="74"/>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74"/>
      <c r="P781" s="74"/>
      <c r="Q781" s="74"/>
      <c r="R781" s="74"/>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74"/>
      <c r="P782" s="74"/>
      <c r="Q782" s="74"/>
      <c r="R782" s="74"/>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74"/>
      <c r="P783" s="74"/>
      <c r="Q783" s="74"/>
      <c r="R783" s="74"/>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74"/>
      <c r="P784" s="74"/>
      <c r="Q784" s="74"/>
      <c r="R784" s="74"/>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74"/>
      <c r="P785" s="74"/>
      <c r="Q785" s="74"/>
      <c r="R785" s="74"/>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74"/>
      <c r="P786" s="74"/>
      <c r="Q786" s="74"/>
      <c r="R786" s="74"/>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74"/>
      <c r="P787" s="74"/>
      <c r="Q787" s="74"/>
      <c r="R787" s="74"/>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74"/>
      <c r="P788" s="74"/>
      <c r="Q788" s="74"/>
      <c r="R788" s="74"/>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74"/>
      <c r="P789" s="74"/>
      <c r="Q789" s="74"/>
      <c r="R789" s="74"/>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74"/>
      <c r="P790" s="74"/>
      <c r="Q790" s="74"/>
      <c r="R790" s="74"/>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74"/>
      <c r="P791" s="74"/>
      <c r="Q791" s="74"/>
      <c r="R791" s="74"/>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74"/>
      <c r="P792" s="74"/>
      <c r="Q792" s="74"/>
      <c r="R792" s="74"/>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74"/>
      <c r="P793" s="74"/>
      <c r="Q793" s="74"/>
      <c r="R793" s="74"/>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74"/>
      <c r="P794" s="74"/>
      <c r="Q794" s="74"/>
      <c r="R794" s="74"/>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74"/>
      <c r="P795" s="74"/>
      <c r="Q795" s="74"/>
      <c r="R795" s="74"/>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74"/>
      <c r="P796" s="74"/>
      <c r="Q796" s="74"/>
      <c r="R796" s="74"/>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74"/>
      <c r="P797" s="74"/>
      <c r="Q797" s="74"/>
      <c r="R797" s="74"/>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74"/>
      <c r="P798" s="74"/>
      <c r="Q798" s="74"/>
      <c r="R798" s="74"/>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74"/>
      <c r="P799" s="74"/>
      <c r="Q799" s="74"/>
      <c r="R799" s="74"/>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74"/>
      <c r="P800" s="74"/>
      <c r="Q800" s="74"/>
      <c r="R800" s="74"/>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74"/>
      <c r="P801" s="74"/>
      <c r="Q801" s="74"/>
      <c r="R801" s="74"/>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74"/>
      <c r="P802" s="74"/>
      <c r="Q802" s="74"/>
      <c r="R802" s="74"/>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74"/>
      <c r="P803" s="74"/>
      <c r="Q803" s="74"/>
      <c r="R803" s="74"/>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74"/>
      <c r="P804" s="74"/>
      <c r="Q804" s="74"/>
      <c r="R804" s="74"/>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74"/>
      <c r="P805" s="74"/>
      <c r="Q805" s="74"/>
      <c r="R805" s="74"/>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74"/>
      <c r="P806" s="74"/>
      <c r="Q806" s="74"/>
      <c r="R806" s="74"/>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74"/>
      <c r="P807" s="74"/>
      <c r="Q807" s="74"/>
      <c r="R807" s="74"/>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74"/>
      <c r="P808" s="74"/>
      <c r="Q808" s="74"/>
      <c r="R808" s="74"/>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74"/>
      <c r="P809" s="74"/>
      <c r="Q809" s="74"/>
      <c r="R809" s="74"/>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74"/>
      <c r="P810" s="74"/>
      <c r="Q810" s="74"/>
      <c r="R810" s="74"/>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74"/>
      <c r="P811" s="74"/>
      <c r="Q811" s="74"/>
      <c r="R811" s="74"/>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74"/>
      <c r="P812" s="74"/>
      <c r="Q812" s="74"/>
      <c r="R812" s="74"/>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74"/>
      <c r="P813" s="74"/>
      <c r="Q813" s="74"/>
      <c r="R813" s="74"/>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74"/>
      <c r="P814" s="74"/>
      <c r="Q814" s="74"/>
      <c r="R814" s="74"/>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74"/>
      <c r="P815" s="74"/>
      <c r="Q815" s="74"/>
      <c r="R815" s="74"/>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74"/>
      <c r="P816" s="74"/>
      <c r="Q816" s="74"/>
      <c r="R816" s="74"/>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74"/>
      <c r="P817" s="74"/>
      <c r="Q817" s="74"/>
      <c r="R817" s="74"/>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74"/>
      <c r="P818" s="74"/>
      <c r="Q818" s="74"/>
      <c r="R818" s="74"/>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74"/>
      <c r="P819" s="74"/>
      <c r="Q819" s="74"/>
      <c r="R819" s="74"/>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74"/>
      <c r="P820" s="74"/>
      <c r="Q820" s="74"/>
      <c r="R820" s="74"/>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74"/>
      <c r="P821" s="74"/>
      <c r="Q821" s="74"/>
      <c r="R821" s="74"/>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74"/>
      <c r="P822" s="74"/>
      <c r="Q822" s="74"/>
      <c r="R822" s="74"/>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74"/>
      <c r="P823" s="74"/>
      <c r="Q823" s="74"/>
      <c r="R823" s="74"/>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74"/>
      <c r="P824" s="74"/>
      <c r="Q824" s="74"/>
      <c r="R824" s="74"/>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74"/>
      <c r="P825" s="74"/>
      <c r="Q825" s="74"/>
      <c r="R825" s="74"/>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74"/>
      <c r="P826" s="74"/>
      <c r="Q826" s="74"/>
      <c r="R826" s="74"/>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74"/>
      <c r="P827" s="74"/>
      <c r="Q827" s="74"/>
      <c r="R827" s="74"/>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74"/>
      <c r="P828" s="74"/>
      <c r="Q828" s="74"/>
      <c r="R828" s="74"/>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74"/>
      <c r="P829" s="74"/>
      <c r="Q829" s="74"/>
      <c r="R829" s="74"/>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74"/>
      <c r="P830" s="74"/>
      <c r="Q830" s="74"/>
      <c r="R830" s="74"/>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74"/>
      <c r="P831" s="74"/>
      <c r="Q831" s="74"/>
      <c r="R831" s="74"/>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74"/>
      <c r="P832" s="74"/>
      <c r="Q832" s="74"/>
      <c r="R832" s="74"/>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74"/>
      <c r="P833" s="74"/>
      <c r="Q833" s="74"/>
      <c r="R833" s="74"/>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74"/>
      <c r="P834" s="74"/>
      <c r="Q834" s="74"/>
      <c r="R834" s="74"/>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74"/>
      <c r="P835" s="74"/>
      <c r="Q835" s="74"/>
      <c r="R835" s="74"/>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74"/>
      <c r="P836" s="74"/>
      <c r="Q836" s="74"/>
      <c r="R836" s="74"/>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74"/>
      <c r="P837" s="74"/>
      <c r="Q837" s="74"/>
      <c r="R837" s="74"/>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74"/>
      <c r="P838" s="74"/>
      <c r="Q838" s="74"/>
      <c r="R838" s="74"/>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74"/>
      <c r="P839" s="74"/>
      <c r="Q839" s="74"/>
      <c r="R839" s="74"/>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74"/>
      <c r="P840" s="74"/>
      <c r="Q840" s="74"/>
      <c r="R840" s="74"/>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74"/>
      <c r="P841" s="74"/>
      <c r="Q841" s="74"/>
      <c r="R841" s="74"/>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74"/>
      <c r="P842" s="74"/>
      <c r="Q842" s="74"/>
      <c r="R842" s="74"/>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74"/>
      <c r="P843" s="74"/>
      <c r="Q843" s="74"/>
      <c r="R843" s="74"/>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74"/>
      <c r="P844" s="74"/>
      <c r="Q844" s="74"/>
      <c r="R844" s="74"/>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74"/>
      <c r="P845" s="74"/>
      <c r="Q845" s="74"/>
      <c r="R845" s="74"/>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74"/>
      <c r="P846" s="74"/>
      <c r="Q846" s="74"/>
      <c r="R846" s="74"/>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74"/>
      <c r="P847" s="74"/>
      <c r="Q847" s="74"/>
      <c r="R847" s="74"/>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74"/>
      <c r="P848" s="74"/>
      <c r="Q848" s="74"/>
      <c r="R848" s="74"/>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74"/>
      <c r="P849" s="74"/>
      <c r="Q849" s="74"/>
      <c r="R849" s="74"/>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74"/>
      <c r="P850" s="74"/>
      <c r="Q850" s="74"/>
      <c r="R850" s="74"/>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74"/>
      <c r="P851" s="74"/>
      <c r="Q851" s="74"/>
      <c r="R851" s="74"/>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74"/>
      <c r="P852" s="74"/>
      <c r="Q852" s="74"/>
      <c r="R852" s="74"/>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74"/>
      <c r="P853" s="74"/>
      <c r="Q853" s="74"/>
      <c r="R853" s="74"/>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74"/>
      <c r="P854" s="74"/>
      <c r="Q854" s="74"/>
      <c r="R854" s="74"/>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74"/>
      <c r="P855" s="74"/>
      <c r="Q855" s="74"/>
      <c r="R855" s="74"/>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74"/>
      <c r="P856" s="74"/>
      <c r="Q856" s="74"/>
      <c r="R856" s="74"/>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74"/>
      <c r="P857" s="74"/>
      <c r="Q857" s="74"/>
      <c r="R857" s="74"/>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74"/>
      <c r="P858" s="74"/>
      <c r="Q858" s="74"/>
      <c r="R858" s="74"/>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74"/>
      <c r="P859" s="74"/>
      <c r="Q859" s="74"/>
      <c r="R859" s="74"/>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74"/>
      <c r="P860" s="74"/>
      <c r="Q860" s="74"/>
      <c r="R860" s="74"/>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74"/>
      <c r="P861" s="74"/>
      <c r="Q861" s="74"/>
      <c r="R861" s="74"/>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74"/>
      <c r="P862" s="74"/>
      <c r="Q862" s="74"/>
      <c r="R862" s="74"/>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74"/>
      <c r="P863" s="74"/>
      <c r="Q863" s="74"/>
      <c r="R863" s="74"/>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74"/>
      <c r="P864" s="74"/>
      <c r="Q864" s="74"/>
      <c r="R864" s="74"/>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74"/>
      <c r="P865" s="74"/>
      <c r="Q865" s="74"/>
      <c r="R865" s="74"/>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74"/>
      <c r="P866" s="74"/>
      <c r="Q866" s="74"/>
      <c r="R866" s="74"/>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74"/>
      <c r="P867" s="74"/>
      <c r="Q867" s="74"/>
      <c r="R867" s="74"/>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74"/>
      <c r="P868" s="74"/>
      <c r="Q868" s="74"/>
      <c r="R868" s="74"/>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74"/>
      <c r="P869" s="74"/>
      <c r="Q869" s="74"/>
      <c r="R869" s="74"/>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74"/>
      <c r="P870" s="74"/>
      <c r="Q870" s="74"/>
      <c r="R870" s="74"/>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74"/>
      <c r="P871" s="74"/>
      <c r="Q871" s="74"/>
      <c r="R871" s="74"/>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74"/>
      <c r="P872" s="74"/>
      <c r="Q872" s="74"/>
      <c r="R872" s="74"/>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74"/>
      <c r="P873" s="74"/>
      <c r="Q873" s="74"/>
      <c r="R873" s="74"/>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74"/>
      <c r="P874" s="74"/>
      <c r="Q874" s="74"/>
      <c r="R874" s="74"/>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74"/>
      <c r="P875" s="74"/>
      <c r="Q875" s="74"/>
      <c r="R875" s="74"/>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74"/>
      <c r="P876" s="74"/>
      <c r="Q876" s="74"/>
      <c r="R876" s="74"/>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74"/>
      <c r="P877" s="74"/>
      <c r="Q877" s="74"/>
      <c r="R877" s="74"/>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74"/>
      <c r="P878" s="74"/>
      <c r="Q878" s="74"/>
      <c r="R878" s="74"/>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74"/>
      <c r="P879" s="74"/>
      <c r="Q879" s="74"/>
      <c r="R879" s="74"/>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74"/>
      <c r="P880" s="74"/>
      <c r="Q880" s="74"/>
      <c r="R880" s="74"/>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74"/>
      <c r="P881" s="74"/>
      <c r="Q881" s="74"/>
      <c r="R881" s="74"/>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74"/>
      <c r="P882" s="74"/>
      <c r="Q882" s="74"/>
      <c r="R882" s="74"/>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74"/>
      <c r="P883" s="74"/>
      <c r="Q883" s="74"/>
      <c r="R883" s="74"/>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74"/>
      <c r="P884" s="74"/>
      <c r="Q884" s="74"/>
      <c r="R884" s="74"/>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74"/>
      <c r="P885" s="74"/>
      <c r="Q885" s="74"/>
      <c r="R885" s="74"/>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74"/>
      <c r="P886" s="74"/>
      <c r="Q886" s="74"/>
      <c r="R886" s="74"/>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74"/>
      <c r="P887" s="74"/>
      <c r="Q887" s="74"/>
      <c r="R887" s="74"/>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74"/>
      <c r="P888" s="74"/>
      <c r="Q888" s="74"/>
      <c r="R888" s="74"/>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74"/>
      <c r="P889" s="74"/>
      <c r="Q889" s="74"/>
      <c r="R889" s="74"/>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74"/>
      <c r="P890" s="74"/>
      <c r="Q890" s="74"/>
      <c r="R890" s="74"/>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74"/>
      <c r="P891" s="74"/>
      <c r="Q891" s="74"/>
      <c r="R891" s="74"/>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74"/>
      <c r="P892" s="74"/>
      <c r="Q892" s="74"/>
      <c r="R892" s="74"/>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74"/>
      <c r="P893" s="74"/>
      <c r="Q893" s="74"/>
      <c r="R893" s="74"/>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74"/>
      <c r="P894" s="74"/>
      <c r="Q894" s="74"/>
      <c r="R894" s="74"/>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74"/>
      <c r="P895" s="74"/>
      <c r="Q895" s="74"/>
      <c r="R895" s="74"/>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74"/>
      <c r="P896" s="74"/>
      <c r="Q896" s="74"/>
      <c r="R896" s="74"/>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74"/>
      <c r="P897" s="74"/>
      <c r="Q897" s="74"/>
      <c r="R897" s="74"/>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74"/>
      <c r="P898" s="74"/>
      <c r="Q898" s="74"/>
      <c r="R898" s="74"/>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74"/>
      <c r="P899" s="74"/>
      <c r="Q899" s="74"/>
      <c r="R899" s="74"/>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74"/>
      <c r="P900" s="74"/>
      <c r="Q900" s="74"/>
      <c r="R900" s="74"/>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74"/>
      <c r="P901" s="74"/>
      <c r="Q901" s="74"/>
      <c r="R901" s="74"/>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74"/>
      <c r="P902" s="74"/>
      <c r="Q902" s="74"/>
      <c r="R902" s="74"/>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74"/>
      <c r="P903" s="74"/>
      <c r="Q903" s="74"/>
      <c r="R903" s="74"/>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74"/>
      <c r="P904" s="74"/>
      <c r="Q904" s="74"/>
      <c r="R904" s="74"/>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74"/>
      <c r="P905" s="74"/>
      <c r="Q905" s="74"/>
      <c r="R905" s="74"/>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74"/>
      <c r="P906" s="74"/>
      <c r="Q906" s="74"/>
      <c r="R906" s="74"/>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74"/>
      <c r="P907" s="74"/>
      <c r="Q907" s="74"/>
      <c r="R907" s="74"/>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74"/>
      <c r="P908" s="74"/>
      <c r="Q908" s="74"/>
      <c r="R908" s="74"/>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74"/>
      <c r="P909" s="74"/>
      <c r="Q909" s="74"/>
      <c r="R909" s="74"/>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74"/>
      <c r="P910" s="74"/>
      <c r="Q910" s="74"/>
      <c r="R910" s="74"/>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74"/>
      <c r="P911" s="74"/>
      <c r="Q911" s="74"/>
      <c r="R911" s="74"/>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74"/>
      <c r="P912" s="74"/>
      <c r="Q912" s="74"/>
      <c r="R912" s="74"/>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74"/>
      <c r="P913" s="74"/>
      <c r="Q913" s="74"/>
      <c r="R913" s="74"/>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74"/>
      <c r="P914" s="74"/>
      <c r="Q914" s="74"/>
      <c r="R914" s="74"/>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74"/>
      <c r="P915" s="74"/>
      <c r="Q915" s="74"/>
      <c r="R915" s="74"/>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74"/>
      <c r="P916" s="74"/>
      <c r="Q916" s="74"/>
      <c r="R916" s="74"/>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74"/>
      <c r="P917" s="74"/>
      <c r="Q917" s="74"/>
      <c r="R917" s="74"/>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74"/>
      <c r="P918" s="74"/>
      <c r="Q918" s="74"/>
      <c r="R918" s="74"/>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74"/>
      <c r="P919" s="74"/>
      <c r="Q919" s="74"/>
      <c r="R919" s="74"/>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74"/>
      <c r="P920" s="74"/>
      <c r="Q920" s="74"/>
      <c r="R920" s="74"/>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74"/>
      <c r="P921" s="74"/>
      <c r="Q921" s="74"/>
      <c r="R921" s="74"/>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74"/>
      <c r="P922" s="74"/>
      <c r="Q922" s="74"/>
      <c r="R922" s="74"/>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74"/>
      <c r="P923" s="74"/>
      <c r="Q923" s="74"/>
      <c r="R923" s="74"/>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74"/>
      <c r="P924" s="74"/>
      <c r="Q924" s="74"/>
      <c r="R924" s="74"/>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74"/>
      <c r="P925" s="74"/>
      <c r="Q925" s="74"/>
      <c r="R925" s="74"/>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74"/>
      <c r="P926" s="74"/>
      <c r="Q926" s="74"/>
      <c r="R926" s="74"/>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74"/>
      <c r="P927" s="74"/>
      <c r="Q927" s="74"/>
      <c r="R927" s="74"/>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74"/>
      <c r="P928" s="74"/>
      <c r="Q928" s="74"/>
      <c r="R928" s="74"/>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74"/>
      <c r="P929" s="74"/>
      <c r="Q929" s="74"/>
      <c r="R929" s="74"/>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74"/>
      <c r="P930" s="74"/>
      <c r="Q930" s="74"/>
      <c r="R930" s="74"/>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74"/>
      <c r="P931" s="74"/>
      <c r="Q931" s="74"/>
      <c r="R931" s="74"/>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74"/>
      <c r="P932" s="74"/>
      <c r="Q932" s="74"/>
      <c r="R932" s="74"/>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74"/>
      <c r="P933" s="74"/>
      <c r="Q933" s="74"/>
      <c r="R933" s="74"/>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74"/>
      <c r="P934" s="74"/>
      <c r="Q934" s="74"/>
      <c r="R934" s="74"/>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74"/>
      <c r="P935" s="74"/>
      <c r="Q935" s="74"/>
      <c r="R935" s="74"/>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74"/>
      <c r="P936" s="74"/>
      <c r="Q936" s="74"/>
      <c r="R936" s="74"/>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74"/>
      <c r="P937" s="74"/>
      <c r="Q937" s="74"/>
      <c r="R937" s="74"/>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74"/>
      <c r="P938" s="74"/>
      <c r="Q938" s="74"/>
      <c r="R938" s="74"/>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74"/>
      <c r="P939" s="74"/>
      <c r="Q939" s="74"/>
      <c r="R939" s="74"/>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74"/>
      <c r="P940" s="74"/>
      <c r="Q940" s="74"/>
      <c r="R940" s="74"/>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74"/>
      <c r="P941" s="74"/>
      <c r="Q941" s="74"/>
      <c r="R941" s="74"/>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74"/>
      <c r="P942" s="74"/>
      <c r="Q942" s="74"/>
      <c r="R942" s="74"/>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74"/>
      <c r="P943" s="74"/>
      <c r="Q943" s="74"/>
      <c r="R943" s="74"/>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74"/>
      <c r="P944" s="74"/>
      <c r="Q944" s="74"/>
      <c r="R944" s="74"/>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74"/>
      <c r="P945" s="74"/>
      <c r="Q945" s="74"/>
      <c r="R945" s="74"/>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74"/>
      <c r="P946" s="74"/>
      <c r="Q946" s="74"/>
      <c r="R946" s="74"/>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74"/>
      <c r="P947" s="74"/>
      <c r="Q947" s="74"/>
      <c r="R947" s="74"/>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74"/>
      <c r="P948" s="74"/>
      <c r="Q948" s="74"/>
      <c r="R948" s="74"/>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74"/>
      <c r="P949" s="74"/>
      <c r="Q949" s="74"/>
      <c r="R949" s="74"/>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74"/>
      <c r="P950" s="74"/>
      <c r="Q950" s="74"/>
      <c r="R950" s="74"/>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74"/>
      <c r="P951" s="74"/>
      <c r="Q951" s="74"/>
      <c r="R951" s="74"/>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74"/>
      <c r="P952" s="74"/>
      <c r="Q952" s="74"/>
      <c r="R952" s="74"/>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74"/>
      <c r="P953" s="74"/>
      <c r="Q953" s="74"/>
      <c r="R953" s="74"/>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74"/>
      <c r="P954" s="74"/>
      <c r="Q954" s="74"/>
      <c r="R954" s="74"/>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74"/>
      <c r="P955" s="74"/>
      <c r="Q955" s="74"/>
      <c r="R955" s="74"/>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74"/>
      <c r="P956" s="74"/>
      <c r="Q956" s="74"/>
      <c r="R956" s="74"/>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74"/>
      <c r="P957" s="74"/>
      <c r="Q957" s="74"/>
      <c r="R957" s="74"/>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74"/>
      <c r="P958" s="74"/>
      <c r="Q958" s="74"/>
      <c r="R958" s="74"/>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74"/>
      <c r="P959" s="74"/>
      <c r="Q959" s="74"/>
      <c r="R959" s="74"/>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74"/>
      <c r="P960" s="74"/>
      <c r="Q960" s="74"/>
      <c r="R960" s="74"/>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74"/>
      <c r="P961" s="74"/>
      <c r="Q961" s="74"/>
      <c r="R961" s="74"/>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74"/>
      <c r="P962" s="74"/>
      <c r="Q962" s="74"/>
      <c r="R962" s="74"/>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74"/>
      <c r="P963" s="74"/>
      <c r="Q963" s="74"/>
      <c r="R963" s="74"/>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74"/>
      <c r="P964" s="74"/>
      <c r="Q964" s="74"/>
      <c r="R964" s="74"/>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74"/>
      <c r="P965" s="74"/>
      <c r="Q965" s="74"/>
      <c r="R965" s="74"/>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74"/>
      <c r="P966" s="74"/>
      <c r="Q966" s="74"/>
      <c r="R966" s="74"/>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74"/>
      <c r="P967" s="74"/>
      <c r="Q967" s="74"/>
      <c r="R967" s="74"/>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74"/>
      <c r="P968" s="74"/>
      <c r="Q968" s="74"/>
      <c r="R968" s="74"/>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74"/>
      <c r="P969" s="74"/>
      <c r="Q969" s="74"/>
      <c r="R969" s="74"/>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74"/>
      <c r="P970" s="74"/>
      <c r="Q970" s="74"/>
      <c r="R970" s="74"/>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74"/>
      <c r="P971" s="74"/>
      <c r="Q971" s="74"/>
      <c r="R971" s="74"/>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74"/>
      <c r="P972" s="74"/>
      <c r="Q972" s="74"/>
      <c r="R972" s="74"/>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74"/>
      <c r="P973" s="74"/>
      <c r="Q973" s="74"/>
      <c r="R973" s="74"/>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74"/>
      <c r="P974" s="74"/>
      <c r="Q974" s="74"/>
      <c r="R974" s="74"/>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74"/>
      <c r="P975" s="74"/>
      <c r="Q975" s="74"/>
      <c r="R975" s="74"/>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74"/>
      <c r="P976" s="74"/>
      <c r="Q976" s="74"/>
      <c r="R976" s="74"/>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74"/>
      <c r="P977" s="74"/>
      <c r="Q977" s="74"/>
      <c r="R977" s="74"/>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74"/>
      <c r="P978" s="74"/>
      <c r="Q978" s="74"/>
      <c r="R978" s="74"/>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74"/>
      <c r="P979" s="74"/>
      <c r="Q979" s="74"/>
      <c r="R979" s="74"/>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74"/>
      <c r="P980" s="74"/>
      <c r="Q980" s="74"/>
      <c r="R980" s="74"/>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74"/>
      <c r="P981" s="74"/>
      <c r="Q981" s="74"/>
      <c r="R981" s="74"/>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74"/>
      <c r="P982" s="74"/>
      <c r="Q982" s="74"/>
      <c r="R982" s="74"/>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74"/>
      <c r="P983" s="74"/>
      <c r="Q983" s="74"/>
      <c r="R983" s="74"/>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74"/>
      <c r="P984" s="74"/>
      <c r="Q984" s="74"/>
      <c r="R984" s="74"/>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74"/>
      <c r="P985" s="74"/>
      <c r="Q985" s="74"/>
      <c r="R985" s="74"/>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74"/>
      <c r="P986" s="74"/>
      <c r="Q986" s="74"/>
      <c r="R986" s="74"/>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74"/>
      <c r="P987" s="74"/>
      <c r="Q987" s="74"/>
      <c r="R987" s="74"/>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74"/>
      <c r="P988" s="74"/>
      <c r="Q988" s="74"/>
      <c r="R988" s="74"/>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74"/>
      <c r="P989" s="74"/>
      <c r="Q989" s="74"/>
      <c r="R989" s="74"/>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74"/>
      <c r="P990" s="74"/>
      <c r="Q990" s="74"/>
      <c r="R990" s="74"/>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74"/>
      <c r="P991" s="74"/>
      <c r="Q991" s="74"/>
      <c r="R991" s="74"/>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74"/>
      <c r="P992" s="74"/>
      <c r="Q992" s="74"/>
      <c r="R992" s="74"/>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74"/>
      <c r="P993" s="74"/>
      <c r="Q993" s="74"/>
      <c r="R993" s="74"/>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74"/>
      <c r="P994" s="74"/>
      <c r="Q994" s="74"/>
      <c r="R994" s="74"/>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74"/>
      <c r="P995" s="74"/>
      <c r="Q995" s="74"/>
      <c r="R995" s="74"/>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74"/>
      <c r="P996" s="74"/>
      <c r="Q996" s="74"/>
      <c r="R996" s="74"/>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74"/>
      <c r="P997" s="74"/>
      <c r="Q997" s="74"/>
      <c r="R997" s="74"/>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74"/>
      <c r="P998" s="74"/>
      <c r="Q998" s="74"/>
      <c r="R998" s="74"/>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74"/>
      <c r="P999" s="74"/>
      <c r="Q999" s="74"/>
      <c r="R999" s="74"/>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74"/>
      <c r="P1000" s="74"/>
      <c r="Q1000" s="74"/>
      <c r="R1000" s="74"/>
      <c r="S1000" s="73"/>
      <c r="T1000" s="73"/>
      <c r="U1000" s="73"/>
      <c r="V1000" s="73"/>
      <c r="W1000" s="73"/>
      <c r="X1000" s="73"/>
      <c r="Y1000" s="73"/>
      <c r="Z1000" s="73"/>
    </row>
  </sheetData>
  <mergeCells count="9">
    <mergeCell ref="P5:P7"/>
    <mergeCell ref="Q5:Q7"/>
    <mergeCell ref="B2:C2"/>
    <mergeCell ref="B61:G61"/>
    <mergeCell ref="B1:M1"/>
    <mergeCell ref="F2:M2"/>
    <mergeCell ref="F3:N3"/>
    <mergeCell ref="F4:N4"/>
    <mergeCell ref="G5:K5"/>
  </mergeCells>
  <conditionalFormatting sqref="H13 H25 H28 H30:H31 H36 H38 H41:H42 H44:H47 H49:H50 H53 H56 H60 H63:H64 H110 H58 H66:H67 H69 H71 H73 H75:H76 H78:H79 H81 H83 H85 H87:H88 H90 H92 H94 H96 H98 H100:H101 H103 H105 H107">
    <cfRule type="cellIs" dxfId="235" priority="1" stopIfTrue="1" operator="equal">
      <formula>0</formula>
    </cfRule>
  </conditionalFormatting>
  <conditionalFormatting sqref="H13 H25 H28 H30:H31 H36 H38 H40:H42 H44:H47 H49:H50 H53 H56 H60 H63:H64 H110 H58 H66:H67 H69 H71 H73 H75:H76 H78:H79 H81 H83 H85 H87:H88 H90 H92 H94 H96 H98 H100:H101 H103 H105 H107">
    <cfRule type="cellIs" dxfId="234" priority="2" stopIfTrue="1" operator="equal">
      <formula>0</formula>
    </cfRule>
  </conditionalFormatting>
  <conditionalFormatting sqref="H33:H34">
    <cfRule type="cellIs" dxfId="233" priority="3" stopIfTrue="1" operator="equal">
      <formula>0</formula>
    </cfRule>
  </conditionalFormatting>
  <conditionalFormatting sqref="H33:H34">
    <cfRule type="cellIs" dxfId="232" priority="4" stopIfTrue="1" operator="equal">
      <formula>0</formula>
    </cfRule>
  </conditionalFormatting>
  <conditionalFormatting sqref="U10">
    <cfRule type="cellIs" dxfId="231" priority="5" stopIfTrue="1" operator="equal">
      <formula>0</formula>
    </cfRule>
  </conditionalFormatting>
  <conditionalFormatting sqref="U10">
    <cfRule type="cellIs" dxfId="230" priority="6" stopIfTrue="1" operator="equal">
      <formula>0</formula>
    </cfRule>
  </conditionalFormatting>
  <conditionalFormatting sqref="H109">
    <cfRule type="cellIs" dxfId="229" priority="7" stopIfTrue="1" operator="equal">
      <formula>0</formula>
    </cfRule>
  </conditionalFormatting>
  <conditionalFormatting sqref="H109">
    <cfRule type="cellIs" dxfId="228" priority="8" stopIfTrue="1" operator="equal">
      <formula>0</formula>
    </cfRule>
  </conditionalFormatting>
  <hyperlinks>
    <hyperlink ref="C4" location="'Recap Sheet'!B1" display="Return to Recap Sheet" xr:uid="{00000000-0004-0000-0E00-000000000000}"/>
  </hyperlinks>
  <pageMargins left="0.25" right="0.25" top="0.75" bottom="0.75" header="0" footer="0"/>
  <pageSetup paperSize="5" orientation="landscape"/>
  <rowBreaks count="1" manualBreakCount="1">
    <brk id="42" man="1"/>
  </rowBreaks>
  <legacy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tabColor rgb="FFFFD965"/>
  </sheetPr>
  <dimension ref="A1:Z1000"/>
  <sheetViews>
    <sheetView zoomScale="110" zoomScaleNormal="110" workbookViewId="0">
      <pane ySplit="10" topLeftCell="A59" activePane="bottomLeft" state="frozen"/>
      <selection activeCell="T18" sqref="T18"/>
      <selection pane="bottomLeft" activeCell="K21" sqref="K21"/>
    </sheetView>
  </sheetViews>
  <sheetFormatPr defaultColWidth="14.44140625" defaultRowHeight="15" customHeight="1"/>
  <cols>
    <col min="1" max="1" width="7.33203125" customWidth="1"/>
    <col min="2" max="2" width="49.6640625" customWidth="1"/>
    <col min="3" max="3" width="11.88671875" customWidth="1"/>
    <col min="4" max="4" width="5.5546875" customWidth="1"/>
    <col min="5" max="5" width="10.6640625" customWidth="1"/>
    <col min="6" max="6" width="6.6640625" customWidth="1"/>
    <col min="7" max="7" width="5.5546875" customWidth="1"/>
    <col min="8" max="8" width="10.6640625" customWidth="1"/>
    <col min="9" max="9" width="6.6640625" customWidth="1"/>
    <col min="10" max="10" width="5.5546875" customWidth="1"/>
    <col min="11" max="11" width="10.6640625" customWidth="1"/>
    <col min="12" max="12" width="7.6640625" customWidth="1"/>
    <col min="13" max="13" width="8.33203125" customWidth="1"/>
    <col min="14" max="14" width="5.6640625" customWidth="1"/>
    <col min="15" max="16" width="6.44140625" customWidth="1"/>
    <col min="17" max="17" width="3.33203125" customWidth="1"/>
    <col min="18" max="18" width="6.6640625" customWidth="1"/>
    <col min="19" max="19" width="7.33203125" customWidth="1"/>
    <col min="20" max="20" width="9.6640625" customWidth="1"/>
    <col min="21" max="21" width="7.109375" customWidth="1"/>
    <col min="22" max="22" width="16.5546875" customWidth="1"/>
    <col min="23" max="26" width="11.44140625" customWidth="1"/>
  </cols>
  <sheetData>
    <row r="1" spans="1:26" ht="12.75" customHeight="1">
      <c r="A1" s="73"/>
      <c r="B1" s="2888" t="str">
        <f>'Recap Sheet'!A1</f>
        <v>South Carolina School Food Service Purchasing Alliance,Inc</v>
      </c>
      <c r="C1" s="2889"/>
      <c r="D1" s="2889"/>
      <c r="E1" s="2889"/>
      <c r="F1" s="2889"/>
      <c r="G1" s="2889"/>
      <c r="H1" s="2889"/>
      <c r="I1" s="2889"/>
      <c r="J1" s="2889"/>
      <c r="K1" s="2889"/>
      <c r="L1" s="2889"/>
      <c r="M1" s="2889"/>
      <c r="N1" s="591"/>
      <c r="O1" s="988"/>
      <c r="P1" s="73"/>
      <c r="Q1" s="73"/>
      <c r="R1" s="74"/>
      <c r="S1" s="74"/>
      <c r="T1" s="989"/>
      <c r="U1" s="74"/>
      <c r="V1" s="1860"/>
      <c r="W1" s="73"/>
      <c r="X1" s="73"/>
      <c r="Y1" s="73"/>
      <c r="Z1" s="73"/>
    </row>
    <row r="2" spans="1:26" ht="12.7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591"/>
      <c r="O2" s="988"/>
      <c r="P2" s="73"/>
      <c r="Q2" s="73"/>
      <c r="R2" s="74"/>
      <c r="S2" s="74"/>
      <c r="T2" s="989"/>
      <c r="U2" s="74"/>
      <c r="V2" s="1860"/>
      <c r="W2" s="73"/>
      <c r="X2" s="73"/>
      <c r="Y2" s="73"/>
      <c r="Z2" s="73"/>
    </row>
    <row r="3" spans="1:26" ht="15" customHeight="1">
      <c r="A3" s="1148"/>
      <c r="B3" s="1148" t="str">
        <f>'Recap Sheet'!A3</f>
        <v xml:space="preserve">School Food Authority or Agency Name: </v>
      </c>
      <c r="C3" s="851"/>
      <c r="D3" s="77"/>
      <c r="E3" s="77"/>
      <c r="F3" s="77"/>
      <c r="G3" s="77"/>
      <c r="H3" s="77"/>
      <c r="I3" s="77"/>
      <c r="J3" s="77"/>
      <c r="K3" s="77"/>
      <c r="L3" s="851"/>
      <c r="M3" s="2910" t="str">
        <f>'Recap Sheet'!A4</f>
        <v xml:space="preserve">Bidder's Name: </v>
      </c>
      <c r="N3" s="2903"/>
      <c r="O3" s="2903"/>
      <c r="P3" s="2903"/>
      <c r="Q3" s="2903"/>
      <c r="R3" s="2903"/>
      <c r="S3" s="2903"/>
      <c r="T3" s="2903"/>
      <c r="U3" s="2903"/>
      <c r="V3" s="1860"/>
      <c r="W3" s="73"/>
      <c r="X3" s="73"/>
      <c r="Y3" s="73"/>
      <c r="Z3" s="73"/>
    </row>
    <row r="4" spans="1:26" ht="18.75" customHeight="1">
      <c r="A4" s="79">
        <v>26001</v>
      </c>
      <c r="B4" s="1570" t="str">
        <f>'Recap Sheet'!B3</f>
        <v>Lexington Richland School District Five</v>
      </c>
      <c r="C4" s="1265" t="s">
        <v>119</v>
      </c>
      <c r="D4" s="82"/>
      <c r="E4" s="82"/>
      <c r="F4" s="82"/>
      <c r="G4" s="82"/>
      <c r="H4" s="82"/>
      <c r="I4" s="82"/>
      <c r="J4" s="82"/>
      <c r="K4" s="82"/>
      <c r="L4" s="1154"/>
      <c r="M4" s="2914">
        <f>'Recap Sheet'!B4</f>
        <v>0</v>
      </c>
      <c r="N4" s="2891"/>
      <c r="O4" s="2891"/>
      <c r="P4" s="2891"/>
      <c r="Q4" s="2891"/>
      <c r="R4" s="2891"/>
      <c r="S4" s="2891"/>
      <c r="T4" s="2891"/>
      <c r="U4" s="2897"/>
      <c r="V4" s="1987"/>
      <c r="W4" s="598"/>
      <c r="X4" s="1150"/>
      <c r="Y4" s="1150"/>
      <c r="Z4" s="598"/>
    </row>
    <row r="5" spans="1:26" ht="15" customHeight="1">
      <c r="A5" s="79">
        <v>28000</v>
      </c>
      <c r="B5" s="1158" t="s">
        <v>120</v>
      </c>
      <c r="C5" s="232" t="s">
        <v>354</v>
      </c>
      <c r="D5" s="90"/>
      <c r="E5" s="1988"/>
      <c r="F5" s="1988"/>
      <c r="G5" s="1988"/>
      <c r="H5" s="1988"/>
      <c r="I5" s="1988"/>
      <c r="J5" s="1988"/>
      <c r="K5" s="1988"/>
      <c r="L5" s="1159"/>
      <c r="M5" s="1160"/>
      <c r="N5" s="2912" t="s">
        <v>122</v>
      </c>
      <c r="O5" s="2899"/>
      <c r="P5" s="2899"/>
      <c r="Q5" s="2899"/>
      <c r="R5" s="2899"/>
      <c r="S5" s="1161">
        <f>'Recap Sheet'!B5</f>
        <v>0</v>
      </c>
      <c r="T5" s="1162"/>
      <c r="U5" s="545"/>
      <c r="V5" s="1860"/>
      <c r="W5" s="598"/>
      <c r="X5" s="1150"/>
      <c r="Y5" s="1150"/>
      <c r="Z5" s="598"/>
    </row>
    <row r="6" spans="1:26" ht="15" customHeight="1">
      <c r="A6" s="88" t="s">
        <v>24</v>
      </c>
      <c r="B6" s="166"/>
      <c r="C6" s="440" t="s">
        <v>749</v>
      </c>
      <c r="D6" s="103"/>
      <c r="E6" s="103"/>
      <c r="F6" s="103"/>
      <c r="G6" s="103"/>
      <c r="H6" s="103"/>
      <c r="I6" s="103"/>
      <c r="J6" s="103"/>
      <c r="K6" s="103"/>
      <c r="L6" s="1164" t="s">
        <v>134</v>
      </c>
      <c r="M6" s="1266" t="s">
        <v>29</v>
      </c>
      <c r="N6" s="1266" t="s">
        <v>135</v>
      </c>
      <c r="O6" s="99" t="s">
        <v>136</v>
      </c>
      <c r="P6" s="99" t="s">
        <v>137</v>
      </c>
      <c r="Q6" s="99" t="s">
        <v>138</v>
      </c>
      <c r="R6" s="99" t="s">
        <v>139</v>
      </c>
      <c r="S6" s="99" t="s">
        <v>140</v>
      </c>
      <c r="T6" s="605" t="s">
        <v>141</v>
      </c>
      <c r="U6" s="606" t="s">
        <v>142</v>
      </c>
      <c r="V6" s="1860"/>
      <c r="W6" s="1150"/>
      <c r="X6" s="1150"/>
      <c r="Y6" s="1150"/>
      <c r="Z6" s="73"/>
    </row>
    <row r="7" spans="1:26" ht="15" customHeight="1">
      <c r="A7" s="1080" t="s">
        <v>153</v>
      </c>
      <c r="B7" s="515"/>
      <c r="C7" s="610" t="s">
        <v>751</v>
      </c>
      <c r="D7" s="113"/>
      <c r="E7" s="113"/>
      <c r="F7" s="113"/>
      <c r="G7" s="113"/>
      <c r="H7" s="113"/>
      <c r="I7" s="113"/>
      <c r="J7" s="113"/>
      <c r="K7" s="113"/>
      <c r="L7" s="673" t="s">
        <v>154</v>
      </c>
      <c r="M7" s="118" t="s">
        <v>39</v>
      </c>
      <c r="N7" s="118" t="s">
        <v>155</v>
      </c>
      <c r="O7" s="110" t="s">
        <v>156</v>
      </c>
      <c r="P7" s="110" t="s">
        <v>40</v>
      </c>
      <c r="Q7" s="110" t="s">
        <v>139</v>
      </c>
      <c r="R7" s="110" t="s">
        <v>47</v>
      </c>
      <c r="S7" s="110" t="s">
        <v>157</v>
      </c>
      <c r="T7" s="110" t="s">
        <v>47</v>
      </c>
      <c r="U7" s="116" t="s">
        <v>139</v>
      </c>
      <c r="V7" s="1860"/>
      <c r="W7" s="73"/>
      <c r="X7" s="1150"/>
      <c r="Y7" s="1150"/>
      <c r="Z7" s="73"/>
    </row>
    <row r="8" spans="1:26" ht="15" customHeight="1">
      <c r="A8" s="1166"/>
      <c r="B8" s="1166" t="s">
        <v>2153</v>
      </c>
      <c r="C8" s="1166" t="s">
        <v>2154</v>
      </c>
      <c r="D8" s="123"/>
      <c r="E8" s="123"/>
      <c r="F8" s="123"/>
      <c r="G8" s="123"/>
      <c r="H8" s="123"/>
      <c r="I8" s="123"/>
      <c r="J8" s="123"/>
      <c r="K8" s="123"/>
      <c r="L8" s="1167"/>
      <c r="M8" s="1167"/>
      <c r="N8" s="1167"/>
      <c r="O8" s="1167"/>
      <c r="P8" s="1167"/>
      <c r="Q8" s="1167"/>
      <c r="R8" s="1167"/>
      <c r="S8" s="1167"/>
      <c r="T8" s="1167"/>
      <c r="U8" s="1989"/>
      <c r="V8" s="1990"/>
      <c r="W8" s="1283"/>
      <c r="X8" s="1283"/>
      <c r="Y8" s="1283"/>
      <c r="Z8" s="1283"/>
    </row>
    <row r="9" spans="1:26" ht="15" customHeight="1">
      <c r="A9" s="1175"/>
      <c r="B9" s="1175"/>
      <c r="C9" s="1176"/>
      <c r="D9" s="137"/>
      <c r="E9" s="137"/>
      <c r="F9" s="137"/>
      <c r="G9" s="137"/>
      <c r="H9" s="137"/>
      <c r="I9" s="137"/>
      <c r="J9" s="137"/>
      <c r="K9" s="137"/>
      <c r="L9" s="1176"/>
      <c r="M9" s="1176"/>
      <c r="N9" s="1176"/>
      <c r="O9" s="1176"/>
      <c r="P9" s="1176"/>
      <c r="Q9" s="1176"/>
      <c r="R9" s="1176"/>
      <c r="S9" s="1176"/>
      <c r="T9" s="1176"/>
      <c r="U9" s="1991"/>
      <c r="V9" s="1990"/>
      <c r="W9" s="1283"/>
      <c r="X9" s="1283"/>
      <c r="Y9" s="1283"/>
      <c r="Z9" s="1283"/>
    </row>
    <row r="10" spans="1:26" ht="25.5" customHeight="1">
      <c r="A10" s="1992"/>
      <c r="B10" s="1993" t="s">
        <v>2155</v>
      </c>
      <c r="C10" s="1994" t="s">
        <v>2156</v>
      </c>
      <c r="D10" s="1995" t="s">
        <v>47</v>
      </c>
      <c r="E10" s="1996" t="s">
        <v>2157</v>
      </c>
      <c r="F10" s="1994" t="s">
        <v>2158</v>
      </c>
      <c r="G10" s="1995" t="s">
        <v>47</v>
      </c>
      <c r="H10" s="1996" t="s">
        <v>2157</v>
      </c>
      <c r="I10" s="1994" t="s">
        <v>2159</v>
      </c>
      <c r="J10" s="1995" t="s">
        <v>47</v>
      </c>
      <c r="K10" s="1996" t="s">
        <v>2157</v>
      </c>
      <c r="L10" s="1992"/>
      <c r="M10" s="1992"/>
      <c r="N10" s="1992"/>
      <c r="O10" s="1992"/>
      <c r="P10" s="1992"/>
      <c r="Q10" s="1992"/>
      <c r="R10" s="1992"/>
      <c r="S10" s="1992"/>
      <c r="T10" s="1992"/>
      <c r="U10" s="1992"/>
      <c r="V10" s="1997"/>
      <c r="W10" s="1283"/>
      <c r="X10" s="1283"/>
      <c r="Y10" s="1283"/>
      <c r="Z10" s="1283"/>
    </row>
    <row r="11" spans="1:26" ht="15" customHeight="1">
      <c r="A11" s="240">
        <v>26001</v>
      </c>
      <c r="B11" s="688" t="s">
        <v>2160</v>
      </c>
      <c r="C11" s="214">
        <v>42298</v>
      </c>
      <c r="D11" s="1998"/>
      <c r="E11" s="1999">
        <f>P11*D11</f>
        <v>0</v>
      </c>
      <c r="F11" s="149">
        <v>30301</v>
      </c>
      <c r="G11" s="1998">
        <v>9.6999999999999993</v>
      </c>
      <c r="H11" s="1999">
        <f>P12*G11</f>
        <v>9700</v>
      </c>
      <c r="I11" s="149">
        <v>2840</v>
      </c>
      <c r="J11" s="1998"/>
      <c r="K11" s="1999">
        <f>P13*J11</f>
        <v>0</v>
      </c>
      <c r="L11" s="2000"/>
      <c r="M11" s="155" t="s">
        <v>2161</v>
      </c>
      <c r="N11" s="152">
        <v>70</v>
      </c>
      <c r="O11" s="2001">
        <v>1000</v>
      </c>
      <c r="P11" s="154">
        <f t="shared" ref="P11:P13" si="0">ROUND($O$11*$N$11/N11,2)</f>
        <v>1000</v>
      </c>
      <c r="Q11" s="155" t="s">
        <v>170</v>
      </c>
      <c r="R11" s="156">
        <v>9.6999999999999993</v>
      </c>
      <c r="S11" s="157">
        <f>IF(OR(ISBLANK(R11),R11=0,O11=0,ISBLANK(O11)),,ROUND(R11+$S$5,2))</f>
        <v>9.6999999999999993</v>
      </c>
      <c r="T11" s="555">
        <f t="shared" ref="T11:T67" si="1">ROUND(P11*S11,2)</f>
        <v>9700</v>
      </c>
      <c r="U11" s="1008">
        <f t="shared" ref="U11:U67" si="2">ROUND(S11/N11,2)</f>
        <v>0.14000000000000001</v>
      </c>
      <c r="V11" s="1860"/>
      <c r="W11" s="73"/>
      <c r="X11" s="73"/>
      <c r="Y11" s="73"/>
      <c r="Z11" s="73"/>
    </row>
    <row r="12" spans="1:26" ht="15" customHeight="1">
      <c r="A12" s="503"/>
      <c r="B12" s="661" t="s">
        <v>2162</v>
      </c>
      <c r="C12" s="1028"/>
      <c r="D12" s="149"/>
      <c r="E12" s="149"/>
      <c r="F12" s="149"/>
      <c r="G12" s="149"/>
      <c r="H12" s="149"/>
      <c r="I12" s="149"/>
      <c r="J12" s="149"/>
      <c r="K12" s="149"/>
      <c r="L12" s="1509"/>
      <c r="M12" s="356" t="s">
        <v>2161</v>
      </c>
      <c r="N12" s="895">
        <v>70</v>
      </c>
      <c r="O12" s="1059"/>
      <c r="P12" s="498">
        <f t="shared" si="0"/>
        <v>1000</v>
      </c>
      <c r="Q12" s="155" t="s">
        <v>170</v>
      </c>
      <c r="R12" s="170"/>
      <c r="S12" s="171">
        <f>IF(OR(ISBLANK(R12),R12=0,O11=0,ISBLANK(O11)),,ROUND(R12+$S$5,2))</f>
        <v>0</v>
      </c>
      <c r="T12" s="326">
        <f t="shared" si="1"/>
        <v>0</v>
      </c>
      <c r="U12" s="1311">
        <f t="shared" si="2"/>
        <v>0</v>
      </c>
      <c r="V12" s="1860"/>
      <c r="W12" s="73"/>
      <c r="X12" s="73"/>
      <c r="Y12" s="73"/>
      <c r="Z12" s="73"/>
    </row>
    <row r="13" spans="1:26" ht="15" customHeight="1">
      <c r="A13" s="270"/>
      <c r="B13" s="270" t="s">
        <v>2163</v>
      </c>
      <c r="C13" s="1030"/>
      <c r="D13" s="912"/>
      <c r="E13" s="825"/>
      <c r="F13" s="825"/>
      <c r="G13" s="825"/>
      <c r="H13" s="825"/>
      <c r="I13" s="825"/>
      <c r="J13" s="825"/>
      <c r="K13" s="825"/>
      <c r="L13" s="2002"/>
      <c r="M13" s="575" t="s">
        <v>2161</v>
      </c>
      <c r="N13" s="305">
        <v>70</v>
      </c>
      <c r="O13" s="985"/>
      <c r="P13" s="575">
        <f t="shared" si="0"/>
        <v>1000</v>
      </c>
      <c r="Q13" s="198" t="s">
        <v>170</v>
      </c>
      <c r="R13" s="1239"/>
      <c r="S13" s="246">
        <f>IF(OR(ISBLANK(R13),R13=0,O11=0,ISBLANK(O11)),,ROUND(R13+$S$5,2))</f>
        <v>0</v>
      </c>
      <c r="T13" s="348">
        <f t="shared" si="1"/>
        <v>0</v>
      </c>
      <c r="U13" s="1073">
        <f t="shared" si="2"/>
        <v>0</v>
      </c>
      <c r="V13" s="1860"/>
      <c r="W13" s="73"/>
      <c r="X13" s="73"/>
      <c r="Y13" s="73"/>
      <c r="Z13" s="73"/>
    </row>
    <row r="14" spans="1:26" ht="15" customHeight="1">
      <c r="A14" s="240">
        <v>26002</v>
      </c>
      <c r="B14" s="688" t="s">
        <v>2164</v>
      </c>
      <c r="C14" s="214">
        <v>42212</v>
      </c>
      <c r="D14" s="1998"/>
      <c r="E14" s="1999">
        <f>P14*D14</f>
        <v>0</v>
      </c>
      <c r="F14" s="214">
        <v>50301</v>
      </c>
      <c r="G14" s="1998">
        <v>13.99</v>
      </c>
      <c r="H14" s="1999">
        <f>P15*G14</f>
        <v>2798</v>
      </c>
      <c r="I14" s="229">
        <v>2850</v>
      </c>
      <c r="J14" s="1998"/>
      <c r="K14" s="1999">
        <f>P16*J14</f>
        <v>0</v>
      </c>
      <c r="L14" s="2003"/>
      <c r="M14" s="257" t="s">
        <v>2165</v>
      </c>
      <c r="N14" s="311">
        <v>70</v>
      </c>
      <c r="O14" s="1114">
        <v>200</v>
      </c>
      <c r="P14" s="154">
        <f>ROUND(O14*N14/N14,2)</f>
        <v>200</v>
      </c>
      <c r="Q14" s="255" t="s">
        <v>170</v>
      </c>
      <c r="R14" s="156">
        <v>13.99</v>
      </c>
      <c r="S14" s="157">
        <f>IF(OR(ISBLANK(R14),R14=0,O14=0,ISBLANK(O14)),,ROUND(R14+$S$5,2))</f>
        <v>13.99</v>
      </c>
      <c r="T14" s="555">
        <f t="shared" si="1"/>
        <v>2798</v>
      </c>
      <c r="U14" s="1008">
        <f t="shared" si="2"/>
        <v>0.2</v>
      </c>
      <c r="V14" s="1860"/>
      <c r="W14" s="73"/>
      <c r="X14" s="73"/>
      <c r="Y14" s="73"/>
      <c r="Z14" s="73"/>
    </row>
    <row r="15" spans="1:26" ht="15" customHeight="1">
      <c r="A15" s="356"/>
      <c r="B15" s="166" t="s">
        <v>2166</v>
      </c>
      <c r="C15" s="356"/>
      <c r="D15" s="214"/>
      <c r="E15" s="372"/>
      <c r="F15" s="372"/>
      <c r="G15" s="372"/>
      <c r="H15" s="372"/>
      <c r="I15" s="372"/>
      <c r="J15" s="372"/>
      <c r="K15" s="372"/>
      <c r="L15" s="1509"/>
      <c r="M15" s="356" t="s">
        <v>2165</v>
      </c>
      <c r="N15" s="895">
        <v>70</v>
      </c>
      <c r="O15" s="1059"/>
      <c r="P15" s="2004">
        <f t="shared" ref="P15:P16" si="3">ROUND($O$14*$N$14/N15,2)</f>
        <v>200</v>
      </c>
      <c r="Q15" s="155" t="s">
        <v>170</v>
      </c>
      <c r="R15" s="170"/>
      <c r="S15" s="171">
        <f>IF(OR(ISBLANK(R15),R15=0,O14=0,ISBLANK(O14)),,ROUND(R15+$S$5,2))</f>
        <v>0</v>
      </c>
      <c r="T15" s="326">
        <f t="shared" si="1"/>
        <v>0</v>
      </c>
      <c r="U15" s="1311">
        <f t="shared" si="2"/>
        <v>0</v>
      </c>
      <c r="V15" s="1860"/>
      <c r="W15" s="73"/>
      <c r="X15" s="73"/>
      <c r="Y15" s="73"/>
      <c r="Z15" s="73"/>
    </row>
    <row r="16" spans="1:26" ht="15" customHeight="1">
      <c r="A16" s="270"/>
      <c r="B16" s="270"/>
      <c r="C16" s="270"/>
      <c r="D16" s="241"/>
      <c r="E16" s="241"/>
      <c r="F16" s="241"/>
      <c r="G16" s="241"/>
      <c r="H16" s="241"/>
      <c r="I16" s="241"/>
      <c r="J16" s="241"/>
      <c r="K16" s="241"/>
      <c r="L16" s="1387"/>
      <c r="M16" s="270" t="s">
        <v>2165</v>
      </c>
      <c r="N16" s="305">
        <v>70</v>
      </c>
      <c r="O16" s="985"/>
      <c r="P16" s="1037">
        <f t="shared" si="3"/>
        <v>200</v>
      </c>
      <c r="Q16" s="198" t="s">
        <v>170</v>
      </c>
      <c r="R16" s="1239"/>
      <c r="S16" s="246">
        <f>IF(OR(ISBLANK(R16),R16=0,O14=0,ISBLANK(O14)),,ROUND(R16+$S$5,2))</f>
        <v>0</v>
      </c>
      <c r="T16" s="348">
        <f t="shared" si="1"/>
        <v>0</v>
      </c>
      <c r="U16" s="1073">
        <f t="shared" si="2"/>
        <v>0</v>
      </c>
      <c r="V16" s="1860"/>
      <c r="W16" s="73"/>
      <c r="X16" s="73"/>
      <c r="Y16" s="73"/>
      <c r="Z16" s="73"/>
    </row>
    <row r="17" spans="1:26" ht="15" customHeight="1">
      <c r="A17" s="309">
        <v>26003</v>
      </c>
      <c r="B17" s="896" t="s">
        <v>2167</v>
      </c>
      <c r="C17" s="214">
        <v>42292</v>
      </c>
      <c r="D17" s="2745"/>
      <c r="E17" s="1999">
        <f>P17*D17</f>
        <v>0</v>
      </c>
      <c r="F17" s="372">
        <v>3200</v>
      </c>
      <c r="G17" s="1998">
        <v>9.75</v>
      </c>
      <c r="H17" s="1999">
        <f>P18*G17</f>
        <v>4875</v>
      </c>
      <c r="I17" s="214">
        <v>3042</v>
      </c>
      <c r="J17" s="1998"/>
      <c r="K17" s="1999">
        <f>P19*J17</f>
        <v>0</v>
      </c>
      <c r="L17" s="2005"/>
      <c r="M17" s="310" t="s">
        <v>2161</v>
      </c>
      <c r="N17" s="887">
        <v>70</v>
      </c>
      <c r="O17" s="2006">
        <v>500</v>
      </c>
      <c r="P17" s="2007">
        <f>ROUND(O17*N17/N17,2)</f>
        <v>500</v>
      </c>
      <c r="Q17" s="310" t="s">
        <v>170</v>
      </c>
      <c r="R17" s="1201">
        <v>9.75</v>
      </c>
      <c r="S17" s="266">
        <f>IF(OR(ISBLANK(R17),R17=0,O17=0,ISBLANK(O17)),,ROUND(R17+$S$5,2))</f>
        <v>9.75</v>
      </c>
      <c r="T17" s="890">
        <f t="shared" si="1"/>
        <v>4875</v>
      </c>
      <c r="U17" s="1313">
        <f t="shared" si="2"/>
        <v>0.14000000000000001</v>
      </c>
      <c r="V17" s="1860"/>
      <c r="W17" s="73"/>
      <c r="X17" s="73"/>
      <c r="Y17" s="73"/>
      <c r="Z17" s="73"/>
    </row>
    <row r="18" spans="1:26" ht="15" customHeight="1">
      <c r="A18" s="166"/>
      <c r="B18" s="166" t="s">
        <v>2168</v>
      </c>
      <c r="C18" s="166"/>
      <c r="D18" s="229"/>
      <c r="E18" s="229"/>
      <c r="F18" s="229"/>
      <c r="G18" s="229"/>
      <c r="H18" s="229"/>
      <c r="I18" s="229"/>
      <c r="J18" s="229"/>
      <c r="K18" s="229"/>
      <c r="L18" s="691"/>
      <c r="M18" s="166" t="s">
        <v>2161</v>
      </c>
      <c r="N18" s="168">
        <v>70</v>
      </c>
      <c r="O18" s="2008"/>
      <c r="P18" s="166">
        <f>ROUND(O17*N17/N18,2)</f>
        <v>500</v>
      </c>
      <c r="Q18" s="166" t="s">
        <v>170</v>
      </c>
      <c r="R18" s="170"/>
      <c r="S18" s="171">
        <f>IF(OR(ISBLANK(R18),R18=0,O17=0,ISBLANK(O17)),,ROUND(R18+$S$5,2))</f>
        <v>0</v>
      </c>
      <c r="T18" s="326">
        <f t="shared" si="1"/>
        <v>0</v>
      </c>
      <c r="U18" s="1311">
        <f t="shared" si="2"/>
        <v>0</v>
      </c>
      <c r="V18" s="1860"/>
      <c r="W18" s="73"/>
      <c r="X18" s="73"/>
      <c r="Y18" s="73"/>
      <c r="Z18" s="73"/>
    </row>
    <row r="19" spans="1:26" ht="15" customHeight="1">
      <c r="A19" s="198"/>
      <c r="B19" s="198" t="s">
        <v>20</v>
      </c>
      <c r="C19" s="198"/>
      <c r="D19" s="411"/>
      <c r="E19" s="411"/>
      <c r="F19" s="411"/>
      <c r="G19" s="411"/>
      <c r="H19" s="411"/>
      <c r="I19" s="411"/>
      <c r="J19" s="411"/>
      <c r="K19" s="411"/>
      <c r="L19" s="1237"/>
      <c r="M19" s="198" t="s">
        <v>2161</v>
      </c>
      <c r="N19" s="243">
        <v>70</v>
      </c>
      <c r="O19" s="985"/>
      <c r="P19" s="364">
        <f>ROUND(O17*N17/N19,2)</f>
        <v>500</v>
      </c>
      <c r="Q19" s="198" t="s">
        <v>170</v>
      </c>
      <c r="R19" s="1239"/>
      <c r="S19" s="246">
        <f>IF(OR(ISBLANK(R19),R19=0,O17=0,ISBLANK(O17)),,ROUND(R19+$S$5,2))</f>
        <v>0</v>
      </c>
      <c r="T19" s="348">
        <f t="shared" si="1"/>
        <v>0</v>
      </c>
      <c r="U19" s="1073">
        <f t="shared" si="2"/>
        <v>0</v>
      </c>
      <c r="V19" s="1860"/>
      <c r="W19" s="73"/>
      <c r="X19" s="73"/>
      <c r="Y19" s="73"/>
      <c r="Z19" s="73"/>
    </row>
    <row r="20" spans="1:26" ht="15" customHeight="1">
      <c r="A20" s="146">
        <v>26004</v>
      </c>
      <c r="B20" s="147" t="s">
        <v>2169</v>
      </c>
      <c r="C20" s="214">
        <v>42304</v>
      </c>
      <c r="D20" s="1998"/>
      <c r="E20" s="1999">
        <f>P20*D20</f>
        <v>0</v>
      </c>
      <c r="F20" s="229">
        <v>30800</v>
      </c>
      <c r="G20" s="1998">
        <v>9.99</v>
      </c>
      <c r="H20" s="1999">
        <f>P21*G20</f>
        <v>4995</v>
      </c>
      <c r="I20" s="229">
        <v>2340</v>
      </c>
      <c r="J20" s="1998"/>
      <c r="K20" s="1999">
        <f>P22*J20</f>
        <v>0</v>
      </c>
      <c r="L20" s="408"/>
      <c r="M20" s="155" t="s">
        <v>2161</v>
      </c>
      <c r="N20" s="152">
        <v>70</v>
      </c>
      <c r="O20" s="1099">
        <v>500</v>
      </c>
      <c r="P20" s="154">
        <f>ROUND(O20*N20/N20,2)</f>
        <v>500</v>
      </c>
      <c r="Q20" s="155" t="s">
        <v>170</v>
      </c>
      <c r="R20" s="156">
        <v>9.99</v>
      </c>
      <c r="S20" s="157">
        <f>IF(OR(ISBLANK(R20),R20=0,O20=0,ISBLANK(O20)),,ROUND(R20+$S$5,2))</f>
        <v>9.99</v>
      </c>
      <c r="T20" s="555">
        <f t="shared" si="1"/>
        <v>4995</v>
      </c>
      <c r="U20" s="1008">
        <f t="shared" si="2"/>
        <v>0.14000000000000001</v>
      </c>
      <c r="V20" s="1860"/>
      <c r="W20" s="73"/>
      <c r="X20" s="73"/>
      <c r="Y20" s="73"/>
      <c r="Z20" s="73"/>
    </row>
    <row r="21" spans="1:26" ht="15" customHeight="1">
      <c r="A21" s="356"/>
      <c r="B21" s="166" t="s">
        <v>2170</v>
      </c>
      <c r="C21" s="356"/>
      <c r="D21" s="229"/>
      <c r="E21" s="372"/>
      <c r="F21" s="372"/>
      <c r="G21" s="372"/>
      <c r="H21" s="372"/>
      <c r="I21" s="372"/>
      <c r="J21" s="372"/>
      <c r="K21" s="372"/>
      <c r="L21" s="1509"/>
      <c r="M21" s="356" t="s">
        <v>2171</v>
      </c>
      <c r="N21" s="895">
        <v>70</v>
      </c>
      <c r="O21" s="1059"/>
      <c r="P21" s="2004">
        <f t="shared" ref="P21:P22" si="4">ROUND($O$20*$N$20/N21,2)</f>
        <v>500</v>
      </c>
      <c r="Q21" s="155" t="s">
        <v>170</v>
      </c>
      <c r="R21" s="170"/>
      <c r="S21" s="171">
        <f>IF(OR(ISBLANK(R21),R21=0,O20=0,ISBLANK(O20)),,ROUND(R21+$S$5,2))</f>
        <v>0</v>
      </c>
      <c r="T21" s="326">
        <f t="shared" si="1"/>
        <v>0</v>
      </c>
      <c r="U21" s="1311">
        <f t="shared" si="2"/>
        <v>0</v>
      </c>
      <c r="V21" s="1860"/>
      <c r="W21" s="73"/>
      <c r="X21" s="73"/>
      <c r="Y21" s="73"/>
      <c r="Z21" s="73"/>
    </row>
    <row r="22" spans="1:26" ht="15" customHeight="1">
      <c r="A22" s="694"/>
      <c r="B22" s="694"/>
      <c r="C22" s="270"/>
      <c r="D22" s="241"/>
      <c r="E22" s="241"/>
      <c r="F22" s="241"/>
      <c r="G22" s="241"/>
      <c r="H22" s="241"/>
      <c r="I22" s="241"/>
      <c r="J22" s="241"/>
      <c r="K22" s="241"/>
      <c r="L22" s="1387"/>
      <c r="M22" s="270" t="s">
        <v>2161</v>
      </c>
      <c r="N22" s="305">
        <v>70</v>
      </c>
      <c r="O22" s="985"/>
      <c r="P22" s="1037">
        <f t="shared" si="4"/>
        <v>500</v>
      </c>
      <c r="Q22" s="198" t="s">
        <v>170</v>
      </c>
      <c r="R22" s="1239"/>
      <c r="S22" s="246">
        <f>IF(OR(ISBLANK(R22),R22=0,O20=0,ISBLANK(O20)),,ROUND(R22+$S$5,2))</f>
        <v>0</v>
      </c>
      <c r="T22" s="348">
        <f t="shared" si="1"/>
        <v>0</v>
      </c>
      <c r="U22" s="1073">
        <f t="shared" si="2"/>
        <v>0</v>
      </c>
      <c r="V22" s="1860"/>
      <c r="W22" s="73"/>
      <c r="X22" s="73"/>
      <c r="Y22" s="73"/>
      <c r="Z22" s="73"/>
    </row>
    <row r="23" spans="1:26" ht="15" customHeight="1">
      <c r="A23" s="240">
        <v>26005</v>
      </c>
      <c r="B23" s="688" t="s">
        <v>2172</v>
      </c>
      <c r="C23" s="214">
        <v>42215</v>
      </c>
      <c r="D23" s="1998"/>
      <c r="E23" s="1999">
        <f>P23*D23</f>
        <v>0</v>
      </c>
      <c r="F23" s="214">
        <v>50800</v>
      </c>
      <c r="G23" s="1998">
        <v>14.25</v>
      </c>
      <c r="H23" s="1999">
        <f>P24*G23</f>
        <v>1425</v>
      </c>
      <c r="I23" s="214">
        <v>2350</v>
      </c>
      <c r="J23" s="1998"/>
      <c r="K23" s="1999">
        <f>P25*J23</f>
        <v>0</v>
      </c>
      <c r="L23" s="408"/>
      <c r="M23" s="155" t="s">
        <v>2165</v>
      </c>
      <c r="N23" s="152">
        <v>70</v>
      </c>
      <c r="O23" s="1114">
        <v>100</v>
      </c>
      <c r="P23" s="154">
        <f>ROUND(O23*N23/N23,2)</f>
        <v>100</v>
      </c>
      <c r="Q23" s="155" t="s">
        <v>170</v>
      </c>
      <c r="R23" s="156">
        <v>14.25</v>
      </c>
      <c r="S23" s="157">
        <f>IF(OR(ISBLANK(R23),R23=0,O23=0,ISBLANK(O23)),,ROUND(R23+$S$5,2))</f>
        <v>14.25</v>
      </c>
      <c r="T23" s="555">
        <f t="shared" si="1"/>
        <v>1425</v>
      </c>
      <c r="U23" s="1008">
        <f t="shared" si="2"/>
        <v>0.2</v>
      </c>
      <c r="V23" s="1860"/>
      <c r="W23" s="73"/>
      <c r="X23" s="73"/>
      <c r="Y23" s="73"/>
      <c r="Z23" s="73"/>
    </row>
    <row r="24" spans="1:26" ht="15" customHeight="1">
      <c r="A24" s="356"/>
      <c r="B24" s="166" t="s">
        <v>2170</v>
      </c>
      <c r="C24" s="356"/>
      <c r="D24" s="214"/>
      <c r="E24" s="214"/>
      <c r="F24" s="214"/>
      <c r="G24" s="214"/>
      <c r="H24" s="214"/>
      <c r="I24" s="214"/>
      <c r="J24" s="214"/>
      <c r="K24" s="214"/>
      <c r="L24" s="1509"/>
      <c r="M24" s="356" t="s">
        <v>2165</v>
      </c>
      <c r="N24" s="895">
        <v>70</v>
      </c>
      <c r="O24" s="1059"/>
      <c r="P24" s="1035">
        <f t="shared" ref="P24:P25" si="5">ROUND($O$23*$N$23/N24,2)</f>
        <v>100</v>
      </c>
      <c r="Q24" s="155" t="s">
        <v>170</v>
      </c>
      <c r="R24" s="170"/>
      <c r="S24" s="171">
        <f>IF(OR(ISBLANK(R24),R24=0,O23=0,ISBLANK(O23)),,ROUND(R24+$S$5,2))</f>
        <v>0</v>
      </c>
      <c r="T24" s="326">
        <f t="shared" si="1"/>
        <v>0</v>
      </c>
      <c r="U24" s="1311">
        <f t="shared" si="2"/>
        <v>0</v>
      </c>
      <c r="V24" s="1860"/>
      <c r="W24" s="73"/>
      <c r="X24" s="73"/>
      <c r="Y24" s="73"/>
      <c r="Z24" s="73"/>
    </row>
    <row r="25" spans="1:26" ht="15" customHeight="1">
      <c r="A25" s="270"/>
      <c r="B25" s="270"/>
      <c r="C25" s="270"/>
      <c r="D25" s="411"/>
      <c r="E25" s="411"/>
      <c r="F25" s="411"/>
      <c r="G25" s="411"/>
      <c r="H25" s="411"/>
      <c r="I25" s="411"/>
      <c r="J25" s="411"/>
      <c r="K25" s="411"/>
      <c r="L25" s="1387"/>
      <c r="M25" s="270" t="s">
        <v>2165</v>
      </c>
      <c r="N25" s="305">
        <v>70</v>
      </c>
      <c r="O25" s="1411"/>
      <c r="P25" s="1029">
        <f t="shared" si="5"/>
        <v>100</v>
      </c>
      <c r="Q25" s="198" t="s">
        <v>170</v>
      </c>
      <c r="R25" s="1239"/>
      <c r="S25" s="246">
        <f>IF(OR(ISBLANK(R25),R25=0,O23=0,ISBLANK(O23)),,ROUND(R25+$S$5,2))</f>
        <v>0</v>
      </c>
      <c r="T25" s="348">
        <f t="shared" si="1"/>
        <v>0</v>
      </c>
      <c r="U25" s="1073">
        <f t="shared" si="2"/>
        <v>0</v>
      </c>
      <c r="V25" s="1860"/>
      <c r="W25" s="73"/>
      <c r="X25" s="73"/>
      <c r="Y25" s="73"/>
      <c r="Z25" s="73"/>
    </row>
    <row r="26" spans="1:26" ht="15" customHeight="1">
      <c r="A26" s="240">
        <v>26006</v>
      </c>
      <c r="B26" s="2009" t="s">
        <v>2173</v>
      </c>
      <c r="C26" s="214">
        <v>42301</v>
      </c>
      <c r="D26" s="1998"/>
      <c r="E26" s="1999">
        <f>P26*D26</f>
        <v>0</v>
      </c>
      <c r="F26" s="229">
        <v>30501</v>
      </c>
      <c r="G26" s="1998">
        <v>11.25</v>
      </c>
      <c r="H26" s="1999">
        <f>P27*G26</f>
        <v>5625</v>
      </c>
      <c r="I26" s="229">
        <v>2640</v>
      </c>
      <c r="J26" s="1998"/>
      <c r="K26" s="1999">
        <f>P28*J26</f>
        <v>0</v>
      </c>
      <c r="L26" s="408"/>
      <c r="M26" s="155" t="s">
        <v>2161</v>
      </c>
      <c r="N26" s="152">
        <v>70</v>
      </c>
      <c r="O26" s="1114">
        <v>500</v>
      </c>
      <c r="P26" s="154">
        <f t="shared" ref="P26:P28" si="6">ROUND($O$26*$N$26/N26,2)</f>
        <v>500</v>
      </c>
      <c r="Q26" s="155" t="s">
        <v>170</v>
      </c>
      <c r="R26" s="156">
        <v>11.25</v>
      </c>
      <c r="S26" s="157">
        <f>IF(OR(ISBLANK(R26),R26=0,O26=0,ISBLANK(O26)),,ROUND(R26+$S$5,2))</f>
        <v>11.25</v>
      </c>
      <c r="T26" s="555">
        <f t="shared" si="1"/>
        <v>5625</v>
      </c>
      <c r="U26" s="1008">
        <f t="shared" si="2"/>
        <v>0.16</v>
      </c>
      <c r="V26" s="1860"/>
      <c r="W26" s="73"/>
      <c r="X26" s="73"/>
      <c r="Y26" s="73"/>
      <c r="Z26" s="73"/>
    </row>
    <row r="27" spans="1:26" ht="15" customHeight="1">
      <c r="A27" s="851"/>
      <c r="B27" s="540" t="s">
        <v>2174</v>
      </c>
      <c r="C27" s="356"/>
      <c r="D27" s="229"/>
      <c r="E27" s="372"/>
      <c r="F27" s="372"/>
      <c r="G27" s="372"/>
      <c r="H27" s="372"/>
      <c r="I27" s="372"/>
      <c r="J27" s="372"/>
      <c r="K27" s="372"/>
      <c r="L27" s="1509"/>
      <c r="M27" s="356" t="s">
        <v>2161</v>
      </c>
      <c r="N27" s="895">
        <v>70</v>
      </c>
      <c r="O27" s="1059"/>
      <c r="P27" s="1035">
        <f t="shared" si="6"/>
        <v>500</v>
      </c>
      <c r="Q27" s="155" t="s">
        <v>170</v>
      </c>
      <c r="R27" s="170"/>
      <c r="S27" s="171">
        <f>IF(OR(ISBLANK(R27),R27=0,O26=0,ISBLANK(O26)),,ROUND(R27+$S$5,2))</f>
        <v>0</v>
      </c>
      <c r="T27" s="326">
        <f t="shared" si="1"/>
        <v>0</v>
      </c>
      <c r="U27" s="1311">
        <f t="shared" si="2"/>
        <v>0</v>
      </c>
      <c r="V27" s="1860"/>
      <c r="W27" s="73"/>
      <c r="X27" s="73"/>
      <c r="Y27" s="73"/>
      <c r="Z27" s="73"/>
    </row>
    <row r="28" spans="1:26" ht="15" customHeight="1">
      <c r="A28" s="694"/>
      <c r="B28" s="694"/>
      <c r="C28" s="270"/>
      <c r="D28" s="241"/>
      <c r="E28" s="241"/>
      <c r="F28" s="241"/>
      <c r="G28" s="241"/>
      <c r="H28" s="241"/>
      <c r="I28" s="241"/>
      <c r="J28" s="241"/>
      <c r="K28" s="241"/>
      <c r="L28" s="1387"/>
      <c r="M28" s="270" t="s">
        <v>2161</v>
      </c>
      <c r="N28" s="305">
        <v>70</v>
      </c>
      <c r="O28" s="1411"/>
      <c r="P28" s="575">
        <f t="shared" si="6"/>
        <v>500</v>
      </c>
      <c r="Q28" s="198" t="s">
        <v>170</v>
      </c>
      <c r="R28" s="1239"/>
      <c r="S28" s="246">
        <f>IF(OR(ISBLANK(R28),R28=0,O26=0,ISBLANK(O26)),,ROUND(R28+$S$5,2))</f>
        <v>0</v>
      </c>
      <c r="T28" s="348">
        <f t="shared" si="1"/>
        <v>0</v>
      </c>
      <c r="U28" s="1073">
        <f t="shared" si="2"/>
        <v>0</v>
      </c>
      <c r="V28" s="1860"/>
      <c r="W28" s="73"/>
      <c r="X28" s="73"/>
      <c r="Y28" s="73"/>
      <c r="Z28" s="73"/>
    </row>
    <row r="29" spans="1:26" ht="15" customHeight="1">
      <c r="A29" s="240">
        <v>26007</v>
      </c>
      <c r="B29" s="688" t="s">
        <v>2175</v>
      </c>
      <c r="C29" s="349">
        <v>42213</v>
      </c>
      <c r="D29" s="2745"/>
      <c r="E29" s="1999">
        <f>P29*D29</f>
        <v>0</v>
      </c>
      <c r="F29" s="229">
        <v>50501</v>
      </c>
      <c r="G29" s="1998">
        <v>15.75</v>
      </c>
      <c r="H29" s="1999">
        <f>P30*G29</f>
        <v>3150</v>
      </c>
      <c r="I29" s="214">
        <v>2650</v>
      </c>
      <c r="J29" s="1998"/>
      <c r="K29" s="1999">
        <f>P31*J29</f>
        <v>0</v>
      </c>
      <c r="L29" s="408"/>
      <c r="M29" s="155" t="s">
        <v>2165</v>
      </c>
      <c r="N29" s="152">
        <v>70</v>
      </c>
      <c r="O29" s="1114">
        <v>200</v>
      </c>
      <c r="P29" s="154">
        <f>ROUND(O29*N29/N29,2)</f>
        <v>200</v>
      </c>
      <c r="Q29" s="155" t="s">
        <v>170</v>
      </c>
      <c r="R29" s="156">
        <v>15.75</v>
      </c>
      <c r="S29" s="157">
        <f>IF(OR(ISBLANK(R29),R29=0,O29=0,ISBLANK(O29)),,ROUND(R29+$S$5,2))</f>
        <v>15.75</v>
      </c>
      <c r="T29" s="555">
        <f t="shared" si="1"/>
        <v>3150</v>
      </c>
      <c r="U29" s="1008">
        <f t="shared" si="2"/>
        <v>0.23</v>
      </c>
      <c r="V29" s="1860"/>
      <c r="W29" s="73"/>
      <c r="X29" s="73"/>
      <c r="Y29" s="73"/>
      <c r="Z29" s="73"/>
    </row>
    <row r="30" spans="1:26" ht="15" customHeight="1">
      <c r="A30" s="356"/>
      <c r="B30" s="166" t="s">
        <v>2174</v>
      </c>
      <c r="C30" s="356"/>
      <c r="D30" s="229"/>
      <c r="E30" s="214"/>
      <c r="F30" s="214"/>
      <c r="G30" s="214"/>
      <c r="H30" s="214"/>
      <c r="I30" s="214"/>
      <c r="J30" s="214"/>
      <c r="K30" s="214"/>
      <c r="L30" s="1509"/>
      <c r="M30" s="356" t="s">
        <v>2165</v>
      </c>
      <c r="N30" s="895">
        <v>70</v>
      </c>
      <c r="O30" s="1059"/>
      <c r="P30" s="2004">
        <f t="shared" ref="P30:P31" si="7">ROUND($O$29*$N$29/N30,2)</f>
        <v>200</v>
      </c>
      <c r="Q30" s="155" t="s">
        <v>170</v>
      </c>
      <c r="R30" s="170"/>
      <c r="S30" s="171">
        <f>IF(OR(ISBLANK(R30),R30=0,O29=0,ISBLANK(O29)),,ROUND(R30+$S$5,2))</f>
        <v>0</v>
      </c>
      <c r="T30" s="326">
        <f t="shared" si="1"/>
        <v>0</v>
      </c>
      <c r="U30" s="1311">
        <f t="shared" si="2"/>
        <v>0</v>
      </c>
      <c r="V30" s="1860"/>
      <c r="W30" s="73"/>
      <c r="X30" s="73"/>
      <c r="Y30" s="73"/>
      <c r="Z30" s="73"/>
    </row>
    <row r="31" spans="1:26" ht="15" customHeight="1">
      <c r="A31" s="270"/>
      <c r="B31" s="270"/>
      <c r="C31" s="270"/>
      <c r="D31" s="411"/>
      <c r="E31" s="411"/>
      <c r="F31" s="411"/>
      <c r="G31" s="411"/>
      <c r="H31" s="411"/>
      <c r="I31" s="411"/>
      <c r="J31" s="411"/>
      <c r="K31" s="411"/>
      <c r="L31" s="1387"/>
      <c r="M31" s="270" t="s">
        <v>2165</v>
      </c>
      <c r="N31" s="305">
        <v>70</v>
      </c>
      <c r="O31" s="985"/>
      <c r="P31" s="1037">
        <f t="shared" si="7"/>
        <v>200</v>
      </c>
      <c r="Q31" s="198" t="s">
        <v>170</v>
      </c>
      <c r="R31" s="1239"/>
      <c r="S31" s="246">
        <f>IF(OR(ISBLANK(R31),R31=0,O29=0,ISBLANK(O29)),,ROUND(R31+$S$5,2))</f>
        <v>0</v>
      </c>
      <c r="T31" s="348">
        <f t="shared" si="1"/>
        <v>0</v>
      </c>
      <c r="U31" s="1073">
        <f t="shared" si="2"/>
        <v>0</v>
      </c>
      <c r="V31" s="1860"/>
      <c r="W31" s="73"/>
      <c r="X31" s="73"/>
      <c r="Y31" s="73"/>
      <c r="Z31" s="73"/>
    </row>
    <row r="32" spans="1:26" ht="15" customHeight="1">
      <c r="A32" s="240">
        <v>26008</v>
      </c>
      <c r="B32" s="688" t="s">
        <v>2176</v>
      </c>
      <c r="C32" s="214">
        <v>42297</v>
      </c>
      <c r="D32" s="1998"/>
      <c r="E32" s="1999">
        <f>P32*D32</f>
        <v>0</v>
      </c>
      <c r="F32" s="229">
        <v>30100</v>
      </c>
      <c r="G32" s="1998">
        <v>17.75</v>
      </c>
      <c r="H32" s="1999">
        <f>P33*G32</f>
        <v>8875</v>
      </c>
      <c r="I32" s="214">
        <v>2070</v>
      </c>
      <c r="J32" s="1998"/>
      <c r="K32" s="1999">
        <f>P34*J32</f>
        <v>0</v>
      </c>
      <c r="L32" s="691"/>
      <c r="M32" s="166" t="s">
        <v>2161</v>
      </c>
      <c r="N32" s="168">
        <v>70</v>
      </c>
      <c r="O32" s="1114">
        <v>500</v>
      </c>
      <c r="P32" s="154">
        <f t="shared" ref="P32:P34" si="8">ROUND($O$32*$N$32/N32,2)</f>
        <v>500</v>
      </c>
      <c r="Q32" s="155" t="s">
        <v>170</v>
      </c>
      <c r="R32" s="156">
        <v>17.75</v>
      </c>
      <c r="S32" s="157">
        <f>IF(OR(ISBLANK(R32),R32=0,O32=0,ISBLANK(O32)),,ROUND(R32+$S$5,2))</f>
        <v>17.75</v>
      </c>
      <c r="T32" s="555">
        <f t="shared" si="1"/>
        <v>8875</v>
      </c>
      <c r="U32" s="1008">
        <f t="shared" si="2"/>
        <v>0.25</v>
      </c>
      <c r="V32" s="1860"/>
      <c r="W32" s="73"/>
      <c r="X32" s="73"/>
      <c r="Y32" s="73"/>
      <c r="Z32" s="73"/>
    </row>
    <row r="33" spans="1:26" ht="15" customHeight="1">
      <c r="A33" s="503"/>
      <c r="B33" s="661" t="s">
        <v>2177</v>
      </c>
      <c r="C33" s="356"/>
      <c r="D33" s="290"/>
      <c r="E33" s="372"/>
      <c r="F33" s="372"/>
      <c r="G33" s="372"/>
      <c r="H33" s="372"/>
      <c r="I33" s="372"/>
      <c r="J33" s="372"/>
      <c r="K33" s="372"/>
      <c r="L33" s="1509"/>
      <c r="M33" s="356" t="s">
        <v>2161</v>
      </c>
      <c r="N33" s="895">
        <v>70</v>
      </c>
      <c r="O33" s="1059"/>
      <c r="P33" s="1035">
        <f t="shared" si="8"/>
        <v>500</v>
      </c>
      <c r="Q33" s="155" t="s">
        <v>170</v>
      </c>
      <c r="R33" s="170"/>
      <c r="S33" s="171">
        <f>IF(OR(ISBLANK(R33),R33=0,O32=0,ISBLANK(O32)),,ROUND(R33+$S$5,2))</f>
        <v>0</v>
      </c>
      <c r="T33" s="326">
        <f t="shared" si="1"/>
        <v>0</v>
      </c>
      <c r="U33" s="1311">
        <f t="shared" si="2"/>
        <v>0</v>
      </c>
      <c r="V33" s="1860"/>
      <c r="W33" s="73"/>
      <c r="X33" s="73"/>
      <c r="Y33" s="73"/>
      <c r="Z33" s="73"/>
    </row>
    <row r="34" spans="1:26" ht="15" customHeight="1">
      <c r="A34" s="270"/>
      <c r="B34" s="270"/>
      <c r="C34" s="270"/>
      <c r="D34" s="241"/>
      <c r="E34" s="241"/>
      <c r="F34" s="241"/>
      <c r="G34" s="241"/>
      <c r="H34" s="241"/>
      <c r="I34" s="241"/>
      <c r="J34" s="241"/>
      <c r="K34" s="241"/>
      <c r="L34" s="1387"/>
      <c r="M34" s="270" t="s">
        <v>2161</v>
      </c>
      <c r="N34" s="305">
        <v>70</v>
      </c>
      <c r="O34" s="985"/>
      <c r="P34" s="575">
        <f t="shared" si="8"/>
        <v>500</v>
      </c>
      <c r="Q34" s="198" t="s">
        <v>170</v>
      </c>
      <c r="R34" s="1239"/>
      <c r="S34" s="246">
        <f>IF(OR(ISBLANK(R34),R34=0,O32=0,ISBLANK(O32)),,ROUND(R34+$S$5,2))</f>
        <v>0</v>
      </c>
      <c r="T34" s="348">
        <f t="shared" si="1"/>
        <v>0</v>
      </c>
      <c r="U34" s="1073">
        <f t="shared" si="2"/>
        <v>0</v>
      </c>
      <c r="V34" s="1860"/>
      <c r="W34" s="73"/>
      <c r="X34" s="73"/>
      <c r="Y34" s="73"/>
      <c r="Z34" s="73"/>
    </row>
    <row r="35" spans="1:26" ht="15" customHeight="1">
      <c r="A35" s="240">
        <v>26009</v>
      </c>
      <c r="B35" s="688" t="s">
        <v>2178</v>
      </c>
      <c r="C35" s="214">
        <v>42210</v>
      </c>
      <c r="D35" s="1998"/>
      <c r="E35" s="1999">
        <f>P35*D35</f>
        <v>0</v>
      </c>
      <c r="F35" s="214">
        <v>50100</v>
      </c>
      <c r="G35" s="1998">
        <v>25.25</v>
      </c>
      <c r="H35" s="1999">
        <f>P36*G35</f>
        <v>1262.5</v>
      </c>
      <c r="I35" s="214">
        <v>2080</v>
      </c>
      <c r="J35" s="1998"/>
      <c r="K35" s="1999">
        <f>P37*J35</f>
        <v>0</v>
      </c>
      <c r="L35" s="408"/>
      <c r="M35" s="155" t="s">
        <v>2165</v>
      </c>
      <c r="N35" s="152">
        <v>70</v>
      </c>
      <c r="O35" s="1114">
        <v>50</v>
      </c>
      <c r="P35" s="154">
        <f>ROUND(O35*N35/N35,2)</f>
        <v>50</v>
      </c>
      <c r="Q35" s="155" t="s">
        <v>170</v>
      </c>
      <c r="R35" s="156">
        <v>25.25</v>
      </c>
      <c r="S35" s="157">
        <f>IF(OR(ISBLANK(R35),R35=0,O35=0,ISBLANK(O35)),,ROUND(R35+$S$5,2))</f>
        <v>25.25</v>
      </c>
      <c r="T35" s="555">
        <f t="shared" si="1"/>
        <v>1262.5</v>
      </c>
      <c r="U35" s="1008">
        <f t="shared" si="2"/>
        <v>0.36</v>
      </c>
      <c r="V35" s="1860"/>
      <c r="W35" s="73"/>
      <c r="X35" s="73"/>
      <c r="Y35" s="73"/>
      <c r="Z35" s="73"/>
    </row>
    <row r="36" spans="1:26" ht="15" customHeight="1">
      <c r="A36" s="503"/>
      <c r="B36" s="661" t="s">
        <v>2179</v>
      </c>
      <c r="C36" s="1028"/>
      <c r="D36" s="214"/>
      <c r="E36" s="214"/>
      <c r="F36" s="214"/>
      <c r="G36" s="214"/>
      <c r="H36" s="214"/>
      <c r="I36" s="214"/>
      <c r="J36" s="214"/>
      <c r="K36" s="214"/>
      <c r="L36" s="1509"/>
      <c r="M36" s="356" t="s">
        <v>2165</v>
      </c>
      <c r="N36" s="895">
        <v>70</v>
      </c>
      <c r="O36" s="1059"/>
      <c r="P36" s="2004">
        <f t="shared" ref="P36:P37" si="9">ROUND($O$35*$N$35/N36,2)</f>
        <v>50</v>
      </c>
      <c r="Q36" s="155" t="s">
        <v>170</v>
      </c>
      <c r="R36" s="170"/>
      <c r="S36" s="171">
        <f>IF(OR(ISBLANK(R36),R36=0,O35=0,ISBLANK(O35)),,ROUND(R36+$S$5,2))</f>
        <v>0</v>
      </c>
      <c r="T36" s="326">
        <f t="shared" si="1"/>
        <v>0</v>
      </c>
      <c r="U36" s="1311">
        <f t="shared" si="2"/>
        <v>0</v>
      </c>
      <c r="V36" s="1860"/>
      <c r="W36" s="73"/>
      <c r="X36" s="73"/>
      <c r="Y36" s="73"/>
      <c r="Z36" s="73"/>
    </row>
    <row r="37" spans="1:26" ht="15" customHeight="1">
      <c r="A37" s="270"/>
      <c r="B37" s="270"/>
      <c r="C37" s="270"/>
      <c r="D37" s="411"/>
      <c r="E37" s="411"/>
      <c r="F37" s="411"/>
      <c r="G37" s="411"/>
      <c r="H37" s="411"/>
      <c r="I37" s="411"/>
      <c r="J37" s="411"/>
      <c r="K37" s="411"/>
      <c r="L37" s="1387"/>
      <c r="M37" s="270" t="s">
        <v>2165</v>
      </c>
      <c r="N37" s="305">
        <v>70</v>
      </c>
      <c r="O37" s="985"/>
      <c r="P37" s="1029">
        <f t="shared" si="9"/>
        <v>50</v>
      </c>
      <c r="Q37" s="270" t="s">
        <v>170</v>
      </c>
      <c r="R37" s="1239"/>
      <c r="S37" s="246">
        <f>IF(OR(ISBLANK(R37),R37=0,O35=0,ISBLANK(O35)),,ROUND(R37+$S$5,2))</f>
        <v>0</v>
      </c>
      <c r="T37" s="348">
        <f t="shared" si="1"/>
        <v>0</v>
      </c>
      <c r="U37" s="1073">
        <f t="shared" si="2"/>
        <v>0</v>
      </c>
      <c r="V37" s="1860"/>
      <c r="W37" s="73"/>
      <c r="X37" s="73"/>
      <c r="Y37" s="73"/>
      <c r="Z37" s="73"/>
    </row>
    <row r="38" spans="1:26" ht="15" customHeight="1">
      <c r="A38" s="240">
        <v>26010</v>
      </c>
      <c r="B38" s="688" t="s">
        <v>2180</v>
      </c>
      <c r="C38" s="214">
        <v>42300</v>
      </c>
      <c r="D38" s="1998"/>
      <c r="E38" s="1999">
        <f>P38*D38</f>
        <v>0</v>
      </c>
      <c r="F38" s="229">
        <v>31200</v>
      </c>
      <c r="G38" s="1998">
        <v>15</v>
      </c>
      <c r="H38" s="1999">
        <f>P39*G38</f>
        <v>7500</v>
      </c>
      <c r="I38" s="214">
        <v>2440</v>
      </c>
      <c r="J38" s="1998"/>
      <c r="K38" s="1999">
        <f>P40*J38</f>
        <v>0</v>
      </c>
      <c r="L38" s="408"/>
      <c r="M38" s="155" t="s">
        <v>2161</v>
      </c>
      <c r="N38" s="256">
        <v>70</v>
      </c>
      <c r="O38" s="1099">
        <v>500</v>
      </c>
      <c r="P38" s="154">
        <f t="shared" ref="P38:P40" si="10">ROUND($O$38*$N$38/N38,2)</f>
        <v>500</v>
      </c>
      <c r="Q38" s="155" t="s">
        <v>170</v>
      </c>
      <c r="R38" s="156">
        <v>15</v>
      </c>
      <c r="S38" s="157">
        <f>IF(OR(ISBLANK(R38),R38=0,O38=0,ISBLANK(O38)),,ROUND(R38+$S$5,2))</f>
        <v>15</v>
      </c>
      <c r="T38" s="555">
        <f t="shared" si="1"/>
        <v>7500</v>
      </c>
      <c r="U38" s="1008">
        <f t="shared" si="2"/>
        <v>0.21</v>
      </c>
      <c r="V38" s="1860"/>
      <c r="W38" s="73"/>
      <c r="X38" s="73"/>
      <c r="Y38" s="73"/>
      <c r="Z38" s="73"/>
    </row>
    <row r="39" spans="1:26" ht="15" customHeight="1">
      <c r="A39" s="356"/>
      <c r="B39" s="166" t="s">
        <v>2181</v>
      </c>
      <c r="C39" s="1028"/>
      <c r="D39" s="229"/>
      <c r="E39" s="372"/>
      <c r="F39" s="372"/>
      <c r="G39" s="372"/>
      <c r="H39" s="372"/>
      <c r="I39" s="372"/>
      <c r="J39" s="372"/>
      <c r="K39" s="372"/>
      <c r="L39" s="1509"/>
      <c r="M39" s="356" t="s">
        <v>2161</v>
      </c>
      <c r="N39" s="895">
        <v>70</v>
      </c>
      <c r="O39" s="1355"/>
      <c r="P39" s="1125">
        <f t="shared" si="10"/>
        <v>500</v>
      </c>
      <c r="Q39" s="155" t="s">
        <v>170</v>
      </c>
      <c r="R39" s="170"/>
      <c r="S39" s="171">
        <f>IF(OR(ISBLANK(R39),R39=0,O38=0,ISBLANK(O38)),,ROUND(R39+$S$5,2))</f>
        <v>0</v>
      </c>
      <c r="T39" s="326">
        <f t="shared" si="1"/>
        <v>0</v>
      </c>
      <c r="U39" s="1311">
        <f t="shared" si="2"/>
        <v>0</v>
      </c>
      <c r="V39" s="1860"/>
      <c r="W39" s="73"/>
      <c r="X39" s="73"/>
      <c r="Y39" s="73"/>
      <c r="Z39" s="73"/>
    </row>
    <row r="40" spans="1:26" ht="15" customHeight="1">
      <c r="A40" s="575"/>
      <c r="B40" s="575"/>
      <c r="C40" s="270"/>
      <c r="D40" s="241"/>
      <c r="E40" s="241"/>
      <c r="F40" s="241"/>
      <c r="G40" s="241"/>
      <c r="H40" s="241"/>
      <c r="I40" s="241"/>
      <c r="J40" s="241"/>
      <c r="K40" s="241"/>
      <c r="L40" s="1387"/>
      <c r="M40" s="270" t="s">
        <v>2161</v>
      </c>
      <c r="N40" s="305">
        <v>70</v>
      </c>
      <c r="O40" s="1939"/>
      <c r="P40" s="2010">
        <f t="shared" si="10"/>
        <v>500</v>
      </c>
      <c r="Q40" s="198" t="s">
        <v>170</v>
      </c>
      <c r="R40" s="1239"/>
      <c r="S40" s="246">
        <f>IF(OR(ISBLANK(R40),R40=0,O38=0,ISBLANK(O38)),,ROUND(R40+$S$5,2))</f>
        <v>0</v>
      </c>
      <c r="T40" s="348">
        <f t="shared" si="1"/>
        <v>0</v>
      </c>
      <c r="U40" s="1073">
        <f t="shared" si="2"/>
        <v>0</v>
      </c>
      <c r="V40" s="1860"/>
      <c r="W40" s="73"/>
      <c r="X40" s="73"/>
      <c r="Y40" s="73"/>
      <c r="Z40" s="73"/>
    </row>
    <row r="41" spans="1:26" ht="15" customHeight="1">
      <c r="A41" s="240">
        <v>26011</v>
      </c>
      <c r="B41" s="688" t="s">
        <v>2182</v>
      </c>
      <c r="C41" s="349">
        <v>41381</v>
      </c>
      <c r="D41" s="1998"/>
      <c r="E41" s="1999">
        <f>P41*D41</f>
        <v>0</v>
      </c>
      <c r="F41" s="554"/>
      <c r="G41" s="1999"/>
      <c r="H41" s="1999"/>
      <c r="I41" s="214">
        <v>7897</v>
      </c>
      <c r="J41" s="1998"/>
      <c r="K41" s="1999">
        <f>P43*J41</f>
        <v>0</v>
      </c>
      <c r="L41" s="408"/>
      <c r="M41" s="155" t="s">
        <v>2027</v>
      </c>
      <c r="N41" s="256">
        <v>96</v>
      </c>
      <c r="O41" s="1099">
        <v>400</v>
      </c>
      <c r="P41" s="2004">
        <f t="shared" ref="P41:P43" si="11">ROUND($O$41*$N$41/N41,2)</f>
        <v>400</v>
      </c>
      <c r="Q41" s="155" t="s">
        <v>170</v>
      </c>
      <c r="R41" s="156"/>
      <c r="S41" s="157">
        <f>IF(OR(ISBLANK(R41),R41=0,O41=0,ISBLANK(O41)),,ROUND(R41+$S$5,2))</f>
        <v>0</v>
      </c>
      <c r="T41" s="555">
        <f t="shared" si="1"/>
        <v>0</v>
      </c>
      <c r="U41" s="1008">
        <f t="shared" si="2"/>
        <v>0</v>
      </c>
      <c r="V41" s="1860"/>
      <c r="W41" s="73"/>
      <c r="X41" s="73"/>
      <c r="Y41" s="73"/>
      <c r="Z41" s="73"/>
    </row>
    <row r="42" spans="1:26" ht="15" customHeight="1">
      <c r="A42" s="239"/>
      <c r="B42" s="661" t="s">
        <v>2166</v>
      </c>
      <c r="C42" s="155"/>
      <c r="D42" s="554"/>
      <c r="E42" s="554"/>
      <c r="F42" s="554">
        <v>90301</v>
      </c>
      <c r="G42" s="1998">
        <v>11.25</v>
      </c>
      <c r="H42" s="1999">
        <f>P42*G42</f>
        <v>5999.9625000000005</v>
      </c>
      <c r="I42" s="554"/>
      <c r="J42" s="554"/>
      <c r="K42" s="554"/>
      <c r="L42" s="408"/>
      <c r="M42" s="155" t="s">
        <v>1602</v>
      </c>
      <c r="N42" s="168">
        <v>72</v>
      </c>
      <c r="O42" s="1355"/>
      <c r="P42" s="1125">
        <f t="shared" si="11"/>
        <v>533.33000000000004</v>
      </c>
      <c r="Q42" s="166" t="s">
        <v>170</v>
      </c>
      <c r="R42" s="170">
        <v>11.25</v>
      </c>
      <c r="S42" s="171">
        <f>IF(OR(ISBLANK(R42),R42=0,O41=0,ISBLANK(O41)),,ROUND(R42+$S$5,2))</f>
        <v>11.25</v>
      </c>
      <c r="T42" s="326">
        <f t="shared" si="1"/>
        <v>5999.96</v>
      </c>
      <c r="U42" s="1311">
        <f t="shared" si="2"/>
        <v>0.16</v>
      </c>
      <c r="V42" s="1860"/>
      <c r="W42" s="73"/>
      <c r="X42" s="73"/>
      <c r="Y42" s="73"/>
      <c r="Z42" s="73"/>
    </row>
    <row r="43" spans="1:26" ht="15" customHeight="1">
      <c r="A43" s="228"/>
      <c r="B43" s="166"/>
      <c r="C43" s="270"/>
      <c r="D43" s="1044"/>
      <c r="E43" s="1044"/>
      <c r="F43" s="1044"/>
      <c r="G43" s="1044"/>
      <c r="H43" s="1044"/>
      <c r="I43" s="1044"/>
      <c r="J43" s="1044"/>
      <c r="K43" s="1044"/>
      <c r="L43" s="1387"/>
      <c r="M43" s="270" t="s">
        <v>2027</v>
      </c>
      <c r="N43" s="305">
        <v>96</v>
      </c>
      <c r="O43" s="1939"/>
      <c r="P43" s="1238">
        <f t="shared" si="11"/>
        <v>400</v>
      </c>
      <c r="Q43" s="270" t="s">
        <v>170</v>
      </c>
      <c r="R43" s="1239"/>
      <c r="S43" s="246">
        <f>IF(OR(ISBLANK(R43),R43=0,O41=0,ISBLANK(O41)),,ROUND(R43+$S$5,2))</f>
        <v>0</v>
      </c>
      <c r="T43" s="348">
        <f t="shared" si="1"/>
        <v>0</v>
      </c>
      <c r="U43" s="1073">
        <f t="shared" si="2"/>
        <v>0</v>
      </c>
      <c r="V43" s="1860"/>
      <c r="W43" s="73"/>
      <c r="X43" s="73"/>
      <c r="Y43" s="73"/>
      <c r="Z43" s="73"/>
    </row>
    <row r="44" spans="1:26" ht="15" customHeight="1">
      <c r="A44" s="678">
        <v>26012</v>
      </c>
      <c r="B44" s="254" t="s">
        <v>2183</v>
      </c>
      <c r="C44" s="570">
        <v>41403</v>
      </c>
      <c r="D44" s="1998"/>
      <c r="E44" s="1999">
        <f>P44*D44</f>
        <v>0</v>
      </c>
      <c r="F44" s="570">
        <v>40301</v>
      </c>
      <c r="G44" s="1998">
        <v>11.3</v>
      </c>
      <c r="H44" s="1999">
        <f>P45*G44</f>
        <v>0</v>
      </c>
      <c r="I44" s="570">
        <v>2855</v>
      </c>
      <c r="J44" s="2745"/>
      <c r="K44" s="1999">
        <f>P46*J44</f>
        <v>0</v>
      </c>
      <c r="L44" s="408"/>
      <c r="M44" s="155" t="s">
        <v>2184</v>
      </c>
      <c r="N44" s="152">
        <v>48</v>
      </c>
      <c r="O44" s="1114"/>
      <c r="P44" s="1210">
        <f t="shared" ref="P44:P46" si="12">ROUND($O$44*$N$44/N44,2)</f>
        <v>0</v>
      </c>
      <c r="Q44" s="155" t="s">
        <v>170</v>
      </c>
      <c r="R44" s="156">
        <v>11.3</v>
      </c>
      <c r="S44" s="157">
        <f>IF(OR(ISBLANK(R44),R44=0,O44=0,ISBLANK(O44)),,ROUND(R44+$S$5,2))</f>
        <v>0</v>
      </c>
      <c r="T44" s="555">
        <f t="shared" si="1"/>
        <v>0</v>
      </c>
      <c r="U44" s="1008">
        <f t="shared" si="2"/>
        <v>0</v>
      </c>
      <c r="V44" s="1860"/>
      <c r="W44" s="73"/>
      <c r="X44" s="73"/>
      <c r="Y44" s="73"/>
      <c r="Z44" s="73"/>
    </row>
    <row r="45" spans="1:26" ht="15" customHeight="1">
      <c r="A45" s="239"/>
      <c r="B45" s="661" t="s">
        <v>2185</v>
      </c>
      <c r="C45" s="214"/>
      <c r="D45" s="1046"/>
      <c r="E45" s="2011"/>
      <c r="F45" s="2011"/>
      <c r="G45" s="2011"/>
      <c r="H45" s="2011"/>
      <c r="I45" s="2011"/>
      <c r="J45" s="2011"/>
      <c r="K45" s="2011"/>
      <c r="L45" s="685"/>
      <c r="M45" s="155" t="s">
        <v>2184</v>
      </c>
      <c r="N45" s="168">
        <v>48</v>
      </c>
      <c r="O45" s="1355"/>
      <c r="P45" s="1125">
        <f t="shared" si="12"/>
        <v>0</v>
      </c>
      <c r="Q45" s="166" t="s">
        <v>170</v>
      </c>
      <c r="R45" s="170"/>
      <c r="S45" s="171">
        <f>IF(OR(ISBLANK(R45),R45=0,O44=0,ISBLANK(O44)),,ROUND(R45+$S$5,2))</f>
        <v>0</v>
      </c>
      <c r="T45" s="326">
        <f t="shared" si="1"/>
        <v>0</v>
      </c>
      <c r="U45" s="1311">
        <f t="shared" si="2"/>
        <v>0</v>
      </c>
      <c r="V45" s="1860"/>
      <c r="W45" s="73"/>
      <c r="X45" s="73"/>
      <c r="Y45" s="73"/>
      <c r="Z45" s="73"/>
    </row>
    <row r="46" spans="1:26" ht="15" customHeight="1">
      <c r="A46" s="270"/>
      <c r="B46" s="270"/>
      <c r="C46" s="270"/>
      <c r="D46" s="411"/>
      <c r="E46" s="411"/>
      <c r="F46" s="411"/>
      <c r="G46" s="411"/>
      <c r="H46" s="411"/>
      <c r="I46" s="411"/>
      <c r="J46" s="411"/>
      <c r="K46" s="411"/>
      <c r="L46" s="1387"/>
      <c r="M46" s="270" t="s">
        <v>2184</v>
      </c>
      <c r="N46" s="305">
        <v>48</v>
      </c>
      <c r="O46" s="1939"/>
      <c r="P46" s="1238">
        <f t="shared" si="12"/>
        <v>0</v>
      </c>
      <c r="Q46" s="270" t="s">
        <v>170</v>
      </c>
      <c r="R46" s="1239"/>
      <c r="S46" s="246">
        <f>IF(OR(ISBLANK(R46),R46=0,O44=0,ISBLANK(O44)),,ROUND(R46+$S$5,2))</f>
        <v>0</v>
      </c>
      <c r="T46" s="348">
        <f t="shared" si="1"/>
        <v>0</v>
      </c>
      <c r="U46" s="1073">
        <f t="shared" si="2"/>
        <v>0</v>
      </c>
      <c r="V46" s="1860"/>
      <c r="W46" s="73"/>
      <c r="X46" s="73"/>
      <c r="Y46" s="73"/>
      <c r="Z46" s="73"/>
    </row>
    <row r="47" spans="1:26" ht="15" customHeight="1">
      <c r="A47" s="240">
        <v>26013</v>
      </c>
      <c r="B47" s="688" t="s">
        <v>2186</v>
      </c>
      <c r="C47" s="214">
        <v>41391</v>
      </c>
      <c r="D47" s="1998"/>
      <c r="E47" s="1999">
        <f>P47*D47</f>
        <v>0</v>
      </c>
      <c r="F47" s="229"/>
      <c r="G47" s="1999"/>
      <c r="H47" s="1999"/>
      <c r="I47" s="214">
        <v>7398</v>
      </c>
      <c r="J47" s="2745"/>
      <c r="K47" s="1999">
        <f>P49*J47</f>
        <v>0</v>
      </c>
      <c r="L47" s="691"/>
      <c r="M47" s="166" t="s">
        <v>2027</v>
      </c>
      <c r="N47" s="152">
        <v>96</v>
      </c>
      <c r="O47" s="1114">
        <v>100</v>
      </c>
      <c r="P47" s="1210">
        <f t="shared" ref="P47:P49" si="13">ROUND($O$47*$N$47/N47,2)</f>
        <v>100</v>
      </c>
      <c r="Q47" s="155" t="s">
        <v>170</v>
      </c>
      <c r="R47" s="156"/>
      <c r="S47" s="157">
        <f>IF(OR(ISBLANK(R47),R47=0,O47=0,ISBLANK(O47)),,ROUND(R47+$S$5,2))</f>
        <v>0</v>
      </c>
      <c r="T47" s="555">
        <f t="shared" si="1"/>
        <v>0</v>
      </c>
      <c r="U47" s="1008">
        <f t="shared" si="2"/>
        <v>0</v>
      </c>
      <c r="V47" s="1860"/>
      <c r="W47" s="73"/>
      <c r="X47" s="73"/>
      <c r="Y47" s="73"/>
      <c r="Z47" s="73"/>
    </row>
    <row r="48" spans="1:26" ht="15" customHeight="1">
      <c r="A48" s="155"/>
      <c r="B48" s="166" t="s">
        <v>2170</v>
      </c>
      <c r="C48" s="155"/>
      <c r="D48" s="290"/>
      <c r="E48" s="372"/>
      <c r="F48" s="372">
        <v>90800</v>
      </c>
      <c r="G48" s="1998">
        <v>11.37</v>
      </c>
      <c r="H48" s="1999">
        <f>P48*G48</f>
        <v>1515.9621</v>
      </c>
      <c r="I48" s="372"/>
      <c r="J48" s="372"/>
      <c r="K48" s="372"/>
      <c r="L48" s="408"/>
      <c r="M48" s="155" t="s">
        <v>1602</v>
      </c>
      <c r="N48" s="152">
        <v>72</v>
      </c>
      <c r="O48" s="1355"/>
      <c r="P48" s="1125">
        <f t="shared" si="13"/>
        <v>133.33000000000001</v>
      </c>
      <c r="Q48" s="166" t="s">
        <v>170</v>
      </c>
      <c r="R48" s="170">
        <v>11.37</v>
      </c>
      <c r="S48" s="171">
        <f>IF(OR(ISBLANK(R48),R48=0,O47=0,ISBLANK(O47)),,ROUND(R48+$S$5,2))</f>
        <v>11.37</v>
      </c>
      <c r="T48" s="326">
        <f t="shared" si="1"/>
        <v>1515.96</v>
      </c>
      <c r="U48" s="1311">
        <f t="shared" si="2"/>
        <v>0.16</v>
      </c>
      <c r="V48" s="1860"/>
      <c r="W48" s="73"/>
      <c r="X48" s="73"/>
      <c r="Y48" s="73"/>
      <c r="Z48" s="73"/>
    </row>
    <row r="49" spans="1:26" ht="15" customHeight="1">
      <c r="A49" s="270"/>
      <c r="B49" s="270"/>
      <c r="C49" s="270"/>
      <c r="D49" s="241"/>
      <c r="E49" s="241"/>
      <c r="F49" s="241"/>
      <c r="G49" s="241"/>
      <c r="H49" s="241"/>
      <c r="I49" s="241"/>
      <c r="J49" s="241"/>
      <c r="K49" s="241"/>
      <c r="L49" s="1387"/>
      <c r="M49" s="270" t="s">
        <v>2027</v>
      </c>
      <c r="N49" s="305">
        <v>96</v>
      </c>
      <c r="O49" s="1939"/>
      <c r="P49" s="1238">
        <f t="shared" si="13"/>
        <v>100</v>
      </c>
      <c r="Q49" s="270" t="s">
        <v>170</v>
      </c>
      <c r="R49" s="1239"/>
      <c r="S49" s="246">
        <f>IF(OR(ISBLANK(R49),R49=0,O47=0,ISBLANK(O47)),,ROUND(R49+$S$5,2))</f>
        <v>0</v>
      </c>
      <c r="T49" s="348">
        <f t="shared" si="1"/>
        <v>0</v>
      </c>
      <c r="U49" s="1073">
        <f t="shared" si="2"/>
        <v>0</v>
      </c>
      <c r="V49" s="1860"/>
      <c r="W49" s="73"/>
      <c r="X49" s="73"/>
      <c r="Y49" s="73"/>
      <c r="Z49" s="73"/>
    </row>
    <row r="50" spans="1:26" ht="15" customHeight="1">
      <c r="A50" s="240">
        <v>26014</v>
      </c>
      <c r="B50" s="688" t="s">
        <v>2187</v>
      </c>
      <c r="C50" s="214">
        <v>41413</v>
      </c>
      <c r="D50" s="2745"/>
      <c r="E50" s="1999">
        <f>P50*D50</f>
        <v>0</v>
      </c>
      <c r="F50" s="214">
        <v>40800</v>
      </c>
      <c r="G50" s="1998">
        <v>11.69</v>
      </c>
      <c r="H50" s="1999">
        <f>P51*G50</f>
        <v>0</v>
      </c>
      <c r="I50" s="214">
        <v>2355</v>
      </c>
      <c r="J50" s="2745"/>
      <c r="K50" s="1999">
        <f>P52*J50</f>
        <v>0</v>
      </c>
      <c r="L50" s="408"/>
      <c r="M50" s="155" t="s">
        <v>2184</v>
      </c>
      <c r="N50" s="152">
        <v>48</v>
      </c>
      <c r="O50" s="1114"/>
      <c r="P50" s="155">
        <f t="shared" ref="P50:P52" si="14">ROUND($O$50*$N$50/N50,2)</f>
        <v>0</v>
      </c>
      <c r="Q50" s="155" t="s">
        <v>170</v>
      </c>
      <c r="R50" s="156">
        <v>11.69</v>
      </c>
      <c r="S50" s="157">
        <f>IF(OR(ISBLANK(R50),R50=0,O50=0,ISBLANK(O50)),,ROUND(R50+$S$5,2))</f>
        <v>0</v>
      </c>
      <c r="T50" s="555">
        <f t="shared" si="1"/>
        <v>0</v>
      </c>
      <c r="U50" s="1008">
        <f t="shared" si="2"/>
        <v>0</v>
      </c>
      <c r="V50" s="1860"/>
      <c r="W50" s="73"/>
      <c r="X50" s="73"/>
      <c r="Y50" s="73"/>
      <c r="Z50" s="73"/>
    </row>
    <row r="51" spans="1:26" ht="15" customHeight="1">
      <c r="A51" s="155"/>
      <c r="B51" s="166" t="s">
        <v>2188</v>
      </c>
      <c r="C51" s="155"/>
      <c r="D51" s="214"/>
      <c r="E51" s="214"/>
      <c r="F51" s="214"/>
      <c r="G51" s="214"/>
      <c r="H51" s="214"/>
      <c r="I51" s="214"/>
      <c r="J51" s="214"/>
      <c r="K51" s="214"/>
      <c r="L51" s="408"/>
      <c r="M51" s="155" t="s">
        <v>2184</v>
      </c>
      <c r="N51" s="152">
        <v>48</v>
      </c>
      <c r="O51" s="1355"/>
      <c r="P51" s="1125">
        <f t="shared" si="14"/>
        <v>0</v>
      </c>
      <c r="Q51" s="166" t="s">
        <v>170</v>
      </c>
      <c r="R51" s="170"/>
      <c r="S51" s="171">
        <f>IF(OR(ISBLANK(R51),R51=0,O50=0,ISBLANK(O50)),,ROUND(R51+$S$5,2))</f>
        <v>0</v>
      </c>
      <c r="T51" s="326">
        <f t="shared" si="1"/>
        <v>0</v>
      </c>
      <c r="U51" s="1311">
        <f t="shared" si="2"/>
        <v>0</v>
      </c>
      <c r="V51" s="1860"/>
      <c r="W51" s="73"/>
      <c r="X51" s="73"/>
      <c r="Y51" s="73"/>
      <c r="Z51" s="73"/>
    </row>
    <row r="52" spans="1:26" ht="15" customHeight="1">
      <c r="A52" s="270"/>
      <c r="B52" s="270"/>
      <c r="C52" s="270"/>
      <c r="D52" s="411"/>
      <c r="E52" s="411"/>
      <c r="F52" s="411"/>
      <c r="G52" s="411"/>
      <c r="H52" s="411"/>
      <c r="I52" s="411"/>
      <c r="J52" s="411"/>
      <c r="K52" s="411"/>
      <c r="L52" s="1387"/>
      <c r="M52" s="270" t="s">
        <v>2184</v>
      </c>
      <c r="N52" s="305">
        <v>48</v>
      </c>
      <c r="O52" s="2012"/>
      <c r="P52" s="1238">
        <f t="shared" si="14"/>
        <v>0</v>
      </c>
      <c r="Q52" s="270" t="s">
        <v>170</v>
      </c>
      <c r="R52" s="1239"/>
      <c r="S52" s="246">
        <f>IF(OR(ISBLANK(R52),R52=0,O50=0,ISBLANK(O50)),,ROUND(R52+$S$5,2))</f>
        <v>0</v>
      </c>
      <c r="T52" s="348">
        <f t="shared" si="1"/>
        <v>0</v>
      </c>
      <c r="U52" s="1073">
        <f t="shared" si="2"/>
        <v>0</v>
      </c>
      <c r="V52" s="1860"/>
      <c r="W52" s="73"/>
      <c r="X52" s="73"/>
      <c r="Y52" s="73"/>
      <c r="Z52" s="73"/>
    </row>
    <row r="53" spans="1:26" ht="15" customHeight="1">
      <c r="A53" s="240">
        <v>26015</v>
      </c>
      <c r="B53" s="688" t="s">
        <v>2189</v>
      </c>
      <c r="C53" s="214">
        <v>41382</v>
      </c>
      <c r="D53" s="2745"/>
      <c r="E53" s="1999">
        <f>P53*D53</f>
        <v>0</v>
      </c>
      <c r="F53" s="229"/>
      <c r="G53" s="1999"/>
      <c r="H53" s="1999"/>
      <c r="I53" s="214">
        <v>7698</v>
      </c>
      <c r="J53" s="1998"/>
      <c r="K53" s="1999">
        <f>P55*J53</f>
        <v>0</v>
      </c>
      <c r="L53" s="408"/>
      <c r="M53" s="155" t="s">
        <v>2027</v>
      </c>
      <c r="N53" s="152">
        <v>96</v>
      </c>
      <c r="O53" s="1099">
        <v>300</v>
      </c>
      <c r="P53" s="1210">
        <f t="shared" ref="P53:P55" si="15">ROUND($O$53*$N$53/N53,2)</f>
        <v>300</v>
      </c>
      <c r="Q53" s="155" t="s">
        <v>170</v>
      </c>
      <c r="R53" s="156"/>
      <c r="S53" s="157">
        <f>IF(OR(ISBLANK(R53),R53=0,O53=0,ISBLANK(O53)),,ROUND(R53+$S$5,2))</f>
        <v>0</v>
      </c>
      <c r="T53" s="555">
        <f t="shared" si="1"/>
        <v>0</v>
      </c>
      <c r="U53" s="1008">
        <f t="shared" si="2"/>
        <v>0</v>
      </c>
      <c r="V53" s="1860"/>
      <c r="W53" s="73"/>
      <c r="X53" s="73"/>
      <c r="Y53" s="73"/>
      <c r="Z53" s="73"/>
    </row>
    <row r="54" spans="1:26" ht="15" customHeight="1">
      <c r="A54" s="155"/>
      <c r="B54" s="166" t="s">
        <v>2174</v>
      </c>
      <c r="C54" s="155"/>
      <c r="D54" s="229"/>
      <c r="E54" s="214"/>
      <c r="F54" s="214">
        <v>90501</v>
      </c>
      <c r="G54" s="1998">
        <v>12.55</v>
      </c>
      <c r="H54" s="1999">
        <f>P54*G54</f>
        <v>5020</v>
      </c>
      <c r="I54" s="214"/>
      <c r="J54" s="214"/>
      <c r="K54" s="214"/>
      <c r="L54" s="408"/>
      <c r="M54" s="155" t="s">
        <v>1602</v>
      </c>
      <c r="N54" s="168">
        <v>72</v>
      </c>
      <c r="O54" s="1355"/>
      <c r="P54" s="1125">
        <f t="shared" si="15"/>
        <v>400</v>
      </c>
      <c r="Q54" s="166" t="s">
        <v>170</v>
      </c>
      <c r="R54" s="170">
        <v>12.55</v>
      </c>
      <c r="S54" s="171">
        <f>IF(OR(ISBLANK(R54),R54=0,O53=0,ISBLANK(O53)),,ROUND(R54+$S$5,2))</f>
        <v>12.55</v>
      </c>
      <c r="T54" s="326">
        <f t="shared" si="1"/>
        <v>5020</v>
      </c>
      <c r="U54" s="1311">
        <f t="shared" si="2"/>
        <v>0.17</v>
      </c>
      <c r="V54" s="1860"/>
      <c r="W54" s="73"/>
      <c r="X54" s="73"/>
      <c r="Y54" s="73"/>
      <c r="Z54" s="73"/>
    </row>
    <row r="55" spans="1:26" ht="15" customHeight="1">
      <c r="A55" s="575"/>
      <c r="B55" s="575"/>
      <c r="C55" s="270"/>
      <c r="D55" s="241"/>
      <c r="E55" s="241"/>
      <c r="F55" s="241"/>
      <c r="G55" s="241"/>
      <c r="H55" s="241"/>
      <c r="I55" s="241"/>
      <c r="J55" s="241"/>
      <c r="K55" s="241"/>
      <c r="L55" s="1387"/>
      <c r="M55" s="270" t="s">
        <v>2027</v>
      </c>
      <c r="N55" s="305">
        <v>96</v>
      </c>
      <c r="O55" s="1939"/>
      <c r="P55" s="1238">
        <f t="shared" si="15"/>
        <v>300</v>
      </c>
      <c r="Q55" s="270" t="s">
        <v>170</v>
      </c>
      <c r="R55" s="1239"/>
      <c r="S55" s="246">
        <f>IF(OR(ISBLANK(R55),R55=0,O53=0,ISBLANK(O53)),,ROUND(R55+$S$5,2))</f>
        <v>0</v>
      </c>
      <c r="T55" s="348">
        <f t="shared" si="1"/>
        <v>0</v>
      </c>
      <c r="U55" s="1073">
        <f t="shared" si="2"/>
        <v>0</v>
      </c>
      <c r="V55" s="1860"/>
      <c r="W55" s="73"/>
      <c r="X55" s="73"/>
      <c r="Y55" s="73"/>
      <c r="Z55" s="73"/>
    </row>
    <row r="56" spans="1:26" ht="15" customHeight="1">
      <c r="A56" s="240">
        <v>26016</v>
      </c>
      <c r="B56" s="688" t="s">
        <v>2190</v>
      </c>
      <c r="C56" s="214">
        <v>41406</v>
      </c>
      <c r="D56" s="1998"/>
      <c r="E56" s="1999">
        <f>P56*D56</f>
        <v>0</v>
      </c>
      <c r="F56" s="214">
        <v>40501</v>
      </c>
      <c r="G56" s="1998">
        <v>13.79</v>
      </c>
      <c r="H56" s="1999">
        <f>P57*G56</f>
        <v>0</v>
      </c>
      <c r="I56" s="214">
        <v>2655</v>
      </c>
      <c r="J56" s="2745"/>
      <c r="K56" s="1999">
        <f>P58*J56</f>
        <v>0</v>
      </c>
      <c r="L56" s="408"/>
      <c r="M56" s="155" t="s">
        <v>2184</v>
      </c>
      <c r="N56" s="531">
        <v>48</v>
      </c>
      <c r="O56" s="1099"/>
      <c r="P56" s="1210">
        <f t="shared" ref="P56:P58" si="16">ROUND($O$56*$N$56/N56,2)</f>
        <v>0</v>
      </c>
      <c r="Q56" s="155" t="s">
        <v>170</v>
      </c>
      <c r="R56" s="156">
        <v>13.79</v>
      </c>
      <c r="S56" s="157">
        <f>IF(OR(ISBLANK(R56),R56=0,O56=0,ISBLANK(O56)),,ROUND(R56+$S$5,2))</f>
        <v>0</v>
      </c>
      <c r="T56" s="555">
        <f t="shared" si="1"/>
        <v>0</v>
      </c>
      <c r="U56" s="1008">
        <f t="shared" si="2"/>
        <v>0</v>
      </c>
      <c r="V56" s="1860"/>
      <c r="W56" s="73"/>
      <c r="X56" s="73"/>
      <c r="Y56" s="73"/>
      <c r="Z56" s="73"/>
    </row>
    <row r="57" spans="1:26" ht="15" customHeight="1">
      <c r="A57" s="155"/>
      <c r="B57" s="166" t="s">
        <v>2191</v>
      </c>
      <c r="C57" s="155"/>
      <c r="D57" s="214"/>
      <c r="E57" s="214"/>
      <c r="F57" s="214"/>
      <c r="G57" s="214"/>
      <c r="H57" s="214"/>
      <c r="I57" s="214"/>
      <c r="J57" s="214"/>
      <c r="K57" s="214"/>
      <c r="L57" s="408"/>
      <c r="M57" s="155" t="s">
        <v>2184</v>
      </c>
      <c r="N57" s="168">
        <v>48</v>
      </c>
      <c r="O57" s="1355"/>
      <c r="P57" s="1125">
        <f t="shared" si="16"/>
        <v>0</v>
      </c>
      <c r="Q57" s="166" t="s">
        <v>170</v>
      </c>
      <c r="R57" s="170"/>
      <c r="S57" s="157">
        <f>IF(OR(ISBLANK(R57),R57=0,O56=0,ISBLANK(O56)),,ROUND(R57+$S$5,2))</f>
        <v>0</v>
      </c>
      <c r="T57" s="555">
        <f t="shared" si="1"/>
        <v>0</v>
      </c>
      <c r="U57" s="1008">
        <f t="shared" si="2"/>
        <v>0</v>
      </c>
      <c r="V57" s="1860"/>
      <c r="W57" s="73"/>
      <c r="X57" s="73"/>
      <c r="Y57" s="73"/>
      <c r="Z57" s="73"/>
    </row>
    <row r="58" spans="1:26" ht="15" customHeight="1">
      <c r="A58" s="270"/>
      <c r="B58" s="270"/>
      <c r="C58" s="270"/>
      <c r="D58" s="411"/>
      <c r="E58" s="411"/>
      <c r="F58" s="411"/>
      <c r="G58" s="411"/>
      <c r="H58" s="411"/>
      <c r="I58" s="411"/>
      <c r="J58" s="411"/>
      <c r="K58" s="411"/>
      <c r="L58" s="1387"/>
      <c r="M58" s="270" t="s">
        <v>2184</v>
      </c>
      <c r="N58" s="243">
        <v>48</v>
      </c>
      <c r="O58" s="1939"/>
      <c r="P58" s="1238">
        <f t="shared" si="16"/>
        <v>0</v>
      </c>
      <c r="Q58" s="270" t="s">
        <v>170</v>
      </c>
      <c r="R58" s="1239"/>
      <c r="S58" s="246">
        <f>IF(OR(ISBLANK(R58),R58=0,O56=0,ISBLANK(O56)),,ROUND(R58+$S$5,2))</f>
        <v>0</v>
      </c>
      <c r="T58" s="348">
        <f t="shared" si="1"/>
        <v>0</v>
      </c>
      <c r="U58" s="1073">
        <f t="shared" si="2"/>
        <v>0</v>
      </c>
      <c r="V58" s="1860"/>
      <c r="W58" s="73"/>
      <c r="X58" s="73"/>
      <c r="Y58" s="73"/>
      <c r="Z58" s="73"/>
    </row>
    <row r="59" spans="1:26" ht="15" customHeight="1">
      <c r="A59" s="240">
        <v>26017</v>
      </c>
      <c r="B59" s="688" t="s">
        <v>2192</v>
      </c>
      <c r="C59" s="214">
        <v>41380</v>
      </c>
      <c r="D59" s="1998"/>
      <c r="E59" s="1999">
        <f>P59*D59</f>
        <v>0</v>
      </c>
      <c r="F59" s="214"/>
      <c r="G59" s="1999"/>
      <c r="H59" s="1999"/>
      <c r="I59" s="214">
        <v>7098</v>
      </c>
      <c r="J59" s="1998"/>
      <c r="K59" s="1999">
        <f>P61*J59</f>
        <v>0</v>
      </c>
      <c r="L59" s="691"/>
      <c r="M59" s="166" t="s">
        <v>2027</v>
      </c>
      <c r="N59" s="256">
        <v>96</v>
      </c>
      <c r="O59" s="1099">
        <v>300</v>
      </c>
      <c r="P59" s="2004">
        <f t="shared" ref="P59:P61" si="17">ROUND($O$59*$N$59/N59,2)</f>
        <v>300</v>
      </c>
      <c r="Q59" s="155" t="s">
        <v>170</v>
      </c>
      <c r="R59" s="156"/>
      <c r="S59" s="157">
        <f>IF(OR(ISBLANK(R59),R59=0,O59=0,ISBLANK(O59)),,ROUND(R59+$S$5,2))</f>
        <v>0</v>
      </c>
      <c r="T59" s="555">
        <f t="shared" si="1"/>
        <v>0</v>
      </c>
      <c r="U59" s="1008">
        <f t="shared" si="2"/>
        <v>0</v>
      </c>
      <c r="V59" s="1860"/>
      <c r="W59" s="73"/>
      <c r="X59" s="73"/>
      <c r="Y59" s="73"/>
      <c r="Z59" s="73"/>
    </row>
    <row r="60" spans="1:26" ht="15" customHeight="1">
      <c r="A60" s="239"/>
      <c r="B60" s="661" t="s">
        <v>2193</v>
      </c>
      <c r="C60" s="155"/>
      <c r="D60" s="214"/>
      <c r="E60" s="214"/>
      <c r="F60" s="214">
        <v>90100</v>
      </c>
      <c r="G60" s="1998">
        <v>19.25</v>
      </c>
      <c r="H60" s="1999">
        <f>P60*G60</f>
        <v>7700</v>
      </c>
      <c r="I60" s="214"/>
      <c r="J60" s="214"/>
      <c r="K60" s="214"/>
      <c r="L60" s="408"/>
      <c r="M60" s="155" t="s">
        <v>1602</v>
      </c>
      <c r="N60" s="168">
        <v>72</v>
      </c>
      <c r="O60" s="1355"/>
      <c r="P60" s="1125">
        <f t="shared" si="17"/>
        <v>400</v>
      </c>
      <c r="Q60" s="166" t="s">
        <v>170</v>
      </c>
      <c r="R60" s="170">
        <v>19.25</v>
      </c>
      <c r="S60" s="171">
        <f>IF(OR(ISBLANK(R60),R60=0,O59=0,ISBLANK(O59)),,ROUND(R60+$S$5,2))</f>
        <v>19.25</v>
      </c>
      <c r="T60" s="326">
        <f t="shared" si="1"/>
        <v>7700</v>
      </c>
      <c r="U60" s="1311">
        <f t="shared" si="2"/>
        <v>0.27</v>
      </c>
      <c r="V60" s="1860"/>
      <c r="W60" s="73"/>
      <c r="X60" s="73"/>
      <c r="Y60" s="73"/>
      <c r="Z60" s="73"/>
    </row>
    <row r="61" spans="1:26" ht="15" customHeight="1">
      <c r="A61" s="270"/>
      <c r="B61" s="270"/>
      <c r="C61" s="270"/>
      <c r="D61" s="411"/>
      <c r="E61" s="411"/>
      <c r="F61" s="411"/>
      <c r="G61" s="411"/>
      <c r="H61" s="411"/>
      <c r="I61" s="411"/>
      <c r="J61" s="411"/>
      <c r="K61" s="411"/>
      <c r="L61" s="1387"/>
      <c r="M61" s="270" t="s">
        <v>2027</v>
      </c>
      <c r="N61" s="305">
        <v>96</v>
      </c>
      <c r="O61" s="2012"/>
      <c r="P61" s="1238">
        <f t="shared" si="17"/>
        <v>300</v>
      </c>
      <c r="Q61" s="270" t="s">
        <v>170</v>
      </c>
      <c r="R61" s="1239"/>
      <c r="S61" s="246">
        <f>IF(OR(ISBLANK(R61),R61=0,O59=0,ISBLANK(O59)),,ROUND(R61+$S$5,2))</f>
        <v>0</v>
      </c>
      <c r="T61" s="348">
        <f t="shared" si="1"/>
        <v>0</v>
      </c>
      <c r="U61" s="1073">
        <f t="shared" si="2"/>
        <v>0</v>
      </c>
      <c r="V61" s="1860"/>
      <c r="W61" s="73"/>
      <c r="X61" s="73"/>
      <c r="Y61" s="73"/>
      <c r="Z61" s="73"/>
    </row>
    <row r="62" spans="1:26" ht="15" customHeight="1">
      <c r="A62" s="240">
        <v>26018</v>
      </c>
      <c r="B62" s="688" t="s">
        <v>2194</v>
      </c>
      <c r="C62" s="214">
        <v>41400</v>
      </c>
      <c r="D62" s="1998"/>
      <c r="E62" s="1999">
        <f>P62*D62</f>
        <v>0</v>
      </c>
      <c r="F62" s="229">
        <v>40100</v>
      </c>
      <c r="G62" s="1998">
        <v>18.989999999999998</v>
      </c>
      <c r="H62" s="1999">
        <f>P63*G62</f>
        <v>0</v>
      </c>
      <c r="I62" s="214"/>
      <c r="J62" s="2745"/>
      <c r="K62" s="1999">
        <f>P64*J62</f>
        <v>0</v>
      </c>
      <c r="L62" s="691"/>
      <c r="M62" s="166" t="s">
        <v>2184</v>
      </c>
      <c r="N62" s="256">
        <v>48</v>
      </c>
      <c r="O62" s="1099"/>
      <c r="P62" s="2004">
        <f t="shared" ref="P62:P64" si="18">ROUND($O$62*$N$62/N62,2)</f>
        <v>0</v>
      </c>
      <c r="Q62" s="155" t="s">
        <v>170</v>
      </c>
      <c r="R62" s="156">
        <v>18.989999999999998</v>
      </c>
      <c r="S62" s="157">
        <f>IF(OR(ISBLANK(R62),R62=0,O62=0,ISBLANK(O62)),,ROUND(R62+$S$5,2))</f>
        <v>0</v>
      </c>
      <c r="T62" s="555">
        <f t="shared" si="1"/>
        <v>0</v>
      </c>
      <c r="U62" s="1008">
        <f t="shared" si="2"/>
        <v>0</v>
      </c>
      <c r="V62" s="1860"/>
      <c r="W62" s="73"/>
      <c r="X62" s="73"/>
      <c r="Y62" s="73"/>
      <c r="Z62" s="73"/>
    </row>
    <row r="63" spans="1:26" ht="15" customHeight="1">
      <c r="A63" s="239"/>
      <c r="B63" s="661" t="s">
        <v>2193</v>
      </c>
      <c r="C63" s="155"/>
      <c r="D63" s="290"/>
      <c r="E63" s="372"/>
      <c r="F63" s="372"/>
      <c r="G63" s="372"/>
      <c r="H63" s="372"/>
      <c r="I63" s="372"/>
      <c r="J63" s="372"/>
      <c r="K63" s="372"/>
      <c r="L63" s="408"/>
      <c r="M63" s="155" t="s">
        <v>2184</v>
      </c>
      <c r="N63" s="168">
        <v>48</v>
      </c>
      <c r="O63" s="1355"/>
      <c r="P63" s="1125">
        <f t="shared" si="18"/>
        <v>0</v>
      </c>
      <c r="Q63" s="166" t="s">
        <v>170</v>
      </c>
      <c r="R63" s="170"/>
      <c r="S63" s="171">
        <f>IF(OR(ISBLANK(R63),R63=0,O62=0,ISBLANK(O62)),,ROUND(R63+$S$5,2))</f>
        <v>0</v>
      </c>
      <c r="T63" s="326">
        <f t="shared" si="1"/>
        <v>0</v>
      </c>
      <c r="U63" s="1311">
        <f t="shared" si="2"/>
        <v>0</v>
      </c>
      <c r="V63" s="1860"/>
      <c r="W63" s="73"/>
      <c r="X63" s="73"/>
      <c r="Y63" s="73"/>
      <c r="Z63" s="73"/>
    </row>
    <row r="64" spans="1:26" ht="15" customHeight="1">
      <c r="A64" s="270"/>
      <c r="B64" s="270"/>
      <c r="C64" s="270"/>
      <c r="D64" s="241"/>
      <c r="E64" s="241"/>
      <c r="F64" s="241"/>
      <c r="G64" s="241"/>
      <c r="H64" s="241"/>
      <c r="I64" s="241"/>
      <c r="J64" s="241"/>
      <c r="K64" s="241"/>
      <c r="L64" s="1387"/>
      <c r="M64" s="270" t="s">
        <v>2184</v>
      </c>
      <c r="N64" s="305">
        <v>48</v>
      </c>
      <c r="O64" s="2012"/>
      <c r="P64" s="1238">
        <f t="shared" si="18"/>
        <v>0</v>
      </c>
      <c r="Q64" s="270" t="s">
        <v>170</v>
      </c>
      <c r="R64" s="1239"/>
      <c r="S64" s="246">
        <f>IF(OR(ISBLANK(R64),R64=0,O62=0,ISBLANK(O62)),,ROUND(R64+$S$5,2))</f>
        <v>0</v>
      </c>
      <c r="T64" s="348">
        <f t="shared" si="1"/>
        <v>0</v>
      </c>
      <c r="U64" s="1073">
        <f t="shared" si="2"/>
        <v>0</v>
      </c>
      <c r="V64" s="1860"/>
      <c r="W64" s="73"/>
      <c r="X64" s="73"/>
      <c r="Y64" s="73"/>
      <c r="Z64" s="73"/>
    </row>
    <row r="65" spans="1:26" ht="15" customHeight="1">
      <c r="A65" s="240">
        <v>26019</v>
      </c>
      <c r="B65" s="688" t="s">
        <v>2195</v>
      </c>
      <c r="C65" s="214">
        <v>41389</v>
      </c>
      <c r="D65" s="1998"/>
      <c r="E65" s="1999">
        <f>P65*D65</f>
        <v>0</v>
      </c>
      <c r="F65" s="229"/>
      <c r="G65" s="1999"/>
      <c r="H65" s="1999"/>
      <c r="I65" s="214">
        <v>7498</v>
      </c>
      <c r="J65" s="1998"/>
      <c r="K65" s="1999">
        <f>P67*J65</f>
        <v>0</v>
      </c>
      <c r="L65" s="408"/>
      <c r="M65" s="155" t="s">
        <v>2027</v>
      </c>
      <c r="N65" s="256">
        <v>96</v>
      </c>
      <c r="O65" s="1099">
        <v>200</v>
      </c>
      <c r="P65" s="2004">
        <f t="shared" ref="P65:P67" si="19">ROUND($O$65*$N$65/N65,2)</f>
        <v>200</v>
      </c>
      <c r="Q65" s="155" t="s">
        <v>170</v>
      </c>
      <c r="R65" s="156"/>
      <c r="S65" s="157">
        <f>IF(OR(ISBLANK(R65),R65=0,O65=0,ISBLANK(O65)),,ROUND(R65+$S$5,2))</f>
        <v>0</v>
      </c>
      <c r="T65" s="555">
        <f t="shared" si="1"/>
        <v>0</v>
      </c>
      <c r="U65" s="1008">
        <f t="shared" si="2"/>
        <v>0</v>
      </c>
      <c r="V65" s="1860"/>
      <c r="W65" s="73"/>
      <c r="X65" s="73"/>
      <c r="Y65" s="73"/>
      <c r="Z65" s="73"/>
    </row>
    <row r="66" spans="1:26" ht="15" customHeight="1">
      <c r="A66" s="239"/>
      <c r="B66" s="661" t="s">
        <v>2196</v>
      </c>
      <c r="C66" s="155"/>
      <c r="D66" s="229"/>
      <c r="E66" s="214"/>
      <c r="F66" s="214">
        <v>91200</v>
      </c>
      <c r="G66" s="1998">
        <v>16.5</v>
      </c>
      <c r="H66" s="1999">
        <f>P66*G66</f>
        <v>4400.0550000000003</v>
      </c>
      <c r="I66" s="214"/>
      <c r="J66" s="214"/>
      <c r="K66" s="214"/>
      <c r="L66" s="408"/>
      <c r="M66" s="155" t="s">
        <v>1602</v>
      </c>
      <c r="N66" s="152">
        <v>72</v>
      </c>
      <c r="O66" s="1355"/>
      <c r="P66" s="1125">
        <f t="shared" si="19"/>
        <v>266.67</v>
      </c>
      <c r="Q66" s="166" t="s">
        <v>170</v>
      </c>
      <c r="R66" s="170">
        <v>16.5</v>
      </c>
      <c r="S66" s="171">
        <f>IF(OR(ISBLANK(R66),R66=0,O65=0,ISBLANK(O65)),,ROUND(R66+$S$5,2))</f>
        <v>16.5</v>
      </c>
      <c r="T66" s="326">
        <f t="shared" si="1"/>
        <v>4400.0600000000004</v>
      </c>
      <c r="U66" s="1311">
        <f t="shared" si="2"/>
        <v>0.23</v>
      </c>
      <c r="V66" s="1860"/>
      <c r="W66" s="73"/>
      <c r="X66" s="73"/>
      <c r="Y66" s="73"/>
      <c r="Z66" s="73"/>
    </row>
    <row r="67" spans="1:26" ht="15" customHeight="1">
      <c r="A67" s="270"/>
      <c r="B67" s="270" t="s">
        <v>2197</v>
      </c>
      <c r="C67" s="270"/>
      <c r="D67" s="411"/>
      <c r="E67" s="411"/>
      <c r="F67" s="411"/>
      <c r="G67" s="411"/>
      <c r="H67" s="411"/>
      <c r="I67" s="411"/>
      <c r="J67" s="411"/>
      <c r="K67" s="411"/>
      <c r="L67" s="1387"/>
      <c r="M67" s="270" t="s">
        <v>2027</v>
      </c>
      <c r="N67" s="305">
        <v>96</v>
      </c>
      <c r="O67" s="1324"/>
      <c r="P67" s="1238">
        <f t="shared" si="19"/>
        <v>200</v>
      </c>
      <c r="Q67" s="270" t="s">
        <v>170</v>
      </c>
      <c r="R67" s="1239"/>
      <c r="S67" s="246">
        <f>IF(OR(ISBLANK(R67),R67=0,O65=0,ISBLANK(O65)),,ROUND(R67+$S$5,2))</f>
        <v>0</v>
      </c>
      <c r="T67" s="348">
        <f t="shared" si="1"/>
        <v>0</v>
      </c>
      <c r="U67" s="1073">
        <f t="shared" si="2"/>
        <v>0</v>
      </c>
      <c r="V67" s="1860"/>
      <c r="W67" s="73"/>
      <c r="X67" s="73"/>
      <c r="Y67" s="73"/>
      <c r="Z67" s="73"/>
    </row>
    <row r="68" spans="1:26" ht="12.75" customHeight="1">
      <c r="A68" s="2013"/>
      <c r="B68" s="2013"/>
      <c r="C68" s="2013"/>
      <c r="D68" s="2013"/>
      <c r="E68" s="2014">
        <f>SUM(E11:E67)</f>
        <v>0</v>
      </c>
      <c r="F68" s="2013"/>
      <c r="G68" s="2013"/>
      <c r="H68" s="2014">
        <f>SUM(H11:H67)</f>
        <v>74841.479599999991</v>
      </c>
      <c r="I68" s="2013"/>
      <c r="J68" s="2013"/>
      <c r="K68" s="2014">
        <f>SUM(K11:K67)</f>
        <v>0</v>
      </c>
      <c r="L68" s="2013"/>
      <c r="M68" s="2013"/>
      <c r="N68" s="2015"/>
      <c r="O68" s="2016"/>
      <c r="P68" s="2013"/>
      <c r="Q68" s="2013"/>
      <c r="R68" s="2014"/>
      <c r="S68" s="2014" t="s">
        <v>352</v>
      </c>
      <c r="T68" s="2017">
        <f>SUM(T11:T67)</f>
        <v>74841.48</v>
      </c>
      <c r="U68" s="2018"/>
      <c r="V68" s="2019"/>
      <c r="W68" s="73"/>
      <c r="X68" s="73"/>
      <c r="Y68" s="73"/>
      <c r="Z68" s="73"/>
    </row>
    <row r="69" spans="1:26" ht="12.75" customHeight="1">
      <c r="A69" s="73"/>
      <c r="B69" s="73"/>
      <c r="C69" s="73"/>
      <c r="D69" s="73"/>
      <c r="E69" s="73"/>
      <c r="F69" s="73"/>
      <c r="G69" s="73"/>
      <c r="H69" s="73"/>
      <c r="I69" s="73"/>
      <c r="J69" s="73"/>
      <c r="K69" s="73"/>
      <c r="L69" s="73"/>
      <c r="M69" s="73"/>
      <c r="N69" s="591"/>
      <c r="O69" s="988"/>
      <c r="P69" s="73"/>
      <c r="Q69" s="73"/>
      <c r="R69" s="74"/>
      <c r="S69" s="74"/>
      <c r="T69" s="989"/>
      <c r="U69" s="74"/>
      <c r="V69" s="1860"/>
      <c r="W69" s="73"/>
      <c r="X69" s="73"/>
      <c r="Y69" s="73"/>
      <c r="Z69" s="73"/>
    </row>
    <row r="70" spans="1:26" ht="12.75" customHeight="1">
      <c r="A70" s="73"/>
      <c r="B70" s="73"/>
      <c r="C70" s="73"/>
      <c r="D70" s="73"/>
      <c r="E70" s="73"/>
      <c r="F70" s="73"/>
      <c r="G70" s="73"/>
      <c r="H70" s="73"/>
      <c r="I70" s="73"/>
      <c r="J70" s="73"/>
      <c r="K70" s="73"/>
      <c r="L70" s="73"/>
      <c r="M70" s="73"/>
      <c r="N70" s="591"/>
      <c r="O70" s="988"/>
      <c r="P70" s="73"/>
      <c r="Q70" s="73"/>
      <c r="R70" s="74"/>
      <c r="S70" s="74"/>
      <c r="T70" s="989"/>
      <c r="U70" s="74"/>
      <c r="V70" s="1860"/>
      <c r="W70" s="73"/>
      <c r="X70" s="73"/>
      <c r="Y70" s="73"/>
      <c r="Z70" s="73"/>
    </row>
    <row r="71" spans="1:26" ht="12.75" customHeight="1">
      <c r="A71" s="73"/>
      <c r="B71" s="73"/>
      <c r="C71" s="73"/>
      <c r="D71" s="73"/>
      <c r="E71" s="73"/>
      <c r="F71" s="73"/>
      <c r="G71" s="73"/>
      <c r="H71" s="73"/>
      <c r="I71" s="73"/>
      <c r="J71" s="73"/>
      <c r="K71" s="73"/>
      <c r="L71" s="73"/>
      <c r="M71" s="73"/>
      <c r="N71" s="591"/>
      <c r="O71" s="988"/>
      <c r="P71" s="73"/>
      <c r="Q71" s="73"/>
      <c r="R71" s="74"/>
      <c r="S71" s="74"/>
      <c r="T71" s="989"/>
      <c r="U71" s="74"/>
      <c r="V71" s="1860"/>
      <c r="W71" s="73"/>
      <c r="X71" s="73"/>
      <c r="Y71" s="73"/>
      <c r="Z71" s="73"/>
    </row>
    <row r="72" spans="1:26" ht="12.75" customHeight="1">
      <c r="A72" s="73"/>
      <c r="B72" s="73"/>
      <c r="C72" s="73"/>
      <c r="D72" s="73"/>
      <c r="E72" s="73"/>
      <c r="F72" s="73"/>
      <c r="G72" s="73"/>
      <c r="H72" s="73"/>
      <c r="I72" s="73"/>
      <c r="J72" s="73"/>
      <c r="K72" s="73"/>
      <c r="L72" s="73"/>
      <c r="M72" s="73"/>
      <c r="N72" s="591"/>
      <c r="O72" s="988"/>
      <c r="P72" s="73"/>
      <c r="Q72" s="73"/>
      <c r="R72" s="74"/>
      <c r="S72" s="74"/>
      <c r="T72" s="989"/>
      <c r="U72" s="74"/>
      <c r="V72" s="1860"/>
      <c r="W72" s="73"/>
      <c r="X72" s="73"/>
      <c r="Y72" s="73"/>
      <c r="Z72" s="73"/>
    </row>
    <row r="73" spans="1:26" ht="12.75" customHeight="1">
      <c r="A73" s="73"/>
      <c r="B73" s="73"/>
      <c r="C73" s="73"/>
      <c r="D73" s="73"/>
      <c r="E73" s="73"/>
      <c r="F73" s="73"/>
      <c r="G73" s="73"/>
      <c r="H73" s="73"/>
      <c r="I73" s="73"/>
      <c r="J73" s="73"/>
      <c r="K73" s="73"/>
      <c r="L73" s="73"/>
      <c r="M73" s="73"/>
      <c r="N73" s="591"/>
      <c r="O73" s="988"/>
      <c r="P73" s="73"/>
      <c r="Q73" s="73"/>
      <c r="R73" s="74"/>
      <c r="S73" s="74"/>
      <c r="T73" s="989"/>
      <c r="U73" s="74"/>
      <c r="V73" s="1860"/>
      <c r="W73" s="73"/>
      <c r="X73" s="73"/>
      <c r="Y73" s="73"/>
      <c r="Z73" s="73"/>
    </row>
    <row r="74" spans="1:26" ht="12.75" customHeight="1">
      <c r="A74" s="73"/>
      <c r="B74" s="73"/>
      <c r="C74" s="73"/>
      <c r="D74" s="73"/>
      <c r="E74" s="73"/>
      <c r="F74" s="73"/>
      <c r="G74" s="73"/>
      <c r="H74" s="73"/>
      <c r="I74" s="73"/>
      <c r="J74" s="73"/>
      <c r="K74" s="73"/>
      <c r="L74" s="73"/>
      <c r="M74" s="73"/>
      <c r="N74" s="591"/>
      <c r="O74" s="988"/>
      <c r="P74" s="73"/>
      <c r="Q74" s="73"/>
      <c r="R74" s="74"/>
      <c r="S74" s="74"/>
      <c r="T74" s="989"/>
      <c r="U74" s="74"/>
      <c r="V74" s="1860"/>
      <c r="W74" s="73"/>
      <c r="X74" s="73"/>
      <c r="Y74" s="73"/>
      <c r="Z74" s="73"/>
    </row>
    <row r="75" spans="1:26" ht="12.75" customHeight="1">
      <c r="A75" s="73"/>
      <c r="B75" s="73"/>
      <c r="C75" s="73"/>
      <c r="D75" s="73"/>
      <c r="E75" s="73"/>
      <c r="F75" s="73"/>
      <c r="G75" s="73"/>
      <c r="H75" s="73"/>
      <c r="I75" s="73"/>
      <c r="J75" s="73"/>
      <c r="K75" s="73"/>
      <c r="L75" s="73"/>
      <c r="M75" s="73"/>
      <c r="N75" s="591"/>
      <c r="O75" s="988"/>
      <c r="P75" s="73"/>
      <c r="Q75" s="73"/>
      <c r="R75" s="74"/>
      <c r="S75" s="74"/>
      <c r="T75" s="989"/>
      <c r="U75" s="74"/>
      <c r="V75" s="1860"/>
      <c r="W75" s="73"/>
      <c r="X75" s="73"/>
      <c r="Y75" s="73"/>
      <c r="Z75" s="73"/>
    </row>
    <row r="76" spans="1:26" ht="12.75" customHeight="1">
      <c r="A76" s="73"/>
      <c r="B76" s="73"/>
      <c r="C76" s="73"/>
      <c r="D76" s="73"/>
      <c r="E76" s="73"/>
      <c r="F76" s="73"/>
      <c r="G76" s="73"/>
      <c r="H76" s="73"/>
      <c r="I76" s="73"/>
      <c r="J76" s="73"/>
      <c r="K76" s="73"/>
      <c r="L76" s="73"/>
      <c r="M76" s="73"/>
      <c r="N76" s="591"/>
      <c r="O76" s="988"/>
      <c r="P76" s="73"/>
      <c r="Q76" s="73"/>
      <c r="R76" s="74"/>
      <c r="S76" s="74"/>
      <c r="T76" s="989"/>
      <c r="U76" s="74"/>
      <c r="V76" s="1860"/>
      <c r="W76" s="73"/>
      <c r="X76" s="73"/>
      <c r="Y76" s="73"/>
      <c r="Z76" s="73"/>
    </row>
    <row r="77" spans="1:26" ht="12.75" customHeight="1">
      <c r="A77" s="73"/>
      <c r="B77" s="73"/>
      <c r="C77" s="73"/>
      <c r="D77" s="73"/>
      <c r="E77" s="73"/>
      <c r="F77" s="73"/>
      <c r="G77" s="73"/>
      <c r="H77" s="73"/>
      <c r="I77" s="73"/>
      <c r="J77" s="73"/>
      <c r="K77" s="73"/>
      <c r="L77" s="73"/>
      <c r="M77" s="73"/>
      <c r="N77" s="591"/>
      <c r="O77" s="988"/>
      <c r="P77" s="73"/>
      <c r="Q77" s="73"/>
      <c r="R77" s="74"/>
      <c r="S77" s="74"/>
      <c r="T77" s="989"/>
      <c r="U77" s="74"/>
      <c r="V77" s="1860"/>
      <c r="W77" s="73"/>
      <c r="X77" s="73"/>
      <c r="Y77" s="73"/>
      <c r="Z77" s="73"/>
    </row>
    <row r="78" spans="1:26" ht="12.75" customHeight="1">
      <c r="A78" s="73"/>
      <c r="B78" s="73"/>
      <c r="C78" s="73"/>
      <c r="D78" s="73"/>
      <c r="E78" s="73"/>
      <c r="F78" s="73"/>
      <c r="G78" s="73"/>
      <c r="H78" s="73"/>
      <c r="I78" s="73"/>
      <c r="J78" s="73"/>
      <c r="K78" s="73"/>
      <c r="L78" s="73"/>
      <c r="M78" s="73"/>
      <c r="N78" s="591"/>
      <c r="O78" s="988"/>
      <c r="P78" s="73"/>
      <c r="Q78" s="73"/>
      <c r="R78" s="74"/>
      <c r="S78" s="74"/>
      <c r="T78" s="989"/>
      <c r="U78" s="74"/>
      <c r="V78" s="1860"/>
      <c r="W78" s="73"/>
      <c r="X78" s="73"/>
      <c r="Y78" s="73"/>
      <c r="Z78" s="73"/>
    </row>
    <row r="79" spans="1:26" ht="12.75" customHeight="1">
      <c r="A79" s="73"/>
      <c r="B79" s="73"/>
      <c r="C79" s="73"/>
      <c r="D79" s="73"/>
      <c r="E79" s="73"/>
      <c r="F79" s="73"/>
      <c r="G79" s="73"/>
      <c r="H79" s="73"/>
      <c r="I79" s="73"/>
      <c r="J79" s="73"/>
      <c r="K79" s="73"/>
      <c r="L79" s="73"/>
      <c r="M79" s="73"/>
      <c r="N79" s="591"/>
      <c r="O79" s="988"/>
      <c r="P79" s="73"/>
      <c r="Q79" s="73"/>
      <c r="R79" s="74"/>
      <c r="S79" s="74"/>
      <c r="T79" s="989"/>
      <c r="U79" s="74"/>
      <c r="V79" s="1860"/>
      <c r="W79" s="73"/>
      <c r="X79" s="73"/>
      <c r="Y79" s="73"/>
      <c r="Z79" s="73"/>
    </row>
    <row r="80" spans="1:26" ht="12.75" customHeight="1">
      <c r="A80" s="73"/>
      <c r="B80" s="73"/>
      <c r="C80" s="73"/>
      <c r="D80" s="73"/>
      <c r="E80" s="73"/>
      <c r="F80" s="73"/>
      <c r="G80" s="73"/>
      <c r="H80" s="73"/>
      <c r="I80" s="73"/>
      <c r="J80" s="73"/>
      <c r="K80" s="73"/>
      <c r="L80" s="73"/>
      <c r="M80" s="73"/>
      <c r="N80" s="591"/>
      <c r="O80" s="988"/>
      <c r="P80" s="73"/>
      <c r="Q80" s="73"/>
      <c r="R80" s="74"/>
      <c r="S80" s="74"/>
      <c r="T80" s="989"/>
      <c r="U80" s="74"/>
      <c r="V80" s="1860"/>
      <c r="W80" s="73"/>
      <c r="X80" s="73"/>
      <c r="Y80" s="73"/>
      <c r="Z80" s="73"/>
    </row>
    <row r="81" spans="1:26" ht="12.75" customHeight="1">
      <c r="A81" s="73"/>
      <c r="B81" s="73"/>
      <c r="C81" s="73"/>
      <c r="D81" s="73"/>
      <c r="E81" s="73"/>
      <c r="F81" s="73"/>
      <c r="G81" s="73"/>
      <c r="H81" s="73"/>
      <c r="I81" s="73"/>
      <c r="J81" s="73"/>
      <c r="K81" s="73"/>
      <c r="L81" s="73"/>
      <c r="M81" s="73"/>
      <c r="N81" s="591"/>
      <c r="O81" s="988"/>
      <c r="P81" s="73"/>
      <c r="Q81" s="73"/>
      <c r="R81" s="74"/>
      <c r="S81" s="74"/>
      <c r="T81" s="989"/>
      <c r="U81" s="74"/>
      <c r="V81" s="1860"/>
      <c r="W81" s="73"/>
      <c r="X81" s="73"/>
      <c r="Y81" s="73"/>
      <c r="Z81" s="73"/>
    </row>
    <row r="82" spans="1:26" ht="12.75" customHeight="1">
      <c r="A82" s="73"/>
      <c r="B82" s="73"/>
      <c r="C82" s="73"/>
      <c r="D82" s="73"/>
      <c r="E82" s="73"/>
      <c r="F82" s="73"/>
      <c r="G82" s="73"/>
      <c r="H82" s="73"/>
      <c r="I82" s="73"/>
      <c r="J82" s="73"/>
      <c r="K82" s="73"/>
      <c r="L82" s="73"/>
      <c r="M82" s="73"/>
      <c r="N82" s="591"/>
      <c r="O82" s="988"/>
      <c r="P82" s="73"/>
      <c r="Q82" s="73"/>
      <c r="R82" s="74"/>
      <c r="S82" s="74"/>
      <c r="T82" s="989"/>
      <c r="U82" s="74"/>
      <c r="V82" s="1860"/>
      <c r="W82" s="73"/>
      <c r="X82" s="73"/>
      <c r="Y82" s="73"/>
      <c r="Z82" s="73"/>
    </row>
    <row r="83" spans="1:26" ht="12.75" customHeight="1">
      <c r="A83" s="73"/>
      <c r="B83" s="73"/>
      <c r="C83" s="73"/>
      <c r="D83" s="73"/>
      <c r="E83" s="73"/>
      <c r="F83" s="73"/>
      <c r="G83" s="73"/>
      <c r="H83" s="73"/>
      <c r="I83" s="73"/>
      <c r="J83" s="73"/>
      <c r="K83" s="73"/>
      <c r="L83" s="73"/>
      <c r="M83" s="73"/>
      <c r="N83" s="591"/>
      <c r="O83" s="988"/>
      <c r="P83" s="73"/>
      <c r="Q83" s="73"/>
      <c r="R83" s="74"/>
      <c r="S83" s="74"/>
      <c r="T83" s="989"/>
      <c r="U83" s="74"/>
      <c r="V83" s="1860"/>
      <c r="W83" s="73"/>
      <c r="X83" s="73"/>
      <c r="Y83" s="73"/>
      <c r="Z83" s="73"/>
    </row>
    <row r="84" spans="1:26" ht="12.75" customHeight="1">
      <c r="A84" s="73"/>
      <c r="B84" s="73"/>
      <c r="C84" s="73"/>
      <c r="D84" s="73"/>
      <c r="E84" s="73"/>
      <c r="F84" s="73"/>
      <c r="G84" s="73"/>
      <c r="H84" s="73"/>
      <c r="I84" s="73"/>
      <c r="J84" s="73"/>
      <c r="K84" s="73"/>
      <c r="L84" s="73"/>
      <c r="M84" s="73"/>
      <c r="N84" s="591"/>
      <c r="O84" s="988"/>
      <c r="P84" s="73"/>
      <c r="Q84" s="73"/>
      <c r="R84" s="74"/>
      <c r="S84" s="74"/>
      <c r="T84" s="989"/>
      <c r="U84" s="74"/>
      <c r="V84" s="1860"/>
      <c r="W84" s="73"/>
      <c r="X84" s="73"/>
      <c r="Y84" s="73"/>
      <c r="Z84" s="73"/>
    </row>
    <row r="85" spans="1:26" ht="12.75" customHeight="1">
      <c r="A85" s="73"/>
      <c r="B85" s="73"/>
      <c r="C85" s="73"/>
      <c r="D85" s="73"/>
      <c r="E85" s="73"/>
      <c r="F85" s="73"/>
      <c r="G85" s="73"/>
      <c r="H85" s="73"/>
      <c r="I85" s="73"/>
      <c r="J85" s="73"/>
      <c r="K85" s="73"/>
      <c r="L85" s="73"/>
      <c r="M85" s="73"/>
      <c r="N85" s="591"/>
      <c r="O85" s="988"/>
      <c r="P85" s="73"/>
      <c r="Q85" s="73"/>
      <c r="R85" s="74"/>
      <c r="S85" s="74"/>
      <c r="T85" s="989"/>
      <c r="U85" s="74"/>
      <c r="V85" s="1860"/>
      <c r="W85" s="73"/>
      <c r="X85" s="73"/>
      <c r="Y85" s="73"/>
      <c r="Z85" s="73"/>
    </row>
    <row r="86" spans="1:26" ht="12.75" customHeight="1">
      <c r="A86" s="73"/>
      <c r="B86" s="73"/>
      <c r="C86" s="73"/>
      <c r="D86" s="73"/>
      <c r="E86" s="73"/>
      <c r="F86" s="73"/>
      <c r="G86" s="73"/>
      <c r="H86" s="73"/>
      <c r="I86" s="73"/>
      <c r="J86" s="73"/>
      <c r="K86" s="73"/>
      <c r="L86" s="73"/>
      <c r="M86" s="73"/>
      <c r="N86" s="591"/>
      <c r="O86" s="988"/>
      <c r="P86" s="73"/>
      <c r="Q86" s="73"/>
      <c r="R86" s="74"/>
      <c r="S86" s="74"/>
      <c r="T86" s="989"/>
      <c r="U86" s="74"/>
      <c r="V86" s="1860"/>
      <c r="W86" s="73"/>
      <c r="X86" s="73"/>
      <c r="Y86" s="73"/>
      <c r="Z86" s="73"/>
    </row>
    <row r="87" spans="1:26" ht="12.75" customHeight="1">
      <c r="A87" s="73"/>
      <c r="B87" s="73"/>
      <c r="C87" s="73"/>
      <c r="D87" s="73"/>
      <c r="E87" s="73"/>
      <c r="F87" s="73"/>
      <c r="G87" s="73"/>
      <c r="H87" s="73"/>
      <c r="I87" s="73"/>
      <c r="J87" s="73"/>
      <c r="K87" s="73"/>
      <c r="L87" s="73"/>
      <c r="M87" s="73"/>
      <c r="N87" s="591"/>
      <c r="O87" s="988"/>
      <c r="P87" s="73"/>
      <c r="Q87" s="73"/>
      <c r="R87" s="74"/>
      <c r="S87" s="74"/>
      <c r="T87" s="989"/>
      <c r="U87" s="74"/>
      <c r="V87" s="1860"/>
      <c r="W87" s="73"/>
      <c r="X87" s="73"/>
      <c r="Y87" s="73"/>
      <c r="Z87" s="73"/>
    </row>
    <row r="88" spans="1:26" ht="12.75" customHeight="1">
      <c r="A88" s="73"/>
      <c r="B88" s="73"/>
      <c r="C88" s="73"/>
      <c r="D88" s="73"/>
      <c r="E88" s="73"/>
      <c r="F88" s="73"/>
      <c r="G88" s="73"/>
      <c r="H88" s="73"/>
      <c r="I88" s="73"/>
      <c r="J88" s="73"/>
      <c r="K88" s="73"/>
      <c r="L88" s="73"/>
      <c r="M88" s="73"/>
      <c r="N88" s="591"/>
      <c r="O88" s="988"/>
      <c r="P88" s="73"/>
      <c r="Q88" s="73"/>
      <c r="R88" s="74"/>
      <c r="S88" s="74"/>
      <c r="T88" s="989"/>
      <c r="U88" s="74"/>
      <c r="V88" s="1860"/>
      <c r="W88" s="73"/>
      <c r="X88" s="73"/>
      <c r="Y88" s="73"/>
      <c r="Z88" s="73"/>
    </row>
    <row r="89" spans="1:26" ht="12.75" customHeight="1">
      <c r="A89" s="73"/>
      <c r="B89" s="73"/>
      <c r="C89" s="73"/>
      <c r="D89" s="73"/>
      <c r="E89" s="73"/>
      <c r="F89" s="73"/>
      <c r="G89" s="73"/>
      <c r="H89" s="73"/>
      <c r="I89" s="73"/>
      <c r="J89" s="73"/>
      <c r="K89" s="73"/>
      <c r="L89" s="73"/>
      <c r="M89" s="73"/>
      <c r="N89" s="591"/>
      <c r="O89" s="988"/>
      <c r="P89" s="73"/>
      <c r="Q89" s="73"/>
      <c r="R89" s="74"/>
      <c r="S89" s="74"/>
      <c r="T89" s="989"/>
      <c r="U89" s="74"/>
      <c r="V89" s="1860"/>
      <c r="W89" s="73"/>
      <c r="X89" s="73"/>
      <c r="Y89" s="73"/>
      <c r="Z89" s="73"/>
    </row>
    <row r="90" spans="1:26" ht="12.75" customHeight="1">
      <c r="A90" s="73"/>
      <c r="B90" s="73"/>
      <c r="C90" s="73"/>
      <c r="D90" s="73"/>
      <c r="E90" s="73"/>
      <c r="F90" s="73"/>
      <c r="G90" s="73"/>
      <c r="H90" s="73"/>
      <c r="I90" s="73"/>
      <c r="J90" s="73"/>
      <c r="K90" s="73"/>
      <c r="L90" s="73"/>
      <c r="M90" s="73"/>
      <c r="N90" s="591"/>
      <c r="O90" s="988"/>
      <c r="P90" s="73"/>
      <c r="Q90" s="73"/>
      <c r="R90" s="74"/>
      <c r="S90" s="74"/>
      <c r="T90" s="989"/>
      <c r="U90" s="74"/>
      <c r="V90" s="1860"/>
      <c r="W90" s="73"/>
      <c r="X90" s="73"/>
      <c r="Y90" s="73"/>
      <c r="Z90" s="73"/>
    </row>
    <row r="91" spans="1:26" ht="12.75" customHeight="1">
      <c r="A91" s="73"/>
      <c r="B91" s="73"/>
      <c r="C91" s="73"/>
      <c r="D91" s="73"/>
      <c r="E91" s="73"/>
      <c r="F91" s="73"/>
      <c r="G91" s="73"/>
      <c r="H91" s="73"/>
      <c r="I91" s="73"/>
      <c r="J91" s="73"/>
      <c r="K91" s="73"/>
      <c r="L91" s="73"/>
      <c r="M91" s="73"/>
      <c r="N91" s="591"/>
      <c r="O91" s="988"/>
      <c r="P91" s="73"/>
      <c r="Q91" s="73"/>
      <c r="R91" s="74"/>
      <c r="S91" s="74"/>
      <c r="T91" s="989"/>
      <c r="U91" s="74"/>
      <c r="V91" s="1860"/>
      <c r="W91" s="73"/>
      <c r="X91" s="73"/>
      <c r="Y91" s="73"/>
      <c r="Z91" s="73"/>
    </row>
    <row r="92" spans="1:26" ht="12.75" customHeight="1">
      <c r="A92" s="73"/>
      <c r="B92" s="73"/>
      <c r="C92" s="73"/>
      <c r="D92" s="73"/>
      <c r="E92" s="73"/>
      <c r="F92" s="73"/>
      <c r="G92" s="73"/>
      <c r="H92" s="73"/>
      <c r="I92" s="73"/>
      <c r="J92" s="73"/>
      <c r="K92" s="73"/>
      <c r="L92" s="73"/>
      <c r="M92" s="73"/>
      <c r="N92" s="591"/>
      <c r="O92" s="988"/>
      <c r="P92" s="73"/>
      <c r="Q92" s="73"/>
      <c r="R92" s="74"/>
      <c r="S92" s="74"/>
      <c r="T92" s="989"/>
      <c r="U92" s="74"/>
      <c r="V92" s="1860"/>
      <c r="W92" s="73"/>
      <c r="X92" s="73"/>
      <c r="Y92" s="73"/>
      <c r="Z92" s="73"/>
    </row>
    <row r="93" spans="1:26" ht="12.75" customHeight="1">
      <c r="A93" s="73"/>
      <c r="B93" s="73"/>
      <c r="C93" s="73"/>
      <c r="D93" s="73"/>
      <c r="E93" s="73"/>
      <c r="F93" s="73"/>
      <c r="G93" s="73"/>
      <c r="H93" s="73"/>
      <c r="I93" s="73"/>
      <c r="J93" s="73"/>
      <c r="K93" s="73"/>
      <c r="L93" s="73"/>
      <c r="M93" s="73"/>
      <c r="N93" s="591"/>
      <c r="O93" s="988"/>
      <c r="P93" s="73"/>
      <c r="Q93" s="73"/>
      <c r="R93" s="74"/>
      <c r="S93" s="74"/>
      <c r="T93" s="989"/>
      <c r="U93" s="74"/>
      <c r="V93" s="1860"/>
      <c r="W93" s="73"/>
      <c r="X93" s="73"/>
      <c r="Y93" s="73"/>
      <c r="Z93" s="73"/>
    </row>
    <row r="94" spans="1:26" ht="12.75" customHeight="1">
      <c r="A94" s="73"/>
      <c r="B94" s="73"/>
      <c r="C94" s="73"/>
      <c r="D94" s="73"/>
      <c r="E94" s="73"/>
      <c r="F94" s="73"/>
      <c r="G94" s="73"/>
      <c r="H94" s="73"/>
      <c r="I94" s="73"/>
      <c r="J94" s="73"/>
      <c r="K94" s="73"/>
      <c r="L94" s="73"/>
      <c r="M94" s="73"/>
      <c r="N94" s="591"/>
      <c r="O94" s="988"/>
      <c r="P94" s="73"/>
      <c r="Q94" s="73"/>
      <c r="R94" s="74"/>
      <c r="S94" s="74"/>
      <c r="T94" s="989"/>
      <c r="U94" s="74"/>
      <c r="V94" s="1860"/>
      <c r="W94" s="73"/>
      <c r="X94" s="73"/>
      <c r="Y94" s="73"/>
      <c r="Z94" s="73"/>
    </row>
    <row r="95" spans="1:26" ht="12.75" customHeight="1">
      <c r="A95" s="73"/>
      <c r="B95" s="73"/>
      <c r="C95" s="73"/>
      <c r="D95" s="73"/>
      <c r="E95" s="73"/>
      <c r="F95" s="73"/>
      <c r="G95" s="73"/>
      <c r="H95" s="73"/>
      <c r="I95" s="73"/>
      <c r="J95" s="73"/>
      <c r="K95" s="73"/>
      <c r="L95" s="73"/>
      <c r="M95" s="73"/>
      <c r="N95" s="591"/>
      <c r="O95" s="988"/>
      <c r="P95" s="73"/>
      <c r="Q95" s="73"/>
      <c r="R95" s="74"/>
      <c r="S95" s="74"/>
      <c r="T95" s="989"/>
      <c r="U95" s="74"/>
      <c r="V95" s="1860"/>
      <c r="W95" s="73"/>
      <c r="X95" s="73"/>
      <c r="Y95" s="73"/>
      <c r="Z95" s="73"/>
    </row>
    <row r="96" spans="1:26" ht="12.75" customHeight="1">
      <c r="A96" s="73"/>
      <c r="B96" s="73"/>
      <c r="C96" s="73"/>
      <c r="D96" s="73"/>
      <c r="E96" s="73"/>
      <c r="F96" s="73"/>
      <c r="G96" s="73"/>
      <c r="H96" s="73"/>
      <c r="I96" s="73"/>
      <c r="J96" s="73"/>
      <c r="K96" s="73"/>
      <c r="L96" s="73"/>
      <c r="M96" s="73"/>
      <c r="N96" s="591"/>
      <c r="O96" s="988"/>
      <c r="P96" s="73"/>
      <c r="Q96" s="73"/>
      <c r="R96" s="74"/>
      <c r="S96" s="74"/>
      <c r="T96" s="989"/>
      <c r="U96" s="74"/>
      <c r="V96" s="1860"/>
      <c r="W96" s="73"/>
      <c r="X96" s="73"/>
      <c r="Y96" s="73"/>
      <c r="Z96" s="73"/>
    </row>
    <row r="97" spans="1:26" ht="12.75" customHeight="1">
      <c r="A97" s="73"/>
      <c r="B97" s="73"/>
      <c r="C97" s="73"/>
      <c r="D97" s="73"/>
      <c r="E97" s="73"/>
      <c r="F97" s="73"/>
      <c r="G97" s="73"/>
      <c r="H97" s="73"/>
      <c r="I97" s="73"/>
      <c r="J97" s="73"/>
      <c r="K97" s="73"/>
      <c r="L97" s="73"/>
      <c r="M97" s="73"/>
      <c r="N97" s="591"/>
      <c r="O97" s="988"/>
      <c r="P97" s="73"/>
      <c r="Q97" s="73"/>
      <c r="R97" s="74"/>
      <c r="S97" s="74"/>
      <c r="T97" s="989"/>
      <c r="U97" s="74"/>
      <c r="V97" s="1860"/>
      <c r="W97" s="73"/>
      <c r="X97" s="73"/>
      <c r="Y97" s="73"/>
      <c r="Z97" s="73"/>
    </row>
    <row r="98" spans="1:26" ht="12.75" customHeight="1">
      <c r="A98" s="73"/>
      <c r="B98" s="73"/>
      <c r="C98" s="73"/>
      <c r="D98" s="73"/>
      <c r="E98" s="73"/>
      <c r="F98" s="73"/>
      <c r="G98" s="73"/>
      <c r="H98" s="73"/>
      <c r="I98" s="73"/>
      <c r="J98" s="73"/>
      <c r="K98" s="73"/>
      <c r="L98" s="73"/>
      <c r="M98" s="73"/>
      <c r="N98" s="591"/>
      <c r="O98" s="988"/>
      <c r="P98" s="73"/>
      <c r="Q98" s="73"/>
      <c r="R98" s="74"/>
      <c r="S98" s="74"/>
      <c r="T98" s="989"/>
      <c r="U98" s="74"/>
      <c r="V98" s="1860"/>
      <c r="W98" s="73"/>
      <c r="X98" s="73"/>
      <c r="Y98" s="73"/>
      <c r="Z98" s="73"/>
    </row>
    <row r="99" spans="1:26" ht="12.75" customHeight="1">
      <c r="A99" s="73"/>
      <c r="B99" s="73"/>
      <c r="C99" s="73"/>
      <c r="D99" s="73"/>
      <c r="E99" s="73"/>
      <c r="F99" s="73"/>
      <c r="G99" s="73"/>
      <c r="H99" s="73"/>
      <c r="I99" s="73"/>
      <c r="J99" s="73"/>
      <c r="K99" s="73"/>
      <c r="L99" s="73"/>
      <c r="M99" s="73"/>
      <c r="N99" s="591"/>
      <c r="O99" s="988"/>
      <c r="P99" s="73"/>
      <c r="Q99" s="73"/>
      <c r="R99" s="74"/>
      <c r="S99" s="74"/>
      <c r="T99" s="989"/>
      <c r="U99" s="74"/>
      <c r="V99" s="1860"/>
      <c r="W99" s="73"/>
      <c r="X99" s="73"/>
      <c r="Y99" s="73"/>
      <c r="Z99" s="73"/>
    </row>
    <row r="100" spans="1:26" ht="12.75" customHeight="1">
      <c r="A100" s="73"/>
      <c r="B100" s="73"/>
      <c r="C100" s="73"/>
      <c r="D100" s="73"/>
      <c r="E100" s="73"/>
      <c r="F100" s="73"/>
      <c r="G100" s="73"/>
      <c r="H100" s="73"/>
      <c r="I100" s="73"/>
      <c r="J100" s="73"/>
      <c r="K100" s="73"/>
      <c r="L100" s="73"/>
      <c r="M100" s="73"/>
      <c r="N100" s="591"/>
      <c r="O100" s="988"/>
      <c r="P100" s="73"/>
      <c r="Q100" s="73"/>
      <c r="R100" s="74"/>
      <c r="S100" s="74"/>
      <c r="T100" s="989"/>
      <c r="U100" s="74"/>
      <c r="V100" s="1860"/>
      <c r="W100" s="73"/>
      <c r="X100" s="73"/>
      <c r="Y100" s="73"/>
      <c r="Z100" s="73"/>
    </row>
    <row r="101" spans="1:26" ht="12.75" customHeight="1">
      <c r="A101" s="73"/>
      <c r="B101" s="73"/>
      <c r="C101" s="73"/>
      <c r="D101" s="73"/>
      <c r="E101" s="73"/>
      <c r="F101" s="73"/>
      <c r="G101" s="73"/>
      <c r="H101" s="73"/>
      <c r="I101" s="73"/>
      <c r="J101" s="73"/>
      <c r="K101" s="73"/>
      <c r="L101" s="73"/>
      <c r="M101" s="73"/>
      <c r="N101" s="591"/>
      <c r="O101" s="988"/>
      <c r="P101" s="73"/>
      <c r="Q101" s="73"/>
      <c r="R101" s="74"/>
      <c r="S101" s="74"/>
      <c r="T101" s="989"/>
      <c r="U101" s="74"/>
      <c r="V101" s="1860"/>
      <c r="W101" s="73"/>
      <c r="X101" s="73"/>
      <c r="Y101" s="73"/>
      <c r="Z101" s="73"/>
    </row>
    <row r="102" spans="1:26" ht="12.75" customHeight="1">
      <c r="A102" s="73"/>
      <c r="B102" s="73"/>
      <c r="C102" s="73"/>
      <c r="D102" s="73"/>
      <c r="E102" s="73"/>
      <c r="F102" s="73"/>
      <c r="G102" s="73"/>
      <c r="H102" s="73"/>
      <c r="I102" s="73"/>
      <c r="J102" s="73"/>
      <c r="K102" s="73"/>
      <c r="L102" s="73"/>
      <c r="M102" s="73"/>
      <c r="N102" s="591"/>
      <c r="O102" s="988"/>
      <c r="P102" s="73"/>
      <c r="Q102" s="73"/>
      <c r="R102" s="74"/>
      <c r="S102" s="74"/>
      <c r="T102" s="989"/>
      <c r="U102" s="74"/>
      <c r="V102" s="1860"/>
      <c r="W102" s="73"/>
      <c r="X102" s="73"/>
      <c r="Y102" s="73"/>
      <c r="Z102" s="73"/>
    </row>
    <row r="103" spans="1:26" ht="12.75" customHeight="1">
      <c r="A103" s="73"/>
      <c r="B103" s="73"/>
      <c r="C103" s="73"/>
      <c r="D103" s="73"/>
      <c r="E103" s="73"/>
      <c r="F103" s="73"/>
      <c r="G103" s="73"/>
      <c r="H103" s="73"/>
      <c r="I103" s="73"/>
      <c r="J103" s="73"/>
      <c r="K103" s="73"/>
      <c r="L103" s="73"/>
      <c r="M103" s="73"/>
      <c r="N103" s="591"/>
      <c r="O103" s="988"/>
      <c r="P103" s="73"/>
      <c r="Q103" s="73"/>
      <c r="R103" s="74"/>
      <c r="S103" s="74"/>
      <c r="T103" s="989"/>
      <c r="U103" s="74"/>
      <c r="V103" s="1860"/>
      <c r="W103" s="73"/>
      <c r="X103" s="73"/>
      <c r="Y103" s="73"/>
      <c r="Z103" s="73"/>
    </row>
    <row r="104" spans="1:26" ht="12.75" customHeight="1">
      <c r="A104" s="73"/>
      <c r="B104" s="73"/>
      <c r="C104" s="73"/>
      <c r="D104" s="73"/>
      <c r="E104" s="73"/>
      <c r="F104" s="73"/>
      <c r="G104" s="73"/>
      <c r="H104" s="73"/>
      <c r="I104" s="73"/>
      <c r="J104" s="73"/>
      <c r="K104" s="73"/>
      <c r="L104" s="73"/>
      <c r="M104" s="73"/>
      <c r="N104" s="591"/>
      <c r="O104" s="988"/>
      <c r="P104" s="73"/>
      <c r="Q104" s="73"/>
      <c r="R104" s="74"/>
      <c r="S104" s="74"/>
      <c r="T104" s="989"/>
      <c r="U104" s="74"/>
      <c r="V104" s="1860"/>
      <c r="W104" s="73"/>
      <c r="X104" s="73"/>
      <c r="Y104" s="73"/>
      <c r="Z104" s="73"/>
    </row>
    <row r="105" spans="1:26" ht="12.75" customHeight="1">
      <c r="A105" s="73"/>
      <c r="B105" s="73"/>
      <c r="C105" s="73"/>
      <c r="D105" s="73"/>
      <c r="E105" s="73"/>
      <c r="F105" s="73"/>
      <c r="G105" s="73"/>
      <c r="H105" s="73"/>
      <c r="I105" s="73"/>
      <c r="J105" s="73"/>
      <c r="K105" s="73"/>
      <c r="L105" s="73"/>
      <c r="M105" s="73"/>
      <c r="N105" s="591"/>
      <c r="O105" s="988"/>
      <c r="P105" s="73"/>
      <c r="Q105" s="73"/>
      <c r="R105" s="74"/>
      <c r="S105" s="74"/>
      <c r="T105" s="989"/>
      <c r="U105" s="74"/>
      <c r="V105" s="1860"/>
      <c r="W105" s="73"/>
      <c r="X105" s="73"/>
      <c r="Y105" s="73"/>
      <c r="Z105" s="73"/>
    </row>
    <row r="106" spans="1:26" ht="12.75" customHeight="1">
      <c r="A106" s="73"/>
      <c r="B106" s="73"/>
      <c r="C106" s="73"/>
      <c r="D106" s="73"/>
      <c r="E106" s="73"/>
      <c r="F106" s="73"/>
      <c r="G106" s="73"/>
      <c r="H106" s="73"/>
      <c r="I106" s="73"/>
      <c r="J106" s="73"/>
      <c r="K106" s="73"/>
      <c r="L106" s="73"/>
      <c r="M106" s="73"/>
      <c r="N106" s="591"/>
      <c r="O106" s="988"/>
      <c r="P106" s="73"/>
      <c r="Q106" s="73"/>
      <c r="R106" s="74"/>
      <c r="S106" s="74"/>
      <c r="T106" s="989"/>
      <c r="U106" s="74"/>
      <c r="V106" s="1860"/>
      <c r="W106" s="73"/>
      <c r="X106" s="73"/>
      <c r="Y106" s="73"/>
      <c r="Z106" s="73"/>
    </row>
    <row r="107" spans="1:26" ht="12.75" customHeight="1">
      <c r="A107" s="73"/>
      <c r="B107" s="73"/>
      <c r="C107" s="73"/>
      <c r="D107" s="73"/>
      <c r="E107" s="73"/>
      <c r="F107" s="73"/>
      <c r="G107" s="73"/>
      <c r="H107" s="73"/>
      <c r="I107" s="73"/>
      <c r="J107" s="73"/>
      <c r="K107" s="73"/>
      <c r="L107" s="73"/>
      <c r="M107" s="73"/>
      <c r="N107" s="591"/>
      <c r="O107" s="988"/>
      <c r="P107" s="73"/>
      <c r="Q107" s="73"/>
      <c r="R107" s="74"/>
      <c r="S107" s="74"/>
      <c r="T107" s="989"/>
      <c r="U107" s="74"/>
      <c r="V107" s="1860"/>
      <c r="W107" s="73"/>
      <c r="X107" s="73"/>
      <c r="Y107" s="73"/>
      <c r="Z107" s="73"/>
    </row>
    <row r="108" spans="1:26" ht="12.75" customHeight="1">
      <c r="A108" s="73"/>
      <c r="B108" s="73"/>
      <c r="C108" s="73"/>
      <c r="D108" s="73"/>
      <c r="E108" s="73"/>
      <c r="F108" s="73"/>
      <c r="G108" s="73"/>
      <c r="H108" s="73"/>
      <c r="I108" s="73"/>
      <c r="J108" s="73"/>
      <c r="K108" s="73"/>
      <c r="L108" s="73"/>
      <c r="M108" s="73"/>
      <c r="N108" s="591"/>
      <c r="O108" s="988"/>
      <c r="P108" s="73"/>
      <c r="Q108" s="73"/>
      <c r="R108" s="74"/>
      <c r="S108" s="74"/>
      <c r="T108" s="989"/>
      <c r="U108" s="74"/>
      <c r="V108" s="1860"/>
      <c r="W108" s="73"/>
      <c r="X108" s="73"/>
      <c r="Y108" s="73"/>
      <c r="Z108" s="73"/>
    </row>
    <row r="109" spans="1:26" ht="12.75" customHeight="1">
      <c r="A109" s="73"/>
      <c r="B109" s="73"/>
      <c r="C109" s="73"/>
      <c r="D109" s="73"/>
      <c r="E109" s="73"/>
      <c r="F109" s="73"/>
      <c r="G109" s="73"/>
      <c r="H109" s="73"/>
      <c r="I109" s="73"/>
      <c r="J109" s="73"/>
      <c r="K109" s="73"/>
      <c r="L109" s="73"/>
      <c r="M109" s="73"/>
      <c r="N109" s="591"/>
      <c r="O109" s="988"/>
      <c r="P109" s="73"/>
      <c r="Q109" s="73"/>
      <c r="R109" s="74"/>
      <c r="S109" s="74"/>
      <c r="T109" s="989"/>
      <c r="U109" s="74"/>
      <c r="V109" s="1860"/>
      <c r="W109" s="73"/>
      <c r="X109" s="73"/>
      <c r="Y109" s="73"/>
      <c r="Z109" s="73"/>
    </row>
    <row r="110" spans="1:26" ht="12.75" customHeight="1">
      <c r="A110" s="73"/>
      <c r="B110" s="73"/>
      <c r="C110" s="73"/>
      <c r="D110" s="73"/>
      <c r="E110" s="73"/>
      <c r="F110" s="73"/>
      <c r="G110" s="73"/>
      <c r="H110" s="73"/>
      <c r="I110" s="73"/>
      <c r="J110" s="73"/>
      <c r="K110" s="73"/>
      <c r="L110" s="73"/>
      <c r="M110" s="73"/>
      <c r="N110" s="591"/>
      <c r="O110" s="988"/>
      <c r="P110" s="73"/>
      <c r="Q110" s="73"/>
      <c r="R110" s="74"/>
      <c r="S110" s="74"/>
      <c r="T110" s="989"/>
      <c r="U110" s="74"/>
      <c r="V110" s="1860"/>
      <c r="W110" s="73"/>
      <c r="X110" s="73"/>
      <c r="Y110" s="73"/>
      <c r="Z110" s="73"/>
    </row>
    <row r="111" spans="1:26" ht="12.75" customHeight="1">
      <c r="A111" s="73"/>
      <c r="B111" s="73"/>
      <c r="C111" s="73"/>
      <c r="D111" s="73"/>
      <c r="E111" s="73"/>
      <c r="F111" s="73"/>
      <c r="G111" s="73"/>
      <c r="H111" s="73"/>
      <c r="I111" s="73"/>
      <c r="J111" s="73"/>
      <c r="K111" s="73"/>
      <c r="L111" s="73"/>
      <c r="M111" s="73"/>
      <c r="N111" s="591"/>
      <c r="O111" s="988"/>
      <c r="P111" s="73"/>
      <c r="Q111" s="73"/>
      <c r="R111" s="74"/>
      <c r="S111" s="74"/>
      <c r="T111" s="989"/>
      <c r="U111" s="74"/>
      <c r="V111" s="1860"/>
      <c r="W111" s="73"/>
      <c r="X111" s="73"/>
      <c r="Y111" s="73"/>
      <c r="Z111" s="73"/>
    </row>
    <row r="112" spans="1:26" ht="12.75" customHeight="1">
      <c r="A112" s="73"/>
      <c r="B112" s="73"/>
      <c r="C112" s="73"/>
      <c r="D112" s="73"/>
      <c r="E112" s="73"/>
      <c r="F112" s="73"/>
      <c r="G112" s="73"/>
      <c r="H112" s="73"/>
      <c r="I112" s="73"/>
      <c r="J112" s="73"/>
      <c r="K112" s="73"/>
      <c r="L112" s="73"/>
      <c r="M112" s="73"/>
      <c r="N112" s="591"/>
      <c r="O112" s="988"/>
      <c r="P112" s="73"/>
      <c r="Q112" s="73"/>
      <c r="R112" s="74"/>
      <c r="S112" s="74"/>
      <c r="T112" s="989"/>
      <c r="U112" s="74"/>
      <c r="V112" s="1860"/>
      <c r="W112" s="73"/>
      <c r="X112" s="73"/>
      <c r="Y112" s="73"/>
      <c r="Z112" s="73"/>
    </row>
    <row r="113" spans="1:26" ht="12.75" customHeight="1">
      <c r="A113" s="73"/>
      <c r="B113" s="73"/>
      <c r="C113" s="73"/>
      <c r="D113" s="73"/>
      <c r="E113" s="73"/>
      <c r="F113" s="73"/>
      <c r="G113" s="73"/>
      <c r="H113" s="73"/>
      <c r="I113" s="73"/>
      <c r="J113" s="73"/>
      <c r="K113" s="73"/>
      <c r="L113" s="73"/>
      <c r="M113" s="73"/>
      <c r="N113" s="591"/>
      <c r="O113" s="988"/>
      <c r="P113" s="73"/>
      <c r="Q113" s="73"/>
      <c r="R113" s="74"/>
      <c r="S113" s="74"/>
      <c r="T113" s="989"/>
      <c r="U113" s="74"/>
      <c r="V113" s="1860"/>
      <c r="W113" s="73"/>
      <c r="X113" s="73"/>
      <c r="Y113" s="73"/>
      <c r="Z113" s="73"/>
    </row>
    <row r="114" spans="1:26" ht="12.75" customHeight="1">
      <c r="A114" s="73"/>
      <c r="B114" s="73"/>
      <c r="C114" s="73"/>
      <c r="D114" s="73"/>
      <c r="E114" s="73"/>
      <c r="F114" s="73"/>
      <c r="G114" s="73"/>
      <c r="H114" s="73"/>
      <c r="I114" s="73"/>
      <c r="J114" s="73"/>
      <c r="K114" s="73"/>
      <c r="L114" s="73"/>
      <c r="M114" s="73"/>
      <c r="N114" s="591"/>
      <c r="O114" s="988"/>
      <c r="P114" s="73"/>
      <c r="Q114" s="73"/>
      <c r="R114" s="74"/>
      <c r="S114" s="74"/>
      <c r="T114" s="989"/>
      <c r="U114" s="74"/>
      <c r="V114" s="1860"/>
      <c r="W114" s="73"/>
      <c r="X114" s="73"/>
      <c r="Y114" s="73"/>
      <c r="Z114" s="73"/>
    </row>
    <row r="115" spans="1:26" ht="12.75" customHeight="1">
      <c r="A115" s="73"/>
      <c r="B115" s="73"/>
      <c r="C115" s="73"/>
      <c r="D115" s="73"/>
      <c r="E115" s="73"/>
      <c r="F115" s="73"/>
      <c r="G115" s="73"/>
      <c r="H115" s="73"/>
      <c r="I115" s="73"/>
      <c r="J115" s="73"/>
      <c r="K115" s="73"/>
      <c r="L115" s="73"/>
      <c r="M115" s="73"/>
      <c r="N115" s="591"/>
      <c r="O115" s="988"/>
      <c r="P115" s="73"/>
      <c r="Q115" s="73"/>
      <c r="R115" s="74"/>
      <c r="S115" s="74"/>
      <c r="T115" s="989"/>
      <c r="U115" s="74"/>
      <c r="V115" s="1860"/>
      <c r="W115" s="73"/>
      <c r="X115" s="73"/>
      <c r="Y115" s="73"/>
      <c r="Z115" s="73"/>
    </row>
    <row r="116" spans="1:26" ht="12.75" customHeight="1">
      <c r="A116" s="73"/>
      <c r="B116" s="73"/>
      <c r="C116" s="73"/>
      <c r="D116" s="73"/>
      <c r="E116" s="73"/>
      <c r="F116" s="73"/>
      <c r="G116" s="73"/>
      <c r="H116" s="73"/>
      <c r="I116" s="73"/>
      <c r="J116" s="73"/>
      <c r="K116" s="73"/>
      <c r="L116" s="73"/>
      <c r="M116" s="73"/>
      <c r="N116" s="591"/>
      <c r="O116" s="988"/>
      <c r="P116" s="73"/>
      <c r="Q116" s="73"/>
      <c r="R116" s="74"/>
      <c r="S116" s="74"/>
      <c r="T116" s="989"/>
      <c r="U116" s="74"/>
      <c r="V116" s="1860"/>
      <c r="W116" s="73"/>
      <c r="X116" s="73"/>
      <c r="Y116" s="73"/>
      <c r="Z116" s="73"/>
    </row>
    <row r="117" spans="1:26" ht="12.75" customHeight="1">
      <c r="A117" s="73"/>
      <c r="B117" s="73"/>
      <c r="C117" s="73"/>
      <c r="D117" s="73"/>
      <c r="E117" s="73"/>
      <c r="F117" s="73"/>
      <c r="G117" s="73"/>
      <c r="H117" s="73"/>
      <c r="I117" s="73"/>
      <c r="J117" s="73"/>
      <c r="K117" s="73"/>
      <c r="L117" s="73"/>
      <c r="M117" s="73"/>
      <c r="N117" s="591"/>
      <c r="O117" s="988"/>
      <c r="P117" s="73"/>
      <c r="Q117" s="73"/>
      <c r="R117" s="74"/>
      <c r="S117" s="74"/>
      <c r="T117" s="989"/>
      <c r="U117" s="74"/>
      <c r="V117" s="1860"/>
      <c r="W117" s="73"/>
      <c r="X117" s="73"/>
      <c r="Y117" s="73"/>
      <c r="Z117" s="73"/>
    </row>
    <row r="118" spans="1:26" ht="12.75" customHeight="1">
      <c r="A118" s="73"/>
      <c r="B118" s="73"/>
      <c r="C118" s="73"/>
      <c r="D118" s="73"/>
      <c r="E118" s="73"/>
      <c r="F118" s="73"/>
      <c r="G118" s="73"/>
      <c r="H118" s="73"/>
      <c r="I118" s="73"/>
      <c r="J118" s="73"/>
      <c r="K118" s="73"/>
      <c r="L118" s="73"/>
      <c r="M118" s="73"/>
      <c r="N118" s="591"/>
      <c r="O118" s="988"/>
      <c r="P118" s="73"/>
      <c r="Q118" s="73"/>
      <c r="R118" s="74"/>
      <c r="S118" s="74"/>
      <c r="T118" s="989"/>
      <c r="U118" s="74"/>
      <c r="V118" s="1860"/>
      <c r="W118" s="73"/>
      <c r="X118" s="73"/>
      <c r="Y118" s="73"/>
      <c r="Z118" s="73"/>
    </row>
    <row r="119" spans="1:26" ht="12.75" customHeight="1">
      <c r="A119" s="73"/>
      <c r="B119" s="73"/>
      <c r="C119" s="73"/>
      <c r="D119" s="73"/>
      <c r="E119" s="73"/>
      <c r="F119" s="73"/>
      <c r="G119" s="73"/>
      <c r="H119" s="73"/>
      <c r="I119" s="73"/>
      <c r="J119" s="73"/>
      <c r="K119" s="73"/>
      <c r="L119" s="73"/>
      <c r="M119" s="73"/>
      <c r="N119" s="591"/>
      <c r="O119" s="988"/>
      <c r="P119" s="73"/>
      <c r="Q119" s="73"/>
      <c r="R119" s="74"/>
      <c r="S119" s="74"/>
      <c r="T119" s="989"/>
      <c r="U119" s="74"/>
      <c r="V119" s="1860"/>
      <c r="W119" s="73"/>
      <c r="X119" s="73"/>
      <c r="Y119" s="73"/>
      <c r="Z119" s="73"/>
    </row>
    <row r="120" spans="1:26" ht="12.75" customHeight="1">
      <c r="A120" s="73"/>
      <c r="B120" s="73"/>
      <c r="C120" s="73"/>
      <c r="D120" s="73"/>
      <c r="E120" s="73"/>
      <c r="F120" s="73"/>
      <c r="G120" s="73"/>
      <c r="H120" s="73"/>
      <c r="I120" s="73"/>
      <c r="J120" s="73"/>
      <c r="K120" s="73"/>
      <c r="L120" s="73"/>
      <c r="M120" s="73"/>
      <c r="N120" s="591"/>
      <c r="O120" s="988"/>
      <c r="P120" s="73"/>
      <c r="Q120" s="73"/>
      <c r="R120" s="74"/>
      <c r="S120" s="74"/>
      <c r="T120" s="989"/>
      <c r="U120" s="74"/>
      <c r="V120" s="1860"/>
      <c r="W120" s="73"/>
      <c r="X120" s="73"/>
      <c r="Y120" s="73"/>
      <c r="Z120" s="73"/>
    </row>
    <row r="121" spans="1:26" ht="12.75" customHeight="1">
      <c r="A121" s="73"/>
      <c r="B121" s="73"/>
      <c r="C121" s="73"/>
      <c r="D121" s="73"/>
      <c r="E121" s="73"/>
      <c r="F121" s="73"/>
      <c r="G121" s="73"/>
      <c r="H121" s="73"/>
      <c r="I121" s="73"/>
      <c r="J121" s="73"/>
      <c r="K121" s="73"/>
      <c r="L121" s="73"/>
      <c r="M121" s="73"/>
      <c r="N121" s="591"/>
      <c r="O121" s="988"/>
      <c r="P121" s="73"/>
      <c r="Q121" s="73"/>
      <c r="R121" s="74"/>
      <c r="S121" s="74"/>
      <c r="T121" s="989"/>
      <c r="U121" s="74"/>
      <c r="V121" s="1860"/>
      <c r="W121" s="73"/>
      <c r="X121" s="73"/>
      <c r="Y121" s="73"/>
      <c r="Z121" s="73"/>
    </row>
    <row r="122" spans="1:26" ht="12.75" customHeight="1">
      <c r="A122" s="73"/>
      <c r="B122" s="73"/>
      <c r="C122" s="73"/>
      <c r="D122" s="73"/>
      <c r="E122" s="73"/>
      <c r="F122" s="73"/>
      <c r="G122" s="73"/>
      <c r="H122" s="73"/>
      <c r="I122" s="73"/>
      <c r="J122" s="73"/>
      <c r="K122" s="73"/>
      <c r="L122" s="73"/>
      <c r="M122" s="73"/>
      <c r="N122" s="591"/>
      <c r="O122" s="988"/>
      <c r="P122" s="73"/>
      <c r="Q122" s="73"/>
      <c r="R122" s="74"/>
      <c r="S122" s="74"/>
      <c r="T122" s="989"/>
      <c r="U122" s="74"/>
      <c r="V122" s="1860"/>
      <c r="W122" s="73"/>
      <c r="X122" s="73"/>
      <c r="Y122" s="73"/>
      <c r="Z122" s="73"/>
    </row>
    <row r="123" spans="1:26" ht="12.75" customHeight="1">
      <c r="A123" s="73"/>
      <c r="B123" s="73"/>
      <c r="C123" s="73"/>
      <c r="D123" s="73"/>
      <c r="E123" s="73"/>
      <c r="F123" s="73"/>
      <c r="G123" s="73"/>
      <c r="H123" s="73"/>
      <c r="I123" s="73"/>
      <c r="J123" s="73"/>
      <c r="K123" s="73"/>
      <c r="L123" s="73"/>
      <c r="M123" s="73"/>
      <c r="N123" s="591"/>
      <c r="O123" s="988"/>
      <c r="P123" s="73"/>
      <c r="Q123" s="73"/>
      <c r="R123" s="74"/>
      <c r="S123" s="74"/>
      <c r="T123" s="989"/>
      <c r="U123" s="74"/>
      <c r="V123" s="1860"/>
      <c r="W123" s="73"/>
      <c r="X123" s="73"/>
      <c r="Y123" s="73"/>
      <c r="Z123" s="73"/>
    </row>
    <row r="124" spans="1:26" ht="12.75" customHeight="1">
      <c r="A124" s="73"/>
      <c r="B124" s="73"/>
      <c r="C124" s="73"/>
      <c r="D124" s="73"/>
      <c r="E124" s="73"/>
      <c r="F124" s="73"/>
      <c r="G124" s="73"/>
      <c r="H124" s="73"/>
      <c r="I124" s="73"/>
      <c r="J124" s="73"/>
      <c r="K124" s="73"/>
      <c r="L124" s="73"/>
      <c r="M124" s="73"/>
      <c r="N124" s="591"/>
      <c r="O124" s="988"/>
      <c r="P124" s="73"/>
      <c r="Q124" s="73"/>
      <c r="R124" s="74"/>
      <c r="S124" s="74"/>
      <c r="T124" s="989"/>
      <c r="U124" s="74"/>
      <c r="V124" s="1860"/>
      <c r="W124" s="73"/>
      <c r="X124" s="73"/>
      <c r="Y124" s="73"/>
      <c r="Z124" s="73"/>
    </row>
    <row r="125" spans="1:26" ht="12.75" customHeight="1">
      <c r="A125" s="73"/>
      <c r="B125" s="73"/>
      <c r="C125" s="73"/>
      <c r="D125" s="73"/>
      <c r="E125" s="73"/>
      <c r="F125" s="73"/>
      <c r="G125" s="73"/>
      <c r="H125" s="73"/>
      <c r="I125" s="73"/>
      <c r="J125" s="73"/>
      <c r="K125" s="73"/>
      <c r="L125" s="73"/>
      <c r="M125" s="73"/>
      <c r="N125" s="591"/>
      <c r="O125" s="988"/>
      <c r="P125" s="73"/>
      <c r="Q125" s="73"/>
      <c r="R125" s="74"/>
      <c r="S125" s="74"/>
      <c r="T125" s="989"/>
      <c r="U125" s="74"/>
      <c r="V125" s="1860"/>
      <c r="W125" s="73"/>
      <c r="X125" s="73"/>
      <c r="Y125" s="73"/>
      <c r="Z125" s="73"/>
    </row>
    <row r="126" spans="1:26" ht="12.75" customHeight="1">
      <c r="A126" s="73"/>
      <c r="B126" s="73"/>
      <c r="C126" s="73"/>
      <c r="D126" s="73"/>
      <c r="E126" s="73"/>
      <c r="F126" s="73"/>
      <c r="G126" s="73"/>
      <c r="H126" s="73"/>
      <c r="I126" s="73"/>
      <c r="J126" s="73"/>
      <c r="K126" s="73"/>
      <c r="L126" s="73"/>
      <c r="M126" s="73"/>
      <c r="N126" s="591"/>
      <c r="O126" s="988"/>
      <c r="P126" s="73"/>
      <c r="Q126" s="73"/>
      <c r="R126" s="74"/>
      <c r="S126" s="74"/>
      <c r="T126" s="989"/>
      <c r="U126" s="74"/>
      <c r="V126" s="1860"/>
      <c r="W126" s="73"/>
      <c r="X126" s="73"/>
      <c r="Y126" s="73"/>
      <c r="Z126" s="73"/>
    </row>
    <row r="127" spans="1:26" ht="12.75" customHeight="1">
      <c r="A127" s="73"/>
      <c r="B127" s="73"/>
      <c r="C127" s="73"/>
      <c r="D127" s="73"/>
      <c r="E127" s="73"/>
      <c r="F127" s="73"/>
      <c r="G127" s="73"/>
      <c r="H127" s="73"/>
      <c r="I127" s="73"/>
      <c r="J127" s="73"/>
      <c r="K127" s="73"/>
      <c r="L127" s="73"/>
      <c r="M127" s="73"/>
      <c r="N127" s="591"/>
      <c r="O127" s="988"/>
      <c r="P127" s="73"/>
      <c r="Q127" s="73"/>
      <c r="R127" s="74"/>
      <c r="S127" s="74"/>
      <c r="T127" s="989"/>
      <c r="U127" s="74"/>
      <c r="V127" s="1860"/>
      <c r="W127" s="73"/>
      <c r="X127" s="73"/>
      <c r="Y127" s="73"/>
      <c r="Z127" s="73"/>
    </row>
    <row r="128" spans="1:26" ht="12.75" customHeight="1">
      <c r="A128" s="73"/>
      <c r="B128" s="73"/>
      <c r="C128" s="73"/>
      <c r="D128" s="73"/>
      <c r="E128" s="73"/>
      <c r="F128" s="73"/>
      <c r="G128" s="73"/>
      <c r="H128" s="73"/>
      <c r="I128" s="73"/>
      <c r="J128" s="73"/>
      <c r="K128" s="73"/>
      <c r="L128" s="73"/>
      <c r="M128" s="73"/>
      <c r="N128" s="591"/>
      <c r="O128" s="988"/>
      <c r="P128" s="73"/>
      <c r="Q128" s="73"/>
      <c r="R128" s="74"/>
      <c r="S128" s="74"/>
      <c r="T128" s="989"/>
      <c r="U128" s="74"/>
      <c r="V128" s="1860"/>
      <c r="W128" s="73"/>
      <c r="X128" s="73"/>
      <c r="Y128" s="73"/>
      <c r="Z128" s="73"/>
    </row>
    <row r="129" spans="1:26" ht="12.75" customHeight="1">
      <c r="A129" s="73"/>
      <c r="B129" s="73"/>
      <c r="C129" s="73"/>
      <c r="D129" s="73"/>
      <c r="E129" s="73"/>
      <c r="F129" s="73"/>
      <c r="G129" s="73"/>
      <c r="H129" s="73"/>
      <c r="I129" s="73"/>
      <c r="J129" s="73"/>
      <c r="K129" s="73"/>
      <c r="L129" s="73"/>
      <c r="M129" s="73"/>
      <c r="N129" s="591"/>
      <c r="O129" s="988"/>
      <c r="P129" s="73"/>
      <c r="Q129" s="73"/>
      <c r="R129" s="74"/>
      <c r="S129" s="74"/>
      <c r="T129" s="989"/>
      <c r="U129" s="74"/>
      <c r="V129" s="1860"/>
      <c r="W129" s="73"/>
      <c r="X129" s="73"/>
      <c r="Y129" s="73"/>
      <c r="Z129" s="73"/>
    </row>
    <row r="130" spans="1:26" ht="12.75" customHeight="1">
      <c r="A130" s="73"/>
      <c r="B130" s="73"/>
      <c r="C130" s="73"/>
      <c r="D130" s="73"/>
      <c r="E130" s="73"/>
      <c r="F130" s="73"/>
      <c r="G130" s="73"/>
      <c r="H130" s="73"/>
      <c r="I130" s="73"/>
      <c r="J130" s="73"/>
      <c r="K130" s="73"/>
      <c r="L130" s="73"/>
      <c r="M130" s="73"/>
      <c r="N130" s="591"/>
      <c r="O130" s="988"/>
      <c r="P130" s="73"/>
      <c r="Q130" s="73"/>
      <c r="R130" s="74"/>
      <c r="S130" s="74"/>
      <c r="T130" s="989"/>
      <c r="U130" s="74"/>
      <c r="V130" s="1860"/>
      <c r="W130" s="73"/>
      <c r="X130" s="73"/>
      <c r="Y130" s="73"/>
      <c r="Z130" s="73"/>
    </row>
    <row r="131" spans="1:26" ht="12.75" customHeight="1">
      <c r="A131" s="73"/>
      <c r="B131" s="73"/>
      <c r="C131" s="73"/>
      <c r="D131" s="73"/>
      <c r="E131" s="73"/>
      <c r="F131" s="73"/>
      <c r="G131" s="73"/>
      <c r="H131" s="73"/>
      <c r="I131" s="73"/>
      <c r="J131" s="73"/>
      <c r="K131" s="73"/>
      <c r="L131" s="73"/>
      <c r="M131" s="73"/>
      <c r="N131" s="591"/>
      <c r="O131" s="988"/>
      <c r="P131" s="73"/>
      <c r="Q131" s="73"/>
      <c r="R131" s="74"/>
      <c r="S131" s="74"/>
      <c r="T131" s="989"/>
      <c r="U131" s="74"/>
      <c r="V131" s="1860"/>
      <c r="W131" s="73"/>
      <c r="X131" s="73"/>
      <c r="Y131" s="73"/>
      <c r="Z131" s="73"/>
    </row>
    <row r="132" spans="1:26" ht="12.75" customHeight="1">
      <c r="A132" s="73"/>
      <c r="B132" s="73"/>
      <c r="C132" s="73"/>
      <c r="D132" s="73"/>
      <c r="E132" s="73"/>
      <c r="F132" s="73"/>
      <c r="G132" s="73"/>
      <c r="H132" s="73"/>
      <c r="I132" s="73"/>
      <c r="J132" s="73"/>
      <c r="K132" s="73"/>
      <c r="L132" s="73"/>
      <c r="M132" s="73"/>
      <c r="N132" s="591"/>
      <c r="O132" s="988"/>
      <c r="P132" s="73"/>
      <c r="Q132" s="73"/>
      <c r="R132" s="74"/>
      <c r="S132" s="74"/>
      <c r="T132" s="989"/>
      <c r="U132" s="74"/>
      <c r="V132" s="1860"/>
      <c r="W132" s="73"/>
      <c r="X132" s="73"/>
      <c r="Y132" s="73"/>
      <c r="Z132" s="73"/>
    </row>
    <row r="133" spans="1:26" ht="12.75" customHeight="1">
      <c r="A133" s="73"/>
      <c r="B133" s="73"/>
      <c r="C133" s="73"/>
      <c r="D133" s="73"/>
      <c r="E133" s="73"/>
      <c r="F133" s="73"/>
      <c r="G133" s="73"/>
      <c r="H133" s="73"/>
      <c r="I133" s="73"/>
      <c r="J133" s="73"/>
      <c r="K133" s="73"/>
      <c r="L133" s="73"/>
      <c r="M133" s="73"/>
      <c r="N133" s="591"/>
      <c r="O133" s="988"/>
      <c r="P133" s="73"/>
      <c r="Q133" s="73"/>
      <c r="R133" s="74"/>
      <c r="S133" s="74"/>
      <c r="T133" s="989"/>
      <c r="U133" s="74"/>
      <c r="V133" s="1860"/>
      <c r="W133" s="73"/>
      <c r="X133" s="73"/>
      <c r="Y133" s="73"/>
      <c r="Z133" s="73"/>
    </row>
    <row r="134" spans="1:26" ht="12.75" customHeight="1">
      <c r="A134" s="73"/>
      <c r="B134" s="73"/>
      <c r="C134" s="73"/>
      <c r="D134" s="73"/>
      <c r="E134" s="73"/>
      <c r="F134" s="73"/>
      <c r="G134" s="73"/>
      <c r="H134" s="73"/>
      <c r="I134" s="73"/>
      <c r="J134" s="73"/>
      <c r="K134" s="73"/>
      <c r="L134" s="73"/>
      <c r="M134" s="73"/>
      <c r="N134" s="591"/>
      <c r="O134" s="988"/>
      <c r="P134" s="73"/>
      <c r="Q134" s="73"/>
      <c r="R134" s="74"/>
      <c r="S134" s="74"/>
      <c r="T134" s="989"/>
      <c r="U134" s="74"/>
      <c r="V134" s="1860"/>
      <c r="W134" s="73"/>
      <c r="X134" s="73"/>
      <c r="Y134" s="73"/>
      <c r="Z134" s="73"/>
    </row>
    <row r="135" spans="1:26" ht="12.75" customHeight="1">
      <c r="A135" s="73"/>
      <c r="B135" s="73"/>
      <c r="C135" s="73"/>
      <c r="D135" s="73"/>
      <c r="E135" s="73"/>
      <c r="F135" s="73"/>
      <c r="G135" s="73"/>
      <c r="H135" s="73"/>
      <c r="I135" s="73"/>
      <c r="J135" s="73"/>
      <c r="K135" s="73"/>
      <c r="L135" s="73"/>
      <c r="M135" s="73"/>
      <c r="N135" s="591"/>
      <c r="O135" s="988"/>
      <c r="P135" s="73"/>
      <c r="Q135" s="73"/>
      <c r="R135" s="74"/>
      <c r="S135" s="74"/>
      <c r="T135" s="989"/>
      <c r="U135" s="74"/>
      <c r="V135" s="1860"/>
      <c r="W135" s="73"/>
      <c r="X135" s="73"/>
      <c r="Y135" s="73"/>
      <c r="Z135" s="73"/>
    </row>
    <row r="136" spans="1:26" ht="12.75" customHeight="1">
      <c r="A136" s="73"/>
      <c r="B136" s="73"/>
      <c r="C136" s="73"/>
      <c r="D136" s="73"/>
      <c r="E136" s="73"/>
      <c r="F136" s="73"/>
      <c r="G136" s="73"/>
      <c r="H136" s="73"/>
      <c r="I136" s="73"/>
      <c r="J136" s="73"/>
      <c r="K136" s="73"/>
      <c r="L136" s="73"/>
      <c r="M136" s="73"/>
      <c r="N136" s="591"/>
      <c r="O136" s="988"/>
      <c r="P136" s="73"/>
      <c r="Q136" s="73"/>
      <c r="R136" s="74"/>
      <c r="S136" s="74"/>
      <c r="T136" s="989"/>
      <c r="U136" s="74"/>
      <c r="V136" s="1860"/>
      <c r="W136" s="73"/>
      <c r="X136" s="73"/>
      <c r="Y136" s="73"/>
      <c r="Z136" s="73"/>
    </row>
    <row r="137" spans="1:26" ht="12.75" customHeight="1">
      <c r="A137" s="73"/>
      <c r="B137" s="73"/>
      <c r="C137" s="73"/>
      <c r="D137" s="73"/>
      <c r="E137" s="73"/>
      <c r="F137" s="73"/>
      <c r="G137" s="73"/>
      <c r="H137" s="73"/>
      <c r="I137" s="73"/>
      <c r="J137" s="73"/>
      <c r="K137" s="73"/>
      <c r="L137" s="73"/>
      <c r="M137" s="73"/>
      <c r="N137" s="591"/>
      <c r="O137" s="988"/>
      <c r="P137" s="73"/>
      <c r="Q137" s="73"/>
      <c r="R137" s="74"/>
      <c r="S137" s="74"/>
      <c r="T137" s="989"/>
      <c r="U137" s="74"/>
      <c r="V137" s="1860"/>
      <c r="W137" s="73"/>
      <c r="X137" s="73"/>
      <c r="Y137" s="73"/>
      <c r="Z137" s="73"/>
    </row>
    <row r="138" spans="1:26" ht="12.75" customHeight="1">
      <c r="A138" s="73"/>
      <c r="B138" s="73"/>
      <c r="C138" s="73"/>
      <c r="D138" s="73"/>
      <c r="E138" s="73"/>
      <c r="F138" s="73"/>
      <c r="G138" s="73"/>
      <c r="H138" s="73"/>
      <c r="I138" s="73"/>
      <c r="J138" s="73"/>
      <c r="K138" s="73"/>
      <c r="L138" s="73"/>
      <c r="M138" s="73"/>
      <c r="N138" s="591"/>
      <c r="O138" s="988"/>
      <c r="P138" s="73"/>
      <c r="Q138" s="73"/>
      <c r="R138" s="74"/>
      <c r="S138" s="74"/>
      <c r="T138" s="989"/>
      <c r="U138" s="74"/>
      <c r="V138" s="1860"/>
      <c r="W138" s="73"/>
      <c r="X138" s="73"/>
      <c r="Y138" s="73"/>
      <c r="Z138" s="73"/>
    </row>
    <row r="139" spans="1:26" ht="12.75" customHeight="1">
      <c r="A139" s="73"/>
      <c r="B139" s="73"/>
      <c r="C139" s="73"/>
      <c r="D139" s="73"/>
      <c r="E139" s="73"/>
      <c r="F139" s="73"/>
      <c r="G139" s="73"/>
      <c r="H139" s="73"/>
      <c r="I139" s="73"/>
      <c r="J139" s="73"/>
      <c r="K139" s="73"/>
      <c r="L139" s="73"/>
      <c r="M139" s="73"/>
      <c r="N139" s="591"/>
      <c r="O139" s="988"/>
      <c r="P139" s="73"/>
      <c r="Q139" s="73"/>
      <c r="R139" s="74"/>
      <c r="S139" s="74"/>
      <c r="T139" s="989"/>
      <c r="U139" s="74"/>
      <c r="V139" s="1860"/>
      <c r="W139" s="73"/>
      <c r="X139" s="73"/>
      <c r="Y139" s="73"/>
      <c r="Z139" s="73"/>
    </row>
    <row r="140" spans="1:26" ht="12.75" customHeight="1">
      <c r="A140" s="73"/>
      <c r="B140" s="73"/>
      <c r="C140" s="73"/>
      <c r="D140" s="73"/>
      <c r="E140" s="73"/>
      <c r="F140" s="73"/>
      <c r="G140" s="73"/>
      <c r="H140" s="73"/>
      <c r="I140" s="73"/>
      <c r="J140" s="73"/>
      <c r="K140" s="73"/>
      <c r="L140" s="73"/>
      <c r="M140" s="73"/>
      <c r="N140" s="591"/>
      <c r="O140" s="988"/>
      <c r="P140" s="73"/>
      <c r="Q140" s="73"/>
      <c r="R140" s="74"/>
      <c r="S140" s="74"/>
      <c r="T140" s="989"/>
      <c r="U140" s="74"/>
      <c r="V140" s="1860"/>
      <c r="W140" s="73"/>
      <c r="X140" s="73"/>
      <c r="Y140" s="73"/>
      <c r="Z140" s="73"/>
    </row>
    <row r="141" spans="1:26" ht="12.75" customHeight="1">
      <c r="A141" s="73"/>
      <c r="B141" s="73"/>
      <c r="C141" s="73"/>
      <c r="D141" s="73"/>
      <c r="E141" s="73"/>
      <c r="F141" s="73"/>
      <c r="G141" s="73"/>
      <c r="H141" s="73"/>
      <c r="I141" s="73"/>
      <c r="J141" s="73"/>
      <c r="K141" s="73"/>
      <c r="L141" s="73"/>
      <c r="M141" s="73"/>
      <c r="N141" s="591"/>
      <c r="O141" s="988"/>
      <c r="P141" s="73"/>
      <c r="Q141" s="73"/>
      <c r="R141" s="74"/>
      <c r="S141" s="74"/>
      <c r="T141" s="989"/>
      <c r="U141" s="74"/>
      <c r="V141" s="1860"/>
      <c r="W141" s="73"/>
      <c r="X141" s="73"/>
      <c r="Y141" s="73"/>
      <c r="Z141" s="73"/>
    </row>
    <row r="142" spans="1:26" ht="12.75" customHeight="1">
      <c r="A142" s="73"/>
      <c r="B142" s="73"/>
      <c r="C142" s="73"/>
      <c r="D142" s="73"/>
      <c r="E142" s="73"/>
      <c r="F142" s="73"/>
      <c r="G142" s="73"/>
      <c r="H142" s="73"/>
      <c r="I142" s="73"/>
      <c r="J142" s="73"/>
      <c r="K142" s="73"/>
      <c r="L142" s="73"/>
      <c r="M142" s="73"/>
      <c r="N142" s="591"/>
      <c r="O142" s="988"/>
      <c r="P142" s="73"/>
      <c r="Q142" s="73"/>
      <c r="R142" s="74"/>
      <c r="S142" s="74"/>
      <c r="T142" s="989"/>
      <c r="U142" s="74"/>
      <c r="V142" s="1860"/>
      <c r="W142" s="73"/>
      <c r="X142" s="73"/>
      <c r="Y142" s="73"/>
      <c r="Z142" s="73"/>
    </row>
    <row r="143" spans="1:26" ht="12.75" customHeight="1">
      <c r="A143" s="73"/>
      <c r="B143" s="73"/>
      <c r="C143" s="73"/>
      <c r="D143" s="73"/>
      <c r="E143" s="73"/>
      <c r="F143" s="73"/>
      <c r="G143" s="73"/>
      <c r="H143" s="73"/>
      <c r="I143" s="73"/>
      <c r="J143" s="73"/>
      <c r="K143" s="73"/>
      <c r="L143" s="73"/>
      <c r="M143" s="73"/>
      <c r="N143" s="591"/>
      <c r="O143" s="988"/>
      <c r="P143" s="73"/>
      <c r="Q143" s="73"/>
      <c r="R143" s="74"/>
      <c r="S143" s="74"/>
      <c r="T143" s="989"/>
      <c r="U143" s="74"/>
      <c r="V143" s="1860"/>
      <c r="W143" s="73"/>
      <c r="X143" s="73"/>
      <c r="Y143" s="73"/>
      <c r="Z143" s="73"/>
    </row>
    <row r="144" spans="1:26" ht="12.75" customHeight="1">
      <c r="A144" s="73"/>
      <c r="B144" s="73"/>
      <c r="C144" s="73"/>
      <c r="D144" s="73"/>
      <c r="E144" s="73"/>
      <c r="F144" s="73"/>
      <c r="G144" s="73"/>
      <c r="H144" s="73"/>
      <c r="I144" s="73"/>
      <c r="J144" s="73"/>
      <c r="K144" s="73"/>
      <c r="L144" s="73"/>
      <c r="M144" s="73"/>
      <c r="N144" s="591"/>
      <c r="O144" s="988"/>
      <c r="P144" s="73"/>
      <c r="Q144" s="73"/>
      <c r="R144" s="74"/>
      <c r="S144" s="74"/>
      <c r="T144" s="989"/>
      <c r="U144" s="74"/>
      <c r="V144" s="1860"/>
      <c r="W144" s="73"/>
      <c r="X144" s="73"/>
      <c r="Y144" s="73"/>
      <c r="Z144" s="73"/>
    </row>
    <row r="145" spans="1:26" ht="12.75" customHeight="1">
      <c r="A145" s="73"/>
      <c r="B145" s="73"/>
      <c r="C145" s="73"/>
      <c r="D145" s="73"/>
      <c r="E145" s="73"/>
      <c r="F145" s="73"/>
      <c r="G145" s="73"/>
      <c r="H145" s="73"/>
      <c r="I145" s="73"/>
      <c r="J145" s="73"/>
      <c r="K145" s="73"/>
      <c r="L145" s="73"/>
      <c r="M145" s="73"/>
      <c r="N145" s="591"/>
      <c r="O145" s="988"/>
      <c r="P145" s="73"/>
      <c r="Q145" s="73"/>
      <c r="R145" s="74"/>
      <c r="S145" s="74"/>
      <c r="T145" s="989"/>
      <c r="U145" s="74"/>
      <c r="V145" s="1860"/>
      <c r="W145" s="73"/>
      <c r="X145" s="73"/>
      <c r="Y145" s="73"/>
      <c r="Z145" s="73"/>
    </row>
    <row r="146" spans="1:26" ht="12.75" customHeight="1">
      <c r="A146" s="73"/>
      <c r="B146" s="73"/>
      <c r="C146" s="73"/>
      <c r="D146" s="73"/>
      <c r="E146" s="73"/>
      <c r="F146" s="73"/>
      <c r="G146" s="73"/>
      <c r="H146" s="73"/>
      <c r="I146" s="73"/>
      <c r="J146" s="73"/>
      <c r="K146" s="73"/>
      <c r="L146" s="73"/>
      <c r="M146" s="73"/>
      <c r="N146" s="591"/>
      <c r="O146" s="988"/>
      <c r="P146" s="73"/>
      <c r="Q146" s="73"/>
      <c r="R146" s="74"/>
      <c r="S146" s="74"/>
      <c r="T146" s="989"/>
      <c r="U146" s="74"/>
      <c r="V146" s="1860"/>
      <c r="W146" s="73"/>
      <c r="X146" s="73"/>
      <c r="Y146" s="73"/>
      <c r="Z146" s="73"/>
    </row>
    <row r="147" spans="1:26" ht="12.75" customHeight="1">
      <c r="A147" s="73"/>
      <c r="B147" s="73"/>
      <c r="C147" s="73"/>
      <c r="D147" s="73"/>
      <c r="E147" s="73"/>
      <c r="F147" s="73"/>
      <c r="G147" s="73"/>
      <c r="H147" s="73"/>
      <c r="I147" s="73"/>
      <c r="J147" s="73"/>
      <c r="K147" s="73"/>
      <c r="L147" s="73"/>
      <c r="M147" s="73"/>
      <c r="N147" s="591"/>
      <c r="O147" s="988"/>
      <c r="P147" s="73"/>
      <c r="Q147" s="73"/>
      <c r="R147" s="74"/>
      <c r="S147" s="74"/>
      <c r="T147" s="989"/>
      <c r="U147" s="74"/>
      <c r="V147" s="1860"/>
      <c r="W147" s="73"/>
      <c r="X147" s="73"/>
      <c r="Y147" s="73"/>
      <c r="Z147" s="73"/>
    </row>
    <row r="148" spans="1:26" ht="12.75" customHeight="1">
      <c r="A148" s="73"/>
      <c r="B148" s="73"/>
      <c r="C148" s="73"/>
      <c r="D148" s="73"/>
      <c r="E148" s="73"/>
      <c r="F148" s="73"/>
      <c r="G148" s="73"/>
      <c r="H148" s="73"/>
      <c r="I148" s="73"/>
      <c r="J148" s="73"/>
      <c r="K148" s="73"/>
      <c r="L148" s="73"/>
      <c r="M148" s="73"/>
      <c r="N148" s="591"/>
      <c r="O148" s="988"/>
      <c r="P148" s="73"/>
      <c r="Q148" s="73"/>
      <c r="R148" s="74"/>
      <c r="S148" s="74"/>
      <c r="T148" s="989"/>
      <c r="U148" s="74"/>
      <c r="V148" s="1860"/>
      <c r="W148" s="73"/>
      <c r="X148" s="73"/>
      <c r="Y148" s="73"/>
      <c r="Z148" s="73"/>
    </row>
    <row r="149" spans="1:26" ht="12.75" customHeight="1">
      <c r="A149" s="73"/>
      <c r="B149" s="73"/>
      <c r="C149" s="73"/>
      <c r="D149" s="73"/>
      <c r="E149" s="73"/>
      <c r="F149" s="73"/>
      <c r="G149" s="73"/>
      <c r="H149" s="73"/>
      <c r="I149" s="73"/>
      <c r="J149" s="73"/>
      <c r="K149" s="73"/>
      <c r="L149" s="73"/>
      <c r="M149" s="73"/>
      <c r="N149" s="591"/>
      <c r="O149" s="988"/>
      <c r="P149" s="73"/>
      <c r="Q149" s="73"/>
      <c r="R149" s="74"/>
      <c r="S149" s="74"/>
      <c r="T149" s="989"/>
      <c r="U149" s="74"/>
      <c r="V149" s="1860"/>
      <c r="W149" s="73"/>
      <c r="X149" s="73"/>
      <c r="Y149" s="73"/>
      <c r="Z149" s="73"/>
    </row>
    <row r="150" spans="1:26" ht="12.75" customHeight="1">
      <c r="A150" s="73"/>
      <c r="B150" s="73"/>
      <c r="C150" s="73"/>
      <c r="D150" s="73"/>
      <c r="E150" s="73"/>
      <c r="F150" s="73"/>
      <c r="G150" s="73"/>
      <c r="H150" s="73"/>
      <c r="I150" s="73"/>
      <c r="J150" s="73"/>
      <c r="K150" s="73"/>
      <c r="L150" s="73"/>
      <c r="M150" s="73"/>
      <c r="N150" s="591"/>
      <c r="O150" s="988"/>
      <c r="P150" s="73"/>
      <c r="Q150" s="73"/>
      <c r="R150" s="74"/>
      <c r="S150" s="74"/>
      <c r="T150" s="989"/>
      <c r="U150" s="74"/>
      <c r="V150" s="1860"/>
      <c r="W150" s="73"/>
      <c r="X150" s="73"/>
      <c r="Y150" s="73"/>
      <c r="Z150" s="73"/>
    </row>
    <row r="151" spans="1:26" ht="12.75" customHeight="1">
      <c r="A151" s="73"/>
      <c r="B151" s="73"/>
      <c r="C151" s="73"/>
      <c r="D151" s="73"/>
      <c r="E151" s="73"/>
      <c r="F151" s="73"/>
      <c r="G151" s="73"/>
      <c r="H151" s="73"/>
      <c r="I151" s="73"/>
      <c r="J151" s="73"/>
      <c r="K151" s="73"/>
      <c r="L151" s="73"/>
      <c r="M151" s="73"/>
      <c r="N151" s="591"/>
      <c r="O151" s="988"/>
      <c r="P151" s="73"/>
      <c r="Q151" s="73"/>
      <c r="R151" s="74"/>
      <c r="S151" s="74"/>
      <c r="T151" s="989"/>
      <c r="U151" s="74"/>
      <c r="V151" s="1860"/>
      <c r="W151" s="73"/>
      <c r="X151" s="73"/>
      <c r="Y151" s="73"/>
      <c r="Z151" s="73"/>
    </row>
    <row r="152" spans="1:26" ht="12.75" customHeight="1">
      <c r="A152" s="73"/>
      <c r="B152" s="73"/>
      <c r="C152" s="73"/>
      <c r="D152" s="73"/>
      <c r="E152" s="73"/>
      <c r="F152" s="73"/>
      <c r="G152" s="73"/>
      <c r="H152" s="73"/>
      <c r="I152" s="73"/>
      <c r="J152" s="73"/>
      <c r="K152" s="73"/>
      <c r="L152" s="73"/>
      <c r="M152" s="73"/>
      <c r="N152" s="591"/>
      <c r="O152" s="988"/>
      <c r="P152" s="73"/>
      <c r="Q152" s="73"/>
      <c r="R152" s="74"/>
      <c r="S152" s="74"/>
      <c r="T152" s="989"/>
      <c r="U152" s="74"/>
      <c r="V152" s="1860"/>
      <c r="W152" s="73"/>
      <c r="X152" s="73"/>
      <c r="Y152" s="73"/>
      <c r="Z152" s="73"/>
    </row>
    <row r="153" spans="1:26" ht="12.75" customHeight="1">
      <c r="A153" s="73"/>
      <c r="B153" s="73"/>
      <c r="C153" s="73"/>
      <c r="D153" s="73"/>
      <c r="E153" s="73"/>
      <c r="F153" s="73"/>
      <c r="G153" s="73"/>
      <c r="H153" s="73"/>
      <c r="I153" s="73"/>
      <c r="J153" s="73"/>
      <c r="K153" s="73"/>
      <c r="L153" s="73"/>
      <c r="M153" s="73"/>
      <c r="N153" s="591"/>
      <c r="O153" s="988"/>
      <c r="P153" s="73"/>
      <c r="Q153" s="73"/>
      <c r="R153" s="74"/>
      <c r="S153" s="74"/>
      <c r="T153" s="989"/>
      <c r="U153" s="74"/>
      <c r="V153" s="1860"/>
      <c r="W153" s="73"/>
      <c r="X153" s="73"/>
      <c r="Y153" s="73"/>
      <c r="Z153" s="73"/>
    </row>
    <row r="154" spans="1:26" ht="12.75" customHeight="1">
      <c r="A154" s="73"/>
      <c r="B154" s="73"/>
      <c r="C154" s="73"/>
      <c r="D154" s="73"/>
      <c r="E154" s="73"/>
      <c r="F154" s="73"/>
      <c r="G154" s="73"/>
      <c r="H154" s="73"/>
      <c r="I154" s="73"/>
      <c r="J154" s="73"/>
      <c r="K154" s="73"/>
      <c r="L154" s="73"/>
      <c r="M154" s="73"/>
      <c r="N154" s="591"/>
      <c r="O154" s="988"/>
      <c r="P154" s="73"/>
      <c r="Q154" s="73"/>
      <c r="R154" s="74"/>
      <c r="S154" s="74"/>
      <c r="T154" s="989"/>
      <c r="U154" s="74"/>
      <c r="V154" s="1860"/>
      <c r="W154" s="73"/>
      <c r="X154" s="73"/>
      <c r="Y154" s="73"/>
      <c r="Z154" s="73"/>
    </row>
    <row r="155" spans="1:26" ht="12.75" customHeight="1">
      <c r="A155" s="73"/>
      <c r="B155" s="73"/>
      <c r="C155" s="73"/>
      <c r="D155" s="73"/>
      <c r="E155" s="73"/>
      <c r="F155" s="73"/>
      <c r="G155" s="73"/>
      <c r="H155" s="73"/>
      <c r="I155" s="73"/>
      <c r="J155" s="73"/>
      <c r="K155" s="73"/>
      <c r="L155" s="73"/>
      <c r="M155" s="73"/>
      <c r="N155" s="591"/>
      <c r="O155" s="988"/>
      <c r="P155" s="73"/>
      <c r="Q155" s="73"/>
      <c r="R155" s="74"/>
      <c r="S155" s="74"/>
      <c r="T155" s="989"/>
      <c r="U155" s="74"/>
      <c r="V155" s="1860"/>
      <c r="W155" s="73"/>
      <c r="X155" s="73"/>
      <c r="Y155" s="73"/>
      <c r="Z155" s="73"/>
    </row>
    <row r="156" spans="1:26" ht="12.75" customHeight="1">
      <c r="A156" s="73"/>
      <c r="B156" s="73"/>
      <c r="C156" s="73"/>
      <c r="D156" s="73"/>
      <c r="E156" s="73"/>
      <c r="F156" s="73"/>
      <c r="G156" s="73"/>
      <c r="H156" s="73"/>
      <c r="I156" s="73"/>
      <c r="J156" s="73"/>
      <c r="K156" s="73"/>
      <c r="L156" s="73"/>
      <c r="M156" s="73"/>
      <c r="N156" s="591"/>
      <c r="O156" s="988"/>
      <c r="P156" s="73"/>
      <c r="Q156" s="73"/>
      <c r="R156" s="74"/>
      <c r="S156" s="74"/>
      <c r="T156" s="989"/>
      <c r="U156" s="74"/>
      <c r="V156" s="1860"/>
      <c r="W156" s="73"/>
      <c r="X156" s="73"/>
      <c r="Y156" s="73"/>
      <c r="Z156" s="73"/>
    </row>
    <row r="157" spans="1:26" ht="12.75" customHeight="1">
      <c r="A157" s="73"/>
      <c r="B157" s="73"/>
      <c r="C157" s="73"/>
      <c r="D157" s="73"/>
      <c r="E157" s="73"/>
      <c r="F157" s="73"/>
      <c r="G157" s="73"/>
      <c r="H157" s="73"/>
      <c r="I157" s="73"/>
      <c r="J157" s="73"/>
      <c r="K157" s="73"/>
      <c r="L157" s="73"/>
      <c r="M157" s="73"/>
      <c r="N157" s="591"/>
      <c r="O157" s="988"/>
      <c r="P157" s="73"/>
      <c r="Q157" s="73"/>
      <c r="R157" s="74"/>
      <c r="S157" s="74"/>
      <c r="T157" s="989"/>
      <c r="U157" s="74"/>
      <c r="V157" s="1860"/>
      <c r="W157" s="73"/>
      <c r="X157" s="73"/>
      <c r="Y157" s="73"/>
      <c r="Z157" s="73"/>
    </row>
    <row r="158" spans="1:26" ht="12.75" customHeight="1">
      <c r="A158" s="73"/>
      <c r="B158" s="73"/>
      <c r="C158" s="73"/>
      <c r="D158" s="73"/>
      <c r="E158" s="73"/>
      <c r="F158" s="73"/>
      <c r="G158" s="73"/>
      <c r="H158" s="73"/>
      <c r="I158" s="73"/>
      <c r="J158" s="73"/>
      <c r="K158" s="73"/>
      <c r="L158" s="73"/>
      <c r="M158" s="73"/>
      <c r="N158" s="591"/>
      <c r="O158" s="988"/>
      <c r="P158" s="73"/>
      <c r="Q158" s="73"/>
      <c r="R158" s="74"/>
      <c r="S158" s="74"/>
      <c r="T158" s="989"/>
      <c r="U158" s="74"/>
      <c r="V158" s="1860"/>
      <c r="W158" s="73"/>
      <c r="X158" s="73"/>
      <c r="Y158" s="73"/>
      <c r="Z158" s="73"/>
    </row>
    <row r="159" spans="1:26" ht="12.75" customHeight="1">
      <c r="A159" s="73"/>
      <c r="B159" s="73"/>
      <c r="C159" s="73"/>
      <c r="D159" s="73"/>
      <c r="E159" s="73"/>
      <c r="F159" s="73"/>
      <c r="G159" s="73"/>
      <c r="H159" s="73"/>
      <c r="I159" s="73"/>
      <c r="J159" s="73"/>
      <c r="K159" s="73"/>
      <c r="L159" s="73"/>
      <c r="M159" s="73"/>
      <c r="N159" s="591"/>
      <c r="O159" s="988"/>
      <c r="P159" s="73"/>
      <c r="Q159" s="73"/>
      <c r="R159" s="74"/>
      <c r="S159" s="74"/>
      <c r="T159" s="989"/>
      <c r="U159" s="74"/>
      <c r="V159" s="1860"/>
      <c r="W159" s="73"/>
      <c r="X159" s="73"/>
      <c r="Y159" s="73"/>
      <c r="Z159" s="73"/>
    </row>
    <row r="160" spans="1:26" ht="12.75" customHeight="1">
      <c r="A160" s="73"/>
      <c r="B160" s="73"/>
      <c r="C160" s="73"/>
      <c r="D160" s="73"/>
      <c r="E160" s="73"/>
      <c r="F160" s="73"/>
      <c r="G160" s="73"/>
      <c r="H160" s="73"/>
      <c r="I160" s="73"/>
      <c r="J160" s="73"/>
      <c r="K160" s="73"/>
      <c r="L160" s="73"/>
      <c r="M160" s="73"/>
      <c r="N160" s="591"/>
      <c r="O160" s="988"/>
      <c r="P160" s="73"/>
      <c r="Q160" s="73"/>
      <c r="R160" s="74"/>
      <c r="S160" s="74"/>
      <c r="T160" s="989"/>
      <c r="U160" s="74"/>
      <c r="V160" s="1860"/>
      <c r="W160" s="73"/>
      <c r="X160" s="73"/>
      <c r="Y160" s="73"/>
      <c r="Z160" s="73"/>
    </row>
    <row r="161" spans="1:26" ht="12.75" customHeight="1">
      <c r="A161" s="73"/>
      <c r="B161" s="73"/>
      <c r="C161" s="73"/>
      <c r="D161" s="73"/>
      <c r="E161" s="73"/>
      <c r="F161" s="73"/>
      <c r="G161" s="73"/>
      <c r="H161" s="73"/>
      <c r="I161" s="73"/>
      <c r="J161" s="73"/>
      <c r="K161" s="73"/>
      <c r="L161" s="73"/>
      <c r="M161" s="73"/>
      <c r="N161" s="591"/>
      <c r="O161" s="988"/>
      <c r="P161" s="73"/>
      <c r="Q161" s="73"/>
      <c r="R161" s="74"/>
      <c r="S161" s="74"/>
      <c r="T161" s="989"/>
      <c r="U161" s="74"/>
      <c r="V161" s="1860"/>
      <c r="W161" s="73"/>
      <c r="X161" s="73"/>
      <c r="Y161" s="73"/>
      <c r="Z161" s="73"/>
    </row>
    <row r="162" spans="1:26" ht="12.75" customHeight="1">
      <c r="A162" s="73"/>
      <c r="B162" s="73"/>
      <c r="C162" s="73"/>
      <c r="D162" s="73"/>
      <c r="E162" s="73"/>
      <c r="F162" s="73"/>
      <c r="G162" s="73"/>
      <c r="H162" s="73"/>
      <c r="I162" s="73"/>
      <c r="J162" s="73"/>
      <c r="K162" s="73"/>
      <c r="L162" s="73"/>
      <c r="M162" s="73"/>
      <c r="N162" s="591"/>
      <c r="O162" s="988"/>
      <c r="P162" s="73"/>
      <c r="Q162" s="73"/>
      <c r="R162" s="74"/>
      <c r="S162" s="74"/>
      <c r="T162" s="989"/>
      <c r="U162" s="74"/>
      <c r="V162" s="1860"/>
      <c r="W162" s="73"/>
      <c r="X162" s="73"/>
      <c r="Y162" s="73"/>
      <c r="Z162" s="73"/>
    </row>
    <row r="163" spans="1:26" ht="12.75" customHeight="1">
      <c r="A163" s="73"/>
      <c r="B163" s="73"/>
      <c r="C163" s="73"/>
      <c r="D163" s="73"/>
      <c r="E163" s="73"/>
      <c r="F163" s="73"/>
      <c r="G163" s="73"/>
      <c r="H163" s="73"/>
      <c r="I163" s="73"/>
      <c r="J163" s="73"/>
      <c r="K163" s="73"/>
      <c r="L163" s="73"/>
      <c r="M163" s="73"/>
      <c r="N163" s="591"/>
      <c r="O163" s="988"/>
      <c r="P163" s="73"/>
      <c r="Q163" s="73"/>
      <c r="R163" s="74"/>
      <c r="S163" s="74"/>
      <c r="T163" s="989"/>
      <c r="U163" s="74"/>
      <c r="V163" s="1860"/>
      <c r="W163" s="73"/>
      <c r="X163" s="73"/>
      <c r="Y163" s="73"/>
      <c r="Z163" s="73"/>
    </row>
    <row r="164" spans="1:26" ht="12.75" customHeight="1">
      <c r="A164" s="73"/>
      <c r="B164" s="73"/>
      <c r="C164" s="73"/>
      <c r="D164" s="73"/>
      <c r="E164" s="73"/>
      <c r="F164" s="73"/>
      <c r="G164" s="73"/>
      <c r="H164" s="73"/>
      <c r="I164" s="73"/>
      <c r="J164" s="73"/>
      <c r="K164" s="73"/>
      <c r="L164" s="73"/>
      <c r="M164" s="73"/>
      <c r="N164" s="591"/>
      <c r="O164" s="988"/>
      <c r="P164" s="73"/>
      <c r="Q164" s="73"/>
      <c r="R164" s="74"/>
      <c r="S164" s="74"/>
      <c r="T164" s="989"/>
      <c r="U164" s="74"/>
      <c r="V164" s="1860"/>
      <c r="W164" s="73"/>
      <c r="X164" s="73"/>
      <c r="Y164" s="73"/>
      <c r="Z164" s="73"/>
    </row>
    <row r="165" spans="1:26" ht="12.75" customHeight="1">
      <c r="A165" s="73"/>
      <c r="B165" s="73"/>
      <c r="C165" s="73"/>
      <c r="D165" s="73"/>
      <c r="E165" s="73"/>
      <c r="F165" s="73"/>
      <c r="G165" s="73"/>
      <c r="H165" s="73"/>
      <c r="I165" s="73"/>
      <c r="J165" s="73"/>
      <c r="K165" s="73"/>
      <c r="L165" s="73"/>
      <c r="M165" s="73"/>
      <c r="N165" s="591"/>
      <c r="O165" s="988"/>
      <c r="P165" s="73"/>
      <c r="Q165" s="73"/>
      <c r="R165" s="74"/>
      <c r="S165" s="74"/>
      <c r="T165" s="989"/>
      <c r="U165" s="74"/>
      <c r="V165" s="1860"/>
      <c r="W165" s="73"/>
      <c r="X165" s="73"/>
      <c r="Y165" s="73"/>
      <c r="Z165" s="73"/>
    </row>
    <row r="166" spans="1:26" ht="12.75" customHeight="1">
      <c r="A166" s="73"/>
      <c r="B166" s="73"/>
      <c r="C166" s="73"/>
      <c r="D166" s="73"/>
      <c r="E166" s="73"/>
      <c r="F166" s="73"/>
      <c r="G166" s="73"/>
      <c r="H166" s="73"/>
      <c r="I166" s="73"/>
      <c r="J166" s="73"/>
      <c r="K166" s="73"/>
      <c r="L166" s="73"/>
      <c r="M166" s="73"/>
      <c r="N166" s="591"/>
      <c r="O166" s="988"/>
      <c r="P166" s="73"/>
      <c r="Q166" s="73"/>
      <c r="R166" s="74"/>
      <c r="S166" s="74"/>
      <c r="T166" s="989"/>
      <c r="U166" s="74"/>
      <c r="V166" s="1860"/>
      <c r="W166" s="73"/>
      <c r="X166" s="73"/>
      <c r="Y166" s="73"/>
      <c r="Z166" s="73"/>
    </row>
    <row r="167" spans="1:26" ht="12.75" customHeight="1">
      <c r="A167" s="73"/>
      <c r="B167" s="73"/>
      <c r="C167" s="73"/>
      <c r="D167" s="73"/>
      <c r="E167" s="73"/>
      <c r="F167" s="73"/>
      <c r="G167" s="73"/>
      <c r="H167" s="73"/>
      <c r="I167" s="73"/>
      <c r="J167" s="73"/>
      <c r="K167" s="73"/>
      <c r="L167" s="73"/>
      <c r="M167" s="73"/>
      <c r="N167" s="591"/>
      <c r="O167" s="988"/>
      <c r="P167" s="73"/>
      <c r="Q167" s="73"/>
      <c r="R167" s="74"/>
      <c r="S167" s="74"/>
      <c r="T167" s="989"/>
      <c r="U167" s="74"/>
      <c r="V167" s="1860"/>
      <c r="W167" s="73"/>
      <c r="X167" s="73"/>
      <c r="Y167" s="73"/>
      <c r="Z167" s="73"/>
    </row>
    <row r="168" spans="1:26" ht="12.75" customHeight="1">
      <c r="A168" s="73"/>
      <c r="B168" s="73"/>
      <c r="C168" s="73"/>
      <c r="D168" s="73"/>
      <c r="E168" s="73"/>
      <c r="F168" s="73"/>
      <c r="G168" s="73"/>
      <c r="H168" s="73"/>
      <c r="I168" s="73"/>
      <c r="J168" s="73"/>
      <c r="K168" s="73"/>
      <c r="L168" s="73"/>
      <c r="M168" s="73"/>
      <c r="N168" s="591"/>
      <c r="O168" s="988"/>
      <c r="P168" s="73"/>
      <c r="Q168" s="73"/>
      <c r="R168" s="74"/>
      <c r="S168" s="74"/>
      <c r="T168" s="989"/>
      <c r="U168" s="74"/>
      <c r="V168" s="1860"/>
      <c r="W168" s="73"/>
      <c r="X168" s="73"/>
      <c r="Y168" s="73"/>
      <c r="Z168" s="73"/>
    </row>
    <row r="169" spans="1:26" ht="12.75" customHeight="1">
      <c r="A169" s="73"/>
      <c r="B169" s="73"/>
      <c r="C169" s="73"/>
      <c r="D169" s="73"/>
      <c r="E169" s="73"/>
      <c r="F169" s="73"/>
      <c r="G169" s="73"/>
      <c r="H169" s="73"/>
      <c r="I169" s="73"/>
      <c r="J169" s="73"/>
      <c r="K169" s="73"/>
      <c r="L169" s="73"/>
      <c r="M169" s="73"/>
      <c r="N169" s="591"/>
      <c r="O169" s="988"/>
      <c r="P169" s="73"/>
      <c r="Q169" s="73"/>
      <c r="R169" s="74"/>
      <c r="S169" s="74"/>
      <c r="T169" s="989"/>
      <c r="U169" s="74"/>
      <c r="V169" s="1860"/>
      <c r="W169" s="73"/>
      <c r="X169" s="73"/>
      <c r="Y169" s="73"/>
      <c r="Z169" s="73"/>
    </row>
    <row r="170" spans="1:26" ht="12.75" customHeight="1">
      <c r="A170" s="73"/>
      <c r="B170" s="73"/>
      <c r="C170" s="73"/>
      <c r="D170" s="73"/>
      <c r="E170" s="73"/>
      <c r="F170" s="73"/>
      <c r="G170" s="73"/>
      <c r="H170" s="73"/>
      <c r="I170" s="73"/>
      <c r="J170" s="73"/>
      <c r="K170" s="73"/>
      <c r="L170" s="73"/>
      <c r="M170" s="73"/>
      <c r="N170" s="591"/>
      <c r="O170" s="988"/>
      <c r="P170" s="73"/>
      <c r="Q170" s="73"/>
      <c r="R170" s="74"/>
      <c r="S170" s="74"/>
      <c r="T170" s="989"/>
      <c r="U170" s="74"/>
      <c r="V170" s="1860"/>
      <c r="W170" s="73"/>
      <c r="X170" s="73"/>
      <c r="Y170" s="73"/>
      <c r="Z170" s="73"/>
    </row>
    <row r="171" spans="1:26" ht="12.75" customHeight="1">
      <c r="A171" s="73"/>
      <c r="B171" s="73"/>
      <c r="C171" s="73"/>
      <c r="D171" s="73"/>
      <c r="E171" s="73"/>
      <c r="F171" s="73"/>
      <c r="G171" s="73"/>
      <c r="H171" s="73"/>
      <c r="I171" s="73"/>
      <c r="J171" s="73"/>
      <c r="K171" s="73"/>
      <c r="L171" s="73"/>
      <c r="M171" s="73"/>
      <c r="N171" s="591"/>
      <c r="O171" s="988"/>
      <c r="P171" s="73"/>
      <c r="Q171" s="73"/>
      <c r="R171" s="74"/>
      <c r="S171" s="74"/>
      <c r="T171" s="989"/>
      <c r="U171" s="74"/>
      <c r="V171" s="1860"/>
      <c r="W171" s="73"/>
      <c r="X171" s="73"/>
      <c r="Y171" s="73"/>
      <c r="Z171" s="73"/>
    </row>
    <row r="172" spans="1:26" ht="12.75" customHeight="1">
      <c r="A172" s="73"/>
      <c r="B172" s="73"/>
      <c r="C172" s="73"/>
      <c r="D172" s="73"/>
      <c r="E172" s="73"/>
      <c r="F172" s="73"/>
      <c r="G172" s="73"/>
      <c r="H172" s="73"/>
      <c r="I172" s="73"/>
      <c r="J172" s="73"/>
      <c r="K172" s="73"/>
      <c r="L172" s="73"/>
      <c r="M172" s="73"/>
      <c r="N172" s="591"/>
      <c r="O172" s="988"/>
      <c r="P172" s="73"/>
      <c r="Q172" s="73"/>
      <c r="R172" s="74"/>
      <c r="S172" s="74"/>
      <c r="T172" s="989"/>
      <c r="U172" s="74"/>
      <c r="V172" s="1860"/>
      <c r="W172" s="73"/>
      <c r="X172" s="73"/>
      <c r="Y172" s="73"/>
      <c r="Z172" s="73"/>
    </row>
    <row r="173" spans="1:26" ht="12.75" customHeight="1">
      <c r="A173" s="73"/>
      <c r="B173" s="73"/>
      <c r="C173" s="73"/>
      <c r="D173" s="73"/>
      <c r="E173" s="73"/>
      <c r="F173" s="73"/>
      <c r="G173" s="73"/>
      <c r="H173" s="73"/>
      <c r="I173" s="73"/>
      <c r="J173" s="73"/>
      <c r="K173" s="73"/>
      <c r="L173" s="73"/>
      <c r="M173" s="73"/>
      <c r="N173" s="591"/>
      <c r="O173" s="988"/>
      <c r="P173" s="73"/>
      <c r="Q173" s="73"/>
      <c r="R173" s="74"/>
      <c r="S173" s="74"/>
      <c r="T173" s="989"/>
      <c r="U173" s="74"/>
      <c r="V173" s="1860"/>
      <c r="W173" s="73"/>
      <c r="X173" s="73"/>
      <c r="Y173" s="73"/>
      <c r="Z173" s="73"/>
    </row>
    <row r="174" spans="1:26" ht="12.75" customHeight="1">
      <c r="A174" s="73"/>
      <c r="B174" s="73"/>
      <c r="C174" s="73"/>
      <c r="D174" s="73"/>
      <c r="E174" s="73"/>
      <c r="F174" s="73"/>
      <c r="G174" s="73"/>
      <c r="H174" s="73"/>
      <c r="I174" s="73"/>
      <c r="J174" s="73"/>
      <c r="K174" s="73"/>
      <c r="L174" s="73"/>
      <c r="M174" s="73"/>
      <c r="N174" s="591"/>
      <c r="O174" s="988"/>
      <c r="P174" s="73"/>
      <c r="Q174" s="73"/>
      <c r="R174" s="74"/>
      <c r="S174" s="74"/>
      <c r="T174" s="989"/>
      <c r="U174" s="74"/>
      <c r="V174" s="1860"/>
      <c r="W174" s="73"/>
      <c r="X174" s="73"/>
      <c r="Y174" s="73"/>
      <c r="Z174" s="73"/>
    </row>
    <row r="175" spans="1:26" ht="12.75" customHeight="1">
      <c r="A175" s="73"/>
      <c r="B175" s="73"/>
      <c r="C175" s="73"/>
      <c r="D175" s="73"/>
      <c r="E175" s="73"/>
      <c r="F175" s="73"/>
      <c r="G175" s="73"/>
      <c r="H175" s="73"/>
      <c r="I175" s="73"/>
      <c r="J175" s="73"/>
      <c r="K175" s="73"/>
      <c r="L175" s="73"/>
      <c r="M175" s="73"/>
      <c r="N175" s="591"/>
      <c r="O175" s="988"/>
      <c r="P175" s="73"/>
      <c r="Q175" s="73"/>
      <c r="R175" s="74"/>
      <c r="S175" s="74"/>
      <c r="T175" s="989"/>
      <c r="U175" s="74"/>
      <c r="V175" s="1860"/>
      <c r="W175" s="73"/>
      <c r="X175" s="73"/>
      <c r="Y175" s="73"/>
      <c r="Z175" s="73"/>
    </row>
    <row r="176" spans="1:26" ht="12.75" customHeight="1">
      <c r="A176" s="73"/>
      <c r="B176" s="73"/>
      <c r="C176" s="73"/>
      <c r="D176" s="73"/>
      <c r="E176" s="73"/>
      <c r="F176" s="73"/>
      <c r="G176" s="73"/>
      <c r="H176" s="73"/>
      <c r="I176" s="73"/>
      <c r="J176" s="73"/>
      <c r="K176" s="73"/>
      <c r="L176" s="73"/>
      <c r="M176" s="73"/>
      <c r="N176" s="591"/>
      <c r="O176" s="988"/>
      <c r="P176" s="73"/>
      <c r="Q176" s="73"/>
      <c r="R176" s="74"/>
      <c r="S176" s="74"/>
      <c r="T176" s="989"/>
      <c r="U176" s="74"/>
      <c r="V176" s="1860"/>
      <c r="W176" s="73"/>
      <c r="X176" s="73"/>
      <c r="Y176" s="73"/>
      <c r="Z176" s="73"/>
    </row>
    <row r="177" spans="1:26" ht="12.75" customHeight="1">
      <c r="A177" s="73"/>
      <c r="B177" s="73"/>
      <c r="C177" s="73"/>
      <c r="D177" s="73"/>
      <c r="E177" s="73"/>
      <c r="F177" s="73"/>
      <c r="G177" s="73"/>
      <c r="H177" s="73"/>
      <c r="I177" s="73"/>
      <c r="J177" s="73"/>
      <c r="K177" s="73"/>
      <c r="L177" s="73"/>
      <c r="M177" s="73"/>
      <c r="N177" s="591"/>
      <c r="O177" s="988"/>
      <c r="P177" s="73"/>
      <c r="Q177" s="73"/>
      <c r="R177" s="74"/>
      <c r="S177" s="74"/>
      <c r="T177" s="989"/>
      <c r="U177" s="74"/>
      <c r="V177" s="1860"/>
      <c r="W177" s="73"/>
      <c r="X177" s="73"/>
      <c r="Y177" s="73"/>
      <c r="Z177" s="73"/>
    </row>
    <row r="178" spans="1:26" ht="12.75" customHeight="1">
      <c r="A178" s="73"/>
      <c r="B178" s="73"/>
      <c r="C178" s="73"/>
      <c r="D178" s="73"/>
      <c r="E178" s="73"/>
      <c r="F178" s="73"/>
      <c r="G178" s="73"/>
      <c r="H178" s="73"/>
      <c r="I178" s="73"/>
      <c r="J178" s="73"/>
      <c r="K178" s="73"/>
      <c r="L178" s="73"/>
      <c r="M178" s="73"/>
      <c r="N178" s="591"/>
      <c r="O178" s="988"/>
      <c r="P178" s="73"/>
      <c r="Q178" s="73"/>
      <c r="R178" s="74"/>
      <c r="S178" s="74"/>
      <c r="T178" s="989"/>
      <c r="U178" s="74"/>
      <c r="V178" s="1860"/>
      <c r="W178" s="73"/>
      <c r="X178" s="73"/>
      <c r="Y178" s="73"/>
      <c r="Z178" s="73"/>
    </row>
    <row r="179" spans="1:26" ht="12.75" customHeight="1">
      <c r="A179" s="73"/>
      <c r="B179" s="73"/>
      <c r="C179" s="73"/>
      <c r="D179" s="73"/>
      <c r="E179" s="73"/>
      <c r="F179" s="73"/>
      <c r="G179" s="73"/>
      <c r="H179" s="73"/>
      <c r="I179" s="73"/>
      <c r="J179" s="73"/>
      <c r="K179" s="73"/>
      <c r="L179" s="73"/>
      <c r="M179" s="73"/>
      <c r="N179" s="591"/>
      <c r="O179" s="988"/>
      <c r="P179" s="73"/>
      <c r="Q179" s="73"/>
      <c r="R179" s="74"/>
      <c r="S179" s="74"/>
      <c r="T179" s="989"/>
      <c r="U179" s="74"/>
      <c r="V179" s="1860"/>
      <c r="W179" s="73"/>
      <c r="X179" s="73"/>
      <c r="Y179" s="73"/>
      <c r="Z179" s="73"/>
    </row>
    <row r="180" spans="1:26" ht="12.75" customHeight="1">
      <c r="A180" s="73"/>
      <c r="B180" s="73"/>
      <c r="C180" s="73"/>
      <c r="D180" s="73"/>
      <c r="E180" s="73"/>
      <c r="F180" s="73"/>
      <c r="G180" s="73"/>
      <c r="H180" s="73"/>
      <c r="I180" s="73"/>
      <c r="J180" s="73"/>
      <c r="K180" s="73"/>
      <c r="L180" s="73"/>
      <c r="M180" s="73"/>
      <c r="N180" s="591"/>
      <c r="O180" s="988"/>
      <c r="P180" s="73"/>
      <c r="Q180" s="73"/>
      <c r="R180" s="74"/>
      <c r="S180" s="74"/>
      <c r="T180" s="989"/>
      <c r="U180" s="74"/>
      <c r="V180" s="1860"/>
      <c r="W180" s="73"/>
      <c r="X180" s="73"/>
      <c r="Y180" s="73"/>
      <c r="Z180" s="73"/>
    </row>
    <row r="181" spans="1:26" ht="12.75" customHeight="1">
      <c r="A181" s="73"/>
      <c r="B181" s="73"/>
      <c r="C181" s="73"/>
      <c r="D181" s="73"/>
      <c r="E181" s="73"/>
      <c r="F181" s="73"/>
      <c r="G181" s="73"/>
      <c r="H181" s="73"/>
      <c r="I181" s="73"/>
      <c r="J181" s="73"/>
      <c r="K181" s="73"/>
      <c r="L181" s="73"/>
      <c r="M181" s="73"/>
      <c r="N181" s="591"/>
      <c r="O181" s="988"/>
      <c r="P181" s="73"/>
      <c r="Q181" s="73"/>
      <c r="R181" s="74"/>
      <c r="S181" s="74"/>
      <c r="T181" s="989"/>
      <c r="U181" s="74"/>
      <c r="V181" s="1860"/>
      <c r="W181" s="73"/>
      <c r="X181" s="73"/>
      <c r="Y181" s="73"/>
      <c r="Z181" s="73"/>
    </row>
    <row r="182" spans="1:26" ht="12.75" customHeight="1">
      <c r="A182" s="73"/>
      <c r="B182" s="73"/>
      <c r="C182" s="73"/>
      <c r="D182" s="73"/>
      <c r="E182" s="73"/>
      <c r="F182" s="73"/>
      <c r="G182" s="73"/>
      <c r="H182" s="73"/>
      <c r="I182" s="73"/>
      <c r="J182" s="73"/>
      <c r="K182" s="73"/>
      <c r="L182" s="73"/>
      <c r="M182" s="73"/>
      <c r="N182" s="591"/>
      <c r="O182" s="988"/>
      <c r="P182" s="73"/>
      <c r="Q182" s="73"/>
      <c r="R182" s="74"/>
      <c r="S182" s="74"/>
      <c r="T182" s="989"/>
      <c r="U182" s="74"/>
      <c r="V182" s="1860"/>
      <c r="W182" s="73"/>
      <c r="X182" s="73"/>
      <c r="Y182" s="73"/>
      <c r="Z182" s="73"/>
    </row>
    <row r="183" spans="1:26" ht="12.75" customHeight="1">
      <c r="A183" s="73"/>
      <c r="B183" s="73"/>
      <c r="C183" s="73"/>
      <c r="D183" s="73"/>
      <c r="E183" s="73"/>
      <c r="F183" s="73"/>
      <c r="G183" s="73"/>
      <c r="H183" s="73"/>
      <c r="I183" s="73"/>
      <c r="J183" s="73"/>
      <c r="K183" s="73"/>
      <c r="L183" s="73"/>
      <c r="M183" s="73"/>
      <c r="N183" s="591"/>
      <c r="O183" s="988"/>
      <c r="P183" s="73"/>
      <c r="Q183" s="73"/>
      <c r="R183" s="74"/>
      <c r="S183" s="74"/>
      <c r="T183" s="989"/>
      <c r="U183" s="74"/>
      <c r="V183" s="1860"/>
      <c r="W183" s="73"/>
      <c r="X183" s="73"/>
      <c r="Y183" s="73"/>
      <c r="Z183" s="73"/>
    </row>
    <row r="184" spans="1:26" ht="12.75" customHeight="1">
      <c r="A184" s="73"/>
      <c r="B184" s="73"/>
      <c r="C184" s="73"/>
      <c r="D184" s="73"/>
      <c r="E184" s="73"/>
      <c r="F184" s="73"/>
      <c r="G184" s="73"/>
      <c r="H184" s="73"/>
      <c r="I184" s="73"/>
      <c r="J184" s="73"/>
      <c r="K184" s="73"/>
      <c r="L184" s="73"/>
      <c r="M184" s="73"/>
      <c r="N184" s="591"/>
      <c r="O184" s="988"/>
      <c r="P184" s="73"/>
      <c r="Q184" s="73"/>
      <c r="R184" s="74"/>
      <c r="S184" s="74"/>
      <c r="T184" s="989"/>
      <c r="U184" s="74"/>
      <c r="V184" s="1860"/>
      <c r="W184" s="73"/>
      <c r="X184" s="73"/>
      <c r="Y184" s="73"/>
      <c r="Z184" s="73"/>
    </row>
    <row r="185" spans="1:26" ht="12.75" customHeight="1">
      <c r="A185" s="73"/>
      <c r="B185" s="73"/>
      <c r="C185" s="73"/>
      <c r="D185" s="73"/>
      <c r="E185" s="73"/>
      <c r="F185" s="73"/>
      <c r="G185" s="73"/>
      <c r="H185" s="73"/>
      <c r="I185" s="73"/>
      <c r="J185" s="73"/>
      <c r="K185" s="73"/>
      <c r="L185" s="73"/>
      <c r="M185" s="73"/>
      <c r="N185" s="591"/>
      <c r="O185" s="988"/>
      <c r="P185" s="73"/>
      <c r="Q185" s="73"/>
      <c r="R185" s="74"/>
      <c r="S185" s="74"/>
      <c r="T185" s="989"/>
      <c r="U185" s="74"/>
      <c r="V185" s="1860"/>
      <c r="W185" s="73"/>
      <c r="X185" s="73"/>
      <c r="Y185" s="73"/>
      <c r="Z185" s="73"/>
    </row>
    <row r="186" spans="1:26" ht="12.75" customHeight="1">
      <c r="A186" s="73"/>
      <c r="B186" s="73"/>
      <c r="C186" s="73"/>
      <c r="D186" s="73"/>
      <c r="E186" s="73"/>
      <c r="F186" s="73"/>
      <c r="G186" s="73"/>
      <c r="H186" s="73"/>
      <c r="I186" s="73"/>
      <c r="J186" s="73"/>
      <c r="K186" s="73"/>
      <c r="L186" s="73"/>
      <c r="M186" s="73"/>
      <c r="N186" s="591"/>
      <c r="O186" s="988"/>
      <c r="P186" s="73"/>
      <c r="Q186" s="73"/>
      <c r="R186" s="74"/>
      <c r="S186" s="74"/>
      <c r="T186" s="989"/>
      <c r="U186" s="74"/>
      <c r="V186" s="1860"/>
      <c r="W186" s="73"/>
      <c r="X186" s="73"/>
      <c r="Y186" s="73"/>
      <c r="Z186" s="73"/>
    </row>
    <row r="187" spans="1:26" ht="12.75" customHeight="1">
      <c r="A187" s="73"/>
      <c r="B187" s="73"/>
      <c r="C187" s="73"/>
      <c r="D187" s="73"/>
      <c r="E187" s="73"/>
      <c r="F187" s="73"/>
      <c r="G187" s="73"/>
      <c r="H187" s="73"/>
      <c r="I187" s="73"/>
      <c r="J187" s="73"/>
      <c r="K187" s="73"/>
      <c r="L187" s="73"/>
      <c r="M187" s="73"/>
      <c r="N187" s="591"/>
      <c r="O187" s="988"/>
      <c r="P187" s="73"/>
      <c r="Q187" s="73"/>
      <c r="R187" s="74"/>
      <c r="S187" s="74"/>
      <c r="T187" s="989"/>
      <c r="U187" s="74"/>
      <c r="V187" s="1860"/>
      <c r="W187" s="73"/>
      <c r="X187" s="73"/>
      <c r="Y187" s="73"/>
      <c r="Z187" s="73"/>
    </row>
    <row r="188" spans="1:26" ht="12.75" customHeight="1">
      <c r="A188" s="73"/>
      <c r="B188" s="73"/>
      <c r="C188" s="73"/>
      <c r="D188" s="73"/>
      <c r="E188" s="73"/>
      <c r="F188" s="73"/>
      <c r="G188" s="73"/>
      <c r="H188" s="73"/>
      <c r="I188" s="73"/>
      <c r="J188" s="73"/>
      <c r="K188" s="73"/>
      <c r="L188" s="73"/>
      <c r="M188" s="73"/>
      <c r="N188" s="591"/>
      <c r="O188" s="988"/>
      <c r="P188" s="73"/>
      <c r="Q188" s="73"/>
      <c r="R188" s="74"/>
      <c r="S188" s="74"/>
      <c r="T188" s="989"/>
      <c r="U188" s="74"/>
      <c r="V188" s="1860"/>
      <c r="W188" s="73"/>
      <c r="X188" s="73"/>
      <c r="Y188" s="73"/>
      <c r="Z188" s="73"/>
    </row>
    <row r="189" spans="1:26" ht="12.75" customHeight="1">
      <c r="A189" s="73"/>
      <c r="B189" s="73"/>
      <c r="C189" s="73"/>
      <c r="D189" s="73"/>
      <c r="E189" s="73"/>
      <c r="F189" s="73"/>
      <c r="G189" s="73"/>
      <c r="H189" s="73"/>
      <c r="I189" s="73"/>
      <c r="J189" s="73"/>
      <c r="K189" s="73"/>
      <c r="L189" s="73"/>
      <c r="M189" s="73"/>
      <c r="N189" s="591"/>
      <c r="O189" s="988"/>
      <c r="P189" s="73"/>
      <c r="Q189" s="73"/>
      <c r="R189" s="74"/>
      <c r="S189" s="74"/>
      <c r="T189" s="989"/>
      <c r="U189" s="74"/>
      <c r="V189" s="1860"/>
      <c r="W189" s="73"/>
      <c r="X189" s="73"/>
      <c r="Y189" s="73"/>
      <c r="Z189" s="73"/>
    </row>
    <row r="190" spans="1:26" ht="12.75" customHeight="1">
      <c r="A190" s="73"/>
      <c r="B190" s="73"/>
      <c r="C190" s="73"/>
      <c r="D190" s="73"/>
      <c r="E190" s="73"/>
      <c r="F190" s="73"/>
      <c r="G190" s="73"/>
      <c r="H190" s="73"/>
      <c r="I190" s="73"/>
      <c r="J190" s="73"/>
      <c r="K190" s="73"/>
      <c r="L190" s="73"/>
      <c r="M190" s="73"/>
      <c r="N190" s="591"/>
      <c r="O190" s="988"/>
      <c r="P190" s="73"/>
      <c r="Q190" s="73"/>
      <c r="R190" s="74"/>
      <c r="S190" s="74"/>
      <c r="T190" s="989"/>
      <c r="U190" s="74"/>
      <c r="V190" s="1860"/>
      <c r="W190" s="73"/>
      <c r="X190" s="73"/>
      <c r="Y190" s="73"/>
      <c r="Z190" s="73"/>
    </row>
    <row r="191" spans="1:26" ht="12.75" customHeight="1">
      <c r="A191" s="73"/>
      <c r="B191" s="73"/>
      <c r="C191" s="73"/>
      <c r="D191" s="73"/>
      <c r="E191" s="73"/>
      <c r="F191" s="73"/>
      <c r="G191" s="73"/>
      <c r="H191" s="73"/>
      <c r="I191" s="73"/>
      <c r="J191" s="73"/>
      <c r="K191" s="73"/>
      <c r="L191" s="73"/>
      <c r="M191" s="73"/>
      <c r="N191" s="591"/>
      <c r="O191" s="988"/>
      <c r="P191" s="73"/>
      <c r="Q191" s="73"/>
      <c r="R191" s="74"/>
      <c r="S191" s="74"/>
      <c r="T191" s="989"/>
      <c r="U191" s="74"/>
      <c r="V191" s="1860"/>
      <c r="W191" s="73"/>
      <c r="X191" s="73"/>
      <c r="Y191" s="73"/>
      <c r="Z191" s="73"/>
    </row>
    <row r="192" spans="1:26" ht="12.75" customHeight="1">
      <c r="A192" s="73"/>
      <c r="B192" s="73"/>
      <c r="C192" s="73"/>
      <c r="D192" s="73"/>
      <c r="E192" s="73"/>
      <c r="F192" s="73"/>
      <c r="G192" s="73"/>
      <c r="H192" s="73"/>
      <c r="I192" s="73"/>
      <c r="J192" s="73"/>
      <c r="K192" s="73"/>
      <c r="L192" s="73"/>
      <c r="M192" s="73"/>
      <c r="N192" s="591"/>
      <c r="O192" s="988"/>
      <c r="P192" s="73"/>
      <c r="Q192" s="73"/>
      <c r="R192" s="74"/>
      <c r="S192" s="74"/>
      <c r="T192" s="989"/>
      <c r="U192" s="74"/>
      <c r="V192" s="1860"/>
      <c r="W192" s="73"/>
      <c r="X192" s="73"/>
      <c r="Y192" s="73"/>
      <c r="Z192" s="73"/>
    </row>
    <row r="193" spans="1:26" ht="12.75" customHeight="1">
      <c r="A193" s="73"/>
      <c r="B193" s="73"/>
      <c r="C193" s="73"/>
      <c r="D193" s="73"/>
      <c r="E193" s="73"/>
      <c r="F193" s="73"/>
      <c r="G193" s="73"/>
      <c r="H193" s="73"/>
      <c r="I193" s="73"/>
      <c r="J193" s="73"/>
      <c r="K193" s="73"/>
      <c r="L193" s="73"/>
      <c r="M193" s="73"/>
      <c r="N193" s="591"/>
      <c r="O193" s="988"/>
      <c r="P193" s="73"/>
      <c r="Q193" s="73"/>
      <c r="R193" s="74"/>
      <c r="S193" s="74"/>
      <c r="T193" s="989"/>
      <c r="U193" s="74"/>
      <c r="V193" s="1860"/>
      <c r="W193" s="73"/>
      <c r="X193" s="73"/>
      <c r="Y193" s="73"/>
      <c r="Z193" s="73"/>
    </row>
    <row r="194" spans="1:26" ht="12.75" customHeight="1">
      <c r="A194" s="73"/>
      <c r="B194" s="73"/>
      <c r="C194" s="73"/>
      <c r="D194" s="73"/>
      <c r="E194" s="73"/>
      <c r="F194" s="73"/>
      <c r="G194" s="73"/>
      <c r="H194" s="73"/>
      <c r="I194" s="73"/>
      <c r="J194" s="73"/>
      <c r="K194" s="73"/>
      <c r="L194" s="73"/>
      <c r="M194" s="73"/>
      <c r="N194" s="591"/>
      <c r="O194" s="988"/>
      <c r="P194" s="73"/>
      <c r="Q194" s="73"/>
      <c r="R194" s="74"/>
      <c r="S194" s="74"/>
      <c r="T194" s="989"/>
      <c r="U194" s="74"/>
      <c r="V194" s="1860"/>
      <c r="W194" s="73"/>
      <c r="X194" s="73"/>
      <c r="Y194" s="73"/>
      <c r="Z194" s="73"/>
    </row>
    <row r="195" spans="1:26" ht="12.75" customHeight="1">
      <c r="A195" s="73"/>
      <c r="B195" s="73"/>
      <c r="C195" s="73"/>
      <c r="D195" s="73"/>
      <c r="E195" s="73"/>
      <c r="F195" s="73"/>
      <c r="G195" s="73"/>
      <c r="H195" s="73"/>
      <c r="I195" s="73"/>
      <c r="J195" s="73"/>
      <c r="K195" s="73"/>
      <c r="L195" s="73"/>
      <c r="M195" s="73"/>
      <c r="N195" s="591"/>
      <c r="O195" s="988"/>
      <c r="P195" s="73"/>
      <c r="Q195" s="73"/>
      <c r="R195" s="74"/>
      <c r="S195" s="74"/>
      <c r="T195" s="989"/>
      <c r="U195" s="74"/>
      <c r="V195" s="1860"/>
      <c r="W195" s="73"/>
      <c r="X195" s="73"/>
      <c r="Y195" s="73"/>
      <c r="Z195" s="73"/>
    </row>
    <row r="196" spans="1:26" ht="12.75" customHeight="1">
      <c r="A196" s="73"/>
      <c r="B196" s="73"/>
      <c r="C196" s="73"/>
      <c r="D196" s="73"/>
      <c r="E196" s="73"/>
      <c r="F196" s="73"/>
      <c r="G196" s="73"/>
      <c r="H196" s="73"/>
      <c r="I196" s="73"/>
      <c r="J196" s="73"/>
      <c r="K196" s="73"/>
      <c r="L196" s="73"/>
      <c r="M196" s="73"/>
      <c r="N196" s="591"/>
      <c r="O196" s="988"/>
      <c r="P196" s="73"/>
      <c r="Q196" s="73"/>
      <c r="R196" s="74"/>
      <c r="S196" s="74"/>
      <c r="T196" s="989"/>
      <c r="U196" s="74"/>
      <c r="V196" s="1860"/>
      <c r="W196" s="73"/>
      <c r="X196" s="73"/>
      <c r="Y196" s="73"/>
      <c r="Z196" s="73"/>
    </row>
    <row r="197" spans="1:26" ht="12.75" customHeight="1">
      <c r="A197" s="73"/>
      <c r="B197" s="73"/>
      <c r="C197" s="73"/>
      <c r="D197" s="73"/>
      <c r="E197" s="73"/>
      <c r="F197" s="73"/>
      <c r="G197" s="73"/>
      <c r="H197" s="73"/>
      <c r="I197" s="73"/>
      <c r="J197" s="73"/>
      <c r="K197" s="73"/>
      <c r="L197" s="73"/>
      <c r="M197" s="73"/>
      <c r="N197" s="591"/>
      <c r="O197" s="988"/>
      <c r="P197" s="73"/>
      <c r="Q197" s="73"/>
      <c r="R197" s="74"/>
      <c r="S197" s="74"/>
      <c r="T197" s="989"/>
      <c r="U197" s="74"/>
      <c r="V197" s="1860"/>
      <c r="W197" s="73"/>
      <c r="X197" s="73"/>
      <c r="Y197" s="73"/>
      <c r="Z197" s="73"/>
    </row>
    <row r="198" spans="1:26" ht="12.75" customHeight="1">
      <c r="A198" s="73"/>
      <c r="B198" s="73"/>
      <c r="C198" s="73"/>
      <c r="D198" s="73"/>
      <c r="E198" s="73"/>
      <c r="F198" s="73"/>
      <c r="G198" s="73"/>
      <c r="H198" s="73"/>
      <c r="I198" s="73"/>
      <c r="J198" s="73"/>
      <c r="K198" s="73"/>
      <c r="L198" s="73"/>
      <c r="M198" s="73"/>
      <c r="N198" s="591"/>
      <c r="O198" s="988"/>
      <c r="P198" s="73"/>
      <c r="Q198" s="73"/>
      <c r="R198" s="74"/>
      <c r="S198" s="74"/>
      <c r="T198" s="989"/>
      <c r="U198" s="74"/>
      <c r="V198" s="1860"/>
      <c r="W198" s="73"/>
      <c r="X198" s="73"/>
      <c r="Y198" s="73"/>
      <c r="Z198" s="73"/>
    </row>
    <row r="199" spans="1:26" ht="12.75" customHeight="1">
      <c r="A199" s="73"/>
      <c r="B199" s="73"/>
      <c r="C199" s="73"/>
      <c r="D199" s="73"/>
      <c r="E199" s="73"/>
      <c r="F199" s="73"/>
      <c r="G199" s="73"/>
      <c r="H199" s="73"/>
      <c r="I199" s="73"/>
      <c r="J199" s="73"/>
      <c r="K199" s="73"/>
      <c r="L199" s="73"/>
      <c r="M199" s="73"/>
      <c r="N199" s="591"/>
      <c r="O199" s="988"/>
      <c r="P199" s="73"/>
      <c r="Q199" s="73"/>
      <c r="R199" s="74"/>
      <c r="S199" s="74"/>
      <c r="T199" s="989"/>
      <c r="U199" s="74"/>
      <c r="V199" s="1860"/>
      <c r="W199" s="73"/>
      <c r="X199" s="73"/>
      <c r="Y199" s="73"/>
      <c r="Z199" s="73"/>
    </row>
    <row r="200" spans="1:26" ht="12.75" customHeight="1">
      <c r="A200" s="73"/>
      <c r="B200" s="73"/>
      <c r="C200" s="73"/>
      <c r="D200" s="73"/>
      <c r="E200" s="73"/>
      <c r="F200" s="73"/>
      <c r="G200" s="73"/>
      <c r="H200" s="73"/>
      <c r="I200" s="73"/>
      <c r="J200" s="73"/>
      <c r="K200" s="73"/>
      <c r="L200" s="73"/>
      <c r="M200" s="73"/>
      <c r="N200" s="591"/>
      <c r="O200" s="988"/>
      <c r="P200" s="73"/>
      <c r="Q200" s="73"/>
      <c r="R200" s="74"/>
      <c r="S200" s="74"/>
      <c r="T200" s="989"/>
      <c r="U200" s="74"/>
      <c r="V200" s="1860"/>
      <c r="W200" s="73"/>
      <c r="X200" s="73"/>
      <c r="Y200" s="73"/>
      <c r="Z200" s="73"/>
    </row>
    <row r="201" spans="1:26" ht="12.75" customHeight="1">
      <c r="A201" s="73"/>
      <c r="B201" s="73"/>
      <c r="C201" s="73"/>
      <c r="D201" s="73"/>
      <c r="E201" s="73"/>
      <c r="F201" s="73"/>
      <c r="G201" s="73"/>
      <c r="H201" s="73"/>
      <c r="I201" s="73"/>
      <c r="J201" s="73"/>
      <c r="K201" s="73"/>
      <c r="L201" s="73"/>
      <c r="M201" s="73"/>
      <c r="N201" s="591"/>
      <c r="O201" s="988"/>
      <c r="P201" s="73"/>
      <c r="Q201" s="73"/>
      <c r="R201" s="74"/>
      <c r="S201" s="74"/>
      <c r="T201" s="989"/>
      <c r="U201" s="74"/>
      <c r="V201" s="1860"/>
      <c r="W201" s="73"/>
      <c r="X201" s="73"/>
      <c r="Y201" s="73"/>
      <c r="Z201" s="73"/>
    </row>
    <row r="202" spans="1:26" ht="12.75" customHeight="1">
      <c r="A202" s="73"/>
      <c r="B202" s="73"/>
      <c r="C202" s="73"/>
      <c r="D202" s="73"/>
      <c r="E202" s="73"/>
      <c r="F202" s="73"/>
      <c r="G202" s="73"/>
      <c r="H202" s="73"/>
      <c r="I202" s="73"/>
      <c r="J202" s="73"/>
      <c r="K202" s="73"/>
      <c r="L202" s="73"/>
      <c r="M202" s="73"/>
      <c r="N202" s="591"/>
      <c r="O202" s="988"/>
      <c r="P202" s="73"/>
      <c r="Q202" s="73"/>
      <c r="R202" s="74"/>
      <c r="S202" s="74"/>
      <c r="T202" s="989"/>
      <c r="U202" s="74"/>
      <c r="V202" s="1860"/>
      <c r="W202" s="73"/>
      <c r="X202" s="73"/>
      <c r="Y202" s="73"/>
      <c r="Z202" s="73"/>
    </row>
    <row r="203" spans="1:26" ht="12.75" customHeight="1">
      <c r="A203" s="73"/>
      <c r="B203" s="73"/>
      <c r="C203" s="73"/>
      <c r="D203" s="73"/>
      <c r="E203" s="73"/>
      <c r="F203" s="73"/>
      <c r="G203" s="73"/>
      <c r="H203" s="73"/>
      <c r="I203" s="73"/>
      <c r="J203" s="73"/>
      <c r="K203" s="73"/>
      <c r="L203" s="73"/>
      <c r="M203" s="73"/>
      <c r="N203" s="591"/>
      <c r="O203" s="988"/>
      <c r="P203" s="73"/>
      <c r="Q203" s="73"/>
      <c r="R203" s="74"/>
      <c r="S203" s="74"/>
      <c r="T203" s="989"/>
      <c r="U203" s="74"/>
      <c r="V203" s="1860"/>
      <c r="W203" s="73"/>
      <c r="X203" s="73"/>
      <c r="Y203" s="73"/>
      <c r="Z203" s="73"/>
    </row>
    <row r="204" spans="1:26" ht="12.75" customHeight="1">
      <c r="A204" s="73"/>
      <c r="B204" s="73"/>
      <c r="C204" s="73"/>
      <c r="D204" s="73"/>
      <c r="E204" s="73"/>
      <c r="F204" s="73"/>
      <c r="G204" s="73"/>
      <c r="H204" s="73"/>
      <c r="I204" s="73"/>
      <c r="J204" s="73"/>
      <c r="K204" s="73"/>
      <c r="L204" s="73"/>
      <c r="M204" s="73"/>
      <c r="N204" s="591"/>
      <c r="O204" s="988"/>
      <c r="P204" s="73"/>
      <c r="Q204" s="73"/>
      <c r="R204" s="74"/>
      <c r="S204" s="74"/>
      <c r="T204" s="989"/>
      <c r="U204" s="74"/>
      <c r="V204" s="1860"/>
      <c r="W204" s="73"/>
      <c r="X204" s="73"/>
      <c r="Y204" s="73"/>
      <c r="Z204" s="73"/>
    </row>
    <row r="205" spans="1:26" ht="12.75" customHeight="1">
      <c r="A205" s="73"/>
      <c r="B205" s="73"/>
      <c r="C205" s="73"/>
      <c r="D205" s="73"/>
      <c r="E205" s="73"/>
      <c r="F205" s="73"/>
      <c r="G205" s="73"/>
      <c r="H205" s="73"/>
      <c r="I205" s="73"/>
      <c r="J205" s="73"/>
      <c r="K205" s="73"/>
      <c r="L205" s="73"/>
      <c r="M205" s="73"/>
      <c r="N205" s="591"/>
      <c r="O205" s="988"/>
      <c r="P205" s="73"/>
      <c r="Q205" s="73"/>
      <c r="R205" s="74"/>
      <c r="S205" s="74"/>
      <c r="T205" s="989"/>
      <c r="U205" s="74"/>
      <c r="V205" s="1860"/>
      <c r="W205" s="73"/>
      <c r="X205" s="73"/>
      <c r="Y205" s="73"/>
      <c r="Z205" s="73"/>
    </row>
    <row r="206" spans="1:26" ht="12.75" customHeight="1">
      <c r="A206" s="73"/>
      <c r="B206" s="73"/>
      <c r="C206" s="73"/>
      <c r="D206" s="73"/>
      <c r="E206" s="73"/>
      <c r="F206" s="73"/>
      <c r="G206" s="73"/>
      <c r="H206" s="73"/>
      <c r="I206" s="73"/>
      <c r="J206" s="73"/>
      <c r="K206" s="73"/>
      <c r="L206" s="73"/>
      <c r="M206" s="73"/>
      <c r="N206" s="591"/>
      <c r="O206" s="988"/>
      <c r="P206" s="73"/>
      <c r="Q206" s="73"/>
      <c r="R206" s="74"/>
      <c r="S206" s="74"/>
      <c r="T206" s="989"/>
      <c r="U206" s="74"/>
      <c r="V206" s="1860"/>
      <c r="W206" s="73"/>
      <c r="X206" s="73"/>
      <c r="Y206" s="73"/>
      <c r="Z206" s="73"/>
    </row>
    <row r="207" spans="1:26" ht="12.75" customHeight="1">
      <c r="A207" s="73"/>
      <c r="B207" s="73"/>
      <c r="C207" s="73"/>
      <c r="D207" s="73"/>
      <c r="E207" s="73"/>
      <c r="F207" s="73"/>
      <c r="G207" s="73"/>
      <c r="H207" s="73"/>
      <c r="I207" s="73"/>
      <c r="J207" s="73"/>
      <c r="K207" s="73"/>
      <c r="L207" s="73"/>
      <c r="M207" s="73"/>
      <c r="N207" s="591"/>
      <c r="O207" s="988"/>
      <c r="P207" s="73"/>
      <c r="Q207" s="73"/>
      <c r="R207" s="74"/>
      <c r="S207" s="74"/>
      <c r="T207" s="989"/>
      <c r="U207" s="74"/>
      <c r="V207" s="1860"/>
      <c r="W207" s="73"/>
      <c r="X207" s="73"/>
      <c r="Y207" s="73"/>
      <c r="Z207" s="73"/>
    </row>
    <row r="208" spans="1:26" ht="12.75" customHeight="1">
      <c r="A208" s="73"/>
      <c r="B208" s="73"/>
      <c r="C208" s="73"/>
      <c r="D208" s="73"/>
      <c r="E208" s="73"/>
      <c r="F208" s="73"/>
      <c r="G208" s="73"/>
      <c r="H208" s="73"/>
      <c r="I208" s="73"/>
      <c r="J208" s="73"/>
      <c r="K208" s="73"/>
      <c r="L208" s="73"/>
      <c r="M208" s="73"/>
      <c r="N208" s="591"/>
      <c r="O208" s="988"/>
      <c r="P208" s="73"/>
      <c r="Q208" s="73"/>
      <c r="R208" s="74"/>
      <c r="S208" s="74"/>
      <c r="T208" s="989"/>
      <c r="U208" s="74"/>
      <c r="V208" s="1860"/>
      <c r="W208" s="73"/>
      <c r="X208" s="73"/>
      <c r="Y208" s="73"/>
      <c r="Z208" s="73"/>
    </row>
    <row r="209" spans="1:26" ht="12.75" customHeight="1">
      <c r="A209" s="73"/>
      <c r="B209" s="73"/>
      <c r="C209" s="73"/>
      <c r="D209" s="73"/>
      <c r="E209" s="73"/>
      <c r="F209" s="73"/>
      <c r="G209" s="73"/>
      <c r="H209" s="73"/>
      <c r="I209" s="73"/>
      <c r="J209" s="73"/>
      <c r="K209" s="73"/>
      <c r="L209" s="73"/>
      <c r="M209" s="73"/>
      <c r="N209" s="591"/>
      <c r="O209" s="988"/>
      <c r="P209" s="73"/>
      <c r="Q209" s="73"/>
      <c r="R209" s="74"/>
      <c r="S209" s="74"/>
      <c r="T209" s="989"/>
      <c r="U209" s="74"/>
      <c r="V209" s="1860"/>
      <c r="W209" s="73"/>
      <c r="X209" s="73"/>
      <c r="Y209" s="73"/>
      <c r="Z209" s="73"/>
    </row>
    <row r="210" spans="1:26" ht="12.75" customHeight="1">
      <c r="A210" s="73"/>
      <c r="B210" s="73"/>
      <c r="C210" s="73"/>
      <c r="D210" s="73"/>
      <c r="E210" s="73"/>
      <c r="F210" s="73"/>
      <c r="G210" s="73"/>
      <c r="H210" s="73"/>
      <c r="I210" s="73"/>
      <c r="J210" s="73"/>
      <c r="K210" s="73"/>
      <c r="L210" s="73"/>
      <c r="M210" s="73"/>
      <c r="N210" s="591"/>
      <c r="O210" s="988"/>
      <c r="P210" s="73"/>
      <c r="Q210" s="73"/>
      <c r="R210" s="74"/>
      <c r="S210" s="74"/>
      <c r="T210" s="989"/>
      <c r="U210" s="74"/>
      <c r="V210" s="1860"/>
      <c r="W210" s="73"/>
      <c r="X210" s="73"/>
      <c r="Y210" s="73"/>
      <c r="Z210" s="73"/>
    </row>
    <row r="211" spans="1:26" ht="12.75" customHeight="1">
      <c r="A211" s="73"/>
      <c r="B211" s="73"/>
      <c r="C211" s="73"/>
      <c r="D211" s="73"/>
      <c r="E211" s="73"/>
      <c r="F211" s="73"/>
      <c r="G211" s="73"/>
      <c r="H211" s="73"/>
      <c r="I211" s="73"/>
      <c r="J211" s="73"/>
      <c r="K211" s="73"/>
      <c r="L211" s="73"/>
      <c r="M211" s="73"/>
      <c r="N211" s="591"/>
      <c r="O211" s="988"/>
      <c r="P211" s="73"/>
      <c r="Q211" s="73"/>
      <c r="R211" s="74"/>
      <c r="S211" s="74"/>
      <c r="T211" s="989"/>
      <c r="U211" s="74"/>
      <c r="V211" s="1860"/>
      <c r="W211" s="73"/>
      <c r="X211" s="73"/>
      <c r="Y211" s="73"/>
      <c r="Z211" s="73"/>
    </row>
    <row r="212" spans="1:26" ht="12.75" customHeight="1">
      <c r="A212" s="73"/>
      <c r="B212" s="73"/>
      <c r="C212" s="73"/>
      <c r="D212" s="73"/>
      <c r="E212" s="73"/>
      <c r="F212" s="73"/>
      <c r="G212" s="73"/>
      <c r="H212" s="73"/>
      <c r="I212" s="73"/>
      <c r="J212" s="73"/>
      <c r="K212" s="73"/>
      <c r="L212" s="73"/>
      <c r="M212" s="73"/>
      <c r="N212" s="591"/>
      <c r="O212" s="988"/>
      <c r="P212" s="73"/>
      <c r="Q212" s="73"/>
      <c r="R212" s="74"/>
      <c r="S212" s="74"/>
      <c r="T212" s="989"/>
      <c r="U212" s="74"/>
      <c r="V212" s="1860"/>
      <c r="W212" s="73"/>
      <c r="X212" s="73"/>
      <c r="Y212" s="73"/>
      <c r="Z212" s="73"/>
    </row>
    <row r="213" spans="1:26" ht="12.75" customHeight="1">
      <c r="A213" s="73"/>
      <c r="B213" s="73"/>
      <c r="C213" s="73"/>
      <c r="D213" s="73"/>
      <c r="E213" s="73"/>
      <c r="F213" s="73"/>
      <c r="G213" s="73"/>
      <c r="H213" s="73"/>
      <c r="I213" s="73"/>
      <c r="J213" s="73"/>
      <c r="K213" s="73"/>
      <c r="L213" s="73"/>
      <c r="M213" s="73"/>
      <c r="N213" s="591"/>
      <c r="O213" s="988"/>
      <c r="P213" s="73"/>
      <c r="Q213" s="73"/>
      <c r="R213" s="74"/>
      <c r="S213" s="74"/>
      <c r="T213" s="989"/>
      <c r="U213" s="74"/>
      <c r="V213" s="1860"/>
      <c r="W213" s="73"/>
      <c r="X213" s="73"/>
      <c r="Y213" s="73"/>
      <c r="Z213" s="73"/>
    </row>
    <row r="214" spans="1:26" ht="12.75" customHeight="1">
      <c r="A214" s="73"/>
      <c r="B214" s="73"/>
      <c r="C214" s="73"/>
      <c r="D214" s="73"/>
      <c r="E214" s="73"/>
      <c r="F214" s="73"/>
      <c r="G214" s="73"/>
      <c r="H214" s="73"/>
      <c r="I214" s="73"/>
      <c r="J214" s="73"/>
      <c r="K214" s="73"/>
      <c r="L214" s="73"/>
      <c r="M214" s="73"/>
      <c r="N214" s="591"/>
      <c r="O214" s="988"/>
      <c r="P214" s="73"/>
      <c r="Q214" s="73"/>
      <c r="R214" s="74"/>
      <c r="S214" s="74"/>
      <c r="T214" s="989"/>
      <c r="U214" s="74"/>
      <c r="V214" s="1860"/>
      <c r="W214" s="73"/>
      <c r="X214" s="73"/>
      <c r="Y214" s="73"/>
      <c r="Z214" s="73"/>
    </row>
    <row r="215" spans="1:26" ht="12.75" customHeight="1">
      <c r="A215" s="73"/>
      <c r="B215" s="73"/>
      <c r="C215" s="73"/>
      <c r="D215" s="73"/>
      <c r="E215" s="73"/>
      <c r="F215" s="73"/>
      <c r="G215" s="73"/>
      <c r="H215" s="73"/>
      <c r="I215" s="73"/>
      <c r="J215" s="73"/>
      <c r="K215" s="73"/>
      <c r="L215" s="73"/>
      <c r="M215" s="73"/>
      <c r="N215" s="591"/>
      <c r="O215" s="988"/>
      <c r="P215" s="73"/>
      <c r="Q215" s="73"/>
      <c r="R215" s="74"/>
      <c r="S215" s="74"/>
      <c r="T215" s="989"/>
      <c r="U215" s="74"/>
      <c r="V215" s="1860"/>
      <c r="W215" s="73"/>
      <c r="X215" s="73"/>
      <c r="Y215" s="73"/>
      <c r="Z215" s="73"/>
    </row>
    <row r="216" spans="1:26" ht="12.75" customHeight="1">
      <c r="A216" s="73"/>
      <c r="B216" s="73"/>
      <c r="C216" s="73"/>
      <c r="D216" s="73"/>
      <c r="E216" s="73"/>
      <c r="F216" s="73"/>
      <c r="G216" s="73"/>
      <c r="H216" s="73"/>
      <c r="I216" s="73"/>
      <c r="J216" s="73"/>
      <c r="K216" s="73"/>
      <c r="L216" s="73"/>
      <c r="M216" s="73"/>
      <c r="N216" s="591"/>
      <c r="O216" s="988"/>
      <c r="P216" s="73"/>
      <c r="Q216" s="73"/>
      <c r="R216" s="74"/>
      <c r="S216" s="74"/>
      <c r="T216" s="989"/>
      <c r="U216" s="74"/>
      <c r="V216" s="1860"/>
      <c r="W216" s="73"/>
      <c r="X216" s="73"/>
      <c r="Y216" s="73"/>
      <c r="Z216" s="73"/>
    </row>
    <row r="217" spans="1:26" ht="12.75" customHeight="1">
      <c r="A217" s="73"/>
      <c r="B217" s="73"/>
      <c r="C217" s="73"/>
      <c r="D217" s="73"/>
      <c r="E217" s="73"/>
      <c r="F217" s="73"/>
      <c r="G217" s="73"/>
      <c r="H217" s="73"/>
      <c r="I217" s="73"/>
      <c r="J217" s="73"/>
      <c r="K217" s="73"/>
      <c r="L217" s="73"/>
      <c r="M217" s="73"/>
      <c r="N217" s="591"/>
      <c r="O217" s="988"/>
      <c r="P217" s="73"/>
      <c r="Q217" s="73"/>
      <c r="R217" s="74"/>
      <c r="S217" s="74"/>
      <c r="T217" s="989"/>
      <c r="U217" s="74"/>
      <c r="V217" s="1860"/>
      <c r="W217" s="73"/>
      <c r="X217" s="73"/>
      <c r="Y217" s="73"/>
      <c r="Z217" s="73"/>
    </row>
    <row r="218" spans="1:26" ht="12.75" customHeight="1">
      <c r="A218" s="73"/>
      <c r="B218" s="73"/>
      <c r="C218" s="73"/>
      <c r="D218" s="73"/>
      <c r="E218" s="73"/>
      <c r="F218" s="73"/>
      <c r="G218" s="73"/>
      <c r="H218" s="73"/>
      <c r="I218" s="73"/>
      <c r="J218" s="73"/>
      <c r="K218" s="73"/>
      <c r="L218" s="73"/>
      <c r="M218" s="73"/>
      <c r="N218" s="591"/>
      <c r="O218" s="988"/>
      <c r="P218" s="73"/>
      <c r="Q218" s="73"/>
      <c r="R218" s="74"/>
      <c r="S218" s="74"/>
      <c r="T218" s="989"/>
      <c r="U218" s="74"/>
      <c r="V218" s="1860"/>
      <c r="W218" s="73"/>
      <c r="X218" s="73"/>
      <c r="Y218" s="73"/>
      <c r="Z218" s="73"/>
    </row>
    <row r="219" spans="1:26" ht="12.75" customHeight="1">
      <c r="A219" s="73"/>
      <c r="B219" s="73"/>
      <c r="C219" s="73"/>
      <c r="D219" s="73"/>
      <c r="E219" s="73"/>
      <c r="F219" s="73"/>
      <c r="G219" s="73"/>
      <c r="H219" s="73"/>
      <c r="I219" s="73"/>
      <c r="J219" s="73"/>
      <c r="K219" s="73"/>
      <c r="L219" s="73"/>
      <c r="M219" s="73"/>
      <c r="N219" s="591"/>
      <c r="O219" s="988"/>
      <c r="P219" s="73"/>
      <c r="Q219" s="73"/>
      <c r="R219" s="74"/>
      <c r="S219" s="74"/>
      <c r="T219" s="989"/>
      <c r="U219" s="74"/>
      <c r="V219" s="1860"/>
      <c r="W219" s="73"/>
      <c r="X219" s="73"/>
      <c r="Y219" s="73"/>
      <c r="Z219" s="73"/>
    </row>
    <row r="220" spans="1:26" ht="12.75" customHeight="1">
      <c r="A220" s="73"/>
      <c r="B220" s="73"/>
      <c r="C220" s="73"/>
      <c r="D220" s="73"/>
      <c r="E220" s="73"/>
      <c r="F220" s="73"/>
      <c r="G220" s="73"/>
      <c r="H220" s="73"/>
      <c r="I220" s="73"/>
      <c r="J220" s="73"/>
      <c r="K220" s="73"/>
      <c r="L220" s="73"/>
      <c r="M220" s="73"/>
      <c r="N220" s="591"/>
      <c r="O220" s="988"/>
      <c r="P220" s="73"/>
      <c r="Q220" s="73"/>
      <c r="R220" s="74"/>
      <c r="S220" s="74"/>
      <c r="T220" s="989"/>
      <c r="U220" s="74"/>
      <c r="V220" s="1860"/>
      <c r="W220" s="73"/>
      <c r="X220" s="73"/>
      <c r="Y220" s="73"/>
      <c r="Z220" s="73"/>
    </row>
    <row r="221" spans="1:26" ht="12.75" customHeight="1">
      <c r="A221" s="73"/>
      <c r="B221" s="73"/>
      <c r="C221" s="73"/>
      <c r="D221" s="73"/>
      <c r="E221" s="73"/>
      <c r="F221" s="73"/>
      <c r="G221" s="73"/>
      <c r="H221" s="73"/>
      <c r="I221" s="73"/>
      <c r="J221" s="73"/>
      <c r="K221" s="73"/>
      <c r="L221" s="73"/>
      <c r="M221" s="73"/>
      <c r="N221" s="591"/>
      <c r="O221" s="988"/>
      <c r="P221" s="73"/>
      <c r="Q221" s="73"/>
      <c r="R221" s="74"/>
      <c r="S221" s="74"/>
      <c r="T221" s="989"/>
      <c r="U221" s="74"/>
      <c r="V221" s="1860"/>
      <c r="W221" s="73"/>
      <c r="X221" s="73"/>
      <c r="Y221" s="73"/>
      <c r="Z221" s="73"/>
    </row>
    <row r="222" spans="1:26" ht="12.75" customHeight="1">
      <c r="A222" s="73"/>
      <c r="B222" s="73"/>
      <c r="C222" s="73"/>
      <c r="D222" s="73"/>
      <c r="E222" s="73"/>
      <c r="F222" s="73"/>
      <c r="G222" s="73"/>
      <c r="H222" s="73"/>
      <c r="I222" s="73"/>
      <c r="J222" s="73"/>
      <c r="K222" s="73"/>
      <c r="L222" s="73"/>
      <c r="M222" s="73"/>
      <c r="N222" s="591"/>
      <c r="O222" s="988"/>
      <c r="P222" s="73"/>
      <c r="Q222" s="73"/>
      <c r="R222" s="74"/>
      <c r="S222" s="74"/>
      <c r="T222" s="989"/>
      <c r="U222" s="74"/>
      <c r="V222" s="1860"/>
      <c r="W222" s="73"/>
      <c r="X222" s="73"/>
      <c r="Y222" s="73"/>
      <c r="Z222" s="73"/>
    </row>
    <row r="223" spans="1:26" ht="12.75" customHeight="1">
      <c r="A223" s="73"/>
      <c r="B223" s="73"/>
      <c r="C223" s="73"/>
      <c r="D223" s="73"/>
      <c r="E223" s="73"/>
      <c r="F223" s="73"/>
      <c r="G223" s="73"/>
      <c r="H223" s="73"/>
      <c r="I223" s="73"/>
      <c r="J223" s="73"/>
      <c r="K223" s="73"/>
      <c r="L223" s="73"/>
      <c r="M223" s="73"/>
      <c r="N223" s="591"/>
      <c r="O223" s="988"/>
      <c r="P223" s="73"/>
      <c r="Q223" s="73"/>
      <c r="R223" s="74"/>
      <c r="S223" s="74"/>
      <c r="T223" s="989"/>
      <c r="U223" s="74"/>
      <c r="V223" s="1860"/>
      <c r="W223" s="73"/>
      <c r="X223" s="73"/>
      <c r="Y223" s="73"/>
      <c r="Z223" s="73"/>
    </row>
    <row r="224" spans="1:26" ht="12.75" customHeight="1">
      <c r="A224" s="73"/>
      <c r="B224" s="73"/>
      <c r="C224" s="73"/>
      <c r="D224" s="73"/>
      <c r="E224" s="73"/>
      <c r="F224" s="73"/>
      <c r="G224" s="73"/>
      <c r="H224" s="73"/>
      <c r="I224" s="73"/>
      <c r="J224" s="73"/>
      <c r="K224" s="73"/>
      <c r="L224" s="73"/>
      <c r="M224" s="73"/>
      <c r="N224" s="591"/>
      <c r="O224" s="988"/>
      <c r="P224" s="73"/>
      <c r="Q224" s="73"/>
      <c r="R224" s="74"/>
      <c r="S224" s="74"/>
      <c r="T224" s="989"/>
      <c r="U224" s="74"/>
      <c r="V224" s="1860"/>
      <c r="W224" s="73"/>
      <c r="X224" s="73"/>
      <c r="Y224" s="73"/>
      <c r="Z224" s="73"/>
    </row>
    <row r="225" spans="1:26" ht="12.75" customHeight="1">
      <c r="A225" s="73"/>
      <c r="B225" s="73"/>
      <c r="C225" s="73"/>
      <c r="D225" s="73"/>
      <c r="E225" s="73"/>
      <c r="F225" s="73"/>
      <c r="G225" s="73"/>
      <c r="H225" s="73"/>
      <c r="I225" s="73"/>
      <c r="J225" s="73"/>
      <c r="K225" s="73"/>
      <c r="L225" s="73"/>
      <c r="M225" s="73"/>
      <c r="N225" s="591"/>
      <c r="O225" s="988"/>
      <c r="P225" s="73"/>
      <c r="Q225" s="73"/>
      <c r="R225" s="74"/>
      <c r="S225" s="74"/>
      <c r="T225" s="989"/>
      <c r="U225" s="74"/>
      <c r="V225" s="1860"/>
      <c r="W225" s="73"/>
      <c r="X225" s="73"/>
      <c r="Y225" s="73"/>
      <c r="Z225" s="73"/>
    </row>
    <row r="226" spans="1:26" ht="12.75" customHeight="1">
      <c r="A226" s="73"/>
      <c r="B226" s="73"/>
      <c r="C226" s="73"/>
      <c r="D226" s="73"/>
      <c r="E226" s="73"/>
      <c r="F226" s="73"/>
      <c r="G226" s="73"/>
      <c r="H226" s="73"/>
      <c r="I226" s="73"/>
      <c r="J226" s="73"/>
      <c r="K226" s="73"/>
      <c r="L226" s="73"/>
      <c r="M226" s="73"/>
      <c r="N226" s="591"/>
      <c r="O226" s="988"/>
      <c r="P226" s="73"/>
      <c r="Q226" s="73"/>
      <c r="R226" s="74"/>
      <c r="S226" s="74"/>
      <c r="T226" s="989"/>
      <c r="U226" s="74"/>
      <c r="V226" s="1860"/>
      <c r="W226" s="73"/>
      <c r="X226" s="73"/>
      <c r="Y226" s="73"/>
      <c r="Z226" s="73"/>
    </row>
    <row r="227" spans="1:26" ht="12.75" customHeight="1">
      <c r="A227" s="73"/>
      <c r="B227" s="73"/>
      <c r="C227" s="73"/>
      <c r="D227" s="73"/>
      <c r="E227" s="73"/>
      <c r="F227" s="73"/>
      <c r="G227" s="73"/>
      <c r="H227" s="73"/>
      <c r="I227" s="73"/>
      <c r="J227" s="73"/>
      <c r="K227" s="73"/>
      <c r="L227" s="73"/>
      <c r="M227" s="73"/>
      <c r="N227" s="591"/>
      <c r="O227" s="988"/>
      <c r="P227" s="73"/>
      <c r="Q227" s="73"/>
      <c r="R227" s="74"/>
      <c r="S227" s="74"/>
      <c r="T227" s="989"/>
      <c r="U227" s="74"/>
      <c r="V227" s="1860"/>
      <c r="W227" s="73"/>
      <c r="X227" s="73"/>
      <c r="Y227" s="73"/>
      <c r="Z227" s="73"/>
    </row>
    <row r="228" spans="1:26" ht="12.75" customHeight="1">
      <c r="A228" s="73"/>
      <c r="B228" s="73"/>
      <c r="C228" s="73"/>
      <c r="D228" s="73"/>
      <c r="E228" s="73"/>
      <c r="F228" s="73"/>
      <c r="G228" s="73"/>
      <c r="H228" s="73"/>
      <c r="I228" s="73"/>
      <c r="J228" s="73"/>
      <c r="K228" s="73"/>
      <c r="L228" s="73"/>
      <c r="M228" s="73"/>
      <c r="N228" s="591"/>
      <c r="O228" s="988"/>
      <c r="P228" s="73"/>
      <c r="Q228" s="73"/>
      <c r="R228" s="74"/>
      <c r="S228" s="74"/>
      <c r="T228" s="989"/>
      <c r="U228" s="74"/>
      <c r="V228" s="1860"/>
      <c r="W228" s="73"/>
      <c r="X228" s="73"/>
      <c r="Y228" s="73"/>
      <c r="Z228" s="73"/>
    </row>
    <row r="229" spans="1:26" ht="12.75" customHeight="1">
      <c r="A229" s="73"/>
      <c r="B229" s="73"/>
      <c r="C229" s="73"/>
      <c r="D229" s="73"/>
      <c r="E229" s="73"/>
      <c r="F229" s="73"/>
      <c r="G229" s="73"/>
      <c r="H229" s="73"/>
      <c r="I229" s="73"/>
      <c r="J229" s="73"/>
      <c r="K229" s="73"/>
      <c r="L229" s="73"/>
      <c r="M229" s="73"/>
      <c r="N229" s="591"/>
      <c r="O229" s="988"/>
      <c r="P229" s="73"/>
      <c r="Q229" s="73"/>
      <c r="R229" s="74"/>
      <c r="S229" s="74"/>
      <c r="T229" s="989"/>
      <c r="U229" s="74"/>
      <c r="V229" s="1860"/>
      <c r="W229" s="73"/>
      <c r="X229" s="73"/>
      <c r="Y229" s="73"/>
      <c r="Z229" s="73"/>
    </row>
    <row r="230" spans="1:26" ht="12.75" customHeight="1">
      <c r="A230" s="73"/>
      <c r="B230" s="73"/>
      <c r="C230" s="73"/>
      <c r="D230" s="73"/>
      <c r="E230" s="73"/>
      <c r="F230" s="73"/>
      <c r="G230" s="73"/>
      <c r="H230" s="73"/>
      <c r="I230" s="73"/>
      <c r="J230" s="73"/>
      <c r="K230" s="73"/>
      <c r="L230" s="73"/>
      <c r="M230" s="73"/>
      <c r="N230" s="591"/>
      <c r="O230" s="988"/>
      <c r="P230" s="73"/>
      <c r="Q230" s="73"/>
      <c r="R230" s="74"/>
      <c r="S230" s="74"/>
      <c r="T230" s="989"/>
      <c r="U230" s="74"/>
      <c r="V230" s="1860"/>
      <c r="W230" s="73"/>
      <c r="X230" s="73"/>
      <c r="Y230" s="73"/>
      <c r="Z230" s="73"/>
    </row>
    <row r="231" spans="1:26" ht="12.75" customHeight="1">
      <c r="A231" s="73"/>
      <c r="B231" s="73"/>
      <c r="C231" s="73"/>
      <c r="D231" s="73"/>
      <c r="E231" s="73"/>
      <c r="F231" s="73"/>
      <c r="G231" s="73"/>
      <c r="H231" s="73"/>
      <c r="I231" s="73"/>
      <c r="J231" s="73"/>
      <c r="K231" s="73"/>
      <c r="L231" s="73"/>
      <c r="M231" s="73"/>
      <c r="N231" s="591"/>
      <c r="O231" s="988"/>
      <c r="P231" s="73"/>
      <c r="Q231" s="73"/>
      <c r="R231" s="74"/>
      <c r="S231" s="74"/>
      <c r="T231" s="989"/>
      <c r="U231" s="74"/>
      <c r="V231" s="1860"/>
      <c r="W231" s="73"/>
      <c r="X231" s="73"/>
      <c r="Y231" s="73"/>
      <c r="Z231" s="73"/>
    </row>
    <row r="232" spans="1:26" ht="12.75" customHeight="1">
      <c r="A232" s="73"/>
      <c r="B232" s="73"/>
      <c r="C232" s="73"/>
      <c r="D232" s="73"/>
      <c r="E232" s="73"/>
      <c r="F232" s="73"/>
      <c r="G232" s="73"/>
      <c r="H232" s="73"/>
      <c r="I232" s="73"/>
      <c r="J232" s="73"/>
      <c r="K232" s="73"/>
      <c r="L232" s="73"/>
      <c r="M232" s="73"/>
      <c r="N232" s="591"/>
      <c r="O232" s="988"/>
      <c r="P232" s="73"/>
      <c r="Q232" s="73"/>
      <c r="R232" s="74"/>
      <c r="S232" s="74"/>
      <c r="T232" s="989"/>
      <c r="U232" s="74"/>
      <c r="V232" s="1860"/>
      <c r="W232" s="73"/>
      <c r="X232" s="73"/>
      <c r="Y232" s="73"/>
      <c r="Z232" s="73"/>
    </row>
    <row r="233" spans="1:26" ht="12.75" customHeight="1">
      <c r="A233" s="73"/>
      <c r="B233" s="73"/>
      <c r="C233" s="73"/>
      <c r="D233" s="73"/>
      <c r="E233" s="73"/>
      <c r="F233" s="73"/>
      <c r="G233" s="73"/>
      <c r="H233" s="73"/>
      <c r="I233" s="73"/>
      <c r="J233" s="73"/>
      <c r="K233" s="73"/>
      <c r="L233" s="73"/>
      <c r="M233" s="73"/>
      <c r="N233" s="591"/>
      <c r="O233" s="988"/>
      <c r="P233" s="73"/>
      <c r="Q233" s="73"/>
      <c r="R233" s="74"/>
      <c r="S233" s="74"/>
      <c r="T233" s="989"/>
      <c r="U233" s="74"/>
      <c r="V233" s="1860"/>
      <c r="W233" s="73"/>
      <c r="X233" s="73"/>
      <c r="Y233" s="73"/>
      <c r="Z233" s="73"/>
    </row>
    <row r="234" spans="1:26" ht="12.75" customHeight="1">
      <c r="A234" s="73"/>
      <c r="B234" s="73"/>
      <c r="C234" s="73"/>
      <c r="D234" s="73"/>
      <c r="E234" s="73"/>
      <c r="F234" s="73"/>
      <c r="G234" s="73"/>
      <c r="H234" s="73"/>
      <c r="I234" s="73"/>
      <c r="J234" s="73"/>
      <c r="K234" s="73"/>
      <c r="L234" s="73"/>
      <c r="M234" s="73"/>
      <c r="N234" s="591"/>
      <c r="O234" s="988"/>
      <c r="P234" s="73"/>
      <c r="Q234" s="73"/>
      <c r="R234" s="74"/>
      <c r="S234" s="74"/>
      <c r="T234" s="989"/>
      <c r="U234" s="74"/>
      <c r="V234" s="1860"/>
      <c r="W234" s="73"/>
      <c r="X234" s="73"/>
      <c r="Y234" s="73"/>
      <c r="Z234" s="73"/>
    </row>
    <row r="235" spans="1:26" ht="12.75" customHeight="1">
      <c r="A235" s="73"/>
      <c r="B235" s="73"/>
      <c r="C235" s="73"/>
      <c r="D235" s="73"/>
      <c r="E235" s="73"/>
      <c r="F235" s="73"/>
      <c r="G235" s="73"/>
      <c r="H235" s="73"/>
      <c r="I235" s="73"/>
      <c r="J235" s="73"/>
      <c r="K235" s="73"/>
      <c r="L235" s="73"/>
      <c r="M235" s="73"/>
      <c r="N235" s="591"/>
      <c r="O235" s="988"/>
      <c r="P235" s="73"/>
      <c r="Q235" s="73"/>
      <c r="R235" s="74"/>
      <c r="S235" s="74"/>
      <c r="T235" s="989"/>
      <c r="U235" s="74"/>
      <c r="V235" s="1860"/>
      <c r="W235" s="73"/>
      <c r="X235" s="73"/>
      <c r="Y235" s="73"/>
      <c r="Z235" s="73"/>
    </row>
    <row r="236" spans="1:26" ht="12.75" customHeight="1">
      <c r="A236" s="73"/>
      <c r="B236" s="73"/>
      <c r="C236" s="73"/>
      <c r="D236" s="73"/>
      <c r="E236" s="73"/>
      <c r="F236" s="73"/>
      <c r="G236" s="73"/>
      <c r="H236" s="73"/>
      <c r="I236" s="73"/>
      <c r="J236" s="73"/>
      <c r="K236" s="73"/>
      <c r="L236" s="73"/>
      <c r="M236" s="73"/>
      <c r="N236" s="591"/>
      <c r="O236" s="988"/>
      <c r="P236" s="73"/>
      <c r="Q236" s="73"/>
      <c r="R236" s="74"/>
      <c r="S236" s="74"/>
      <c r="T236" s="989"/>
      <c r="U236" s="74"/>
      <c r="V236" s="1860"/>
      <c r="W236" s="73"/>
      <c r="X236" s="73"/>
      <c r="Y236" s="73"/>
      <c r="Z236" s="73"/>
    </row>
    <row r="237" spans="1:26" ht="12.75" customHeight="1">
      <c r="A237" s="73"/>
      <c r="B237" s="73"/>
      <c r="C237" s="73"/>
      <c r="D237" s="73"/>
      <c r="E237" s="73"/>
      <c r="F237" s="73"/>
      <c r="G237" s="73"/>
      <c r="H237" s="73"/>
      <c r="I237" s="73"/>
      <c r="J237" s="73"/>
      <c r="K237" s="73"/>
      <c r="L237" s="73"/>
      <c r="M237" s="73"/>
      <c r="N237" s="591"/>
      <c r="O237" s="988"/>
      <c r="P237" s="73"/>
      <c r="Q237" s="73"/>
      <c r="R237" s="74"/>
      <c r="S237" s="74"/>
      <c r="T237" s="989"/>
      <c r="U237" s="74"/>
      <c r="V237" s="1860"/>
      <c r="W237" s="73"/>
      <c r="X237" s="73"/>
      <c r="Y237" s="73"/>
      <c r="Z237" s="73"/>
    </row>
    <row r="238" spans="1:26" ht="12.75" customHeight="1">
      <c r="A238" s="73"/>
      <c r="B238" s="73"/>
      <c r="C238" s="73"/>
      <c r="D238" s="73"/>
      <c r="E238" s="73"/>
      <c r="F238" s="73"/>
      <c r="G238" s="73"/>
      <c r="H238" s="73"/>
      <c r="I238" s="73"/>
      <c r="J238" s="73"/>
      <c r="K238" s="73"/>
      <c r="L238" s="73"/>
      <c r="M238" s="73"/>
      <c r="N238" s="591"/>
      <c r="O238" s="988"/>
      <c r="P238" s="73"/>
      <c r="Q238" s="73"/>
      <c r="R238" s="74"/>
      <c r="S238" s="74"/>
      <c r="T238" s="989"/>
      <c r="U238" s="74"/>
      <c r="V238" s="1860"/>
      <c r="W238" s="73"/>
      <c r="X238" s="73"/>
      <c r="Y238" s="73"/>
      <c r="Z238" s="73"/>
    </row>
    <row r="239" spans="1:26" ht="12.75" customHeight="1">
      <c r="A239" s="73"/>
      <c r="B239" s="73"/>
      <c r="C239" s="73"/>
      <c r="D239" s="73"/>
      <c r="E239" s="73"/>
      <c r="F239" s="73"/>
      <c r="G239" s="73"/>
      <c r="H239" s="73"/>
      <c r="I239" s="73"/>
      <c r="J239" s="73"/>
      <c r="K239" s="73"/>
      <c r="L239" s="73"/>
      <c r="M239" s="73"/>
      <c r="N239" s="591"/>
      <c r="O239" s="988"/>
      <c r="P239" s="73"/>
      <c r="Q239" s="73"/>
      <c r="R239" s="74"/>
      <c r="S239" s="74"/>
      <c r="T239" s="989"/>
      <c r="U239" s="74"/>
      <c r="V239" s="1860"/>
      <c r="W239" s="73"/>
      <c r="X239" s="73"/>
      <c r="Y239" s="73"/>
      <c r="Z239" s="73"/>
    </row>
    <row r="240" spans="1:26" ht="12.75" customHeight="1">
      <c r="A240" s="73"/>
      <c r="B240" s="73"/>
      <c r="C240" s="73"/>
      <c r="D240" s="73"/>
      <c r="E240" s="73"/>
      <c r="F240" s="73"/>
      <c r="G240" s="73"/>
      <c r="H240" s="73"/>
      <c r="I240" s="73"/>
      <c r="J240" s="73"/>
      <c r="K240" s="73"/>
      <c r="L240" s="73"/>
      <c r="M240" s="73"/>
      <c r="N240" s="591"/>
      <c r="O240" s="988"/>
      <c r="P240" s="73"/>
      <c r="Q240" s="73"/>
      <c r="R240" s="74"/>
      <c r="S240" s="74"/>
      <c r="T240" s="989"/>
      <c r="U240" s="74"/>
      <c r="V240" s="1860"/>
      <c r="W240" s="73"/>
      <c r="X240" s="73"/>
      <c r="Y240" s="73"/>
      <c r="Z240" s="73"/>
    </row>
    <row r="241" spans="1:26" ht="12.75" customHeight="1">
      <c r="A241" s="73"/>
      <c r="B241" s="73"/>
      <c r="C241" s="73"/>
      <c r="D241" s="73"/>
      <c r="E241" s="73"/>
      <c r="F241" s="73"/>
      <c r="G241" s="73"/>
      <c r="H241" s="73"/>
      <c r="I241" s="73"/>
      <c r="J241" s="73"/>
      <c r="K241" s="73"/>
      <c r="L241" s="73"/>
      <c r="M241" s="73"/>
      <c r="N241" s="591"/>
      <c r="O241" s="988"/>
      <c r="P241" s="73"/>
      <c r="Q241" s="73"/>
      <c r="R241" s="74"/>
      <c r="S241" s="74"/>
      <c r="T241" s="989"/>
      <c r="U241" s="74"/>
      <c r="V241" s="1860"/>
      <c r="W241" s="73"/>
      <c r="X241" s="73"/>
      <c r="Y241" s="73"/>
      <c r="Z241" s="73"/>
    </row>
    <row r="242" spans="1:26" ht="12.75" customHeight="1">
      <c r="A242" s="73"/>
      <c r="B242" s="73"/>
      <c r="C242" s="73"/>
      <c r="D242" s="73"/>
      <c r="E242" s="73"/>
      <c r="F242" s="73"/>
      <c r="G242" s="73"/>
      <c r="H242" s="73"/>
      <c r="I242" s="73"/>
      <c r="J242" s="73"/>
      <c r="K242" s="73"/>
      <c r="L242" s="73"/>
      <c r="M242" s="73"/>
      <c r="N242" s="591"/>
      <c r="O242" s="988"/>
      <c r="P242" s="73"/>
      <c r="Q242" s="73"/>
      <c r="R242" s="74"/>
      <c r="S242" s="74"/>
      <c r="T242" s="989"/>
      <c r="U242" s="74"/>
      <c r="V242" s="1860"/>
      <c r="W242" s="73"/>
      <c r="X242" s="73"/>
      <c r="Y242" s="73"/>
      <c r="Z242" s="73"/>
    </row>
    <row r="243" spans="1:26" ht="12.75" customHeight="1">
      <c r="A243" s="73"/>
      <c r="B243" s="73"/>
      <c r="C243" s="73"/>
      <c r="D243" s="73"/>
      <c r="E243" s="73"/>
      <c r="F243" s="73"/>
      <c r="G243" s="73"/>
      <c r="H243" s="73"/>
      <c r="I243" s="73"/>
      <c r="J243" s="73"/>
      <c r="K243" s="73"/>
      <c r="L243" s="73"/>
      <c r="M243" s="73"/>
      <c r="N243" s="591"/>
      <c r="O243" s="988"/>
      <c r="P243" s="73"/>
      <c r="Q243" s="73"/>
      <c r="R243" s="74"/>
      <c r="S243" s="74"/>
      <c r="T243" s="989"/>
      <c r="U243" s="74"/>
      <c r="V243" s="1860"/>
      <c r="W243" s="73"/>
      <c r="X243" s="73"/>
      <c r="Y243" s="73"/>
      <c r="Z243" s="73"/>
    </row>
    <row r="244" spans="1:26" ht="12.75" customHeight="1">
      <c r="A244" s="73"/>
      <c r="B244" s="73"/>
      <c r="C244" s="73"/>
      <c r="D244" s="73"/>
      <c r="E244" s="73"/>
      <c r="F244" s="73"/>
      <c r="G244" s="73"/>
      <c r="H244" s="73"/>
      <c r="I244" s="73"/>
      <c r="J244" s="73"/>
      <c r="K244" s="73"/>
      <c r="L244" s="73"/>
      <c r="M244" s="73"/>
      <c r="N244" s="591"/>
      <c r="O244" s="988"/>
      <c r="P244" s="73"/>
      <c r="Q244" s="73"/>
      <c r="R244" s="74"/>
      <c r="S244" s="74"/>
      <c r="T244" s="989"/>
      <c r="U244" s="74"/>
      <c r="V244" s="1860"/>
      <c r="W244" s="73"/>
      <c r="X244" s="73"/>
      <c r="Y244" s="73"/>
      <c r="Z244" s="73"/>
    </row>
    <row r="245" spans="1:26" ht="12.75" customHeight="1">
      <c r="A245" s="73"/>
      <c r="B245" s="73"/>
      <c r="C245" s="73"/>
      <c r="D245" s="73"/>
      <c r="E245" s="73"/>
      <c r="F245" s="73"/>
      <c r="G245" s="73"/>
      <c r="H245" s="73"/>
      <c r="I245" s="73"/>
      <c r="J245" s="73"/>
      <c r="K245" s="73"/>
      <c r="L245" s="73"/>
      <c r="M245" s="73"/>
      <c r="N245" s="591"/>
      <c r="O245" s="988"/>
      <c r="P245" s="73"/>
      <c r="Q245" s="73"/>
      <c r="R245" s="74"/>
      <c r="S245" s="74"/>
      <c r="T245" s="989"/>
      <c r="U245" s="74"/>
      <c r="V245" s="1860"/>
      <c r="W245" s="73"/>
      <c r="X245" s="73"/>
      <c r="Y245" s="73"/>
      <c r="Z245" s="73"/>
    </row>
    <row r="246" spans="1:26" ht="12.75" customHeight="1">
      <c r="A246" s="73"/>
      <c r="B246" s="73"/>
      <c r="C246" s="73"/>
      <c r="D246" s="73"/>
      <c r="E246" s="73"/>
      <c r="F246" s="73"/>
      <c r="G246" s="73"/>
      <c r="H246" s="73"/>
      <c r="I246" s="73"/>
      <c r="J246" s="73"/>
      <c r="K246" s="73"/>
      <c r="L246" s="73"/>
      <c r="M246" s="73"/>
      <c r="N246" s="591"/>
      <c r="O246" s="988"/>
      <c r="P246" s="73"/>
      <c r="Q246" s="73"/>
      <c r="R246" s="74"/>
      <c r="S246" s="74"/>
      <c r="T246" s="989"/>
      <c r="U246" s="74"/>
      <c r="V246" s="1860"/>
      <c r="W246" s="73"/>
      <c r="X246" s="73"/>
      <c r="Y246" s="73"/>
      <c r="Z246" s="73"/>
    </row>
    <row r="247" spans="1:26" ht="12.75" customHeight="1">
      <c r="A247" s="73"/>
      <c r="B247" s="73"/>
      <c r="C247" s="73"/>
      <c r="D247" s="73"/>
      <c r="E247" s="73"/>
      <c r="F247" s="73"/>
      <c r="G247" s="73"/>
      <c r="H247" s="73"/>
      <c r="I247" s="73"/>
      <c r="J247" s="73"/>
      <c r="K247" s="73"/>
      <c r="L247" s="73"/>
      <c r="M247" s="73"/>
      <c r="N247" s="591"/>
      <c r="O247" s="988"/>
      <c r="P247" s="73"/>
      <c r="Q247" s="73"/>
      <c r="R247" s="74"/>
      <c r="S247" s="74"/>
      <c r="T247" s="989"/>
      <c r="U247" s="74"/>
      <c r="V247" s="1860"/>
      <c r="W247" s="73"/>
      <c r="X247" s="73"/>
      <c r="Y247" s="73"/>
      <c r="Z247" s="73"/>
    </row>
    <row r="248" spans="1:26" ht="12.75" customHeight="1">
      <c r="A248" s="73"/>
      <c r="B248" s="73"/>
      <c r="C248" s="73"/>
      <c r="D248" s="73"/>
      <c r="E248" s="73"/>
      <c r="F248" s="73"/>
      <c r="G248" s="73"/>
      <c r="H248" s="73"/>
      <c r="I248" s="73"/>
      <c r="J248" s="73"/>
      <c r="K248" s="73"/>
      <c r="L248" s="73"/>
      <c r="M248" s="73"/>
      <c r="N248" s="591"/>
      <c r="O248" s="988"/>
      <c r="P248" s="73"/>
      <c r="Q248" s="73"/>
      <c r="R248" s="74"/>
      <c r="S248" s="74"/>
      <c r="T248" s="989"/>
      <c r="U248" s="74"/>
      <c r="V248" s="1860"/>
      <c r="W248" s="73"/>
      <c r="X248" s="73"/>
      <c r="Y248" s="73"/>
      <c r="Z248" s="73"/>
    </row>
    <row r="249" spans="1:26" ht="12.75" customHeight="1">
      <c r="A249" s="73"/>
      <c r="B249" s="73"/>
      <c r="C249" s="73"/>
      <c r="D249" s="73"/>
      <c r="E249" s="73"/>
      <c r="F249" s="73"/>
      <c r="G249" s="73"/>
      <c r="H249" s="73"/>
      <c r="I249" s="73"/>
      <c r="J249" s="73"/>
      <c r="K249" s="73"/>
      <c r="L249" s="73"/>
      <c r="M249" s="73"/>
      <c r="N249" s="591"/>
      <c r="O249" s="988"/>
      <c r="P249" s="73"/>
      <c r="Q249" s="73"/>
      <c r="R249" s="74"/>
      <c r="S249" s="74"/>
      <c r="T249" s="989"/>
      <c r="U249" s="74"/>
      <c r="V249" s="1860"/>
      <c r="W249" s="73"/>
      <c r="X249" s="73"/>
      <c r="Y249" s="73"/>
      <c r="Z249" s="73"/>
    </row>
    <row r="250" spans="1:26" ht="12.75" customHeight="1">
      <c r="A250" s="73"/>
      <c r="B250" s="73"/>
      <c r="C250" s="73"/>
      <c r="D250" s="73"/>
      <c r="E250" s="73"/>
      <c r="F250" s="73"/>
      <c r="G250" s="73"/>
      <c r="H250" s="73"/>
      <c r="I250" s="73"/>
      <c r="J250" s="73"/>
      <c r="K250" s="73"/>
      <c r="L250" s="73"/>
      <c r="M250" s="73"/>
      <c r="N250" s="591"/>
      <c r="O250" s="988"/>
      <c r="P250" s="73"/>
      <c r="Q250" s="73"/>
      <c r="R250" s="74"/>
      <c r="S250" s="74"/>
      <c r="T250" s="989"/>
      <c r="U250" s="74"/>
      <c r="V250" s="1860"/>
      <c r="W250" s="73"/>
      <c r="X250" s="73"/>
      <c r="Y250" s="73"/>
      <c r="Z250" s="73"/>
    </row>
    <row r="251" spans="1:26" ht="12.75" customHeight="1">
      <c r="A251" s="73"/>
      <c r="B251" s="73"/>
      <c r="C251" s="73"/>
      <c r="D251" s="73"/>
      <c r="E251" s="73"/>
      <c r="F251" s="73"/>
      <c r="G251" s="73"/>
      <c r="H251" s="73"/>
      <c r="I251" s="73"/>
      <c r="J251" s="73"/>
      <c r="K251" s="73"/>
      <c r="L251" s="73"/>
      <c r="M251" s="73"/>
      <c r="N251" s="591"/>
      <c r="O251" s="988"/>
      <c r="P251" s="73"/>
      <c r="Q251" s="73"/>
      <c r="R251" s="74"/>
      <c r="S251" s="74"/>
      <c r="T251" s="989"/>
      <c r="U251" s="74"/>
      <c r="V251" s="1860"/>
      <c r="W251" s="73"/>
      <c r="X251" s="73"/>
      <c r="Y251" s="73"/>
      <c r="Z251" s="73"/>
    </row>
    <row r="252" spans="1:26" ht="12.75" customHeight="1">
      <c r="A252" s="73"/>
      <c r="B252" s="73"/>
      <c r="C252" s="73"/>
      <c r="D252" s="73"/>
      <c r="E252" s="73"/>
      <c r="F252" s="73"/>
      <c r="G252" s="73"/>
      <c r="H252" s="73"/>
      <c r="I252" s="73"/>
      <c r="J252" s="73"/>
      <c r="K252" s="73"/>
      <c r="L252" s="73"/>
      <c r="M252" s="73"/>
      <c r="N252" s="591"/>
      <c r="O252" s="988"/>
      <c r="P252" s="73"/>
      <c r="Q252" s="73"/>
      <c r="R252" s="74"/>
      <c r="S252" s="74"/>
      <c r="T252" s="989"/>
      <c r="U252" s="74"/>
      <c r="V252" s="1860"/>
      <c r="W252" s="73"/>
      <c r="X252" s="73"/>
      <c r="Y252" s="73"/>
      <c r="Z252" s="73"/>
    </row>
    <row r="253" spans="1:26" ht="12.75" customHeight="1">
      <c r="A253" s="73"/>
      <c r="B253" s="73"/>
      <c r="C253" s="73"/>
      <c r="D253" s="73"/>
      <c r="E253" s="73"/>
      <c r="F253" s="73"/>
      <c r="G253" s="73"/>
      <c r="H253" s="73"/>
      <c r="I253" s="73"/>
      <c r="J253" s="73"/>
      <c r="K253" s="73"/>
      <c r="L253" s="73"/>
      <c r="M253" s="73"/>
      <c r="N253" s="591"/>
      <c r="O253" s="988"/>
      <c r="P253" s="73"/>
      <c r="Q253" s="73"/>
      <c r="R253" s="74"/>
      <c r="S253" s="74"/>
      <c r="T253" s="989"/>
      <c r="U253" s="74"/>
      <c r="V253" s="1860"/>
      <c r="W253" s="73"/>
      <c r="X253" s="73"/>
      <c r="Y253" s="73"/>
      <c r="Z253" s="73"/>
    </row>
    <row r="254" spans="1:26" ht="12.75" customHeight="1">
      <c r="A254" s="73"/>
      <c r="B254" s="73"/>
      <c r="C254" s="73"/>
      <c r="D254" s="73"/>
      <c r="E254" s="73"/>
      <c r="F254" s="73"/>
      <c r="G254" s="73"/>
      <c r="H254" s="73"/>
      <c r="I254" s="73"/>
      <c r="J254" s="73"/>
      <c r="K254" s="73"/>
      <c r="L254" s="73"/>
      <c r="M254" s="73"/>
      <c r="N254" s="591"/>
      <c r="O254" s="988"/>
      <c r="P254" s="73"/>
      <c r="Q254" s="73"/>
      <c r="R254" s="74"/>
      <c r="S254" s="74"/>
      <c r="T254" s="989"/>
      <c r="U254" s="74"/>
      <c r="V254" s="1860"/>
      <c r="W254" s="73"/>
      <c r="X254" s="73"/>
      <c r="Y254" s="73"/>
      <c r="Z254" s="73"/>
    </row>
    <row r="255" spans="1:26" ht="12.75" customHeight="1">
      <c r="A255" s="73"/>
      <c r="B255" s="73"/>
      <c r="C255" s="73"/>
      <c r="D255" s="73"/>
      <c r="E255" s="73"/>
      <c r="F255" s="73"/>
      <c r="G255" s="73"/>
      <c r="H255" s="73"/>
      <c r="I255" s="73"/>
      <c r="J255" s="73"/>
      <c r="K255" s="73"/>
      <c r="L255" s="73"/>
      <c r="M255" s="73"/>
      <c r="N255" s="591"/>
      <c r="O255" s="988"/>
      <c r="P255" s="73"/>
      <c r="Q255" s="73"/>
      <c r="R255" s="74"/>
      <c r="S255" s="74"/>
      <c r="T255" s="989"/>
      <c r="U255" s="74"/>
      <c r="V255" s="1860"/>
      <c r="W255" s="73"/>
      <c r="X255" s="73"/>
      <c r="Y255" s="73"/>
      <c r="Z255" s="73"/>
    </row>
    <row r="256" spans="1:26" ht="12.75" customHeight="1">
      <c r="A256" s="73"/>
      <c r="B256" s="73"/>
      <c r="C256" s="73"/>
      <c r="D256" s="73"/>
      <c r="E256" s="73"/>
      <c r="F256" s="73"/>
      <c r="G256" s="73"/>
      <c r="H256" s="73"/>
      <c r="I256" s="73"/>
      <c r="J256" s="73"/>
      <c r="K256" s="73"/>
      <c r="L256" s="73"/>
      <c r="M256" s="73"/>
      <c r="N256" s="591"/>
      <c r="O256" s="988"/>
      <c r="P256" s="73"/>
      <c r="Q256" s="73"/>
      <c r="R256" s="74"/>
      <c r="S256" s="74"/>
      <c r="T256" s="989"/>
      <c r="U256" s="74"/>
      <c r="V256" s="1860"/>
      <c r="W256" s="73"/>
      <c r="X256" s="73"/>
      <c r="Y256" s="73"/>
      <c r="Z256" s="73"/>
    </row>
    <row r="257" spans="1:26" ht="12.75" customHeight="1">
      <c r="A257" s="73"/>
      <c r="B257" s="73"/>
      <c r="C257" s="73"/>
      <c r="D257" s="73"/>
      <c r="E257" s="73"/>
      <c r="F257" s="73"/>
      <c r="G257" s="73"/>
      <c r="H257" s="73"/>
      <c r="I257" s="73"/>
      <c r="J257" s="73"/>
      <c r="K257" s="73"/>
      <c r="L257" s="73"/>
      <c r="M257" s="73"/>
      <c r="N257" s="591"/>
      <c r="O257" s="988"/>
      <c r="P257" s="73"/>
      <c r="Q257" s="73"/>
      <c r="R257" s="74"/>
      <c r="S257" s="74"/>
      <c r="T257" s="989"/>
      <c r="U257" s="74"/>
      <c r="V257" s="1860"/>
      <c r="W257" s="73"/>
      <c r="X257" s="73"/>
      <c r="Y257" s="73"/>
      <c r="Z257" s="73"/>
    </row>
    <row r="258" spans="1:26" ht="12.75" customHeight="1">
      <c r="A258" s="73"/>
      <c r="B258" s="73"/>
      <c r="C258" s="73"/>
      <c r="D258" s="73"/>
      <c r="E258" s="73"/>
      <c r="F258" s="73"/>
      <c r="G258" s="73"/>
      <c r="H258" s="73"/>
      <c r="I258" s="73"/>
      <c r="J258" s="73"/>
      <c r="K258" s="73"/>
      <c r="L258" s="73"/>
      <c r="M258" s="73"/>
      <c r="N258" s="591"/>
      <c r="O258" s="988"/>
      <c r="P258" s="73"/>
      <c r="Q258" s="73"/>
      <c r="R258" s="74"/>
      <c r="S258" s="74"/>
      <c r="T258" s="989"/>
      <c r="U258" s="74"/>
      <c r="V258" s="1860"/>
      <c r="W258" s="73"/>
      <c r="X258" s="73"/>
      <c r="Y258" s="73"/>
      <c r="Z258" s="73"/>
    </row>
    <row r="259" spans="1:26" ht="12.75" customHeight="1">
      <c r="A259" s="73"/>
      <c r="B259" s="73"/>
      <c r="C259" s="73"/>
      <c r="D259" s="73"/>
      <c r="E259" s="73"/>
      <c r="F259" s="73"/>
      <c r="G259" s="73"/>
      <c r="H259" s="73"/>
      <c r="I259" s="73"/>
      <c r="J259" s="73"/>
      <c r="K259" s="73"/>
      <c r="L259" s="73"/>
      <c r="M259" s="73"/>
      <c r="N259" s="591"/>
      <c r="O259" s="988"/>
      <c r="P259" s="73"/>
      <c r="Q259" s="73"/>
      <c r="R259" s="74"/>
      <c r="S259" s="74"/>
      <c r="T259" s="989"/>
      <c r="U259" s="74"/>
      <c r="V259" s="1860"/>
      <c r="W259" s="73"/>
      <c r="X259" s="73"/>
      <c r="Y259" s="73"/>
      <c r="Z259" s="73"/>
    </row>
    <row r="260" spans="1:26" ht="12.75" customHeight="1">
      <c r="A260" s="73"/>
      <c r="B260" s="73"/>
      <c r="C260" s="73"/>
      <c r="D260" s="73"/>
      <c r="E260" s="73"/>
      <c r="F260" s="73"/>
      <c r="G260" s="73"/>
      <c r="H260" s="73"/>
      <c r="I260" s="73"/>
      <c r="J260" s="73"/>
      <c r="K260" s="73"/>
      <c r="L260" s="73"/>
      <c r="M260" s="73"/>
      <c r="N260" s="591"/>
      <c r="O260" s="988"/>
      <c r="P260" s="73"/>
      <c r="Q260" s="73"/>
      <c r="R260" s="74"/>
      <c r="S260" s="74"/>
      <c r="T260" s="989"/>
      <c r="U260" s="74"/>
      <c r="V260" s="1860"/>
      <c r="W260" s="73"/>
      <c r="X260" s="73"/>
      <c r="Y260" s="73"/>
      <c r="Z260" s="73"/>
    </row>
    <row r="261" spans="1:26" ht="12.75" customHeight="1">
      <c r="A261" s="73"/>
      <c r="B261" s="73"/>
      <c r="C261" s="73"/>
      <c r="D261" s="73"/>
      <c r="E261" s="73"/>
      <c r="F261" s="73"/>
      <c r="G261" s="73"/>
      <c r="H261" s="73"/>
      <c r="I261" s="73"/>
      <c r="J261" s="73"/>
      <c r="K261" s="73"/>
      <c r="L261" s="73"/>
      <c r="M261" s="73"/>
      <c r="N261" s="591"/>
      <c r="O261" s="988"/>
      <c r="P261" s="73"/>
      <c r="Q261" s="73"/>
      <c r="R261" s="74"/>
      <c r="S261" s="74"/>
      <c r="T261" s="989"/>
      <c r="U261" s="74"/>
      <c r="V261" s="1860"/>
      <c r="W261" s="73"/>
      <c r="X261" s="73"/>
      <c r="Y261" s="73"/>
      <c r="Z261" s="73"/>
    </row>
    <row r="262" spans="1:26" ht="12.75" customHeight="1">
      <c r="A262" s="73"/>
      <c r="B262" s="73"/>
      <c r="C262" s="73"/>
      <c r="D262" s="73"/>
      <c r="E262" s="73"/>
      <c r="F262" s="73"/>
      <c r="G262" s="73"/>
      <c r="H262" s="73"/>
      <c r="I262" s="73"/>
      <c r="J262" s="73"/>
      <c r="K262" s="73"/>
      <c r="L262" s="73"/>
      <c r="M262" s="73"/>
      <c r="N262" s="591"/>
      <c r="O262" s="988"/>
      <c r="P262" s="73"/>
      <c r="Q262" s="73"/>
      <c r="R262" s="74"/>
      <c r="S262" s="74"/>
      <c r="T262" s="989"/>
      <c r="U262" s="74"/>
      <c r="V262" s="1860"/>
      <c r="W262" s="73"/>
      <c r="X262" s="73"/>
      <c r="Y262" s="73"/>
      <c r="Z262" s="73"/>
    </row>
    <row r="263" spans="1:26" ht="12.75" customHeight="1">
      <c r="A263" s="73"/>
      <c r="B263" s="73"/>
      <c r="C263" s="73"/>
      <c r="D263" s="73"/>
      <c r="E263" s="73"/>
      <c r="F263" s="73"/>
      <c r="G263" s="73"/>
      <c r="H263" s="73"/>
      <c r="I263" s="73"/>
      <c r="J263" s="73"/>
      <c r="K263" s="73"/>
      <c r="L263" s="73"/>
      <c r="M263" s="73"/>
      <c r="N263" s="591"/>
      <c r="O263" s="988"/>
      <c r="P263" s="73"/>
      <c r="Q263" s="73"/>
      <c r="R263" s="74"/>
      <c r="S263" s="74"/>
      <c r="T263" s="989"/>
      <c r="U263" s="74"/>
      <c r="V263" s="1860"/>
      <c r="W263" s="73"/>
      <c r="X263" s="73"/>
      <c r="Y263" s="73"/>
      <c r="Z263" s="73"/>
    </row>
    <row r="264" spans="1:26" ht="12.75" customHeight="1">
      <c r="A264" s="73"/>
      <c r="B264" s="73"/>
      <c r="C264" s="73"/>
      <c r="D264" s="73"/>
      <c r="E264" s="73"/>
      <c r="F264" s="73"/>
      <c r="G264" s="73"/>
      <c r="H264" s="73"/>
      <c r="I264" s="73"/>
      <c r="J264" s="73"/>
      <c r="K264" s="73"/>
      <c r="L264" s="73"/>
      <c r="M264" s="73"/>
      <c r="N264" s="591"/>
      <c r="O264" s="988"/>
      <c r="P264" s="73"/>
      <c r="Q264" s="73"/>
      <c r="R264" s="74"/>
      <c r="S264" s="74"/>
      <c r="T264" s="989"/>
      <c r="U264" s="74"/>
      <c r="V264" s="1860"/>
      <c r="W264" s="73"/>
      <c r="X264" s="73"/>
      <c r="Y264" s="73"/>
      <c r="Z264" s="73"/>
    </row>
    <row r="265" spans="1:26" ht="12.75" customHeight="1">
      <c r="A265" s="73"/>
      <c r="B265" s="73"/>
      <c r="C265" s="73"/>
      <c r="D265" s="73"/>
      <c r="E265" s="73"/>
      <c r="F265" s="73"/>
      <c r="G265" s="73"/>
      <c r="H265" s="73"/>
      <c r="I265" s="73"/>
      <c r="J265" s="73"/>
      <c r="K265" s="73"/>
      <c r="L265" s="73"/>
      <c r="M265" s="73"/>
      <c r="N265" s="591"/>
      <c r="O265" s="988"/>
      <c r="P265" s="73"/>
      <c r="Q265" s="73"/>
      <c r="R265" s="74"/>
      <c r="S265" s="74"/>
      <c r="T265" s="989"/>
      <c r="U265" s="74"/>
      <c r="V265" s="1860"/>
      <c r="W265" s="73"/>
      <c r="X265" s="73"/>
      <c r="Y265" s="73"/>
      <c r="Z265" s="73"/>
    </row>
    <row r="266" spans="1:26" ht="12.75" customHeight="1">
      <c r="A266" s="73"/>
      <c r="B266" s="73"/>
      <c r="C266" s="73"/>
      <c r="D266" s="73"/>
      <c r="E266" s="73"/>
      <c r="F266" s="73"/>
      <c r="G266" s="73"/>
      <c r="H266" s="73"/>
      <c r="I266" s="73"/>
      <c r="J266" s="73"/>
      <c r="K266" s="73"/>
      <c r="L266" s="73"/>
      <c r="M266" s="73"/>
      <c r="N266" s="591"/>
      <c r="O266" s="988"/>
      <c r="P266" s="73"/>
      <c r="Q266" s="73"/>
      <c r="R266" s="74"/>
      <c r="S266" s="74"/>
      <c r="T266" s="989"/>
      <c r="U266" s="74"/>
      <c r="V266" s="1860"/>
      <c r="W266" s="73"/>
      <c r="X266" s="73"/>
      <c r="Y266" s="73"/>
      <c r="Z266" s="73"/>
    </row>
    <row r="267" spans="1:26" ht="12.75" customHeight="1">
      <c r="A267" s="73"/>
      <c r="B267" s="73"/>
      <c r="C267" s="73"/>
      <c r="D267" s="73"/>
      <c r="E267" s="73"/>
      <c r="F267" s="73"/>
      <c r="G267" s="73"/>
      <c r="H267" s="73"/>
      <c r="I267" s="73"/>
      <c r="J267" s="73"/>
      <c r="K267" s="73"/>
      <c r="L267" s="73"/>
      <c r="M267" s="73"/>
      <c r="N267" s="591"/>
      <c r="O267" s="988"/>
      <c r="P267" s="73"/>
      <c r="Q267" s="73"/>
      <c r="R267" s="74"/>
      <c r="S267" s="74"/>
      <c r="T267" s="989"/>
      <c r="U267" s="74"/>
      <c r="V267" s="1860"/>
      <c r="W267" s="73"/>
      <c r="X267" s="73"/>
      <c r="Y267" s="73"/>
      <c r="Z267" s="73"/>
    </row>
    <row r="268" spans="1:26" ht="12.75" customHeight="1">
      <c r="A268" s="73"/>
      <c r="B268" s="73"/>
      <c r="C268" s="73"/>
      <c r="D268" s="73"/>
      <c r="E268" s="73"/>
      <c r="F268" s="73"/>
      <c r="G268" s="73"/>
      <c r="H268" s="73"/>
      <c r="I268" s="73"/>
      <c r="J268" s="73"/>
      <c r="K268" s="73"/>
      <c r="L268" s="73"/>
      <c r="M268" s="73"/>
      <c r="N268" s="591"/>
      <c r="O268" s="988"/>
      <c r="P268" s="73"/>
      <c r="Q268" s="73"/>
      <c r="R268" s="74"/>
      <c r="S268" s="74"/>
      <c r="T268" s="989"/>
      <c r="U268" s="74"/>
      <c r="V268" s="1860"/>
      <c r="W268" s="73"/>
      <c r="X268" s="73"/>
      <c r="Y268" s="73"/>
      <c r="Z268" s="73"/>
    </row>
    <row r="269" spans="1:26" ht="12.75" customHeight="1">
      <c r="A269" s="73"/>
      <c r="B269" s="73"/>
      <c r="C269" s="73"/>
      <c r="D269" s="73"/>
      <c r="E269" s="73"/>
      <c r="F269" s="73"/>
      <c r="G269" s="73"/>
      <c r="H269" s="73"/>
      <c r="I269" s="73"/>
      <c r="J269" s="73"/>
      <c r="K269" s="73"/>
      <c r="L269" s="73"/>
      <c r="M269" s="73"/>
      <c r="N269" s="591"/>
      <c r="O269" s="988"/>
      <c r="P269" s="73"/>
      <c r="Q269" s="73"/>
      <c r="R269" s="74"/>
      <c r="S269" s="74"/>
      <c r="T269" s="989"/>
      <c r="U269" s="74"/>
      <c r="V269" s="1860"/>
      <c r="W269" s="73"/>
      <c r="X269" s="73"/>
      <c r="Y269" s="73"/>
      <c r="Z269" s="73"/>
    </row>
    <row r="270" spans="1:26" ht="12.75" customHeight="1">
      <c r="A270" s="73"/>
      <c r="B270" s="73"/>
      <c r="C270" s="73"/>
      <c r="D270" s="73"/>
      <c r="E270" s="73"/>
      <c r="F270" s="73"/>
      <c r="G270" s="73"/>
      <c r="H270" s="73"/>
      <c r="I270" s="73"/>
      <c r="J270" s="73"/>
      <c r="K270" s="73"/>
      <c r="L270" s="73"/>
      <c r="M270" s="73"/>
      <c r="N270" s="591"/>
      <c r="O270" s="988"/>
      <c r="P270" s="73"/>
      <c r="Q270" s="73"/>
      <c r="R270" s="74"/>
      <c r="S270" s="74"/>
      <c r="T270" s="989"/>
      <c r="U270" s="74"/>
      <c r="V270" s="1860"/>
      <c r="W270" s="73"/>
      <c r="X270" s="73"/>
      <c r="Y270" s="73"/>
      <c r="Z270" s="73"/>
    </row>
    <row r="271" spans="1:26" ht="12.75" customHeight="1">
      <c r="A271" s="73"/>
      <c r="B271" s="73"/>
      <c r="C271" s="73"/>
      <c r="D271" s="73"/>
      <c r="E271" s="73"/>
      <c r="F271" s="73"/>
      <c r="G271" s="73"/>
      <c r="H271" s="73"/>
      <c r="I271" s="73"/>
      <c r="J271" s="73"/>
      <c r="K271" s="73"/>
      <c r="L271" s="73"/>
      <c r="M271" s="73"/>
      <c r="N271" s="591"/>
      <c r="O271" s="988"/>
      <c r="P271" s="73"/>
      <c r="Q271" s="73"/>
      <c r="R271" s="74"/>
      <c r="S271" s="74"/>
      <c r="T271" s="989"/>
      <c r="U271" s="74"/>
      <c r="V271" s="1860"/>
      <c r="W271" s="73"/>
      <c r="X271" s="73"/>
      <c r="Y271" s="73"/>
      <c r="Z271" s="73"/>
    </row>
    <row r="272" spans="1:26" ht="12.75" customHeight="1">
      <c r="A272" s="73"/>
      <c r="B272" s="73"/>
      <c r="C272" s="73"/>
      <c r="D272" s="73"/>
      <c r="E272" s="73"/>
      <c r="F272" s="73"/>
      <c r="G272" s="73"/>
      <c r="H272" s="73"/>
      <c r="I272" s="73"/>
      <c r="J272" s="73"/>
      <c r="K272" s="73"/>
      <c r="L272" s="73"/>
      <c r="M272" s="73"/>
      <c r="N272" s="591"/>
      <c r="O272" s="988"/>
      <c r="P272" s="73"/>
      <c r="Q272" s="73"/>
      <c r="R272" s="74"/>
      <c r="S272" s="74"/>
      <c r="T272" s="989"/>
      <c r="U272" s="74"/>
      <c r="V272" s="1860"/>
      <c r="W272" s="73"/>
      <c r="X272" s="73"/>
      <c r="Y272" s="73"/>
      <c r="Z272" s="73"/>
    </row>
    <row r="273" spans="1:26" ht="12.75" customHeight="1">
      <c r="A273" s="73"/>
      <c r="B273" s="73"/>
      <c r="C273" s="73"/>
      <c r="D273" s="73"/>
      <c r="E273" s="73"/>
      <c r="F273" s="73"/>
      <c r="G273" s="73"/>
      <c r="H273" s="73"/>
      <c r="I273" s="73"/>
      <c r="J273" s="73"/>
      <c r="K273" s="73"/>
      <c r="L273" s="73"/>
      <c r="M273" s="73"/>
      <c r="N273" s="591"/>
      <c r="O273" s="988"/>
      <c r="P273" s="73"/>
      <c r="Q273" s="73"/>
      <c r="R273" s="74"/>
      <c r="S273" s="74"/>
      <c r="T273" s="989"/>
      <c r="U273" s="74"/>
      <c r="V273" s="1860"/>
      <c r="W273" s="73"/>
      <c r="X273" s="73"/>
      <c r="Y273" s="73"/>
      <c r="Z273" s="73"/>
    </row>
    <row r="274" spans="1:26" ht="12.75" customHeight="1">
      <c r="A274" s="73"/>
      <c r="B274" s="73"/>
      <c r="C274" s="73"/>
      <c r="D274" s="73"/>
      <c r="E274" s="73"/>
      <c r="F274" s="73"/>
      <c r="G274" s="73"/>
      <c r="H274" s="73"/>
      <c r="I274" s="73"/>
      <c r="J274" s="73"/>
      <c r="K274" s="73"/>
      <c r="L274" s="73"/>
      <c r="M274" s="73"/>
      <c r="N274" s="591"/>
      <c r="O274" s="988"/>
      <c r="P274" s="73"/>
      <c r="Q274" s="73"/>
      <c r="R274" s="74"/>
      <c r="S274" s="74"/>
      <c r="T274" s="989"/>
      <c r="U274" s="74"/>
      <c r="V274" s="1860"/>
      <c r="W274" s="73"/>
      <c r="X274" s="73"/>
      <c r="Y274" s="73"/>
      <c r="Z274" s="73"/>
    </row>
    <row r="275" spans="1:26" ht="12.75" customHeight="1">
      <c r="A275" s="73"/>
      <c r="B275" s="73"/>
      <c r="C275" s="73"/>
      <c r="D275" s="73"/>
      <c r="E275" s="73"/>
      <c r="F275" s="73"/>
      <c r="G275" s="73"/>
      <c r="H275" s="73"/>
      <c r="I275" s="73"/>
      <c r="J275" s="73"/>
      <c r="K275" s="73"/>
      <c r="L275" s="73"/>
      <c r="M275" s="73"/>
      <c r="N275" s="591"/>
      <c r="O275" s="988"/>
      <c r="P275" s="73"/>
      <c r="Q275" s="73"/>
      <c r="R275" s="74"/>
      <c r="S275" s="74"/>
      <c r="T275" s="989"/>
      <c r="U275" s="74"/>
      <c r="V275" s="1860"/>
      <c r="W275" s="73"/>
      <c r="X275" s="73"/>
      <c r="Y275" s="73"/>
      <c r="Z275" s="73"/>
    </row>
    <row r="276" spans="1:26" ht="12.75" customHeight="1">
      <c r="A276" s="73"/>
      <c r="B276" s="73"/>
      <c r="C276" s="73"/>
      <c r="D276" s="73"/>
      <c r="E276" s="73"/>
      <c r="F276" s="73"/>
      <c r="G276" s="73"/>
      <c r="H276" s="73"/>
      <c r="I276" s="73"/>
      <c r="J276" s="73"/>
      <c r="K276" s="73"/>
      <c r="L276" s="73"/>
      <c r="M276" s="73"/>
      <c r="N276" s="591"/>
      <c r="O276" s="988"/>
      <c r="P276" s="73"/>
      <c r="Q276" s="73"/>
      <c r="R276" s="74"/>
      <c r="S276" s="74"/>
      <c r="T276" s="989"/>
      <c r="U276" s="74"/>
      <c r="V276" s="1860"/>
      <c r="W276" s="73"/>
      <c r="X276" s="73"/>
      <c r="Y276" s="73"/>
      <c r="Z276" s="73"/>
    </row>
    <row r="277" spans="1:26" ht="12.75" customHeight="1">
      <c r="A277" s="73"/>
      <c r="B277" s="73"/>
      <c r="C277" s="73"/>
      <c r="D277" s="73"/>
      <c r="E277" s="73"/>
      <c r="F277" s="73"/>
      <c r="G277" s="73"/>
      <c r="H277" s="73"/>
      <c r="I277" s="73"/>
      <c r="J277" s="73"/>
      <c r="K277" s="73"/>
      <c r="L277" s="73"/>
      <c r="M277" s="73"/>
      <c r="N277" s="591"/>
      <c r="O277" s="988"/>
      <c r="P277" s="73"/>
      <c r="Q277" s="73"/>
      <c r="R277" s="74"/>
      <c r="S277" s="74"/>
      <c r="T277" s="989"/>
      <c r="U277" s="74"/>
      <c r="V277" s="1860"/>
      <c r="W277" s="73"/>
      <c r="X277" s="73"/>
      <c r="Y277" s="73"/>
      <c r="Z277" s="73"/>
    </row>
    <row r="278" spans="1:26" ht="12.75" customHeight="1">
      <c r="A278" s="73"/>
      <c r="B278" s="73"/>
      <c r="C278" s="73"/>
      <c r="D278" s="73"/>
      <c r="E278" s="73"/>
      <c r="F278" s="73"/>
      <c r="G278" s="73"/>
      <c r="H278" s="73"/>
      <c r="I278" s="73"/>
      <c r="J278" s="73"/>
      <c r="K278" s="73"/>
      <c r="L278" s="73"/>
      <c r="M278" s="73"/>
      <c r="N278" s="591"/>
      <c r="O278" s="988"/>
      <c r="P278" s="73"/>
      <c r="Q278" s="73"/>
      <c r="R278" s="74"/>
      <c r="S278" s="74"/>
      <c r="T278" s="989"/>
      <c r="U278" s="74"/>
      <c r="V278" s="1860"/>
      <c r="W278" s="73"/>
      <c r="X278" s="73"/>
      <c r="Y278" s="73"/>
      <c r="Z278" s="73"/>
    </row>
    <row r="279" spans="1:26" ht="12.75" customHeight="1">
      <c r="A279" s="73"/>
      <c r="B279" s="73"/>
      <c r="C279" s="73"/>
      <c r="D279" s="73"/>
      <c r="E279" s="73"/>
      <c r="F279" s="73"/>
      <c r="G279" s="73"/>
      <c r="H279" s="73"/>
      <c r="I279" s="73"/>
      <c r="J279" s="73"/>
      <c r="K279" s="73"/>
      <c r="L279" s="73"/>
      <c r="M279" s="73"/>
      <c r="N279" s="591"/>
      <c r="O279" s="988"/>
      <c r="P279" s="73"/>
      <c r="Q279" s="73"/>
      <c r="R279" s="74"/>
      <c r="S279" s="74"/>
      <c r="T279" s="989"/>
      <c r="U279" s="74"/>
      <c r="V279" s="1860"/>
      <c r="W279" s="73"/>
      <c r="X279" s="73"/>
      <c r="Y279" s="73"/>
      <c r="Z279" s="73"/>
    </row>
    <row r="280" spans="1:26" ht="12.75" customHeight="1">
      <c r="A280" s="73"/>
      <c r="B280" s="73"/>
      <c r="C280" s="73"/>
      <c r="D280" s="73"/>
      <c r="E280" s="73"/>
      <c r="F280" s="73"/>
      <c r="G280" s="73"/>
      <c r="H280" s="73"/>
      <c r="I280" s="73"/>
      <c r="J280" s="73"/>
      <c r="K280" s="73"/>
      <c r="L280" s="73"/>
      <c r="M280" s="73"/>
      <c r="N280" s="591"/>
      <c r="O280" s="988"/>
      <c r="P280" s="73"/>
      <c r="Q280" s="73"/>
      <c r="R280" s="74"/>
      <c r="S280" s="74"/>
      <c r="T280" s="989"/>
      <c r="U280" s="74"/>
      <c r="V280" s="1860"/>
      <c r="W280" s="73"/>
      <c r="X280" s="73"/>
      <c r="Y280" s="73"/>
      <c r="Z280" s="73"/>
    </row>
    <row r="281" spans="1:26" ht="12.75" customHeight="1">
      <c r="A281" s="73"/>
      <c r="B281" s="73"/>
      <c r="C281" s="73"/>
      <c r="D281" s="73"/>
      <c r="E281" s="73"/>
      <c r="F281" s="73"/>
      <c r="G281" s="73"/>
      <c r="H281" s="73"/>
      <c r="I281" s="73"/>
      <c r="J281" s="73"/>
      <c r="K281" s="73"/>
      <c r="L281" s="73"/>
      <c r="M281" s="73"/>
      <c r="N281" s="591"/>
      <c r="O281" s="988"/>
      <c r="P281" s="73"/>
      <c r="Q281" s="73"/>
      <c r="R281" s="74"/>
      <c r="S281" s="74"/>
      <c r="T281" s="989"/>
      <c r="U281" s="74"/>
      <c r="V281" s="1860"/>
      <c r="W281" s="73"/>
      <c r="X281" s="73"/>
      <c r="Y281" s="73"/>
      <c r="Z281" s="73"/>
    </row>
    <row r="282" spans="1:26" ht="12.75" customHeight="1">
      <c r="A282" s="73"/>
      <c r="B282" s="73"/>
      <c r="C282" s="73"/>
      <c r="D282" s="73"/>
      <c r="E282" s="73"/>
      <c r="F282" s="73"/>
      <c r="G282" s="73"/>
      <c r="H282" s="73"/>
      <c r="I282" s="73"/>
      <c r="J282" s="73"/>
      <c r="K282" s="73"/>
      <c r="L282" s="73"/>
      <c r="M282" s="73"/>
      <c r="N282" s="591"/>
      <c r="O282" s="988"/>
      <c r="P282" s="73"/>
      <c r="Q282" s="73"/>
      <c r="R282" s="74"/>
      <c r="S282" s="74"/>
      <c r="T282" s="989"/>
      <c r="U282" s="74"/>
      <c r="V282" s="1860"/>
      <c r="W282" s="73"/>
      <c r="X282" s="73"/>
      <c r="Y282" s="73"/>
      <c r="Z282" s="73"/>
    </row>
    <row r="283" spans="1:26" ht="12.75" customHeight="1">
      <c r="A283" s="73"/>
      <c r="B283" s="73"/>
      <c r="C283" s="73"/>
      <c r="D283" s="73"/>
      <c r="E283" s="73"/>
      <c r="F283" s="73"/>
      <c r="G283" s="73"/>
      <c r="H283" s="73"/>
      <c r="I283" s="73"/>
      <c r="J283" s="73"/>
      <c r="K283" s="73"/>
      <c r="L283" s="73"/>
      <c r="M283" s="73"/>
      <c r="N283" s="591"/>
      <c r="O283" s="988"/>
      <c r="P283" s="73"/>
      <c r="Q283" s="73"/>
      <c r="R283" s="74"/>
      <c r="S283" s="74"/>
      <c r="T283" s="989"/>
      <c r="U283" s="74"/>
      <c r="V283" s="1860"/>
      <c r="W283" s="73"/>
      <c r="X283" s="73"/>
      <c r="Y283" s="73"/>
      <c r="Z283" s="73"/>
    </row>
    <row r="284" spans="1:26" ht="12.75" customHeight="1">
      <c r="A284" s="73"/>
      <c r="B284" s="73"/>
      <c r="C284" s="73"/>
      <c r="D284" s="73"/>
      <c r="E284" s="73"/>
      <c r="F284" s="73"/>
      <c r="G284" s="73"/>
      <c r="H284" s="73"/>
      <c r="I284" s="73"/>
      <c r="J284" s="73"/>
      <c r="K284" s="73"/>
      <c r="L284" s="73"/>
      <c r="M284" s="73"/>
      <c r="N284" s="591"/>
      <c r="O284" s="988"/>
      <c r="P284" s="73"/>
      <c r="Q284" s="73"/>
      <c r="R284" s="74"/>
      <c r="S284" s="74"/>
      <c r="T284" s="989"/>
      <c r="U284" s="74"/>
      <c r="V284" s="1860"/>
      <c r="W284" s="73"/>
      <c r="X284" s="73"/>
      <c r="Y284" s="73"/>
      <c r="Z284" s="73"/>
    </row>
    <row r="285" spans="1:26" ht="12.75" customHeight="1">
      <c r="A285" s="73"/>
      <c r="B285" s="73"/>
      <c r="C285" s="73"/>
      <c r="D285" s="73"/>
      <c r="E285" s="73"/>
      <c r="F285" s="73"/>
      <c r="G285" s="73"/>
      <c r="H285" s="73"/>
      <c r="I285" s="73"/>
      <c r="J285" s="73"/>
      <c r="K285" s="73"/>
      <c r="L285" s="73"/>
      <c r="M285" s="73"/>
      <c r="N285" s="591"/>
      <c r="O285" s="988"/>
      <c r="P285" s="73"/>
      <c r="Q285" s="73"/>
      <c r="R285" s="74"/>
      <c r="S285" s="74"/>
      <c r="T285" s="989"/>
      <c r="U285" s="74"/>
      <c r="V285" s="1860"/>
      <c r="W285" s="73"/>
      <c r="X285" s="73"/>
      <c r="Y285" s="73"/>
      <c r="Z285" s="73"/>
    </row>
    <row r="286" spans="1:26" ht="12.75" customHeight="1">
      <c r="A286" s="73"/>
      <c r="B286" s="73"/>
      <c r="C286" s="73"/>
      <c r="D286" s="73"/>
      <c r="E286" s="73"/>
      <c r="F286" s="73"/>
      <c r="G286" s="73"/>
      <c r="H286" s="73"/>
      <c r="I286" s="73"/>
      <c r="J286" s="73"/>
      <c r="K286" s="73"/>
      <c r="L286" s="73"/>
      <c r="M286" s="73"/>
      <c r="N286" s="591"/>
      <c r="O286" s="988"/>
      <c r="P286" s="73"/>
      <c r="Q286" s="73"/>
      <c r="R286" s="74"/>
      <c r="S286" s="74"/>
      <c r="T286" s="989"/>
      <c r="U286" s="74"/>
      <c r="V286" s="1860"/>
      <c r="W286" s="73"/>
      <c r="X286" s="73"/>
      <c r="Y286" s="73"/>
      <c r="Z286" s="73"/>
    </row>
    <row r="287" spans="1:26" ht="12.75" customHeight="1">
      <c r="A287" s="73"/>
      <c r="B287" s="73"/>
      <c r="C287" s="73"/>
      <c r="D287" s="73"/>
      <c r="E287" s="73"/>
      <c r="F287" s="73"/>
      <c r="G287" s="73"/>
      <c r="H287" s="73"/>
      <c r="I287" s="73"/>
      <c r="J287" s="73"/>
      <c r="K287" s="73"/>
      <c r="L287" s="73"/>
      <c r="M287" s="73"/>
      <c r="N287" s="591"/>
      <c r="O287" s="988"/>
      <c r="P287" s="73"/>
      <c r="Q287" s="73"/>
      <c r="R287" s="74"/>
      <c r="S287" s="74"/>
      <c r="T287" s="989"/>
      <c r="U287" s="74"/>
      <c r="V287" s="1860"/>
      <c r="W287" s="73"/>
      <c r="X287" s="73"/>
      <c r="Y287" s="73"/>
      <c r="Z287" s="73"/>
    </row>
    <row r="288" spans="1:26" ht="12.75" customHeight="1">
      <c r="A288" s="73"/>
      <c r="B288" s="73"/>
      <c r="C288" s="73"/>
      <c r="D288" s="73"/>
      <c r="E288" s="73"/>
      <c r="F288" s="73"/>
      <c r="G288" s="73"/>
      <c r="H288" s="73"/>
      <c r="I288" s="73"/>
      <c r="J288" s="73"/>
      <c r="K288" s="73"/>
      <c r="L288" s="73"/>
      <c r="M288" s="73"/>
      <c r="N288" s="591"/>
      <c r="O288" s="988"/>
      <c r="P288" s="73"/>
      <c r="Q288" s="73"/>
      <c r="R288" s="74"/>
      <c r="S288" s="74"/>
      <c r="T288" s="989"/>
      <c r="U288" s="74"/>
      <c r="V288" s="1860"/>
      <c r="W288" s="73"/>
      <c r="X288" s="73"/>
      <c r="Y288" s="73"/>
      <c r="Z288" s="73"/>
    </row>
    <row r="289" spans="1:26" ht="12.75" customHeight="1">
      <c r="A289" s="73"/>
      <c r="B289" s="73"/>
      <c r="C289" s="73"/>
      <c r="D289" s="73"/>
      <c r="E289" s="73"/>
      <c r="F289" s="73"/>
      <c r="G289" s="73"/>
      <c r="H289" s="73"/>
      <c r="I289" s="73"/>
      <c r="J289" s="73"/>
      <c r="K289" s="73"/>
      <c r="L289" s="73"/>
      <c r="M289" s="73"/>
      <c r="N289" s="591"/>
      <c r="O289" s="988"/>
      <c r="P289" s="73"/>
      <c r="Q289" s="73"/>
      <c r="R289" s="74"/>
      <c r="S289" s="74"/>
      <c r="T289" s="989"/>
      <c r="U289" s="74"/>
      <c r="V289" s="1860"/>
      <c r="W289" s="73"/>
      <c r="X289" s="73"/>
      <c r="Y289" s="73"/>
      <c r="Z289" s="73"/>
    </row>
    <row r="290" spans="1:26" ht="12.75" customHeight="1">
      <c r="A290" s="73"/>
      <c r="B290" s="73"/>
      <c r="C290" s="73"/>
      <c r="D290" s="73"/>
      <c r="E290" s="73"/>
      <c r="F290" s="73"/>
      <c r="G290" s="73"/>
      <c r="H290" s="73"/>
      <c r="I290" s="73"/>
      <c r="J290" s="73"/>
      <c r="K290" s="73"/>
      <c r="L290" s="73"/>
      <c r="M290" s="73"/>
      <c r="N290" s="591"/>
      <c r="O290" s="988"/>
      <c r="P290" s="73"/>
      <c r="Q290" s="73"/>
      <c r="R290" s="74"/>
      <c r="S290" s="74"/>
      <c r="T290" s="989"/>
      <c r="U290" s="74"/>
      <c r="V290" s="1860"/>
      <c r="W290" s="73"/>
      <c r="X290" s="73"/>
      <c r="Y290" s="73"/>
      <c r="Z290" s="73"/>
    </row>
    <row r="291" spans="1:26" ht="12.75" customHeight="1">
      <c r="A291" s="73"/>
      <c r="B291" s="73"/>
      <c r="C291" s="73"/>
      <c r="D291" s="73"/>
      <c r="E291" s="73"/>
      <c r="F291" s="73"/>
      <c r="G291" s="73"/>
      <c r="H291" s="73"/>
      <c r="I291" s="73"/>
      <c r="J291" s="73"/>
      <c r="K291" s="73"/>
      <c r="L291" s="73"/>
      <c r="M291" s="73"/>
      <c r="N291" s="591"/>
      <c r="O291" s="988"/>
      <c r="P291" s="73"/>
      <c r="Q291" s="73"/>
      <c r="R291" s="74"/>
      <c r="S291" s="74"/>
      <c r="T291" s="989"/>
      <c r="U291" s="74"/>
      <c r="V291" s="1860"/>
      <c r="W291" s="73"/>
      <c r="X291" s="73"/>
      <c r="Y291" s="73"/>
      <c r="Z291" s="73"/>
    </row>
    <row r="292" spans="1:26" ht="12.75" customHeight="1">
      <c r="A292" s="73"/>
      <c r="B292" s="73"/>
      <c r="C292" s="73"/>
      <c r="D292" s="73"/>
      <c r="E292" s="73"/>
      <c r="F292" s="73"/>
      <c r="G292" s="73"/>
      <c r="H292" s="73"/>
      <c r="I292" s="73"/>
      <c r="J292" s="73"/>
      <c r="K292" s="73"/>
      <c r="L292" s="73"/>
      <c r="M292" s="73"/>
      <c r="N292" s="591"/>
      <c r="O292" s="988"/>
      <c r="P292" s="73"/>
      <c r="Q292" s="73"/>
      <c r="R292" s="74"/>
      <c r="S292" s="74"/>
      <c r="T292" s="989"/>
      <c r="U292" s="74"/>
      <c r="V292" s="1860"/>
      <c r="W292" s="73"/>
      <c r="X292" s="73"/>
      <c r="Y292" s="73"/>
      <c r="Z292" s="73"/>
    </row>
    <row r="293" spans="1:26" ht="12.75" customHeight="1">
      <c r="A293" s="73"/>
      <c r="B293" s="73"/>
      <c r="C293" s="73"/>
      <c r="D293" s="73"/>
      <c r="E293" s="73"/>
      <c r="F293" s="73"/>
      <c r="G293" s="73"/>
      <c r="H293" s="73"/>
      <c r="I293" s="73"/>
      <c r="J293" s="73"/>
      <c r="K293" s="73"/>
      <c r="L293" s="73"/>
      <c r="M293" s="73"/>
      <c r="N293" s="591"/>
      <c r="O293" s="988"/>
      <c r="P293" s="73"/>
      <c r="Q293" s="73"/>
      <c r="R293" s="74"/>
      <c r="S293" s="74"/>
      <c r="T293" s="989"/>
      <c r="U293" s="74"/>
      <c r="V293" s="1860"/>
      <c r="W293" s="73"/>
      <c r="X293" s="73"/>
      <c r="Y293" s="73"/>
      <c r="Z293" s="73"/>
    </row>
    <row r="294" spans="1:26" ht="12.75" customHeight="1">
      <c r="A294" s="73"/>
      <c r="B294" s="73"/>
      <c r="C294" s="73"/>
      <c r="D294" s="73"/>
      <c r="E294" s="73"/>
      <c r="F294" s="73"/>
      <c r="G294" s="73"/>
      <c r="H294" s="73"/>
      <c r="I294" s="73"/>
      <c r="J294" s="73"/>
      <c r="K294" s="73"/>
      <c r="L294" s="73"/>
      <c r="M294" s="73"/>
      <c r="N294" s="591"/>
      <c r="O294" s="988"/>
      <c r="P294" s="73"/>
      <c r="Q294" s="73"/>
      <c r="R294" s="74"/>
      <c r="S294" s="74"/>
      <c r="T294" s="989"/>
      <c r="U294" s="74"/>
      <c r="V294" s="1860"/>
      <c r="W294" s="73"/>
      <c r="X294" s="73"/>
      <c r="Y294" s="73"/>
      <c r="Z294" s="73"/>
    </row>
    <row r="295" spans="1:26" ht="12.75" customHeight="1">
      <c r="A295" s="73"/>
      <c r="B295" s="73"/>
      <c r="C295" s="73"/>
      <c r="D295" s="73"/>
      <c r="E295" s="73"/>
      <c r="F295" s="73"/>
      <c r="G295" s="73"/>
      <c r="H295" s="73"/>
      <c r="I295" s="73"/>
      <c r="J295" s="73"/>
      <c r="K295" s="73"/>
      <c r="L295" s="73"/>
      <c r="M295" s="73"/>
      <c r="N295" s="591"/>
      <c r="O295" s="988"/>
      <c r="P295" s="73"/>
      <c r="Q295" s="73"/>
      <c r="R295" s="74"/>
      <c r="S295" s="74"/>
      <c r="T295" s="989"/>
      <c r="U295" s="74"/>
      <c r="V295" s="1860"/>
      <c r="W295" s="73"/>
      <c r="X295" s="73"/>
      <c r="Y295" s="73"/>
      <c r="Z295" s="73"/>
    </row>
    <row r="296" spans="1:26" ht="12.75" customHeight="1">
      <c r="A296" s="73"/>
      <c r="B296" s="73"/>
      <c r="C296" s="73"/>
      <c r="D296" s="73"/>
      <c r="E296" s="73"/>
      <c r="F296" s="73"/>
      <c r="G296" s="73"/>
      <c r="H296" s="73"/>
      <c r="I296" s="73"/>
      <c r="J296" s="73"/>
      <c r="K296" s="73"/>
      <c r="L296" s="73"/>
      <c r="M296" s="73"/>
      <c r="N296" s="591"/>
      <c r="O296" s="988"/>
      <c r="P296" s="73"/>
      <c r="Q296" s="73"/>
      <c r="R296" s="74"/>
      <c r="S296" s="74"/>
      <c r="T296" s="989"/>
      <c r="U296" s="74"/>
      <c r="V296" s="1860"/>
      <c r="W296" s="73"/>
      <c r="X296" s="73"/>
      <c r="Y296" s="73"/>
      <c r="Z296" s="73"/>
    </row>
    <row r="297" spans="1:26" ht="12.75" customHeight="1">
      <c r="A297" s="73"/>
      <c r="B297" s="73"/>
      <c r="C297" s="73"/>
      <c r="D297" s="73"/>
      <c r="E297" s="73"/>
      <c r="F297" s="73"/>
      <c r="G297" s="73"/>
      <c r="H297" s="73"/>
      <c r="I297" s="73"/>
      <c r="J297" s="73"/>
      <c r="K297" s="73"/>
      <c r="L297" s="73"/>
      <c r="M297" s="73"/>
      <c r="N297" s="591"/>
      <c r="O297" s="988"/>
      <c r="P297" s="73"/>
      <c r="Q297" s="73"/>
      <c r="R297" s="74"/>
      <c r="S297" s="74"/>
      <c r="T297" s="989"/>
      <c r="U297" s="74"/>
      <c r="V297" s="1860"/>
      <c r="W297" s="73"/>
      <c r="X297" s="73"/>
      <c r="Y297" s="73"/>
      <c r="Z297" s="73"/>
    </row>
    <row r="298" spans="1:26" ht="12.75" customHeight="1">
      <c r="A298" s="73"/>
      <c r="B298" s="73"/>
      <c r="C298" s="73"/>
      <c r="D298" s="73"/>
      <c r="E298" s="73"/>
      <c r="F298" s="73"/>
      <c r="G298" s="73"/>
      <c r="H298" s="73"/>
      <c r="I298" s="73"/>
      <c r="J298" s="73"/>
      <c r="K298" s="73"/>
      <c r="L298" s="73"/>
      <c r="M298" s="73"/>
      <c r="N298" s="591"/>
      <c r="O298" s="988"/>
      <c r="P298" s="73"/>
      <c r="Q298" s="73"/>
      <c r="R298" s="74"/>
      <c r="S298" s="74"/>
      <c r="T298" s="989"/>
      <c r="U298" s="74"/>
      <c r="V298" s="1860"/>
      <c r="W298" s="73"/>
      <c r="X298" s="73"/>
      <c r="Y298" s="73"/>
      <c r="Z298" s="73"/>
    </row>
    <row r="299" spans="1:26" ht="12.75" customHeight="1">
      <c r="A299" s="73"/>
      <c r="B299" s="73"/>
      <c r="C299" s="73"/>
      <c r="D299" s="73"/>
      <c r="E299" s="73"/>
      <c r="F299" s="73"/>
      <c r="G299" s="73"/>
      <c r="H299" s="73"/>
      <c r="I299" s="73"/>
      <c r="J299" s="73"/>
      <c r="K299" s="73"/>
      <c r="L299" s="73"/>
      <c r="M299" s="73"/>
      <c r="N299" s="591"/>
      <c r="O299" s="988"/>
      <c r="P299" s="73"/>
      <c r="Q299" s="73"/>
      <c r="R299" s="74"/>
      <c r="S299" s="74"/>
      <c r="T299" s="989"/>
      <c r="U299" s="74"/>
      <c r="V299" s="1860"/>
      <c r="W299" s="73"/>
      <c r="X299" s="73"/>
      <c r="Y299" s="73"/>
      <c r="Z299" s="73"/>
    </row>
    <row r="300" spans="1:26" ht="12.75" customHeight="1">
      <c r="A300" s="73"/>
      <c r="B300" s="73"/>
      <c r="C300" s="73"/>
      <c r="D300" s="73"/>
      <c r="E300" s="73"/>
      <c r="F300" s="73"/>
      <c r="G300" s="73"/>
      <c r="H300" s="73"/>
      <c r="I300" s="73"/>
      <c r="J300" s="73"/>
      <c r="K300" s="73"/>
      <c r="L300" s="73"/>
      <c r="M300" s="73"/>
      <c r="N300" s="591"/>
      <c r="O300" s="988"/>
      <c r="P300" s="73"/>
      <c r="Q300" s="73"/>
      <c r="R300" s="74"/>
      <c r="S300" s="74"/>
      <c r="T300" s="989"/>
      <c r="U300" s="74"/>
      <c r="V300" s="1860"/>
      <c r="W300" s="73"/>
      <c r="X300" s="73"/>
      <c r="Y300" s="73"/>
      <c r="Z300" s="73"/>
    </row>
    <row r="301" spans="1:26" ht="12.75" customHeight="1">
      <c r="A301" s="73"/>
      <c r="B301" s="73"/>
      <c r="C301" s="73"/>
      <c r="D301" s="73"/>
      <c r="E301" s="73"/>
      <c r="F301" s="73"/>
      <c r="G301" s="73"/>
      <c r="H301" s="73"/>
      <c r="I301" s="73"/>
      <c r="J301" s="73"/>
      <c r="K301" s="73"/>
      <c r="L301" s="73"/>
      <c r="M301" s="73"/>
      <c r="N301" s="591"/>
      <c r="O301" s="988"/>
      <c r="P301" s="73"/>
      <c r="Q301" s="73"/>
      <c r="R301" s="74"/>
      <c r="S301" s="74"/>
      <c r="T301" s="989"/>
      <c r="U301" s="74"/>
      <c r="V301" s="1860"/>
      <c r="W301" s="73"/>
      <c r="X301" s="73"/>
      <c r="Y301" s="73"/>
      <c r="Z301" s="73"/>
    </row>
    <row r="302" spans="1:26" ht="12.75" customHeight="1">
      <c r="A302" s="73"/>
      <c r="B302" s="73"/>
      <c r="C302" s="73"/>
      <c r="D302" s="73"/>
      <c r="E302" s="73"/>
      <c r="F302" s="73"/>
      <c r="G302" s="73"/>
      <c r="H302" s="73"/>
      <c r="I302" s="73"/>
      <c r="J302" s="73"/>
      <c r="K302" s="73"/>
      <c r="L302" s="73"/>
      <c r="M302" s="73"/>
      <c r="N302" s="591"/>
      <c r="O302" s="988"/>
      <c r="P302" s="73"/>
      <c r="Q302" s="73"/>
      <c r="R302" s="74"/>
      <c r="S302" s="74"/>
      <c r="T302" s="989"/>
      <c r="U302" s="74"/>
      <c r="V302" s="1860"/>
      <c r="W302" s="73"/>
      <c r="X302" s="73"/>
      <c r="Y302" s="73"/>
      <c r="Z302" s="73"/>
    </row>
    <row r="303" spans="1:26" ht="12.75" customHeight="1">
      <c r="A303" s="73"/>
      <c r="B303" s="73"/>
      <c r="C303" s="73"/>
      <c r="D303" s="73"/>
      <c r="E303" s="73"/>
      <c r="F303" s="73"/>
      <c r="G303" s="73"/>
      <c r="H303" s="73"/>
      <c r="I303" s="73"/>
      <c r="J303" s="73"/>
      <c r="K303" s="73"/>
      <c r="L303" s="73"/>
      <c r="M303" s="73"/>
      <c r="N303" s="591"/>
      <c r="O303" s="988"/>
      <c r="P303" s="73"/>
      <c r="Q303" s="73"/>
      <c r="R303" s="74"/>
      <c r="S303" s="74"/>
      <c r="T303" s="989"/>
      <c r="U303" s="74"/>
      <c r="V303" s="1860"/>
      <c r="W303" s="73"/>
      <c r="X303" s="73"/>
      <c r="Y303" s="73"/>
      <c r="Z303" s="73"/>
    </row>
    <row r="304" spans="1:26" ht="12.75" customHeight="1">
      <c r="A304" s="73"/>
      <c r="B304" s="73"/>
      <c r="C304" s="73"/>
      <c r="D304" s="73"/>
      <c r="E304" s="73"/>
      <c r="F304" s="73"/>
      <c r="G304" s="73"/>
      <c r="H304" s="73"/>
      <c r="I304" s="73"/>
      <c r="J304" s="73"/>
      <c r="K304" s="73"/>
      <c r="L304" s="73"/>
      <c r="M304" s="73"/>
      <c r="N304" s="591"/>
      <c r="O304" s="988"/>
      <c r="P304" s="73"/>
      <c r="Q304" s="73"/>
      <c r="R304" s="74"/>
      <c r="S304" s="74"/>
      <c r="T304" s="989"/>
      <c r="U304" s="74"/>
      <c r="V304" s="1860"/>
      <c r="W304" s="73"/>
      <c r="X304" s="73"/>
      <c r="Y304" s="73"/>
      <c r="Z304" s="73"/>
    </row>
    <row r="305" spans="1:26" ht="12.75" customHeight="1">
      <c r="A305" s="73"/>
      <c r="B305" s="73"/>
      <c r="C305" s="73"/>
      <c r="D305" s="73"/>
      <c r="E305" s="73"/>
      <c r="F305" s="73"/>
      <c r="G305" s="73"/>
      <c r="H305" s="73"/>
      <c r="I305" s="73"/>
      <c r="J305" s="73"/>
      <c r="K305" s="73"/>
      <c r="L305" s="73"/>
      <c r="M305" s="73"/>
      <c r="N305" s="591"/>
      <c r="O305" s="988"/>
      <c r="P305" s="73"/>
      <c r="Q305" s="73"/>
      <c r="R305" s="74"/>
      <c r="S305" s="74"/>
      <c r="T305" s="989"/>
      <c r="U305" s="74"/>
      <c r="V305" s="1860"/>
      <c r="W305" s="73"/>
      <c r="X305" s="73"/>
      <c r="Y305" s="73"/>
      <c r="Z305" s="73"/>
    </row>
    <row r="306" spans="1:26" ht="12.75" customHeight="1">
      <c r="A306" s="73"/>
      <c r="B306" s="73"/>
      <c r="C306" s="73"/>
      <c r="D306" s="73"/>
      <c r="E306" s="73"/>
      <c r="F306" s="73"/>
      <c r="G306" s="73"/>
      <c r="H306" s="73"/>
      <c r="I306" s="73"/>
      <c r="J306" s="73"/>
      <c r="K306" s="73"/>
      <c r="L306" s="73"/>
      <c r="M306" s="73"/>
      <c r="N306" s="591"/>
      <c r="O306" s="988"/>
      <c r="P306" s="73"/>
      <c r="Q306" s="73"/>
      <c r="R306" s="74"/>
      <c r="S306" s="74"/>
      <c r="T306" s="989"/>
      <c r="U306" s="74"/>
      <c r="V306" s="1860"/>
      <c r="W306" s="73"/>
      <c r="X306" s="73"/>
      <c r="Y306" s="73"/>
      <c r="Z306" s="73"/>
    </row>
    <row r="307" spans="1:26" ht="12.75" customHeight="1">
      <c r="A307" s="73"/>
      <c r="B307" s="73"/>
      <c r="C307" s="73"/>
      <c r="D307" s="73"/>
      <c r="E307" s="73"/>
      <c r="F307" s="73"/>
      <c r="G307" s="73"/>
      <c r="H307" s="73"/>
      <c r="I307" s="73"/>
      <c r="J307" s="73"/>
      <c r="K307" s="73"/>
      <c r="L307" s="73"/>
      <c r="M307" s="73"/>
      <c r="N307" s="591"/>
      <c r="O307" s="988"/>
      <c r="P307" s="73"/>
      <c r="Q307" s="73"/>
      <c r="R307" s="74"/>
      <c r="S307" s="74"/>
      <c r="T307" s="989"/>
      <c r="U307" s="74"/>
      <c r="V307" s="1860"/>
      <c r="W307" s="73"/>
      <c r="X307" s="73"/>
      <c r="Y307" s="73"/>
      <c r="Z307" s="73"/>
    </row>
    <row r="308" spans="1:26" ht="12.75" customHeight="1">
      <c r="A308" s="73"/>
      <c r="B308" s="73"/>
      <c r="C308" s="73"/>
      <c r="D308" s="73"/>
      <c r="E308" s="73"/>
      <c r="F308" s="73"/>
      <c r="G308" s="73"/>
      <c r="H308" s="73"/>
      <c r="I308" s="73"/>
      <c r="J308" s="73"/>
      <c r="K308" s="73"/>
      <c r="L308" s="73"/>
      <c r="M308" s="73"/>
      <c r="N308" s="591"/>
      <c r="O308" s="988"/>
      <c r="P308" s="73"/>
      <c r="Q308" s="73"/>
      <c r="R308" s="74"/>
      <c r="S308" s="74"/>
      <c r="T308" s="989"/>
      <c r="U308" s="74"/>
      <c r="V308" s="1860"/>
      <c r="W308" s="73"/>
      <c r="X308" s="73"/>
      <c r="Y308" s="73"/>
      <c r="Z308" s="73"/>
    </row>
    <row r="309" spans="1:26" ht="12.75" customHeight="1">
      <c r="A309" s="73"/>
      <c r="B309" s="73"/>
      <c r="C309" s="73"/>
      <c r="D309" s="73"/>
      <c r="E309" s="73"/>
      <c r="F309" s="73"/>
      <c r="G309" s="73"/>
      <c r="H309" s="73"/>
      <c r="I309" s="73"/>
      <c r="J309" s="73"/>
      <c r="K309" s="73"/>
      <c r="L309" s="73"/>
      <c r="M309" s="73"/>
      <c r="N309" s="591"/>
      <c r="O309" s="988"/>
      <c r="P309" s="73"/>
      <c r="Q309" s="73"/>
      <c r="R309" s="74"/>
      <c r="S309" s="74"/>
      <c r="T309" s="989"/>
      <c r="U309" s="74"/>
      <c r="V309" s="1860"/>
      <c r="W309" s="73"/>
      <c r="X309" s="73"/>
      <c r="Y309" s="73"/>
      <c r="Z309" s="73"/>
    </row>
    <row r="310" spans="1:26" ht="12.75" customHeight="1">
      <c r="A310" s="73"/>
      <c r="B310" s="73"/>
      <c r="C310" s="73"/>
      <c r="D310" s="73"/>
      <c r="E310" s="73"/>
      <c r="F310" s="73"/>
      <c r="G310" s="73"/>
      <c r="H310" s="73"/>
      <c r="I310" s="73"/>
      <c r="J310" s="73"/>
      <c r="K310" s="73"/>
      <c r="L310" s="73"/>
      <c r="M310" s="73"/>
      <c r="N310" s="591"/>
      <c r="O310" s="988"/>
      <c r="P310" s="73"/>
      <c r="Q310" s="73"/>
      <c r="R310" s="74"/>
      <c r="S310" s="74"/>
      <c r="T310" s="989"/>
      <c r="U310" s="74"/>
      <c r="V310" s="1860"/>
      <c r="W310" s="73"/>
      <c r="X310" s="73"/>
      <c r="Y310" s="73"/>
      <c r="Z310" s="73"/>
    </row>
    <row r="311" spans="1:26" ht="12.75" customHeight="1">
      <c r="A311" s="73"/>
      <c r="B311" s="73"/>
      <c r="C311" s="73"/>
      <c r="D311" s="73"/>
      <c r="E311" s="73"/>
      <c r="F311" s="73"/>
      <c r="G311" s="73"/>
      <c r="H311" s="73"/>
      <c r="I311" s="73"/>
      <c r="J311" s="73"/>
      <c r="K311" s="73"/>
      <c r="L311" s="73"/>
      <c r="M311" s="73"/>
      <c r="N311" s="591"/>
      <c r="O311" s="988"/>
      <c r="P311" s="73"/>
      <c r="Q311" s="73"/>
      <c r="R311" s="74"/>
      <c r="S311" s="74"/>
      <c r="T311" s="989"/>
      <c r="U311" s="74"/>
      <c r="V311" s="1860"/>
      <c r="W311" s="73"/>
      <c r="X311" s="73"/>
      <c r="Y311" s="73"/>
      <c r="Z311" s="73"/>
    </row>
    <row r="312" spans="1:26" ht="12.75" customHeight="1">
      <c r="A312" s="73"/>
      <c r="B312" s="73"/>
      <c r="C312" s="73"/>
      <c r="D312" s="73"/>
      <c r="E312" s="73"/>
      <c r="F312" s="73"/>
      <c r="G312" s="73"/>
      <c r="H312" s="73"/>
      <c r="I312" s="73"/>
      <c r="J312" s="73"/>
      <c r="K312" s="73"/>
      <c r="L312" s="73"/>
      <c r="M312" s="73"/>
      <c r="N312" s="591"/>
      <c r="O312" s="988"/>
      <c r="P312" s="73"/>
      <c r="Q312" s="73"/>
      <c r="R312" s="74"/>
      <c r="S312" s="74"/>
      <c r="T312" s="989"/>
      <c r="U312" s="74"/>
      <c r="V312" s="1860"/>
      <c r="W312" s="73"/>
      <c r="X312" s="73"/>
      <c r="Y312" s="73"/>
      <c r="Z312" s="73"/>
    </row>
    <row r="313" spans="1:26" ht="12.75" customHeight="1">
      <c r="A313" s="73"/>
      <c r="B313" s="73"/>
      <c r="C313" s="73"/>
      <c r="D313" s="73"/>
      <c r="E313" s="73"/>
      <c r="F313" s="73"/>
      <c r="G313" s="73"/>
      <c r="H313" s="73"/>
      <c r="I313" s="73"/>
      <c r="J313" s="73"/>
      <c r="K313" s="73"/>
      <c r="L313" s="73"/>
      <c r="M313" s="73"/>
      <c r="N313" s="591"/>
      <c r="O313" s="988"/>
      <c r="P313" s="73"/>
      <c r="Q313" s="73"/>
      <c r="R313" s="74"/>
      <c r="S313" s="74"/>
      <c r="T313" s="989"/>
      <c r="U313" s="74"/>
      <c r="V313" s="1860"/>
      <c r="W313" s="73"/>
      <c r="X313" s="73"/>
      <c r="Y313" s="73"/>
      <c r="Z313" s="73"/>
    </row>
    <row r="314" spans="1:26" ht="12.75" customHeight="1">
      <c r="A314" s="73"/>
      <c r="B314" s="73"/>
      <c r="C314" s="73"/>
      <c r="D314" s="73"/>
      <c r="E314" s="73"/>
      <c r="F314" s="73"/>
      <c r="G314" s="73"/>
      <c r="H314" s="73"/>
      <c r="I314" s="73"/>
      <c r="J314" s="73"/>
      <c r="K314" s="73"/>
      <c r="L314" s="73"/>
      <c r="M314" s="73"/>
      <c r="N314" s="591"/>
      <c r="O314" s="988"/>
      <c r="P314" s="73"/>
      <c r="Q314" s="73"/>
      <c r="R314" s="74"/>
      <c r="S314" s="74"/>
      <c r="T314" s="989"/>
      <c r="U314" s="74"/>
      <c r="V314" s="1860"/>
      <c r="W314" s="73"/>
      <c r="X314" s="73"/>
      <c r="Y314" s="73"/>
      <c r="Z314" s="73"/>
    </row>
    <row r="315" spans="1:26" ht="12.75" customHeight="1">
      <c r="A315" s="73"/>
      <c r="B315" s="73"/>
      <c r="C315" s="73"/>
      <c r="D315" s="73"/>
      <c r="E315" s="73"/>
      <c r="F315" s="73"/>
      <c r="G315" s="73"/>
      <c r="H315" s="73"/>
      <c r="I315" s="73"/>
      <c r="J315" s="73"/>
      <c r="K315" s="73"/>
      <c r="L315" s="73"/>
      <c r="M315" s="73"/>
      <c r="N315" s="591"/>
      <c r="O315" s="988"/>
      <c r="P315" s="73"/>
      <c r="Q315" s="73"/>
      <c r="R315" s="74"/>
      <c r="S315" s="74"/>
      <c r="T315" s="989"/>
      <c r="U315" s="74"/>
      <c r="V315" s="1860"/>
      <c r="W315" s="73"/>
      <c r="X315" s="73"/>
      <c r="Y315" s="73"/>
      <c r="Z315" s="73"/>
    </row>
    <row r="316" spans="1:26" ht="12.75" customHeight="1">
      <c r="A316" s="73"/>
      <c r="B316" s="73"/>
      <c r="C316" s="73"/>
      <c r="D316" s="73"/>
      <c r="E316" s="73"/>
      <c r="F316" s="73"/>
      <c r="G316" s="73"/>
      <c r="H316" s="73"/>
      <c r="I316" s="73"/>
      <c r="J316" s="73"/>
      <c r="K316" s="73"/>
      <c r="L316" s="73"/>
      <c r="M316" s="73"/>
      <c r="N316" s="591"/>
      <c r="O316" s="988"/>
      <c r="P316" s="73"/>
      <c r="Q316" s="73"/>
      <c r="R316" s="74"/>
      <c r="S316" s="74"/>
      <c r="T316" s="989"/>
      <c r="U316" s="74"/>
      <c r="V316" s="1860"/>
      <c r="W316" s="73"/>
      <c r="X316" s="73"/>
      <c r="Y316" s="73"/>
      <c r="Z316" s="73"/>
    </row>
    <row r="317" spans="1:26" ht="12.75" customHeight="1">
      <c r="A317" s="73"/>
      <c r="B317" s="73"/>
      <c r="C317" s="73"/>
      <c r="D317" s="73"/>
      <c r="E317" s="73"/>
      <c r="F317" s="73"/>
      <c r="G317" s="73"/>
      <c r="H317" s="73"/>
      <c r="I317" s="73"/>
      <c r="J317" s="73"/>
      <c r="K317" s="73"/>
      <c r="L317" s="73"/>
      <c r="M317" s="73"/>
      <c r="N317" s="591"/>
      <c r="O317" s="988"/>
      <c r="P317" s="73"/>
      <c r="Q317" s="73"/>
      <c r="R317" s="74"/>
      <c r="S317" s="74"/>
      <c r="T317" s="989"/>
      <c r="U317" s="74"/>
      <c r="V317" s="1860"/>
      <c r="W317" s="73"/>
      <c r="X317" s="73"/>
      <c r="Y317" s="73"/>
      <c r="Z317" s="73"/>
    </row>
    <row r="318" spans="1:26" ht="12.75" customHeight="1">
      <c r="A318" s="73"/>
      <c r="B318" s="73"/>
      <c r="C318" s="73"/>
      <c r="D318" s="73"/>
      <c r="E318" s="73"/>
      <c r="F318" s="73"/>
      <c r="G318" s="73"/>
      <c r="H318" s="73"/>
      <c r="I318" s="73"/>
      <c r="J318" s="73"/>
      <c r="K318" s="73"/>
      <c r="L318" s="73"/>
      <c r="M318" s="73"/>
      <c r="N318" s="591"/>
      <c r="O318" s="988"/>
      <c r="P318" s="73"/>
      <c r="Q318" s="73"/>
      <c r="R318" s="74"/>
      <c r="S318" s="74"/>
      <c r="T318" s="989"/>
      <c r="U318" s="74"/>
      <c r="V318" s="1860"/>
      <c r="W318" s="73"/>
      <c r="X318" s="73"/>
      <c r="Y318" s="73"/>
      <c r="Z318" s="73"/>
    </row>
    <row r="319" spans="1:26" ht="12.75" customHeight="1">
      <c r="A319" s="73"/>
      <c r="B319" s="73"/>
      <c r="C319" s="73"/>
      <c r="D319" s="73"/>
      <c r="E319" s="73"/>
      <c r="F319" s="73"/>
      <c r="G319" s="73"/>
      <c r="H319" s="73"/>
      <c r="I319" s="73"/>
      <c r="J319" s="73"/>
      <c r="K319" s="73"/>
      <c r="L319" s="73"/>
      <c r="M319" s="73"/>
      <c r="N319" s="591"/>
      <c r="O319" s="988"/>
      <c r="P319" s="73"/>
      <c r="Q319" s="73"/>
      <c r="R319" s="74"/>
      <c r="S319" s="74"/>
      <c r="T319" s="989"/>
      <c r="U319" s="74"/>
      <c r="V319" s="1860"/>
      <c r="W319" s="73"/>
      <c r="X319" s="73"/>
      <c r="Y319" s="73"/>
      <c r="Z319" s="73"/>
    </row>
    <row r="320" spans="1:26" ht="12.75" customHeight="1">
      <c r="A320" s="73"/>
      <c r="B320" s="73"/>
      <c r="C320" s="73"/>
      <c r="D320" s="73"/>
      <c r="E320" s="73"/>
      <c r="F320" s="73"/>
      <c r="G320" s="73"/>
      <c r="H320" s="73"/>
      <c r="I320" s="73"/>
      <c r="J320" s="73"/>
      <c r="K320" s="73"/>
      <c r="L320" s="73"/>
      <c r="M320" s="73"/>
      <c r="N320" s="591"/>
      <c r="O320" s="988"/>
      <c r="P320" s="73"/>
      <c r="Q320" s="73"/>
      <c r="R320" s="74"/>
      <c r="S320" s="74"/>
      <c r="T320" s="989"/>
      <c r="U320" s="74"/>
      <c r="V320" s="1860"/>
      <c r="W320" s="73"/>
      <c r="X320" s="73"/>
      <c r="Y320" s="73"/>
      <c r="Z320" s="73"/>
    </row>
    <row r="321" spans="1:26" ht="12.75" customHeight="1">
      <c r="A321" s="73"/>
      <c r="B321" s="73"/>
      <c r="C321" s="73"/>
      <c r="D321" s="73"/>
      <c r="E321" s="73"/>
      <c r="F321" s="73"/>
      <c r="G321" s="73"/>
      <c r="H321" s="73"/>
      <c r="I321" s="73"/>
      <c r="J321" s="73"/>
      <c r="K321" s="73"/>
      <c r="L321" s="73"/>
      <c r="M321" s="73"/>
      <c r="N321" s="591"/>
      <c r="O321" s="988"/>
      <c r="P321" s="73"/>
      <c r="Q321" s="73"/>
      <c r="R321" s="74"/>
      <c r="S321" s="74"/>
      <c r="T321" s="989"/>
      <c r="U321" s="74"/>
      <c r="V321" s="1860"/>
      <c r="W321" s="73"/>
      <c r="X321" s="73"/>
      <c r="Y321" s="73"/>
      <c r="Z321" s="73"/>
    </row>
    <row r="322" spans="1:26" ht="12.75" customHeight="1">
      <c r="A322" s="73"/>
      <c r="B322" s="73"/>
      <c r="C322" s="73"/>
      <c r="D322" s="73"/>
      <c r="E322" s="73"/>
      <c r="F322" s="73"/>
      <c r="G322" s="73"/>
      <c r="H322" s="73"/>
      <c r="I322" s="73"/>
      <c r="J322" s="73"/>
      <c r="K322" s="73"/>
      <c r="L322" s="73"/>
      <c r="M322" s="73"/>
      <c r="N322" s="591"/>
      <c r="O322" s="988"/>
      <c r="P322" s="73"/>
      <c r="Q322" s="73"/>
      <c r="R322" s="74"/>
      <c r="S322" s="74"/>
      <c r="T322" s="989"/>
      <c r="U322" s="74"/>
      <c r="V322" s="1860"/>
      <c r="W322" s="73"/>
      <c r="X322" s="73"/>
      <c r="Y322" s="73"/>
      <c r="Z322" s="73"/>
    </row>
    <row r="323" spans="1:26" ht="12.75" customHeight="1">
      <c r="A323" s="73"/>
      <c r="B323" s="73"/>
      <c r="C323" s="73"/>
      <c r="D323" s="73"/>
      <c r="E323" s="73"/>
      <c r="F323" s="73"/>
      <c r="G323" s="73"/>
      <c r="H323" s="73"/>
      <c r="I323" s="73"/>
      <c r="J323" s="73"/>
      <c r="K323" s="73"/>
      <c r="L323" s="73"/>
      <c r="M323" s="73"/>
      <c r="N323" s="591"/>
      <c r="O323" s="988"/>
      <c r="P323" s="73"/>
      <c r="Q323" s="73"/>
      <c r="R323" s="74"/>
      <c r="S323" s="74"/>
      <c r="T323" s="989"/>
      <c r="U323" s="74"/>
      <c r="V323" s="1860"/>
      <c r="W323" s="73"/>
      <c r="X323" s="73"/>
      <c r="Y323" s="73"/>
      <c r="Z323" s="73"/>
    </row>
    <row r="324" spans="1:26" ht="12.75" customHeight="1">
      <c r="A324" s="73"/>
      <c r="B324" s="73"/>
      <c r="C324" s="73"/>
      <c r="D324" s="73"/>
      <c r="E324" s="73"/>
      <c r="F324" s="73"/>
      <c r="G324" s="73"/>
      <c r="H324" s="73"/>
      <c r="I324" s="73"/>
      <c r="J324" s="73"/>
      <c r="K324" s="73"/>
      <c r="L324" s="73"/>
      <c r="M324" s="73"/>
      <c r="N324" s="591"/>
      <c r="O324" s="988"/>
      <c r="P324" s="73"/>
      <c r="Q324" s="73"/>
      <c r="R324" s="74"/>
      <c r="S324" s="74"/>
      <c r="T324" s="989"/>
      <c r="U324" s="74"/>
      <c r="V324" s="1860"/>
      <c r="W324" s="73"/>
      <c r="X324" s="73"/>
      <c r="Y324" s="73"/>
      <c r="Z324" s="73"/>
    </row>
    <row r="325" spans="1:26" ht="12.75" customHeight="1">
      <c r="A325" s="73"/>
      <c r="B325" s="73"/>
      <c r="C325" s="73"/>
      <c r="D325" s="73"/>
      <c r="E325" s="73"/>
      <c r="F325" s="73"/>
      <c r="G325" s="73"/>
      <c r="H325" s="73"/>
      <c r="I325" s="73"/>
      <c r="J325" s="73"/>
      <c r="K325" s="73"/>
      <c r="L325" s="73"/>
      <c r="M325" s="73"/>
      <c r="N325" s="591"/>
      <c r="O325" s="988"/>
      <c r="P325" s="73"/>
      <c r="Q325" s="73"/>
      <c r="R325" s="74"/>
      <c r="S325" s="74"/>
      <c r="T325" s="989"/>
      <c r="U325" s="74"/>
      <c r="V325" s="1860"/>
      <c r="W325" s="73"/>
      <c r="X325" s="73"/>
      <c r="Y325" s="73"/>
      <c r="Z325" s="73"/>
    </row>
    <row r="326" spans="1:26" ht="12.75" customHeight="1">
      <c r="A326" s="73"/>
      <c r="B326" s="73"/>
      <c r="C326" s="73"/>
      <c r="D326" s="73"/>
      <c r="E326" s="73"/>
      <c r="F326" s="73"/>
      <c r="G326" s="73"/>
      <c r="H326" s="73"/>
      <c r="I326" s="73"/>
      <c r="J326" s="73"/>
      <c r="K326" s="73"/>
      <c r="L326" s="73"/>
      <c r="M326" s="73"/>
      <c r="N326" s="591"/>
      <c r="O326" s="988"/>
      <c r="P326" s="73"/>
      <c r="Q326" s="73"/>
      <c r="R326" s="74"/>
      <c r="S326" s="74"/>
      <c r="T326" s="989"/>
      <c r="U326" s="74"/>
      <c r="V326" s="1860"/>
      <c r="W326" s="73"/>
      <c r="X326" s="73"/>
      <c r="Y326" s="73"/>
      <c r="Z326" s="73"/>
    </row>
    <row r="327" spans="1:26" ht="12.75" customHeight="1">
      <c r="A327" s="73"/>
      <c r="B327" s="73"/>
      <c r="C327" s="73"/>
      <c r="D327" s="73"/>
      <c r="E327" s="73"/>
      <c r="F327" s="73"/>
      <c r="G327" s="73"/>
      <c r="H327" s="73"/>
      <c r="I327" s="73"/>
      <c r="J327" s="73"/>
      <c r="K327" s="73"/>
      <c r="L327" s="73"/>
      <c r="M327" s="73"/>
      <c r="N327" s="591"/>
      <c r="O327" s="988"/>
      <c r="P327" s="73"/>
      <c r="Q327" s="73"/>
      <c r="R327" s="74"/>
      <c r="S327" s="74"/>
      <c r="T327" s="989"/>
      <c r="U327" s="74"/>
      <c r="V327" s="1860"/>
      <c r="W327" s="73"/>
      <c r="X327" s="73"/>
      <c r="Y327" s="73"/>
      <c r="Z327" s="73"/>
    </row>
    <row r="328" spans="1:26" ht="12.75" customHeight="1">
      <c r="A328" s="73"/>
      <c r="B328" s="73"/>
      <c r="C328" s="73"/>
      <c r="D328" s="73"/>
      <c r="E328" s="73"/>
      <c r="F328" s="73"/>
      <c r="G328" s="73"/>
      <c r="H328" s="73"/>
      <c r="I328" s="73"/>
      <c r="J328" s="73"/>
      <c r="K328" s="73"/>
      <c r="L328" s="73"/>
      <c r="M328" s="73"/>
      <c r="N328" s="591"/>
      <c r="O328" s="988"/>
      <c r="P328" s="73"/>
      <c r="Q328" s="73"/>
      <c r="R328" s="74"/>
      <c r="S328" s="74"/>
      <c r="T328" s="989"/>
      <c r="U328" s="74"/>
      <c r="V328" s="1860"/>
      <c r="W328" s="73"/>
      <c r="X328" s="73"/>
      <c r="Y328" s="73"/>
      <c r="Z328" s="73"/>
    </row>
    <row r="329" spans="1:26" ht="12.75" customHeight="1">
      <c r="A329" s="73"/>
      <c r="B329" s="73"/>
      <c r="C329" s="73"/>
      <c r="D329" s="73"/>
      <c r="E329" s="73"/>
      <c r="F329" s="73"/>
      <c r="G329" s="73"/>
      <c r="H329" s="73"/>
      <c r="I329" s="73"/>
      <c r="J329" s="73"/>
      <c r="K329" s="73"/>
      <c r="L329" s="73"/>
      <c r="M329" s="73"/>
      <c r="N329" s="591"/>
      <c r="O329" s="988"/>
      <c r="P329" s="73"/>
      <c r="Q329" s="73"/>
      <c r="R329" s="74"/>
      <c r="S329" s="74"/>
      <c r="T329" s="989"/>
      <c r="U329" s="74"/>
      <c r="V329" s="1860"/>
      <c r="W329" s="73"/>
      <c r="X329" s="73"/>
      <c r="Y329" s="73"/>
      <c r="Z329" s="73"/>
    </row>
    <row r="330" spans="1:26" ht="12.75" customHeight="1">
      <c r="A330" s="73"/>
      <c r="B330" s="73"/>
      <c r="C330" s="73"/>
      <c r="D330" s="73"/>
      <c r="E330" s="73"/>
      <c r="F330" s="73"/>
      <c r="G330" s="73"/>
      <c r="H330" s="73"/>
      <c r="I330" s="73"/>
      <c r="J330" s="73"/>
      <c r="K330" s="73"/>
      <c r="L330" s="73"/>
      <c r="M330" s="73"/>
      <c r="N330" s="591"/>
      <c r="O330" s="988"/>
      <c r="P330" s="73"/>
      <c r="Q330" s="73"/>
      <c r="R330" s="74"/>
      <c r="S330" s="74"/>
      <c r="T330" s="989"/>
      <c r="U330" s="74"/>
      <c r="V330" s="1860"/>
      <c r="W330" s="73"/>
      <c r="X330" s="73"/>
      <c r="Y330" s="73"/>
      <c r="Z330" s="73"/>
    </row>
    <row r="331" spans="1:26" ht="12.75" customHeight="1">
      <c r="A331" s="73"/>
      <c r="B331" s="73"/>
      <c r="C331" s="73"/>
      <c r="D331" s="73"/>
      <c r="E331" s="73"/>
      <c r="F331" s="73"/>
      <c r="G331" s="73"/>
      <c r="H331" s="73"/>
      <c r="I331" s="73"/>
      <c r="J331" s="73"/>
      <c r="K331" s="73"/>
      <c r="L331" s="73"/>
      <c r="M331" s="73"/>
      <c r="N331" s="591"/>
      <c r="O331" s="988"/>
      <c r="P331" s="73"/>
      <c r="Q331" s="73"/>
      <c r="R331" s="74"/>
      <c r="S331" s="74"/>
      <c r="T331" s="989"/>
      <c r="U331" s="74"/>
      <c r="V331" s="1860"/>
      <c r="W331" s="73"/>
      <c r="X331" s="73"/>
      <c r="Y331" s="73"/>
      <c r="Z331" s="73"/>
    </row>
    <row r="332" spans="1:26" ht="12.75" customHeight="1">
      <c r="A332" s="73"/>
      <c r="B332" s="73"/>
      <c r="C332" s="73"/>
      <c r="D332" s="73"/>
      <c r="E332" s="73"/>
      <c r="F332" s="73"/>
      <c r="G332" s="73"/>
      <c r="H332" s="73"/>
      <c r="I332" s="73"/>
      <c r="J332" s="73"/>
      <c r="K332" s="73"/>
      <c r="L332" s="73"/>
      <c r="M332" s="73"/>
      <c r="N332" s="591"/>
      <c r="O332" s="988"/>
      <c r="P332" s="73"/>
      <c r="Q332" s="73"/>
      <c r="R332" s="74"/>
      <c r="S332" s="74"/>
      <c r="T332" s="989"/>
      <c r="U332" s="74"/>
      <c r="V332" s="1860"/>
      <c r="W332" s="73"/>
      <c r="X332" s="73"/>
      <c r="Y332" s="73"/>
      <c r="Z332" s="73"/>
    </row>
    <row r="333" spans="1:26" ht="12.75" customHeight="1">
      <c r="A333" s="73"/>
      <c r="B333" s="73"/>
      <c r="C333" s="73"/>
      <c r="D333" s="73"/>
      <c r="E333" s="73"/>
      <c r="F333" s="73"/>
      <c r="G333" s="73"/>
      <c r="H333" s="73"/>
      <c r="I333" s="73"/>
      <c r="J333" s="73"/>
      <c r="K333" s="73"/>
      <c r="L333" s="73"/>
      <c r="M333" s="73"/>
      <c r="N333" s="591"/>
      <c r="O333" s="988"/>
      <c r="P333" s="73"/>
      <c r="Q333" s="73"/>
      <c r="R333" s="74"/>
      <c r="S333" s="74"/>
      <c r="T333" s="989"/>
      <c r="U333" s="74"/>
      <c r="V333" s="1860"/>
      <c r="W333" s="73"/>
      <c r="X333" s="73"/>
      <c r="Y333" s="73"/>
      <c r="Z333" s="73"/>
    </row>
    <row r="334" spans="1:26" ht="12.75" customHeight="1">
      <c r="A334" s="73"/>
      <c r="B334" s="73"/>
      <c r="C334" s="73"/>
      <c r="D334" s="73"/>
      <c r="E334" s="73"/>
      <c r="F334" s="73"/>
      <c r="G334" s="73"/>
      <c r="H334" s="73"/>
      <c r="I334" s="73"/>
      <c r="J334" s="73"/>
      <c r="K334" s="73"/>
      <c r="L334" s="73"/>
      <c r="M334" s="73"/>
      <c r="N334" s="591"/>
      <c r="O334" s="988"/>
      <c r="P334" s="73"/>
      <c r="Q334" s="73"/>
      <c r="R334" s="74"/>
      <c r="S334" s="74"/>
      <c r="T334" s="989"/>
      <c r="U334" s="74"/>
      <c r="V334" s="1860"/>
      <c r="W334" s="73"/>
      <c r="X334" s="73"/>
      <c r="Y334" s="73"/>
      <c r="Z334" s="73"/>
    </row>
    <row r="335" spans="1:26" ht="12.75" customHeight="1">
      <c r="A335" s="73"/>
      <c r="B335" s="73"/>
      <c r="C335" s="73"/>
      <c r="D335" s="73"/>
      <c r="E335" s="73"/>
      <c r="F335" s="73"/>
      <c r="G335" s="73"/>
      <c r="H335" s="73"/>
      <c r="I335" s="73"/>
      <c r="J335" s="73"/>
      <c r="K335" s="73"/>
      <c r="L335" s="73"/>
      <c r="M335" s="73"/>
      <c r="N335" s="591"/>
      <c r="O335" s="988"/>
      <c r="P335" s="73"/>
      <c r="Q335" s="73"/>
      <c r="R335" s="74"/>
      <c r="S335" s="74"/>
      <c r="T335" s="989"/>
      <c r="U335" s="74"/>
      <c r="V335" s="1860"/>
      <c r="W335" s="73"/>
      <c r="X335" s="73"/>
      <c r="Y335" s="73"/>
      <c r="Z335" s="73"/>
    </row>
    <row r="336" spans="1:26" ht="12.75" customHeight="1">
      <c r="A336" s="73"/>
      <c r="B336" s="73"/>
      <c r="C336" s="73"/>
      <c r="D336" s="73"/>
      <c r="E336" s="73"/>
      <c r="F336" s="73"/>
      <c r="G336" s="73"/>
      <c r="H336" s="73"/>
      <c r="I336" s="73"/>
      <c r="J336" s="73"/>
      <c r="K336" s="73"/>
      <c r="L336" s="73"/>
      <c r="M336" s="73"/>
      <c r="N336" s="591"/>
      <c r="O336" s="988"/>
      <c r="P336" s="73"/>
      <c r="Q336" s="73"/>
      <c r="R336" s="74"/>
      <c r="S336" s="74"/>
      <c r="T336" s="989"/>
      <c r="U336" s="74"/>
      <c r="V336" s="1860"/>
      <c r="W336" s="73"/>
      <c r="X336" s="73"/>
      <c r="Y336" s="73"/>
      <c r="Z336" s="73"/>
    </row>
    <row r="337" spans="1:26" ht="12.75" customHeight="1">
      <c r="A337" s="73"/>
      <c r="B337" s="73"/>
      <c r="C337" s="73"/>
      <c r="D337" s="73"/>
      <c r="E337" s="73"/>
      <c r="F337" s="73"/>
      <c r="G337" s="73"/>
      <c r="H337" s="73"/>
      <c r="I337" s="73"/>
      <c r="J337" s="73"/>
      <c r="K337" s="73"/>
      <c r="L337" s="73"/>
      <c r="M337" s="73"/>
      <c r="N337" s="591"/>
      <c r="O337" s="988"/>
      <c r="P337" s="73"/>
      <c r="Q337" s="73"/>
      <c r="R337" s="74"/>
      <c r="S337" s="74"/>
      <c r="T337" s="989"/>
      <c r="U337" s="74"/>
      <c r="V337" s="1860"/>
      <c r="W337" s="73"/>
      <c r="X337" s="73"/>
      <c r="Y337" s="73"/>
      <c r="Z337" s="73"/>
    </row>
    <row r="338" spans="1:26" ht="12.75" customHeight="1">
      <c r="A338" s="73"/>
      <c r="B338" s="73"/>
      <c r="C338" s="73"/>
      <c r="D338" s="73"/>
      <c r="E338" s="73"/>
      <c r="F338" s="73"/>
      <c r="G338" s="73"/>
      <c r="H338" s="73"/>
      <c r="I338" s="73"/>
      <c r="J338" s="73"/>
      <c r="K338" s="73"/>
      <c r="L338" s="73"/>
      <c r="M338" s="73"/>
      <c r="N338" s="591"/>
      <c r="O338" s="988"/>
      <c r="P338" s="73"/>
      <c r="Q338" s="73"/>
      <c r="R338" s="74"/>
      <c r="S338" s="74"/>
      <c r="T338" s="989"/>
      <c r="U338" s="74"/>
      <c r="V338" s="1860"/>
      <c r="W338" s="73"/>
      <c r="X338" s="73"/>
      <c r="Y338" s="73"/>
      <c r="Z338" s="73"/>
    </row>
    <row r="339" spans="1:26" ht="12.75" customHeight="1">
      <c r="A339" s="73"/>
      <c r="B339" s="73"/>
      <c r="C339" s="73"/>
      <c r="D339" s="73"/>
      <c r="E339" s="73"/>
      <c r="F339" s="73"/>
      <c r="G339" s="73"/>
      <c r="H339" s="73"/>
      <c r="I339" s="73"/>
      <c r="J339" s="73"/>
      <c r="K339" s="73"/>
      <c r="L339" s="73"/>
      <c r="M339" s="73"/>
      <c r="N339" s="591"/>
      <c r="O339" s="988"/>
      <c r="P339" s="73"/>
      <c r="Q339" s="73"/>
      <c r="R339" s="74"/>
      <c r="S339" s="74"/>
      <c r="T339" s="989"/>
      <c r="U339" s="74"/>
      <c r="V339" s="1860"/>
      <c r="W339" s="73"/>
      <c r="X339" s="73"/>
      <c r="Y339" s="73"/>
      <c r="Z339" s="73"/>
    </row>
    <row r="340" spans="1:26" ht="12.75" customHeight="1">
      <c r="A340" s="73"/>
      <c r="B340" s="73"/>
      <c r="C340" s="73"/>
      <c r="D340" s="73"/>
      <c r="E340" s="73"/>
      <c r="F340" s="73"/>
      <c r="G340" s="73"/>
      <c r="H340" s="73"/>
      <c r="I340" s="73"/>
      <c r="J340" s="73"/>
      <c r="K340" s="73"/>
      <c r="L340" s="73"/>
      <c r="M340" s="73"/>
      <c r="N340" s="591"/>
      <c r="O340" s="988"/>
      <c r="P340" s="73"/>
      <c r="Q340" s="73"/>
      <c r="R340" s="74"/>
      <c r="S340" s="74"/>
      <c r="T340" s="989"/>
      <c r="U340" s="74"/>
      <c r="V340" s="1860"/>
      <c r="W340" s="73"/>
      <c r="X340" s="73"/>
      <c r="Y340" s="73"/>
      <c r="Z340" s="73"/>
    </row>
    <row r="341" spans="1:26" ht="12.75" customHeight="1">
      <c r="A341" s="73"/>
      <c r="B341" s="73"/>
      <c r="C341" s="73"/>
      <c r="D341" s="73"/>
      <c r="E341" s="73"/>
      <c r="F341" s="73"/>
      <c r="G341" s="73"/>
      <c r="H341" s="73"/>
      <c r="I341" s="73"/>
      <c r="J341" s="73"/>
      <c r="K341" s="73"/>
      <c r="L341" s="73"/>
      <c r="M341" s="73"/>
      <c r="N341" s="591"/>
      <c r="O341" s="988"/>
      <c r="P341" s="73"/>
      <c r="Q341" s="73"/>
      <c r="R341" s="74"/>
      <c r="S341" s="74"/>
      <c r="T341" s="989"/>
      <c r="U341" s="74"/>
      <c r="V341" s="1860"/>
      <c r="W341" s="73"/>
      <c r="X341" s="73"/>
      <c r="Y341" s="73"/>
      <c r="Z341" s="73"/>
    </row>
    <row r="342" spans="1:26" ht="12.75" customHeight="1">
      <c r="A342" s="73"/>
      <c r="B342" s="73"/>
      <c r="C342" s="73"/>
      <c r="D342" s="73"/>
      <c r="E342" s="73"/>
      <c r="F342" s="73"/>
      <c r="G342" s="73"/>
      <c r="H342" s="73"/>
      <c r="I342" s="73"/>
      <c r="J342" s="73"/>
      <c r="K342" s="73"/>
      <c r="L342" s="73"/>
      <c r="M342" s="73"/>
      <c r="N342" s="591"/>
      <c r="O342" s="988"/>
      <c r="P342" s="73"/>
      <c r="Q342" s="73"/>
      <c r="R342" s="74"/>
      <c r="S342" s="74"/>
      <c r="T342" s="989"/>
      <c r="U342" s="74"/>
      <c r="V342" s="1860"/>
      <c r="W342" s="73"/>
      <c r="X342" s="73"/>
      <c r="Y342" s="73"/>
      <c r="Z342" s="73"/>
    </row>
    <row r="343" spans="1:26" ht="12.75" customHeight="1">
      <c r="A343" s="73"/>
      <c r="B343" s="73"/>
      <c r="C343" s="73"/>
      <c r="D343" s="73"/>
      <c r="E343" s="73"/>
      <c r="F343" s="73"/>
      <c r="G343" s="73"/>
      <c r="H343" s="73"/>
      <c r="I343" s="73"/>
      <c r="J343" s="73"/>
      <c r="K343" s="73"/>
      <c r="L343" s="73"/>
      <c r="M343" s="73"/>
      <c r="N343" s="591"/>
      <c r="O343" s="988"/>
      <c r="P343" s="73"/>
      <c r="Q343" s="73"/>
      <c r="R343" s="74"/>
      <c r="S343" s="74"/>
      <c r="T343" s="989"/>
      <c r="U343" s="74"/>
      <c r="V343" s="1860"/>
      <c r="W343" s="73"/>
      <c r="X343" s="73"/>
      <c r="Y343" s="73"/>
      <c r="Z343" s="73"/>
    </row>
    <row r="344" spans="1:26" ht="12.75" customHeight="1">
      <c r="A344" s="73"/>
      <c r="B344" s="73"/>
      <c r="C344" s="73"/>
      <c r="D344" s="73"/>
      <c r="E344" s="73"/>
      <c r="F344" s="73"/>
      <c r="G344" s="73"/>
      <c r="H344" s="73"/>
      <c r="I344" s="73"/>
      <c r="J344" s="73"/>
      <c r="K344" s="73"/>
      <c r="L344" s="73"/>
      <c r="M344" s="73"/>
      <c r="N344" s="591"/>
      <c r="O344" s="988"/>
      <c r="P344" s="73"/>
      <c r="Q344" s="73"/>
      <c r="R344" s="74"/>
      <c r="S344" s="74"/>
      <c r="T344" s="989"/>
      <c r="U344" s="74"/>
      <c r="V344" s="1860"/>
      <c r="W344" s="73"/>
      <c r="X344" s="73"/>
      <c r="Y344" s="73"/>
      <c r="Z344" s="73"/>
    </row>
    <row r="345" spans="1:26" ht="12.75" customHeight="1">
      <c r="A345" s="73"/>
      <c r="B345" s="73"/>
      <c r="C345" s="73"/>
      <c r="D345" s="73"/>
      <c r="E345" s="73"/>
      <c r="F345" s="73"/>
      <c r="G345" s="73"/>
      <c r="H345" s="73"/>
      <c r="I345" s="73"/>
      <c r="J345" s="73"/>
      <c r="K345" s="73"/>
      <c r="L345" s="73"/>
      <c r="M345" s="73"/>
      <c r="N345" s="591"/>
      <c r="O345" s="988"/>
      <c r="P345" s="73"/>
      <c r="Q345" s="73"/>
      <c r="R345" s="74"/>
      <c r="S345" s="74"/>
      <c r="T345" s="989"/>
      <c r="U345" s="74"/>
      <c r="V345" s="1860"/>
      <c r="W345" s="73"/>
      <c r="X345" s="73"/>
      <c r="Y345" s="73"/>
      <c r="Z345" s="73"/>
    </row>
    <row r="346" spans="1:26" ht="12.75" customHeight="1">
      <c r="A346" s="73"/>
      <c r="B346" s="73"/>
      <c r="C346" s="73"/>
      <c r="D346" s="73"/>
      <c r="E346" s="73"/>
      <c r="F346" s="73"/>
      <c r="G346" s="73"/>
      <c r="H346" s="73"/>
      <c r="I346" s="73"/>
      <c r="J346" s="73"/>
      <c r="K346" s="73"/>
      <c r="L346" s="73"/>
      <c r="M346" s="73"/>
      <c r="N346" s="591"/>
      <c r="O346" s="988"/>
      <c r="P346" s="73"/>
      <c r="Q346" s="73"/>
      <c r="R346" s="74"/>
      <c r="S346" s="74"/>
      <c r="T346" s="989"/>
      <c r="U346" s="74"/>
      <c r="V346" s="1860"/>
      <c r="W346" s="73"/>
      <c r="X346" s="73"/>
      <c r="Y346" s="73"/>
      <c r="Z346" s="73"/>
    </row>
    <row r="347" spans="1:26" ht="12.75" customHeight="1">
      <c r="A347" s="73"/>
      <c r="B347" s="73"/>
      <c r="C347" s="73"/>
      <c r="D347" s="73"/>
      <c r="E347" s="73"/>
      <c r="F347" s="73"/>
      <c r="G347" s="73"/>
      <c r="H347" s="73"/>
      <c r="I347" s="73"/>
      <c r="J347" s="73"/>
      <c r="K347" s="73"/>
      <c r="L347" s="73"/>
      <c r="M347" s="73"/>
      <c r="N347" s="591"/>
      <c r="O347" s="988"/>
      <c r="P347" s="73"/>
      <c r="Q347" s="73"/>
      <c r="R347" s="74"/>
      <c r="S347" s="74"/>
      <c r="T347" s="989"/>
      <c r="U347" s="74"/>
      <c r="V347" s="1860"/>
      <c r="W347" s="73"/>
      <c r="X347" s="73"/>
      <c r="Y347" s="73"/>
      <c r="Z347" s="73"/>
    </row>
    <row r="348" spans="1:26" ht="12.75" customHeight="1">
      <c r="A348" s="73"/>
      <c r="B348" s="73"/>
      <c r="C348" s="73"/>
      <c r="D348" s="73"/>
      <c r="E348" s="73"/>
      <c r="F348" s="73"/>
      <c r="G348" s="73"/>
      <c r="H348" s="73"/>
      <c r="I348" s="73"/>
      <c r="J348" s="73"/>
      <c r="K348" s="73"/>
      <c r="L348" s="73"/>
      <c r="M348" s="73"/>
      <c r="N348" s="591"/>
      <c r="O348" s="988"/>
      <c r="P348" s="73"/>
      <c r="Q348" s="73"/>
      <c r="R348" s="74"/>
      <c r="S348" s="74"/>
      <c r="T348" s="989"/>
      <c r="U348" s="74"/>
      <c r="V348" s="1860"/>
      <c r="W348" s="73"/>
      <c r="X348" s="73"/>
      <c r="Y348" s="73"/>
      <c r="Z348" s="73"/>
    </row>
    <row r="349" spans="1:26" ht="12.75" customHeight="1">
      <c r="A349" s="73"/>
      <c r="B349" s="73"/>
      <c r="C349" s="73"/>
      <c r="D349" s="73"/>
      <c r="E349" s="73"/>
      <c r="F349" s="73"/>
      <c r="G349" s="73"/>
      <c r="H349" s="73"/>
      <c r="I349" s="73"/>
      <c r="J349" s="73"/>
      <c r="K349" s="73"/>
      <c r="L349" s="73"/>
      <c r="M349" s="73"/>
      <c r="N349" s="591"/>
      <c r="O349" s="988"/>
      <c r="P349" s="73"/>
      <c r="Q349" s="73"/>
      <c r="R349" s="74"/>
      <c r="S349" s="74"/>
      <c r="T349" s="989"/>
      <c r="U349" s="74"/>
      <c r="V349" s="1860"/>
      <c r="W349" s="73"/>
      <c r="X349" s="73"/>
      <c r="Y349" s="73"/>
      <c r="Z349" s="73"/>
    </row>
    <row r="350" spans="1:26" ht="12.75" customHeight="1">
      <c r="A350" s="73"/>
      <c r="B350" s="73"/>
      <c r="C350" s="73"/>
      <c r="D350" s="73"/>
      <c r="E350" s="73"/>
      <c r="F350" s="73"/>
      <c r="G350" s="73"/>
      <c r="H350" s="73"/>
      <c r="I350" s="73"/>
      <c r="J350" s="73"/>
      <c r="K350" s="73"/>
      <c r="L350" s="73"/>
      <c r="M350" s="73"/>
      <c r="N350" s="591"/>
      <c r="O350" s="988"/>
      <c r="P350" s="73"/>
      <c r="Q350" s="73"/>
      <c r="R350" s="74"/>
      <c r="S350" s="74"/>
      <c r="T350" s="989"/>
      <c r="U350" s="74"/>
      <c r="V350" s="1860"/>
      <c r="W350" s="73"/>
      <c r="X350" s="73"/>
      <c r="Y350" s="73"/>
      <c r="Z350" s="73"/>
    </row>
    <row r="351" spans="1:26" ht="12.75" customHeight="1">
      <c r="A351" s="73"/>
      <c r="B351" s="73"/>
      <c r="C351" s="73"/>
      <c r="D351" s="73"/>
      <c r="E351" s="73"/>
      <c r="F351" s="73"/>
      <c r="G351" s="73"/>
      <c r="H351" s="73"/>
      <c r="I351" s="73"/>
      <c r="J351" s="73"/>
      <c r="K351" s="73"/>
      <c r="L351" s="73"/>
      <c r="M351" s="73"/>
      <c r="N351" s="591"/>
      <c r="O351" s="988"/>
      <c r="P351" s="73"/>
      <c r="Q351" s="73"/>
      <c r="R351" s="74"/>
      <c r="S351" s="74"/>
      <c r="T351" s="989"/>
      <c r="U351" s="74"/>
      <c r="V351" s="1860"/>
      <c r="W351" s="73"/>
      <c r="X351" s="73"/>
      <c r="Y351" s="73"/>
      <c r="Z351" s="73"/>
    </row>
    <row r="352" spans="1:26" ht="12.75" customHeight="1">
      <c r="A352" s="73"/>
      <c r="B352" s="73"/>
      <c r="C352" s="73"/>
      <c r="D352" s="73"/>
      <c r="E352" s="73"/>
      <c r="F352" s="73"/>
      <c r="G352" s="73"/>
      <c r="H352" s="73"/>
      <c r="I352" s="73"/>
      <c r="J352" s="73"/>
      <c r="K352" s="73"/>
      <c r="L352" s="73"/>
      <c r="M352" s="73"/>
      <c r="N352" s="591"/>
      <c r="O352" s="988"/>
      <c r="P352" s="73"/>
      <c r="Q352" s="73"/>
      <c r="R352" s="74"/>
      <c r="S352" s="74"/>
      <c r="T352" s="989"/>
      <c r="U352" s="74"/>
      <c r="V352" s="1860"/>
      <c r="W352" s="73"/>
      <c r="X352" s="73"/>
      <c r="Y352" s="73"/>
      <c r="Z352" s="73"/>
    </row>
    <row r="353" spans="1:26" ht="12.75" customHeight="1">
      <c r="A353" s="73"/>
      <c r="B353" s="73"/>
      <c r="C353" s="73"/>
      <c r="D353" s="73"/>
      <c r="E353" s="73"/>
      <c r="F353" s="73"/>
      <c r="G353" s="73"/>
      <c r="H353" s="73"/>
      <c r="I353" s="73"/>
      <c r="J353" s="73"/>
      <c r="K353" s="73"/>
      <c r="L353" s="73"/>
      <c r="M353" s="73"/>
      <c r="N353" s="591"/>
      <c r="O353" s="988"/>
      <c r="P353" s="73"/>
      <c r="Q353" s="73"/>
      <c r="R353" s="74"/>
      <c r="S353" s="74"/>
      <c r="T353" s="989"/>
      <c r="U353" s="74"/>
      <c r="V353" s="1860"/>
      <c r="W353" s="73"/>
      <c r="X353" s="73"/>
      <c r="Y353" s="73"/>
      <c r="Z353" s="73"/>
    </row>
    <row r="354" spans="1:26" ht="12.75" customHeight="1">
      <c r="A354" s="73"/>
      <c r="B354" s="73"/>
      <c r="C354" s="73"/>
      <c r="D354" s="73"/>
      <c r="E354" s="73"/>
      <c r="F354" s="73"/>
      <c r="G354" s="73"/>
      <c r="H354" s="73"/>
      <c r="I354" s="73"/>
      <c r="J354" s="73"/>
      <c r="K354" s="73"/>
      <c r="L354" s="73"/>
      <c r="M354" s="73"/>
      <c r="N354" s="591"/>
      <c r="O354" s="988"/>
      <c r="P354" s="73"/>
      <c r="Q354" s="73"/>
      <c r="R354" s="74"/>
      <c r="S354" s="74"/>
      <c r="T354" s="989"/>
      <c r="U354" s="74"/>
      <c r="V354" s="1860"/>
      <c r="W354" s="73"/>
      <c r="X354" s="73"/>
      <c r="Y354" s="73"/>
      <c r="Z354" s="73"/>
    </row>
    <row r="355" spans="1:26" ht="12.75" customHeight="1">
      <c r="A355" s="73"/>
      <c r="B355" s="73"/>
      <c r="C355" s="73"/>
      <c r="D355" s="73"/>
      <c r="E355" s="73"/>
      <c r="F355" s="73"/>
      <c r="G355" s="73"/>
      <c r="H355" s="73"/>
      <c r="I355" s="73"/>
      <c r="J355" s="73"/>
      <c r="K355" s="73"/>
      <c r="L355" s="73"/>
      <c r="M355" s="73"/>
      <c r="N355" s="591"/>
      <c r="O355" s="988"/>
      <c r="P355" s="73"/>
      <c r="Q355" s="73"/>
      <c r="R355" s="74"/>
      <c r="S355" s="74"/>
      <c r="T355" s="989"/>
      <c r="U355" s="74"/>
      <c r="V355" s="1860"/>
      <c r="W355" s="73"/>
      <c r="X355" s="73"/>
      <c r="Y355" s="73"/>
      <c r="Z355" s="73"/>
    </row>
    <row r="356" spans="1:26" ht="12.75" customHeight="1">
      <c r="A356" s="73"/>
      <c r="B356" s="73"/>
      <c r="C356" s="73"/>
      <c r="D356" s="73"/>
      <c r="E356" s="73"/>
      <c r="F356" s="73"/>
      <c r="G356" s="73"/>
      <c r="H356" s="73"/>
      <c r="I356" s="73"/>
      <c r="J356" s="73"/>
      <c r="K356" s="73"/>
      <c r="L356" s="73"/>
      <c r="M356" s="73"/>
      <c r="N356" s="591"/>
      <c r="O356" s="988"/>
      <c r="P356" s="73"/>
      <c r="Q356" s="73"/>
      <c r="R356" s="74"/>
      <c r="S356" s="74"/>
      <c r="T356" s="989"/>
      <c r="U356" s="74"/>
      <c r="V356" s="1860"/>
      <c r="W356" s="73"/>
      <c r="X356" s="73"/>
      <c r="Y356" s="73"/>
      <c r="Z356" s="73"/>
    </row>
    <row r="357" spans="1:26" ht="12.75" customHeight="1">
      <c r="A357" s="73"/>
      <c r="B357" s="73"/>
      <c r="C357" s="73"/>
      <c r="D357" s="73"/>
      <c r="E357" s="73"/>
      <c r="F357" s="73"/>
      <c r="G357" s="73"/>
      <c r="H357" s="73"/>
      <c r="I357" s="73"/>
      <c r="J357" s="73"/>
      <c r="K357" s="73"/>
      <c r="L357" s="73"/>
      <c r="M357" s="73"/>
      <c r="N357" s="591"/>
      <c r="O357" s="988"/>
      <c r="P357" s="73"/>
      <c r="Q357" s="73"/>
      <c r="R357" s="74"/>
      <c r="S357" s="74"/>
      <c r="T357" s="989"/>
      <c r="U357" s="74"/>
      <c r="V357" s="1860"/>
      <c r="W357" s="73"/>
      <c r="X357" s="73"/>
      <c r="Y357" s="73"/>
      <c r="Z357" s="73"/>
    </row>
    <row r="358" spans="1:26" ht="12.75" customHeight="1">
      <c r="A358" s="73"/>
      <c r="B358" s="73"/>
      <c r="C358" s="73"/>
      <c r="D358" s="73"/>
      <c r="E358" s="73"/>
      <c r="F358" s="73"/>
      <c r="G358" s="73"/>
      <c r="H358" s="73"/>
      <c r="I358" s="73"/>
      <c r="J358" s="73"/>
      <c r="K358" s="73"/>
      <c r="L358" s="73"/>
      <c r="M358" s="73"/>
      <c r="N358" s="591"/>
      <c r="O358" s="988"/>
      <c r="P358" s="73"/>
      <c r="Q358" s="73"/>
      <c r="R358" s="74"/>
      <c r="S358" s="74"/>
      <c r="T358" s="989"/>
      <c r="U358" s="74"/>
      <c r="V358" s="1860"/>
      <c r="W358" s="73"/>
      <c r="X358" s="73"/>
      <c r="Y358" s="73"/>
      <c r="Z358" s="73"/>
    </row>
    <row r="359" spans="1:26" ht="12.75" customHeight="1">
      <c r="A359" s="73"/>
      <c r="B359" s="73"/>
      <c r="C359" s="73"/>
      <c r="D359" s="73"/>
      <c r="E359" s="73"/>
      <c r="F359" s="73"/>
      <c r="G359" s="73"/>
      <c r="H359" s="73"/>
      <c r="I359" s="73"/>
      <c r="J359" s="73"/>
      <c r="K359" s="73"/>
      <c r="L359" s="73"/>
      <c r="M359" s="73"/>
      <c r="N359" s="591"/>
      <c r="O359" s="988"/>
      <c r="P359" s="73"/>
      <c r="Q359" s="73"/>
      <c r="R359" s="74"/>
      <c r="S359" s="74"/>
      <c r="T359" s="989"/>
      <c r="U359" s="74"/>
      <c r="V359" s="1860"/>
      <c r="W359" s="73"/>
      <c r="X359" s="73"/>
      <c r="Y359" s="73"/>
      <c r="Z359" s="73"/>
    </row>
    <row r="360" spans="1:26" ht="12.75" customHeight="1">
      <c r="A360" s="73"/>
      <c r="B360" s="73"/>
      <c r="C360" s="73"/>
      <c r="D360" s="73"/>
      <c r="E360" s="73"/>
      <c r="F360" s="73"/>
      <c r="G360" s="73"/>
      <c r="H360" s="73"/>
      <c r="I360" s="73"/>
      <c r="J360" s="73"/>
      <c r="K360" s="73"/>
      <c r="L360" s="73"/>
      <c r="M360" s="73"/>
      <c r="N360" s="591"/>
      <c r="O360" s="988"/>
      <c r="P360" s="73"/>
      <c r="Q360" s="73"/>
      <c r="R360" s="74"/>
      <c r="S360" s="74"/>
      <c r="T360" s="989"/>
      <c r="U360" s="74"/>
      <c r="V360" s="1860"/>
      <c r="W360" s="73"/>
      <c r="X360" s="73"/>
      <c r="Y360" s="73"/>
      <c r="Z360" s="73"/>
    </row>
    <row r="361" spans="1:26" ht="12.75" customHeight="1">
      <c r="A361" s="73"/>
      <c r="B361" s="73"/>
      <c r="C361" s="73"/>
      <c r="D361" s="73"/>
      <c r="E361" s="73"/>
      <c r="F361" s="73"/>
      <c r="G361" s="73"/>
      <c r="H361" s="73"/>
      <c r="I361" s="73"/>
      <c r="J361" s="73"/>
      <c r="K361" s="73"/>
      <c r="L361" s="73"/>
      <c r="M361" s="73"/>
      <c r="N361" s="591"/>
      <c r="O361" s="988"/>
      <c r="P361" s="73"/>
      <c r="Q361" s="73"/>
      <c r="R361" s="74"/>
      <c r="S361" s="74"/>
      <c r="T361" s="989"/>
      <c r="U361" s="74"/>
      <c r="V361" s="1860"/>
      <c r="W361" s="73"/>
      <c r="X361" s="73"/>
      <c r="Y361" s="73"/>
      <c r="Z361" s="73"/>
    </row>
    <row r="362" spans="1:26" ht="12.75" customHeight="1">
      <c r="A362" s="73"/>
      <c r="B362" s="73"/>
      <c r="C362" s="73"/>
      <c r="D362" s="73"/>
      <c r="E362" s="73"/>
      <c r="F362" s="73"/>
      <c r="G362" s="73"/>
      <c r="H362" s="73"/>
      <c r="I362" s="73"/>
      <c r="J362" s="73"/>
      <c r="K362" s="73"/>
      <c r="L362" s="73"/>
      <c r="M362" s="73"/>
      <c r="N362" s="591"/>
      <c r="O362" s="988"/>
      <c r="P362" s="73"/>
      <c r="Q362" s="73"/>
      <c r="R362" s="74"/>
      <c r="S362" s="74"/>
      <c r="T362" s="989"/>
      <c r="U362" s="74"/>
      <c r="V362" s="1860"/>
      <c r="W362" s="73"/>
      <c r="X362" s="73"/>
      <c r="Y362" s="73"/>
      <c r="Z362" s="73"/>
    </row>
    <row r="363" spans="1:26" ht="12.75" customHeight="1">
      <c r="A363" s="73"/>
      <c r="B363" s="73"/>
      <c r="C363" s="73"/>
      <c r="D363" s="73"/>
      <c r="E363" s="73"/>
      <c r="F363" s="73"/>
      <c r="G363" s="73"/>
      <c r="H363" s="73"/>
      <c r="I363" s="73"/>
      <c r="J363" s="73"/>
      <c r="K363" s="73"/>
      <c r="L363" s="73"/>
      <c r="M363" s="73"/>
      <c r="N363" s="591"/>
      <c r="O363" s="988"/>
      <c r="P363" s="73"/>
      <c r="Q363" s="73"/>
      <c r="R363" s="74"/>
      <c r="S363" s="74"/>
      <c r="T363" s="989"/>
      <c r="U363" s="74"/>
      <c r="V363" s="1860"/>
      <c r="W363" s="73"/>
      <c r="X363" s="73"/>
      <c r="Y363" s="73"/>
      <c r="Z363" s="73"/>
    </row>
    <row r="364" spans="1:26" ht="12.75" customHeight="1">
      <c r="A364" s="73"/>
      <c r="B364" s="73"/>
      <c r="C364" s="73"/>
      <c r="D364" s="73"/>
      <c r="E364" s="73"/>
      <c r="F364" s="73"/>
      <c r="G364" s="73"/>
      <c r="H364" s="73"/>
      <c r="I364" s="73"/>
      <c r="J364" s="73"/>
      <c r="K364" s="73"/>
      <c r="L364" s="73"/>
      <c r="M364" s="73"/>
      <c r="N364" s="591"/>
      <c r="O364" s="988"/>
      <c r="P364" s="73"/>
      <c r="Q364" s="73"/>
      <c r="R364" s="74"/>
      <c r="S364" s="74"/>
      <c r="T364" s="989"/>
      <c r="U364" s="74"/>
      <c r="V364" s="1860"/>
      <c r="W364" s="73"/>
      <c r="X364" s="73"/>
      <c r="Y364" s="73"/>
      <c r="Z364" s="73"/>
    </row>
    <row r="365" spans="1:26" ht="12.75" customHeight="1">
      <c r="A365" s="73"/>
      <c r="B365" s="73"/>
      <c r="C365" s="73"/>
      <c r="D365" s="73"/>
      <c r="E365" s="73"/>
      <c r="F365" s="73"/>
      <c r="G365" s="73"/>
      <c r="H365" s="73"/>
      <c r="I365" s="73"/>
      <c r="J365" s="73"/>
      <c r="K365" s="73"/>
      <c r="L365" s="73"/>
      <c r="M365" s="73"/>
      <c r="N365" s="591"/>
      <c r="O365" s="988"/>
      <c r="P365" s="73"/>
      <c r="Q365" s="73"/>
      <c r="R365" s="74"/>
      <c r="S365" s="74"/>
      <c r="T365" s="989"/>
      <c r="U365" s="74"/>
      <c r="V365" s="1860"/>
      <c r="W365" s="73"/>
      <c r="X365" s="73"/>
      <c r="Y365" s="73"/>
      <c r="Z365" s="73"/>
    </row>
    <row r="366" spans="1:26" ht="12.75" customHeight="1">
      <c r="A366" s="73"/>
      <c r="B366" s="73"/>
      <c r="C366" s="73"/>
      <c r="D366" s="73"/>
      <c r="E366" s="73"/>
      <c r="F366" s="73"/>
      <c r="G366" s="73"/>
      <c r="H366" s="73"/>
      <c r="I366" s="73"/>
      <c r="J366" s="73"/>
      <c r="K366" s="73"/>
      <c r="L366" s="73"/>
      <c r="M366" s="73"/>
      <c r="N366" s="591"/>
      <c r="O366" s="988"/>
      <c r="P366" s="73"/>
      <c r="Q366" s="73"/>
      <c r="R366" s="74"/>
      <c r="S366" s="74"/>
      <c r="T366" s="989"/>
      <c r="U366" s="74"/>
      <c r="V366" s="1860"/>
      <c r="W366" s="73"/>
      <c r="X366" s="73"/>
      <c r="Y366" s="73"/>
      <c r="Z366" s="73"/>
    </row>
    <row r="367" spans="1:26" ht="12.75" customHeight="1">
      <c r="A367" s="73"/>
      <c r="B367" s="73"/>
      <c r="C367" s="73"/>
      <c r="D367" s="73"/>
      <c r="E367" s="73"/>
      <c r="F367" s="73"/>
      <c r="G367" s="73"/>
      <c r="H367" s="73"/>
      <c r="I367" s="73"/>
      <c r="J367" s="73"/>
      <c r="K367" s="73"/>
      <c r="L367" s="73"/>
      <c r="M367" s="73"/>
      <c r="N367" s="591"/>
      <c r="O367" s="988"/>
      <c r="P367" s="73"/>
      <c r="Q367" s="73"/>
      <c r="R367" s="74"/>
      <c r="S367" s="74"/>
      <c r="T367" s="989"/>
      <c r="U367" s="74"/>
      <c r="V367" s="1860"/>
      <c r="W367" s="73"/>
      <c r="X367" s="73"/>
      <c r="Y367" s="73"/>
      <c r="Z367" s="73"/>
    </row>
    <row r="368" spans="1:26" ht="12.75" customHeight="1">
      <c r="A368" s="73"/>
      <c r="B368" s="73"/>
      <c r="C368" s="73"/>
      <c r="D368" s="73"/>
      <c r="E368" s="73"/>
      <c r="F368" s="73"/>
      <c r="G368" s="73"/>
      <c r="H368" s="73"/>
      <c r="I368" s="73"/>
      <c r="J368" s="73"/>
      <c r="K368" s="73"/>
      <c r="L368" s="73"/>
      <c r="M368" s="73"/>
      <c r="N368" s="591"/>
      <c r="O368" s="988"/>
      <c r="P368" s="73"/>
      <c r="Q368" s="73"/>
      <c r="R368" s="74"/>
      <c r="S368" s="74"/>
      <c r="T368" s="989"/>
      <c r="U368" s="74"/>
      <c r="V368" s="1860"/>
      <c r="W368" s="73"/>
      <c r="X368" s="73"/>
      <c r="Y368" s="73"/>
      <c r="Z368" s="73"/>
    </row>
    <row r="369" spans="1:26" ht="12.75" customHeight="1">
      <c r="A369" s="73"/>
      <c r="B369" s="73"/>
      <c r="C369" s="73"/>
      <c r="D369" s="73"/>
      <c r="E369" s="73"/>
      <c r="F369" s="73"/>
      <c r="G369" s="73"/>
      <c r="H369" s="73"/>
      <c r="I369" s="73"/>
      <c r="J369" s="73"/>
      <c r="K369" s="73"/>
      <c r="L369" s="73"/>
      <c r="M369" s="73"/>
      <c r="N369" s="591"/>
      <c r="O369" s="988"/>
      <c r="P369" s="73"/>
      <c r="Q369" s="73"/>
      <c r="R369" s="74"/>
      <c r="S369" s="74"/>
      <c r="T369" s="989"/>
      <c r="U369" s="74"/>
      <c r="V369" s="1860"/>
      <c r="W369" s="73"/>
      <c r="X369" s="73"/>
      <c r="Y369" s="73"/>
      <c r="Z369" s="73"/>
    </row>
    <row r="370" spans="1:26" ht="12.75" customHeight="1">
      <c r="A370" s="73"/>
      <c r="B370" s="73"/>
      <c r="C370" s="73"/>
      <c r="D370" s="73"/>
      <c r="E370" s="73"/>
      <c r="F370" s="73"/>
      <c r="G370" s="73"/>
      <c r="H370" s="73"/>
      <c r="I370" s="73"/>
      <c r="J370" s="73"/>
      <c r="K370" s="73"/>
      <c r="L370" s="73"/>
      <c r="M370" s="73"/>
      <c r="N370" s="591"/>
      <c r="O370" s="988"/>
      <c r="P370" s="73"/>
      <c r="Q370" s="73"/>
      <c r="R370" s="74"/>
      <c r="S370" s="74"/>
      <c r="T370" s="989"/>
      <c r="U370" s="74"/>
      <c r="V370" s="1860"/>
      <c r="W370" s="73"/>
      <c r="X370" s="73"/>
      <c r="Y370" s="73"/>
      <c r="Z370" s="73"/>
    </row>
    <row r="371" spans="1:26" ht="12.75" customHeight="1">
      <c r="A371" s="73"/>
      <c r="B371" s="73"/>
      <c r="C371" s="73"/>
      <c r="D371" s="73"/>
      <c r="E371" s="73"/>
      <c r="F371" s="73"/>
      <c r="G371" s="73"/>
      <c r="H371" s="73"/>
      <c r="I371" s="73"/>
      <c r="J371" s="73"/>
      <c r="K371" s="73"/>
      <c r="L371" s="73"/>
      <c r="M371" s="73"/>
      <c r="N371" s="591"/>
      <c r="O371" s="988"/>
      <c r="P371" s="73"/>
      <c r="Q371" s="73"/>
      <c r="R371" s="74"/>
      <c r="S371" s="74"/>
      <c r="T371" s="989"/>
      <c r="U371" s="74"/>
      <c r="V371" s="1860"/>
      <c r="W371" s="73"/>
      <c r="X371" s="73"/>
      <c r="Y371" s="73"/>
      <c r="Z371" s="73"/>
    </row>
    <row r="372" spans="1:26" ht="12.75" customHeight="1">
      <c r="A372" s="73"/>
      <c r="B372" s="73"/>
      <c r="C372" s="73"/>
      <c r="D372" s="73"/>
      <c r="E372" s="73"/>
      <c r="F372" s="73"/>
      <c r="G372" s="73"/>
      <c r="H372" s="73"/>
      <c r="I372" s="73"/>
      <c r="J372" s="73"/>
      <c r="K372" s="73"/>
      <c r="L372" s="73"/>
      <c r="M372" s="73"/>
      <c r="N372" s="591"/>
      <c r="O372" s="988"/>
      <c r="P372" s="73"/>
      <c r="Q372" s="73"/>
      <c r="R372" s="74"/>
      <c r="S372" s="74"/>
      <c r="T372" s="989"/>
      <c r="U372" s="74"/>
      <c r="V372" s="1860"/>
      <c r="W372" s="73"/>
      <c r="X372" s="73"/>
      <c r="Y372" s="73"/>
      <c r="Z372" s="73"/>
    </row>
    <row r="373" spans="1:26" ht="12.75" customHeight="1">
      <c r="A373" s="73"/>
      <c r="B373" s="73"/>
      <c r="C373" s="73"/>
      <c r="D373" s="73"/>
      <c r="E373" s="73"/>
      <c r="F373" s="73"/>
      <c r="G373" s="73"/>
      <c r="H373" s="73"/>
      <c r="I373" s="73"/>
      <c r="J373" s="73"/>
      <c r="K373" s="73"/>
      <c r="L373" s="73"/>
      <c r="M373" s="73"/>
      <c r="N373" s="591"/>
      <c r="O373" s="988"/>
      <c r="P373" s="73"/>
      <c r="Q373" s="73"/>
      <c r="R373" s="74"/>
      <c r="S373" s="74"/>
      <c r="T373" s="989"/>
      <c r="U373" s="74"/>
      <c r="V373" s="1860"/>
      <c r="W373" s="73"/>
      <c r="X373" s="73"/>
      <c r="Y373" s="73"/>
      <c r="Z373" s="73"/>
    </row>
    <row r="374" spans="1:26" ht="12.75" customHeight="1">
      <c r="A374" s="73"/>
      <c r="B374" s="73"/>
      <c r="C374" s="73"/>
      <c r="D374" s="73"/>
      <c r="E374" s="73"/>
      <c r="F374" s="73"/>
      <c r="G374" s="73"/>
      <c r="H374" s="73"/>
      <c r="I374" s="73"/>
      <c r="J374" s="73"/>
      <c r="K374" s="73"/>
      <c r="L374" s="73"/>
      <c r="M374" s="73"/>
      <c r="N374" s="591"/>
      <c r="O374" s="988"/>
      <c r="P374" s="73"/>
      <c r="Q374" s="73"/>
      <c r="R374" s="74"/>
      <c r="S374" s="74"/>
      <c r="T374" s="989"/>
      <c r="U374" s="74"/>
      <c r="V374" s="1860"/>
      <c r="W374" s="73"/>
      <c r="X374" s="73"/>
      <c r="Y374" s="73"/>
      <c r="Z374" s="73"/>
    </row>
    <row r="375" spans="1:26" ht="12.75" customHeight="1">
      <c r="A375" s="73"/>
      <c r="B375" s="73"/>
      <c r="C375" s="73"/>
      <c r="D375" s="73"/>
      <c r="E375" s="73"/>
      <c r="F375" s="73"/>
      <c r="G375" s="73"/>
      <c r="H375" s="73"/>
      <c r="I375" s="73"/>
      <c r="J375" s="73"/>
      <c r="K375" s="73"/>
      <c r="L375" s="73"/>
      <c r="M375" s="73"/>
      <c r="N375" s="591"/>
      <c r="O375" s="988"/>
      <c r="P375" s="73"/>
      <c r="Q375" s="73"/>
      <c r="R375" s="74"/>
      <c r="S375" s="74"/>
      <c r="T375" s="989"/>
      <c r="U375" s="74"/>
      <c r="V375" s="1860"/>
      <c r="W375" s="73"/>
      <c r="X375" s="73"/>
      <c r="Y375" s="73"/>
      <c r="Z375" s="73"/>
    </row>
    <row r="376" spans="1:26" ht="12.75" customHeight="1">
      <c r="A376" s="73"/>
      <c r="B376" s="73"/>
      <c r="C376" s="73"/>
      <c r="D376" s="73"/>
      <c r="E376" s="73"/>
      <c r="F376" s="73"/>
      <c r="G376" s="73"/>
      <c r="H376" s="73"/>
      <c r="I376" s="73"/>
      <c r="J376" s="73"/>
      <c r="K376" s="73"/>
      <c r="L376" s="73"/>
      <c r="M376" s="73"/>
      <c r="N376" s="591"/>
      <c r="O376" s="988"/>
      <c r="P376" s="73"/>
      <c r="Q376" s="73"/>
      <c r="R376" s="74"/>
      <c r="S376" s="74"/>
      <c r="T376" s="989"/>
      <c r="U376" s="74"/>
      <c r="V376" s="1860"/>
      <c r="W376" s="73"/>
      <c r="X376" s="73"/>
      <c r="Y376" s="73"/>
      <c r="Z376" s="73"/>
    </row>
    <row r="377" spans="1:26" ht="12.75" customHeight="1">
      <c r="A377" s="73"/>
      <c r="B377" s="73"/>
      <c r="C377" s="73"/>
      <c r="D377" s="73"/>
      <c r="E377" s="73"/>
      <c r="F377" s="73"/>
      <c r="G377" s="73"/>
      <c r="H377" s="73"/>
      <c r="I377" s="73"/>
      <c r="J377" s="73"/>
      <c r="K377" s="73"/>
      <c r="L377" s="73"/>
      <c r="M377" s="73"/>
      <c r="N377" s="591"/>
      <c r="O377" s="988"/>
      <c r="P377" s="73"/>
      <c r="Q377" s="73"/>
      <c r="R377" s="74"/>
      <c r="S377" s="74"/>
      <c r="T377" s="989"/>
      <c r="U377" s="74"/>
      <c r="V377" s="1860"/>
      <c r="W377" s="73"/>
      <c r="X377" s="73"/>
      <c r="Y377" s="73"/>
      <c r="Z377" s="73"/>
    </row>
    <row r="378" spans="1:26" ht="12.75" customHeight="1">
      <c r="A378" s="73"/>
      <c r="B378" s="73"/>
      <c r="C378" s="73"/>
      <c r="D378" s="73"/>
      <c r="E378" s="73"/>
      <c r="F378" s="73"/>
      <c r="G378" s="73"/>
      <c r="H378" s="73"/>
      <c r="I378" s="73"/>
      <c r="J378" s="73"/>
      <c r="K378" s="73"/>
      <c r="L378" s="73"/>
      <c r="M378" s="73"/>
      <c r="N378" s="591"/>
      <c r="O378" s="988"/>
      <c r="P378" s="73"/>
      <c r="Q378" s="73"/>
      <c r="R378" s="74"/>
      <c r="S378" s="74"/>
      <c r="T378" s="989"/>
      <c r="U378" s="74"/>
      <c r="V378" s="1860"/>
      <c r="W378" s="73"/>
      <c r="X378" s="73"/>
      <c r="Y378" s="73"/>
      <c r="Z378" s="73"/>
    </row>
    <row r="379" spans="1:26" ht="12.75" customHeight="1">
      <c r="A379" s="73"/>
      <c r="B379" s="73"/>
      <c r="C379" s="73"/>
      <c r="D379" s="73"/>
      <c r="E379" s="73"/>
      <c r="F379" s="73"/>
      <c r="G379" s="73"/>
      <c r="H379" s="73"/>
      <c r="I379" s="73"/>
      <c r="J379" s="73"/>
      <c r="K379" s="73"/>
      <c r="L379" s="73"/>
      <c r="M379" s="73"/>
      <c r="N379" s="591"/>
      <c r="O379" s="988"/>
      <c r="P379" s="73"/>
      <c r="Q379" s="73"/>
      <c r="R379" s="74"/>
      <c r="S379" s="74"/>
      <c r="T379" s="989"/>
      <c r="U379" s="74"/>
      <c r="V379" s="1860"/>
      <c r="W379" s="73"/>
      <c r="X379" s="73"/>
      <c r="Y379" s="73"/>
      <c r="Z379" s="73"/>
    </row>
    <row r="380" spans="1:26" ht="12.75" customHeight="1">
      <c r="A380" s="73"/>
      <c r="B380" s="73"/>
      <c r="C380" s="73"/>
      <c r="D380" s="73"/>
      <c r="E380" s="73"/>
      <c r="F380" s="73"/>
      <c r="G380" s="73"/>
      <c r="H380" s="73"/>
      <c r="I380" s="73"/>
      <c r="J380" s="73"/>
      <c r="K380" s="73"/>
      <c r="L380" s="73"/>
      <c r="M380" s="73"/>
      <c r="N380" s="591"/>
      <c r="O380" s="988"/>
      <c r="P380" s="73"/>
      <c r="Q380" s="73"/>
      <c r="R380" s="74"/>
      <c r="S380" s="74"/>
      <c r="T380" s="989"/>
      <c r="U380" s="74"/>
      <c r="V380" s="1860"/>
      <c r="W380" s="73"/>
      <c r="X380" s="73"/>
      <c r="Y380" s="73"/>
      <c r="Z380" s="73"/>
    </row>
    <row r="381" spans="1:26" ht="12.75" customHeight="1">
      <c r="A381" s="73"/>
      <c r="B381" s="73"/>
      <c r="C381" s="73"/>
      <c r="D381" s="73"/>
      <c r="E381" s="73"/>
      <c r="F381" s="73"/>
      <c r="G381" s="73"/>
      <c r="H381" s="73"/>
      <c r="I381" s="73"/>
      <c r="J381" s="73"/>
      <c r="K381" s="73"/>
      <c r="L381" s="73"/>
      <c r="M381" s="73"/>
      <c r="N381" s="591"/>
      <c r="O381" s="988"/>
      <c r="P381" s="73"/>
      <c r="Q381" s="73"/>
      <c r="R381" s="74"/>
      <c r="S381" s="74"/>
      <c r="T381" s="989"/>
      <c r="U381" s="74"/>
      <c r="V381" s="1860"/>
      <c r="W381" s="73"/>
      <c r="X381" s="73"/>
      <c r="Y381" s="73"/>
      <c r="Z381" s="73"/>
    </row>
    <row r="382" spans="1:26" ht="12.75" customHeight="1">
      <c r="A382" s="73"/>
      <c r="B382" s="73"/>
      <c r="C382" s="73"/>
      <c r="D382" s="73"/>
      <c r="E382" s="73"/>
      <c r="F382" s="73"/>
      <c r="G382" s="73"/>
      <c r="H382" s="73"/>
      <c r="I382" s="73"/>
      <c r="J382" s="73"/>
      <c r="K382" s="73"/>
      <c r="L382" s="73"/>
      <c r="M382" s="73"/>
      <c r="N382" s="591"/>
      <c r="O382" s="988"/>
      <c r="P382" s="73"/>
      <c r="Q382" s="73"/>
      <c r="R382" s="74"/>
      <c r="S382" s="74"/>
      <c r="T382" s="989"/>
      <c r="U382" s="74"/>
      <c r="V382" s="1860"/>
      <c r="W382" s="73"/>
      <c r="X382" s="73"/>
      <c r="Y382" s="73"/>
      <c r="Z382" s="73"/>
    </row>
    <row r="383" spans="1:26" ht="12.75" customHeight="1">
      <c r="A383" s="73"/>
      <c r="B383" s="73"/>
      <c r="C383" s="73"/>
      <c r="D383" s="73"/>
      <c r="E383" s="73"/>
      <c r="F383" s="73"/>
      <c r="G383" s="73"/>
      <c r="H383" s="73"/>
      <c r="I383" s="73"/>
      <c r="J383" s="73"/>
      <c r="K383" s="73"/>
      <c r="L383" s="73"/>
      <c r="M383" s="73"/>
      <c r="N383" s="591"/>
      <c r="O383" s="988"/>
      <c r="P383" s="73"/>
      <c r="Q383" s="73"/>
      <c r="R383" s="74"/>
      <c r="S383" s="74"/>
      <c r="T383" s="989"/>
      <c r="U383" s="74"/>
      <c r="V383" s="1860"/>
      <c r="W383" s="73"/>
      <c r="X383" s="73"/>
      <c r="Y383" s="73"/>
      <c r="Z383" s="73"/>
    </row>
    <row r="384" spans="1:26" ht="12.75" customHeight="1">
      <c r="A384" s="73"/>
      <c r="B384" s="73"/>
      <c r="C384" s="73"/>
      <c r="D384" s="73"/>
      <c r="E384" s="73"/>
      <c r="F384" s="73"/>
      <c r="G384" s="73"/>
      <c r="H384" s="73"/>
      <c r="I384" s="73"/>
      <c r="J384" s="73"/>
      <c r="K384" s="73"/>
      <c r="L384" s="73"/>
      <c r="M384" s="73"/>
      <c r="N384" s="591"/>
      <c r="O384" s="988"/>
      <c r="P384" s="73"/>
      <c r="Q384" s="73"/>
      <c r="R384" s="74"/>
      <c r="S384" s="74"/>
      <c r="T384" s="989"/>
      <c r="U384" s="74"/>
      <c r="V384" s="1860"/>
      <c r="W384" s="73"/>
      <c r="X384" s="73"/>
      <c r="Y384" s="73"/>
      <c r="Z384" s="73"/>
    </row>
    <row r="385" spans="1:26" ht="12.75" customHeight="1">
      <c r="A385" s="73"/>
      <c r="B385" s="73"/>
      <c r="C385" s="73"/>
      <c r="D385" s="73"/>
      <c r="E385" s="73"/>
      <c r="F385" s="73"/>
      <c r="G385" s="73"/>
      <c r="H385" s="73"/>
      <c r="I385" s="73"/>
      <c r="J385" s="73"/>
      <c r="K385" s="73"/>
      <c r="L385" s="73"/>
      <c r="M385" s="73"/>
      <c r="N385" s="591"/>
      <c r="O385" s="988"/>
      <c r="P385" s="73"/>
      <c r="Q385" s="73"/>
      <c r="R385" s="74"/>
      <c r="S385" s="74"/>
      <c r="T385" s="989"/>
      <c r="U385" s="74"/>
      <c r="V385" s="1860"/>
      <c r="W385" s="73"/>
      <c r="X385" s="73"/>
      <c r="Y385" s="73"/>
      <c r="Z385" s="73"/>
    </row>
    <row r="386" spans="1:26" ht="12.75" customHeight="1">
      <c r="A386" s="73"/>
      <c r="B386" s="73"/>
      <c r="C386" s="73"/>
      <c r="D386" s="73"/>
      <c r="E386" s="73"/>
      <c r="F386" s="73"/>
      <c r="G386" s="73"/>
      <c r="H386" s="73"/>
      <c r="I386" s="73"/>
      <c r="J386" s="73"/>
      <c r="K386" s="73"/>
      <c r="L386" s="73"/>
      <c r="M386" s="73"/>
      <c r="N386" s="591"/>
      <c r="O386" s="988"/>
      <c r="P386" s="73"/>
      <c r="Q386" s="73"/>
      <c r="R386" s="74"/>
      <c r="S386" s="74"/>
      <c r="T386" s="989"/>
      <c r="U386" s="74"/>
      <c r="V386" s="1860"/>
      <c r="W386" s="73"/>
      <c r="X386" s="73"/>
      <c r="Y386" s="73"/>
      <c r="Z386" s="73"/>
    </row>
    <row r="387" spans="1:26" ht="12.75" customHeight="1">
      <c r="A387" s="73"/>
      <c r="B387" s="73"/>
      <c r="C387" s="73"/>
      <c r="D387" s="73"/>
      <c r="E387" s="73"/>
      <c r="F387" s="73"/>
      <c r="G387" s="73"/>
      <c r="H387" s="73"/>
      <c r="I387" s="73"/>
      <c r="J387" s="73"/>
      <c r="K387" s="73"/>
      <c r="L387" s="73"/>
      <c r="M387" s="73"/>
      <c r="N387" s="591"/>
      <c r="O387" s="988"/>
      <c r="P387" s="73"/>
      <c r="Q387" s="73"/>
      <c r="R387" s="74"/>
      <c r="S387" s="74"/>
      <c r="T387" s="989"/>
      <c r="U387" s="74"/>
      <c r="V387" s="1860"/>
      <c r="W387" s="73"/>
      <c r="X387" s="73"/>
      <c r="Y387" s="73"/>
      <c r="Z387" s="73"/>
    </row>
    <row r="388" spans="1:26" ht="12.75" customHeight="1">
      <c r="A388" s="73"/>
      <c r="B388" s="73"/>
      <c r="C388" s="73"/>
      <c r="D388" s="73"/>
      <c r="E388" s="73"/>
      <c r="F388" s="73"/>
      <c r="G388" s="73"/>
      <c r="H388" s="73"/>
      <c r="I388" s="73"/>
      <c r="J388" s="73"/>
      <c r="K388" s="73"/>
      <c r="L388" s="73"/>
      <c r="M388" s="73"/>
      <c r="N388" s="591"/>
      <c r="O388" s="988"/>
      <c r="P388" s="73"/>
      <c r="Q388" s="73"/>
      <c r="R388" s="74"/>
      <c r="S388" s="74"/>
      <c r="T388" s="989"/>
      <c r="U388" s="74"/>
      <c r="V388" s="1860"/>
      <c r="W388" s="73"/>
      <c r="X388" s="73"/>
      <c r="Y388" s="73"/>
      <c r="Z388" s="73"/>
    </row>
    <row r="389" spans="1:26" ht="12.75" customHeight="1">
      <c r="A389" s="73"/>
      <c r="B389" s="73"/>
      <c r="C389" s="73"/>
      <c r="D389" s="73"/>
      <c r="E389" s="73"/>
      <c r="F389" s="73"/>
      <c r="G389" s="73"/>
      <c r="H389" s="73"/>
      <c r="I389" s="73"/>
      <c r="J389" s="73"/>
      <c r="K389" s="73"/>
      <c r="L389" s="73"/>
      <c r="M389" s="73"/>
      <c r="N389" s="591"/>
      <c r="O389" s="988"/>
      <c r="P389" s="73"/>
      <c r="Q389" s="73"/>
      <c r="R389" s="74"/>
      <c r="S389" s="74"/>
      <c r="T389" s="989"/>
      <c r="U389" s="74"/>
      <c r="V389" s="1860"/>
      <c r="W389" s="73"/>
      <c r="X389" s="73"/>
      <c r="Y389" s="73"/>
      <c r="Z389" s="73"/>
    </row>
    <row r="390" spans="1:26" ht="12.75" customHeight="1">
      <c r="A390" s="73"/>
      <c r="B390" s="73"/>
      <c r="C390" s="73"/>
      <c r="D390" s="73"/>
      <c r="E390" s="73"/>
      <c r="F390" s="73"/>
      <c r="G390" s="73"/>
      <c r="H390" s="73"/>
      <c r="I390" s="73"/>
      <c r="J390" s="73"/>
      <c r="K390" s="73"/>
      <c r="L390" s="73"/>
      <c r="M390" s="73"/>
      <c r="N390" s="591"/>
      <c r="O390" s="988"/>
      <c r="P390" s="73"/>
      <c r="Q390" s="73"/>
      <c r="R390" s="74"/>
      <c r="S390" s="74"/>
      <c r="T390" s="989"/>
      <c r="U390" s="74"/>
      <c r="V390" s="1860"/>
      <c r="W390" s="73"/>
      <c r="X390" s="73"/>
      <c r="Y390" s="73"/>
      <c r="Z390" s="73"/>
    </row>
    <row r="391" spans="1:26" ht="12.75" customHeight="1">
      <c r="A391" s="73"/>
      <c r="B391" s="73"/>
      <c r="C391" s="73"/>
      <c r="D391" s="73"/>
      <c r="E391" s="73"/>
      <c r="F391" s="73"/>
      <c r="G391" s="73"/>
      <c r="H391" s="73"/>
      <c r="I391" s="73"/>
      <c r="J391" s="73"/>
      <c r="K391" s="73"/>
      <c r="L391" s="73"/>
      <c r="M391" s="73"/>
      <c r="N391" s="591"/>
      <c r="O391" s="988"/>
      <c r="P391" s="73"/>
      <c r="Q391" s="73"/>
      <c r="R391" s="74"/>
      <c r="S391" s="74"/>
      <c r="T391" s="989"/>
      <c r="U391" s="74"/>
      <c r="V391" s="1860"/>
      <c r="W391" s="73"/>
      <c r="X391" s="73"/>
      <c r="Y391" s="73"/>
      <c r="Z391" s="73"/>
    </row>
    <row r="392" spans="1:26" ht="12.75" customHeight="1">
      <c r="A392" s="73"/>
      <c r="B392" s="73"/>
      <c r="C392" s="73"/>
      <c r="D392" s="73"/>
      <c r="E392" s="73"/>
      <c r="F392" s="73"/>
      <c r="G392" s="73"/>
      <c r="H392" s="73"/>
      <c r="I392" s="73"/>
      <c r="J392" s="73"/>
      <c r="K392" s="73"/>
      <c r="L392" s="73"/>
      <c r="M392" s="73"/>
      <c r="N392" s="591"/>
      <c r="O392" s="988"/>
      <c r="P392" s="73"/>
      <c r="Q392" s="73"/>
      <c r="R392" s="74"/>
      <c r="S392" s="74"/>
      <c r="T392" s="989"/>
      <c r="U392" s="74"/>
      <c r="V392" s="1860"/>
      <c r="W392" s="73"/>
      <c r="X392" s="73"/>
      <c r="Y392" s="73"/>
      <c r="Z392" s="73"/>
    </row>
    <row r="393" spans="1:26" ht="12.75" customHeight="1">
      <c r="A393" s="73"/>
      <c r="B393" s="73"/>
      <c r="C393" s="73"/>
      <c r="D393" s="73"/>
      <c r="E393" s="73"/>
      <c r="F393" s="73"/>
      <c r="G393" s="73"/>
      <c r="H393" s="73"/>
      <c r="I393" s="73"/>
      <c r="J393" s="73"/>
      <c r="K393" s="73"/>
      <c r="L393" s="73"/>
      <c r="M393" s="73"/>
      <c r="N393" s="591"/>
      <c r="O393" s="988"/>
      <c r="P393" s="73"/>
      <c r="Q393" s="73"/>
      <c r="R393" s="74"/>
      <c r="S393" s="74"/>
      <c r="T393" s="989"/>
      <c r="U393" s="74"/>
      <c r="V393" s="1860"/>
      <c r="W393" s="73"/>
      <c r="X393" s="73"/>
      <c r="Y393" s="73"/>
      <c r="Z393" s="73"/>
    </row>
    <row r="394" spans="1:26" ht="12.75" customHeight="1">
      <c r="A394" s="73"/>
      <c r="B394" s="73"/>
      <c r="C394" s="73"/>
      <c r="D394" s="73"/>
      <c r="E394" s="73"/>
      <c r="F394" s="73"/>
      <c r="G394" s="73"/>
      <c r="H394" s="73"/>
      <c r="I394" s="73"/>
      <c r="J394" s="73"/>
      <c r="K394" s="73"/>
      <c r="L394" s="73"/>
      <c r="M394" s="73"/>
      <c r="N394" s="591"/>
      <c r="O394" s="988"/>
      <c r="P394" s="73"/>
      <c r="Q394" s="73"/>
      <c r="R394" s="74"/>
      <c r="S394" s="74"/>
      <c r="T394" s="989"/>
      <c r="U394" s="74"/>
      <c r="V394" s="1860"/>
      <c r="W394" s="73"/>
      <c r="X394" s="73"/>
      <c r="Y394" s="73"/>
      <c r="Z394" s="73"/>
    </row>
    <row r="395" spans="1:26" ht="12.75" customHeight="1">
      <c r="A395" s="73"/>
      <c r="B395" s="73"/>
      <c r="C395" s="73"/>
      <c r="D395" s="73"/>
      <c r="E395" s="73"/>
      <c r="F395" s="73"/>
      <c r="G395" s="73"/>
      <c r="H395" s="73"/>
      <c r="I395" s="73"/>
      <c r="J395" s="73"/>
      <c r="K395" s="73"/>
      <c r="L395" s="73"/>
      <c r="M395" s="73"/>
      <c r="N395" s="591"/>
      <c r="O395" s="988"/>
      <c r="P395" s="73"/>
      <c r="Q395" s="73"/>
      <c r="R395" s="74"/>
      <c r="S395" s="74"/>
      <c r="T395" s="989"/>
      <c r="U395" s="74"/>
      <c r="V395" s="1860"/>
      <c r="W395" s="73"/>
      <c r="X395" s="73"/>
      <c r="Y395" s="73"/>
      <c r="Z395" s="73"/>
    </row>
    <row r="396" spans="1:26" ht="12.75" customHeight="1">
      <c r="A396" s="73"/>
      <c r="B396" s="73"/>
      <c r="C396" s="73"/>
      <c r="D396" s="73"/>
      <c r="E396" s="73"/>
      <c r="F396" s="73"/>
      <c r="G396" s="73"/>
      <c r="H396" s="73"/>
      <c r="I396" s="73"/>
      <c r="J396" s="73"/>
      <c r="K396" s="73"/>
      <c r="L396" s="73"/>
      <c r="M396" s="73"/>
      <c r="N396" s="591"/>
      <c r="O396" s="988"/>
      <c r="P396" s="73"/>
      <c r="Q396" s="73"/>
      <c r="R396" s="74"/>
      <c r="S396" s="74"/>
      <c r="T396" s="989"/>
      <c r="U396" s="74"/>
      <c r="V396" s="1860"/>
      <c r="W396" s="73"/>
      <c r="X396" s="73"/>
      <c r="Y396" s="73"/>
      <c r="Z396" s="73"/>
    </row>
    <row r="397" spans="1:26" ht="12.75" customHeight="1">
      <c r="A397" s="73"/>
      <c r="B397" s="73"/>
      <c r="C397" s="73"/>
      <c r="D397" s="73"/>
      <c r="E397" s="73"/>
      <c r="F397" s="73"/>
      <c r="G397" s="73"/>
      <c r="H397" s="73"/>
      <c r="I397" s="73"/>
      <c r="J397" s="73"/>
      <c r="K397" s="73"/>
      <c r="L397" s="73"/>
      <c r="M397" s="73"/>
      <c r="N397" s="591"/>
      <c r="O397" s="988"/>
      <c r="P397" s="73"/>
      <c r="Q397" s="73"/>
      <c r="R397" s="74"/>
      <c r="S397" s="74"/>
      <c r="T397" s="989"/>
      <c r="U397" s="74"/>
      <c r="V397" s="1860"/>
      <c r="W397" s="73"/>
      <c r="X397" s="73"/>
      <c r="Y397" s="73"/>
      <c r="Z397" s="73"/>
    </row>
    <row r="398" spans="1:26" ht="12.75" customHeight="1">
      <c r="A398" s="73"/>
      <c r="B398" s="73"/>
      <c r="C398" s="73"/>
      <c r="D398" s="73"/>
      <c r="E398" s="73"/>
      <c r="F398" s="73"/>
      <c r="G398" s="73"/>
      <c r="H398" s="73"/>
      <c r="I398" s="73"/>
      <c r="J398" s="73"/>
      <c r="K398" s="73"/>
      <c r="L398" s="73"/>
      <c r="M398" s="73"/>
      <c r="N398" s="591"/>
      <c r="O398" s="988"/>
      <c r="P398" s="73"/>
      <c r="Q398" s="73"/>
      <c r="R398" s="74"/>
      <c r="S398" s="74"/>
      <c r="T398" s="989"/>
      <c r="U398" s="74"/>
      <c r="V398" s="1860"/>
      <c r="W398" s="73"/>
      <c r="X398" s="73"/>
      <c r="Y398" s="73"/>
      <c r="Z398" s="73"/>
    </row>
    <row r="399" spans="1:26" ht="12.75" customHeight="1">
      <c r="A399" s="73"/>
      <c r="B399" s="73"/>
      <c r="C399" s="73"/>
      <c r="D399" s="73"/>
      <c r="E399" s="73"/>
      <c r="F399" s="73"/>
      <c r="G399" s="73"/>
      <c r="H399" s="73"/>
      <c r="I399" s="73"/>
      <c r="J399" s="73"/>
      <c r="K399" s="73"/>
      <c r="L399" s="73"/>
      <c r="M399" s="73"/>
      <c r="N399" s="591"/>
      <c r="O399" s="988"/>
      <c r="P399" s="73"/>
      <c r="Q399" s="73"/>
      <c r="R399" s="74"/>
      <c r="S399" s="74"/>
      <c r="T399" s="989"/>
      <c r="U399" s="74"/>
      <c r="V399" s="1860"/>
      <c r="W399" s="73"/>
      <c r="X399" s="73"/>
      <c r="Y399" s="73"/>
      <c r="Z399" s="73"/>
    </row>
    <row r="400" spans="1:26" ht="12.75" customHeight="1">
      <c r="A400" s="73"/>
      <c r="B400" s="73"/>
      <c r="C400" s="73"/>
      <c r="D400" s="73"/>
      <c r="E400" s="73"/>
      <c r="F400" s="73"/>
      <c r="G400" s="73"/>
      <c r="H400" s="73"/>
      <c r="I400" s="73"/>
      <c r="J400" s="73"/>
      <c r="K400" s="73"/>
      <c r="L400" s="73"/>
      <c r="M400" s="73"/>
      <c r="N400" s="591"/>
      <c r="O400" s="988"/>
      <c r="P400" s="73"/>
      <c r="Q400" s="73"/>
      <c r="R400" s="74"/>
      <c r="S400" s="74"/>
      <c r="T400" s="989"/>
      <c r="U400" s="74"/>
      <c r="V400" s="1860"/>
      <c r="W400" s="73"/>
      <c r="X400" s="73"/>
      <c r="Y400" s="73"/>
      <c r="Z400" s="73"/>
    </row>
    <row r="401" spans="1:26" ht="12.75" customHeight="1">
      <c r="A401" s="73"/>
      <c r="B401" s="73"/>
      <c r="C401" s="73"/>
      <c r="D401" s="73"/>
      <c r="E401" s="73"/>
      <c r="F401" s="73"/>
      <c r="G401" s="73"/>
      <c r="H401" s="73"/>
      <c r="I401" s="73"/>
      <c r="J401" s="73"/>
      <c r="K401" s="73"/>
      <c r="L401" s="73"/>
      <c r="M401" s="73"/>
      <c r="N401" s="591"/>
      <c r="O401" s="988"/>
      <c r="P401" s="73"/>
      <c r="Q401" s="73"/>
      <c r="R401" s="74"/>
      <c r="S401" s="74"/>
      <c r="T401" s="989"/>
      <c r="U401" s="74"/>
      <c r="V401" s="1860"/>
      <c r="W401" s="73"/>
      <c r="X401" s="73"/>
      <c r="Y401" s="73"/>
      <c r="Z401" s="73"/>
    </row>
    <row r="402" spans="1:26" ht="12.75" customHeight="1">
      <c r="A402" s="73"/>
      <c r="B402" s="73"/>
      <c r="C402" s="73"/>
      <c r="D402" s="73"/>
      <c r="E402" s="73"/>
      <c r="F402" s="73"/>
      <c r="G402" s="73"/>
      <c r="H402" s="73"/>
      <c r="I402" s="73"/>
      <c r="J402" s="73"/>
      <c r="K402" s="73"/>
      <c r="L402" s="73"/>
      <c r="M402" s="73"/>
      <c r="N402" s="591"/>
      <c r="O402" s="988"/>
      <c r="P402" s="73"/>
      <c r="Q402" s="73"/>
      <c r="R402" s="74"/>
      <c r="S402" s="74"/>
      <c r="T402" s="989"/>
      <c r="U402" s="74"/>
      <c r="V402" s="1860"/>
      <c r="W402" s="73"/>
      <c r="X402" s="73"/>
      <c r="Y402" s="73"/>
      <c r="Z402" s="73"/>
    </row>
    <row r="403" spans="1:26" ht="12.75" customHeight="1">
      <c r="A403" s="73"/>
      <c r="B403" s="73"/>
      <c r="C403" s="73"/>
      <c r="D403" s="73"/>
      <c r="E403" s="73"/>
      <c r="F403" s="73"/>
      <c r="G403" s="73"/>
      <c r="H403" s="73"/>
      <c r="I403" s="73"/>
      <c r="J403" s="73"/>
      <c r="K403" s="73"/>
      <c r="L403" s="73"/>
      <c r="M403" s="73"/>
      <c r="N403" s="591"/>
      <c r="O403" s="988"/>
      <c r="P403" s="73"/>
      <c r="Q403" s="73"/>
      <c r="R403" s="74"/>
      <c r="S403" s="74"/>
      <c r="T403" s="989"/>
      <c r="U403" s="74"/>
      <c r="V403" s="1860"/>
      <c r="W403" s="73"/>
      <c r="X403" s="73"/>
      <c r="Y403" s="73"/>
      <c r="Z403" s="73"/>
    </row>
    <row r="404" spans="1:26" ht="12.75" customHeight="1">
      <c r="A404" s="73"/>
      <c r="B404" s="73"/>
      <c r="C404" s="73"/>
      <c r="D404" s="73"/>
      <c r="E404" s="73"/>
      <c r="F404" s="73"/>
      <c r="G404" s="73"/>
      <c r="H404" s="73"/>
      <c r="I404" s="73"/>
      <c r="J404" s="73"/>
      <c r="K404" s="73"/>
      <c r="L404" s="73"/>
      <c r="M404" s="73"/>
      <c r="N404" s="591"/>
      <c r="O404" s="988"/>
      <c r="P404" s="73"/>
      <c r="Q404" s="73"/>
      <c r="R404" s="74"/>
      <c r="S404" s="74"/>
      <c r="T404" s="989"/>
      <c r="U404" s="74"/>
      <c r="V404" s="1860"/>
      <c r="W404" s="73"/>
      <c r="X404" s="73"/>
      <c r="Y404" s="73"/>
      <c r="Z404" s="73"/>
    </row>
    <row r="405" spans="1:26" ht="12.75" customHeight="1">
      <c r="A405" s="73"/>
      <c r="B405" s="73"/>
      <c r="C405" s="73"/>
      <c r="D405" s="73"/>
      <c r="E405" s="73"/>
      <c r="F405" s="73"/>
      <c r="G405" s="73"/>
      <c r="H405" s="73"/>
      <c r="I405" s="73"/>
      <c r="J405" s="73"/>
      <c r="K405" s="73"/>
      <c r="L405" s="73"/>
      <c r="M405" s="73"/>
      <c r="N405" s="591"/>
      <c r="O405" s="988"/>
      <c r="P405" s="73"/>
      <c r="Q405" s="73"/>
      <c r="R405" s="74"/>
      <c r="S405" s="74"/>
      <c r="T405" s="989"/>
      <c r="U405" s="74"/>
      <c r="V405" s="1860"/>
      <c r="W405" s="73"/>
      <c r="X405" s="73"/>
      <c r="Y405" s="73"/>
      <c r="Z405" s="73"/>
    </row>
    <row r="406" spans="1:26" ht="12.75" customHeight="1">
      <c r="A406" s="73"/>
      <c r="B406" s="73"/>
      <c r="C406" s="73"/>
      <c r="D406" s="73"/>
      <c r="E406" s="73"/>
      <c r="F406" s="73"/>
      <c r="G406" s="73"/>
      <c r="H406" s="73"/>
      <c r="I406" s="73"/>
      <c r="J406" s="73"/>
      <c r="K406" s="73"/>
      <c r="L406" s="73"/>
      <c r="M406" s="73"/>
      <c r="N406" s="591"/>
      <c r="O406" s="988"/>
      <c r="P406" s="73"/>
      <c r="Q406" s="73"/>
      <c r="R406" s="74"/>
      <c r="S406" s="74"/>
      <c r="T406" s="989"/>
      <c r="U406" s="74"/>
      <c r="V406" s="1860"/>
      <c r="W406" s="73"/>
      <c r="X406" s="73"/>
      <c r="Y406" s="73"/>
      <c r="Z406" s="73"/>
    </row>
    <row r="407" spans="1:26" ht="12.75" customHeight="1">
      <c r="A407" s="73"/>
      <c r="B407" s="73"/>
      <c r="C407" s="73"/>
      <c r="D407" s="73"/>
      <c r="E407" s="73"/>
      <c r="F407" s="73"/>
      <c r="G407" s="73"/>
      <c r="H407" s="73"/>
      <c r="I407" s="73"/>
      <c r="J407" s="73"/>
      <c r="K407" s="73"/>
      <c r="L407" s="73"/>
      <c r="M407" s="73"/>
      <c r="N407" s="591"/>
      <c r="O407" s="988"/>
      <c r="P407" s="73"/>
      <c r="Q407" s="73"/>
      <c r="R407" s="74"/>
      <c r="S407" s="74"/>
      <c r="T407" s="989"/>
      <c r="U407" s="74"/>
      <c r="V407" s="1860"/>
      <c r="W407" s="73"/>
      <c r="X407" s="73"/>
      <c r="Y407" s="73"/>
      <c r="Z407" s="73"/>
    </row>
    <row r="408" spans="1:26" ht="12.75" customHeight="1">
      <c r="A408" s="73"/>
      <c r="B408" s="73"/>
      <c r="C408" s="73"/>
      <c r="D408" s="73"/>
      <c r="E408" s="73"/>
      <c r="F408" s="73"/>
      <c r="G408" s="73"/>
      <c r="H408" s="73"/>
      <c r="I408" s="73"/>
      <c r="J408" s="73"/>
      <c r="K408" s="73"/>
      <c r="L408" s="73"/>
      <c r="M408" s="73"/>
      <c r="N408" s="591"/>
      <c r="O408" s="988"/>
      <c r="P408" s="73"/>
      <c r="Q408" s="73"/>
      <c r="R408" s="74"/>
      <c r="S408" s="74"/>
      <c r="T408" s="989"/>
      <c r="U408" s="74"/>
      <c r="V408" s="1860"/>
      <c r="W408" s="73"/>
      <c r="X408" s="73"/>
      <c r="Y408" s="73"/>
      <c r="Z408" s="73"/>
    </row>
    <row r="409" spans="1:26" ht="12.75" customHeight="1">
      <c r="A409" s="73"/>
      <c r="B409" s="73"/>
      <c r="C409" s="73"/>
      <c r="D409" s="73"/>
      <c r="E409" s="73"/>
      <c r="F409" s="73"/>
      <c r="G409" s="73"/>
      <c r="H409" s="73"/>
      <c r="I409" s="73"/>
      <c r="J409" s="73"/>
      <c r="K409" s="73"/>
      <c r="L409" s="73"/>
      <c r="M409" s="73"/>
      <c r="N409" s="591"/>
      <c r="O409" s="988"/>
      <c r="P409" s="73"/>
      <c r="Q409" s="73"/>
      <c r="R409" s="74"/>
      <c r="S409" s="74"/>
      <c r="T409" s="989"/>
      <c r="U409" s="74"/>
      <c r="V409" s="1860"/>
      <c r="W409" s="73"/>
      <c r="X409" s="73"/>
      <c r="Y409" s="73"/>
      <c r="Z409" s="73"/>
    </row>
    <row r="410" spans="1:26" ht="12.75" customHeight="1">
      <c r="A410" s="73"/>
      <c r="B410" s="73"/>
      <c r="C410" s="73"/>
      <c r="D410" s="73"/>
      <c r="E410" s="73"/>
      <c r="F410" s="73"/>
      <c r="G410" s="73"/>
      <c r="H410" s="73"/>
      <c r="I410" s="73"/>
      <c r="J410" s="73"/>
      <c r="K410" s="73"/>
      <c r="L410" s="73"/>
      <c r="M410" s="73"/>
      <c r="N410" s="591"/>
      <c r="O410" s="988"/>
      <c r="P410" s="73"/>
      <c r="Q410" s="73"/>
      <c r="R410" s="74"/>
      <c r="S410" s="74"/>
      <c r="T410" s="989"/>
      <c r="U410" s="74"/>
      <c r="V410" s="1860"/>
      <c r="W410" s="73"/>
      <c r="X410" s="73"/>
      <c r="Y410" s="73"/>
      <c r="Z410" s="73"/>
    </row>
    <row r="411" spans="1:26" ht="12.75" customHeight="1">
      <c r="A411" s="73"/>
      <c r="B411" s="73"/>
      <c r="C411" s="73"/>
      <c r="D411" s="73"/>
      <c r="E411" s="73"/>
      <c r="F411" s="73"/>
      <c r="G411" s="73"/>
      <c r="H411" s="73"/>
      <c r="I411" s="73"/>
      <c r="J411" s="73"/>
      <c r="K411" s="73"/>
      <c r="L411" s="73"/>
      <c r="M411" s="73"/>
      <c r="N411" s="591"/>
      <c r="O411" s="988"/>
      <c r="P411" s="73"/>
      <c r="Q411" s="73"/>
      <c r="R411" s="74"/>
      <c r="S411" s="74"/>
      <c r="T411" s="989"/>
      <c r="U411" s="74"/>
      <c r="V411" s="1860"/>
      <c r="W411" s="73"/>
      <c r="X411" s="73"/>
      <c r="Y411" s="73"/>
      <c r="Z411" s="73"/>
    </row>
    <row r="412" spans="1:26" ht="12.75" customHeight="1">
      <c r="A412" s="73"/>
      <c r="B412" s="73"/>
      <c r="C412" s="73"/>
      <c r="D412" s="73"/>
      <c r="E412" s="73"/>
      <c r="F412" s="73"/>
      <c r="G412" s="73"/>
      <c r="H412" s="73"/>
      <c r="I412" s="73"/>
      <c r="J412" s="73"/>
      <c r="K412" s="73"/>
      <c r="L412" s="73"/>
      <c r="M412" s="73"/>
      <c r="N412" s="591"/>
      <c r="O412" s="988"/>
      <c r="P412" s="73"/>
      <c r="Q412" s="73"/>
      <c r="R412" s="74"/>
      <c r="S412" s="74"/>
      <c r="T412" s="989"/>
      <c r="U412" s="74"/>
      <c r="V412" s="1860"/>
      <c r="W412" s="73"/>
      <c r="X412" s="73"/>
      <c r="Y412" s="73"/>
      <c r="Z412" s="73"/>
    </row>
    <row r="413" spans="1:26" ht="12.75" customHeight="1">
      <c r="A413" s="73"/>
      <c r="B413" s="73"/>
      <c r="C413" s="73"/>
      <c r="D413" s="73"/>
      <c r="E413" s="73"/>
      <c r="F413" s="73"/>
      <c r="G413" s="73"/>
      <c r="H413" s="73"/>
      <c r="I413" s="73"/>
      <c r="J413" s="73"/>
      <c r="K413" s="73"/>
      <c r="L413" s="73"/>
      <c r="M413" s="73"/>
      <c r="N413" s="591"/>
      <c r="O413" s="988"/>
      <c r="P413" s="73"/>
      <c r="Q413" s="73"/>
      <c r="R413" s="74"/>
      <c r="S413" s="74"/>
      <c r="T413" s="989"/>
      <c r="U413" s="74"/>
      <c r="V413" s="1860"/>
      <c r="W413" s="73"/>
      <c r="X413" s="73"/>
      <c r="Y413" s="73"/>
      <c r="Z413" s="73"/>
    </row>
    <row r="414" spans="1:26" ht="12.75" customHeight="1">
      <c r="A414" s="73"/>
      <c r="B414" s="73"/>
      <c r="C414" s="73"/>
      <c r="D414" s="73"/>
      <c r="E414" s="73"/>
      <c r="F414" s="73"/>
      <c r="G414" s="73"/>
      <c r="H414" s="73"/>
      <c r="I414" s="73"/>
      <c r="J414" s="73"/>
      <c r="K414" s="73"/>
      <c r="L414" s="73"/>
      <c r="M414" s="73"/>
      <c r="N414" s="591"/>
      <c r="O414" s="988"/>
      <c r="P414" s="73"/>
      <c r="Q414" s="73"/>
      <c r="R414" s="74"/>
      <c r="S414" s="74"/>
      <c r="T414" s="989"/>
      <c r="U414" s="74"/>
      <c r="V414" s="1860"/>
      <c r="W414" s="73"/>
      <c r="X414" s="73"/>
      <c r="Y414" s="73"/>
      <c r="Z414" s="73"/>
    </row>
    <row r="415" spans="1:26" ht="12.75" customHeight="1">
      <c r="A415" s="73"/>
      <c r="B415" s="73"/>
      <c r="C415" s="73"/>
      <c r="D415" s="73"/>
      <c r="E415" s="73"/>
      <c r="F415" s="73"/>
      <c r="G415" s="73"/>
      <c r="H415" s="73"/>
      <c r="I415" s="73"/>
      <c r="J415" s="73"/>
      <c r="K415" s="73"/>
      <c r="L415" s="73"/>
      <c r="M415" s="73"/>
      <c r="N415" s="591"/>
      <c r="O415" s="988"/>
      <c r="P415" s="73"/>
      <c r="Q415" s="73"/>
      <c r="R415" s="74"/>
      <c r="S415" s="74"/>
      <c r="T415" s="989"/>
      <c r="U415" s="74"/>
      <c r="V415" s="1860"/>
      <c r="W415" s="73"/>
      <c r="X415" s="73"/>
      <c r="Y415" s="73"/>
      <c r="Z415" s="73"/>
    </row>
    <row r="416" spans="1:26" ht="12.75" customHeight="1">
      <c r="A416" s="73"/>
      <c r="B416" s="73"/>
      <c r="C416" s="73"/>
      <c r="D416" s="73"/>
      <c r="E416" s="73"/>
      <c r="F416" s="73"/>
      <c r="G416" s="73"/>
      <c r="H416" s="73"/>
      <c r="I416" s="73"/>
      <c r="J416" s="73"/>
      <c r="K416" s="73"/>
      <c r="L416" s="73"/>
      <c r="M416" s="73"/>
      <c r="N416" s="591"/>
      <c r="O416" s="988"/>
      <c r="P416" s="73"/>
      <c r="Q416" s="73"/>
      <c r="R416" s="74"/>
      <c r="S416" s="74"/>
      <c r="T416" s="989"/>
      <c r="U416" s="74"/>
      <c r="V416" s="1860"/>
      <c r="W416" s="73"/>
      <c r="X416" s="73"/>
      <c r="Y416" s="73"/>
      <c r="Z416" s="73"/>
    </row>
    <row r="417" spans="1:26" ht="12.75" customHeight="1">
      <c r="A417" s="73"/>
      <c r="B417" s="73"/>
      <c r="C417" s="73"/>
      <c r="D417" s="73"/>
      <c r="E417" s="73"/>
      <c r="F417" s="73"/>
      <c r="G417" s="73"/>
      <c r="H417" s="73"/>
      <c r="I417" s="73"/>
      <c r="J417" s="73"/>
      <c r="K417" s="73"/>
      <c r="L417" s="73"/>
      <c r="M417" s="73"/>
      <c r="N417" s="591"/>
      <c r="O417" s="988"/>
      <c r="P417" s="73"/>
      <c r="Q417" s="73"/>
      <c r="R417" s="74"/>
      <c r="S417" s="74"/>
      <c r="T417" s="989"/>
      <c r="U417" s="74"/>
      <c r="V417" s="1860"/>
      <c r="W417" s="73"/>
      <c r="X417" s="73"/>
      <c r="Y417" s="73"/>
      <c r="Z417" s="73"/>
    </row>
    <row r="418" spans="1:26" ht="12.75" customHeight="1">
      <c r="A418" s="73"/>
      <c r="B418" s="73"/>
      <c r="C418" s="73"/>
      <c r="D418" s="73"/>
      <c r="E418" s="73"/>
      <c r="F418" s="73"/>
      <c r="G418" s="73"/>
      <c r="H418" s="73"/>
      <c r="I418" s="73"/>
      <c r="J418" s="73"/>
      <c r="K418" s="73"/>
      <c r="L418" s="73"/>
      <c r="M418" s="73"/>
      <c r="N418" s="591"/>
      <c r="O418" s="988"/>
      <c r="P418" s="73"/>
      <c r="Q418" s="73"/>
      <c r="R418" s="74"/>
      <c r="S418" s="74"/>
      <c r="T418" s="989"/>
      <c r="U418" s="74"/>
      <c r="V418" s="1860"/>
      <c r="W418" s="73"/>
      <c r="X418" s="73"/>
      <c r="Y418" s="73"/>
      <c r="Z418" s="73"/>
    </row>
    <row r="419" spans="1:26" ht="12.75" customHeight="1">
      <c r="A419" s="73"/>
      <c r="B419" s="73"/>
      <c r="C419" s="73"/>
      <c r="D419" s="73"/>
      <c r="E419" s="73"/>
      <c r="F419" s="73"/>
      <c r="G419" s="73"/>
      <c r="H419" s="73"/>
      <c r="I419" s="73"/>
      <c r="J419" s="73"/>
      <c r="K419" s="73"/>
      <c r="L419" s="73"/>
      <c r="M419" s="73"/>
      <c r="N419" s="591"/>
      <c r="O419" s="988"/>
      <c r="P419" s="73"/>
      <c r="Q419" s="73"/>
      <c r="R419" s="74"/>
      <c r="S419" s="74"/>
      <c r="T419" s="989"/>
      <c r="U419" s="74"/>
      <c r="V419" s="1860"/>
      <c r="W419" s="73"/>
      <c r="X419" s="73"/>
      <c r="Y419" s="73"/>
      <c r="Z419" s="73"/>
    </row>
    <row r="420" spans="1:26" ht="12.75" customHeight="1">
      <c r="A420" s="73"/>
      <c r="B420" s="73"/>
      <c r="C420" s="73"/>
      <c r="D420" s="73"/>
      <c r="E420" s="73"/>
      <c r="F420" s="73"/>
      <c r="G420" s="73"/>
      <c r="H420" s="73"/>
      <c r="I420" s="73"/>
      <c r="J420" s="73"/>
      <c r="K420" s="73"/>
      <c r="L420" s="73"/>
      <c r="M420" s="73"/>
      <c r="N420" s="591"/>
      <c r="O420" s="988"/>
      <c r="P420" s="73"/>
      <c r="Q420" s="73"/>
      <c r="R420" s="74"/>
      <c r="S420" s="74"/>
      <c r="T420" s="989"/>
      <c r="U420" s="74"/>
      <c r="V420" s="1860"/>
      <c r="W420" s="73"/>
      <c r="X420" s="73"/>
      <c r="Y420" s="73"/>
      <c r="Z420" s="73"/>
    </row>
    <row r="421" spans="1:26" ht="12.75" customHeight="1">
      <c r="A421" s="73"/>
      <c r="B421" s="73"/>
      <c r="C421" s="73"/>
      <c r="D421" s="73"/>
      <c r="E421" s="73"/>
      <c r="F421" s="73"/>
      <c r="G421" s="73"/>
      <c r="H421" s="73"/>
      <c r="I421" s="73"/>
      <c r="J421" s="73"/>
      <c r="K421" s="73"/>
      <c r="L421" s="73"/>
      <c r="M421" s="73"/>
      <c r="N421" s="591"/>
      <c r="O421" s="988"/>
      <c r="P421" s="73"/>
      <c r="Q421" s="73"/>
      <c r="R421" s="74"/>
      <c r="S421" s="74"/>
      <c r="T421" s="989"/>
      <c r="U421" s="74"/>
      <c r="V421" s="1860"/>
      <c r="W421" s="73"/>
      <c r="X421" s="73"/>
      <c r="Y421" s="73"/>
      <c r="Z421" s="73"/>
    </row>
    <row r="422" spans="1:26" ht="12.75" customHeight="1">
      <c r="A422" s="73"/>
      <c r="B422" s="73"/>
      <c r="C422" s="73"/>
      <c r="D422" s="73"/>
      <c r="E422" s="73"/>
      <c r="F422" s="73"/>
      <c r="G422" s="73"/>
      <c r="H422" s="73"/>
      <c r="I422" s="73"/>
      <c r="J422" s="73"/>
      <c r="K422" s="73"/>
      <c r="L422" s="73"/>
      <c r="M422" s="73"/>
      <c r="N422" s="591"/>
      <c r="O422" s="988"/>
      <c r="P422" s="73"/>
      <c r="Q422" s="73"/>
      <c r="R422" s="74"/>
      <c r="S422" s="74"/>
      <c r="T422" s="989"/>
      <c r="U422" s="74"/>
      <c r="V422" s="1860"/>
      <c r="W422" s="73"/>
      <c r="X422" s="73"/>
      <c r="Y422" s="73"/>
      <c r="Z422" s="73"/>
    </row>
    <row r="423" spans="1:26" ht="12.75" customHeight="1">
      <c r="A423" s="73"/>
      <c r="B423" s="73"/>
      <c r="C423" s="73"/>
      <c r="D423" s="73"/>
      <c r="E423" s="73"/>
      <c r="F423" s="73"/>
      <c r="G423" s="73"/>
      <c r="H423" s="73"/>
      <c r="I423" s="73"/>
      <c r="J423" s="73"/>
      <c r="K423" s="73"/>
      <c r="L423" s="73"/>
      <c r="M423" s="73"/>
      <c r="N423" s="591"/>
      <c r="O423" s="988"/>
      <c r="P423" s="73"/>
      <c r="Q423" s="73"/>
      <c r="R423" s="74"/>
      <c r="S423" s="74"/>
      <c r="T423" s="989"/>
      <c r="U423" s="74"/>
      <c r="V423" s="1860"/>
      <c r="W423" s="73"/>
      <c r="X423" s="73"/>
      <c r="Y423" s="73"/>
      <c r="Z423" s="73"/>
    </row>
    <row r="424" spans="1:26" ht="12.75" customHeight="1">
      <c r="A424" s="73"/>
      <c r="B424" s="73"/>
      <c r="C424" s="73"/>
      <c r="D424" s="73"/>
      <c r="E424" s="73"/>
      <c r="F424" s="73"/>
      <c r="G424" s="73"/>
      <c r="H424" s="73"/>
      <c r="I424" s="73"/>
      <c r="J424" s="73"/>
      <c r="K424" s="73"/>
      <c r="L424" s="73"/>
      <c r="M424" s="73"/>
      <c r="N424" s="591"/>
      <c r="O424" s="988"/>
      <c r="P424" s="73"/>
      <c r="Q424" s="73"/>
      <c r="R424" s="74"/>
      <c r="S424" s="74"/>
      <c r="T424" s="989"/>
      <c r="U424" s="74"/>
      <c r="V424" s="1860"/>
      <c r="W424" s="73"/>
      <c r="X424" s="73"/>
      <c r="Y424" s="73"/>
      <c r="Z424" s="73"/>
    </row>
    <row r="425" spans="1:26" ht="12.75" customHeight="1">
      <c r="A425" s="73"/>
      <c r="B425" s="73"/>
      <c r="C425" s="73"/>
      <c r="D425" s="73"/>
      <c r="E425" s="73"/>
      <c r="F425" s="73"/>
      <c r="G425" s="73"/>
      <c r="H425" s="73"/>
      <c r="I425" s="73"/>
      <c r="J425" s="73"/>
      <c r="K425" s="73"/>
      <c r="L425" s="73"/>
      <c r="M425" s="73"/>
      <c r="N425" s="591"/>
      <c r="O425" s="988"/>
      <c r="P425" s="73"/>
      <c r="Q425" s="73"/>
      <c r="R425" s="74"/>
      <c r="S425" s="74"/>
      <c r="T425" s="989"/>
      <c r="U425" s="74"/>
      <c r="V425" s="1860"/>
      <c r="W425" s="73"/>
      <c r="X425" s="73"/>
      <c r="Y425" s="73"/>
      <c r="Z425" s="73"/>
    </row>
    <row r="426" spans="1:26" ht="12.75" customHeight="1">
      <c r="A426" s="73"/>
      <c r="B426" s="73"/>
      <c r="C426" s="73"/>
      <c r="D426" s="73"/>
      <c r="E426" s="73"/>
      <c r="F426" s="73"/>
      <c r="G426" s="73"/>
      <c r="H426" s="73"/>
      <c r="I426" s="73"/>
      <c r="J426" s="73"/>
      <c r="K426" s="73"/>
      <c r="L426" s="73"/>
      <c r="M426" s="73"/>
      <c r="N426" s="591"/>
      <c r="O426" s="988"/>
      <c r="P426" s="73"/>
      <c r="Q426" s="73"/>
      <c r="R426" s="74"/>
      <c r="S426" s="74"/>
      <c r="T426" s="989"/>
      <c r="U426" s="74"/>
      <c r="V426" s="1860"/>
      <c r="W426" s="73"/>
      <c r="X426" s="73"/>
      <c r="Y426" s="73"/>
      <c r="Z426" s="73"/>
    </row>
    <row r="427" spans="1:26" ht="12.75" customHeight="1">
      <c r="A427" s="73"/>
      <c r="B427" s="73"/>
      <c r="C427" s="73"/>
      <c r="D427" s="73"/>
      <c r="E427" s="73"/>
      <c r="F427" s="73"/>
      <c r="G427" s="73"/>
      <c r="H427" s="73"/>
      <c r="I427" s="73"/>
      <c r="J427" s="73"/>
      <c r="K427" s="73"/>
      <c r="L427" s="73"/>
      <c r="M427" s="73"/>
      <c r="N427" s="591"/>
      <c r="O427" s="988"/>
      <c r="P427" s="73"/>
      <c r="Q427" s="73"/>
      <c r="R427" s="74"/>
      <c r="S427" s="74"/>
      <c r="T427" s="989"/>
      <c r="U427" s="74"/>
      <c r="V427" s="1860"/>
      <c r="W427" s="73"/>
      <c r="X427" s="73"/>
      <c r="Y427" s="73"/>
      <c r="Z427" s="73"/>
    </row>
    <row r="428" spans="1:26" ht="12.75" customHeight="1">
      <c r="A428" s="73"/>
      <c r="B428" s="73"/>
      <c r="C428" s="73"/>
      <c r="D428" s="73"/>
      <c r="E428" s="73"/>
      <c r="F428" s="73"/>
      <c r="G428" s="73"/>
      <c r="H428" s="73"/>
      <c r="I428" s="73"/>
      <c r="J428" s="73"/>
      <c r="K428" s="73"/>
      <c r="L428" s="73"/>
      <c r="M428" s="73"/>
      <c r="N428" s="591"/>
      <c r="O428" s="988"/>
      <c r="P428" s="73"/>
      <c r="Q428" s="73"/>
      <c r="R428" s="74"/>
      <c r="S428" s="74"/>
      <c r="T428" s="989"/>
      <c r="U428" s="74"/>
      <c r="V428" s="1860"/>
      <c r="W428" s="73"/>
      <c r="X428" s="73"/>
      <c r="Y428" s="73"/>
      <c r="Z428" s="73"/>
    </row>
    <row r="429" spans="1:26" ht="12.75" customHeight="1">
      <c r="A429" s="73"/>
      <c r="B429" s="73"/>
      <c r="C429" s="73"/>
      <c r="D429" s="73"/>
      <c r="E429" s="73"/>
      <c r="F429" s="73"/>
      <c r="G429" s="73"/>
      <c r="H429" s="73"/>
      <c r="I429" s="73"/>
      <c r="J429" s="73"/>
      <c r="K429" s="73"/>
      <c r="L429" s="73"/>
      <c r="M429" s="73"/>
      <c r="N429" s="591"/>
      <c r="O429" s="988"/>
      <c r="P429" s="73"/>
      <c r="Q429" s="73"/>
      <c r="R429" s="74"/>
      <c r="S429" s="74"/>
      <c r="T429" s="989"/>
      <c r="U429" s="74"/>
      <c r="V429" s="1860"/>
      <c r="W429" s="73"/>
      <c r="X429" s="73"/>
      <c r="Y429" s="73"/>
      <c r="Z429" s="73"/>
    </row>
    <row r="430" spans="1:26" ht="12.75" customHeight="1">
      <c r="A430" s="73"/>
      <c r="B430" s="73"/>
      <c r="C430" s="73"/>
      <c r="D430" s="73"/>
      <c r="E430" s="73"/>
      <c r="F430" s="73"/>
      <c r="G430" s="73"/>
      <c r="H430" s="73"/>
      <c r="I430" s="73"/>
      <c r="J430" s="73"/>
      <c r="K430" s="73"/>
      <c r="L430" s="73"/>
      <c r="M430" s="73"/>
      <c r="N430" s="591"/>
      <c r="O430" s="988"/>
      <c r="P430" s="73"/>
      <c r="Q430" s="73"/>
      <c r="R430" s="74"/>
      <c r="S430" s="74"/>
      <c r="T430" s="989"/>
      <c r="U430" s="74"/>
      <c r="V430" s="1860"/>
      <c r="W430" s="73"/>
      <c r="X430" s="73"/>
      <c r="Y430" s="73"/>
      <c r="Z430" s="73"/>
    </row>
    <row r="431" spans="1:26" ht="12.75" customHeight="1">
      <c r="A431" s="73"/>
      <c r="B431" s="73"/>
      <c r="C431" s="73"/>
      <c r="D431" s="73"/>
      <c r="E431" s="73"/>
      <c r="F431" s="73"/>
      <c r="G431" s="73"/>
      <c r="H431" s="73"/>
      <c r="I431" s="73"/>
      <c r="J431" s="73"/>
      <c r="K431" s="73"/>
      <c r="L431" s="73"/>
      <c r="M431" s="73"/>
      <c r="N431" s="591"/>
      <c r="O431" s="988"/>
      <c r="P431" s="73"/>
      <c r="Q431" s="73"/>
      <c r="R431" s="74"/>
      <c r="S431" s="74"/>
      <c r="T431" s="989"/>
      <c r="U431" s="74"/>
      <c r="V431" s="1860"/>
      <c r="W431" s="73"/>
      <c r="X431" s="73"/>
      <c r="Y431" s="73"/>
      <c r="Z431" s="73"/>
    </row>
    <row r="432" spans="1:26" ht="12.75" customHeight="1">
      <c r="A432" s="73"/>
      <c r="B432" s="73"/>
      <c r="C432" s="73"/>
      <c r="D432" s="73"/>
      <c r="E432" s="73"/>
      <c r="F432" s="73"/>
      <c r="G432" s="73"/>
      <c r="H432" s="73"/>
      <c r="I432" s="73"/>
      <c r="J432" s="73"/>
      <c r="K432" s="73"/>
      <c r="L432" s="73"/>
      <c r="M432" s="73"/>
      <c r="N432" s="591"/>
      <c r="O432" s="988"/>
      <c r="P432" s="73"/>
      <c r="Q432" s="73"/>
      <c r="R432" s="74"/>
      <c r="S432" s="74"/>
      <c r="T432" s="989"/>
      <c r="U432" s="74"/>
      <c r="V432" s="1860"/>
      <c r="W432" s="73"/>
      <c r="X432" s="73"/>
      <c r="Y432" s="73"/>
      <c r="Z432" s="73"/>
    </row>
    <row r="433" spans="1:26" ht="12.75" customHeight="1">
      <c r="A433" s="73"/>
      <c r="B433" s="73"/>
      <c r="C433" s="73"/>
      <c r="D433" s="73"/>
      <c r="E433" s="73"/>
      <c r="F433" s="73"/>
      <c r="G433" s="73"/>
      <c r="H433" s="73"/>
      <c r="I433" s="73"/>
      <c r="J433" s="73"/>
      <c r="K433" s="73"/>
      <c r="L433" s="73"/>
      <c r="M433" s="73"/>
      <c r="N433" s="591"/>
      <c r="O433" s="988"/>
      <c r="P433" s="73"/>
      <c r="Q433" s="73"/>
      <c r="R433" s="74"/>
      <c r="S433" s="74"/>
      <c r="T433" s="989"/>
      <c r="U433" s="74"/>
      <c r="V433" s="1860"/>
      <c r="W433" s="73"/>
      <c r="X433" s="73"/>
      <c r="Y433" s="73"/>
      <c r="Z433" s="73"/>
    </row>
    <row r="434" spans="1:26" ht="12.75" customHeight="1">
      <c r="A434" s="73"/>
      <c r="B434" s="73"/>
      <c r="C434" s="73"/>
      <c r="D434" s="73"/>
      <c r="E434" s="73"/>
      <c r="F434" s="73"/>
      <c r="G434" s="73"/>
      <c r="H434" s="73"/>
      <c r="I434" s="73"/>
      <c r="J434" s="73"/>
      <c r="K434" s="73"/>
      <c r="L434" s="73"/>
      <c r="M434" s="73"/>
      <c r="N434" s="591"/>
      <c r="O434" s="988"/>
      <c r="P434" s="73"/>
      <c r="Q434" s="73"/>
      <c r="R434" s="74"/>
      <c r="S434" s="74"/>
      <c r="T434" s="989"/>
      <c r="U434" s="74"/>
      <c r="V434" s="1860"/>
      <c r="W434" s="73"/>
      <c r="X434" s="73"/>
      <c r="Y434" s="73"/>
      <c r="Z434" s="73"/>
    </row>
    <row r="435" spans="1:26" ht="12.75" customHeight="1">
      <c r="A435" s="73"/>
      <c r="B435" s="73"/>
      <c r="C435" s="73"/>
      <c r="D435" s="73"/>
      <c r="E435" s="73"/>
      <c r="F435" s="73"/>
      <c r="G435" s="73"/>
      <c r="H435" s="73"/>
      <c r="I435" s="73"/>
      <c r="J435" s="73"/>
      <c r="K435" s="73"/>
      <c r="L435" s="73"/>
      <c r="M435" s="73"/>
      <c r="N435" s="591"/>
      <c r="O435" s="988"/>
      <c r="P435" s="73"/>
      <c r="Q435" s="73"/>
      <c r="R435" s="74"/>
      <c r="S435" s="74"/>
      <c r="T435" s="989"/>
      <c r="U435" s="74"/>
      <c r="V435" s="1860"/>
      <c r="W435" s="73"/>
      <c r="X435" s="73"/>
      <c r="Y435" s="73"/>
      <c r="Z435" s="73"/>
    </row>
    <row r="436" spans="1:26" ht="12.75" customHeight="1">
      <c r="A436" s="73"/>
      <c r="B436" s="73"/>
      <c r="C436" s="73"/>
      <c r="D436" s="73"/>
      <c r="E436" s="73"/>
      <c r="F436" s="73"/>
      <c r="G436" s="73"/>
      <c r="H436" s="73"/>
      <c r="I436" s="73"/>
      <c r="J436" s="73"/>
      <c r="K436" s="73"/>
      <c r="L436" s="73"/>
      <c r="M436" s="73"/>
      <c r="N436" s="591"/>
      <c r="O436" s="988"/>
      <c r="P436" s="73"/>
      <c r="Q436" s="73"/>
      <c r="R436" s="74"/>
      <c r="S436" s="74"/>
      <c r="T436" s="989"/>
      <c r="U436" s="74"/>
      <c r="V436" s="1860"/>
      <c r="W436" s="73"/>
      <c r="X436" s="73"/>
      <c r="Y436" s="73"/>
      <c r="Z436" s="73"/>
    </row>
    <row r="437" spans="1:26" ht="12.75" customHeight="1">
      <c r="A437" s="73"/>
      <c r="B437" s="73"/>
      <c r="C437" s="73"/>
      <c r="D437" s="73"/>
      <c r="E437" s="73"/>
      <c r="F437" s="73"/>
      <c r="G437" s="73"/>
      <c r="H437" s="73"/>
      <c r="I437" s="73"/>
      <c r="J437" s="73"/>
      <c r="K437" s="73"/>
      <c r="L437" s="73"/>
      <c r="M437" s="73"/>
      <c r="N437" s="591"/>
      <c r="O437" s="988"/>
      <c r="P437" s="73"/>
      <c r="Q437" s="73"/>
      <c r="R437" s="74"/>
      <c r="S437" s="74"/>
      <c r="T437" s="989"/>
      <c r="U437" s="74"/>
      <c r="V437" s="1860"/>
      <c r="W437" s="73"/>
      <c r="X437" s="73"/>
      <c r="Y437" s="73"/>
      <c r="Z437" s="73"/>
    </row>
    <row r="438" spans="1:26" ht="12.75" customHeight="1">
      <c r="A438" s="73"/>
      <c r="B438" s="73"/>
      <c r="C438" s="73"/>
      <c r="D438" s="73"/>
      <c r="E438" s="73"/>
      <c r="F438" s="73"/>
      <c r="G438" s="73"/>
      <c r="H438" s="73"/>
      <c r="I438" s="73"/>
      <c r="J438" s="73"/>
      <c r="K438" s="73"/>
      <c r="L438" s="73"/>
      <c r="M438" s="73"/>
      <c r="N438" s="591"/>
      <c r="O438" s="988"/>
      <c r="P438" s="73"/>
      <c r="Q438" s="73"/>
      <c r="R438" s="74"/>
      <c r="S438" s="74"/>
      <c r="T438" s="989"/>
      <c r="U438" s="74"/>
      <c r="V438" s="1860"/>
      <c r="W438" s="73"/>
      <c r="X438" s="73"/>
      <c r="Y438" s="73"/>
      <c r="Z438" s="73"/>
    </row>
    <row r="439" spans="1:26" ht="12.75" customHeight="1">
      <c r="A439" s="73"/>
      <c r="B439" s="73"/>
      <c r="C439" s="73"/>
      <c r="D439" s="73"/>
      <c r="E439" s="73"/>
      <c r="F439" s="73"/>
      <c r="G439" s="73"/>
      <c r="H439" s="73"/>
      <c r="I439" s="73"/>
      <c r="J439" s="73"/>
      <c r="K439" s="73"/>
      <c r="L439" s="73"/>
      <c r="M439" s="73"/>
      <c r="N439" s="591"/>
      <c r="O439" s="988"/>
      <c r="P439" s="73"/>
      <c r="Q439" s="73"/>
      <c r="R439" s="74"/>
      <c r="S439" s="74"/>
      <c r="T439" s="989"/>
      <c r="U439" s="74"/>
      <c r="V439" s="1860"/>
      <c r="W439" s="73"/>
      <c r="X439" s="73"/>
      <c r="Y439" s="73"/>
      <c r="Z439" s="73"/>
    </row>
    <row r="440" spans="1:26" ht="12.75" customHeight="1">
      <c r="A440" s="73"/>
      <c r="B440" s="73"/>
      <c r="C440" s="73"/>
      <c r="D440" s="73"/>
      <c r="E440" s="73"/>
      <c r="F440" s="73"/>
      <c r="G440" s="73"/>
      <c r="H440" s="73"/>
      <c r="I440" s="73"/>
      <c r="J440" s="73"/>
      <c r="K440" s="73"/>
      <c r="L440" s="73"/>
      <c r="M440" s="73"/>
      <c r="N440" s="591"/>
      <c r="O440" s="988"/>
      <c r="P440" s="73"/>
      <c r="Q440" s="73"/>
      <c r="R440" s="74"/>
      <c r="S440" s="74"/>
      <c r="T440" s="989"/>
      <c r="U440" s="74"/>
      <c r="V440" s="1860"/>
      <c r="W440" s="73"/>
      <c r="X440" s="73"/>
      <c r="Y440" s="73"/>
      <c r="Z440" s="73"/>
    </row>
    <row r="441" spans="1:26" ht="12.75" customHeight="1">
      <c r="A441" s="73"/>
      <c r="B441" s="73"/>
      <c r="C441" s="73"/>
      <c r="D441" s="73"/>
      <c r="E441" s="73"/>
      <c r="F441" s="73"/>
      <c r="G441" s="73"/>
      <c r="H441" s="73"/>
      <c r="I441" s="73"/>
      <c r="J441" s="73"/>
      <c r="K441" s="73"/>
      <c r="L441" s="73"/>
      <c r="M441" s="73"/>
      <c r="N441" s="591"/>
      <c r="O441" s="988"/>
      <c r="P441" s="73"/>
      <c r="Q441" s="73"/>
      <c r="R441" s="74"/>
      <c r="S441" s="74"/>
      <c r="T441" s="989"/>
      <c r="U441" s="74"/>
      <c r="V441" s="1860"/>
      <c r="W441" s="73"/>
      <c r="X441" s="73"/>
      <c r="Y441" s="73"/>
      <c r="Z441" s="73"/>
    </row>
    <row r="442" spans="1:26" ht="12.75" customHeight="1">
      <c r="A442" s="73"/>
      <c r="B442" s="73"/>
      <c r="C442" s="73"/>
      <c r="D442" s="73"/>
      <c r="E442" s="73"/>
      <c r="F442" s="73"/>
      <c r="G442" s="73"/>
      <c r="H442" s="73"/>
      <c r="I442" s="73"/>
      <c r="J442" s="73"/>
      <c r="K442" s="73"/>
      <c r="L442" s="73"/>
      <c r="M442" s="73"/>
      <c r="N442" s="591"/>
      <c r="O442" s="988"/>
      <c r="P442" s="73"/>
      <c r="Q442" s="73"/>
      <c r="R442" s="74"/>
      <c r="S442" s="74"/>
      <c r="T442" s="989"/>
      <c r="U442" s="74"/>
      <c r="V442" s="1860"/>
      <c r="W442" s="73"/>
      <c r="X442" s="73"/>
      <c r="Y442" s="73"/>
      <c r="Z442" s="73"/>
    </row>
    <row r="443" spans="1:26" ht="12.75" customHeight="1">
      <c r="A443" s="73"/>
      <c r="B443" s="73"/>
      <c r="C443" s="73"/>
      <c r="D443" s="73"/>
      <c r="E443" s="73"/>
      <c r="F443" s="73"/>
      <c r="G443" s="73"/>
      <c r="H443" s="73"/>
      <c r="I443" s="73"/>
      <c r="J443" s="73"/>
      <c r="K443" s="73"/>
      <c r="L443" s="73"/>
      <c r="M443" s="73"/>
      <c r="N443" s="591"/>
      <c r="O443" s="988"/>
      <c r="P443" s="73"/>
      <c r="Q443" s="73"/>
      <c r="R443" s="74"/>
      <c r="S443" s="74"/>
      <c r="T443" s="989"/>
      <c r="U443" s="74"/>
      <c r="V443" s="1860"/>
      <c r="W443" s="73"/>
      <c r="X443" s="73"/>
      <c r="Y443" s="73"/>
      <c r="Z443" s="73"/>
    </row>
    <row r="444" spans="1:26" ht="12.75" customHeight="1">
      <c r="A444" s="73"/>
      <c r="B444" s="73"/>
      <c r="C444" s="73"/>
      <c r="D444" s="73"/>
      <c r="E444" s="73"/>
      <c r="F444" s="73"/>
      <c r="G444" s="73"/>
      <c r="H444" s="73"/>
      <c r="I444" s="73"/>
      <c r="J444" s="73"/>
      <c r="K444" s="73"/>
      <c r="L444" s="73"/>
      <c r="M444" s="73"/>
      <c r="N444" s="591"/>
      <c r="O444" s="988"/>
      <c r="P444" s="73"/>
      <c r="Q444" s="73"/>
      <c r="R444" s="74"/>
      <c r="S444" s="74"/>
      <c r="T444" s="989"/>
      <c r="U444" s="74"/>
      <c r="V444" s="1860"/>
      <c r="W444" s="73"/>
      <c r="X444" s="73"/>
      <c r="Y444" s="73"/>
      <c r="Z444" s="73"/>
    </row>
    <row r="445" spans="1:26" ht="12.75" customHeight="1">
      <c r="A445" s="73"/>
      <c r="B445" s="73"/>
      <c r="C445" s="73"/>
      <c r="D445" s="73"/>
      <c r="E445" s="73"/>
      <c r="F445" s="73"/>
      <c r="G445" s="73"/>
      <c r="H445" s="73"/>
      <c r="I445" s="73"/>
      <c r="J445" s="73"/>
      <c r="K445" s="73"/>
      <c r="L445" s="73"/>
      <c r="M445" s="73"/>
      <c r="N445" s="591"/>
      <c r="O445" s="988"/>
      <c r="P445" s="73"/>
      <c r="Q445" s="73"/>
      <c r="R445" s="74"/>
      <c r="S445" s="74"/>
      <c r="T445" s="989"/>
      <c r="U445" s="74"/>
      <c r="V445" s="1860"/>
      <c r="W445" s="73"/>
      <c r="X445" s="73"/>
      <c r="Y445" s="73"/>
      <c r="Z445" s="73"/>
    </row>
    <row r="446" spans="1:26" ht="12.75" customHeight="1">
      <c r="A446" s="73"/>
      <c r="B446" s="73"/>
      <c r="C446" s="73"/>
      <c r="D446" s="73"/>
      <c r="E446" s="73"/>
      <c r="F446" s="73"/>
      <c r="G446" s="73"/>
      <c r="H446" s="73"/>
      <c r="I446" s="73"/>
      <c r="J446" s="73"/>
      <c r="K446" s="73"/>
      <c r="L446" s="73"/>
      <c r="M446" s="73"/>
      <c r="N446" s="591"/>
      <c r="O446" s="988"/>
      <c r="P446" s="73"/>
      <c r="Q446" s="73"/>
      <c r="R446" s="74"/>
      <c r="S446" s="74"/>
      <c r="T446" s="989"/>
      <c r="U446" s="74"/>
      <c r="V446" s="1860"/>
      <c r="W446" s="73"/>
      <c r="X446" s="73"/>
      <c r="Y446" s="73"/>
      <c r="Z446" s="73"/>
    </row>
    <row r="447" spans="1:26" ht="12.75" customHeight="1">
      <c r="A447" s="73"/>
      <c r="B447" s="73"/>
      <c r="C447" s="73"/>
      <c r="D447" s="73"/>
      <c r="E447" s="73"/>
      <c r="F447" s="73"/>
      <c r="G447" s="73"/>
      <c r="H447" s="73"/>
      <c r="I447" s="73"/>
      <c r="J447" s="73"/>
      <c r="K447" s="73"/>
      <c r="L447" s="73"/>
      <c r="M447" s="73"/>
      <c r="N447" s="591"/>
      <c r="O447" s="988"/>
      <c r="P447" s="73"/>
      <c r="Q447" s="73"/>
      <c r="R447" s="74"/>
      <c r="S447" s="74"/>
      <c r="T447" s="989"/>
      <c r="U447" s="74"/>
      <c r="V447" s="1860"/>
      <c r="W447" s="73"/>
      <c r="X447" s="73"/>
      <c r="Y447" s="73"/>
      <c r="Z447" s="73"/>
    </row>
    <row r="448" spans="1:26" ht="12.75" customHeight="1">
      <c r="A448" s="73"/>
      <c r="B448" s="73"/>
      <c r="C448" s="73"/>
      <c r="D448" s="73"/>
      <c r="E448" s="73"/>
      <c r="F448" s="73"/>
      <c r="G448" s="73"/>
      <c r="H448" s="73"/>
      <c r="I448" s="73"/>
      <c r="J448" s="73"/>
      <c r="K448" s="73"/>
      <c r="L448" s="73"/>
      <c r="M448" s="73"/>
      <c r="N448" s="591"/>
      <c r="O448" s="988"/>
      <c r="P448" s="73"/>
      <c r="Q448" s="73"/>
      <c r="R448" s="74"/>
      <c r="S448" s="74"/>
      <c r="T448" s="989"/>
      <c r="U448" s="74"/>
      <c r="V448" s="1860"/>
      <c r="W448" s="73"/>
      <c r="X448" s="73"/>
      <c r="Y448" s="73"/>
      <c r="Z448" s="73"/>
    </row>
    <row r="449" spans="1:26" ht="12.75" customHeight="1">
      <c r="A449" s="73"/>
      <c r="B449" s="73"/>
      <c r="C449" s="73"/>
      <c r="D449" s="73"/>
      <c r="E449" s="73"/>
      <c r="F449" s="73"/>
      <c r="G449" s="73"/>
      <c r="H449" s="73"/>
      <c r="I449" s="73"/>
      <c r="J449" s="73"/>
      <c r="K449" s="73"/>
      <c r="L449" s="73"/>
      <c r="M449" s="73"/>
      <c r="N449" s="591"/>
      <c r="O449" s="988"/>
      <c r="P449" s="73"/>
      <c r="Q449" s="73"/>
      <c r="R449" s="74"/>
      <c r="S449" s="74"/>
      <c r="T449" s="989"/>
      <c r="U449" s="74"/>
      <c r="V449" s="1860"/>
      <c r="W449" s="73"/>
      <c r="X449" s="73"/>
      <c r="Y449" s="73"/>
      <c r="Z449" s="73"/>
    </row>
    <row r="450" spans="1:26" ht="12.75" customHeight="1">
      <c r="A450" s="73"/>
      <c r="B450" s="73"/>
      <c r="C450" s="73"/>
      <c r="D450" s="73"/>
      <c r="E450" s="73"/>
      <c r="F450" s="73"/>
      <c r="G450" s="73"/>
      <c r="H450" s="73"/>
      <c r="I450" s="73"/>
      <c r="J450" s="73"/>
      <c r="K450" s="73"/>
      <c r="L450" s="73"/>
      <c r="M450" s="73"/>
      <c r="N450" s="591"/>
      <c r="O450" s="988"/>
      <c r="P450" s="73"/>
      <c r="Q450" s="73"/>
      <c r="R450" s="74"/>
      <c r="S450" s="74"/>
      <c r="T450" s="989"/>
      <c r="U450" s="74"/>
      <c r="V450" s="1860"/>
      <c r="W450" s="73"/>
      <c r="X450" s="73"/>
      <c r="Y450" s="73"/>
      <c r="Z450" s="73"/>
    </row>
    <row r="451" spans="1:26" ht="12.75" customHeight="1">
      <c r="A451" s="73"/>
      <c r="B451" s="73"/>
      <c r="C451" s="73"/>
      <c r="D451" s="73"/>
      <c r="E451" s="73"/>
      <c r="F451" s="73"/>
      <c r="G451" s="73"/>
      <c r="H451" s="73"/>
      <c r="I451" s="73"/>
      <c r="J451" s="73"/>
      <c r="K451" s="73"/>
      <c r="L451" s="73"/>
      <c r="M451" s="73"/>
      <c r="N451" s="591"/>
      <c r="O451" s="988"/>
      <c r="P451" s="73"/>
      <c r="Q451" s="73"/>
      <c r="R451" s="74"/>
      <c r="S451" s="74"/>
      <c r="T451" s="989"/>
      <c r="U451" s="74"/>
      <c r="V451" s="1860"/>
      <c r="W451" s="73"/>
      <c r="X451" s="73"/>
      <c r="Y451" s="73"/>
      <c r="Z451" s="73"/>
    </row>
    <row r="452" spans="1:26" ht="12.75" customHeight="1">
      <c r="A452" s="73"/>
      <c r="B452" s="73"/>
      <c r="C452" s="73"/>
      <c r="D452" s="73"/>
      <c r="E452" s="73"/>
      <c r="F452" s="73"/>
      <c r="G452" s="73"/>
      <c r="H452" s="73"/>
      <c r="I452" s="73"/>
      <c r="J452" s="73"/>
      <c r="K452" s="73"/>
      <c r="L452" s="73"/>
      <c r="M452" s="73"/>
      <c r="N452" s="591"/>
      <c r="O452" s="988"/>
      <c r="P452" s="73"/>
      <c r="Q452" s="73"/>
      <c r="R452" s="74"/>
      <c r="S452" s="74"/>
      <c r="T452" s="989"/>
      <c r="U452" s="74"/>
      <c r="V452" s="1860"/>
      <c r="W452" s="73"/>
      <c r="X452" s="73"/>
      <c r="Y452" s="73"/>
      <c r="Z452" s="73"/>
    </row>
    <row r="453" spans="1:26" ht="12.75" customHeight="1">
      <c r="A453" s="73"/>
      <c r="B453" s="73"/>
      <c r="C453" s="73"/>
      <c r="D453" s="73"/>
      <c r="E453" s="73"/>
      <c r="F453" s="73"/>
      <c r="G453" s="73"/>
      <c r="H453" s="73"/>
      <c r="I453" s="73"/>
      <c r="J453" s="73"/>
      <c r="K453" s="73"/>
      <c r="L453" s="73"/>
      <c r="M453" s="73"/>
      <c r="N453" s="591"/>
      <c r="O453" s="988"/>
      <c r="P453" s="73"/>
      <c r="Q453" s="73"/>
      <c r="R453" s="74"/>
      <c r="S453" s="74"/>
      <c r="T453" s="989"/>
      <c r="U453" s="74"/>
      <c r="V453" s="1860"/>
      <c r="W453" s="73"/>
      <c r="X453" s="73"/>
      <c r="Y453" s="73"/>
      <c r="Z453" s="73"/>
    </row>
    <row r="454" spans="1:26" ht="12.75" customHeight="1">
      <c r="A454" s="73"/>
      <c r="B454" s="73"/>
      <c r="C454" s="73"/>
      <c r="D454" s="73"/>
      <c r="E454" s="73"/>
      <c r="F454" s="73"/>
      <c r="G454" s="73"/>
      <c r="H454" s="73"/>
      <c r="I454" s="73"/>
      <c r="J454" s="73"/>
      <c r="K454" s="73"/>
      <c r="L454" s="73"/>
      <c r="M454" s="73"/>
      <c r="N454" s="591"/>
      <c r="O454" s="988"/>
      <c r="P454" s="73"/>
      <c r="Q454" s="73"/>
      <c r="R454" s="74"/>
      <c r="S454" s="74"/>
      <c r="T454" s="989"/>
      <c r="U454" s="74"/>
      <c r="V454" s="1860"/>
      <c r="W454" s="73"/>
      <c r="X454" s="73"/>
      <c r="Y454" s="73"/>
      <c r="Z454" s="73"/>
    </row>
    <row r="455" spans="1:26" ht="12.75" customHeight="1">
      <c r="A455" s="73"/>
      <c r="B455" s="73"/>
      <c r="C455" s="73"/>
      <c r="D455" s="73"/>
      <c r="E455" s="73"/>
      <c r="F455" s="73"/>
      <c r="G455" s="73"/>
      <c r="H455" s="73"/>
      <c r="I455" s="73"/>
      <c r="J455" s="73"/>
      <c r="K455" s="73"/>
      <c r="L455" s="73"/>
      <c r="M455" s="73"/>
      <c r="N455" s="591"/>
      <c r="O455" s="988"/>
      <c r="P455" s="73"/>
      <c r="Q455" s="73"/>
      <c r="R455" s="74"/>
      <c r="S455" s="74"/>
      <c r="T455" s="989"/>
      <c r="U455" s="74"/>
      <c r="V455" s="1860"/>
      <c r="W455" s="73"/>
      <c r="X455" s="73"/>
      <c r="Y455" s="73"/>
      <c r="Z455" s="73"/>
    </row>
    <row r="456" spans="1:26" ht="12.75" customHeight="1">
      <c r="A456" s="73"/>
      <c r="B456" s="73"/>
      <c r="C456" s="73"/>
      <c r="D456" s="73"/>
      <c r="E456" s="73"/>
      <c r="F456" s="73"/>
      <c r="G456" s="73"/>
      <c r="H456" s="73"/>
      <c r="I456" s="73"/>
      <c r="J456" s="73"/>
      <c r="K456" s="73"/>
      <c r="L456" s="73"/>
      <c r="M456" s="73"/>
      <c r="N456" s="591"/>
      <c r="O456" s="988"/>
      <c r="P456" s="73"/>
      <c r="Q456" s="73"/>
      <c r="R456" s="74"/>
      <c r="S456" s="74"/>
      <c r="T456" s="989"/>
      <c r="U456" s="74"/>
      <c r="V456" s="1860"/>
      <c r="W456" s="73"/>
      <c r="X456" s="73"/>
      <c r="Y456" s="73"/>
      <c r="Z456" s="73"/>
    </row>
    <row r="457" spans="1:26" ht="12.75" customHeight="1">
      <c r="A457" s="73"/>
      <c r="B457" s="73"/>
      <c r="C457" s="73"/>
      <c r="D457" s="73"/>
      <c r="E457" s="73"/>
      <c r="F457" s="73"/>
      <c r="G457" s="73"/>
      <c r="H457" s="73"/>
      <c r="I457" s="73"/>
      <c r="J457" s="73"/>
      <c r="K457" s="73"/>
      <c r="L457" s="73"/>
      <c r="M457" s="73"/>
      <c r="N457" s="591"/>
      <c r="O457" s="988"/>
      <c r="P457" s="73"/>
      <c r="Q457" s="73"/>
      <c r="R457" s="74"/>
      <c r="S457" s="74"/>
      <c r="T457" s="989"/>
      <c r="U457" s="74"/>
      <c r="V457" s="1860"/>
      <c r="W457" s="73"/>
      <c r="X457" s="73"/>
      <c r="Y457" s="73"/>
      <c r="Z457" s="73"/>
    </row>
    <row r="458" spans="1:26" ht="12.75" customHeight="1">
      <c r="A458" s="73"/>
      <c r="B458" s="73"/>
      <c r="C458" s="73"/>
      <c r="D458" s="73"/>
      <c r="E458" s="73"/>
      <c r="F458" s="73"/>
      <c r="G458" s="73"/>
      <c r="H458" s="73"/>
      <c r="I458" s="73"/>
      <c r="J458" s="73"/>
      <c r="K458" s="73"/>
      <c r="L458" s="73"/>
      <c r="M458" s="73"/>
      <c r="N458" s="591"/>
      <c r="O458" s="988"/>
      <c r="P458" s="73"/>
      <c r="Q458" s="73"/>
      <c r="R458" s="74"/>
      <c r="S458" s="74"/>
      <c r="T458" s="989"/>
      <c r="U458" s="74"/>
      <c r="V458" s="1860"/>
      <c r="W458" s="73"/>
      <c r="X458" s="73"/>
      <c r="Y458" s="73"/>
      <c r="Z458" s="73"/>
    </row>
    <row r="459" spans="1:26" ht="12.75" customHeight="1">
      <c r="A459" s="73"/>
      <c r="B459" s="73"/>
      <c r="C459" s="73"/>
      <c r="D459" s="73"/>
      <c r="E459" s="73"/>
      <c r="F459" s="73"/>
      <c r="G459" s="73"/>
      <c r="H459" s="73"/>
      <c r="I459" s="73"/>
      <c r="J459" s="73"/>
      <c r="K459" s="73"/>
      <c r="L459" s="73"/>
      <c r="M459" s="73"/>
      <c r="N459" s="591"/>
      <c r="O459" s="988"/>
      <c r="P459" s="73"/>
      <c r="Q459" s="73"/>
      <c r="R459" s="74"/>
      <c r="S459" s="74"/>
      <c r="T459" s="989"/>
      <c r="U459" s="74"/>
      <c r="V459" s="1860"/>
      <c r="W459" s="73"/>
      <c r="X459" s="73"/>
      <c r="Y459" s="73"/>
      <c r="Z459" s="73"/>
    </row>
    <row r="460" spans="1:26" ht="12.75" customHeight="1">
      <c r="A460" s="73"/>
      <c r="B460" s="73"/>
      <c r="C460" s="73"/>
      <c r="D460" s="73"/>
      <c r="E460" s="73"/>
      <c r="F460" s="73"/>
      <c r="G460" s="73"/>
      <c r="H460" s="73"/>
      <c r="I460" s="73"/>
      <c r="J460" s="73"/>
      <c r="K460" s="73"/>
      <c r="L460" s="73"/>
      <c r="M460" s="73"/>
      <c r="N460" s="591"/>
      <c r="O460" s="988"/>
      <c r="P460" s="73"/>
      <c r="Q460" s="73"/>
      <c r="R460" s="74"/>
      <c r="S460" s="74"/>
      <c r="T460" s="989"/>
      <c r="U460" s="74"/>
      <c r="V460" s="1860"/>
      <c r="W460" s="73"/>
      <c r="X460" s="73"/>
      <c r="Y460" s="73"/>
      <c r="Z460" s="73"/>
    </row>
    <row r="461" spans="1:26" ht="12.75" customHeight="1">
      <c r="A461" s="73"/>
      <c r="B461" s="73"/>
      <c r="C461" s="73"/>
      <c r="D461" s="73"/>
      <c r="E461" s="73"/>
      <c r="F461" s="73"/>
      <c r="G461" s="73"/>
      <c r="H461" s="73"/>
      <c r="I461" s="73"/>
      <c r="J461" s="73"/>
      <c r="K461" s="73"/>
      <c r="L461" s="73"/>
      <c r="M461" s="73"/>
      <c r="N461" s="591"/>
      <c r="O461" s="988"/>
      <c r="P461" s="73"/>
      <c r="Q461" s="73"/>
      <c r="R461" s="74"/>
      <c r="S461" s="74"/>
      <c r="T461" s="989"/>
      <c r="U461" s="74"/>
      <c r="V461" s="1860"/>
      <c r="W461" s="73"/>
      <c r="X461" s="73"/>
      <c r="Y461" s="73"/>
      <c r="Z461" s="73"/>
    </row>
    <row r="462" spans="1:26" ht="12.75" customHeight="1">
      <c r="A462" s="73"/>
      <c r="B462" s="73"/>
      <c r="C462" s="73"/>
      <c r="D462" s="73"/>
      <c r="E462" s="73"/>
      <c r="F462" s="73"/>
      <c r="G462" s="73"/>
      <c r="H462" s="73"/>
      <c r="I462" s="73"/>
      <c r="J462" s="73"/>
      <c r="K462" s="73"/>
      <c r="L462" s="73"/>
      <c r="M462" s="73"/>
      <c r="N462" s="591"/>
      <c r="O462" s="988"/>
      <c r="P462" s="73"/>
      <c r="Q462" s="73"/>
      <c r="R462" s="74"/>
      <c r="S462" s="74"/>
      <c r="T462" s="989"/>
      <c r="U462" s="74"/>
      <c r="V462" s="1860"/>
      <c r="W462" s="73"/>
      <c r="X462" s="73"/>
      <c r="Y462" s="73"/>
      <c r="Z462" s="73"/>
    </row>
    <row r="463" spans="1:26" ht="12.75" customHeight="1">
      <c r="A463" s="73"/>
      <c r="B463" s="73"/>
      <c r="C463" s="73"/>
      <c r="D463" s="73"/>
      <c r="E463" s="73"/>
      <c r="F463" s="73"/>
      <c r="G463" s="73"/>
      <c r="H463" s="73"/>
      <c r="I463" s="73"/>
      <c r="J463" s="73"/>
      <c r="K463" s="73"/>
      <c r="L463" s="73"/>
      <c r="M463" s="73"/>
      <c r="N463" s="591"/>
      <c r="O463" s="988"/>
      <c r="P463" s="73"/>
      <c r="Q463" s="73"/>
      <c r="R463" s="74"/>
      <c r="S463" s="74"/>
      <c r="T463" s="989"/>
      <c r="U463" s="74"/>
      <c r="V463" s="1860"/>
      <c r="W463" s="73"/>
      <c r="X463" s="73"/>
      <c r="Y463" s="73"/>
      <c r="Z463" s="73"/>
    </row>
    <row r="464" spans="1:26" ht="12.75" customHeight="1">
      <c r="A464" s="73"/>
      <c r="B464" s="73"/>
      <c r="C464" s="73"/>
      <c r="D464" s="73"/>
      <c r="E464" s="73"/>
      <c r="F464" s="73"/>
      <c r="G464" s="73"/>
      <c r="H464" s="73"/>
      <c r="I464" s="73"/>
      <c r="J464" s="73"/>
      <c r="K464" s="73"/>
      <c r="L464" s="73"/>
      <c r="M464" s="73"/>
      <c r="N464" s="591"/>
      <c r="O464" s="988"/>
      <c r="P464" s="73"/>
      <c r="Q464" s="73"/>
      <c r="R464" s="74"/>
      <c r="S464" s="74"/>
      <c r="T464" s="989"/>
      <c r="U464" s="74"/>
      <c r="V464" s="1860"/>
      <c r="W464" s="73"/>
      <c r="X464" s="73"/>
      <c r="Y464" s="73"/>
      <c r="Z464" s="73"/>
    </row>
    <row r="465" spans="1:26" ht="12.75" customHeight="1">
      <c r="A465" s="73"/>
      <c r="B465" s="73"/>
      <c r="C465" s="73"/>
      <c r="D465" s="73"/>
      <c r="E465" s="73"/>
      <c r="F465" s="73"/>
      <c r="G465" s="73"/>
      <c r="H465" s="73"/>
      <c r="I465" s="73"/>
      <c r="J465" s="73"/>
      <c r="K465" s="73"/>
      <c r="L465" s="73"/>
      <c r="M465" s="73"/>
      <c r="N465" s="591"/>
      <c r="O465" s="988"/>
      <c r="P465" s="73"/>
      <c r="Q465" s="73"/>
      <c r="R465" s="74"/>
      <c r="S465" s="74"/>
      <c r="T465" s="989"/>
      <c r="U465" s="74"/>
      <c r="V465" s="1860"/>
      <c r="W465" s="73"/>
      <c r="X465" s="73"/>
      <c r="Y465" s="73"/>
      <c r="Z465" s="73"/>
    </row>
    <row r="466" spans="1:26" ht="12.75" customHeight="1">
      <c r="A466" s="73"/>
      <c r="B466" s="73"/>
      <c r="C466" s="73"/>
      <c r="D466" s="73"/>
      <c r="E466" s="73"/>
      <c r="F466" s="73"/>
      <c r="G466" s="73"/>
      <c r="H466" s="73"/>
      <c r="I466" s="73"/>
      <c r="J466" s="73"/>
      <c r="K466" s="73"/>
      <c r="L466" s="73"/>
      <c r="M466" s="73"/>
      <c r="N466" s="591"/>
      <c r="O466" s="988"/>
      <c r="P466" s="73"/>
      <c r="Q466" s="73"/>
      <c r="R466" s="74"/>
      <c r="S466" s="74"/>
      <c r="T466" s="989"/>
      <c r="U466" s="74"/>
      <c r="V466" s="1860"/>
      <c r="W466" s="73"/>
      <c r="X466" s="73"/>
      <c r="Y466" s="73"/>
      <c r="Z466" s="73"/>
    </row>
    <row r="467" spans="1:26" ht="12.75" customHeight="1">
      <c r="A467" s="73"/>
      <c r="B467" s="73"/>
      <c r="C467" s="73"/>
      <c r="D467" s="73"/>
      <c r="E467" s="73"/>
      <c r="F467" s="73"/>
      <c r="G467" s="73"/>
      <c r="H467" s="73"/>
      <c r="I467" s="73"/>
      <c r="J467" s="73"/>
      <c r="K467" s="73"/>
      <c r="L467" s="73"/>
      <c r="M467" s="73"/>
      <c r="N467" s="591"/>
      <c r="O467" s="988"/>
      <c r="P467" s="73"/>
      <c r="Q467" s="73"/>
      <c r="R467" s="74"/>
      <c r="S467" s="74"/>
      <c r="T467" s="989"/>
      <c r="U467" s="74"/>
      <c r="V467" s="1860"/>
      <c r="W467" s="73"/>
      <c r="X467" s="73"/>
      <c r="Y467" s="73"/>
      <c r="Z467" s="73"/>
    </row>
    <row r="468" spans="1:26" ht="12.75" customHeight="1">
      <c r="A468" s="73"/>
      <c r="B468" s="73"/>
      <c r="C468" s="73"/>
      <c r="D468" s="73"/>
      <c r="E468" s="73"/>
      <c r="F468" s="73"/>
      <c r="G468" s="73"/>
      <c r="H468" s="73"/>
      <c r="I468" s="73"/>
      <c r="J468" s="73"/>
      <c r="K468" s="73"/>
      <c r="L468" s="73"/>
      <c r="M468" s="73"/>
      <c r="N468" s="591"/>
      <c r="O468" s="988"/>
      <c r="P468" s="73"/>
      <c r="Q468" s="73"/>
      <c r="R468" s="74"/>
      <c r="S468" s="74"/>
      <c r="T468" s="989"/>
      <c r="U468" s="74"/>
      <c r="V468" s="1860"/>
      <c r="W468" s="73"/>
      <c r="X468" s="73"/>
      <c r="Y468" s="73"/>
      <c r="Z468" s="73"/>
    </row>
    <row r="469" spans="1:26" ht="12.75" customHeight="1">
      <c r="A469" s="73"/>
      <c r="B469" s="73"/>
      <c r="C469" s="73"/>
      <c r="D469" s="73"/>
      <c r="E469" s="73"/>
      <c r="F469" s="73"/>
      <c r="G469" s="73"/>
      <c r="H469" s="73"/>
      <c r="I469" s="73"/>
      <c r="J469" s="73"/>
      <c r="K469" s="73"/>
      <c r="L469" s="73"/>
      <c r="M469" s="73"/>
      <c r="N469" s="591"/>
      <c r="O469" s="988"/>
      <c r="P469" s="73"/>
      <c r="Q469" s="73"/>
      <c r="R469" s="74"/>
      <c r="S469" s="74"/>
      <c r="T469" s="989"/>
      <c r="U469" s="74"/>
      <c r="V469" s="1860"/>
      <c r="W469" s="73"/>
      <c r="X469" s="73"/>
      <c r="Y469" s="73"/>
      <c r="Z469" s="73"/>
    </row>
    <row r="470" spans="1:26" ht="12.75" customHeight="1">
      <c r="A470" s="73"/>
      <c r="B470" s="73"/>
      <c r="C470" s="73"/>
      <c r="D470" s="73"/>
      <c r="E470" s="73"/>
      <c r="F470" s="73"/>
      <c r="G470" s="73"/>
      <c r="H470" s="73"/>
      <c r="I470" s="73"/>
      <c r="J470" s="73"/>
      <c r="K470" s="73"/>
      <c r="L470" s="73"/>
      <c r="M470" s="73"/>
      <c r="N470" s="591"/>
      <c r="O470" s="988"/>
      <c r="P470" s="73"/>
      <c r="Q470" s="73"/>
      <c r="R470" s="74"/>
      <c r="S470" s="74"/>
      <c r="T470" s="989"/>
      <c r="U470" s="74"/>
      <c r="V470" s="1860"/>
      <c r="W470" s="73"/>
      <c r="X470" s="73"/>
      <c r="Y470" s="73"/>
      <c r="Z470" s="73"/>
    </row>
    <row r="471" spans="1:26" ht="12.75" customHeight="1">
      <c r="A471" s="73"/>
      <c r="B471" s="73"/>
      <c r="C471" s="73"/>
      <c r="D471" s="73"/>
      <c r="E471" s="73"/>
      <c r="F471" s="73"/>
      <c r="G471" s="73"/>
      <c r="H471" s="73"/>
      <c r="I471" s="73"/>
      <c r="J471" s="73"/>
      <c r="K471" s="73"/>
      <c r="L471" s="73"/>
      <c r="M471" s="73"/>
      <c r="N471" s="591"/>
      <c r="O471" s="988"/>
      <c r="P471" s="73"/>
      <c r="Q471" s="73"/>
      <c r="R471" s="74"/>
      <c r="S471" s="74"/>
      <c r="T471" s="989"/>
      <c r="U471" s="74"/>
      <c r="V471" s="1860"/>
      <c r="W471" s="73"/>
      <c r="X471" s="73"/>
      <c r="Y471" s="73"/>
      <c r="Z471" s="73"/>
    </row>
    <row r="472" spans="1:26" ht="12.75" customHeight="1">
      <c r="A472" s="73"/>
      <c r="B472" s="73"/>
      <c r="C472" s="73"/>
      <c r="D472" s="73"/>
      <c r="E472" s="73"/>
      <c r="F472" s="73"/>
      <c r="G472" s="73"/>
      <c r="H472" s="73"/>
      <c r="I472" s="73"/>
      <c r="J472" s="73"/>
      <c r="K472" s="73"/>
      <c r="L472" s="73"/>
      <c r="M472" s="73"/>
      <c r="N472" s="591"/>
      <c r="O472" s="988"/>
      <c r="P472" s="73"/>
      <c r="Q472" s="73"/>
      <c r="R472" s="74"/>
      <c r="S472" s="74"/>
      <c r="T472" s="989"/>
      <c r="U472" s="74"/>
      <c r="V472" s="1860"/>
      <c r="W472" s="73"/>
      <c r="X472" s="73"/>
      <c r="Y472" s="73"/>
      <c r="Z472" s="73"/>
    </row>
    <row r="473" spans="1:26" ht="12.75" customHeight="1">
      <c r="A473" s="73"/>
      <c r="B473" s="73"/>
      <c r="C473" s="73"/>
      <c r="D473" s="73"/>
      <c r="E473" s="73"/>
      <c r="F473" s="73"/>
      <c r="G473" s="73"/>
      <c r="H473" s="73"/>
      <c r="I473" s="73"/>
      <c r="J473" s="73"/>
      <c r="K473" s="73"/>
      <c r="L473" s="73"/>
      <c r="M473" s="73"/>
      <c r="N473" s="591"/>
      <c r="O473" s="988"/>
      <c r="P473" s="73"/>
      <c r="Q473" s="73"/>
      <c r="R473" s="74"/>
      <c r="S473" s="74"/>
      <c r="T473" s="989"/>
      <c r="U473" s="74"/>
      <c r="V473" s="1860"/>
      <c r="W473" s="73"/>
      <c r="X473" s="73"/>
      <c r="Y473" s="73"/>
      <c r="Z473" s="73"/>
    </row>
    <row r="474" spans="1:26" ht="12.75" customHeight="1">
      <c r="A474" s="73"/>
      <c r="B474" s="73"/>
      <c r="C474" s="73"/>
      <c r="D474" s="73"/>
      <c r="E474" s="73"/>
      <c r="F474" s="73"/>
      <c r="G474" s="73"/>
      <c r="H474" s="73"/>
      <c r="I474" s="73"/>
      <c r="J474" s="73"/>
      <c r="K474" s="73"/>
      <c r="L474" s="73"/>
      <c r="M474" s="73"/>
      <c r="N474" s="591"/>
      <c r="O474" s="988"/>
      <c r="P474" s="73"/>
      <c r="Q474" s="73"/>
      <c r="R474" s="74"/>
      <c r="S474" s="74"/>
      <c r="T474" s="989"/>
      <c r="U474" s="74"/>
      <c r="V474" s="1860"/>
      <c r="W474" s="73"/>
      <c r="X474" s="73"/>
      <c r="Y474" s="73"/>
      <c r="Z474" s="73"/>
    </row>
    <row r="475" spans="1:26" ht="12.75" customHeight="1">
      <c r="A475" s="73"/>
      <c r="B475" s="73"/>
      <c r="C475" s="73"/>
      <c r="D475" s="73"/>
      <c r="E475" s="73"/>
      <c r="F475" s="73"/>
      <c r="G475" s="73"/>
      <c r="H475" s="73"/>
      <c r="I475" s="73"/>
      <c r="J475" s="73"/>
      <c r="K475" s="73"/>
      <c r="L475" s="73"/>
      <c r="M475" s="73"/>
      <c r="N475" s="591"/>
      <c r="O475" s="988"/>
      <c r="P475" s="73"/>
      <c r="Q475" s="73"/>
      <c r="R475" s="74"/>
      <c r="S475" s="74"/>
      <c r="T475" s="989"/>
      <c r="U475" s="74"/>
      <c r="V475" s="1860"/>
      <c r="W475" s="73"/>
      <c r="X475" s="73"/>
      <c r="Y475" s="73"/>
      <c r="Z475" s="73"/>
    </row>
    <row r="476" spans="1:26" ht="12.75" customHeight="1">
      <c r="A476" s="73"/>
      <c r="B476" s="73"/>
      <c r="C476" s="73"/>
      <c r="D476" s="73"/>
      <c r="E476" s="73"/>
      <c r="F476" s="73"/>
      <c r="G476" s="73"/>
      <c r="H476" s="73"/>
      <c r="I476" s="73"/>
      <c r="J476" s="73"/>
      <c r="K476" s="73"/>
      <c r="L476" s="73"/>
      <c r="M476" s="73"/>
      <c r="N476" s="591"/>
      <c r="O476" s="988"/>
      <c r="P476" s="73"/>
      <c r="Q476" s="73"/>
      <c r="R476" s="74"/>
      <c r="S476" s="74"/>
      <c r="T476" s="989"/>
      <c r="U476" s="74"/>
      <c r="V476" s="1860"/>
      <c r="W476" s="73"/>
      <c r="X476" s="73"/>
      <c r="Y476" s="73"/>
      <c r="Z476" s="73"/>
    </row>
    <row r="477" spans="1:26" ht="12.75" customHeight="1">
      <c r="A477" s="73"/>
      <c r="B477" s="73"/>
      <c r="C477" s="73"/>
      <c r="D477" s="73"/>
      <c r="E477" s="73"/>
      <c r="F477" s="73"/>
      <c r="G477" s="73"/>
      <c r="H477" s="73"/>
      <c r="I477" s="73"/>
      <c r="J477" s="73"/>
      <c r="K477" s="73"/>
      <c r="L477" s="73"/>
      <c r="M477" s="73"/>
      <c r="N477" s="591"/>
      <c r="O477" s="988"/>
      <c r="P477" s="73"/>
      <c r="Q477" s="73"/>
      <c r="R477" s="74"/>
      <c r="S477" s="74"/>
      <c r="T477" s="989"/>
      <c r="U477" s="74"/>
      <c r="V477" s="1860"/>
      <c r="W477" s="73"/>
      <c r="X477" s="73"/>
      <c r="Y477" s="73"/>
      <c r="Z477" s="73"/>
    </row>
    <row r="478" spans="1:26" ht="12.75" customHeight="1">
      <c r="A478" s="73"/>
      <c r="B478" s="73"/>
      <c r="C478" s="73"/>
      <c r="D478" s="73"/>
      <c r="E478" s="73"/>
      <c r="F478" s="73"/>
      <c r="G478" s="73"/>
      <c r="H478" s="73"/>
      <c r="I478" s="73"/>
      <c r="J478" s="73"/>
      <c r="K478" s="73"/>
      <c r="L478" s="73"/>
      <c r="M478" s="73"/>
      <c r="N478" s="591"/>
      <c r="O478" s="988"/>
      <c r="P478" s="73"/>
      <c r="Q478" s="73"/>
      <c r="R478" s="74"/>
      <c r="S478" s="74"/>
      <c r="T478" s="989"/>
      <c r="U478" s="74"/>
      <c r="V478" s="1860"/>
      <c r="W478" s="73"/>
      <c r="X478" s="73"/>
      <c r="Y478" s="73"/>
      <c r="Z478" s="73"/>
    </row>
    <row r="479" spans="1:26" ht="12.75" customHeight="1">
      <c r="A479" s="73"/>
      <c r="B479" s="73"/>
      <c r="C479" s="73"/>
      <c r="D479" s="73"/>
      <c r="E479" s="73"/>
      <c r="F479" s="73"/>
      <c r="G479" s="73"/>
      <c r="H479" s="73"/>
      <c r="I479" s="73"/>
      <c r="J479" s="73"/>
      <c r="K479" s="73"/>
      <c r="L479" s="73"/>
      <c r="M479" s="73"/>
      <c r="N479" s="591"/>
      <c r="O479" s="988"/>
      <c r="P479" s="73"/>
      <c r="Q479" s="73"/>
      <c r="R479" s="74"/>
      <c r="S479" s="74"/>
      <c r="T479" s="989"/>
      <c r="U479" s="74"/>
      <c r="V479" s="1860"/>
      <c r="W479" s="73"/>
      <c r="X479" s="73"/>
      <c r="Y479" s="73"/>
      <c r="Z479" s="73"/>
    </row>
    <row r="480" spans="1:26" ht="12.75" customHeight="1">
      <c r="A480" s="73"/>
      <c r="B480" s="73"/>
      <c r="C480" s="73"/>
      <c r="D480" s="73"/>
      <c r="E480" s="73"/>
      <c r="F480" s="73"/>
      <c r="G480" s="73"/>
      <c r="H480" s="73"/>
      <c r="I480" s="73"/>
      <c r="J480" s="73"/>
      <c r="K480" s="73"/>
      <c r="L480" s="73"/>
      <c r="M480" s="73"/>
      <c r="N480" s="591"/>
      <c r="O480" s="988"/>
      <c r="P480" s="73"/>
      <c r="Q480" s="73"/>
      <c r="R480" s="74"/>
      <c r="S480" s="74"/>
      <c r="T480" s="989"/>
      <c r="U480" s="74"/>
      <c r="V480" s="1860"/>
      <c r="W480" s="73"/>
      <c r="X480" s="73"/>
      <c r="Y480" s="73"/>
      <c r="Z480" s="73"/>
    </row>
    <row r="481" spans="1:26" ht="12.75" customHeight="1">
      <c r="A481" s="73"/>
      <c r="B481" s="73"/>
      <c r="C481" s="73"/>
      <c r="D481" s="73"/>
      <c r="E481" s="73"/>
      <c r="F481" s="73"/>
      <c r="G481" s="73"/>
      <c r="H481" s="73"/>
      <c r="I481" s="73"/>
      <c r="J481" s="73"/>
      <c r="K481" s="73"/>
      <c r="L481" s="73"/>
      <c r="M481" s="73"/>
      <c r="N481" s="591"/>
      <c r="O481" s="988"/>
      <c r="P481" s="73"/>
      <c r="Q481" s="73"/>
      <c r="R481" s="74"/>
      <c r="S481" s="74"/>
      <c r="T481" s="989"/>
      <c r="U481" s="74"/>
      <c r="V481" s="1860"/>
      <c r="W481" s="73"/>
      <c r="X481" s="73"/>
      <c r="Y481" s="73"/>
      <c r="Z481" s="73"/>
    </row>
    <row r="482" spans="1:26" ht="12.75" customHeight="1">
      <c r="A482" s="73"/>
      <c r="B482" s="73"/>
      <c r="C482" s="73"/>
      <c r="D482" s="73"/>
      <c r="E482" s="73"/>
      <c r="F482" s="73"/>
      <c r="G482" s="73"/>
      <c r="H482" s="73"/>
      <c r="I482" s="73"/>
      <c r="J482" s="73"/>
      <c r="K482" s="73"/>
      <c r="L482" s="73"/>
      <c r="M482" s="73"/>
      <c r="N482" s="591"/>
      <c r="O482" s="988"/>
      <c r="P482" s="73"/>
      <c r="Q482" s="73"/>
      <c r="R482" s="74"/>
      <c r="S482" s="74"/>
      <c r="T482" s="989"/>
      <c r="U482" s="74"/>
      <c r="V482" s="1860"/>
      <c r="W482" s="73"/>
      <c r="X482" s="73"/>
      <c r="Y482" s="73"/>
      <c r="Z482" s="73"/>
    </row>
    <row r="483" spans="1:26" ht="12.75" customHeight="1">
      <c r="A483" s="73"/>
      <c r="B483" s="73"/>
      <c r="C483" s="73"/>
      <c r="D483" s="73"/>
      <c r="E483" s="73"/>
      <c r="F483" s="73"/>
      <c r="G483" s="73"/>
      <c r="H483" s="73"/>
      <c r="I483" s="73"/>
      <c r="J483" s="73"/>
      <c r="K483" s="73"/>
      <c r="L483" s="73"/>
      <c r="M483" s="73"/>
      <c r="N483" s="591"/>
      <c r="O483" s="988"/>
      <c r="P483" s="73"/>
      <c r="Q483" s="73"/>
      <c r="R483" s="74"/>
      <c r="S483" s="74"/>
      <c r="T483" s="989"/>
      <c r="U483" s="74"/>
      <c r="V483" s="1860"/>
      <c r="W483" s="73"/>
      <c r="X483" s="73"/>
      <c r="Y483" s="73"/>
      <c r="Z483" s="73"/>
    </row>
    <row r="484" spans="1:26" ht="12.75" customHeight="1">
      <c r="A484" s="73"/>
      <c r="B484" s="73"/>
      <c r="C484" s="73"/>
      <c r="D484" s="73"/>
      <c r="E484" s="73"/>
      <c r="F484" s="73"/>
      <c r="G484" s="73"/>
      <c r="H484" s="73"/>
      <c r="I484" s="73"/>
      <c r="J484" s="73"/>
      <c r="K484" s="73"/>
      <c r="L484" s="73"/>
      <c r="M484" s="73"/>
      <c r="N484" s="591"/>
      <c r="O484" s="988"/>
      <c r="P484" s="73"/>
      <c r="Q484" s="73"/>
      <c r="R484" s="74"/>
      <c r="S484" s="74"/>
      <c r="T484" s="989"/>
      <c r="U484" s="74"/>
      <c r="V484" s="1860"/>
      <c r="W484" s="73"/>
      <c r="X484" s="73"/>
      <c r="Y484" s="73"/>
      <c r="Z484" s="73"/>
    </row>
    <row r="485" spans="1:26" ht="12.75" customHeight="1">
      <c r="A485" s="73"/>
      <c r="B485" s="73"/>
      <c r="C485" s="73"/>
      <c r="D485" s="73"/>
      <c r="E485" s="73"/>
      <c r="F485" s="73"/>
      <c r="G485" s="73"/>
      <c r="H485" s="73"/>
      <c r="I485" s="73"/>
      <c r="J485" s="73"/>
      <c r="K485" s="73"/>
      <c r="L485" s="73"/>
      <c r="M485" s="73"/>
      <c r="N485" s="591"/>
      <c r="O485" s="988"/>
      <c r="P485" s="73"/>
      <c r="Q485" s="73"/>
      <c r="R485" s="74"/>
      <c r="S485" s="74"/>
      <c r="T485" s="989"/>
      <c r="U485" s="74"/>
      <c r="V485" s="1860"/>
      <c r="W485" s="73"/>
      <c r="X485" s="73"/>
      <c r="Y485" s="73"/>
      <c r="Z485" s="73"/>
    </row>
    <row r="486" spans="1:26" ht="12.75" customHeight="1">
      <c r="A486" s="73"/>
      <c r="B486" s="73"/>
      <c r="C486" s="73"/>
      <c r="D486" s="73"/>
      <c r="E486" s="73"/>
      <c r="F486" s="73"/>
      <c r="G486" s="73"/>
      <c r="H486" s="73"/>
      <c r="I486" s="73"/>
      <c r="J486" s="73"/>
      <c r="K486" s="73"/>
      <c r="L486" s="73"/>
      <c r="M486" s="73"/>
      <c r="N486" s="591"/>
      <c r="O486" s="988"/>
      <c r="P486" s="73"/>
      <c r="Q486" s="73"/>
      <c r="R486" s="74"/>
      <c r="S486" s="74"/>
      <c r="T486" s="989"/>
      <c r="U486" s="74"/>
      <c r="V486" s="1860"/>
      <c r="W486" s="73"/>
      <c r="X486" s="73"/>
      <c r="Y486" s="73"/>
      <c r="Z486" s="73"/>
    </row>
    <row r="487" spans="1:26" ht="12.75" customHeight="1">
      <c r="A487" s="73"/>
      <c r="B487" s="73"/>
      <c r="C487" s="73"/>
      <c r="D487" s="73"/>
      <c r="E487" s="73"/>
      <c r="F487" s="73"/>
      <c r="G487" s="73"/>
      <c r="H487" s="73"/>
      <c r="I487" s="73"/>
      <c r="J487" s="73"/>
      <c r="K487" s="73"/>
      <c r="L487" s="73"/>
      <c r="M487" s="73"/>
      <c r="N487" s="591"/>
      <c r="O487" s="988"/>
      <c r="P487" s="73"/>
      <c r="Q487" s="73"/>
      <c r="R487" s="74"/>
      <c r="S487" s="74"/>
      <c r="T487" s="989"/>
      <c r="U487" s="74"/>
      <c r="V487" s="1860"/>
      <c r="W487" s="73"/>
      <c r="X487" s="73"/>
      <c r="Y487" s="73"/>
      <c r="Z487" s="73"/>
    </row>
    <row r="488" spans="1:26" ht="12.75" customHeight="1">
      <c r="A488" s="73"/>
      <c r="B488" s="73"/>
      <c r="C488" s="73"/>
      <c r="D488" s="73"/>
      <c r="E488" s="73"/>
      <c r="F488" s="73"/>
      <c r="G488" s="73"/>
      <c r="H488" s="73"/>
      <c r="I488" s="73"/>
      <c r="J488" s="73"/>
      <c r="K488" s="73"/>
      <c r="L488" s="73"/>
      <c r="M488" s="73"/>
      <c r="N488" s="591"/>
      <c r="O488" s="988"/>
      <c r="P488" s="73"/>
      <c r="Q488" s="73"/>
      <c r="R488" s="74"/>
      <c r="S488" s="74"/>
      <c r="T488" s="989"/>
      <c r="U488" s="74"/>
      <c r="V488" s="1860"/>
      <c r="W488" s="73"/>
      <c r="X488" s="73"/>
      <c r="Y488" s="73"/>
      <c r="Z488" s="73"/>
    </row>
    <row r="489" spans="1:26" ht="12.75" customHeight="1">
      <c r="A489" s="73"/>
      <c r="B489" s="73"/>
      <c r="C489" s="73"/>
      <c r="D489" s="73"/>
      <c r="E489" s="73"/>
      <c r="F489" s="73"/>
      <c r="G489" s="73"/>
      <c r="H489" s="73"/>
      <c r="I489" s="73"/>
      <c r="J489" s="73"/>
      <c r="K489" s="73"/>
      <c r="L489" s="73"/>
      <c r="M489" s="73"/>
      <c r="N489" s="591"/>
      <c r="O489" s="988"/>
      <c r="P489" s="73"/>
      <c r="Q489" s="73"/>
      <c r="R489" s="74"/>
      <c r="S489" s="74"/>
      <c r="T489" s="989"/>
      <c r="U489" s="74"/>
      <c r="V489" s="1860"/>
      <c r="W489" s="73"/>
      <c r="X489" s="73"/>
      <c r="Y489" s="73"/>
      <c r="Z489" s="73"/>
    </row>
    <row r="490" spans="1:26" ht="12.75" customHeight="1">
      <c r="A490" s="73"/>
      <c r="B490" s="73"/>
      <c r="C490" s="73"/>
      <c r="D490" s="73"/>
      <c r="E490" s="73"/>
      <c r="F490" s="73"/>
      <c r="G490" s="73"/>
      <c r="H490" s="73"/>
      <c r="I490" s="73"/>
      <c r="J490" s="73"/>
      <c r="K490" s="73"/>
      <c r="L490" s="73"/>
      <c r="M490" s="73"/>
      <c r="N490" s="591"/>
      <c r="O490" s="988"/>
      <c r="P490" s="73"/>
      <c r="Q490" s="73"/>
      <c r="R490" s="74"/>
      <c r="S490" s="74"/>
      <c r="T490" s="989"/>
      <c r="U490" s="74"/>
      <c r="V490" s="1860"/>
      <c r="W490" s="73"/>
      <c r="X490" s="73"/>
      <c r="Y490" s="73"/>
      <c r="Z490" s="73"/>
    </row>
    <row r="491" spans="1:26" ht="12.75" customHeight="1">
      <c r="A491" s="73"/>
      <c r="B491" s="73"/>
      <c r="C491" s="73"/>
      <c r="D491" s="73"/>
      <c r="E491" s="73"/>
      <c r="F491" s="73"/>
      <c r="G491" s="73"/>
      <c r="H491" s="73"/>
      <c r="I491" s="73"/>
      <c r="J491" s="73"/>
      <c r="K491" s="73"/>
      <c r="L491" s="73"/>
      <c r="M491" s="73"/>
      <c r="N491" s="591"/>
      <c r="O491" s="988"/>
      <c r="P491" s="73"/>
      <c r="Q491" s="73"/>
      <c r="R491" s="74"/>
      <c r="S491" s="74"/>
      <c r="T491" s="989"/>
      <c r="U491" s="74"/>
      <c r="V491" s="1860"/>
      <c r="W491" s="73"/>
      <c r="X491" s="73"/>
      <c r="Y491" s="73"/>
      <c r="Z491" s="73"/>
    </row>
    <row r="492" spans="1:26" ht="12.75" customHeight="1">
      <c r="A492" s="73"/>
      <c r="B492" s="73"/>
      <c r="C492" s="73"/>
      <c r="D492" s="73"/>
      <c r="E492" s="73"/>
      <c r="F492" s="73"/>
      <c r="G492" s="73"/>
      <c r="H492" s="73"/>
      <c r="I492" s="73"/>
      <c r="J492" s="73"/>
      <c r="K492" s="73"/>
      <c r="L492" s="73"/>
      <c r="M492" s="73"/>
      <c r="N492" s="591"/>
      <c r="O492" s="988"/>
      <c r="P492" s="73"/>
      <c r="Q492" s="73"/>
      <c r="R492" s="74"/>
      <c r="S492" s="74"/>
      <c r="T492" s="989"/>
      <c r="U492" s="74"/>
      <c r="V492" s="1860"/>
      <c r="W492" s="73"/>
      <c r="X492" s="73"/>
      <c r="Y492" s="73"/>
      <c r="Z492" s="73"/>
    </row>
    <row r="493" spans="1:26" ht="12.75" customHeight="1">
      <c r="A493" s="73"/>
      <c r="B493" s="73"/>
      <c r="C493" s="73"/>
      <c r="D493" s="73"/>
      <c r="E493" s="73"/>
      <c r="F493" s="73"/>
      <c r="G493" s="73"/>
      <c r="H493" s="73"/>
      <c r="I493" s="73"/>
      <c r="J493" s="73"/>
      <c r="K493" s="73"/>
      <c r="L493" s="73"/>
      <c r="M493" s="73"/>
      <c r="N493" s="591"/>
      <c r="O493" s="988"/>
      <c r="P493" s="73"/>
      <c r="Q493" s="73"/>
      <c r="R493" s="74"/>
      <c r="S493" s="74"/>
      <c r="T493" s="989"/>
      <c r="U493" s="74"/>
      <c r="V493" s="1860"/>
      <c r="W493" s="73"/>
      <c r="X493" s="73"/>
      <c r="Y493" s="73"/>
      <c r="Z493" s="73"/>
    </row>
    <row r="494" spans="1:26" ht="12.75" customHeight="1">
      <c r="A494" s="73"/>
      <c r="B494" s="73"/>
      <c r="C494" s="73"/>
      <c r="D494" s="73"/>
      <c r="E494" s="73"/>
      <c r="F494" s="73"/>
      <c r="G494" s="73"/>
      <c r="H494" s="73"/>
      <c r="I494" s="73"/>
      <c r="J494" s="73"/>
      <c r="K494" s="73"/>
      <c r="L494" s="73"/>
      <c r="M494" s="73"/>
      <c r="N494" s="591"/>
      <c r="O494" s="988"/>
      <c r="P494" s="73"/>
      <c r="Q494" s="73"/>
      <c r="R494" s="74"/>
      <c r="S494" s="74"/>
      <c r="T494" s="989"/>
      <c r="U494" s="74"/>
      <c r="V494" s="1860"/>
      <c r="W494" s="73"/>
      <c r="X494" s="73"/>
      <c r="Y494" s="73"/>
      <c r="Z494" s="73"/>
    </row>
    <row r="495" spans="1:26" ht="12.75" customHeight="1">
      <c r="A495" s="73"/>
      <c r="B495" s="73"/>
      <c r="C495" s="73"/>
      <c r="D495" s="73"/>
      <c r="E495" s="73"/>
      <c r="F495" s="73"/>
      <c r="G495" s="73"/>
      <c r="H495" s="73"/>
      <c r="I495" s="73"/>
      <c r="J495" s="73"/>
      <c r="K495" s="73"/>
      <c r="L495" s="73"/>
      <c r="M495" s="73"/>
      <c r="N495" s="591"/>
      <c r="O495" s="988"/>
      <c r="P495" s="73"/>
      <c r="Q495" s="73"/>
      <c r="R495" s="74"/>
      <c r="S495" s="74"/>
      <c r="T495" s="989"/>
      <c r="U495" s="74"/>
      <c r="V495" s="1860"/>
      <c r="W495" s="73"/>
      <c r="X495" s="73"/>
      <c r="Y495" s="73"/>
      <c r="Z495" s="73"/>
    </row>
    <row r="496" spans="1:26" ht="12.75" customHeight="1">
      <c r="A496" s="73"/>
      <c r="B496" s="73"/>
      <c r="C496" s="73"/>
      <c r="D496" s="73"/>
      <c r="E496" s="73"/>
      <c r="F496" s="73"/>
      <c r="G496" s="73"/>
      <c r="H496" s="73"/>
      <c r="I496" s="73"/>
      <c r="J496" s="73"/>
      <c r="K496" s="73"/>
      <c r="L496" s="73"/>
      <c r="M496" s="73"/>
      <c r="N496" s="591"/>
      <c r="O496" s="988"/>
      <c r="P496" s="73"/>
      <c r="Q496" s="73"/>
      <c r="R496" s="74"/>
      <c r="S496" s="74"/>
      <c r="T496" s="989"/>
      <c r="U496" s="74"/>
      <c r="V496" s="1860"/>
      <c r="W496" s="73"/>
      <c r="X496" s="73"/>
      <c r="Y496" s="73"/>
      <c r="Z496" s="73"/>
    </row>
    <row r="497" spans="1:26" ht="12.75" customHeight="1">
      <c r="A497" s="73"/>
      <c r="B497" s="73"/>
      <c r="C497" s="73"/>
      <c r="D497" s="73"/>
      <c r="E497" s="73"/>
      <c r="F497" s="73"/>
      <c r="G497" s="73"/>
      <c r="H497" s="73"/>
      <c r="I497" s="73"/>
      <c r="J497" s="73"/>
      <c r="K497" s="73"/>
      <c r="L497" s="73"/>
      <c r="M497" s="73"/>
      <c r="N497" s="591"/>
      <c r="O497" s="988"/>
      <c r="P497" s="73"/>
      <c r="Q497" s="73"/>
      <c r="R497" s="74"/>
      <c r="S497" s="74"/>
      <c r="T497" s="989"/>
      <c r="U497" s="74"/>
      <c r="V497" s="1860"/>
      <c r="W497" s="73"/>
      <c r="X497" s="73"/>
      <c r="Y497" s="73"/>
      <c r="Z497" s="73"/>
    </row>
    <row r="498" spans="1:26" ht="12.75" customHeight="1">
      <c r="A498" s="73"/>
      <c r="B498" s="73"/>
      <c r="C498" s="73"/>
      <c r="D498" s="73"/>
      <c r="E498" s="73"/>
      <c r="F498" s="73"/>
      <c r="G498" s="73"/>
      <c r="H498" s="73"/>
      <c r="I498" s="73"/>
      <c r="J498" s="73"/>
      <c r="K498" s="73"/>
      <c r="L498" s="73"/>
      <c r="M498" s="73"/>
      <c r="N498" s="591"/>
      <c r="O498" s="988"/>
      <c r="P498" s="73"/>
      <c r="Q498" s="73"/>
      <c r="R498" s="74"/>
      <c r="S498" s="74"/>
      <c r="T498" s="989"/>
      <c r="U498" s="74"/>
      <c r="V498" s="1860"/>
      <c r="W498" s="73"/>
      <c r="X498" s="73"/>
      <c r="Y498" s="73"/>
      <c r="Z498" s="73"/>
    </row>
    <row r="499" spans="1:26" ht="12.75" customHeight="1">
      <c r="A499" s="73"/>
      <c r="B499" s="73"/>
      <c r="C499" s="73"/>
      <c r="D499" s="73"/>
      <c r="E499" s="73"/>
      <c r="F499" s="73"/>
      <c r="G499" s="73"/>
      <c r="H499" s="73"/>
      <c r="I499" s="73"/>
      <c r="J499" s="73"/>
      <c r="K499" s="73"/>
      <c r="L499" s="73"/>
      <c r="M499" s="73"/>
      <c r="N499" s="591"/>
      <c r="O499" s="988"/>
      <c r="P499" s="73"/>
      <c r="Q499" s="73"/>
      <c r="R499" s="74"/>
      <c r="S499" s="74"/>
      <c r="T499" s="989"/>
      <c r="U499" s="74"/>
      <c r="V499" s="1860"/>
      <c r="W499" s="73"/>
      <c r="X499" s="73"/>
      <c r="Y499" s="73"/>
      <c r="Z499" s="73"/>
    </row>
    <row r="500" spans="1:26" ht="12.75" customHeight="1">
      <c r="A500" s="73"/>
      <c r="B500" s="73"/>
      <c r="C500" s="73"/>
      <c r="D500" s="73"/>
      <c r="E500" s="73"/>
      <c r="F500" s="73"/>
      <c r="G500" s="73"/>
      <c r="H500" s="73"/>
      <c r="I500" s="73"/>
      <c r="J500" s="73"/>
      <c r="K500" s="73"/>
      <c r="L500" s="73"/>
      <c r="M500" s="73"/>
      <c r="N500" s="591"/>
      <c r="O500" s="988"/>
      <c r="P500" s="73"/>
      <c r="Q500" s="73"/>
      <c r="R500" s="74"/>
      <c r="S500" s="74"/>
      <c r="T500" s="989"/>
      <c r="U500" s="74"/>
      <c r="V500" s="1860"/>
      <c r="W500" s="73"/>
      <c r="X500" s="73"/>
      <c r="Y500" s="73"/>
      <c r="Z500" s="73"/>
    </row>
    <row r="501" spans="1:26" ht="12.75" customHeight="1">
      <c r="A501" s="73"/>
      <c r="B501" s="73"/>
      <c r="C501" s="73"/>
      <c r="D501" s="73"/>
      <c r="E501" s="73"/>
      <c r="F501" s="73"/>
      <c r="G501" s="73"/>
      <c r="H501" s="73"/>
      <c r="I501" s="73"/>
      <c r="J501" s="73"/>
      <c r="K501" s="73"/>
      <c r="L501" s="73"/>
      <c r="M501" s="73"/>
      <c r="N501" s="591"/>
      <c r="O501" s="988"/>
      <c r="P501" s="73"/>
      <c r="Q501" s="73"/>
      <c r="R501" s="74"/>
      <c r="S501" s="74"/>
      <c r="T501" s="989"/>
      <c r="U501" s="74"/>
      <c r="V501" s="1860"/>
      <c r="W501" s="73"/>
      <c r="X501" s="73"/>
      <c r="Y501" s="73"/>
      <c r="Z501" s="73"/>
    </row>
    <row r="502" spans="1:26" ht="12.75" customHeight="1">
      <c r="A502" s="73"/>
      <c r="B502" s="73"/>
      <c r="C502" s="73"/>
      <c r="D502" s="73"/>
      <c r="E502" s="73"/>
      <c r="F502" s="73"/>
      <c r="G502" s="73"/>
      <c r="H502" s="73"/>
      <c r="I502" s="73"/>
      <c r="J502" s="73"/>
      <c r="K502" s="73"/>
      <c r="L502" s="73"/>
      <c r="M502" s="73"/>
      <c r="N502" s="591"/>
      <c r="O502" s="988"/>
      <c r="P502" s="73"/>
      <c r="Q502" s="73"/>
      <c r="R502" s="74"/>
      <c r="S502" s="74"/>
      <c r="T502" s="989"/>
      <c r="U502" s="74"/>
      <c r="V502" s="1860"/>
      <c r="W502" s="73"/>
      <c r="X502" s="73"/>
      <c r="Y502" s="73"/>
      <c r="Z502" s="73"/>
    </row>
    <row r="503" spans="1:26" ht="12.75" customHeight="1">
      <c r="A503" s="73"/>
      <c r="B503" s="73"/>
      <c r="C503" s="73"/>
      <c r="D503" s="73"/>
      <c r="E503" s="73"/>
      <c r="F503" s="73"/>
      <c r="G503" s="73"/>
      <c r="H503" s="73"/>
      <c r="I503" s="73"/>
      <c r="J503" s="73"/>
      <c r="K503" s="73"/>
      <c r="L503" s="73"/>
      <c r="M503" s="73"/>
      <c r="N503" s="591"/>
      <c r="O503" s="988"/>
      <c r="P503" s="73"/>
      <c r="Q503" s="73"/>
      <c r="R503" s="74"/>
      <c r="S503" s="74"/>
      <c r="T503" s="989"/>
      <c r="U503" s="74"/>
      <c r="V503" s="1860"/>
      <c r="W503" s="73"/>
      <c r="X503" s="73"/>
      <c r="Y503" s="73"/>
      <c r="Z503" s="73"/>
    </row>
    <row r="504" spans="1:26" ht="12.75" customHeight="1">
      <c r="A504" s="73"/>
      <c r="B504" s="73"/>
      <c r="C504" s="73"/>
      <c r="D504" s="73"/>
      <c r="E504" s="73"/>
      <c r="F504" s="73"/>
      <c r="G504" s="73"/>
      <c r="H504" s="73"/>
      <c r="I504" s="73"/>
      <c r="J504" s="73"/>
      <c r="K504" s="73"/>
      <c r="L504" s="73"/>
      <c r="M504" s="73"/>
      <c r="N504" s="591"/>
      <c r="O504" s="988"/>
      <c r="P504" s="73"/>
      <c r="Q504" s="73"/>
      <c r="R504" s="74"/>
      <c r="S504" s="74"/>
      <c r="T504" s="989"/>
      <c r="U504" s="74"/>
      <c r="V504" s="1860"/>
      <c r="W504" s="73"/>
      <c r="X504" s="73"/>
      <c r="Y504" s="73"/>
      <c r="Z504" s="73"/>
    </row>
    <row r="505" spans="1:26" ht="12.75" customHeight="1">
      <c r="A505" s="73"/>
      <c r="B505" s="73"/>
      <c r="C505" s="73"/>
      <c r="D505" s="73"/>
      <c r="E505" s="73"/>
      <c r="F505" s="73"/>
      <c r="G505" s="73"/>
      <c r="H505" s="73"/>
      <c r="I505" s="73"/>
      <c r="J505" s="73"/>
      <c r="K505" s="73"/>
      <c r="L505" s="73"/>
      <c r="M505" s="73"/>
      <c r="N505" s="591"/>
      <c r="O505" s="988"/>
      <c r="P505" s="73"/>
      <c r="Q505" s="73"/>
      <c r="R505" s="74"/>
      <c r="S505" s="74"/>
      <c r="T505" s="989"/>
      <c r="U505" s="74"/>
      <c r="V505" s="1860"/>
      <c r="W505" s="73"/>
      <c r="X505" s="73"/>
      <c r="Y505" s="73"/>
      <c r="Z505" s="73"/>
    </row>
    <row r="506" spans="1:26" ht="12.75" customHeight="1">
      <c r="A506" s="73"/>
      <c r="B506" s="73"/>
      <c r="C506" s="73"/>
      <c r="D506" s="73"/>
      <c r="E506" s="73"/>
      <c r="F506" s="73"/>
      <c r="G506" s="73"/>
      <c r="H506" s="73"/>
      <c r="I506" s="73"/>
      <c r="J506" s="73"/>
      <c r="K506" s="73"/>
      <c r="L506" s="73"/>
      <c r="M506" s="73"/>
      <c r="N506" s="591"/>
      <c r="O506" s="988"/>
      <c r="P506" s="73"/>
      <c r="Q506" s="73"/>
      <c r="R506" s="74"/>
      <c r="S506" s="74"/>
      <c r="T506" s="989"/>
      <c r="U506" s="74"/>
      <c r="V506" s="1860"/>
      <c r="W506" s="73"/>
      <c r="X506" s="73"/>
      <c r="Y506" s="73"/>
      <c r="Z506" s="73"/>
    </row>
    <row r="507" spans="1:26" ht="12.75" customHeight="1">
      <c r="A507" s="73"/>
      <c r="B507" s="73"/>
      <c r="C507" s="73"/>
      <c r="D507" s="73"/>
      <c r="E507" s="73"/>
      <c r="F507" s="73"/>
      <c r="G507" s="73"/>
      <c r="H507" s="73"/>
      <c r="I507" s="73"/>
      <c r="J507" s="73"/>
      <c r="K507" s="73"/>
      <c r="L507" s="73"/>
      <c r="M507" s="73"/>
      <c r="N507" s="591"/>
      <c r="O507" s="988"/>
      <c r="P507" s="73"/>
      <c r="Q507" s="73"/>
      <c r="R507" s="74"/>
      <c r="S507" s="74"/>
      <c r="T507" s="989"/>
      <c r="U507" s="74"/>
      <c r="V507" s="1860"/>
      <c r="W507" s="73"/>
      <c r="X507" s="73"/>
      <c r="Y507" s="73"/>
      <c r="Z507" s="73"/>
    </row>
    <row r="508" spans="1:26" ht="12.75" customHeight="1">
      <c r="A508" s="73"/>
      <c r="B508" s="73"/>
      <c r="C508" s="73"/>
      <c r="D508" s="73"/>
      <c r="E508" s="73"/>
      <c r="F508" s="73"/>
      <c r="G508" s="73"/>
      <c r="H508" s="73"/>
      <c r="I508" s="73"/>
      <c r="J508" s="73"/>
      <c r="K508" s="73"/>
      <c r="L508" s="73"/>
      <c r="M508" s="73"/>
      <c r="N508" s="591"/>
      <c r="O508" s="988"/>
      <c r="P508" s="73"/>
      <c r="Q508" s="73"/>
      <c r="R508" s="74"/>
      <c r="S508" s="74"/>
      <c r="T508" s="989"/>
      <c r="U508" s="74"/>
      <c r="V508" s="1860"/>
      <c r="W508" s="73"/>
      <c r="X508" s="73"/>
      <c r="Y508" s="73"/>
      <c r="Z508" s="73"/>
    </row>
    <row r="509" spans="1:26" ht="12.75" customHeight="1">
      <c r="A509" s="73"/>
      <c r="B509" s="73"/>
      <c r="C509" s="73"/>
      <c r="D509" s="73"/>
      <c r="E509" s="73"/>
      <c r="F509" s="73"/>
      <c r="G509" s="73"/>
      <c r="H509" s="73"/>
      <c r="I509" s="73"/>
      <c r="J509" s="73"/>
      <c r="K509" s="73"/>
      <c r="L509" s="73"/>
      <c r="M509" s="73"/>
      <c r="N509" s="591"/>
      <c r="O509" s="988"/>
      <c r="P509" s="73"/>
      <c r="Q509" s="73"/>
      <c r="R509" s="74"/>
      <c r="S509" s="74"/>
      <c r="T509" s="989"/>
      <c r="U509" s="74"/>
      <c r="V509" s="1860"/>
      <c r="W509" s="73"/>
      <c r="X509" s="73"/>
      <c r="Y509" s="73"/>
      <c r="Z509" s="73"/>
    </row>
    <row r="510" spans="1:26" ht="12.75" customHeight="1">
      <c r="A510" s="73"/>
      <c r="B510" s="73"/>
      <c r="C510" s="73"/>
      <c r="D510" s="73"/>
      <c r="E510" s="73"/>
      <c r="F510" s="73"/>
      <c r="G510" s="73"/>
      <c r="H510" s="73"/>
      <c r="I510" s="73"/>
      <c r="J510" s="73"/>
      <c r="K510" s="73"/>
      <c r="L510" s="73"/>
      <c r="M510" s="73"/>
      <c r="N510" s="591"/>
      <c r="O510" s="988"/>
      <c r="P510" s="73"/>
      <c r="Q510" s="73"/>
      <c r="R510" s="74"/>
      <c r="S510" s="74"/>
      <c r="T510" s="989"/>
      <c r="U510" s="74"/>
      <c r="V510" s="1860"/>
      <c r="W510" s="73"/>
      <c r="X510" s="73"/>
      <c r="Y510" s="73"/>
      <c r="Z510" s="73"/>
    </row>
    <row r="511" spans="1:26" ht="12.75" customHeight="1">
      <c r="A511" s="73"/>
      <c r="B511" s="73"/>
      <c r="C511" s="73"/>
      <c r="D511" s="73"/>
      <c r="E511" s="73"/>
      <c r="F511" s="73"/>
      <c r="G511" s="73"/>
      <c r="H511" s="73"/>
      <c r="I511" s="73"/>
      <c r="J511" s="73"/>
      <c r="K511" s="73"/>
      <c r="L511" s="73"/>
      <c r="M511" s="73"/>
      <c r="N511" s="591"/>
      <c r="O511" s="988"/>
      <c r="P511" s="73"/>
      <c r="Q511" s="73"/>
      <c r="R511" s="74"/>
      <c r="S511" s="74"/>
      <c r="T511" s="989"/>
      <c r="U511" s="74"/>
      <c r="V511" s="1860"/>
      <c r="W511" s="73"/>
      <c r="X511" s="73"/>
      <c r="Y511" s="73"/>
      <c r="Z511" s="73"/>
    </row>
    <row r="512" spans="1:26" ht="12.75" customHeight="1">
      <c r="A512" s="73"/>
      <c r="B512" s="73"/>
      <c r="C512" s="73"/>
      <c r="D512" s="73"/>
      <c r="E512" s="73"/>
      <c r="F512" s="73"/>
      <c r="G512" s="73"/>
      <c r="H512" s="73"/>
      <c r="I512" s="73"/>
      <c r="J512" s="73"/>
      <c r="K512" s="73"/>
      <c r="L512" s="73"/>
      <c r="M512" s="73"/>
      <c r="N512" s="591"/>
      <c r="O512" s="988"/>
      <c r="P512" s="73"/>
      <c r="Q512" s="73"/>
      <c r="R512" s="74"/>
      <c r="S512" s="74"/>
      <c r="T512" s="989"/>
      <c r="U512" s="74"/>
      <c r="V512" s="1860"/>
      <c r="W512" s="73"/>
      <c r="X512" s="73"/>
      <c r="Y512" s="73"/>
      <c r="Z512" s="73"/>
    </row>
    <row r="513" spans="1:26" ht="12.75" customHeight="1">
      <c r="A513" s="73"/>
      <c r="B513" s="73"/>
      <c r="C513" s="73"/>
      <c r="D513" s="73"/>
      <c r="E513" s="73"/>
      <c r="F513" s="73"/>
      <c r="G513" s="73"/>
      <c r="H513" s="73"/>
      <c r="I513" s="73"/>
      <c r="J513" s="73"/>
      <c r="K513" s="73"/>
      <c r="L513" s="73"/>
      <c r="M513" s="73"/>
      <c r="N513" s="591"/>
      <c r="O513" s="988"/>
      <c r="P513" s="73"/>
      <c r="Q513" s="73"/>
      <c r="R513" s="74"/>
      <c r="S513" s="74"/>
      <c r="T513" s="989"/>
      <c r="U513" s="74"/>
      <c r="V513" s="1860"/>
      <c r="W513" s="73"/>
      <c r="X513" s="73"/>
      <c r="Y513" s="73"/>
      <c r="Z513" s="73"/>
    </row>
    <row r="514" spans="1:26" ht="12.75" customHeight="1">
      <c r="A514" s="73"/>
      <c r="B514" s="73"/>
      <c r="C514" s="73"/>
      <c r="D514" s="73"/>
      <c r="E514" s="73"/>
      <c r="F514" s="73"/>
      <c r="G514" s="73"/>
      <c r="H514" s="73"/>
      <c r="I514" s="73"/>
      <c r="J514" s="73"/>
      <c r="K514" s="73"/>
      <c r="L514" s="73"/>
      <c r="M514" s="73"/>
      <c r="N514" s="591"/>
      <c r="O514" s="988"/>
      <c r="P514" s="73"/>
      <c r="Q514" s="73"/>
      <c r="R514" s="74"/>
      <c r="S514" s="74"/>
      <c r="T514" s="989"/>
      <c r="U514" s="74"/>
      <c r="V514" s="1860"/>
      <c r="W514" s="73"/>
      <c r="X514" s="73"/>
      <c r="Y514" s="73"/>
      <c r="Z514" s="73"/>
    </row>
    <row r="515" spans="1:26" ht="12.75" customHeight="1">
      <c r="A515" s="73"/>
      <c r="B515" s="73"/>
      <c r="C515" s="73"/>
      <c r="D515" s="73"/>
      <c r="E515" s="73"/>
      <c r="F515" s="73"/>
      <c r="G515" s="73"/>
      <c r="H515" s="73"/>
      <c r="I515" s="73"/>
      <c r="J515" s="73"/>
      <c r="K515" s="73"/>
      <c r="L515" s="73"/>
      <c r="M515" s="73"/>
      <c r="N515" s="591"/>
      <c r="O515" s="988"/>
      <c r="P515" s="73"/>
      <c r="Q515" s="73"/>
      <c r="R515" s="74"/>
      <c r="S515" s="74"/>
      <c r="T515" s="989"/>
      <c r="U515" s="74"/>
      <c r="V515" s="1860"/>
      <c r="W515" s="73"/>
      <c r="X515" s="73"/>
      <c r="Y515" s="73"/>
      <c r="Z515" s="73"/>
    </row>
    <row r="516" spans="1:26" ht="12.75" customHeight="1">
      <c r="A516" s="73"/>
      <c r="B516" s="73"/>
      <c r="C516" s="73"/>
      <c r="D516" s="73"/>
      <c r="E516" s="73"/>
      <c r="F516" s="73"/>
      <c r="G516" s="73"/>
      <c r="H516" s="73"/>
      <c r="I516" s="73"/>
      <c r="J516" s="73"/>
      <c r="K516" s="73"/>
      <c r="L516" s="73"/>
      <c r="M516" s="73"/>
      <c r="N516" s="591"/>
      <c r="O516" s="988"/>
      <c r="P516" s="73"/>
      <c r="Q516" s="73"/>
      <c r="R516" s="74"/>
      <c r="S516" s="74"/>
      <c r="T516" s="989"/>
      <c r="U516" s="74"/>
      <c r="V516" s="1860"/>
      <c r="W516" s="73"/>
      <c r="X516" s="73"/>
      <c r="Y516" s="73"/>
      <c r="Z516" s="73"/>
    </row>
    <row r="517" spans="1:26" ht="12.75" customHeight="1">
      <c r="A517" s="73"/>
      <c r="B517" s="73"/>
      <c r="C517" s="73"/>
      <c r="D517" s="73"/>
      <c r="E517" s="73"/>
      <c r="F517" s="73"/>
      <c r="G517" s="73"/>
      <c r="H517" s="73"/>
      <c r="I517" s="73"/>
      <c r="J517" s="73"/>
      <c r="K517" s="73"/>
      <c r="L517" s="73"/>
      <c r="M517" s="73"/>
      <c r="N517" s="591"/>
      <c r="O517" s="988"/>
      <c r="P517" s="73"/>
      <c r="Q517" s="73"/>
      <c r="R517" s="74"/>
      <c r="S517" s="74"/>
      <c r="T517" s="989"/>
      <c r="U517" s="74"/>
      <c r="V517" s="1860"/>
      <c r="W517" s="73"/>
      <c r="X517" s="73"/>
      <c r="Y517" s="73"/>
      <c r="Z517" s="73"/>
    </row>
    <row r="518" spans="1:26" ht="12.75" customHeight="1">
      <c r="A518" s="73"/>
      <c r="B518" s="73"/>
      <c r="C518" s="73"/>
      <c r="D518" s="73"/>
      <c r="E518" s="73"/>
      <c r="F518" s="73"/>
      <c r="G518" s="73"/>
      <c r="H518" s="73"/>
      <c r="I518" s="73"/>
      <c r="J518" s="73"/>
      <c r="K518" s="73"/>
      <c r="L518" s="73"/>
      <c r="M518" s="73"/>
      <c r="N518" s="591"/>
      <c r="O518" s="988"/>
      <c r="P518" s="73"/>
      <c r="Q518" s="73"/>
      <c r="R518" s="74"/>
      <c r="S518" s="74"/>
      <c r="T518" s="989"/>
      <c r="U518" s="74"/>
      <c r="V518" s="1860"/>
      <c r="W518" s="73"/>
      <c r="X518" s="73"/>
      <c r="Y518" s="73"/>
      <c r="Z518" s="73"/>
    </row>
    <row r="519" spans="1:26" ht="12.75" customHeight="1">
      <c r="A519" s="73"/>
      <c r="B519" s="73"/>
      <c r="C519" s="73"/>
      <c r="D519" s="73"/>
      <c r="E519" s="73"/>
      <c r="F519" s="73"/>
      <c r="G519" s="73"/>
      <c r="H519" s="73"/>
      <c r="I519" s="73"/>
      <c r="J519" s="73"/>
      <c r="K519" s="73"/>
      <c r="L519" s="73"/>
      <c r="M519" s="73"/>
      <c r="N519" s="591"/>
      <c r="O519" s="988"/>
      <c r="P519" s="73"/>
      <c r="Q519" s="73"/>
      <c r="R519" s="74"/>
      <c r="S519" s="74"/>
      <c r="T519" s="989"/>
      <c r="U519" s="74"/>
      <c r="V519" s="1860"/>
      <c r="W519" s="73"/>
      <c r="X519" s="73"/>
      <c r="Y519" s="73"/>
      <c r="Z519" s="73"/>
    </row>
    <row r="520" spans="1:26" ht="12.75" customHeight="1">
      <c r="A520" s="73"/>
      <c r="B520" s="73"/>
      <c r="C520" s="73"/>
      <c r="D520" s="73"/>
      <c r="E520" s="73"/>
      <c r="F520" s="73"/>
      <c r="G520" s="73"/>
      <c r="H520" s="73"/>
      <c r="I520" s="73"/>
      <c r="J520" s="73"/>
      <c r="K520" s="73"/>
      <c r="L520" s="73"/>
      <c r="M520" s="73"/>
      <c r="N520" s="591"/>
      <c r="O520" s="988"/>
      <c r="P520" s="73"/>
      <c r="Q520" s="73"/>
      <c r="R520" s="74"/>
      <c r="S520" s="74"/>
      <c r="T520" s="989"/>
      <c r="U520" s="74"/>
      <c r="V520" s="1860"/>
      <c r="W520" s="73"/>
      <c r="X520" s="73"/>
      <c r="Y520" s="73"/>
      <c r="Z520" s="73"/>
    </row>
    <row r="521" spans="1:26" ht="12.75" customHeight="1">
      <c r="A521" s="73"/>
      <c r="B521" s="73"/>
      <c r="C521" s="73"/>
      <c r="D521" s="73"/>
      <c r="E521" s="73"/>
      <c r="F521" s="73"/>
      <c r="G521" s="73"/>
      <c r="H521" s="73"/>
      <c r="I521" s="73"/>
      <c r="J521" s="73"/>
      <c r="K521" s="73"/>
      <c r="L521" s="73"/>
      <c r="M521" s="73"/>
      <c r="N521" s="591"/>
      <c r="O521" s="988"/>
      <c r="P521" s="73"/>
      <c r="Q521" s="73"/>
      <c r="R521" s="74"/>
      <c r="S521" s="74"/>
      <c r="T521" s="989"/>
      <c r="U521" s="74"/>
      <c r="V521" s="1860"/>
      <c r="W521" s="73"/>
      <c r="X521" s="73"/>
      <c r="Y521" s="73"/>
      <c r="Z521" s="73"/>
    </row>
    <row r="522" spans="1:26" ht="12.75" customHeight="1">
      <c r="A522" s="73"/>
      <c r="B522" s="73"/>
      <c r="C522" s="73"/>
      <c r="D522" s="73"/>
      <c r="E522" s="73"/>
      <c r="F522" s="73"/>
      <c r="G522" s="73"/>
      <c r="H522" s="73"/>
      <c r="I522" s="73"/>
      <c r="J522" s="73"/>
      <c r="K522" s="73"/>
      <c r="L522" s="73"/>
      <c r="M522" s="73"/>
      <c r="N522" s="591"/>
      <c r="O522" s="988"/>
      <c r="P522" s="73"/>
      <c r="Q522" s="73"/>
      <c r="R522" s="74"/>
      <c r="S522" s="74"/>
      <c r="T522" s="989"/>
      <c r="U522" s="74"/>
      <c r="V522" s="1860"/>
      <c r="W522" s="73"/>
      <c r="X522" s="73"/>
      <c r="Y522" s="73"/>
      <c r="Z522" s="73"/>
    </row>
    <row r="523" spans="1:26" ht="12.75" customHeight="1">
      <c r="A523" s="73"/>
      <c r="B523" s="73"/>
      <c r="C523" s="73"/>
      <c r="D523" s="73"/>
      <c r="E523" s="73"/>
      <c r="F523" s="73"/>
      <c r="G523" s="73"/>
      <c r="H523" s="73"/>
      <c r="I523" s="73"/>
      <c r="J523" s="73"/>
      <c r="K523" s="73"/>
      <c r="L523" s="73"/>
      <c r="M523" s="73"/>
      <c r="N523" s="591"/>
      <c r="O523" s="988"/>
      <c r="P523" s="73"/>
      <c r="Q523" s="73"/>
      <c r="R523" s="74"/>
      <c r="S523" s="74"/>
      <c r="T523" s="989"/>
      <c r="U523" s="74"/>
      <c r="V523" s="1860"/>
      <c r="W523" s="73"/>
      <c r="X523" s="73"/>
      <c r="Y523" s="73"/>
      <c r="Z523" s="73"/>
    </row>
    <row r="524" spans="1:26" ht="12.75" customHeight="1">
      <c r="A524" s="73"/>
      <c r="B524" s="73"/>
      <c r="C524" s="73"/>
      <c r="D524" s="73"/>
      <c r="E524" s="73"/>
      <c r="F524" s="73"/>
      <c r="G524" s="73"/>
      <c r="H524" s="73"/>
      <c r="I524" s="73"/>
      <c r="J524" s="73"/>
      <c r="K524" s="73"/>
      <c r="L524" s="73"/>
      <c r="M524" s="73"/>
      <c r="N524" s="591"/>
      <c r="O524" s="988"/>
      <c r="P524" s="73"/>
      <c r="Q524" s="73"/>
      <c r="R524" s="74"/>
      <c r="S524" s="74"/>
      <c r="T524" s="989"/>
      <c r="U524" s="74"/>
      <c r="V524" s="1860"/>
      <c r="W524" s="73"/>
      <c r="X524" s="73"/>
      <c r="Y524" s="73"/>
      <c r="Z524" s="73"/>
    </row>
    <row r="525" spans="1:26" ht="12.75" customHeight="1">
      <c r="A525" s="73"/>
      <c r="B525" s="73"/>
      <c r="C525" s="73"/>
      <c r="D525" s="73"/>
      <c r="E525" s="73"/>
      <c r="F525" s="73"/>
      <c r="G525" s="73"/>
      <c r="H525" s="73"/>
      <c r="I525" s="73"/>
      <c r="J525" s="73"/>
      <c r="K525" s="73"/>
      <c r="L525" s="73"/>
      <c r="M525" s="73"/>
      <c r="N525" s="591"/>
      <c r="O525" s="988"/>
      <c r="P525" s="73"/>
      <c r="Q525" s="73"/>
      <c r="R525" s="74"/>
      <c r="S525" s="74"/>
      <c r="T525" s="989"/>
      <c r="U525" s="74"/>
      <c r="V525" s="1860"/>
      <c r="W525" s="73"/>
      <c r="X525" s="73"/>
      <c r="Y525" s="73"/>
      <c r="Z525" s="73"/>
    </row>
    <row r="526" spans="1:26" ht="12.75" customHeight="1">
      <c r="A526" s="73"/>
      <c r="B526" s="73"/>
      <c r="C526" s="73"/>
      <c r="D526" s="73"/>
      <c r="E526" s="73"/>
      <c r="F526" s="73"/>
      <c r="G526" s="73"/>
      <c r="H526" s="73"/>
      <c r="I526" s="73"/>
      <c r="J526" s="73"/>
      <c r="K526" s="73"/>
      <c r="L526" s="73"/>
      <c r="M526" s="73"/>
      <c r="N526" s="591"/>
      <c r="O526" s="988"/>
      <c r="P526" s="73"/>
      <c r="Q526" s="73"/>
      <c r="R526" s="74"/>
      <c r="S526" s="74"/>
      <c r="T526" s="989"/>
      <c r="U526" s="74"/>
      <c r="V526" s="1860"/>
      <c r="W526" s="73"/>
      <c r="X526" s="73"/>
      <c r="Y526" s="73"/>
      <c r="Z526" s="73"/>
    </row>
    <row r="527" spans="1:26" ht="12.75" customHeight="1">
      <c r="A527" s="73"/>
      <c r="B527" s="73"/>
      <c r="C527" s="73"/>
      <c r="D527" s="73"/>
      <c r="E527" s="73"/>
      <c r="F527" s="73"/>
      <c r="G527" s="73"/>
      <c r="H527" s="73"/>
      <c r="I527" s="73"/>
      <c r="J527" s="73"/>
      <c r="K527" s="73"/>
      <c r="L527" s="73"/>
      <c r="M527" s="73"/>
      <c r="N527" s="591"/>
      <c r="O527" s="988"/>
      <c r="P527" s="73"/>
      <c r="Q527" s="73"/>
      <c r="R527" s="74"/>
      <c r="S527" s="74"/>
      <c r="T527" s="989"/>
      <c r="U527" s="74"/>
      <c r="V527" s="1860"/>
      <c r="W527" s="73"/>
      <c r="X527" s="73"/>
      <c r="Y527" s="73"/>
      <c r="Z527" s="73"/>
    </row>
    <row r="528" spans="1:26" ht="12.75" customHeight="1">
      <c r="A528" s="73"/>
      <c r="B528" s="73"/>
      <c r="C528" s="73"/>
      <c r="D528" s="73"/>
      <c r="E528" s="73"/>
      <c r="F528" s="73"/>
      <c r="G528" s="73"/>
      <c r="H528" s="73"/>
      <c r="I528" s="73"/>
      <c r="J528" s="73"/>
      <c r="K528" s="73"/>
      <c r="L528" s="73"/>
      <c r="M528" s="73"/>
      <c r="N528" s="591"/>
      <c r="O528" s="988"/>
      <c r="P528" s="73"/>
      <c r="Q528" s="73"/>
      <c r="R528" s="74"/>
      <c r="S528" s="74"/>
      <c r="T528" s="989"/>
      <c r="U528" s="74"/>
      <c r="V528" s="1860"/>
      <c r="W528" s="73"/>
      <c r="X528" s="73"/>
      <c r="Y528" s="73"/>
      <c r="Z528" s="73"/>
    </row>
    <row r="529" spans="1:26" ht="12.75" customHeight="1">
      <c r="A529" s="73"/>
      <c r="B529" s="73"/>
      <c r="C529" s="73"/>
      <c r="D529" s="73"/>
      <c r="E529" s="73"/>
      <c r="F529" s="73"/>
      <c r="G529" s="73"/>
      <c r="H529" s="73"/>
      <c r="I529" s="73"/>
      <c r="J529" s="73"/>
      <c r="K529" s="73"/>
      <c r="L529" s="73"/>
      <c r="M529" s="73"/>
      <c r="N529" s="591"/>
      <c r="O529" s="988"/>
      <c r="P529" s="73"/>
      <c r="Q529" s="73"/>
      <c r="R529" s="74"/>
      <c r="S529" s="74"/>
      <c r="T529" s="989"/>
      <c r="U529" s="74"/>
      <c r="V529" s="1860"/>
      <c r="W529" s="73"/>
      <c r="X529" s="73"/>
      <c r="Y529" s="73"/>
      <c r="Z529" s="73"/>
    </row>
    <row r="530" spans="1:26" ht="12.75" customHeight="1">
      <c r="A530" s="73"/>
      <c r="B530" s="73"/>
      <c r="C530" s="73"/>
      <c r="D530" s="73"/>
      <c r="E530" s="73"/>
      <c r="F530" s="73"/>
      <c r="G530" s="73"/>
      <c r="H530" s="73"/>
      <c r="I530" s="73"/>
      <c r="J530" s="73"/>
      <c r="K530" s="73"/>
      <c r="L530" s="73"/>
      <c r="M530" s="73"/>
      <c r="N530" s="591"/>
      <c r="O530" s="988"/>
      <c r="P530" s="73"/>
      <c r="Q530" s="73"/>
      <c r="R530" s="74"/>
      <c r="S530" s="74"/>
      <c r="T530" s="989"/>
      <c r="U530" s="74"/>
      <c r="V530" s="1860"/>
      <c r="W530" s="73"/>
      <c r="X530" s="73"/>
      <c r="Y530" s="73"/>
      <c r="Z530" s="73"/>
    </row>
    <row r="531" spans="1:26" ht="12.75" customHeight="1">
      <c r="A531" s="73"/>
      <c r="B531" s="73"/>
      <c r="C531" s="73"/>
      <c r="D531" s="73"/>
      <c r="E531" s="73"/>
      <c r="F531" s="73"/>
      <c r="G531" s="73"/>
      <c r="H531" s="73"/>
      <c r="I531" s="73"/>
      <c r="J531" s="73"/>
      <c r="K531" s="73"/>
      <c r="L531" s="73"/>
      <c r="M531" s="73"/>
      <c r="N531" s="591"/>
      <c r="O531" s="988"/>
      <c r="P531" s="73"/>
      <c r="Q531" s="73"/>
      <c r="R531" s="74"/>
      <c r="S531" s="74"/>
      <c r="T531" s="989"/>
      <c r="U531" s="74"/>
      <c r="V531" s="1860"/>
      <c r="W531" s="73"/>
      <c r="X531" s="73"/>
      <c r="Y531" s="73"/>
      <c r="Z531" s="73"/>
    </row>
    <row r="532" spans="1:26" ht="12.75" customHeight="1">
      <c r="A532" s="73"/>
      <c r="B532" s="73"/>
      <c r="C532" s="73"/>
      <c r="D532" s="73"/>
      <c r="E532" s="73"/>
      <c r="F532" s="73"/>
      <c r="G532" s="73"/>
      <c r="H532" s="73"/>
      <c r="I532" s="73"/>
      <c r="J532" s="73"/>
      <c r="K532" s="73"/>
      <c r="L532" s="73"/>
      <c r="M532" s="73"/>
      <c r="N532" s="591"/>
      <c r="O532" s="988"/>
      <c r="P532" s="73"/>
      <c r="Q532" s="73"/>
      <c r="R532" s="74"/>
      <c r="S532" s="74"/>
      <c r="T532" s="989"/>
      <c r="U532" s="74"/>
      <c r="V532" s="1860"/>
      <c r="W532" s="73"/>
      <c r="X532" s="73"/>
      <c r="Y532" s="73"/>
      <c r="Z532" s="73"/>
    </row>
    <row r="533" spans="1:26" ht="12.75" customHeight="1">
      <c r="A533" s="73"/>
      <c r="B533" s="73"/>
      <c r="C533" s="73"/>
      <c r="D533" s="73"/>
      <c r="E533" s="73"/>
      <c r="F533" s="73"/>
      <c r="G533" s="73"/>
      <c r="H533" s="73"/>
      <c r="I533" s="73"/>
      <c r="J533" s="73"/>
      <c r="K533" s="73"/>
      <c r="L533" s="73"/>
      <c r="M533" s="73"/>
      <c r="N533" s="591"/>
      <c r="O533" s="988"/>
      <c r="P533" s="73"/>
      <c r="Q533" s="73"/>
      <c r="R533" s="74"/>
      <c r="S533" s="74"/>
      <c r="T533" s="989"/>
      <c r="U533" s="74"/>
      <c r="V533" s="1860"/>
      <c r="W533" s="73"/>
      <c r="X533" s="73"/>
      <c r="Y533" s="73"/>
      <c r="Z533" s="73"/>
    </row>
    <row r="534" spans="1:26" ht="12.75" customHeight="1">
      <c r="A534" s="73"/>
      <c r="B534" s="73"/>
      <c r="C534" s="73"/>
      <c r="D534" s="73"/>
      <c r="E534" s="73"/>
      <c r="F534" s="73"/>
      <c r="G534" s="73"/>
      <c r="H534" s="73"/>
      <c r="I534" s="73"/>
      <c r="J534" s="73"/>
      <c r="K534" s="73"/>
      <c r="L534" s="73"/>
      <c r="M534" s="73"/>
      <c r="N534" s="591"/>
      <c r="O534" s="988"/>
      <c r="P534" s="73"/>
      <c r="Q534" s="73"/>
      <c r="R534" s="74"/>
      <c r="S534" s="74"/>
      <c r="T534" s="989"/>
      <c r="U534" s="74"/>
      <c r="V534" s="1860"/>
      <c r="W534" s="73"/>
      <c r="X534" s="73"/>
      <c r="Y534" s="73"/>
      <c r="Z534" s="73"/>
    </row>
    <row r="535" spans="1:26" ht="12.75" customHeight="1">
      <c r="A535" s="73"/>
      <c r="B535" s="73"/>
      <c r="C535" s="73"/>
      <c r="D535" s="73"/>
      <c r="E535" s="73"/>
      <c r="F535" s="73"/>
      <c r="G535" s="73"/>
      <c r="H535" s="73"/>
      <c r="I535" s="73"/>
      <c r="J535" s="73"/>
      <c r="K535" s="73"/>
      <c r="L535" s="73"/>
      <c r="M535" s="73"/>
      <c r="N535" s="591"/>
      <c r="O535" s="988"/>
      <c r="P535" s="73"/>
      <c r="Q535" s="73"/>
      <c r="R535" s="74"/>
      <c r="S535" s="74"/>
      <c r="T535" s="989"/>
      <c r="U535" s="74"/>
      <c r="V535" s="1860"/>
      <c r="W535" s="73"/>
      <c r="X535" s="73"/>
      <c r="Y535" s="73"/>
      <c r="Z535" s="73"/>
    </row>
    <row r="536" spans="1:26" ht="12.75" customHeight="1">
      <c r="A536" s="73"/>
      <c r="B536" s="73"/>
      <c r="C536" s="73"/>
      <c r="D536" s="73"/>
      <c r="E536" s="73"/>
      <c r="F536" s="73"/>
      <c r="G536" s="73"/>
      <c r="H536" s="73"/>
      <c r="I536" s="73"/>
      <c r="J536" s="73"/>
      <c r="K536" s="73"/>
      <c r="L536" s="73"/>
      <c r="M536" s="73"/>
      <c r="N536" s="591"/>
      <c r="O536" s="988"/>
      <c r="P536" s="73"/>
      <c r="Q536" s="73"/>
      <c r="R536" s="74"/>
      <c r="S536" s="74"/>
      <c r="T536" s="989"/>
      <c r="U536" s="74"/>
      <c r="V536" s="1860"/>
      <c r="W536" s="73"/>
      <c r="X536" s="73"/>
      <c r="Y536" s="73"/>
      <c r="Z536" s="73"/>
    </row>
    <row r="537" spans="1:26" ht="12.75" customHeight="1">
      <c r="A537" s="73"/>
      <c r="B537" s="73"/>
      <c r="C537" s="73"/>
      <c r="D537" s="73"/>
      <c r="E537" s="73"/>
      <c r="F537" s="73"/>
      <c r="G537" s="73"/>
      <c r="H537" s="73"/>
      <c r="I537" s="73"/>
      <c r="J537" s="73"/>
      <c r="K537" s="73"/>
      <c r="L537" s="73"/>
      <c r="M537" s="73"/>
      <c r="N537" s="591"/>
      <c r="O537" s="988"/>
      <c r="P537" s="73"/>
      <c r="Q537" s="73"/>
      <c r="R537" s="74"/>
      <c r="S537" s="74"/>
      <c r="T537" s="989"/>
      <c r="U537" s="74"/>
      <c r="V537" s="1860"/>
      <c r="W537" s="73"/>
      <c r="X537" s="73"/>
      <c r="Y537" s="73"/>
      <c r="Z537" s="73"/>
    </row>
    <row r="538" spans="1:26" ht="12.75" customHeight="1">
      <c r="A538" s="73"/>
      <c r="B538" s="73"/>
      <c r="C538" s="73"/>
      <c r="D538" s="73"/>
      <c r="E538" s="73"/>
      <c r="F538" s="73"/>
      <c r="G538" s="73"/>
      <c r="H538" s="73"/>
      <c r="I538" s="73"/>
      <c r="J538" s="73"/>
      <c r="K538" s="73"/>
      <c r="L538" s="73"/>
      <c r="M538" s="73"/>
      <c r="N538" s="591"/>
      <c r="O538" s="988"/>
      <c r="P538" s="73"/>
      <c r="Q538" s="73"/>
      <c r="R538" s="74"/>
      <c r="S538" s="74"/>
      <c r="T538" s="989"/>
      <c r="U538" s="74"/>
      <c r="V538" s="1860"/>
      <c r="W538" s="73"/>
      <c r="X538" s="73"/>
      <c r="Y538" s="73"/>
      <c r="Z538" s="73"/>
    </row>
    <row r="539" spans="1:26" ht="12.75" customHeight="1">
      <c r="A539" s="73"/>
      <c r="B539" s="73"/>
      <c r="C539" s="73"/>
      <c r="D539" s="73"/>
      <c r="E539" s="73"/>
      <c r="F539" s="73"/>
      <c r="G539" s="73"/>
      <c r="H539" s="73"/>
      <c r="I539" s="73"/>
      <c r="J539" s="73"/>
      <c r="K539" s="73"/>
      <c r="L539" s="73"/>
      <c r="M539" s="73"/>
      <c r="N539" s="591"/>
      <c r="O539" s="988"/>
      <c r="P539" s="73"/>
      <c r="Q539" s="73"/>
      <c r="R539" s="74"/>
      <c r="S539" s="74"/>
      <c r="T539" s="989"/>
      <c r="U539" s="74"/>
      <c r="V539" s="1860"/>
      <c r="W539" s="73"/>
      <c r="X539" s="73"/>
      <c r="Y539" s="73"/>
      <c r="Z539" s="73"/>
    </row>
    <row r="540" spans="1:26" ht="12.75" customHeight="1">
      <c r="A540" s="73"/>
      <c r="B540" s="73"/>
      <c r="C540" s="73"/>
      <c r="D540" s="73"/>
      <c r="E540" s="73"/>
      <c r="F540" s="73"/>
      <c r="G540" s="73"/>
      <c r="H540" s="73"/>
      <c r="I540" s="73"/>
      <c r="J540" s="73"/>
      <c r="K540" s="73"/>
      <c r="L540" s="73"/>
      <c r="M540" s="73"/>
      <c r="N540" s="591"/>
      <c r="O540" s="988"/>
      <c r="P540" s="73"/>
      <c r="Q540" s="73"/>
      <c r="R540" s="74"/>
      <c r="S540" s="74"/>
      <c r="T540" s="989"/>
      <c r="U540" s="74"/>
      <c r="V540" s="1860"/>
      <c r="W540" s="73"/>
      <c r="X540" s="73"/>
      <c r="Y540" s="73"/>
      <c r="Z540" s="73"/>
    </row>
    <row r="541" spans="1:26" ht="12.75" customHeight="1">
      <c r="A541" s="73"/>
      <c r="B541" s="73"/>
      <c r="C541" s="73"/>
      <c r="D541" s="73"/>
      <c r="E541" s="73"/>
      <c r="F541" s="73"/>
      <c r="G541" s="73"/>
      <c r="H541" s="73"/>
      <c r="I541" s="73"/>
      <c r="J541" s="73"/>
      <c r="K541" s="73"/>
      <c r="L541" s="73"/>
      <c r="M541" s="73"/>
      <c r="N541" s="591"/>
      <c r="O541" s="988"/>
      <c r="P541" s="73"/>
      <c r="Q541" s="73"/>
      <c r="R541" s="74"/>
      <c r="S541" s="74"/>
      <c r="T541" s="989"/>
      <c r="U541" s="74"/>
      <c r="V541" s="1860"/>
      <c r="W541" s="73"/>
      <c r="X541" s="73"/>
      <c r="Y541" s="73"/>
      <c r="Z541" s="73"/>
    </row>
    <row r="542" spans="1:26" ht="12.75" customHeight="1">
      <c r="A542" s="73"/>
      <c r="B542" s="73"/>
      <c r="C542" s="73"/>
      <c r="D542" s="73"/>
      <c r="E542" s="73"/>
      <c r="F542" s="73"/>
      <c r="G542" s="73"/>
      <c r="H542" s="73"/>
      <c r="I542" s="73"/>
      <c r="J542" s="73"/>
      <c r="K542" s="73"/>
      <c r="L542" s="73"/>
      <c r="M542" s="73"/>
      <c r="N542" s="591"/>
      <c r="O542" s="988"/>
      <c r="P542" s="73"/>
      <c r="Q542" s="73"/>
      <c r="R542" s="74"/>
      <c r="S542" s="74"/>
      <c r="T542" s="989"/>
      <c r="U542" s="74"/>
      <c r="V542" s="1860"/>
      <c r="W542" s="73"/>
      <c r="X542" s="73"/>
      <c r="Y542" s="73"/>
      <c r="Z542" s="73"/>
    </row>
    <row r="543" spans="1:26" ht="12.75" customHeight="1">
      <c r="A543" s="73"/>
      <c r="B543" s="73"/>
      <c r="C543" s="73"/>
      <c r="D543" s="73"/>
      <c r="E543" s="73"/>
      <c r="F543" s="73"/>
      <c r="G543" s="73"/>
      <c r="H543" s="73"/>
      <c r="I543" s="73"/>
      <c r="J543" s="73"/>
      <c r="K543" s="73"/>
      <c r="L543" s="73"/>
      <c r="M543" s="73"/>
      <c r="N543" s="591"/>
      <c r="O543" s="988"/>
      <c r="P543" s="73"/>
      <c r="Q543" s="73"/>
      <c r="R543" s="74"/>
      <c r="S543" s="74"/>
      <c r="T543" s="989"/>
      <c r="U543" s="74"/>
      <c r="V543" s="1860"/>
      <c r="W543" s="73"/>
      <c r="X543" s="73"/>
      <c r="Y543" s="73"/>
      <c r="Z543" s="73"/>
    </row>
    <row r="544" spans="1:26" ht="12.75" customHeight="1">
      <c r="A544" s="73"/>
      <c r="B544" s="73"/>
      <c r="C544" s="73"/>
      <c r="D544" s="73"/>
      <c r="E544" s="73"/>
      <c r="F544" s="73"/>
      <c r="G544" s="73"/>
      <c r="H544" s="73"/>
      <c r="I544" s="73"/>
      <c r="J544" s="73"/>
      <c r="K544" s="73"/>
      <c r="L544" s="73"/>
      <c r="M544" s="73"/>
      <c r="N544" s="591"/>
      <c r="O544" s="988"/>
      <c r="P544" s="73"/>
      <c r="Q544" s="73"/>
      <c r="R544" s="74"/>
      <c r="S544" s="74"/>
      <c r="T544" s="989"/>
      <c r="U544" s="74"/>
      <c r="V544" s="1860"/>
      <c r="W544" s="73"/>
      <c r="X544" s="73"/>
      <c r="Y544" s="73"/>
      <c r="Z544" s="73"/>
    </row>
    <row r="545" spans="1:26" ht="12.75" customHeight="1">
      <c r="A545" s="73"/>
      <c r="B545" s="73"/>
      <c r="C545" s="73"/>
      <c r="D545" s="73"/>
      <c r="E545" s="73"/>
      <c r="F545" s="73"/>
      <c r="G545" s="73"/>
      <c r="H545" s="73"/>
      <c r="I545" s="73"/>
      <c r="J545" s="73"/>
      <c r="K545" s="73"/>
      <c r="L545" s="73"/>
      <c r="M545" s="73"/>
      <c r="N545" s="591"/>
      <c r="O545" s="988"/>
      <c r="P545" s="73"/>
      <c r="Q545" s="73"/>
      <c r="R545" s="74"/>
      <c r="S545" s="74"/>
      <c r="T545" s="989"/>
      <c r="U545" s="74"/>
      <c r="V545" s="1860"/>
      <c r="W545" s="73"/>
      <c r="X545" s="73"/>
      <c r="Y545" s="73"/>
      <c r="Z545" s="73"/>
    </row>
    <row r="546" spans="1:26" ht="12.75" customHeight="1">
      <c r="A546" s="73"/>
      <c r="B546" s="73"/>
      <c r="C546" s="73"/>
      <c r="D546" s="73"/>
      <c r="E546" s="73"/>
      <c r="F546" s="73"/>
      <c r="G546" s="73"/>
      <c r="H546" s="73"/>
      <c r="I546" s="73"/>
      <c r="J546" s="73"/>
      <c r="K546" s="73"/>
      <c r="L546" s="73"/>
      <c r="M546" s="73"/>
      <c r="N546" s="591"/>
      <c r="O546" s="988"/>
      <c r="P546" s="73"/>
      <c r="Q546" s="73"/>
      <c r="R546" s="74"/>
      <c r="S546" s="74"/>
      <c r="T546" s="989"/>
      <c r="U546" s="74"/>
      <c r="V546" s="1860"/>
      <c r="W546" s="73"/>
      <c r="X546" s="73"/>
      <c r="Y546" s="73"/>
      <c r="Z546" s="73"/>
    </row>
    <row r="547" spans="1:26" ht="12.75" customHeight="1">
      <c r="A547" s="73"/>
      <c r="B547" s="73"/>
      <c r="C547" s="73"/>
      <c r="D547" s="73"/>
      <c r="E547" s="73"/>
      <c r="F547" s="73"/>
      <c r="G547" s="73"/>
      <c r="H547" s="73"/>
      <c r="I547" s="73"/>
      <c r="J547" s="73"/>
      <c r="K547" s="73"/>
      <c r="L547" s="73"/>
      <c r="M547" s="73"/>
      <c r="N547" s="591"/>
      <c r="O547" s="988"/>
      <c r="P547" s="73"/>
      <c r="Q547" s="73"/>
      <c r="R547" s="74"/>
      <c r="S547" s="74"/>
      <c r="T547" s="989"/>
      <c r="U547" s="74"/>
      <c r="V547" s="1860"/>
      <c r="W547" s="73"/>
      <c r="X547" s="73"/>
      <c r="Y547" s="73"/>
      <c r="Z547" s="73"/>
    </row>
    <row r="548" spans="1:26" ht="12.75" customHeight="1">
      <c r="A548" s="73"/>
      <c r="B548" s="73"/>
      <c r="C548" s="73"/>
      <c r="D548" s="73"/>
      <c r="E548" s="73"/>
      <c r="F548" s="73"/>
      <c r="G548" s="73"/>
      <c r="H548" s="73"/>
      <c r="I548" s="73"/>
      <c r="J548" s="73"/>
      <c r="K548" s="73"/>
      <c r="L548" s="73"/>
      <c r="M548" s="73"/>
      <c r="N548" s="591"/>
      <c r="O548" s="988"/>
      <c r="P548" s="73"/>
      <c r="Q548" s="73"/>
      <c r="R548" s="74"/>
      <c r="S548" s="74"/>
      <c r="T548" s="989"/>
      <c r="U548" s="74"/>
      <c r="V548" s="1860"/>
      <c r="W548" s="73"/>
      <c r="X548" s="73"/>
      <c r="Y548" s="73"/>
      <c r="Z548" s="73"/>
    </row>
    <row r="549" spans="1:26" ht="12.75" customHeight="1">
      <c r="A549" s="73"/>
      <c r="B549" s="73"/>
      <c r="C549" s="73"/>
      <c r="D549" s="73"/>
      <c r="E549" s="73"/>
      <c r="F549" s="73"/>
      <c r="G549" s="73"/>
      <c r="H549" s="73"/>
      <c r="I549" s="73"/>
      <c r="J549" s="73"/>
      <c r="K549" s="73"/>
      <c r="L549" s="73"/>
      <c r="M549" s="73"/>
      <c r="N549" s="591"/>
      <c r="O549" s="988"/>
      <c r="P549" s="73"/>
      <c r="Q549" s="73"/>
      <c r="R549" s="74"/>
      <c r="S549" s="74"/>
      <c r="T549" s="989"/>
      <c r="U549" s="74"/>
      <c r="V549" s="1860"/>
      <c r="W549" s="73"/>
      <c r="X549" s="73"/>
      <c r="Y549" s="73"/>
      <c r="Z549" s="73"/>
    </row>
    <row r="550" spans="1:26" ht="12.75" customHeight="1">
      <c r="A550" s="73"/>
      <c r="B550" s="73"/>
      <c r="C550" s="73"/>
      <c r="D550" s="73"/>
      <c r="E550" s="73"/>
      <c r="F550" s="73"/>
      <c r="G550" s="73"/>
      <c r="H550" s="73"/>
      <c r="I550" s="73"/>
      <c r="J550" s="73"/>
      <c r="K550" s="73"/>
      <c r="L550" s="73"/>
      <c r="M550" s="73"/>
      <c r="N550" s="591"/>
      <c r="O550" s="988"/>
      <c r="P550" s="73"/>
      <c r="Q550" s="73"/>
      <c r="R550" s="74"/>
      <c r="S550" s="74"/>
      <c r="T550" s="989"/>
      <c r="U550" s="74"/>
      <c r="V550" s="1860"/>
      <c r="W550" s="73"/>
      <c r="X550" s="73"/>
      <c r="Y550" s="73"/>
      <c r="Z550" s="73"/>
    </row>
    <row r="551" spans="1:26" ht="12.75" customHeight="1">
      <c r="A551" s="73"/>
      <c r="B551" s="73"/>
      <c r="C551" s="73"/>
      <c r="D551" s="73"/>
      <c r="E551" s="73"/>
      <c r="F551" s="73"/>
      <c r="G551" s="73"/>
      <c r="H551" s="73"/>
      <c r="I551" s="73"/>
      <c r="J551" s="73"/>
      <c r="K551" s="73"/>
      <c r="L551" s="73"/>
      <c r="M551" s="73"/>
      <c r="N551" s="591"/>
      <c r="O551" s="988"/>
      <c r="P551" s="73"/>
      <c r="Q551" s="73"/>
      <c r="R551" s="74"/>
      <c r="S551" s="74"/>
      <c r="T551" s="989"/>
      <c r="U551" s="74"/>
      <c r="V551" s="1860"/>
      <c r="W551" s="73"/>
      <c r="X551" s="73"/>
      <c r="Y551" s="73"/>
      <c r="Z551" s="73"/>
    </row>
    <row r="552" spans="1:26" ht="12.75" customHeight="1">
      <c r="A552" s="73"/>
      <c r="B552" s="73"/>
      <c r="C552" s="73"/>
      <c r="D552" s="73"/>
      <c r="E552" s="73"/>
      <c r="F552" s="73"/>
      <c r="G552" s="73"/>
      <c r="H552" s="73"/>
      <c r="I552" s="73"/>
      <c r="J552" s="73"/>
      <c r="K552" s="73"/>
      <c r="L552" s="73"/>
      <c r="M552" s="73"/>
      <c r="N552" s="591"/>
      <c r="O552" s="988"/>
      <c r="P552" s="73"/>
      <c r="Q552" s="73"/>
      <c r="R552" s="74"/>
      <c r="S552" s="74"/>
      <c r="T552" s="989"/>
      <c r="U552" s="74"/>
      <c r="V552" s="1860"/>
      <c r="W552" s="73"/>
      <c r="X552" s="73"/>
      <c r="Y552" s="73"/>
      <c r="Z552" s="73"/>
    </row>
    <row r="553" spans="1:26" ht="12.75" customHeight="1">
      <c r="A553" s="73"/>
      <c r="B553" s="73"/>
      <c r="C553" s="73"/>
      <c r="D553" s="73"/>
      <c r="E553" s="73"/>
      <c r="F553" s="73"/>
      <c r="G553" s="73"/>
      <c r="H553" s="73"/>
      <c r="I553" s="73"/>
      <c r="J553" s="73"/>
      <c r="K553" s="73"/>
      <c r="L553" s="73"/>
      <c r="M553" s="73"/>
      <c r="N553" s="591"/>
      <c r="O553" s="988"/>
      <c r="P553" s="73"/>
      <c r="Q553" s="73"/>
      <c r="R553" s="74"/>
      <c r="S553" s="74"/>
      <c r="T553" s="989"/>
      <c r="U553" s="74"/>
      <c r="V553" s="1860"/>
      <c r="W553" s="73"/>
      <c r="X553" s="73"/>
      <c r="Y553" s="73"/>
      <c r="Z553" s="73"/>
    </row>
    <row r="554" spans="1:26" ht="12.75" customHeight="1">
      <c r="A554" s="73"/>
      <c r="B554" s="73"/>
      <c r="C554" s="73"/>
      <c r="D554" s="73"/>
      <c r="E554" s="73"/>
      <c r="F554" s="73"/>
      <c r="G554" s="73"/>
      <c r="H554" s="73"/>
      <c r="I554" s="73"/>
      <c r="J554" s="73"/>
      <c r="K554" s="73"/>
      <c r="L554" s="73"/>
      <c r="M554" s="73"/>
      <c r="N554" s="591"/>
      <c r="O554" s="988"/>
      <c r="P554" s="73"/>
      <c r="Q554" s="73"/>
      <c r="R554" s="74"/>
      <c r="S554" s="74"/>
      <c r="T554" s="989"/>
      <c r="U554" s="74"/>
      <c r="V554" s="1860"/>
      <c r="W554" s="73"/>
      <c r="X554" s="73"/>
      <c r="Y554" s="73"/>
      <c r="Z554" s="73"/>
    </row>
    <row r="555" spans="1:26" ht="12.75" customHeight="1">
      <c r="A555" s="73"/>
      <c r="B555" s="73"/>
      <c r="C555" s="73"/>
      <c r="D555" s="73"/>
      <c r="E555" s="73"/>
      <c r="F555" s="73"/>
      <c r="G555" s="73"/>
      <c r="H555" s="73"/>
      <c r="I555" s="73"/>
      <c r="J555" s="73"/>
      <c r="K555" s="73"/>
      <c r="L555" s="73"/>
      <c r="M555" s="73"/>
      <c r="N555" s="591"/>
      <c r="O555" s="988"/>
      <c r="P555" s="73"/>
      <c r="Q555" s="73"/>
      <c r="R555" s="74"/>
      <c r="S555" s="74"/>
      <c r="T555" s="989"/>
      <c r="U555" s="74"/>
      <c r="V555" s="1860"/>
      <c r="W555" s="73"/>
      <c r="X555" s="73"/>
      <c r="Y555" s="73"/>
      <c r="Z555" s="73"/>
    </row>
    <row r="556" spans="1:26" ht="12.75" customHeight="1">
      <c r="A556" s="73"/>
      <c r="B556" s="73"/>
      <c r="C556" s="73"/>
      <c r="D556" s="73"/>
      <c r="E556" s="73"/>
      <c r="F556" s="73"/>
      <c r="G556" s="73"/>
      <c r="H556" s="73"/>
      <c r="I556" s="73"/>
      <c r="J556" s="73"/>
      <c r="K556" s="73"/>
      <c r="L556" s="73"/>
      <c r="M556" s="73"/>
      <c r="N556" s="591"/>
      <c r="O556" s="988"/>
      <c r="P556" s="73"/>
      <c r="Q556" s="73"/>
      <c r="R556" s="74"/>
      <c r="S556" s="74"/>
      <c r="T556" s="989"/>
      <c r="U556" s="74"/>
      <c r="V556" s="1860"/>
      <c r="W556" s="73"/>
      <c r="X556" s="73"/>
      <c r="Y556" s="73"/>
      <c r="Z556" s="73"/>
    </row>
    <row r="557" spans="1:26" ht="12.75" customHeight="1">
      <c r="A557" s="73"/>
      <c r="B557" s="73"/>
      <c r="C557" s="73"/>
      <c r="D557" s="73"/>
      <c r="E557" s="73"/>
      <c r="F557" s="73"/>
      <c r="G557" s="73"/>
      <c r="H557" s="73"/>
      <c r="I557" s="73"/>
      <c r="J557" s="73"/>
      <c r="K557" s="73"/>
      <c r="L557" s="73"/>
      <c r="M557" s="73"/>
      <c r="N557" s="591"/>
      <c r="O557" s="988"/>
      <c r="P557" s="73"/>
      <c r="Q557" s="73"/>
      <c r="R557" s="74"/>
      <c r="S557" s="74"/>
      <c r="T557" s="989"/>
      <c r="U557" s="74"/>
      <c r="V557" s="1860"/>
      <c r="W557" s="73"/>
      <c r="X557" s="73"/>
      <c r="Y557" s="73"/>
      <c r="Z557" s="73"/>
    </row>
    <row r="558" spans="1:26" ht="12.75" customHeight="1">
      <c r="A558" s="73"/>
      <c r="B558" s="73"/>
      <c r="C558" s="73"/>
      <c r="D558" s="73"/>
      <c r="E558" s="73"/>
      <c r="F558" s="73"/>
      <c r="G558" s="73"/>
      <c r="H558" s="73"/>
      <c r="I558" s="73"/>
      <c r="J558" s="73"/>
      <c r="K558" s="73"/>
      <c r="L558" s="73"/>
      <c r="M558" s="73"/>
      <c r="N558" s="591"/>
      <c r="O558" s="988"/>
      <c r="P558" s="73"/>
      <c r="Q558" s="73"/>
      <c r="R558" s="74"/>
      <c r="S558" s="74"/>
      <c r="T558" s="989"/>
      <c r="U558" s="74"/>
      <c r="V558" s="1860"/>
      <c r="W558" s="73"/>
      <c r="X558" s="73"/>
      <c r="Y558" s="73"/>
      <c r="Z558" s="73"/>
    </row>
    <row r="559" spans="1:26" ht="12.75" customHeight="1">
      <c r="A559" s="73"/>
      <c r="B559" s="73"/>
      <c r="C559" s="73"/>
      <c r="D559" s="73"/>
      <c r="E559" s="73"/>
      <c r="F559" s="73"/>
      <c r="G559" s="73"/>
      <c r="H559" s="73"/>
      <c r="I559" s="73"/>
      <c r="J559" s="73"/>
      <c r="K559" s="73"/>
      <c r="L559" s="73"/>
      <c r="M559" s="73"/>
      <c r="N559" s="591"/>
      <c r="O559" s="988"/>
      <c r="P559" s="73"/>
      <c r="Q559" s="73"/>
      <c r="R559" s="74"/>
      <c r="S559" s="74"/>
      <c r="T559" s="989"/>
      <c r="U559" s="74"/>
      <c r="V559" s="1860"/>
      <c r="W559" s="73"/>
      <c r="X559" s="73"/>
      <c r="Y559" s="73"/>
      <c r="Z559" s="73"/>
    </row>
    <row r="560" spans="1:26" ht="12.75" customHeight="1">
      <c r="A560" s="73"/>
      <c r="B560" s="73"/>
      <c r="C560" s="73"/>
      <c r="D560" s="73"/>
      <c r="E560" s="73"/>
      <c r="F560" s="73"/>
      <c r="G560" s="73"/>
      <c r="H560" s="73"/>
      <c r="I560" s="73"/>
      <c r="J560" s="73"/>
      <c r="K560" s="73"/>
      <c r="L560" s="73"/>
      <c r="M560" s="73"/>
      <c r="N560" s="591"/>
      <c r="O560" s="988"/>
      <c r="P560" s="73"/>
      <c r="Q560" s="73"/>
      <c r="R560" s="74"/>
      <c r="S560" s="74"/>
      <c r="T560" s="989"/>
      <c r="U560" s="74"/>
      <c r="V560" s="1860"/>
      <c r="W560" s="73"/>
      <c r="X560" s="73"/>
      <c r="Y560" s="73"/>
      <c r="Z560" s="73"/>
    </row>
    <row r="561" spans="1:26" ht="12.75" customHeight="1">
      <c r="A561" s="73"/>
      <c r="B561" s="73"/>
      <c r="C561" s="73"/>
      <c r="D561" s="73"/>
      <c r="E561" s="73"/>
      <c r="F561" s="73"/>
      <c r="G561" s="73"/>
      <c r="H561" s="73"/>
      <c r="I561" s="73"/>
      <c r="J561" s="73"/>
      <c r="K561" s="73"/>
      <c r="L561" s="73"/>
      <c r="M561" s="73"/>
      <c r="N561" s="591"/>
      <c r="O561" s="988"/>
      <c r="P561" s="73"/>
      <c r="Q561" s="73"/>
      <c r="R561" s="74"/>
      <c r="S561" s="74"/>
      <c r="T561" s="989"/>
      <c r="U561" s="74"/>
      <c r="V561" s="1860"/>
      <c r="W561" s="73"/>
      <c r="X561" s="73"/>
      <c r="Y561" s="73"/>
      <c r="Z561" s="73"/>
    </row>
    <row r="562" spans="1:26" ht="12.75" customHeight="1">
      <c r="A562" s="73"/>
      <c r="B562" s="73"/>
      <c r="C562" s="73"/>
      <c r="D562" s="73"/>
      <c r="E562" s="73"/>
      <c r="F562" s="73"/>
      <c r="G562" s="73"/>
      <c r="H562" s="73"/>
      <c r="I562" s="73"/>
      <c r="J562" s="73"/>
      <c r="K562" s="73"/>
      <c r="L562" s="73"/>
      <c r="M562" s="73"/>
      <c r="N562" s="591"/>
      <c r="O562" s="988"/>
      <c r="P562" s="73"/>
      <c r="Q562" s="73"/>
      <c r="R562" s="74"/>
      <c r="S562" s="74"/>
      <c r="T562" s="989"/>
      <c r="U562" s="74"/>
      <c r="V562" s="1860"/>
      <c r="W562" s="73"/>
      <c r="X562" s="73"/>
      <c r="Y562" s="73"/>
      <c r="Z562" s="73"/>
    </row>
    <row r="563" spans="1:26" ht="12.75" customHeight="1">
      <c r="A563" s="73"/>
      <c r="B563" s="73"/>
      <c r="C563" s="73"/>
      <c r="D563" s="73"/>
      <c r="E563" s="73"/>
      <c r="F563" s="73"/>
      <c r="G563" s="73"/>
      <c r="H563" s="73"/>
      <c r="I563" s="73"/>
      <c r="J563" s="73"/>
      <c r="K563" s="73"/>
      <c r="L563" s="73"/>
      <c r="M563" s="73"/>
      <c r="N563" s="591"/>
      <c r="O563" s="988"/>
      <c r="P563" s="73"/>
      <c r="Q563" s="73"/>
      <c r="R563" s="74"/>
      <c r="S563" s="74"/>
      <c r="T563" s="989"/>
      <c r="U563" s="74"/>
      <c r="V563" s="1860"/>
      <c r="W563" s="73"/>
      <c r="X563" s="73"/>
      <c r="Y563" s="73"/>
      <c r="Z563" s="73"/>
    </row>
    <row r="564" spans="1:26" ht="12.75" customHeight="1">
      <c r="A564" s="73"/>
      <c r="B564" s="73"/>
      <c r="C564" s="73"/>
      <c r="D564" s="73"/>
      <c r="E564" s="73"/>
      <c r="F564" s="73"/>
      <c r="G564" s="73"/>
      <c r="H564" s="73"/>
      <c r="I564" s="73"/>
      <c r="J564" s="73"/>
      <c r="K564" s="73"/>
      <c r="L564" s="73"/>
      <c r="M564" s="73"/>
      <c r="N564" s="591"/>
      <c r="O564" s="988"/>
      <c r="P564" s="73"/>
      <c r="Q564" s="73"/>
      <c r="R564" s="74"/>
      <c r="S564" s="74"/>
      <c r="T564" s="989"/>
      <c r="U564" s="74"/>
      <c r="V564" s="1860"/>
      <c r="W564" s="73"/>
      <c r="X564" s="73"/>
      <c r="Y564" s="73"/>
      <c r="Z564" s="73"/>
    </row>
    <row r="565" spans="1:26" ht="12.75" customHeight="1">
      <c r="A565" s="73"/>
      <c r="B565" s="73"/>
      <c r="C565" s="73"/>
      <c r="D565" s="73"/>
      <c r="E565" s="73"/>
      <c r="F565" s="73"/>
      <c r="G565" s="73"/>
      <c r="H565" s="73"/>
      <c r="I565" s="73"/>
      <c r="J565" s="73"/>
      <c r="K565" s="73"/>
      <c r="L565" s="73"/>
      <c r="M565" s="73"/>
      <c r="N565" s="591"/>
      <c r="O565" s="988"/>
      <c r="P565" s="73"/>
      <c r="Q565" s="73"/>
      <c r="R565" s="74"/>
      <c r="S565" s="74"/>
      <c r="T565" s="989"/>
      <c r="U565" s="74"/>
      <c r="V565" s="1860"/>
      <c r="W565" s="73"/>
      <c r="X565" s="73"/>
      <c r="Y565" s="73"/>
      <c r="Z565" s="73"/>
    </row>
    <row r="566" spans="1:26" ht="12.75" customHeight="1">
      <c r="A566" s="73"/>
      <c r="B566" s="73"/>
      <c r="C566" s="73"/>
      <c r="D566" s="73"/>
      <c r="E566" s="73"/>
      <c r="F566" s="73"/>
      <c r="G566" s="73"/>
      <c r="H566" s="73"/>
      <c r="I566" s="73"/>
      <c r="J566" s="73"/>
      <c r="K566" s="73"/>
      <c r="L566" s="73"/>
      <c r="M566" s="73"/>
      <c r="N566" s="591"/>
      <c r="O566" s="988"/>
      <c r="P566" s="73"/>
      <c r="Q566" s="73"/>
      <c r="R566" s="74"/>
      <c r="S566" s="74"/>
      <c r="T566" s="989"/>
      <c r="U566" s="74"/>
      <c r="V566" s="1860"/>
      <c r="W566" s="73"/>
      <c r="X566" s="73"/>
      <c r="Y566" s="73"/>
      <c r="Z566" s="73"/>
    </row>
    <row r="567" spans="1:26" ht="12.75" customHeight="1">
      <c r="A567" s="73"/>
      <c r="B567" s="73"/>
      <c r="C567" s="73"/>
      <c r="D567" s="73"/>
      <c r="E567" s="73"/>
      <c r="F567" s="73"/>
      <c r="G567" s="73"/>
      <c r="H567" s="73"/>
      <c r="I567" s="73"/>
      <c r="J567" s="73"/>
      <c r="K567" s="73"/>
      <c r="L567" s="73"/>
      <c r="M567" s="73"/>
      <c r="N567" s="591"/>
      <c r="O567" s="988"/>
      <c r="P567" s="73"/>
      <c r="Q567" s="73"/>
      <c r="R567" s="74"/>
      <c r="S567" s="74"/>
      <c r="T567" s="989"/>
      <c r="U567" s="74"/>
      <c r="V567" s="1860"/>
      <c r="W567" s="73"/>
      <c r="X567" s="73"/>
      <c r="Y567" s="73"/>
      <c r="Z567" s="73"/>
    </row>
    <row r="568" spans="1:26" ht="12.75" customHeight="1">
      <c r="A568" s="73"/>
      <c r="B568" s="73"/>
      <c r="C568" s="73"/>
      <c r="D568" s="73"/>
      <c r="E568" s="73"/>
      <c r="F568" s="73"/>
      <c r="G568" s="73"/>
      <c r="H568" s="73"/>
      <c r="I568" s="73"/>
      <c r="J568" s="73"/>
      <c r="K568" s="73"/>
      <c r="L568" s="73"/>
      <c r="M568" s="73"/>
      <c r="N568" s="591"/>
      <c r="O568" s="988"/>
      <c r="P568" s="73"/>
      <c r="Q568" s="73"/>
      <c r="R568" s="74"/>
      <c r="S568" s="74"/>
      <c r="T568" s="989"/>
      <c r="U568" s="74"/>
      <c r="V568" s="1860"/>
      <c r="W568" s="73"/>
      <c r="X568" s="73"/>
      <c r="Y568" s="73"/>
      <c r="Z568" s="73"/>
    </row>
    <row r="569" spans="1:26" ht="12.75" customHeight="1">
      <c r="A569" s="73"/>
      <c r="B569" s="73"/>
      <c r="C569" s="73"/>
      <c r="D569" s="73"/>
      <c r="E569" s="73"/>
      <c r="F569" s="73"/>
      <c r="G569" s="73"/>
      <c r="H569" s="73"/>
      <c r="I569" s="73"/>
      <c r="J569" s="73"/>
      <c r="K569" s="73"/>
      <c r="L569" s="73"/>
      <c r="M569" s="73"/>
      <c r="N569" s="591"/>
      <c r="O569" s="988"/>
      <c r="P569" s="73"/>
      <c r="Q569" s="73"/>
      <c r="R569" s="74"/>
      <c r="S569" s="74"/>
      <c r="T569" s="989"/>
      <c r="U569" s="74"/>
      <c r="V569" s="1860"/>
      <c r="W569" s="73"/>
      <c r="X569" s="73"/>
      <c r="Y569" s="73"/>
      <c r="Z569" s="73"/>
    </row>
    <row r="570" spans="1:26" ht="12.75" customHeight="1">
      <c r="A570" s="73"/>
      <c r="B570" s="73"/>
      <c r="C570" s="73"/>
      <c r="D570" s="73"/>
      <c r="E570" s="73"/>
      <c r="F570" s="73"/>
      <c r="G570" s="73"/>
      <c r="H570" s="73"/>
      <c r="I570" s="73"/>
      <c r="J570" s="73"/>
      <c r="K570" s="73"/>
      <c r="L570" s="73"/>
      <c r="M570" s="73"/>
      <c r="N570" s="591"/>
      <c r="O570" s="988"/>
      <c r="P570" s="73"/>
      <c r="Q570" s="73"/>
      <c r="R570" s="74"/>
      <c r="S570" s="74"/>
      <c r="T570" s="989"/>
      <c r="U570" s="74"/>
      <c r="V570" s="1860"/>
      <c r="W570" s="73"/>
      <c r="X570" s="73"/>
      <c r="Y570" s="73"/>
      <c r="Z570" s="73"/>
    </row>
    <row r="571" spans="1:26" ht="12.75" customHeight="1">
      <c r="A571" s="73"/>
      <c r="B571" s="73"/>
      <c r="C571" s="73"/>
      <c r="D571" s="73"/>
      <c r="E571" s="73"/>
      <c r="F571" s="73"/>
      <c r="G571" s="73"/>
      <c r="H571" s="73"/>
      <c r="I571" s="73"/>
      <c r="J571" s="73"/>
      <c r="K571" s="73"/>
      <c r="L571" s="73"/>
      <c r="M571" s="73"/>
      <c r="N571" s="591"/>
      <c r="O571" s="988"/>
      <c r="P571" s="73"/>
      <c r="Q571" s="73"/>
      <c r="R571" s="74"/>
      <c r="S571" s="74"/>
      <c r="T571" s="989"/>
      <c r="U571" s="74"/>
      <c r="V571" s="1860"/>
      <c r="W571" s="73"/>
      <c r="X571" s="73"/>
      <c r="Y571" s="73"/>
      <c r="Z571" s="73"/>
    </row>
    <row r="572" spans="1:26" ht="12.75" customHeight="1">
      <c r="A572" s="73"/>
      <c r="B572" s="73"/>
      <c r="C572" s="73"/>
      <c r="D572" s="73"/>
      <c r="E572" s="73"/>
      <c r="F572" s="73"/>
      <c r="G572" s="73"/>
      <c r="H572" s="73"/>
      <c r="I572" s="73"/>
      <c r="J572" s="73"/>
      <c r="K572" s="73"/>
      <c r="L572" s="73"/>
      <c r="M572" s="73"/>
      <c r="N572" s="591"/>
      <c r="O572" s="988"/>
      <c r="P572" s="73"/>
      <c r="Q572" s="73"/>
      <c r="R572" s="74"/>
      <c r="S572" s="74"/>
      <c r="T572" s="989"/>
      <c r="U572" s="74"/>
      <c r="V572" s="1860"/>
      <c r="W572" s="73"/>
      <c r="X572" s="73"/>
      <c r="Y572" s="73"/>
      <c r="Z572" s="73"/>
    </row>
    <row r="573" spans="1:26" ht="12.75" customHeight="1">
      <c r="A573" s="73"/>
      <c r="B573" s="73"/>
      <c r="C573" s="73"/>
      <c r="D573" s="73"/>
      <c r="E573" s="73"/>
      <c r="F573" s="73"/>
      <c r="G573" s="73"/>
      <c r="H573" s="73"/>
      <c r="I573" s="73"/>
      <c r="J573" s="73"/>
      <c r="K573" s="73"/>
      <c r="L573" s="73"/>
      <c r="M573" s="73"/>
      <c r="N573" s="591"/>
      <c r="O573" s="988"/>
      <c r="P573" s="73"/>
      <c r="Q573" s="73"/>
      <c r="R573" s="74"/>
      <c r="S573" s="74"/>
      <c r="T573" s="989"/>
      <c r="U573" s="74"/>
      <c r="V573" s="1860"/>
      <c r="W573" s="73"/>
      <c r="X573" s="73"/>
      <c r="Y573" s="73"/>
      <c r="Z573" s="73"/>
    </row>
    <row r="574" spans="1:26" ht="12.75" customHeight="1">
      <c r="A574" s="73"/>
      <c r="B574" s="73"/>
      <c r="C574" s="73"/>
      <c r="D574" s="73"/>
      <c r="E574" s="73"/>
      <c r="F574" s="73"/>
      <c r="G574" s="73"/>
      <c r="H574" s="73"/>
      <c r="I574" s="73"/>
      <c r="J574" s="73"/>
      <c r="K574" s="73"/>
      <c r="L574" s="73"/>
      <c r="M574" s="73"/>
      <c r="N574" s="591"/>
      <c r="O574" s="988"/>
      <c r="P574" s="73"/>
      <c r="Q574" s="73"/>
      <c r="R574" s="74"/>
      <c r="S574" s="74"/>
      <c r="T574" s="989"/>
      <c r="U574" s="74"/>
      <c r="V574" s="1860"/>
      <c r="W574" s="73"/>
      <c r="X574" s="73"/>
      <c r="Y574" s="73"/>
      <c r="Z574" s="73"/>
    </row>
    <row r="575" spans="1:26" ht="12.75" customHeight="1">
      <c r="A575" s="73"/>
      <c r="B575" s="73"/>
      <c r="C575" s="73"/>
      <c r="D575" s="73"/>
      <c r="E575" s="73"/>
      <c r="F575" s="73"/>
      <c r="G575" s="73"/>
      <c r="H575" s="73"/>
      <c r="I575" s="73"/>
      <c r="J575" s="73"/>
      <c r="K575" s="73"/>
      <c r="L575" s="73"/>
      <c r="M575" s="73"/>
      <c r="N575" s="591"/>
      <c r="O575" s="988"/>
      <c r="P575" s="73"/>
      <c r="Q575" s="73"/>
      <c r="R575" s="74"/>
      <c r="S575" s="74"/>
      <c r="T575" s="989"/>
      <c r="U575" s="74"/>
      <c r="V575" s="1860"/>
      <c r="W575" s="73"/>
      <c r="X575" s="73"/>
      <c r="Y575" s="73"/>
      <c r="Z575" s="73"/>
    </row>
    <row r="576" spans="1:26" ht="12.75" customHeight="1">
      <c r="A576" s="73"/>
      <c r="B576" s="73"/>
      <c r="C576" s="73"/>
      <c r="D576" s="73"/>
      <c r="E576" s="73"/>
      <c r="F576" s="73"/>
      <c r="G576" s="73"/>
      <c r="H576" s="73"/>
      <c r="I576" s="73"/>
      <c r="J576" s="73"/>
      <c r="K576" s="73"/>
      <c r="L576" s="73"/>
      <c r="M576" s="73"/>
      <c r="N576" s="591"/>
      <c r="O576" s="988"/>
      <c r="P576" s="73"/>
      <c r="Q576" s="73"/>
      <c r="R576" s="74"/>
      <c r="S576" s="74"/>
      <c r="T576" s="989"/>
      <c r="U576" s="74"/>
      <c r="V576" s="1860"/>
      <c r="W576" s="73"/>
      <c r="X576" s="73"/>
      <c r="Y576" s="73"/>
      <c r="Z576" s="73"/>
    </row>
    <row r="577" spans="1:26" ht="12.75" customHeight="1">
      <c r="A577" s="73"/>
      <c r="B577" s="73"/>
      <c r="C577" s="73"/>
      <c r="D577" s="73"/>
      <c r="E577" s="73"/>
      <c r="F577" s="73"/>
      <c r="G577" s="73"/>
      <c r="H577" s="73"/>
      <c r="I577" s="73"/>
      <c r="J577" s="73"/>
      <c r="K577" s="73"/>
      <c r="L577" s="73"/>
      <c r="M577" s="73"/>
      <c r="N577" s="591"/>
      <c r="O577" s="988"/>
      <c r="P577" s="73"/>
      <c r="Q577" s="73"/>
      <c r="R577" s="74"/>
      <c r="S577" s="74"/>
      <c r="T577" s="989"/>
      <c r="U577" s="74"/>
      <c r="V577" s="1860"/>
      <c r="W577" s="73"/>
      <c r="X577" s="73"/>
      <c r="Y577" s="73"/>
      <c r="Z577" s="73"/>
    </row>
    <row r="578" spans="1:26" ht="12.75" customHeight="1">
      <c r="A578" s="73"/>
      <c r="B578" s="73"/>
      <c r="C578" s="73"/>
      <c r="D578" s="73"/>
      <c r="E578" s="73"/>
      <c r="F578" s="73"/>
      <c r="G578" s="73"/>
      <c r="H578" s="73"/>
      <c r="I578" s="73"/>
      <c r="J578" s="73"/>
      <c r="K578" s="73"/>
      <c r="L578" s="73"/>
      <c r="M578" s="73"/>
      <c r="N578" s="591"/>
      <c r="O578" s="988"/>
      <c r="P578" s="73"/>
      <c r="Q578" s="73"/>
      <c r="R578" s="74"/>
      <c r="S578" s="74"/>
      <c r="T578" s="989"/>
      <c r="U578" s="74"/>
      <c r="V578" s="1860"/>
      <c r="W578" s="73"/>
      <c r="X578" s="73"/>
      <c r="Y578" s="73"/>
      <c r="Z578" s="73"/>
    </row>
    <row r="579" spans="1:26" ht="12.75" customHeight="1">
      <c r="A579" s="73"/>
      <c r="B579" s="73"/>
      <c r="C579" s="73"/>
      <c r="D579" s="73"/>
      <c r="E579" s="73"/>
      <c r="F579" s="73"/>
      <c r="G579" s="73"/>
      <c r="H579" s="73"/>
      <c r="I579" s="73"/>
      <c r="J579" s="73"/>
      <c r="K579" s="73"/>
      <c r="L579" s="73"/>
      <c r="M579" s="73"/>
      <c r="N579" s="591"/>
      <c r="O579" s="988"/>
      <c r="P579" s="73"/>
      <c r="Q579" s="73"/>
      <c r="R579" s="74"/>
      <c r="S579" s="74"/>
      <c r="T579" s="989"/>
      <c r="U579" s="74"/>
      <c r="V579" s="1860"/>
      <c r="W579" s="73"/>
      <c r="X579" s="73"/>
      <c r="Y579" s="73"/>
      <c r="Z579" s="73"/>
    </row>
    <row r="580" spans="1:26" ht="12.75" customHeight="1">
      <c r="A580" s="73"/>
      <c r="B580" s="73"/>
      <c r="C580" s="73"/>
      <c r="D580" s="73"/>
      <c r="E580" s="73"/>
      <c r="F580" s="73"/>
      <c r="G580" s="73"/>
      <c r="H580" s="73"/>
      <c r="I580" s="73"/>
      <c r="J580" s="73"/>
      <c r="K580" s="73"/>
      <c r="L580" s="73"/>
      <c r="M580" s="73"/>
      <c r="N580" s="591"/>
      <c r="O580" s="988"/>
      <c r="P580" s="73"/>
      <c r="Q580" s="73"/>
      <c r="R580" s="74"/>
      <c r="S580" s="74"/>
      <c r="T580" s="989"/>
      <c r="U580" s="74"/>
      <c r="V580" s="1860"/>
      <c r="W580" s="73"/>
      <c r="X580" s="73"/>
      <c r="Y580" s="73"/>
      <c r="Z580" s="73"/>
    </row>
    <row r="581" spans="1:26" ht="12.75" customHeight="1">
      <c r="A581" s="73"/>
      <c r="B581" s="73"/>
      <c r="C581" s="73"/>
      <c r="D581" s="73"/>
      <c r="E581" s="73"/>
      <c r="F581" s="73"/>
      <c r="G581" s="73"/>
      <c r="H581" s="73"/>
      <c r="I581" s="73"/>
      <c r="J581" s="73"/>
      <c r="K581" s="73"/>
      <c r="L581" s="73"/>
      <c r="M581" s="73"/>
      <c r="N581" s="591"/>
      <c r="O581" s="988"/>
      <c r="P581" s="73"/>
      <c r="Q581" s="73"/>
      <c r="R581" s="74"/>
      <c r="S581" s="74"/>
      <c r="T581" s="989"/>
      <c r="U581" s="74"/>
      <c r="V581" s="1860"/>
      <c r="W581" s="73"/>
      <c r="X581" s="73"/>
      <c r="Y581" s="73"/>
      <c r="Z581" s="73"/>
    </row>
    <row r="582" spans="1:26" ht="12.75" customHeight="1">
      <c r="A582" s="73"/>
      <c r="B582" s="73"/>
      <c r="C582" s="73"/>
      <c r="D582" s="73"/>
      <c r="E582" s="73"/>
      <c r="F582" s="73"/>
      <c r="G582" s="73"/>
      <c r="H582" s="73"/>
      <c r="I582" s="73"/>
      <c r="J582" s="73"/>
      <c r="K582" s="73"/>
      <c r="L582" s="73"/>
      <c r="M582" s="73"/>
      <c r="N582" s="591"/>
      <c r="O582" s="988"/>
      <c r="P582" s="73"/>
      <c r="Q582" s="73"/>
      <c r="R582" s="74"/>
      <c r="S582" s="74"/>
      <c r="T582" s="989"/>
      <c r="U582" s="74"/>
      <c r="V582" s="1860"/>
      <c r="W582" s="73"/>
      <c r="X582" s="73"/>
      <c r="Y582" s="73"/>
      <c r="Z582" s="73"/>
    </row>
    <row r="583" spans="1:26" ht="12.75" customHeight="1">
      <c r="A583" s="73"/>
      <c r="B583" s="73"/>
      <c r="C583" s="73"/>
      <c r="D583" s="73"/>
      <c r="E583" s="73"/>
      <c r="F583" s="73"/>
      <c r="G583" s="73"/>
      <c r="H583" s="73"/>
      <c r="I583" s="73"/>
      <c r="J583" s="73"/>
      <c r="K583" s="73"/>
      <c r="L583" s="73"/>
      <c r="M583" s="73"/>
      <c r="N583" s="591"/>
      <c r="O583" s="988"/>
      <c r="P583" s="73"/>
      <c r="Q583" s="73"/>
      <c r="R583" s="74"/>
      <c r="S583" s="74"/>
      <c r="T583" s="989"/>
      <c r="U583" s="74"/>
      <c r="V583" s="1860"/>
      <c r="W583" s="73"/>
      <c r="X583" s="73"/>
      <c r="Y583" s="73"/>
      <c r="Z583" s="73"/>
    </row>
    <row r="584" spans="1:26" ht="12.75" customHeight="1">
      <c r="A584" s="73"/>
      <c r="B584" s="73"/>
      <c r="C584" s="73"/>
      <c r="D584" s="73"/>
      <c r="E584" s="73"/>
      <c r="F584" s="73"/>
      <c r="G584" s="73"/>
      <c r="H584" s="73"/>
      <c r="I584" s="73"/>
      <c r="J584" s="73"/>
      <c r="K584" s="73"/>
      <c r="L584" s="73"/>
      <c r="M584" s="73"/>
      <c r="N584" s="591"/>
      <c r="O584" s="988"/>
      <c r="P584" s="73"/>
      <c r="Q584" s="73"/>
      <c r="R584" s="74"/>
      <c r="S584" s="74"/>
      <c r="T584" s="989"/>
      <c r="U584" s="74"/>
      <c r="V584" s="1860"/>
      <c r="W584" s="73"/>
      <c r="X584" s="73"/>
      <c r="Y584" s="73"/>
      <c r="Z584" s="73"/>
    </row>
    <row r="585" spans="1:26" ht="12.75" customHeight="1">
      <c r="A585" s="73"/>
      <c r="B585" s="73"/>
      <c r="C585" s="73"/>
      <c r="D585" s="73"/>
      <c r="E585" s="73"/>
      <c r="F585" s="73"/>
      <c r="G585" s="73"/>
      <c r="H585" s="73"/>
      <c r="I585" s="73"/>
      <c r="J585" s="73"/>
      <c r="K585" s="73"/>
      <c r="L585" s="73"/>
      <c r="M585" s="73"/>
      <c r="N585" s="591"/>
      <c r="O585" s="988"/>
      <c r="P585" s="73"/>
      <c r="Q585" s="73"/>
      <c r="R585" s="74"/>
      <c r="S585" s="74"/>
      <c r="T585" s="989"/>
      <c r="U585" s="74"/>
      <c r="V585" s="1860"/>
      <c r="W585" s="73"/>
      <c r="X585" s="73"/>
      <c r="Y585" s="73"/>
      <c r="Z585" s="73"/>
    </row>
    <row r="586" spans="1:26" ht="12.75" customHeight="1">
      <c r="A586" s="73"/>
      <c r="B586" s="73"/>
      <c r="C586" s="73"/>
      <c r="D586" s="73"/>
      <c r="E586" s="73"/>
      <c r="F586" s="73"/>
      <c r="G586" s="73"/>
      <c r="H586" s="73"/>
      <c r="I586" s="73"/>
      <c r="J586" s="73"/>
      <c r="K586" s="73"/>
      <c r="L586" s="73"/>
      <c r="M586" s="73"/>
      <c r="N586" s="591"/>
      <c r="O586" s="988"/>
      <c r="P586" s="73"/>
      <c r="Q586" s="73"/>
      <c r="R586" s="74"/>
      <c r="S586" s="74"/>
      <c r="T586" s="989"/>
      <c r="U586" s="74"/>
      <c r="V586" s="1860"/>
      <c r="W586" s="73"/>
      <c r="X586" s="73"/>
      <c r="Y586" s="73"/>
      <c r="Z586" s="73"/>
    </row>
    <row r="587" spans="1:26" ht="12.75" customHeight="1">
      <c r="A587" s="73"/>
      <c r="B587" s="73"/>
      <c r="C587" s="73"/>
      <c r="D587" s="73"/>
      <c r="E587" s="73"/>
      <c r="F587" s="73"/>
      <c r="G587" s="73"/>
      <c r="H587" s="73"/>
      <c r="I587" s="73"/>
      <c r="J587" s="73"/>
      <c r="K587" s="73"/>
      <c r="L587" s="73"/>
      <c r="M587" s="73"/>
      <c r="N587" s="591"/>
      <c r="O587" s="988"/>
      <c r="P587" s="73"/>
      <c r="Q587" s="73"/>
      <c r="R587" s="74"/>
      <c r="S587" s="74"/>
      <c r="T587" s="989"/>
      <c r="U587" s="74"/>
      <c r="V587" s="1860"/>
      <c r="W587" s="73"/>
      <c r="X587" s="73"/>
      <c r="Y587" s="73"/>
      <c r="Z587" s="73"/>
    </row>
    <row r="588" spans="1:26" ht="12.75" customHeight="1">
      <c r="A588" s="73"/>
      <c r="B588" s="73"/>
      <c r="C588" s="73"/>
      <c r="D588" s="73"/>
      <c r="E588" s="73"/>
      <c r="F588" s="73"/>
      <c r="G588" s="73"/>
      <c r="H588" s="73"/>
      <c r="I588" s="73"/>
      <c r="J588" s="73"/>
      <c r="K588" s="73"/>
      <c r="L588" s="73"/>
      <c r="M588" s="73"/>
      <c r="N588" s="591"/>
      <c r="O588" s="988"/>
      <c r="P588" s="73"/>
      <c r="Q588" s="73"/>
      <c r="R588" s="74"/>
      <c r="S588" s="74"/>
      <c r="T588" s="989"/>
      <c r="U588" s="74"/>
      <c r="V588" s="1860"/>
      <c r="W588" s="73"/>
      <c r="X588" s="73"/>
      <c r="Y588" s="73"/>
      <c r="Z588" s="73"/>
    </row>
    <row r="589" spans="1:26" ht="12.75" customHeight="1">
      <c r="A589" s="73"/>
      <c r="B589" s="73"/>
      <c r="C589" s="73"/>
      <c r="D589" s="73"/>
      <c r="E589" s="73"/>
      <c r="F589" s="73"/>
      <c r="G589" s="73"/>
      <c r="H589" s="73"/>
      <c r="I589" s="73"/>
      <c r="J589" s="73"/>
      <c r="K589" s="73"/>
      <c r="L589" s="73"/>
      <c r="M589" s="73"/>
      <c r="N589" s="591"/>
      <c r="O589" s="988"/>
      <c r="P589" s="73"/>
      <c r="Q589" s="73"/>
      <c r="R589" s="74"/>
      <c r="S589" s="74"/>
      <c r="T589" s="989"/>
      <c r="U589" s="74"/>
      <c r="V589" s="1860"/>
      <c r="W589" s="73"/>
      <c r="X589" s="73"/>
      <c r="Y589" s="73"/>
      <c r="Z589" s="73"/>
    </row>
    <row r="590" spans="1:26" ht="12.75" customHeight="1">
      <c r="A590" s="73"/>
      <c r="B590" s="73"/>
      <c r="C590" s="73"/>
      <c r="D590" s="73"/>
      <c r="E590" s="73"/>
      <c r="F590" s="73"/>
      <c r="G590" s="73"/>
      <c r="H590" s="73"/>
      <c r="I590" s="73"/>
      <c r="J590" s="73"/>
      <c r="K590" s="73"/>
      <c r="L590" s="73"/>
      <c r="M590" s="73"/>
      <c r="N590" s="591"/>
      <c r="O590" s="988"/>
      <c r="P590" s="73"/>
      <c r="Q590" s="73"/>
      <c r="R590" s="74"/>
      <c r="S590" s="74"/>
      <c r="T590" s="989"/>
      <c r="U590" s="74"/>
      <c r="V590" s="1860"/>
      <c r="W590" s="73"/>
      <c r="X590" s="73"/>
      <c r="Y590" s="73"/>
      <c r="Z590" s="73"/>
    </row>
    <row r="591" spans="1:26" ht="12.75" customHeight="1">
      <c r="A591" s="73"/>
      <c r="B591" s="73"/>
      <c r="C591" s="73"/>
      <c r="D591" s="73"/>
      <c r="E591" s="73"/>
      <c r="F591" s="73"/>
      <c r="G591" s="73"/>
      <c r="H591" s="73"/>
      <c r="I591" s="73"/>
      <c r="J591" s="73"/>
      <c r="K591" s="73"/>
      <c r="L591" s="73"/>
      <c r="M591" s="73"/>
      <c r="N591" s="591"/>
      <c r="O591" s="988"/>
      <c r="P591" s="73"/>
      <c r="Q591" s="73"/>
      <c r="R591" s="74"/>
      <c r="S591" s="74"/>
      <c r="T591" s="989"/>
      <c r="U591" s="74"/>
      <c r="V591" s="1860"/>
      <c r="W591" s="73"/>
      <c r="X591" s="73"/>
      <c r="Y591" s="73"/>
      <c r="Z591" s="73"/>
    </row>
    <row r="592" spans="1:26" ht="12.75" customHeight="1">
      <c r="A592" s="73"/>
      <c r="B592" s="73"/>
      <c r="C592" s="73"/>
      <c r="D592" s="73"/>
      <c r="E592" s="73"/>
      <c r="F592" s="73"/>
      <c r="G592" s="73"/>
      <c r="H592" s="73"/>
      <c r="I592" s="73"/>
      <c r="J592" s="73"/>
      <c r="K592" s="73"/>
      <c r="L592" s="73"/>
      <c r="M592" s="73"/>
      <c r="N592" s="591"/>
      <c r="O592" s="988"/>
      <c r="P592" s="73"/>
      <c r="Q592" s="73"/>
      <c r="R592" s="74"/>
      <c r="S592" s="74"/>
      <c r="T592" s="989"/>
      <c r="U592" s="74"/>
      <c r="V592" s="1860"/>
      <c r="W592" s="73"/>
      <c r="X592" s="73"/>
      <c r="Y592" s="73"/>
      <c r="Z592" s="73"/>
    </row>
    <row r="593" spans="1:26" ht="12.75" customHeight="1">
      <c r="A593" s="73"/>
      <c r="B593" s="73"/>
      <c r="C593" s="73"/>
      <c r="D593" s="73"/>
      <c r="E593" s="73"/>
      <c r="F593" s="73"/>
      <c r="G593" s="73"/>
      <c r="H593" s="73"/>
      <c r="I593" s="73"/>
      <c r="J593" s="73"/>
      <c r="K593" s="73"/>
      <c r="L593" s="73"/>
      <c r="M593" s="73"/>
      <c r="N593" s="591"/>
      <c r="O593" s="988"/>
      <c r="P593" s="73"/>
      <c r="Q593" s="73"/>
      <c r="R593" s="74"/>
      <c r="S593" s="74"/>
      <c r="T593" s="989"/>
      <c r="U593" s="74"/>
      <c r="V593" s="1860"/>
      <c r="W593" s="73"/>
      <c r="X593" s="73"/>
      <c r="Y593" s="73"/>
      <c r="Z593" s="73"/>
    </row>
    <row r="594" spans="1:26" ht="12.75" customHeight="1">
      <c r="A594" s="73"/>
      <c r="B594" s="73"/>
      <c r="C594" s="73"/>
      <c r="D594" s="73"/>
      <c r="E594" s="73"/>
      <c r="F594" s="73"/>
      <c r="G594" s="73"/>
      <c r="H594" s="73"/>
      <c r="I594" s="73"/>
      <c r="J594" s="73"/>
      <c r="K594" s="73"/>
      <c r="L594" s="73"/>
      <c r="M594" s="73"/>
      <c r="N594" s="591"/>
      <c r="O594" s="988"/>
      <c r="P594" s="73"/>
      <c r="Q594" s="73"/>
      <c r="R594" s="74"/>
      <c r="S594" s="74"/>
      <c r="T594" s="989"/>
      <c r="U594" s="74"/>
      <c r="V594" s="1860"/>
      <c r="W594" s="73"/>
      <c r="X594" s="73"/>
      <c r="Y594" s="73"/>
      <c r="Z594" s="73"/>
    </row>
    <row r="595" spans="1:26" ht="12.75" customHeight="1">
      <c r="A595" s="73"/>
      <c r="B595" s="73"/>
      <c r="C595" s="73"/>
      <c r="D595" s="73"/>
      <c r="E595" s="73"/>
      <c r="F595" s="73"/>
      <c r="G595" s="73"/>
      <c r="H595" s="73"/>
      <c r="I595" s="73"/>
      <c r="J595" s="73"/>
      <c r="K595" s="73"/>
      <c r="L595" s="73"/>
      <c r="M595" s="73"/>
      <c r="N595" s="591"/>
      <c r="O595" s="988"/>
      <c r="P595" s="73"/>
      <c r="Q595" s="73"/>
      <c r="R595" s="74"/>
      <c r="S595" s="74"/>
      <c r="T595" s="989"/>
      <c r="U595" s="74"/>
      <c r="V595" s="1860"/>
      <c r="W595" s="73"/>
      <c r="X595" s="73"/>
      <c r="Y595" s="73"/>
      <c r="Z595" s="73"/>
    </row>
    <row r="596" spans="1:26" ht="12.75" customHeight="1">
      <c r="A596" s="73"/>
      <c r="B596" s="73"/>
      <c r="C596" s="73"/>
      <c r="D596" s="73"/>
      <c r="E596" s="73"/>
      <c r="F596" s="73"/>
      <c r="G596" s="73"/>
      <c r="H596" s="73"/>
      <c r="I596" s="73"/>
      <c r="J596" s="73"/>
      <c r="K596" s="73"/>
      <c r="L596" s="73"/>
      <c r="M596" s="73"/>
      <c r="N596" s="591"/>
      <c r="O596" s="988"/>
      <c r="P596" s="73"/>
      <c r="Q596" s="73"/>
      <c r="R596" s="74"/>
      <c r="S596" s="74"/>
      <c r="T596" s="989"/>
      <c r="U596" s="74"/>
      <c r="V596" s="1860"/>
      <c r="W596" s="73"/>
      <c r="X596" s="73"/>
      <c r="Y596" s="73"/>
      <c r="Z596" s="73"/>
    </row>
    <row r="597" spans="1:26" ht="12.75" customHeight="1">
      <c r="A597" s="73"/>
      <c r="B597" s="73"/>
      <c r="C597" s="73"/>
      <c r="D597" s="73"/>
      <c r="E597" s="73"/>
      <c r="F597" s="73"/>
      <c r="G597" s="73"/>
      <c r="H597" s="73"/>
      <c r="I597" s="73"/>
      <c r="J597" s="73"/>
      <c r="K597" s="73"/>
      <c r="L597" s="73"/>
      <c r="M597" s="73"/>
      <c r="N597" s="591"/>
      <c r="O597" s="988"/>
      <c r="P597" s="73"/>
      <c r="Q597" s="73"/>
      <c r="R597" s="74"/>
      <c r="S597" s="74"/>
      <c r="T597" s="989"/>
      <c r="U597" s="74"/>
      <c r="V597" s="1860"/>
      <c r="W597" s="73"/>
      <c r="X597" s="73"/>
      <c r="Y597" s="73"/>
      <c r="Z597" s="73"/>
    </row>
    <row r="598" spans="1:26" ht="12.75" customHeight="1">
      <c r="A598" s="73"/>
      <c r="B598" s="73"/>
      <c r="C598" s="73"/>
      <c r="D598" s="73"/>
      <c r="E598" s="73"/>
      <c r="F598" s="73"/>
      <c r="G598" s="73"/>
      <c r="H598" s="73"/>
      <c r="I598" s="73"/>
      <c r="J598" s="73"/>
      <c r="K598" s="73"/>
      <c r="L598" s="73"/>
      <c r="M598" s="73"/>
      <c r="N598" s="591"/>
      <c r="O598" s="988"/>
      <c r="P598" s="73"/>
      <c r="Q598" s="73"/>
      <c r="R598" s="74"/>
      <c r="S598" s="74"/>
      <c r="T598" s="989"/>
      <c r="U598" s="74"/>
      <c r="V598" s="1860"/>
      <c r="W598" s="73"/>
      <c r="X598" s="73"/>
      <c r="Y598" s="73"/>
      <c r="Z598" s="73"/>
    </row>
    <row r="599" spans="1:26" ht="12.75" customHeight="1">
      <c r="A599" s="73"/>
      <c r="B599" s="73"/>
      <c r="C599" s="73"/>
      <c r="D599" s="73"/>
      <c r="E599" s="73"/>
      <c r="F599" s="73"/>
      <c r="G599" s="73"/>
      <c r="H599" s="73"/>
      <c r="I599" s="73"/>
      <c r="J599" s="73"/>
      <c r="K599" s="73"/>
      <c r="L599" s="73"/>
      <c r="M599" s="73"/>
      <c r="N599" s="591"/>
      <c r="O599" s="988"/>
      <c r="P599" s="73"/>
      <c r="Q599" s="73"/>
      <c r="R599" s="74"/>
      <c r="S599" s="74"/>
      <c r="T599" s="989"/>
      <c r="U599" s="74"/>
      <c r="V599" s="1860"/>
      <c r="W599" s="73"/>
      <c r="X599" s="73"/>
      <c r="Y599" s="73"/>
      <c r="Z599" s="73"/>
    </row>
    <row r="600" spans="1:26" ht="12.75" customHeight="1">
      <c r="A600" s="73"/>
      <c r="B600" s="73"/>
      <c r="C600" s="73"/>
      <c r="D600" s="73"/>
      <c r="E600" s="73"/>
      <c r="F600" s="73"/>
      <c r="G600" s="73"/>
      <c r="H600" s="73"/>
      <c r="I600" s="73"/>
      <c r="J600" s="73"/>
      <c r="K600" s="73"/>
      <c r="L600" s="73"/>
      <c r="M600" s="73"/>
      <c r="N600" s="591"/>
      <c r="O600" s="988"/>
      <c r="P600" s="73"/>
      <c r="Q600" s="73"/>
      <c r="R600" s="74"/>
      <c r="S600" s="74"/>
      <c r="T600" s="989"/>
      <c r="U600" s="74"/>
      <c r="V600" s="1860"/>
      <c r="W600" s="73"/>
      <c r="X600" s="73"/>
      <c r="Y600" s="73"/>
      <c r="Z600" s="73"/>
    </row>
    <row r="601" spans="1:26" ht="12.75" customHeight="1">
      <c r="A601" s="73"/>
      <c r="B601" s="73"/>
      <c r="C601" s="73"/>
      <c r="D601" s="73"/>
      <c r="E601" s="73"/>
      <c r="F601" s="73"/>
      <c r="G601" s="73"/>
      <c r="H601" s="73"/>
      <c r="I601" s="73"/>
      <c r="J601" s="73"/>
      <c r="K601" s="73"/>
      <c r="L601" s="73"/>
      <c r="M601" s="73"/>
      <c r="N601" s="591"/>
      <c r="O601" s="988"/>
      <c r="P601" s="73"/>
      <c r="Q601" s="73"/>
      <c r="R601" s="74"/>
      <c r="S601" s="74"/>
      <c r="T601" s="989"/>
      <c r="U601" s="74"/>
      <c r="V601" s="1860"/>
      <c r="W601" s="73"/>
      <c r="X601" s="73"/>
      <c r="Y601" s="73"/>
      <c r="Z601" s="73"/>
    </row>
    <row r="602" spans="1:26" ht="12.75" customHeight="1">
      <c r="A602" s="73"/>
      <c r="B602" s="73"/>
      <c r="C602" s="73"/>
      <c r="D602" s="73"/>
      <c r="E602" s="73"/>
      <c r="F602" s="73"/>
      <c r="G602" s="73"/>
      <c r="H602" s="73"/>
      <c r="I602" s="73"/>
      <c r="J602" s="73"/>
      <c r="K602" s="73"/>
      <c r="L602" s="73"/>
      <c r="M602" s="73"/>
      <c r="N602" s="591"/>
      <c r="O602" s="988"/>
      <c r="P602" s="73"/>
      <c r="Q602" s="73"/>
      <c r="R602" s="74"/>
      <c r="S602" s="74"/>
      <c r="T602" s="989"/>
      <c r="U602" s="74"/>
      <c r="V602" s="1860"/>
      <c r="W602" s="73"/>
      <c r="X602" s="73"/>
      <c r="Y602" s="73"/>
      <c r="Z602" s="73"/>
    </row>
    <row r="603" spans="1:26" ht="12.75" customHeight="1">
      <c r="A603" s="73"/>
      <c r="B603" s="73"/>
      <c r="C603" s="73"/>
      <c r="D603" s="73"/>
      <c r="E603" s="73"/>
      <c r="F603" s="73"/>
      <c r="G603" s="73"/>
      <c r="H603" s="73"/>
      <c r="I603" s="73"/>
      <c r="J603" s="73"/>
      <c r="K603" s="73"/>
      <c r="L603" s="73"/>
      <c r="M603" s="73"/>
      <c r="N603" s="591"/>
      <c r="O603" s="988"/>
      <c r="P603" s="73"/>
      <c r="Q603" s="73"/>
      <c r="R603" s="74"/>
      <c r="S603" s="74"/>
      <c r="T603" s="989"/>
      <c r="U603" s="74"/>
      <c r="V603" s="1860"/>
      <c r="W603" s="73"/>
      <c r="X603" s="73"/>
      <c r="Y603" s="73"/>
      <c r="Z603" s="73"/>
    </row>
    <row r="604" spans="1:26" ht="12.75" customHeight="1">
      <c r="A604" s="73"/>
      <c r="B604" s="73"/>
      <c r="C604" s="73"/>
      <c r="D604" s="73"/>
      <c r="E604" s="73"/>
      <c r="F604" s="73"/>
      <c r="G604" s="73"/>
      <c r="H604" s="73"/>
      <c r="I604" s="73"/>
      <c r="J604" s="73"/>
      <c r="K604" s="73"/>
      <c r="L604" s="73"/>
      <c r="M604" s="73"/>
      <c r="N604" s="591"/>
      <c r="O604" s="988"/>
      <c r="P604" s="73"/>
      <c r="Q604" s="73"/>
      <c r="R604" s="74"/>
      <c r="S604" s="74"/>
      <c r="T604" s="989"/>
      <c r="U604" s="74"/>
      <c r="V604" s="1860"/>
      <c r="W604" s="73"/>
      <c r="X604" s="73"/>
      <c r="Y604" s="73"/>
      <c r="Z604" s="73"/>
    </row>
    <row r="605" spans="1:26" ht="12.75" customHeight="1">
      <c r="A605" s="73"/>
      <c r="B605" s="73"/>
      <c r="C605" s="73"/>
      <c r="D605" s="73"/>
      <c r="E605" s="73"/>
      <c r="F605" s="73"/>
      <c r="G605" s="73"/>
      <c r="H605" s="73"/>
      <c r="I605" s="73"/>
      <c r="J605" s="73"/>
      <c r="K605" s="73"/>
      <c r="L605" s="73"/>
      <c r="M605" s="73"/>
      <c r="N605" s="591"/>
      <c r="O605" s="988"/>
      <c r="P605" s="73"/>
      <c r="Q605" s="73"/>
      <c r="R605" s="74"/>
      <c r="S605" s="74"/>
      <c r="T605" s="989"/>
      <c r="U605" s="74"/>
      <c r="V605" s="1860"/>
      <c r="W605" s="73"/>
      <c r="X605" s="73"/>
      <c r="Y605" s="73"/>
      <c r="Z605" s="73"/>
    </row>
    <row r="606" spans="1:26" ht="12.75" customHeight="1">
      <c r="A606" s="73"/>
      <c r="B606" s="73"/>
      <c r="C606" s="73"/>
      <c r="D606" s="73"/>
      <c r="E606" s="73"/>
      <c r="F606" s="73"/>
      <c r="G606" s="73"/>
      <c r="H606" s="73"/>
      <c r="I606" s="73"/>
      <c r="J606" s="73"/>
      <c r="K606" s="73"/>
      <c r="L606" s="73"/>
      <c r="M606" s="73"/>
      <c r="N606" s="591"/>
      <c r="O606" s="988"/>
      <c r="P606" s="73"/>
      <c r="Q606" s="73"/>
      <c r="R606" s="74"/>
      <c r="S606" s="74"/>
      <c r="T606" s="989"/>
      <c r="U606" s="74"/>
      <c r="V606" s="1860"/>
      <c r="W606" s="73"/>
      <c r="X606" s="73"/>
      <c r="Y606" s="73"/>
      <c r="Z606" s="73"/>
    </row>
    <row r="607" spans="1:26" ht="12.75" customHeight="1">
      <c r="A607" s="73"/>
      <c r="B607" s="73"/>
      <c r="C607" s="73"/>
      <c r="D607" s="73"/>
      <c r="E607" s="73"/>
      <c r="F607" s="73"/>
      <c r="G607" s="73"/>
      <c r="H607" s="73"/>
      <c r="I607" s="73"/>
      <c r="J607" s="73"/>
      <c r="K607" s="73"/>
      <c r="L607" s="73"/>
      <c r="M607" s="73"/>
      <c r="N607" s="591"/>
      <c r="O607" s="988"/>
      <c r="P607" s="73"/>
      <c r="Q607" s="73"/>
      <c r="R607" s="74"/>
      <c r="S607" s="74"/>
      <c r="T607" s="989"/>
      <c r="U607" s="74"/>
      <c r="V607" s="1860"/>
      <c r="W607" s="73"/>
      <c r="X607" s="73"/>
      <c r="Y607" s="73"/>
      <c r="Z607" s="73"/>
    </row>
    <row r="608" spans="1:26" ht="12.75" customHeight="1">
      <c r="A608" s="73"/>
      <c r="B608" s="73"/>
      <c r="C608" s="73"/>
      <c r="D608" s="73"/>
      <c r="E608" s="73"/>
      <c r="F608" s="73"/>
      <c r="G608" s="73"/>
      <c r="H608" s="73"/>
      <c r="I608" s="73"/>
      <c r="J608" s="73"/>
      <c r="K608" s="73"/>
      <c r="L608" s="73"/>
      <c r="M608" s="73"/>
      <c r="N608" s="591"/>
      <c r="O608" s="988"/>
      <c r="P608" s="73"/>
      <c r="Q608" s="73"/>
      <c r="R608" s="74"/>
      <c r="S608" s="74"/>
      <c r="T608" s="989"/>
      <c r="U608" s="74"/>
      <c r="V608" s="1860"/>
      <c r="W608" s="73"/>
      <c r="X608" s="73"/>
      <c r="Y608" s="73"/>
      <c r="Z608" s="73"/>
    </row>
    <row r="609" spans="1:26" ht="12.75" customHeight="1">
      <c r="A609" s="73"/>
      <c r="B609" s="73"/>
      <c r="C609" s="73"/>
      <c r="D609" s="73"/>
      <c r="E609" s="73"/>
      <c r="F609" s="73"/>
      <c r="G609" s="73"/>
      <c r="H609" s="73"/>
      <c r="I609" s="73"/>
      <c r="J609" s="73"/>
      <c r="K609" s="73"/>
      <c r="L609" s="73"/>
      <c r="M609" s="73"/>
      <c r="N609" s="591"/>
      <c r="O609" s="988"/>
      <c r="P609" s="73"/>
      <c r="Q609" s="73"/>
      <c r="R609" s="74"/>
      <c r="S609" s="74"/>
      <c r="T609" s="989"/>
      <c r="U609" s="74"/>
      <c r="V609" s="1860"/>
      <c r="W609" s="73"/>
      <c r="X609" s="73"/>
      <c r="Y609" s="73"/>
      <c r="Z609" s="73"/>
    </row>
    <row r="610" spans="1:26" ht="12.75" customHeight="1">
      <c r="A610" s="73"/>
      <c r="B610" s="73"/>
      <c r="C610" s="73"/>
      <c r="D610" s="73"/>
      <c r="E610" s="73"/>
      <c r="F610" s="73"/>
      <c r="G610" s="73"/>
      <c r="H610" s="73"/>
      <c r="I610" s="73"/>
      <c r="J610" s="73"/>
      <c r="K610" s="73"/>
      <c r="L610" s="73"/>
      <c r="M610" s="73"/>
      <c r="N610" s="591"/>
      <c r="O610" s="988"/>
      <c r="P610" s="73"/>
      <c r="Q610" s="73"/>
      <c r="R610" s="74"/>
      <c r="S610" s="74"/>
      <c r="T610" s="989"/>
      <c r="U610" s="74"/>
      <c r="V610" s="1860"/>
      <c r="W610" s="73"/>
      <c r="X610" s="73"/>
      <c r="Y610" s="73"/>
      <c r="Z610" s="73"/>
    </row>
    <row r="611" spans="1:26" ht="12.75" customHeight="1">
      <c r="A611" s="73"/>
      <c r="B611" s="73"/>
      <c r="C611" s="73"/>
      <c r="D611" s="73"/>
      <c r="E611" s="73"/>
      <c r="F611" s="73"/>
      <c r="G611" s="73"/>
      <c r="H611" s="73"/>
      <c r="I611" s="73"/>
      <c r="J611" s="73"/>
      <c r="K611" s="73"/>
      <c r="L611" s="73"/>
      <c r="M611" s="73"/>
      <c r="N611" s="591"/>
      <c r="O611" s="988"/>
      <c r="P611" s="73"/>
      <c r="Q611" s="73"/>
      <c r="R611" s="74"/>
      <c r="S611" s="74"/>
      <c r="T611" s="989"/>
      <c r="U611" s="74"/>
      <c r="V611" s="1860"/>
      <c r="W611" s="73"/>
      <c r="X611" s="73"/>
      <c r="Y611" s="73"/>
      <c r="Z611" s="73"/>
    </row>
    <row r="612" spans="1:26" ht="12.75" customHeight="1">
      <c r="A612" s="73"/>
      <c r="B612" s="73"/>
      <c r="C612" s="73"/>
      <c r="D612" s="73"/>
      <c r="E612" s="73"/>
      <c r="F612" s="73"/>
      <c r="G612" s="73"/>
      <c r="H612" s="73"/>
      <c r="I612" s="73"/>
      <c r="J612" s="73"/>
      <c r="K612" s="73"/>
      <c r="L612" s="73"/>
      <c r="M612" s="73"/>
      <c r="N612" s="591"/>
      <c r="O612" s="988"/>
      <c r="P612" s="73"/>
      <c r="Q612" s="73"/>
      <c r="R612" s="74"/>
      <c r="S612" s="74"/>
      <c r="T612" s="989"/>
      <c r="U612" s="74"/>
      <c r="V612" s="1860"/>
      <c r="W612" s="73"/>
      <c r="X612" s="73"/>
      <c r="Y612" s="73"/>
      <c r="Z612" s="73"/>
    </row>
    <row r="613" spans="1:26" ht="12.75" customHeight="1">
      <c r="A613" s="73"/>
      <c r="B613" s="73"/>
      <c r="C613" s="73"/>
      <c r="D613" s="73"/>
      <c r="E613" s="73"/>
      <c r="F613" s="73"/>
      <c r="G613" s="73"/>
      <c r="H613" s="73"/>
      <c r="I613" s="73"/>
      <c r="J613" s="73"/>
      <c r="K613" s="73"/>
      <c r="L613" s="73"/>
      <c r="M613" s="73"/>
      <c r="N613" s="591"/>
      <c r="O613" s="988"/>
      <c r="P613" s="73"/>
      <c r="Q613" s="73"/>
      <c r="R613" s="74"/>
      <c r="S613" s="74"/>
      <c r="T613" s="989"/>
      <c r="U613" s="74"/>
      <c r="V613" s="1860"/>
      <c r="W613" s="73"/>
      <c r="X613" s="73"/>
      <c r="Y613" s="73"/>
      <c r="Z613" s="73"/>
    </row>
    <row r="614" spans="1:26" ht="12.75" customHeight="1">
      <c r="A614" s="73"/>
      <c r="B614" s="73"/>
      <c r="C614" s="73"/>
      <c r="D614" s="73"/>
      <c r="E614" s="73"/>
      <c r="F614" s="73"/>
      <c r="G614" s="73"/>
      <c r="H614" s="73"/>
      <c r="I614" s="73"/>
      <c r="J614" s="73"/>
      <c r="K614" s="73"/>
      <c r="L614" s="73"/>
      <c r="M614" s="73"/>
      <c r="N614" s="591"/>
      <c r="O614" s="988"/>
      <c r="P614" s="73"/>
      <c r="Q614" s="73"/>
      <c r="R614" s="74"/>
      <c r="S614" s="74"/>
      <c r="T614" s="989"/>
      <c r="U614" s="74"/>
      <c r="V614" s="1860"/>
      <c r="W614" s="73"/>
      <c r="X614" s="73"/>
      <c r="Y614" s="73"/>
      <c r="Z614" s="73"/>
    </row>
    <row r="615" spans="1:26" ht="12.75" customHeight="1">
      <c r="A615" s="73"/>
      <c r="B615" s="73"/>
      <c r="C615" s="73"/>
      <c r="D615" s="73"/>
      <c r="E615" s="73"/>
      <c r="F615" s="73"/>
      <c r="G615" s="73"/>
      <c r="H615" s="73"/>
      <c r="I615" s="73"/>
      <c r="J615" s="73"/>
      <c r="K615" s="73"/>
      <c r="L615" s="73"/>
      <c r="M615" s="73"/>
      <c r="N615" s="591"/>
      <c r="O615" s="988"/>
      <c r="P615" s="73"/>
      <c r="Q615" s="73"/>
      <c r="R615" s="74"/>
      <c r="S615" s="74"/>
      <c r="T615" s="989"/>
      <c r="U615" s="74"/>
      <c r="V615" s="1860"/>
      <c r="W615" s="73"/>
      <c r="X615" s="73"/>
      <c r="Y615" s="73"/>
      <c r="Z615" s="73"/>
    </row>
    <row r="616" spans="1:26" ht="12.75" customHeight="1">
      <c r="A616" s="73"/>
      <c r="B616" s="73"/>
      <c r="C616" s="73"/>
      <c r="D616" s="73"/>
      <c r="E616" s="73"/>
      <c r="F616" s="73"/>
      <c r="G616" s="73"/>
      <c r="H616" s="73"/>
      <c r="I616" s="73"/>
      <c r="J616" s="73"/>
      <c r="K616" s="73"/>
      <c r="L616" s="73"/>
      <c r="M616" s="73"/>
      <c r="N616" s="591"/>
      <c r="O616" s="988"/>
      <c r="P616" s="73"/>
      <c r="Q616" s="73"/>
      <c r="R616" s="74"/>
      <c r="S616" s="74"/>
      <c r="T616" s="989"/>
      <c r="U616" s="74"/>
      <c r="V616" s="1860"/>
      <c r="W616" s="73"/>
      <c r="X616" s="73"/>
      <c r="Y616" s="73"/>
      <c r="Z616" s="73"/>
    </row>
    <row r="617" spans="1:26" ht="12.75" customHeight="1">
      <c r="A617" s="73"/>
      <c r="B617" s="73"/>
      <c r="C617" s="73"/>
      <c r="D617" s="73"/>
      <c r="E617" s="73"/>
      <c r="F617" s="73"/>
      <c r="G617" s="73"/>
      <c r="H617" s="73"/>
      <c r="I617" s="73"/>
      <c r="J617" s="73"/>
      <c r="K617" s="73"/>
      <c r="L617" s="73"/>
      <c r="M617" s="73"/>
      <c r="N617" s="591"/>
      <c r="O617" s="988"/>
      <c r="P617" s="73"/>
      <c r="Q617" s="73"/>
      <c r="R617" s="74"/>
      <c r="S617" s="74"/>
      <c r="T617" s="989"/>
      <c r="U617" s="74"/>
      <c r="V617" s="1860"/>
      <c r="W617" s="73"/>
      <c r="X617" s="73"/>
      <c r="Y617" s="73"/>
      <c r="Z617" s="73"/>
    </row>
    <row r="618" spans="1:26" ht="12.75" customHeight="1">
      <c r="A618" s="73"/>
      <c r="B618" s="73"/>
      <c r="C618" s="73"/>
      <c r="D618" s="73"/>
      <c r="E618" s="73"/>
      <c r="F618" s="73"/>
      <c r="G618" s="73"/>
      <c r="H618" s="73"/>
      <c r="I618" s="73"/>
      <c r="J618" s="73"/>
      <c r="K618" s="73"/>
      <c r="L618" s="73"/>
      <c r="M618" s="73"/>
      <c r="N618" s="591"/>
      <c r="O618" s="988"/>
      <c r="P618" s="73"/>
      <c r="Q618" s="73"/>
      <c r="R618" s="74"/>
      <c r="S618" s="74"/>
      <c r="T618" s="989"/>
      <c r="U618" s="74"/>
      <c r="V618" s="1860"/>
      <c r="W618" s="73"/>
      <c r="X618" s="73"/>
      <c r="Y618" s="73"/>
      <c r="Z618" s="73"/>
    </row>
    <row r="619" spans="1:26" ht="12.75" customHeight="1">
      <c r="A619" s="73"/>
      <c r="B619" s="73"/>
      <c r="C619" s="73"/>
      <c r="D619" s="73"/>
      <c r="E619" s="73"/>
      <c r="F619" s="73"/>
      <c r="G619" s="73"/>
      <c r="H619" s="73"/>
      <c r="I619" s="73"/>
      <c r="J619" s="73"/>
      <c r="K619" s="73"/>
      <c r="L619" s="73"/>
      <c r="M619" s="73"/>
      <c r="N619" s="591"/>
      <c r="O619" s="988"/>
      <c r="P619" s="73"/>
      <c r="Q619" s="73"/>
      <c r="R619" s="74"/>
      <c r="S619" s="74"/>
      <c r="T619" s="989"/>
      <c r="U619" s="74"/>
      <c r="V619" s="1860"/>
      <c r="W619" s="73"/>
      <c r="X619" s="73"/>
      <c r="Y619" s="73"/>
      <c r="Z619" s="73"/>
    </row>
    <row r="620" spans="1:26" ht="12.75" customHeight="1">
      <c r="A620" s="73"/>
      <c r="B620" s="73"/>
      <c r="C620" s="73"/>
      <c r="D620" s="73"/>
      <c r="E620" s="73"/>
      <c r="F620" s="73"/>
      <c r="G620" s="73"/>
      <c r="H620" s="73"/>
      <c r="I620" s="73"/>
      <c r="J620" s="73"/>
      <c r="K620" s="73"/>
      <c r="L620" s="73"/>
      <c r="M620" s="73"/>
      <c r="N620" s="591"/>
      <c r="O620" s="988"/>
      <c r="P620" s="73"/>
      <c r="Q620" s="73"/>
      <c r="R620" s="74"/>
      <c r="S620" s="74"/>
      <c r="T620" s="989"/>
      <c r="U620" s="74"/>
      <c r="V620" s="1860"/>
      <c r="W620" s="73"/>
      <c r="X620" s="73"/>
      <c r="Y620" s="73"/>
      <c r="Z620" s="73"/>
    </row>
    <row r="621" spans="1:26" ht="12.75" customHeight="1">
      <c r="A621" s="73"/>
      <c r="B621" s="73"/>
      <c r="C621" s="73"/>
      <c r="D621" s="73"/>
      <c r="E621" s="73"/>
      <c r="F621" s="73"/>
      <c r="G621" s="73"/>
      <c r="H621" s="73"/>
      <c r="I621" s="73"/>
      <c r="J621" s="73"/>
      <c r="K621" s="73"/>
      <c r="L621" s="73"/>
      <c r="M621" s="73"/>
      <c r="N621" s="591"/>
      <c r="O621" s="988"/>
      <c r="P621" s="73"/>
      <c r="Q621" s="73"/>
      <c r="R621" s="74"/>
      <c r="S621" s="74"/>
      <c r="T621" s="989"/>
      <c r="U621" s="74"/>
      <c r="V621" s="1860"/>
      <c r="W621" s="73"/>
      <c r="X621" s="73"/>
      <c r="Y621" s="73"/>
      <c r="Z621" s="73"/>
    </row>
    <row r="622" spans="1:26" ht="12.75" customHeight="1">
      <c r="A622" s="73"/>
      <c r="B622" s="73"/>
      <c r="C622" s="73"/>
      <c r="D622" s="73"/>
      <c r="E622" s="73"/>
      <c r="F622" s="73"/>
      <c r="G622" s="73"/>
      <c r="H622" s="73"/>
      <c r="I622" s="73"/>
      <c r="J622" s="73"/>
      <c r="K622" s="73"/>
      <c r="L622" s="73"/>
      <c r="M622" s="73"/>
      <c r="N622" s="591"/>
      <c r="O622" s="988"/>
      <c r="P622" s="73"/>
      <c r="Q622" s="73"/>
      <c r="R622" s="74"/>
      <c r="S622" s="74"/>
      <c r="T622" s="989"/>
      <c r="U622" s="74"/>
      <c r="V622" s="1860"/>
      <c r="W622" s="73"/>
      <c r="X622" s="73"/>
      <c r="Y622" s="73"/>
      <c r="Z622" s="73"/>
    </row>
    <row r="623" spans="1:26" ht="12.75" customHeight="1">
      <c r="A623" s="73"/>
      <c r="B623" s="73"/>
      <c r="C623" s="73"/>
      <c r="D623" s="73"/>
      <c r="E623" s="73"/>
      <c r="F623" s="73"/>
      <c r="G623" s="73"/>
      <c r="H623" s="73"/>
      <c r="I623" s="73"/>
      <c r="J623" s="73"/>
      <c r="K623" s="73"/>
      <c r="L623" s="73"/>
      <c r="M623" s="73"/>
      <c r="N623" s="591"/>
      <c r="O623" s="988"/>
      <c r="P623" s="73"/>
      <c r="Q623" s="73"/>
      <c r="R623" s="74"/>
      <c r="S623" s="74"/>
      <c r="T623" s="989"/>
      <c r="U623" s="74"/>
      <c r="V623" s="1860"/>
      <c r="W623" s="73"/>
      <c r="X623" s="73"/>
      <c r="Y623" s="73"/>
      <c r="Z623" s="73"/>
    </row>
    <row r="624" spans="1:26" ht="12.75" customHeight="1">
      <c r="A624" s="73"/>
      <c r="B624" s="73"/>
      <c r="C624" s="73"/>
      <c r="D624" s="73"/>
      <c r="E624" s="73"/>
      <c r="F624" s="73"/>
      <c r="G624" s="73"/>
      <c r="H624" s="73"/>
      <c r="I624" s="73"/>
      <c r="J624" s="73"/>
      <c r="K624" s="73"/>
      <c r="L624" s="73"/>
      <c r="M624" s="73"/>
      <c r="N624" s="591"/>
      <c r="O624" s="988"/>
      <c r="P624" s="73"/>
      <c r="Q624" s="73"/>
      <c r="R624" s="74"/>
      <c r="S624" s="74"/>
      <c r="T624" s="989"/>
      <c r="U624" s="74"/>
      <c r="V624" s="1860"/>
      <c r="W624" s="73"/>
      <c r="X624" s="73"/>
      <c r="Y624" s="73"/>
      <c r="Z624" s="73"/>
    </row>
    <row r="625" spans="1:26" ht="12.75" customHeight="1">
      <c r="A625" s="73"/>
      <c r="B625" s="73"/>
      <c r="C625" s="73"/>
      <c r="D625" s="73"/>
      <c r="E625" s="73"/>
      <c r="F625" s="73"/>
      <c r="G625" s="73"/>
      <c r="H625" s="73"/>
      <c r="I625" s="73"/>
      <c r="J625" s="73"/>
      <c r="K625" s="73"/>
      <c r="L625" s="73"/>
      <c r="M625" s="73"/>
      <c r="N625" s="591"/>
      <c r="O625" s="988"/>
      <c r="P625" s="73"/>
      <c r="Q625" s="73"/>
      <c r="R625" s="74"/>
      <c r="S625" s="74"/>
      <c r="T625" s="989"/>
      <c r="U625" s="74"/>
      <c r="V625" s="1860"/>
      <c r="W625" s="73"/>
      <c r="X625" s="73"/>
      <c r="Y625" s="73"/>
      <c r="Z625" s="73"/>
    </row>
    <row r="626" spans="1:26" ht="12.75" customHeight="1">
      <c r="A626" s="73"/>
      <c r="B626" s="73"/>
      <c r="C626" s="73"/>
      <c r="D626" s="73"/>
      <c r="E626" s="73"/>
      <c r="F626" s="73"/>
      <c r="G626" s="73"/>
      <c r="H626" s="73"/>
      <c r="I626" s="73"/>
      <c r="J626" s="73"/>
      <c r="K626" s="73"/>
      <c r="L626" s="73"/>
      <c r="M626" s="73"/>
      <c r="N626" s="591"/>
      <c r="O626" s="988"/>
      <c r="P626" s="73"/>
      <c r="Q626" s="73"/>
      <c r="R626" s="74"/>
      <c r="S626" s="74"/>
      <c r="T626" s="989"/>
      <c r="U626" s="74"/>
      <c r="V626" s="1860"/>
      <c r="W626" s="73"/>
      <c r="X626" s="73"/>
      <c r="Y626" s="73"/>
      <c r="Z626" s="73"/>
    </row>
    <row r="627" spans="1:26" ht="12.75" customHeight="1">
      <c r="A627" s="73"/>
      <c r="B627" s="73"/>
      <c r="C627" s="73"/>
      <c r="D627" s="73"/>
      <c r="E627" s="73"/>
      <c r="F627" s="73"/>
      <c r="G627" s="73"/>
      <c r="H627" s="73"/>
      <c r="I627" s="73"/>
      <c r="J627" s="73"/>
      <c r="K627" s="73"/>
      <c r="L627" s="73"/>
      <c r="M627" s="73"/>
      <c r="N627" s="591"/>
      <c r="O627" s="988"/>
      <c r="P627" s="73"/>
      <c r="Q627" s="73"/>
      <c r="R627" s="74"/>
      <c r="S627" s="74"/>
      <c r="T627" s="989"/>
      <c r="U627" s="74"/>
      <c r="V627" s="1860"/>
      <c r="W627" s="73"/>
      <c r="X627" s="73"/>
      <c r="Y627" s="73"/>
      <c r="Z627" s="73"/>
    </row>
    <row r="628" spans="1:26" ht="12.75" customHeight="1">
      <c r="A628" s="73"/>
      <c r="B628" s="73"/>
      <c r="C628" s="73"/>
      <c r="D628" s="73"/>
      <c r="E628" s="73"/>
      <c r="F628" s="73"/>
      <c r="G628" s="73"/>
      <c r="H628" s="73"/>
      <c r="I628" s="73"/>
      <c r="J628" s="73"/>
      <c r="K628" s="73"/>
      <c r="L628" s="73"/>
      <c r="M628" s="73"/>
      <c r="N628" s="591"/>
      <c r="O628" s="988"/>
      <c r="P628" s="73"/>
      <c r="Q628" s="73"/>
      <c r="R628" s="74"/>
      <c r="S628" s="74"/>
      <c r="T628" s="989"/>
      <c r="U628" s="74"/>
      <c r="V628" s="1860"/>
      <c r="W628" s="73"/>
      <c r="X628" s="73"/>
      <c r="Y628" s="73"/>
      <c r="Z628" s="73"/>
    </row>
    <row r="629" spans="1:26" ht="12.75" customHeight="1">
      <c r="A629" s="73"/>
      <c r="B629" s="73"/>
      <c r="C629" s="73"/>
      <c r="D629" s="73"/>
      <c r="E629" s="73"/>
      <c r="F629" s="73"/>
      <c r="G629" s="73"/>
      <c r="H629" s="73"/>
      <c r="I629" s="73"/>
      <c r="J629" s="73"/>
      <c r="K629" s="73"/>
      <c r="L629" s="73"/>
      <c r="M629" s="73"/>
      <c r="N629" s="591"/>
      <c r="O629" s="988"/>
      <c r="P629" s="73"/>
      <c r="Q629" s="73"/>
      <c r="R629" s="74"/>
      <c r="S629" s="74"/>
      <c r="T629" s="989"/>
      <c r="U629" s="74"/>
      <c r="V629" s="1860"/>
      <c r="W629" s="73"/>
      <c r="X629" s="73"/>
      <c r="Y629" s="73"/>
      <c r="Z629" s="73"/>
    </row>
    <row r="630" spans="1:26" ht="12.75" customHeight="1">
      <c r="A630" s="73"/>
      <c r="B630" s="73"/>
      <c r="C630" s="73"/>
      <c r="D630" s="73"/>
      <c r="E630" s="73"/>
      <c r="F630" s="73"/>
      <c r="G630" s="73"/>
      <c r="H630" s="73"/>
      <c r="I630" s="73"/>
      <c r="J630" s="73"/>
      <c r="K630" s="73"/>
      <c r="L630" s="73"/>
      <c r="M630" s="73"/>
      <c r="N630" s="591"/>
      <c r="O630" s="988"/>
      <c r="P630" s="73"/>
      <c r="Q630" s="73"/>
      <c r="R630" s="74"/>
      <c r="S630" s="74"/>
      <c r="T630" s="989"/>
      <c r="U630" s="74"/>
      <c r="V630" s="1860"/>
      <c r="W630" s="73"/>
      <c r="X630" s="73"/>
      <c r="Y630" s="73"/>
      <c r="Z630" s="73"/>
    </row>
    <row r="631" spans="1:26" ht="12.75" customHeight="1">
      <c r="A631" s="73"/>
      <c r="B631" s="73"/>
      <c r="C631" s="73"/>
      <c r="D631" s="73"/>
      <c r="E631" s="73"/>
      <c r="F631" s="73"/>
      <c r="G631" s="73"/>
      <c r="H631" s="73"/>
      <c r="I631" s="73"/>
      <c r="J631" s="73"/>
      <c r="K631" s="73"/>
      <c r="L631" s="73"/>
      <c r="M631" s="73"/>
      <c r="N631" s="591"/>
      <c r="O631" s="988"/>
      <c r="P631" s="73"/>
      <c r="Q631" s="73"/>
      <c r="R631" s="74"/>
      <c r="S631" s="74"/>
      <c r="T631" s="989"/>
      <c r="U631" s="74"/>
      <c r="V631" s="1860"/>
      <c r="W631" s="73"/>
      <c r="X631" s="73"/>
      <c r="Y631" s="73"/>
      <c r="Z631" s="73"/>
    </row>
    <row r="632" spans="1:26" ht="12.75" customHeight="1">
      <c r="A632" s="73"/>
      <c r="B632" s="73"/>
      <c r="C632" s="73"/>
      <c r="D632" s="73"/>
      <c r="E632" s="73"/>
      <c r="F632" s="73"/>
      <c r="G632" s="73"/>
      <c r="H632" s="73"/>
      <c r="I632" s="73"/>
      <c r="J632" s="73"/>
      <c r="K632" s="73"/>
      <c r="L632" s="73"/>
      <c r="M632" s="73"/>
      <c r="N632" s="591"/>
      <c r="O632" s="988"/>
      <c r="P632" s="73"/>
      <c r="Q632" s="73"/>
      <c r="R632" s="74"/>
      <c r="S632" s="74"/>
      <c r="T632" s="989"/>
      <c r="U632" s="74"/>
      <c r="V632" s="1860"/>
      <c r="W632" s="73"/>
      <c r="X632" s="73"/>
      <c r="Y632" s="73"/>
      <c r="Z632" s="73"/>
    </row>
    <row r="633" spans="1:26" ht="12.75" customHeight="1">
      <c r="A633" s="73"/>
      <c r="B633" s="73"/>
      <c r="C633" s="73"/>
      <c r="D633" s="73"/>
      <c r="E633" s="73"/>
      <c r="F633" s="73"/>
      <c r="G633" s="73"/>
      <c r="H633" s="73"/>
      <c r="I633" s="73"/>
      <c r="J633" s="73"/>
      <c r="K633" s="73"/>
      <c r="L633" s="73"/>
      <c r="M633" s="73"/>
      <c r="N633" s="591"/>
      <c r="O633" s="988"/>
      <c r="P633" s="73"/>
      <c r="Q633" s="73"/>
      <c r="R633" s="74"/>
      <c r="S633" s="74"/>
      <c r="T633" s="989"/>
      <c r="U633" s="74"/>
      <c r="V633" s="1860"/>
      <c r="W633" s="73"/>
      <c r="X633" s="73"/>
      <c r="Y633" s="73"/>
      <c r="Z633" s="73"/>
    </row>
    <row r="634" spans="1:26" ht="12.75" customHeight="1">
      <c r="A634" s="73"/>
      <c r="B634" s="73"/>
      <c r="C634" s="73"/>
      <c r="D634" s="73"/>
      <c r="E634" s="73"/>
      <c r="F634" s="73"/>
      <c r="G634" s="73"/>
      <c r="H634" s="73"/>
      <c r="I634" s="73"/>
      <c r="J634" s="73"/>
      <c r="K634" s="73"/>
      <c r="L634" s="73"/>
      <c r="M634" s="73"/>
      <c r="N634" s="591"/>
      <c r="O634" s="988"/>
      <c r="P634" s="73"/>
      <c r="Q634" s="73"/>
      <c r="R634" s="74"/>
      <c r="S634" s="74"/>
      <c r="T634" s="989"/>
      <c r="U634" s="74"/>
      <c r="V634" s="1860"/>
      <c r="W634" s="73"/>
      <c r="X634" s="73"/>
      <c r="Y634" s="73"/>
      <c r="Z634" s="73"/>
    </row>
    <row r="635" spans="1:26" ht="12.75" customHeight="1">
      <c r="A635" s="73"/>
      <c r="B635" s="73"/>
      <c r="C635" s="73"/>
      <c r="D635" s="73"/>
      <c r="E635" s="73"/>
      <c r="F635" s="73"/>
      <c r="G635" s="73"/>
      <c r="H635" s="73"/>
      <c r="I635" s="73"/>
      <c r="J635" s="73"/>
      <c r="K635" s="73"/>
      <c r="L635" s="73"/>
      <c r="M635" s="73"/>
      <c r="N635" s="591"/>
      <c r="O635" s="988"/>
      <c r="P635" s="73"/>
      <c r="Q635" s="73"/>
      <c r="R635" s="74"/>
      <c r="S635" s="74"/>
      <c r="T635" s="989"/>
      <c r="U635" s="74"/>
      <c r="V635" s="1860"/>
      <c r="W635" s="73"/>
      <c r="X635" s="73"/>
      <c r="Y635" s="73"/>
      <c r="Z635" s="73"/>
    </row>
    <row r="636" spans="1:26" ht="12.75" customHeight="1">
      <c r="A636" s="73"/>
      <c r="B636" s="73"/>
      <c r="C636" s="73"/>
      <c r="D636" s="73"/>
      <c r="E636" s="73"/>
      <c r="F636" s="73"/>
      <c r="G636" s="73"/>
      <c r="H636" s="73"/>
      <c r="I636" s="73"/>
      <c r="J636" s="73"/>
      <c r="K636" s="73"/>
      <c r="L636" s="73"/>
      <c r="M636" s="73"/>
      <c r="N636" s="591"/>
      <c r="O636" s="988"/>
      <c r="P636" s="73"/>
      <c r="Q636" s="73"/>
      <c r="R636" s="74"/>
      <c r="S636" s="74"/>
      <c r="T636" s="989"/>
      <c r="U636" s="74"/>
      <c r="V636" s="1860"/>
      <c r="W636" s="73"/>
      <c r="X636" s="73"/>
      <c r="Y636" s="73"/>
      <c r="Z636" s="73"/>
    </row>
    <row r="637" spans="1:26" ht="12.75" customHeight="1">
      <c r="A637" s="73"/>
      <c r="B637" s="73"/>
      <c r="C637" s="73"/>
      <c r="D637" s="73"/>
      <c r="E637" s="73"/>
      <c r="F637" s="73"/>
      <c r="G637" s="73"/>
      <c r="H637" s="73"/>
      <c r="I637" s="73"/>
      <c r="J637" s="73"/>
      <c r="K637" s="73"/>
      <c r="L637" s="73"/>
      <c r="M637" s="73"/>
      <c r="N637" s="591"/>
      <c r="O637" s="988"/>
      <c r="P637" s="73"/>
      <c r="Q637" s="73"/>
      <c r="R637" s="74"/>
      <c r="S637" s="74"/>
      <c r="T637" s="989"/>
      <c r="U637" s="74"/>
      <c r="V637" s="1860"/>
      <c r="W637" s="73"/>
      <c r="X637" s="73"/>
      <c r="Y637" s="73"/>
      <c r="Z637" s="73"/>
    </row>
    <row r="638" spans="1:26" ht="12.75" customHeight="1">
      <c r="A638" s="73"/>
      <c r="B638" s="73"/>
      <c r="C638" s="73"/>
      <c r="D638" s="73"/>
      <c r="E638" s="73"/>
      <c r="F638" s="73"/>
      <c r="G638" s="73"/>
      <c r="H638" s="73"/>
      <c r="I638" s="73"/>
      <c r="J638" s="73"/>
      <c r="K638" s="73"/>
      <c r="L638" s="73"/>
      <c r="M638" s="73"/>
      <c r="N638" s="591"/>
      <c r="O638" s="988"/>
      <c r="P638" s="73"/>
      <c r="Q638" s="73"/>
      <c r="R638" s="74"/>
      <c r="S638" s="74"/>
      <c r="T638" s="989"/>
      <c r="U638" s="74"/>
      <c r="V638" s="1860"/>
      <c r="W638" s="73"/>
      <c r="X638" s="73"/>
      <c r="Y638" s="73"/>
      <c r="Z638" s="73"/>
    </row>
    <row r="639" spans="1:26" ht="12.75" customHeight="1">
      <c r="A639" s="73"/>
      <c r="B639" s="73"/>
      <c r="C639" s="73"/>
      <c r="D639" s="73"/>
      <c r="E639" s="73"/>
      <c r="F639" s="73"/>
      <c r="G639" s="73"/>
      <c r="H639" s="73"/>
      <c r="I639" s="73"/>
      <c r="J639" s="73"/>
      <c r="K639" s="73"/>
      <c r="L639" s="73"/>
      <c r="M639" s="73"/>
      <c r="N639" s="591"/>
      <c r="O639" s="988"/>
      <c r="P639" s="73"/>
      <c r="Q639" s="73"/>
      <c r="R639" s="74"/>
      <c r="S639" s="74"/>
      <c r="T639" s="989"/>
      <c r="U639" s="74"/>
      <c r="V639" s="1860"/>
      <c r="W639" s="73"/>
      <c r="X639" s="73"/>
      <c r="Y639" s="73"/>
      <c r="Z639" s="73"/>
    </row>
    <row r="640" spans="1:26" ht="12.75" customHeight="1">
      <c r="A640" s="73"/>
      <c r="B640" s="73"/>
      <c r="C640" s="73"/>
      <c r="D640" s="73"/>
      <c r="E640" s="73"/>
      <c r="F640" s="73"/>
      <c r="G640" s="73"/>
      <c r="H640" s="73"/>
      <c r="I640" s="73"/>
      <c r="J640" s="73"/>
      <c r="K640" s="73"/>
      <c r="L640" s="73"/>
      <c r="M640" s="73"/>
      <c r="N640" s="591"/>
      <c r="O640" s="988"/>
      <c r="P640" s="73"/>
      <c r="Q640" s="73"/>
      <c r="R640" s="74"/>
      <c r="S640" s="74"/>
      <c r="T640" s="989"/>
      <c r="U640" s="74"/>
      <c r="V640" s="1860"/>
      <c r="W640" s="73"/>
      <c r="X640" s="73"/>
      <c r="Y640" s="73"/>
      <c r="Z640" s="73"/>
    </row>
    <row r="641" spans="1:26" ht="12.75" customHeight="1">
      <c r="A641" s="73"/>
      <c r="B641" s="73"/>
      <c r="C641" s="73"/>
      <c r="D641" s="73"/>
      <c r="E641" s="73"/>
      <c r="F641" s="73"/>
      <c r="G641" s="73"/>
      <c r="H641" s="73"/>
      <c r="I641" s="73"/>
      <c r="J641" s="73"/>
      <c r="K641" s="73"/>
      <c r="L641" s="73"/>
      <c r="M641" s="73"/>
      <c r="N641" s="591"/>
      <c r="O641" s="988"/>
      <c r="P641" s="73"/>
      <c r="Q641" s="73"/>
      <c r="R641" s="74"/>
      <c r="S641" s="74"/>
      <c r="T641" s="989"/>
      <c r="U641" s="74"/>
      <c r="V641" s="1860"/>
      <c r="W641" s="73"/>
      <c r="X641" s="73"/>
      <c r="Y641" s="73"/>
      <c r="Z641" s="73"/>
    </row>
    <row r="642" spans="1:26" ht="12.75" customHeight="1">
      <c r="A642" s="73"/>
      <c r="B642" s="73"/>
      <c r="C642" s="73"/>
      <c r="D642" s="73"/>
      <c r="E642" s="73"/>
      <c r="F642" s="73"/>
      <c r="G642" s="73"/>
      <c r="H642" s="73"/>
      <c r="I642" s="73"/>
      <c r="J642" s="73"/>
      <c r="K642" s="73"/>
      <c r="L642" s="73"/>
      <c r="M642" s="73"/>
      <c r="N642" s="591"/>
      <c r="O642" s="988"/>
      <c r="P642" s="73"/>
      <c r="Q642" s="73"/>
      <c r="R642" s="74"/>
      <c r="S642" s="74"/>
      <c r="T642" s="989"/>
      <c r="U642" s="74"/>
      <c r="V642" s="1860"/>
      <c r="W642" s="73"/>
      <c r="X642" s="73"/>
      <c r="Y642" s="73"/>
      <c r="Z642" s="73"/>
    </row>
    <row r="643" spans="1:26" ht="12.75" customHeight="1">
      <c r="A643" s="73"/>
      <c r="B643" s="73"/>
      <c r="C643" s="73"/>
      <c r="D643" s="73"/>
      <c r="E643" s="73"/>
      <c r="F643" s="73"/>
      <c r="G643" s="73"/>
      <c r="H643" s="73"/>
      <c r="I643" s="73"/>
      <c r="J643" s="73"/>
      <c r="K643" s="73"/>
      <c r="L643" s="73"/>
      <c r="M643" s="73"/>
      <c r="N643" s="591"/>
      <c r="O643" s="988"/>
      <c r="P643" s="73"/>
      <c r="Q643" s="73"/>
      <c r="R643" s="74"/>
      <c r="S643" s="74"/>
      <c r="T643" s="989"/>
      <c r="U643" s="74"/>
      <c r="V643" s="1860"/>
      <c r="W643" s="73"/>
      <c r="X643" s="73"/>
      <c r="Y643" s="73"/>
      <c r="Z643" s="73"/>
    </row>
    <row r="644" spans="1:26" ht="12.75" customHeight="1">
      <c r="A644" s="73"/>
      <c r="B644" s="73"/>
      <c r="C644" s="73"/>
      <c r="D644" s="73"/>
      <c r="E644" s="73"/>
      <c r="F644" s="73"/>
      <c r="G644" s="73"/>
      <c r="H644" s="73"/>
      <c r="I644" s="73"/>
      <c r="J644" s="73"/>
      <c r="K644" s="73"/>
      <c r="L644" s="73"/>
      <c r="M644" s="73"/>
      <c r="N644" s="591"/>
      <c r="O644" s="988"/>
      <c r="P644" s="73"/>
      <c r="Q644" s="73"/>
      <c r="R644" s="74"/>
      <c r="S644" s="74"/>
      <c r="T644" s="989"/>
      <c r="U644" s="74"/>
      <c r="V644" s="1860"/>
      <c r="W644" s="73"/>
      <c r="X644" s="73"/>
      <c r="Y644" s="73"/>
      <c r="Z644" s="73"/>
    </row>
    <row r="645" spans="1:26" ht="12.75" customHeight="1">
      <c r="A645" s="73"/>
      <c r="B645" s="73"/>
      <c r="C645" s="73"/>
      <c r="D645" s="73"/>
      <c r="E645" s="73"/>
      <c r="F645" s="73"/>
      <c r="G645" s="73"/>
      <c r="H645" s="73"/>
      <c r="I645" s="73"/>
      <c r="J645" s="73"/>
      <c r="K645" s="73"/>
      <c r="L645" s="73"/>
      <c r="M645" s="73"/>
      <c r="N645" s="591"/>
      <c r="O645" s="988"/>
      <c r="P645" s="73"/>
      <c r="Q645" s="73"/>
      <c r="R645" s="74"/>
      <c r="S645" s="74"/>
      <c r="T645" s="989"/>
      <c r="U645" s="74"/>
      <c r="V645" s="1860"/>
      <c r="W645" s="73"/>
      <c r="X645" s="73"/>
      <c r="Y645" s="73"/>
      <c r="Z645" s="73"/>
    </row>
    <row r="646" spans="1:26" ht="12.75" customHeight="1">
      <c r="A646" s="73"/>
      <c r="B646" s="73"/>
      <c r="C646" s="73"/>
      <c r="D646" s="73"/>
      <c r="E646" s="73"/>
      <c r="F646" s="73"/>
      <c r="G646" s="73"/>
      <c r="H646" s="73"/>
      <c r="I646" s="73"/>
      <c r="J646" s="73"/>
      <c r="K646" s="73"/>
      <c r="L646" s="73"/>
      <c r="M646" s="73"/>
      <c r="N646" s="591"/>
      <c r="O646" s="988"/>
      <c r="P646" s="73"/>
      <c r="Q646" s="73"/>
      <c r="R646" s="74"/>
      <c r="S646" s="74"/>
      <c r="T646" s="989"/>
      <c r="U646" s="74"/>
      <c r="V646" s="1860"/>
      <c r="W646" s="73"/>
      <c r="X646" s="73"/>
      <c r="Y646" s="73"/>
      <c r="Z646" s="73"/>
    </row>
    <row r="647" spans="1:26" ht="12.75" customHeight="1">
      <c r="A647" s="73"/>
      <c r="B647" s="73"/>
      <c r="C647" s="73"/>
      <c r="D647" s="73"/>
      <c r="E647" s="73"/>
      <c r="F647" s="73"/>
      <c r="G647" s="73"/>
      <c r="H647" s="73"/>
      <c r="I647" s="73"/>
      <c r="J647" s="73"/>
      <c r="K647" s="73"/>
      <c r="L647" s="73"/>
      <c r="M647" s="73"/>
      <c r="N647" s="591"/>
      <c r="O647" s="988"/>
      <c r="P647" s="73"/>
      <c r="Q647" s="73"/>
      <c r="R647" s="74"/>
      <c r="S647" s="74"/>
      <c r="T647" s="989"/>
      <c r="U647" s="74"/>
      <c r="V647" s="1860"/>
      <c r="W647" s="73"/>
      <c r="X647" s="73"/>
      <c r="Y647" s="73"/>
      <c r="Z647" s="73"/>
    </row>
    <row r="648" spans="1:26" ht="12.75" customHeight="1">
      <c r="A648" s="73"/>
      <c r="B648" s="73"/>
      <c r="C648" s="73"/>
      <c r="D648" s="73"/>
      <c r="E648" s="73"/>
      <c r="F648" s="73"/>
      <c r="G648" s="73"/>
      <c r="H648" s="73"/>
      <c r="I648" s="73"/>
      <c r="J648" s="73"/>
      <c r="K648" s="73"/>
      <c r="L648" s="73"/>
      <c r="M648" s="73"/>
      <c r="N648" s="591"/>
      <c r="O648" s="988"/>
      <c r="P648" s="73"/>
      <c r="Q648" s="73"/>
      <c r="R648" s="74"/>
      <c r="S648" s="74"/>
      <c r="T648" s="989"/>
      <c r="U648" s="74"/>
      <c r="V648" s="1860"/>
      <c r="W648" s="73"/>
      <c r="X648" s="73"/>
      <c r="Y648" s="73"/>
      <c r="Z648" s="73"/>
    </row>
    <row r="649" spans="1:26" ht="12.75" customHeight="1">
      <c r="A649" s="73"/>
      <c r="B649" s="73"/>
      <c r="C649" s="73"/>
      <c r="D649" s="73"/>
      <c r="E649" s="73"/>
      <c r="F649" s="73"/>
      <c r="G649" s="73"/>
      <c r="H649" s="73"/>
      <c r="I649" s="73"/>
      <c r="J649" s="73"/>
      <c r="K649" s="73"/>
      <c r="L649" s="73"/>
      <c r="M649" s="73"/>
      <c r="N649" s="591"/>
      <c r="O649" s="988"/>
      <c r="P649" s="73"/>
      <c r="Q649" s="73"/>
      <c r="R649" s="74"/>
      <c r="S649" s="74"/>
      <c r="T649" s="989"/>
      <c r="U649" s="74"/>
      <c r="V649" s="1860"/>
      <c r="W649" s="73"/>
      <c r="X649" s="73"/>
      <c r="Y649" s="73"/>
      <c r="Z649" s="73"/>
    </row>
    <row r="650" spans="1:26" ht="12.75" customHeight="1">
      <c r="A650" s="73"/>
      <c r="B650" s="73"/>
      <c r="C650" s="73"/>
      <c r="D650" s="73"/>
      <c r="E650" s="73"/>
      <c r="F650" s="73"/>
      <c r="G650" s="73"/>
      <c r="H650" s="73"/>
      <c r="I650" s="73"/>
      <c r="J650" s="73"/>
      <c r="K650" s="73"/>
      <c r="L650" s="73"/>
      <c r="M650" s="73"/>
      <c r="N650" s="591"/>
      <c r="O650" s="988"/>
      <c r="P650" s="73"/>
      <c r="Q650" s="73"/>
      <c r="R650" s="74"/>
      <c r="S650" s="74"/>
      <c r="T650" s="989"/>
      <c r="U650" s="74"/>
      <c r="V650" s="1860"/>
      <c r="W650" s="73"/>
      <c r="X650" s="73"/>
      <c r="Y650" s="73"/>
      <c r="Z650" s="73"/>
    </row>
    <row r="651" spans="1:26" ht="12.75" customHeight="1">
      <c r="A651" s="73"/>
      <c r="B651" s="73"/>
      <c r="C651" s="73"/>
      <c r="D651" s="73"/>
      <c r="E651" s="73"/>
      <c r="F651" s="73"/>
      <c r="G651" s="73"/>
      <c r="H651" s="73"/>
      <c r="I651" s="73"/>
      <c r="J651" s="73"/>
      <c r="K651" s="73"/>
      <c r="L651" s="73"/>
      <c r="M651" s="73"/>
      <c r="N651" s="591"/>
      <c r="O651" s="988"/>
      <c r="P651" s="73"/>
      <c r="Q651" s="73"/>
      <c r="R651" s="74"/>
      <c r="S651" s="74"/>
      <c r="T651" s="989"/>
      <c r="U651" s="74"/>
      <c r="V651" s="1860"/>
      <c r="W651" s="73"/>
      <c r="X651" s="73"/>
      <c r="Y651" s="73"/>
      <c r="Z651" s="73"/>
    </row>
    <row r="652" spans="1:26" ht="12.75" customHeight="1">
      <c r="A652" s="73"/>
      <c r="B652" s="73"/>
      <c r="C652" s="73"/>
      <c r="D652" s="73"/>
      <c r="E652" s="73"/>
      <c r="F652" s="73"/>
      <c r="G652" s="73"/>
      <c r="H652" s="73"/>
      <c r="I652" s="73"/>
      <c r="J652" s="73"/>
      <c r="K652" s="73"/>
      <c r="L652" s="73"/>
      <c r="M652" s="73"/>
      <c r="N652" s="591"/>
      <c r="O652" s="988"/>
      <c r="P652" s="73"/>
      <c r="Q652" s="73"/>
      <c r="R652" s="74"/>
      <c r="S652" s="74"/>
      <c r="T652" s="989"/>
      <c r="U652" s="74"/>
      <c r="V652" s="1860"/>
      <c r="W652" s="73"/>
      <c r="X652" s="73"/>
      <c r="Y652" s="73"/>
      <c r="Z652" s="73"/>
    </row>
    <row r="653" spans="1:26" ht="12.75" customHeight="1">
      <c r="A653" s="73"/>
      <c r="B653" s="73"/>
      <c r="C653" s="73"/>
      <c r="D653" s="73"/>
      <c r="E653" s="73"/>
      <c r="F653" s="73"/>
      <c r="G653" s="73"/>
      <c r="H653" s="73"/>
      <c r="I653" s="73"/>
      <c r="J653" s="73"/>
      <c r="K653" s="73"/>
      <c r="L653" s="73"/>
      <c r="M653" s="73"/>
      <c r="N653" s="591"/>
      <c r="O653" s="988"/>
      <c r="P653" s="73"/>
      <c r="Q653" s="73"/>
      <c r="R653" s="74"/>
      <c r="S653" s="74"/>
      <c r="T653" s="989"/>
      <c r="U653" s="74"/>
      <c r="V653" s="1860"/>
      <c r="W653" s="73"/>
      <c r="X653" s="73"/>
      <c r="Y653" s="73"/>
      <c r="Z653" s="73"/>
    </row>
    <row r="654" spans="1:26" ht="12.75" customHeight="1">
      <c r="A654" s="73"/>
      <c r="B654" s="73"/>
      <c r="C654" s="73"/>
      <c r="D654" s="73"/>
      <c r="E654" s="73"/>
      <c r="F654" s="73"/>
      <c r="G654" s="73"/>
      <c r="H654" s="73"/>
      <c r="I654" s="73"/>
      <c r="J654" s="73"/>
      <c r="K654" s="73"/>
      <c r="L654" s="73"/>
      <c r="M654" s="73"/>
      <c r="N654" s="591"/>
      <c r="O654" s="988"/>
      <c r="P654" s="73"/>
      <c r="Q654" s="73"/>
      <c r="R654" s="74"/>
      <c r="S654" s="74"/>
      <c r="T654" s="989"/>
      <c r="U654" s="74"/>
      <c r="V654" s="1860"/>
      <c r="W654" s="73"/>
      <c r="X654" s="73"/>
      <c r="Y654" s="73"/>
      <c r="Z654" s="73"/>
    </row>
    <row r="655" spans="1:26" ht="12.75" customHeight="1">
      <c r="A655" s="73"/>
      <c r="B655" s="73"/>
      <c r="C655" s="73"/>
      <c r="D655" s="73"/>
      <c r="E655" s="73"/>
      <c r="F655" s="73"/>
      <c r="G655" s="73"/>
      <c r="H655" s="73"/>
      <c r="I655" s="73"/>
      <c r="J655" s="73"/>
      <c r="K655" s="73"/>
      <c r="L655" s="73"/>
      <c r="M655" s="73"/>
      <c r="N655" s="591"/>
      <c r="O655" s="988"/>
      <c r="P655" s="73"/>
      <c r="Q655" s="73"/>
      <c r="R655" s="74"/>
      <c r="S655" s="74"/>
      <c r="T655" s="989"/>
      <c r="U655" s="74"/>
      <c r="V655" s="1860"/>
      <c r="W655" s="73"/>
      <c r="X655" s="73"/>
      <c r="Y655" s="73"/>
      <c r="Z655" s="73"/>
    </row>
    <row r="656" spans="1:26" ht="12.75" customHeight="1">
      <c r="A656" s="73"/>
      <c r="B656" s="73"/>
      <c r="C656" s="73"/>
      <c r="D656" s="73"/>
      <c r="E656" s="73"/>
      <c r="F656" s="73"/>
      <c r="G656" s="73"/>
      <c r="H656" s="73"/>
      <c r="I656" s="73"/>
      <c r="J656" s="73"/>
      <c r="K656" s="73"/>
      <c r="L656" s="73"/>
      <c r="M656" s="73"/>
      <c r="N656" s="591"/>
      <c r="O656" s="988"/>
      <c r="P656" s="73"/>
      <c r="Q656" s="73"/>
      <c r="R656" s="74"/>
      <c r="S656" s="74"/>
      <c r="T656" s="989"/>
      <c r="U656" s="74"/>
      <c r="V656" s="1860"/>
      <c r="W656" s="73"/>
      <c r="X656" s="73"/>
      <c r="Y656" s="73"/>
      <c r="Z656" s="73"/>
    </row>
    <row r="657" spans="1:26" ht="12.75" customHeight="1">
      <c r="A657" s="73"/>
      <c r="B657" s="73"/>
      <c r="C657" s="73"/>
      <c r="D657" s="73"/>
      <c r="E657" s="73"/>
      <c r="F657" s="73"/>
      <c r="G657" s="73"/>
      <c r="H657" s="73"/>
      <c r="I657" s="73"/>
      <c r="J657" s="73"/>
      <c r="K657" s="73"/>
      <c r="L657" s="73"/>
      <c r="M657" s="73"/>
      <c r="N657" s="591"/>
      <c r="O657" s="988"/>
      <c r="P657" s="73"/>
      <c r="Q657" s="73"/>
      <c r="R657" s="74"/>
      <c r="S657" s="74"/>
      <c r="T657" s="989"/>
      <c r="U657" s="74"/>
      <c r="V657" s="1860"/>
      <c r="W657" s="73"/>
      <c r="X657" s="73"/>
      <c r="Y657" s="73"/>
      <c r="Z657" s="73"/>
    </row>
    <row r="658" spans="1:26" ht="12.75" customHeight="1">
      <c r="A658" s="73"/>
      <c r="B658" s="73"/>
      <c r="C658" s="73"/>
      <c r="D658" s="73"/>
      <c r="E658" s="73"/>
      <c r="F658" s="73"/>
      <c r="G658" s="73"/>
      <c r="H658" s="73"/>
      <c r="I658" s="73"/>
      <c r="J658" s="73"/>
      <c r="K658" s="73"/>
      <c r="L658" s="73"/>
      <c r="M658" s="73"/>
      <c r="N658" s="591"/>
      <c r="O658" s="988"/>
      <c r="P658" s="73"/>
      <c r="Q658" s="73"/>
      <c r="R658" s="74"/>
      <c r="S658" s="74"/>
      <c r="T658" s="989"/>
      <c r="U658" s="74"/>
      <c r="V658" s="1860"/>
      <c r="W658" s="73"/>
      <c r="X658" s="73"/>
      <c r="Y658" s="73"/>
      <c r="Z658" s="73"/>
    </row>
    <row r="659" spans="1:26" ht="12.75" customHeight="1">
      <c r="A659" s="73"/>
      <c r="B659" s="73"/>
      <c r="C659" s="73"/>
      <c r="D659" s="73"/>
      <c r="E659" s="73"/>
      <c r="F659" s="73"/>
      <c r="G659" s="73"/>
      <c r="H659" s="73"/>
      <c r="I659" s="73"/>
      <c r="J659" s="73"/>
      <c r="K659" s="73"/>
      <c r="L659" s="73"/>
      <c r="M659" s="73"/>
      <c r="N659" s="591"/>
      <c r="O659" s="988"/>
      <c r="P659" s="73"/>
      <c r="Q659" s="73"/>
      <c r="R659" s="74"/>
      <c r="S659" s="74"/>
      <c r="T659" s="989"/>
      <c r="U659" s="74"/>
      <c r="V659" s="1860"/>
      <c r="W659" s="73"/>
      <c r="X659" s="73"/>
      <c r="Y659" s="73"/>
      <c r="Z659" s="73"/>
    </row>
    <row r="660" spans="1:26" ht="12.75" customHeight="1">
      <c r="A660" s="73"/>
      <c r="B660" s="73"/>
      <c r="C660" s="73"/>
      <c r="D660" s="73"/>
      <c r="E660" s="73"/>
      <c r="F660" s="73"/>
      <c r="G660" s="73"/>
      <c r="H660" s="73"/>
      <c r="I660" s="73"/>
      <c r="J660" s="73"/>
      <c r="K660" s="73"/>
      <c r="L660" s="73"/>
      <c r="M660" s="73"/>
      <c r="N660" s="591"/>
      <c r="O660" s="988"/>
      <c r="P660" s="73"/>
      <c r="Q660" s="73"/>
      <c r="R660" s="74"/>
      <c r="S660" s="74"/>
      <c r="T660" s="989"/>
      <c r="U660" s="74"/>
      <c r="V660" s="1860"/>
      <c r="W660" s="73"/>
      <c r="X660" s="73"/>
      <c r="Y660" s="73"/>
      <c r="Z660" s="73"/>
    </row>
    <row r="661" spans="1:26" ht="12.75" customHeight="1">
      <c r="A661" s="73"/>
      <c r="B661" s="73"/>
      <c r="C661" s="73"/>
      <c r="D661" s="73"/>
      <c r="E661" s="73"/>
      <c r="F661" s="73"/>
      <c r="G661" s="73"/>
      <c r="H661" s="73"/>
      <c r="I661" s="73"/>
      <c r="J661" s="73"/>
      <c r="K661" s="73"/>
      <c r="L661" s="73"/>
      <c r="M661" s="73"/>
      <c r="N661" s="591"/>
      <c r="O661" s="988"/>
      <c r="P661" s="73"/>
      <c r="Q661" s="73"/>
      <c r="R661" s="74"/>
      <c r="S661" s="74"/>
      <c r="T661" s="989"/>
      <c r="U661" s="74"/>
      <c r="V661" s="1860"/>
      <c r="W661" s="73"/>
      <c r="X661" s="73"/>
      <c r="Y661" s="73"/>
      <c r="Z661" s="73"/>
    </row>
    <row r="662" spans="1:26" ht="12.75" customHeight="1">
      <c r="A662" s="73"/>
      <c r="B662" s="73"/>
      <c r="C662" s="73"/>
      <c r="D662" s="73"/>
      <c r="E662" s="73"/>
      <c r="F662" s="73"/>
      <c r="G662" s="73"/>
      <c r="H662" s="73"/>
      <c r="I662" s="73"/>
      <c r="J662" s="73"/>
      <c r="K662" s="73"/>
      <c r="L662" s="73"/>
      <c r="M662" s="73"/>
      <c r="N662" s="591"/>
      <c r="O662" s="988"/>
      <c r="P662" s="73"/>
      <c r="Q662" s="73"/>
      <c r="R662" s="74"/>
      <c r="S662" s="74"/>
      <c r="T662" s="989"/>
      <c r="U662" s="74"/>
      <c r="V662" s="1860"/>
      <c r="W662" s="73"/>
      <c r="X662" s="73"/>
      <c r="Y662" s="73"/>
      <c r="Z662" s="73"/>
    </row>
    <row r="663" spans="1:26" ht="12.75" customHeight="1">
      <c r="A663" s="73"/>
      <c r="B663" s="73"/>
      <c r="C663" s="73"/>
      <c r="D663" s="73"/>
      <c r="E663" s="73"/>
      <c r="F663" s="73"/>
      <c r="G663" s="73"/>
      <c r="H663" s="73"/>
      <c r="I663" s="73"/>
      <c r="J663" s="73"/>
      <c r="K663" s="73"/>
      <c r="L663" s="73"/>
      <c r="M663" s="73"/>
      <c r="N663" s="591"/>
      <c r="O663" s="988"/>
      <c r="P663" s="73"/>
      <c r="Q663" s="73"/>
      <c r="R663" s="74"/>
      <c r="S663" s="74"/>
      <c r="T663" s="989"/>
      <c r="U663" s="74"/>
      <c r="V663" s="1860"/>
      <c r="W663" s="73"/>
      <c r="X663" s="73"/>
      <c r="Y663" s="73"/>
      <c r="Z663" s="73"/>
    </row>
    <row r="664" spans="1:26" ht="12.75" customHeight="1">
      <c r="A664" s="73"/>
      <c r="B664" s="73"/>
      <c r="C664" s="73"/>
      <c r="D664" s="73"/>
      <c r="E664" s="73"/>
      <c r="F664" s="73"/>
      <c r="G664" s="73"/>
      <c r="H664" s="73"/>
      <c r="I664" s="73"/>
      <c r="J664" s="73"/>
      <c r="K664" s="73"/>
      <c r="L664" s="73"/>
      <c r="M664" s="73"/>
      <c r="N664" s="591"/>
      <c r="O664" s="988"/>
      <c r="P664" s="73"/>
      <c r="Q664" s="73"/>
      <c r="R664" s="74"/>
      <c r="S664" s="74"/>
      <c r="T664" s="989"/>
      <c r="U664" s="74"/>
      <c r="V664" s="1860"/>
      <c r="W664" s="73"/>
      <c r="X664" s="73"/>
      <c r="Y664" s="73"/>
      <c r="Z664" s="73"/>
    </row>
    <row r="665" spans="1:26" ht="12.75" customHeight="1">
      <c r="A665" s="73"/>
      <c r="B665" s="73"/>
      <c r="C665" s="73"/>
      <c r="D665" s="73"/>
      <c r="E665" s="73"/>
      <c r="F665" s="73"/>
      <c r="G665" s="73"/>
      <c r="H665" s="73"/>
      <c r="I665" s="73"/>
      <c r="J665" s="73"/>
      <c r="K665" s="73"/>
      <c r="L665" s="73"/>
      <c r="M665" s="73"/>
      <c r="N665" s="591"/>
      <c r="O665" s="988"/>
      <c r="P665" s="73"/>
      <c r="Q665" s="73"/>
      <c r="R665" s="74"/>
      <c r="S665" s="74"/>
      <c r="T665" s="989"/>
      <c r="U665" s="74"/>
      <c r="V665" s="1860"/>
      <c r="W665" s="73"/>
      <c r="X665" s="73"/>
      <c r="Y665" s="73"/>
      <c r="Z665" s="73"/>
    </row>
    <row r="666" spans="1:26" ht="12.75" customHeight="1">
      <c r="A666" s="73"/>
      <c r="B666" s="73"/>
      <c r="C666" s="73"/>
      <c r="D666" s="73"/>
      <c r="E666" s="73"/>
      <c r="F666" s="73"/>
      <c r="G666" s="73"/>
      <c r="H666" s="73"/>
      <c r="I666" s="73"/>
      <c r="J666" s="73"/>
      <c r="K666" s="73"/>
      <c r="L666" s="73"/>
      <c r="M666" s="73"/>
      <c r="N666" s="591"/>
      <c r="O666" s="988"/>
      <c r="P666" s="73"/>
      <c r="Q666" s="73"/>
      <c r="R666" s="74"/>
      <c r="S666" s="74"/>
      <c r="T666" s="989"/>
      <c r="U666" s="74"/>
      <c r="V666" s="1860"/>
      <c r="W666" s="73"/>
      <c r="X666" s="73"/>
      <c r="Y666" s="73"/>
      <c r="Z666" s="73"/>
    </row>
    <row r="667" spans="1:26" ht="12.75" customHeight="1">
      <c r="A667" s="73"/>
      <c r="B667" s="73"/>
      <c r="C667" s="73"/>
      <c r="D667" s="73"/>
      <c r="E667" s="73"/>
      <c r="F667" s="73"/>
      <c r="G667" s="73"/>
      <c r="H667" s="73"/>
      <c r="I667" s="73"/>
      <c r="J667" s="73"/>
      <c r="K667" s="73"/>
      <c r="L667" s="73"/>
      <c r="M667" s="73"/>
      <c r="N667" s="591"/>
      <c r="O667" s="988"/>
      <c r="P667" s="73"/>
      <c r="Q667" s="73"/>
      <c r="R667" s="74"/>
      <c r="S667" s="74"/>
      <c r="T667" s="989"/>
      <c r="U667" s="74"/>
      <c r="V667" s="1860"/>
      <c r="W667" s="73"/>
      <c r="X667" s="73"/>
      <c r="Y667" s="73"/>
      <c r="Z667" s="73"/>
    </row>
    <row r="668" spans="1:26" ht="12.75" customHeight="1">
      <c r="A668" s="73"/>
      <c r="B668" s="73"/>
      <c r="C668" s="73"/>
      <c r="D668" s="73"/>
      <c r="E668" s="73"/>
      <c r="F668" s="73"/>
      <c r="G668" s="73"/>
      <c r="H668" s="73"/>
      <c r="I668" s="73"/>
      <c r="J668" s="73"/>
      <c r="K668" s="73"/>
      <c r="L668" s="73"/>
      <c r="M668" s="73"/>
      <c r="N668" s="591"/>
      <c r="O668" s="988"/>
      <c r="P668" s="73"/>
      <c r="Q668" s="73"/>
      <c r="R668" s="74"/>
      <c r="S668" s="74"/>
      <c r="T668" s="989"/>
      <c r="U668" s="74"/>
      <c r="V668" s="1860"/>
      <c r="W668" s="73"/>
      <c r="X668" s="73"/>
      <c r="Y668" s="73"/>
      <c r="Z668" s="73"/>
    </row>
    <row r="669" spans="1:26" ht="12.75" customHeight="1">
      <c r="A669" s="73"/>
      <c r="B669" s="73"/>
      <c r="C669" s="73"/>
      <c r="D669" s="73"/>
      <c r="E669" s="73"/>
      <c r="F669" s="73"/>
      <c r="G669" s="73"/>
      <c r="H669" s="73"/>
      <c r="I669" s="73"/>
      <c r="J669" s="73"/>
      <c r="K669" s="73"/>
      <c r="L669" s="73"/>
      <c r="M669" s="73"/>
      <c r="N669" s="591"/>
      <c r="O669" s="988"/>
      <c r="P669" s="73"/>
      <c r="Q669" s="73"/>
      <c r="R669" s="74"/>
      <c r="S669" s="74"/>
      <c r="T669" s="989"/>
      <c r="U669" s="74"/>
      <c r="V669" s="1860"/>
      <c r="W669" s="73"/>
      <c r="X669" s="73"/>
      <c r="Y669" s="73"/>
      <c r="Z669" s="73"/>
    </row>
    <row r="670" spans="1:26" ht="12.75" customHeight="1">
      <c r="A670" s="73"/>
      <c r="B670" s="73"/>
      <c r="C670" s="73"/>
      <c r="D670" s="73"/>
      <c r="E670" s="73"/>
      <c r="F670" s="73"/>
      <c r="G670" s="73"/>
      <c r="H670" s="73"/>
      <c r="I670" s="73"/>
      <c r="J670" s="73"/>
      <c r="K670" s="73"/>
      <c r="L670" s="73"/>
      <c r="M670" s="73"/>
      <c r="N670" s="591"/>
      <c r="O670" s="988"/>
      <c r="P670" s="73"/>
      <c r="Q670" s="73"/>
      <c r="R670" s="74"/>
      <c r="S670" s="74"/>
      <c r="T670" s="989"/>
      <c r="U670" s="74"/>
      <c r="V670" s="1860"/>
      <c r="W670" s="73"/>
      <c r="X670" s="73"/>
      <c r="Y670" s="73"/>
      <c r="Z670" s="73"/>
    </row>
    <row r="671" spans="1:26" ht="12.75" customHeight="1">
      <c r="A671" s="73"/>
      <c r="B671" s="73"/>
      <c r="C671" s="73"/>
      <c r="D671" s="73"/>
      <c r="E671" s="73"/>
      <c r="F671" s="73"/>
      <c r="G671" s="73"/>
      <c r="H671" s="73"/>
      <c r="I671" s="73"/>
      <c r="J671" s="73"/>
      <c r="K671" s="73"/>
      <c r="L671" s="73"/>
      <c r="M671" s="73"/>
      <c r="N671" s="591"/>
      <c r="O671" s="988"/>
      <c r="P671" s="73"/>
      <c r="Q671" s="73"/>
      <c r="R671" s="74"/>
      <c r="S671" s="74"/>
      <c r="T671" s="989"/>
      <c r="U671" s="74"/>
      <c r="V671" s="1860"/>
      <c r="W671" s="73"/>
      <c r="X671" s="73"/>
      <c r="Y671" s="73"/>
      <c r="Z671" s="73"/>
    </row>
    <row r="672" spans="1:26" ht="12.75" customHeight="1">
      <c r="A672" s="73"/>
      <c r="B672" s="73"/>
      <c r="C672" s="73"/>
      <c r="D672" s="73"/>
      <c r="E672" s="73"/>
      <c r="F672" s="73"/>
      <c r="G672" s="73"/>
      <c r="H672" s="73"/>
      <c r="I672" s="73"/>
      <c r="J672" s="73"/>
      <c r="K672" s="73"/>
      <c r="L672" s="73"/>
      <c r="M672" s="73"/>
      <c r="N672" s="591"/>
      <c r="O672" s="988"/>
      <c r="P672" s="73"/>
      <c r="Q672" s="73"/>
      <c r="R672" s="74"/>
      <c r="S672" s="74"/>
      <c r="T672" s="989"/>
      <c r="U672" s="74"/>
      <c r="V672" s="1860"/>
      <c r="W672" s="73"/>
      <c r="X672" s="73"/>
      <c r="Y672" s="73"/>
      <c r="Z672" s="73"/>
    </row>
    <row r="673" spans="1:26" ht="12.75" customHeight="1">
      <c r="A673" s="73"/>
      <c r="B673" s="73"/>
      <c r="C673" s="73"/>
      <c r="D673" s="73"/>
      <c r="E673" s="73"/>
      <c r="F673" s="73"/>
      <c r="G673" s="73"/>
      <c r="H673" s="73"/>
      <c r="I673" s="73"/>
      <c r="J673" s="73"/>
      <c r="K673" s="73"/>
      <c r="L673" s="73"/>
      <c r="M673" s="73"/>
      <c r="N673" s="591"/>
      <c r="O673" s="988"/>
      <c r="P673" s="73"/>
      <c r="Q673" s="73"/>
      <c r="R673" s="74"/>
      <c r="S673" s="74"/>
      <c r="T673" s="989"/>
      <c r="U673" s="74"/>
      <c r="V673" s="1860"/>
      <c r="W673" s="73"/>
      <c r="X673" s="73"/>
      <c r="Y673" s="73"/>
      <c r="Z673" s="73"/>
    </row>
    <row r="674" spans="1:26" ht="12.75" customHeight="1">
      <c r="A674" s="73"/>
      <c r="B674" s="73"/>
      <c r="C674" s="73"/>
      <c r="D674" s="73"/>
      <c r="E674" s="73"/>
      <c r="F674" s="73"/>
      <c r="G674" s="73"/>
      <c r="H674" s="73"/>
      <c r="I674" s="73"/>
      <c r="J674" s="73"/>
      <c r="K674" s="73"/>
      <c r="L674" s="73"/>
      <c r="M674" s="73"/>
      <c r="N674" s="591"/>
      <c r="O674" s="988"/>
      <c r="P674" s="73"/>
      <c r="Q674" s="73"/>
      <c r="R674" s="74"/>
      <c r="S674" s="74"/>
      <c r="T674" s="989"/>
      <c r="U674" s="74"/>
      <c r="V674" s="1860"/>
      <c r="W674" s="73"/>
      <c r="X674" s="73"/>
      <c r="Y674" s="73"/>
      <c r="Z674" s="73"/>
    </row>
    <row r="675" spans="1:26" ht="12.75" customHeight="1">
      <c r="A675" s="73"/>
      <c r="B675" s="73"/>
      <c r="C675" s="73"/>
      <c r="D675" s="73"/>
      <c r="E675" s="73"/>
      <c r="F675" s="73"/>
      <c r="G675" s="73"/>
      <c r="H675" s="73"/>
      <c r="I675" s="73"/>
      <c r="J675" s="73"/>
      <c r="K675" s="73"/>
      <c r="L675" s="73"/>
      <c r="M675" s="73"/>
      <c r="N675" s="591"/>
      <c r="O675" s="988"/>
      <c r="P675" s="73"/>
      <c r="Q675" s="73"/>
      <c r="R675" s="74"/>
      <c r="S675" s="74"/>
      <c r="T675" s="989"/>
      <c r="U675" s="74"/>
      <c r="V675" s="1860"/>
      <c r="W675" s="73"/>
      <c r="X675" s="73"/>
      <c r="Y675" s="73"/>
      <c r="Z675" s="73"/>
    </row>
    <row r="676" spans="1:26" ht="12.75" customHeight="1">
      <c r="A676" s="73"/>
      <c r="B676" s="73"/>
      <c r="C676" s="73"/>
      <c r="D676" s="73"/>
      <c r="E676" s="73"/>
      <c r="F676" s="73"/>
      <c r="G676" s="73"/>
      <c r="H676" s="73"/>
      <c r="I676" s="73"/>
      <c r="J676" s="73"/>
      <c r="K676" s="73"/>
      <c r="L676" s="73"/>
      <c r="M676" s="73"/>
      <c r="N676" s="591"/>
      <c r="O676" s="988"/>
      <c r="P676" s="73"/>
      <c r="Q676" s="73"/>
      <c r="R676" s="74"/>
      <c r="S676" s="74"/>
      <c r="T676" s="989"/>
      <c r="U676" s="74"/>
      <c r="V676" s="1860"/>
      <c r="W676" s="73"/>
      <c r="X676" s="73"/>
      <c r="Y676" s="73"/>
      <c r="Z676" s="73"/>
    </row>
    <row r="677" spans="1:26" ht="12.75" customHeight="1">
      <c r="A677" s="73"/>
      <c r="B677" s="73"/>
      <c r="C677" s="73"/>
      <c r="D677" s="73"/>
      <c r="E677" s="73"/>
      <c r="F677" s="73"/>
      <c r="G677" s="73"/>
      <c r="H677" s="73"/>
      <c r="I677" s="73"/>
      <c r="J677" s="73"/>
      <c r="K677" s="73"/>
      <c r="L677" s="73"/>
      <c r="M677" s="73"/>
      <c r="N677" s="591"/>
      <c r="O677" s="988"/>
      <c r="P677" s="73"/>
      <c r="Q677" s="73"/>
      <c r="R677" s="74"/>
      <c r="S677" s="74"/>
      <c r="T677" s="989"/>
      <c r="U677" s="74"/>
      <c r="V677" s="1860"/>
      <c r="W677" s="73"/>
      <c r="X677" s="73"/>
      <c r="Y677" s="73"/>
      <c r="Z677" s="73"/>
    </row>
    <row r="678" spans="1:26" ht="12.75" customHeight="1">
      <c r="A678" s="73"/>
      <c r="B678" s="73"/>
      <c r="C678" s="73"/>
      <c r="D678" s="73"/>
      <c r="E678" s="73"/>
      <c r="F678" s="73"/>
      <c r="G678" s="73"/>
      <c r="H678" s="73"/>
      <c r="I678" s="73"/>
      <c r="J678" s="73"/>
      <c r="K678" s="73"/>
      <c r="L678" s="73"/>
      <c r="M678" s="73"/>
      <c r="N678" s="591"/>
      <c r="O678" s="988"/>
      <c r="P678" s="73"/>
      <c r="Q678" s="73"/>
      <c r="R678" s="74"/>
      <c r="S678" s="74"/>
      <c r="T678" s="989"/>
      <c r="U678" s="74"/>
      <c r="V678" s="1860"/>
      <c r="W678" s="73"/>
      <c r="X678" s="73"/>
      <c r="Y678" s="73"/>
      <c r="Z678" s="73"/>
    </row>
    <row r="679" spans="1:26" ht="12.75" customHeight="1">
      <c r="A679" s="73"/>
      <c r="B679" s="73"/>
      <c r="C679" s="73"/>
      <c r="D679" s="73"/>
      <c r="E679" s="73"/>
      <c r="F679" s="73"/>
      <c r="G679" s="73"/>
      <c r="H679" s="73"/>
      <c r="I679" s="73"/>
      <c r="J679" s="73"/>
      <c r="K679" s="73"/>
      <c r="L679" s="73"/>
      <c r="M679" s="73"/>
      <c r="N679" s="591"/>
      <c r="O679" s="988"/>
      <c r="P679" s="73"/>
      <c r="Q679" s="73"/>
      <c r="R679" s="74"/>
      <c r="S679" s="74"/>
      <c r="T679" s="989"/>
      <c r="U679" s="74"/>
      <c r="V679" s="1860"/>
      <c r="W679" s="73"/>
      <c r="X679" s="73"/>
      <c r="Y679" s="73"/>
      <c r="Z679" s="73"/>
    </row>
    <row r="680" spans="1:26" ht="12.75" customHeight="1">
      <c r="A680" s="73"/>
      <c r="B680" s="73"/>
      <c r="C680" s="73"/>
      <c r="D680" s="73"/>
      <c r="E680" s="73"/>
      <c r="F680" s="73"/>
      <c r="G680" s="73"/>
      <c r="H680" s="73"/>
      <c r="I680" s="73"/>
      <c r="J680" s="73"/>
      <c r="K680" s="73"/>
      <c r="L680" s="73"/>
      <c r="M680" s="73"/>
      <c r="N680" s="591"/>
      <c r="O680" s="988"/>
      <c r="P680" s="73"/>
      <c r="Q680" s="73"/>
      <c r="R680" s="74"/>
      <c r="S680" s="74"/>
      <c r="T680" s="989"/>
      <c r="U680" s="74"/>
      <c r="V680" s="1860"/>
      <c r="W680" s="73"/>
      <c r="X680" s="73"/>
      <c r="Y680" s="73"/>
      <c r="Z680" s="73"/>
    </row>
    <row r="681" spans="1:26" ht="12.75" customHeight="1">
      <c r="A681" s="73"/>
      <c r="B681" s="73"/>
      <c r="C681" s="73"/>
      <c r="D681" s="73"/>
      <c r="E681" s="73"/>
      <c r="F681" s="73"/>
      <c r="G681" s="73"/>
      <c r="H681" s="73"/>
      <c r="I681" s="73"/>
      <c r="J681" s="73"/>
      <c r="K681" s="73"/>
      <c r="L681" s="73"/>
      <c r="M681" s="73"/>
      <c r="N681" s="591"/>
      <c r="O681" s="988"/>
      <c r="P681" s="73"/>
      <c r="Q681" s="73"/>
      <c r="R681" s="74"/>
      <c r="S681" s="74"/>
      <c r="T681" s="989"/>
      <c r="U681" s="74"/>
      <c r="V681" s="1860"/>
      <c r="W681" s="73"/>
      <c r="X681" s="73"/>
      <c r="Y681" s="73"/>
      <c r="Z681" s="73"/>
    </row>
    <row r="682" spans="1:26" ht="12.75" customHeight="1">
      <c r="A682" s="73"/>
      <c r="B682" s="73"/>
      <c r="C682" s="73"/>
      <c r="D682" s="73"/>
      <c r="E682" s="73"/>
      <c r="F682" s="73"/>
      <c r="G682" s="73"/>
      <c r="H682" s="73"/>
      <c r="I682" s="73"/>
      <c r="J682" s="73"/>
      <c r="K682" s="73"/>
      <c r="L682" s="73"/>
      <c r="M682" s="73"/>
      <c r="N682" s="591"/>
      <c r="O682" s="988"/>
      <c r="P682" s="73"/>
      <c r="Q682" s="73"/>
      <c r="R682" s="74"/>
      <c r="S682" s="74"/>
      <c r="T682" s="989"/>
      <c r="U682" s="74"/>
      <c r="V682" s="1860"/>
      <c r="W682" s="73"/>
      <c r="X682" s="73"/>
      <c r="Y682" s="73"/>
      <c r="Z682" s="73"/>
    </row>
    <row r="683" spans="1:26" ht="12.75" customHeight="1">
      <c r="A683" s="73"/>
      <c r="B683" s="73"/>
      <c r="C683" s="73"/>
      <c r="D683" s="73"/>
      <c r="E683" s="73"/>
      <c r="F683" s="73"/>
      <c r="G683" s="73"/>
      <c r="H683" s="73"/>
      <c r="I683" s="73"/>
      <c r="J683" s="73"/>
      <c r="K683" s="73"/>
      <c r="L683" s="73"/>
      <c r="M683" s="73"/>
      <c r="N683" s="591"/>
      <c r="O683" s="988"/>
      <c r="P683" s="73"/>
      <c r="Q683" s="73"/>
      <c r="R683" s="74"/>
      <c r="S683" s="74"/>
      <c r="T683" s="989"/>
      <c r="U683" s="74"/>
      <c r="V683" s="1860"/>
      <c r="W683" s="73"/>
      <c r="X683" s="73"/>
      <c r="Y683" s="73"/>
      <c r="Z683" s="73"/>
    </row>
    <row r="684" spans="1:26" ht="12.75" customHeight="1">
      <c r="A684" s="73"/>
      <c r="B684" s="73"/>
      <c r="C684" s="73"/>
      <c r="D684" s="73"/>
      <c r="E684" s="73"/>
      <c r="F684" s="73"/>
      <c r="G684" s="73"/>
      <c r="H684" s="73"/>
      <c r="I684" s="73"/>
      <c r="J684" s="73"/>
      <c r="K684" s="73"/>
      <c r="L684" s="73"/>
      <c r="M684" s="73"/>
      <c r="N684" s="591"/>
      <c r="O684" s="988"/>
      <c r="P684" s="73"/>
      <c r="Q684" s="73"/>
      <c r="R684" s="74"/>
      <c r="S684" s="74"/>
      <c r="T684" s="989"/>
      <c r="U684" s="74"/>
      <c r="V684" s="1860"/>
      <c r="W684" s="73"/>
      <c r="X684" s="73"/>
      <c r="Y684" s="73"/>
      <c r="Z684" s="73"/>
    </row>
    <row r="685" spans="1:26" ht="12.75" customHeight="1">
      <c r="A685" s="73"/>
      <c r="B685" s="73"/>
      <c r="C685" s="73"/>
      <c r="D685" s="73"/>
      <c r="E685" s="73"/>
      <c r="F685" s="73"/>
      <c r="G685" s="73"/>
      <c r="H685" s="73"/>
      <c r="I685" s="73"/>
      <c r="J685" s="73"/>
      <c r="K685" s="73"/>
      <c r="L685" s="73"/>
      <c r="M685" s="73"/>
      <c r="N685" s="591"/>
      <c r="O685" s="988"/>
      <c r="P685" s="73"/>
      <c r="Q685" s="73"/>
      <c r="R685" s="74"/>
      <c r="S685" s="74"/>
      <c r="T685" s="989"/>
      <c r="U685" s="74"/>
      <c r="V685" s="1860"/>
      <c r="W685" s="73"/>
      <c r="X685" s="73"/>
      <c r="Y685" s="73"/>
      <c r="Z685" s="73"/>
    </row>
    <row r="686" spans="1:26" ht="12.75" customHeight="1">
      <c r="A686" s="73"/>
      <c r="B686" s="73"/>
      <c r="C686" s="73"/>
      <c r="D686" s="73"/>
      <c r="E686" s="73"/>
      <c r="F686" s="73"/>
      <c r="G686" s="73"/>
      <c r="H686" s="73"/>
      <c r="I686" s="73"/>
      <c r="J686" s="73"/>
      <c r="K686" s="73"/>
      <c r="L686" s="73"/>
      <c r="M686" s="73"/>
      <c r="N686" s="591"/>
      <c r="O686" s="988"/>
      <c r="P686" s="73"/>
      <c r="Q686" s="73"/>
      <c r="R686" s="74"/>
      <c r="S686" s="74"/>
      <c r="T686" s="989"/>
      <c r="U686" s="74"/>
      <c r="V686" s="1860"/>
      <c r="W686" s="73"/>
      <c r="X686" s="73"/>
      <c r="Y686" s="73"/>
      <c r="Z686" s="73"/>
    </row>
    <row r="687" spans="1:26" ht="12.75" customHeight="1">
      <c r="A687" s="73"/>
      <c r="B687" s="73"/>
      <c r="C687" s="73"/>
      <c r="D687" s="73"/>
      <c r="E687" s="73"/>
      <c r="F687" s="73"/>
      <c r="G687" s="73"/>
      <c r="H687" s="73"/>
      <c r="I687" s="73"/>
      <c r="J687" s="73"/>
      <c r="K687" s="73"/>
      <c r="L687" s="73"/>
      <c r="M687" s="73"/>
      <c r="N687" s="591"/>
      <c r="O687" s="988"/>
      <c r="P687" s="73"/>
      <c r="Q687" s="73"/>
      <c r="R687" s="74"/>
      <c r="S687" s="74"/>
      <c r="T687" s="989"/>
      <c r="U687" s="74"/>
      <c r="V687" s="1860"/>
      <c r="W687" s="73"/>
      <c r="X687" s="73"/>
      <c r="Y687" s="73"/>
      <c r="Z687" s="73"/>
    </row>
    <row r="688" spans="1:26" ht="12.75" customHeight="1">
      <c r="A688" s="73"/>
      <c r="B688" s="73"/>
      <c r="C688" s="73"/>
      <c r="D688" s="73"/>
      <c r="E688" s="73"/>
      <c r="F688" s="73"/>
      <c r="G688" s="73"/>
      <c r="H688" s="73"/>
      <c r="I688" s="73"/>
      <c r="J688" s="73"/>
      <c r="K688" s="73"/>
      <c r="L688" s="73"/>
      <c r="M688" s="73"/>
      <c r="N688" s="591"/>
      <c r="O688" s="988"/>
      <c r="P688" s="73"/>
      <c r="Q688" s="73"/>
      <c r="R688" s="74"/>
      <c r="S688" s="74"/>
      <c r="T688" s="989"/>
      <c r="U688" s="74"/>
      <c r="V688" s="1860"/>
      <c r="W688" s="73"/>
      <c r="X688" s="73"/>
      <c r="Y688" s="73"/>
      <c r="Z688" s="73"/>
    </row>
    <row r="689" spans="1:26" ht="12.75" customHeight="1">
      <c r="A689" s="73"/>
      <c r="B689" s="73"/>
      <c r="C689" s="73"/>
      <c r="D689" s="73"/>
      <c r="E689" s="73"/>
      <c r="F689" s="73"/>
      <c r="G689" s="73"/>
      <c r="H689" s="73"/>
      <c r="I689" s="73"/>
      <c r="J689" s="73"/>
      <c r="K689" s="73"/>
      <c r="L689" s="73"/>
      <c r="M689" s="73"/>
      <c r="N689" s="591"/>
      <c r="O689" s="988"/>
      <c r="P689" s="73"/>
      <c r="Q689" s="73"/>
      <c r="R689" s="74"/>
      <c r="S689" s="74"/>
      <c r="T689" s="989"/>
      <c r="U689" s="74"/>
      <c r="V689" s="1860"/>
      <c r="W689" s="73"/>
      <c r="X689" s="73"/>
      <c r="Y689" s="73"/>
      <c r="Z689" s="73"/>
    </row>
    <row r="690" spans="1:26" ht="12.75" customHeight="1">
      <c r="A690" s="73"/>
      <c r="B690" s="73"/>
      <c r="C690" s="73"/>
      <c r="D690" s="73"/>
      <c r="E690" s="73"/>
      <c r="F690" s="73"/>
      <c r="G690" s="73"/>
      <c r="H690" s="73"/>
      <c r="I690" s="73"/>
      <c r="J690" s="73"/>
      <c r="K690" s="73"/>
      <c r="L690" s="73"/>
      <c r="M690" s="73"/>
      <c r="N690" s="591"/>
      <c r="O690" s="988"/>
      <c r="P690" s="73"/>
      <c r="Q690" s="73"/>
      <c r="R690" s="74"/>
      <c r="S690" s="74"/>
      <c r="T690" s="989"/>
      <c r="U690" s="74"/>
      <c r="V690" s="1860"/>
      <c r="W690" s="73"/>
      <c r="X690" s="73"/>
      <c r="Y690" s="73"/>
      <c r="Z690" s="73"/>
    </row>
    <row r="691" spans="1:26" ht="12.75" customHeight="1">
      <c r="A691" s="73"/>
      <c r="B691" s="73"/>
      <c r="C691" s="73"/>
      <c r="D691" s="73"/>
      <c r="E691" s="73"/>
      <c r="F691" s="73"/>
      <c r="G691" s="73"/>
      <c r="H691" s="73"/>
      <c r="I691" s="73"/>
      <c r="J691" s="73"/>
      <c r="K691" s="73"/>
      <c r="L691" s="73"/>
      <c r="M691" s="73"/>
      <c r="N691" s="591"/>
      <c r="O691" s="988"/>
      <c r="P691" s="73"/>
      <c r="Q691" s="73"/>
      <c r="R691" s="74"/>
      <c r="S691" s="74"/>
      <c r="T691" s="989"/>
      <c r="U691" s="74"/>
      <c r="V691" s="1860"/>
      <c r="W691" s="73"/>
      <c r="X691" s="73"/>
      <c r="Y691" s="73"/>
      <c r="Z691" s="73"/>
    </row>
    <row r="692" spans="1:26" ht="12.75" customHeight="1">
      <c r="A692" s="73"/>
      <c r="B692" s="73"/>
      <c r="C692" s="73"/>
      <c r="D692" s="73"/>
      <c r="E692" s="73"/>
      <c r="F692" s="73"/>
      <c r="G692" s="73"/>
      <c r="H692" s="73"/>
      <c r="I692" s="73"/>
      <c r="J692" s="73"/>
      <c r="K692" s="73"/>
      <c r="L692" s="73"/>
      <c r="M692" s="73"/>
      <c r="N692" s="591"/>
      <c r="O692" s="988"/>
      <c r="P692" s="73"/>
      <c r="Q692" s="73"/>
      <c r="R692" s="74"/>
      <c r="S692" s="74"/>
      <c r="T692" s="989"/>
      <c r="U692" s="74"/>
      <c r="V692" s="1860"/>
      <c r="W692" s="73"/>
      <c r="X692" s="73"/>
      <c r="Y692" s="73"/>
      <c r="Z692" s="73"/>
    </row>
    <row r="693" spans="1:26" ht="12.75" customHeight="1">
      <c r="A693" s="73"/>
      <c r="B693" s="73"/>
      <c r="C693" s="73"/>
      <c r="D693" s="73"/>
      <c r="E693" s="73"/>
      <c r="F693" s="73"/>
      <c r="G693" s="73"/>
      <c r="H693" s="73"/>
      <c r="I693" s="73"/>
      <c r="J693" s="73"/>
      <c r="K693" s="73"/>
      <c r="L693" s="73"/>
      <c r="M693" s="73"/>
      <c r="N693" s="591"/>
      <c r="O693" s="988"/>
      <c r="P693" s="73"/>
      <c r="Q693" s="73"/>
      <c r="R693" s="74"/>
      <c r="S693" s="74"/>
      <c r="T693" s="989"/>
      <c r="U693" s="74"/>
      <c r="V693" s="1860"/>
      <c r="W693" s="73"/>
      <c r="X693" s="73"/>
      <c r="Y693" s="73"/>
      <c r="Z693" s="73"/>
    </row>
    <row r="694" spans="1:26" ht="12.75" customHeight="1">
      <c r="A694" s="73"/>
      <c r="B694" s="73"/>
      <c r="C694" s="73"/>
      <c r="D694" s="73"/>
      <c r="E694" s="73"/>
      <c r="F694" s="73"/>
      <c r="G694" s="73"/>
      <c r="H694" s="73"/>
      <c r="I694" s="73"/>
      <c r="J694" s="73"/>
      <c r="K694" s="73"/>
      <c r="L694" s="73"/>
      <c r="M694" s="73"/>
      <c r="N694" s="591"/>
      <c r="O694" s="988"/>
      <c r="P694" s="73"/>
      <c r="Q694" s="73"/>
      <c r="R694" s="74"/>
      <c r="S694" s="74"/>
      <c r="T694" s="989"/>
      <c r="U694" s="74"/>
      <c r="V694" s="1860"/>
      <c r="W694" s="73"/>
      <c r="X694" s="73"/>
      <c r="Y694" s="73"/>
      <c r="Z694" s="73"/>
    </row>
    <row r="695" spans="1:26" ht="12.75" customHeight="1">
      <c r="A695" s="73"/>
      <c r="B695" s="73"/>
      <c r="C695" s="73"/>
      <c r="D695" s="73"/>
      <c r="E695" s="73"/>
      <c r="F695" s="73"/>
      <c r="G695" s="73"/>
      <c r="H695" s="73"/>
      <c r="I695" s="73"/>
      <c r="J695" s="73"/>
      <c r="K695" s="73"/>
      <c r="L695" s="73"/>
      <c r="M695" s="73"/>
      <c r="N695" s="591"/>
      <c r="O695" s="988"/>
      <c r="P695" s="73"/>
      <c r="Q695" s="73"/>
      <c r="R695" s="74"/>
      <c r="S695" s="74"/>
      <c r="T695" s="989"/>
      <c r="U695" s="74"/>
      <c r="V695" s="1860"/>
      <c r="W695" s="73"/>
      <c r="X695" s="73"/>
      <c r="Y695" s="73"/>
      <c r="Z695" s="73"/>
    </row>
    <row r="696" spans="1:26" ht="12.75" customHeight="1">
      <c r="A696" s="73"/>
      <c r="B696" s="73"/>
      <c r="C696" s="73"/>
      <c r="D696" s="73"/>
      <c r="E696" s="73"/>
      <c r="F696" s="73"/>
      <c r="G696" s="73"/>
      <c r="H696" s="73"/>
      <c r="I696" s="73"/>
      <c r="J696" s="73"/>
      <c r="K696" s="73"/>
      <c r="L696" s="73"/>
      <c r="M696" s="73"/>
      <c r="N696" s="591"/>
      <c r="O696" s="988"/>
      <c r="P696" s="73"/>
      <c r="Q696" s="73"/>
      <c r="R696" s="74"/>
      <c r="S696" s="74"/>
      <c r="T696" s="989"/>
      <c r="U696" s="74"/>
      <c r="V696" s="1860"/>
      <c r="W696" s="73"/>
      <c r="X696" s="73"/>
      <c r="Y696" s="73"/>
      <c r="Z696" s="73"/>
    </row>
    <row r="697" spans="1:26" ht="12.75" customHeight="1">
      <c r="A697" s="73"/>
      <c r="B697" s="73"/>
      <c r="C697" s="73"/>
      <c r="D697" s="73"/>
      <c r="E697" s="73"/>
      <c r="F697" s="73"/>
      <c r="G697" s="73"/>
      <c r="H697" s="73"/>
      <c r="I697" s="73"/>
      <c r="J697" s="73"/>
      <c r="K697" s="73"/>
      <c r="L697" s="73"/>
      <c r="M697" s="73"/>
      <c r="N697" s="591"/>
      <c r="O697" s="988"/>
      <c r="P697" s="73"/>
      <c r="Q697" s="73"/>
      <c r="R697" s="74"/>
      <c r="S697" s="74"/>
      <c r="T697" s="989"/>
      <c r="U697" s="74"/>
      <c r="V697" s="1860"/>
      <c r="W697" s="73"/>
      <c r="X697" s="73"/>
      <c r="Y697" s="73"/>
      <c r="Z697" s="73"/>
    </row>
    <row r="698" spans="1:26" ht="12.75" customHeight="1">
      <c r="A698" s="73"/>
      <c r="B698" s="73"/>
      <c r="C698" s="73"/>
      <c r="D698" s="73"/>
      <c r="E698" s="73"/>
      <c r="F698" s="73"/>
      <c r="G698" s="73"/>
      <c r="H698" s="73"/>
      <c r="I698" s="73"/>
      <c r="J698" s="73"/>
      <c r="K698" s="73"/>
      <c r="L698" s="73"/>
      <c r="M698" s="73"/>
      <c r="N698" s="591"/>
      <c r="O698" s="988"/>
      <c r="P698" s="73"/>
      <c r="Q698" s="73"/>
      <c r="R698" s="74"/>
      <c r="S698" s="74"/>
      <c r="T698" s="989"/>
      <c r="U698" s="74"/>
      <c r="V698" s="1860"/>
      <c r="W698" s="73"/>
      <c r="X698" s="73"/>
      <c r="Y698" s="73"/>
      <c r="Z698" s="73"/>
    </row>
    <row r="699" spans="1:26" ht="12.75" customHeight="1">
      <c r="A699" s="73"/>
      <c r="B699" s="73"/>
      <c r="C699" s="73"/>
      <c r="D699" s="73"/>
      <c r="E699" s="73"/>
      <c r="F699" s="73"/>
      <c r="G699" s="73"/>
      <c r="H699" s="73"/>
      <c r="I699" s="73"/>
      <c r="J699" s="73"/>
      <c r="K699" s="73"/>
      <c r="L699" s="73"/>
      <c r="M699" s="73"/>
      <c r="N699" s="591"/>
      <c r="O699" s="988"/>
      <c r="P699" s="73"/>
      <c r="Q699" s="73"/>
      <c r="R699" s="74"/>
      <c r="S699" s="74"/>
      <c r="T699" s="989"/>
      <c r="U699" s="74"/>
      <c r="V699" s="1860"/>
      <c r="W699" s="73"/>
      <c r="X699" s="73"/>
      <c r="Y699" s="73"/>
      <c r="Z699" s="73"/>
    </row>
    <row r="700" spans="1:26" ht="12.75" customHeight="1">
      <c r="A700" s="73"/>
      <c r="B700" s="73"/>
      <c r="C700" s="73"/>
      <c r="D700" s="73"/>
      <c r="E700" s="73"/>
      <c r="F700" s="73"/>
      <c r="G700" s="73"/>
      <c r="H700" s="73"/>
      <c r="I700" s="73"/>
      <c r="J700" s="73"/>
      <c r="K700" s="73"/>
      <c r="L700" s="73"/>
      <c r="M700" s="73"/>
      <c r="N700" s="591"/>
      <c r="O700" s="988"/>
      <c r="P700" s="73"/>
      <c r="Q700" s="73"/>
      <c r="R700" s="74"/>
      <c r="S700" s="74"/>
      <c r="T700" s="989"/>
      <c r="U700" s="74"/>
      <c r="V700" s="1860"/>
      <c r="W700" s="73"/>
      <c r="X700" s="73"/>
      <c r="Y700" s="73"/>
      <c r="Z700" s="73"/>
    </row>
    <row r="701" spans="1:26" ht="12.75" customHeight="1">
      <c r="A701" s="73"/>
      <c r="B701" s="73"/>
      <c r="C701" s="73"/>
      <c r="D701" s="73"/>
      <c r="E701" s="73"/>
      <c r="F701" s="73"/>
      <c r="G701" s="73"/>
      <c r="H701" s="73"/>
      <c r="I701" s="73"/>
      <c r="J701" s="73"/>
      <c r="K701" s="73"/>
      <c r="L701" s="73"/>
      <c r="M701" s="73"/>
      <c r="N701" s="591"/>
      <c r="O701" s="988"/>
      <c r="P701" s="73"/>
      <c r="Q701" s="73"/>
      <c r="R701" s="74"/>
      <c r="S701" s="74"/>
      <c r="T701" s="989"/>
      <c r="U701" s="74"/>
      <c r="V701" s="1860"/>
      <c r="W701" s="73"/>
      <c r="X701" s="73"/>
      <c r="Y701" s="73"/>
      <c r="Z701" s="73"/>
    </row>
    <row r="702" spans="1:26" ht="12.75" customHeight="1">
      <c r="A702" s="73"/>
      <c r="B702" s="73"/>
      <c r="C702" s="73"/>
      <c r="D702" s="73"/>
      <c r="E702" s="73"/>
      <c r="F702" s="73"/>
      <c r="G702" s="73"/>
      <c r="H702" s="73"/>
      <c r="I702" s="73"/>
      <c r="J702" s="73"/>
      <c r="K702" s="73"/>
      <c r="L702" s="73"/>
      <c r="M702" s="73"/>
      <c r="N702" s="591"/>
      <c r="O702" s="988"/>
      <c r="P702" s="73"/>
      <c r="Q702" s="73"/>
      <c r="R702" s="74"/>
      <c r="S702" s="74"/>
      <c r="T702" s="989"/>
      <c r="U702" s="74"/>
      <c r="V702" s="1860"/>
      <c r="W702" s="73"/>
      <c r="X702" s="73"/>
      <c r="Y702" s="73"/>
      <c r="Z702" s="73"/>
    </row>
    <row r="703" spans="1:26" ht="12.75" customHeight="1">
      <c r="A703" s="73"/>
      <c r="B703" s="73"/>
      <c r="C703" s="73"/>
      <c r="D703" s="73"/>
      <c r="E703" s="73"/>
      <c r="F703" s="73"/>
      <c r="G703" s="73"/>
      <c r="H703" s="73"/>
      <c r="I703" s="73"/>
      <c r="J703" s="73"/>
      <c r="K703" s="73"/>
      <c r="L703" s="73"/>
      <c r="M703" s="73"/>
      <c r="N703" s="591"/>
      <c r="O703" s="988"/>
      <c r="P703" s="73"/>
      <c r="Q703" s="73"/>
      <c r="R703" s="74"/>
      <c r="S703" s="74"/>
      <c r="T703" s="989"/>
      <c r="U703" s="74"/>
      <c r="V703" s="1860"/>
      <c r="W703" s="73"/>
      <c r="X703" s="73"/>
      <c r="Y703" s="73"/>
      <c r="Z703" s="73"/>
    </row>
    <row r="704" spans="1:26" ht="12.75" customHeight="1">
      <c r="A704" s="73"/>
      <c r="B704" s="73"/>
      <c r="C704" s="73"/>
      <c r="D704" s="73"/>
      <c r="E704" s="73"/>
      <c r="F704" s="73"/>
      <c r="G704" s="73"/>
      <c r="H704" s="73"/>
      <c r="I704" s="73"/>
      <c r="J704" s="73"/>
      <c r="K704" s="73"/>
      <c r="L704" s="73"/>
      <c r="M704" s="73"/>
      <c r="N704" s="591"/>
      <c r="O704" s="988"/>
      <c r="P704" s="73"/>
      <c r="Q704" s="73"/>
      <c r="R704" s="74"/>
      <c r="S704" s="74"/>
      <c r="T704" s="989"/>
      <c r="U704" s="74"/>
      <c r="V704" s="1860"/>
      <c r="W704" s="73"/>
      <c r="X704" s="73"/>
      <c r="Y704" s="73"/>
      <c r="Z704" s="73"/>
    </row>
    <row r="705" spans="1:26" ht="12.75" customHeight="1">
      <c r="A705" s="73"/>
      <c r="B705" s="73"/>
      <c r="C705" s="73"/>
      <c r="D705" s="73"/>
      <c r="E705" s="73"/>
      <c r="F705" s="73"/>
      <c r="G705" s="73"/>
      <c r="H705" s="73"/>
      <c r="I705" s="73"/>
      <c r="J705" s="73"/>
      <c r="K705" s="73"/>
      <c r="L705" s="73"/>
      <c r="M705" s="73"/>
      <c r="N705" s="591"/>
      <c r="O705" s="988"/>
      <c r="P705" s="73"/>
      <c r="Q705" s="73"/>
      <c r="R705" s="74"/>
      <c r="S705" s="74"/>
      <c r="T705" s="989"/>
      <c r="U705" s="74"/>
      <c r="V705" s="1860"/>
      <c r="W705" s="73"/>
      <c r="X705" s="73"/>
      <c r="Y705" s="73"/>
      <c r="Z705" s="73"/>
    </row>
    <row r="706" spans="1:26" ht="12.75" customHeight="1">
      <c r="A706" s="73"/>
      <c r="B706" s="73"/>
      <c r="C706" s="73"/>
      <c r="D706" s="73"/>
      <c r="E706" s="73"/>
      <c r="F706" s="73"/>
      <c r="G706" s="73"/>
      <c r="H706" s="73"/>
      <c r="I706" s="73"/>
      <c r="J706" s="73"/>
      <c r="K706" s="73"/>
      <c r="L706" s="73"/>
      <c r="M706" s="73"/>
      <c r="N706" s="591"/>
      <c r="O706" s="988"/>
      <c r="P706" s="73"/>
      <c r="Q706" s="73"/>
      <c r="R706" s="74"/>
      <c r="S706" s="74"/>
      <c r="T706" s="989"/>
      <c r="U706" s="74"/>
      <c r="V706" s="1860"/>
      <c r="W706" s="73"/>
      <c r="X706" s="73"/>
      <c r="Y706" s="73"/>
      <c r="Z706" s="73"/>
    </row>
    <row r="707" spans="1:26" ht="12.75" customHeight="1">
      <c r="A707" s="73"/>
      <c r="B707" s="73"/>
      <c r="C707" s="73"/>
      <c r="D707" s="73"/>
      <c r="E707" s="73"/>
      <c r="F707" s="73"/>
      <c r="G707" s="73"/>
      <c r="H707" s="73"/>
      <c r="I707" s="73"/>
      <c r="J707" s="73"/>
      <c r="K707" s="73"/>
      <c r="L707" s="73"/>
      <c r="M707" s="73"/>
      <c r="N707" s="591"/>
      <c r="O707" s="988"/>
      <c r="P707" s="73"/>
      <c r="Q707" s="73"/>
      <c r="R707" s="74"/>
      <c r="S707" s="74"/>
      <c r="T707" s="989"/>
      <c r="U707" s="74"/>
      <c r="V707" s="1860"/>
      <c r="W707" s="73"/>
      <c r="X707" s="73"/>
      <c r="Y707" s="73"/>
      <c r="Z707" s="73"/>
    </row>
    <row r="708" spans="1:26" ht="12.75" customHeight="1">
      <c r="A708" s="73"/>
      <c r="B708" s="73"/>
      <c r="C708" s="73"/>
      <c r="D708" s="73"/>
      <c r="E708" s="73"/>
      <c r="F708" s="73"/>
      <c r="G708" s="73"/>
      <c r="H708" s="73"/>
      <c r="I708" s="73"/>
      <c r="J708" s="73"/>
      <c r="K708" s="73"/>
      <c r="L708" s="73"/>
      <c r="M708" s="73"/>
      <c r="N708" s="591"/>
      <c r="O708" s="988"/>
      <c r="P708" s="73"/>
      <c r="Q708" s="73"/>
      <c r="R708" s="74"/>
      <c r="S708" s="74"/>
      <c r="T708" s="989"/>
      <c r="U708" s="74"/>
      <c r="V708" s="1860"/>
      <c r="W708" s="73"/>
      <c r="X708" s="73"/>
      <c r="Y708" s="73"/>
      <c r="Z708" s="73"/>
    </row>
    <row r="709" spans="1:26" ht="12.75" customHeight="1">
      <c r="A709" s="73"/>
      <c r="B709" s="73"/>
      <c r="C709" s="73"/>
      <c r="D709" s="73"/>
      <c r="E709" s="73"/>
      <c r="F709" s="73"/>
      <c r="G709" s="73"/>
      <c r="H709" s="73"/>
      <c r="I709" s="73"/>
      <c r="J709" s="73"/>
      <c r="K709" s="73"/>
      <c r="L709" s="73"/>
      <c r="M709" s="73"/>
      <c r="N709" s="591"/>
      <c r="O709" s="988"/>
      <c r="P709" s="73"/>
      <c r="Q709" s="73"/>
      <c r="R709" s="74"/>
      <c r="S709" s="74"/>
      <c r="T709" s="989"/>
      <c r="U709" s="74"/>
      <c r="V709" s="1860"/>
      <c r="W709" s="73"/>
      <c r="X709" s="73"/>
      <c r="Y709" s="73"/>
      <c r="Z709" s="73"/>
    </row>
    <row r="710" spans="1:26" ht="12.75" customHeight="1">
      <c r="A710" s="73"/>
      <c r="B710" s="73"/>
      <c r="C710" s="73"/>
      <c r="D710" s="73"/>
      <c r="E710" s="73"/>
      <c r="F710" s="73"/>
      <c r="G710" s="73"/>
      <c r="H710" s="73"/>
      <c r="I710" s="73"/>
      <c r="J710" s="73"/>
      <c r="K710" s="73"/>
      <c r="L710" s="73"/>
      <c r="M710" s="73"/>
      <c r="N710" s="591"/>
      <c r="O710" s="988"/>
      <c r="P710" s="73"/>
      <c r="Q710" s="73"/>
      <c r="R710" s="74"/>
      <c r="S710" s="74"/>
      <c r="T710" s="989"/>
      <c r="U710" s="74"/>
      <c r="V710" s="1860"/>
      <c r="W710" s="73"/>
      <c r="X710" s="73"/>
      <c r="Y710" s="73"/>
      <c r="Z710" s="73"/>
    </row>
    <row r="711" spans="1:26" ht="12.75" customHeight="1">
      <c r="A711" s="73"/>
      <c r="B711" s="73"/>
      <c r="C711" s="73"/>
      <c r="D711" s="73"/>
      <c r="E711" s="73"/>
      <c r="F711" s="73"/>
      <c r="G711" s="73"/>
      <c r="H711" s="73"/>
      <c r="I711" s="73"/>
      <c r="J711" s="73"/>
      <c r="K711" s="73"/>
      <c r="L711" s="73"/>
      <c r="M711" s="73"/>
      <c r="N711" s="591"/>
      <c r="O711" s="988"/>
      <c r="P711" s="73"/>
      <c r="Q711" s="73"/>
      <c r="R711" s="74"/>
      <c r="S711" s="74"/>
      <c r="T711" s="989"/>
      <c r="U711" s="74"/>
      <c r="V711" s="1860"/>
      <c r="W711" s="73"/>
      <c r="X711" s="73"/>
      <c r="Y711" s="73"/>
      <c r="Z711" s="73"/>
    </row>
    <row r="712" spans="1:26" ht="12.75" customHeight="1">
      <c r="A712" s="73"/>
      <c r="B712" s="73"/>
      <c r="C712" s="73"/>
      <c r="D712" s="73"/>
      <c r="E712" s="73"/>
      <c r="F712" s="73"/>
      <c r="G712" s="73"/>
      <c r="H712" s="73"/>
      <c r="I712" s="73"/>
      <c r="J712" s="73"/>
      <c r="K712" s="73"/>
      <c r="L712" s="73"/>
      <c r="M712" s="73"/>
      <c r="N712" s="591"/>
      <c r="O712" s="988"/>
      <c r="P712" s="73"/>
      <c r="Q712" s="73"/>
      <c r="R712" s="74"/>
      <c r="S712" s="74"/>
      <c r="T712" s="989"/>
      <c r="U712" s="74"/>
      <c r="V712" s="1860"/>
      <c r="W712" s="73"/>
      <c r="X712" s="73"/>
      <c r="Y712" s="73"/>
      <c r="Z712" s="73"/>
    </row>
    <row r="713" spans="1:26" ht="12.75" customHeight="1">
      <c r="A713" s="73"/>
      <c r="B713" s="73"/>
      <c r="C713" s="73"/>
      <c r="D713" s="73"/>
      <c r="E713" s="73"/>
      <c r="F713" s="73"/>
      <c r="G713" s="73"/>
      <c r="H713" s="73"/>
      <c r="I713" s="73"/>
      <c r="J713" s="73"/>
      <c r="K713" s="73"/>
      <c r="L713" s="73"/>
      <c r="M713" s="73"/>
      <c r="N713" s="591"/>
      <c r="O713" s="988"/>
      <c r="P713" s="73"/>
      <c r="Q713" s="73"/>
      <c r="R713" s="74"/>
      <c r="S713" s="74"/>
      <c r="T713" s="989"/>
      <c r="U713" s="74"/>
      <c r="V713" s="1860"/>
      <c r="W713" s="73"/>
      <c r="X713" s="73"/>
      <c r="Y713" s="73"/>
      <c r="Z713" s="73"/>
    </row>
    <row r="714" spans="1:26" ht="12.75" customHeight="1">
      <c r="A714" s="73"/>
      <c r="B714" s="73"/>
      <c r="C714" s="73"/>
      <c r="D714" s="73"/>
      <c r="E714" s="73"/>
      <c r="F714" s="73"/>
      <c r="G714" s="73"/>
      <c r="H714" s="73"/>
      <c r="I714" s="73"/>
      <c r="J714" s="73"/>
      <c r="K714" s="73"/>
      <c r="L714" s="73"/>
      <c r="M714" s="73"/>
      <c r="N714" s="591"/>
      <c r="O714" s="988"/>
      <c r="P714" s="73"/>
      <c r="Q714" s="73"/>
      <c r="R714" s="74"/>
      <c r="S714" s="74"/>
      <c r="T714" s="989"/>
      <c r="U714" s="74"/>
      <c r="V714" s="1860"/>
      <c r="W714" s="73"/>
      <c r="X714" s="73"/>
      <c r="Y714" s="73"/>
      <c r="Z714" s="73"/>
    </row>
    <row r="715" spans="1:26" ht="12.75" customHeight="1">
      <c r="A715" s="73"/>
      <c r="B715" s="73"/>
      <c r="C715" s="73"/>
      <c r="D715" s="73"/>
      <c r="E715" s="73"/>
      <c r="F715" s="73"/>
      <c r="G715" s="73"/>
      <c r="H715" s="73"/>
      <c r="I715" s="73"/>
      <c r="J715" s="73"/>
      <c r="K715" s="73"/>
      <c r="L715" s="73"/>
      <c r="M715" s="73"/>
      <c r="N715" s="591"/>
      <c r="O715" s="988"/>
      <c r="P715" s="73"/>
      <c r="Q715" s="73"/>
      <c r="R715" s="74"/>
      <c r="S715" s="74"/>
      <c r="T715" s="989"/>
      <c r="U715" s="74"/>
      <c r="V715" s="1860"/>
      <c r="W715" s="73"/>
      <c r="X715" s="73"/>
      <c r="Y715" s="73"/>
      <c r="Z715" s="73"/>
    </row>
    <row r="716" spans="1:26" ht="12.75" customHeight="1">
      <c r="A716" s="73"/>
      <c r="B716" s="73"/>
      <c r="C716" s="73"/>
      <c r="D716" s="73"/>
      <c r="E716" s="73"/>
      <c r="F716" s="73"/>
      <c r="G716" s="73"/>
      <c r="H716" s="73"/>
      <c r="I716" s="73"/>
      <c r="J716" s="73"/>
      <c r="K716" s="73"/>
      <c r="L716" s="73"/>
      <c r="M716" s="73"/>
      <c r="N716" s="591"/>
      <c r="O716" s="988"/>
      <c r="P716" s="73"/>
      <c r="Q716" s="73"/>
      <c r="R716" s="74"/>
      <c r="S716" s="74"/>
      <c r="T716" s="989"/>
      <c r="U716" s="74"/>
      <c r="V716" s="1860"/>
      <c r="W716" s="73"/>
      <c r="X716" s="73"/>
      <c r="Y716" s="73"/>
      <c r="Z716" s="73"/>
    </row>
    <row r="717" spans="1:26" ht="12.75" customHeight="1">
      <c r="A717" s="73"/>
      <c r="B717" s="73"/>
      <c r="C717" s="73"/>
      <c r="D717" s="73"/>
      <c r="E717" s="73"/>
      <c r="F717" s="73"/>
      <c r="G717" s="73"/>
      <c r="H717" s="73"/>
      <c r="I717" s="73"/>
      <c r="J717" s="73"/>
      <c r="K717" s="73"/>
      <c r="L717" s="73"/>
      <c r="M717" s="73"/>
      <c r="N717" s="591"/>
      <c r="O717" s="988"/>
      <c r="P717" s="73"/>
      <c r="Q717" s="73"/>
      <c r="R717" s="74"/>
      <c r="S717" s="74"/>
      <c r="T717" s="989"/>
      <c r="U717" s="74"/>
      <c r="V717" s="1860"/>
      <c r="W717" s="73"/>
      <c r="X717" s="73"/>
      <c r="Y717" s="73"/>
      <c r="Z717" s="73"/>
    </row>
    <row r="718" spans="1:26" ht="12.75" customHeight="1">
      <c r="A718" s="73"/>
      <c r="B718" s="73"/>
      <c r="C718" s="73"/>
      <c r="D718" s="73"/>
      <c r="E718" s="73"/>
      <c r="F718" s="73"/>
      <c r="G718" s="73"/>
      <c r="H718" s="73"/>
      <c r="I718" s="73"/>
      <c r="J718" s="73"/>
      <c r="K718" s="73"/>
      <c r="L718" s="73"/>
      <c r="M718" s="73"/>
      <c r="N718" s="591"/>
      <c r="O718" s="988"/>
      <c r="P718" s="73"/>
      <c r="Q718" s="73"/>
      <c r="R718" s="74"/>
      <c r="S718" s="74"/>
      <c r="T718" s="989"/>
      <c r="U718" s="74"/>
      <c r="V718" s="1860"/>
      <c r="W718" s="73"/>
      <c r="X718" s="73"/>
      <c r="Y718" s="73"/>
      <c r="Z718" s="73"/>
    </row>
    <row r="719" spans="1:26" ht="12.75" customHeight="1">
      <c r="A719" s="73"/>
      <c r="B719" s="73"/>
      <c r="C719" s="73"/>
      <c r="D719" s="73"/>
      <c r="E719" s="73"/>
      <c r="F719" s="73"/>
      <c r="G719" s="73"/>
      <c r="H719" s="73"/>
      <c r="I719" s="73"/>
      <c r="J719" s="73"/>
      <c r="K719" s="73"/>
      <c r="L719" s="73"/>
      <c r="M719" s="73"/>
      <c r="N719" s="591"/>
      <c r="O719" s="988"/>
      <c r="P719" s="73"/>
      <c r="Q719" s="73"/>
      <c r="R719" s="74"/>
      <c r="S719" s="74"/>
      <c r="T719" s="989"/>
      <c r="U719" s="74"/>
      <c r="V719" s="1860"/>
      <c r="W719" s="73"/>
      <c r="X719" s="73"/>
      <c r="Y719" s="73"/>
      <c r="Z719" s="73"/>
    </row>
    <row r="720" spans="1:26" ht="12.75" customHeight="1">
      <c r="A720" s="73"/>
      <c r="B720" s="73"/>
      <c r="C720" s="73"/>
      <c r="D720" s="73"/>
      <c r="E720" s="73"/>
      <c r="F720" s="73"/>
      <c r="G720" s="73"/>
      <c r="H720" s="73"/>
      <c r="I720" s="73"/>
      <c r="J720" s="73"/>
      <c r="K720" s="73"/>
      <c r="L720" s="73"/>
      <c r="M720" s="73"/>
      <c r="N720" s="591"/>
      <c r="O720" s="988"/>
      <c r="P720" s="73"/>
      <c r="Q720" s="73"/>
      <c r="R720" s="74"/>
      <c r="S720" s="74"/>
      <c r="T720" s="989"/>
      <c r="U720" s="74"/>
      <c r="V720" s="1860"/>
      <c r="W720" s="73"/>
      <c r="X720" s="73"/>
      <c r="Y720" s="73"/>
      <c r="Z720" s="73"/>
    </row>
    <row r="721" spans="1:26" ht="12.75" customHeight="1">
      <c r="A721" s="73"/>
      <c r="B721" s="73"/>
      <c r="C721" s="73"/>
      <c r="D721" s="73"/>
      <c r="E721" s="73"/>
      <c r="F721" s="73"/>
      <c r="G721" s="73"/>
      <c r="H721" s="73"/>
      <c r="I721" s="73"/>
      <c r="J721" s="73"/>
      <c r="K721" s="73"/>
      <c r="L721" s="73"/>
      <c r="M721" s="73"/>
      <c r="N721" s="591"/>
      <c r="O721" s="988"/>
      <c r="P721" s="73"/>
      <c r="Q721" s="73"/>
      <c r="R721" s="74"/>
      <c r="S721" s="74"/>
      <c r="T721" s="989"/>
      <c r="U721" s="74"/>
      <c r="V721" s="1860"/>
      <c r="W721" s="73"/>
      <c r="X721" s="73"/>
      <c r="Y721" s="73"/>
      <c r="Z721" s="73"/>
    </row>
    <row r="722" spans="1:26" ht="12.75" customHeight="1">
      <c r="A722" s="73"/>
      <c r="B722" s="73"/>
      <c r="C722" s="73"/>
      <c r="D722" s="73"/>
      <c r="E722" s="73"/>
      <c r="F722" s="73"/>
      <c r="G722" s="73"/>
      <c r="H722" s="73"/>
      <c r="I722" s="73"/>
      <c r="J722" s="73"/>
      <c r="K722" s="73"/>
      <c r="L722" s="73"/>
      <c r="M722" s="73"/>
      <c r="N722" s="591"/>
      <c r="O722" s="988"/>
      <c r="P722" s="73"/>
      <c r="Q722" s="73"/>
      <c r="R722" s="74"/>
      <c r="S722" s="74"/>
      <c r="T722" s="989"/>
      <c r="U722" s="74"/>
      <c r="V722" s="1860"/>
      <c r="W722" s="73"/>
      <c r="X722" s="73"/>
      <c r="Y722" s="73"/>
      <c r="Z722" s="73"/>
    </row>
    <row r="723" spans="1:26" ht="12.75" customHeight="1">
      <c r="A723" s="73"/>
      <c r="B723" s="73"/>
      <c r="C723" s="73"/>
      <c r="D723" s="73"/>
      <c r="E723" s="73"/>
      <c r="F723" s="73"/>
      <c r="G723" s="73"/>
      <c r="H723" s="73"/>
      <c r="I723" s="73"/>
      <c r="J723" s="73"/>
      <c r="K723" s="73"/>
      <c r="L723" s="73"/>
      <c r="M723" s="73"/>
      <c r="N723" s="591"/>
      <c r="O723" s="988"/>
      <c r="P723" s="73"/>
      <c r="Q723" s="73"/>
      <c r="R723" s="74"/>
      <c r="S723" s="74"/>
      <c r="T723" s="989"/>
      <c r="U723" s="74"/>
      <c r="V723" s="1860"/>
      <c r="W723" s="73"/>
      <c r="X723" s="73"/>
      <c r="Y723" s="73"/>
      <c r="Z723" s="73"/>
    </row>
    <row r="724" spans="1:26" ht="12.75" customHeight="1">
      <c r="A724" s="73"/>
      <c r="B724" s="73"/>
      <c r="C724" s="73"/>
      <c r="D724" s="73"/>
      <c r="E724" s="73"/>
      <c r="F724" s="73"/>
      <c r="G724" s="73"/>
      <c r="H724" s="73"/>
      <c r="I724" s="73"/>
      <c r="J724" s="73"/>
      <c r="K724" s="73"/>
      <c r="L724" s="73"/>
      <c r="M724" s="73"/>
      <c r="N724" s="591"/>
      <c r="O724" s="988"/>
      <c r="P724" s="73"/>
      <c r="Q724" s="73"/>
      <c r="R724" s="74"/>
      <c r="S724" s="74"/>
      <c r="T724" s="989"/>
      <c r="U724" s="74"/>
      <c r="V724" s="1860"/>
      <c r="W724" s="73"/>
      <c r="X724" s="73"/>
      <c r="Y724" s="73"/>
      <c r="Z724" s="73"/>
    </row>
    <row r="725" spans="1:26" ht="12.75" customHeight="1">
      <c r="A725" s="73"/>
      <c r="B725" s="73"/>
      <c r="C725" s="73"/>
      <c r="D725" s="73"/>
      <c r="E725" s="73"/>
      <c r="F725" s="73"/>
      <c r="G725" s="73"/>
      <c r="H725" s="73"/>
      <c r="I725" s="73"/>
      <c r="J725" s="73"/>
      <c r="K725" s="73"/>
      <c r="L725" s="73"/>
      <c r="M725" s="73"/>
      <c r="N725" s="591"/>
      <c r="O725" s="988"/>
      <c r="P725" s="73"/>
      <c r="Q725" s="73"/>
      <c r="R725" s="74"/>
      <c r="S725" s="74"/>
      <c r="T725" s="989"/>
      <c r="U725" s="74"/>
      <c r="V725" s="1860"/>
      <c r="W725" s="73"/>
      <c r="X725" s="73"/>
      <c r="Y725" s="73"/>
      <c r="Z725" s="73"/>
    </row>
    <row r="726" spans="1:26" ht="12.75" customHeight="1">
      <c r="A726" s="73"/>
      <c r="B726" s="73"/>
      <c r="C726" s="73"/>
      <c r="D726" s="73"/>
      <c r="E726" s="73"/>
      <c r="F726" s="73"/>
      <c r="G726" s="73"/>
      <c r="H726" s="73"/>
      <c r="I726" s="73"/>
      <c r="J726" s="73"/>
      <c r="K726" s="73"/>
      <c r="L726" s="73"/>
      <c r="M726" s="73"/>
      <c r="N726" s="591"/>
      <c r="O726" s="988"/>
      <c r="P726" s="73"/>
      <c r="Q726" s="73"/>
      <c r="R726" s="74"/>
      <c r="S726" s="74"/>
      <c r="T726" s="989"/>
      <c r="U726" s="74"/>
      <c r="V726" s="1860"/>
      <c r="W726" s="73"/>
      <c r="X726" s="73"/>
      <c r="Y726" s="73"/>
      <c r="Z726" s="73"/>
    </row>
    <row r="727" spans="1:26" ht="12.75" customHeight="1">
      <c r="A727" s="73"/>
      <c r="B727" s="73"/>
      <c r="C727" s="73"/>
      <c r="D727" s="73"/>
      <c r="E727" s="73"/>
      <c r="F727" s="73"/>
      <c r="G727" s="73"/>
      <c r="H727" s="73"/>
      <c r="I727" s="73"/>
      <c r="J727" s="73"/>
      <c r="K727" s="73"/>
      <c r="L727" s="73"/>
      <c r="M727" s="73"/>
      <c r="N727" s="591"/>
      <c r="O727" s="988"/>
      <c r="P727" s="73"/>
      <c r="Q727" s="73"/>
      <c r="R727" s="74"/>
      <c r="S727" s="74"/>
      <c r="T727" s="989"/>
      <c r="U727" s="74"/>
      <c r="V727" s="1860"/>
      <c r="W727" s="73"/>
      <c r="X727" s="73"/>
      <c r="Y727" s="73"/>
      <c r="Z727" s="73"/>
    </row>
    <row r="728" spans="1:26" ht="12.75" customHeight="1">
      <c r="A728" s="73"/>
      <c r="B728" s="73"/>
      <c r="C728" s="73"/>
      <c r="D728" s="73"/>
      <c r="E728" s="73"/>
      <c r="F728" s="73"/>
      <c r="G728" s="73"/>
      <c r="H728" s="73"/>
      <c r="I728" s="73"/>
      <c r="J728" s="73"/>
      <c r="K728" s="73"/>
      <c r="L728" s="73"/>
      <c r="M728" s="73"/>
      <c r="N728" s="591"/>
      <c r="O728" s="988"/>
      <c r="P728" s="73"/>
      <c r="Q728" s="73"/>
      <c r="R728" s="74"/>
      <c r="S728" s="74"/>
      <c r="T728" s="989"/>
      <c r="U728" s="74"/>
      <c r="V728" s="1860"/>
      <c r="W728" s="73"/>
      <c r="X728" s="73"/>
      <c r="Y728" s="73"/>
      <c r="Z728" s="73"/>
    </row>
    <row r="729" spans="1:26" ht="12.75" customHeight="1">
      <c r="A729" s="73"/>
      <c r="B729" s="73"/>
      <c r="C729" s="73"/>
      <c r="D729" s="73"/>
      <c r="E729" s="73"/>
      <c r="F729" s="73"/>
      <c r="G729" s="73"/>
      <c r="H729" s="73"/>
      <c r="I729" s="73"/>
      <c r="J729" s="73"/>
      <c r="K729" s="73"/>
      <c r="L729" s="73"/>
      <c r="M729" s="73"/>
      <c r="N729" s="591"/>
      <c r="O729" s="988"/>
      <c r="P729" s="73"/>
      <c r="Q729" s="73"/>
      <c r="R729" s="74"/>
      <c r="S729" s="74"/>
      <c r="T729" s="989"/>
      <c r="U729" s="74"/>
      <c r="V729" s="1860"/>
      <c r="W729" s="73"/>
      <c r="X729" s="73"/>
      <c r="Y729" s="73"/>
      <c r="Z729" s="73"/>
    </row>
    <row r="730" spans="1:26" ht="12.75" customHeight="1">
      <c r="A730" s="73"/>
      <c r="B730" s="73"/>
      <c r="C730" s="73"/>
      <c r="D730" s="73"/>
      <c r="E730" s="73"/>
      <c r="F730" s="73"/>
      <c r="G730" s="73"/>
      <c r="H730" s="73"/>
      <c r="I730" s="73"/>
      <c r="J730" s="73"/>
      <c r="K730" s="73"/>
      <c r="L730" s="73"/>
      <c r="M730" s="73"/>
      <c r="N730" s="591"/>
      <c r="O730" s="988"/>
      <c r="P730" s="73"/>
      <c r="Q730" s="73"/>
      <c r="R730" s="74"/>
      <c r="S730" s="74"/>
      <c r="T730" s="989"/>
      <c r="U730" s="74"/>
      <c r="V730" s="1860"/>
      <c r="W730" s="73"/>
      <c r="X730" s="73"/>
      <c r="Y730" s="73"/>
      <c r="Z730" s="73"/>
    </row>
    <row r="731" spans="1:26" ht="12.75" customHeight="1">
      <c r="A731" s="73"/>
      <c r="B731" s="73"/>
      <c r="C731" s="73"/>
      <c r="D731" s="73"/>
      <c r="E731" s="73"/>
      <c r="F731" s="73"/>
      <c r="G731" s="73"/>
      <c r="H731" s="73"/>
      <c r="I731" s="73"/>
      <c r="J731" s="73"/>
      <c r="K731" s="73"/>
      <c r="L731" s="73"/>
      <c r="M731" s="73"/>
      <c r="N731" s="591"/>
      <c r="O731" s="988"/>
      <c r="P731" s="73"/>
      <c r="Q731" s="73"/>
      <c r="R731" s="74"/>
      <c r="S731" s="74"/>
      <c r="T731" s="989"/>
      <c r="U731" s="74"/>
      <c r="V731" s="1860"/>
      <c r="W731" s="73"/>
      <c r="X731" s="73"/>
      <c r="Y731" s="73"/>
      <c r="Z731" s="73"/>
    </row>
    <row r="732" spans="1:26" ht="12.75" customHeight="1">
      <c r="A732" s="73"/>
      <c r="B732" s="73"/>
      <c r="C732" s="73"/>
      <c r="D732" s="73"/>
      <c r="E732" s="73"/>
      <c r="F732" s="73"/>
      <c r="G732" s="73"/>
      <c r="H732" s="73"/>
      <c r="I732" s="73"/>
      <c r="J732" s="73"/>
      <c r="K732" s="73"/>
      <c r="L732" s="73"/>
      <c r="M732" s="73"/>
      <c r="N732" s="591"/>
      <c r="O732" s="988"/>
      <c r="P732" s="73"/>
      <c r="Q732" s="73"/>
      <c r="R732" s="74"/>
      <c r="S732" s="74"/>
      <c r="T732" s="989"/>
      <c r="U732" s="74"/>
      <c r="V732" s="1860"/>
      <c r="W732" s="73"/>
      <c r="X732" s="73"/>
      <c r="Y732" s="73"/>
      <c r="Z732" s="73"/>
    </row>
    <row r="733" spans="1:26" ht="12.75" customHeight="1">
      <c r="A733" s="73"/>
      <c r="B733" s="73"/>
      <c r="C733" s="73"/>
      <c r="D733" s="73"/>
      <c r="E733" s="73"/>
      <c r="F733" s="73"/>
      <c r="G733" s="73"/>
      <c r="H733" s="73"/>
      <c r="I733" s="73"/>
      <c r="J733" s="73"/>
      <c r="K733" s="73"/>
      <c r="L733" s="73"/>
      <c r="M733" s="73"/>
      <c r="N733" s="591"/>
      <c r="O733" s="988"/>
      <c r="P733" s="73"/>
      <c r="Q733" s="73"/>
      <c r="R733" s="74"/>
      <c r="S733" s="74"/>
      <c r="T733" s="989"/>
      <c r="U733" s="74"/>
      <c r="V733" s="1860"/>
      <c r="W733" s="73"/>
      <c r="X733" s="73"/>
      <c r="Y733" s="73"/>
      <c r="Z733" s="73"/>
    </row>
    <row r="734" spans="1:26" ht="12.75" customHeight="1">
      <c r="A734" s="73"/>
      <c r="B734" s="73"/>
      <c r="C734" s="73"/>
      <c r="D734" s="73"/>
      <c r="E734" s="73"/>
      <c r="F734" s="73"/>
      <c r="G734" s="73"/>
      <c r="H734" s="73"/>
      <c r="I734" s="73"/>
      <c r="J734" s="73"/>
      <c r="K734" s="73"/>
      <c r="L734" s="73"/>
      <c r="M734" s="73"/>
      <c r="N734" s="591"/>
      <c r="O734" s="988"/>
      <c r="P734" s="73"/>
      <c r="Q734" s="73"/>
      <c r="R734" s="74"/>
      <c r="S734" s="74"/>
      <c r="T734" s="989"/>
      <c r="U734" s="74"/>
      <c r="V734" s="1860"/>
      <c r="W734" s="73"/>
      <c r="X734" s="73"/>
      <c r="Y734" s="73"/>
      <c r="Z734" s="73"/>
    </row>
    <row r="735" spans="1:26" ht="12.75" customHeight="1">
      <c r="A735" s="73"/>
      <c r="B735" s="73"/>
      <c r="C735" s="73"/>
      <c r="D735" s="73"/>
      <c r="E735" s="73"/>
      <c r="F735" s="73"/>
      <c r="G735" s="73"/>
      <c r="H735" s="73"/>
      <c r="I735" s="73"/>
      <c r="J735" s="73"/>
      <c r="K735" s="73"/>
      <c r="L735" s="73"/>
      <c r="M735" s="73"/>
      <c r="N735" s="591"/>
      <c r="O735" s="988"/>
      <c r="P735" s="73"/>
      <c r="Q735" s="73"/>
      <c r="R735" s="74"/>
      <c r="S735" s="74"/>
      <c r="T735" s="989"/>
      <c r="U735" s="74"/>
      <c r="V735" s="1860"/>
      <c r="W735" s="73"/>
      <c r="X735" s="73"/>
      <c r="Y735" s="73"/>
      <c r="Z735" s="73"/>
    </row>
    <row r="736" spans="1:26" ht="12.75" customHeight="1">
      <c r="A736" s="73"/>
      <c r="B736" s="73"/>
      <c r="C736" s="73"/>
      <c r="D736" s="73"/>
      <c r="E736" s="73"/>
      <c r="F736" s="73"/>
      <c r="G736" s="73"/>
      <c r="H736" s="73"/>
      <c r="I736" s="73"/>
      <c r="J736" s="73"/>
      <c r="K736" s="73"/>
      <c r="L736" s="73"/>
      <c r="M736" s="73"/>
      <c r="N736" s="591"/>
      <c r="O736" s="988"/>
      <c r="P736" s="73"/>
      <c r="Q736" s="73"/>
      <c r="R736" s="74"/>
      <c r="S736" s="74"/>
      <c r="T736" s="989"/>
      <c r="U736" s="74"/>
      <c r="V736" s="1860"/>
      <c r="W736" s="73"/>
      <c r="X736" s="73"/>
      <c r="Y736" s="73"/>
      <c r="Z736" s="73"/>
    </row>
    <row r="737" spans="1:26" ht="12.75" customHeight="1">
      <c r="A737" s="73"/>
      <c r="B737" s="73"/>
      <c r="C737" s="73"/>
      <c r="D737" s="73"/>
      <c r="E737" s="73"/>
      <c r="F737" s="73"/>
      <c r="G737" s="73"/>
      <c r="H737" s="73"/>
      <c r="I737" s="73"/>
      <c r="J737" s="73"/>
      <c r="K737" s="73"/>
      <c r="L737" s="73"/>
      <c r="M737" s="73"/>
      <c r="N737" s="591"/>
      <c r="O737" s="988"/>
      <c r="P737" s="73"/>
      <c r="Q737" s="73"/>
      <c r="R737" s="74"/>
      <c r="S737" s="74"/>
      <c r="T737" s="989"/>
      <c r="U737" s="74"/>
      <c r="V737" s="1860"/>
      <c r="W737" s="73"/>
      <c r="X737" s="73"/>
      <c r="Y737" s="73"/>
      <c r="Z737" s="73"/>
    </row>
    <row r="738" spans="1:26" ht="12.75" customHeight="1">
      <c r="A738" s="73"/>
      <c r="B738" s="73"/>
      <c r="C738" s="73"/>
      <c r="D738" s="73"/>
      <c r="E738" s="73"/>
      <c r="F738" s="73"/>
      <c r="G738" s="73"/>
      <c r="H738" s="73"/>
      <c r="I738" s="73"/>
      <c r="J738" s="73"/>
      <c r="K738" s="73"/>
      <c r="L738" s="73"/>
      <c r="M738" s="73"/>
      <c r="N738" s="591"/>
      <c r="O738" s="988"/>
      <c r="P738" s="73"/>
      <c r="Q738" s="73"/>
      <c r="R738" s="74"/>
      <c r="S738" s="74"/>
      <c r="T738" s="989"/>
      <c r="U738" s="74"/>
      <c r="V738" s="1860"/>
      <c r="W738" s="73"/>
      <c r="X738" s="73"/>
      <c r="Y738" s="73"/>
      <c r="Z738" s="73"/>
    </row>
    <row r="739" spans="1:26" ht="12.75" customHeight="1">
      <c r="A739" s="73"/>
      <c r="B739" s="73"/>
      <c r="C739" s="73"/>
      <c r="D739" s="73"/>
      <c r="E739" s="73"/>
      <c r="F739" s="73"/>
      <c r="G739" s="73"/>
      <c r="H739" s="73"/>
      <c r="I739" s="73"/>
      <c r="J739" s="73"/>
      <c r="K739" s="73"/>
      <c r="L739" s="73"/>
      <c r="M739" s="73"/>
      <c r="N739" s="591"/>
      <c r="O739" s="988"/>
      <c r="P739" s="73"/>
      <c r="Q739" s="73"/>
      <c r="R739" s="74"/>
      <c r="S739" s="74"/>
      <c r="T739" s="989"/>
      <c r="U739" s="74"/>
      <c r="V739" s="1860"/>
      <c r="W739" s="73"/>
      <c r="X739" s="73"/>
      <c r="Y739" s="73"/>
      <c r="Z739" s="73"/>
    </row>
    <row r="740" spans="1:26" ht="12.75" customHeight="1">
      <c r="A740" s="73"/>
      <c r="B740" s="73"/>
      <c r="C740" s="73"/>
      <c r="D740" s="73"/>
      <c r="E740" s="73"/>
      <c r="F740" s="73"/>
      <c r="G740" s="73"/>
      <c r="H740" s="73"/>
      <c r="I740" s="73"/>
      <c r="J740" s="73"/>
      <c r="K740" s="73"/>
      <c r="L740" s="73"/>
      <c r="M740" s="73"/>
      <c r="N740" s="591"/>
      <c r="O740" s="988"/>
      <c r="P740" s="73"/>
      <c r="Q740" s="73"/>
      <c r="R740" s="74"/>
      <c r="S740" s="74"/>
      <c r="T740" s="989"/>
      <c r="U740" s="74"/>
      <c r="V740" s="1860"/>
      <c r="W740" s="73"/>
      <c r="X740" s="73"/>
      <c r="Y740" s="73"/>
      <c r="Z740" s="73"/>
    </row>
    <row r="741" spans="1:26" ht="12.75" customHeight="1">
      <c r="A741" s="73"/>
      <c r="B741" s="73"/>
      <c r="C741" s="73"/>
      <c r="D741" s="73"/>
      <c r="E741" s="73"/>
      <c r="F741" s="73"/>
      <c r="G741" s="73"/>
      <c r="H741" s="73"/>
      <c r="I741" s="73"/>
      <c r="J741" s="73"/>
      <c r="K741" s="73"/>
      <c r="L741" s="73"/>
      <c r="M741" s="73"/>
      <c r="N741" s="591"/>
      <c r="O741" s="988"/>
      <c r="P741" s="73"/>
      <c r="Q741" s="73"/>
      <c r="R741" s="74"/>
      <c r="S741" s="74"/>
      <c r="T741" s="989"/>
      <c r="U741" s="74"/>
      <c r="V741" s="1860"/>
      <c r="W741" s="73"/>
      <c r="X741" s="73"/>
      <c r="Y741" s="73"/>
      <c r="Z741" s="73"/>
    </row>
    <row r="742" spans="1:26" ht="12.75" customHeight="1">
      <c r="A742" s="73"/>
      <c r="B742" s="73"/>
      <c r="C742" s="73"/>
      <c r="D742" s="73"/>
      <c r="E742" s="73"/>
      <c r="F742" s="73"/>
      <c r="G742" s="73"/>
      <c r="H742" s="73"/>
      <c r="I742" s="73"/>
      <c r="J742" s="73"/>
      <c r="K742" s="73"/>
      <c r="L742" s="73"/>
      <c r="M742" s="73"/>
      <c r="N742" s="591"/>
      <c r="O742" s="988"/>
      <c r="P742" s="73"/>
      <c r="Q742" s="73"/>
      <c r="R742" s="74"/>
      <c r="S742" s="74"/>
      <c r="T742" s="989"/>
      <c r="U742" s="74"/>
      <c r="V742" s="1860"/>
      <c r="W742" s="73"/>
      <c r="X742" s="73"/>
      <c r="Y742" s="73"/>
      <c r="Z742" s="73"/>
    </row>
    <row r="743" spans="1:26" ht="12.75" customHeight="1">
      <c r="A743" s="73"/>
      <c r="B743" s="73"/>
      <c r="C743" s="73"/>
      <c r="D743" s="73"/>
      <c r="E743" s="73"/>
      <c r="F743" s="73"/>
      <c r="G743" s="73"/>
      <c r="H743" s="73"/>
      <c r="I743" s="73"/>
      <c r="J743" s="73"/>
      <c r="K743" s="73"/>
      <c r="L743" s="73"/>
      <c r="M743" s="73"/>
      <c r="N743" s="591"/>
      <c r="O743" s="988"/>
      <c r="P743" s="73"/>
      <c r="Q743" s="73"/>
      <c r="R743" s="74"/>
      <c r="S743" s="74"/>
      <c r="T743" s="989"/>
      <c r="U743" s="74"/>
      <c r="V743" s="1860"/>
      <c r="W743" s="73"/>
      <c r="X743" s="73"/>
      <c r="Y743" s="73"/>
      <c r="Z743" s="73"/>
    </row>
    <row r="744" spans="1:26" ht="12.75" customHeight="1">
      <c r="A744" s="73"/>
      <c r="B744" s="73"/>
      <c r="C744" s="73"/>
      <c r="D744" s="73"/>
      <c r="E744" s="73"/>
      <c r="F744" s="73"/>
      <c r="G744" s="73"/>
      <c r="H744" s="73"/>
      <c r="I744" s="73"/>
      <c r="J744" s="73"/>
      <c r="K744" s="73"/>
      <c r="L744" s="73"/>
      <c r="M744" s="73"/>
      <c r="N744" s="591"/>
      <c r="O744" s="988"/>
      <c r="P744" s="73"/>
      <c r="Q744" s="73"/>
      <c r="R744" s="74"/>
      <c r="S744" s="74"/>
      <c r="T744" s="989"/>
      <c r="U744" s="74"/>
      <c r="V744" s="1860"/>
      <c r="W744" s="73"/>
      <c r="X744" s="73"/>
      <c r="Y744" s="73"/>
      <c r="Z744" s="73"/>
    </row>
    <row r="745" spans="1:26" ht="12.75" customHeight="1">
      <c r="A745" s="73"/>
      <c r="B745" s="73"/>
      <c r="C745" s="73"/>
      <c r="D745" s="73"/>
      <c r="E745" s="73"/>
      <c r="F745" s="73"/>
      <c r="G745" s="73"/>
      <c r="H745" s="73"/>
      <c r="I745" s="73"/>
      <c r="J745" s="73"/>
      <c r="K745" s="73"/>
      <c r="L745" s="73"/>
      <c r="M745" s="73"/>
      <c r="N745" s="591"/>
      <c r="O745" s="988"/>
      <c r="P745" s="73"/>
      <c r="Q745" s="73"/>
      <c r="R745" s="74"/>
      <c r="S745" s="74"/>
      <c r="T745" s="989"/>
      <c r="U745" s="74"/>
      <c r="V745" s="1860"/>
      <c r="W745" s="73"/>
      <c r="X745" s="73"/>
      <c r="Y745" s="73"/>
      <c r="Z745" s="73"/>
    </row>
    <row r="746" spans="1:26" ht="12.75" customHeight="1">
      <c r="A746" s="73"/>
      <c r="B746" s="73"/>
      <c r="C746" s="73"/>
      <c r="D746" s="73"/>
      <c r="E746" s="73"/>
      <c r="F746" s="73"/>
      <c r="G746" s="73"/>
      <c r="H746" s="73"/>
      <c r="I746" s="73"/>
      <c r="J746" s="73"/>
      <c r="K746" s="73"/>
      <c r="L746" s="73"/>
      <c r="M746" s="73"/>
      <c r="N746" s="591"/>
      <c r="O746" s="988"/>
      <c r="P746" s="73"/>
      <c r="Q746" s="73"/>
      <c r="R746" s="74"/>
      <c r="S746" s="74"/>
      <c r="T746" s="989"/>
      <c r="U746" s="74"/>
      <c r="V746" s="1860"/>
      <c r="W746" s="73"/>
      <c r="X746" s="73"/>
      <c r="Y746" s="73"/>
      <c r="Z746" s="73"/>
    </row>
    <row r="747" spans="1:26" ht="12.75" customHeight="1">
      <c r="A747" s="73"/>
      <c r="B747" s="73"/>
      <c r="C747" s="73"/>
      <c r="D747" s="73"/>
      <c r="E747" s="73"/>
      <c r="F747" s="73"/>
      <c r="G747" s="73"/>
      <c r="H747" s="73"/>
      <c r="I747" s="73"/>
      <c r="J747" s="73"/>
      <c r="K747" s="73"/>
      <c r="L747" s="73"/>
      <c r="M747" s="73"/>
      <c r="N747" s="591"/>
      <c r="O747" s="988"/>
      <c r="P747" s="73"/>
      <c r="Q747" s="73"/>
      <c r="R747" s="74"/>
      <c r="S747" s="74"/>
      <c r="T747" s="989"/>
      <c r="U747" s="74"/>
      <c r="V747" s="1860"/>
      <c r="W747" s="73"/>
      <c r="X747" s="73"/>
      <c r="Y747" s="73"/>
      <c r="Z747" s="73"/>
    </row>
    <row r="748" spans="1:26" ht="12.75" customHeight="1">
      <c r="A748" s="73"/>
      <c r="B748" s="73"/>
      <c r="C748" s="73"/>
      <c r="D748" s="73"/>
      <c r="E748" s="73"/>
      <c r="F748" s="73"/>
      <c r="G748" s="73"/>
      <c r="H748" s="73"/>
      <c r="I748" s="73"/>
      <c r="J748" s="73"/>
      <c r="K748" s="73"/>
      <c r="L748" s="73"/>
      <c r="M748" s="73"/>
      <c r="N748" s="591"/>
      <c r="O748" s="988"/>
      <c r="P748" s="73"/>
      <c r="Q748" s="73"/>
      <c r="R748" s="74"/>
      <c r="S748" s="74"/>
      <c r="T748" s="989"/>
      <c r="U748" s="74"/>
      <c r="V748" s="1860"/>
      <c r="W748" s="73"/>
      <c r="X748" s="73"/>
      <c r="Y748" s="73"/>
      <c r="Z748" s="73"/>
    </row>
    <row r="749" spans="1:26" ht="12.75" customHeight="1">
      <c r="A749" s="73"/>
      <c r="B749" s="73"/>
      <c r="C749" s="73"/>
      <c r="D749" s="73"/>
      <c r="E749" s="73"/>
      <c r="F749" s="73"/>
      <c r="G749" s="73"/>
      <c r="H749" s="73"/>
      <c r="I749" s="73"/>
      <c r="J749" s="73"/>
      <c r="K749" s="73"/>
      <c r="L749" s="73"/>
      <c r="M749" s="73"/>
      <c r="N749" s="591"/>
      <c r="O749" s="988"/>
      <c r="P749" s="73"/>
      <c r="Q749" s="73"/>
      <c r="R749" s="74"/>
      <c r="S749" s="74"/>
      <c r="T749" s="989"/>
      <c r="U749" s="74"/>
      <c r="V749" s="1860"/>
      <c r="W749" s="73"/>
      <c r="X749" s="73"/>
      <c r="Y749" s="73"/>
      <c r="Z749" s="73"/>
    </row>
    <row r="750" spans="1:26" ht="12.75" customHeight="1">
      <c r="A750" s="73"/>
      <c r="B750" s="73"/>
      <c r="C750" s="73"/>
      <c r="D750" s="73"/>
      <c r="E750" s="73"/>
      <c r="F750" s="73"/>
      <c r="G750" s="73"/>
      <c r="H750" s="73"/>
      <c r="I750" s="73"/>
      <c r="J750" s="73"/>
      <c r="K750" s="73"/>
      <c r="L750" s="73"/>
      <c r="M750" s="73"/>
      <c r="N750" s="591"/>
      <c r="O750" s="988"/>
      <c r="P750" s="73"/>
      <c r="Q750" s="73"/>
      <c r="R750" s="74"/>
      <c r="S750" s="74"/>
      <c r="T750" s="989"/>
      <c r="U750" s="74"/>
      <c r="V750" s="1860"/>
      <c r="W750" s="73"/>
      <c r="X750" s="73"/>
      <c r="Y750" s="73"/>
      <c r="Z750" s="73"/>
    </row>
    <row r="751" spans="1:26" ht="12.75" customHeight="1">
      <c r="A751" s="73"/>
      <c r="B751" s="73"/>
      <c r="C751" s="73"/>
      <c r="D751" s="73"/>
      <c r="E751" s="73"/>
      <c r="F751" s="73"/>
      <c r="G751" s="73"/>
      <c r="H751" s="73"/>
      <c r="I751" s="73"/>
      <c r="J751" s="73"/>
      <c r="K751" s="73"/>
      <c r="L751" s="73"/>
      <c r="M751" s="73"/>
      <c r="N751" s="591"/>
      <c r="O751" s="988"/>
      <c r="P751" s="73"/>
      <c r="Q751" s="73"/>
      <c r="R751" s="74"/>
      <c r="S751" s="74"/>
      <c r="T751" s="989"/>
      <c r="U751" s="74"/>
      <c r="V751" s="1860"/>
      <c r="W751" s="73"/>
      <c r="X751" s="73"/>
      <c r="Y751" s="73"/>
      <c r="Z751" s="73"/>
    </row>
    <row r="752" spans="1:26" ht="12.75" customHeight="1">
      <c r="A752" s="73"/>
      <c r="B752" s="73"/>
      <c r="C752" s="73"/>
      <c r="D752" s="73"/>
      <c r="E752" s="73"/>
      <c r="F752" s="73"/>
      <c r="G752" s="73"/>
      <c r="H752" s="73"/>
      <c r="I752" s="73"/>
      <c r="J752" s="73"/>
      <c r="K752" s="73"/>
      <c r="L752" s="73"/>
      <c r="M752" s="73"/>
      <c r="N752" s="591"/>
      <c r="O752" s="988"/>
      <c r="P752" s="73"/>
      <c r="Q752" s="73"/>
      <c r="R752" s="74"/>
      <c r="S752" s="74"/>
      <c r="T752" s="989"/>
      <c r="U752" s="74"/>
      <c r="V752" s="1860"/>
      <c r="W752" s="73"/>
      <c r="X752" s="73"/>
      <c r="Y752" s="73"/>
      <c r="Z752" s="73"/>
    </row>
    <row r="753" spans="1:26" ht="12.75" customHeight="1">
      <c r="A753" s="73"/>
      <c r="B753" s="73"/>
      <c r="C753" s="73"/>
      <c r="D753" s="73"/>
      <c r="E753" s="73"/>
      <c r="F753" s="73"/>
      <c r="G753" s="73"/>
      <c r="H753" s="73"/>
      <c r="I753" s="73"/>
      <c r="J753" s="73"/>
      <c r="K753" s="73"/>
      <c r="L753" s="73"/>
      <c r="M753" s="73"/>
      <c r="N753" s="591"/>
      <c r="O753" s="988"/>
      <c r="P753" s="73"/>
      <c r="Q753" s="73"/>
      <c r="R753" s="74"/>
      <c r="S753" s="74"/>
      <c r="T753" s="989"/>
      <c r="U753" s="74"/>
      <c r="V753" s="1860"/>
      <c r="W753" s="73"/>
      <c r="X753" s="73"/>
      <c r="Y753" s="73"/>
      <c r="Z753" s="73"/>
    </row>
    <row r="754" spans="1:26" ht="12.75" customHeight="1">
      <c r="A754" s="73"/>
      <c r="B754" s="73"/>
      <c r="C754" s="73"/>
      <c r="D754" s="73"/>
      <c r="E754" s="73"/>
      <c r="F754" s="73"/>
      <c r="G754" s="73"/>
      <c r="H754" s="73"/>
      <c r="I754" s="73"/>
      <c r="J754" s="73"/>
      <c r="K754" s="73"/>
      <c r="L754" s="73"/>
      <c r="M754" s="73"/>
      <c r="N754" s="591"/>
      <c r="O754" s="988"/>
      <c r="P754" s="73"/>
      <c r="Q754" s="73"/>
      <c r="R754" s="74"/>
      <c r="S754" s="74"/>
      <c r="T754" s="989"/>
      <c r="U754" s="74"/>
      <c r="V754" s="1860"/>
      <c r="W754" s="73"/>
      <c r="X754" s="73"/>
      <c r="Y754" s="73"/>
      <c r="Z754" s="73"/>
    </row>
    <row r="755" spans="1:26" ht="12.75" customHeight="1">
      <c r="A755" s="73"/>
      <c r="B755" s="73"/>
      <c r="C755" s="73"/>
      <c r="D755" s="73"/>
      <c r="E755" s="73"/>
      <c r="F755" s="73"/>
      <c r="G755" s="73"/>
      <c r="H755" s="73"/>
      <c r="I755" s="73"/>
      <c r="J755" s="73"/>
      <c r="K755" s="73"/>
      <c r="L755" s="73"/>
      <c r="M755" s="73"/>
      <c r="N755" s="591"/>
      <c r="O755" s="988"/>
      <c r="P755" s="73"/>
      <c r="Q755" s="73"/>
      <c r="R755" s="74"/>
      <c r="S755" s="74"/>
      <c r="T755" s="989"/>
      <c r="U755" s="74"/>
      <c r="V755" s="1860"/>
      <c r="W755" s="73"/>
      <c r="X755" s="73"/>
      <c r="Y755" s="73"/>
      <c r="Z755" s="73"/>
    </row>
    <row r="756" spans="1:26" ht="12.75" customHeight="1">
      <c r="A756" s="73"/>
      <c r="B756" s="73"/>
      <c r="C756" s="73"/>
      <c r="D756" s="73"/>
      <c r="E756" s="73"/>
      <c r="F756" s="73"/>
      <c r="G756" s="73"/>
      <c r="H756" s="73"/>
      <c r="I756" s="73"/>
      <c r="J756" s="73"/>
      <c r="K756" s="73"/>
      <c r="L756" s="73"/>
      <c r="M756" s="73"/>
      <c r="N756" s="591"/>
      <c r="O756" s="988"/>
      <c r="P756" s="73"/>
      <c r="Q756" s="73"/>
      <c r="R756" s="74"/>
      <c r="S756" s="74"/>
      <c r="T756" s="989"/>
      <c r="U756" s="74"/>
      <c r="V756" s="1860"/>
      <c r="W756" s="73"/>
      <c r="X756" s="73"/>
      <c r="Y756" s="73"/>
      <c r="Z756" s="73"/>
    </row>
    <row r="757" spans="1:26" ht="12.75" customHeight="1">
      <c r="A757" s="73"/>
      <c r="B757" s="73"/>
      <c r="C757" s="73"/>
      <c r="D757" s="73"/>
      <c r="E757" s="73"/>
      <c r="F757" s="73"/>
      <c r="G757" s="73"/>
      <c r="H757" s="73"/>
      <c r="I757" s="73"/>
      <c r="J757" s="73"/>
      <c r="K757" s="73"/>
      <c r="L757" s="73"/>
      <c r="M757" s="73"/>
      <c r="N757" s="591"/>
      <c r="O757" s="988"/>
      <c r="P757" s="73"/>
      <c r="Q757" s="73"/>
      <c r="R757" s="74"/>
      <c r="S757" s="74"/>
      <c r="T757" s="989"/>
      <c r="U757" s="74"/>
      <c r="V757" s="1860"/>
      <c r="W757" s="73"/>
      <c r="X757" s="73"/>
      <c r="Y757" s="73"/>
      <c r="Z757" s="73"/>
    </row>
    <row r="758" spans="1:26" ht="12.75" customHeight="1">
      <c r="A758" s="73"/>
      <c r="B758" s="73"/>
      <c r="C758" s="73"/>
      <c r="D758" s="73"/>
      <c r="E758" s="73"/>
      <c r="F758" s="73"/>
      <c r="G758" s="73"/>
      <c r="H758" s="73"/>
      <c r="I758" s="73"/>
      <c r="J758" s="73"/>
      <c r="K758" s="73"/>
      <c r="L758" s="73"/>
      <c r="M758" s="73"/>
      <c r="N758" s="591"/>
      <c r="O758" s="988"/>
      <c r="P758" s="73"/>
      <c r="Q758" s="73"/>
      <c r="R758" s="74"/>
      <c r="S758" s="74"/>
      <c r="T758" s="989"/>
      <c r="U758" s="74"/>
      <c r="V758" s="1860"/>
      <c r="W758" s="73"/>
      <c r="X758" s="73"/>
      <c r="Y758" s="73"/>
      <c r="Z758" s="73"/>
    </row>
    <row r="759" spans="1:26" ht="12.75" customHeight="1">
      <c r="A759" s="73"/>
      <c r="B759" s="73"/>
      <c r="C759" s="73"/>
      <c r="D759" s="73"/>
      <c r="E759" s="73"/>
      <c r="F759" s="73"/>
      <c r="G759" s="73"/>
      <c r="H759" s="73"/>
      <c r="I759" s="73"/>
      <c r="J759" s="73"/>
      <c r="K759" s="73"/>
      <c r="L759" s="73"/>
      <c r="M759" s="73"/>
      <c r="N759" s="591"/>
      <c r="O759" s="988"/>
      <c r="P759" s="73"/>
      <c r="Q759" s="73"/>
      <c r="R759" s="74"/>
      <c r="S759" s="74"/>
      <c r="T759" s="989"/>
      <c r="U759" s="74"/>
      <c r="V759" s="1860"/>
      <c r="W759" s="73"/>
      <c r="X759" s="73"/>
      <c r="Y759" s="73"/>
      <c r="Z759" s="73"/>
    </row>
    <row r="760" spans="1:26" ht="12.75" customHeight="1">
      <c r="A760" s="73"/>
      <c r="B760" s="73"/>
      <c r="C760" s="73"/>
      <c r="D760" s="73"/>
      <c r="E760" s="73"/>
      <c r="F760" s="73"/>
      <c r="G760" s="73"/>
      <c r="H760" s="73"/>
      <c r="I760" s="73"/>
      <c r="J760" s="73"/>
      <c r="K760" s="73"/>
      <c r="L760" s="73"/>
      <c r="M760" s="73"/>
      <c r="N760" s="591"/>
      <c r="O760" s="988"/>
      <c r="P760" s="73"/>
      <c r="Q760" s="73"/>
      <c r="R760" s="74"/>
      <c r="S760" s="74"/>
      <c r="T760" s="989"/>
      <c r="U760" s="74"/>
      <c r="V760" s="1860"/>
      <c r="W760" s="73"/>
      <c r="X760" s="73"/>
      <c r="Y760" s="73"/>
      <c r="Z760" s="73"/>
    </row>
    <row r="761" spans="1:26" ht="12.75" customHeight="1">
      <c r="A761" s="73"/>
      <c r="B761" s="73"/>
      <c r="C761" s="73"/>
      <c r="D761" s="73"/>
      <c r="E761" s="73"/>
      <c r="F761" s="73"/>
      <c r="G761" s="73"/>
      <c r="H761" s="73"/>
      <c r="I761" s="73"/>
      <c r="J761" s="73"/>
      <c r="K761" s="73"/>
      <c r="L761" s="73"/>
      <c r="M761" s="73"/>
      <c r="N761" s="591"/>
      <c r="O761" s="988"/>
      <c r="P761" s="73"/>
      <c r="Q761" s="73"/>
      <c r="R761" s="74"/>
      <c r="S761" s="74"/>
      <c r="T761" s="989"/>
      <c r="U761" s="74"/>
      <c r="V761" s="1860"/>
      <c r="W761" s="73"/>
      <c r="X761" s="73"/>
      <c r="Y761" s="73"/>
      <c r="Z761" s="73"/>
    </row>
    <row r="762" spans="1:26" ht="12.75" customHeight="1">
      <c r="A762" s="73"/>
      <c r="B762" s="73"/>
      <c r="C762" s="73"/>
      <c r="D762" s="73"/>
      <c r="E762" s="73"/>
      <c r="F762" s="73"/>
      <c r="G762" s="73"/>
      <c r="H762" s="73"/>
      <c r="I762" s="73"/>
      <c r="J762" s="73"/>
      <c r="K762" s="73"/>
      <c r="L762" s="73"/>
      <c r="M762" s="73"/>
      <c r="N762" s="591"/>
      <c r="O762" s="988"/>
      <c r="P762" s="73"/>
      <c r="Q762" s="73"/>
      <c r="R762" s="74"/>
      <c r="S762" s="74"/>
      <c r="T762" s="989"/>
      <c r="U762" s="74"/>
      <c r="V762" s="1860"/>
      <c r="W762" s="73"/>
      <c r="X762" s="73"/>
      <c r="Y762" s="73"/>
      <c r="Z762" s="73"/>
    </row>
    <row r="763" spans="1:26" ht="12.75" customHeight="1">
      <c r="A763" s="73"/>
      <c r="B763" s="73"/>
      <c r="C763" s="73"/>
      <c r="D763" s="73"/>
      <c r="E763" s="73"/>
      <c r="F763" s="73"/>
      <c r="G763" s="73"/>
      <c r="H763" s="73"/>
      <c r="I763" s="73"/>
      <c r="J763" s="73"/>
      <c r="K763" s="73"/>
      <c r="L763" s="73"/>
      <c r="M763" s="73"/>
      <c r="N763" s="591"/>
      <c r="O763" s="988"/>
      <c r="P763" s="73"/>
      <c r="Q763" s="73"/>
      <c r="R763" s="74"/>
      <c r="S763" s="74"/>
      <c r="T763" s="989"/>
      <c r="U763" s="74"/>
      <c r="V763" s="1860"/>
      <c r="W763" s="73"/>
      <c r="X763" s="73"/>
      <c r="Y763" s="73"/>
      <c r="Z763" s="73"/>
    </row>
    <row r="764" spans="1:26" ht="12.75" customHeight="1">
      <c r="A764" s="73"/>
      <c r="B764" s="73"/>
      <c r="C764" s="73"/>
      <c r="D764" s="73"/>
      <c r="E764" s="73"/>
      <c r="F764" s="73"/>
      <c r="G764" s="73"/>
      <c r="H764" s="73"/>
      <c r="I764" s="73"/>
      <c r="J764" s="73"/>
      <c r="K764" s="73"/>
      <c r="L764" s="73"/>
      <c r="M764" s="73"/>
      <c r="N764" s="591"/>
      <c r="O764" s="988"/>
      <c r="P764" s="73"/>
      <c r="Q764" s="73"/>
      <c r="R764" s="74"/>
      <c r="S764" s="74"/>
      <c r="T764" s="989"/>
      <c r="U764" s="74"/>
      <c r="V764" s="1860"/>
      <c r="W764" s="73"/>
      <c r="X764" s="73"/>
      <c r="Y764" s="73"/>
      <c r="Z764" s="73"/>
    </row>
    <row r="765" spans="1:26" ht="12.75" customHeight="1">
      <c r="A765" s="73"/>
      <c r="B765" s="73"/>
      <c r="C765" s="73"/>
      <c r="D765" s="73"/>
      <c r="E765" s="73"/>
      <c r="F765" s="73"/>
      <c r="G765" s="73"/>
      <c r="H765" s="73"/>
      <c r="I765" s="73"/>
      <c r="J765" s="73"/>
      <c r="K765" s="73"/>
      <c r="L765" s="73"/>
      <c r="M765" s="73"/>
      <c r="N765" s="591"/>
      <c r="O765" s="988"/>
      <c r="P765" s="73"/>
      <c r="Q765" s="73"/>
      <c r="R765" s="74"/>
      <c r="S765" s="74"/>
      <c r="T765" s="989"/>
      <c r="U765" s="74"/>
      <c r="V765" s="1860"/>
      <c r="W765" s="73"/>
      <c r="X765" s="73"/>
      <c r="Y765" s="73"/>
      <c r="Z765" s="73"/>
    </row>
    <row r="766" spans="1:26" ht="12.75" customHeight="1">
      <c r="A766" s="73"/>
      <c r="B766" s="73"/>
      <c r="C766" s="73"/>
      <c r="D766" s="73"/>
      <c r="E766" s="73"/>
      <c r="F766" s="73"/>
      <c r="G766" s="73"/>
      <c r="H766" s="73"/>
      <c r="I766" s="73"/>
      <c r="J766" s="73"/>
      <c r="K766" s="73"/>
      <c r="L766" s="73"/>
      <c r="M766" s="73"/>
      <c r="N766" s="591"/>
      <c r="O766" s="988"/>
      <c r="P766" s="73"/>
      <c r="Q766" s="73"/>
      <c r="R766" s="74"/>
      <c r="S766" s="74"/>
      <c r="T766" s="989"/>
      <c r="U766" s="74"/>
      <c r="V766" s="1860"/>
      <c r="W766" s="73"/>
      <c r="X766" s="73"/>
      <c r="Y766" s="73"/>
      <c r="Z766" s="73"/>
    </row>
    <row r="767" spans="1:26" ht="12.75" customHeight="1">
      <c r="A767" s="73"/>
      <c r="B767" s="73"/>
      <c r="C767" s="73"/>
      <c r="D767" s="73"/>
      <c r="E767" s="73"/>
      <c r="F767" s="73"/>
      <c r="G767" s="73"/>
      <c r="H767" s="73"/>
      <c r="I767" s="73"/>
      <c r="J767" s="73"/>
      <c r="K767" s="73"/>
      <c r="L767" s="73"/>
      <c r="M767" s="73"/>
      <c r="N767" s="591"/>
      <c r="O767" s="988"/>
      <c r="P767" s="73"/>
      <c r="Q767" s="73"/>
      <c r="R767" s="74"/>
      <c r="S767" s="74"/>
      <c r="T767" s="989"/>
      <c r="U767" s="74"/>
      <c r="V767" s="1860"/>
      <c r="W767" s="73"/>
      <c r="X767" s="73"/>
      <c r="Y767" s="73"/>
      <c r="Z767" s="73"/>
    </row>
    <row r="768" spans="1:26" ht="12.75" customHeight="1">
      <c r="A768" s="73"/>
      <c r="B768" s="73"/>
      <c r="C768" s="73"/>
      <c r="D768" s="73"/>
      <c r="E768" s="73"/>
      <c r="F768" s="73"/>
      <c r="G768" s="73"/>
      <c r="H768" s="73"/>
      <c r="I768" s="73"/>
      <c r="J768" s="73"/>
      <c r="K768" s="73"/>
      <c r="L768" s="73"/>
      <c r="M768" s="73"/>
      <c r="N768" s="591"/>
      <c r="O768" s="988"/>
      <c r="P768" s="73"/>
      <c r="Q768" s="73"/>
      <c r="R768" s="74"/>
      <c r="S768" s="74"/>
      <c r="T768" s="989"/>
      <c r="U768" s="74"/>
      <c r="V768" s="1860"/>
      <c r="W768" s="73"/>
      <c r="X768" s="73"/>
      <c r="Y768" s="73"/>
      <c r="Z768" s="73"/>
    </row>
    <row r="769" spans="1:26" ht="12.75" customHeight="1">
      <c r="A769" s="73"/>
      <c r="B769" s="73"/>
      <c r="C769" s="73"/>
      <c r="D769" s="73"/>
      <c r="E769" s="73"/>
      <c r="F769" s="73"/>
      <c r="G769" s="73"/>
      <c r="H769" s="73"/>
      <c r="I769" s="73"/>
      <c r="J769" s="73"/>
      <c r="K769" s="73"/>
      <c r="L769" s="73"/>
      <c r="M769" s="73"/>
      <c r="N769" s="591"/>
      <c r="O769" s="988"/>
      <c r="P769" s="73"/>
      <c r="Q769" s="73"/>
      <c r="R769" s="74"/>
      <c r="S769" s="74"/>
      <c r="T769" s="989"/>
      <c r="U769" s="74"/>
      <c r="V769" s="1860"/>
      <c r="W769" s="73"/>
      <c r="X769" s="73"/>
      <c r="Y769" s="73"/>
      <c r="Z769" s="73"/>
    </row>
    <row r="770" spans="1:26" ht="12.75" customHeight="1">
      <c r="A770" s="73"/>
      <c r="B770" s="73"/>
      <c r="C770" s="73"/>
      <c r="D770" s="73"/>
      <c r="E770" s="73"/>
      <c r="F770" s="73"/>
      <c r="G770" s="73"/>
      <c r="H770" s="73"/>
      <c r="I770" s="73"/>
      <c r="J770" s="73"/>
      <c r="K770" s="73"/>
      <c r="L770" s="73"/>
      <c r="M770" s="73"/>
      <c r="N770" s="591"/>
      <c r="O770" s="988"/>
      <c r="P770" s="73"/>
      <c r="Q770" s="73"/>
      <c r="R770" s="74"/>
      <c r="S770" s="74"/>
      <c r="T770" s="989"/>
      <c r="U770" s="74"/>
      <c r="V770" s="1860"/>
      <c r="W770" s="73"/>
      <c r="X770" s="73"/>
      <c r="Y770" s="73"/>
      <c r="Z770" s="73"/>
    </row>
    <row r="771" spans="1:26" ht="12.75" customHeight="1">
      <c r="A771" s="73"/>
      <c r="B771" s="73"/>
      <c r="C771" s="73"/>
      <c r="D771" s="73"/>
      <c r="E771" s="73"/>
      <c r="F771" s="73"/>
      <c r="G771" s="73"/>
      <c r="H771" s="73"/>
      <c r="I771" s="73"/>
      <c r="J771" s="73"/>
      <c r="K771" s="73"/>
      <c r="L771" s="73"/>
      <c r="M771" s="73"/>
      <c r="N771" s="591"/>
      <c r="O771" s="988"/>
      <c r="P771" s="73"/>
      <c r="Q771" s="73"/>
      <c r="R771" s="74"/>
      <c r="S771" s="74"/>
      <c r="T771" s="989"/>
      <c r="U771" s="74"/>
      <c r="V771" s="1860"/>
      <c r="W771" s="73"/>
      <c r="X771" s="73"/>
      <c r="Y771" s="73"/>
      <c r="Z771" s="73"/>
    </row>
    <row r="772" spans="1:26" ht="12.75" customHeight="1">
      <c r="A772" s="73"/>
      <c r="B772" s="73"/>
      <c r="C772" s="73"/>
      <c r="D772" s="73"/>
      <c r="E772" s="73"/>
      <c r="F772" s="73"/>
      <c r="G772" s="73"/>
      <c r="H772" s="73"/>
      <c r="I772" s="73"/>
      <c r="J772" s="73"/>
      <c r="K772" s="73"/>
      <c r="L772" s="73"/>
      <c r="M772" s="73"/>
      <c r="N772" s="591"/>
      <c r="O772" s="988"/>
      <c r="P772" s="73"/>
      <c r="Q772" s="73"/>
      <c r="R772" s="74"/>
      <c r="S772" s="74"/>
      <c r="T772" s="989"/>
      <c r="U772" s="74"/>
      <c r="V772" s="1860"/>
      <c r="W772" s="73"/>
      <c r="X772" s="73"/>
      <c r="Y772" s="73"/>
      <c r="Z772" s="73"/>
    </row>
    <row r="773" spans="1:26" ht="12.75" customHeight="1">
      <c r="A773" s="73"/>
      <c r="B773" s="73"/>
      <c r="C773" s="73"/>
      <c r="D773" s="73"/>
      <c r="E773" s="73"/>
      <c r="F773" s="73"/>
      <c r="G773" s="73"/>
      <c r="H773" s="73"/>
      <c r="I773" s="73"/>
      <c r="J773" s="73"/>
      <c r="K773" s="73"/>
      <c r="L773" s="73"/>
      <c r="M773" s="73"/>
      <c r="N773" s="591"/>
      <c r="O773" s="988"/>
      <c r="P773" s="73"/>
      <c r="Q773" s="73"/>
      <c r="R773" s="74"/>
      <c r="S773" s="74"/>
      <c r="T773" s="989"/>
      <c r="U773" s="74"/>
      <c r="V773" s="1860"/>
      <c r="W773" s="73"/>
      <c r="X773" s="73"/>
      <c r="Y773" s="73"/>
      <c r="Z773" s="73"/>
    </row>
    <row r="774" spans="1:26" ht="12.75" customHeight="1">
      <c r="A774" s="73"/>
      <c r="B774" s="73"/>
      <c r="C774" s="73"/>
      <c r="D774" s="73"/>
      <c r="E774" s="73"/>
      <c r="F774" s="73"/>
      <c r="G774" s="73"/>
      <c r="H774" s="73"/>
      <c r="I774" s="73"/>
      <c r="J774" s="73"/>
      <c r="K774" s="73"/>
      <c r="L774" s="73"/>
      <c r="M774" s="73"/>
      <c r="N774" s="591"/>
      <c r="O774" s="988"/>
      <c r="P774" s="73"/>
      <c r="Q774" s="73"/>
      <c r="R774" s="74"/>
      <c r="S774" s="74"/>
      <c r="T774" s="989"/>
      <c r="U774" s="74"/>
      <c r="V774" s="1860"/>
      <c r="W774" s="73"/>
      <c r="X774" s="73"/>
      <c r="Y774" s="73"/>
      <c r="Z774" s="73"/>
    </row>
    <row r="775" spans="1:26" ht="12.75" customHeight="1">
      <c r="A775" s="73"/>
      <c r="B775" s="73"/>
      <c r="C775" s="73"/>
      <c r="D775" s="73"/>
      <c r="E775" s="73"/>
      <c r="F775" s="73"/>
      <c r="G775" s="73"/>
      <c r="H775" s="73"/>
      <c r="I775" s="73"/>
      <c r="J775" s="73"/>
      <c r="K775" s="73"/>
      <c r="L775" s="73"/>
      <c r="M775" s="73"/>
      <c r="N775" s="591"/>
      <c r="O775" s="988"/>
      <c r="P775" s="73"/>
      <c r="Q775" s="73"/>
      <c r="R775" s="74"/>
      <c r="S775" s="74"/>
      <c r="T775" s="989"/>
      <c r="U775" s="74"/>
      <c r="V775" s="1860"/>
      <c r="W775" s="73"/>
      <c r="X775" s="73"/>
      <c r="Y775" s="73"/>
      <c r="Z775" s="73"/>
    </row>
    <row r="776" spans="1:26" ht="12.75" customHeight="1">
      <c r="A776" s="73"/>
      <c r="B776" s="73"/>
      <c r="C776" s="73"/>
      <c r="D776" s="73"/>
      <c r="E776" s="73"/>
      <c r="F776" s="73"/>
      <c r="G776" s="73"/>
      <c r="H776" s="73"/>
      <c r="I776" s="73"/>
      <c r="J776" s="73"/>
      <c r="K776" s="73"/>
      <c r="L776" s="73"/>
      <c r="M776" s="73"/>
      <c r="N776" s="591"/>
      <c r="O776" s="988"/>
      <c r="P776" s="73"/>
      <c r="Q776" s="73"/>
      <c r="R776" s="74"/>
      <c r="S776" s="74"/>
      <c r="T776" s="989"/>
      <c r="U776" s="74"/>
      <c r="V776" s="1860"/>
      <c r="W776" s="73"/>
      <c r="X776" s="73"/>
      <c r="Y776" s="73"/>
      <c r="Z776" s="73"/>
    </row>
    <row r="777" spans="1:26" ht="12.75" customHeight="1">
      <c r="A777" s="73"/>
      <c r="B777" s="73"/>
      <c r="C777" s="73"/>
      <c r="D777" s="73"/>
      <c r="E777" s="73"/>
      <c r="F777" s="73"/>
      <c r="G777" s="73"/>
      <c r="H777" s="73"/>
      <c r="I777" s="73"/>
      <c r="J777" s="73"/>
      <c r="K777" s="73"/>
      <c r="L777" s="73"/>
      <c r="M777" s="73"/>
      <c r="N777" s="591"/>
      <c r="O777" s="988"/>
      <c r="P777" s="73"/>
      <c r="Q777" s="73"/>
      <c r="R777" s="74"/>
      <c r="S777" s="74"/>
      <c r="T777" s="989"/>
      <c r="U777" s="74"/>
      <c r="V777" s="1860"/>
      <c r="W777" s="73"/>
      <c r="X777" s="73"/>
      <c r="Y777" s="73"/>
      <c r="Z777" s="73"/>
    </row>
    <row r="778" spans="1:26" ht="12.75" customHeight="1">
      <c r="A778" s="73"/>
      <c r="B778" s="73"/>
      <c r="C778" s="73"/>
      <c r="D778" s="73"/>
      <c r="E778" s="73"/>
      <c r="F778" s="73"/>
      <c r="G778" s="73"/>
      <c r="H778" s="73"/>
      <c r="I778" s="73"/>
      <c r="J778" s="73"/>
      <c r="K778" s="73"/>
      <c r="L778" s="73"/>
      <c r="M778" s="73"/>
      <c r="N778" s="591"/>
      <c r="O778" s="988"/>
      <c r="P778" s="73"/>
      <c r="Q778" s="73"/>
      <c r="R778" s="74"/>
      <c r="S778" s="74"/>
      <c r="T778" s="989"/>
      <c r="U778" s="74"/>
      <c r="V778" s="1860"/>
      <c r="W778" s="73"/>
      <c r="X778" s="73"/>
      <c r="Y778" s="73"/>
      <c r="Z778" s="73"/>
    </row>
    <row r="779" spans="1:26" ht="12.75" customHeight="1">
      <c r="A779" s="73"/>
      <c r="B779" s="73"/>
      <c r="C779" s="73"/>
      <c r="D779" s="73"/>
      <c r="E779" s="73"/>
      <c r="F779" s="73"/>
      <c r="G779" s="73"/>
      <c r="H779" s="73"/>
      <c r="I779" s="73"/>
      <c r="J779" s="73"/>
      <c r="K779" s="73"/>
      <c r="L779" s="73"/>
      <c r="M779" s="73"/>
      <c r="N779" s="591"/>
      <c r="O779" s="988"/>
      <c r="P779" s="73"/>
      <c r="Q779" s="73"/>
      <c r="R779" s="74"/>
      <c r="S779" s="74"/>
      <c r="T779" s="989"/>
      <c r="U779" s="74"/>
      <c r="V779" s="1860"/>
      <c r="W779" s="73"/>
      <c r="X779" s="73"/>
      <c r="Y779" s="73"/>
      <c r="Z779" s="73"/>
    </row>
    <row r="780" spans="1:26" ht="12.75" customHeight="1">
      <c r="A780" s="73"/>
      <c r="B780" s="73"/>
      <c r="C780" s="73"/>
      <c r="D780" s="73"/>
      <c r="E780" s="73"/>
      <c r="F780" s="73"/>
      <c r="G780" s="73"/>
      <c r="H780" s="73"/>
      <c r="I780" s="73"/>
      <c r="J780" s="73"/>
      <c r="K780" s="73"/>
      <c r="L780" s="73"/>
      <c r="M780" s="73"/>
      <c r="N780" s="591"/>
      <c r="O780" s="988"/>
      <c r="P780" s="73"/>
      <c r="Q780" s="73"/>
      <c r="R780" s="74"/>
      <c r="S780" s="74"/>
      <c r="T780" s="989"/>
      <c r="U780" s="74"/>
      <c r="V780" s="1860"/>
      <c r="W780" s="73"/>
      <c r="X780" s="73"/>
      <c r="Y780" s="73"/>
      <c r="Z780" s="73"/>
    </row>
    <row r="781" spans="1:26" ht="12.75" customHeight="1">
      <c r="A781" s="73"/>
      <c r="B781" s="73"/>
      <c r="C781" s="73"/>
      <c r="D781" s="73"/>
      <c r="E781" s="73"/>
      <c r="F781" s="73"/>
      <c r="G781" s="73"/>
      <c r="H781" s="73"/>
      <c r="I781" s="73"/>
      <c r="J781" s="73"/>
      <c r="K781" s="73"/>
      <c r="L781" s="73"/>
      <c r="M781" s="73"/>
      <c r="N781" s="591"/>
      <c r="O781" s="988"/>
      <c r="P781" s="73"/>
      <c r="Q781" s="73"/>
      <c r="R781" s="74"/>
      <c r="S781" s="74"/>
      <c r="T781" s="989"/>
      <c r="U781" s="74"/>
      <c r="V781" s="1860"/>
      <c r="W781" s="73"/>
      <c r="X781" s="73"/>
      <c r="Y781" s="73"/>
      <c r="Z781" s="73"/>
    </row>
    <row r="782" spans="1:26" ht="12.75" customHeight="1">
      <c r="A782" s="73"/>
      <c r="B782" s="73"/>
      <c r="C782" s="73"/>
      <c r="D782" s="73"/>
      <c r="E782" s="73"/>
      <c r="F782" s="73"/>
      <c r="G782" s="73"/>
      <c r="H782" s="73"/>
      <c r="I782" s="73"/>
      <c r="J782" s="73"/>
      <c r="K782" s="73"/>
      <c r="L782" s="73"/>
      <c r="M782" s="73"/>
      <c r="N782" s="591"/>
      <c r="O782" s="988"/>
      <c r="P782" s="73"/>
      <c r="Q782" s="73"/>
      <c r="R782" s="74"/>
      <c r="S782" s="74"/>
      <c r="T782" s="989"/>
      <c r="U782" s="74"/>
      <c r="V782" s="1860"/>
      <c r="W782" s="73"/>
      <c r="X782" s="73"/>
      <c r="Y782" s="73"/>
      <c r="Z782" s="73"/>
    </row>
    <row r="783" spans="1:26" ht="12.75" customHeight="1">
      <c r="A783" s="73"/>
      <c r="B783" s="73"/>
      <c r="C783" s="73"/>
      <c r="D783" s="73"/>
      <c r="E783" s="73"/>
      <c r="F783" s="73"/>
      <c r="G783" s="73"/>
      <c r="H783" s="73"/>
      <c r="I783" s="73"/>
      <c r="J783" s="73"/>
      <c r="K783" s="73"/>
      <c r="L783" s="73"/>
      <c r="M783" s="73"/>
      <c r="N783" s="591"/>
      <c r="O783" s="988"/>
      <c r="P783" s="73"/>
      <c r="Q783" s="73"/>
      <c r="R783" s="74"/>
      <c r="S783" s="74"/>
      <c r="T783" s="989"/>
      <c r="U783" s="74"/>
      <c r="V783" s="1860"/>
      <c r="W783" s="73"/>
      <c r="X783" s="73"/>
      <c r="Y783" s="73"/>
      <c r="Z783" s="73"/>
    </row>
    <row r="784" spans="1:26" ht="12.75" customHeight="1">
      <c r="A784" s="73"/>
      <c r="B784" s="73"/>
      <c r="C784" s="73"/>
      <c r="D784" s="73"/>
      <c r="E784" s="73"/>
      <c r="F784" s="73"/>
      <c r="G784" s="73"/>
      <c r="H784" s="73"/>
      <c r="I784" s="73"/>
      <c r="J784" s="73"/>
      <c r="K784" s="73"/>
      <c r="L784" s="73"/>
      <c r="M784" s="73"/>
      <c r="N784" s="591"/>
      <c r="O784" s="988"/>
      <c r="P784" s="73"/>
      <c r="Q784" s="73"/>
      <c r="R784" s="74"/>
      <c r="S784" s="74"/>
      <c r="T784" s="989"/>
      <c r="U784" s="74"/>
      <c r="V784" s="1860"/>
      <c r="W784" s="73"/>
      <c r="X784" s="73"/>
      <c r="Y784" s="73"/>
      <c r="Z784" s="73"/>
    </row>
    <row r="785" spans="1:26" ht="12.75" customHeight="1">
      <c r="A785" s="73"/>
      <c r="B785" s="73"/>
      <c r="C785" s="73"/>
      <c r="D785" s="73"/>
      <c r="E785" s="73"/>
      <c r="F785" s="73"/>
      <c r="G785" s="73"/>
      <c r="H785" s="73"/>
      <c r="I785" s="73"/>
      <c r="J785" s="73"/>
      <c r="K785" s="73"/>
      <c r="L785" s="73"/>
      <c r="M785" s="73"/>
      <c r="N785" s="591"/>
      <c r="O785" s="988"/>
      <c r="P785" s="73"/>
      <c r="Q785" s="73"/>
      <c r="R785" s="74"/>
      <c r="S785" s="74"/>
      <c r="T785" s="989"/>
      <c r="U785" s="74"/>
      <c r="V785" s="1860"/>
      <c r="W785" s="73"/>
      <c r="X785" s="73"/>
      <c r="Y785" s="73"/>
      <c r="Z785" s="73"/>
    </row>
    <row r="786" spans="1:26" ht="12.75" customHeight="1">
      <c r="A786" s="73"/>
      <c r="B786" s="73"/>
      <c r="C786" s="73"/>
      <c r="D786" s="73"/>
      <c r="E786" s="73"/>
      <c r="F786" s="73"/>
      <c r="G786" s="73"/>
      <c r="H786" s="73"/>
      <c r="I786" s="73"/>
      <c r="J786" s="73"/>
      <c r="K786" s="73"/>
      <c r="L786" s="73"/>
      <c r="M786" s="73"/>
      <c r="N786" s="591"/>
      <c r="O786" s="988"/>
      <c r="P786" s="73"/>
      <c r="Q786" s="73"/>
      <c r="R786" s="74"/>
      <c r="S786" s="74"/>
      <c r="T786" s="989"/>
      <c r="U786" s="74"/>
      <c r="V786" s="1860"/>
      <c r="W786" s="73"/>
      <c r="X786" s="73"/>
      <c r="Y786" s="73"/>
      <c r="Z786" s="73"/>
    </row>
    <row r="787" spans="1:26" ht="12.75" customHeight="1">
      <c r="A787" s="73"/>
      <c r="B787" s="73"/>
      <c r="C787" s="73"/>
      <c r="D787" s="73"/>
      <c r="E787" s="73"/>
      <c r="F787" s="73"/>
      <c r="G787" s="73"/>
      <c r="H787" s="73"/>
      <c r="I787" s="73"/>
      <c r="J787" s="73"/>
      <c r="K787" s="73"/>
      <c r="L787" s="73"/>
      <c r="M787" s="73"/>
      <c r="N787" s="591"/>
      <c r="O787" s="988"/>
      <c r="P787" s="73"/>
      <c r="Q787" s="73"/>
      <c r="R787" s="74"/>
      <c r="S787" s="74"/>
      <c r="T787" s="989"/>
      <c r="U787" s="74"/>
      <c r="V787" s="1860"/>
      <c r="W787" s="73"/>
      <c r="X787" s="73"/>
      <c r="Y787" s="73"/>
      <c r="Z787" s="73"/>
    </row>
    <row r="788" spans="1:26" ht="12.75" customHeight="1">
      <c r="A788" s="73"/>
      <c r="B788" s="73"/>
      <c r="C788" s="73"/>
      <c r="D788" s="73"/>
      <c r="E788" s="73"/>
      <c r="F788" s="73"/>
      <c r="G788" s="73"/>
      <c r="H788" s="73"/>
      <c r="I788" s="73"/>
      <c r="J788" s="73"/>
      <c r="K788" s="73"/>
      <c r="L788" s="73"/>
      <c r="M788" s="73"/>
      <c r="N788" s="591"/>
      <c r="O788" s="988"/>
      <c r="P788" s="73"/>
      <c r="Q788" s="73"/>
      <c r="R788" s="74"/>
      <c r="S788" s="74"/>
      <c r="T788" s="989"/>
      <c r="U788" s="74"/>
      <c r="V788" s="1860"/>
      <c r="W788" s="73"/>
      <c r="X788" s="73"/>
      <c r="Y788" s="73"/>
      <c r="Z788" s="73"/>
    </row>
    <row r="789" spans="1:26" ht="12.75" customHeight="1">
      <c r="A789" s="73"/>
      <c r="B789" s="73"/>
      <c r="C789" s="73"/>
      <c r="D789" s="73"/>
      <c r="E789" s="73"/>
      <c r="F789" s="73"/>
      <c r="G789" s="73"/>
      <c r="H789" s="73"/>
      <c r="I789" s="73"/>
      <c r="J789" s="73"/>
      <c r="K789" s="73"/>
      <c r="L789" s="73"/>
      <c r="M789" s="73"/>
      <c r="N789" s="591"/>
      <c r="O789" s="988"/>
      <c r="P789" s="73"/>
      <c r="Q789" s="73"/>
      <c r="R789" s="74"/>
      <c r="S789" s="74"/>
      <c r="T789" s="989"/>
      <c r="U789" s="74"/>
      <c r="V789" s="1860"/>
      <c r="W789" s="73"/>
      <c r="X789" s="73"/>
      <c r="Y789" s="73"/>
      <c r="Z789" s="73"/>
    </row>
    <row r="790" spans="1:26" ht="12.75" customHeight="1">
      <c r="A790" s="73"/>
      <c r="B790" s="73"/>
      <c r="C790" s="73"/>
      <c r="D790" s="73"/>
      <c r="E790" s="73"/>
      <c r="F790" s="73"/>
      <c r="G790" s="73"/>
      <c r="H790" s="73"/>
      <c r="I790" s="73"/>
      <c r="J790" s="73"/>
      <c r="K790" s="73"/>
      <c r="L790" s="73"/>
      <c r="M790" s="73"/>
      <c r="N790" s="591"/>
      <c r="O790" s="988"/>
      <c r="P790" s="73"/>
      <c r="Q790" s="73"/>
      <c r="R790" s="74"/>
      <c r="S790" s="74"/>
      <c r="T790" s="989"/>
      <c r="U790" s="74"/>
      <c r="V790" s="1860"/>
      <c r="W790" s="73"/>
      <c r="X790" s="73"/>
      <c r="Y790" s="73"/>
      <c r="Z790" s="73"/>
    </row>
    <row r="791" spans="1:26" ht="12.75" customHeight="1">
      <c r="A791" s="73"/>
      <c r="B791" s="73"/>
      <c r="C791" s="73"/>
      <c r="D791" s="73"/>
      <c r="E791" s="73"/>
      <c r="F791" s="73"/>
      <c r="G791" s="73"/>
      <c r="H791" s="73"/>
      <c r="I791" s="73"/>
      <c r="J791" s="73"/>
      <c r="K791" s="73"/>
      <c r="L791" s="73"/>
      <c r="M791" s="73"/>
      <c r="N791" s="591"/>
      <c r="O791" s="988"/>
      <c r="P791" s="73"/>
      <c r="Q791" s="73"/>
      <c r="R791" s="74"/>
      <c r="S791" s="74"/>
      <c r="T791" s="989"/>
      <c r="U791" s="74"/>
      <c r="V791" s="1860"/>
      <c r="W791" s="73"/>
      <c r="X791" s="73"/>
      <c r="Y791" s="73"/>
      <c r="Z791" s="73"/>
    </row>
    <row r="792" spans="1:26" ht="12.75" customHeight="1">
      <c r="A792" s="73"/>
      <c r="B792" s="73"/>
      <c r="C792" s="73"/>
      <c r="D792" s="73"/>
      <c r="E792" s="73"/>
      <c r="F792" s="73"/>
      <c r="G792" s="73"/>
      <c r="H792" s="73"/>
      <c r="I792" s="73"/>
      <c r="J792" s="73"/>
      <c r="K792" s="73"/>
      <c r="L792" s="73"/>
      <c r="M792" s="73"/>
      <c r="N792" s="591"/>
      <c r="O792" s="988"/>
      <c r="P792" s="73"/>
      <c r="Q792" s="73"/>
      <c r="R792" s="74"/>
      <c r="S792" s="74"/>
      <c r="T792" s="989"/>
      <c r="U792" s="74"/>
      <c r="V792" s="1860"/>
      <c r="W792" s="73"/>
      <c r="X792" s="73"/>
      <c r="Y792" s="73"/>
      <c r="Z792" s="73"/>
    </row>
    <row r="793" spans="1:26" ht="12.75" customHeight="1">
      <c r="A793" s="73"/>
      <c r="B793" s="73"/>
      <c r="C793" s="73"/>
      <c r="D793" s="73"/>
      <c r="E793" s="73"/>
      <c r="F793" s="73"/>
      <c r="G793" s="73"/>
      <c r="H793" s="73"/>
      <c r="I793" s="73"/>
      <c r="J793" s="73"/>
      <c r="K793" s="73"/>
      <c r="L793" s="73"/>
      <c r="M793" s="73"/>
      <c r="N793" s="591"/>
      <c r="O793" s="988"/>
      <c r="P793" s="73"/>
      <c r="Q793" s="73"/>
      <c r="R793" s="74"/>
      <c r="S793" s="74"/>
      <c r="T793" s="989"/>
      <c r="U793" s="74"/>
      <c r="V793" s="1860"/>
      <c r="W793" s="73"/>
      <c r="X793" s="73"/>
      <c r="Y793" s="73"/>
      <c r="Z793" s="73"/>
    </row>
    <row r="794" spans="1:26" ht="12.75" customHeight="1">
      <c r="A794" s="73"/>
      <c r="B794" s="73"/>
      <c r="C794" s="73"/>
      <c r="D794" s="73"/>
      <c r="E794" s="73"/>
      <c r="F794" s="73"/>
      <c r="G794" s="73"/>
      <c r="H794" s="73"/>
      <c r="I794" s="73"/>
      <c r="J794" s="73"/>
      <c r="K794" s="73"/>
      <c r="L794" s="73"/>
      <c r="M794" s="73"/>
      <c r="N794" s="591"/>
      <c r="O794" s="988"/>
      <c r="P794" s="73"/>
      <c r="Q794" s="73"/>
      <c r="R794" s="74"/>
      <c r="S794" s="74"/>
      <c r="T794" s="989"/>
      <c r="U794" s="74"/>
      <c r="V794" s="1860"/>
      <c r="W794" s="73"/>
      <c r="X794" s="73"/>
      <c r="Y794" s="73"/>
      <c r="Z794" s="73"/>
    </row>
    <row r="795" spans="1:26" ht="12.75" customHeight="1">
      <c r="A795" s="73"/>
      <c r="B795" s="73"/>
      <c r="C795" s="73"/>
      <c r="D795" s="73"/>
      <c r="E795" s="73"/>
      <c r="F795" s="73"/>
      <c r="G795" s="73"/>
      <c r="H795" s="73"/>
      <c r="I795" s="73"/>
      <c r="J795" s="73"/>
      <c r="K795" s="73"/>
      <c r="L795" s="73"/>
      <c r="M795" s="73"/>
      <c r="N795" s="591"/>
      <c r="O795" s="988"/>
      <c r="P795" s="73"/>
      <c r="Q795" s="73"/>
      <c r="R795" s="74"/>
      <c r="S795" s="74"/>
      <c r="T795" s="989"/>
      <c r="U795" s="74"/>
      <c r="V795" s="1860"/>
      <c r="W795" s="73"/>
      <c r="X795" s="73"/>
      <c r="Y795" s="73"/>
      <c r="Z795" s="73"/>
    </row>
    <row r="796" spans="1:26" ht="12.75" customHeight="1">
      <c r="A796" s="73"/>
      <c r="B796" s="73"/>
      <c r="C796" s="73"/>
      <c r="D796" s="73"/>
      <c r="E796" s="73"/>
      <c r="F796" s="73"/>
      <c r="G796" s="73"/>
      <c r="H796" s="73"/>
      <c r="I796" s="73"/>
      <c r="J796" s="73"/>
      <c r="K796" s="73"/>
      <c r="L796" s="73"/>
      <c r="M796" s="73"/>
      <c r="N796" s="591"/>
      <c r="O796" s="988"/>
      <c r="P796" s="73"/>
      <c r="Q796" s="73"/>
      <c r="R796" s="74"/>
      <c r="S796" s="74"/>
      <c r="T796" s="989"/>
      <c r="U796" s="74"/>
      <c r="V796" s="1860"/>
      <c r="W796" s="73"/>
      <c r="X796" s="73"/>
      <c r="Y796" s="73"/>
      <c r="Z796" s="73"/>
    </row>
    <row r="797" spans="1:26" ht="12.75" customHeight="1">
      <c r="A797" s="73"/>
      <c r="B797" s="73"/>
      <c r="C797" s="73"/>
      <c r="D797" s="73"/>
      <c r="E797" s="73"/>
      <c r="F797" s="73"/>
      <c r="G797" s="73"/>
      <c r="H797" s="73"/>
      <c r="I797" s="73"/>
      <c r="J797" s="73"/>
      <c r="K797" s="73"/>
      <c r="L797" s="73"/>
      <c r="M797" s="73"/>
      <c r="N797" s="591"/>
      <c r="O797" s="988"/>
      <c r="P797" s="73"/>
      <c r="Q797" s="73"/>
      <c r="R797" s="74"/>
      <c r="S797" s="74"/>
      <c r="T797" s="989"/>
      <c r="U797" s="74"/>
      <c r="V797" s="1860"/>
      <c r="W797" s="73"/>
      <c r="X797" s="73"/>
      <c r="Y797" s="73"/>
      <c r="Z797" s="73"/>
    </row>
    <row r="798" spans="1:26" ht="12.75" customHeight="1">
      <c r="A798" s="73"/>
      <c r="B798" s="73"/>
      <c r="C798" s="73"/>
      <c r="D798" s="73"/>
      <c r="E798" s="73"/>
      <c r="F798" s="73"/>
      <c r="G798" s="73"/>
      <c r="H798" s="73"/>
      <c r="I798" s="73"/>
      <c r="J798" s="73"/>
      <c r="K798" s="73"/>
      <c r="L798" s="73"/>
      <c r="M798" s="73"/>
      <c r="N798" s="591"/>
      <c r="O798" s="988"/>
      <c r="P798" s="73"/>
      <c r="Q798" s="73"/>
      <c r="R798" s="74"/>
      <c r="S798" s="74"/>
      <c r="T798" s="989"/>
      <c r="U798" s="74"/>
      <c r="V798" s="1860"/>
      <c r="W798" s="73"/>
      <c r="X798" s="73"/>
      <c r="Y798" s="73"/>
      <c r="Z798" s="73"/>
    </row>
    <row r="799" spans="1:26" ht="12.75" customHeight="1">
      <c r="A799" s="73"/>
      <c r="B799" s="73"/>
      <c r="C799" s="73"/>
      <c r="D799" s="73"/>
      <c r="E799" s="73"/>
      <c r="F799" s="73"/>
      <c r="G799" s="73"/>
      <c r="H799" s="73"/>
      <c r="I799" s="73"/>
      <c r="J799" s="73"/>
      <c r="K799" s="73"/>
      <c r="L799" s="73"/>
      <c r="M799" s="73"/>
      <c r="N799" s="591"/>
      <c r="O799" s="988"/>
      <c r="P799" s="73"/>
      <c r="Q799" s="73"/>
      <c r="R799" s="74"/>
      <c r="S799" s="74"/>
      <c r="T799" s="989"/>
      <c r="U799" s="74"/>
      <c r="V799" s="1860"/>
      <c r="W799" s="73"/>
      <c r="X799" s="73"/>
      <c r="Y799" s="73"/>
      <c r="Z799" s="73"/>
    </row>
    <row r="800" spans="1:26" ht="12.75" customHeight="1">
      <c r="A800" s="73"/>
      <c r="B800" s="73"/>
      <c r="C800" s="73"/>
      <c r="D800" s="73"/>
      <c r="E800" s="73"/>
      <c r="F800" s="73"/>
      <c r="G800" s="73"/>
      <c r="H800" s="73"/>
      <c r="I800" s="73"/>
      <c r="J800" s="73"/>
      <c r="K800" s="73"/>
      <c r="L800" s="73"/>
      <c r="M800" s="73"/>
      <c r="N800" s="591"/>
      <c r="O800" s="988"/>
      <c r="P800" s="73"/>
      <c r="Q800" s="73"/>
      <c r="R800" s="74"/>
      <c r="S800" s="74"/>
      <c r="T800" s="989"/>
      <c r="U800" s="74"/>
      <c r="V800" s="1860"/>
      <c r="W800" s="73"/>
      <c r="X800" s="73"/>
      <c r="Y800" s="73"/>
      <c r="Z800" s="73"/>
    </row>
    <row r="801" spans="1:26" ht="12.75" customHeight="1">
      <c r="A801" s="73"/>
      <c r="B801" s="73"/>
      <c r="C801" s="73"/>
      <c r="D801" s="73"/>
      <c r="E801" s="73"/>
      <c r="F801" s="73"/>
      <c r="G801" s="73"/>
      <c r="H801" s="73"/>
      <c r="I801" s="73"/>
      <c r="J801" s="73"/>
      <c r="K801" s="73"/>
      <c r="L801" s="73"/>
      <c r="M801" s="73"/>
      <c r="N801" s="591"/>
      <c r="O801" s="988"/>
      <c r="P801" s="73"/>
      <c r="Q801" s="73"/>
      <c r="R801" s="74"/>
      <c r="S801" s="74"/>
      <c r="T801" s="989"/>
      <c r="U801" s="74"/>
      <c r="V801" s="1860"/>
      <c r="W801" s="73"/>
      <c r="X801" s="73"/>
      <c r="Y801" s="73"/>
      <c r="Z801" s="73"/>
    </row>
    <row r="802" spans="1:26" ht="12.75" customHeight="1">
      <c r="A802" s="73"/>
      <c r="B802" s="73"/>
      <c r="C802" s="73"/>
      <c r="D802" s="73"/>
      <c r="E802" s="73"/>
      <c r="F802" s="73"/>
      <c r="G802" s="73"/>
      <c r="H802" s="73"/>
      <c r="I802" s="73"/>
      <c r="J802" s="73"/>
      <c r="K802" s="73"/>
      <c r="L802" s="73"/>
      <c r="M802" s="73"/>
      <c r="N802" s="591"/>
      <c r="O802" s="988"/>
      <c r="P802" s="73"/>
      <c r="Q802" s="73"/>
      <c r="R802" s="74"/>
      <c r="S802" s="74"/>
      <c r="T802" s="989"/>
      <c r="U802" s="74"/>
      <c r="V802" s="1860"/>
      <c r="W802" s="73"/>
      <c r="X802" s="73"/>
      <c r="Y802" s="73"/>
      <c r="Z802" s="73"/>
    </row>
    <row r="803" spans="1:26" ht="12.75" customHeight="1">
      <c r="A803" s="73"/>
      <c r="B803" s="73"/>
      <c r="C803" s="73"/>
      <c r="D803" s="73"/>
      <c r="E803" s="73"/>
      <c r="F803" s="73"/>
      <c r="G803" s="73"/>
      <c r="H803" s="73"/>
      <c r="I803" s="73"/>
      <c r="J803" s="73"/>
      <c r="K803" s="73"/>
      <c r="L803" s="73"/>
      <c r="M803" s="73"/>
      <c r="N803" s="591"/>
      <c r="O803" s="988"/>
      <c r="P803" s="73"/>
      <c r="Q803" s="73"/>
      <c r="R803" s="74"/>
      <c r="S803" s="74"/>
      <c r="T803" s="989"/>
      <c r="U803" s="74"/>
      <c r="V803" s="1860"/>
      <c r="W803" s="73"/>
      <c r="X803" s="73"/>
      <c r="Y803" s="73"/>
      <c r="Z803" s="73"/>
    </row>
    <row r="804" spans="1:26" ht="12.75" customHeight="1">
      <c r="A804" s="73"/>
      <c r="B804" s="73"/>
      <c r="C804" s="73"/>
      <c r="D804" s="73"/>
      <c r="E804" s="73"/>
      <c r="F804" s="73"/>
      <c r="G804" s="73"/>
      <c r="H804" s="73"/>
      <c r="I804" s="73"/>
      <c r="J804" s="73"/>
      <c r="K804" s="73"/>
      <c r="L804" s="73"/>
      <c r="M804" s="73"/>
      <c r="N804" s="591"/>
      <c r="O804" s="988"/>
      <c r="P804" s="73"/>
      <c r="Q804" s="73"/>
      <c r="R804" s="74"/>
      <c r="S804" s="74"/>
      <c r="T804" s="989"/>
      <c r="U804" s="74"/>
      <c r="V804" s="1860"/>
      <c r="W804" s="73"/>
      <c r="X804" s="73"/>
      <c r="Y804" s="73"/>
      <c r="Z804" s="73"/>
    </row>
    <row r="805" spans="1:26" ht="12.75" customHeight="1">
      <c r="A805" s="73"/>
      <c r="B805" s="73"/>
      <c r="C805" s="73"/>
      <c r="D805" s="73"/>
      <c r="E805" s="73"/>
      <c r="F805" s="73"/>
      <c r="G805" s="73"/>
      <c r="H805" s="73"/>
      <c r="I805" s="73"/>
      <c r="J805" s="73"/>
      <c r="K805" s="73"/>
      <c r="L805" s="73"/>
      <c r="M805" s="73"/>
      <c r="N805" s="591"/>
      <c r="O805" s="988"/>
      <c r="P805" s="73"/>
      <c r="Q805" s="73"/>
      <c r="R805" s="74"/>
      <c r="S805" s="74"/>
      <c r="T805" s="989"/>
      <c r="U805" s="74"/>
      <c r="V805" s="1860"/>
      <c r="W805" s="73"/>
      <c r="X805" s="73"/>
      <c r="Y805" s="73"/>
      <c r="Z805" s="73"/>
    </row>
    <row r="806" spans="1:26" ht="12.75" customHeight="1">
      <c r="A806" s="73"/>
      <c r="B806" s="73"/>
      <c r="C806" s="73"/>
      <c r="D806" s="73"/>
      <c r="E806" s="73"/>
      <c r="F806" s="73"/>
      <c r="G806" s="73"/>
      <c r="H806" s="73"/>
      <c r="I806" s="73"/>
      <c r="J806" s="73"/>
      <c r="K806" s="73"/>
      <c r="L806" s="73"/>
      <c r="M806" s="73"/>
      <c r="N806" s="591"/>
      <c r="O806" s="988"/>
      <c r="P806" s="73"/>
      <c r="Q806" s="73"/>
      <c r="R806" s="74"/>
      <c r="S806" s="74"/>
      <c r="T806" s="989"/>
      <c r="U806" s="74"/>
      <c r="V806" s="1860"/>
      <c r="W806" s="73"/>
      <c r="X806" s="73"/>
      <c r="Y806" s="73"/>
      <c r="Z806" s="73"/>
    </row>
    <row r="807" spans="1:26" ht="12.75" customHeight="1">
      <c r="A807" s="73"/>
      <c r="B807" s="73"/>
      <c r="C807" s="73"/>
      <c r="D807" s="73"/>
      <c r="E807" s="73"/>
      <c r="F807" s="73"/>
      <c r="G807" s="73"/>
      <c r="H807" s="73"/>
      <c r="I807" s="73"/>
      <c r="J807" s="73"/>
      <c r="K807" s="73"/>
      <c r="L807" s="73"/>
      <c r="M807" s="73"/>
      <c r="N807" s="591"/>
      <c r="O807" s="988"/>
      <c r="P807" s="73"/>
      <c r="Q807" s="73"/>
      <c r="R807" s="74"/>
      <c r="S807" s="74"/>
      <c r="T807" s="989"/>
      <c r="U807" s="74"/>
      <c r="V807" s="1860"/>
      <c r="W807" s="73"/>
      <c r="X807" s="73"/>
      <c r="Y807" s="73"/>
      <c r="Z807" s="73"/>
    </row>
    <row r="808" spans="1:26" ht="12.75" customHeight="1">
      <c r="A808" s="73"/>
      <c r="B808" s="73"/>
      <c r="C808" s="73"/>
      <c r="D808" s="73"/>
      <c r="E808" s="73"/>
      <c r="F808" s="73"/>
      <c r="G808" s="73"/>
      <c r="H808" s="73"/>
      <c r="I808" s="73"/>
      <c r="J808" s="73"/>
      <c r="K808" s="73"/>
      <c r="L808" s="73"/>
      <c r="M808" s="73"/>
      <c r="N808" s="591"/>
      <c r="O808" s="988"/>
      <c r="P808" s="73"/>
      <c r="Q808" s="73"/>
      <c r="R808" s="74"/>
      <c r="S808" s="74"/>
      <c r="T808" s="989"/>
      <c r="U808" s="74"/>
      <c r="V808" s="1860"/>
      <c r="W808" s="73"/>
      <c r="X808" s="73"/>
      <c r="Y808" s="73"/>
      <c r="Z808" s="73"/>
    </row>
    <row r="809" spans="1:26" ht="12.75" customHeight="1">
      <c r="A809" s="73"/>
      <c r="B809" s="73"/>
      <c r="C809" s="73"/>
      <c r="D809" s="73"/>
      <c r="E809" s="73"/>
      <c r="F809" s="73"/>
      <c r="G809" s="73"/>
      <c r="H809" s="73"/>
      <c r="I809" s="73"/>
      <c r="J809" s="73"/>
      <c r="K809" s="73"/>
      <c r="L809" s="73"/>
      <c r="M809" s="73"/>
      <c r="N809" s="591"/>
      <c r="O809" s="988"/>
      <c r="P809" s="73"/>
      <c r="Q809" s="73"/>
      <c r="R809" s="74"/>
      <c r="S809" s="74"/>
      <c r="T809" s="989"/>
      <c r="U809" s="74"/>
      <c r="V809" s="1860"/>
      <c r="W809" s="73"/>
      <c r="X809" s="73"/>
      <c r="Y809" s="73"/>
      <c r="Z809" s="73"/>
    </row>
    <row r="810" spans="1:26" ht="12.75" customHeight="1">
      <c r="A810" s="73"/>
      <c r="B810" s="73"/>
      <c r="C810" s="73"/>
      <c r="D810" s="73"/>
      <c r="E810" s="73"/>
      <c r="F810" s="73"/>
      <c r="G810" s="73"/>
      <c r="H810" s="73"/>
      <c r="I810" s="73"/>
      <c r="J810" s="73"/>
      <c r="K810" s="73"/>
      <c r="L810" s="73"/>
      <c r="M810" s="73"/>
      <c r="N810" s="591"/>
      <c r="O810" s="988"/>
      <c r="P810" s="73"/>
      <c r="Q810" s="73"/>
      <c r="R810" s="74"/>
      <c r="S810" s="74"/>
      <c r="T810" s="989"/>
      <c r="U810" s="74"/>
      <c r="V810" s="1860"/>
      <c r="W810" s="73"/>
      <c r="X810" s="73"/>
      <c r="Y810" s="73"/>
      <c r="Z810" s="73"/>
    </row>
    <row r="811" spans="1:26" ht="12.75" customHeight="1">
      <c r="A811" s="73"/>
      <c r="B811" s="73"/>
      <c r="C811" s="73"/>
      <c r="D811" s="73"/>
      <c r="E811" s="73"/>
      <c r="F811" s="73"/>
      <c r="G811" s="73"/>
      <c r="H811" s="73"/>
      <c r="I811" s="73"/>
      <c r="J811" s="73"/>
      <c r="K811" s="73"/>
      <c r="L811" s="73"/>
      <c r="M811" s="73"/>
      <c r="N811" s="591"/>
      <c r="O811" s="988"/>
      <c r="P811" s="73"/>
      <c r="Q811" s="73"/>
      <c r="R811" s="74"/>
      <c r="S811" s="74"/>
      <c r="T811" s="989"/>
      <c r="U811" s="74"/>
      <c r="V811" s="1860"/>
      <c r="W811" s="73"/>
      <c r="X811" s="73"/>
      <c r="Y811" s="73"/>
      <c r="Z811" s="73"/>
    </row>
    <row r="812" spans="1:26" ht="12.75" customHeight="1">
      <c r="A812" s="73"/>
      <c r="B812" s="73"/>
      <c r="C812" s="73"/>
      <c r="D812" s="73"/>
      <c r="E812" s="73"/>
      <c r="F812" s="73"/>
      <c r="G812" s="73"/>
      <c r="H812" s="73"/>
      <c r="I812" s="73"/>
      <c r="J812" s="73"/>
      <c r="K812" s="73"/>
      <c r="L812" s="73"/>
      <c r="M812" s="73"/>
      <c r="N812" s="591"/>
      <c r="O812" s="988"/>
      <c r="P812" s="73"/>
      <c r="Q812" s="73"/>
      <c r="R812" s="74"/>
      <c r="S812" s="74"/>
      <c r="T812" s="989"/>
      <c r="U812" s="74"/>
      <c r="V812" s="1860"/>
      <c r="W812" s="73"/>
      <c r="X812" s="73"/>
      <c r="Y812" s="73"/>
      <c r="Z812" s="73"/>
    </row>
    <row r="813" spans="1:26" ht="12.75" customHeight="1">
      <c r="A813" s="73"/>
      <c r="B813" s="73"/>
      <c r="C813" s="73"/>
      <c r="D813" s="73"/>
      <c r="E813" s="73"/>
      <c r="F813" s="73"/>
      <c r="G813" s="73"/>
      <c r="H813" s="73"/>
      <c r="I813" s="73"/>
      <c r="J813" s="73"/>
      <c r="K813" s="73"/>
      <c r="L813" s="73"/>
      <c r="M813" s="73"/>
      <c r="N813" s="591"/>
      <c r="O813" s="988"/>
      <c r="P813" s="73"/>
      <c r="Q813" s="73"/>
      <c r="R813" s="74"/>
      <c r="S813" s="74"/>
      <c r="T813" s="989"/>
      <c r="U813" s="74"/>
      <c r="V813" s="1860"/>
      <c r="W813" s="73"/>
      <c r="X813" s="73"/>
      <c r="Y813" s="73"/>
      <c r="Z813" s="73"/>
    </row>
    <row r="814" spans="1:26" ht="12.75" customHeight="1">
      <c r="A814" s="73"/>
      <c r="B814" s="73"/>
      <c r="C814" s="73"/>
      <c r="D814" s="73"/>
      <c r="E814" s="73"/>
      <c r="F814" s="73"/>
      <c r="G814" s="73"/>
      <c r="H814" s="73"/>
      <c r="I814" s="73"/>
      <c r="J814" s="73"/>
      <c r="K814" s="73"/>
      <c r="L814" s="73"/>
      <c r="M814" s="73"/>
      <c r="N814" s="591"/>
      <c r="O814" s="988"/>
      <c r="P814" s="73"/>
      <c r="Q814" s="73"/>
      <c r="R814" s="74"/>
      <c r="S814" s="74"/>
      <c r="T814" s="989"/>
      <c r="U814" s="74"/>
      <c r="V814" s="1860"/>
      <c r="W814" s="73"/>
      <c r="X814" s="73"/>
      <c r="Y814" s="73"/>
      <c r="Z814" s="73"/>
    </row>
    <row r="815" spans="1:26" ht="12.75" customHeight="1">
      <c r="A815" s="73"/>
      <c r="B815" s="73"/>
      <c r="C815" s="73"/>
      <c r="D815" s="73"/>
      <c r="E815" s="73"/>
      <c r="F815" s="73"/>
      <c r="G815" s="73"/>
      <c r="H815" s="73"/>
      <c r="I815" s="73"/>
      <c r="J815" s="73"/>
      <c r="K815" s="73"/>
      <c r="L815" s="73"/>
      <c r="M815" s="73"/>
      <c r="N815" s="591"/>
      <c r="O815" s="988"/>
      <c r="P815" s="73"/>
      <c r="Q815" s="73"/>
      <c r="R815" s="74"/>
      <c r="S815" s="74"/>
      <c r="T815" s="989"/>
      <c r="U815" s="74"/>
      <c r="V815" s="1860"/>
      <c r="W815" s="73"/>
      <c r="X815" s="73"/>
      <c r="Y815" s="73"/>
      <c r="Z815" s="73"/>
    </row>
    <row r="816" spans="1:26" ht="12.75" customHeight="1">
      <c r="A816" s="73"/>
      <c r="B816" s="73"/>
      <c r="C816" s="73"/>
      <c r="D816" s="73"/>
      <c r="E816" s="73"/>
      <c r="F816" s="73"/>
      <c r="G816" s="73"/>
      <c r="H816" s="73"/>
      <c r="I816" s="73"/>
      <c r="J816" s="73"/>
      <c r="K816" s="73"/>
      <c r="L816" s="73"/>
      <c r="M816" s="73"/>
      <c r="N816" s="591"/>
      <c r="O816" s="988"/>
      <c r="P816" s="73"/>
      <c r="Q816" s="73"/>
      <c r="R816" s="74"/>
      <c r="S816" s="74"/>
      <c r="T816" s="989"/>
      <c r="U816" s="74"/>
      <c r="V816" s="1860"/>
      <c r="W816" s="73"/>
      <c r="X816" s="73"/>
      <c r="Y816" s="73"/>
      <c r="Z816" s="73"/>
    </row>
    <row r="817" spans="1:26" ht="12.75" customHeight="1">
      <c r="A817" s="73"/>
      <c r="B817" s="73"/>
      <c r="C817" s="73"/>
      <c r="D817" s="73"/>
      <c r="E817" s="73"/>
      <c r="F817" s="73"/>
      <c r="G817" s="73"/>
      <c r="H817" s="73"/>
      <c r="I817" s="73"/>
      <c r="J817" s="73"/>
      <c r="K817" s="73"/>
      <c r="L817" s="73"/>
      <c r="M817" s="73"/>
      <c r="N817" s="591"/>
      <c r="O817" s="988"/>
      <c r="P817" s="73"/>
      <c r="Q817" s="73"/>
      <c r="R817" s="74"/>
      <c r="S817" s="74"/>
      <c r="T817" s="989"/>
      <c r="U817" s="74"/>
      <c r="V817" s="1860"/>
      <c r="W817" s="73"/>
      <c r="X817" s="73"/>
      <c r="Y817" s="73"/>
      <c r="Z817" s="73"/>
    </row>
    <row r="818" spans="1:26" ht="12.75" customHeight="1">
      <c r="A818" s="73"/>
      <c r="B818" s="73"/>
      <c r="C818" s="73"/>
      <c r="D818" s="73"/>
      <c r="E818" s="73"/>
      <c r="F818" s="73"/>
      <c r="G818" s="73"/>
      <c r="H818" s="73"/>
      <c r="I818" s="73"/>
      <c r="J818" s="73"/>
      <c r="K818" s="73"/>
      <c r="L818" s="73"/>
      <c r="M818" s="73"/>
      <c r="N818" s="591"/>
      <c r="O818" s="988"/>
      <c r="P818" s="73"/>
      <c r="Q818" s="73"/>
      <c r="R818" s="74"/>
      <c r="S818" s="74"/>
      <c r="T818" s="989"/>
      <c r="U818" s="74"/>
      <c r="V818" s="1860"/>
      <c r="W818" s="73"/>
      <c r="X818" s="73"/>
      <c r="Y818" s="73"/>
      <c r="Z818" s="73"/>
    </row>
    <row r="819" spans="1:26" ht="12.75" customHeight="1">
      <c r="A819" s="73"/>
      <c r="B819" s="73"/>
      <c r="C819" s="73"/>
      <c r="D819" s="73"/>
      <c r="E819" s="73"/>
      <c r="F819" s="73"/>
      <c r="G819" s="73"/>
      <c r="H819" s="73"/>
      <c r="I819" s="73"/>
      <c r="J819" s="73"/>
      <c r="K819" s="73"/>
      <c r="L819" s="73"/>
      <c r="M819" s="73"/>
      <c r="N819" s="591"/>
      <c r="O819" s="988"/>
      <c r="P819" s="73"/>
      <c r="Q819" s="73"/>
      <c r="R819" s="74"/>
      <c r="S819" s="74"/>
      <c r="T819" s="989"/>
      <c r="U819" s="74"/>
      <c r="V819" s="1860"/>
      <c r="W819" s="73"/>
      <c r="X819" s="73"/>
      <c r="Y819" s="73"/>
      <c r="Z819" s="73"/>
    </row>
    <row r="820" spans="1:26" ht="12.75" customHeight="1">
      <c r="A820" s="73"/>
      <c r="B820" s="73"/>
      <c r="C820" s="73"/>
      <c r="D820" s="73"/>
      <c r="E820" s="73"/>
      <c r="F820" s="73"/>
      <c r="G820" s="73"/>
      <c r="H820" s="73"/>
      <c r="I820" s="73"/>
      <c r="J820" s="73"/>
      <c r="K820" s="73"/>
      <c r="L820" s="73"/>
      <c r="M820" s="73"/>
      <c r="N820" s="591"/>
      <c r="O820" s="988"/>
      <c r="P820" s="73"/>
      <c r="Q820" s="73"/>
      <c r="R820" s="74"/>
      <c r="S820" s="74"/>
      <c r="T820" s="989"/>
      <c r="U820" s="74"/>
      <c r="V820" s="1860"/>
      <c r="W820" s="73"/>
      <c r="X820" s="73"/>
      <c r="Y820" s="73"/>
      <c r="Z820" s="73"/>
    </row>
    <row r="821" spans="1:26" ht="12.75" customHeight="1">
      <c r="A821" s="73"/>
      <c r="B821" s="73"/>
      <c r="C821" s="73"/>
      <c r="D821" s="73"/>
      <c r="E821" s="73"/>
      <c r="F821" s="73"/>
      <c r="G821" s="73"/>
      <c r="H821" s="73"/>
      <c r="I821" s="73"/>
      <c r="J821" s="73"/>
      <c r="K821" s="73"/>
      <c r="L821" s="73"/>
      <c r="M821" s="73"/>
      <c r="N821" s="591"/>
      <c r="O821" s="988"/>
      <c r="P821" s="73"/>
      <c r="Q821" s="73"/>
      <c r="R821" s="74"/>
      <c r="S821" s="74"/>
      <c r="T821" s="989"/>
      <c r="U821" s="74"/>
      <c r="V821" s="1860"/>
      <c r="W821" s="73"/>
      <c r="X821" s="73"/>
      <c r="Y821" s="73"/>
      <c r="Z821" s="73"/>
    </row>
    <row r="822" spans="1:26" ht="12.75" customHeight="1">
      <c r="A822" s="73"/>
      <c r="B822" s="73"/>
      <c r="C822" s="73"/>
      <c r="D822" s="73"/>
      <c r="E822" s="73"/>
      <c r="F822" s="73"/>
      <c r="G822" s="73"/>
      <c r="H822" s="73"/>
      <c r="I822" s="73"/>
      <c r="J822" s="73"/>
      <c r="K822" s="73"/>
      <c r="L822" s="73"/>
      <c r="M822" s="73"/>
      <c r="N822" s="591"/>
      <c r="O822" s="988"/>
      <c r="P822" s="73"/>
      <c r="Q822" s="73"/>
      <c r="R822" s="74"/>
      <c r="S822" s="74"/>
      <c r="T822" s="989"/>
      <c r="U822" s="74"/>
      <c r="V822" s="1860"/>
      <c r="W822" s="73"/>
      <c r="X822" s="73"/>
      <c r="Y822" s="73"/>
      <c r="Z822" s="73"/>
    </row>
    <row r="823" spans="1:26" ht="12.75" customHeight="1">
      <c r="A823" s="73"/>
      <c r="B823" s="73"/>
      <c r="C823" s="73"/>
      <c r="D823" s="73"/>
      <c r="E823" s="73"/>
      <c r="F823" s="73"/>
      <c r="G823" s="73"/>
      <c r="H823" s="73"/>
      <c r="I823" s="73"/>
      <c r="J823" s="73"/>
      <c r="K823" s="73"/>
      <c r="L823" s="73"/>
      <c r="M823" s="73"/>
      <c r="N823" s="591"/>
      <c r="O823" s="988"/>
      <c r="P823" s="73"/>
      <c r="Q823" s="73"/>
      <c r="R823" s="74"/>
      <c r="S823" s="74"/>
      <c r="T823" s="989"/>
      <c r="U823" s="74"/>
      <c r="V823" s="1860"/>
      <c r="W823" s="73"/>
      <c r="X823" s="73"/>
      <c r="Y823" s="73"/>
      <c r="Z823" s="73"/>
    </row>
    <row r="824" spans="1:26" ht="12.75" customHeight="1">
      <c r="A824" s="73"/>
      <c r="B824" s="73"/>
      <c r="C824" s="73"/>
      <c r="D824" s="73"/>
      <c r="E824" s="73"/>
      <c r="F824" s="73"/>
      <c r="G824" s="73"/>
      <c r="H824" s="73"/>
      <c r="I824" s="73"/>
      <c r="J824" s="73"/>
      <c r="K824" s="73"/>
      <c r="L824" s="73"/>
      <c r="M824" s="73"/>
      <c r="N824" s="591"/>
      <c r="O824" s="988"/>
      <c r="P824" s="73"/>
      <c r="Q824" s="73"/>
      <c r="R824" s="74"/>
      <c r="S824" s="74"/>
      <c r="T824" s="989"/>
      <c r="U824" s="74"/>
      <c r="V824" s="1860"/>
      <c r="W824" s="73"/>
      <c r="X824" s="73"/>
      <c r="Y824" s="73"/>
      <c r="Z824" s="73"/>
    </row>
    <row r="825" spans="1:26" ht="12.75" customHeight="1">
      <c r="A825" s="73"/>
      <c r="B825" s="73"/>
      <c r="C825" s="73"/>
      <c r="D825" s="73"/>
      <c r="E825" s="73"/>
      <c r="F825" s="73"/>
      <c r="G825" s="73"/>
      <c r="H825" s="73"/>
      <c r="I825" s="73"/>
      <c r="J825" s="73"/>
      <c r="K825" s="73"/>
      <c r="L825" s="73"/>
      <c r="M825" s="73"/>
      <c r="N825" s="591"/>
      <c r="O825" s="988"/>
      <c r="P825" s="73"/>
      <c r="Q825" s="73"/>
      <c r="R825" s="74"/>
      <c r="S825" s="74"/>
      <c r="T825" s="989"/>
      <c r="U825" s="74"/>
      <c r="V825" s="1860"/>
      <c r="W825" s="73"/>
      <c r="X825" s="73"/>
      <c r="Y825" s="73"/>
      <c r="Z825" s="73"/>
    </row>
    <row r="826" spans="1:26" ht="12.75" customHeight="1">
      <c r="A826" s="73"/>
      <c r="B826" s="73"/>
      <c r="C826" s="73"/>
      <c r="D826" s="73"/>
      <c r="E826" s="73"/>
      <c r="F826" s="73"/>
      <c r="G826" s="73"/>
      <c r="H826" s="73"/>
      <c r="I826" s="73"/>
      <c r="J826" s="73"/>
      <c r="K826" s="73"/>
      <c r="L826" s="73"/>
      <c r="M826" s="73"/>
      <c r="N826" s="591"/>
      <c r="O826" s="988"/>
      <c r="P826" s="73"/>
      <c r="Q826" s="73"/>
      <c r="R826" s="74"/>
      <c r="S826" s="74"/>
      <c r="T826" s="989"/>
      <c r="U826" s="74"/>
      <c r="V826" s="1860"/>
      <c r="W826" s="73"/>
      <c r="X826" s="73"/>
      <c r="Y826" s="73"/>
      <c r="Z826" s="73"/>
    </row>
    <row r="827" spans="1:26" ht="12.75" customHeight="1">
      <c r="A827" s="73"/>
      <c r="B827" s="73"/>
      <c r="C827" s="73"/>
      <c r="D827" s="73"/>
      <c r="E827" s="73"/>
      <c r="F827" s="73"/>
      <c r="G827" s="73"/>
      <c r="H827" s="73"/>
      <c r="I827" s="73"/>
      <c r="J827" s="73"/>
      <c r="K827" s="73"/>
      <c r="L827" s="73"/>
      <c r="M827" s="73"/>
      <c r="N827" s="591"/>
      <c r="O827" s="988"/>
      <c r="P827" s="73"/>
      <c r="Q827" s="73"/>
      <c r="R827" s="74"/>
      <c r="S827" s="74"/>
      <c r="T827" s="989"/>
      <c r="U827" s="74"/>
      <c r="V827" s="1860"/>
      <c r="W827" s="73"/>
      <c r="X827" s="73"/>
      <c r="Y827" s="73"/>
      <c r="Z827" s="73"/>
    </row>
    <row r="828" spans="1:26" ht="12.75" customHeight="1">
      <c r="A828" s="73"/>
      <c r="B828" s="73"/>
      <c r="C828" s="73"/>
      <c r="D828" s="73"/>
      <c r="E828" s="73"/>
      <c r="F828" s="73"/>
      <c r="G828" s="73"/>
      <c r="H828" s="73"/>
      <c r="I828" s="73"/>
      <c r="J828" s="73"/>
      <c r="K828" s="73"/>
      <c r="L828" s="73"/>
      <c r="M828" s="73"/>
      <c r="N828" s="591"/>
      <c r="O828" s="988"/>
      <c r="P828" s="73"/>
      <c r="Q828" s="73"/>
      <c r="R828" s="74"/>
      <c r="S828" s="74"/>
      <c r="T828" s="989"/>
      <c r="U828" s="74"/>
      <c r="V828" s="1860"/>
      <c r="W828" s="73"/>
      <c r="X828" s="73"/>
      <c r="Y828" s="73"/>
      <c r="Z828" s="73"/>
    </row>
    <row r="829" spans="1:26" ht="12.75" customHeight="1">
      <c r="A829" s="73"/>
      <c r="B829" s="73"/>
      <c r="C829" s="73"/>
      <c r="D829" s="73"/>
      <c r="E829" s="73"/>
      <c r="F829" s="73"/>
      <c r="G829" s="73"/>
      <c r="H829" s="73"/>
      <c r="I829" s="73"/>
      <c r="J829" s="73"/>
      <c r="K829" s="73"/>
      <c r="L829" s="73"/>
      <c r="M829" s="73"/>
      <c r="N829" s="591"/>
      <c r="O829" s="988"/>
      <c r="P829" s="73"/>
      <c r="Q829" s="73"/>
      <c r="R829" s="74"/>
      <c r="S829" s="74"/>
      <c r="T829" s="989"/>
      <c r="U829" s="74"/>
      <c r="V829" s="1860"/>
      <c r="W829" s="73"/>
      <c r="X829" s="73"/>
      <c r="Y829" s="73"/>
      <c r="Z829" s="73"/>
    </row>
    <row r="830" spans="1:26" ht="12.75" customHeight="1">
      <c r="A830" s="73"/>
      <c r="B830" s="73"/>
      <c r="C830" s="73"/>
      <c r="D830" s="73"/>
      <c r="E830" s="73"/>
      <c r="F830" s="73"/>
      <c r="G830" s="73"/>
      <c r="H830" s="73"/>
      <c r="I830" s="73"/>
      <c r="J830" s="73"/>
      <c r="K830" s="73"/>
      <c r="L830" s="73"/>
      <c r="M830" s="73"/>
      <c r="N830" s="591"/>
      <c r="O830" s="988"/>
      <c r="P830" s="73"/>
      <c r="Q830" s="73"/>
      <c r="R830" s="74"/>
      <c r="S830" s="74"/>
      <c r="T830" s="989"/>
      <c r="U830" s="74"/>
      <c r="V830" s="1860"/>
      <c r="W830" s="73"/>
      <c r="X830" s="73"/>
      <c r="Y830" s="73"/>
      <c r="Z830" s="73"/>
    </row>
    <row r="831" spans="1:26" ht="12.75" customHeight="1">
      <c r="A831" s="73"/>
      <c r="B831" s="73"/>
      <c r="C831" s="73"/>
      <c r="D831" s="73"/>
      <c r="E831" s="73"/>
      <c r="F831" s="73"/>
      <c r="G831" s="73"/>
      <c r="H831" s="73"/>
      <c r="I831" s="73"/>
      <c r="J831" s="73"/>
      <c r="K831" s="73"/>
      <c r="L831" s="73"/>
      <c r="M831" s="73"/>
      <c r="N831" s="591"/>
      <c r="O831" s="988"/>
      <c r="P831" s="73"/>
      <c r="Q831" s="73"/>
      <c r="R831" s="74"/>
      <c r="S831" s="74"/>
      <c r="T831" s="989"/>
      <c r="U831" s="74"/>
      <c r="V831" s="1860"/>
      <c r="W831" s="73"/>
      <c r="X831" s="73"/>
      <c r="Y831" s="73"/>
      <c r="Z831" s="73"/>
    </row>
    <row r="832" spans="1:26" ht="12.75" customHeight="1">
      <c r="A832" s="73"/>
      <c r="B832" s="73"/>
      <c r="C832" s="73"/>
      <c r="D832" s="73"/>
      <c r="E832" s="73"/>
      <c r="F832" s="73"/>
      <c r="G832" s="73"/>
      <c r="H832" s="73"/>
      <c r="I832" s="73"/>
      <c r="J832" s="73"/>
      <c r="K832" s="73"/>
      <c r="L832" s="73"/>
      <c r="M832" s="73"/>
      <c r="N832" s="591"/>
      <c r="O832" s="988"/>
      <c r="P832" s="73"/>
      <c r="Q832" s="73"/>
      <c r="R832" s="74"/>
      <c r="S832" s="74"/>
      <c r="T832" s="989"/>
      <c r="U832" s="74"/>
      <c r="V832" s="1860"/>
      <c r="W832" s="73"/>
      <c r="X832" s="73"/>
      <c r="Y832" s="73"/>
      <c r="Z832" s="73"/>
    </row>
    <row r="833" spans="1:26" ht="12.75" customHeight="1">
      <c r="A833" s="73"/>
      <c r="B833" s="73"/>
      <c r="C833" s="73"/>
      <c r="D833" s="73"/>
      <c r="E833" s="73"/>
      <c r="F833" s="73"/>
      <c r="G833" s="73"/>
      <c r="H833" s="73"/>
      <c r="I833" s="73"/>
      <c r="J833" s="73"/>
      <c r="K833" s="73"/>
      <c r="L833" s="73"/>
      <c r="M833" s="73"/>
      <c r="N833" s="591"/>
      <c r="O833" s="988"/>
      <c r="P833" s="73"/>
      <c r="Q833" s="73"/>
      <c r="R833" s="74"/>
      <c r="S833" s="74"/>
      <c r="T833" s="989"/>
      <c r="U833" s="74"/>
      <c r="V833" s="1860"/>
      <c r="W833" s="73"/>
      <c r="X833" s="73"/>
      <c r="Y833" s="73"/>
      <c r="Z833" s="73"/>
    </row>
    <row r="834" spans="1:26" ht="12.75" customHeight="1">
      <c r="A834" s="73"/>
      <c r="B834" s="73"/>
      <c r="C834" s="73"/>
      <c r="D834" s="73"/>
      <c r="E834" s="73"/>
      <c r="F834" s="73"/>
      <c r="G834" s="73"/>
      <c r="H834" s="73"/>
      <c r="I834" s="73"/>
      <c r="J834" s="73"/>
      <c r="K834" s="73"/>
      <c r="L834" s="73"/>
      <c r="M834" s="73"/>
      <c r="N834" s="591"/>
      <c r="O834" s="988"/>
      <c r="P834" s="73"/>
      <c r="Q834" s="73"/>
      <c r="R834" s="74"/>
      <c r="S834" s="74"/>
      <c r="T834" s="989"/>
      <c r="U834" s="74"/>
      <c r="V834" s="1860"/>
      <c r="W834" s="73"/>
      <c r="X834" s="73"/>
      <c r="Y834" s="73"/>
      <c r="Z834" s="73"/>
    </row>
    <row r="835" spans="1:26" ht="12.75" customHeight="1">
      <c r="A835" s="73"/>
      <c r="B835" s="73"/>
      <c r="C835" s="73"/>
      <c r="D835" s="73"/>
      <c r="E835" s="73"/>
      <c r="F835" s="73"/>
      <c r="G835" s="73"/>
      <c r="H835" s="73"/>
      <c r="I835" s="73"/>
      <c r="J835" s="73"/>
      <c r="K835" s="73"/>
      <c r="L835" s="73"/>
      <c r="M835" s="73"/>
      <c r="N835" s="591"/>
      <c r="O835" s="988"/>
      <c r="P835" s="73"/>
      <c r="Q835" s="73"/>
      <c r="R835" s="74"/>
      <c r="S835" s="74"/>
      <c r="T835" s="989"/>
      <c r="U835" s="74"/>
      <c r="V835" s="1860"/>
      <c r="W835" s="73"/>
      <c r="X835" s="73"/>
      <c r="Y835" s="73"/>
      <c r="Z835" s="73"/>
    </row>
    <row r="836" spans="1:26" ht="12.75" customHeight="1">
      <c r="A836" s="73"/>
      <c r="B836" s="73"/>
      <c r="C836" s="73"/>
      <c r="D836" s="73"/>
      <c r="E836" s="73"/>
      <c r="F836" s="73"/>
      <c r="G836" s="73"/>
      <c r="H836" s="73"/>
      <c r="I836" s="73"/>
      <c r="J836" s="73"/>
      <c r="K836" s="73"/>
      <c r="L836" s="73"/>
      <c r="M836" s="73"/>
      <c r="N836" s="591"/>
      <c r="O836" s="988"/>
      <c r="P836" s="73"/>
      <c r="Q836" s="73"/>
      <c r="R836" s="74"/>
      <c r="S836" s="74"/>
      <c r="T836" s="989"/>
      <c r="U836" s="74"/>
      <c r="V836" s="1860"/>
      <c r="W836" s="73"/>
      <c r="X836" s="73"/>
      <c r="Y836" s="73"/>
      <c r="Z836" s="73"/>
    </row>
    <row r="837" spans="1:26" ht="12.75" customHeight="1">
      <c r="A837" s="73"/>
      <c r="B837" s="73"/>
      <c r="C837" s="73"/>
      <c r="D837" s="73"/>
      <c r="E837" s="73"/>
      <c r="F837" s="73"/>
      <c r="G837" s="73"/>
      <c r="H837" s="73"/>
      <c r="I837" s="73"/>
      <c r="J837" s="73"/>
      <c r="K837" s="73"/>
      <c r="L837" s="73"/>
      <c r="M837" s="73"/>
      <c r="N837" s="591"/>
      <c r="O837" s="988"/>
      <c r="P837" s="73"/>
      <c r="Q837" s="73"/>
      <c r="R837" s="74"/>
      <c r="S837" s="74"/>
      <c r="T837" s="989"/>
      <c r="U837" s="74"/>
      <c r="V837" s="1860"/>
      <c r="W837" s="73"/>
      <c r="X837" s="73"/>
      <c r="Y837" s="73"/>
      <c r="Z837" s="73"/>
    </row>
    <row r="838" spans="1:26" ht="12.75" customHeight="1">
      <c r="A838" s="73"/>
      <c r="B838" s="73"/>
      <c r="C838" s="73"/>
      <c r="D838" s="73"/>
      <c r="E838" s="73"/>
      <c r="F838" s="73"/>
      <c r="G838" s="73"/>
      <c r="H838" s="73"/>
      <c r="I838" s="73"/>
      <c r="J838" s="73"/>
      <c r="K838" s="73"/>
      <c r="L838" s="73"/>
      <c r="M838" s="73"/>
      <c r="N838" s="591"/>
      <c r="O838" s="988"/>
      <c r="P838" s="73"/>
      <c r="Q838" s="73"/>
      <c r="R838" s="74"/>
      <c r="S838" s="74"/>
      <c r="T838" s="989"/>
      <c r="U838" s="74"/>
      <c r="V838" s="1860"/>
      <c r="W838" s="73"/>
      <c r="X838" s="73"/>
      <c r="Y838" s="73"/>
      <c r="Z838" s="73"/>
    </row>
    <row r="839" spans="1:26" ht="12.75" customHeight="1">
      <c r="A839" s="73"/>
      <c r="B839" s="73"/>
      <c r="C839" s="73"/>
      <c r="D839" s="73"/>
      <c r="E839" s="73"/>
      <c r="F839" s="73"/>
      <c r="G839" s="73"/>
      <c r="H839" s="73"/>
      <c r="I839" s="73"/>
      <c r="J839" s="73"/>
      <c r="K839" s="73"/>
      <c r="L839" s="73"/>
      <c r="M839" s="73"/>
      <c r="N839" s="591"/>
      <c r="O839" s="988"/>
      <c r="P839" s="73"/>
      <c r="Q839" s="73"/>
      <c r="R839" s="74"/>
      <c r="S839" s="74"/>
      <c r="T839" s="989"/>
      <c r="U839" s="74"/>
      <c r="V839" s="1860"/>
      <c r="W839" s="73"/>
      <c r="X839" s="73"/>
      <c r="Y839" s="73"/>
      <c r="Z839" s="73"/>
    </row>
    <row r="840" spans="1:26" ht="12.75" customHeight="1">
      <c r="A840" s="73"/>
      <c r="B840" s="73"/>
      <c r="C840" s="73"/>
      <c r="D840" s="73"/>
      <c r="E840" s="73"/>
      <c r="F840" s="73"/>
      <c r="G840" s="73"/>
      <c r="H840" s="73"/>
      <c r="I840" s="73"/>
      <c r="J840" s="73"/>
      <c r="K840" s="73"/>
      <c r="L840" s="73"/>
      <c r="M840" s="73"/>
      <c r="N840" s="591"/>
      <c r="O840" s="988"/>
      <c r="P840" s="73"/>
      <c r="Q840" s="73"/>
      <c r="R840" s="74"/>
      <c r="S840" s="74"/>
      <c r="T840" s="989"/>
      <c r="U840" s="74"/>
      <c r="V840" s="1860"/>
      <c r="W840" s="73"/>
      <c r="X840" s="73"/>
      <c r="Y840" s="73"/>
      <c r="Z840" s="73"/>
    </row>
    <row r="841" spans="1:26" ht="12.75" customHeight="1">
      <c r="A841" s="73"/>
      <c r="B841" s="73"/>
      <c r="C841" s="73"/>
      <c r="D841" s="73"/>
      <c r="E841" s="73"/>
      <c r="F841" s="73"/>
      <c r="G841" s="73"/>
      <c r="H841" s="73"/>
      <c r="I841" s="73"/>
      <c r="J841" s="73"/>
      <c r="K841" s="73"/>
      <c r="L841" s="73"/>
      <c r="M841" s="73"/>
      <c r="N841" s="591"/>
      <c r="O841" s="988"/>
      <c r="P841" s="73"/>
      <c r="Q841" s="73"/>
      <c r="R841" s="74"/>
      <c r="S841" s="74"/>
      <c r="T841" s="989"/>
      <c r="U841" s="74"/>
      <c r="V841" s="1860"/>
      <c r="W841" s="73"/>
      <c r="X841" s="73"/>
      <c r="Y841" s="73"/>
      <c r="Z841" s="73"/>
    </row>
    <row r="842" spans="1:26" ht="12.75" customHeight="1">
      <c r="A842" s="73"/>
      <c r="B842" s="73"/>
      <c r="C842" s="73"/>
      <c r="D842" s="73"/>
      <c r="E842" s="73"/>
      <c r="F842" s="73"/>
      <c r="G842" s="73"/>
      <c r="H842" s="73"/>
      <c r="I842" s="73"/>
      <c r="J842" s="73"/>
      <c r="K842" s="73"/>
      <c r="L842" s="73"/>
      <c r="M842" s="73"/>
      <c r="N842" s="591"/>
      <c r="O842" s="988"/>
      <c r="P842" s="73"/>
      <c r="Q842" s="73"/>
      <c r="R842" s="74"/>
      <c r="S842" s="74"/>
      <c r="T842" s="989"/>
      <c r="U842" s="74"/>
      <c r="V842" s="1860"/>
      <c r="W842" s="73"/>
      <c r="X842" s="73"/>
      <c r="Y842" s="73"/>
      <c r="Z842" s="73"/>
    </row>
    <row r="843" spans="1:26" ht="12.75" customHeight="1">
      <c r="A843" s="73"/>
      <c r="B843" s="73"/>
      <c r="C843" s="73"/>
      <c r="D843" s="73"/>
      <c r="E843" s="73"/>
      <c r="F843" s="73"/>
      <c r="G843" s="73"/>
      <c r="H843" s="73"/>
      <c r="I843" s="73"/>
      <c r="J843" s="73"/>
      <c r="K843" s="73"/>
      <c r="L843" s="73"/>
      <c r="M843" s="73"/>
      <c r="N843" s="591"/>
      <c r="O843" s="988"/>
      <c r="P843" s="73"/>
      <c r="Q843" s="73"/>
      <c r="R843" s="74"/>
      <c r="S843" s="74"/>
      <c r="T843" s="989"/>
      <c r="U843" s="74"/>
      <c r="V843" s="1860"/>
      <c r="W843" s="73"/>
      <c r="X843" s="73"/>
      <c r="Y843" s="73"/>
      <c r="Z843" s="73"/>
    </row>
    <row r="844" spans="1:26" ht="12.75" customHeight="1">
      <c r="A844" s="73"/>
      <c r="B844" s="73"/>
      <c r="C844" s="73"/>
      <c r="D844" s="73"/>
      <c r="E844" s="73"/>
      <c r="F844" s="73"/>
      <c r="G844" s="73"/>
      <c r="H844" s="73"/>
      <c r="I844" s="73"/>
      <c r="J844" s="73"/>
      <c r="K844" s="73"/>
      <c r="L844" s="73"/>
      <c r="M844" s="73"/>
      <c r="N844" s="591"/>
      <c r="O844" s="988"/>
      <c r="P844" s="73"/>
      <c r="Q844" s="73"/>
      <c r="R844" s="74"/>
      <c r="S844" s="74"/>
      <c r="T844" s="989"/>
      <c r="U844" s="74"/>
      <c r="V844" s="1860"/>
      <c r="W844" s="73"/>
      <c r="X844" s="73"/>
      <c r="Y844" s="73"/>
      <c r="Z844" s="73"/>
    </row>
    <row r="845" spans="1:26" ht="12.75" customHeight="1">
      <c r="A845" s="73"/>
      <c r="B845" s="73"/>
      <c r="C845" s="73"/>
      <c r="D845" s="73"/>
      <c r="E845" s="73"/>
      <c r="F845" s="73"/>
      <c r="G845" s="73"/>
      <c r="H845" s="73"/>
      <c r="I845" s="73"/>
      <c r="J845" s="73"/>
      <c r="K845" s="73"/>
      <c r="L845" s="73"/>
      <c r="M845" s="73"/>
      <c r="N845" s="591"/>
      <c r="O845" s="988"/>
      <c r="P845" s="73"/>
      <c r="Q845" s="73"/>
      <c r="R845" s="74"/>
      <c r="S845" s="74"/>
      <c r="T845" s="989"/>
      <c r="U845" s="74"/>
      <c r="V845" s="1860"/>
      <c r="W845" s="73"/>
      <c r="X845" s="73"/>
      <c r="Y845" s="73"/>
      <c r="Z845" s="73"/>
    </row>
    <row r="846" spans="1:26" ht="12.75" customHeight="1">
      <c r="A846" s="73"/>
      <c r="B846" s="73"/>
      <c r="C846" s="73"/>
      <c r="D846" s="73"/>
      <c r="E846" s="73"/>
      <c r="F846" s="73"/>
      <c r="G846" s="73"/>
      <c r="H846" s="73"/>
      <c r="I846" s="73"/>
      <c r="J846" s="73"/>
      <c r="K846" s="73"/>
      <c r="L846" s="73"/>
      <c r="M846" s="73"/>
      <c r="N846" s="591"/>
      <c r="O846" s="988"/>
      <c r="P846" s="73"/>
      <c r="Q846" s="73"/>
      <c r="R846" s="74"/>
      <c r="S846" s="74"/>
      <c r="T846" s="989"/>
      <c r="U846" s="74"/>
      <c r="V846" s="1860"/>
      <c r="W846" s="73"/>
      <c r="X846" s="73"/>
      <c r="Y846" s="73"/>
      <c r="Z846" s="73"/>
    </row>
    <row r="847" spans="1:26" ht="12.75" customHeight="1">
      <c r="A847" s="73"/>
      <c r="B847" s="73"/>
      <c r="C847" s="73"/>
      <c r="D847" s="73"/>
      <c r="E847" s="73"/>
      <c r="F847" s="73"/>
      <c r="G847" s="73"/>
      <c r="H847" s="73"/>
      <c r="I847" s="73"/>
      <c r="J847" s="73"/>
      <c r="K847" s="73"/>
      <c r="L847" s="73"/>
      <c r="M847" s="73"/>
      <c r="N847" s="591"/>
      <c r="O847" s="988"/>
      <c r="P847" s="73"/>
      <c r="Q847" s="73"/>
      <c r="R847" s="74"/>
      <c r="S847" s="74"/>
      <c r="T847" s="989"/>
      <c r="U847" s="74"/>
      <c r="V847" s="1860"/>
      <c r="W847" s="73"/>
      <c r="X847" s="73"/>
      <c r="Y847" s="73"/>
      <c r="Z847" s="73"/>
    </row>
    <row r="848" spans="1:26" ht="12.75" customHeight="1">
      <c r="A848" s="73"/>
      <c r="B848" s="73"/>
      <c r="C848" s="73"/>
      <c r="D848" s="73"/>
      <c r="E848" s="73"/>
      <c r="F848" s="73"/>
      <c r="G848" s="73"/>
      <c r="H848" s="73"/>
      <c r="I848" s="73"/>
      <c r="J848" s="73"/>
      <c r="K848" s="73"/>
      <c r="L848" s="73"/>
      <c r="M848" s="73"/>
      <c r="N848" s="591"/>
      <c r="O848" s="988"/>
      <c r="P848" s="73"/>
      <c r="Q848" s="73"/>
      <c r="R848" s="74"/>
      <c r="S848" s="74"/>
      <c r="T848" s="989"/>
      <c r="U848" s="74"/>
      <c r="V848" s="1860"/>
      <c r="W848" s="73"/>
      <c r="X848" s="73"/>
      <c r="Y848" s="73"/>
      <c r="Z848" s="73"/>
    </row>
    <row r="849" spans="1:26" ht="12.75" customHeight="1">
      <c r="A849" s="73"/>
      <c r="B849" s="73"/>
      <c r="C849" s="73"/>
      <c r="D849" s="73"/>
      <c r="E849" s="73"/>
      <c r="F849" s="73"/>
      <c r="G849" s="73"/>
      <c r="H849" s="73"/>
      <c r="I849" s="73"/>
      <c r="J849" s="73"/>
      <c r="K849" s="73"/>
      <c r="L849" s="73"/>
      <c r="M849" s="73"/>
      <c r="N849" s="591"/>
      <c r="O849" s="988"/>
      <c r="P849" s="73"/>
      <c r="Q849" s="73"/>
      <c r="R849" s="74"/>
      <c r="S849" s="74"/>
      <c r="T849" s="989"/>
      <c r="U849" s="74"/>
      <c r="V849" s="1860"/>
      <c r="W849" s="73"/>
      <c r="X849" s="73"/>
      <c r="Y849" s="73"/>
      <c r="Z849" s="73"/>
    </row>
    <row r="850" spans="1:26" ht="12.75" customHeight="1">
      <c r="A850" s="73"/>
      <c r="B850" s="73"/>
      <c r="C850" s="73"/>
      <c r="D850" s="73"/>
      <c r="E850" s="73"/>
      <c r="F850" s="73"/>
      <c r="G850" s="73"/>
      <c r="H850" s="73"/>
      <c r="I850" s="73"/>
      <c r="J850" s="73"/>
      <c r="K850" s="73"/>
      <c r="L850" s="73"/>
      <c r="M850" s="73"/>
      <c r="N850" s="591"/>
      <c r="O850" s="988"/>
      <c r="P850" s="73"/>
      <c r="Q850" s="73"/>
      <c r="R850" s="74"/>
      <c r="S850" s="74"/>
      <c r="T850" s="989"/>
      <c r="U850" s="74"/>
      <c r="V850" s="1860"/>
      <c r="W850" s="73"/>
      <c r="X850" s="73"/>
      <c r="Y850" s="73"/>
      <c r="Z850" s="73"/>
    </row>
    <row r="851" spans="1:26" ht="12.75" customHeight="1">
      <c r="A851" s="73"/>
      <c r="B851" s="73"/>
      <c r="C851" s="73"/>
      <c r="D851" s="73"/>
      <c r="E851" s="73"/>
      <c r="F851" s="73"/>
      <c r="G851" s="73"/>
      <c r="H851" s="73"/>
      <c r="I851" s="73"/>
      <c r="J851" s="73"/>
      <c r="K851" s="73"/>
      <c r="L851" s="73"/>
      <c r="M851" s="73"/>
      <c r="N851" s="591"/>
      <c r="O851" s="988"/>
      <c r="P851" s="73"/>
      <c r="Q851" s="73"/>
      <c r="R851" s="74"/>
      <c r="S851" s="74"/>
      <c r="T851" s="989"/>
      <c r="U851" s="74"/>
      <c r="V851" s="1860"/>
      <c r="W851" s="73"/>
      <c r="X851" s="73"/>
      <c r="Y851" s="73"/>
      <c r="Z851" s="73"/>
    </row>
    <row r="852" spans="1:26" ht="12.75" customHeight="1">
      <c r="A852" s="73"/>
      <c r="B852" s="73"/>
      <c r="C852" s="73"/>
      <c r="D852" s="73"/>
      <c r="E852" s="73"/>
      <c r="F852" s="73"/>
      <c r="G852" s="73"/>
      <c r="H852" s="73"/>
      <c r="I852" s="73"/>
      <c r="J852" s="73"/>
      <c r="K852" s="73"/>
      <c r="L852" s="73"/>
      <c r="M852" s="73"/>
      <c r="N852" s="591"/>
      <c r="O852" s="988"/>
      <c r="P852" s="73"/>
      <c r="Q852" s="73"/>
      <c r="R852" s="74"/>
      <c r="S852" s="74"/>
      <c r="T852" s="989"/>
      <c r="U852" s="74"/>
      <c r="V852" s="1860"/>
      <c r="W852" s="73"/>
      <c r="X852" s="73"/>
      <c r="Y852" s="73"/>
      <c r="Z852" s="73"/>
    </row>
    <row r="853" spans="1:26" ht="12.75" customHeight="1">
      <c r="A853" s="73"/>
      <c r="B853" s="73"/>
      <c r="C853" s="73"/>
      <c r="D853" s="73"/>
      <c r="E853" s="73"/>
      <c r="F853" s="73"/>
      <c r="G853" s="73"/>
      <c r="H853" s="73"/>
      <c r="I853" s="73"/>
      <c r="J853" s="73"/>
      <c r="K853" s="73"/>
      <c r="L853" s="73"/>
      <c r="M853" s="73"/>
      <c r="N853" s="591"/>
      <c r="O853" s="988"/>
      <c r="P853" s="73"/>
      <c r="Q853" s="73"/>
      <c r="R853" s="74"/>
      <c r="S853" s="74"/>
      <c r="T853" s="989"/>
      <c r="U853" s="74"/>
      <c r="V853" s="1860"/>
      <c r="W853" s="73"/>
      <c r="X853" s="73"/>
      <c r="Y853" s="73"/>
      <c r="Z853" s="73"/>
    </row>
    <row r="854" spans="1:26" ht="12.75" customHeight="1">
      <c r="A854" s="73"/>
      <c r="B854" s="73"/>
      <c r="C854" s="73"/>
      <c r="D854" s="73"/>
      <c r="E854" s="73"/>
      <c r="F854" s="73"/>
      <c r="G854" s="73"/>
      <c r="H854" s="73"/>
      <c r="I854" s="73"/>
      <c r="J854" s="73"/>
      <c r="K854" s="73"/>
      <c r="L854" s="73"/>
      <c r="M854" s="73"/>
      <c r="N854" s="591"/>
      <c r="O854" s="988"/>
      <c r="P854" s="73"/>
      <c r="Q854" s="73"/>
      <c r="R854" s="74"/>
      <c r="S854" s="74"/>
      <c r="T854" s="989"/>
      <c r="U854" s="74"/>
      <c r="V854" s="1860"/>
      <c r="W854" s="73"/>
      <c r="X854" s="73"/>
      <c r="Y854" s="73"/>
      <c r="Z854" s="73"/>
    </row>
    <row r="855" spans="1:26" ht="12.75" customHeight="1">
      <c r="A855" s="73"/>
      <c r="B855" s="73"/>
      <c r="C855" s="73"/>
      <c r="D855" s="73"/>
      <c r="E855" s="73"/>
      <c r="F855" s="73"/>
      <c r="G855" s="73"/>
      <c r="H855" s="73"/>
      <c r="I855" s="73"/>
      <c r="J855" s="73"/>
      <c r="K855" s="73"/>
      <c r="L855" s="73"/>
      <c r="M855" s="73"/>
      <c r="N855" s="591"/>
      <c r="O855" s="988"/>
      <c r="P855" s="73"/>
      <c r="Q855" s="73"/>
      <c r="R855" s="74"/>
      <c r="S855" s="74"/>
      <c r="T855" s="989"/>
      <c r="U855" s="74"/>
      <c r="V855" s="1860"/>
      <c r="W855" s="73"/>
      <c r="X855" s="73"/>
      <c r="Y855" s="73"/>
      <c r="Z855" s="73"/>
    </row>
    <row r="856" spans="1:26" ht="12.75" customHeight="1">
      <c r="A856" s="73"/>
      <c r="B856" s="73"/>
      <c r="C856" s="73"/>
      <c r="D856" s="73"/>
      <c r="E856" s="73"/>
      <c r="F856" s="73"/>
      <c r="G856" s="73"/>
      <c r="H856" s="73"/>
      <c r="I856" s="73"/>
      <c r="J856" s="73"/>
      <c r="K856" s="73"/>
      <c r="L856" s="73"/>
      <c r="M856" s="73"/>
      <c r="N856" s="591"/>
      <c r="O856" s="988"/>
      <c r="P856" s="73"/>
      <c r="Q856" s="73"/>
      <c r="R856" s="74"/>
      <c r="S856" s="74"/>
      <c r="T856" s="989"/>
      <c r="U856" s="74"/>
      <c r="V856" s="1860"/>
      <c r="W856" s="73"/>
      <c r="X856" s="73"/>
      <c r="Y856" s="73"/>
      <c r="Z856" s="73"/>
    </row>
    <row r="857" spans="1:26" ht="12.75" customHeight="1">
      <c r="A857" s="73"/>
      <c r="B857" s="73"/>
      <c r="C857" s="73"/>
      <c r="D857" s="73"/>
      <c r="E857" s="73"/>
      <c r="F857" s="73"/>
      <c r="G857" s="73"/>
      <c r="H857" s="73"/>
      <c r="I857" s="73"/>
      <c r="J857" s="73"/>
      <c r="K857" s="73"/>
      <c r="L857" s="73"/>
      <c r="M857" s="73"/>
      <c r="N857" s="591"/>
      <c r="O857" s="988"/>
      <c r="P857" s="73"/>
      <c r="Q857" s="73"/>
      <c r="R857" s="74"/>
      <c r="S857" s="74"/>
      <c r="T857" s="989"/>
      <c r="U857" s="74"/>
      <c r="V857" s="1860"/>
      <c r="W857" s="73"/>
      <c r="X857" s="73"/>
      <c r="Y857" s="73"/>
      <c r="Z857" s="73"/>
    </row>
    <row r="858" spans="1:26" ht="12.75" customHeight="1">
      <c r="A858" s="73"/>
      <c r="B858" s="73"/>
      <c r="C858" s="73"/>
      <c r="D858" s="73"/>
      <c r="E858" s="73"/>
      <c r="F858" s="73"/>
      <c r="G858" s="73"/>
      <c r="H858" s="73"/>
      <c r="I858" s="73"/>
      <c r="J858" s="73"/>
      <c r="K858" s="73"/>
      <c r="L858" s="73"/>
      <c r="M858" s="73"/>
      <c r="N858" s="591"/>
      <c r="O858" s="988"/>
      <c r="P858" s="73"/>
      <c r="Q858" s="73"/>
      <c r="R858" s="74"/>
      <c r="S858" s="74"/>
      <c r="T858" s="989"/>
      <c r="U858" s="74"/>
      <c r="V858" s="1860"/>
      <c r="W858" s="73"/>
      <c r="X858" s="73"/>
      <c r="Y858" s="73"/>
      <c r="Z858" s="73"/>
    </row>
    <row r="859" spans="1:26" ht="12.75" customHeight="1">
      <c r="A859" s="73"/>
      <c r="B859" s="73"/>
      <c r="C859" s="73"/>
      <c r="D859" s="73"/>
      <c r="E859" s="73"/>
      <c r="F859" s="73"/>
      <c r="G859" s="73"/>
      <c r="H859" s="73"/>
      <c r="I859" s="73"/>
      <c r="J859" s="73"/>
      <c r="K859" s="73"/>
      <c r="L859" s="73"/>
      <c r="M859" s="73"/>
      <c r="N859" s="591"/>
      <c r="O859" s="988"/>
      <c r="P859" s="73"/>
      <c r="Q859" s="73"/>
      <c r="R859" s="74"/>
      <c r="S859" s="74"/>
      <c r="T859" s="989"/>
      <c r="U859" s="74"/>
      <c r="V859" s="1860"/>
      <c r="W859" s="73"/>
      <c r="X859" s="73"/>
      <c r="Y859" s="73"/>
      <c r="Z859" s="73"/>
    </row>
    <row r="860" spans="1:26" ht="12.75" customHeight="1">
      <c r="A860" s="73"/>
      <c r="B860" s="73"/>
      <c r="C860" s="73"/>
      <c r="D860" s="73"/>
      <c r="E860" s="73"/>
      <c r="F860" s="73"/>
      <c r="G860" s="73"/>
      <c r="H860" s="73"/>
      <c r="I860" s="73"/>
      <c r="J860" s="73"/>
      <c r="K860" s="73"/>
      <c r="L860" s="73"/>
      <c r="M860" s="73"/>
      <c r="N860" s="591"/>
      <c r="O860" s="988"/>
      <c r="P860" s="73"/>
      <c r="Q860" s="73"/>
      <c r="R860" s="74"/>
      <c r="S860" s="74"/>
      <c r="T860" s="989"/>
      <c r="U860" s="74"/>
      <c r="V860" s="1860"/>
      <c r="W860" s="73"/>
      <c r="X860" s="73"/>
      <c r="Y860" s="73"/>
      <c r="Z860" s="73"/>
    </row>
    <row r="861" spans="1:26" ht="12.75" customHeight="1">
      <c r="A861" s="73"/>
      <c r="B861" s="73"/>
      <c r="C861" s="73"/>
      <c r="D861" s="73"/>
      <c r="E861" s="73"/>
      <c r="F861" s="73"/>
      <c r="G861" s="73"/>
      <c r="H861" s="73"/>
      <c r="I861" s="73"/>
      <c r="J861" s="73"/>
      <c r="K861" s="73"/>
      <c r="L861" s="73"/>
      <c r="M861" s="73"/>
      <c r="N861" s="591"/>
      <c r="O861" s="988"/>
      <c r="P861" s="73"/>
      <c r="Q861" s="73"/>
      <c r="R861" s="74"/>
      <c r="S861" s="74"/>
      <c r="T861" s="989"/>
      <c r="U861" s="74"/>
      <c r="V861" s="1860"/>
      <c r="W861" s="73"/>
      <c r="X861" s="73"/>
      <c r="Y861" s="73"/>
      <c r="Z861" s="73"/>
    </row>
    <row r="862" spans="1:26" ht="12.75" customHeight="1">
      <c r="A862" s="73"/>
      <c r="B862" s="73"/>
      <c r="C862" s="73"/>
      <c r="D862" s="73"/>
      <c r="E862" s="73"/>
      <c r="F862" s="73"/>
      <c r="G862" s="73"/>
      <c r="H862" s="73"/>
      <c r="I862" s="73"/>
      <c r="J862" s="73"/>
      <c r="K862" s="73"/>
      <c r="L862" s="73"/>
      <c r="M862" s="73"/>
      <c r="N862" s="591"/>
      <c r="O862" s="988"/>
      <c r="P862" s="73"/>
      <c r="Q862" s="73"/>
      <c r="R862" s="74"/>
      <c r="S862" s="74"/>
      <c r="T862" s="989"/>
      <c r="U862" s="74"/>
      <c r="V862" s="1860"/>
      <c r="W862" s="73"/>
      <c r="X862" s="73"/>
      <c r="Y862" s="73"/>
      <c r="Z862" s="73"/>
    </row>
    <row r="863" spans="1:26" ht="12.75" customHeight="1">
      <c r="A863" s="73"/>
      <c r="B863" s="73"/>
      <c r="C863" s="73"/>
      <c r="D863" s="73"/>
      <c r="E863" s="73"/>
      <c r="F863" s="73"/>
      <c r="G863" s="73"/>
      <c r="H863" s="73"/>
      <c r="I863" s="73"/>
      <c r="J863" s="73"/>
      <c r="K863" s="73"/>
      <c r="L863" s="73"/>
      <c r="M863" s="73"/>
      <c r="N863" s="591"/>
      <c r="O863" s="988"/>
      <c r="P863" s="73"/>
      <c r="Q863" s="73"/>
      <c r="R863" s="74"/>
      <c r="S863" s="74"/>
      <c r="T863" s="989"/>
      <c r="U863" s="74"/>
      <c r="V863" s="1860"/>
      <c r="W863" s="73"/>
      <c r="X863" s="73"/>
      <c r="Y863" s="73"/>
      <c r="Z863" s="73"/>
    </row>
    <row r="864" spans="1:26" ht="12.75" customHeight="1">
      <c r="A864" s="73"/>
      <c r="B864" s="73"/>
      <c r="C864" s="73"/>
      <c r="D864" s="73"/>
      <c r="E864" s="73"/>
      <c r="F864" s="73"/>
      <c r="G864" s="73"/>
      <c r="H864" s="73"/>
      <c r="I864" s="73"/>
      <c r="J864" s="73"/>
      <c r="K864" s="73"/>
      <c r="L864" s="73"/>
      <c r="M864" s="73"/>
      <c r="N864" s="591"/>
      <c r="O864" s="988"/>
      <c r="P864" s="73"/>
      <c r="Q864" s="73"/>
      <c r="R864" s="74"/>
      <c r="S864" s="74"/>
      <c r="T864" s="989"/>
      <c r="U864" s="74"/>
      <c r="V864" s="1860"/>
      <c r="W864" s="73"/>
      <c r="X864" s="73"/>
      <c r="Y864" s="73"/>
      <c r="Z864" s="73"/>
    </row>
    <row r="865" spans="1:26" ht="12.75" customHeight="1">
      <c r="A865" s="73"/>
      <c r="B865" s="73"/>
      <c r="C865" s="73"/>
      <c r="D865" s="73"/>
      <c r="E865" s="73"/>
      <c r="F865" s="73"/>
      <c r="G865" s="73"/>
      <c r="H865" s="73"/>
      <c r="I865" s="73"/>
      <c r="J865" s="73"/>
      <c r="K865" s="73"/>
      <c r="L865" s="73"/>
      <c r="M865" s="73"/>
      <c r="N865" s="591"/>
      <c r="O865" s="988"/>
      <c r="P865" s="73"/>
      <c r="Q865" s="73"/>
      <c r="R865" s="74"/>
      <c r="S865" s="74"/>
      <c r="T865" s="989"/>
      <c r="U865" s="74"/>
      <c r="V865" s="1860"/>
      <c r="W865" s="73"/>
      <c r="X865" s="73"/>
      <c r="Y865" s="73"/>
      <c r="Z865" s="73"/>
    </row>
    <row r="866" spans="1:26" ht="12.75" customHeight="1">
      <c r="A866" s="73"/>
      <c r="B866" s="73"/>
      <c r="C866" s="73"/>
      <c r="D866" s="73"/>
      <c r="E866" s="73"/>
      <c r="F866" s="73"/>
      <c r="G866" s="73"/>
      <c r="H866" s="73"/>
      <c r="I866" s="73"/>
      <c r="J866" s="73"/>
      <c r="K866" s="73"/>
      <c r="L866" s="73"/>
      <c r="M866" s="73"/>
      <c r="N866" s="591"/>
      <c r="O866" s="988"/>
      <c r="P866" s="73"/>
      <c r="Q866" s="73"/>
      <c r="R866" s="74"/>
      <c r="S866" s="74"/>
      <c r="T866" s="989"/>
      <c r="U866" s="74"/>
      <c r="V866" s="1860"/>
      <c r="W866" s="73"/>
      <c r="X866" s="73"/>
      <c r="Y866" s="73"/>
      <c r="Z866" s="73"/>
    </row>
    <row r="867" spans="1:26" ht="12.75" customHeight="1">
      <c r="A867" s="73"/>
      <c r="B867" s="73"/>
      <c r="C867" s="73"/>
      <c r="D867" s="73"/>
      <c r="E867" s="73"/>
      <c r="F867" s="73"/>
      <c r="G867" s="73"/>
      <c r="H867" s="73"/>
      <c r="I867" s="73"/>
      <c r="J867" s="73"/>
      <c r="K867" s="73"/>
      <c r="L867" s="73"/>
      <c r="M867" s="73"/>
      <c r="N867" s="591"/>
      <c r="O867" s="988"/>
      <c r="P867" s="73"/>
      <c r="Q867" s="73"/>
      <c r="R867" s="74"/>
      <c r="S867" s="74"/>
      <c r="T867" s="989"/>
      <c r="U867" s="74"/>
      <c r="V867" s="1860"/>
      <c r="W867" s="73"/>
      <c r="X867" s="73"/>
      <c r="Y867" s="73"/>
      <c r="Z867" s="73"/>
    </row>
    <row r="868" spans="1:26" ht="12.75" customHeight="1">
      <c r="A868" s="73"/>
      <c r="B868" s="73"/>
      <c r="C868" s="73"/>
      <c r="D868" s="73"/>
      <c r="E868" s="73"/>
      <c r="F868" s="73"/>
      <c r="G868" s="73"/>
      <c r="H868" s="73"/>
      <c r="I868" s="73"/>
      <c r="J868" s="73"/>
      <c r="K868" s="73"/>
      <c r="L868" s="73"/>
      <c r="M868" s="73"/>
      <c r="N868" s="591"/>
      <c r="O868" s="988"/>
      <c r="P868" s="73"/>
      <c r="Q868" s="73"/>
      <c r="R868" s="74"/>
      <c r="S868" s="74"/>
      <c r="T868" s="989"/>
      <c r="U868" s="74"/>
      <c r="V868" s="1860"/>
      <c r="W868" s="73"/>
      <c r="X868" s="73"/>
      <c r="Y868" s="73"/>
      <c r="Z868" s="73"/>
    </row>
    <row r="869" spans="1:26" ht="12.75" customHeight="1">
      <c r="A869" s="73"/>
      <c r="B869" s="73"/>
      <c r="C869" s="73"/>
      <c r="D869" s="73"/>
      <c r="E869" s="73"/>
      <c r="F869" s="73"/>
      <c r="G869" s="73"/>
      <c r="H869" s="73"/>
      <c r="I869" s="73"/>
      <c r="J869" s="73"/>
      <c r="K869" s="73"/>
      <c r="L869" s="73"/>
      <c r="M869" s="73"/>
      <c r="N869" s="591"/>
      <c r="O869" s="988"/>
      <c r="P869" s="73"/>
      <c r="Q869" s="73"/>
      <c r="R869" s="74"/>
      <c r="S869" s="74"/>
      <c r="T869" s="989"/>
      <c r="U869" s="74"/>
      <c r="V869" s="1860"/>
      <c r="W869" s="73"/>
      <c r="X869" s="73"/>
      <c r="Y869" s="73"/>
      <c r="Z869" s="73"/>
    </row>
    <row r="870" spans="1:26" ht="12.75" customHeight="1">
      <c r="A870" s="73"/>
      <c r="B870" s="73"/>
      <c r="C870" s="73"/>
      <c r="D870" s="73"/>
      <c r="E870" s="73"/>
      <c r="F870" s="73"/>
      <c r="G870" s="73"/>
      <c r="H870" s="73"/>
      <c r="I870" s="73"/>
      <c r="J870" s="73"/>
      <c r="K870" s="73"/>
      <c r="L870" s="73"/>
      <c r="M870" s="73"/>
      <c r="N870" s="591"/>
      <c r="O870" s="988"/>
      <c r="P870" s="73"/>
      <c r="Q870" s="73"/>
      <c r="R870" s="74"/>
      <c r="S870" s="74"/>
      <c r="T870" s="989"/>
      <c r="U870" s="74"/>
      <c r="V870" s="1860"/>
      <c r="W870" s="73"/>
      <c r="X870" s="73"/>
      <c r="Y870" s="73"/>
      <c r="Z870" s="73"/>
    </row>
    <row r="871" spans="1:26" ht="12.75" customHeight="1">
      <c r="A871" s="73"/>
      <c r="B871" s="73"/>
      <c r="C871" s="73"/>
      <c r="D871" s="73"/>
      <c r="E871" s="73"/>
      <c r="F871" s="73"/>
      <c r="G871" s="73"/>
      <c r="H871" s="73"/>
      <c r="I871" s="73"/>
      <c r="J871" s="73"/>
      <c r="K871" s="73"/>
      <c r="L871" s="73"/>
      <c r="M871" s="73"/>
      <c r="N871" s="591"/>
      <c r="O871" s="988"/>
      <c r="P871" s="73"/>
      <c r="Q871" s="73"/>
      <c r="R871" s="74"/>
      <c r="S871" s="74"/>
      <c r="T871" s="989"/>
      <c r="U871" s="74"/>
      <c r="V871" s="1860"/>
      <c r="W871" s="73"/>
      <c r="X871" s="73"/>
      <c r="Y871" s="73"/>
      <c r="Z871" s="73"/>
    </row>
    <row r="872" spans="1:26" ht="12.75" customHeight="1">
      <c r="A872" s="73"/>
      <c r="B872" s="73"/>
      <c r="C872" s="73"/>
      <c r="D872" s="73"/>
      <c r="E872" s="73"/>
      <c r="F872" s="73"/>
      <c r="G872" s="73"/>
      <c r="H872" s="73"/>
      <c r="I872" s="73"/>
      <c r="J872" s="73"/>
      <c r="K872" s="73"/>
      <c r="L872" s="73"/>
      <c r="M872" s="73"/>
      <c r="N872" s="591"/>
      <c r="O872" s="988"/>
      <c r="P872" s="73"/>
      <c r="Q872" s="73"/>
      <c r="R872" s="74"/>
      <c r="S872" s="74"/>
      <c r="T872" s="989"/>
      <c r="U872" s="74"/>
      <c r="V872" s="1860"/>
      <c r="W872" s="73"/>
      <c r="X872" s="73"/>
      <c r="Y872" s="73"/>
      <c r="Z872" s="73"/>
    </row>
    <row r="873" spans="1:26" ht="12.75" customHeight="1">
      <c r="A873" s="73"/>
      <c r="B873" s="73"/>
      <c r="C873" s="73"/>
      <c r="D873" s="73"/>
      <c r="E873" s="73"/>
      <c r="F873" s="73"/>
      <c r="G873" s="73"/>
      <c r="H873" s="73"/>
      <c r="I873" s="73"/>
      <c r="J873" s="73"/>
      <c r="K873" s="73"/>
      <c r="L873" s="73"/>
      <c r="M873" s="73"/>
      <c r="N873" s="591"/>
      <c r="O873" s="988"/>
      <c r="P873" s="73"/>
      <c r="Q873" s="73"/>
      <c r="R873" s="74"/>
      <c r="S873" s="74"/>
      <c r="T873" s="989"/>
      <c r="U873" s="74"/>
      <c r="V873" s="1860"/>
      <c r="W873" s="73"/>
      <c r="X873" s="73"/>
      <c r="Y873" s="73"/>
      <c r="Z873" s="73"/>
    </row>
    <row r="874" spans="1:26" ht="12.75" customHeight="1">
      <c r="A874" s="73"/>
      <c r="B874" s="73"/>
      <c r="C874" s="73"/>
      <c r="D874" s="73"/>
      <c r="E874" s="73"/>
      <c r="F874" s="73"/>
      <c r="G874" s="73"/>
      <c r="H874" s="73"/>
      <c r="I874" s="73"/>
      <c r="J874" s="73"/>
      <c r="K874" s="73"/>
      <c r="L874" s="73"/>
      <c r="M874" s="73"/>
      <c r="N874" s="591"/>
      <c r="O874" s="988"/>
      <c r="P874" s="73"/>
      <c r="Q874" s="73"/>
      <c r="R874" s="74"/>
      <c r="S874" s="74"/>
      <c r="T874" s="989"/>
      <c r="U874" s="74"/>
      <c r="V874" s="1860"/>
      <c r="W874" s="73"/>
      <c r="X874" s="73"/>
      <c r="Y874" s="73"/>
      <c r="Z874" s="73"/>
    </row>
    <row r="875" spans="1:26" ht="12.75" customHeight="1">
      <c r="A875" s="73"/>
      <c r="B875" s="73"/>
      <c r="C875" s="73"/>
      <c r="D875" s="73"/>
      <c r="E875" s="73"/>
      <c r="F875" s="73"/>
      <c r="G875" s="73"/>
      <c r="H875" s="73"/>
      <c r="I875" s="73"/>
      <c r="J875" s="73"/>
      <c r="K875" s="73"/>
      <c r="L875" s="73"/>
      <c r="M875" s="73"/>
      <c r="N875" s="591"/>
      <c r="O875" s="988"/>
      <c r="P875" s="73"/>
      <c r="Q875" s="73"/>
      <c r="R875" s="74"/>
      <c r="S875" s="74"/>
      <c r="T875" s="989"/>
      <c r="U875" s="74"/>
      <c r="V875" s="1860"/>
      <c r="W875" s="73"/>
      <c r="X875" s="73"/>
      <c r="Y875" s="73"/>
      <c r="Z875" s="73"/>
    </row>
    <row r="876" spans="1:26" ht="12.75" customHeight="1">
      <c r="A876" s="73"/>
      <c r="B876" s="73"/>
      <c r="C876" s="73"/>
      <c r="D876" s="73"/>
      <c r="E876" s="73"/>
      <c r="F876" s="73"/>
      <c r="G876" s="73"/>
      <c r="H876" s="73"/>
      <c r="I876" s="73"/>
      <c r="J876" s="73"/>
      <c r="K876" s="73"/>
      <c r="L876" s="73"/>
      <c r="M876" s="73"/>
      <c r="N876" s="591"/>
      <c r="O876" s="988"/>
      <c r="P876" s="73"/>
      <c r="Q876" s="73"/>
      <c r="R876" s="74"/>
      <c r="S876" s="74"/>
      <c r="T876" s="989"/>
      <c r="U876" s="74"/>
      <c r="V876" s="1860"/>
      <c r="W876" s="73"/>
      <c r="X876" s="73"/>
      <c r="Y876" s="73"/>
      <c r="Z876" s="73"/>
    </row>
    <row r="877" spans="1:26" ht="12.75" customHeight="1">
      <c r="A877" s="73"/>
      <c r="B877" s="73"/>
      <c r="C877" s="73"/>
      <c r="D877" s="73"/>
      <c r="E877" s="73"/>
      <c r="F877" s="73"/>
      <c r="G877" s="73"/>
      <c r="H877" s="73"/>
      <c r="I877" s="73"/>
      <c r="J877" s="73"/>
      <c r="K877" s="73"/>
      <c r="L877" s="73"/>
      <c r="M877" s="73"/>
      <c r="N877" s="591"/>
      <c r="O877" s="988"/>
      <c r="P877" s="73"/>
      <c r="Q877" s="73"/>
      <c r="R877" s="74"/>
      <c r="S877" s="74"/>
      <c r="T877" s="989"/>
      <c r="U877" s="74"/>
      <c r="V877" s="1860"/>
      <c r="W877" s="73"/>
      <c r="X877" s="73"/>
      <c r="Y877" s="73"/>
      <c r="Z877" s="73"/>
    </row>
    <row r="878" spans="1:26" ht="12.75" customHeight="1">
      <c r="A878" s="73"/>
      <c r="B878" s="73"/>
      <c r="C878" s="73"/>
      <c r="D878" s="73"/>
      <c r="E878" s="73"/>
      <c r="F878" s="73"/>
      <c r="G878" s="73"/>
      <c r="H878" s="73"/>
      <c r="I878" s="73"/>
      <c r="J878" s="73"/>
      <c r="K878" s="73"/>
      <c r="L878" s="73"/>
      <c r="M878" s="73"/>
      <c r="N878" s="591"/>
      <c r="O878" s="988"/>
      <c r="P878" s="73"/>
      <c r="Q878" s="73"/>
      <c r="R878" s="74"/>
      <c r="S878" s="74"/>
      <c r="T878" s="989"/>
      <c r="U878" s="74"/>
      <c r="V878" s="1860"/>
      <c r="W878" s="73"/>
      <c r="X878" s="73"/>
      <c r="Y878" s="73"/>
      <c r="Z878" s="73"/>
    </row>
    <row r="879" spans="1:26" ht="12.75" customHeight="1">
      <c r="A879" s="73"/>
      <c r="B879" s="73"/>
      <c r="C879" s="73"/>
      <c r="D879" s="73"/>
      <c r="E879" s="73"/>
      <c r="F879" s="73"/>
      <c r="G879" s="73"/>
      <c r="H879" s="73"/>
      <c r="I879" s="73"/>
      <c r="J879" s="73"/>
      <c r="K879" s="73"/>
      <c r="L879" s="73"/>
      <c r="M879" s="73"/>
      <c r="N879" s="591"/>
      <c r="O879" s="988"/>
      <c r="P879" s="73"/>
      <c r="Q879" s="73"/>
      <c r="R879" s="74"/>
      <c r="S879" s="74"/>
      <c r="T879" s="989"/>
      <c r="U879" s="74"/>
      <c r="V879" s="1860"/>
      <c r="W879" s="73"/>
      <c r="X879" s="73"/>
      <c r="Y879" s="73"/>
      <c r="Z879" s="73"/>
    </row>
    <row r="880" spans="1:26" ht="12.75" customHeight="1">
      <c r="A880" s="73"/>
      <c r="B880" s="73"/>
      <c r="C880" s="73"/>
      <c r="D880" s="73"/>
      <c r="E880" s="73"/>
      <c r="F880" s="73"/>
      <c r="G880" s="73"/>
      <c r="H880" s="73"/>
      <c r="I880" s="73"/>
      <c r="J880" s="73"/>
      <c r="K880" s="73"/>
      <c r="L880" s="73"/>
      <c r="M880" s="73"/>
      <c r="N880" s="591"/>
      <c r="O880" s="988"/>
      <c r="P880" s="73"/>
      <c r="Q880" s="73"/>
      <c r="R880" s="74"/>
      <c r="S880" s="74"/>
      <c r="T880" s="989"/>
      <c r="U880" s="74"/>
      <c r="V880" s="1860"/>
      <c r="W880" s="73"/>
      <c r="X880" s="73"/>
      <c r="Y880" s="73"/>
      <c r="Z880" s="73"/>
    </row>
    <row r="881" spans="1:26" ht="12.75" customHeight="1">
      <c r="A881" s="73"/>
      <c r="B881" s="73"/>
      <c r="C881" s="73"/>
      <c r="D881" s="73"/>
      <c r="E881" s="73"/>
      <c r="F881" s="73"/>
      <c r="G881" s="73"/>
      <c r="H881" s="73"/>
      <c r="I881" s="73"/>
      <c r="J881" s="73"/>
      <c r="K881" s="73"/>
      <c r="L881" s="73"/>
      <c r="M881" s="73"/>
      <c r="N881" s="591"/>
      <c r="O881" s="988"/>
      <c r="P881" s="73"/>
      <c r="Q881" s="73"/>
      <c r="R881" s="74"/>
      <c r="S881" s="74"/>
      <c r="T881" s="989"/>
      <c r="U881" s="74"/>
      <c r="V881" s="1860"/>
      <c r="W881" s="73"/>
      <c r="X881" s="73"/>
      <c r="Y881" s="73"/>
      <c r="Z881" s="73"/>
    </row>
    <row r="882" spans="1:26" ht="12.75" customHeight="1">
      <c r="A882" s="73"/>
      <c r="B882" s="73"/>
      <c r="C882" s="73"/>
      <c r="D882" s="73"/>
      <c r="E882" s="73"/>
      <c r="F882" s="73"/>
      <c r="G882" s="73"/>
      <c r="H882" s="73"/>
      <c r="I882" s="73"/>
      <c r="J882" s="73"/>
      <c r="K882" s="73"/>
      <c r="L882" s="73"/>
      <c r="M882" s="73"/>
      <c r="N882" s="591"/>
      <c r="O882" s="988"/>
      <c r="P882" s="73"/>
      <c r="Q882" s="73"/>
      <c r="R882" s="74"/>
      <c r="S882" s="74"/>
      <c r="T882" s="989"/>
      <c r="U882" s="74"/>
      <c r="V882" s="1860"/>
      <c r="W882" s="73"/>
      <c r="X882" s="73"/>
      <c r="Y882" s="73"/>
      <c r="Z882" s="73"/>
    </row>
    <row r="883" spans="1:26" ht="12.75" customHeight="1">
      <c r="A883" s="73"/>
      <c r="B883" s="73"/>
      <c r="C883" s="73"/>
      <c r="D883" s="73"/>
      <c r="E883" s="73"/>
      <c r="F883" s="73"/>
      <c r="G883" s="73"/>
      <c r="H883" s="73"/>
      <c r="I883" s="73"/>
      <c r="J883" s="73"/>
      <c r="K883" s="73"/>
      <c r="L883" s="73"/>
      <c r="M883" s="73"/>
      <c r="N883" s="591"/>
      <c r="O883" s="988"/>
      <c r="P883" s="73"/>
      <c r="Q883" s="73"/>
      <c r="R883" s="74"/>
      <c r="S883" s="74"/>
      <c r="T883" s="989"/>
      <c r="U883" s="74"/>
      <c r="V883" s="1860"/>
      <c r="W883" s="73"/>
      <c r="X883" s="73"/>
      <c r="Y883" s="73"/>
      <c r="Z883" s="73"/>
    </row>
    <row r="884" spans="1:26" ht="12.75" customHeight="1">
      <c r="A884" s="73"/>
      <c r="B884" s="73"/>
      <c r="C884" s="73"/>
      <c r="D884" s="73"/>
      <c r="E884" s="73"/>
      <c r="F884" s="73"/>
      <c r="G884" s="73"/>
      <c r="H884" s="73"/>
      <c r="I884" s="73"/>
      <c r="J884" s="73"/>
      <c r="K884" s="73"/>
      <c r="L884" s="73"/>
      <c r="M884" s="73"/>
      <c r="N884" s="591"/>
      <c r="O884" s="988"/>
      <c r="P884" s="73"/>
      <c r="Q884" s="73"/>
      <c r="R884" s="74"/>
      <c r="S884" s="74"/>
      <c r="T884" s="989"/>
      <c r="U884" s="74"/>
      <c r="V884" s="1860"/>
      <c r="W884" s="73"/>
      <c r="X884" s="73"/>
      <c r="Y884" s="73"/>
      <c r="Z884" s="73"/>
    </row>
    <row r="885" spans="1:26" ht="12.75" customHeight="1">
      <c r="A885" s="73"/>
      <c r="B885" s="73"/>
      <c r="C885" s="73"/>
      <c r="D885" s="73"/>
      <c r="E885" s="73"/>
      <c r="F885" s="73"/>
      <c r="G885" s="73"/>
      <c r="H885" s="73"/>
      <c r="I885" s="73"/>
      <c r="J885" s="73"/>
      <c r="K885" s="73"/>
      <c r="L885" s="73"/>
      <c r="M885" s="73"/>
      <c r="N885" s="591"/>
      <c r="O885" s="988"/>
      <c r="P885" s="73"/>
      <c r="Q885" s="73"/>
      <c r="R885" s="74"/>
      <c r="S885" s="74"/>
      <c r="T885" s="989"/>
      <c r="U885" s="74"/>
      <c r="V885" s="1860"/>
      <c r="W885" s="73"/>
      <c r="X885" s="73"/>
      <c r="Y885" s="73"/>
      <c r="Z885" s="73"/>
    </row>
    <row r="886" spans="1:26" ht="12.75" customHeight="1">
      <c r="A886" s="73"/>
      <c r="B886" s="73"/>
      <c r="C886" s="73"/>
      <c r="D886" s="73"/>
      <c r="E886" s="73"/>
      <c r="F886" s="73"/>
      <c r="G886" s="73"/>
      <c r="H886" s="73"/>
      <c r="I886" s="73"/>
      <c r="J886" s="73"/>
      <c r="K886" s="73"/>
      <c r="L886" s="73"/>
      <c r="M886" s="73"/>
      <c r="N886" s="591"/>
      <c r="O886" s="988"/>
      <c r="P886" s="73"/>
      <c r="Q886" s="73"/>
      <c r="R886" s="74"/>
      <c r="S886" s="74"/>
      <c r="T886" s="989"/>
      <c r="U886" s="74"/>
      <c r="V886" s="1860"/>
      <c r="W886" s="73"/>
      <c r="X886" s="73"/>
      <c r="Y886" s="73"/>
      <c r="Z886" s="73"/>
    </row>
    <row r="887" spans="1:26" ht="12.75" customHeight="1">
      <c r="A887" s="73"/>
      <c r="B887" s="73"/>
      <c r="C887" s="73"/>
      <c r="D887" s="73"/>
      <c r="E887" s="73"/>
      <c r="F887" s="73"/>
      <c r="G887" s="73"/>
      <c r="H887" s="73"/>
      <c r="I887" s="73"/>
      <c r="J887" s="73"/>
      <c r="K887" s="73"/>
      <c r="L887" s="73"/>
      <c r="M887" s="73"/>
      <c r="N887" s="591"/>
      <c r="O887" s="988"/>
      <c r="P887" s="73"/>
      <c r="Q887" s="73"/>
      <c r="R887" s="74"/>
      <c r="S887" s="74"/>
      <c r="T887" s="989"/>
      <c r="U887" s="74"/>
      <c r="V887" s="1860"/>
      <c r="W887" s="73"/>
      <c r="X887" s="73"/>
      <c r="Y887" s="73"/>
      <c r="Z887" s="73"/>
    </row>
    <row r="888" spans="1:26" ht="12.75" customHeight="1">
      <c r="A888" s="73"/>
      <c r="B888" s="73"/>
      <c r="C888" s="73"/>
      <c r="D888" s="73"/>
      <c r="E888" s="73"/>
      <c r="F888" s="73"/>
      <c r="G888" s="73"/>
      <c r="H888" s="73"/>
      <c r="I888" s="73"/>
      <c r="J888" s="73"/>
      <c r="K888" s="73"/>
      <c r="L888" s="73"/>
      <c r="M888" s="73"/>
      <c r="N888" s="591"/>
      <c r="O888" s="988"/>
      <c r="P888" s="73"/>
      <c r="Q888" s="73"/>
      <c r="R888" s="74"/>
      <c r="S888" s="74"/>
      <c r="T888" s="989"/>
      <c r="U888" s="74"/>
      <c r="V888" s="1860"/>
      <c r="W888" s="73"/>
      <c r="X888" s="73"/>
      <c r="Y888" s="73"/>
      <c r="Z888" s="73"/>
    </row>
    <row r="889" spans="1:26" ht="12.75" customHeight="1">
      <c r="A889" s="73"/>
      <c r="B889" s="73"/>
      <c r="C889" s="73"/>
      <c r="D889" s="73"/>
      <c r="E889" s="73"/>
      <c r="F889" s="73"/>
      <c r="G889" s="73"/>
      <c r="H889" s="73"/>
      <c r="I889" s="73"/>
      <c r="J889" s="73"/>
      <c r="K889" s="73"/>
      <c r="L889" s="73"/>
      <c r="M889" s="73"/>
      <c r="N889" s="591"/>
      <c r="O889" s="988"/>
      <c r="P889" s="73"/>
      <c r="Q889" s="73"/>
      <c r="R889" s="74"/>
      <c r="S889" s="74"/>
      <c r="T889" s="989"/>
      <c r="U889" s="74"/>
      <c r="V889" s="1860"/>
      <c r="W889" s="73"/>
      <c r="X889" s="73"/>
      <c r="Y889" s="73"/>
      <c r="Z889" s="73"/>
    </row>
    <row r="890" spans="1:26" ht="12.75" customHeight="1">
      <c r="A890" s="73"/>
      <c r="B890" s="73"/>
      <c r="C890" s="73"/>
      <c r="D890" s="73"/>
      <c r="E890" s="73"/>
      <c r="F890" s="73"/>
      <c r="G890" s="73"/>
      <c r="H890" s="73"/>
      <c r="I890" s="73"/>
      <c r="J890" s="73"/>
      <c r="K890" s="73"/>
      <c r="L890" s="73"/>
      <c r="M890" s="73"/>
      <c r="N890" s="591"/>
      <c r="O890" s="988"/>
      <c r="P890" s="73"/>
      <c r="Q890" s="73"/>
      <c r="R890" s="74"/>
      <c r="S890" s="74"/>
      <c r="T890" s="989"/>
      <c r="U890" s="74"/>
      <c r="V890" s="1860"/>
      <c r="W890" s="73"/>
      <c r="X890" s="73"/>
      <c r="Y890" s="73"/>
      <c r="Z890" s="73"/>
    </row>
    <row r="891" spans="1:26" ht="12.75" customHeight="1">
      <c r="A891" s="73"/>
      <c r="B891" s="73"/>
      <c r="C891" s="73"/>
      <c r="D891" s="73"/>
      <c r="E891" s="73"/>
      <c r="F891" s="73"/>
      <c r="G891" s="73"/>
      <c r="H891" s="73"/>
      <c r="I891" s="73"/>
      <c r="J891" s="73"/>
      <c r="K891" s="73"/>
      <c r="L891" s="73"/>
      <c r="M891" s="73"/>
      <c r="N891" s="591"/>
      <c r="O891" s="988"/>
      <c r="P891" s="73"/>
      <c r="Q891" s="73"/>
      <c r="R891" s="74"/>
      <c r="S891" s="74"/>
      <c r="T891" s="989"/>
      <c r="U891" s="74"/>
      <c r="V891" s="1860"/>
      <c r="W891" s="73"/>
      <c r="X891" s="73"/>
      <c r="Y891" s="73"/>
      <c r="Z891" s="73"/>
    </row>
    <row r="892" spans="1:26" ht="12.75" customHeight="1">
      <c r="A892" s="73"/>
      <c r="B892" s="73"/>
      <c r="C892" s="73"/>
      <c r="D892" s="73"/>
      <c r="E892" s="73"/>
      <c r="F892" s="73"/>
      <c r="G892" s="73"/>
      <c r="H892" s="73"/>
      <c r="I892" s="73"/>
      <c r="J892" s="73"/>
      <c r="K892" s="73"/>
      <c r="L892" s="73"/>
      <c r="M892" s="73"/>
      <c r="N892" s="591"/>
      <c r="O892" s="988"/>
      <c r="P892" s="73"/>
      <c r="Q892" s="73"/>
      <c r="R892" s="74"/>
      <c r="S892" s="74"/>
      <c r="T892" s="989"/>
      <c r="U892" s="74"/>
      <c r="V892" s="1860"/>
      <c r="W892" s="73"/>
      <c r="X892" s="73"/>
      <c r="Y892" s="73"/>
      <c r="Z892" s="73"/>
    </row>
    <row r="893" spans="1:26" ht="12.75" customHeight="1">
      <c r="A893" s="73"/>
      <c r="B893" s="73"/>
      <c r="C893" s="73"/>
      <c r="D893" s="73"/>
      <c r="E893" s="73"/>
      <c r="F893" s="73"/>
      <c r="G893" s="73"/>
      <c r="H893" s="73"/>
      <c r="I893" s="73"/>
      <c r="J893" s="73"/>
      <c r="K893" s="73"/>
      <c r="L893" s="73"/>
      <c r="M893" s="73"/>
      <c r="N893" s="591"/>
      <c r="O893" s="988"/>
      <c r="P893" s="73"/>
      <c r="Q893" s="73"/>
      <c r="R893" s="74"/>
      <c r="S893" s="74"/>
      <c r="T893" s="989"/>
      <c r="U893" s="74"/>
      <c r="V893" s="1860"/>
      <c r="W893" s="73"/>
      <c r="X893" s="73"/>
      <c r="Y893" s="73"/>
      <c r="Z893" s="73"/>
    </row>
    <row r="894" spans="1:26" ht="12.75" customHeight="1">
      <c r="A894" s="73"/>
      <c r="B894" s="73"/>
      <c r="C894" s="73"/>
      <c r="D894" s="73"/>
      <c r="E894" s="73"/>
      <c r="F894" s="73"/>
      <c r="G894" s="73"/>
      <c r="H894" s="73"/>
      <c r="I894" s="73"/>
      <c r="J894" s="73"/>
      <c r="K894" s="73"/>
      <c r="L894" s="73"/>
      <c r="M894" s="73"/>
      <c r="N894" s="591"/>
      <c r="O894" s="988"/>
      <c r="P894" s="73"/>
      <c r="Q894" s="73"/>
      <c r="R894" s="74"/>
      <c r="S894" s="74"/>
      <c r="T894" s="989"/>
      <c r="U894" s="74"/>
      <c r="V894" s="1860"/>
      <c r="W894" s="73"/>
      <c r="X894" s="73"/>
      <c r="Y894" s="73"/>
      <c r="Z894" s="73"/>
    </row>
    <row r="895" spans="1:26" ht="12.75" customHeight="1">
      <c r="A895" s="73"/>
      <c r="B895" s="73"/>
      <c r="C895" s="73"/>
      <c r="D895" s="73"/>
      <c r="E895" s="73"/>
      <c r="F895" s="73"/>
      <c r="G895" s="73"/>
      <c r="H895" s="73"/>
      <c r="I895" s="73"/>
      <c r="J895" s="73"/>
      <c r="K895" s="73"/>
      <c r="L895" s="73"/>
      <c r="M895" s="73"/>
      <c r="N895" s="591"/>
      <c r="O895" s="988"/>
      <c r="P895" s="73"/>
      <c r="Q895" s="73"/>
      <c r="R895" s="74"/>
      <c r="S895" s="74"/>
      <c r="T895" s="989"/>
      <c r="U895" s="74"/>
      <c r="V895" s="1860"/>
      <c r="W895" s="73"/>
      <c r="X895" s="73"/>
      <c r="Y895" s="73"/>
      <c r="Z895" s="73"/>
    </row>
    <row r="896" spans="1:26" ht="12.75" customHeight="1">
      <c r="A896" s="73"/>
      <c r="B896" s="73"/>
      <c r="C896" s="73"/>
      <c r="D896" s="73"/>
      <c r="E896" s="73"/>
      <c r="F896" s="73"/>
      <c r="G896" s="73"/>
      <c r="H896" s="73"/>
      <c r="I896" s="73"/>
      <c r="J896" s="73"/>
      <c r="K896" s="73"/>
      <c r="L896" s="73"/>
      <c r="M896" s="73"/>
      <c r="N896" s="591"/>
      <c r="O896" s="988"/>
      <c r="P896" s="73"/>
      <c r="Q896" s="73"/>
      <c r="R896" s="74"/>
      <c r="S896" s="74"/>
      <c r="T896" s="989"/>
      <c r="U896" s="74"/>
      <c r="V896" s="1860"/>
      <c r="W896" s="73"/>
      <c r="X896" s="73"/>
      <c r="Y896" s="73"/>
      <c r="Z896" s="73"/>
    </row>
    <row r="897" spans="1:26" ht="12.75" customHeight="1">
      <c r="A897" s="73"/>
      <c r="B897" s="73"/>
      <c r="C897" s="73"/>
      <c r="D897" s="73"/>
      <c r="E897" s="73"/>
      <c r="F897" s="73"/>
      <c r="G897" s="73"/>
      <c r="H897" s="73"/>
      <c r="I897" s="73"/>
      <c r="J897" s="73"/>
      <c r="K897" s="73"/>
      <c r="L897" s="73"/>
      <c r="M897" s="73"/>
      <c r="N897" s="591"/>
      <c r="O897" s="988"/>
      <c r="P897" s="73"/>
      <c r="Q897" s="73"/>
      <c r="R897" s="74"/>
      <c r="S897" s="74"/>
      <c r="T897" s="989"/>
      <c r="U897" s="74"/>
      <c r="V897" s="1860"/>
      <c r="W897" s="73"/>
      <c r="X897" s="73"/>
      <c r="Y897" s="73"/>
      <c r="Z897" s="73"/>
    </row>
    <row r="898" spans="1:26" ht="12.75" customHeight="1">
      <c r="A898" s="73"/>
      <c r="B898" s="73"/>
      <c r="C898" s="73"/>
      <c r="D898" s="73"/>
      <c r="E898" s="73"/>
      <c r="F898" s="73"/>
      <c r="G898" s="73"/>
      <c r="H898" s="73"/>
      <c r="I898" s="73"/>
      <c r="J898" s="73"/>
      <c r="K898" s="73"/>
      <c r="L898" s="73"/>
      <c r="M898" s="73"/>
      <c r="N898" s="591"/>
      <c r="O898" s="988"/>
      <c r="P898" s="73"/>
      <c r="Q898" s="73"/>
      <c r="R898" s="74"/>
      <c r="S898" s="74"/>
      <c r="T898" s="989"/>
      <c r="U898" s="74"/>
      <c r="V898" s="1860"/>
      <c r="W898" s="73"/>
      <c r="X898" s="73"/>
      <c r="Y898" s="73"/>
      <c r="Z898" s="73"/>
    </row>
    <row r="899" spans="1:26" ht="12.75" customHeight="1">
      <c r="A899" s="73"/>
      <c r="B899" s="73"/>
      <c r="C899" s="73"/>
      <c r="D899" s="73"/>
      <c r="E899" s="73"/>
      <c r="F899" s="73"/>
      <c r="G899" s="73"/>
      <c r="H899" s="73"/>
      <c r="I899" s="73"/>
      <c r="J899" s="73"/>
      <c r="K899" s="73"/>
      <c r="L899" s="73"/>
      <c r="M899" s="73"/>
      <c r="N899" s="591"/>
      <c r="O899" s="988"/>
      <c r="P899" s="73"/>
      <c r="Q899" s="73"/>
      <c r="R899" s="74"/>
      <c r="S899" s="74"/>
      <c r="T899" s="989"/>
      <c r="U899" s="74"/>
      <c r="V899" s="1860"/>
      <c r="W899" s="73"/>
      <c r="X899" s="73"/>
      <c r="Y899" s="73"/>
      <c r="Z899" s="73"/>
    </row>
    <row r="900" spans="1:26" ht="12.75" customHeight="1">
      <c r="A900" s="73"/>
      <c r="B900" s="73"/>
      <c r="C900" s="73"/>
      <c r="D900" s="73"/>
      <c r="E900" s="73"/>
      <c r="F900" s="73"/>
      <c r="G900" s="73"/>
      <c r="H900" s="73"/>
      <c r="I900" s="73"/>
      <c r="J900" s="73"/>
      <c r="K900" s="73"/>
      <c r="L900" s="73"/>
      <c r="M900" s="73"/>
      <c r="N900" s="591"/>
      <c r="O900" s="988"/>
      <c r="P900" s="73"/>
      <c r="Q900" s="73"/>
      <c r="R900" s="74"/>
      <c r="S900" s="74"/>
      <c r="T900" s="989"/>
      <c r="U900" s="74"/>
      <c r="V900" s="1860"/>
      <c r="W900" s="73"/>
      <c r="X900" s="73"/>
      <c r="Y900" s="73"/>
      <c r="Z900" s="73"/>
    </row>
    <row r="901" spans="1:26" ht="12.75" customHeight="1">
      <c r="A901" s="73"/>
      <c r="B901" s="73"/>
      <c r="C901" s="73"/>
      <c r="D901" s="73"/>
      <c r="E901" s="73"/>
      <c r="F901" s="73"/>
      <c r="G901" s="73"/>
      <c r="H901" s="73"/>
      <c r="I901" s="73"/>
      <c r="J901" s="73"/>
      <c r="K901" s="73"/>
      <c r="L901" s="73"/>
      <c r="M901" s="73"/>
      <c r="N901" s="591"/>
      <c r="O901" s="988"/>
      <c r="P901" s="73"/>
      <c r="Q901" s="73"/>
      <c r="R901" s="74"/>
      <c r="S901" s="74"/>
      <c r="T901" s="989"/>
      <c r="U901" s="74"/>
      <c r="V901" s="1860"/>
      <c r="W901" s="73"/>
      <c r="X901" s="73"/>
      <c r="Y901" s="73"/>
      <c r="Z901" s="73"/>
    </row>
    <row r="902" spans="1:26" ht="12.75" customHeight="1">
      <c r="A902" s="73"/>
      <c r="B902" s="73"/>
      <c r="C902" s="73"/>
      <c r="D902" s="73"/>
      <c r="E902" s="73"/>
      <c r="F902" s="73"/>
      <c r="G902" s="73"/>
      <c r="H902" s="73"/>
      <c r="I902" s="73"/>
      <c r="J902" s="73"/>
      <c r="K902" s="73"/>
      <c r="L902" s="73"/>
      <c r="M902" s="73"/>
      <c r="N902" s="591"/>
      <c r="O902" s="988"/>
      <c r="P902" s="73"/>
      <c r="Q902" s="73"/>
      <c r="R902" s="74"/>
      <c r="S902" s="74"/>
      <c r="T902" s="989"/>
      <c r="U902" s="74"/>
      <c r="V902" s="1860"/>
      <c r="W902" s="73"/>
      <c r="X902" s="73"/>
      <c r="Y902" s="73"/>
      <c r="Z902" s="73"/>
    </row>
    <row r="903" spans="1:26" ht="12.75" customHeight="1">
      <c r="A903" s="73"/>
      <c r="B903" s="73"/>
      <c r="C903" s="73"/>
      <c r="D903" s="73"/>
      <c r="E903" s="73"/>
      <c r="F903" s="73"/>
      <c r="G903" s="73"/>
      <c r="H903" s="73"/>
      <c r="I903" s="73"/>
      <c r="J903" s="73"/>
      <c r="K903" s="73"/>
      <c r="L903" s="73"/>
      <c r="M903" s="73"/>
      <c r="N903" s="591"/>
      <c r="O903" s="988"/>
      <c r="P903" s="73"/>
      <c r="Q903" s="73"/>
      <c r="R903" s="74"/>
      <c r="S903" s="74"/>
      <c r="T903" s="989"/>
      <c r="U903" s="74"/>
      <c r="V903" s="1860"/>
      <c r="W903" s="73"/>
      <c r="X903" s="73"/>
      <c r="Y903" s="73"/>
      <c r="Z903" s="73"/>
    </row>
    <row r="904" spans="1:26" ht="12.75" customHeight="1">
      <c r="A904" s="73"/>
      <c r="B904" s="73"/>
      <c r="C904" s="73"/>
      <c r="D904" s="73"/>
      <c r="E904" s="73"/>
      <c r="F904" s="73"/>
      <c r="G904" s="73"/>
      <c r="H904" s="73"/>
      <c r="I904" s="73"/>
      <c r="J904" s="73"/>
      <c r="K904" s="73"/>
      <c r="L904" s="73"/>
      <c r="M904" s="73"/>
      <c r="N904" s="591"/>
      <c r="O904" s="988"/>
      <c r="P904" s="73"/>
      <c r="Q904" s="73"/>
      <c r="R904" s="74"/>
      <c r="S904" s="74"/>
      <c r="T904" s="989"/>
      <c r="U904" s="74"/>
      <c r="V904" s="1860"/>
      <c r="W904" s="73"/>
      <c r="X904" s="73"/>
      <c r="Y904" s="73"/>
      <c r="Z904" s="73"/>
    </row>
    <row r="905" spans="1:26" ht="12.75" customHeight="1">
      <c r="A905" s="73"/>
      <c r="B905" s="73"/>
      <c r="C905" s="73"/>
      <c r="D905" s="73"/>
      <c r="E905" s="73"/>
      <c r="F905" s="73"/>
      <c r="G905" s="73"/>
      <c r="H905" s="73"/>
      <c r="I905" s="73"/>
      <c r="J905" s="73"/>
      <c r="K905" s="73"/>
      <c r="L905" s="73"/>
      <c r="M905" s="73"/>
      <c r="N905" s="591"/>
      <c r="O905" s="988"/>
      <c r="P905" s="73"/>
      <c r="Q905" s="73"/>
      <c r="R905" s="74"/>
      <c r="S905" s="74"/>
      <c r="T905" s="989"/>
      <c r="U905" s="74"/>
      <c r="V905" s="1860"/>
      <c r="W905" s="73"/>
      <c r="X905" s="73"/>
      <c r="Y905" s="73"/>
      <c r="Z905" s="73"/>
    </row>
    <row r="906" spans="1:26" ht="12.75" customHeight="1">
      <c r="A906" s="73"/>
      <c r="B906" s="73"/>
      <c r="C906" s="73"/>
      <c r="D906" s="73"/>
      <c r="E906" s="73"/>
      <c r="F906" s="73"/>
      <c r="G906" s="73"/>
      <c r="H906" s="73"/>
      <c r="I906" s="73"/>
      <c r="J906" s="73"/>
      <c r="K906" s="73"/>
      <c r="L906" s="73"/>
      <c r="M906" s="73"/>
      <c r="N906" s="591"/>
      <c r="O906" s="988"/>
      <c r="P906" s="73"/>
      <c r="Q906" s="73"/>
      <c r="R906" s="74"/>
      <c r="S906" s="74"/>
      <c r="T906" s="989"/>
      <c r="U906" s="74"/>
      <c r="V906" s="1860"/>
      <c r="W906" s="73"/>
      <c r="X906" s="73"/>
      <c r="Y906" s="73"/>
      <c r="Z906" s="73"/>
    </row>
    <row r="907" spans="1:26" ht="12.75" customHeight="1">
      <c r="A907" s="73"/>
      <c r="B907" s="73"/>
      <c r="C907" s="73"/>
      <c r="D907" s="73"/>
      <c r="E907" s="73"/>
      <c r="F907" s="73"/>
      <c r="G907" s="73"/>
      <c r="H907" s="73"/>
      <c r="I907" s="73"/>
      <c r="J907" s="73"/>
      <c r="K907" s="73"/>
      <c r="L907" s="73"/>
      <c r="M907" s="73"/>
      <c r="N907" s="591"/>
      <c r="O907" s="988"/>
      <c r="P907" s="73"/>
      <c r="Q907" s="73"/>
      <c r="R907" s="74"/>
      <c r="S907" s="74"/>
      <c r="T907" s="989"/>
      <c r="U907" s="74"/>
      <c r="V907" s="1860"/>
      <c r="W907" s="73"/>
      <c r="X907" s="73"/>
      <c r="Y907" s="73"/>
      <c r="Z907" s="73"/>
    </row>
    <row r="908" spans="1:26" ht="12.75" customHeight="1">
      <c r="A908" s="73"/>
      <c r="B908" s="73"/>
      <c r="C908" s="73"/>
      <c r="D908" s="73"/>
      <c r="E908" s="73"/>
      <c r="F908" s="73"/>
      <c r="G908" s="73"/>
      <c r="H908" s="73"/>
      <c r="I908" s="73"/>
      <c r="J908" s="73"/>
      <c r="K908" s="73"/>
      <c r="L908" s="73"/>
      <c r="M908" s="73"/>
      <c r="N908" s="591"/>
      <c r="O908" s="988"/>
      <c r="P908" s="73"/>
      <c r="Q908" s="73"/>
      <c r="R908" s="74"/>
      <c r="S908" s="74"/>
      <c r="T908" s="989"/>
      <c r="U908" s="74"/>
      <c r="V908" s="1860"/>
      <c r="W908" s="73"/>
      <c r="X908" s="73"/>
      <c r="Y908" s="73"/>
      <c r="Z908" s="73"/>
    </row>
    <row r="909" spans="1:26" ht="12.75" customHeight="1">
      <c r="A909" s="73"/>
      <c r="B909" s="73"/>
      <c r="C909" s="73"/>
      <c r="D909" s="73"/>
      <c r="E909" s="73"/>
      <c r="F909" s="73"/>
      <c r="G909" s="73"/>
      <c r="H909" s="73"/>
      <c r="I909" s="73"/>
      <c r="J909" s="73"/>
      <c r="K909" s="73"/>
      <c r="L909" s="73"/>
      <c r="M909" s="73"/>
      <c r="N909" s="591"/>
      <c r="O909" s="988"/>
      <c r="P909" s="73"/>
      <c r="Q909" s="73"/>
      <c r="R909" s="74"/>
      <c r="S909" s="74"/>
      <c r="T909" s="989"/>
      <c r="U909" s="74"/>
      <c r="V909" s="1860"/>
      <c r="W909" s="73"/>
      <c r="X909" s="73"/>
      <c r="Y909" s="73"/>
      <c r="Z909" s="73"/>
    </row>
    <row r="910" spans="1:26" ht="12.75" customHeight="1">
      <c r="A910" s="73"/>
      <c r="B910" s="73"/>
      <c r="C910" s="73"/>
      <c r="D910" s="73"/>
      <c r="E910" s="73"/>
      <c r="F910" s="73"/>
      <c r="G910" s="73"/>
      <c r="H910" s="73"/>
      <c r="I910" s="73"/>
      <c r="J910" s="73"/>
      <c r="K910" s="73"/>
      <c r="L910" s="73"/>
      <c r="M910" s="73"/>
      <c r="N910" s="591"/>
      <c r="O910" s="988"/>
      <c r="P910" s="73"/>
      <c r="Q910" s="73"/>
      <c r="R910" s="74"/>
      <c r="S910" s="74"/>
      <c r="T910" s="989"/>
      <c r="U910" s="74"/>
      <c r="V910" s="1860"/>
      <c r="W910" s="73"/>
      <c r="X910" s="73"/>
      <c r="Y910" s="73"/>
      <c r="Z910" s="73"/>
    </row>
    <row r="911" spans="1:26" ht="12.75" customHeight="1">
      <c r="A911" s="73"/>
      <c r="B911" s="73"/>
      <c r="C911" s="73"/>
      <c r="D911" s="73"/>
      <c r="E911" s="73"/>
      <c r="F911" s="73"/>
      <c r="G911" s="73"/>
      <c r="H911" s="73"/>
      <c r="I911" s="73"/>
      <c r="J911" s="73"/>
      <c r="K911" s="73"/>
      <c r="L911" s="73"/>
      <c r="M911" s="73"/>
      <c r="N911" s="591"/>
      <c r="O911" s="988"/>
      <c r="P911" s="73"/>
      <c r="Q911" s="73"/>
      <c r="R911" s="74"/>
      <c r="S911" s="74"/>
      <c r="T911" s="989"/>
      <c r="U911" s="74"/>
      <c r="V911" s="1860"/>
      <c r="W911" s="73"/>
      <c r="X911" s="73"/>
      <c r="Y911" s="73"/>
      <c r="Z911" s="73"/>
    </row>
    <row r="912" spans="1:26" ht="12.75" customHeight="1">
      <c r="A912" s="73"/>
      <c r="B912" s="73"/>
      <c r="C912" s="73"/>
      <c r="D912" s="73"/>
      <c r="E912" s="73"/>
      <c r="F912" s="73"/>
      <c r="G912" s="73"/>
      <c r="H912" s="73"/>
      <c r="I912" s="73"/>
      <c r="J912" s="73"/>
      <c r="K912" s="73"/>
      <c r="L912" s="73"/>
      <c r="M912" s="73"/>
      <c r="N912" s="591"/>
      <c r="O912" s="988"/>
      <c r="P912" s="73"/>
      <c r="Q912" s="73"/>
      <c r="R912" s="74"/>
      <c r="S912" s="74"/>
      <c r="T912" s="989"/>
      <c r="U912" s="74"/>
      <c r="V912" s="1860"/>
      <c r="W912" s="73"/>
      <c r="X912" s="73"/>
      <c r="Y912" s="73"/>
      <c r="Z912" s="73"/>
    </row>
    <row r="913" spans="1:26" ht="12.75" customHeight="1">
      <c r="A913" s="73"/>
      <c r="B913" s="73"/>
      <c r="C913" s="73"/>
      <c r="D913" s="73"/>
      <c r="E913" s="73"/>
      <c r="F913" s="73"/>
      <c r="G913" s="73"/>
      <c r="H913" s="73"/>
      <c r="I913" s="73"/>
      <c r="J913" s="73"/>
      <c r="K913" s="73"/>
      <c r="L913" s="73"/>
      <c r="M913" s="73"/>
      <c r="N913" s="591"/>
      <c r="O913" s="988"/>
      <c r="P913" s="73"/>
      <c r="Q913" s="73"/>
      <c r="R913" s="74"/>
      <c r="S913" s="74"/>
      <c r="T913" s="989"/>
      <c r="U913" s="74"/>
      <c r="V913" s="1860"/>
      <c r="W913" s="73"/>
      <c r="X913" s="73"/>
      <c r="Y913" s="73"/>
      <c r="Z913" s="73"/>
    </row>
    <row r="914" spans="1:26" ht="12.75" customHeight="1">
      <c r="A914" s="73"/>
      <c r="B914" s="73"/>
      <c r="C914" s="73"/>
      <c r="D914" s="73"/>
      <c r="E914" s="73"/>
      <c r="F914" s="73"/>
      <c r="G914" s="73"/>
      <c r="H914" s="73"/>
      <c r="I914" s="73"/>
      <c r="J914" s="73"/>
      <c r="K914" s="73"/>
      <c r="L914" s="73"/>
      <c r="M914" s="73"/>
      <c r="N914" s="591"/>
      <c r="O914" s="988"/>
      <c r="P914" s="73"/>
      <c r="Q914" s="73"/>
      <c r="R914" s="74"/>
      <c r="S914" s="74"/>
      <c r="T914" s="989"/>
      <c r="U914" s="74"/>
      <c r="V914" s="1860"/>
      <c r="W914" s="73"/>
      <c r="X914" s="73"/>
      <c r="Y914" s="73"/>
      <c r="Z914" s="73"/>
    </row>
    <row r="915" spans="1:26" ht="12.75" customHeight="1">
      <c r="A915" s="73"/>
      <c r="B915" s="73"/>
      <c r="C915" s="73"/>
      <c r="D915" s="73"/>
      <c r="E915" s="73"/>
      <c r="F915" s="73"/>
      <c r="G915" s="73"/>
      <c r="H915" s="73"/>
      <c r="I915" s="73"/>
      <c r="J915" s="73"/>
      <c r="K915" s="73"/>
      <c r="L915" s="73"/>
      <c r="M915" s="73"/>
      <c r="N915" s="591"/>
      <c r="O915" s="988"/>
      <c r="P915" s="73"/>
      <c r="Q915" s="73"/>
      <c r="R915" s="74"/>
      <c r="S915" s="74"/>
      <c r="T915" s="989"/>
      <c r="U915" s="74"/>
      <c r="V915" s="1860"/>
      <c r="W915" s="73"/>
      <c r="X915" s="73"/>
      <c r="Y915" s="73"/>
      <c r="Z915" s="73"/>
    </row>
    <row r="916" spans="1:26" ht="12.75" customHeight="1">
      <c r="A916" s="73"/>
      <c r="B916" s="73"/>
      <c r="C916" s="73"/>
      <c r="D916" s="73"/>
      <c r="E916" s="73"/>
      <c r="F916" s="73"/>
      <c r="G916" s="73"/>
      <c r="H916" s="73"/>
      <c r="I916" s="73"/>
      <c r="J916" s="73"/>
      <c r="K916" s="73"/>
      <c r="L916" s="73"/>
      <c r="M916" s="73"/>
      <c r="N916" s="591"/>
      <c r="O916" s="988"/>
      <c r="P916" s="73"/>
      <c r="Q916" s="73"/>
      <c r="R916" s="74"/>
      <c r="S916" s="74"/>
      <c r="T916" s="989"/>
      <c r="U916" s="74"/>
      <c r="V916" s="1860"/>
      <c r="W916" s="73"/>
      <c r="X916" s="73"/>
      <c r="Y916" s="73"/>
      <c r="Z916" s="73"/>
    </row>
    <row r="917" spans="1:26" ht="12.75" customHeight="1">
      <c r="A917" s="73"/>
      <c r="B917" s="73"/>
      <c r="C917" s="73"/>
      <c r="D917" s="73"/>
      <c r="E917" s="73"/>
      <c r="F917" s="73"/>
      <c r="G917" s="73"/>
      <c r="H917" s="73"/>
      <c r="I917" s="73"/>
      <c r="J917" s="73"/>
      <c r="K917" s="73"/>
      <c r="L917" s="73"/>
      <c r="M917" s="73"/>
      <c r="N917" s="591"/>
      <c r="O917" s="988"/>
      <c r="P917" s="73"/>
      <c r="Q917" s="73"/>
      <c r="R917" s="74"/>
      <c r="S917" s="74"/>
      <c r="T917" s="989"/>
      <c r="U917" s="74"/>
      <c r="V917" s="1860"/>
      <c r="W917" s="73"/>
      <c r="X917" s="73"/>
      <c r="Y917" s="73"/>
      <c r="Z917" s="73"/>
    </row>
    <row r="918" spans="1:26" ht="12.75" customHeight="1">
      <c r="A918" s="73"/>
      <c r="B918" s="73"/>
      <c r="C918" s="73"/>
      <c r="D918" s="73"/>
      <c r="E918" s="73"/>
      <c r="F918" s="73"/>
      <c r="G918" s="73"/>
      <c r="H918" s="73"/>
      <c r="I918" s="73"/>
      <c r="J918" s="73"/>
      <c r="K918" s="73"/>
      <c r="L918" s="73"/>
      <c r="M918" s="73"/>
      <c r="N918" s="591"/>
      <c r="O918" s="988"/>
      <c r="P918" s="73"/>
      <c r="Q918" s="73"/>
      <c r="R918" s="74"/>
      <c r="S918" s="74"/>
      <c r="T918" s="989"/>
      <c r="U918" s="74"/>
      <c r="V918" s="1860"/>
      <c r="W918" s="73"/>
      <c r="X918" s="73"/>
      <c r="Y918" s="73"/>
      <c r="Z918" s="73"/>
    </row>
    <row r="919" spans="1:26" ht="12.75" customHeight="1">
      <c r="A919" s="73"/>
      <c r="B919" s="73"/>
      <c r="C919" s="73"/>
      <c r="D919" s="73"/>
      <c r="E919" s="73"/>
      <c r="F919" s="73"/>
      <c r="G919" s="73"/>
      <c r="H919" s="73"/>
      <c r="I919" s="73"/>
      <c r="J919" s="73"/>
      <c r="K919" s="73"/>
      <c r="L919" s="73"/>
      <c r="M919" s="73"/>
      <c r="N919" s="591"/>
      <c r="O919" s="988"/>
      <c r="P919" s="73"/>
      <c r="Q919" s="73"/>
      <c r="R919" s="74"/>
      <c r="S919" s="74"/>
      <c r="T919" s="989"/>
      <c r="U919" s="74"/>
      <c r="V919" s="1860"/>
      <c r="W919" s="73"/>
      <c r="X919" s="73"/>
      <c r="Y919" s="73"/>
      <c r="Z919" s="73"/>
    </row>
    <row r="920" spans="1:26" ht="12.75" customHeight="1">
      <c r="A920" s="73"/>
      <c r="B920" s="73"/>
      <c r="C920" s="73"/>
      <c r="D920" s="73"/>
      <c r="E920" s="73"/>
      <c r="F920" s="73"/>
      <c r="G920" s="73"/>
      <c r="H920" s="73"/>
      <c r="I920" s="73"/>
      <c r="J920" s="73"/>
      <c r="K920" s="73"/>
      <c r="L920" s="73"/>
      <c r="M920" s="73"/>
      <c r="N920" s="591"/>
      <c r="O920" s="988"/>
      <c r="P920" s="73"/>
      <c r="Q920" s="73"/>
      <c r="R920" s="74"/>
      <c r="S920" s="74"/>
      <c r="T920" s="989"/>
      <c r="U920" s="74"/>
      <c r="V920" s="1860"/>
      <c r="W920" s="73"/>
      <c r="X920" s="73"/>
      <c r="Y920" s="73"/>
      <c r="Z920" s="73"/>
    </row>
    <row r="921" spans="1:26" ht="12.75" customHeight="1">
      <c r="A921" s="73"/>
      <c r="B921" s="73"/>
      <c r="C921" s="73"/>
      <c r="D921" s="73"/>
      <c r="E921" s="73"/>
      <c r="F921" s="73"/>
      <c r="G921" s="73"/>
      <c r="H921" s="73"/>
      <c r="I921" s="73"/>
      <c r="J921" s="73"/>
      <c r="K921" s="73"/>
      <c r="L921" s="73"/>
      <c r="M921" s="73"/>
      <c r="N921" s="591"/>
      <c r="O921" s="988"/>
      <c r="P921" s="73"/>
      <c r="Q921" s="73"/>
      <c r="R921" s="74"/>
      <c r="S921" s="74"/>
      <c r="T921" s="989"/>
      <c r="U921" s="74"/>
      <c r="V921" s="1860"/>
      <c r="W921" s="73"/>
      <c r="X921" s="73"/>
      <c r="Y921" s="73"/>
      <c r="Z921" s="73"/>
    </row>
    <row r="922" spans="1:26" ht="12.75" customHeight="1">
      <c r="A922" s="73"/>
      <c r="B922" s="73"/>
      <c r="C922" s="73"/>
      <c r="D922" s="73"/>
      <c r="E922" s="73"/>
      <c r="F922" s="73"/>
      <c r="G922" s="73"/>
      <c r="H922" s="73"/>
      <c r="I922" s="73"/>
      <c r="J922" s="73"/>
      <c r="K922" s="73"/>
      <c r="L922" s="73"/>
      <c r="M922" s="73"/>
      <c r="N922" s="591"/>
      <c r="O922" s="988"/>
      <c r="P922" s="73"/>
      <c r="Q922" s="73"/>
      <c r="R922" s="74"/>
      <c r="S922" s="74"/>
      <c r="T922" s="989"/>
      <c r="U922" s="74"/>
      <c r="V922" s="1860"/>
      <c r="W922" s="73"/>
      <c r="X922" s="73"/>
      <c r="Y922" s="73"/>
      <c r="Z922" s="73"/>
    </row>
    <row r="923" spans="1:26" ht="12.75" customHeight="1">
      <c r="A923" s="73"/>
      <c r="B923" s="73"/>
      <c r="C923" s="73"/>
      <c r="D923" s="73"/>
      <c r="E923" s="73"/>
      <c r="F923" s="73"/>
      <c r="G923" s="73"/>
      <c r="H923" s="73"/>
      <c r="I923" s="73"/>
      <c r="J923" s="73"/>
      <c r="K923" s="73"/>
      <c r="L923" s="73"/>
      <c r="M923" s="73"/>
      <c r="N923" s="591"/>
      <c r="O923" s="988"/>
      <c r="P923" s="73"/>
      <c r="Q923" s="73"/>
      <c r="R923" s="74"/>
      <c r="S923" s="74"/>
      <c r="T923" s="989"/>
      <c r="U923" s="74"/>
      <c r="V923" s="1860"/>
      <c r="W923" s="73"/>
      <c r="X923" s="73"/>
      <c r="Y923" s="73"/>
      <c r="Z923" s="73"/>
    </row>
    <row r="924" spans="1:26" ht="12.75" customHeight="1">
      <c r="A924" s="73"/>
      <c r="B924" s="73"/>
      <c r="C924" s="73"/>
      <c r="D924" s="73"/>
      <c r="E924" s="73"/>
      <c r="F924" s="73"/>
      <c r="G924" s="73"/>
      <c r="H924" s="73"/>
      <c r="I924" s="73"/>
      <c r="J924" s="73"/>
      <c r="K924" s="73"/>
      <c r="L924" s="73"/>
      <c r="M924" s="73"/>
      <c r="N924" s="591"/>
      <c r="O924" s="988"/>
      <c r="P924" s="73"/>
      <c r="Q924" s="73"/>
      <c r="R924" s="74"/>
      <c r="S924" s="74"/>
      <c r="T924" s="989"/>
      <c r="U924" s="74"/>
      <c r="V924" s="1860"/>
      <c r="W924" s="73"/>
      <c r="X924" s="73"/>
      <c r="Y924" s="73"/>
      <c r="Z924" s="73"/>
    </row>
    <row r="925" spans="1:26" ht="12.75" customHeight="1">
      <c r="A925" s="73"/>
      <c r="B925" s="73"/>
      <c r="C925" s="73"/>
      <c r="D925" s="73"/>
      <c r="E925" s="73"/>
      <c r="F925" s="73"/>
      <c r="G925" s="73"/>
      <c r="H925" s="73"/>
      <c r="I925" s="73"/>
      <c r="J925" s="73"/>
      <c r="K925" s="73"/>
      <c r="L925" s="73"/>
      <c r="M925" s="73"/>
      <c r="N925" s="591"/>
      <c r="O925" s="988"/>
      <c r="P925" s="73"/>
      <c r="Q925" s="73"/>
      <c r="R925" s="74"/>
      <c r="S925" s="74"/>
      <c r="T925" s="989"/>
      <c r="U925" s="74"/>
      <c r="V925" s="1860"/>
      <c r="W925" s="73"/>
      <c r="X925" s="73"/>
      <c r="Y925" s="73"/>
      <c r="Z925" s="73"/>
    </row>
    <row r="926" spans="1:26" ht="12.75" customHeight="1">
      <c r="A926" s="73"/>
      <c r="B926" s="73"/>
      <c r="C926" s="73"/>
      <c r="D926" s="73"/>
      <c r="E926" s="73"/>
      <c r="F926" s="73"/>
      <c r="G926" s="73"/>
      <c r="H926" s="73"/>
      <c r="I926" s="73"/>
      <c r="J926" s="73"/>
      <c r="K926" s="73"/>
      <c r="L926" s="73"/>
      <c r="M926" s="73"/>
      <c r="N926" s="591"/>
      <c r="O926" s="988"/>
      <c r="P926" s="73"/>
      <c r="Q926" s="73"/>
      <c r="R926" s="74"/>
      <c r="S926" s="74"/>
      <c r="T926" s="989"/>
      <c r="U926" s="74"/>
      <c r="V926" s="1860"/>
      <c r="W926" s="73"/>
      <c r="X926" s="73"/>
      <c r="Y926" s="73"/>
      <c r="Z926" s="73"/>
    </row>
    <row r="927" spans="1:26" ht="12.75" customHeight="1">
      <c r="A927" s="73"/>
      <c r="B927" s="73"/>
      <c r="C927" s="73"/>
      <c r="D927" s="73"/>
      <c r="E927" s="73"/>
      <c r="F927" s="73"/>
      <c r="G927" s="73"/>
      <c r="H927" s="73"/>
      <c r="I927" s="73"/>
      <c r="J927" s="73"/>
      <c r="K927" s="73"/>
      <c r="L927" s="73"/>
      <c r="M927" s="73"/>
      <c r="N927" s="591"/>
      <c r="O927" s="988"/>
      <c r="P927" s="73"/>
      <c r="Q927" s="73"/>
      <c r="R927" s="74"/>
      <c r="S927" s="74"/>
      <c r="T927" s="989"/>
      <c r="U927" s="74"/>
      <c r="V927" s="1860"/>
      <c r="W927" s="73"/>
      <c r="X927" s="73"/>
      <c r="Y927" s="73"/>
      <c r="Z927" s="73"/>
    </row>
    <row r="928" spans="1:26" ht="12.75" customHeight="1">
      <c r="A928" s="73"/>
      <c r="B928" s="73"/>
      <c r="C928" s="73"/>
      <c r="D928" s="73"/>
      <c r="E928" s="73"/>
      <c r="F928" s="73"/>
      <c r="G928" s="73"/>
      <c r="H928" s="73"/>
      <c r="I928" s="73"/>
      <c r="J928" s="73"/>
      <c r="K928" s="73"/>
      <c r="L928" s="73"/>
      <c r="M928" s="73"/>
      <c r="N928" s="591"/>
      <c r="O928" s="988"/>
      <c r="P928" s="73"/>
      <c r="Q928" s="73"/>
      <c r="R928" s="74"/>
      <c r="S928" s="74"/>
      <c r="T928" s="989"/>
      <c r="U928" s="74"/>
      <c r="V928" s="1860"/>
      <c r="W928" s="73"/>
      <c r="X928" s="73"/>
      <c r="Y928" s="73"/>
      <c r="Z928" s="73"/>
    </row>
    <row r="929" spans="1:26" ht="12.75" customHeight="1">
      <c r="A929" s="73"/>
      <c r="B929" s="73"/>
      <c r="C929" s="73"/>
      <c r="D929" s="73"/>
      <c r="E929" s="73"/>
      <c r="F929" s="73"/>
      <c r="G929" s="73"/>
      <c r="H929" s="73"/>
      <c r="I929" s="73"/>
      <c r="J929" s="73"/>
      <c r="K929" s="73"/>
      <c r="L929" s="73"/>
      <c r="M929" s="73"/>
      <c r="N929" s="591"/>
      <c r="O929" s="988"/>
      <c r="P929" s="73"/>
      <c r="Q929" s="73"/>
      <c r="R929" s="74"/>
      <c r="S929" s="74"/>
      <c r="T929" s="989"/>
      <c r="U929" s="74"/>
      <c r="V929" s="1860"/>
      <c r="W929" s="73"/>
      <c r="X929" s="73"/>
      <c r="Y929" s="73"/>
      <c r="Z929" s="73"/>
    </row>
    <row r="930" spans="1:26" ht="12.75" customHeight="1">
      <c r="A930" s="73"/>
      <c r="B930" s="73"/>
      <c r="C930" s="73"/>
      <c r="D930" s="73"/>
      <c r="E930" s="73"/>
      <c r="F930" s="73"/>
      <c r="G930" s="73"/>
      <c r="H930" s="73"/>
      <c r="I930" s="73"/>
      <c r="J930" s="73"/>
      <c r="K930" s="73"/>
      <c r="L930" s="73"/>
      <c r="M930" s="73"/>
      <c r="N930" s="591"/>
      <c r="O930" s="988"/>
      <c r="P930" s="73"/>
      <c r="Q930" s="73"/>
      <c r="R930" s="74"/>
      <c r="S930" s="74"/>
      <c r="T930" s="989"/>
      <c r="U930" s="74"/>
      <c r="V930" s="1860"/>
      <c r="W930" s="73"/>
      <c r="X930" s="73"/>
      <c r="Y930" s="73"/>
      <c r="Z930" s="73"/>
    </row>
    <row r="931" spans="1:26" ht="12.75" customHeight="1">
      <c r="A931" s="73"/>
      <c r="B931" s="73"/>
      <c r="C931" s="73"/>
      <c r="D931" s="73"/>
      <c r="E931" s="73"/>
      <c r="F931" s="73"/>
      <c r="G931" s="73"/>
      <c r="H931" s="73"/>
      <c r="I931" s="73"/>
      <c r="J931" s="73"/>
      <c r="K931" s="73"/>
      <c r="L931" s="73"/>
      <c r="M931" s="73"/>
      <c r="N931" s="591"/>
      <c r="O931" s="988"/>
      <c r="P931" s="73"/>
      <c r="Q931" s="73"/>
      <c r="R931" s="74"/>
      <c r="S931" s="74"/>
      <c r="T931" s="989"/>
      <c r="U931" s="74"/>
      <c r="V931" s="1860"/>
      <c r="W931" s="73"/>
      <c r="X931" s="73"/>
      <c r="Y931" s="73"/>
      <c r="Z931" s="73"/>
    </row>
    <row r="932" spans="1:26" ht="12.75" customHeight="1">
      <c r="A932" s="73"/>
      <c r="B932" s="73"/>
      <c r="C932" s="73"/>
      <c r="D932" s="73"/>
      <c r="E932" s="73"/>
      <c r="F932" s="73"/>
      <c r="G932" s="73"/>
      <c r="H932" s="73"/>
      <c r="I932" s="73"/>
      <c r="J932" s="73"/>
      <c r="K932" s="73"/>
      <c r="L932" s="73"/>
      <c r="M932" s="73"/>
      <c r="N932" s="591"/>
      <c r="O932" s="988"/>
      <c r="P932" s="73"/>
      <c r="Q932" s="73"/>
      <c r="R932" s="74"/>
      <c r="S932" s="74"/>
      <c r="T932" s="989"/>
      <c r="U932" s="74"/>
      <c r="V932" s="1860"/>
      <c r="W932" s="73"/>
      <c r="X932" s="73"/>
      <c r="Y932" s="73"/>
      <c r="Z932" s="73"/>
    </row>
    <row r="933" spans="1:26" ht="12.75" customHeight="1">
      <c r="A933" s="73"/>
      <c r="B933" s="73"/>
      <c r="C933" s="73"/>
      <c r="D933" s="73"/>
      <c r="E933" s="73"/>
      <c r="F933" s="73"/>
      <c r="G933" s="73"/>
      <c r="H933" s="73"/>
      <c r="I933" s="73"/>
      <c r="J933" s="73"/>
      <c r="K933" s="73"/>
      <c r="L933" s="73"/>
      <c r="M933" s="73"/>
      <c r="N933" s="591"/>
      <c r="O933" s="988"/>
      <c r="P933" s="73"/>
      <c r="Q933" s="73"/>
      <c r="R933" s="74"/>
      <c r="S933" s="74"/>
      <c r="T933" s="989"/>
      <c r="U933" s="74"/>
      <c r="V933" s="1860"/>
      <c r="W933" s="73"/>
      <c r="X933" s="73"/>
      <c r="Y933" s="73"/>
      <c r="Z933" s="73"/>
    </row>
    <row r="934" spans="1:26" ht="12.75" customHeight="1">
      <c r="A934" s="73"/>
      <c r="B934" s="73"/>
      <c r="C934" s="73"/>
      <c r="D934" s="73"/>
      <c r="E934" s="73"/>
      <c r="F934" s="73"/>
      <c r="G934" s="73"/>
      <c r="H934" s="73"/>
      <c r="I934" s="73"/>
      <c r="J934" s="73"/>
      <c r="K934" s="73"/>
      <c r="L934" s="73"/>
      <c r="M934" s="73"/>
      <c r="N934" s="591"/>
      <c r="O934" s="988"/>
      <c r="P934" s="73"/>
      <c r="Q934" s="73"/>
      <c r="R934" s="74"/>
      <c r="S934" s="74"/>
      <c r="T934" s="989"/>
      <c r="U934" s="74"/>
      <c r="V934" s="1860"/>
      <c r="W934" s="73"/>
      <c r="X934" s="73"/>
      <c r="Y934" s="73"/>
      <c r="Z934" s="73"/>
    </row>
    <row r="935" spans="1:26" ht="12.75" customHeight="1">
      <c r="A935" s="73"/>
      <c r="B935" s="73"/>
      <c r="C935" s="73"/>
      <c r="D935" s="73"/>
      <c r="E935" s="73"/>
      <c r="F935" s="73"/>
      <c r="G935" s="73"/>
      <c r="H935" s="73"/>
      <c r="I935" s="73"/>
      <c r="J935" s="73"/>
      <c r="K935" s="73"/>
      <c r="L935" s="73"/>
      <c r="M935" s="73"/>
      <c r="N935" s="591"/>
      <c r="O935" s="988"/>
      <c r="P935" s="73"/>
      <c r="Q935" s="73"/>
      <c r="R935" s="74"/>
      <c r="S935" s="74"/>
      <c r="T935" s="989"/>
      <c r="U935" s="74"/>
      <c r="V935" s="1860"/>
      <c r="W935" s="73"/>
      <c r="X935" s="73"/>
      <c r="Y935" s="73"/>
      <c r="Z935" s="73"/>
    </row>
    <row r="936" spans="1:26" ht="12.75" customHeight="1">
      <c r="A936" s="73"/>
      <c r="B936" s="73"/>
      <c r="C936" s="73"/>
      <c r="D936" s="73"/>
      <c r="E936" s="73"/>
      <c r="F936" s="73"/>
      <c r="G936" s="73"/>
      <c r="H936" s="73"/>
      <c r="I936" s="73"/>
      <c r="J936" s="73"/>
      <c r="K936" s="73"/>
      <c r="L936" s="73"/>
      <c r="M936" s="73"/>
      <c r="N936" s="591"/>
      <c r="O936" s="988"/>
      <c r="P936" s="73"/>
      <c r="Q936" s="73"/>
      <c r="R936" s="74"/>
      <c r="S936" s="74"/>
      <c r="T936" s="989"/>
      <c r="U936" s="74"/>
      <c r="V936" s="1860"/>
      <c r="W936" s="73"/>
      <c r="X936" s="73"/>
      <c r="Y936" s="73"/>
      <c r="Z936" s="73"/>
    </row>
    <row r="937" spans="1:26" ht="12.75" customHeight="1">
      <c r="A937" s="73"/>
      <c r="B937" s="73"/>
      <c r="C937" s="73"/>
      <c r="D937" s="73"/>
      <c r="E937" s="73"/>
      <c r="F937" s="73"/>
      <c r="G937" s="73"/>
      <c r="H937" s="73"/>
      <c r="I937" s="73"/>
      <c r="J937" s="73"/>
      <c r="K937" s="73"/>
      <c r="L937" s="73"/>
      <c r="M937" s="73"/>
      <c r="N937" s="591"/>
      <c r="O937" s="988"/>
      <c r="P937" s="73"/>
      <c r="Q937" s="73"/>
      <c r="R937" s="74"/>
      <c r="S937" s="74"/>
      <c r="T937" s="989"/>
      <c r="U937" s="74"/>
      <c r="V937" s="1860"/>
      <c r="W937" s="73"/>
      <c r="X937" s="73"/>
      <c r="Y937" s="73"/>
      <c r="Z937" s="73"/>
    </row>
    <row r="938" spans="1:26" ht="12.75" customHeight="1">
      <c r="A938" s="73"/>
      <c r="B938" s="73"/>
      <c r="C938" s="73"/>
      <c r="D938" s="73"/>
      <c r="E938" s="73"/>
      <c r="F938" s="73"/>
      <c r="G938" s="73"/>
      <c r="H938" s="73"/>
      <c r="I938" s="73"/>
      <c r="J938" s="73"/>
      <c r="K938" s="73"/>
      <c r="L938" s="73"/>
      <c r="M938" s="73"/>
      <c r="N938" s="591"/>
      <c r="O938" s="988"/>
      <c r="P938" s="73"/>
      <c r="Q938" s="73"/>
      <c r="R938" s="74"/>
      <c r="S938" s="74"/>
      <c r="T938" s="989"/>
      <c r="U938" s="74"/>
      <c r="V938" s="1860"/>
      <c r="W938" s="73"/>
      <c r="X938" s="73"/>
      <c r="Y938" s="73"/>
      <c r="Z938" s="73"/>
    </row>
    <row r="939" spans="1:26" ht="12.75" customHeight="1">
      <c r="A939" s="73"/>
      <c r="B939" s="73"/>
      <c r="C939" s="73"/>
      <c r="D939" s="73"/>
      <c r="E939" s="73"/>
      <c r="F939" s="73"/>
      <c r="G939" s="73"/>
      <c r="H939" s="73"/>
      <c r="I939" s="73"/>
      <c r="J939" s="73"/>
      <c r="K939" s="73"/>
      <c r="L939" s="73"/>
      <c r="M939" s="73"/>
      <c r="N939" s="591"/>
      <c r="O939" s="988"/>
      <c r="P939" s="73"/>
      <c r="Q939" s="73"/>
      <c r="R939" s="74"/>
      <c r="S939" s="74"/>
      <c r="T939" s="989"/>
      <c r="U939" s="74"/>
      <c r="V939" s="1860"/>
      <c r="W939" s="73"/>
      <c r="X939" s="73"/>
      <c r="Y939" s="73"/>
      <c r="Z939" s="73"/>
    </row>
    <row r="940" spans="1:26" ht="12.75" customHeight="1">
      <c r="A940" s="73"/>
      <c r="B940" s="73"/>
      <c r="C940" s="73"/>
      <c r="D940" s="73"/>
      <c r="E940" s="73"/>
      <c r="F940" s="73"/>
      <c r="G940" s="73"/>
      <c r="H940" s="73"/>
      <c r="I940" s="73"/>
      <c r="J940" s="73"/>
      <c r="K940" s="73"/>
      <c r="L940" s="73"/>
      <c r="M940" s="73"/>
      <c r="N940" s="591"/>
      <c r="O940" s="988"/>
      <c r="P940" s="73"/>
      <c r="Q940" s="73"/>
      <c r="R940" s="74"/>
      <c r="S940" s="74"/>
      <c r="T940" s="989"/>
      <c r="U940" s="74"/>
      <c r="V940" s="1860"/>
      <c r="W940" s="73"/>
      <c r="X940" s="73"/>
      <c r="Y940" s="73"/>
      <c r="Z940" s="73"/>
    </row>
    <row r="941" spans="1:26" ht="12.75" customHeight="1">
      <c r="A941" s="73"/>
      <c r="B941" s="73"/>
      <c r="C941" s="73"/>
      <c r="D941" s="73"/>
      <c r="E941" s="73"/>
      <c r="F941" s="73"/>
      <c r="G941" s="73"/>
      <c r="H941" s="73"/>
      <c r="I941" s="73"/>
      <c r="J941" s="73"/>
      <c r="K941" s="73"/>
      <c r="L941" s="73"/>
      <c r="M941" s="73"/>
      <c r="N941" s="591"/>
      <c r="O941" s="988"/>
      <c r="P941" s="73"/>
      <c r="Q941" s="73"/>
      <c r="R941" s="74"/>
      <c r="S941" s="74"/>
      <c r="T941" s="989"/>
      <c r="U941" s="74"/>
      <c r="V941" s="1860"/>
      <c r="W941" s="73"/>
      <c r="X941" s="73"/>
      <c r="Y941" s="73"/>
      <c r="Z941" s="73"/>
    </row>
    <row r="942" spans="1:26" ht="12.75" customHeight="1">
      <c r="A942" s="73"/>
      <c r="B942" s="73"/>
      <c r="C942" s="73"/>
      <c r="D942" s="73"/>
      <c r="E942" s="73"/>
      <c r="F942" s="73"/>
      <c r="G942" s="73"/>
      <c r="H942" s="73"/>
      <c r="I942" s="73"/>
      <c r="J942" s="73"/>
      <c r="K942" s="73"/>
      <c r="L942" s="73"/>
      <c r="M942" s="73"/>
      <c r="N942" s="591"/>
      <c r="O942" s="988"/>
      <c r="P942" s="73"/>
      <c r="Q942" s="73"/>
      <c r="R942" s="74"/>
      <c r="S942" s="74"/>
      <c r="T942" s="989"/>
      <c r="U942" s="74"/>
      <c r="V942" s="1860"/>
      <c r="W942" s="73"/>
      <c r="X942" s="73"/>
      <c r="Y942" s="73"/>
      <c r="Z942" s="73"/>
    </row>
    <row r="943" spans="1:26" ht="12.75" customHeight="1">
      <c r="A943" s="73"/>
      <c r="B943" s="73"/>
      <c r="C943" s="73"/>
      <c r="D943" s="73"/>
      <c r="E943" s="73"/>
      <c r="F943" s="73"/>
      <c r="G943" s="73"/>
      <c r="H943" s="73"/>
      <c r="I943" s="73"/>
      <c r="J943" s="73"/>
      <c r="K943" s="73"/>
      <c r="L943" s="73"/>
      <c r="M943" s="73"/>
      <c r="N943" s="591"/>
      <c r="O943" s="988"/>
      <c r="P943" s="73"/>
      <c r="Q943" s="73"/>
      <c r="R943" s="74"/>
      <c r="S943" s="74"/>
      <c r="T943" s="989"/>
      <c r="U943" s="74"/>
      <c r="V943" s="1860"/>
      <c r="W943" s="73"/>
      <c r="X943" s="73"/>
      <c r="Y943" s="73"/>
      <c r="Z943" s="73"/>
    </row>
    <row r="944" spans="1:26" ht="12.75" customHeight="1">
      <c r="A944" s="73"/>
      <c r="B944" s="73"/>
      <c r="C944" s="73"/>
      <c r="D944" s="73"/>
      <c r="E944" s="73"/>
      <c r="F944" s="73"/>
      <c r="G944" s="73"/>
      <c r="H944" s="73"/>
      <c r="I944" s="73"/>
      <c r="J944" s="73"/>
      <c r="K944" s="73"/>
      <c r="L944" s="73"/>
      <c r="M944" s="73"/>
      <c r="N944" s="591"/>
      <c r="O944" s="988"/>
      <c r="P944" s="73"/>
      <c r="Q944" s="73"/>
      <c r="R944" s="74"/>
      <c r="S944" s="74"/>
      <c r="T944" s="989"/>
      <c r="U944" s="74"/>
      <c r="V944" s="1860"/>
      <c r="W944" s="73"/>
      <c r="X944" s="73"/>
      <c r="Y944" s="73"/>
      <c r="Z944" s="73"/>
    </row>
    <row r="945" spans="1:26" ht="12.75" customHeight="1">
      <c r="A945" s="73"/>
      <c r="B945" s="73"/>
      <c r="C945" s="73"/>
      <c r="D945" s="73"/>
      <c r="E945" s="73"/>
      <c r="F945" s="73"/>
      <c r="G945" s="73"/>
      <c r="H945" s="73"/>
      <c r="I945" s="73"/>
      <c r="J945" s="73"/>
      <c r="K945" s="73"/>
      <c r="L945" s="73"/>
      <c r="M945" s="73"/>
      <c r="N945" s="591"/>
      <c r="O945" s="988"/>
      <c r="P945" s="73"/>
      <c r="Q945" s="73"/>
      <c r="R945" s="74"/>
      <c r="S945" s="74"/>
      <c r="T945" s="989"/>
      <c r="U945" s="74"/>
      <c r="V945" s="1860"/>
      <c r="W945" s="73"/>
      <c r="X945" s="73"/>
      <c r="Y945" s="73"/>
      <c r="Z945" s="73"/>
    </row>
    <row r="946" spans="1:26" ht="12.75" customHeight="1">
      <c r="A946" s="73"/>
      <c r="B946" s="73"/>
      <c r="C946" s="73"/>
      <c r="D946" s="73"/>
      <c r="E946" s="73"/>
      <c r="F946" s="73"/>
      <c r="G946" s="73"/>
      <c r="H946" s="73"/>
      <c r="I946" s="73"/>
      <c r="J946" s="73"/>
      <c r="K946" s="73"/>
      <c r="L946" s="73"/>
      <c r="M946" s="73"/>
      <c r="N946" s="591"/>
      <c r="O946" s="988"/>
      <c r="P946" s="73"/>
      <c r="Q946" s="73"/>
      <c r="R946" s="74"/>
      <c r="S946" s="74"/>
      <c r="T946" s="989"/>
      <c r="U946" s="74"/>
      <c r="V946" s="1860"/>
      <c r="W946" s="73"/>
      <c r="X946" s="73"/>
      <c r="Y946" s="73"/>
      <c r="Z946" s="73"/>
    </row>
    <row r="947" spans="1:26" ht="12.75" customHeight="1">
      <c r="A947" s="73"/>
      <c r="B947" s="73"/>
      <c r="C947" s="73"/>
      <c r="D947" s="73"/>
      <c r="E947" s="73"/>
      <c r="F947" s="73"/>
      <c r="G947" s="73"/>
      <c r="H947" s="73"/>
      <c r="I947" s="73"/>
      <c r="J947" s="73"/>
      <c r="K947" s="73"/>
      <c r="L947" s="73"/>
      <c r="M947" s="73"/>
      <c r="N947" s="591"/>
      <c r="O947" s="988"/>
      <c r="P947" s="73"/>
      <c r="Q947" s="73"/>
      <c r="R947" s="74"/>
      <c r="S947" s="74"/>
      <c r="T947" s="989"/>
      <c r="U947" s="74"/>
      <c r="V947" s="1860"/>
      <c r="W947" s="73"/>
      <c r="X947" s="73"/>
      <c r="Y947" s="73"/>
      <c r="Z947" s="73"/>
    </row>
    <row r="948" spans="1:26" ht="12.75" customHeight="1">
      <c r="A948" s="73"/>
      <c r="B948" s="73"/>
      <c r="C948" s="73"/>
      <c r="D948" s="73"/>
      <c r="E948" s="73"/>
      <c r="F948" s="73"/>
      <c r="G948" s="73"/>
      <c r="H948" s="73"/>
      <c r="I948" s="73"/>
      <c r="J948" s="73"/>
      <c r="K948" s="73"/>
      <c r="L948" s="73"/>
      <c r="M948" s="73"/>
      <c r="N948" s="591"/>
      <c r="O948" s="988"/>
      <c r="P948" s="73"/>
      <c r="Q948" s="73"/>
      <c r="R948" s="74"/>
      <c r="S948" s="74"/>
      <c r="T948" s="989"/>
      <c r="U948" s="74"/>
      <c r="V948" s="1860"/>
      <c r="W948" s="73"/>
      <c r="X948" s="73"/>
      <c r="Y948" s="73"/>
      <c r="Z948" s="73"/>
    </row>
    <row r="949" spans="1:26" ht="12.75" customHeight="1">
      <c r="A949" s="73"/>
      <c r="B949" s="73"/>
      <c r="C949" s="73"/>
      <c r="D949" s="73"/>
      <c r="E949" s="73"/>
      <c r="F949" s="73"/>
      <c r="G949" s="73"/>
      <c r="H949" s="73"/>
      <c r="I949" s="73"/>
      <c r="J949" s="73"/>
      <c r="K949" s="73"/>
      <c r="L949" s="73"/>
      <c r="M949" s="73"/>
      <c r="N949" s="591"/>
      <c r="O949" s="988"/>
      <c r="P949" s="73"/>
      <c r="Q949" s="73"/>
      <c r="R949" s="74"/>
      <c r="S949" s="74"/>
      <c r="T949" s="989"/>
      <c r="U949" s="74"/>
      <c r="V949" s="1860"/>
      <c r="W949" s="73"/>
      <c r="X949" s="73"/>
      <c r="Y949" s="73"/>
      <c r="Z949" s="73"/>
    </row>
    <row r="950" spans="1:26" ht="12.75" customHeight="1">
      <c r="A950" s="73"/>
      <c r="B950" s="73"/>
      <c r="C950" s="73"/>
      <c r="D950" s="73"/>
      <c r="E950" s="73"/>
      <c r="F950" s="73"/>
      <c r="G950" s="73"/>
      <c r="H950" s="73"/>
      <c r="I950" s="73"/>
      <c r="J950" s="73"/>
      <c r="K950" s="73"/>
      <c r="L950" s="73"/>
      <c r="M950" s="73"/>
      <c r="N950" s="591"/>
      <c r="O950" s="988"/>
      <c r="P950" s="73"/>
      <c r="Q950" s="73"/>
      <c r="R950" s="74"/>
      <c r="S950" s="74"/>
      <c r="T950" s="989"/>
      <c r="U950" s="74"/>
      <c r="V950" s="1860"/>
      <c r="W950" s="73"/>
      <c r="X950" s="73"/>
      <c r="Y950" s="73"/>
      <c r="Z950" s="73"/>
    </row>
    <row r="951" spans="1:26" ht="12.75" customHeight="1">
      <c r="A951" s="73"/>
      <c r="B951" s="73"/>
      <c r="C951" s="73"/>
      <c r="D951" s="73"/>
      <c r="E951" s="73"/>
      <c r="F951" s="73"/>
      <c r="G951" s="73"/>
      <c r="H951" s="73"/>
      <c r="I951" s="73"/>
      <c r="J951" s="73"/>
      <c r="K951" s="73"/>
      <c r="L951" s="73"/>
      <c r="M951" s="73"/>
      <c r="N951" s="591"/>
      <c r="O951" s="988"/>
      <c r="P951" s="73"/>
      <c r="Q951" s="73"/>
      <c r="R951" s="74"/>
      <c r="S951" s="74"/>
      <c r="T951" s="989"/>
      <c r="U951" s="74"/>
      <c r="V951" s="1860"/>
      <c r="W951" s="73"/>
      <c r="X951" s="73"/>
      <c r="Y951" s="73"/>
      <c r="Z951" s="73"/>
    </row>
    <row r="952" spans="1:26" ht="12.75" customHeight="1">
      <c r="A952" s="73"/>
      <c r="B952" s="73"/>
      <c r="C952" s="73"/>
      <c r="D952" s="73"/>
      <c r="E952" s="73"/>
      <c r="F952" s="73"/>
      <c r="G952" s="73"/>
      <c r="H952" s="73"/>
      <c r="I952" s="73"/>
      <c r="J952" s="73"/>
      <c r="K952" s="73"/>
      <c r="L952" s="73"/>
      <c r="M952" s="73"/>
      <c r="N952" s="591"/>
      <c r="O952" s="988"/>
      <c r="P952" s="73"/>
      <c r="Q952" s="73"/>
      <c r="R952" s="74"/>
      <c r="S952" s="74"/>
      <c r="T952" s="989"/>
      <c r="U952" s="74"/>
      <c r="V952" s="1860"/>
      <c r="W952" s="73"/>
      <c r="X952" s="73"/>
      <c r="Y952" s="73"/>
      <c r="Z952" s="73"/>
    </row>
    <row r="953" spans="1:26" ht="12.75" customHeight="1">
      <c r="A953" s="73"/>
      <c r="B953" s="73"/>
      <c r="C953" s="73"/>
      <c r="D953" s="73"/>
      <c r="E953" s="73"/>
      <c r="F953" s="73"/>
      <c r="G953" s="73"/>
      <c r="H953" s="73"/>
      <c r="I953" s="73"/>
      <c r="J953" s="73"/>
      <c r="K953" s="73"/>
      <c r="L953" s="73"/>
      <c r="M953" s="73"/>
      <c r="N953" s="591"/>
      <c r="O953" s="988"/>
      <c r="P953" s="73"/>
      <c r="Q953" s="73"/>
      <c r="R953" s="74"/>
      <c r="S953" s="74"/>
      <c r="T953" s="989"/>
      <c r="U953" s="74"/>
      <c r="V953" s="1860"/>
      <c r="W953" s="73"/>
      <c r="X953" s="73"/>
      <c r="Y953" s="73"/>
      <c r="Z953" s="73"/>
    </row>
    <row r="954" spans="1:26" ht="12.75" customHeight="1">
      <c r="A954" s="73"/>
      <c r="B954" s="73"/>
      <c r="C954" s="73"/>
      <c r="D954" s="73"/>
      <c r="E954" s="73"/>
      <c r="F954" s="73"/>
      <c r="G954" s="73"/>
      <c r="H954" s="73"/>
      <c r="I954" s="73"/>
      <c r="J954" s="73"/>
      <c r="K954" s="73"/>
      <c r="L954" s="73"/>
      <c r="M954" s="73"/>
      <c r="N954" s="591"/>
      <c r="O954" s="988"/>
      <c r="P954" s="73"/>
      <c r="Q954" s="73"/>
      <c r="R954" s="74"/>
      <c r="S954" s="74"/>
      <c r="T954" s="989"/>
      <c r="U954" s="74"/>
      <c r="V954" s="1860"/>
      <c r="W954" s="73"/>
      <c r="X954" s="73"/>
      <c r="Y954" s="73"/>
      <c r="Z954" s="73"/>
    </row>
    <row r="955" spans="1:26" ht="12.75" customHeight="1">
      <c r="A955" s="73"/>
      <c r="B955" s="73"/>
      <c r="C955" s="73"/>
      <c r="D955" s="73"/>
      <c r="E955" s="73"/>
      <c r="F955" s="73"/>
      <c r="G955" s="73"/>
      <c r="H955" s="73"/>
      <c r="I955" s="73"/>
      <c r="J955" s="73"/>
      <c r="K955" s="73"/>
      <c r="L955" s="73"/>
      <c r="M955" s="73"/>
      <c r="N955" s="591"/>
      <c r="O955" s="988"/>
      <c r="P955" s="73"/>
      <c r="Q955" s="73"/>
      <c r="R955" s="74"/>
      <c r="S955" s="74"/>
      <c r="T955" s="989"/>
      <c r="U955" s="74"/>
      <c r="V955" s="1860"/>
      <c r="W955" s="73"/>
      <c r="X955" s="73"/>
      <c r="Y955" s="73"/>
      <c r="Z955" s="73"/>
    </row>
    <row r="956" spans="1:26" ht="12.75" customHeight="1">
      <c r="A956" s="73"/>
      <c r="B956" s="73"/>
      <c r="C956" s="73"/>
      <c r="D956" s="73"/>
      <c r="E956" s="73"/>
      <c r="F956" s="73"/>
      <c r="G956" s="73"/>
      <c r="H956" s="73"/>
      <c r="I956" s="73"/>
      <c r="J956" s="73"/>
      <c r="K956" s="73"/>
      <c r="L956" s="73"/>
      <c r="M956" s="73"/>
      <c r="N956" s="591"/>
      <c r="O956" s="988"/>
      <c r="P956" s="73"/>
      <c r="Q956" s="73"/>
      <c r="R956" s="74"/>
      <c r="S956" s="74"/>
      <c r="T956" s="989"/>
      <c r="U956" s="74"/>
      <c r="V956" s="1860"/>
      <c r="W956" s="73"/>
      <c r="X956" s="73"/>
      <c r="Y956" s="73"/>
      <c r="Z956" s="73"/>
    </row>
    <row r="957" spans="1:26" ht="12.75" customHeight="1">
      <c r="A957" s="73"/>
      <c r="B957" s="73"/>
      <c r="C957" s="73"/>
      <c r="D957" s="73"/>
      <c r="E957" s="73"/>
      <c r="F957" s="73"/>
      <c r="G957" s="73"/>
      <c r="H957" s="73"/>
      <c r="I957" s="73"/>
      <c r="J957" s="73"/>
      <c r="K957" s="73"/>
      <c r="L957" s="73"/>
      <c r="M957" s="73"/>
      <c r="N957" s="591"/>
      <c r="O957" s="988"/>
      <c r="P957" s="73"/>
      <c r="Q957" s="73"/>
      <c r="R957" s="74"/>
      <c r="S957" s="74"/>
      <c r="T957" s="989"/>
      <c r="U957" s="74"/>
      <c r="V957" s="1860"/>
      <c r="W957" s="73"/>
      <c r="X957" s="73"/>
      <c r="Y957" s="73"/>
      <c r="Z957" s="73"/>
    </row>
    <row r="958" spans="1:26" ht="12.75" customHeight="1">
      <c r="A958" s="73"/>
      <c r="B958" s="73"/>
      <c r="C958" s="73"/>
      <c r="D958" s="73"/>
      <c r="E958" s="73"/>
      <c r="F958" s="73"/>
      <c r="G958" s="73"/>
      <c r="H958" s="73"/>
      <c r="I958" s="73"/>
      <c r="J958" s="73"/>
      <c r="K958" s="73"/>
      <c r="L958" s="73"/>
      <c r="M958" s="73"/>
      <c r="N958" s="591"/>
      <c r="O958" s="988"/>
      <c r="P958" s="73"/>
      <c r="Q958" s="73"/>
      <c r="R958" s="74"/>
      <c r="S958" s="74"/>
      <c r="T958" s="989"/>
      <c r="U958" s="74"/>
      <c r="V958" s="1860"/>
      <c r="W958" s="73"/>
      <c r="X958" s="73"/>
      <c r="Y958" s="73"/>
      <c r="Z958" s="73"/>
    </row>
    <row r="959" spans="1:26" ht="12.75" customHeight="1">
      <c r="A959" s="73"/>
      <c r="B959" s="73"/>
      <c r="C959" s="73"/>
      <c r="D959" s="73"/>
      <c r="E959" s="73"/>
      <c r="F959" s="73"/>
      <c r="G959" s="73"/>
      <c r="H959" s="73"/>
      <c r="I959" s="73"/>
      <c r="J959" s="73"/>
      <c r="K959" s="73"/>
      <c r="L959" s="73"/>
      <c r="M959" s="73"/>
      <c r="N959" s="591"/>
      <c r="O959" s="988"/>
      <c r="P959" s="73"/>
      <c r="Q959" s="73"/>
      <c r="R959" s="74"/>
      <c r="S959" s="74"/>
      <c r="T959" s="989"/>
      <c r="U959" s="74"/>
      <c r="V959" s="1860"/>
      <c r="W959" s="73"/>
      <c r="X959" s="73"/>
      <c r="Y959" s="73"/>
      <c r="Z959" s="73"/>
    </row>
    <row r="960" spans="1:26" ht="12.75" customHeight="1">
      <c r="A960" s="73"/>
      <c r="B960" s="73"/>
      <c r="C960" s="73"/>
      <c r="D960" s="73"/>
      <c r="E960" s="73"/>
      <c r="F960" s="73"/>
      <c r="G960" s="73"/>
      <c r="H960" s="73"/>
      <c r="I960" s="73"/>
      <c r="J960" s="73"/>
      <c r="K960" s="73"/>
      <c r="L960" s="73"/>
      <c r="M960" s="73"/>
      <c r="N960" s="591"/>
      <c r="O960" s="988"/>
      <c r="P960" s="73"/>
      <c r="Q960" s="73"/>
      <c r="R960" s="74"/>
      <c r="S960" s="74"/>
      <c r="T960" s="989"/>
      <c r="U960" s="74"/>
      <c r="V960" s="1860"/>
      <c r="W960" s="73"/>
      <c r="X960" s="73"/>
      <c r="Y960" s="73"/>
      <c r="Z960" s="73"/>
    </row>
    <row r="961" spans="1:26" ht="12.75" customHeight="1">
      <c r="A961" s="73"/>
      <c r="B961" s="73"/>
      <c r="C961" s="73"/>
      <c r="D961" s="73"/>
      <c r="E961" s="73"/>
      <c r="F961" s="73"/>
      <c r="G961" s="73"/>
      <c r="H961" s="73"/>
      <c r="I961" s="73"/>
      <c r="J961" s="73"/>
      <c r="K961" s="73"/>
      <c r="L961" s="73"/>
      <c r="M961" s="73"/>
      <c r="N961" s="591"/>
      <c r="O961" s="988"/>
      <c r="P961" s="73"/>
      <c r="Q961" s="73"/>
      <c r="R961" s="74"/>
      <c r="S961" s="74"/>
      <c r="T961" s="989"/>
      <c r="U961" s="74"/>
      <c r="V961" s="1860"/>
      <c r="W961" s="73"/>
      <c r="X961" s="73"/>
      <c r="Y961" s="73"/>
      <c r="Z961" s="73"/>
    </row>
    <row r="962" spans="1:26" ht="12.75" customHeight="1">
      <c r="A962" s="73"/>
      <c r="B962" s="73"/>
      <c r="C962" s="73"/>
      <c r="D962" s="73"/>
      <c r="E962" s="73"/>
      <c r="F962" s="73"/>
      <c r="G962" s="73"/>
      <c r="H962" s="73"/>
      <c r="I962" s="73"/>
      <c r="J962" s="73"/>
      <c r="K962" s="73"/>
      <c r="L962" s="73"/>
      <c r="M962" s="73"/>
      <c r="N962" s="591"/>
      <c r="O962" s="988"/>
      <c r="P962" s="73"/>
      <c r="Q962" s="73"/>
      <c r="R962" s="74"/>
      <c r="S962" s="74"/>
      <c r="T962" s="989"/>
      <c r="U962" s="74"/>
      <c r="V962" s="1860"/>
      <c r="W962" s="73"/>
      <c r="X962" s="73"/>
      <c r="Y962" s="73"/>
      <c r="Z962" s="73"/>
    </row>
    <row r="963" spans="1:26" ht="12.75" customHeight="1">
      <c r="A963" s="73"/>
      <c r="B963" s="73"/>
      <c r="C963" s="73"/>
      <c r="D963" s="73"/>
      <c r="E963" s="73"/>
      <c r="F963" s="73"/>
      <c r="G963" s="73"/>
      <c r="H963" s="73"/>
      <c r="I963" s="73"/>
      <c r="J963" s="73"/>
      <c r="K963" s="73"/>
      <c r="L963" s="73"/>
      <c r="M963" s="73"/>
      <c r="N963" s="591"/>
      <c r="O963" s="988"/>
      <c r="P963" s="73"/>
      <c r="Q963" s="73"/>
      <c r="R963" s="74"/>
      <c r="S963" s="74"/>
      <c r="T963" s="989"/>
      <c r="U963" s="74"/>
      <c r="V963" s="1860"/>
      <c r="W963" s="73"/>
      <c r="X963" s="73"/>
      <c r="Y963" s="73"/>
      <c r="Z963" s="73"/>
    </row>
    <row r="964" spans="1:26" ht="12.75" customHeight="1">
      <c r="A964" s="73"/>
      <c r="B964" s="73"/>
      <c r="C964" s="73"/>
      <c r="D964" s="73"/>
      <c r="E964" s="73"/>
      <c r="F964" s="73"/>
      <c r="G964" s="73"/>
      <c r="H964" s="73"/>
      <c r="I964" s="73"/>
      <c r="J964" s="73"/>
      <c r="K964" s="73"/>
      <c r="L964" s="73"/>
      <c r="M964" s="73"/>
      <c r="N964" s="591"/>
      <c r="O964" s="988"/>
      <c r="P964" s="73"/>
      <c r="Q964" s="73"/>
      <c r="R964" s="74"/>
      <c r="S964" s="74"/>
      <c r="T964" s="989"/>
      <c r="U964" s="74"/>
      <c r="V964" s="1860"/>
      <c r="W964" s="73"/>
      <c r="X964" s="73"/>
      <c r="Y964" s="73"/>
      <c r="Z964" s="73"/>
    </row>
    <row r="965" spans="1:26" ht="12.75" customHeight="1">
      <c r="A965" s="73"/>
      <c r="B965" s="73"/>
      <c r="C965" s="73"/>
      <c r="D965" s="73"/>
      <c r="E965" s="73"/>
      <c r="F965" s="73"/>
      <c r="G965" s="73"/>
      <c r="H965" s="73"/>
      <c r="I965" s="73"/>
      <c r="J965" s="73"/>
      <c r="K965" s="73"/>
      <c r="L965" s="73"/>
      <c r="M965" s="73"/>
      <c r="N965" s="591"/>
      <c r="O965" s="988"/>
      <c r="P965" s="73"/>
      <c r="Q965" s="73"/>
      <c r="R965" s="74"/>
      <c r="S965" s="74"/>
      <c r="T965" s="989"/>
      <c r="U965" s="74"/>
      <c r="V965" s="1860"/>
      <c r="W965" s="73"/>
      <c r="X965" s="73"/>
      <c r="Y965" s="73"/>
      <c r="Z965" s="73"/>
    </row>
    <row r="966" spans="1:26" ht="12.75" customHeight="1">
      <c r="A966" s="73"/>
      <c r="B966" s="73"/>
      <c r="C966" s="73"/>
      <c r="D966" s="73"/>
      <c r="E966" s="73"/>
      <c r="F966" s="73"/>
      <c r="G966" s="73"/>
      <c r="H966" s="73"/>
      <c r="I966" s="73"/>
      <c r="J966" s="73"/>
      <c r="K966" s="73"/>
      <c r="L966" s="73"/>
      <c r="M966" s="73"/>
      <c r="N966" s="591"/>
      <c r="O966" s="988"/>
      <c r="P966" s="73"/>
      <c r="Q966" s="73"/>
      <c r="R966" s="74"/>
      <c r="S966" s="74"/>
      <c r="T966" s="989"/>
      <c r="U966" s="74"/>
      <c r="V966" s="1860"/>
      <c r="W966" s="73"/>
      <c r="X966" s="73"/>
      <c r="Y966" s="73"/>
      <c r="Z966" s="73"/>
    </row>
    <row r="967" spans="1:26" ht="12.75" customHeight="1">
      <c r="A967" s="73"/>
      <c r="B967" s="73"/>
      <c r="C967" s="73"/>
      <c r="D967" s="73"/>
      <c r="E967" s="73"/>
      <c r="F967" s="73"/>
      <c r="G967" s="73"/>
      <c r="H967" s="73"/>
      <c r="I967" s="73"/>
      <c r="J967" s="73"/>
      <c r="K967" s="73"/>
      <c r="L967" s="73"/>
      <c r="M967" s="73"/>
      <c r="N967" s="591"/>
      <c r="O967" s="988"/>
      <c r="P967" s="73"/>
      <c r="Q967" s="73"/>
      <c r="R967" s="74"/>
      <c r="S967" s="74"/>
      <c r="T967" s="989"/>
      <c r="U967" s="74"/>
      <c r="V967" s="1860"/>
      <c r="W967" s="73"/>
      <c r="X967" s="73"/>
      <c r="Y967" s="73"/>
      <c r="Z967" s="73"/>
    </row>
    <row r="968" spans="1:26" ht="12.75" customHeight="1">
      <c r="A968" s="73"/>
      <c r="B968" s="73"/>
      <c r="C968" s="73"/>
      <c r="D968" s="73"/>
      <c r="E968" s="73"/>
      <c r="F968" s="73"/>
      <c r="G968" s="73"/>
      <c r="H968" s="73"/>
      <c r="I968" s="73"/>
      <c r="J968" s="73"/>
      <c r="K968" s="73"/>
      <c r="L968" s="73"/>
      <c r="M968" s="73"/>
      <c r="N968" s="591"/>
      <c r="O968" s="988"/>
      <c r="P968" s="73"/>
      <c r="Q968" s="73"/>
      <c r="R968" s="74"/>
      <c r="S968" s="74"/>
      <c r="T968" s="989"/>
      <c r="U968" s="74"/>
      <c r="V968" s="1860"/>
      <c r="W968" s="73"/>
      <c r="X968" s="73"/>
      <c r="Y968" s="73"/>
      <c r="Z968" s="73"/>
    </row>
    <row r="969" spans="1:26" ht="12.75" customHeight="1">
      <c r="A969" s="73"/>
      <c r="B969" s="73"/>
      <c r="C969" s="73"/>
      <c r="D969" s="73"/>
      <c r="E969" s="73"/>
      <c r="F969" s="73"/>
      <c r="G969" s="73"/>
      <c r="H969" s="73"/>
      <c r="I969" s="73"/>
      <c r="J969" s="73"/>
      <c r="K969" s="73"/>
      <c r="L969" s="73"/>
      <c r="M969" s="73"/>
      <c r="N969" s="591"/>
      <c r="O969" s="988"/>
      <c r="P969" s="73"/>
      <c r="Q969" s="73"/>
      <c r="R969" s="74"/>
      <c r="S969" s="74"/>
      <c r="T969" s="989"/>
      <c r="U969" s="74"/>
      <c r="V969" s="1860"/>
      <c r="W969" s="73"/>
      <c r="X969" s="73"/>
      <c r="Y969" s="73"/>
      <c r="Z969" s="73"/>
    </row>
    <row r="970" spans="1:26" ht="12.75" customHeight="1">
      <c r="A970" s="73"/>
      <c r="B970" s="73"/>
      <c r="C970" s="73"/>
      <c r="D970" s="73"/>
      <c r="E970" s="73"/>
      <c r="F970" s="73"/>
      <c r="G970" s="73"/>
      <c r="H970" s="73"/>
      <c r="I970" s="73"/>
      <c r="J970" s="73"/>
      <c r="K970" s="73"/>
      <c r="L970" s="73"/>
      <c r="M970" s="73"/>
      <c r="N970" s="591"/>
      <c r="O970" s="988"/>
      <c r="P970" s="73"/>
      <c r="Q970" s="73"/>
      <c r="R970" s="74"/>
      <c r="S970" s="74"/>
      <c r="T970" s="989"/>
      <c r="U970" s="74"/>
      <c r="V970" s="1860"/>
      <c r="W970" s="73"/>
      <c r="X970" s="73"/>
      <c r="Y970" s="73"/>
      <c r="Z970" s="73"/>
    </row>
    <row r="971" spans="1:26" ht="12.75" customHeight="1">
      <c r="A971" s="73"/>
      <c r="B971" s="73"/>
      <c r="C971" s="73"/>
      <c r="D971" s="73"/>
      <c r="E971" s="73"/>
      <c r="F971" s="73"/>
      <c r="G971" s="73"/>
      <c r="H971" s="73"/>
      <c r="I971" s="73"/>
      <c r="J971" s="73"/>
      <c r="K971" s="73"/>
      <c r="L971" s="73"/>
      <c r="M971" s="73"/>
      <c r="N971" s="591"/>
      <c r="O971" s="988"/>
      <c r="P971" s="73"/>
      <c r="Q971" s="73"/>
      <c r="R971" s="74"/>
      <c r="S971" s="74"/>
      <c r="T971" s="989"/>
      <c r="U971" s="74"/>
      <c r="V971" s="1860"/>
      <c r="W971" s="73"/>
      <c r="X971" s="73"/>
      <c r="Y971" s="73"/>
      <c r="Z971" s="73"/>
    </row>
    <row r="972" spans="1:26" ht="12.75" customHeight="1">
      <c r="A972" s="73"/>
      <c r="B972" s="73"/>
      <c r="C972" s="73"/>
      <c r="D972" s="73"/>
      <c r="E972" s="73"/>
      <c r="F972" s="73"/>
      <c r="G972" s="73"/>
      <c r="H972" s="73"/>
      <c r="I972" s="73"/>
      <c r="J972" s="73"/>
      <c r="K972" s="73"/>
      <c r="L972" s="73"/>
      <c r="M972" s="73"/>
      <c r="N972" s="591"/>
      <c r="O972" s="988"/>
      <c r="P972" s="73"/>
      <c r="Q972" s="73"/>
      <c r="R972" s="74"/>
      <c r="S972" s="74"/>
      <c r="T972" s="989"/>
      <c r="U972" s="74"/>
      <c r="V972" s="1860"/>
      <c r="W972" s="73"/>
      <c r="X972" s="73"/>
      <c r="Y972" s="73"/>
      <c r="Z972" s="73"/>
    </row>
    <row r="973" spans="1:26" ht="12.75" customHeight="1">
      <c r="A973" s="73"/>
      <c r="B973" s="73"/>
      <c r="C973" s="73"/>
      <c r="D973" s="73"/>
      <c r="E973" s="73"/>
      <c r="F973" s="73"/>
      <c r="G973" s="73"/>
      <c r="H973" s="73"/>
      <c r="I973" s="73"/>
      <c r="J973" s="73"/>
      <c r="K973" s="73"/>
      <c r="L973" s="73"/>
      <c r="M973" s="73"/>
      <c r="N973" s="591"/>
      <c r="O973" s="988"/>
      <c r="P973" s="73"/>
      <c r="Q973" s="73"/>
      <c r="R973" s="74"/>
      <c r="S973" s="74"/>
      <c r="T973" s="989"/>
      <c r="U973" s="74"/>
      <c r="V973" s="1860"/>
      <c r="W973" s="73"/>
      <c r="X973" s="73"/>
      <c r="Y973" s="73"/>
      <c r="Z973" s="73"/>
    </row>
    <row r="974" spans="1:26" ht="12.75" customHeight="1">
      <c r="A974" s="73"/>
      <c r="B974" s="73"/>
      <c r="C974" s="73"/>
      <c r="D974" s="73"/>
      <c r="E974" s="73"/>
      <c r="F974" s="73"/>
      <c r="G974" s="73"/>
      <c r="H974" s="73"/>
      <c r="I974" s="73"/>
      <c r="J974" s="73"/>
      <c r="K974" s="73"/>
      <c r="L974" s="73"/>
      <c r="M974" s="73"/>
      <c r="N974" s="591"/>
      <c r="O974" s="988"/>
      <c r="P974" s="73"/>
      <c r="Q974" s="73"/>
      <c r="R974" s="74"/>
      <c r="S974" s="74"/>
      <c r="T974" s="989"/>
      <c r="U974" s="74"/>
      <c r="V974" s="1860"/>
      <c r="W974" s="73"/>
      <c r="X974" s="73"/>
      <c r="Y974" s="73"/>
      <c r="Z974" s="73"/>
    </row>
    <row r="975" spans="1:26" ht="12.75" customHeight="1">
      <c r="A975" s="73"/>
      <c r="B975" s="73"/>
      <c r="C975" s="73"/>
      <c r="D975" s="73"/>
      <c r="E975" s="73"/>
      <c r="F975" s="73"/>
      <c r="G975" s="73"/>
      <c r="H975" s="73"/>
      <c r="I975" s="73"/>
      <c r="J975" s="73"/>
      <c r="K975" s="73"/>
      <c r="L975" s="73"/>
      <c r="M975" s="73"/>
      <c r="N975" s="591"/>
      <c r="O975" s="988"/>
      <c r="P975" s="73"/>
      <c r="Q975" s="73"/>
      <c r="R975" s="74"/>
      <c r="S975" s="74"/>
      <c r="T975" s="989"/>
      <c r="U975" s="74"/>
      <c r="V975" s="1860"/>
      <c r="W975" s="73"/>
      <c r="X975" s="73"/>
      <c r="Y975" s="73"/>
      <c r="Z975" s="73"/>
    </row>
    <row r="976" spans="1:26" ht="12.75" customHeight="1">
      <c r="A976" s="73"/>
      <c r="B976" s="73"/>
      <c r="C976" s="73"/>
      <c r="D976" s="73"/>
      <c r="E976" s="73"/>
      <c r="F976" s="73"/>
      <c r="G976" s="73"/>
      <c r="H976" s="73"/>
      <c r="I976" s="73"/>
      <c r="J976" s="73"/>
      <c r="K976" s="73"/>
      <c r="L976" s="73"/>
      <c r="M976" s="73"/>
      <c r="N976" s="591"/>
      <c r="O976" s="988"/>
      <c r="P976" s="73"/>
      <c r="Q976" s="73"/>
      <c r="R976" s="74"/>
      <c r="S976" s="74"/>
      <c r="T976" s="989"/>
      <c r="U976" s="74"/>
      <c r="V976" s="1860"/>
      <c r="W976" s="73"/>
      <c r="X976" s="73"/>
      <c r="Y976" s="73"/>
      <c r="Z976" s="73"/>
    </row>
    <row r="977" spans="1:26" ht="12.75" customHeight="1">
      <c r="A977" s="73"/>
      <c r="B977" s="73"/>
      <c r="C977" s="73"/>
      <c r="D977" s="73"/>
      <c r="E977" s="73"/>
      <c r="F977" s="73"/>
      <c r="G977" s="73"/>
      <c r="H977" s="73"/>
      <c r="I977" s="73"/>
      <c r="J977" s="73"/>
      <c r="K977" s="73"/>
      <c r="L977" s="73"/>
      <c r="M977" s="73"/>
      <c r="N977" s="591"/>
      <c r="O977" s="988"/>
      <c r="P977" s="73"/>
      <c r="Q977" s="73"/>
      <c r="R977" s="74"/>
      <c r="S977" s="74"/>
      <c r="T977" s="989"/>
      <c r="U977" s="74"/>
      <c r="V977" s="1860"/>
      <c r="W977" s="73"/>
      <c r="X977" s="73"/>
      <c r="Y977" s="73"/>
      <c r="Z977" s="73"/>
    </row>
    <row r="978" spans="1:26" ht="12.75" customHeight="1">
      <c r="A978" s="73"/>
      <c r="B978" s="73"/>
      <c r="C978" s="73"/>
      <c r="D978" s="73"/>
      <c r="E978" s="73"/>
      <c r="F978" s="73"/>
      <c r="G978" s="73"/>
      <c r="H978" s="73"/>
      <c r="I978" s="73"/>
      <c r="J978" s="73"/>
      <c r="K978" s="73"/>
      <c r="L978" s="73"/>
      <c r="M978" s="73"/>
      <c r="N978" s="591"/>
      <c r="O978" s="988"/>
      <c r="P978" s="73"/>
      <c r="Q978" s="73"/>
      <c r="R978" s="74"/>
      <c r="S978" s="74"/>
      <c r="T978" s="989"/>
      <c r="U978" s="74"/>
      <c r="V978" s="1860"/>
      <c r="W978" s="73"/>
      <c r="X978" s="73"/>
      <c r="Y978" s="73"/>
      <c r="Z978" s="73"/>
    </row>
    <row r="979" spans="1:26" ht="12.75" customHeight="1">
      <c r="A979" s="73"/>
      <c r="B979" s="73"/>
      <c r="C979" s="73"/>
      <c r="D979" s="73"/>
      <c r="E979" s="73"/>
      <c r="F979" s="73"/>
      <c r="G979" s="73"/>
      <c r="H979" s="73"/>
      <c r="I979" s="73"/>
      <c r="J979" s="73"/>
      <c r="K979" s="73"/>
      <c r="L979" s="73"/>
      <c r="M979" s="73"/>
      <c r="N979" s="591"/>
      <c r="O979" s="988"/>
      <c r="P979" s="73"/>
      <c r="Q979" s="73"/>
      <c r="R979" s="74"/>
      <c r="S979" s="74"/>
      <c r="T979" s="989"/>
      <c r="U979" s="74"/>
      <c r="V979" s="1860"/>
      <c r="W979" s="73"/>
      <c r="X979" s="73"/>
      <c r="Y979" s="73"/>
      <c r="Z979" s="73"/>
    </row>
    <row r="980" spans="1:26" ht="12.75" customHeight="1">
      <c r="A980" s="73"/>
      <c r="B980" s="73"/>
      <c r="C980" s="73"/>
      <c r="D980" s="73"/>
      <c r="E980" s="73"/>
      <c r="F980" s="73"/>
      <c r="G980" s="73"/>
      <c r="H980" s="73"/>
      <c r="I980" s="73"/>
      <c r="J980" s="73"/>
      <c r="K980" s="73"/>
      <c r="L980" s="73"/>
      <c r="M980" s="73"/>
      <c r="N980" s="591"/>
      <c r="O980" s="988"/>
      <c r="P980" s="73"/>
      <c r="Q980" s="73"/>
      <c r="R980" s="74"/>
      <c r="S980" s="74"/>
      <c r="T980" s="989"/>
      <c r="U980" s="74"/>
      <c r="V980" s="1860"/>
      <c r="W980" s="73"/>
      <c r="X980" s="73"/>
      <c r="Y980" s="73"/>
      <c r="Z980" s="73"/>
    </row>
    <row r="981" spans="1:26" ht="12.75" customHeight="1">
      <c r="A981" s="73"/>
      <c r="B981" s="73"/>
      <c r="C981" s="73"/>
      <c r="D981" s="73"/>
      <c r="E981" s="73"/>
      <c r="F981" s="73"/>
      <c r="G981" s="73"/>
      <c r="H981" s="73"/>
      <c r="I981" s="73"/>
      <c r="J981" s="73"/>
      <c r="K981" s="73"/>
      <c r="L981" s="73"/>
      <c r="M981" s="73"/>
      <c r="N981" s="591"/>
      <c r="O981" s="988"/>
      <c r="P981" s="73"/>
      <c r="Q981" s="73"/>
      <c r="R981" s="74"/>
      <c r="S981" s="74"/>
      <c r="T981" s="989"/>
      <c r="U981" s="74"/>
      <c r="V981" s="1860"/>
      <c r="W981" s="73"/>
      <c r="X981" s="73"/>
      <c r="Y981" s="73"/>
      <c r="Z981" s="73"/>
    </row>
    <row r="982" spans="1:26" ht="12.75" customHeight="1">
      <c r="A982" s="73"/>
      <c r="B982" s="73"/>
      <c r="C982" s="73"/>
      <c r="D982" s="73"/>
      <c r="E982" s="73"/>
      <c r="F982" s="73"/>
      <c r="G982" s="73"/>
      <c r="H982" s="73"/>
      <c r="I982" s="73"/>
      <c r="J982" s="73"/>
      <c r="K982" s="73"/>
      <c r="L982" s="73"/>
      <c r="M982" s="73"/>
      <c r="N982" s="591"/>
      <c r="O982" s="988"/>
      <c r="P982" s="73"/>
      <c r="Q982" s="73"/>
      <c r="R982" s="74"/>
      <c r="S982" s="74"/>
      <c r="T982" s="989"/>
      <c r="U982" s="74"/>
      <c r="V982" s="1860"/>
      <c r="W982" s="73"/>
      <c r="X982" s="73"/>
      <c r="Y982" s="73"/>
      <c r="Z982" s="73"/>
    </row>
    <row r="983" spans="1:26" ht="12.75" customHeight="1">
      <c r="A983" s="73"/>
      <c r="B983" s="73"/>
      <c r="C983" s="73"/>
      <c r="D983" s="73"/>
      <c r="E983" s="73"/>
      <c r="F983" s="73"/>
      <c r="G983" s="73"/>
      <c r="H983" s="73"/>
      <c r="I983" s="73"/>
      <c r="J983" s="73"/>
      <c r="K983" s="73"/>
      <c r="L983" s="73"/>
      <c r="M983" s="73"/>
      <c r="N983" s="591"/>
      <c r="O983" s="988"/>
      <c r="P983" s="73"/>
      <c r="Q983" s="73"/>
      <c r="R983" s="74"/>
      <c r="S983" s="74"/>
      <c r="T983" s="989"/>
      <c r="U983" s="74"/>
      <c r="V983" s="1860"/>
      <c r="W983" s="73"/>
      <c r="X983" s="73"/>
      <c r="Y983" s="73"/>
      <c r="Z983" s="73"/>
    </row>
    <row r="984" spans="1:26" ht="12.75" customHeight="1">
      <c r="A984" s="73"/>
      <c r="B984" s="73"/>
      <c r="C984" s="73"/>
      <c r="D984" s="73"/>
      <c r="E984" s="73"/>
      <c r="F984" s="73"/>
      <c r="G984" s="73"/>
      <c r="H984" s="73"/>
      <c r="I984" s="73"/>
      <c r="J984" s="73"/>
      <c r="K984" s="73"/>
      <c r="L984" s="73"/>
      <c r="M984" s="73"/>
      <c r="N984" s="591"/>
      <c r="O984" s="988"/>
      <c r="P984" s="73"/>
      <c r="Q984" s="73"/>
      <c r="R984" s="74"/>
      <c r="S984" s="74"/>
      <c r="T984" s="989"/>
      <c r="U984" s="74"/>
      <c r="V984" s="1860"/>
      <c r="W984" s="73"/>
      <c r="X984" s="73"/>
      <c r="Y984" s="73"/>
      <c r="Z984" s="73"/>
    </row>
    <row r="985" spans="1:26" ht="12.75" customHeight="1">
      <c r="A985" s="73"/>
      <c r="B985" s="73"/>
      <c r="C985" s="73"/>
      <c r="D985" s="73"/>
      <c r="E985" s="73"/>
      <c r="F985" s="73"/>
      <c r="G985" s="73"/>
      <c r="H985" s="73"/>
      <c r="I985" s="73"/>
      <c r="J985" s="73"/>
      <c r="K985" s="73"/>
      <c r="L985" s="73"/>
      <c r="M985" s="73"/>
      <c r="N985" s="591"/>
      <c r="O985" s="988"/>
      <c r="P985" s="73"/>
      <c r="Q985" s="73"/>
      <c r="R985" s="74"/>
      <c r="S985" s="74"/>
      <c r="T985" s="989"/>
      <c r="U985" s="74"/>
      <c r="V985" s="1860"/>
      <c r="W985" s="73"/>
      <c r="X985" s="73"/>
      <c r="Y985" s="73"/>
      <c r="Z985" s="73"/>
    </row>
    <row r="986" spans="1:26" ht="12.75" customHeight="1">
      <c r="A986" s="73"/>
      <c r="B986" s="73"/>
      <c r="C986" s="73"/>
      <c r="D986" s="73"/>
      <c r="E986" s="73"/>
      <c r="F986" s="73"/>
      <c r="G986" s="73"/>
      <c r="H986" s="73"/>
      <c r="I986" s="73"/>
      <c r="J986" s="73"/>
      <c r="K986" s="73"/>
      <c r="L986" s="73"/>
      <c r="M986" s="73"/>
      <c r="N986" s="591"/>
      <c r="O986" s="988"/>
      <c r="P986" s="73"/>
      <c r="Q986" s="73"/>
      <c r="R986" s="74"/>
      <c r="S986" s="74"/>
      <c r="T986" s="989"/>
      <c r="U986" s="74"/>
      <c r="V986" s="1860"/>
      <c r="W986" s="73"/>
      <c r="X986" s="73"/>
      <c r="Y986" s="73"/>
      <c r="Z986" s="73"/>
    </row>
    <row r="987" spans="1:26" ht="12.75" customHeight="1">
      <c r="A987" s="73"/>
      <c r="B987" s="73"/>
      <c r="C987" s="73"/>
      <c r="D987" s="73"/>
      <c r="E987" s="73"/>
      <c r="F987" s="73"/>
      <c r="G987" s="73"/>
      <c r="H987" s="73"/>
      <c r="I987" s="73"/>
      <c r="J987" s="73"/>
      <c r="K987" s="73"/>
      <c r="L987" s="73"/>
      <c r="M987" s="73"/>
      <c r="N987" s="591"/>
      <c r="O987" s="988"/>
      <c r="P987" s="73"/>
      <c r="Q987" s="73"/>
      <c r="R987" s="74"/>
      <c r="S987" s="74"/>
      <c r="T987" s="989"/>
      <c r="U987" s="74"/>
      <c r="V987" s="1860"/>
      <c r="W987" s="73"/>
      <c r="X987" s="73"/>
      <c r="Y987" s="73"/>
      <c r="Z987" s="73"/>
    </row>
    <row r="988" spans="1:26" ht="12.75" customHeight="1">
      <c r="A988" s="73"/>
      <c r="B988" s="73"/>
      <c r="C988" s="73"/>
      <c r="D988" s="73"/>
      <c r="E988" s="73"/>
      <c r="F988" s="73"/>
      <c r="G988" s="73"/>
      <c r="H988" s="73"/>
      <c r="I988" s="73"/>
      <c r="J988" s="73"/>
      <c r="K988" s="73"/>
      <c r="L988" s="73"/>
      <c r="M988" s="73"/>
      <c r="N988" s="591"/>
      <c r="O988" s="988"/>
      <c r="P988" s="73"/>
      <c r="Q988" s="73"/>
      <c r="R988" s="74"/>
      <c r="S988" s="74"/>
      <c r="T988" s="989"/>
      <c r="U988" s="74"/>
      <c r="V988" s="1860"/>
      <c r="W988" s="73"/>
      <c r="X988" s="73"/>
      <c r="Y988" s="73"/>
      <c r="Z988" s="73"/>
    </row>
    <row r="989" spans="1:26" ht="12.75" customHeight="1">
      <c r="A989" s="73"/>
      <c r="B989" s="73"/>
      <c r="C989" s="73"/>
      <c r="D989" s="73"/>
      <c r="E989" s="73"/>
      <c r="F989" s="73"/>
      <c r="G989" s="73"/>
      <c r="H989" s="73"/>
      <c r="I989" s="73"/>
      <c r="J989" s="73"/>
      <c r="K989" s="73"/>
      <c r="L989" s="73"/>
      <c r="M989" s="73"/>
      <c r="N989" s="591"/>
      <c r="O989" s="988"/>
      <c r="P989" s="73"/>
      <c r="Q989" s="73"/>
      <c r="R989" s="74"/>
      <c r="S989" s="74"/>
      <c r="T989" s="989"/>
      <c r="U989" s="74"/>
      <c r="V989" s="1860"/>
      <c r="W989" s="73"/>
      <c r="X989" s="73"/>
      <c r="Y989" s="73"/>
      <c r="Z989" s="73"/>
    </row>
    <row r="990" spans="1:26" ht="12.75" customHeight="1">
      <c r="A990" s="73"/>
      <c r="B990" s="73"/>
      <c r="C990" s="73"/>
      <c r="D990" s="73"/>
      <c r="E990" s="73"/>
      <c r="F990" s="73"/>
      <c r="G990" s="73"/>
      <c r="H990" s="73"/>
      <c r="I990" s="73"/>
      <c r="J990" s="73"/>
      <c r="K990" s="73"/>
      <c r="L990" s="73"/>
      <c r="M990" s="73"/>
      <c r="N990" s="591"/>
      <c r="O990" s="988"/>
      <c r="P990" s="73"/>
      <c r="Q990" s="73"/>
      <c r="R990" s="74"/>
      <c r="S990" s="74"/>
      <c r="T990" s="989"/>
      <c r="U990" s="74"/>
      <c r="V990" s="1860"/>
      <c r="W990" s="73"/>
      <c r="X990" s="73"/>
      <c r="Y990" s="73"/>
      <c r="Z990" s="73"/>
    </row>
    <row r="991" spans="1:26" ht="12.75" customHeight="1">
      <c r="A991" s="73"/>
      <c r="B991" s="73"/>
      <c r="C991" s="73"/>
      <c r="D991" s="73"/>
      <c r="E991" s="73"/>
      <c r="F991" s="73"/>
      <c r="G991" s="73"/>
      <c r="H991" s="73"/>
      <c r="I991" s="73"/>
      <c r="J991" s="73"/>
      <c r="K991" s="73"/>
      <c r="L991" s="73"/>
      <c r="M991" s="73"/>
      <c r="N991" s="591"/>
      <c r="O991" s="988"/>
      <c r="P991" s="73"/>
      <c r="Q991" s="73"/>
      <c r="R991" s="74"/>
      <c r="S991" s="74"/>
      <c r="T991" s="989"/>
      <c r="U991" s="74"/>
      <c r="V991" s="1860"/>
      <c r="W991" s="73"/>
      <c r="X991" s="73"/>
      <c r="Y991" s="73"/>
      <c r="Z991" s="73"/>
    </row>
    <row r="992" spans="1:26" ht="12.75" customHeight="1">
      <c r="A992" s="73"/>
      <c r="B992" s="73"/>
      <c r="C992" s="73"/>
      <c r="D992" s="73"/>
      <c r="E992" s="73"/>
      <c r="F992" s="73"/>
      <c r="G992" s="73"/>
      <c r="H992" s="73"/>
      <c r="I992" s="73"/>
      <c r="J992" s="73"/>
      <c r="K992" s="73"/>
      <c r="L992" s="73"/>
      <c r="M992" s="73"/>
      <c r="N992" s="591"/>
      <c r="O992" s="988"/>
      <c r="P992" s="73"/>
      <c r="Q992" s="73"/>
      <c r="R992" s="74"/>
      <c r="S992" s="74"/>
      <c r="T992" s="989"/>
      <c r="U992" s="74"/>
      <c r="V992" s="1860"/>
      <c r="W992" s="73"/>
      <c r="X992" s="73"/>
      <c r="Y992" s="73"/>
      <c r="Z992" s="73"/>
    </row>
    <row r="993" spans="1:26" ht="12.75" customHeight="1">
      <c r="A993" s="73"/>
      <c r="B993" s="73"/>
      <c r="C993" s="73"/>
      <c r="D993" s="73"/>
      <c r="E993" s="73"/>
      <c r="F993" s="73"/>
      <c r="G993" s="73"/>
      <c r="H993" s="73"/>
      <c r="I993" s="73"/>
      <c r="J993" s="73"/>
      <c r="K993" s="73"/>
      <c r="L993" s="73"/>
      <c r="M993" s="73"/>
      <c r="N993" s="591"/>
      <c r="O993" s="988"/>
      <c r="P993" s="73"/>
      <c r="Q993" s="73"/>
      <c r="R993" s="74"/>
      <c r="S993" s="74"/>
      <c r="T993" s="989"/>
      <c r="U993" s="74"/>
      <c r="V993" s="1860"/>
      <c r="W993" s="73"/>
      <c r="X993" s="73"/>
      <c r="Y993" s="73"/>
      <c r="Z993" s="73"/>
    </row>
    <row r="994" spans="1:26" ht="12.75" customHeight="1">
      <c r="A994" s="73"/>
      <c r="B994" s="73"/>
      <c r="C994" s="73"/>
      <c r="D994" s="73"/>
      <c r="E994" s="73"/>
      <c r="F994" s="73"/>
      <c r="G994" s="73"/>
      <c r="H994" s="73"/>
      <c r="I994" s="73"/>
      <c r="J994" s="73"/>
      <c r="K994" s="73"/>
      <c r="L994" s="73"/>
      <c r="M994" s="73"/>
      <c r="N994" s="591"/>
      <c r="O994" s="988"/>
      <c r="P994" s="73"/>
      <c r="Q994" s="73"/>
      <c r="R994" s="74"/>
      <c r="S994" s="74"/>
      <c r="T994" s="989"/>
      <c r="U994" s="74"/>
      <c r="V994" s="1860"/>
      <c r="W994" s="73"/>
      <c r="X994" s="73"/>
      <c r="Y994" s="73"/>
      <c r="Z994" s="73"/>
    </row>
    <row r="995" spans="1:26" ht="12.75" customHeight="1">
      <c r="A995" s="73"/>
      <c r="B995" s="73"/>
      <c r="C995" s="73"/>
      <c r="D995" s="73"/>
      <c r="E995" s="73"/>
      <c r="F995" s="73"/>
      <c r="G995" s="73"/>
      <c r="H995" s="73"/>
      <c r="I995" s="73"/>
      <c r="J995" s="73"/>
      <c r="K995" s="73"/>
      <c r="L995" s="73"/>
      <c r="M995" s="73"/>
      <c r="N995" s="591"/>
      <c r="O995" s="988"/>
      <c r="P995" s="73"/>
      <c r="Q995" s="73"/>
      <c r="R995" s="74"/>
      <c r="S995" s="74"/>
      <c r="T995" s="989"/>
      <c r="U995" s="74"/>
      <c r="V995" s="1860"/>
      <c r="W995" s="73"/>
      <c r="X995" s="73"/>
      <c r="Y995" s="73"/>
      <c r="Z995" s="73"/>
    </row>
    <row r="996" spans="1:26" ht="12.75" customHeight="1">
      <c r="A996" s="73"/>
      <c r="B996" s="73"/>
      <c r="C996" s="73"/>
      <c r="D996" s="73"/>
      <c r="E996" s="73"/>
      <c r="F996" s="73"/>
      <c r="G996" s="73"/>
      <c r="H996" s="73"/>
      <c r="I996" s="73"/>
      <c r="J996" s="73"/>
      <c r="K996" s="73"/>
      <c r="L996" s="73"/>
      <c r="M996" s="73"/>
      <c r="N996" s="591"/>
      <c r="O996" s="988"/>
      <c r="P996" s="73"/>
      <c r="Q996" s="73"/>
      <c r="R996" s="74"/>
      <c r="S996" s="74"/>
      <c r="T996" s="989"/>
      <c r="U996" s="74"/>
      <c r="V996" s="1860"/>
      <c r="W996" s="73"/>
      <c r="X996" s="73"/>
      <c r="Y996" s="73"/>
      <c r="Z996" s="73"/>
    </row>
    <row r="997" spans="1:26" ht="12.75" customHeight="1">
      <c r="A997" s="73"/>
      <c r="B997" s="73"/>
      <c r="C997" s="73"/>
      <c r="D997" s="73"/>
      <c r="E997" s="73"/>
      <c r="F997" s="73"/>
      <c r="G997" s="73"/>
      <c r="H997" s="73"/>
      <c r="I997" s="73"/>
      <c r="J997" s="73"/>
      <c r="K997" s="73"/>
      <c r="L997" s="73"/>
      <c r="M997" s="73"/>
      <c r="N997" s="591"/>
      <c r="O997" s="988"/>
      <c r="P997" s="73"/>
      <c r="Q997" s="73"/>
      <c r="R997" s="74"/>
      <c r="S997" s="74"/>
      <c r="T997" s="989"/>
      <c r="U997" s="74"/>
      <c r="V997" s="1860"/>
      <c r="W997" s="73"/>
      <c r="X997" s="73"/>
      <c r="Y997" s="73"/>
      <c r="Z997" s="73"/>
    </row>
    <row r="998" spans="1:26" ht="12.75" customHeight="1">
      <c r="A998" s="73"/>
      <c r="B998" s="73"/>
      <c r="C998" s="73"/>
      <c r="D998" s="73"/>
      <c r="E998" s="73"/>
      <c r="F998" s="73"/>
      <c r="G998" s="73"/>
      <c r="H998" s="73"/>
      <c r="I998" s="73"/>
      <c r="J998" s="73"/>
      <c r="K998" s="73"/>
      <c r="L998" s="73"/>
      <c r="M998" s="73"/>
      <c r="N998" s="591"/>
      <c r="O998" s="988"/>
      <c r="P998" s="73"/>
      <c r="Q998" s="73"/>
      <c r="R998" s="74"/>
      <c r="S998" s="74"/>
      <c r="T998" s="989"/>
      <c r="U998" s="74"/>
      <c r="V998" s="1860"/>
      <c r="W998" s="73"/>
      <c r="X998" s="73"/>
      <c r="Y998" s="73"/>
      <c r="Z998" s="73"/>
    </row>
    <row r="999" spans="1:26" ht="12.75" customHeight="1">
      <c r="A999" s="73"/>
      <c r="B999" s="73"/>
      <c r="C999" s="73"/>
      <c r="D999" s="73"/>
      <c r="E999" s="73"/>
      <c r="F999" s="73"/>
      <c r="G999" s="73"/>
      <c r="H999" s="73"/>
      <c r="I999" s="73"/>
      <c r="J999" s="73"/>
      <c r="K999" s="73"/>
      <c r="L999" s="73"/>
      <c r="M999" s="73"/>
      <c r="N999" s="591"/>
      <c r="O999" s="988"/>
      <c r="P999" s="73"/>
      <c r="Q999" s="73"/>
      <c r="R999" s="74"/>
      <c r="S999" s="74"/>
      <c r="T999" s="989"/>
      <c r="U999" s="74"/>
      <c r="V999" s="1860"/>
      <c r="W999" s="73"/>
      <c r="X999" s="73"/>
      <c r="Y999" s="73"/>
      <c r="Z999" s="73"/>
    </row>
    <row r="1000" spans="1:26" ht="12.75" customHeight="1">
      <c r="A1000" s="73"/>
      <c r="B1000" s="73"/>
      <c r="C1000" s="73"/>
      <c r="D1000" s="73"/>
      <c r="E1000" s="73"/>
      <c r="F1000" s="73"/>
      <c r="G1000" s="73"/>
      <c r="H1000" s="73"/>
      <c r="I1000" s="73"/>
      <c r="J1000" s="73"/>
      <c r="K1000" s="73"/>
      <c r="L1000" s="73"/>
      <c r="M1000" s="73"/>
      <c r="N1000" s="591"/>
      <c r="O1000" s="988"/>
      <c r="P1000" s="73"/>
      <c r="Q1000" s="73"/>
      <c r="R1000" s="74"/>
      <c r="S1000" s="74"/>
      <c r="T1000" s="989"/>
      <c r="U1000" s="74"/>
      <c r="V1000" s="1860"/>
      <c r="W1000" s="73"/>
      <c r="X1000" s="73"/>
      <c r="Y1000" s="73"/>
      <c r="Z1000" s="73"/>
    </row>
  </sheetData>
  <mergeCells count="6">
    <mergeCell ref="N5:R5"/>
    <mergeCell ref="B1:M1"/>
    <mergeCell ref="B2:C2"/>
    <mergeCell ref="F2:M2"/>
    <mergeCell ref="M3:U3"/>
    <mergeCell ref="M4:U4"/>
  </mergeCells>
  <conditionalFormatting sqref="O12:O13 O15:O16 O18:O19 O21:O22 O24:O25 O27:O28 O30:O31 O33:O34 O36:O37 O39:O40 O42:O43 O45:O46 O48:O49 O51:O52 O54:O55 O57:O58 O60:O61 O63:O64 O66:O67">
    <cfRule type="cellIs" dxfId="227" priority="1" stopIfTrue="1" operator="equal">
      <formula>0</formula>
    </cfRule>
  </conditionalFormatting>
  <conditionalFormatting sqref="O12:O13 O15:O16 O18:O19 O21:O22 O24:O25 O27:O28 O30:O31 O33:O34 O36:O37 O39:O40 O42:O43 O45:O46 O48:O49 O51:O52 O54:O55 O57:O58 O60:O61 O63:O64 O66:O67">
    <cfRule type="cellIs" dxfId="226" priority="2" stopIfTrue="1" operator="equal">
      <formula>0</formula>
    </cfRule>
  </conditionalFormatting>
  <hyperlinks>
    <hyperlink ref="C4" location="'Recap Sheet'!B1" display="Return to Recap Sheet" xr:uid="{00000000-0004-0000-0F00-000000000000}"/>
  </hyperlinks>
  <pageMargins left="0.25" right="0.25" top="0.75" bottom="0.75" header="0" footer="0"/>
  <pageSetup scale="64"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tabColor rgb="FFC55A11"/>
  </sheetPr>
  <dimension ref="A1:Z1000"/>
  <sheetViews>
    <sheetView workbookViewId="0">
      <pane ySplit="9" topLeftCell="A518" activePane="bottomLeft" state="frozen"/>
      <selection activeCell="H10" sqref="H10"/>
      <selection pane="bottomLeft" activeCell="C498" sqref="C498"/>
    </sheetView>
  </sheetViews>
  <sheetFormatPr defaultColWidth="14.44140625" defaultRowHeight="15" customHeight="1"/>
  <cols>
    <col min="1" max="1" width="7.33203125" customWidth="1"/>
    <col min="2" max="2" width="67.109375" customWidth="1"/>
    <col min="3" max="3" width="27.33203125" customWidth="1"/>
    <col min="4" max="4" width="14.6640625" customWidth="1"/>
    <col min="5" max="5" width="8" customWidth="1"/>
    <col min="6" max="6" width="9" customWidth="1"/>
    <col min="7" max="7" width="5.6640625" customWidth="1"/>
    <col min="8" max="9" width="6.44140625" customWidth="1"/>
    <col min="10" max="10" width="3.33203125" customWidth="1"/>
    <col min="11" max="11" width="7.88671875" customWidth="1"/>
    <col min="12" max="12" width="7.44140625" customWidth="1"/>
    <col min="13" max="13" width="9.6640625" customWidth="1"/>
    <col min="14" max="14" width="7.6640625" customWidth="1"/>
    <col min="15" max="15" width="10.33203125" customWidth="1"/>
    <col min="16" max="16" width="7.33203125" customWidth="1"/>
    <col min="17" max="17" width="7.109375" customWidth="1"/>
    <col min="18" max="18" width="9.33203125" customWidth="1"/>
    <col min="19" max="19" width="8.88671875" customWidth="1"/>
    <col min="20" max="21" width="7.44140625" customWidth="1"/>
    <col min="22" max="22" width="4.44140625" customWidth="1"/>
    <col min="23" max="23" width="7.44140625" customWidth="1"/>
    <col min="24" max="24" width="7.6640625" customWidth="1"/>
    <col min="25" max="25" width="8.33203125" customWidth="1"/>
    <col min="26" max="26" width="10.332031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74"/>
      <c r="P1" s="74"/>
      <c r="Q1" s="74"/>
      <c r="R1" s="1860"/>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4"/>
      <c r="P2" s="74"/>
      <c r="Q2" s="74"/>
      <c r="R2" s="1860"/>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149"/>
      <c r="P3" s="1149"/>
      <c r="Q3" s="74"/>
      <c r="R3" s="1149"/>
      <c r="S3" s="2020" t="s">
        <v>32</v>
      </c>
      <c r="T3" s="801"/>
      <c r="U3" s="801"/>
      <c r="V3" s="801"/>
      <c r="W3" s="801"/>
      <c r="X3" s="801"/>
      <c r="Y3" s="851"/>
      <c r="Z3" s="73"/>
    </row>
    <row r="4" spans="1:26" ht="18.75" customHeight="1">
      <c r="A4" s="79">
        <v>28001</v>
      </c>
      <c r="B4" s="1570" t="str">
        <f>'Recap Sheet'!B3</f>
        <v>Lexington Richland School District Five</v>
      </c>
      <c r="C4" s="1265" t="s">
        <v>119</v>
      </c>
      <c r="D4" s="82"/>
      <c r="E4" s="1154"/>
      <c r="F4" s="2914">
        <f>'Recap Sheet'!B4</f>
        <v>0</v>
      </c>
      <c r="G4" s="2891"/>
      <c r="H4" s="2891"/>
      <c r="I4" s="2891"/>
      <c r="J4" s="2891"/>
      <c r="K4" s="2891"/>
      <c r="L4" s="2891"/>
      <c r="M4" s="2891"/>
      <c r="N4" s="2897"/>
      <c r="O4" s="1155"/>
      <c r="P4" s="1155"/>
      <c r="Q4" s="1155"/>
      <c r="R4" s="1155"/>
      <c r="S4" s="1156"/>
      <c r="T4" s="1156"/>
      <c r="U4" s="1156"/>
      <c r="V4" s="1156"/>
      <c r="W4" s="1156"/>
      <c r="X4" s="1157"/>
      <c r="Y4" s="1157"/>
      <c r="Z4" s="87"/>
    </row>
    <row r="5" spans="1:26" ht="15" customHeight="1">
      <c r="A5" s="79">
        <v>30000</v>
      </c>
      <c r="B5" s="1158" t="s">
        <v>120</v>
      </c>
      <c r="C5" s="232" t="s">
        <v>354</v>
      </c>
      <c r="D5" s="90"/>
      <c r="E5" s="1159"/>
      <c r="F5" s="1160"/>
      <c r="G5" s="2912" t="s">
        <v>122</v>
      </c>
      <c r="H5" s="2899"/>
      <c r="I5" s="2899"/>
      <c r="J5" s="2899"/>
      <c r="K5" s="2899"/>
      <c r="L5" s="1161">
        <f>'Recap Sheet'!B5</f>
        <v>0</v>
      </c>
      <c r="M5" s="1162"/>
      <c r="N5" s="545"/>
      <c r="O5" s="96" t="s">
        <v>123</v>
      </c>
      <c r="P5" s="2884" t="s">
        <v>124</v>
      </c>
      <c r="Q5" s="2887" t="s">
        <v>125</v>
      </c>
      <c r="R5" s="1968" t="s">
        <v>33</v>
      </c>
      <c r="S5" s="98" t="s">
        <v>355</v>
      </c>
      <c r="T5" s="99" t="s">
        <v>356</v>
      </c>
      <c r="U5" s="99" t="s">
        <v>128</v>
      </c>
      <c r="V5" s="100" t="s">
        <v>129</v>
      </c>
      <c r="W5" s="98"/>
      <c r="X5" s="99" t="s">
        <v>34</v>
      </c>
      <c r="Y5" s="99" t="s">
        <v>2198</v>
      </c>
      <c r="Z5" s="101" t="s">
        <v>132</v>
      </c>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885"/>
      <c r="R6" s="99" t="s">
        <v>360</v>
      </c>
      <c r="S6" s="98" t="s">
        <v>361</v>
      </c>
      <c r="T6" s="99" t="s">
        <v>362</v>
      </c>
      <c r="U6" s="99" t="s">
        <v>147</v>
      </c>
      <c r="V6" s="99" t="s">
        <v>148</v>
      </c>
      <c r="W6" s="99" t="s">
        <v>34</v>
      </c>
      <c r="X6" s="99" t="s">
        <v>918</v>
      </c>
      <c r="Y6" s="99" t="s">
        <v>150</v>
      </c>
      <c r="Z6" s="111" t="s">
        <v>152</v>
      </c>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886"/>
      <c r="R7" s="110" t="s">
        <v>48</v>
      </c>
      <c r="S7" s="118" t="s">
        <v>146</v>
      </c>
      <c r="T7" s="110" t="s">
        <v>146</v>
      </c>
      <c r="U7" s="110" t="s">
        <v>159</v>
      </c>
      <c r="V7" s="110" t="s">
        <v>160</v>
      </c>
      <c r="W7" s="119" t="s">
        <v>47</v>
      </c>
      <c r="X7" s="119" t="s">
        <v>158</v>
      </c>
      <c r="Y7" s="119" t="s">
        <v>158</v>
      </c>
      <c r="Z7" s="121" t="s">
        <v>162</v>
      </c>
    </row>
    <row r="8" spans="1:26" ht="15" customHeight="1">
      <c r="A8" s="1166"/>
      <c r="B8" s="2021" t="s">
        <v>2199</v>
      </c>
      <c r="C8" s="1167"/>
      <c r="D8" s="123"/>
      <c r="E8" s="1167"/>
      <c r="F8" s="2022"/>
      <c r="G8" s="1168"/>
      <c r="H8" s="1167"/>
      <c r="I8" s="1167"/>
      <c r="J8" s="2022"/>
      <c r="K8" s="891"/>
      <c r="L8" s="891"/>
      <c r="M8" s="1169"/>
      <c r="N8" s="1170"/>
      <c r="O8" s="722" t="s">
        <v>164</v>
      </c>
      <c r="P8" s="722"/>
      <c r="Q8" s="716">
        <v>100154</v>
      </c>
      <c r="R8" s="2023">
        <f>'Beef 100-2000'!U8</f>
        <v>3.7475000000000001</v>
      </c>
      <c r="S8" s="2024" t="s">
        <v>2200</v>
      </c>
      <c r="T8" s="2025"/>
      <c r="U8" s="2026"/>
      <c r="V8" s="2027">
        <v>100912</v>
      </c>
      <c r="W8" s="2028">
        <v>0.29509999999999997</v>
      </c>
      <c r="X8" s="2029" t="s">
        <v>983</v>
      </c>
      <c r="Y8" s="2030"/>
      <c r="Z8" s="2030">
        <v>110244</v>
      </c>
    </row>
    <row r="9" spans="1:26" ht="15" customHeight="1">
      <c r="A9" s="1175"/>
      <c r="B9" s="1175"/>
      <c r="C9" s="1176"/>
      <c r="D9" s="137"/>
      <c r="E9" s="1176"/>
      <c r="F9" s="1176"/>
      <c r="G9" s="1177"/>
      <c r="H9" s="862"/>
      <c r="I9" s="862"/>
      <c r="J9" s="1176"/>
      <c r="K9" s="1178"/>
      <c r="L9" s="862"/>
      <c r="M9" s="862"/>
      <c r="N9" s="1180"/>
      <c r="O9" s="2031" t="s">
        <v>2201</v>
      </c>
      <c r="P9" s="2032"/>
      <c r="Q9" s="2033">
        <v>100047</v>
      </c>
      <c r="R9" s="2034">
        <f>'Eggs 18001-20000'!T8</f>
        <v>1.6543000000000001</v>
      </c>
      <c r="S9" s="1822" t="s">
        <v>2202</v>
      </c>
      <c r="T9" s="2035"/>
      <c r="U9" s="1823"/>
      <c r="V9" s="2036">
        <v>100046</v>
      </c>
      <c r="W9" s="2037">
        <v>1.4533</v>
      </c>
      <c r="X9" s="1284" t="s">
        <v>985</v>
      </c>
      <c r="Y9" s="1285"/>
      <c r="Z9" s="1285">
        <v>110242</v>
      </c>
    </row>
    <row r="10" spans="1:26" ht="15" customHeight="1">
      <c r="A10" s="371">
        <v>28001</v>
      </c>
      <c r="B10" s="1047" t="s">
        <v>2203</v>
      </c>
      <c r="C10" s="356" t="s">
        <v>2204</v>
      </c>
      <c r="D10" s="2038"/>
      <c r="E10" s="283"/>
      <c r="F10" s="372" t="s">
        <v>2205</v>
      </c>
      <c r="G10" s="895">
        <v>96</v>
      </c>
      <c r="H10" s="532"/>
      <c r="I10" s="154">
        <f>ROUND(H10*G10/G10,2)</f>
        <v>0</v>
      </c>
      <c r="J10" s="214" t="s">
        <v>170</v>
      </c>
      <c r="K10" s="156">
        <v>25.4</v>
      </c>
      <c r="L10" s="157">
        <f>IF(OR(ISBLANK(K10),K10=0,H10=0,ISBLANK(H10)),,ROUND(K10+$L$5,2))</f>
        <v>0</v>
      </c>
      <c r="M10" s="555">
        <f>ROUND(I10*L10,2)</f>
        <v>0</v>
      </c>
      <c r="N10" s="159">
        <f>ROUND(L10/G10,4)</f>
        <v>0</v>
      </c>
      <c r="O10" s="157"/>
      <c r="P10" s="157"/>
      <c r="Q10" s="2039"/>
      <c r="R10" s="422"/>
      <c r="S10" s="650" t="s">
        <v>20</v>
      </c>
      <c r="T10" s="472" t="s">
        <v>20</v>
      </c>
      <c r="U10" s="472"/>
      <c r="V10" s="472"/>
      <c r="W10" s="235" t="s">
        <v>20</v>
      </c>
      <c r="X10" s="1115" t="s">
        <v>20</v>
      </c>
      <c r="Y10" s="646" t="s">
        <v>20</v>
      </c>
      <c r="Z10" s="165"/>
    </row>
    <row r="11" spans="1:26" ht="15" customHeight="1">
      <c r="A11" s="166"/>
      <c r="B11" s="769" t="s">
        <v>2206</v>
      </c>
      <c r="C11" s="166" t="s">
        <v>2207</v>
      </c>
      <c r="D11" s="2038">
        <v>40452</v>
      </c>
      <c r="E11" s="1260"/>
      <c r="F11" s="229"/>
      <c r="G11" s="168"/>
      <c r="H11" s="1059"/>
      <c r="I11" s="166"/>
      <c r="J11" s="229"/>
      <c r="K11" s="230"/>
      <c r="L11" s="230"/>
      <c r="M11" s="326"/>
      <c r="N11" s="173"/>
      <c r="O11" s="266"/>
      <c r="P11" s="266"/>
      <c r="Q11" s="2040"/>
      <c r="R11" s="266"/>
      <c r="S11" s="650" t="s">
        <v>20</v>
      </c>
      <c r="T11" s="237" t="s">
        <v>20</v>
      </c>
      <c r="U11" s="237"/>
      <c r="V11" s="237"/>
      <c r="W11" s="298" t="s">
        <v>20</v>
      </c>
      <c r="X11" s="1433" t="s">
        <v>20</v>
      </c>
      <c r="Y11" s="646" t="s">
        <v>20</v>
      </c>
      <c r="Z11" s="646"/>
    </row>
    <row r="12" spans="1:26" ht="15" customHeight="1">
      <c r="A12" s="228"/>
      <c r="B12" s="773" t="s">
        <v>20</v>
      </c>
      <c r="C12" s="166" t="s">
        <v>2208</v>
      </c>
      <c r="D12" s="2038">
        <v>40454</v>
      </c>
      <c r="E12" s="1260"/>
      <c r="F12" s="229"/>
      <c r="G12" s="168"/>
      <c r="H12" s="1059"/>
      <c r="I12" s="166"/>
      <c r="J12" s="229"/>
      <c r="K12" s="230"/>
      <c r="L12" s="230"/>
      <c r="M12" s="326"/>
      <c r="N12" s="173"/>
      <c r="O12" s="300"/>
      <c r="P12" s="300"/>
      <c r="Q12" s="1035"/>
      <c r="R12" s="300"/>
      <c r="S12" s="650" t="s">
        <v>20</v>
      </c>
      <c r="T12" s="237" t="s">
        <v>20</v>
      </c>
      <c r="U12" s="237"/>
      <c r="V12" s="237"/>
      <c r="W12" s="298" t="s">
        <v>20</v>
      </c>
      <c r="X12" s="1433" t="s">
        <v>20</v>
      </c>
      <c r="Y12" s="646" t="s">
        <v>20</v>
      </c>
      <c r="Z12" s="646"/>
    </row>
    <row r="13" spans="1:26" ht="15" customHeight="1">
      <c r="A13" s="228"/>
      <c r="B13" s="773"/>
      <c r="C13" s="228" t="s">
        <v>2209</v>
      </c>
      <c r="D13" s="2038">
        <v>40455</v>
      </c>
      <c r="E13" s="1260"/>
      <c r="F13" s="290"/>
      <c r="G13" s="297"/>
      <c r="H13" s="2041"/>
      <c r="I13" s="166"/>
      <c r="J13" s="290"/>
      <c r="K13" s="230"/>
      <c r="L13" s="230"/>
      <c r="M13" s="326"/>
      <c r="N13" s="173"/>
      <c r="O13" s="249"/>
      <c r="P13" s="249"/>
      <c r="Q13" s="2004"/>
      <c r="R13" s="462"/>
      <c r="S13" s="650"/>
      <c r="T13" s="237"/>
      <c r="U13" s="1579"/>
      <c r="V13" s="1483"/>
      <c r="W13" s="298"/>
      <c r="X13" s="1433"/>
      <c r="Y13" s="646"/>
      <c r="Z13" s="646"/>
    </row>
    <row r="14" spans="1:26" ht="15" customHeight="1">
      <c r="A14" s="199"/>
      <c r="B14" s="936" t="s">
        <v>2210</v>
      </c>
      <c r="C14" s="270" t="s">
        <v>2211</v>
      </c>
      <c r="D14" s="244">
        <v>40456</v>
      </c>
      <c r="E14" s="1683"/>
      <c r="F14" s="241"/>
      <c r="G14" s="305"/>
      <c r="H14" s="985"/>
      <c r="I14" s="270"/>
      <c r="J14" s="241"/>
      <c r="K14" s="271"/>
      <c r="L14" s="271"/>
      <c r="M14" s="348"/>
      <c r="N14" s="492"/>
      <c r="O14" s="523"/>
      <c r="P14" s="523"/>
      <c r="Q14" s="1037"/>
      <c r="R14" s="565"/>
      <c r="S14" s="905"/>
      <c r="T14" s="832"/>
      <c r="U14" s="965"/>
      <c r="V14" s="956"/>
      <c r="W14" s="307"/>
      <c r="X14" s="1914"/>
      <c r="Y14" s="1120"/>
      <c r="Z14" s="1120"/>
    </row>
    <row r="15" spans="1:26" ht="15" customHeight="1">
      <c r="A15" s="371">
        <v>28002</v>
      </c>
      <c r="B15" s="1047" t="s">
        <v>2212</v>
      </c>
      <c r="C15" s="356" t="s">
        <v>2213</v>
      </c>
      <c r="D15" s="1072"/>
      <c r="E15" s="356"/>
      <c r="F15" s="2042" t="s">
        <v>2214</v>
      </c>
      <c r="G15" s="152">
        <v>96</v>
      </c>
      <c r="H15" s="2043">
        <v>100</v>
      </c>
      <c r="I15" s="154">
        <f>ROUND(H15*G15/G15,2)</f>
        <v>100</v>
      </c>
      <c r="J15" s="214" t="s">
        <v>170</v>
      </c>
      <c r="K15" s="156">
        <v>28.9</v>
      </c>
      <c r="L15" s="157">
        <f>IF(OR(ISBLANK(K15),K15=0,H15=0,ISBLANK(H15)),,ROUND(K15+$L$5,2))</f>
        <v>28.9</v>
      </c>
      <c r="M15" s="555">
        <f>ROUND(I15*L15,2)</f>
        <v>2890</v>
      </c>
      <c r="N15" s="159">
        <f>ROUND(L15/G15,4)</f>
        <v>0.30099999999999999</v>
      </c>
      <c r="O15" s="249"/>
      <c r="P15" s="249"/>
      <c r="Q15" s="2004"/>
      <c r="R15" s="249"/>
      <c r="S15" s="650" t="s">
        <v>20</v>
      </c>
      <c r="T15" s="472" t="s">
        <v>20</v>
      </c>
      <c r="U15" s="1110"/>
      <c r="V15" s="1016"/>
      <c r="W15" s="235" t="s">
        <v>20</v>
      </c>
      <c r="X15" s="1115" t="s">
        <v>20</v>
      </c>
      <c r="Y15" s="646" t="s">
        <v>255</v>
      </c>
      <c r="Z15" s="181"/>
    </row>
    <row r="16" spans="1:26" ht="15" customHeight="1">
      <c r="A16" s="166"/>
      <c r="B16" s="166" t="s">
        <v>2215</v>
      </c>
      <c r="C16" s="166" t="s">
        <v>1503</v>
      </c>
      <c r="D16" s="2038" t="s">
        <v>2216</v>
      </c>
      <c r="E16" s="1260"/>
      <c r="F16" s="229"/>
      <c r="G16" s="168"/>
      <c r="H16" s="1059"/>
      <c r="I16" s="498"/>
      <c r="J16" s="229"/>
      <c r="K16" s="230"/>
      <c r="L16" s="171"/>
      <c r="M16" s="326"/>
      <c r="N16" s="173"/>
      <c r="O16" s="157"/>
      <c r="P16" s="157"/>
      <c r="Q16" s="2039"/>
      <c r="R16" s="422"/>
      <c r="S16" s="650" t="s">
        <v>20</v>
      </c>
      <c r="T16" s="237" t="s">
        <v>20</v>
      </c>
      <c r="U16" s="1579"/>
      <c r="V16" s="1483"/>
      <c r="W16" s="298" t="s">
        <v>20</v>
      </c>
      <c r="X16" s="1433" t="s">
        <v>20</v>
      </c>
      <c r="Y16" s="646" t="s">
        <v>20</v>
      </c>
      <c r="Z16" s="181"/>
    </row>
    <row r="17" spans="1:26" ht="15" customHeight="1">
      <c r="A17" s="702"/>
      <c r="B17" s="702" t="s">
        <v>2217</v>
      </c>
      <c r="C17" s="166" t="s">
        <v>2218</v>
      </c>
      <c r="D17" s="2038" t="s">
        <v>2219</v>
      </c>
      <c r="E17" s="1260"/>
      <c r="F17" s="229"/>
      <c r="G17" s="168"/>
      <c r="H17" s="1059"/>
      <c r="I17" s="498"/>
      <c r="J17" s="229"/>
      <c r="K17" s="230"/>
      <c r="L17" s="171"/>
      <c r="M17" s="326"/>
      <c r="N17" s="173"/>
      <c r="O17" s="266"/>
      <c r="P17" s="266"/>
      <c r="Q17" s="2040"/>
      <c r="R17" s="266"/>
      <c r="S17" s="650" t="s">
        <v>20</v>
      </c>
      <c r="T17" s="237" t="s">
        <v>20</v>
      </c>
      <c r="U17" s="1579"/>
      <c r="V17" s="1483"/>
      <c r="W17" s="298" t="s">
        <v>20</v>
      </c>
      <c r="X17" s="1433" t="s">
        <v>20</v>
      </c>
      <c r="Y17" s="646" t="s">
        <v>20</v>
      </c>
      <c r="Z17" s="181"/>
    </row>
    <row r="18" spans="1:26" ht="15" customHeight="1">
      <c r="A18" s="199"/>
      <c r="B18" s="199" t="s">
        <v>2220</v>
      </c>
      <c r="C18" s="270" t="s">
        <v>2221</v>
      </c>
      <c r="D18" s="2044" t="s">
        <v>2222</v>
      </c>
      <c r="E18" s="1683"/>
      <c r="F18" s="241"/>
      <c r="G18" s="305"/>
      <c r="H18" s="985"/>
      <c r="I18" s="575"/>
      <c r="J18" s="241"/>
      <c r="K18" s="271"/>
      <c r="L18" s="246"/>
      <c r="M18" s="348"/>
      <c r="N18" s="492"/>
      <c r="O18" s="272"/>
      <c r="P18" s="272"/>
      <c r="Q18" s="1029"/>
      <c r="R18" s="665"/>
      <c r="S18" s="905" t="s">
        <v>20</v>
      </c>
      <c r="T18" s="832" t="s">
        <v>20</v>
      </c>
      <c r="U18" s="965"/>
      <c r="V18" s="956"/>
      <c r="W18" s="307" t="s">
        <v>20</v>
      </c>
      <c r="X18" s="1914" t="s">
        <v>20</v>
      </c>
      <c r="Y18" s="1120" t="s">
        <v>20</v>
      </c>
      <c r="Z18" s="1120"/>
    </row>
    <row r="19" spans="1:26" ht="15" customHeight="1">
      <c r="A19" s="240">
        <v>28003</v>
      </c>
      <c r="B19" s="147" t="s">
        <v>2223</v>
      </c>
      <c r="C19" s="655" t="s">
        <v>2224</v>
      </c>
      <c r="D19" s="1072">
        <v>4009</v>
      </c>
      <c r="E19" s="1831"/>
      <c r="F19" s="214" t="s">
        <v>2225</v>
      </c>
      <c r="G19" s="168">
        <v>90</v>
      </c>
      <c r="H19" s="1845">
        <v>250</v>
      </c>
      <c r="I19" s="154">
        <f t="shared" ref="I19:I20" si="0">ROUND($H$19*$G$19/G19,2)</f>
        <v>250</v>
      </c>
      <c r="J19" s="214" t="s">
        <v>170</v>
      </c>
      <c r="K19" s="156"/>
      <c r="L19" s="729">
        <f>IF(OR(ISBLANK(K19),K19=0,H19=0,ISBLANK(H19)),,ROUND(K19+$L$5,2))</f>
        <v>0</v>
      </c>
      <c r="M19" s="555">
        <f t="shared" ref="M19:M20" si="1">ROUND(I19*L19,2)</f>
        <v>0</v>
      </c>
      <c r="N19" s="159">
        <f t="shared" ref="N19:N20" si="2">ROUND(L19/G19,4)</f>
        <v>0</v>
      </c>
      <c r="O19" s="944"/>
      <c r="P19" s="944"/>
      <c r="Q19" s="2045"/>
      <c r="R19" s="944"/>
      <c r="S19" s="867" t="s">
        <v>20</v>
      </c>
      <c r="T19" s="1490" t="s">
        <v>20</v>
      </c>
      <c r="U19" s="1110"/>
      <c r="V19" s="1016"/>
      <c r="W19" s="868" t="s">
        <v>20</v>
      </c>
      <c r="X19" s="1450" t="s">
        <v>20</v>
      </c>
      <c r="Y19" s="646" t="s">
        <v>20</v>
      </c>
      <c r="Z19" s="646"/>
    </row>
    <row r="20" spans="1:26" ht="15" customHeight="1">
      <c r="A20" s="503"/>
      <c r="B20" s="166" t="s">
        <v>2226</v>
      </c>
      <c r="C20" s="661" t="s">
        <v>2227</v>
      </c>
      <c r="D20" s="155" t="s">
        <v>2228</v>
      </c>
      <c r="E20" s="1260"/>
      <c r="F20" s="229" t="s">
        <v>2229</v>
      </c>
      <c r="G20" s="168">
        <v>100</v>
      </c>
      <c r="H20" s="1059"/>
      <c r="I20" s="498">
        <f t="shared" si="0"/>
        <v>225</v>
      </c>
      <c r="J20" s="229" t="s">
        <v>170</v>
      </c>
      <c r="K20" s="156">
        <v>68.52</v>
      </c>
      <c r="L20" s="171">
        <f>IF(OR(ISBLANK(K20),K20=0,H19=0,ISBLANK(H19)),,ROUND(K20+$L$5,2))</f>
        <v>68.52</v>
      </c>
      <c r="M20" s="326">
        <f t="shared" si="1"/>
        <v>15417</v>
      </c>
      <c r="N20" s="2046">
        <f t="shared" si="2"/>
        <v>0.68520000000000003</v>
      </c>
      <c r="O20" s="230"/>
      <c r="P20" s="230"/>
      <c r="Q20" s="1125"/>
      <c r="R20" s="230"/>
      <c r="S20" s="769" t="s">
        <v>20</v>
      </c>
      <c r="T20" s="849" t="s">
        <v>20</v>
      </c>
      <c r="U20" s="849"/>
      <c r="V20" s="849"/>
      <c r="W20" s="298" t="s">
        <v>20</v>
      </c>
      <c r="X20" s="1433" t="s">
        <v>20</v>
      </c>
      <c r="Y20" s="646" t="s">
        <v>20</v>
      </c>
      <c r="Z20" s="646"/>
    </row>
    <row r="21" spans="1:26" ht="15" customHeight="1">
      <c r="A21" s="503"/>
      <c r="B21" s="356" t="s">
        <v>2230</v>
      </c>
      <c r="C21" s="166"/>
      <c r="D21" s="356"/>
      <c r="E21" s="232"/>
      <c r="F21" s="2047"/>
      <c r="G21" s="168"/>
      <c r="H21" s="1059"/>
      <c r="I21" s="166"/>
      <c r="J21" s="229"/>
      <c r="K21" s="304"/>
      <c r="L21" s="230"/>
      <c r="M21" s="326"/>
      <c r="N21" s="1063"/>
      <c r="O21" s="230"/>
      <c r="P21" s="230"/>
      <c r="Q21" s="1125"/>
      <c r="R21" s="230"/>
      <c r="S21" s="769"/>
      <c r="T21" s="849"/>
      <c r="U21" s="849"/>
      <c r="V21" s="849"/>
      <c r="W21" s="298"/>
      <c r="X21" s="1433"/>
      <c r="Y21" s="1136"/>
      <c r="Z21" s="1136"/>
    </row>
    <row r="22" spans="1:26" ht="15" customHeight="1">
      <c r="A22" s="584"/>
      <c r="B22" s="270"/>
      <c r="C22" s="584" t="s">
        <v>20</v>
      </c>
      <c r="D22" s="306"/>
      <c r="E22" s="1598"/>
      <c r="F22" s="1609" t="s">
        <v>20</v>
      </c>
      <c r="G22" s="1195" t="s">
        <v>20</v>
      </c>
      <c r="H22" s="1379"/>
      <c r="I22" s="518" t="s">
        <v>20</v>
      </c>
      <c r="J22" s="1609" t="s">
        <v>20</v>
      </c>
      <c r="K22" s="307"/>
      <c r="L22" s="444" t="s">
        <v>20</v>
      </c>
      <c r="M22" s="738" t="s">
        <v>255</v>
      </c>
      <c r="N22" s="446" t="s">
        <v>20</v>
      </c>
      <c r="O22" s="523"/>
      <c r="P22" s="523"/>
      <c r="Q22" s="1037"/>
      <c r="R22" s="565"/>
      <c r="S22" s="905" t="s">
        <v>20</v>
      </c>
      <c r="T22" s="835" t="s">
        <v>20</v>
      </c>
      <c r="U22" s="965"/>
      <c r="V22" s="956"/>
      <c r="W22" s="443" t="s">
        <v>20</v>
      </c>
      <c r="X22" s="1949" t="s">
        <v>20</v>
      </c>
      <c r="Y22" s="1120" t="s">
        <v>20</v>
      </c>
      <c r="Z22" s="1120"/>
    </row>
    <row r="23" spans="1:26" ht="15" customHeight="1">
      <c r="A23" s="240">
        <v>28004</v>
      </c>
      <c r="B23" s="147" t="s">
        <v>2231</v>
      </c>
      <c r="C23" s="661" t="s">
        <v>2227</v>
      </c>
      <c r="D23" s="155" t="s">
        <v>2232</v>
      </c>
      <c r="E23" s="1831"/>
      <c r="F23" s="214" t="s">
        <v>2233</v>
      </c>
      <c r="G23" s="168">
        <v>100</v>
      </c>
      <c r="H23" s="1845">
        <v>200</v>
      </c>
      <c r="I23" s="154">
        <f>ROUND($H$23*$G$23/G23,2)</f>
        <v>200</v>
      </c>
      <c r="J23" s="214" t="s">
        <v>170</v>
      </c>
      <c r="K23" s="156">
        <v>66.28</v>
      </c>
      <c r="L23" s="157">
        <f>IF(OR(ISBLANK(K23),K23=0,H23=0,ISBLANK(H23)),,ROUND(K23+$L$5,2))</f>
        <v>66.28</v>
      </c>
      <c r="M23" s="555">
        <f>ROUND(I23*L23,2)</f>
        <v>13256</v>
      </c>
      <c r="N23" s="159">
        <f>ROUND(L23/G23,4)</f>
        <v>0.66279999999999994</v>
      </c>
      <c r="O23" s="157"/>
      <c r="P23" s="157"/>
      <c r="Q23" s="2039"/>
      <c r="R23" s="422"/>
      <c r="S23" s="650" t="s">
        <v>20</v>
      </c>
      <c r="T23" s="472" t="s">
        <v>20</v>
      </c>
      <c r="U23" s="1110"/>
      <c r="V23" s="1016"/>
      <c r="W23" s="235" t="s">
        <v>20</v>
      </c>
      <c r="X23" s="1115" t="s">
        <v>20</v>
      </c>
      <c r="Y23" s="646" t="s">
        <v>20</v>
      </c>
      <c r="Z23" s="646"/>
    </row>
    <row r="24" spans="1:26" ht="15" customHeight="1">
      <c r="A24" s="851"/>
      <c r="B24" s="356" t="s">
        <v>2234</v>
      </c>
      <c r="C24" s="582" t="s">
        <v>20</v>
      </c>
      <c r="D24" s="1072"/>
      <c r="E24" s="648"/>
      <c r="F24" s="800"/>
      <c r="G24" s="2048"/>
      <c r="H24" s="1785"/>
      <c r="I24" s="498" t="s">
        <v>20</v>
      </c>
      <c r="J24" s="229" t="s">
        <v>20</v>
      </c>
      <c r="K24" s="235"/>
      <c r="L24" s="157" t="s">
        <v>20</v>
      </c>
      <c r="M24" s="326" t="s">
        <v>20</v>
      </c>
      <c r="N24" s="173" t="s">
        <v>20</v>
      </c>
      <c r="O24" s="300"/>
      <c r="P24" s="300"/>
      <c r="Q24" s="1035"/>
      <c r="R24" s="300"/>
      <c r="S24" s="650" t="s">
        <v>20</v>
      </c>
      <c r="T24" s="237" t="s">
        <v>20</v>
      </c>
      <c r="U24" s="1579"/>
      <c r="V24" s="1483"/>
      <c r="W24" s="298" t="s">
        <v>20</v>
      </c>
      <c r="X24" s="1433" t="s">
        <v>20</v>
      </c>
      <c r="Y24" s="646" t="s">
        <v>20</v>
      </c>
      <c r="Z24" s="646"/>
    </row>
    <row r="25" spans="1:26" ht="15" customHeight="1">
      <c r="A25" s="694"/>
      <c r="B25" s="270" t="s">
        <v>2230</v>
      </c>
      <c r="C25" s="694" t="s">
        <v>20</v>
      </c>
      <c r="D25" s="244"/>
      <c r="E25" s="1832"/>
      <c r="F25" s="781"/>
      <c r="G25" s="782"/>
      <c r="H25" s="985"/>
      <c r="I25" s="575" t="s">
        <v>20</v>
      </c>
      <c r="J25" s="241" t="s">
        <v>20</v>
      </c>
      <c r="K25" s="307"/>
      <c r="L25" s="246" t="s">
        <v>20</v>
      </c>
      <c r="M25" s="348" t="s">
        <v>20</v>
      </c>
      <c r="N25" s="492" t="s">
        <v>20</v>
      </c>
      <c r="O25" s="523"/>
      <c r="P25" s="523"/>
      <c r="Q25" s="1037"/>
      <c r="R25" s="2049"/>
      <c r="S25" s="905" t="s">
        <v>20</v>
      </c>
      <c r="T25" s="832" t="s">
        <v>20</v>
      </c>
      <c r="U25" s="965"/>
      <c r="V25" s="956"/>
      <c r="W25" s="307" t="s">
        <v>20</v>
      </c>
      <c r="X25" s="1914" t="s">
        <v>20</v>
      </c>
      <c r="Y25" s="1120" t="s">
        <v>20</v>
      </c>
      <c r="Z25" s="1120"/>
    </row>
    <row r="26" spans="1:26" ht="15" customHeight="1">
      <c r="A26" s="240">
        <v>28005</v>
      </c>
      <c r="B26" s="679"/>
      <c r="C26" s="155"/>
      <c r="D26" s="1072"/>
      <c r="E26" s="1831"/>
      <c r="F26" s="2042"/>
      <c r="G26" s="152"/>
      <c r="H26" s="1845"/>
      <c r="I26" s="154" t="e">
        <f>ROUND($H$26*$G$26/G26,2)</f>
        <v>#DIV/0!</v>
      </c>
      <c r="J26" s="214" t="s">
        <v>170</v>
      </c>
      <c r="K26" s="156"/>
      <c r="L26" s="157">
        <f>IF(OR(ISBLANK(K26),K26=0,H26=0,ISBLANK(H26)),,ROUND(K26+$L$5,2))</f>
        <v>0</v>
      </c>
      <c r="M26" s="555" t="e">
        <f>ROUND(I26*L26,2)</f>
        <v>#DIV/0!</v>
      </c>
      <c r="N26" s="159" t="e">
        <f>ROUND(L26/G26,4)</f>
        <v>#DIV/0!</v>
      </c>
      <c r="O26" s="157"/>
      <c r="P26" s="157"/>
      <c r="Q26" s="2039"/>
      <c r="R26" s="422"/>
      <c r="S26" s="650" t="s">
        <v>20</v>
      </c>
      <c r="T26" s="472" t="s">
        <v>20</v>
      </c>
      <c r="U26" s="1110"/>
      <c r="V26" s="1016"/>
      <c r="W26" s="235" t="s">
        <v>20</v>
      </c>
      <c r="X26" s="1115" t="s">
        <v>20</v>
      </c>
      <c r="Y26" s="646" t="s">
        <v>20</v>
      </c>
      <c r="Z26" s="646"/>
    </row>
    <row r="27" spans="1:26" ht="15" customHeight="1">
      <c r="A27" s="694"/>
      <c r="B27" s="694" t="s">
        <v>2235</v>
      </c>
      <c r="C27" s="270" t="s">
        <v>20</v>
      </c>
      <c r="D27" s="306"/>
      <c r="E27" s="1832"/>
      <c r="F27" s="781" t="s">
        <v>20</v>
      </c>
      <c r="G27" s="2050" t="s">
        <v>20</v>
      </c>
      <c r="H27" s="1379"/>
      <c r="I27" s="2051" t="s">
        <v>20</v>
      </c>
      <c r="J27" s="781" t="s">
        <v>20</v>
      </c>
      <c r="K27" s="443"/>
      <c r="L27" s="444" t="s">
        <v>20</v>
      </c>
      <c r="M27" s="348" t="s">
        <v>20</v>
      </c>
      <c r="N27" s="492" t="s">
        <v>20</v>
      </c>
      <c r="O27" s="272"/>
      <c r="P27" s="272"/>
      <c r="Q27" s="1029"/>
      <c r="R27" s="272"/>
      <c r="S27" s="905" t="s">
        <v>20</v>
      </c>
      <c r="T27" s="832" t="s">
        <v>20</v>
      </c>
      <c r="U27" s="1668"/>
      <c r="V27" s="1562"/>
      <c r="W27" s="307" t="s">
        <v>20</v>
      </c>
      <c r="X27" s="1914" t="s">
        <v>20</v>
      </c>
      <c r="Y27" s="1120" t="s">
        <v>20</v>
      </c>
      <c r="Z27" s="1120"/>
    </row>
    <row r="28" spans="1:26" ht="15" customHeight="1">
      <c r="A28" s="240">
        <v>28006</v>
      </c>
      <c r="B28" s="679" t="s">
        <v>2236</v>
      </c>
      <c r="C28" s="155" t="s">
        <v>2237</v>
      </c>
      <c r="D28" s="1072"/>
      <c r="E28" s="1831"/>
      <c r="F28" s="214" t="s">
        <v>2238</v>
      </c>
      <c r="G28" s="152">
        <v>100</v>
      </c>
      <c r="H28" s="1845"/>
      <c r="I28" s="154">
        <f>ROUND($H$26*$G$26/G28,2)</f>
        <v>0</v>
      </c>
      <c r="J28" s="214" t="s">
        <v>170</v>
      </c>
      <c r="K28" s="156"/>
      <c r="L28" s="157">
        <f>IF(OR(ISBLANK(K28),K28=0,H28=0,ISBLANK(H28)),,ROUND(K28+$L$5,2))</f>
        <v>0</v>
      </c>
      <c r="M28" s="555">
        <f>ROUND(I28*L28,2)</f>
        <v>0</v>
      </c>
      <c r="N28" s="159">
        <f>ROUND(L28/G28,4)</f>
        <v>0</v>
      </c>
      <c r="O28" s="249"/>
      <c r="P28" s="249"/>
      <c r="Q28" s="2004"/>
      <c r="R28" s="249"/>
      <c r="S28" s="650"/>
      <c r="T28" s="472"/>
      <c r="U28" s="840"/>
      <c r="V28" s="840"/>
      <c r="W28" s="868"/>
      <c r="X28" s="1450"/>
      <c r="Y28" s="646"/>
      <c r="Z28" s="646"/>
    </row>
    <row r="29" spans="1:26" ht="15" customHeight="1">
      <c r="A29" s="694"/>
      <c r="B29" s="694" t="s">
        <v>2235</v>
      </c>
      <c r="C29" s="270" t="s">
        <v>20</v>
      </c>
      <c r="D29" s="306"/>
      <c r="E29" s="1832"/>
      <c r="F29" s="781" t="s">
        <v>20</v>
      </c>
      <c r="G29" s="2050" t="s">
        <v>20</v>
      </c>
      <c r="H29" s="1379"/>
      <c r="I29" s="2051" t="s">
        <v>20</v>
      </c>
      <c r="J29" s="781" t="s">
        <v>20</v>
      </c>
      <c r="K29" s="443"/>
      <c r="L29" s="444" t="s">
        <v>20</v>
      </c>
      <c r="M29" s="348" t="s">
        <v>20</v>
      </c>
      <c r="N29" s="492" t="s">
        <v>20</v>
      </c>
      <c r="O29" s="249"/>
      <c r="P29" s="249"/>
      <c r="Q29" s="2004"/>
      <c r="R29" s="249"/>
      <c r="S29" s="650"/>
      <c r="T29" s="237"/>
      <c r="U29" s="840"/>
      <c r="V29" s="840"/>
      <c r="W29" s="776"/>
      <c r="X29" s="2052"/>
      <c r="Y29" s="646"/>
      <c r="Z29" s="646"/>
    </row>
    <row r="30" spans="1:26" ht="15" customHeight="1">
      <c r="A30" s="270"/>
      <c r="B30" s="270" t="s">
        <v>20</v>
      </c>
      <c r="C30" s="270" t="s">
        <v>20</v>
      </c>
      <c r="D30" s="306"/>
      <c r="E30" s="1832"/>
      <c r="F30" s="781" t="s">
        <v>20</v>
      </c>
      <c r="G30" s="782" t="s">
        <v>20</v>
      </c>
      <c r="H30" s="1357"/>
      <c r="I30" s="562" t="s">
        <v>20</v>
      </c>
      <c r="J30" s="781" t="s">
        <v>20</v>
      </c>
      <c r="K30" s="307"/>
      <c r="L30" s="246" t="s">
        <v>20</v>
      </c>
      <c r="M30" s="348" t="s">
        <v>20</v>
      </c>
      <c r="N30" s="492" t="s">
        <v>20</v>
      </c>
      <c r="O30" s="523"/>
      <c r="P30" s="523"/>
      <c r="Q30" s="1037"/>
      <c r="R30" s="2049"/>
      <c r="S30" s="905" t="s">
        <v>20</v>
      </c>
      <c r="T30" s="832" t="s">
        <v>20</v>
      </c>
      <c r="U30" s="965"/>
      <c r="V30" s="956"/>
      <c r="W30" s="307" t="s">
        <v>20</v>
      </c>
      <c r="X30" s="1914" t="s">
        <v>20</v>
      </c>
      <c r="Y30" s="1120" t="s">
        <v>20</v>
      </c>
      <c r="Z30" s="1120"/>
    </row>
    <row r="31" spans="1:26" ht="15" customHeight="1">
      <c r="A31" s="371">
        <v>28007</v>
      </c>
      <c r="B31" s="1047" t="s">
        <v>2239</v>
      </c>
      <c r="C31" s="155" t="s">
        <v>2240</v>
      </c>
      <c r="D31" s="2053"/>
      <c r="E31" s="155"/>
      <c r="F31" s="214" t="s">
        <v>2241</v>
      </c>
      <c r="G31" s="152">
        <v>75</v>
      </c>
      <c r="H31" s="532">
        <v>200</v>
      </c>
      <c r="I31" s="154">
        <f>ROUND(H31*G31/G31,2)</f>
        <v>200</v>
      </c>
      <c r="J31" s="214" t="s">
        <v>170</v>
      </c>
      <c r="K31" s="156">
        <v>44.96</v>
      </c>
      <c r="L31" s="157">
        <f>IF(OR(ISBLANK(K31),K31=0,H31=0,ISBLANK(H31)),,ROUND(K31+$L$5,2))</f>
        <v>44.96</v>
      </c>
      <c r="M31" s="555">
        <f>ROUND(I31*L31,2)</f>
        <v>8992</v>
      </c>
      <c r="N31" s="159">
        <f>ROUND(L31/G31,4)</f>
        <v>0.59950000000000003</v>
      </c>
      <c r="O31" s="249"/>
      <c r="P31" s="249"/>
      <c r="Q31" s="2004"/>
      <c r="R31" s="512"/>
      <c r="S31" s="650" t="s">
        <v>20</v>
      </c>
      <c r="T31" s="472" t="s">
        <v>20</v>
      </c>
      <c r="U31" s="1110"/>
      <c r="V31" s="1016"/>
      <c r="W31" s="235" t="s">
        <v>20</v>
      </c>
      <c r="X31" s="1115" t="s">
        <v>20</v>
      </c>
      <c r="Y31" s="646" t="s">
        <v>20</v>
      </c>
      <c r="Z31" s="646"/>
    </row>
    <row r="32" spans="1:26" ht="15" customHeight="1">
      <c r="A32" s="166"/>
      <c r="B32" s="166" t="s">
        <v>2242</v>
      </c>
      <c r="C32" s="166" t="s">
        <v>2243</v>
      </c>
      <c r="D32" s="1072">
        <v>7503</v>
      </c>
      <c r="E32" s="1260"/>
      <c r="F32" s="229" t="s">
        <v>2241</v>
      </c>
      <c r="G32" s="152">
        <v>75</v>
      </c>
      <c r="H32" s="1059"/>
      <c r="I32" s="498"/>
      <c r="J32" s="229"/>
      <c r="K32" s="230"/>
      <c r="L32" s="171"/>
      <c r="M32" s="326"/>
      <c r="N32" s="173"/>
      <c r="O32" s="157"/>
      <c r="P32" s="157"/>
      <c r="Q32" s="2039"/>
      <c r="R32" s="422"/>
      <c r="S32" s="650" t="s">
        <v>20</v>
      </c>
      <c r="T32" s="237" t="s">
        <v>20</v>
      </c>
      <c r="U32" s="1579"/>
      <c r="V32" s="1483"/>
      <c r="W32" s="298" t="s">
        <v>20</v>
      </c>
      <c r="X32" s="1433" t="s">
        <v>20</v>
      </c>
      <c r="Y32" s="646" t="s">
        <v>20</v>
      </c>
      <c r="Z32" s="646"/>
    </row>
    <row r="33" spans="1:26" ht="15" customHeight="1">
      <c r="A33" s="166"/>
      <c r="B33" s="166" t="s">
        <v>2244</v>
      </c>
      <c r="C33" s="166" t="s">
        <v>2245</v>
      </c>
      <c r="D33" s="225">
        <v>7501</v>
      </c>
      <c r="E33" s="1260"/>
      <c r="F33" s="229" t="s">
        <v>2241</v>
      </c>
      <c r="G33" s="152">
        <v>75</v>
      </c>
      <c r="H33" s="1059"/>
      <c r="I33" s="498"/>
      <c r="J33" s="229"/>
      <c r="K33" s="230"/>
      <c r="L33" s="171"/>
      <c r="M33" s="326"/>
      <c r="N33" s="173"/>
      <c r="O33" s="300"/>
      <c r="P33" s="300"/>
      <c r="Q33" s="1035"/>
      <c r="R33" s="300"/>
      <c r="S33" s="650" t="s">
        <v>20</v>
      </c>
      <c r="T33" s="237" t="s">
        <v>20</v>
      </c>
      <c r="U33" s="1579"/>
      <c r="V33" s="1483"/>
      <c r="W33" s="298" t="s">
        <v>20</v>
      </c>
      <c r="X33" s="1433" t="s">
        <v>20</v>
      </c>
      <c r="Y33" s="646" t="s">
        <v>20</v>
      </c>
      <c r="Z33" s="646"/>
    </row>
    <row r="34" spans="1:26" ht="15" customHeight="1">
      <c r="A34" s="166"/>
      <c r="B34" s="166" t="s">
        <v>2246</v>
      </c>
      <c r="C34" s="166" t="s">
        <v>2247</v>
      </c>
      <c r="D34" s="292">
        <v>7505</v>
      </c>
      <c r="E34" s="1260"/>
      <c r="F34" s="229" t="s">
        <v>2241</v>
      </c>
      <c r="G34" s="152">
        <v>75</v>
      </c>
      <c r="H34" s="1059"/>
      <c r="I34" s="166"/>
      <c r="J34" s="229"/>
      <c r="K34" s="230"/>
      <c r="L34" s="230"/>
      <c r="M34" s="326"/>
      <c r="N34" s="173"/>
      <c r="O34" s="157"/>
      <c r="P34" s="157"/>
      <c r="Q34" s="2039"/>
      <c r="R34" s="422"/>
      <c r="S34" s="650" t="s">
        <v>20</v>
      </c>
      <c r="T34" s="237" t="s">
        <v>20</v>
      </c>
      <c r="U34" s="1579"/>
      <c r="V34" s="1483"/>
      <c r="W34" s="298" t="s">
        <v>20</v>
      </c>
      <c r="X34" s="1433" t="s">
        <v>20</v>
      </c>
      <c r="Y34" s="646" t="s">
        <v>20</v>
      </c>
      <c r="Z34" s="646"/>
    </row>
    <row r="35" spans="1:26" ht="15" customHeight="1">
      <c r="A35" s="198"/>
      <c r="B35" s="198"/>
      <c r="C35" s="198" t="s">
        <v>2248</v>
      </c>
      <c r="D35" s="306">
        <v>7507</v>
      </c>
      <c r="E35" s="1683"/>
      <c r="F35" s="411" t="s">
        <v>2241</v>
      </c>
      <c r="G35" s="305">
        <v>75</v>
      </c>
      <c r="H35" s="985"/>
      <c r="I35" s="364"/>
      <c r="J35" s="411"/>
      <c r="K35" s="1038"/>
      <c r="L35" s="444"/>
      <c r="M35" s="738"/>
      <c r="N35" s="446"/>
      <c r="O35" s="523"/>
      <c r="P35" s="523"/>
      <c r="Q35" s="1037"/>
      <c r="R35" s="565"/>
      <c r="S35" s="905" t="s">
        <v>20</v>
      </c>
      <c r="T35" s="832" t="s">
        <v>20</v>
      </c>
      <c r="U35" s="965"/>
      <c r="V35" s="956"/>
      <c r="W35" s="307" t="s">
        <v>20</v>
      </c>
      <c r="X35" s="1914" t="s">
        <v>20</v>
      </c>
      <c r="Y35" s="1120" t="s">
        <v>20</v>
      </c>
      <c r="Z35" s="1120"/>
    </row>
    <row r="36" spans="1:26" ht="15" customHeight="1">
      <c r="A36" s="146">
        <v>28008</v>
      </c>
      <c r="B36" s="147" t="s">
        <v>2249</v>
      </c>
      <c r="C36" s="155" t="s">
        <v>1314</v>
      </c>
      <c r="D36" s="2054">
        <v>10000019011</v>
      </c>
      <c r="E36" s="1260"/>
      <c r="F36" s="2042" t="s">
        <v>2250</v>
      </c>
      <c r="G36" s="152">
        <v>63</v>
      </c>
      <c r="H36" s="1307">
        <v>300</v>
      </c>
      <c r="I36" s="154">
        <f>ROUND(H36*G36/G36,2)</f>
        <v>300</v>
      </c>
      <c r="J36" s="214" t="s">
        <v>170</v>
      </c>
      <c r="K36" s="156">
        <v>34.479999999999997</v>
      </c>
      <c r="L36" s="157">
        <f>IF(OR(ISBLANK(K36),K36=0,H36=0,ISBLANK(H36)),,ROUND(K36+$L$5,2))</f>
        <v>34.479999999999997</v>
      </c>
      <c r="M36" s="555">
        <f>ROUND(I36*L36,2)</f>
        <v>10344</v>
      </c>
      <c r="N36" s="159">
        <f>ROUND(L36/G36,4)</f>
        <v>0.54730000000000001</v>
      </c>
      <c r="O36" s="157"/>
      <c r="P36" s="157"/>
      <c r="Q36" s="2039"/>
      <c r="R36" s="422"/>
      <c r="S36" s="650" t="s">
        <v>20</v>
      </c>
      <c r="T36" s="472" t="s">
        <v>20</v>
      </c>
      <c r="U36" s="840"/>
      <c r="V36" s="1016"/>
      <c r="W36" s="235" t="s">
        <v>20</v>
      </c>
      <c r="X36" s="1115" t="s">
        <v>20</v>
      </c>
      <c r="Y36" s="646" t="s">
        <v>20</v>
      </c>
      <c r="Z36" s="646"/>
    </row>
    <row r="37" spans="1:26" ht="15" customHeight="1">
      <c r="A37" s="155"/>
      <c r="B37" s="155" t="s">
        <v>2251</v>
      </c>
      <c r="C37" s="155"/>
      <c r="D37" s="225"/>
      <c r="E37" s="155"/>
      <c r="F37" s="214"/>
      <c r="G37" s="152"/>
      <c r="H37" s="1059"/>
      <c r="I37" s="154"/>
      <c r="J37" s="214"/>
      <c r="K37" s="165"/>
      <c r="L37" s="157"/>
      <c r="M37" s="555"/>
      <c r="N37" s="159"/>
      <c r="O37" s="249"/>
      <c r="P37" s="485"/>
      <c r="Q37" s="1731"/>
      <c r="R37" s="1066"/>
      <c r="S37" s="867" t="s">
        <v>20</v>
      </c>
      <c r="T37" s="2055" t="s">
        <v>20</v>
      </c>
      <c r="U37" s="1116"/>
      <c r="V37" s="1483"/>
      <c r="W37" s="298" t="s">
        <v>20</v>
      </c>
      <c r="X37" s="1433" t="s">
        <v>20</v>
      </c>
      <c r="Y37" s="646" t="s">
        <v>20</v>
      </c>
      <c r="Z37" s="646"/>
    </row>
    <row r="38" spans="1:26" ht="15" customHeight="1">
      <c r="A38" s="155"/>
      <c r="B38" s="155" t="s">
        <v>2252</v>
      </c>
      <c r="C38" s="155"/>
      <c r="D38" s="292"/>
      <c r="E38" s="155"/>
      <c r="F38" s="214"/>
      <c r="G38" s="152"/>
      <c r="H38" s="1059"/>
      <c r="I38" s="154"/>
      <c r="J38" s="214"/>
      <c r="K38" s="165"/>
      <c r="L38" s="157"/>
      <c r="M38" s="555"/>
      <c r="N38" s="159"/>
      <c r="O38" s="462"/>
      <c r="P38" s="230"/>
      <c r="Q38" s="1125"/>
      <c r="R38" s="230"/>
      <c r="S38" s="769"/>
      <c r="T38" s="849"/>
      <c r="U38" s="840"/>
      <c r="V38" s="1483"/>
      <c r="W38" s="298"/>
      <c r="X38" s="1433"/>
      <c r="Y38" s="646"/>
      <c r="Z38" s="646"/>
    </row>
    <row r="39" spans="1:26" ht="15" customHeight="1">
      <c r="A39" s="166"/>
      <c r="B39" s="166" t="s">
        <v>2253</v>
      </c>
      <c r="C39" s="166"/>
      <c r="D39" s="2056"/>
      <c r="E39" s="166"/>
      <c r="F39" s="229"/>
      <c r="G39" s="168"/>
      <c r="H39" s="1231"/>
      <c r="I39" s="154"/>
      <c r="J39" s="214"/>
      <c r="K39" s="165"/>
      <c r="L39" s="157"/>
      <c r="M39" s="555"/>
      <c r="N39" s="159"/>
      <c r="O39" s="157"/>
      <c r="P39" s="230"/>
      <c r="Q39" s="1125"/>
      <c r="R39" s="298"/>
      <c r="S39" s="769" t="s">
        <v>20</v>
      </c>
      <c r="T39" s="849" t="s">
        <v>20</v>
      </c>
      <c r="U39" s="840"/>
      <c r="V39" s="1483"/>
      <c r="W39" s="298" t="s">
        <v>20</v>
      </c>
      <c r="X39" s="1433" t="s">
        <v>20</v>
      </c>
      <c r="Y39" s="646" t="s">
        <v>20</v>
      </c>
      <c r="Z39" s="646"/>
    </row>
    <row r="40" spans="1:26" ht="15" customHeight="1">
      <c r="A40" s="270"/>
      <c r="B40" s="270"/>
      <c r="C40" s="270"/>
      <c r="D40" s="2057"/>
      <c r="E40" s="270"/>
      <c r="F40" s="241"/>
      <c r="G40" s="305"/>
      <c r="H40" s="1324"/>
      <c r="I40" s="270"/>
      <c r="J40" s="241"/>
      <c r="K40" s="271"/>
      <c r="L40" s="271"/>
      <c r="M40" s="348"/>
      <c r="N40" s="492"/>
      <c r="O40" s="523"/>
      <c r="P40" s="523"/>
      <c r="Q40" s="1037"/>
      <c r="R40" s="565"/>
      <c r="S40" s="905" t="s">
        <v>20</v>
      </c>
      <c r="T40" s="835" t="s">
        <v>20</v>
      </c>
      <c r="U40" s="965"/>
      <c r="V40" s="956"/>
      <c r="W40" s="307" t="s">
        <v>20</v>
      </c>
      <c r="X40" s="1914" t="s">
        <v>20</v>
      </c>
      <c r="Y40" s="1120" t="s">
        <v>20</v>
      </c>
      <c r="Z40" s="1120"/>
    </row>
    <row r="41" spans="1:26" ht="15" customHeight="1">
      <c r="A41" s="253">
        <v>28009</v>
      </c>
      <c r="B41" s="254" t="s">
        <v>2254</v>
      </c>
      <c r="C41" s="255" t="s">
        <v>2255</v>
      </c>
      <c r="D41" s="2038"/>
      <c r="E41" s="255"/>
      <c r="F41" s="349" t="s">
        <v>2256</v>
      </c>
      <c r="G41" s="311">
        <v>100</v>
      </c>
      <c r="H41" s="1307"/>
      <c r="I41" s="257">
        <f>ROUND(H41*G41/G41,2)</f>
        <v>0</v>
      </c>
      <c r="J41" s="349" t="s">
        <v>170</v>
      </c>
      <c r="K41" s="313">
        <v>32</v>
      </c>
      <c r="L41" s="314">
        <f>IF(OR(ISBLANK(K41),K41=0,H41=0,ISBLANK(H41)),,ROUND(K41+$L$5,2))</f>
        <v>0</v>
      </c>
      <c r="M41" s="670">
        <f>ROUND(I41*L41,2)</f>
        <v>0</v>
      </c>
      <c r="N41" s="316">
        <f>ROUND(L41/G41,4)</f>
        <v>0</v>
      </c>
      <c r="O41" s="249"/>
      <c r="P41" s="249"/>
      <c r="Q41" s="2004"/>
      <c r="R41" s="249"/>
      <c r="S41" s="650" t="s">
        <v>20</v>
      </c>
      <c r="T41" s="472" t="s">
        <v>20</v>
      </c>
      <c r="U41" s="1110"/>
      <c r="V41" s="1016"/>
      <c r="W41" s="235" t="s">
        <v>20</v>
      </c>
      <c r="X41" s="1115" t="s">
        <v>20</v>
      </c>
      <c r="Y41" s="646" t="s">
        <v>20</v>
      </c>
      <c r="Z41" s="646"/>
    </row>
    <row r="42" spans="1:26" ht="15" customHeight="1">
      <c r="A42" s="155"/>
      <c r="B42" s="166" t="s">
        <v>2257</v>
      </c>
      <c r="C42" s="155" t="s">
        <v>2258</v>
      </c>
      <c r="D42" s="1072" t="s">
        <v>2259</v>
      </c>
      <c r="E42" s="1260"/>
      <c r="F42" s="229"/>
      <c r="G42" s="168"/>
      <c r="H42" s="1059"/>
      <c r="I42" s="498"/>
      <c r="J42" s="229"/>
      <c r="K42" s="230"/>
      <c r="L42" s="299"/>
      <c r="M42" s="490"/>
      <c r="N42" s="681"/>
      <c r="O42" s="157"/>
      <c r="P42" s="157"/>
      <c r="Q42" s="2039"/>
      <c r="R42" s="157"/>
      <c r="S42" s="650" t="s">
        <v>20</v>
      </c>
      <c r="T42" s="237" t="s">
        <v>20</v>
      </c>
      <c r="U42" s="1579"/>
      <c r="V42" s="1483"/>
      <c r="W42" s="165" t="s">
        <v>20</v>
      </c>
      <c r="X42" s="646" t="s">
        <v>20</v>
      </c>
      <c r="Y42" s="646" t="s">
        <v>20</v>
      </c>
      <c r="Z42" s="646"/>
    </row>
    <row r="43" spans="1:26" ht="15" customHeight="1">
      <c r="A43" s="270"/>
      <c r="B43" s="270"/>
      <c r="C43" s="270" t="s">
        <v>2260</v>
      </c>
      <c r="D43" s="306" t="s">
        <v>2261</v>
      </c>
      <c r="E43" s="1683"/>
      <c r="F43" s="241"/>
      <c r="G43" s="305"/>
      <c r="H43" s="985"/>
      <c r="I43" s="575"/>
      <c r="J43" s="241"/>
      <c r="K43" s="271"/>
      <c r="L43" s="246"/>
      <c r="M43" s="348"/>
      <c r="N43" s="492"/>
      <c r="O43" s="523"/>
      <c r="P43" s="523"/>
      <c r="Q43" s="1037"/>
      <c r="R43" s="2049"/>
      <c r="S43" s="905" t="s">
        <v>20</v>
      </c>
      <c r="T43" s="832" t="s">
        <v>20</v>
      </c>
      <c r="U43" s="965"/>
      <c r="V43" s="956"/>
      <c r="W43" s="307" t="s">
        <v>20</v>
      </c>
      <c r="X43" s="1914" t="s">
        <v>20</v>
      </c>
      <c r="Y43" s="1120" t="s">
        <v>20</v>
      </c>
      <c r="Z43" s="1120"/>
    </row>
    <row r="44" spans="1:26" ht="15" customHeight="1">
      <c r="A44" s="253">
        <v>28010</v>
      </c>
      <c r="B44" s="254" t="s">
        <v>2262</v>
      </c>
      <c r="C44" s="253" t="s">
        <v>2263</v>
      </c>
      <c r="D44" s="2058"/>
      <c r="E44" s="255"/>
      <c r="F44" s="349" t="s">
        <v>2264</v>
      </c>
      <c r="G44" s="311">
        <v>60</v>
      </c>
      <c r="H44" s="1397"/>
      <c r="I44" s="257">
        <f>ROUND(H44*G44/G44,2)</f>
        <v>0</v>
      </c>
      <c r="J44" s="349" t="s">
        <v>170</v>
      </c>
      <c r="K44" s="313">
        <v>58.44</v>
      </c>
      <c r="L44" s="1893">
        <f>IF(OR(ISBLANK(K44),K44=0,H44=0,ISBLANK(H44)),,ROUND(K44+$L$5,2))</f>
        <v>0</v>
      </c>
      <c r="M44" s="730">
        <f>ROUND(I44*L44,2)</f>
        <v>0</v>
      </c>
      <c r="N44" s="731">
        <f>ROUND(L44/G44,4)</f>
        <v>0</v>
      </c>
      <c r="O44" s="509"/>
      <c r="P44" s="2059"/>
      <c r="Q44" s="2060"/>
      <c r="R44" s="1968"/>
      <c r="S44" s="867" t="s">
        <v>20</v>
      </c>
      <c r="T44" s="1490" t="s">
        <v>20</v>
      </c>
      <c r="U44" s="1110"/>
      <c r="V44" s="1016"/>
      <c r="W44" s="868" t="s">
        <v>20</v>
      </c>
      <c r="X44" s="1115" t="s">
        <v>20</v>
      </c>
      <c r="Y44" s="646" t="s">
        <v>20</v>
      </c>
      <c r="Z44" s="646"/>
    </row>
    <row r="45" spans="1:26" ht="15" customHeight="1">
      <c r="A45" s="166"/>
      <c r="B45" s="166" t="s">
        <v>2265</v>
      </c>
      <c r="C45" s="166" t="s">
        <v>2266</v>
      </c>
      <c r="D45" s="2061">
        <v>61123</v>
      </c>
      <c r="E45" s="1260"/>
      <c r="F45" s="229"/>
      <c r="G45" s="168"/>
      <c r="H45" s="1348"/>
      <c r="I45" s="498"/>
      <c r="J45" s="229"/>
      <c r="K45" s="230"/>
      <c r="L45" s="171"/>
      <c r="M45" s="326"/>
      <c r="N45" s="173"/>
      <c r="O45" s="157"/>
      <c r="P45" s="230"/>
      <c r="Q45" s="1125"/>
      <c r="R45" s="230"/>
      <c r="S45" s="769" t="s">
        <v>20</v>
      </c>
      <c r="T45" s="849" t="s">
        <v>20</v>
      </c>
      <c r="U45" s="849"/>
      <c r="V45" s="546"/>
      <c r="W45" s="230" t="s">
        <v>20</v>
      </c>
      <c r="X45" s="646" t="s">
        <v>20</v>
      </c>
      <c r="Y45" s="646" t="s">
        <v>20</v>
      </c>
      <c r="Z45" s="646"/>
    </row>
    <row r="46" spans="1:26" ht="15" customHeight="1">
      <c r="A46" s="166"/>
      <c r="B46" s="166" t="s">
        <v>2267</v>
      </c>
      <c r="C46" s="166" t="s">
        <v>2268</v>
      </c>
      <c r="D46" s="1072">
        <v>61114</v>
      </c>
      <c r="E46" s="1260"/>
      <c r="F46" s="229"/>
      <c r="G46" s="168"/>
      <c r="H46" s="1348"/>
      <c r="I46" s="498"/>
      <c r="J46" s="229"/>
      <c r="K46" s="230"/>
      <c r="L46" s="171"/>
      <c r="M46" s="326"/>
      <c r="N46" s="173"/>
      <c r="O46" s="266"/>
      <c r="P46" s="230"/>
      <c r="Q46" s="1125"/>
      <c r="R46" s="230"/>
      <c r="S46" s="769" t="s">
        <v>20</v>
      </c>
      <c r="T46" s="849" t="s">
        <v>20</v>
      </c>
      <c r="U46" s="849"/>
      <c r="V46" s="546"/>
      <c r="W46" s="298" t="s">
        <v>20</v>
      </c>
      <c r="X46" s="1433" t="s">
        <v>20</v>
      </c>
      <c r="Y46" s="646" t="s">
        <v>20</v>
      </c>
      <c r="Z46" s="646"/>
    </row>
    <row r="47" spans="1:26" ht="15" customHeight="1">
      <c r="A47" s="2062"/>
      <c r="B47" s="2062" t="s">
        <v>2269</v>
      </c>
      <c r="C47" s="228" t="s">
        <v>2270</v>
      </c>
      <c r="D47" s="292">
        <v>61103</v>
      </c>
      <c r="E47" s="1260"/>
      <c r="F47" s="290"/>
      <c r="G47" s="297"/>
      <c r="H47" s="1307"/>
      <c r="I47" s="295"/>
      <c r="J47" s="290"/>
      <c r="K47" s="488"/>
      <c r="L47" s="299"/>
      <c r="M47" s="490"/>
      <c r="N47" s="681"/>
      <c r="O47" s="1887"/>
      <c r="P47" s="300"/>
      <c r="Q47" s="1125"/>
      <c r="R47" s="230"/>
      <c r="S47" s="769" t="s">
        <v>20</v>
      </c>
      <c r="T47" s="849" t="s">
        <v>20</v>
      </c>
      <c r="U47" s="849"/>
      <c r="V47" s="546"/>
      <c r="W47" s="298" t="s">
        <v>20</v>
      </c>
      <c r="X47" s="1433" t="s">
        <v>20</v>
      </c>
      <c r="Y47" s="646" t="s">
        <v>20</v>
      </c>
      <c r="Z47" s="646"/>
    </row>
    <row r="48" spans="1:26" ht="15" customHeight="1">
      <c r="A48" s="2063"/>
      <c r="B48" s="2063" t="s">
        <v>2271</v>
      </c>
      <c r="C48" s="166"/>
      <c r="D48" s="2056"/>
      <c r="E48" s="232"/>
      <c r="F48" s="229"/>
      <c r="G48" s="488"/>
      <c r="H48" s="1059"/>
      <c r="I48" s="488"/>
      <c r="J48" s="229"/>
      <c r="K48" s="230"/>
      <c r="L48" s="230"/>
      <c r="M48" s="326"/>
      <c r="N48" s="173"/>
      <c r="O48" s="157"/>
      <c r="P48" s="230"/>
      <c r="Q48" s="1125"/>
      <c r="R48" s="298"/>
      <c r="S48" s="769" t="s">
        <v>20</v>
      </c>
      <c r="T48" s="849" t="s">
        <v>20</v>
      </c>
      <c r="U48" s="849"/>
      <c r="V48" s="546"/>
      <c r="W48" s="298" t="s">
        <v>20</v>
      </c>
      <c r="X48" s="1433" t="s">
        <v>20</v>
      </c>
      <c r="Y48" s="646" t="s">
        <v>20</v>
      </c>
      <c r="Z48" s="646"/>
    </row>
    <row r="49" spans="1:26" ht="15" customHeight="1">
      <c r="A49" s="2063"/>
      <c r="B49" s="2063"/>
      <c r="C49" s="166"/>
      <c r="D49" s="2056"/>
      <c r="E49" s="232"/>
      <c r="F49" s="229"/>
      <c r="G49" s="230"/>
      <c r="H49" s="2064"/>
      <c r="I49" s="300"/>
      <c r="J49" s="229"/>
      <c r="K49" s="165"/>
      <c r="L49" s="157"/>
      <c r="M49" s="326"/>
      <c r="N49" s="173"/>
      <c r="O49" s="462"/>
      <c r="P49" s="230"/>
      <c r="Q49" s="1125"/>
      <c r="R49" s="298"/>
      <c r="S49" s="769"/>
      <c r="T49" s="849"/>
      <c r="U49" s="849"/>
      <c r="V49" s="546"/>
      <c r="W49" s="298"/>
      <c r="X49" s="1433"/>
      <c r="Y49" s="646"/>
      <c r="Z49" s="646"/>
    </row>
    <row r="50" spans="1:26" ht="15" customHeight="1">
      <c r="A50" s="2063"/>
      <c r="B50" s="2063"/>
      <c r="C50" s="1666"/>
      <c r="D50" s="2056"/>
      <c r="E50" s="232"/>
      <c r="F50" s="229"/>
      <c r="G50" s="168"/>
      <c r="H50" s="2065"/>
      <c r="I50" s="498"/>
      <c r="J50" s="229"/>
      <c r="K50" s="165"/>
      <c r="L50" s="157"/>
      <c r="M50" s="326"/>
      <c r="N50" s="173"/>
      <c r="O50" s="462"/>
      <c r="P50" s="230"/>
      <c r="Q50" s="1125"/>
      <c r="R50" s="298"/>
      <c r="S50" s="769"/>
      <c r="T50" s="849"/>
      <c r="U50" s="849"/>
      <c r="V50" s="546"/>
      <c r="W50" s="298"/>
      <c r="X50" s="1433"/>
      <c r="Y50" s="646"/>
      <c r="Z50" s="646"/>
    </row>
    <row r="51" spans="1:26" ht="15" customHeight="1">
      <c r="A51" s="2063"/>
      <c r="B51" s="2063"/>
      <c r="C51" s="702" t="s">
        <v>2263</v>
      </c>
      <c r="D51" s="2056"/>
      <c r="E51" s="166"/>
      <c r="F51" s="229" t="s">
        <v>2272</v>
      </c>
      <c r="G51" s="908">
        <v>72</v>
      </c>
      <c r="H51" s="1397"/>
      <c r="I51" s="154">
        <f>ROUND(H44*G44/G51,2)</f>
        <v>0</v>
      </c>
      <c r="J51" s="229" t="s">
        <v>170</v>
      </c>
      <c r="K51" s="156">
        <v>70.13</v>
      </c>
      <c r="L51" s="157">
        <f>IF(OR(ISBLANK(K51),K51=0,H51=0,ISBLANK(H51)),,ROUND(K51+$L$5,2))</f>
        <v>0</v>
      </c>
      <c r="M51" s="326">
        <f>ROUND(I51*L51,2)</f>
        <v>0</v>
      </c>
      <c r="N51" s="173">
        <f>ROUND(L51/G51,4)</f>
        <v>0</v>
      </c>
      <c r="O51" s="467"/>
      <c r="P51" s="230"/>
      <c r="Q51" s="1125"/>
      <c r="R51" s="230"/>
      <c r="S51" s="769" t="s">
        <v>20</v>
      </c>
      <c r="T51" s="849" t="s">
        <v>20</v>
      </c>
      <c r="U51" s="849"/>
      <c r="V51" s="546"/>
      <c r="W51" s="298" t="s">
        <v>20</v>
      </c>
      <c r="X51" s="1433" t="s">
        <v>20</v>
      </c>
      <c r="Y51" s="646" t="s">
        <v>20</v>
      </c>
      <c r="Z51" s="646"/>
    </row>
    <row r="52" spans="1:26" ht="15" customHeight="1">
      <c r="A52" s="234"/>
      <c r="B52" s="234"/>
      <c r="C52" s="166" t="s">
        <v>2273</v>
      </c>
      <c r="D52" s="2038">
        <v>61119</v>
      </c>
      <c r="E52" s="1260"/>
      <c r="F52" s="229"/>
      <c r="G52" s="168"/>
      <c r="H52" s="1348"/>
      <c r="I52" s="166"/>
      <c r="J52" s="229"/>
      <c r="K52" s="230"/>
      <c r="L52" s="230"/>
      <c r="M52" s="326"/>
      <c r="N52" s="173"/>
      <c r="O52" s="157"/>
      <c r="P52" s="230"/>
      <c r="Q52" s="1125"/>
      <c r="R52" s="298"/>
      <c r="S52" s="769" t="s">
        <v>20</v>
      </c>
      <c r="T52" s="849" t="s">
        <v>20</v>
      </c>
      <c r="U52" s="849"/>
      <c r="V52" s="546"/>
      <c r="W52" s="298" t="s">
        <v>20</v>
      </c>
      <c r="X52" s="1433" t="s">
        <v>20</v>
      </c>
      <c r="Y52" s="646" t="s">
        <v>20</v>
      </c>
      <c r="Z52" s="646"/>
    </row>
    <row r="53" spans="1:26" ht="15" customHeight="1">
      <c r="A53" s="2066"/>
      <c r="B53" s="2066"/>
      <c r="C53" s="2747" t="s">
        <v>4645</v>
      </c>
      <c r="D53" s="2748">
        <v>61115</v>
      </c>
      <c r="E53" s="1260"/>
      <c r="F53" s="229"/>
      <c r="G53" s="168"/>
      <c r="H53" s="1307"/>
      <c r="I53" s="166"/>
      <c r="J53" s="229"/>
      <c r="K53" s="230"/>
      <c r="L53" s="230"/>
      <c r="M53" s="326"/>
      <c r="N53" s="173"/>
      <c r="O53" s="1887"/>
      <c r="P53" s="300"/>
      <c r="Q53" s="1125"/>
      <c r="R53" s="298"/>
      <c r="S53" s="769"/>
      <c r="T53" s="849"/>
      <c r="U53" s="849"/>
      <c r="V53" s="546"/>
      <c r="W53" s="298"/>
      <c r="X53" s="1433"/>
      <c r="Y53" s="646"/>
      <c r="Z53" s="646"/>
    </row>
    <row r="54" spans="1:26" ht="15" customHeight="1">
      <c r="A54" s="2067"/>
      <c r="B54" s="2067"/>
      <c r="C54" s="270"/>
      <c r="D54" s="2044"/>
      <c r="E54" s="347"/>
      <c r="F54" s="241"/>
      <c r="G54" s="305"/>
      <c r="H54" s="2065"/>
      <c r="I54" s="575"/>
      <c r="J54" s="241"/>
      <c r="K54" s="566"/>
      <c r="L54" s="444"/>
      <c r="M54" s="348" t="s">
        <v>20</v>
      </c>
      <c r="N54" s="492"/>
      <c r="O54" s="444"/>
      <c r="P54" s="444"/>
      <c r="Q54" s="2068"/>
      <c r="R54" s="1327"/>
      <c r="S54" s="905"/>
      <c r="T54" s="835"/>
      <c r="U54" s="1680"/>
      <c r="V54" s="1681"/>
      <c r="W54" s="443"/>
      <c r="X54" s="1914"/>
      <c r="Y54" s="1120"/>
      <c r="Z54" s="1120"/>
    </row>
    <row r="55" spans="1:26" ht="15" customHeight="1">
      <c r="A55" s="146">
        <v>28011</v>
      </c>
      <c r="B55" s="147" t="s">
        <v>2274</v>
      </c>
      <c r="C55" s="155" t="s">
        <v>2275</v>
      </c>
      <c r="D55" s="1072"/>
      <c r="E55" s="155"/>
      <c r="F55" s="214" t="s">
        <v>2276</v>
      </c>
      <c r="G55" s="152">
        <v>96</v>
      </c>
      <c r="H55" s="532">
        <v>300</v>
      </c>
      <c r="I55" s="154">
        <f>ROUND(H55*G55/G55,2)</f>
        <v>300</v>
      </c>
      <c r="J55" s="214" t="s">
        <v>170</v>
      </c>
      <c r="K55" s="156">
        <v>29.78</v>
      </c>
      <c r="L55" s="157">
        <f>IF(OR(ISBLANK(K55),K55=0,H55=0,ISBLANK(H55)),,ROUND(K55+$L$5,2))</f>
        <v>29.78</v>
      </c>
      <c r="M55" s="555">
        <f>ROUND(I55*L55,2)</f>
        <v>8934</v>
      </c>
      <c r="N55" s="159">
        <f>ROUND(L55/G55,4)</f>
        <v>0.31019999999999998</v>
      </c>
      <c r="O55" s="157"/>
      <c r="P55" s="157"/>
      <c r="Q55" s="2039"/>
      <c r="R55" s="422"/>
      <c r="S55" s="650" t="s">
        <v>20</v>
      </c>
      <c r="T55" s="472" t="s">
        <v>20</v>
      </c>
      <c r="U55" s="1110"/>
      <c r="V55" s="1016"/>
      <c r="W55" s="235" t="s">
        <v>20</v>
      </c>
      <c r="X55" s="1115" t="s">
        <v>20</v>
      </c>
      <c r="Y55" s="646" t="s">
        <v>20</v>
      </c>
      <c r="Z55" s="646"/>
    </row>
    <row r="56" spans="1:26" ht="15" customHeight="1">
      <c r="A56" s="166"/>
      <c r="B56" s="166" t="s">
        <v>2277</v>
      </c>
      <c r="C56" s="166" t="s">
        <v>2278</v>
      </c>
      <c r="D56" s="2038">
        <v>31879</v>
      </c>
      <c r="E56" s="1260"/>
      <c r="F56" s="229"/>
      <c r="G56" s="168"/>
      <c r="H56" s="1059"/>
      <c r="I56" s="498"/>
      <c r="J56" s="229"/>
      <c r="K56" s="230"/>
      <c r="L56" s="171"/>
      <c r="M56" s="326"/>
      <c r="N56" s="173"/>
      <c r="O56" s="300"/>
      <c r="P56" s="230"/>
      <c r="Q56" s="1125"/>
      <c r="R56" s="300"/>
      <c r="S56" s="650" t="s">
        <v>20</v>
      </c>
      <c r="T56" s="237" t="s">
        <v>20</v>
      </c>
      <c r="U56" s="1579"/>
      <c r="V56" s="1483"/>
      <c r="W56" s="298" t="s">
        <v>20</v>
      </c>
      <c r="X56" s="1433" t="s">
        <v>20</v>
      </c>
      <c r="Y56" s="646" t="s">
        <v>20</v>
      </c>
      <c r="Z56" s="646"/>
    </row>
    <row r="57" spans="1:26" ht="15" customHeight="1">
      <c r="A57" s="166"/>
      <c r="B57" s="166" t="s">
        <v>2279</v>
      </c>
      <c r="C57" s="166" t="s">
        <v>2280</v>
      </c>
      <c r="D57" s="1072">
        <v>32262</v>
      </c>
      <c r="E57" s="1260"/>
      <c r="F57" s="229"/>
      <c r="G57" s="168"/>
      <c r="H57" s="1059"/>
      <c r="I57" s="498"/>
      <c r="J57" s="229"/>
      <c r="K57" s="230"/>
      <c r="L57" s="171"/>
      <c r="M57" s="890"/>
      <c r="N57" s="742"/>
      <c r="O57" s="485"/>
      <c r="P57" s="230"/>
      <c r="Q57" s="1125"/>
      <c r="R57" s="2069"/>
      <c r="S57" s="650" t="s">
        <v>20</v>
      </c>
      <c r="T57" s="237" t="s">
        <v>20</v>
      </c>
      <c r="U57" s="1579"/>
      <c r="V57" s="1483"/>
      <c r="W57" s="298" t="s">
        <v>20</v>
      </c>
      <c r="X57" s="1433" t="s">
        <v>20</v>
      </c>
      <c r="Y57" s="646" t="s">
        <v>20</v>
      </c>
      <c r="Z57" s="646"/>
    </row>
    <row r="58" spans="1:26" ht="15" customHeight="1">
      <c r="A58" s="166"/>
      <c r="B58" s="166"/>
      <c r="C58" s="166" t="s">
        <v>2281</v>
      </c>
      <c r="D58" s="292">
        <v>11815</v>
      </c>
      <c r="E58" s="1260"/>
      <c r="F58" s="229"/>
      <c r="G58" s="168"/>
      <c r="H58" s="1059"/>
      <c r="I58" s="498"/>
      <c r="J58" s="229"/>
      <c r="K58" s="230"/>
      <c r="L58" s="171"/>
      <c r="M58" s="490"/>
      <c r="N58" s="681"/>
      <c r="O58" s="300"/>
      <c r="P58" s="230"/>
      <c r="Q58" s="1125"/>
      <c r="R58" s="300"/>
      <c r="S58" s="650" t="s">
        <v>20</v>
      </c>
      <c r="T58" s="237" t="s">
        <v>20</v>
      </c>
      <c r="U58" s="1579"/>
      <c r="V58" s="1483"/>
      <c r="W58" s="298" t="s">
        <v>20</v>
      </c>
      <c r="X58" s="1433" t="s">
        <v>20</v>
      </c>
      <c r="Y58" s="646" t="s">
        <v>20</v>
      </c>
      <c r="Z58" s="646"/>
    </row>
    <row r="59" spans="1:26" ht="15" customHeight="1">
      <c r="A59" s="166"/>
      <c r="B59" s="166"/>
      <c r="C59" s="166" t="s">
        <v>2282</v>
      </c>
      <c r="D59" s="2056">
        <v>11943</v>
      </c>
      <c r="E59" s="1260"/>
      <c r="F59" s="229"/>
      <c r="G59" s="168"/>
      <c r="H59" s="1059"/>
      <c r="I59" s="498"/>
      <c r="J59" s="229"/>
      <c r="K59" s="230"/>
      <c r="L59" s="171"/>
      <c r="M59" s="490"/>
      <c r="N59" s="681"/>
      <c r="O59" s="157"/>
      <c r="P59" s="230"/>
      <c r="Q59" s="1125"/>
      <c r="R59" s="422"/>
      <c r="S59" s="650" t="s">
        <v>20</v>
      </c>
      <c r="T59" s="237" t="s">
        <v>20</v>
      </c>
      <c r="U59" s="1579"/>
      <c r="V59" s="1483"/>
      <c r="W59" s="298" t="s">
        <v>20</v>
      </c>
      <c r="X59" s="1433" t="s">
        <v>20</v>
      </c>
      <c r="Y59" s="646" t="s">
        <v>20</v>
      </c>
      <c r="Z59" s="646"/>
    </row>
    <row r="60" spans="1:26" ht="15" customHeight="1">
      <c r="A60" s="166"/>
      <c r="B60" s="166"/>
      <c r="C60" s="166" t="s">
        <v>2283</v>
      </c>
      <c r="D60" s="2056">
        <v>11918</v>
      </c>
      <c r="E60" s="1260"/>
      <c r="F60" s="229"/>
      <c r="G60" s="168"/>
      <c r="H60" s="1059"/>
      <c r="I60" s="498"/>
      <c r="J60" s="229"/>
      <c r="K60" s="230"/>
      <c r="L60" s="171"/>
      <c r="M60" s="490"/>
      <c r="N60" s="681"/>
      <c r="O60" s="300"/>
      <c r="P60" s="230"/>
      <c r="Q60" s="1125"/>
      <c r="R60" s="300"/>
      <c r="S60" s="650" t="s">
        <v>20</v>
      </c>
      <c r="T60" s="237" t="s">
        <v>20</v>
      </c>
      <c r="U60" s="1579"/>
      <c r="V60" s="1483"/>
      <c r="W60" s="298" t="s">
        <v>20</v>
      </c>
      <c r="X60" s="1433" t="s">
        <v>20</v>
      </c>
      <c r="Y60" s="646" t="s">
        <v>255</v>
      </c>
      <c r="Z60" s="646"/>
    </row>
    <row r="61" spans="1:26" ht="15" customHeight="1">
      <c r="A61" s="1499"/>
      <c r="B61" s="1499"/>
      <c r="C61" s="166" t="s">
        <v>2284</v>
      </c>
      <c r="D61" s="2056">
        <v>11866</v>
      </c>
      <c r="E61" s="1260"/>
      <c r="F61" s="229"/>
      <c r="G61" s="168"/>
      <c r="H61" s="1059"/>
      <c r="I61" s="498"/>
      <c r="J61" s="229"/>
      <c r="K61" s="230"/>
      <c r="L61" s="171"/>
      <c r="M61" s="490"/>
      <c r="N61" s="681"/>
      <c r="O61" s="157"/>
      <c r="P61" s="230"/>
      <c r="Q61" s="1125"/>
      <c r="R61" s="422"/>
      <c r="S61" s="650" t="s">
        <v>20</v>
      </c>
      <c r="T61" s="237" t="s">
        <v>20</v>
      </c>
      <c r="U61" s="1579"/>
      <c r="V61" s="1483"/>
      <c r="W61" s="298" t="s">
        <v>20</v>
      </c>
      <c r="X61" s="1433" t="s">
        <v>20</v>
      </c>
      <c r="Y61" s="1063" t="s">
        <v>20</v>
      </c>
      <c r="Z61" s="1063"/>
    </row>
    <row r="62" spans="1:26" ht="15" customHeight="1">
      <c r="A62" s="234"/>
      <c r="B62" s="234"/>
      <c r="C62" s="166" t="s">
        <v>2285</v>
      </c>
      <c r="D62" s="292">
        <v>31917</v>
      </c>
      <c r="E62" s="1260"/>
      <c r="F62" s="229"/>
      <c r="G62" s="168"/>
      <c r="H62" s="1059"/>
      <c r="I62" s="498"/>
      <c r="J62" s="229"/>
      <c r="K62" s="230"/>
      <c r="L62" s="171"/>
      <c r="M62" s="490"/>
      <c r="N62" s="681"/>
      <c r="O62" s="157"/>
      <c r="P62" s="230"/>
      <c r="Q62" s="1125"/>
      <c r="R62" s="266"/>
      <c r="S62" s="650" t="s">
        <v>20</v>
      </c>
      <c r="T62" s="237" t="s">
        <v>20</v>
      </c>
      <c r="U62" s="1579"/>
      <c r="V62" s="1483"/>
      <c r="W62" s="298" t="s">
        <v>20</v>
      </c>
      <c r="X62" s="1433" t="s">
        <v>20</v>
      </c>
      <c r="Y62" s="646" t="s">
        <v>20</v>
      </c>
      <c r="Z62" s="646"/>
    </row>
    <row r="63" spans="1:26" ht="15" customHeight="1">
      <c r="A63" s="166"/>
      <c r="B63" s="166"/>
      <c r="C63" s="166" t="s">
        <v>2286</v>
      </c>
      <c r="D63" s="225">
        <v>32263</v>
      </c>
      <c r="E63" s="1260"/>
      <c r="F63" s="229"/>
      <c r="G63" s="168"/>
      <c r="H63" s="1059"/>
      <c r="I63" s="498"/>
      <c r="J63" s="229"/>
      <c r="K63" s="230"/>
      <c r="L63" s="171"/>
      <c r="M63" s="490"/>
      <c r="N63" s="681"/>
      <c r="O63" s="300"/>
      <c r="P63" s="230"/>
      <c r="Q63" s="1125"/>
      <c r="R63" s="300"/>
      <c r="S63" s="650" t="s">
        <v>20</v>
      </c>
      <c r="T63" s="237" t="s">
        <v>20</v>
      </c>
      <c r="U63" s="1579"/>
      <c r="V63" s="1483"/>
      <c r="W63" s="298" t="s">
        <v>20</v>
      </c>
      <c r="X63" s="1433" t="s">
        <v>20</v>
      </c>
      <c r="Y63" s="646" t="s">
        <v>20</v>
      </c>
      <c r="Z63" s="646"/>
    </row>
    <row r="64" spans="1:26" ht="15" customHeight="1">
      <c r="A64" s="166"/>
      <c r="B64" s="166"/>
      <c r="C64" s="166" t="s">
        <v>2287</v>
      </c>
      <c r="D64" s="292">
        <v>31919</v>
      </c>
      <c r="E64" s="1260"/>
      <c r="F64" s="229"/>
      <c r="G64" s="168"/>
      <c r="H64" s="1059"/>
      <c r="I64" s="498"/>
      <c r="J64" s="229"/>
      <c r="K64" s="230"/>
      <c r="L64" s="171"/>
      <c r="M64" s="490"/>
      <c r="N64" s="681"/>
      <c r="O64" s="157"/>
      <c r="P64" s="230"/>
      <c r="Q64" s="1125"/>
      <c r="R64" s="422"/>
      <c r="S64" s="650" t="s">
        <v>20</v>
      </c>
      <c r="T64" s="237" t="s">
        <v>20</v>
      </c>
      <c r="U64" s="1579"/>
      <c r="V64" s="1483"/>
      <c r="W64" s="298" t="s">
        <v>20</v>
      </c>
      <c r="X64" s="1433" t="s">
        <v>20</v>
      </c>
      <c r="Y64" s="646" t="s">
        <v>20</v>
      </c>
      <c r="Z64" s="646"/>
    </row>
    <row r="65" spans="1:26" ht="15" customHeight="1">
      <c r="A65" s="166"/>
      <c r="B65" s="166"/>
      <c r="C65" s="166" t="s">
        <v>2288</v>
      </c>
      <c r="D65" s="2038">
        <v>12392</v>
      </c>
      <c r="E65" s="1260"/>
      <c r="F65" s="229"/>
      <c r="G65" s="168"/>
      <c r="H65" s="1059"/>
      <c r="I65" s="498"/>
      <c r="J65" s="229"/>
      <c r="K65" s="230"/>
      <c r="L65" s="171"/>
      <c r="M65" s="490"/>
      <c r="N65" s="681"/>
      <c r="O65" s="157"/>
      <c r="P65" s="230"/>
      <c r="Q65" s="1125"/>
      <c r="R65" s="266"/>
      <c r="S65" s="650" t="s">
        <v>20</v>
      </c>
      <c r="T65" s="237" t="s">
        <v>20</v>
      </c>
      <c r="U65" s="1579"/>
      <c r="V65" s="1483"/>
      <c r="W65" s="298" t="s">
        <v>20</v>
      </c>
      <c r="X65" s="1433" t="s">
        <v>20</v>
      </c>
      <c r="Y65" s="646" t="s">
        <v>20</v>
      </c>
      <c r="Z65" s="646"/>
    </row>
    <row r="66" spans="1:26" ht="15" customHeight="1">
      <c r="A66" s="166"/>
      <c r="B66" s="166"/>
      <c r="C66" s="809" t="s">
        <v>2289</v>
      </c>
      <c r="D66" s="2070">
        <v>31916</v>
      </c>
      <c r="E66" s="1260"/>
      <c r="F66" s="229"/>
      <c r="G66" s="168"/>
      <c r="H66" s="1059"/>
      <c r="I66" s="498"/>
      <c r="J66" s="229"/>
      <c r="K66" s="230"/>
      <c r="L66" s="171"/>
      <c r="M66" s="490"/>
      <c r="N66" s="681"/>
      <c r="O66" s="300"/>
      <c r="P66" s="230"/>
      <c r="Q66" s="1125"/>
      <c r="R66" s="300"/>
      <c r="S66" s="650" t="s">
        <v>20</v>
      </c>
      <c r="T66" s="237" t="s">
        <v>20</v>
      </c>
      <c r="U66" s="1579"/>
      <c r="V66" s="1483"/>
      <c r="W66" s="298" t="s">
        <v>20</v>
      </c>
      <c r="X66" s="1433" t="s">
        <v>20</v>
      </c>
      <c r="Y66" s="646" t="s">
        <v>20</v>
      </c>
      <c r="Z66" s="646"/>
    </row>
    <row r="67" spans="1:26" ht="15" customHeight="1">
      <c r="A67" s="166"/>
      <c r="B67" s="166"/>
      <c r="C67" s="166" t="s">
        <v>2290</v>
      </c>
      <c r="D67" s="1072">
        <v>11768</v>
      </c>
      <c r="E67" s="1260"/>
      <c r="F67" s="229"/>
      <c r="G67" s="168"/>
      <c r="H67" s="1059"/>
      <c r="I67" s="498"/>
      <c r="J67" s="229"/>
      <c r="K67" s="230"/>
      <c r="L67" s="171"/>
      <c r="M67" s="490"/>
      <c r="N67" s="681"/>
      <c r="O67" s="157"/>
      <c r="P67" s="230"/>
      <c r="Q67" s="1125"/>
      <c r="R67" s="422"/>
      <c r="S67" s="650" t="s">
        <v>20</v>
      </c>
      <c r="T67" s="237" t="s">
        <v>20</v>
      </c>
      <c r="U67" s="1579"/>
      <c r="V67" s="1483"/>
      <c r="W67" s="298" t="s">
        <v>20</v>
      </c>
      <c r="X67" s="1433" t="s">
        <v>20</v>
      </c>
      <c r="Y67" s="646" t="s">
        <v>20</v>
      </c>
      <c r="Z67" s="646"/>
    </row>
    <row r="68" spans="1:26" ht="15" customHeight="1">
      <c r="A68" s="166"/>
      <c r="B68" s="166"/>
      <c r="C68" s="166" t="s">
        <v>2291</v>
      </c>
      <c r="D68" s="292">
        <v>18447000</v>
      </c>
      <c r="E68" s="1260"/>
      <c r="F68" s="229"/>
      <c r="G68" s="168"/>
      <c r="H68" s="1059"/>
      <c r="I68" s="498"/>
      <c r="J68" s="229"/>
      <c r="K68" s="230"/>
      <c r="L68" s="171"/>
      <c r="M68" s="490"/>
      <c r="N68" s="681"/>
      <c r="O68" s="300"/>
      <c r="P68" s="230"/>
      <c r="Q68" s="1125"/>
      <c r="R68" s="300"/>
      <c r="S68" s="650" t="s">
        <v>20</v>
      </c>
      <c r="T68" s="237" t="s">
        <v>20</v>
      </c>
      <c r="U68" s="1579"/>
      <c r="V68" s="1483"/>
      <c r="W68" s="298" t="s">
        <v>20</v>
      </c>
      <c r="X68" s="1433" t="s">
        <v>20</v>
      </c>
      <c r="Y68" s="646" t="s">
        <v>20</v>
      </c>
      <c r="Z68" s="646"/>
    </row>
    <row r="69" spans="1:26" ht="15" customHeight="1">
      <c r="A69" s="166"/>
      <c r="B69" s="166" t="s">
        <v>20</v>
      </c>
      <c r="C69" s="2071" t="s">
        <v>2292</v>
      </c>
      <c r="D69" s="2056">
        <v>18446000</v>
      </c>
      <c r="E69" s="1260"/>
      <c r="F69" s="229"/>
      <c r="G69" s="168"/>
      <c r="H69" s="1059"/>
      <c r="I69" s="498"/>
      <c r="J69" s="229"/>
      <c r="K69" s="230"/>
      <c r="L69" s="171"/>
      <c r="M69" s="490"/>
      <c r="N69" s="681"/>
      <c r="O69" s="157"/>
      <c r="P69" s="230"/>
      <c r="Q69" s="1125"/>
      <c r="R69" s="422"/>
      <c r="S69" s="650" t="s">
        <v>20</v>
      </c>
      <c r="T69" s="237" t="s">
        <v>20</v>
      </c>
      <c r="U69" s="1579"/>
      <c r="V69" s="1483"/>
      <c r="W69" s="298" t="s">
        <v>20</v>
      </c>
      <c r="X69" s="1433" t="s">
        <v>20</v>
      </c>
      <c r="Y69" s="646" t="s">
        <v>20</v>
      </c>
      <c r="Z69" s="646"/>
    </row>
    <row r="70" spans="1:26" ht="15" customHeight="1">
      <c r="A70" s="166"/>
      <c r="B70" s="166" t="s">
        <v>20</v>
      </c>
      <c r="C70" s="166"/>
      <c r="D70" s="306"/>
      <c r="E70" s="166"/>
      <c r="F70" s="229"/>
      <c r="G70" s="168"/>
      <c r="H70" s="985"/>
      <c r="I70" s="270"/>
      <c r="J70" s="229"/>
      <c r="K70" s="230"/>
      <c r="L70" s="171"/>
      <c r="M70" s="348"/>
      <c r="N70" s="492"/>
      <c r="O70" s="523"/>
      <c r="P70" s="523"/>
      <c r="Q70" s="1037"/>
      <c r="R70" s="565"/>
      <c r="S70" s="905" t="s">
        <v>20</v>
      </c>
      <c r="T70" s="832" t="s">
        <v>20</v>
      </c>
      <c r="U70" s="965"/>
      <c r="V70" s="956"/>
      <c r="W70" s="307" t="s">
        <v>20</v>
      </c>
      <c r="X70" s="1914" t="s">
        <v>20</v>
      </c>
      <c r="Y70" s="1120" t="s">
        <v>20</v>
      </c>
      <c r="Z70" s="1120"/>
    </row>
    <row r="71" spans="1:26" ht="14.25" customHeight="1">
      <c r="A71" s="870">
        <v>28012</v>
      </c>
      <c r="B71" s="254" t="s">
        <v>2293</v>
      </c>
      <c r="C71" s="2072" t="s">
        <v>2294</v>
      </c>
      <c r="D71" s="2073"/>
      <c r="E71" s="217"/>
      <c r="F71" s="897" t="s">
        <v>2295</v>
      </c>
      <c r="G71" s="2074">
        <v>60</v>
      </c>
      <c r="H71" s="532">
        <v>1300</v>
      </c>
      <c r="I71" s="154">
        <f>ROUND(H71*G71/G71,2)</f>
        <v>1300</v>
      </c>
      <c r="J71" s="1024" t="s">
        <v>170</v>
      </c>
      <c r="K71" s="1466">
        <v>35.880000000000003</v>
      </c>
      <c r="L71" s="1729">
        <f>IF(OR(ISBLANK(K71),K71=0,H71=0,ISBLANK(H71)),,ROUND(K71+$L$5,2))</f>
        <v>35.880000000000003</v>
      </c>
      <c r="M71" s="555">
        <f>ROUND(I71*L71,2)</f>
        <v>46644</v>
      </c>
      <c r="N71" s="159">
        <f>ROUND(L71/G71,4)</f>
        <v>0.59799999999999998</v>
      </c>
      <c r="O71" s="897" t="s">
        <v>20</v>
      </c>
      <c r="P71" s="1729" t="s">
        <v>20</v>
      </c>
      <c r="Q71" s="2075" t="s">
        <v>20</v>
      </c>
      <c r="R71" s="2076"/>
      <c r="S71" s="351" t="s">
        <v>20</v>
      </c>
      <c r="T71" s="2077" t="s">
        <v>20</v>
      </c>
      <c r="U71" s="351"/>
      <c r="V71" s="2078" t="s">
        <v>20</v>
      </c>
      <c r="W71" s="701"/>
      <c r="X71" s="2079"/>
      <c r="Y71" s="1136"/>
      <c r="Z71" s="1136"/>
    </row>
    <row r="72" spans="1:26" ht="14.25" customHeight="1">
      <c r="A72" s="166"/>
      <c r="B72" s="155" t="s">
        <v>2296</v>
      </c>
      <c r="C72" s="2080" t="s">
        <v>2297</v>
      </c>
      <c r="D72" s="2081">
        <v>14882000</v>
      </c>
      <c r="E72" s="2082"/>
      <c r="F72" s="298"/>
      <c r="G72" s="298"/>
      <c r="H72" s="2083"/>
      <c r="I72" s="2084"/>
      <c r="J72" s="1294"/>
      <c r="K72" s="2085"/>
      <c r="L72" s="2086"/>
      <c r="M72" s="1433"/>
      <c r="N72" s="681"/>
      <c r="O72" s="298"/>
      <c r="P72" s="298"/>
      <c r="Q72" s="2087"/>
      <c r="R72" s="823"/>
      <c r="S72" s="2088"/>
      <c r="T72" s="2088"/>
      <c r="U72" s="2084"/>
      <c r="V72" s="2089"/>
      <c r="W72" s="166"/>
      <c r="X72" s="1063"/>
      <c r="Y72" s="1063"/>
      <c r="Z72" s="1063"/>
    </row>
    <row r="73" spans="1:26" ht="14.25" customHeight="1">
      <c r="A73" s="166"/>
      <c r="B73" s="146" t="s">
        <v>1199</v>
      </c>
      <c r="C73" s="2090" t="s">
        <v>2298</v>
      </c>
      <c r="D73" s="2091">
        <v>14883000</v>
      </c>
      <c r="E73" s="2092"/>
      <c r="F73" s="498"/>
      <c r="G73" s="166"/>
      <c r="H73" s="2093"/>
      <c r="I73" s="1121"/>
      <c r="J73" s="166"/>
      <c r="K73" s="230"/>
      <c r="L73" s="157"/>
      <c r="M73" s="1063"/>
      <c r="N73" s="681"/>
      <c r="O73" s="230"/>
      <c r="P73" s="1063"/>
      <c r="Q73" s="1125"/>
      <c r="R73" s="687"/>
      <c r="S73" s="2088"/>
      <c r="T73" s="2088"/>
      <c r="U73" s="2088"/>
      <c r="V73" s="2094"/>
      <c r="W73" s="166"/>
      <c r="X73" s="1063"/>
      <c r="Y73" s="1063"/>
      <c r="Z73" s="1063"/>
    </row>
    <row r="74" spans="1:26" ht="14.25" customHeight="1">
      <c r="A74" s="166"/>
      <c r="B74" s="155"/>
      <c r="C74" s="2071" t="s">
        <v>2299</v>
      </c>
      <c r="D74" s="2095">
        <v>28932000</v>
      </c>
      <c r="E74" s="1858"/>
      <c r="F74" s="498"/>
      <c r="G74" s="166"/>
      <c r="H74" s="605"/>
      <c r="I74" s="1164"/>
      <c r="J74" s="605"/>
      <c r="K74" s="487"/>
      <c r="L74" s="487"/>
      <c r="M74" s="2096"/>
      <c r="N74" s="681"/>
      <c r="O74" s="489"/>
      <c r="P74" s="489"/>
      <c r="Q74" s="2097"/>
      <c r="R74" s="2098"/>
      <c r="S74" s="2099"/>
      <c r="T74" s="2099"/>
      <c r="U74" s="2099"/>
      <c r="V74" s="2100"/>
      <c r="W74" s="166"/>
      <c r="X74" s="1063"/>
      <c r="Y74" s="1063"/>
      <c r="Z74" s="1063"/>
    </row>
    <row r="75" spans="1:26" ht="14.25" customHeight="1">
      <c r="A75" s="166"/>
      <c r="B75" s="155"/>
      <c r="C75" s="2071" t="s">
        <v>2300</v>
      </c>
      <c r="D75" s="2095">
        <v>14886000</v>
      </c>
      <c r="E75" s="1858"/>
      <c r="F75" s="498"/>
      <c r="G75" s="166"/>
      <c r="H75" s="605"/>
      <c r="I75" s="1164"/>
      <c r="J75" s="605"/>
      <c r="K75" s="487"/>
      <c r="L75" s="487"/>
      <c r="M75" s="2096"/>
      <c r="N75" s="681"/>
      <c r="O75" s="489"/>
      <c r="P75" s="489"/>
      <c r="Q75" s="2097"/>
      <c r="R75" s="2098"/>
      <c r="S75" s="2099"/>
      <c r="T75" s="2099"/>
      <c r="U75" s="2099"/>
      <c r="V75" s="2100"/>
      <c r="W75" s="166"/>
      <c r="X75" s="547"/>
      <c r="Y75" s="1063"/>
      <c r="Z75" s="1063"/>
    </row>
    <row r="76" spans="1:26" ht="14.25" customHeight="1">
      <c r="A76" s="166"/>
      <c r="B76" s="155"/>
      <c r="C76" s="2071" t="s">
        <v>2301</v>
      </c>
      <c r="D76" s="2101">
        <v>14885000</v>
      </c>
      <c r="E76" s="1858"/>
      <c r="F76" s="498"/>
      <c r="G76" s="166"/>
      <c r="H76" s="605"/>
      <c r="I76" s="1164"/>
      <c r="J76" s="605"/>
      <c r="K76" s="487"/>
      <c r="L76" s="487"/>
      <c r="M76" s="2096"/>
      <c r="N76" s="681"/>
      <c r="O76" s="489"/>
      <c r="P76" s="489"/>
      <c r="Q76" s="2097"/>
      <c r="R76" s="2098"/>
      <c r="S76" s="2099"/>
      <c r="T76" s="2099"/>
      <c r="U76" s="2099"/>
      <c r="V76" s="2100"/>
      <c r="W76" s="166"/>
      <c r="X76" s="547"/>
      <c r="Y76" s="1063"/>
      <c r="Z76" s="1063"/>
    </row>
    <row r="77" spans="1:26" ht="14.25" customHeight="1">
      <c r="A77" s="155"/>
      <c r="B77" s="155"/>
      <c r="C77" s="2071" t="s">
        <v>2291</v>
      </c>
      <c r="D77" s="2102">
        <v>18448700</v>
      </c>
      <c r="E77" s="1858"/>
      <c r="F77" s="295"/>
      <c r="G77" s="228"/>
      <c r="H77" s="605"/>
      <c r="I77" s="1164"/>
      <c r="J77" s="605"/>
      <c r="K77" s="487"/>
      <c r="L77" s="487"/>
      <c r="M77" s="2096"/>
      <c r="N77" s="681"/>
      <c r="O77" s="489"/>
      <c r="P77" s="489"/>
      <c r="Q77" s="2097"/>
      <c r="R77" s="2098"/>
      <c r="S77" s="2099"/>
      <c r="T77" s="2099"/>
      <c r="U77" s="2099"/>
      <c r="V77" s="2100"/>
      <c r="W77" s="295"/>
      <c r="X77" s="2103"/>
      <c r="Y77" s="1441"/>
      <c r="Z77" s="1441"/>
    </row>
    <row r="78" spans="1:26" ht="14.25" customHeight="1">
      <c r="A78" s="155"/>
      <c r="B78" s="155"/>
      <c r="C78" s="2104" t="s">
        <v>2302</v>
      </c>
      <c r="D78" s="2105">
        <v>17293000</v>
      </c>
      <c r="E78" s="1858"/>
      <c r="F78" s="295"/>
      <c r="G78" s="228"/>
      <c r="H78" s="605"/>
      <c r="I78" s="1164"/>
      <c r="J78" s="605"/>
      <c r="K78" s="487"/>
      <c r="L78" s="487"/>
      <c r="M78" s="2096"/>
      <c r="N78" s="681"/>
      <c r="O78" s="489"/>
      <c r="P78" s="489"/>
      <c r="Q78" s="2097"/>
      <c r="R78" s="2098"/>
      <c r="S78" s="2099"/>
      <c r="T78" s="2099"/>
      <c r="U78" s="2099"/>
      <c r="V78" s="2100"/>
      <c r="W78" s="295"/>
      <c r="X78" s="2103"/>
      <c r="Y78" s="1441"/>
      <c r="Z78" s="1441"/>
    </row>
    <row r="79" spans="1:26" ht="14.25" customHeight="1">
      <c r="A79" s="155"/>
      <c r="B79" s="155"/>
      <c r="C79" s="2071" t="s">
        <v>2303</v>
      </c>
      <c r="D79" s="2102" t="s">
        <v>2304</v>
      </c>
      <c r="E79" s="1858"/>
      <c r="F79" s="295"/>
      <c r="G79" s="228"/>
      <c r="H79" s="605"/>
      <c r="I79" s="1164"/>
      <c r="J79" s="605"/>
      <c r="K79" s="487"/>
      <c r="L79" s="487"/>
      <c r="M79" s="2096"/>
      <c r="N79" s="681"/>
      <c r="O79" s="489"/>
      <c r="P79" s="489"/>
      <c r="Q79" s="2097"/>
      <c r="R79" s="2098"/>
      <c r="S79" s="2099"/>
      <c r="T79" s="2099"/>
      <c r="U79" s="2099"/>
      <c r="V79" s="2100"/>
      <c r="W79" s="295"/>
      <c r="X79" s="2103"/>
      <c r="Y79" s="1441"/>
      <c r="Z79" s="1441"/>
    </row>
    <row r="80" spans="1:26" ht="14.25" customHeight="1">
      <c r="A80" s="155"/>
      <c r="B80" s="155"/>
      <c r="C80" s="2071" t="s">
        <v>2292</v>
      </c>
      <c r="D80" s="2102">
        <v>17262000</v>
      </c>
      <c r="E80" s="1858"/>
      <c r="F80" s="295"/>
      <c r="G80" s="228"/>
      <c r="H80" s="481"/>
      <c r="I80" s="1164"/>
      <c r="J80" s="605"/>
      <c r="K80" s="487"/>
      <c r="L80" s="487"/>
      <c r="M80" s="2096"/>
      <c r="N80" s="681"/>
      <c r="O80" s="489"/>
      <c r="P80" s="489"/>
      <c r="Q80" s="2097"/>
      <c r="R80" s="2098"/>
      <c r="S80" s="2099"/>
      <c r="T80" s="2099"/>
      <c r="U80" s="2099"/>
      <c r="V80" s="2106"/>
      <c r="W80" s="295"/>
      <c r="X80" s="2103"/>
      <c r="Y80" s="1441"/>
      <c r="Z80" s="1441"/>
    </row>
    <row r="81" spans="1:26" ht="12.75" customHeight="1">
      <c r="A81" s="198"/>
      <c r="B81" s="198"/>
      <c r="C81" s="2071" t="s">
        <v>2305</v>
      </c>
      <c r="D81" s="2107">
        <v>14884000</v>
      </c>
      <c r="E81" s="1683"/>
      <c r="F81" s="575"/>
      <c r="G81" s="270"/>
      <c r="H81" s="752"/>
      <c r="I81" s="2108"/>
      <c r="J81" s="752"/>
      <c r="K81" s="347"/>
      <c r="L81" s="347"/>
      <c r="M81" s="2109"/>
      <c r="N81" s="492"/>
      <c r="O81" s="308"/>
      <c r="P81" s="308"/>
      <c r="Q81" s="2110"/>
      <c r="R81" s="2111"/>
      <c r="S81" s="2112"/>
      <c r="T81" s="2112"/>
      <c r="U81" s="2112"/>
      <c r="V81" s="562"/>
      <c r="W81" s="575"/>
      <c r="X81" s="1104"/>
      <c r="Y81" s="1437"/>
      <c r="Z81" s="1437"/>
    </row>
    <row r="82" spans="1:26" ht="15" customHeight="1">
      <c r="A82" s="870">
        <v>28013</v>
      </c>
      <c r="B82" s="254" t="s">
        <v>2306</v>
      </c>
      <c r="C82" s="1720" t="s">
        <v>2294</v>
      </c>
      <c r="D82" s="1072"/>
      <c r="E82" s="1720"/>
      <c r="F82" s="1024" t="s">
        <v>2276</v>
      </c>
      <c r="G82" s="887">
        <v>96</v>
      </c>
      <c r="H82" s="1307">
        <v>300</v>
      </c>
      <c r="I82" s="154">
        <f>ROUND(H82*G82/G82,2)</f>
        <v>300</v>
      </c>
      <c r="J82" s="1024" t="s">
        <v>170</v>
      </c>
      <c r="K82" s="1466">
        <v>29.79</v>
      </c>
      <c r="L82" s="1729">
        <f>IF(OR(ISBLANK(K82),K82=0,H82=0,ISBLANK(H82)),,ROUND(K82+$L$5,2))</f>
        <v>29.79</v>
      </c>
      <c r="M82" s="555">
        <f>ROUND(I82*L82,2)</f>
        <v>8937</v>
      </c>
      <c r="N82" s="159">
        <f>ROUND(L82/G82,4)</f>
        <v>0.31030000000000002</v>
      </c>
      <c r="O82" s="157"/>
      <c r="P82" s="157"/>
      <c r="Q82" s="2039"/>
      <c r="R82" s="422"/>
      <c r="S82" s="650" t="s">
        <v>20</v>
      </c>
      <c r="T82" s="472" t="s">
        <v>20</v>
      </c>
      <c r="U82" s="1110"/>
      <c r="V82" s="1016"/>
      <c r="W82" s="235" t="s">
        <v>20</v>
      </c>
      <c r="X82" s="1115" t="s">
        <v>20</v>
      </c>
      <c r="Y82" s="646" t="s">
        <v>20</v>
      </c>
      <c r="Z82" s="646"/>
    </row>
    <row r="83" spans="1:26" ht="15" customHeight="1">
      <c r="A83" s="166"/>
      <c r="B83" s="166" t="s">
        <v>2307</v>
      </c>
      <c r="C83" s="166" t="s">
        <v>2308</v>
      </c>
      <c r="D83" s="292">
        <v>29444</v>
      </c>
      <c r="E83" s="1260"/>
      <c r="F83" s="229"/>
      <c r="G83" s="168"/>
      <c r="H83" s="1059"/>
      <c r="I83" s="498"/>
      <c r="J83" s="229"/>
      <c r="K83" s="230"/>
      <c r="L83" s="171"/>
      <c r="M83" s="326"/>
      <c r="N83" s="173"/>
      <c r="O83" s="300"/>
      <c r="P83" s="300"/>
      <c r="Q83" s="1035"/>
      <c r="R83" s="300"/>
      <c r="S83" s="650" t="s">
        <v>20</v>
      </c>
      <c r="T83" s="237" t="s">
        <v>20</v>
      </c>
      <c r="U83" s="1579"/>
      <c r="V83" s="1483"/>
      <c r="W83" s="298" t="s">
        <v>20</v>
      </c>
      <c r="X83" s="1433" t="s">
        <v>20</v>
      </c>
      <c r="Y83" s="646" t="s">
        <v>20</v>
      </c>
      <c r="Z83" s="646"/>
    </row>
    <row r="84" spans="1:26" ht="15" customHeight="1">
      <c r="A84" s="166"/>
      <c r="B84" s="166" t="s">
        <v>2309</v>
      </c>
      <c r="C84" s="166" t="s">
        <v>2310</v>
      </c>
      <c r="D84" s="292">
        <v>31922</v>
      </c>
      <c r="E84" s="1260"/>
      <c r="F84" s="229"/>
      <c r="G84" s="168"/>
      <c r="H84" s="1059"/>
      <c r="I84" s="498"/>
      <c r="J84" s="229"/>
      <c r="K84" s="230"/>
      <c r="L84" s="171"/>
      <c r="M84" s="326"/>
      <c r="N84" s="173"/>
      <c r="O84" s="157"/>
      <c r="P84" s="157"/>
      <c r="Q84" s="2039"/>
      <c r="R84" s="422"/>
      <c r="S84" s="650" t="s">
        <v>20</v>
      </c>
      <c r="T84" s="237" t="s">
        <v>20</v>
      </c>
      <c r="U84" s="1579"/>
      <c r="V84" s="1483"/>
      <c r="W84" s="298" t="s">
        <v>20</v>
      </c>
      <c r="X84" s="1433" t="s">
        <v>20</v>
      </c>
      <c r="Y84" s="646" t="s">
        <v>20</v>
      </c>
      <c r="Z84" s="646"/>
    </row>
    <row r="85" spans="1:26" ht="15" customHeight="1">
      <c r="A85" s="242"/>
      <c r="B85" s="242"/>
      <c r="C85" s="270" t="s">
        <v>2311</v>
      </c>
      <c r="D85" s="244">
        <v>31888</v>
      </c>
      <c r="E85" s="1683"/>
      <c r="F85" s="241"/>
      <c r="G85" s="305"/>
      <c r="H85" s="1059"/>
      <c r="I85" s="575"/>
      <c r="J85" s="241"/>
      <c r="K85" s="271"/>
      <c r="L85" s="246"/>
      <c r="M85" s="348"/>
      <c r="N85" s="492"/>
      <c r="O85" s="523"/>
      <c r="P85" s="523"/>
      <c r="Q85" s="1037"/>
      <c r="R85" s="565"/>
      <c r="S85" s="905" t="s">
        <v>20</v>
      </c>
      <c r="T85" s="832" t="s">
        <v>20</v>
      </c>
      <c r="U85" s="965"/>
      <c r="V85" s="956"/>
      <c r="W85" s="307" t="s">
        <v>20</v>
      </c>
      <c r="X85" s="1914" t="s">
        <v>20</v>
      </c>
      <c r="Y85" s="1120" t="s">
        <v>20</v>
      </c>
      <c r="Z85" s="1120"/>
    </row>
    <row r="86" spans="1:26" ht="15" customHeight="1">
      <c r="A86" s="146">
        <v>28014</v>
      </c>
      <c r="B86" s="147" t="s">
        <v>2312</v>
      </c>
      <c r="C86" s="2007" t="s">
        <v>2313</v>
      </c>
      <c r="D86" s="1072"/>
      <c r="E86" s="155"/>
      <c r="F86" s="214" t="s">
        <v>2276</v>
      </c>
      <c r="G86" s="152">
        <v>96</v>
      </c>
      <c r="H86" s="1307"/>
      <c r="I86" s="154">
        <f>ROUND(H86*G86/G86,2)</f>
        <v>0</v>
      </c>
      <c r="J86" s="214" t="s">
        <v>170</v>
      </c>
      <c r="K86" s="2731" t="s">
        <v>4636</v>
      </c>
      <c r="L86" s="157">
        <f>IF(OR(ISBLANK(K86),K86=0,H86=0,ISBLANK(H86)),,ROUND(K86+$L$5,2))</f>
        <v>0</v>
      </c>
      <c r="M86" s="555">
        <f>ROUND(I86*L86,2)</f>
        <v>0</v>
      </c>
      <c r="N86" s="159">
        <f>ROUND(L86/G86,4)</f>
        <v>0</v>
      </c>
      <c r="O86" s="249"/>
      <c r="P86" s="249"/>
      <c r="Q86" s="2004"/>
      <c r="R86" s="512"/>
      <c r="S86" s="650" t="s">
        <v>20</v>
      </c>
      <c r="T86" s="472" t="s">
        <v>20</v>
      </c>
      <c r="U86" s="1110"/>
      <c r="V86" s="1016"/>
      <c r="W86" s="235" t="s">
        <v>20</v>
      </c>
      <c r="X86" s="1115" t="s">
        <v>20</v>
      </c>
      <c r="Y86" s="646" t="s">
        <v>20</v>
      </c>
      <c r="Z86" s="646"/>
    </row>
    <row r="87" spans="1:26" ht="15" customHeight="1">
      <c r="A87" s="166"/>
      <c r="B87" s="166" t="s">
        <v>2314</v>
      </c>
      <c r="C87" s="166" t="s">
        <v>2316</v>
      </c>
      <c r="D87" s="2038" t="s">
        <v>2317</v>
      </c>
      <c r="E87" s="1260"/>
      <c r="F87" s="229"/>
      <c r="G87" s="168"/>
      <c r="H87" s="1059"/>
      <c r="I87" s="154"/>
      <c r="J87" s="229"/>
      <c r="K87" s="230"/>
      <c r="L87" s="171"/>
      <c r="M87" s="326"/>
      <c r="N87" s="173"/>
      <c r="O87" s="157"/>
      <c r="P87" s="157"/>
      <c r="Q87" s="2039"/>
      <c r="R87" s="422"/>
      <c r="S87" s="650" t="s">
        <v>20</v>
      </c>
      <c r="T87" s="237" t="s">
        <v>20</v>
      </c>
      <c r="U87" s="1579"/>
      <c r="V87" s="1483"/>
      <c r="W87" s="298" t="s">
        <v>20</v>
      </c>
      <c r="X87" s="1433" t="s">
        <v>20</v>
      </c>
      <c r="Y87" s="646" t="s">
        <v>20</v>
      </c>
      <c r="Z87" s="646"/>
    </row>
    <row r="88" spans="1:26" ht="15" customHeight="1">
      <c r="A88" s="2113"/>
      <c r="B88" s="168" t="s">
        <v>2315</v>
      </c>
      <c r="C88" s="2747" t="s">
        <v>4675</v>
      </c>
      <c r="D88" s="2748" t="s">
        <v>4673</v>
      </c>
      <c r="E88" s="1260"/>
      <c r="F88" s="2114"/>
      <c r="G88" s="168"/>
      <c r="H88" s="1059"/>
      <c r="I88" s="498"/>
      <c r="J88" s="229"/>
      <c r="K88" s="230"/>
      <c r="L88" s="171"/>
      <c r="M88" s="326"/>
      <c r="N88" s="173"/>
      <c r="O88" s="300"/>
      <c r="P88" s="300"/>
      <c r="Q88" s="1035"/>
      <c r="R88" s="300"/>
      <c r="S88" s="650" t="s">
        <v>20</v>
      </c>
      <c r="T88" s="237" t="s">
        <v>20</v>
      </c>
      <c r="U88" s="1579"/>
      <c r="V88" s="1483"/>
      <c r="W88" s="298" t="s">
        <v>20</v>
      </c>
      <c r="X88" s="1433" t="s">
        <v>20</v>
      </c>
      <c r="Y88" s="646" t="s">
        <v>20</v>
      </c>
      <c r="Z88" s="646"/>
    </row>
    <row r="89" spans="1:26" ht="15" customHeight="1">
      <c r="A89" s="166"/>
      <c r="B89" s="168"/>
      <c r="C89" s="2747" t="s">
        <v>4674</v>
      </c>
      <c r="D89" s="2748" t="s">
        <v>4676</v>
      </c>
      <c r="E89" s="1260"/>
      <c r="F89" s="2114"/>
      <c r="G89" s="168"/>
      <c r="H89" s="1059"/>
      <c r="I89" s="498"/>
      <c r="J89" s="229"/>
      <c r="K89" s="230"/>
      <c r="L89" s="171"/>
      <c r="M89" s="326"/>
      <c r="N89" s="173"/>
      <c r="O89" s="157"/>
      <c r="P89" s="157"/>
      <c r="Q89" s="2039"/>
      <c r="R89" s="422"/>
      <c r="S89" s="650" t="s">
        <v>20</v>
      </c>
      <c r="T89" s="237" t="s">
        <v>20</v>
      </c>
      <c r="U89" s="1579"/>
      <c r="V89" s="1483"/>
      <c r="W89" s="298" t="s">
        <v>20</v>
      </c>
      <c r="X89" s="1433" t="s">
        <v>20</v>
      </c>
      <c r="Y89" s="646" t="s">
        <v>20</v>
      </c>
      <c r="Z89" s="646"/>
    </row>
    <row r="90" spans="1:26" ht="15" customHeight="1">
      <c r="A90" s="166"/>
      <c r="B90" s="168"/>
      <c r="C90" s="166"/>
      <c r="D90" s="2038"/>
      <c r="E90" s="232"/>
      <c r="F90" s="2114"/>
      <c r="G90" s="1878"/>
      <c r="H90" s="1059"/>
      <c r="I90" s="498"/>
      <c r="J90" s="229"/>
      <c r="K90" s="230"/>
      <c r="L90" s="171"/>
      <c r="M90" s="326"/>
      <c r="N90" s="173"/>
      <c r="O90" s="300"/>
      <c r="P90" s="300"/>
      <c r="Q90" s="1035"/>
      <c r="R90" s="300"/>
      <c r="S90" s="650" t="s">
        <v>20</v>
      </c>
      <c r="T90" s="237" t="s">
        <v>20</v>
      </c>
      <c r="U90" s="1579"/>
      <c r="V90" s="1483"/>
      <c r="W90" s="298" t="s">
        <v>20</v>
      </c>
      <c r="X90" s="1433" t="s">
        <v>20</v>
      </c>
      <c r="Y90" s="646" t="s">
        <v>20</v>
      </c>
      <c r="Z90" s="646"/>
    </row>
    <row r="91" spans="1:26" ht="15" customHeight="1">
      <c r="A91" s="270"/>
      <c r="B91" s="270"/>
      <c r="C91" s="270"/>
      <c r="D91" s="2115"/>
      <c r="E91" s="270"/>
      <c r="F91" s="241"/>
      <c r="G91" s="305"/>
      <c r="H91" s="1324"/>
      <c r="I91" s="575"/>
      <c r="J91" s="241"/>
      <c r="K91" s="271"/>
      <c r="L91" s="246"/>
      <c r="M91" s="348"/>
      <c r="N91" s="492"/>
      <c r="O91" s="523"/>
      <c r="P91" s="523"/>
      <c r="Q91" s="1037"/>
      <c r="R91" s="2049"/>
      <c r="S91" s="905" t="s">
        <v>20</v>
      </c>
      <c r="T91" s="832" t="s">
        <v>20</v>
      </c>
      <c r="U91" s="965"/>
      <c r="V91" s="956"/>
      <c r="W91" s="307" t="s">
        <v>20</v>
      </c>
      <c r="X91" s="1914" t="s">
        <v>20</v>
      </c>
      <c r="Y91" s="1120" t="s">
        <v>20</v>
      </c>
      <c r="Z91" s="1120"/>
    </row>
    <row r="92" spans="1:26" ht="15" customHeight="1">
      <c r="A92" s="747">
        <v>28015</v>
      </c>
      <c r="B92" s="2116" t="s">
        <v>2318</v>
      </c>
      <c r="C92" s="2007" t="s">
        <v>2313</v>
      </c>
      <c r="D92" s="2117"/>
      <c r="E92" s="1720"/>
      <c r="F92" s="349" t="s">
        <v>2276</v>
      </c>
      <c r="G92" s="311">
        <v>96</v>
      </c>
      <c r="H92" s="1307"/>
      <c r="I92" s="257">
        <f>ROUND(H92*G92/G92,2)</f>
        <v>0</v>
      </c>
      <c r="J92" s="349" t="s">
        <v>170</v>
      </c>
      <c r="K92" s="2762" t="s">
        <v>4636</v>
      </c>
      <c r="L92" s="314">
        <f>IF(OR(ISBLANK(K92),K92=0,H92=0,ISBLANK(H92)),,ROUND(K92+$L$5,2))</f>
        <v>0</v>
      </c>
      <c r="M92" s="670">
        <f>ROUND(I92*L92,2)</f>
        <v>0</v>
      </c>
      <c r="N92" s="316">
        <f>ROUND(L92/G92,4)</f>
        <v>0</v>
      </c>
      <c r="O92" s="512"/>
      <c r="P92" s="512"/>
      <c r="Q92" s="2118"/>
      <c r="R92" s="512"/>
      <c r="S92" s="650" t="s">
        <v>20</v>
      </c>
      <c r="T92" s="472" t="s">
        <v>20</v>
      </c>
      <c r="U92" s="1110"/>
      <c r="V92" s="1016"/>
      <c r="W92" s="235" t="s">
        <v>20</v>
      </c>
      <c r="X92" s="1115" t="s">
        <v>20</v>
      </c>
      <c r="Y92" s="646" t="s">
        <v>20</v>
      </c>
      <c r="Z92" s="646"/>
    </row>
    <row r="93" spans="1:26" ht="15" customHeight="1">
      <c r="A93" s="166"/>
      <c r="B93" s="166" t="s">
        <v>2314</v>
      </c>
      <c r="C93" s="166" t="s">
        <v>2319</v>
      </c>
      <c r="D93" s="2119" t="s">
        <v>2320</v>
      </c>
      <c r="E93" s="1260"/>
      <c r="F93" s="229"/>
      <c r="G93" s="168"/>
      <c r="H93" s="1059"/>
      <c r="I93" s="498"/>
      <c r="J93" s="229"/>
      <c r="K93" s="1036"/>
      <c r="L93" s="171"/>
      <c r="M93" s="326"/>
      <c r="N93" s="173"/>
      <c r="O93" s="157"/>
      <c r="P93" s="157"/>
      <c r="Q93" s="2039"/>
      <c r="R93" s="422"/>
      <c r="S93" s="650" t="s">
        <v>20</v>
      </c>
      <c r="T93" s="237" t="s">
        <v>20</v>
      </c>
      <c r="U93" s="1579"/>
      <c r="V93" s="1483"/>
      <c r="W93" s="298" t="s">
        <v>20</v>
      </c>
      <c r="X93" s="1433" t="s">
        <v>20</v>
      </c>
      <c r="Y93" s="646" t="s">
        <v>20</v>
      </c>
      <c r="Z93" s="646"/>
    </row>
    <row r="94" spans="1:26" ht="15" customHeight="1">
      <c r="A94" s="701"/>
      <c r="B94" s="356"/>
      <c r="C94" s="701" t="s">
        <v>2321</v>
      </c>
      <c r="D94" s="2119" t="s">
        <v>2322</v>
      </c>
      <c r="E94" s="1260"/>
      <c r="F94" s="372"/>
      <c r="G94" s="297"/>
      <c r="H94" s="1506"/>
      <c r="I94" s="228"/>
      <c r="J94" s="372"/>
      <c r="K94" s="304"/>
      <c r="L94" s="266"/>
      <c r="M94" s="890"/>
      <c r="N94" s="742"/>
      <c r="O94" s="249"/>
      <c r="P94" s="249"/>
      <c r="Q94" s="2004"/>
      <c r="R94" s="300"/>
      <c r="S94" s="650" t="s">
        <v>20</v>
      </c>
      <c r="T94" s="237" t="s">
        <v>20</v>
      </c>
      <c r="U94" s="1579"/>
      <c r="V94" s="1483"/>
      <c r="W94" s="298" t="s">
        <v>20</v>
      </c>
      <c r="X94" s="1433" t="s">
        <v>20</v>
      </c>
      <c r="Y94" s="646" t="s">
        <v>20</v>
      </c>
      <c r="Z94" s="646"/>
    </row>
    <row r="95" spans="1:26" ht="15" customHeight="1">
      <c r="A95" s="166"/>
      <c r="B95" s="168"/>
      <c r="C95" s="166" t="s">
        <v>2323</v>
      </c>
      <c r="D95" s="2119" t="s">
        <v>2324</v>
      </c>
      <c r="E95" s="1260"/>
      <c r="F95" s="229"/>
      <c r="G95" s="168"/>
      <c r="H95" s="1506"/>
      <c r="I95" s="166"/>
      <c r="J95" s="229"/>
      <c r="K95" s="1036"/>
      <c r="L95" s="1036"/>
      <c r="M95" s="326"/>
      <c r="N95" s="173"/>
      <c r="O95" s="157"/>
      <c r="P95" s="157"/>
      <c r="Q95" s="2039"/>
      <c r="R95" s="422"/>
      <c r="S95" s="650" t="s">
        <v>20</v>
      </c>
      <c r="T95" s="237" t="s">
        <v>20</v>
      </c>
      <c r="U95" s="1579"/>
      <c r="V95" s="1483"/>
      <c r="W95" s="298" t="s">
        <v>20</v>
      </c>
      <c r="X95" s="1433" t="s">
        <v>20</v>
      </c>
      <c r="Y95" s="646" t="s">
        <v>20</v>
      </c>
      <c r="Z95" s="646"/>
    </row>
    <row r="96" spans="1:26" ht="15" customHeight="1" thickBot="1">
      <c r="A96" s="166"/>
      <c r="B96" s="168"/>
      <c r="C96" s="166"/>
      <c r="D96" s="2120"/>
      <c r="E96" s="347"/>
      <c r="F96" s="241"/>
      <c r="G96" s="305"/>
      <c r="H96" s="1346"/>
      <c r="I96" s="270"/>
      <c r="J96" s="241"/>
      <c r="K96" s="1031"/>
      <c r="L96" s="1031"/>
      <c r="M96" s="348"/>
      <c r="N96" s="492"/>
      <c r="O96" s="300"/>
      <c r="P96" s="300"/>
      <c r="Q96" s="1035"/>
      <c r="R96" s="943"/>
      <c r="S96" s="650"/>
      <c r="T96" s="237"/>
      <c r="U96" s="1579"/>
      <c r="V96" s="1483"/>
      <c r="W96" s="298"/>
      <c r="X96" s="1433"/>
      <c r="Y96" s="646"/>
      <c r="Z96" s="646"/>
    </row>
    <row r="97" spans="1:26" ht="15" customHeight="1" thickBot="1">
      <c r="A97" s="747">
        <v>28016</v>
      </c>
      <c r="B97" s="2116" t="s">
        <v>2325</v>
      </c>
      <c r="C97" s="2007" t="s">
        <v>2313</v>
      </c>
      <c r="D97" s="2119"/>
      <c r="E97" s="178"/>
      <c r="F97" s="304" t="s">
        <v>2326</v>
      </c>
      <c r="G97" s="2121">
        <v>60</v>
      </c>
      <c r="H97" s="1307"/>
      <c r="I97" s="154">
        <f>ROUND(H97*G97/G97,2)</f>
        <v>0</v>
      </c>
      <c r="J97" s="372" t="s">
        <v>170</v>
      </c>
      <c r="K97" s="2737" t="s">
        <v>4636</v>
      </c>
      <c r="L97" s="266">
        <f>IF(OR(ISBLANK(K97),K97=0,H97=0,ISBLANK(H97)),,ROUND(K97+$L$5,2))</f>
        <v>0</v>
      </c>
      <c r="M97" s="555">
        <f>ROUND(I97*L97,2)</f>
        <v>0</v>
      </c>
      <c r="N97" s="159">
        <f>ROUND(L97/G97,4)</f>
        <v>0</v>
      </c>
      <c r="O97" s="300"/>
      <c r="P97" s="300"/>
      <c r="Q97" s="1035"/>
      <c r="R97" s="943"/>
      <c r="S97" s="650"/>
      <c r="T97" s="237"/>
      <c r="U97" s="1579"/>
      <c r="V97" s="1483"/>
      <c r="W97" s="298"/>
      <c r="X97" s="1433"/>
      <c r="Y97" s="646"/>
      <c r="Z97" s="646"/>
    </row>
    <row r="98" spans="1:26" ht="15" customHeight="1">
      <c r="A98" s="166"/>
      <c r="B98" s="168"/>
      <c r="C98" s="2730" t="s">
        <v>4677</v>
      </c>
      <c r="D98" s="2856" t="s">
        <v>4678</v>
      </c>
      <c r="E98" s="1260"/>
      <c r="F98" s="229"/>
      <c r="G98" s="168"/>
      <c r="H98" s="1506"/>
      <c r="I98" s="166"/>
      <c r="J98" s="229"/>
      <c r="K98" s="1036"/>
      <c r="L98" s="1036"/>
      <c r="M98" s="326"/>
      <c r="N98" s="173"/>
      <c r="O98" s="300"/>
      <c r="P98" s="300"/>
      <c r="Q98" s="1035"/>
      <c r="R98" s="943"/>
      <c r="S98" s="650"/>
      <c r="T98" s="237"/>
      <c r="U98" s="1579"/>
      <c r="V98" s="1483"/>
      <c r="W98" s="298"/>
      <c r="X98" s="1433"/>
      <c r="Y98" s="646"/>
      <c r="Z98" s="646"/>
    </row>
    <row r="99" spans="1:26" ht="15" customHeight="1">
      <c r="A99" s="166"/>
      <c r="B99" s="168"/>
      <c r="C99" s="2730" t="s">
        <v>4679</v>
      </c>
      <c r="D99" s="2856" t="s">
        <v>4680</v>
      </c>
      <c r="E99" s="1260"/>
      <c r="F99" s="2114"/>
      <c r="G99" s="168"/>
      <c r="H99" s="1506"/>
      <c r="I99" s="166"/>
      <c r="J99" s="229"/>
      <c r="K99" s="1036"/>
      <c r="L99" s="1036"/>
      <c r="M99" s="326"/>
      <c r="N99" s="173"/>
      <c r="O99" s="300"/>
      <c r="P99" s="300"/>
      <c r="Q99" s="1035"/>
      <c r="R99" s="300"/>
      <c r="S99" s="650" t="s">
        <v>20</v>
      </c>
      <c r="T99" s="237" t="s">
        <v>20</v>
      </c>
      <c r="U99" s="1579"/>
      <c r="V99" s="1483"/>
      <c r="W99" s="298" t="s">
        <v>20</v>
      </c>
      <c r="X99" s="1433" t="s">
        <v>20</v>
      </c>
      <c r="Y99" s="646" t="s">
        <v>20</v>
      </c>
      <c r="Z99" s="646"/>
    </row>
    <row r="100" spans="1:26" ht="15" customHeight="1">
      <c r="A100" s="228"/>
      <c r="B100" s="166"/>
      <c r="C100" s="228" t="s">
        <v>2327</v>
      </c>
      <c r="D100" s="2119" t="s">
        <v>2328</v>
      </c>
      <c r="E100" s="1260"/>
      <c r="F100" s="229"/>
      <c r="G100" s="168"/>
      <c r="H100" s="1506"/>
      <c r="I100" s="166"/>
      <c r="J100" s="229"/>
      <c r="K100" s="1036"/>
      <c r="L100" s="1036"/>
      <c r="M100" s="326"/>
      <c r="N100" s="173"/>
      <c r="O100" s="157"/>
      <c r="P100" s="157"/>
      <c r="Q100" s="1210"/>
      <c r="R100" s="943"/>
      <c r="S100" s="650" t="s">
        <v>20</v>
      </c>
      <c r="T100" s="237" t="s">
        <v>20</v>
      </c>
      <c r="U100" s="1579"/>
      <c r="V100" s="1483"/>
      <c r="W100" s="298" t="s">
        <v>20</v>
      </c>
      <c r="X100" s="1433" t="s">
        <v>20</v>
      </c>
      <c r="Y100" s="646" t="s">
        <v>20</v>
      </c>
      <c r="Z100" s="646"/>
    </row>
    <row r="101" spans="1:26" ht="15" customHeight="1">
      <c r="A101" s="270"/>
      <c r="B101" s="270"/>
      <c r="C101" s="270"/>
      <c r="D101" s="2115"/>
      <c r="E101" s="270"/>
      <c r="F101" s="241"/>
      <c r="G101" s="305"/>
      <c r="H101" s="1346"/>
      <c r="I101" s="270"/>
      <c r="J101" s="241"/>
      <c r="K101" s="1031"/>
      <c r="L101" s="1031"/>
      <c r="M101" s="348"/>
      <c r="N101" s="492"/>
      <c r="O101" s="523"/>
      <c r="P101" s="523"/>
      <c r="Q101" s="1037"/>
      <c r="R101" s="2122"/>
      <c r="S101" s="2123" t="s">
        <v>20</v>
      </c>
      <c r="T101" s="832" t="s">
        <v>20</v>
      </c>
      <c r="U101" s="965"/>
      <c r="V101" s="956"/>
      <c r="W101" s="1604" t="s">
        <v>20</v>
      </c>
      <c r="X101" s="2124" t="s">
        <v>20</v>
      </c>
      <c r="Y101" s="2125" t="s">
        <v>20</v>
      </c>
      <c r="Z101" s="2125"/>
    </row>
    <row r="102" spans="1:26" ht="15" customHeight="1">
      <c r="A102" s="504">
        <v>28017</v>
      </c>
      <c r="B102" s="147" t="s">
        <v>2329</v>
      </c>
      <c r="C102" s="154" t="s">
        <v>2330</v>
      </c>
      <c r="D102" s="2117"/>
      <c r="E102" s="154"/>
      <c r="F102" s="214" t="s">
        <v>2276</v>
      </c>
      <c r="G102" s="152">
        <v>96</v>
      </c>
      <c r="H102" s="1114">
        <v>100</v>
      </c>
      <c r="I102" s="154">
        <f>ROUND(H102*G102/G102,2)</f>
        <v>100</v>
      </c>
      <c r="J102" s="214" t="s">
        <v>170</v>
      </c>
      <c r="K102" s="156">
        <v>27.08</v>
      </c>
      <c r="L102" s="157">
        <f>IF(OR(ISBLANK(K102),K102=0,H102=0,ISBLANK(H102)),,ROUND(K102+$L$5,2))</f>
        <v>27.08</v>
      </c>
      <c r="M102" s="555">
        <f>ROUND(I102*L102,2)</f>
        <v>2708</v>
      </c>
      <c r="N102" s="159">
        <f>ROUND(L102/G102,4)</f>
        <v>0.28210000000000002</v>
      </c>
      <c r="O102" s="249"/>
      <c r="P102" s="249"/>
      <c r="Q102" s="2004"/>
      <c r="R102" s="512"/>
      <c r="S102" s="650" t="s">
        <v>20</v>
      </c>
      <c r="T102" s="472" t="s">
        <v>20</v>
      </c>
      <c r="U102" s="1110"/>
      <c r="V102" s="1016"/>
      <c r="W102" s="235" t="s">
        <v>20</v>
      </c>
      <c r="X102" s="1115" t="s">
        <v>20</v>
      </c>
      <c r="Y102" s="646" t="s">
        <v>20</v>
      </c>
      <c r="Z102" s="646"/>
    </row>
    <row r="103" spans="1:26" ht="15" customHeight="1">
      <c r="A103" s="155"/>
      <c r="B103" s="155" t="s">
        <v>2331</v>
      </c>
      <c r="C103" s="166" t="s">
        <v>2332</v>
      </c>
      <c r="D103" s="2126">
        <v>3915</v>
      </c>
      <c r="E103" s="1260"/>
      <c r="F103" s="229" t="s">
        <v>2333</v>
      </c>
      <c r="G103" s="168">
        <v>96</v>
      </c>
      <c r="H103" s="1059"/>
      <c r="I103" s="498"/>
      <c r="J103" s="229"/>
      <c r="K103" s="230"/>
      <c r="L103" s="171"/>
      <c r="M103" s="326"/>
      <c r="N103" s="173"/>
      <c r="O103" s="157"/>
      <c r="P103" s="157"/>
      <c r="Q103" s="2039"/>
      <c r="R103" s="157"/>
      <c r="S103" s="650" t="s">
        <v>20</v>
      </c>
      <c r="T103" s="237" t="s">
        <v>20</v>
      </c>
      <c r="U103" s="1579"/>
      <c r="V103" s="1483"/>
      <c r="W103" s="235" t="s">
        <v>20</v>
      </c>
      <c r="X103" s="1115" t="s">
        <v>20</v>
      </c>
      <c r="Y103" s="646" t="s">
        <v>20</v>
      </c>
      <c r="Z103" s="646"/>
    </row>
    <row r="104" spans="1:26" ht="15" customHeight="1">
      <c r="A104" s="166"/>
      <c r="B104" s="166" t="s">
        <v>2279</v>
      </c>
      <c r="C104" s="166" t="s">
        <v>2334</v>
      </c>
      <c r="D104" s="2126">
        <v>27597</v>
      </c>
      <c r="E104" s="1260"/>
      <c r="F104" s="229" t="s">
        <v>2333</v>
      </c>
      <c r="G104" s="168">
        <v>96</v>
      </c>
      <c r="H104" s="1059"/>
      <c r="I104" s="498"/>
      <c r="J104" s="229"/>
      <c r="K104" s="230"/>
      <c r="L104" s="171"/>
      <c r="M104" s="326"/>
      <c r="N104" s="173"/>
      <c r="O104" s="266"/>
      <c r="P104" s="266"/>
      <c r="Q104" s="2040"/>
      <c r="R104" s="944"/>
      <c r="S104" s="650" t="s">
        <v>20</v>
      </c>
      <c r="T104" s="237" t="s">
        <v>20</v>
      </c>
      <c r="U104" s="1579"/>
      <c r="V104" s="1483"/>
      <c r="W104" s="298" t="s">
        <v>20</v>
      </c>
      <c r="X104" s="1433" t="s">
        <v>20</v>
      </c>
      <c r="Y104" s="646" t="s">
        <v>20</v>
      </c>
      <c r="Z104" s="646"/>
    </row>
    <row r="105" spans="1:26" ht="15" customHeight="1">
      <c r="A105" s="166"/>
      <c r="B105" s="166"/>
      <c r="C105" s="166" t="s">
        <v>2335</v>
      </c>
      <c r="D105" s="2126">
        <v>27596</v>
      </c>
      <c r="E105" s="1260"/>
      <c r="F105" s="229" t="s">
        <v>2333</v>
      </c>
      <c r="G105" s="168">
        <v>96</v>
      </c>
      <c r="H105" s="1059"/>
      <c r="I105" s="498"/>
      <c r="J105" s="229"/>
      <c r="K105" s="230"/>
      <c r="L105" s="171"/>
      <c r="M105" s="326"/>
      <c r="N105" s="173"/>
      <c r="O105" s="300"/>
      <c r="P105" s="300"/>
      <c r="Q105" s="1035"/>
      <c r="R105" s="2069"/>
      <c r="S105" s="650" t="s">
        <v>20</v>
      </c>
      <c r="T105" s="237" t="s">
        <v>20</v>
      </c>
      <c r="U105" s="1579"/>
      <c r="V105" s="1483"/>
      <c r="W105" s="298" t="s">
        <v>20</v>
      </c>
      <c r="X105" s="1433" t="s">
        <v>20</v>
      </c>
      <c r="Y105" s="646" t="s">
        <v>20</v>
      </c>
      <c r="Z105" s="646"/>
    </row>
    <row r="106" spans="1:26" ht="15" customHeight="1">
      <c r="A106" s="498"/>
      <c r="B106" s="851"/>
      <c r="C106" s="166" t="s">
        <v>2336</v>
      </c>
      <c r="D106" s="2126">
        <v>4515</v>
      </c>
      <c r="E106" s="1260"/>
      <c r="F106" s="229" t="s">
        <v>2333</v>
      </c>
      <c r="G106" s="168">
        <v>96</v>
      </c>
      <c r="H106" s="1059"/>
      <c r="I106" s="498"/>
      <c r="J106" s="229"/>
      <c r="K106" s="230"/>
      <c r="L106" s="171"/>
      <c r="M106" s="326"/>
      <c r="N106" s="173"/>
      <c r="O106" s="157"/>
      <c r="P106" s="157"/>
      <c r="Q106" s="2039"/>
      <c r="R106" s="157"/>
      <c r="S106" s="650" t="s">
        <v>20</v>
      </c>
      <c r="T106" s="237" t="s">
        <v>20</v>
      </c>
      <c r="U106" s="1579"/>
      <c r="V106" s="2127"/>
      <c r="W106" s="235" t="s">
        <v>20</v>
      </c>
      <c r="X106" s="1115" t="s">
        <v>20</v>
      </c>
      <c r="Y106" s="646" t="s">
        <v>20</v>
      </c>
      <c r="Z106" s="646"/>
    </row>
    <row r="107" spans="1:26" ht="15" customHeight="1">
      <c r="A107" s="166"/>
      <c r="B107" s="166"/>
      <c r="C107" s="809" t="s">
        <v>2337</v>
      </c>
      <c r="D107" s="2128" t="s">
        <v>2338</v>
      </c>
      <c r="E107" s="1260"/>
      <c r="F107" s="229" t="s">
        <v>2205</v>
      </c>
      <c r="G107" s="168">
        <v>96</v>
      </c>
      <c r="H107" s="1059"/>
      <c r="I107" s="498"/>
      <c r="J107" s="229"/>
      <c r="K107" s="230"/>
      <c r="L107" s="171"/>
      <c r="M107" s="326"/>
      <c r="N107" s="173"/>
      <c r="O107" s="266"/>
      <c r="P107" s="266"/>
      <c r="Q107" s="2040"/>
      <c r="R107" s="266"/>
      <c r="S107" s="650" t="s">
        <v>20</v>
      </c>
      <c r="T107" s="1579" t="s">
        <v>20</v>
      </c>
      <c r="U107" s="840"/>
      <c r="V107" s="546"/>
      <c r="W107" s="2069" t="s">
        <v>20</v>
      </c>
      <c r="X107" s="1433" t="s">
        <v>20</v>
      </c>
      <c r="Y107" s="646" t="s">
        <v>20</v>
      </c>
      <c r="Z107" s="646"/>
    </row>
    <row r="108" spans="1:26" ht="15" customHeight="1">
      <c r="A108" s="166"/>
      <c r="B108" s="168" t="s">
        <v>2315</v>
      </c>
      <c r="C108" s="809" t="s">
        <v>2339</v>
      </c>
      <c r="D108" s="2128">
        <v>27164</v>
      </c>
      <c r="E108" s="1260"/>
      <c r="F108" s="229" t="s">
        <v>2333</v>
      </c>
      <c r="G108" s="168">
        <v>96</v>
      </c>
      <c r="H108" s="2129"/>
      <c r="I108" s="2130"/>
      <c r="J108" s="229"/>
      <c r="K108" s="230"/>
      <c r="L108" s="171"/>
      <c r="M108" s="326"/>
      <c r="N108" s="173"/>
      <c r="O108" s="300"/>
      <c r="P108" s="300"/>
      <c r="Q108" s="1035"/>
      <c r="R108" s="300"/>
      <c r="S108" s="650" t="s">
        <v>20</v>
      </c>
      <c r="T108" s="1579" t="s">
        <v>20</v>
      </c>
      <c r="U108" s="840"/>
      <c r="V108" s="546"/>
      <c r="W108" s="2069" t="s">
        <v>20</v>
      </c>
      <c r="X108" s="1433" t="s">
        <v>20</v>
      </c>
      <c r="Y108" s="646" t="s">
        <v>20</v>
      </c>
      <c r="Z108" s="646"/>
    </row>
    <row r="109" spans="1:26" ht="15" customHeight="1">
      <c r="A109" s="228"/>
      <c r="B109" s="166"/>
      <c r="C109" s="228" t="s">
        <v>20</v>
      </c>
      <c r="D109" s="2126"/>
      <c r="E109" s="648"/>
      <c r="F109" s="229" t="s">
        <v>20</v>
      </c>
      <c r="G109" s="168" t="s">
        <v>20</v>
      </c>
      <c r="H109" s="1059"/>
      <c r="I109" s="498"/>
      <c r="J109" s="229"/>
      <c r="K109" s="230"/>
      <c r="L109" s="171"/>
      <c r="M109" s="326"/>
      <c r="N109" s="173"/>
      <c r="O109" s="157"/>
      <c r="P109" s="157"/>
      <c r="Q109" s="2039"/>
      <c r="R109" s="422"/>
      <c r="S109" s="650" t="s">
        <v>20</v>
      </c>
      <c r="T109" s="1579" t="s">
        <v>20</v>
      </c>
      <c r="U109" s="840"/>
      <c r="V109" s="546"/>
      <c r="W109" s="2069" t="s">
        <v>20</v>
      </c>
      <c r="X109" s="1433" t="s">
        <v>20</v>
      </c>
      <c r="Y109" s="646" t="s">
        <v>20</v>
      </c>
      <c r="Z109" s="646"/>
    </row>
    <row r="110" spans="1:26" ht="15" customHeight="1">
      <c r="A110" s="270"/>
      <c r="B110" s="270"/>
      <c r="C110" s="270"/>
      <c r="D110" s="2115"/>
      <c r="E110" s="270"/>
      <c r="F110" s="241"/>
      <c r="G110" s="305"/>
      <c r="H110" s="985"/>
      <c r="I110" s="270"/>
      <c r="J110" s="241"/>
      <c r="K110" s="271"/>
      <c r="L110" s="271"/>
      <c r="M110" s="348"/>
      <c r="N110" s="492"/>
      <c r="O110" s="523"/>
      <c r="P110" s="523"/>
      <c r="Q110" s="1037"/>
      <c r="R110" s="2122"/>
      <c r="S110" s="2123" t="s">
        <v>20</v>
      </c>
      <c r="T110" s="832" t="s">
        <v>20</v>
      </c>
      <c r="U110" s="965"/>
      <c r="V110" s="956"/>
      <c r="W110" s="1604" t="s">
        <v>20</v>
      </c>
      <c r="X110" s="2124" t="s">
        <v>20</v>
      </c>
      <c r="Y110" s="2125" t="s">
        <v>20</v>
      </c>
      <c r="Z110" s="2125"/>
    </row>
    <row r="111" spans="1:26" ht="15" customHeight="1">
      <c r="A111" s="253">
        <v>28018</v>
      </c>
      <c r="B111" s="254" t="s">
        <v>2340</v>
      </c>
      <c r="C111" s="255" t="s">
        <v>2313</v>
      </c>
      <c r="D111" s="2131"/>
      <c r="E111" s="255"/>
      <c r="F111" s="255" t="s">
        <v>2341</v>
      </c>
      <c r="G111" s="278">
        <v>96</v>
      </c>
      <c r="H111" s="1114"/>
      <c r="I111" s="257">
        <f>ROUND(H111*G111/G111,2)</f>
        <v>0</v>
      </c>
      <c r="J111" s="310" t="s">
        <v>170</v>
      </c>
      <c r="K111" s="2762" t="s">
        <v>4636</v>
      </c>
      <c r="L111" s="314">
        <f>IF(OR(ISBLANK(K111),K111=0,H111=0,ISBLANK(H111)),,ROUND(K111+$L$5,2))</f>
        <v>0</v>
      </c>
      <c r="M111" s="670">
        <f>ROUND(I111*L111,2)</f>
        <v>0</v>
      </c>
      <c r="N111" s="316">
        <f>ROUND(L111/G111,4)</f>
        <v>0</v>
      </c>
      <c r="O111" s="157"/>
      <c r="P111" s="157"/>
      <c r="Q111" s="2039"/>
      <c r="R111" s="422"/>
      <c r="S111" s="650" t="s">
        <v>20</v>
      </c>
      <c r="T111" s="472" t="s">
        <v>20</v>
      </c>
      <c r="U111" s="840"/>
      <c r="V111" s="1016"/>
      <c r="W111" s="235" t="s">
        <v>20</v>
      </c>
      <c r="X111" s="1115" t="s">
        <v>20</v>
      </c>
      <c r="Y111" s="646" t="s">
        <v>20</v>
      </c>
      <c r="Z111" s="646"/>
    </row>
    <row r="112" spans="1:26" ht="15" customHeight="1">
      <c r="A112" s="851"/>
      <c r="B112" s="166" t="s">
        <v>2342</v>
      </c>
      <c r="C112" s="2857" t="s">
        <v>4681</v>
      </c>
      <c r="D112" s="2858" t="s">
        <v>4682</v>
      </c>
      <c r="E112" s="2132"/>
      <c r="F112" s="702" t="s">
        <v>20</v>
      </c>
      <c r="G112" s="168"/>
      <c r="H112" s="2133"/>
      <c r="I112" s="234"/>
      <c r="J112" s="234"/>
      <c r="K112" s="817"/>
      <c r="L112" s="818"/>
      <c r="M112" s="819"/>
      <c r="N112" s="948"/>
      <c r="O112" s="1040"/>
      <c r="P112" s="1040"/>
      <c r="Q112" s="2134"/>
      <c r="R112" s="157"/>
      <c r="S112" s="650" t="s">
        <v>20</v>
      </c>
      <c r="T112" s="1579" t="s">
        <v>20</v>
      </c>
      <c r="U112" s="840"/>
      <c r="V112" s="546"/>
      <c r="W112" s="842" t="s">
        <v>20</v>
      </c>
      <c r="X112" s="1115" t="s">
        <v>20</v>
      </c>
      <c r="Y112" s="646" t="s">
        <v>20</v>
      </c>
      <c r="Z112" s="646"/>
    </row>
    <row r="113" spans="1:26" ht="15" customHeight="1">
      <c r="A113" s="166"/>
      <c r="B113" s="166" t="s">
        <v>2343</v>
      </c>
      <c r="C113" s="661" t="s">
        <v>2344</v>
      </c>
      <c r="D113" s="2126" t="s">
        <v>2345</v>
      </c>
      <c r="E113" s="2132"/>
      <c r="F113" s="166"/>
      <c r="G113" s="168"/>
      <c r="H113" s="2133"/>
      <c r="I113" s="234"/>
      <c r="J113" s="234"/>
      <c r="K113" s="817"/>
      <c r="L113" s="818"/>
      <c r="M113" s="819"/>
      <c r="N113" s="948"/>
      <c r="O113" s="2135"/>
      <c r="P113" s="2135"/>
      <c r="Q113" s="2136"/>
      <c r="R113" s="944"/>
      <c r="S113" s="650" t="s">
        <v>20</v>
      </c>
      <c r="T113" s="1579" t="s">
        <v>20</v>
      </c>
      <c r="U113" s="840"/>
      <c r="V113" s="546"/>
      <c r="W113" s="2069" t="s">
        <v>20</v>
      </c>
      <c r="X113" s="1433" t="s">
        <v>20</v>
      </c>
      <c r="Y113" s="646" t="s">
        <v>20</v>
      </c>
      <c r="Z113" s="646"/>
    </row>
    <row r="114" spans="1:26" ht="15" customHeight="1">
      <c r="A114" s="702"/>
      <c r="B114" s="702" t="s">
        <v>707</v>
      </c>
      <c r="C114" s="661" t="s">
        <v>2346</v>
      </c>
      <c r="D114" s="2126" t="s">
        <v>2347</v>
      </c>
      <c r="E114" s="2132"/>
      <c r="F114" s="166"/>
      <c r="G114" s="168"/>
      <c r="H114" s="2133"/>
      <c r="I114" s="234"/>
      <c r="J114" s="234"/>
      <c r="K114" s="817"/>
      <c r="L114" s="818"/>
      <c r="M114" s="819"/>
      <c r="N114" s="948"/>
      <c r="O114" s="821"/>
      <c r="P114" s="821"/>
      <c r="Q114" s="2137"/>
      <c r="R114" s="2069"/>
      <c r="S114" s="650" t="s">
        <v>20</v>
      </c>
      <c r="T114" s="1579" t="s">
        <v>20</v>
      </c>
      <c r="U114" s="840"/>
      <c r="V114" s="546"/>
      <c r="W114" s="2069" t="s">
        <v>20</v>
      </c>
      <c r="X114" s="1433" t="s">
        <v>20</v>
      </c>
      <c r="Y114" s="646" t="s">
        <v>20</v>
      </c>
      <c r="Z114" s="646"/>
    </row>
    <row r="115" spans="1:26" ht="15" customHeight="1">
      <c r="A115" s="268"/>
      <c r="B115" s="268"/>
      <c r="C115" s="270" t="s">
        <v>20</v>
      </c>
      <c r="D115" s="2115"/>
      <c r="E115" s="2138"/>
      <c r="F115" s="270"/>
      <c r="G115" s="305"/>
      <c r="H115" s="2139"/>
      <c r="I115" s="242"/>
      <c r="J115" s="242"/>
      <c r="K115" s="900"/>
      <c r="L115" s="901"/>
      <c r="M115" s="902"/>
      <c r="N115" s="955"/>
      <c r="O115" s="904"/>
      <c r="P115" s="904"/>
      <c r="Q115" s="2140"/>
      <c r="R115" s="2122"/>
      <c r="S115" s="2123"/>
      <c r="T115" s="1389"/>
      <c r="U115" s="965"/>
      <c r="V115" s="956"/>
      <c r="W115" s="1604" t="s">
        <v>20</v>
      </c>
      <c r="X115" s="2124" t="s">
        <v>20</v>
      </c>
      <c r="Y115" s="2125" t="s">
        <v>20</v>
      </c>
      <c r="Z115" s="1120"/>
    </row>
    <row r="116" spans="1:26" ht="15" customHeight="1">
      <c r="A116" s="268"/>
      <c r="B116" s="268"/>
      <c r="C116" s="270" t="s">
        <v>20</v>
      </c>
      <c r="D116" s="2115"/>
      <c r="E116" s="2138"/>
      <c r="F116" s="270"/>
      <c r="G116" s="305"/>
      <c r="H116" s="2139"/>
      <c r="I116" s="242"/>
      <c r="J116" s="242"/>
      <c r="K116" s="900"/>
      <c r="L116" s="901"/>
      <c r="M116" s="902"/>
      <c r="N116" s="955"/>
      <c r="O116" s="904"/>
      <c r="P116" s="904"/>
      <c r="Q116" s="2140"/>
      <c r="R116" s="272"/>
      <c r="S116" s="905" t="s">
        <v>20</v>
      </c>
      <c r="T116" s="832" t="s">
        <v>20</v>
      </c>
      <c r="U116" s="965"/>
      <c r="V116" s="956"/>
      <c r="W116" s="443" t="s">
        <v>20</v>
      </c>
      <c r="X116" s="1949" t="s">
        <v>20</v>
      </c>
      <c r="Y116" s="1120" t="s">
        <v>20</v>
      </c>
      <c r="Z116" s="1120"/>
    </row>
    <row r="117" spans="1:26" ht="15" customHeight="1">
      <c r="A117" s="253">
        <v>28019</v>
      </c>
      <c r="B117" s="254" t="s">
        <v>2348</v>
      </c>
      <c r="C117" s="255" t="s">
        <v>2294</v>
      </c>
      <c r="D117" s="2131"/>
      <c r="E117" s="255"/>
      <c r="F117" s="2141" t="s">
        <v>2349</v>
      </c>
      <c r="G117" s="311">
        <v>96</v>
      </c>
      <c r="H117" s="1307">
        <v>150</v>
      </c>
      <c r="I117" s="154">
        <f>ROUND($H$117*$G$117/G117,2)</f>
        <v>150</v>
      </c>
      <c r="J117" s="349" t="s">
        <v>170</v>
      </c>
      <c r="K117" s="313">
        <v>31.54</v>
      </c>
      <c r="L117" s="157">
        <f>IF(OR(ISBLANK(K117),K117=0,H117=0,ISBLANK(H117)),,ROUND(K117+$L$5,2))</f>
        <v>31.54</v>
      </c>
      <c r="M117" s="555">
        <f>ROUND(I117*L117,2)</f>
        <v>4731</v>
      </c>
      <c r="N117" s="159">
        <f>ROUND(L117/G117,4)</f>
        <v>0.32850000000000001</v>
      </c>
      <c r="O117" s="266"/>
      <c r="P117" s="266"/>
      <c r="Q117" s="2040"/>
      <c r="R117" s="266"/>
      <c r="S117" s="650" t="s">
        <v>20</v>
      </c>
      <c r="T117" s="472" t="s">
        <v>20</v>
      </c>
      <c r="U117" s="1110"/>
      <c r="V117" s="1016"/>
      <c r="W117" s="235" t="s">
        <v>20</v>
      </c>
      <c r="X117" s="1115" t="s">
        <v>20</v>
      </c>
      <c r="Y117" s="646" t="s">
        <v>20</v>
      </c>
      <c r="Z117" s="646"/>
    </row>
    <row r="118" spans="1:26" ht="15" customHeight="1">
      <c r="A118" s="166"/>
      <c r="B118" s="166" t="s">
        <v>2350</v>
      </c>
      <c r="C118" s="229" t="s">
        <v>2351</v>
      </c>
      <c r="D118" s="2126">
        <v>45576</v>
      </c>
      <c r="E118" s="1260"/>
      <c r="F118" s="229"/>
      <c r="G118" s="168"/>
      <c r="H118" s="1059"/>
      <c r="I118" s="498"/>
      <c r="J118" s="229"/>
      <c r="K118" s="230"/>
      <c r="L118" s="171"/>
      <c r="M118" s="326"/>
      <c r="N118" s="173"/>
      <c r="O118" s="300"/>
      <c r="P118" s="300"/>
      <c r="Q118" s="1035"/>
      <c r="R118" s="300"/>
      <c r="S118" s="650" t="s">
        <v>20</v>
      </c>
      <c r="T118" s="237" t="s">
        <v>20</v>
      </c>
      <c r="U118" s="1579"/>
      <c r="V118" s="1483"/>
      <c r="W118" s="298" t="s">
        <v>20</v>
      </c>
      <c r="X118" s="1433" t="s">
        <v>20</v>
      </c>
      <c r="Y118" s="646" t="s">
        <v>20</v>
      </c>
      <c r="Z118" s="646"/>
    </row>
    <row r="119" spans="1:26" ht="15" customHeight="1">
      <c r="A119" s="166"/>
      <c r="B119" s="166" t="s">
        <v>2352</v>
      </c>
      <c r="C119" s="229" t="s">
        <v>2353</v>
      </c>
      <c r="D119" s="2126">
        <v>45577</v>
      </c>
      <c r="E119" s="1260"/>
      <c r="F119" s="229"/>
      <c r="G119" s="168"/>
      <c r="H119" s="1059"/>
      <c r="I119" s="498"/>
      <c r="J119" s="229"/>
      <c r="K119" s="230"/>
      <c r="L119" s="171"/>
      <c r="M119" s="326"/>
      <c r="N119" s="173"/>
      <c r="O119" s="157"/>
      <c r="P119" s="157"/>
      <c r="Q119" s="2039"/>
      <c r="R119" s="422"/>
      <c r="S119" s="650" t="s">
        <v>20</v>
      </c>
      <c r="T119" s="237" t="s">
        <v>20</v>
      </c>
      <c r="U119" s="1579"/>
      <c r="V119" s="1483"/>
      <c r="W119" s="298" t="s">
        <v>20</v>
      </c>
      <c r="X119" s="1433" t="s">
        <v>20</v>
      </c>
      <c r="Y119" s="646" t="s">
        <v>20</v>
      </c>
      <c r="Z119" s="646"/>
    </row>
    <row r="120" spans="1:26" ht="15" customHeight="1">
      <c r="A120" s="498"/>
      <c r="B120" s="851" t="s">
        <v>20</v>
      </c>
      <c r="C120" s="229" t="s">
        <v>2354</v>
      </c>
      <c r="D120" s="2126">
        <v>31914</v>
      </c>
      <c r="E120" s="1260"/>
      <c r="F120" s="229"/>
      <c r="G120" s="168"/>
      <c r="H120" s="1059"/>
      <c r="I120" s="498"/>
      <c r="J120" s="229"/>
      <c r="K120" s="230"/>
      <c r="L120" s="171"/>
      <c r="M120" s="326"/>
      <c r="N120" s="173"/>
      <c r="O120" s="266"/>
      <c r="P120" s="266"/>
      <c r="Q120" s="2040"/>
      <c r="R120" s="266"/>
      <c r="S120" s="650" t="s">
        <v>20</v>
      </c>
      <c r="T120" s="472" t="s">
        <v>20</v>
      </c>
      <c r="U120" s="1110"/>
      <c r="V120" s="1016"/>
      <c r="W120" s="235" t="s">
        <v>20</v>
      </c>
      <c r="X120" s="1115" t="s">
        <v>20</v>
      </c>
      <c r="Y120" s="646" t="s">
        <v>20</v>
      </c>
      <c r="Z120" s="646"/>
    </row>
    <row r="121" spans="1:26" ht="15" customHeight="1">
      <c r="A121" s="166"/>
      <c r="B121" s="166"/>
      <c r="C121" s="229" t="s">
        <v>2303</v>
      </c>
      <c r="D121" s="2126">
        <v>31915</v>
      </c>
      <c r="E121" s="1260"/>
      <c r="F121" s="229"/>
      <c r="G121" s="168"/>
      <c r="H121" s="1461"/>
      <c r="I121" s="498"/>
      <c r="J121" s="229"/>
      <c r="K121" s="230"/>
      <c r="L121" s="230"/>
      <c r="M121" s="326"/>
      <c r="N121" s="173"/>
      <c r="O121" s="300"/>
      <c r="P121" s="300"/>
      <c r="Q121" s="1035"/>
      <c r="R121" s="300"/>
      <c r="S121" s="650" t="s">
        <v>20</v>
      </c>
      <c r="T121" s="237" t="s">
        <v>20</v>
      </c>
      <c r="U121" s="1579"/>
      <c r="V121" s="1483"/>
      <c r="W121" s="298" t="s">
        <v>20</v>
      </c>
      <c r="X121" s="1433" t="s">
        <v>20</v>
      </c>
      <c r="Y121" s="646" t="s">
        <v>20</v>
      </c>
      <c r="Z121" s="646"/>
    </row>
    <row r="122" spans="1:26" ht="15" customHeight="1">
      <c r="A122" s="702"/>
      <c r="B122" s="2142" t="s">
        <v>2355</v>
      </c>
      <c r="C122" s="241"/>
      <c r="D122" s="2044"/>
      <c r="E122" s="347"/>
      <c r="F122" s="241"/>
      <c r="G122" s="305"/>
      <c r="H122" s="1346"/>
      <c r="I122" s="270"/>
      <c r="J122" s="241"/>
      <c r="K122" s="271"/>
      <c r="L122" s="271"/>
      <c r="M122" s="348"/>
      <c r="N122" s="492"/>
      <c r="O122" s="444"/>
      <c r="P122" s="444"/>
      <c r="Q122" s="2068"/>
      <c r="R122" s="1327"/>
      <c r="S122" s="905" t="s">
        <v>20</v>
      </c>
      <c r="T122" s="832" t="s">
        <v>20</v>
      </c>
      <c r="U122" s="1668"/>
      <c r="V122" s="1562"/>
      <c r="W122" s="307" t="s">
        <v>20</v>
      </c>
      <c r="X122" s="1914" t="s">
        <v>20</v>
      </c>
      <c r="Y122" s="1120" t="s">
        <v>20</v>
      </c>
      <c r="Z122" s="1120"/>
    </row>
    <row r="123" spans="1:26" ht="15" customHeight="1">
      <c r="A123" s="747">
        <v>28020</v>
      </c>
      <c r="B123" s="254" t="s">
        <v>2356</v>
      </c>
      <c r="C123" s="257" t="s">
        <v>1408</v>
      </c>
      <c r="D123" s="2131"/>
      <c r="E123" s="232"/>
      <c r="F123" s="349" t="s">
        <v>2357</v>
      </c>
      <c r="G123" s="311">
        <v>72</v>
      </c>
      <c r="H123" s="2143">
        <v>800</v>
      </c>
      <c r="I123" s="528">
        <f>ROUND(H123*G123/G123,2)</f>
        <v>800</v>
      </c>
      <c r="J123" s="349" t="s">
        <v>170</v>
      </c>
      <c r="K123" s="156">
        <v>33.22</v>
      </c>
      <c r="L123" s="1893">
        <f>IF(OR(ISBLANK(K123),K123=0,H123=0,ISBLANK(H123)),,ROUND(K123+$L$5,2))</f>
        <v>33.22</v>
      </c>
      <c r="M123" s="730">
        <f>ROUND(I123*L123,2)</f>
        <v>26576</v>
      </c>
      <c r="N123" s="731">
        <f>ROUND(L123/G123,4)</f>
        <v>0.46139999999999998</v>
      </c>
      <c r="O123" s="422"/>
      <c r="P123" s="1893"/>
      <c r="Q123" s="2144"/>
      <c r="R123" s="1893"/>
      <c r="S123" s="785" t="s">
        <v>20</v>
      </c>
      <c r="T123" s="2145" t="s">
        <v>20</v>
      </c>
      <c r="U123" s="2146"/>
      <c r="V123" s="2147"/>
      <c r="W123" s="729" t="s">
        <v>20</v>
      </c>
      <c r="X123" s="2148" t="s">
        <v>20</v>
      </c>
      <c r="Y123" s="539" t="s">
        <v>20</v>
      </c>
      <c r="Z123" s="646"/>
    </row>
    <row r="124" spans="1:26" ht="15" customHeight="1">
      <c r="A124" s="883"/>
      <c r="B124" s="371" t="s">
        <v>2358</v>
      </c>
      <c r="C124" s="701" t="s">
        <v>2359</v>
      </c>
      <c r="D124" s="2131">
        <v>133686000</v>
      </c>
      <c r="E124" s="1858"/>
      <c r="F124" s="2149"/>
      <c r="G124" s="895"/>
      <c r="H124" s="1307">
        <v>500</v>
      </c>
      <c r="I124" s="498"/>
      <c r="J124" s="229"/>
      <c r="K124" s="230"/>
      <c r="L124" s="287"/>
      <c r="M124" s="568"/>
      <c r="N124" s="873"/>
      <c r="O124" s="422"/>
      <c r="P124" s="944"/>
      <c r="Q124" s="2045"/>
      <c r="R124" s="944"/>
      <c r="S124" s="867"/>
      <c r="T124" s="1016"/>
      <c r="U124" s="1110"/>
      <c r="V124" s="1016"/>
      <c r="W124" s="868"/>
      <c r="X124" s="1450"/>
      <c r="Y124" s="1136"/>
      <c r="Z124" s="646"/>
    </row>
    <row r="125" spans="1:26" ht="15" customHeight="1">
      <c r="A125" s="198"/>
      <c r="B125" s="198" t="s">
        <v>2358</v>
      </c>
      <c r="C125" s="270" t="s">
        <v>2360</v>
      </c>
      <c r="D125" s="2150">
        <v>113184000</v>
      </c>
      <c r="E125" s="1683"/>
      <c r="F125" s="2151"/>
      <c r="G125" s="305"/>
      <c r="H125" s="1307">
        <v>300</v>
      </c>
      <c r="I125" s="364"/>
      <c r="J125" s="411"/>
      <c r="K125" s="566"/>
      <c r="L125" s="444"/>
      <c r="M125" s="738"/>
      <c r="N125" s="446"/>
      <c r="O125" s="522"/>
      <c r="P125" s="271"/>
      <c r="Q125" s="1238"/>
      <c r="R125" s="271"/>
      <c r="S125" s="562" t="s">
        <v>20</v>
      </c>
      <c r="T125" s="924" t="s">
        <v>20</v>
      </c>
      <c r="U125" s="924"/>
      <c r="V125" s="924"/>
      <c r="W125" s="307" t="s">
        <v>20</v>
      </c>
      <c r="X125" s="1914" t="s">
        <v>20</v>
      </c>
      <c r="Y125" s="1437" t="s">
        <v>20</v>
      </c>
      <c r="Z125" s="1437"/>
    </row>
    <row r="126" spans="1:26" ht="15" customHeight="1">
      <c r="A126" s="504">
        <v>28021</v>
      </c>
      <c r="B126" s="147" t="s">
        <v>2361</v>
      </c>
      <c r="C126" s="356" t="s">
        <v>2362</v>
      </c>
      <c r="D126" s="2038" t="s">
        <v>2363</v>
      </c>
      <c r="E126" s="1856"/>
      <c r="F126" s="214" t="s">
        <v>2364</v>
      </c>
      <c r="G126" s="152">
        <v>144</v>
      </c>
      <c r="H126" s="532">
        <v>350</v>
      </c>
      <c r="I126" s="1364">
        <f>ROUND(H126*G126/G126,2)</f>
        <v>350</v>
      </c>
      <c r="J126" s="214" t="s">
        <v>170</v>
      </c>
      <c r="K126" s="156">
        <v>64.150000000000006</v>
      </c>
      <c r="L126" s="422">
        <f>IF(OR(ISBLANK(K126),K126=0,H126=0,ISBLANK(H126)),,ROUND(K126+$L$5,2))</f>
        <v>64.150000000000006</v>
      </c>
      <c r="M126" s="885">
        <f>ROUND(I126*L126,2)</f>
        <v>22452.5</v>
      </c>
      <c r="N126" s="423">
        <f>ROUND(L126/G126,4)</f>
        <v>0.44550000000000001</v>
      </c>
      <c r="O126" s="249"/>
      <c r="P126" s="165"/>
      <c r="Q126" s="1210"/>
      <c r="R126" s="165"/>
      <c r="S126" s="650"/>
      <c r="T126" s="843"/>
      <c r="U126" s="843"/>
      <c r="V126" s="843"/>
      <c r="W126" s="235"/>
      <c r="X126" s="1115"/>
      <c r="Y126" s="646"/>
      <c r="Z126" s="646"/>
    </row>
    <row r="127" spans="1:26" ht="15" customHeight="1">
      <c r="A127" s="883"/>
      <c r="B127" s="356" t="s">
        <v>2365</v>
      </c>
      <c r="C127" s="228"/>
      <c r="D127" s="2038"/>
      <c r="E127" s="487"/>
      <c r="F127" s="2149"/>
      <c r="G127" s="895"/>
      <c r="H127" s="2152"/>
      <c r="I127" s="154"/>
      <c r="J127" s="214"/>
      <c r="K127" s="165"/>
      <c r="L127" s="422"/>
      <c r="M127" s="885"/>
      <c r="N127" s="423"/>
      <c r="O127" s="249"/>
      <c r="P127" s="230"/>
      <c r="Q127" s="1125"/>
      <c r="R127" s="230"/>
      <c r="S127" s="769"/>
      <c r="T127" s="849"/>
      <c r="U127" s="849"/>
      <c r="V127" s="849"/>
      <c r="W127" s="298"/>
      <c r="X127" s="1433"/>
      <c r="Y127" s="1063"/>
      <c r="Z127" s="646"/>
    </row>
    <row r="128" spans="1:26" ht="15" customHeight="1">
      <c r="A128" s="356"/>
      <c r="B128" s="356" t="s">
        <v>2366</v>
      </c>
      <c r="C128" s="228"/>
      <c r="D128" s="2038"/>
      <c r="E128" s="487"/>
      <c r="F128" s="2153"/>
      <c r="G128" s="297"/>
      <c r="H128" s="1059"/>
      <c r="I128" s="155"/>
      <c r="J128" s="214"/>
      <c r="K128" s="165"/>
      <c r="L128" s="157"/>
      <c r="M128" s="555"/>
      <c r="N128" s="159"/>
      <c r="O128" s="249"/>
      <c r="P128" s="230"/>
      <c r="Q128" s="1125"/>
      <c r="R128" s="230"/>
      <c r="S128" s="769"/>
      <c r="T128" s="849"/>
      <c r="U128" s="849"/>
      <c r="V128" s="849"/>
      <c r="W128" s="298"/>
      <c r="X128" s="1433"/>
      <c r="Y128" s="1063"/>
      <c r="Z128" s="646"/>
    </row>
    <row r="129" spans="1:26" ht="15" customHeight="1">
      <c r="A129" s="356"/>
      <c r="B129" s="356" t="s">
        <v>2367</v>
      </c>
      <c r="C129" s="228"/>
      <c r="D129" s="2038"/>
      <c r="E129" s="487"/>
      <c r="F129" s="2153"/>
      <c r="G129" s="297"/>
      <c r="H129" s="1059"/>
      <c r="I129" s="155"/>
      <c r="J129" s="214"/>
      <c r="K129" s="165"/>
      <c r="L129" s="157"/>
      <c r="M129" s="890"/>
      <c r="N129" s="742"/>
      <c r="O129" s="471"/>
      <c r="P129" s="230"/>
      <c r="Q129" s="1125"/>
      <c r="R129" s="230"/>
      <c r="S129" s="769"/>
      <c r="T129" s="849"/>
      <c r="U129" s="849"/>
      <c r="V129" s="849"/>
      <c r="W129" s="298"/>
      <c r="X129" s="1433"/>
      <c r="Y129" s="1063"/>
      <c r="Z129" s="646"/>
    </row>
    <row r="130" spans="1:26" ht="15" customHeight="1">
      <c r="A130" s="270"/>
      <c r="B130" s="270" t="s">
        <v>2368</v>
      </c>
      <c r="C130" s="270"/>
      <c r="D130" s="2115"/>
      <c r="E130" s="270"/>
      <c r="F130" s="241"/>
      <c r="G130" s="305"/>
      <c r="H130" s="1346"/>
      <c r="I130" s="198"/>
      <c r="J130" s="411"/>
      <c r="K130" s="566"/>
      <c r="L130" s="566"/>
      <c r="M130" s="348"/>
      <c r="N130" s="492"/>
      <c r="O130" s="272"/>
      <c r="P130" s="523"/>
      <c r="Q130" s="1037"/>
      <c r="R130" s="523"/>
      <c r="S130" s="905" t="s">
        <v>20</v>
      </c>
      <c r="T130" s="835" t="s">
        <v>20</v>
      </c>
      <c r="U130" s="965"/>
      <c r="V130" s="956"/>
      <c r="W130" s="443" t="s">
        <v>20</v>
      </c>
      <c r="X130" s="1949" t="s">
        <v>20</v>
      </c>
      <c r="Y130" s="1120" t="s">
        <v>20</v>
      </c>
      <c r="Z130" s="1120"/>
    </row>
    <row r="131" spans="1:26" ht="15" customHeight="1">
      <c r="A131" s="146">
        <v>28022</v>
      </c>
      <c r="B131" s="147" t="s">
        <v>2369</v>
      </c>
      <c r="C131" s="155" t="s">
        <v>2370</v>
      </c>
      <c r="D131" s="2117">
        <v>6718</v>
      </c>
      <c r="E131" s="1260"/>
      <c r="F131" s="214" t="s">
        <v>2371</v>
      </c>
      <c r="G131" s="152">
        <v>160</v>
      </c>
      <c r="H131" s="532">
        <v>100</v>
      </c>
      <c r="I131" s="154">
        <f>ROUND(H131*G131/G131,2)</f>
        <v>100</v>
      </c>
      <c r="J131" s="214" t="s">
        <v>170</v>
      </c>
      <c r="K131" s="156">
        <v>41</v>
      </c>
      <c r="L131" s="157">
        <f>IF(OR(ISBLANK(K131),K131=0,H131=0,ISBLANK(H131)),,ROUND(K131+$L$5,2))</f>
        <v>41</v>
      </c>
      <c r="M131" s="555">
        <f>ROUND(I131*L131,2)</f>
        <v>4100</v>
      </c>
      <c r="N131" s="159">
        <f>ROUND(L131/G131,4)</f>
        <v>0.25629999999999997</v>
      </c>
      <c r="O131" s="157"/>
      <c r="P131" s="157"/>
      <c r="Q131" s="2039"/>
      <c r="R131" s="422"/>
      <c r="S131" s="650" t="s">
        <v>20</v>
      </c>
      <c r="T131" s="472" t="s">
        <v>20</v>
      </c>
      <c r="U131" s="840"/>
      <c r="V131" s="840"/>
      <c r="W131" s="235" t="s">
        <v>20</v>
      </c>
      <c r="X131" s="1115" t="s">
        <v>20</v>
      </c>
      <c r="Y131" s="646" t="s">
        <v>20</v>
      </c>
      <c r="Z131" s="646"/>
    </row>
    <row r="132" spans="1:26" ht="15" customHeight="1">
      <c r="A132" s="2154"/>
      <c r="B132" s="851" t="s">
        <v>2372</v>
      </c>
      <c r="C132" s="155"/>
      <c r="D132" s="2131"/>
      <c r="E132" s="232"/>
      <c r="F132" s="2042"/>
      <c r="G132" s="152"/>
      <c r="H132" s="2152"/>
      <c r="I132" s="154"/>
      <c r="J132" s="214"/>
      <c r="K132" s="165"/>
      <c r="L132" s="157"/>
      <c r="M132" s="555"/>
      <c r="N132" s="159"/>
      <c r="O132" s="157"/>
      <c r="P132" s="157"/>
      <c r="Q132" s="2039"/>
      <c r="R132" s="298"/>
      <c r="S132" s="650"/>
      <c r="T132" s="472"/>
      <c r="U132" s="840"/>
      <c r="V132" s="840"/>
      <c r="W132" s="235"/>
      <c r="X132" s="1115"/>
      <c r="Y132" s="646"/>
      <c r="Z132" s="646"/>
    </row>
    <row r="133" spans="1:26" ht="15" customHeight="1">
      <c r="A133" s="701"/>
      <c r="B133" s="851" t="s">
        <v>2373</v>
      </c>
      <c r="C133" s="166"/>
      <c r="D133" s="2126"/>
      <c r="E133" s="232"/>
      <c r="F133" s="229"/>
      <c r="G133" s="168"/>
      <c r="H133" s="1059"/>
      <c r="I133" s="154"/>
      <c r="J133" s="214"/>
      <c r="K133" s="165"/>
      <c r="L133" s="157"/>
      <c r="M133" s="555"/>
      <c r="N133" s="159"/>
      <c r="O133" s="165"/>
      <c r="P133" s="165"/>
      <c r="Q133" s="1210"/>
      <c r="R133" s="266"/>
      <c r="S133" s="650" t="s">
        <v>20</v>
      </c>
      <c r="T133" s="472" t="s">
        <v>20</v>
      </c>
      <c r="U133" s="840"/>
      <c r="V133" s="840"/>
      <c r="W133" s="235" t="s">
        <v>20</v>
      </c>
      <c r="X133" s="1115" t="s">
        <v>20</v>
      </c>
      <c r="Y133" s="646" t="s">
        <v>20</v>
      </c>
      <c r="Z133" s="646"/>
    </row>
    <row r="134" spans="1:26" ht="15" customHeight="1">
      <c r="A134" s="198"/>
      <c r="B134" s="575" t="s">
        <v>2374</v>
      </c>
      <c r="C134" s="198"/>
      <c r="D134" s="2115"/>
      <c r="E134" s="198"/>
      <c r="F134" s="411"/>
      <c r="G134" s="243"/>
      <c r="H134" s="985"/>
      <c r="I134" s="364"/>
      <c r="J134" s="411"/>
      <c r="K134" s="566"/>
      <c r="L134" s="444"/>
      <c r="M134" s="738"/>
      <c r="N134" s="446"/>
      <c r="O134" s="523"/>
      <c r="P134" s="523"/>
      <c r="Q134" s="1037"/>
      <c r="R134" s="272"/>
      <c r="S134" s="905" t="s">
        <v>20</v>
      </c>
      <c r="T134" s="832" t="s">
        <v>20</v>
      </c>
      <c r="U134" s="965"/>
      <c r="V134" s="956"/>
      <c r="W134" s="307" t="s">
        <v>20</v>
      </c>
      <c r="X134" s="1914" t="s">
        <v>20</v>
      </c>
      <c r="Y134" s="1120" t="s">
        <v>20</v>
      </c>
      <c r="Z134" s="1120"/>
    </row>
    <row r="135" spans="1:26" ht="15" customHeight="1">
      <c r="A135" s="371">
        <v>28023</v>
      </c>
      <c r="B135" s="1047" t="s">
        <v>2375</v>
      </c>
      <c r="C135" s="356" t="s">
        <v>2376</v>
      </c>
      <c r="D135" s="2131">
        <v>111111000</v>
      </c>
      <c r="E135" s="1509"/>
      <c r="F135" s="372" t="s">
        <v>2377</v>
      </c>
      <c r="G135" s="895">
        <v>100</v>
      </c>
      <c r="H135" s="532">
        <v>100</v>
      </c>
      <c r="I135" s="154">
        <f>ROUND(H135*G135/G135,2)</f>
        <v>100</v>
      </c>
      <c r="J135" s="372" t="s">
        <v>170</v>
      </c>
      <c r="K135" s="1201">
        <v>31.21</v>
      </c>
      <c r="L135" s="157">
        <f>IF(OR(ISBLANK(K135),K135=0,H135=0,ISBLANK(H135)),,ROUND(K135+$L$5,2))</f>
        <v>31.21</v>
      </c>
      <c r="M135" s="555">
        <f>ROUND(I135*L135,2)</f>
        <v>3121</v>
      </c>
      <c r="N135" s="159">
        <f>ROUND(L135/G135,4)</f>
        <v>0.31209999999999999</v>
      </c>
      <c r="O135" s="512"/>
      <c r="P135" s="512"/>
      <c r="Q135" s="2118"/>
      <c r="R135" s="471"/>
      <c r="S135" s="867"/>
      <c r="T135" s="1490"/>
      <c r="U135" s="1110"/>
      <c r="V135" s="1016"/>
      <c r="W135" s="868"/>
      <c r="X135" s="1450"/>
      <c r="Y135" s="1136"/>
      <c r="Z135" s="1136"/>
    </row>
    <row r="136" spans="1:26" ht="15" customHeight="1">
      <c r="A136" s="155"/>
      <c r="B136" s="166" t="s">
        <v>2378</v>
      </c>
      <c r="C136" s="166"/>
      <c r="D136" s="2126"/>
      <c r="E136" s="166"/>
      <c r="F136" s="229"/>
      <c r="G136" s="168"/>
      <c r="H136" s="2008"/>
      <c r="I136" s="166"/>
      <c r="J136" s="229"/>
      <c r="K136" s="230"/>
      <c r="L136" s="230"/>
      <c r="M136" s="326"/>
      <c r="N136" s="173"/>
      <c r="O136" s="230"/>
      <c r="P136" s="230"/>
      <c r="Q136" s="1125"/>
      <c r="R136" s="230"/>
      <c r="S136" s="769"/>
      <c r="T136" s="849"/>
      <c r="U136" s="849"/>
      <c r="V136" s="849"/>
      <c r="W136" s="298"/>
      <c r="X136" s="1433"/>
      <c r="Y136" s="1063"/>
      <c r="Z136" s="1063"/>
    </row>
    <row r="137" spans="1:26" ht="15" customHeight="1">
      <c r="A137" s="155"/>
      <c r="B137" s="166" t="s">
        <v>2379</v>
      </c>
      <c r="C137" s="166"/>
      <c r="D137" s="2126"/>
      <c r="E137" s="166"/>
      <c r="F137" s="229"/>
      <c r="G137" s="168"/>
      <c r="H137" s="1059"/>
      <c r="I137" s="166"/>
      <c r="J137" s="229"/>
      <c r="K137" s="230"/>
      <c r="L137" s="230"/>
      <c r="M137" s="326"/>
      <c r="N137" s="742"/>
      <c r="O137" s="230"/>
      <c r="P137" s="230"/>
      <c r="Q137" s="1125"/>
      <c r="R137" s="230"/>
      <c r="S137" s="769"/>
      <c r="T137" s="849"/>
      <c r="U137" s="849"/>
      <c r="V137" s="849"/>
      <c r="W137" s="298"/>
      <c r="X137" s="1433"/>
      <c r="Y137" s="1063"/>
      <c r="Z137" s="1063"/>
    </row>
    <row r="138" spans="1:26" ht="15" customHeight="1">
      <c r="A138" s="155"/>
      <c r="B138" s="166" t="s">
        <v>2380</v>
      </c>
      <c r="C138" s="166"/>
      <c r="D138" s="2126"/>
      <c r="E138" s="166"/>
      <c r="F138" s="229"/>
      <c r="G138" s="168"/>
      <c r="H138" s="1059"/>
      <c r="I138" s="166"/>
      <c r="J138" s="229"/>
      <c r="K138" s="230"/>
      <c r="L138" s="230"/>
      <c r="M138" s="326"/>
      <c r="N138" s="173"/>
      <c r="O138" s="230"/>
      <c r="P138" s="230"/>
      <c r="Q138" s="1125"/>
      <c r="R138" s="230"/>
      <c r="S138" s="769"/>
      <c r="T138" s="849"/>
      <c r="U138" s="849"/>
      <c r="V138" s="849"/>
      <c r="W138" s="298"/>
      <c r="X138" s="1433"/>
      <c r="Y138" s="1063"/>
      <c r="Z138" s="1063"/>
    </row>
    <row r="139" spans="1:26" ht="15" customHeight="1">
      <c r="A139" s="198"/>
      <c r="B139" s="702" t="s">
        <v>2381</v>
      </c>
      <c r="C139" s="198"/>
      <c r="D139" s="2115"/>
      <c r="E139" s="198"/>
      <c r="F139" s="411"/>
      <c r="G139" s="243"/>
      <c r="H139" s="985"/>
      <c r="I139" s="364"/>
      <c r="J139" s="411"/>
      <c r="K139" s="566"/>
      <c r="L139" s="444"/>
      <c r="M139" s="738"/>
      <c r="N139" s="446"/>
      <c r="O139" s="272"/>
      <c r="P139" s="272"/>
      <c r="Q139" s="1029"/>
      <c r="R139" s="272"/>
      <c r="S139" s="518"/>
      <c r="T139" s="835"/>
      <c r="U139" s="965"/>
      <c r="V139" s="956"/>
      <c r="W139" s="443"/>
      <c r="X139" s="1949"/>
      <c r="Y139" s="1120"/>
      <c r="Z139" s="1120"/>
    </row>
    <row r="140" spans="1:26" ht="15" customHeight="1">
      <c r="A140" s="146">
        <v>28024</v>
      </c>
      <c r="B140" s="147" t="s">
        <v>2382</v>
      </c>
      <c r="C140" s="155" t="s">
        <v>2240</v>
      </c>
      <c r="D140" s="2131"/>
      <c r="E140" s="155"/>
      <c r="F140" s="2155"/>
      <c r="G140" s="152">
        <v>72</v>
      </c>
      <c r="H140" s="2143">
        <v>400</v>
      </c>
      <c r="I140" s="154"/>
      <c r="J140" s="214"/>
      <c r="K140" s="165"/>
      <c r="L140" s="157"/>
      <c r="M140" s="555"/>
      <c r="N140" s="159"/>
      <c r="O140" s="266"/>
      <c r="P140" s="266"/>
      <c r="Q140" s="2040"/>
      <c r="R140" s="266"/>
      <c r="S140" s="650" t="s">
        <v>20</v>
      </c>
      <c r="T140" s="472" t="s">
        <v>20</v>
      </c>
      <c r="U140" s="1110"/>
      <c r="V140" s="1016"/>
      <c r="W140" s="235" t="s">
        <v>20</v>
      </c>
      <c r="X140" s="1115" t="s">
        <v>20</v>
      </c>
      <c r="Y140" s="646" t="s">
        <v>20</v>
      </c>
      <c r="Z140" s="646"/>
    </row>
    <row r="141" spans="1:26" ht="15" customHeight="1">
      <c r="A141" s="166"/>
      <c r="B141" s="166" t="s">
        <v>2383</v>
      </c>
      <c r="C141" s="166" t="s">
        <v>2384</v>
      </c>
      <c r="D141" s="2126">
        <v>7787</v>
      </c>
      <c r="E141" s="1260"/>
      <c r="F141" s="2155" t="s">
        <v>2385</v>
      </c>
      <c r="G141" s="168">
        <v>72</v>
      </c>
      <c r="H141" s="1307">
        <v>300</v>
      </c>
      <c r="I141" s="154">
        <f>ROUND(H141*G140/G140,2)</f>
        <v>300</v>
      </c>
      <c r="J141" s="214" t="s">
        <v>170</v>
      </c>
      <c r="K141" s="156">
        <v>50.95</v>
      </c>
      <c r="L141" s="157">
        <f t="shared" ref="L141:L142" si="3">IF(OR(ISBLANK(K141),K141=0,H141=0,ISBLANK(H141)),,ROUND(K141+$L$5,2))</f>
        <v>50.95</v>
      </c>
      <c r="M141" s="555">
        <f t="shared" ref="M141:M142" si="4">ROUND(I141*L141,2)</f>
        <v>15285</v>
      </c>
      <c r="N141" s="159">
        <f t="shared" ref="N141:N142" si="5">ROUND(L141/G141,4)</f>
        <v>0.70760000000000001</v>
      </c>
      <c r="O141" s="300"/>
      <c r="P141" s="300"/>
      <c r="Q141" s="1035"/>
      <c r="R141" s="300"/>
      <c r="S141" s="650" t="s">
        <v>20</v>
      </c>
      <c r="T141" s="237" t="s">
        <v>20</v>
      </c>
      <c r="U141" s="1579"/>
      <c r="V141" s="1483"/>
      <c r="W141" s="298" t="s">
        <v>20</v>
      </c>
      <c r="X141" s="1433" t="s">
        <v>20</v>
      </c>
      <c r="Y141" s="646" t="s">
        <v>20</v>
      </c>
      <c r="Z141" s="646"/>
    </row>
    <row r="142" spans="1:26" ht="15" customHeight="1">
      <c r="A142" s="356"/>
      <c r="B142" s="166" t="s">
        <v>2386</v>
      </c>
      <c r="C142" s="372" t="s">
        <v>2387</v>
      </c>
      <c r="D142" s="2126">
        <v>7786</v>
      </c>
      <c r="E142" s="1260"/>
      <c r="F142" s="2155" t="s">
        <v>2388</v>
      </c>
      <c r="G142" s="297">
        <v>72</v>
      </c>
      <c r="H142" s="1307">
        <v>100</v>
      </c>
      <c r="I142" s="154">
        <f>ROUND(H142*G140/G140,2)</f>
        <v>100</v>
      </c>
      <c r="J142" s="214" t="s">
        <v>170</v>
      </c>
      <c r="K142" s="156">
        <v>64.58</v>
      </c>
      <c r="L142" s="157">
        <f t="shared" si="3"/>
        <v>64.58</v>
      </c>
      <c r="M142" s="555">
        <f t="shared" si="4"/>
        <v>6458</v>
      </c>
      <c r="N142" s="159">
        <f t="shared" si="5"/>
        <v>0.89690000000000003</v>
      </c>
      <c r="O142" s="157"/>
      <c r="P142" s="157"/>
      <c r="Q142" s="2039"/>
      <c r="R142" s="422"/>
      <c r="S142" s="650" t="s">
        <v>20</v>
      </c>
      <c r="T142" s="237" t="s">
        <v>20</v>
      </c>
      <c r="U142" s="1579"/>
      <c r="V142" s="1483"/>
      <c r="W142" s="298" t="s">
        <v>20</v>
      </c>
      <c r="X142" s="1433" t="s">
        <v>20</v>
      </c>
      <c r="Y142" s="646" t="s">
        <v>20</v>
      </c>
      <c r="Z142" s="646"/>
    </row>
    <row r="143" spans="1:26" ht="15" customHeight="1">
      <c r="A143" s="268"/>
      <c r="B143" s="268" t="s">
        <v>1539</v>
      </c>
      <c r="C143" s="270" t="s">
        <v>20</v>
      </c>
      <c r="D143" s="2115"/>
      <c r="E143" s="1832"/>
      <c r="F143" s="241"/>
      <c r="G143" s="305"/>
      <c r="H143" s="985"/>
      <c r="I143" s="364"/>
      <c r="J143" s="241"/>
      <c r="K143" s="271"/>
      <c r="L143" s="246"/>
      <c r="M143" s="348"/>
      <c r="N143" s="492"/>
      <c r="O143" s="272"/>
      <c r="P143" s="272"/>
      <c r="Q143" s="1037"/>
      <c r="R143" s="565"/>
      <c r="S143" s="905" t="s">
        <v>20</v>
      </c>
      <c r="T143" s="835" t="s">
        <v>20</v>
      </c>
      <c r="U143" s="965"/>
      <c r="V143" s="956"/>
      <c r="W143" s="443" t="s">
        <v>20</v>
      </c>
      <c r="X143" s="1949" t="s">
        <v>20</v>
      </c>
      <c r="Y143" s="1120" t="s">
        <v>20</v>
      </c>
      <c r="Z143" s="1120"/>
    </row>
    <row r="144" spans="1:26" ht="15" customHeight="1">
      <c r="A144" s="146">
        <v>28025</v>
      </c>
      <c r="B144" s="147" t="s">
        <v>2389</v>
      </c>
      <c r="C144" s="155" t="s">
        <v>2240</v>
      </c>
      <c r="D144" s="2156"/>
      <c r="E144" s="2157"/>
      <c r="F144" s="214"/>
      <c r="G144" s="311">
        <v>60</v>
      </c>
      <c r="H144" s="2143"/>
      <c r="I144" s="257"/>
      <c r="J144" s="349"/>
      <c r="K144" s="392"/>
      <c r="L144" s="314"/>
      <c r="M144" s="670"/>
      <c r="N144" s="316"/>
      <c r="O144" s="512"/>
      <c r="P144" s="512"/>
      <c r="Q144" s="2118"/>
      <c r="R144" s="581"/>
      <c r="S144" s="785"/>
      <c r="T144" s="2145"/>
      <c r="U144" s="2146"/>
      <c r="V144" s="2147"/>
      <c r="W144" s="729"/>
      <c r="X144" s="2148"/>
      <c r="Y144" s="539"/>
      <c r="Z144" s="539"/>
    </row>
    <row r="145" spans="1:26" ht="15" customHeight="1">
      <c r="A145" s="146"/>
      <c r="B145" s="155" t="s">
        <v>2390</v>
      </c>
      <c r="C145" s="155" t="s">
        <v>2391</v>
      </c>
      <c r="D145" s="2158">
        <v>9300</v>
      </c>
      <c r="E145" s="1260"/>
      <c r="F145" s="2155" t="s">
        <v>2392</v>
      </c>
      <c r="G145" s="297">
        <v>60</v>
      </c>
      <c r="H145" s="1307">
        <v>100</v>
      </c>
      <c r="I145" s="154">
        <f>ROUND(H144*G144/G145,2)</f>
        <v>0</v>
      </c>
      <c r="J145" s="214" t="s">
        <v>170</v>
      </c>
      <c r="K145" s="156">
        <v>46.15</v>
      </c>
      <c r="L145" s="157">
        <f>IF(OR(ISBLANK(K145),K145=0,H145=0,ISBLANK(H145)),,ROUND(K145+$L$5,2))</f>
        <v>46.15</v>
      </c>
      <c r="M145" s="555">
        <f>ROUND(I145*L145,2)</f>
        <v>0</v>
      </c>
      <c r="N145" s="159">
        <f>ROUND(L145/G145,4)</f>
        <v>0.76919999999999999</v>
      </c>
      <c r="O145" s="249"/>
      <c r="P145" s="249"/>
      <c r="Q145" s="2004"/>
      <c r="R145" s="462"/>
      <c r="S145" s="650"/>
      <c r="T145" s="1328"/>
      <c r="U145" s="840"/>
      <c r="V145" s="482"/>
      <c r="W145" s="235"/>
      <c r="X145" s="1115"/>
      <c r="Y145" s="646"/>
      <c r="Z145" s="646"/>
    </row>
    <row r="146" spans="1:26" ht="15" customHeight="1">
      <c r="A146" s="702"/>
      <c r="B146" s="702"/>
      <c r="C146" s="166"/>
      <c r="D146" s="2159"/>
      <c r="E146" s="648"/>
      <c r="F146" s="229"/>
      <c r="G146" s="168"/>
      <c r="H146" s="1059"/>
      <c r="I146" s="498"/>
      <c r="J146" s="229"/>
      <c r="K146" s="230"/>
      <c r="L146" s="171"/>
      <c r="M146" s="326"/>
      <c r="N146" s="173"/>
      <c r="O146" s="300"/>
      <c r="P146" s="300"/>
      <c r="Q146" s="1035"/>
      <c r="R146" s="467"/>
      <c r="S146" s="769"/>
      <c r="T146" s="468"/>
      <c r="U146" s="546"/>
      <c r="V146" s="2160"/>
      <c r="W146" s="298"/>
      <c r="X146" s="1433"/>
      <c r="Y146" s="1063"/>
      <c r="Z146" s="1063"/>
    </row>
    <row r="147" spans="1:26" ht="15" customHeight="1">
      <c r="A147" s="268"/>
      <c r="B147" s="268" t="s">
        <v>2393</v>
      </c>
      <c r="C147" s="198"/>
      <c r="D147" s="2115"/>
      <c r="E147" s="1598"/>
      <c r="F147" s="411"/>
      <c r="G147" s="243"/>
      <c r="H147" s="985"/>
      <c r="I147" s="364"/>
      <c r="J147" s="411"/>
      <c r="K147" s="566"/>
      <c r="L147" s="444"/>
      <c r="M147" s="738"/>
      <c r="N147" s="446"/>
      <c r="O147" s="523"/>
      <c r="P147" s="523"/>
      <c r="Q147" s="1037"/>
      <c r="R147" s="565"/>
      <c r="S147" s="905"/>
      <c r="T147" s="835"/>
      <c r="U147" s="965"/>
      <c r="V147" s="956"/>
      <c r="W147" s="443"/>
      <c r="X147" s="1949"/>
      <c r="Y147" s="1120"/>
      <c r="Z147" s="1120"/>
    </row>
    <row r="148" spans="1:26" ht="15" customHeight="1">
      <c r="A148" s="146">
        <v>28026</v>
      </c>
      <c r="B148" s="147" t="s">
        <v>2394</v>
      </c>
      <c r="C148" s="155" t="s">
        <v>2395</v>
      </c>
      <c r="D148" s="2131">
        <v>2725</v>
      </c>
      <c r="E148" s="1831"/>
      <c r="F148" s="2769" t="s">
        <v>4663</v>
      </c>
      <c r="G148" s="152">
        <v>128</v>
      </c>
      <c r="H148" s="532">
        <v>50</v>
      </c>
      <c r="I148" s="154">
        <f>ROUND(H148*G148/G148,2)</f>
        <v>50</v>
      </c>
      <c r="J148" s="214" t="s">
        <v>170</v>
      </c>
      <c r="K148" s="156">
        <v>34.229999999999997</v>
      </c>
      <c r="L148" s="157">
        <f>IF(OR(ISBLANK(K148),K148=0,H148=0,ISBLANK(H148)),,ROUND(K148+$L$5,2))</f>
        <v>34.229999999999997</v>
      </c>
      <c r="M148" s="555">
        <f>ROUND(I148*L148,2)</f>
        <v>1711.5</v>
      </c>
      <c r="N148" s="159">
        <f>ROUND(L148/G148,4)</f>
        <v>0.26740000000000003</v>
      </c>
      <c r="O148" s="154">
        <v>2725</v>
      </c>
      <c r="P148" s="249" t="s">
        <v>2396</v>
      </c>
      <c r="Q148" s="2004">
        <v>128</v>
      </c>
      <c r="R148" s="284"/>
      <c r="S148" s="650">
        <v>4.33</v>
      </c>
      <c r="T148" s="2161">
        <f>ROUND($W$8*S148,2)</f>
        <v>1.28</v>
      </c>
      <c r="U148" s="1110">
        <f>IF(ISBLANK(O148),,R148+T148)</f>
        <v>1.28</v>
      </c>
      <c r="V148" s="1588" t="s">
        <v>375</v>
      </c>
      <c r="W148" s="235">
        <f>IF(ISNUMBER(K148),IF(V148="Y",(K148-T148)))</f>
        <v>32.949999999999996</v>
      </c>
      <c r="X148" s="1115">
        <f>W148/G148</f>
        <v>0.25742187499999997</v>
      </c>
      <c r="Y148" s="646" t="b">
        <f>IF(V148="N",IF(ISNUMBER(R148),(R148+T148)/Q148))</f>
        <v>0</v>
      </c>
      <c r="Z148" s="646"/>
    </row>
    <row r="149" spans="1:26" ht="15" customHeight="1">
      <c r="A149" s="166"/>
      <c r="B149" s="166" t="s">
        <v>2397</v>
      </c>
      <c r="C149" s="1026"/>
      <c r="D149" s="2126"/>
      <c r="E149" s="1026"/>
      <c r="F149" s="229"/>
      <c r="G149" s="168"/>
      <c r="H149" s="1059"/>
      <c r="I149" s="1035"/>
      <c r="J149" s="229"/>
      <c r="K149" s="2162"/>
      <c r="L149" s="157"/>
      <c r="M149" s="326"/>
      <c r="N149" s="173"/>
      <c r="O149" s="157"/>
      <c r="P149" s="157"/>
      <c r="Q149" s="2039"/>
      <c r="R149" s="422"/>
      <c r="S149" s="650" t="s">
        <v>20</v>
      </c>
      <c r="T149" s="237" t="s">
        <v>20</v>
      </c>
      <c r="U149" s="1579"/>
      <c r="V149" s="1483"/>
      <c r="W149" s="298" t="s">
        <v>20</v>
      </c>
      <c r="X149" s="1433" t="s">
        <v>20</v>
      </c>
      <c r="Y149" s="646" t="s">
        <v>20</v>
      </c>
      <c r="Z149" s="646"/>
    </row>
    <row r="150" spans="1:26" ht="15" customHeight="1">
      <c r="A150" s="166"/>
      <c r="B150" s="166" t="s">
        <v>2398</v>
      </c>
      <c r="C150" s="1026"/>
      <c r="D150" s="2126"/>
      <c r="E150" s="1026"/>
      <c r="F150" s="229"/>
      <c r="G150" s="168"/>
      <c r="H150" s="1059"/>
      <c r="I150" s="1035"/>
      <c r="J150" s="229"/>
      <c r="K150" s="2162"/>
      <c r="L150" s="157"/>
      <c r="M150" s="890"/>
      <c r="N150" s="742"/>
      <c r="O150" s="557"/>
      <c r="P150" s="171"/>
      <c r="Q150" s="2163"/>
      <c r="R150" s="298"/>
      <c r="S150" s="650"/>
      <c r="T150" s="237"/>
      <c r="U150" s="1579"/>
      <c r="V150" s="1483"/>
      <c r="W150" s="235"/>
      <c r="X150" s="1115"/>
      <c r="Y150" s="646"/>
      <c r="Z150" s="646"/>
    </row>
    <row r="151" spans="1:26" ht="15" customHeight="1">
      <c r="A151" s="166"/>
      <c r="B151" s="166" t="s">
        <v>2399</v>
      </c>
      <c r="C151" s="1026"/>
      <c r="D151" s="2126"/>
      <c r="E151" s="1026"/>
      <c r="F151" s="229"/>
      <c r="G151" s="168"/>
      <c r="H151" s="1059"/>
      <c r="I151" s="1035"/>
      <c r="J151" s="229"/>
      <c r="K151" s="1036"/>
      <c r="L151" s="171"/>
      <c r="M151" s="490"/>
      <c r="N151" s="681"/>
      <c r="O151" s="266"/>
      <c r="P151" s="266"/>
      <c r="Q151" s="2040"/>
      <c r="R151" s="266"/>
      <c r="S151" s="650" t="s">
        <v>20</v>
      </c>
      <c r="T151" s="472" t="s">
        <v>20</v>
      </c>
      <c r="U151" s="464"/>
      <c r="V151" s="2164"/>
      <c r="W151" s="235" t="s">
        <v>20</v>
      </c>
      <c r="X151" s="1115" t="s">
        <v>20</v>
      </c>
      <c r="Y151" s="646" t="s">
        <v>20</v>
      </c>
      <c r="Z151" s="646"/>
    </row>
    <row r="152" spans="1:26" ht="15" customHeight="1">
      <c r="A152" s="199"/>
      <c r="B152" s="199" t="s">
        <v>285</v>
      </c>
      <c r="C152" s="1030"/>
      <c r="D152" s="2115"/>
      <c r="E152" s="1030"/>
      <c r="F152" s="241"/>
      <c r="G152" s="305"/>
      <c r="H152" s="985"/>
      <c r="I152" s="1037"/>
      <c r="J152" s="241"/>
      <c r="K152" s="1031"/>
      <c r="L152" s="246"/>
      <c r="M152" s="348"/>
      <c r="N152" s="492"/>
      <c r="O152" s="272"/>
      <c r="P152" s="272"/>
      <c r="Q152" s="1029"/>
      <c r="R152" s="272"/>
      <c r="S152" s="905" t="s">
        <v>20</v>
      </c>
      <c r="T152" s="832" t="s">
        <v>20</v>
      </c>
      <c r="U152" s="965"/>
      <c r="V152" s="956"/>
      <c r="W152" s="307" t="s">
        <v>20</v>
      </c>
      <c r="X152" s="1914" t="s">
        <v>20</v>
      </c>
      <c r="Y152" s="1120" t="s">
        <v>20</v>
      </c>
      <c r="Z152" s="1120"/>
    </row>
    <row r="153" spans="1:26" ht="15" customHeight="1">
      <c r="A153" s="253">
        <v>28027</v>
      </c>
      <c r="B153" s="254" t="s">
        <v>2400</v>
      </c>
      <c r="C153" s="255" t="s">
        <v>2401</v>
      </c>
      <c r="D153" s="2131">
        <v>14839</v>
      </c>
      <c r="E153" s="1260"/>
      <c r="F153" s="214" t="s">
        <v>2402</v>
      </c>
      <c r="G153" s="311">
        <v>84</v>
      </c>
      <c r="H153" s="1307"/>
      <c r="I153" s="154">
        <f>ROUND(H153*G153/G153,2)</f>
        <v>0</v>
      </c>
      <c r="J153" s="349" t="s">
        <v>170</v>
      </c>
      <c r="K153" s="313">
        <v>38.35</v>
      </c>
      <c r="L153" s="314">
        <f>IF(OR(ISBLANK(K153),K153=0,H153=0,ISBLANK(H153)),,ROUND(K153+$L$5,2))</f>
        <v>0</v>
      </c>
      <c r="M153" s="555">
        <f>ROUND(I153*L153,2)</f>
        <v>0</v>
      </c>
      <c r="N153" s="159">
        <f>ROUND(L153/G153,4)</f>
        <v>0</v>
      </c>
      <c r="O153" s="154">
        <v>14839</v>
      </c>
      <c r="P153" s="249" t="s">
        <v>2403</v>
      </c>
      <c r="Q153" s="2004">
        <v>84</v>
      </c>
      <c r="R153" s="284"/>
      <c r="S153" s="650">
        <v>5.58</v>
      </c>
      <c r="T153" s="2161">
        <f>ROUND($W$8*S153,2)</f>
        <v>1.65</v>
      </c>
      <c r="U153" s="1110">
        <f>IF(ISBLANK(O153),,R153+T153)</f>
        <v>1.65</v>
      </c>
      <c r="V153" s="1588" t="s">
        <v>375</v>
      </c>
      <c r="W153" s="235">
        <f>IF(ISNUMBER(K153),IF(V153="Y",(K153-T153)))</f>
        <v>36.700000000000003</v>
      </c>
      <c r="X153" s="1115">
        <f>W153/G153</f>
        <v>0.43690476190476196</v>
      </c>
      <c r="Y153" s="646" t="b">
        <f>IF(V153="N",IF(ISNUMBER(R153),(R153+T153)/Q153))</f>
        <v>0</v>
      </c>
      <c r="Z153" s="646"/>
    </row>
    <row r="154" spans="1:26" ht="15" customHeight="1">
      <c r="A154" s="166"/>
      <c r="B154" s="166" t="s">
        <v>2404</v>
      </c>
      <c r="C154" s="1026"/>
      <c r="D154" s="2126"/>
      <c r="E154" s="1026"/>
      <c r="F154" s="229"/>
      <c r="G154" s="168"/>
      <c r="H154" s="1059"/>
      <c r="I154" s="1035"/>
      <c r="J154" s="229"/>
      <c r="K154" s="2162"/>
      <c r="L154" s="157"/>
      <c r="M154" s="890"/>
      <c r="N154" s="742"/>
      <c r="O154" s="1887"/>
      <c r="P154" s="230"/>
      <c r="Q154" s="1125"/>
      <c r="R154" s="422"/>
      <c r="S154" s="650" t="s">
        <v>20</v>
      </c>
      <c r="T154" s="237" t="s">
        <v>20</v>
      </c>
      <c r="U154" s="1579"/>
      <c r="V154" s="1483"/>
      <c r="W154" s="298" t="s">
        <v>20</v>
      </c>
      <c r="X154" s="1433" t="s">
        <v>20</v>
      </c>
      <c r="Y154" s="646" t="s">
        <v>20</v>
      </c>
      <c r="Z154" s="646"/>
    </row>
    <row r="155" spans="1:26" ht="15" customHeight="1">
      <c r="A155" s="166"/>
      <c r="B155" s="166" t="s">
        <v>2405</v>
      </c>
      <c r="C155" s="1026"/>
      <c r="D155" s="2126"/>
      <c r="E155" s="1026"/>
      <c r="F155" s="229"/>
      <c r="G155" s="168"/>
      <c r="H155" s="1059"/>
      <c r="I155" s="1035"/>
      <c r="J155" s="229"/>
      <c r="K155" s="1036"/>
      <c r="L155" s="171"/>
      <c r="M155" s="490"/>
      <c r="N155" s="681"/>
      <c r="O155" s="266"/>
      <c r="P155" s="266"/>
      <c r="Q155" s="2040"/>
      <c r="R155" s="266"/>
      <c r="S155" s="650" t="s">
        <v>20</v>
      </c>
      <c r="T155" s="472" t="s">
        <v>20</v>
      </c>
      <c r="U155" s="464"/>
      <c r="V155" s="2164"/>
      <c r="W155" s="235" t="s">
        <v>20</v>
      </c>
      <c r="X155" s="1115" t="s">
        <v>20</v>
      </c>
      <c r="Y155" s="646" t="s">
        <v>20</v>
      </c>
      <c r="Z155" s="646"/>
    </row>
    <row r="156" spans="1:26" ht="15" customHeight="1">
      <c r="A156" s="199"/>
      <c r="B156" s="199" t="s">
        <v>2406</v>
      </c>
      <c r="C156" s="1030"/>
      <c r="D156" s="2115"/>
      <c r="E156" s="1030"/>
      <c r="F156" s="241"/>
      <c r="G156" s="305"/>
      <c r="H156" s="985"/>
      <c r="I156" s="1037"/>
      <c r="J156" s="241"/>
      <c r="K156" s="1031"/>
      <c r="L156" s="246"/>
      <c r="M156" s="348"/>
      <c r="N156" s="492"/>
      <c r="O156" s="272"/>
      <c r="P156" s="272"/>
      <c r="Q156" s="1029"/>
      <c r="R156" s="272"/>
      <c r="S156" s="905" t="s">
        <v>20</v>
      </c>
      <c r="T156" s="832" t="s">
        <v>20</v>
      </c>
      <c r="U156" s="965"/>
      <c r="V156" s="956"/>
      <c r="W156" s="307" t="s">
        <v>20</v>
      </c>
      <c r="X156" s="1914" t="s">
        <v>20</v>
      </c>
      <c r="Y156" s="1120" t="s">
        <v>20</v>
      </c>
      <c r="Z156" s="1120"/>
    </row>
    <row r="157" spans="1:26" ht="15" customHeight="1">
      <c r="A157" s="253">
        <v>28028</v>
      </c>
      <c r="B157" s="254" t="s">
        <v>2407</v>
      </c>
      <c r="C157" s="255" t="s">
        <v>2408</v>
      </c>
      <c r="D157" s="2165">
        <v>7010</v>
      </c>
      <c r="E157" s="1260"/>
      <c r="F157" s="214" t="s">
        <v>2409</v>
      </c>
      <c r="G157" s="311">
        <v>100</v>
      </c>
      <c r="H157" s="1307">
        <v>200</v>
      </c>
      <c r="I157" s="154">
        <f>ROUND(H157*G157/G157,2)</f>
        <v>200</v>
      </c>
      <c r="J157" s="349" t="s">
        <v>170</v>
      </c>
      <c r="K157" s="313">
        <v>41.76</v>
      </c>
      <c r="L157" s="314">
        <f>IF(OR(ISBLANK(K157),K157=0,H157=0,ISBLANK(H157)),,ROUND(K157+$L$5,2))</f>
        <v>41.76</v>
      </c>
      <c r="M157" s="555">
        <f>ROUND(I157*L157,2)</f>
        <v>8352</v>
      </c>
      <c r="N157" s="159">
        <f>ROUND(L157/G157,4)</f>
        <v>0.41760000000000003</v>
      </c>
      <c r="O157" s="157"/>
      <c r="P157" s="157"/>
      <c r="Q157" s="2039"/>
      <c r="R157" s="422"/>
      <c r="S157" s="650" t="s">
        <v>20</v>
      </c>
      <c r="T157" s="472" t="s">
        <v>20</v>
      </c>
      <c r="U157" s="464"/>
      <c r="V157" s="2146"/>
      <c r="W157" s="235" t="s">
        <v>20</v>
      </c>
      <c r="X157" s="1115" t="s">
        <v>20</v>
      </c>
      <c r="Y157" s="646" t="s">
        <v>20</v>
      </c>
      <c r="Z157" s="646"/>
    </row>
    <row r="158" spans="1:26" ht="15" customHeight="1">
      <c r="A158" s="166"/>
      <c r="B158" s="166" t="s">
        <v>2410</v>
      </c>
      <c r="C158" s="1026"/>
      <c r="D158" s="2126"/>
      <c r="E158" s="1026"/>
      <c r="F158" s="229"/>
      <c r="G158" s="168"/>
      <c r="H158" s="1059"/>
      <c r="I158" s="1035"/>
      <c r="J158" s="229"/>
      <c r="K158" s="2162"/>
      <c r="L158" s="157"/>
      <c r="M158" s="890"/>
      <c r="N158" s="742"/>
      <c r="O158" s="266"/>
      <c r="P158" s="266"/>
      <c r="Q158" s="2040"/>
      <c r="R158" s="266"/>
      <c r="S158" s="650" t="s">
        <v>20</v>
      </c>
      <c r="T158" s="472" t="s">
        <v>20</v>
      </c>
      <c r="U158" s="1110"/>
      <c r="V158" s="1016"/>
      <c r="W158" s="235" t="s">
        <v>20</v>
      </c>
      <c r="X158" s="1115" t="s">
        <v>20</v>
      </c>
      <c r="Y158" s="646" t="s">
        <v>20</v>
      </c>
      <c r="Z158" s="646"/>
    </row>
    <row r="159" spans="1:26" ht="15" customHeight="1">
      <c r="A159" s="166"/>
      <c r="B159" s="166"/>
      <c r="C159" s="1026"/>
      <c r="D159" s="2044"/>
      <c r="E159" s="1030"/>
      <c r="F159" s="241"/>
      <c r="G159" s="305"/>
      <c r="H159" s="985"/>
      <c r="I159" s="1029"/>
      <c r="J159" s="241"/>
      <c r="K159" s="1031"/>
      <c r="L159" s="246"/>
      <c r="M159" s="348"/>
      <c r="N159" s="492"/>
      <c r="O159" s="522"/>
      <c r="P159" s="272"/>
      <c r="Q159" s="1029"/>
      <c r="R159" s="272"/>
      <c r="S159" s="905" t="s">
        <v>20</v>
      </c>
      <c r="T159" s="832" t="s">
        <v>20</v>
      </c>
      <c r="U159" s="1668"/>
      <c r="V159" s="1562"/>
      <c r="W159" s="307" t="s">
        <v>20</v>
      </c>
      <c r="X159" s="1914" t="s">
        <v>20</v>
      </c>
      <c r="Y159" s="1120" t="s">
        <v>20</v>
      </c>
      <c r="Z159" s="1120"/>
    </row>
    <row r="160" spans="1:26" ht="15" customHeight="1">
      <c r="A160" s="253">
        <v>28029</v>
      </c>
      <c r="B160" s="254" t="s">
        <v>2407</v>
      </c>
      <c r="C160" s="255" t="s">
        <v>2411</v>
      </c>
      <c r="D160" s="2038">
        <v>7012</v>
      </c>
      <c r="E160" s="1831"/>
      <c r="F160" s="214" t="s">
        <v>2412</v>
      </c>
      <c r="G160" s="152">
        <v>100</v>
      </c>
      <c r="H160" s="532">
        <v>300</v>
      </c>
      <c r="I160" s="154">
        <f>ROUND(H160*G160/G160,2)</f>
        <v>300</v>
      </c>
      <c r="J160" s="214" t="s">
        <v>170</v>
      </c>
      <c r="K160" s="156">
        <v>42.87</v>
      </c>
      <c r="L160" s="157">
        <f>IF(OR(ISBLANK(K160),K160=0,H160=0,ISBLANK(H160)),,ROUND(K160+$L$5,2))</f>
        <v>42.87</v>
      </c>
      <c r="M160" s="555">
        <f>ROUND(I160*L160,2)</f>
        <v>12861</v>
      </c>
      <c r="N160" s="159">
        <f>ROUND(L160/G160,4)</f>
        <v>0.42870000000000003</v>
      </c>
      <c r="O160" s="1780"/>
      <c r="P160" s="249"/>
      <c r="Q160" s="2004"/>
      <c r="R160" s="462"/>
      <c r="S160" s="650"/>
      <c r="T160" s="1328"/>
      <c r="U160" s="840"/>
      <c r="V160" s="482"/>
      <c r="W160" s="235"/>
      <c r="X160" s="1115"/>
      <c r="Y160" s="646"/>
      <c r="Z160" s="646"/>
    </row>
    <row r="161" spans="1:26" ht="15" customHeight="1">
      <c r="A161" s="270"/>
      <c r="B161" s="270" t="s">
        <v>2413</v>
      </c>
      <c r="C161" s="1030"/>
      <c r="D161" s="2115"/>
      <c r="E161" s="1030"/>
      <c r="F161" s="241"/>
      <c r="G161" s="305"/>
      <c r="H161" s="985"/>
      <c r="I161" s="1037"/>
      <c r="J161" s="241"/>
      <c r="K161" s="1031"/>
      <c r="L161" s="246"/>
      <c r="M161" s="348"/>
      <c r="N161" s="492"/>
      <c r="O161" s="523"/>
      <c r="P161" s="523"/>
      <c r="Q161" s="1037"/>
      <c r="R161" s="2049"/>
      <c r="S161" s="905" t="s">
        <v>20</v>
      </c>
      <c r="T161" s="835" t="s">
        <v>20</v>
      </c>
      <c r="U161" s="965"/>
      <c r="V161" s="956"/>
      <c r="W161" s="443" t="s">
        <v>20</v>
      </c>
      <c r="X161" s="1949" t="s">
        <v>20</v>
      </c>
      <c r="Y161" s="1120" t="s">
        <v>20</v>
      </c>
      <c r="Z161" s="1120"/>
    </row>
    <row r="162" spans="1:26" ht="15" customHeight="1">
      <c r="A162" s="253">
        <v>28030</v>
      </c>
      <c r="B162" s="1811" t="s">
        <v>4696</v>
      </c>
      <c r="C162" s="310" t="s">
        <v>2414</v>
      </c>
      <c r="D162" s="2131">
        <v>37722</v>
      </c>
      <c r="E162" s="1260"/>
      <c r="F162" s="1024" t="s">
        <v>2415</v>
      </c>
      <c r="G162" s="887">
        <v>120</v>
      </c>
      <c r="H162" s="1307"/>
      <c r="I162" s="257">
        <f>ROUND(H162*G162/G162,2)</f>
        <v>0</v>
      </c>
      <c r="J162" s="1024" t="s">
        <v>170</v>
      </c>
      <c r="K162" s="1466">
        <v>50.05</v>
      </c>
      <c r="L162" s="1729">
        <f>IF(OR(ISBLANK(K162),K162=0,H162=0,ISBLANK(H162)),,ROUND(K162+$L$5,2))</f>
        <v>0</v>
      </c>
      <c r="M162" s="670">
        <f t="shared" ref="M162:M164" si="6">ROUND(I162*L162,2)</f>
        <v>0</v>
      </c>
      <c r="N162" s="316">
        <f t="shared" ref="N162:N164" si="7">ROUND(L162/G162,4)</f>
        <v>0</v>
      </c>
      <c r="O162" s="512"/>
      <c r="P162" s="512"/>
      <c r="Q162" s="2118"/>
      <c r="R162" s="2166"/>
      <c r="S162" s="785" t="s">
        <v>20</v>
      </c>
      <c r="T162" s="2145" t="s">
        <v>20</v>
      </c>
      <c r="U162" s="2146"/>
      <c r="V162" s="2147"/>
      <c r="W162" s="729" t="s">
        <v>20</v>
      </c>
      <c r="X162" s="2148" t="s">
        <v>20</v>
      </c>
      <c r="Y162" s="539" t="s">
        <v>20</v>
      </c>
      <c r="Z162" s="539"/>
    </row>
    <row r="163" spans="1:26" ht="15" customHeight="1">
      <c r="A163" s="166"/>
      <c r="B163" s="166" t="s">
        <v>2416</v>
      </c>
      <c r="C163" s="166" t="s">
        <v>2417</v>
      </c>
      <c r="D163" s="2126">
        <v>68615160346</v>
      </c>
      <c r="E163" s="1260"/>
      <c r="F163" s="2047" t="s">
        <v>2418</v>
      </c>
      <c r="G163" s="168">
        <v>44</v>
      </c>
      <c r="H163" s="1059"/>
      <c r="I163" s="154">
        <f>ROUND(H162*G162/G163,2)</f>
        <v>0</v>
      </c>
      <c r="J163" s="290" t="s">
        <v>170</v>
      </c>
      <c r="K163" s="1567"/>
      <c r="L163" s="157">
        <f>IF(OR(ISBLANK(K163),K163=0,H162=0,ISBLANK(H162)),,ROUND(K163+$L$5,2))</f>
        <v>0</v>
      </c>
      <c r="M163" s="555">
        <f t="shared" si="6"/>
        <v>0</v>
      </c>
      <c r="N163" s="159">
        <f t="shared" si="7"/>
        <v>0</v>
      </c>
      <c r="O163" s="2167"/>
      <c r="P163" s="298"/>
      <c r="Q163" s="2087"/>
      <c r="R163" s="2168"/>
      <c r="S163" s="769" t="s">
        <v>20</v>
      </c>
      <c r="T163" s="468" t="s">
        <v>20</v>
      </c>
      <c r="U163" s="546"/>
      <c r="V163" s="2160"/>
      <c r="W163" s="298" t="s">
        <v>20</v>
      </c>
      <c r="X163" s="1433" t="s">
        <v>20</v>
      </c>
      <c r="Y163" s="1063" t="s">
        <v>20</v>
      </c>
      <c r="Z163" s="1063"/>
    </row>
    <row r="164" spans="1:26" ht="15" customHeight="1">
      <c r="A164" s="295"/>
      <c r="B164" s="851" t="s">
        <v>2419</v>
      </c>
      <c r="C164" s="155" t="s">
        <v>2420</v>
      </c>
      <c r="D164" s="2126" t="s">
        <v>2421</v>
      </c>
      <c r="E164" s="1260"/>
      <c r="F164" s="214" t="s">
        <v>2422</v>
      </c>
      <c r="G164" s="152">
        <v>85</v>
      </c>
      <c r="H164" s="2169"/>
      <c r="I164" s="154">
        <f>ROUND(H162*G162/G164,2)</f>
        <v>0</v>
      </c>
      <c r="J164" s="229" t="s">
        <v>170</v>
      </c>
      <c r="K164" s="170"/>
      <c r="L164" s="157">
        <f>IF(OR(ISBLANK(K164),K164=0,H162=0,ISBLANK(H162)),,ROUND(K164+$L$5,2))</f>
        <v>0</v>
      </c>
      <c r="M164" s="555">
        <f t="shared" si="6"/>
        <v>0</v>
      </c>
      <c r="N164" s="159">
        <f t="shared" si="7"/>
        <v>0</v>
      </c>
      <c r="O164" s="943"/>
      <c r="P164" s="298"/>
      <c r="Q164" s="1212"/>
      <c r="R164" s="943"/>
      <c r="S164" s="650" t="s">
        <v>20</v>
      </c>
      <c r="T164" s="1328" t="s">
        <v>20</v>
      </c>
      <c r="U164" s="840"/>
      <c r="V164" s="482"/>
      <c r="W164" s="235" t="s">
        <v>20</v>
      </c>
      <c r="X164" s="1115" t="s">
        <v>20</v>
      </c>
      <c r="Y164" s="646" t="s">
        <v>20</v>
      </c>
      <c r="Z164" s="646"/>
    </row>
    <row r="165" spans="1:26" ht="15" customHeight="1">
      <c r="A165" s="268"/>
      <c r="B165" s="199" t="s">
        <v>2423</v>
      </c>
      <c r="C165" s="198" t="s">
        <v>20</v>
      </c>
      <c r="D165" s="2115"/>
      <c r="E165" s="1692" t="s">
        <v>20</v>
      </c>
      <c r="F165" s="411" t="s">
        <v>20</v>
      </c>
      <c r="G165" s="243" t="s">
        <v>20</v>
      </c>
      <c r="H165" s="2139"/>
      <c r="I165" s="1037" t="s">
        <v>20</v>
      </c>
      <c r="J165" s="411" t="s">
        <v>20</v>
      </c>
      <c r="K165" s="443"/>
      <c r="L165" s="1327"/>
      <c r="M165" s="1197"/>
      <c r="N165" s="1198"/>
      <c r="O165" s="519"/>
      <c r="P165" s="519"/>
      <c r="Q165" s="2170"/>
      <c r="R165" s="2049"/>
      <c r="S165" s="905" t="s">
        <v>20</v>
      </c>
      <c r="T165" s="835" t="s">
        <v>20</v>
      </c>
      <c r="U165" s="965"/>
      <c r="V165" s="956"/>
      <c r="W165" s="443" t="s">
        <v>20</v>
      </c>
      <c r="X165" s="1949" t="s">
        <v>20</v>
      </c>
      <c r="Y165" s="1120" t="s">
        <v>20</v>
      </c>
      <c r="Z165" s="1120"/>
    </row>
    <row r="166" spans="1:26" ht="15" customHeight="1">
      <c r="A166" s="371">
        <v>28031</v>
      </c>
      <c r="B166" s="1047" t="s">
        <v>2424</v>
      </c>
      <c r="C166" s="356" t="s">
        <v>2425</v>
      </c>
      <c r="D166" s="2131"/>
      <c r="E166" s="701"/>
      <c r="F166" s="2171" t="s">
        <v>2426</v>
      </c>
      <c r="G166" s="895">
        <v>72</v>
      </c>
      <c r="H166" s="532">
        <v>150</v>
      </c>
      <c r="I166" s="154">
        <f>ROUND($H$166*$G$166/G166,2)</f>
        <v>150</v>
      </c>
      <c r="J166" s="372" t="s">
        <v>170</v>
      </c>
      <c r="K166" s="156">
        <v>28.44</v>
      </c>
      <c r="L166" s="157">
        <f>IF(OR(ISBLANK(K166),K166=0,H166=0,ISBLANK(H166)),,ROUND(K166+$L$5,2))</f>
        <v>28.44</v>
      </c>
      <c r="M166" s="555">
        <f>ROUND(I166*L166,2)</f>
        <v>4266</v>
      </c>
      <c r="N166" s="159">
        <f>ROUND(L166/G166,4)</f>
        <v>0.39500000000000002</v>
      </c>
      <c r="O166" s="249"/>
      <c r="P166" s="249"/>
      <c r="Q166" s="2004"/>
      <c r="R166" s="249"/>
      <c r="S166" s="650" t="s">
        <v>20</v>
      </c>
      <c r="T166" s="472" t="s">
        <v>20</v>
      </c>
      <c r="U166" s="1110"/>
      <c r="V166" s="1016"/>
      <c r="W166" s="235" t="s">
        <v>20</v>
      </c>
      <c r="X166" s="1115" t="s">
        <v>20</v>
      </c>
      <c r="Y166" s="646" t="s">
        <v>20</v>
      </c>
      <c r="Z166" s="646"/>
    </row>
    <row r="167" spans="1:26" ht="15" customHeight="1">
      <c r="A167" s="166"/>
      <c r="B167" s="166" t="s">
        <v>2427</v>
      </c>
      <c r="C167" s="166" t="s">
        <v>2428</v>
      </c>
      <c r="D167" s="2126" t="s">
        <v>2429</v>
      </c>
      <c r="E167" s="1260"/>
      <c r="F167" s="229"/>
      <c r="G167" s="168"/>
      <c r="H167" s="2008"/>
      <c r="I167" s="1125"/>
      <c r="J167" s="229"/>
      <c r="K167" s="230"/>
      <c r="L167" s="230"/>
      <c r="M167" s="326"/>
      <c r="N167" s="173"/>
      <c r="O167" s="157"/>
      <c r="P167" s="157"/>
      <c r="Q167" s="2039"/>
      <c r="R167" s="422"/>
      <c r="S167" s="650" t="s">
        <v>20</v>
      </c>
      <c r="T167" s="237" t="s">
        <v>20</v>
      </c>
      <c r="U167" s="1579"/>
      <c r="V167" s="1483"/>
      <c r="W167" s="298" t="s">
        <v>20</v>
      </c>
      <c r="X167" s="1433" t="s">
        <v>20</v>
      </c>
      <c r="Y167" s="646" t="s">
        <v>20</v>
      </c>
      <c r="Z167" s="646"/>
    </row>
    <row r="168" spans="1:26" ht="15" customHeight="1">
      <c r="A168" s="166"/>
      <c r="B168" s="166" t="s">
        <v>2430</v>
      </c>
      <c r="C168" s="166" t="s">
        <v>2431</v>
      </c>
      <c r="D168" s="2126" t="s">
        <v>2432</v>
      </c>
      <c r="E168" s="1260"/>
      <c r="F168" s="229"/>
      <c r="G168" s="908"/>
      <c r="H168" s="1059"/>
      <c r="I168" s="1035"/>
      <c r="J168" s="229"/>
      <c r="K168" s="230"/>
      <c r="L168" s="230"/>
      <c r="M168" s="326"/>
      <c r="N168" s="173"/>
      <c r="O168" s="165"/>
      <c r="P168" s="165"/>
      <c r="Q168" s="1210"/>
      <c r="R168" s="266"/>
      <c r="S168" s="650" t="s">
        <v>20</v>
      </c>
      <c r="T168" s="472" t="s">
        <v>20</v>
      </c>
      <c r="U168" s="840"/>
      <c r="V168" s="840"/>
      <c r="W168" s="235" t="s">
        <v>20</v>
      </c>
      <c r="X168" s="1115" t="s">
        <v>20</v>
      </c>
      <c r="Y168" s="646" t="s">
        <v>20</v>
      </c>
      <c r="Z168" s="646"/>
    </row>
    <row r="169" spans="1:26" ht="15" customHeight="1">
      <c r="A169" s="268"/>
      <c r="B169" s="268"/>
      <c r="C169" s="198" t="s">
        <v>20</v>
      </c>
      <c r="D169" s="2115"/>
      <c r="E169" s="1832" t="s">
        <v>20</v>
      </c>
      <c r="F169" s="2172" t="s">
        <v>20</v>
      </c>
      <c r="G169" s="1195" t="s">
        <v>20</v>
      </c>
      <c r="H169" s="1379"/>
      <c r="I169" s="2170" t="s">
        <v>20</v>
      </c>
      <c r="J169" s="1609" t="s">
        <v>20</v>
      </c>
      <c r="K169" s="307"/>
      <c r="L169" s="444" t="s">
        <v>20</v>
      </c>
      <c r="M169" s="738" t="s">
        <v>20</v>
      </c>
      <c r="N169" s="446" t="s">
        <v>20</v>
      </c>
      <c r="O169" s="523"/>
      <c r="P169" s="523"/>
      <c r="Q169" s="1037"/>
      <c r="R169" s="272"/>
      <c r="S169" s="905" t="s">
        <v>20</v>
      </c>
      <c r="T169" s="832" t="s">
        <v>20</v>
      </c>
      <c r="U169" s="965"/>
      <c r="V169" s="956"/>
      <c r="W169" s="307" t="s">
        <v>20</v>
      </c>
      <c r="X169" s="1914" t="s">
        <v>20</v>
      </c>
      <c r="Y169" s="1120" t="s">
        <v>20</v>
      </c>
      <c r="Z169" s="1120"/>
    </row>
    <row r="170" spans="1:26" ht="15" customHeight="1">
      <c r="A170" s="371">
        <v>28032</v>
      </c>
      <c r="B170" s="1047" t="s">
        <v>2424</v>
      </c>
      <c r="C170" s="356" t="s">
        <v>1408</v>
      </c>
      <c r="D170" s="2131"/>
      <c r="E170" s="701"/>
      <c r="F170" s="2171" t="s">
        <v>2433</v>
      </c>
      <c r="G170" s="895">
        <v>72</v>
      </c>
      <c r="H170" s="1307">
        <v>150</v>
      </c>
      <c r="I170" s="154">
        <f>ROUND($H$170*$G$170/G170,2)</f>
        <v>150</v>
      </c>
      <c r="J170" s="372" t="s">
        <v>170</v>
      </c>
      <c r="K170" s="156">
        <v>32.630000000000003</v>
      </c>
      <c r="L170" s="157">
        <f>IF(OR(ISBLANK(K170),K170=0,H170=0,ISBLANK(H170)),,ROUND(K170+$L$5,2))</f>
        <v>32.630000000000003</v>
      </c>
      <c r="M170" s="555">
        <f>ROUND(I170*L170,2)</f>
        <v>4894.5</v>
      </c>
      <c r="N170" s="159">
        <f>ROUND(L170/G170,4)</f>
        <v>0.45319999999999999</v>
      </c>
      <c r="O170" s="512"/>
      <c r="P170" s="512"/>
      <c r="Q170" s="2004"/>
      <c r="R170" s="249"/>
      <c r="S170" s="650" t="s">
        <v>20</v>
      </c>
      <c r="T170" s="472" t="s">
        <v>20</v>
      </c>
      <c r="U170" s="1110"/>
      <c r="V170" s="1016"/>
      <c r="W170" s="235" t="s">
        <v>20</v>
      </c>
      <c r="X170" s="1115" t="s">
        <v>20</v>
      </c>
      <c r="Y170" s="646" t="s">
        <v>20</v>
      </c>
      <c r="Z170" s="646"/>
    </row>
    <row r="171" spans="1:26" ht="15" customHeight="1">
      <c r="A171" s="166"/>
      <c r="B171" s="166" t="s">
        <v>2427</v>
      </c>
      <c r="C171" s="166" t="s">
        <v>2434</v>
      </c>
      <c r="D171" s="2126">
        <v>137309</v>
      </c>
      <c r="E171" s="1260"/>
      <c r="F171" s="229"/>
      <c r="G171" s="168"/>
      <c r="H171" s="2008"/>
      <c r="I171" s="1125"/>
      <c r="J171" s="229"/>
      <c r="K171" s="230"/>
      <c r="L171" s="230"/>
      <c r="M171" s="326"/>
      <c r="N171" s="173"/>
      <c r="O171" s="157"/>
      <c r="P171" s="157"/>
      <c r="Q171" s="2039"/>
      <c r="R171" s="422"/>
      <c r="S171" s="650" t="s">
        <v>20</v>
      </c>
      <c r="T171" s="237" t="s">
        <v>20</v>
      </c>
      <c r="U171" s="1579"/>
      <c r="V171" s="1483"/>
      <c r="W171" s="298" t="s">
        <v>20</v>
      </c>
      <c r="X171" s="1433" t="s">
        <v>20</v>
      </c>
      <c r="Y171" s="646" t="s">
        <v>20</v>
      </c>
      <c r="Z171" s="646"/>
    </row>
    <row r="172" spans="1:26" ht="15" customHeight="1">
      <c r="A172" s="166"/>
      <c r="B172" s="166" t="s">
        <v>2430</v>
      </c>
      <c r="C172" s="166" t="s">
        <v>2435</v>
      </c>
      <c r="D172" s="2126">
        <v>137308</v>
      </c>
      <c r="E172" s="648" t="s">
        <v>20</v>
      </c>
      <c r="F172" s="229" t="s">
        <v>20</v>
      </c>
      <c r="G172" s="908" t="s">
        <v>20</v>
      </c>
      <c r="H172" s="1059"/>
      <c r="I172" s="1035"/>
      <c r="J172" s="229"/>
      <c r="K172" s="230"/>
      <c r="L172" s="230"/>
      <c r="M172" s="326"/>
      <c r="N172" s="173"/>
      <c r="O172" s="157"/>
      <c r="P172" s="157"/>
      <c r="Q172" s="2039"/>
      <c r="R172" s="266"/>
      <c r="S172" s="650" t="s">
        <v>20</v>
      </c>
      <c r="T172" s="472" t="s">
        <v>20</v>
      </c>
      <c r="U172" s="840"/>
      <c r="V172" s="840"/>
      <c r="W172" s="235" t="s">
        <v>20</v>
      </c>
      <c r="X172" s="1115" t="s">
        <v>20</v>
      </c>
      <c r="Y172" s="646" t="s">
        <v>20</v>
      </c>
      <c r="Z172" s="646"/>
    </row>
    <row r="173" spans="1:26" ht="15" customHeight="1">
      <c r="A173" s="268"/>
      <c r="B173" s="268"/>
      <c r="C173" s="198" t="s">
        <v>20</v>
      </c>
      <c r="D173" s="2115"/>
      <c r="E173" s="1832" t="s">
        <v>20</v>
      </c>
      <c r="F173" s="2172" t="s">
        <v>20</v>
      </c>
      <c r="G173" s="1195" t="s">
        <v>20</v>
      </c>
      <c r="H173" s="1379"/>
      <c r="I173" s="2170" t="s">
        <v>20</v>
      </c>
      <c r="J173" s="1609" t="s">
        <v>20</v>
      </c>
      <c r="K173" s="307"/>
      <c r="L173" s="444" t="s">
        <v>20</v>
      </c>
      <c r="M173" s="738" t="s">
        <v>20</v>
      </c>
      <c r="N173" s="446" t="s">
        <v>20</v>
      </c>
      <c r="O173" s="565"/>
      <c r="P173" s="565"/>
      <c r="Q173" s="1037"/>
      <c r="R173" s="272"/>
      <c r="S173" s="905" t="s">
        <v>20</v>
      </c>
      <c r="T173" s="832" t="s">
        <v>20</v>
      </c>
      <c r="U173" s="965"/>
      <c r="V173" s="956"/>
      <c r="W173" s="307" t="s">
        <v>20</v>
      </c>
      <c r="X173" s="1914" t="s">
        <v>20</v>
      </c>
      <c r="Y173" s="1120" t="s">
        <v>20</v>
      </c>
      <c r="Z173" s="1120"/>
    </row>
    <row r="174" spans="1:26" ht="15" customHeight="1">
      <c r="A174" s="240">
        <v>28033</v>
      </c>
      <c r="B174" s="688" t="s">
        <v>2436</v>
      </c>
      <c r="C174" s="155" t="s">
        <v>2437</v>
      </c>
      <c r="D174" s="2131"/>
      <c r="E174" s="648"/>
      <c r="F174" s="2149" t="s">
        <v>2357</v>
      </c>
      <c r="G174" s="895">
        <v>72</v>
      </c>
      <c r="H174" s="1307">
        <v>600</v>
      </c>
      <c r="I174" s="154">
        <f>ROUND(H174*G174/G174,2)</f>
        <v>600</v>
      </c>
      <c r="J174" s="372" t="s">
        <v>170</v>
      </c>
      <c r="K174" s="156">
        <v>37.380000000000003</v>
      </c>
      <c r="L174" s="157">
        <f>IF(OR(ISBLANK(K174),K174=0,H174=0,ISBLANK(H174)),,ROUND(K174+$L$5,2))</f>
        <v>37.380000000000003</v>
      </c>
      <c r="M174" s="555">
        <f>ROUND(I174*L174,2)</f>
        <v>22428</v>
      </c>
      <c r="N174" s="159">
        <f>ROUND(L174/G174,4)</f>
        <v>0.51919999999999999</v>
      </c>
      <c r="O174" s="157"/>
      <c r="P174" s="157"/>
      <c r="Q174" s="2039"/>
      <c r="R174" s="422"/>
      <c r="S174" s="650" t="s">
        <v>20</v>
      </c>
      <c r="T174" s="472" t="s">
        <v>20</v>
      </c>
      <c r="U174" s="840"/>
      <c r="V174" s="482"/>
      <c r="W174" s="235" t="s">
        <v>20</v>
      </c>
      <c r="X174" s="1115" t="s">
        <v>20</v>
      </c>
      <c r="Y174" s="646" t="s">
        <v>20</v>
      </c>
      <c r="Z174" s="646"/>
    </row>
    <row r="175" spans="1:26" ht="15" customHeight="1">
      <c r="A175" s="239"/>
      <c r="B175" s="661" t="s">
        <v>2438</v>
      </c>
      <c r="C175" s="155" t="s">
        <v>2439</v>
      </c>
      <c r="D175" s="2126">
        <v>127852000</v>
      </c>
      <c r="E175" s="1260"/>
      <c r="F175" s="229"/>
      <c r="G175" s="908"/>
      <c r="H175" s="1231"/>
      <c r="I175" s="498"/>
      <c r="J175" s="229"/>
      <c r="K175" s="230"/>
      <c r="L175" s="230"/>
      <c r="M175" s="326"/>
      <c r="N175" s="173"/>
      <c r="O175" s="266"/>
      <c r="P175" s="266"/>
      <c r="Q175" s="2040"/>
      <c r="R175" s="266"/>
      <c r="S175" s="650" t="s">
        <v>20</v>
      </c>
      <c r="T175" s="472" t="s">
        <v>20</v>
      </c>
      <c r="U175" s="1110"/>
      <c r="V175" s="1016"/>
      <c r="W175" s="235" t="s">
        <v>20</v>
      </c>
      <c r="X175" s="1115" t="s">
        <v>20</v>
      </c>
      <c r="Y175" s="646" t="s">
        <v>20</v>
      </c>
      <c r="Z175" s="646"/>
    </row>
    <row r="176" spans="1:26" ht="15" customHeight="1">
      <c r="A176" s="239"/>
      <c r="B176" s="661" t="s">
        <v>2440</v>
      </c>
      <c r="C176" s="155" t="s">
        <v>2441</v>
      </c>
      <c r="D176" s="2126">
        <v>127851000</v>
      </c>
      <c r="E176" s="155"/>
      <c r="F176" s="229"/>
      <c r="G176" s="908"/>
      <c r="H176" s="1231"/>
      <c r="I176" s="498"/>
      <c r="J176" s="229"/>
      <c r="K176" s="230"/>
      <c r="L176" s="230"/>
      <c r="M176" s="326"/>
      <c r="N176" s="173"/>
      <c r="O176" s="300"/>
      <c r="P176" s="300"/>
      <c r="Q176" s="1035"/>
      <c r="R176" s="300"/>
      <c r="S176" s="650" t="s">
        <v>20</v>
      </c>
      <c r="T176" s="237" t="s">
        <v>20</v>
      </c>
      <c r="U176" s="1579"/>
      <c r="V176" s="1483"/>
      <c r="W176" s="298" t="s">
        <v>20</v>
      </c>
      <c r="X176" s="1433" t="s">
        <v>20</v>
      </c>
      <c r="Y176" s="646" t="s">
        <v>20</v>
      </c>
      <c r="Z176" s="646"/>
    </row>
    <row r="177" spans="1:26" ht="15" customHeight="1">
      <c r="A177" s="498"/>
      <c r="B177" s="933" t="s">
        <v>2442</v>
      </c>
      <c r="C177" s="356"/>
      <c r="D177" s="2126"/>
      <c r="E177" s="356"/>
      <c r="F177" s="290"/>
      <c r="G177" s="483"/>
      <c r="H177" s="1231"/>
      <c r="I177" s="295"/>
      <c r="J177" s="290"/>
      <c r="K177" s="488"/>
      <c r="L177" s="488"/>
      <c r="M177" s="490"/>
      <c r="N177" s="681"/>
      <c r="O177" s="157"/>
      <c r="P177" s="157"/>
      <c r="Q177" s="2039"/>
      <c r="R177" s="422"/>
      <c r="S177" s="650" t="s">
        <v>20</v>
      </c>
      <c r="T177" s="237" t="s">
        <v>20</v>
      </c>
      <c r="U177" s="1579"/>
      <c r="V177" s="1483"/>
      <c r="W177" s="298" t="s">
        <v>20</v>
      </c>
      <c r="X177" s="1433" t="s">
        <v>20</v>
      </c>
      <c r="Y177" s="646" t="s">
        <v>20</v>
      </c>
      <c r="Z177" s="646"/>
    </row>
    <row r="178" spans="1:26" ht="15" customHeight="1">
      <c r="A178" s="694"/>
      <c r="B178" s="694"/>
      <c r="C178" s="270"/>
      <c r="D178" s="2115"/>
      <c r="E178" s="270"/>
      <c r="F178" s="241"/>
      <c r="G178" s="305"/>
      <c r="H178" s="1324"/>
      <c r="I178" s="575"/>
      <c r="J178" s="241"/>
      <c r="K178" s="271"/>
      <c r="L178" s="246"/>
      <c r="M178" s="348"/>
      <c r="N178" s="492"/>
      <c r="O178" s="523"/>
      <c r="P178" s="523"/>
      <c r="Q178" s="1037"/>
      <c r="R178" s="565"/>
      <c r="S178" s="905" t="s">
        <v>20</v>
      </c>
      <c r="T178" s="835" t="s">
        <v>20</v>
      </c>
      <c r="U178" s="965"/>
      <c r="V178" s="956"/>
      <c r="W178" s="443" t="s">
        <v>20</v>
      </c>
      <c r="X178" s="1949" t="s">
        <v>20</v>
      </c>
      <c r="Y178" s="1120" t="s">
        <v>20</v>
      </c>
      <c r="Z178" s="1120"/>
    </row>
    <row r="179" spans="1:26" ht="15" customHeight="1">
      <c r="A179" s="146">
        <v>28034</v>
      </c>
      <c r="B179" s="147" t="s">
        <v>2443</v>
      </c>
      <c r="C179" s="155" t="s">
        <v>2444</v>
      </c>
      <c r="D179" s="2131"/>
      <c r="E179" s="155"/>
      <c r="F179" s="2042" t="s">
        <v>2445</v>
      </c>
      <c r="G179" s="152">
        <v>80</v>
      </c>
      <c r="H179" s="1307">
        <v>50</v>
      </c>
      <c r="I179" s="154">
        <f>ROUND(H179*G179/G179,2)</f>
        <v>50</v>
      </c>
      <c r="J179" s="214" t="s">
        <v>170</v>
      </c>
      <c r="K179" s="156">
        <v>32.79</v>
      </c>
      <c r="L179" s="157">
        <f>IF(OR(ISBLANK(K179),K179=0,H179=0,ISBLANK(H179)),,ROUND(K179+$L$5,2))</f>
        <v>32.79</v>
      </c>
      <c r="M179" s="555">
        <f>ROUND(I179*L179,2)</f>
        <v>1639.5</v>
      </c>
      <c r="N179" s="159">
        <f>ROUND(L179/G179,4)</f>
        <v>0.40989999999999999</v>
      </c>
      <c r="O179" s="266"/>
      <c r="P179" s="266"/>
      <c r="Q179" s="2040"/>
      <c r="R179" s="266"/>
      <c r="S179" s="650" t="s">
        <v>20</v>
      </c>
      <c r="T179" s="472" t="s">
        <v>20</v>
      </c>
      <c r="U179" s="1110"/>
      <c r="V179" s="1016"/>
      <c r="W179" s="235" t="s">
        <v>20</v>
      </c>
      <c r="X179" s="1115" t="s">
        <v>20</v>
      </c>
      <c r="Y179" s="646" t="s">
        <v>20</v>
      </c>
      <c r="Z179" s="646"/>
    </row>
    <row r="180" spans="1:26" ht="15" customHeight="1">
      <c r="A180" s="166"/>
      <c r="B180" s="166" t="s">
        <v>2446</v>
      </c>
      <c r="C180" s="166" t="s">
        <v>2447</v>
      </c>
      <c r="D180" s="2126">
        <v>6060</v>
      </c>
      <c r="E180" s="1260"/>
      <c r="F180" s="229"/>
      <c r="G180" s="168"/>
      <c r="H180" s="2173"/>
      <c r="I180" s="498"/>
      <c r="J180" s="229"/>
      <c r="K180" s="230"/>
      <c r="L180" s="171"/>
      <c r="M180" s="490"/>
      <c r="N180" s="681"/>
      <c r="O180" s="300"/>
      <c r="P180" s="300"/>
      <c r="Q180" s="1035"/>
      <c r="R180" s="300"/>
      <c r="S180" s="650" t="s">
        <v>20</v>
      </c>
      <c r="T180" s="237" t="s">
        <v>20</v>
      </c>
      <c r="U180" s="1579"/>
      <c r="V180" s="1483"/>
      <c r="W180" s="298" t="s">
        <v>20</v>
      </c>
      <c r="X180" s="1433" t="s">
        <v>20</v>
      </c>
      <c r="Y180" s="646" t="s">
        <v>20</v>
      </c>
      <c r="Z180" s="646"/>
    </row>
    <row r="181" spans="1:26" ht="15" customHeight="1">
      <c r="A181" s="198"/>
      <c r="B181" s="198"/>
      <c r="C181" s="198"/>
      <c r="D181" s="2115"/>
      <c r="E181" s="198"/>
      <c r="F181" s="411"/>
      <c r="G181" s="243"/>
      <c r="H181" s="1463"/>
      <c r="I181" s="364"/>
      <c r="J181" s="411"/>
      <c r="K181" s="566"/>
      <c r="L181" s="444"/>
      <c r="M181" s="348"/>
      <c r="N181" s="492"/>
      <c r="O181" s="523"/>
      <c r="P181" s="523"/>
      <c r="Q181" s="1037"/>
      <c r="R181" s="2049"/>
      <c r="S181" s="905" t="s">
        <v>20</v>
      </c>
      <c r="T181" s="832" t="s">
        <v>20</v>
      </c>
      <c r="U181" s="965"/>
      <c r="V181" s="956"/>
      <c r="W181" s="307" t="s">
        <v>20</v>
      </c>
      <c r="X181" s="1914" t="s">
        <v>20</v>
      </c>
      <c r="Y181" s="1120" t="s">
        <v>20</v>
      </c>
      <c r="Z181" s="1120"/>
    </row>
    <row r="182" spans="1:26" ht="15" customHeight="1">
      <c r="A182" s="253">
        <v>28035</v>
      </c>
      <c r="B182" s="254" t="s">
        <v>2448</v>
      </c>
      <c r="C182" s="255" t="s">
        <v>2444</v>
      </c>
      <c r="D182" s="2131"/>
      <c r="E182" s="255"/>
      <c r="F182" s="2141" t="s">
        <v>2449</v>
      </c>
      <c r="G182" s="311">
        <v>120</v>
      </c>
      <c r="H182" s="1307">
        <v>100</v>
      </c>
      <c r="I182" s="154">
        <f>ROUND(H182*G182/G182,2)</f>
        <v>100</v>
      </c>
      <c r="J182" s="349" t="s">
        <v>170</v>
      </c>
      <c r="K182" s="313">
        <v>33.6</v>
      </c>
      <c r="L182" s="157">
        <f>IF(OR(ISBLANK(K182),K182=0,H182=0,ISBLANK(H182)),,ROUND(K182+$L$5,2))</f>
        <v>33.6</v>
      </c>
      <c r="M182" s="555">
        <f>ROUND(I182*L182,2)</f>
        <v>3360</v>
      </c>
      <c r="N182" s="159">
        <f>ROUND(L182/G182,4)</f>
        <v>0.28000000000000003</v>
      </c>
      <c r="O182" s="266"/>
      <c r="P182" s="266"/>
      <c r="Q182" s="2040"/>
      <c r="R182" s="266"/>
      <c r="S182" s="650" t="s">
        <v>20</v>
      </c>
      <c r="T182" s="472" t="s">
        <v>20</v>
      </c>
      <c r="U182" s="1110"/>
      <c r="V182" s="1016"/>
      <c r="W182" s="235" t="s">
        <v>20</v>
      </c>
      <c r="X182" s="1115" t="s">
        <v>20</v>
      </c>
      <c r="Y182" s="646" t="s">
        <v>20</v>
      </c>
      <c r="Z182" s="646"/>
    </row>
    <row r="183" spans="1:26" ht="15" customHeight="1">
      <c r="A183" s="228"/>
      <c r="B183" s="228" t="s">
        <v>2450</v>
      </c>
      <c r="C183" s="228" t="s">
        <v>1509</v>
      </c>
      <c r="D183" s="2126">
        <v>7055</v>
      </c>
      <c r="E183" s="1260"/>
      <c r="F183" s="290"/>
      <c r="G183" s="297"/>
      <c r="H183" s="1059"/>
      <c r="I183" s="295"/>
      <c r="J183" s="290"/>
      <c r="K183" s="488"/>
      <c r="L183" s="299"/>
      <c r="M183" s="490"/>
      <c r="N183" s="681"/>
      <c r="O183" s="300"/>
      <c r="P183" s="300"/>
      <c r="Q183" s="1035"/>
      <c r="R183" s="300"/>
      <c r="S183" s="650" t="s">
        <v>20</v>
      </c>
      <c r="T183" s="237" t="s">
        <v>20</v>
      </c>
      <c r="U183" s="1579"/>
      <c r="V183" s="1483"/>
      <c r="W183" s="298" t="s">
        <v>20</v>
      </c>
      <c r="X183" s="1433" t="s">
        <v>20</v>
      </c>
      <c r="Y183" s="646" t="s">
        <v>20</v>
      </c>
      <c r="Z183" s="646"/>
    </row>
    <row r="184" spans="1:26" ht="15" customHeight="1">
      <c r="A184" s="166"/>
      <c r="B184" s="166" t="s">
        <v>2451</v>
      </c>
      <c r="C184" s="166" t="s">
        <v>2452</v>
      </c>
      <c r="D184" s="2126">
        <v>7056</v>
      </c>
      <c r="E184" s="1260"/>
      <c r="F184" s="229"/>
      <c r="G184" s="168"/>
      <c r="H184" s="1059"/>
      <c r="I184" s="498"/>
      <c r="J184" s="229"/>
      <c r="K184" s="230"/>
      <c r="L184" s="171"/>
      <c r="M184" s="326"/>
      <c r="N184" s="173"/>
      <c r="O184" s="157"/>
      <c r="P184" s="157"/>
      <c r="Q184" s="2039"/>
      <c r="R184" s="422"/>
      <c r="S184" s="650" t="s">
        <v>20</v>
      </c>
      <c r="T184" s="237" t="s">
        <v>20</v>
      </c>
      <c r="U184" s="1579"/>
      <c r="V184" s="1483"/>
      <c r="W184" s="298" t="s">
        <v>20</v>
      </c>
      <c r="X184" s="1433" t="s">
        <v>20</v>
      </c>
      <c r="Y184" s="646" t="s">
        <v>20</v>
      </c>
      <c r="Z184" s="646"/>
    </row>
    <row r="185" spans="1:26" ht="15" customHeight="1">
      <c r="A185" s="198"/>
      <c r="B185" s="198"/>
      <c r="C185" s="198" t="s">
        <v>2453</v>
      </c>
      <c r="D185" s="2115">
        <v>7057</v>
      </c>
      <c r="E185" s="1683"/>
      <c r="F185" s="411"/>
      <c r="G185" s="243"/>
      <c r="H185" s="985"/>
      <c r="I185" s="364"/>
      <c r="J185" s="411"/>
      <c r="K185" s="566"/>
      <c r="L185" s="444"/>
      <c r="M185" s="738"/>
      <c r="N185" s="446"/>
      <c r="O185" s="1891"/>
      <c r="P185" s="444"/>
      <c r="Q185" s="2068"/>
      <c r="R185" s="444"/>
      <c r="S185" s="905" t="s">
        <v>20</v>
      </c>
      <c r="T185" s="835" t="s">
        <v>20</v>
      </c>
      <c r="U185" s="965"/>
      <c r="V185" s="956"/>
      <c r="W185" s="443" t="s">
        <v>20</v>
      </c>
      <c r="X185" s="1949" t="s">
        <v>20</v>
      </c>
      <c r="Y185" s="1120" t="s">
        <v>20</v>
      </c>
      <c r="Z185" s="1120"/>
    </row>
    <row r="186" spans="1:26" ht="15" customHeight="1">
      <c r="A186" s="253">
        <v>28036</v>
      </c>
      <c r="B186" s="254" t="s">
        <v>2454</v>
      </c>
      <c r="C186" s="255" t="s">
        <v>2455</v>
      </c>
      <c r="D186" s="2131"/>
      <c r="E186" s="255"/>
      <c r="F186" s="349" t="s">
        <v>2456</v>
      </c>
      <c r="G186" s="311">
        <v>96</v>
      </c>
      <c r="H186" s="1307"/>
      <c r="I186" s="257">
        <f>ROUND($H$186*$G$186/G186,2)</f>
        <v>0</v>
      </c>
      <c r="J186" s="349" t="s">
        <v>170</v>
      </c>
      <c r="K186" s="313"/>
      <c r="L186" s="314">
        <f>IF(OR(ISBLANK(K186),K186=0,H186=0,ISBLANK(H186)),,ROUND(K186+$L$5,2))</f>
        <v>0</v>
      </c>
      <c r="M186" s="670">
        <f>ROUND(I186*L186,2)</f>
        <v>0</v>
      </c>
      <c r="N186" s="316">
        <f>ROUND(L186/G186,4)</f>
        <v>0</v>
      </c>
      <c r="O186" s="249"/>
      <c r="P186" s="249"/>
      <c r="Q186" s="2004"/>
      <c r="R186" s="249"/>
      <c r="S186" s="650" t="s">
        <v>20</v>
      </c>
      <c r="T186" s="472" t="s">
        <v>20</v>
      </c>
      <c r="U186" s="1629"/>
      <c r="V186" s="1489"/>
      <c r="W186" s="235" t="s">
        <v>20</v>
      </c>
      <c r="X186" s="1115" t="s">
        <v>20</v>
      </c>
      <c r="Y186" s="646" t="s">
        <v>20</v>
      </c>
      <c r="Z186" s="646"/>
    </row>
    <row r="187" spans="1:26" ht="15" customHeight="1">
      <c r="A187" s="155"/>
      <c r="B187" s="166" t="s">
        <v>2457</v>
      </c>
      <c r="C187" s="155" t="s">
        <v>2458</v>
      </c>
      <c r="D187" s="2126">
        <v>30921</v>
      </c>
      <c r="E187" s="1260"/>
      <c r="F187" s="214"/>
      <c r="G187" s="152"/>
      <c r="H187" s="1506"/>
      <c r="I187" s="166"/>
      <c r="J187" s="214"/>
      <c r="K187" s="165"/>
      <c r="L187" s="157"/>
      <c r="M187" s="555"/>
      <c r="N187" s="159"/>
      <c r="O187" s="157"/>
      <c r="P187" s="157"/>
      <c r="Q187" s="2039"/>
      <c r="R187" s="422"/>
      <c r="S187" s="650" t="s">
        <v>20</v>
      </c>
      <c r="T187" s="237" t="s">
        <v>20</v>
      </c>
      <c r="U187" s="1579"/>
      <c r="V187" s="1483"/>
      <c r="W187" s="298" t="s">
        <v>20</v>
      </c>
      <c r="X187" s="1433" t="s">
        <v>20</v>
      </c>
      <c r="Y187" s="646" t="s">
        <v>20</v>
      </c>
      <c r="Z187" s="646"/>
    </row>
    <row r="188" spans="1:26" ht="15" customHeight="1">
      <c r="A188" s="356"/>
      <c r="B188" s="228" t="s">
        <v>20</v>
      </c>
      <c r="C188" s="356" t="s">
        <v>1509</v>
      </c>
      <c r="D188" s="2126">
        <v>30727</v>
      </c>
      <c r="E188" s="1260"/>
      <c r="F188" s="372"/>
      <c r="G188" s="895"/>
      <c r="H188" s="1506"/>
      <c r="I188" s="155"/>
      <c r="J188" s="372"/>
      <c r="K188" s="304"/>
      <c r="L188" s="266"/>
      <c r="M188" s="890"/>
      <c r="N188" s="742"/>
      <c r="O188" s="266"/>
      <c r="P188" s="266"/>
      <c r="Q188" s="2040"/>
      <c r="R188" s="266"/>
      <c r="S188" s="650" t="s">
        <v>20</v>
      </c>
      <c r="T188" s="472" t="s">
        <v>20</v>
      </c>
      <c r="U188" s="1110"/>
      <c r="V188" s="1016"/>
      <c r="W188" s="235" t="s">
        <v>20</v>
      </c>
      <c r="X188" s="1115" t="s">
        <v>20</v>
      </c>
      <c r="Y188" s="646" t="s">
        <v>20</v>
      </c>
      <c r="Z188" s="646"/>
    </row>
    <row r="189" spans="1:26" ht="15" customHeight="1">
      <c r="A189" s="166"/>
      <c r="B189" s="166"/>
      <c r="C189" s="166" t="s">
        <v>2459</v>
      </c>
      <c r="D189" s="2126">
        <v>30720</v>
      </c>
      <c r="E189" s="1260"/>
      <c r="F189" s="229"/>
      <c r="G189" s="168"/>
      <c r="H189" s="1506"/>
      <c r="I189" s="166"/>
      <c r="J189" s="229"/>
      <c r="K189" s="230"/>
      <c r="L189" s="230"/>
      <c r="M189" s="326"/>
      <c r="N189" s="173"/>
      <c r="O189" s="300"/>
      <c r="P189" s="300"/>
      <c r="Q189" s="1035"/>
      <c r="R189" s="300"/>
      <c r="S189" s="650" t="s">
        <v>20</v>
      </c>
      <c r="T189" s="237" t="s">
        <v>20</v>
      </c>
      <c r="U189" s="1579"/>
      <c r="V189" s="1483"/>
      <c r="W189" s="298" t="s">
        <v>20</v>
      </c>
      <c r="X189" s="1433" t="s">
        <v>20</v>
      </c>
      <c r="Y189" s="646" t="s">
        <v>20</v>
      </c>
      <c r="Z189" s="646"/>
    </row>
    <row r="190" spans="1:26" ht="15" customHeight="1">
      <c r="A190" s="166"/>
      <c r="B190" s="166"/>
      <c r="C190" s="166" t="s">
        <v>2452</v>
      </c>
      <c r="D190" s="2126">
        <v>30723</v>
      </c>
      <c r="E190" s="1260"/>
      <c r="F190" s="229"/>
      <c r="G190" s="168"/>
      <c r="H190" s="1506"/>
      <c r="I190" s="166"/>
      <c r="J190" s="229"/>
      <c r="K190" s="230"/>
      <c r="L190" s="230"/>
      <c r="M190" s="326"/>
      <c r="N190" s="173"/>
      <c r="O190" s="157"/>
      <c r="P190" s="157"/>
      <c r="Q190" s="2039"/>
      <c r="R190" s="422"/>
      <c r="S190" s="650" t="s">
        <v>20</v>
      </c>
      <c r="T190" s="237" t="s">
        <v>20</v>
      </c>
      <c r="U190" s="1579"/>
      <c r="V190" s="1483"/>
      <c r="W190" s="298" t="s">
        <v>20</v>
      </c>
      <c r="X190" s="1433" t="s">
        <v>20</v>
      </c>
      <c r="Y190" s="646" t="s">
        <v>20</v>
      </c>
      <c r="Z190" s="646"/>
    </row>
    <row r="191" spans="1:26" ht="15" customHeight="1">
      <c r="A191" s="166"/>
      <c r="B191" s="166"/>
      <c r="C191" s="166" t="s">
        <v>2460</v>
      </c>
      <c r="D191" s="2126"/>
      <c r="E191" s="166"/>
      <c r="F191" s="229" t="s">
        <v>2461</v>
      </c>
      <c r="G191" s="168">
        <v>72</v>
      </c>
      <c r="H191" s="1307">
        <v>500</v>
      </c>
      <c r="I191" s="166">
        <f>ROUND($H$186*$G$186/G191,2)</f>
        <v>0</v>
      </c>
      <c r="J191" s="229" t="s">
        <v>170</v>
      </c>
      <c r="K191" s="170">
        <v>26.25</v>
      </c>
      <c r="L191" s="230">
        <v>26.25</v>
      </c>
      <c r="M191" s="326">
        <v>13125</v>
      </c>
      <c r="N191" s="173">
        <f>ROUND(L191/G191,4)</f>
        <v>0.36459999999999998</v>
      </c>
      <c r="O191" s="266"/>
      <c r="P191" s="266"/>
      <c r="Q191" s="2040"/>
      <c r="R191" s="266"/>
      <c r="S191" s="650" t="s">
        <v>20</v>
      </c>
      <c r="T191" s="472" t="s">
        <v>20</v>
      </c>
      <c r="U191" s="1110"/>
      <c r="V191" s="1016"/>
      <c r="W191" s="235" t="s">
        <v>20</v>
      </c>
      <c r="X191" s="1115" t="s">
        <v>20</v>
      </c>
      <c r="Y191" s="646" t="s">
        <v>20</v>
      </c>
      <c r="Z191" s="646"/>
    </row>
    <row r="192" spans="1:26" ht="15" customHeight="1">
      <c r="A192" s="166"/>
      <c r="B192" s="166"/>
      <c r="C192" s="166" t="s">
        <v>1509</v>
      </c>
      <c r="D192" s="2126">
        <v>9050</v>
      </c>
      <c r="E192" s="1260"/>
      <c r="F192" s="229"/>
      <c r="G192" s="168"/>
      <c r="H192" s="1506"/>
      <c r="I192" s="166"/>
      <c r="J192" s="229"/>
      <c r="K192" s="230"/>
      <c r="L192" s="230"/>
      <c r="M192" s="326"/>
      <c r="N192" s="173"/>
      <c r="O192" s="300"/>
      <c r="P192" s="300"/>
      <c r="Q192" s="1035"/>
      <c r="R192" s="300"/>
      <c r="S192" s="650" t="s">
        <v>20</v>
      </c>
      <c r="T192" s="237" t="s">
        <v>20</v>
      </c>
      <c r="U192" s="1579"/>
      <c r="V192" s="1483"/>
      <c r="W192" s="298" t="s">
        <v>20</v>
      </c>
      <c r="X192" s="1433" t="s">
        <v>20</v>
      </c>
      <c r="Y192" s="646" t="s">
        <v>20</v>
      </c>
      <c r="Z192" s="646"/>
    </row>
    <row r="193" spans="1:26" ht="15" customHeight="1">
      <c r="A193" s="166"/>
      <c r="B193" s="166"/>
      <c r="C193" s="166" t="s">
        <v>2452</v>
      </c>
      <c r="D193" s="2126">
        <v>9052</v>
      </c>
      <c r="E193" s="1260"/>
      <c r="F193" s="229"/>
      <c r="G193" s="168"/>
      <c r="H193" s="1506"/>
      <c r="I193" s="166"/>
      <c r="J193" s="229"/>
      <c r="K193" s="230"/>
      <c r="L193" s="230"/>
      <c r="M193" s="326"/>
      <c r="N193" s="173"/>
      <c r="O193" s="157"/>
      <c r="P193" s="157"/>
      <c r="Q193" s="2039"/>
      <c r="R193" s="422"/>
      <c r="S193" s="650" t="s">
        <v>20</v>
      </c>
      <c r="T193" s="237" t="s">
        <v>20</v>
      </c>
      <c r="U193" s="1579"/>
      <c r="V193" s="1483"/>
      <c r="W193" s="298" t="s">
        <v>20</v>
      </c>
      <c r="X193" s="1433" t="s">
        <v>20</v>
      </c>
      <c r="Y193" s="646" t="s">
        <v>20</v>
      </c>
      <c r="Z193" s="646"/>
    </row>
    <row r="194" spans="1:26" ht="15" customHeight="1">
      <c r="A194" s="270"/>
      <c r="B194" s="270"/>
      <c r="C194" s="270" t="s">
        <v>20</v>
      </c>
      <c r="D194" s="2115"/>
      <c r="E194" s="1832"/>
      <c r="F194" s="241"/>
      <c r="G194" s="305"/>
      <c r="H194" s="1346"/>
      <c r="I194" s="270"/>
      <c r="J194" s="241"/>
      <c r="K194" s="271"/>
      <c r="L194" s="271"/>
      <c r="M194" s="348"/>
      <c r="N194" s="492"/>
      <c r="O194" s="523"/>
      <c r="P194" s="523"/>
      <c r="Q194" s="1238"/>
      <c r="R194" s="565"/>
      <c r="S194" s="905" t="s">
        <v>20</v>
      </c>
      <c r="T194" s="835" t="s">
        <v>20</v>
      </c>
      <c r="U194" s="965"/>
      <c r="V194" s="956"/>
      <c r="W194" s="443" t="s">
        <v>20</v>
      </c>
      <c r="X194" s="1949" t="s">
        <v>20</v>
      </c>
      <c r="Y194" s="1120" t="s">
        <v>20</v>
      </c>
      <c r="Z194" s="1120"/>
    </row>
    <row r="195" spans="1:26" ht="15" customHeight="1">
      <c r="A195" s="146">
        <v>28037</v>
      </c>
      <c r="B195" s="1047" t="s">
        <v>2454</v>
      </c>
      <c r="C195" s="2174" t="s">
        <v>2240</v>
      </c>
      <c r="D195" s="2175"/>
      <c r="E195" s="1856"/>
      <c r="F195" s="372" t="s">
        <v>2462</v>
      </c>
      <c r="G195" s="1863">
        <v>96</v>
      </c>
      <c r="H195" s="2176"/>
      <c r="I195" s="701">
        <f>ROUND(H195*G195/G195,2)</f>
        <v>0</v>
      </c>
      <c r="J195" s="1024" t="s">
        <v>170</v>
      </c>
      <c r="K195" s="1466"/>
      <c r="L195" s="266">
        <f>IF(OR(ISBLANK(K195),K195=0,H195=0,ISBLANK(H195)),,ROUND(K195+$L$5,2))</f>
        <v>0</v>
      </c>
      <c r="M195" s="890">
        <f>ROUND(I195*L195,2)</f>
        <v>0</v>
      </c>
      <c r="N195" s="742">
        <f>ROUND(L195/G195,4)</f>
        <v>0</v>
      </c>
      <c r="O195" s="485"/>
      <c r="P195" s="485"/>
      <c r="Q195" s="1731"/>
      <c r="R195" s="471"/>
      <c r="S195" s="867"/>
      <c r="T195" s="1490"/>
      <c r="U195" s="1110"/>
      <c r="V195" s="1016"/>
      <c r="W195" s="868"/>
      <c r="X195" s="1450"/>
      <c r="Y195" s="1136"/>
      <c r="Z195" s="1136"/>
    </row>
    <row r="196" spans="1:26" ht="15" customHeight="1">
      <c r="A196" s="356"/>
      <c r="B196" s="166" t="s">
        <v>2463</v>
      </c>
      <c r="C196" s="809" t="s">
        <v>2464</v>
      </c>
      <c r="D196" s="2128">
        <v>9066</v>
      </c>
      <c r="E196" s="648"/>
      <c r="F196" s="229"/>
      <c r="G196" s="168"/>
      <c r="H196" s="2008"/>
      <c r="I196" s="166"/>
      <c r="J196" s="229"/>
      <c r="K196" s="230"/>
      <c r="L196" s="230"/>
      <c r="M196" s="326"/>
      <c r="N196" s="173"/>
      <c r="O196" s="300"/>
      <c r="P196" s="230"/>
      <c r="Q196" s="1125"/>
      <c r="R196" s="230"/>
      <c r="S196" s="769"/>
      <c r="T196" s="849"/>
      <c r="U196" s="849"/>
      <c r="V196" s="546"/>
      <c r="W196" s="298"/>
      <c r="X196" s="1433"/>
      <c r="Y196" s="1063"/>
      <c r="Z196" s="1063"/>
    </row>
    <row r="197" spans="1:26" ht="15" customHeight="1">
      <c r="A197" s="356"/>
      <c r="B197" s="166" t="s">
        <v>2465</v>
      </c>
      <c r="C197" s="166" t="s">
        <v>2466</v>
      </c>
      <c r="D197" s="2126"/>
      <c r="E197" s="648"/>
      <c r="F197" s="229"/>
      <c r="G197" s="168"/>
      <c r="H197" s="1059"/>
      <c r="I197" s="166"/>
      <c r="J197" s="229"/>
      <c r="K197" s="230"/>
      <c r="L197" s="230"/>
      <c r="M197" s="326"/>
      <c r="N197" s="173"/>
      <c r="O197" s="300"/>
      <c r="P197" s="230"/>
      <c r="Q197" s="1125"/>
      <c r="R197" s="230"/>
      <c r="S197" s="769"/>
      <c r="T197" s="849"/>
      <c r="U197" s="849"/>
      <c r="V197" s="546"/>
      <c r="W197" s="298"/>
      <c r="X197" s="1433"/>
      <c r="Y197" s="1063"/>
      <c r="Z197" s="1063"/>
    </row>
    <row r="198" spans="1:26" ht="15" customHeight="1">
      <c r="A198" s="356"/>
      <c r="B198" s="166" t="s">
        <v>2467</v>
      </c>
      <c r="C198" s="166"/>
      <c r="D198" s="2126"/>
      <c r="E198" s="648"/>
      <c r="F198" s="229"/>
      <c r="G198" s="168"/>
      <c r="H198" s="1059"/>
      <c r="I198" s="166"/>
      <c r="J198" s="229"/>
      <c r="K198" s="230"/>
      <c r="L198" s="230"/>
      <c r="M198" s="326"/>
      <c r="N198" s="173"/>
      <c r="O198" s="300"/>
      <c r="P198" s="230"/>
      <c r="Q198" s="1125"/>
      <c r="R198" s="230"/>
      <c r="S198" s="769"/>
      <c r="T198" s="849"/>
      <c r="U198" s="849"/>
      <c r="V198" s="546"/>
      <c r="W198" s="298"/>
      <c r="X198" s="1433"/>
      <c r="Y198" s="1063"/>
      <c r="Z198" s="1063"/>
    </row>
    <row r="199" spans="1:26" ht="15" customHeight="1">
      <c r="A199" s="356"/>
      <c r="B199" s="166" t="s">
        <v>2468</v>
      </c>
      <c r="C199" s="166"/>
      <c r="D199" s="2126"/>
      <c r="E199" s="648"/>
      <c r="F199" s="229"/>
      <c r="G199" s="168"/>
      <c r="H199" s="1059"/>
      <c r="I199" s="166"/>
      <c r="J199" s="229"/>
      <c r="K199" s="230"/>
      <c r="L199" s="230"/>
      <c r="M199" s="326"/>
      <c r="N199" s="173"/>
      <c r="O199" s="300"/>
      <c r="P199" s="230"/>
      <c r="Q199" s="1125"/>
      <c r="R199" s="230"/>
      <c r="S199" s="769"/>
      <c r="T199" s="849"/>
      <c r="U199" s="849"/>
      <c r="V199" s="546"/>
      <c r="W199" s="298"/>
      <c r="X199" s="1433"/>
      <c r="Y199" s="1063"/>
      <c r="Z199" s="1063"/>
    </row>
    <row r="200" spans="1:26" ht="15" customHeight="1">
      <c r="A200" s="356"/>
      <c r="B200" s="166" t="s">
        <v>2469</v>
      </c>
      <c r="C200" s="166"/>
      <c r="D200" s="2126"/>
      <c r="E200" s="648"/>
      <c r="F200" s="229"/>
      <c r="G200" s="168"/>
      <c r="H200" s="1059"/>
      <c r="I200" s="166"/>
      <c r="J200" s="229"/>
      <c r="K200" s="230"/>
      <c r="L200" s="230"/>
      <c r="M200" s="326"/>
      <c r="N200" s="173"/>
      <c r="O200" s="300"/>
      <c r="P200" s="230"/>
      <c r="Q200" s="1125"/>
      <c r="R200" s="230"/>
      <c r="S200" s="769"/>
      <c r="T200" s="849"/>
      <c r="U200" s="849"/>
      <c r="V200" s="546"/>
      <c r="W200" s="298"/>
      <c r="X200" s="1433"/>
      <c r="Y200" s="1063"/>
      <c r="Z200" s="1063"/>
    </row>
    <row r="201" spans="1:26" ht="15" customHeight="1">
      <c r="A201" s="198"/>
      <c r="B201" s="270" t="s">
        <v>2470</v>
      </c>
      <c r="C201" s="198"/>
      <c r="D201" s="2115"/>
      <c r="E201" s="1598"/>
      <c r="F201" s="411"/>
      <c r="G201" s="243"/>
      <c r="H201" s="985"/>
      <c r="I201" s="198"/>
      <c r="J201" s="411"/>
      <c r="K201" s="566"/>
      <c r="L201" s="444"/>
      <c r="M201" s="738"/>
      <c r="N201" s="446"/>
      <c r="O201" s="523"/>
      <c r="P201" s="523"/>
      <c r="Q201" s="1037"/>
      <c r="R201" s="565"/>
      <c r="S201" s="905"/>
      <c r="T201" s="835"/>
      <c r="U201" s="965"/>
      <c r="V201" s="956"/>
      <c r="W201" s="443"/>
      <c r="X201" s="1949"/>
      <c r="Y201" s="1120"/>
      <c r="Z201" s="1120"/>
    </row>
    <row r="202" spans="1:26" ht="15" customHeight="1">
      <c r="A202" s="146">
        <v>28038</v>
      </c>
      <c r="B202" s="147" t="s">
        <v>2471</v>
      </c>
      <c r="C202" s="155" t="s">
        <v>2472</v>
      </c>
      <c r="D202" s="2131"/>
      <c r="E202" s="155"/>
      <c r="F202" s="214" t="s">
        <v>2461</v>
      </c>
      <c r="G202" s="916">
        <v>72</v>
      </c>
      <c r="H202" s="2177"/>
      <c r="I202" s="1364">
        <f>ROUND(H202*G202/G202,2)</f>
        <v>0</v>
      </c>
      <c r="J202" s="214" t="s">
        <v>170</v>
      </c>
      <c r="K202" s="313"/>
      <c r="L202" s="157">
        <f>IF(OR(ISBLANK(K202),K202=0,H202=0,ISBLANK(H202)),,ROUND(K202+$L$5,2))</f>
        <v>0</v>
      </c>
      <c r="M202" s="555">
        <f>ROUND(I202*L202,2)</f>
        <v>0</v>
      </c>
      <c r="N202" s="159">
        <f>ROUND(L202/G202,4)</f>
        <v>0</v>
      </c>
      <c r="O202" s="249"/>
      <c r="P202" s="249"/>
      <c r="Q202" s="2004"/>
      <c r="R202" s="249"/>
      <c r="S202" s="650" t="s">
        <v>20</v>
      </c>
      <c r="T202" s="472" t="s">
        <v>20</v>
      </c>
      <c r="U202" s="1110"/>
      <c r="V202" s="1016"/>
      <c r="W202" s="235" t="s">
        <v>20</v>
      </c>
      <c r="X202" s="1115" t="s">
        <v>20</v>
      </c>
      <c r="Y202" s="646" t="s">
        <v>20</v>
      </c>
      <c r="Z202" s="646"/>
    </row>
    <row r="203" spans="1:26" ht="15" customHeight="1">
      <c r="A203" s="166"/>
      <c r="B203" s="166" t="s">
        <v>2473</v>
      </c>
      <c r="C203" s="661" t="s">
        <v>2474</v>
      </c>
      <c r="D203" s="2126">
        <v>10143</v>
      </c>
      <c r="E203" s="1260"/>
      <c r="F203" s="214"/>
      <c r="G203" s="168"/>
      <c r="H203" s="1785"/>
      <c r="I203" s="154"/>
      <c r="J203" s="214"/>
      <c r="K203" s="165"/>
      <c r="L203" s="157"/>
      <c r="M203" s="555"/>
      <c r="N203" s="159"/>
      <c r="O203" s="157"/>
      <c r="P203" s="157"/>
      <c r="Q203" s="2039"/>
      <c r="R203" s="422"/>
      <c r="S203" s="650" t="s">
        <v>20</v>
      </c>
      <c r="T203" s="237" t="s">
        <v>20</v>
      </c>
      <c r="U203" s="1579"/>
      <c r="V203" s="1483"/>
      <c r="W203" s="298" t="s">
        <v>20</v>
      </c>
      <c r="X203" s="1433" t="s">
        <v>20</v>
      </c>
      <c r="Y203" s="646" t="s">
        <v>20</v>
      </c>
      <c r="Z203" s="646"/>
    </row>
    <row r="204" spans="1:26" ht="15" customHeight="1">
      <c r="A204" s="166"/>
      <c r="B204" s="166" t="s">
        <v>2475</v>
      </c>
      <c r="C204" s="661" t="s">
        <v>2452</v>
      </c>
      <c r="D204" s="2126">
        <v>10144</v>
      </c>
      <c r="E204" s="1260"/>
      <c r="F204" s="214"/>
      <c r="G204" s="152"/>
      <c r="H204" s="1059"/>
      <c r="I204" s="154"/>
      <c r="J204" s="214"/>
      <c r="K204" s="165"/>
      <c r="L204" s="157"/>
      <c r="M204" s="555"/>
      <c r="N204" s="159"/>
      <c r="O204" s="157"/>
      <c r="P204" s="266"/>
      <c r="Q204" s="2040"/>
      <c r="R204" s="266"/>
      <c r="S204" s="867" t="s">
        <v>20</v>
      </c>
      <c r="T204" s="1490" t="s">
        <v>20</v>
      </c>
      <c r="U204" s="1110"/>
      <c r="V204" s="1016"/>
      <c r="W204" s="868" t="s">
        <v>20</v>
      </c>
      <c r="X204" s="1115" t="s">
        <v>20</v>
      </c>
      <c r="Y204" s="646" t="s">
        <v>20</v>
      </c>
      <c r="Z204" s="646"/>
    </row>
    <row r="205" spans="1:26" ht="15" customHeight="1">
      <c r="A205" s="228"/>
      <c r="B205" s="228" t="s">
        <v>2476</v>
      </c>
      <c r="C205" s="735" t="s">
        <v>2477</v>
      </c>
      <c r="D205" s="2126">
        <v>10145</v>
      </c>
      <c r="E205" s="1260"/>
      <c r="F205" s="372"/>
      <c r="G205" s="895"/>
      <c r="H205" s="1059"/>
      <c r="I205" s="701"/>
      <c r="J205" s="372"/>
      <c r="K205" s="304"/>
      <c r="L205" s="266"/>
      <c r="M205" s="890"/>
      <c r="N205" s="742"/>
      <c r="O205" s="462"/>
      <c r="P205" s="230"/>
      <c r="Q205" s="1125"/>
      <c r="R205" s="230"/>
      <c r="S205" s="769" t="s">
        <v>20</v>
      </c>
      <c r="T205" s="849" t="s">
        <v>20</v>
      </c>
      <c r="U205" s="849"/>
      <c r="V205" s="546"/>
      <c r="W205" s="298" t="s">
        <v>20</v>
      </c>
      <c r="X205" s="1433" t="s">
        <v>20</v>
      </c>
      <c r="Y205" s="646" t="s">
        <v>20</v>
      </c>
      <c r="Z205" s="646"/>
    </row>
    <row r="206" spans="1:26" ht="15" customHeight="1">
      <c r="A206" s="166"/>
      <c r="B206" s="166"/>
      <c r="C206" s="661" t="s">
        <v>2221</v>
      </c>
      <c r="D206" s="2126">
        <v>10146</v>
      </c>
      <c r="E206" s="1260"/>
      <c r="F206" s="229"/>
      <c r="G206" s="168"/>
      <c r="H206" s="1059"/>
      <c r="I206" s="498"/>
      <c r="J206" s="229"/>
      <c r="K206" s="230"/>
      <c r="L206" s="230"/>
      <c r="M206" s="326"/>
      <c r="N206" s="173"/>
      <c r="O206" s="157"/>
      <c r="P206" s="230"/>
      <c r="Q206" s="1125"/>
      <c r="R206" s="298"/>
      <c r="S206" s="769" t="s">
        <v>20</v>
      </c>
      <c r="T206" s="849" t="s">
        <v>20</v>
      </c>
      <c r="U206" s="849"/>
      <c r="V206" s="546"/>
      <c r="W206" s="298" t="s">
        <v>20</v>
      </c>
      <c r="X206" s="1433" t="s">
        <v>20</v>
      </c>
      <c r="Y206" s="646" t="s">
        <v>20</v>
      </c>
      <c r="Z206" s="646"/>
    </row>
    <row r="207" spans="1:26" ht="15" customHeight="1">
      <c r="A207" s="166"/>
      <c r="B207" s="166"/>
      <c r="C207" s="661" t="s">
        <v>2478</v>
      </c>
      <c r="D207" s="2126"/>
      <c r="E207" s="166"/>
      <c r="F207" s="229" t="s">
        <v>2462</v>
      </c>
      <c r="G207" s="2178">
        <v>96</v>
      </c>
      <c r="H207" s="2177">
        <v>200</v>
      </c>
      <c r="I207" s="1364">
        <f>ROUND(H202*G202/G207,2)</f>
        <v>0</v>
      </c>
      <c r="J207" s="214" t="s">
        <v>170</v>
      </c>
      <c r="K207" s="156">
        <v>26.8</v>
      </c>
      <c r="L207" s="422">
        <f>IF(OR(ISBLANK(K207),K207=0,H207=0,ISBLANK(H207)),,ROUND(K207+$L$5,2))</f>
        <v>26.8</v>
      </c>
      <c r="M207" s="885">
        <v>5360</v>
      </c>
      <c r="N207" s="423">
        <f>ROUND(L207/G207,4)</f>
        <v>0.2792</v>
      </c>
      <c r="O207" s="944"/>
      <c r="P207" s="298"/>
      <c r="Q207" s="2087"/>
      <c r="R207" s="230"/>
      <c r="S207" s="769" t="s">
        <v>20</v>
      </c>
      <c r="T207" s="849" t="s">
        <v>20</v>
      </c>
      <c r="U207" s="849"/>
      <c r="V207" s="546"/>
      <c r="W207" s="298" t="s">
        <v>20</v>
      </c>
      <c r="X207" s="1115" t="s">
        <v>20</v>
      </c>
      <c r="Y207" s="646" t="s">
        <v>20</v>
      </c>
      <c r="Z207" s="646"/>
    </row>
    <row r="208" spans="1:26" ht="15" customHeight="1">
      <c r="A208" s="661"/>
      <c r="B208" s="166"/>
      <c r="C208" s="661" t="s">
        <v>1509</v>
      </c>
      <c r="D208" s="2126">
        <v>2661</v>
      </c>
      <c r="E208" s="1260"/>
      <c r="F208" s="1372"/>
      <c r="G208" s="168"/>
      <c r="H208" s="2173"/>
      <c r="I208" s="498"/>
      <c r="J208" s="229"/>
      <c r="K208" s="230"/>
      <c r="L208" s="230"/>
      <c r="M208" s="326"/>
      <c r="N208" s="173"/>
      <c r="O208" s="467"/>
      <c r="P208" s="230"/>
      <c r="Q208" s="1125"/>
      <c r="R208" s="230"/>
      <c r="S208" s="769" t="s">
        <v>20</v>
      </c>
      <c r="T208" s="849" t="s">
        <v>20</v>
      </c>
      <c r="U208" s="849"/>
      <c r="V208" s="546"/>
      <c r="W208" s="298" t="s">
        <v>20</v>
      </c>
      <c r="X208" s="1433" t="s">
        <v>20</v>
      </c>
      <c r="Y208" s="646" t="s">
        <v>20</v>
      </c>
      <c r="Z208" s="646"/>
    </row>
    <row r="209" spans="1:26" ht="15" customHeight="1">
      <c r="A209" s="661"/>
      <c r="B209" s="166"/>
      <c r="C209" s="661" t="s">
        <v>2221</v>
      </c>
      <c r="D209" s="2126">
        <v>2666</v>
      </c>
      <c r="E209" s="1260"/>
      <c r="F209" s="542"/>
      <c r="G209" s="168"/>
      <c r="H209" s="1461"/>
      <c r="I209" s="498"/>
      <c r="J209" s="229"/>
      <c r="K209" s="230"/>
      <c r="L209" s="230"/>
      <c r="M209" s="326"/>
      <c r="N209" s="173"/>
      <c r="O209" s="157"/>
      <c r="P209" s="230"/>
      <c r="Q209" s="1125"/>
      <c r="R209" s="298"/>
      <c r="S209" s="769" t="s">
        <v>20</v>
      </c>
      <c r="T209" s="849" t="s">
        <v>20</v>
      </c>
      <c r="U209" s="849"/>
      <c r="V209" s="546"/>
      <c r="W209" s="298" t="s">
        <v>20</v>
      </c>
      <c r="X209" s="1433" t="s">
        <v>20</v>
      </c>
      <c r="Y209" s="646" t="s">
        <v>20</v>
      </c>
      <c r="Z209" s="646"/>
    </row>
    <row r="210" spans="1:26" ht="15" customHeight="1">
      <c r="A210" s="661"/>
      <c r="B210" s="166"/>
      <c r="C210" s="661" t="s">
        <v>2428</v>
      </c>
      <c r="D210" s="2126">
        <v>2670</v>
      </c>
      <c r="E210" s="1260"/>
      <c r="F210" s="542"/>
      <c r="G210" s="168"/>
      <c r="H210" s="1461"/>
      <c r="I210" s="498"/>
      <c r="J210" s="229"/>
      <c r="K210" s="230"/>
      <c r="L210" s="230"/>
      <c r="M210" s="326"/>
      <c r="N210" s="173"/>
      <c r="O210" s="157"/>
      <c r="P210" s="230"/>
      <c r="Q210" s="1125"/>
      <c r="R210" s="230"/>
      <c r="S210" s="769" t="s">
        <v>20</v>
      </c>
      <c r="T210" s="849" t="s">
        <v>20</v>
      </c>
      <c r="U210" s="849"/>
      <c r="V210" s="546"/>
      <c r="W210" s="298" t="s">
        <v>20</v>
      </c>
      <c r="X210" s="1115" t="s">
        <v>20</v>
      </c>
      <c r="Y210" s="646" t="s">
        <v>20</v>
      </c>
      <c r="Z210" s="646"/>
    </row>
    <row r="211" spans="1:26" ht="15" customHeight="1">
      <c r="A211" s="529"/>
      <c r="B211" s="198"/>
      <c r="C211" s="529" t="s">
        <v>2452</v>
      </c>
      <c r="D211" s="2115">
        <v>2675</v>
      </c>
      <c r="E211" s="1683"/>
      <c r="F211" s="664"/>
      <c r="G211" s="243"/>
      <c r="H211" s="1463"/>
      <c r="I211" s="364"/>
      <c r="J211" s="411"/>
      <c r="K211" s="566"/>
      <c r="L211" s="444"/>
      <c r="M211" s="738"/>
      <c r="N211" s="446"/>
      <c r="O211" s="523"/>
      <c r="P211" s="523"/>
      <c r="Q211" s="1037"/>
      <c r="R211" s="523"/>
      <c r="S211" s="905" t="s">
        <v>20</v>
      </c>
      <c r="T211" s="835" t="s">
        <v>20</v>
      </c>
      <c r="U211" s="965"/>
      <c r="V211" s="956"/>
      <c r="W211" s="443" t="s">
        <v>20</v>
      </c>
      <c r="X211" s="1914" t="s">
        <v>20</v>
      </c>
      <c r="Y211" s="1120" t="s">
        <v>20</v>
      </c>
      <c r="Z211" s="1120"/>
    </row>
    <row r="212" spans="1:26" ht="15" customHeight="1">
      <c r="A212" s="253">
        <v>28039</v>
      </c>
      <c r="B212" s="254" t="s">
        <v>2471</v>
      </c>
      <c r="C212" s="255" t="s">
        <v>2479</v>
      </c>
      <c r="D212" s="2131"/>
      <c r="E212" s="255"/>
      <c r="F212" s="349" t="s">
        <v>2480</v>
      </c>
      <c r="G212" s="311">
        <v>48</v>
      </c>
      <c r="H212" s="1397"/>
      <c r="I212" s="257">
        <f>ROUND(H212*G212/G212,2)</f>
        <v>0</v>
      </c>
      <c r="J212" s="349" t="s">
        <v>170</v>
      </c>
      <c r="K212" s="392"/>
      <c r="L212" s="314"/>
      <c r="M212" s="670"/>
      <c r="N212" s="316"/>
      <c r="O212" s="157"/>
      <c r="P212" s="157"/>
      <c r="Q212" s="2039"/>
      <c r="R212" s="422"/>
      <c r="S212" s="650" t="s">
        <v>20</v>
      </c>
      <c r="T212" s="472" t="s">
        <v>20</v>
      </c>
      <c r="U212" s="1676"/>
      <c r="V212" s="1016"/>
      <c r="W212" s="235" t="s">
        <v>20</v>
      </c>
      <c r="X212" s="1115" t="s">
        <v>20</v>
      </c>
      <c r="Y212" s="646" t="s">
        <v>20</v>
      </c>
      <c r="Z212" s="646"/>
    </row>
    <row r="213" spans="1:26" ht="15" customHeight="1">
      <c r="A213" s="851"/>
      <c r="B213" s="166" t="s">
        <v>2473</v>
      </c>
      <c r="C213" s="851" t="s">
        <v>1509</v>
      </c>
      <c r="D213" s="2126">
        <v>8860</v>
      </c>
      <c r="E213" s="1260"/>
      <c r="F213" s="229"/>
      <c r="G213" s="168"/>
      <c r="H213" s="1307"/>
      <c r="I213" s="498"/>
      <c r="J213" s="229"/>
      <c r="K213" s="170">
        <v>19.97</v>
      </c>
      <c r="L213" s="171">
        <f t="shared" ref="L213:L215" si="8">IF(OR(ISBLANK(K213),K213=0,H213=0,ISBLANK(H213)),,ROUND(K213+$L$5,2))</f>
        <v>0</v>
      </c>
      <c r="M213" s="326">
        <f t="shared" ref="M213:M214" si="9">ROUND(H213*L213,2)</f>
        <v>0</v>
      </c>
      <c r="N213" s="173">
        <f>ROUND(L213/G212,4)</f>
        <v>0</v>
      </c>
      <c r="O213" s="266"/>
      <c r="P213" s="266"/>
      <c r="Q213" s="2040"/>
      <c r="R213" s="266"/>
      <c r="S213" s="650" t="s">
        <v>20</v>
      </c>
      <c r="T213" s="472" t="s">
        <v>20</v>
      </c>
      <c r="U213" s="469"/>
      <c r="V213" s="849"/>
      <c r="W213" s="235" t="s">
        <v>20</v>
      </c>
      <c r="X213" s="1115" t="s">
        <v>20</v>
      </c>
      <c r="Y213" s="646" t="s">
        <v>20</v>
      </c>
      <c r="Z213" s="646"/>
    </row>
    <row r="214" spans="1:26" ht="15" customHeight="1">
      <c r="A214" s="270"/>
      <c r="B214" s="270" t="s">
        <v>2481</v>
      </c>
      <c r="C214" s="270" t="s">
        <v>2452</v>
      </c>
      <c r="D214" s="2115">
        <v>8861</v>
      </c>
      <c r="E214" s="1683"/>
      <c r="F214" s="241"/>
      <c r="G214" s="305"/>
      <c r="H214" s="1307"/>
      <c r="I214" s="575"/>
      <c r="J214" s="241"/>
      <c r="K214" s="1239">
        <v>20.61</v>
      </c>
      <c r="L214" s="246">
        <f t="shared" si="8"/>
        <v>0</v>
      </c>
      <c r="M214" s="348">
        <f t="shared" si="9"/>
        <v>0</v>
      </c>
      <c r="N214" s="492">
        <f>ROUND(L214/G212,4)</f>
        <v>0</v>
      </c>
      <c r="O214" s="272"/>
      <c r="P214" s="272"/>
      <c r="Q214" s="1029"/>
      <c r="R214" s="272"/>
      <c r="S214" s="905" t="s">
        <v>20</v>
      </c>
      <c r="T214" s="832" t="s">
        <v>20</v>
      </c>
      <c r="U214" s="965"/>
      <c r="V214" s="956"/>
      <c r="W214" s="307" t="s">
        <v>20</v>
      </c>
      <c r="X214" s="1914" t="s">
        <v>20</v>
      </c>
      <c r="Y214" s="1120" t="s">
        <v>20</v>
      </c>
      <c r="Z214" s="1120"/>
    </row>
    <row r="215" spans="1:26" ht="15" customHeight="1">
      <c r="A215" s="253">
        <v>28040</v>
      </c>
      <c r="B215" s="2179" t="s">
        <v>2482</v>
      </c>
      <c r="C215" s="255" t="s">
        <v>2483</v>
      </c>
      <c r="D215" s="2131">
        <v>10000068243</v>
      </c>
      <c r="E215" s="1260"/>
      <c r="F215" s="349" t="s">
        <v>2484</v>
      </c>
      <c r="G215" s="311">
        <v>96</v>
      </c>
      <c r="H215" s="1307"/>
      <c r="I215" s="257">
        <f>ROUND(H215*G215/G215,2)</f>
        <v>0</v>
      </c>
      <c r="J215" s="349" t="s">
        <v>170</v>
      </c>
      <c r="K215" s="313"/>
      <c r="L215" s="314">
        <f t="shared" si="8"/>
        <v>0</v>
      </c>
      <c r="M215" s="670">
        <f>ROUND(I215*L215,2)</f>
        <v>0</v>
      </c>
      <c r="N215" s="316">
        <f>ROUND(L215/G215,4)</f>
        <v>0</v>
      </c>
      <c r="O215" s="157"/>
      <c r="P215" s="157"/>
      <c r="Q215" s="2039"/>
      <c r="R215" s="422"/>
      <c r="S215" s="650" t="s">
        <v>20</v>
      </c>
      <c r="T215" s="472" t="s">
        <v>20</v>
      </c>
      <c r="U215" s="840"/>
      <c r="V215" s="482"/>
      <c r="W215" s="235" t="s">
        <v>20</v>
      </c>
      <c r="X215" s="1115" t="s">
        <v>20</v>
      </c>
      <c r="Y215" s="646" t="s">
        <v>20</v>
      </c>
      <c r="Z215" s="646"/>
    </row>
    <row r="216" spans="1:26" ht="15" customHeight="1">
      <c r="A216" s="155"/>
      <c r="B216" s="155" t="s">
        <v>2485</v>
      </c>
      <c r="C216" s="661"/>
      <c r="D216" s="2126"/>
      <c r="E216" s="155"/>
      <c r="F216" s="214"/>
      <c r="G216" s="168"/>
      <c r="H216" s="2180"/>
      <c r="I216" s="154"/>
      <c r="J216" s="214"/>
      <c r="K216" s="235"/>
      <c r="L216" s="166" t="s">
        <v>20</v>
      </c>
      <c r="M216" s="555"/>
      <c r="N216" s="159"/>
      <c r="O216" s="249"/>
      <c r="P216" s="249"/>
      <c r="Q216" s="2004"/>
      <c r="R216" s="2069"/>
      <c r="S216" s="650"/>
      <c r="T216" s="472"/>
      <c r="U216" s="840"/>
      <c r="V216" s="482"/>
      <c r="W216" s="235"/>
      <c r="X216" s="1115"/>
      <c r="Y216" s="646"/>
      <c r="Z216" s="646"/>
    </row>
    <row r="217" spans="1:26" ht="15" customHeight="1">
      <c r="A217" s="851"/>
      <c r="B217" s="166" t="s">
        <v>2486</v>
      </c>
      <c r="C217" s="851" t="s">
        <v>20</v>
      </c>
      <c r="D217" s="2126"/>
      <c r="E217" s="648"/>
      <c r="F217" s="229"/>
      <c r="G217" s="168"/>
      <c r="H217" s="1059"/>
      <c r="I217" s="498"/>
      <c r="J217" s="229"/>
      <c r="K217" s="1036"/>
      <c r="L217" s="171"/>
      <c r="M217" s="326"/>
      <c r="N217" s="173"/>
      <c r="O217" s="266"/>
      <c r="P217" s="266"/>
      <c r="Q217" s="2040"/>
      <c r="R217" s="266"/>
      <c r="S217" s="650" t="s">
        <v>20</v>
      </c>
      <c r="T217" s="472" t="s">
        <v>20</v>
      </c>
      <c r="U217" s="840"/>
      <c r="V217" s="482"/>
      <c r="W217" s="235" t="s">
        <v>20</v>
      </c>
      <c r="X217" s="1115" t="s">
        <v>20</v>
      </c>
      <c r="Y217" s="646" t="s">
        <v>20</v>
      </c>
      <c r="Z217" s="646"/>
    </row>
    <row r="218" spans="1:26" ht="15" customHeight="1">
      <c r="A218" s="270"/>
      <c r="B218" s="270" t="s">
        <v>2487</v>
      </c>
      <c r="C218" s="270" t="s">
        <v>20</v>
      </c>
      <c r="D218" s="2181"/>
      <c r="E218" s="1832"/>
      <c r="F218" s="241"/>
      <c r="G218" s="305"/>
      <c r="H218" s="985"/>
      <c r="I218" s="575"/>
      <c r="J218" s="241"/>
      <c r="K218" s="1031"/>
      <c r="L218" s="246"/>
      <c r="M218" s="348"/>
      <c r="N218" s="492"/>
      <c r="O218" s="272"/>
      <c r="P218" s="272"/>
      <c r="Q218" s="1029"/>
      <c r="R218" s="272"/>
      <c r="S218" s="905" t="s">
        <v>20</v>
      </c>
      <c r="T218" s="832" t="s">
        <v>20</v>
      </c>
      <c r="U218" s="965"/>
      <c r="V218" s="956"/>
      <c r="W218" s="307" t="s">
        <v>20</v>
      </c>
      <c r="X218" s="1914" t="s">
        <v>20</v>
      </c>
      <c r="Y218" s="1120" t="s">
        <v>20</v>
      </c>
      <c r="Z218" s="1120"/>
    </row>
    <row r="219" spans="1:26" ht="15" customHeight="1">
      <c r="A219" s="253">
        <v>28041</v>
      </c>
      <c r="B219" s="254" t="s">
        <v>2488</v>
      </c>
      <c r="C219" s="155" t="s">
        <v>2489</v>
      </c>
      <c r="D219" s="2131"/>
      <c r="E219" s="255"/>
      <c r="F219" s="349" t="s">
        <v>2490</v>
      </c>
      <c r="G219" s="311">
        <v>112</v>
      </c>
      <c r="H219" s="1307"/>
      <c r="I219" s="257">
        <f>ROUND(H219*G219/G219,2)</f>
        <v>0</v>
      </c>
      <c r="J219" s="349" t="s">
        <v>170</v>
      </c>
      <c r="K219" s="313">
        <v>38.61</v>
      </c>
      <c r="L219" s="314">
        <f>IF(OR(ISBLANK(K219),K219=0,H219=0,ISBLANK(H219)),,ROUND(K219+$L$5,2))</f>
        <v>0</v>
      </c>
      <c r="M219" s="670">
        <f>ROUND(I219*L219,2)</f>
        <v>0</v>
      </c>
      <c r="N219" s="316">
        <f>ROUND(L219/G219,4)</f>
        <v>0</v>
      </c>
      <c r="O219" s="249"/>
      <c r="P219" s="485"/>
      <c r="Q219" s="1731"/>
      <c r="R219" s="485"/>
      <c r="S219" s="867"/>
      <c r="T219" s="1490"/>
      <c r="U219" s="1110"/>
      <c r="V219" s="1016"/>
      <c r="W219" s="868"/>
      <c r="X219" s="1450"/>
      <c r="Y219" s="1136"/>
      <c r="Z219" s="1136"/>
    </row>
    <row r="220" spans="1:26" ht="15" customHeight="1">
      <c r="A220" s="701"/>
      <c r="B220" s="155" t="s">
        <v>2491</v>
      </c>
      <c r="C220" s="239" t="s">
        <v>2492</v>
      </c>
      <c r="D220" s="2126">
        <v>111113000</v>
      </c>
      <c r="E220" s="1260"/>
      <c r="F220" s="214"/>
      <c r="G220" s="168"/>
      <c r="H220" s="2182"/>
      <c r="I220" s="166"/>
      <c r="J220" s="214"/>
      <c r="K220" s="2162"/>
      <c r="L220" s="157"/>
      <c r="M220" s="555"/>
      <c r="N220" s="159"/>
      <c r="O220" s="249"/>
      <c r="P220" s="230"/>
      <c r="Q220" s="1125"/>
      <c r="R220" s="230"/>
      <c r="S220" s="769"/>
      <c r="T220" s="849"/>
      <c r="U220" s="849"/>
      <c r="V220" s="546"/>
      <c r="W220" s="298"/>
      <c r="X220" s="1433"/>
      <c r="Y220" s="1063"/>
      <c r="Z220" s="1063"/>
    </row>
    <row r="221" spans="1:26" ht="15" customHeight="1">
      <c r="A221" s="701"/>
      <c r="B221" s="155" t="s">
        <v>2493</v>
      </c>
      <c r="C221" s="239" t="s">
        <v>2494</v>
      </c>
      <c r="D221" s="2126">
        <v>111114000</v>
      </c>
      <c r="E221" s="1260"/>
      <c r="F221" s="214"/>
      <c r="G221" s="152"/>
      <c r="H221" s="1506"/>
      <c r="I221" s="155"/>
      <c r="J221" s="214"/>
      <c r="K221" s="2162"/>
      <c r="L221" s="157"/>
      <c r="M221" s="555"/>
      <c r="N221" s="159"/>
      <c r="O221" s="249"/>
      <c r="P221" s="230"/>
      <c r="Q221" s="1125"/>
      <c r="R221" s="230"/>
      <c r="S221" s="769"/>
      <c r="T221" s="849"/>
      <c r="U221" s="849"/>
      <c r="V221" s="546"/>
      <c r="W221" s="298"/>
      <c r="X221" s="1433"/>
      <c r="Y221" s="1063"/>
      <c r="Z221" s="1063"/>
    </row>
    <row r="222" spans="1:26" ht="15" customHeight="1">
      <c r="A222" s="701"/>
      <c r="B222" s="155" t="s">
        <v>2495</v>
      </c>
      <c r="C222" s="239"/>
      <c r="D222" s="2126"/>
      <c r="E222" s="2157"/>
      <c r="F222" s="214"/>
      <c r="G222" s="152"/>
      <c r="H222" s="1506"/>
      <c r="I222" s="155"/>
      <c r="J222" s="214"/>
      <c r="K222" s="2162"/>
      <c r="L222" s="157"/>
      <c r="M222" s="555"/>
      <c r="N222" s="159"/>
      <c r="O222" s="249"/>
      <c r="P222" s="230"/>
      <c r="Q222" s="1125"/>
      <c r="R222" s="230"/>
      <c r="S222" s="769"/>
      <c r="T222" s="849"/>
      <c r="U222" s="849"/>
      <c r="V222" s="546"/>
      <c r="W222" s="298"/>
      <c r="X222" s="1433"/>
      <c r="Y222" s="1063"/>
      <c r="Z222" s="1063"/>
    </row>
    <row r="223" spans="1:26" ht="15" customHeight="1">
      <c r="A223" s="364"/>
      <c r="B223" s="364" t="s">
        <v>2496</v>
      </c>
      <c r="C223" s="198"/>
      <c r="D223" s="2115"/>
      <c r="E223" s="1832"/>
      <c r="F223" s="411"/>
      <c r="G223" s="243"/>
      <c r="H223" s="1346"/>
      <c r="I223" s="198"/>
      <c r="J223" s="411"/>
      <c r="K223" s="1038"/>
      <c r="L223" s="444"/>
      <c r="M223" s="738"/>
      <c r="N223" s="446"/>
      <c r="O223" s="523"/>
      <c r="P223" s="523"/>
      <c r="Q223" s="1037"/>
      <c r="R223" s="523"/>
      <c r="S223" s="905"/>
      <c r="T223" s="835"/>
      <c r="U223" s="965"/>
      <c r="V223" s="956"/>
      <c r="W223" s="443"/>
      <c r="X223" s="1949"/>
      <c r="Y223" s="1120"/>
      <c r="Z223" s="1120"/>
    </row>
    <row r="224" spans="1:26" ht="15" customHeight="1">
      <c r="A224" s="253">
        <v>28042</v>
      </c>
      <c r="B224" s="254" t="s">
        <v>2497</v>
      </c>
      <c r="C224" s="503" t="s">
        <v>2498</v>
      </c>
      <c r="D224" s="2054" t="s">
        <v>2499</v>
      </c>
      <c r="E224" s="283"/>
      <c r="F224" s="255" t="s">
        <v>2500</v>
      </c>
      <c r="G224" s="531">
        <v>120</v>
      </c>
      <c r="H224" s="1307">
        <v>200</v>
      </c>
      <c r="I224" s="255">
        <f>ROUND(H224*G224/G224,2)</f>
        <v>200</v>
      </c>
      <c r="J224" s="155" t="s">
        <v>170</v>
      </c>
      <c r="K224" s="313">
        <v>68.8</v>
      </c>
      <c r="L224" s="298">
        <f>IF(OR(ISBLANK(K224),K224=0,H224=0,ISBLANK(H224)),,ROUND(K224+$L$5,2))</f>
        <v>68.8</v>
      </c>
      <c r="M224" s="670">
        <f>ROUND(I224*L224,2)</f>
        <v>13760</v>
      </c>
      <c r="N224" s="2183">
        <f>ROUND(L224/G224,4)</f>
        <v>0.57330000000000003</v>
      </c>
      <c r="O224" s="509"/>
      <c r="P224" s="1893"/>
      <c r="Q224" s="2184"/>
      <c r="R224" s="2185"/>
      <c r="S224" s="304"/>
      <c r="T224" s="155"/>
      <c r="U224" s="155"/>
      <c r="V224" s="777"/>
      <c r="W224" s="73"/>
      <c r="X224" s="2186"/>
      <c r="Y224" s="2187"/>
      <c r="Z224" s="2187"/>
    </row>
    <row r="225" spans="1:26" ht="15" customHeight="1">
      <c r="A225" s="166"/>
      <c r="B225" s="239" t="s">
        <v>2501</v>
      </c>
      <c r="C225" s="735" t="s">
        <v>1509</v>
      </c>
      <c r="D225" s="2188"/>
      <c r="E225" s="2189">
        <v>63136</v>
      </c>
      <c r="F225" s="1331"/>
      <c r="G225" s="298"/>
      <c r="H225" s="2190"/>
      <c r="I225" s="356"/>
      <c r="J225" s="155"/>
      <c r="K225" s="283"/>
      <c r="L225" s="2086"/>
      <c r="M225" s="1433"/>
      <c r="N225" s="2191"/>
      <c r="O225" s="2069"/>
      <c r="P225" s="298"/>
      <c r="Q225" s="2192"/>
      <c r="R225" s="2193"/>
      <c r="S225" s="488"/>
      <c r="T225" s="166"/>
      <c r="U225" s="166"/>
      <c r="V225" s="358"/>
      <c r="W225" s="263"/>
      <c r="X225" s="2194"/>
      <c r="Y225" s="2194"/>
      <c r="Z225" s="2194"/>
    </row>
    <row r="226" spans="1:26" ht="15" customHeight="1">
      <c r="A226" s="166"/>
      <c r="B226" s="239" t="s">
        <v>2502</v>
      </c>
      <c r="C226" s="735" t="s">
        <v>2428</v>
      </c>
      <c r="D226" s="2126"/>
      <c r="E226" s="263">
        <v>63186</v>
      </c>
      <c r="F226" s="1331"/>
      <c r="G226" s="769"/>
      <c r="H226" s="1481"/>
      <c r="I226" s="166"/>
      <c r="J226" s="155"/>
      <c r="K226" s="648"/>
      <c r="L226" s="648"/>
      <c r="M226" s="2195"/>
      <c r="N226" s="2191"/>
      <c r="O226" s="2196"/>
      <c r="P226" s="2086"/>
      <c r="Q226" s="2192"/>
      <c r="R226" s="2193"/>
      <c r="S226" s="488"/>
      <c r="T226" s="166"/>
      <c r="U226" s="166"/>
      <c r="V226" s="358"/>
      <c r="W226" s="263"/>
      <c r="X226" s="2194"/>
      <c r="Y226" s="2194"/>
      <c r="Z226" s="2194"/>
    </row>
    <row r="227" spans="1:26" ht="15" customHeight="1">
      <c r="A227" s="166"/>
      <c r="B227" s="702"/>
      <c r="C227" s="735"/>
      <c r="D227" s="2126"/>
      <c r="E227" s="1331"/>
      <c r="F227" s="1331"/>
      <c r="G227" s="769"/>
      <c r="H227" s="1481"/>
      <c r="I227" s="295"/>
      <c r="J227" s="166"/>
      <c r="K227" s="230"/>
      <c r="L227" s="488"/>
      <c r="M227" s="1329"/>
      <c r="N227" s="681"/>
      <c r="O227" s="658"/>
      <c r="P227" s="893"/>
      <c r="Q227" s="2192"/>
      <c r="R227" s="2193"/>
      <c r="S227" s="488"/>
      <c r="T227" s="166"/>
      <c r="U227" s="166"/>
      <c r="V227" s="358"/>
      <c r="W227" s="263"/>
      <c r="X227" s="2194"/>
      <c r="Y227" s="2194"/>
      <c r="Z227" s="2194"/>
    </row>
    <row r="228" spans="1:26" ht="15" customHeight="1">
      <c r="A228" s="270"/>
      <c r="B228" s="199"/>
      <c r="C228" s="694"/>
      <c r="D228" s="2044"/>
      <c r="E228" s="1747"/>
      <c r="F228" s="1747"/>
      <c r="G228" s="905"/>
      <c r="H228" s="1962"/>
      <c r="I228" s="575"/>
      <c r="J228" s="198"/>
      <c r="K228" s="566"/>
      <c r="L228" s="271"/>
      <c r="M228" s="1252"/>
      <c r="N228" s="492"/>
      <c r="O228" s="665"/>
      <c r="P228" s="563"/>
      <c r="Q228" s="1238"/>
      <c r="R228" s="2197"/>
      <c r="S228" s="271"/>
      <c r="T228" s="246"/>
      <c r="U228" s="271"/>
      <c r="V228" s="1380"/>
      <c r="W228" s="2198"/>
      <c r="X228" s="2199"/>
      <c r="Y228" s="1933"/>
      <c r="Z228" s="1933"/>
    </row>
    <row r="229" spans="1:26" ht="15" customHeight="1">
      <c r="A229" s="883">
        <v>28043</v>
      </c>
      <c r="B229" s="2200" t="s">
        <v>2503</v>
      </c>
      <c r="C229" s="356" t="s">
        <v>2504</v>
      </c>
      <c r="D229" s="2131"/>
      <c r="E229" s="1831"/>
      <c r="F229" s="372" t="s">
        <v>2505</v>
      </c>
      <c r="G229" s="895">
        <v>72</v>
      </c>
      <c r="H229" s="1307">
        <v>50</v>
      </c>
      <c r="I229" s="154">
        <f>ROUND(H229*G229/G229,2)</f>
        <v>50</v>
      </c>
      <c r="J229" s="372" t="s">
        <v>170</v>
      </c>
      <c r="K229" s="1201">
        <v>67.599999999999994</v>
      </c>
      <c r="L229" s="266">
        <f>IF(OR(ISBLANK(K229),K229=0,H229=0,ISBLANK(H229)),,ROUND(K229+$L$5,2))</f>
        <v>67.599999999999994</v>
      </c>
      <c r="M229" s="555">
        <f>ROUND(I229*L229,2)</f>
        <v>3380</v>
      </c>
      <c r="N229" s="159">
        <f>ROUND(L229/G229,4)</f>
        <v>0.93889999999999996</v>
      </c>
      <c r="O229" s="157"/>
      <c r="P229" s="157"/>
      <c r="Q229" s="2039"/>
      <c r="R229" s="422"/>
      <c r="S229" s="650" t="s">
        <v>20</v>
      </c>
      <c r="T229" s="472" t="s">
        <v>20</v>
      </c>
      <c r="U229" s="840"/>
      <c r="V229" s="840"/>
      <c r="W229" s="842" t="s">
        <v>20</v>
      </c>
      <c r="X229" s="1115" t="s">
        <v>20</v>
      </c>
      <c r="Y229" s="646" t="s">
        <v>20</v>
      </c>
      <c r="Z229" s="646"/>
    </row>
    <row r="230" spans="1:26" ht="15" customHeight="1">
      <c r="A230" s="498"/>
      <c r="B230" s="498" t="s">
        <v>2506</v>
      </c>
      <c r="C230" s="735" t="s">
        <v>2507</v>
      </c>
      <c r="D230" s="292">
        <v>94020</v>
      </c>
      <c r="E230" s="166"/>
      <c r="F230" s="229"/>
      <c r="G230" s="168"/>
      <c r="H230" s="1231"/>
      <c r="I230" s="498"/>
      <c r="J230" s="229"/>
      <c r="K230" s="230"/>
      <c r="L230" s="171"/>
      <c r="M230" s="326"/>
      <c r="N230" s="173"/>
      <c r="O230" s="498"/>
      <c r="P230" s="230"/>
      <c r="Q230" s="1035"/>
      <c r="R230" s="300"/>
      <c r="S230" s="934"/>
      <c r="T230" s="163"/>
      <c r="U230" s="546"/>
      <c r="V230" s="1395"/>
      <c r="W230" s="235"/>
      <c r="X230" s="1115"/>
      <c r="Y230" s="646"/>
      <c r="Z230" s="646"/>
    </row>
    <row r="231" spans="1:26" ht="15" customHeight="1">
      <c r="A231" s="295"/>
      <c r="B231" s="295" t="s">
        <v>2508</v>
      </c>
      <c r="C231" s="735" t="s">
        <v>1504</v>
      </c>
      <c r="D231" s="292">
        <v>94030</v>
      </c>
      <c r="E231" s="228"/>
      <c r="F231" s="290"/>
      <c r="G231" s="297"/>
      <c r="H231" s="1231"/>
      <c r="I231" s="295"/>
      <c r="J231" s="290"/>
      <c r="K231" s="488"/>
      <c r="L231" s="299"/>
      <c r="M231" s="490"/>
      <c r="N231" s="681"/>
      <c r="O231" s="485"/>
      <c r="P231" s="485"/>
      <c r="Q231" s="1731"/>
      <c r="R231" s="462"/>
      <c r="S231" s="650"/>
      <c r="T231" s="1328"/>
      <c r="U231" s="840"/>
      <c r="V231" s="840"/>
      <c r="W231" s="842"/>
      <c r="X231" s="1115"/>
      <c r="Y231" s="646"/>
      <c r="Z231" s="646"/>
    </row>
    <row r="232" spans="1:26" ht="15" customHeight="1">
      <c r="A232" s="295"/>
      <c r="B232" s="295"/>
      <c r="C232" s="166" t="s">
        <v>1503</v>
      </c>
      <c r="D232" s="292">
        <v>94040</v>
      </c>
      <c r="E232" s="228"/>
      <c r="F232" s="290"/>
      <c r="G232" s="297"/>
      <c r="H232" s="1231"/>
      <c r="I232" s="295"/>
      <c r="J232" s="290"/>
      <c r="K232" s="488"/>
      <c r="L232" s="299"/>
      <c r="M232" s="490"/>
      <c r="N232" s="681"/>
      <c r="O232" s="1066"/>
      <c r="P232" s="1066"/>
      <c r="Q232" s="1127"/>
      <c r="R232" s="467"/>
      <c r="S232" s="769"/>
      <c r="T232" s="468"/>
      <c r="U232" s="546"/>
      <c r="V232" s="2160"/>
      <c r="W232" s="298"/>
      <c r="X232" s="1433"/>
      <c r="Y232" s="1063"/>
      <c r="Z232" s="1063"/>
    </row>
    <row r="233" spans="1:26" ht="15" customHeight="1">
      <c r="A233" s="295"/>
      <c r="B233" s="295"/>
      <c r="C233" s="263"/>
      <c r="D233" s="358"/>
      <c r="E233" s="228"/>
      <c r="F233" s="290"/>
      <c r="G233" s="297"/>
      <c r="H233" s="1231"/>
      <c r="I233" s="295"/>
      <c r="J233" s="290"/>
      <c r="K233" s="488"/>
      <c r="L233" s="299"/>
      <c r="M233" s="490"/>
      <c r="N233" s="681"/>
      <c r="O233" s="300"/>
      <c r="P233" s="230"/>
      <c r="Q233" s="1125"/>
      <c r="R233" s="467"/>
      <c r="S233" s="769"/>
      <c r="T233" s="468"/>
      <c r="U233" s="546"/>
      <c r="V233" s="2160"/>
      <c r="W233" s="298"/>
      <c r="X233" s="1433"/>
      <c r="Y233" s="1063"/>
      <c r="Z233" s="1063"/>
    </row>
    <row r="234" spans="1:26" ht="15" customHeight="1">
      <c r="A234" s="824"/>
      <c r="B234" s="824" t="s">
        <v>2509</v>
      </c>
      <c r="C234" s="242" t="s">
        <v>20</v>
      </c>
      <c r="D234" s="2115"/>
      <c r="E234" s="270"/>
      <c r="F234" s="241"/>
      <c r="G234" s="305"/>
      <c r="H234" s="1738"/>
      <c r="I234" s="575"/>
      <c r="J234" s="241"/>
      <c r="K234" s="271"/>
      <c r="L234" s="246"/>
      <c r="M234" s="348"/>
      <c r="N234" s="492"/>
      <c r="O234" s="523"/>
      <c r="P234" s="523"/>
      <c r="Q234" s="1037"/>
      <c r="R234" s="523"/>
      <c r="S234" s="905" t="s">
        <v>20</v>
      </c>
      <c r="T234" s="835" t="s">
        <v>20</v>
      </c>
      <c r="U234" s="965"/>
      <c r="V234" s="956"/>
      <c r="W234" s="443" t="s">
        <v>20</v>
      </c>
      <c r="X234" s="1949" t="s">
        <v>20</v>
      </c>
      <c r="Y234" s="1120" t="s">
        <v>20</v>
      </c>
      <c r="Z234" s="1120"/>
    </row>
    <row r="235" spans="1:26" ht="15" customHeight="1">
      <c r="A235" s="504">
        <v>28044</v>
      </c>
      <c r="B235" s="884" t="s">
        <v>2510</v>
      </c>
      <c r="C235" s="255" t="s">
        <v>2511</v>
      </c>
      <c r="D235" s="2201">
        <v>10000019010</v>
      </c>
      <c r="E235" s="1260"/>
      <c r="F235" s="349" t="s">
        <v>2512</v>
      </c>
      <c r="G235" s="531">
        <v>60</v>
      </c>
      <c r="H235" s="1307"/>
      <c r="I235" s="154">
        <f>ROUND(H235*G235/G235,2)</f>
        <v>0</v>
      </c>
      <c r="J235" s="349" t="s">
        <v>170</v>
      </c>
      <c r="K235" s="313"/>
      <c r="L235" s="392">
        <f>IF(OR(ISBLANK(K235),K235=0,H235=0,ISBLANK(H235)),,ROUND(K235+$L$5,2))</f>
        <v>0</v>
      </c>
      <c r="M235" s="555">
        <f>ROUND(I235*L235,2)</f>
        <v>0</v>
      </c>
      <c r="N235" s="159">
        <f>ROUND(L235/G235,4)</f>
        <v>0</v>
      </c>
      <c r="O235" s="157"/>
      <c r="P235" s="157"/>
      <c r="Q235" s="2039"/>
      <c r="R235" s="422"/>
      <c r="S235" s="650" t="s">
        <v>20</v>
      </c>
      <c r="T235" s="472" t="s">
        <v>20</v>
      </c>
      <c r="U235" s="840"/>
      <c r="V235" s="1016"/>
      <c r="W235" s="235" t="s">
        <v>20</v>
      </c>
      <c r="X235" s="1115" t="s">
        <v>20</v>
      </c>
      <c r="Y235" s="646" t="s">
        <v>20</v>
      </c>
      <c r="Z235" s="646"/>
    </row>
    <row r="236" spans="1:26" ht="15" customHeight="1">
      <c r="A236" s="701"/>
      <c r="B236" s="839" t="s">
        <v>2513</v>
      </c>
      <c r="C236" s="503"/>
      <c r="D236" s="2126"/>
      <c r="E236" s="648"/>
      <c r="F236" s="2202"/>
      <c r="G236" s="927"/>
      <c r="H236" s="1477"/>
      <c r="I236" s="769"/>
      <c r="J236" s="2202"/>
      <c r="K236" s="868"/>
      <c r="L236" s="266"/>
      <c r="M236" s="555"/>
      <c r="N236" s="159"/>
      <c r="O236" s="249"/>
      <c r="P236" s="249"/>
      <c r="Q236" s="2004"/>
      <c r="R236" s="2069"/>
      <c r="S236" s="650"/>
      <c r="T236" s="1629"/>
      <c r="U236" s="840"/>
      <c r="V236" s="546"/>
      <c r="W236" s="235"/>
      <c r="X236" s="1115"/>
      <c r="Y236" s="646"/>
      <c r="Z236" s="646"/>
    </row>
    <row r="237" spans="1:26" ht="15" customHeight="1">
      <c r="A237" s="498"/>
      <c r="B237" s="498" t="s">
        <v>20</v>
      </c>
      <c r="C237" s="2203" t="s">
        <v>20</v>
      </c>
      <c r="D237" s="2126"/>
      <c r="E237" s="769"/>
      <c r="F237" s="800"/>
      <c r="G237" s="770"/>
      <c r="H237" s="1124"/>
      <c r="I237" s="846"/>
      <c r="J237" s="800"/>
      <c r="K237" s="298"/>
      <c r="L237" s="171"/>
      <c r="M237" s="326"/>
      <c r="N237" s="173"/>
      <c r="O237" s="266"/>
      <c r="P237" s="266"/>
      <c r="Q237" s="2040"/>
      <c r="R237" s="266"/>
      <c r="S237" s="650" t="s">
        <v>20</v>
      </c>
      <c r="T237" s="1629" t="s">
        <v>20</v>
      </c>
      <c r="U237" s="840"/>
      <c r="V237" s="546"/>
      <c r="W237" s="235" t="s">
        <v>20</v>
      </c>
      <c r="X237" s="1115" t="s">
        <v>20</v>
      </c>
      <c r="Y237" s="646" t="s">
        <v>20</v>
      </c>
      <c r="Z237" s="646"/>
    </row>
    <row r="238" spans="1:26" ht="15" customHeight="1">
      <c r="A238" s="824"/>
      <c r="B238" s="824" t="s">
        <v>2514</v>
      </c>
      <c r="C238" s="242" t="s">
        <v>20</v>
      </c>
      <c r="D238" s="2115"/>
      <c r="E238" s="270"/>
      <c r="F238" s="241"/>
      <c r="G238" s="305"/>
      <c r="H238" s="1738"/>
      <c r="I238" s="575"/>
      <c r="J238" s="241"/>
      <c r="K238" s="271"/>
      <c r="L238" s="246"/>
      <c r="M238" s="348"/>
      <c r="N238" s="492"/>
      <c r="O238" s="272"/>
      <c r="P238" s="272"/>
      <c r="Q238" s="1029"/>
      <c r="R238" s="272"/>
      <c r="S238" s="905" t="s">
        <v>20</v>
      </c>
      <c r="T238" s="832" t="s">
        <v>20</v>
      </c>
      <c r="U238" s="965"/>
      <c r="V238" s="956"/>
      <c r="W238" s="307" t="s">
        <v>20</v>
      </c>
      <c r="X238" s="1914" t="s">
        <v>20</v>
      </c>
      <c r="Y238" s="1120" t="s">
        <v>20</v>
      </c>
      <c r="Z238" s="1120"/>
    </row>
    <row r="239" spans="1:26" ht="15" customHeight="1">
      <c r="A239" s="883">
        <v>28045</v>
      </c>
      <c r="B239" s="1563" t="s">
        <v>2515</v>
      </c>
      <c r="C239" s="356" t="s">
        <v>1339</v>
      </c>
      <c r="D239" s="70">
        <v>990120</v>
      </c>
      <c r="E239" s="1260"/>
      <c r="F239" s="372" t="s">
        <v>2516</v>
      </c>
      <c r="G239" s="895">
        <v>100</v>
      </c>
      <c r="H239" s="1307">
        <v>100</v>
      </c>
      <c r="I239" s="154">
        <f>ROUND(H239*G239/G239,2)</f>
        <v>100</v>
      </c>
      <c r="J239" s="349" t="s">
        <v>170</v>
      </c>
      <c r="K239" s="313">
        <v>95.3</v>
      </c>
      <c r="L239" s="392">
        <f>IF(OR(ISBLANK(K239),K239=0,H239=0,ISBLANK(H239)),,ROUND(K239+$L$5,2))</f>
        <v>95.3</v>
      </c>
      <c r="M239" s="555">
        <f>ROUND(I239*L239,2)</f>
        <v>9530</v>
      </c>
      <c r="N239" s="159">
        <f>ROUND(L239/G239,4)</f>
        <v>0.95299999999999996</v>
      </c>
      <c r="O239" s="157" t="s">
        <v>2517</v>
      </c>
      <c r="P239" s="349" t="s">
        <v>2516</v>
      </c>
      <c r="Q239" s="311">
        <v>100</v>
      </c>
      <c r="R239" s="177">
        <v>68.2</v>
      </c>
      <c r="S239" s="650">
        <v>9.93</v>
      </c>
      <c r="T239" s="2204">
        <f>ROUND($R$8*S239,2)</f>
        <v>37.21</v>
      </c>
      <c r="U239" s="1676">
        <f>IF(ISBLANK(O239),,R239+T239)</f>
        <v>105.41</v>
      </c>
      <c r="V239" s="221" t="s">
        <v>177</v>
      </c>
      <c r="W239" s="165" t="b">
        <f>IF(ISNUMBER(K239),IF(V239="Y",(K239-T239)))</f>
        <v>0</v>
      </c>
      <c r="X239" s="646">
        <f>W239/G239</f>
        <v>0</v>
      </c>
      <c r="Y239" s="539">
        <f>IF(V239="N",IF(ISNUMBER(R239),(R239)/Q239))</f>
        <v>0.68200000000000005</v>
      </c>
      <c r="Z239" s="181">
        <f>U239/Q239</f>
        <v>1.0541</v>
      </c>
    </row>
    <row r="240" spans="1:26" ht="15" customHeight="1">
      <c r="A240" s="166"/>
      <c r="B240" s="166" t="s">
        <v>2518</v>
      </c>
      <c r="C240" s="661"/>
      <c r="D240" s="2126"/>
      <c r="E240" s="166"/>
      <c r="F240" s="229"/>
      <c r="G240" s="168"/>
      <c r="H240" s="1738"/>
      <c r="I240" s="498"/>
      <c r="J240" s="229"/>
      <c r="K240" s="230"/>
      <c r="L240" s="171"/>
      <c r="M240" s="326"/>
      <c r="N240" s="173"/>
      <c r="O240" s="266"/>
      <c r="P240" s="266"/>
      <c r="Q240" s="2040"/>
      <c r="R240" s="266"/>
      <c r="S240" s="650" t="s">
        <v>20</v>
      </c>
      <c r="T240" s="1629" t="s">
        <v>20</v>
      </c>
      <c r="U240" s="1110"/>
      <c r="V240" s="546"/>
      <c r="W240" s="235" t="s">
        <v>20</v>
      </c>
      <c r="X240" s="1115" t="s">
        <v>20</v>
      </c>
      <c r="Y240" s="646" t="s">
        <v>20</v>
      </c>
      <c r="Z240" s="646"/>
    </row>
    <row r="241" spans="1:26" ht="15" customHeight="1">
      <c r="A241" s="228"/>
      <c r="B241" s="166" t="s">
        <v>2519</v>
      </c>
      <c r="C241" s="735"/>
      <c r="D241" s="2126"/>
      <c r="E241" s="166"/>
      <c r="F241" s="229"/>
      <c r="G241" s="168"/>
      <c r="H241" s="1738"/>
      <c r="I241" s="166"/>
      <c r="J241" s="229"/>
      <c r="K241" s="230"/>
      <c r="L241" s="171"/>
      <c r="M241" s="326"/>
      <c r="N241" s="173"/>
      <c r="O241" s="300"/>
      <c r="P241" s="300"/>
      <c r="Q241" s="1035"/>
      <c r="R241" s="300"/>
      <c r="S241" s="650" t="s">
        <v>20</v>
      </c>
      <c r="T241" s="237" t="s">
        <v>20</v>
      </c>
      <c r="U241" s="1579"/>
      <c r="V241" s="1489"/>
      <c r="W241" s="298" t="s">
        <v>20</v>
      </c>
      <c r="X241" s="1433" t="s">
        <v>20</v>
      </c>
      <c r="Y241" s="646" t="s">
        <v>20</v>
      </c>
      <c r="Z241" s="646"/>
    </row>
    <row r="242" spans="1:26" ht="15" customHeight="1">
      <c r="A242" s="228"/>
      <c r="B242" s="166"/>
      <c r="C242" s="735"/>
      <c r="D242" s="2126"/>
      <c r="E242" s="166"/>
      <c r="F242" s="229"/>
      <c r="G242" s="168"/>
      <c r="H242" s="1738"/>
      <c r="I242" s="155"/>
      <c r="J242" s="214"/>
      <c r="K242" s="165"/>
      <c r="L242" s="157"/>
      <c r="M242" s="555"/>
      <c r="N242" s="159"/>
      <c r="O242" s="249"/>
      <c r="P242" s="249"/>
      <c r="Q242" s="2004"/>
      <c r="R242" s="462"/>
      <c r="S242" s="650"/>
      <c r="T242" s="463"/>
      <c r="U242" s="840"/>
      <c r="V242" s="482"/>
      <c r="W242" s="298"/>
      <c r="X242" s="1433"/>
      <c r="Y242" s="646"/>
      <c r="Z242" s="646"/>
    </row>
    <row r="243" spans="1:26" ht="15" customHeight="1">
      <c r="A243" s="268"/>
      <c r="B243" s="268"/>
      <c r="C243" s="270"/>
      <c r="D243" s="2115"/>
      <c r="E243" s="198"/>
      <c r="F243" s="411"/>
      <c r="G243" s="243"/>
      <c r="H243" s="1738"/>
      <c r="I243" s="364"/>
      <c r="J243" s="411"/>
      <c r="K243" s="566"/>
      <c r="L243" s="444"/>
      <c r="M243" s="738"/>
      <c r="N243" s="446"/>
      <c r="O243" s="523"/>
      <c r="P243" s="523"/>
      <c r="Q243" s="1037"/>
      <c r="R243" s="2049"/>
      <c r="S243" s="905" t="s">
        <v>20</v>
      </c>
      <c r="T243" s="835" t="s">
        <v>20</v>
      </c>
      <c r="U243" s="965"/>
      <c r="V243" s="956"/>
      <c r="W243" s="443" t="s">
        <v>20</v>
      </c>
      <c r="X243" s="1949" t="s">
        <v>20</v>
      </c>
      <c r="Y243" s="1120" t="s">
        <v>20</v>
      </c>
      <c r="Z243" s="1120"/>
    </row>
    <row r="244" spans="1:26" ht="15" customHeight="1">
      <c r="A244" s="883">
        <v>28046</v>
      </c>
      <c r="B244" s="1563" t="s">
        <v>2520</v>
      </c>
      <c r="C244" s="356" t="s">
        <v>1601</v>
      </c>
      <c r="D244" s="2131">
        <v>95127</v>
      </c>
      <c r="E244" s="1260"/>
      <c r="F244" s="372" t="s">
        <v>2521</v>
      </c>
      <c r="G244" s="895">
        <v>63</v>
      </c>
      <c r="H244" s="1307">
        <v>50</v>
      </c>
      <c r="I244" s="154">
        <f>ROUND(H244*G244/G244,2)</f>
        <v>50</v>
      </c>
      <c r="J244" s="372" t="s">
        <v>170</v>
      </c>
      <c r="K244" s="1466">
        <v>37.47</v>
      </c>
      <c r="L244" s="897">
        <f>IF(OR(ISBLANK(K244),K244=0,H244=0,ISBLANK(H244)),,ROUND(K244+$L$5,2))</f>
        <v>37.47</v>
      </c>
      <c r="M244" s="555">
        <f>ROUND(I244*L244,2)</f>
        <v>1873.5</v>
      </c>
      <c r="N244" s="159">
        <f>ROUND(L244/G244,4)</f>
        <v>0.5948</v>
      </c>
      <c r="O244" s="157"/>
      <c r="P244" s="266"/>
      <c r="Q244" s="2040"/>
      <c r="R244" s="944"/>
      <c r="S244" s="867" t="s">
        <v>20</v>
      </c>
      <c r="T244" s="1490" t="s">
        <v>20</v>
      </c>
      <c r="U244" s="1110"/>
      <c r="V244" s="1016"/>
      <c r="W244" s="235" t="s">
        <v>20</v>
      </c>
      <c r="X244" s="1115" t="s">
        <v>20</v>
      </c>
      <c r="Y244" s="646" t="s">
        <v>20</v>
      </c>
      <c r="Z244" s="646"/>
    </row>
    <row r="245" spans="1:26" ht="15" customHeight="1">
      <c r="A245" s="166"/>
      <c r="B245" s="166" t="s">
        <v>2522</v>
      </c>
      <c r="C245" s="661"/>
      <c r="D245" s="2126"/>
      <c r="E245" s="166"/>
      <c r="F245" s="229"/>
      <c r="G245" s="168"/>
      <c r="H245" s="1738"/>
      <c r="I245" s="498"/>
      <c r="J245" s="229"/>
      <c r="K245" s="230"/>
      <c r="L245" s="171"/>
      <c r="M245" s="326"/>
      <c r="N245" s="173"/>
      <c r="O245" s="266"/>
      <c r="P245" s="230"/>
      <c r="Q245" s="1125"/>
      <c r="R245" s="230"/>
      <c r="S245" s="773" t="s">
        <v>20</v>
      </c>
      <c r="T245" s="849" t="s">
        <v>20</v>
      </c>
      <c r="U245" s="849"/>
      <c r="V245" s="546"/>
      <c r="W245" s="235" t="s">
        <v>20</v>
      </c>
      <c r="X245" s="1115" t="s">
        <v>20</v>
      </c>
      <c r="Y245" s="646" t="s">
        <v>20</v>
      </c>
      <c r="Z245" s="646"/>
    </row>
    <row r="246" spans="1:26" ht="15" customHeight="1">
      <c r="A246" s="228"/>
      <c r="B246" s="166" t="s">
        <v>2523</v>
      </c>
      <c r="C246" s="735"/>
      <c r="D246" s="2126"/>
      <c r="E246" s="166"/>
      <c r="F246" s="229"/>
      <c r="G246" s="168"/>
      <c r="H246" s="1738"/>
      <c r="I246" s="166"/>
      <c r="J246" s="229"/>
      <c r="K246" s="230"/>
      <c r="L246" s="171"/>
      <c r="M246" s="326"/>
      <c r="N246" s="173"/>
      <c r="O246" s="467"/>
      <c r="P246" s="230"/>
      <c r="Q246" s="1125"/>
      <c r="R246" s="230"/>
      <c r="S246" s="769" t="s">
        <v>20</v>
      </c>
      <c r="T246" s="546" t="s">
        <v>20</v>
      </c>
      <c r="U246" s="546"/>
      <c r="V246" s="546"/>
      <c r="W246" s="298" t="s">
        <v>20</v>
      </c>
      <c r="X246" s="1433" t="s">
        <v>20</v>
      </c>
      <c r="Y246" s="646" t="s">
        <v>20</v>
      </c>
      <c r="Z246" s="646"/>
    </row>
    <row r="247" spans="1:26" ht="15" customHeight="1">
      <c r="A247" s="268"/>
      <c r="B247" s="268" t="s">
        <v>2524</v>
      </c>
      <c r="C247" s="270"/>
      <c r="D247" s="2115"/>
      <c r="E247" s="198"/>
      <c r="F247" s="411"/>
      <c r="G247" s="243"/>
      <c r="H247" s="243"/>
      <c r="I247" s="364"/>
      <c r="J247" s="411"/>
      <c r="K247" s="566"/>
      <c r="L247" s="444"/>
      <c r="M247" s="738"/>
      <c r="N247" s="446"/>
      <c r="O247" s="523"/>
      <c r="P247" s="523"/>
      <c r="Q247" s="1037"/>
      <c r="R247" s="2049"/>
      <c r="S247" s="905" t="s">
        <v>20</v>
      </c>
      <c r="T247" s="835" t="s">
        <v>20</v>
      </c>
      <c r="U247" s="965"/>
      <c r="V247" s="956"/>
      <c r="W247" s="307" t="s">
        <v>20</v>
      </c>
      <c r="X247" s="1914" t="s">
        <v>20</v>
      </c>
      <c r="Y247" s="1120" t="s">
        <v>20</v>
      </c>
      <c r="Z247" s="1120"/>
    </row>
    <row r="248" spans="1:26" ht="15" customHeight="1">
      <c r="A248" s="504">
        <v>28047</v>
      </c>
      <c r="B248" s="1563" t="s">
        <v>2525</v>
      </c>
      <c r="C248" s="356" t="s">
        <v>1314</v>
      </c>
      <c r="D248" s="2205">
        <v>10000038215</v>
      </c>
      <c r="E248" s="1260"/>
      <c r="F248" s="372" t="s">
        <v>2512</v>
      </c>
      <c r="G248" s="895">
        <v>60</v>
      </c>
      <c r="H248" s="1307">
        <v>150</v>
      </c>
      <c r="I248" s="154">
        <f>ROUND(H248*G248/G248,2)</f>
        <v>150</v>
      </c>
      <c r="J248" s="372" t="s">
        <v>170</v>
      </c>
      <c r="K248" s="1466"/>
      <c r="L248" s="897">
        <f>IF(OR(ISBLANK(K248),K248=0,H248=0,ISBLANK(H248)),,ROUND(K248+$L$5,2))</f>
        <v>0</v>
      </c>
      <c r="M248" s="555">
        <f t="shared" ref="M248:M249" si="10">ROUND(I248*L248,2)</f>
        <v>0</v>
      </c>
      <c r="N248" s="159">
        <f t="shared" ref="N248:N249" si="11">ROUND(L248/G248,4)</f>
        <v>0</v>
      </c>
      <c r="O248" s="471"/>
      <c r="P248" s="471"/>
      <c r="Q248" s="1731"/>
      <c r="R248" s="945"/>
      <c r="S248" s="867"/>
      <c r="T248" s="1490"/>
      <c r="U248" s="1110"/>
      <c r="V248" s="1016"/>
      <c r="W248" s="868"/>
      <c r="X248" s="1450"/>
      <c r="Y248" s="1136"/>
      <c r="Z248" s="1136"/>
    </row>
    <row r="249" spans="1:26" ht="15" customHeight="1">
      <c r="A249" s="504"/>
      <c r="B249" s="166" t="s">
        <v>2526</v>
      </c>
      <c r="C249" s="166" t="s">
        <v>2527</v>
      </c>
      <c r="D249" s="1666">
        <v>95121</v>
      </c>
      <c r="E249" s="691"/>
      <c r="F249" s="229" t="s">
        <v>2528</v>
      </c>
      <c r="G249" s="168">
        <v>56</v>
      </c>
      <c r="H249" s="2206"/>
      <c r="I249" s="166">
        <f>ROUND(H248*G248/G249,2)</f>
        <v>160.71</v>
      </c>
      <c r="J249" s="229" t="s">
        <v>170</v>
      </c>
      <c r="K249" s="170">
        <v>28.05</v>
      </c>
      <c r="L249" s="230">
        <f>IF(OR(ISBLANK(K249),K249=0,H248=0,ISBLANK(H248)),,ROUND(K249+$L$5,2))</f>
        <v>28.05</v>
      </c>
      <c r="M249" s="326">
        <f t="shared" si="10"/>
        <v>4507.92</v>
      </c>
      <c r="N249" s="173">
        <f t="shared" si="11"/>
        <v>0.50090000000000001</v>
      </c>
      <c r="O249" s="230"/>
      <c r="P249" s="230"/>
      <c r="Q249" s="1125"/>
      <c r="R249" s="298"/>
      <c r="S249" s="769"/>
      <c r="T249" s="849"/>
      <c r="U249" s="849"/>
      <c r="V249" s="849"/>
      <c r="W249" s="298"/>
      <c r="X249" s="1433"/>
      <c r="Y249" s="1063"/>
      <c r="Z249" s="1063"/>
    </row>
    <row r="250" spans="1:26" ht="15" customHeight="1">
      <c r="A250" s="504"/>
      <c r="B250" s="166" t="s">
        <v>2529</v>
      </c>
      <c r="C250" s="166"/>
      <c r="D250" s="2126"/>
      <c r="E250" s="166"/>
      <c r="F250" s="229"/>
      <c r="G250" s="168"/>
      <c r="H250" s="2206"/>
      <c r="I250" s="166"/>
      <c r="J250" s="229"/>
      <c r="K250" s="230"/>
      <c r="L250" s="230"/>
      <c r="M250" s="326"/>
      <c r="N250" s="173"/>
      <c r="O250" s="230"/>
      <c r="P250" s="230"/>
      <c r="Q250" s="1125"/>
      <c r="R250" s="298"/>
      <c r="S250" s="769"/>
      <c r="T250" s="849"/>
      <c r="U250" s="849"/>
      <c r="V250" s="849"/>
      <c r="W250" s="298"/>
      <c r="X250" s="1433"/>
      <c r="Y250" s="1063"/>
      <c r="Z250" s="1063"/>
    </row>
    <row r="251" spans="1:26" ht="15" customHeight="1">
      <c r="A251" s="1050"/>
      <c r="B251" s="199" t="s">
        <v>2530</v>
      </c>
      <c r="C251" s="198"/>
      <c r="D251" s="2115"/>
      <c r="E251" s="198"/>
      <c r="F251" s="411"/>
      <c r="G251" s="243"/>
      <c r="H251" s="1366"/>
      <c r="I251" s="364"/>
      <c r="J251" s="411"/>
      <c r="K251" s="566"/>
      <c r="L251" s="444"/>
      <c r="M251" s="738"/>
      <c r="N251" s="446"/>
      <c r="O251" s="565"/>
      <c r="P251" s="565"/>
      <c r="Q251" s="1037"/>
      <c r="R251" s="2049"/>
      <c r="S251" s="905"/>
      <c r="T251" s="835"/>
      <c r="U251" s="965"/>
      <c r="V251" s="956"/>
      <c r="W251" s="443"/>
      <c r="X251" s="1949"/>
      <c r="Y251" s="1120"/>
      <c r="Z251" s="1120"/>
    </row>
    <row r="252" spans="1:26" ht="15" customHeight="1">
      <c r="A252" s="504">
        <v>28048</v>
      </c>
      <c r="B252" s="884" t="s">
        <v>2531</v>
      </c>
      <c r="C252" s="155" t="s">
        <v>2532</v>
      </c>
      <c r="D252" s="2131" t="s">
        <v>2533</v>
      </c>
      <c r="E252" s="1831"/>
      <c r="F252" s="214" t="s">
        <v>2534</v>
      </c>
      <c r="G252" s="152">
        <v>144</v>
      </c>
      <c r="H252" s="532">
        <v>50</v>
      </c>
      <c r="I252" s="154">
        <f>ROUND(H252*G252/G252,2)</f>
        <v>50</v>
      </c>
      <c r="J252" s="214" t="s">
        <v>170</v>
      </c>
      <c r="K252" s="2731" t="s">
        <v>4636</v>
      </c>
      <c r="L252" s="157" t="e">
        <f>IF(OR(ISBLANK(K252),K252=0,H252=0,ISBLANK(H252)),,ROUND(K252+$L$5,2))</f>
        <v>#VALUE!</v>
      </c>
      <c r="M252" s="555" t="e">
        <f>ROUND(I252*L252,2)</f>
        <v>#VALUE!</v>
      </c>
      <c r="N252" s="159" t="e">
        <f>ROUND(L252/G252,4)</f>
        <v>#VALUE!</v>
      </c>
      <c r="O252" s="157"/>
      <c r="P252" s="266"/>
      <c r="Q252" s="2184"/>
      <c r="R252" s="471"/>
      <c r="S252" s="650" t="s">
        <v>20</v>
      </c>
      <c r="T252" s="472" t="s">
        <v>20</v>
      </c>
      <c r="U252" s="1110"/>
      <c r="V252" s="1016"/>
      <c r="W252" s="235" t="s">
        <v>20</v>
      </c>
      <c r="X252" s="1115" t="s">
        <v>20</v>
      </c>
      <c r="Y252" s="646" t="s">
        <v>20</v>
      </c>
      <c r="Z252" s="646"/>
    </row>
    <row r="253" spans="1:26" ht="15" customHeight="1">
      <c r="A253" s="154"/>
      <c r="B253" s="498" t="s">
        <v>2535</v>
      </c>
      <c r="C253" s="1108" t="s">
        <v>20</v>
      </c>
      <c r="D253" s="2126"/>
      <c r="E253" s="648"/>
      <c r="F253" s="800" t="s">
        <v>20</v>
      </c>
      <c r="G253" s="770" t="s">
        <v>20</v>
      </c>
      <c r="H253" s="2207"/>
      <c r="I253" s="839" t="s">
        <v>20</v>
      </c>
      <c r="J253" s="1627" t="s">
        <v>20</v>
      </c>
      <c r="K253" s="235"/>
      <c r="L253" s="422" t="s">
        <v>20</v>
      </c>
      <c r="M253" s="885" t="s">
        <v>20</v>
      </c>
      <c r="N253" s="159" t="s">
        <v>20</v>
      </c>
      <c r="O253" s="249"/>
      <c r="P253" s="230"/>
      <c r="Q253" s="1125"/>
      <c r="R253" s="300"/>
      <c r="S253" s="650" t="s">
        <v>20</v>
      </c>
      <c r="T253" s="237" t="s">
        <v>20</v>
      </c>
      <c r="U253" s="1579"/>
      <c r="V253" s="1483"/>
      <c r="W253" s="298" t="s">
        <v>20</v>
      </c>
      <c r="X253" s="1433" t="s">
        <v>20</v>
      </c>
      <c r="Y253" s="646" t="s">
        <v>20</v>
      </c>
      <c r="Z253" s="646"/>
    </row>
    <row r="254" spans="1:26" ht="15" customHeight="1">
      <c r="A254" s="498"/>
      <c r="B254" s="498" t="s">
        <v>2536</v>
      </c>
      <c r="C254" s="661"/>
      <c r="D254" s="2126"/>
      <c r="E254" s="166"/>
      <c r="F254" s="229"/>
      <c r="G254" s="168"/>
      <c r="H254" s="2208"/>
      <c r="I254" s="234"/>
      <c r="J254" s="1009"/>
      <c r="K254" s="230"/>
      <c r="L254" s="230"/>
      <c r="M254" s="326"/>
      <c r="N254" s="281"/>
      <c r="O254" s="249"/>
      <c r="P254" s="249"/>
      <c r="Q254" s="2004"/>
      <c r="R254" s="943"/>
      <c r="S254" s="650" t="s">
        <v>20</v>
      </c>
      <c r="T254" s="237" t="s">
        <v>20</v>
      </c>
      <c r="U254" s="1579"/>
      <c r="V254" s="1483"/>
      <c r="W254" s="298" t="s">
        <v>20</v>
      </c>
      <c r="X254" s="1433" t="s">
        <v>20</v>
      </c>
      <c r="Y254" s="646" t="s">
        <v>20</v>
      </c>
      <c r="Z254" s="646"/>
    </row>
    <row r="255" spans="1:26" ht="15" customHeight="1">
      <c r="A255" s="575"/>
      <c r="B255" s="515"/>
      <c r="C255" s="572"/>
      <c r="D255" s="2044"/>
      <c r="E255" s="2209"/>
      <c r="F255" s="664"/>
      <c r="G255" s="243"/>
      <c r="H255" s="2210"/>
      <c r="I255" s="2210"/>
      <c r="J255" s="2211"/>
      <c r="K255" s="2210"/>
      <c r="L255" s="2210"/>
      <c r="M255" s="2212"/>
      <c r="N255" s="2213"/>
      <c r="O255" s="2210"/>
      <c r="P255" s="2210"/>
      <c r="Q255" s="2214"/>
      <c r="R255" s="565"/>
      <c r="S255" s="905" t="s">
        <v>20</v>
      </c>
      <c r="T255" s="835" t="s">
        <v>20</v>
      </c>
      <c r="U255" s="965"/>
      <c r="V255" s="956"/>
      <c r="W255" s="443" t="s">
        <v>20</v>
      </c>
      <c r="X255" s="1949" t="s">
        <v>20</v>
      </c>
      <c r="Y255" s="1120" t="s">
        <v>20</v>
      </c>
      <c r="Z255" s="1120"/>
    </row>
    <row r="256" spans="1:26" ht="15" customHeight="1">
      <c r="A256" s="309">
        <v>28049</v>
      </c>
      <c r="B256" s="254" t="s">
        <v>2537</v>
      </c>
      <c r="C256" s="310" t="s">
        <v>2538</v>
      </c>
      <c r="D256" s="2131"/>
      <c r="E256" s="310"/>
      <c r="F256" s="349" t="s">
        <v>2539</v>
      </c>
      <c r="G256" s="311">
        <v>80</v>
      </c>
      <c r="H256" s="1307">
        <v>50</v>
      </c>
      <c r="I256" s="257">
        <f>ROUND($H$256*$G$256/G256,2)</f>
        <v>50</v>
      </c>
      <c r="J256" s="1024" t="s">
        <v>170</v>
      </c>
      <c r="K256" s="1466">
        <v>40.950000000000003</v>
      </c>
      <c r="L256" s="897">
        <f>IF(OR(ISBLANK(K256),K256=0,H256=0,ISBLANK(H256)),,ROUND(K256+$L$5,2))</f>
        <v>40.950000000000003</v>
      </c>
      <c r="M256" s="670">
        <f>ROUND(I256*L256,2)</f>
        <v>2047.5</v>
      </c>
      <c r="N256" s="316">
        <f>ROUND(L256/G256,4)</f>
        <v>0.51190000000000002</v>
      </c>
      <c r="O256" s="249"/>
      <c r="P256" s="249"/>
      <c r="Q256" s="2004"/>
      <c r="R256" s="249"/>
      <c r="S256" s="650" t="s">
        <v>20</v>
      </c>
      <c r="T256" s="472" t="s">
        <v>20</v>
      </c>
      <c r="U256" s="1110"/>
      <c r="V256" s="1016"/>
      <c r="W256" s="235" t="s">
        <v>20</v>
      </c>
      <c r="X256" s="1115" t="s">
        <v>20</v>
      </c>
      <c r="Y256" s="646" t="s">
        <v>20</v>
      </c>
      <c r="Z256" s="646"/>
    </row>
    <row r="257" spans="1:26" ht="15" customHeight="1">
      <c r="A257" s="166"/>
      <c r="B257" s="166" t="s">
        <v>2540</v>
      </c>
      <c r="C257" s="661" t="s">
        <v>2541</v>
      </c>
      <c r="D257" s="2126" t="s">
        <v>2542</v>
      </c>
      <c r="E257" s="1260"/>
      <c r="F257" s="229"/>
      <c r="G257" s="168"/>
      <c r="H257" s="1059"/>
      <c r="I257" s="498"/>
      <c r="J257" s="229"/>
      <c r="K257" s="230"/>
      <c r="L257" s="171"/>
      <c r="M257" s="326"/>
      <c r="N257" s="173"/>
      <c r="O257" s="157"/>
      <c r="P257" s="266"/>
      <c r="Q257" s="2040"/>
      <c r="R257" s="944"/>
      <c r="S257" s="867" t="s">
        <v>20</v>
      </c>
      <c r="T257" s="2055" t="s">
        <v>20</v>
      </c>
      <c r="U257" s="2215"/>
      <c r="V257" s="2127"/>
      <c r="W257" s="776" t="s">
        <v>20</v>
      </c>
      <c r="X257" s="2052" t="s">
        <v>20</v>
      </c>
      <c r="Y257" s="646" t="s">
        <v>20</v>
      </c>
      <c r="Z257" s="646"/>
    </row>
    <row r="258" spans="1:26" ht="15" customHeight="1">
      <c r="A258" s="166"/>
      <c r="B258" s="166" t="s">
        <v>20</v>
      </c>
      <c r="C258" s="661" t="s">
        <v>2543</v>
      </c>
      <c r="D258" s="2126" t="s">
        <v>2544</v>
      </c>
      <c r="E258" s="1260"/>
      <c r="F258" s="229"/>
      <c r="G258" s="168"/>
      <c r="H258" s="1059"/>
      <c r="I258" s="498"/>
      <c r="J258" s="229"/>
      <c r="K258" s="230"/>
      <c r="L258" s="171"/>
      <c r="M258" s="326"/>
      <c r="N258" s="173"/>
      <c r="O258" s="157"/>
      <c r="P258" s="230"/>
      <c r="Q258" s="1125"/>
      <c r="R258" s="230"/>
      <c r="S258" s="769" t="s">
        <v>20</v>
      </c>
      <c r="T258" s="849" t="s">
        <v>20</v>
      </c>
      <c r="U258" s="849"/>
      <c r="V258" s="546"/>
      <c r="W258" s="298" t="s">
        <v>20</v>
      </c>
      <c r="X258" s="1433" t="s">
        <v>20</v>
      </c>
      <c r="Y258" s="646" t="s">
        <v>20</v>
      </c>
      <c r="Z258" s="646"/>
    </row>
    <row r="259" spans="1:26" ht="15" customHeight="1">
      <c r="A259" s="166"/>
      <c r="B259" s="166"/>
      <c r="C259" s="661"/>
      <c r="D259" s="2126"/>
      <c r="E259" s="232"/>
      <c r="F259" s="229"/>
      <c r="G259" s="168"/>
      <c r="H259" s="1506"/>
      <c r="I259" s="166"/>
      <c r="J259" s="229"/>
      <c r="K259" s="230"/>
      <c r="L259" s="171"/>
      <c r="M259" s="326"/>
      <c r="N259" s="173"/>
      <c r="O259" s="249"/>
      <c r="P259" s="230"/>
      <c r="Q259" s="1125"/>
      <c r="R259" s="230"/>
      <c r="S259" s="769"/>
      <c r="T259" s="849"/>
      <c r="U259" s="849"/>
      <c r="V259" s="546"/>
      <c r="W259" s="298"/>
      <c r="X259" s="1433"/>
      <c r="Y259" s="646"/>
      <c r="Z259" s="646"/>
    </row>
    <row r="260" spans="1:26" ht="15" customHeight="1">
      <c r="A260" s="166"/>
      <c r="B260" s="168"/>
      <c r="C260" s="2216"/>
      <c r="D260" s="2128"/>
      <c r="E260" s="809"/>
      <c r="F260" s="2217"/>
      <c r="G260" s="2218"/>
      <c r="H260" s="1355"/>
      <c r="I260" s="166"/>
      <c r="J260" s="229"/>
      <c r="K260" s="230"/>
      <c r="L260" s="298"/>
      <c r="M260" s="568"/>
      <c r="N260" s="873"/>
      <c r="O260" s="2069"/>
      <c r="P260" s="298"/>
      <c r="Q260" s="2087"/>
      <c r="R260" s="230"/>
      <c r="S260" s="769" t="s">
        <v>20</v>
      </c>
      <c r="T260" s="849" t="s">
        <v>20</v>
      </c>
      <c r="U260" s="849"/>
      <c r="V260" s="546"/>
      <c r="W260" s="298" t="s">
        <v>20</v>
      </c>
      <c r="X260" s="1433" t="s">
        <v>20</v>
      </c>
      <c r="Y260" s="646" t="s">
        <v>20</v>
      </c>
      <c r="Z260" s="646"/>
    </row>
    <row r="261" spans="1:26" ht="15" customHeight="1">
      <c r="A261" s="166"/>
      <c r="B261" s="166"/>
      <c r="C261" s="2216"/>
      <c r="D261" s="2128"/>
      <c r="E261" s="2219"/>
      <c r="F261" s="2217"/>
      <c r="G261" s="2218"/>
      <c r="H261" s="1506"/>
      <c r="I261" s="166"/>
      <c r="J261" s="229"/>
      <c r="K261" s="230"/>
      <c r="L261" s="230"/>
      <c r="M261" s="326"/>
      <c r="N261" s="173"/>
      <c r="O261" s="157"/>
      <c r="P261" s="230"/>
      <c r="Q261" s="1125"/>
      <c r="R261" s="298"/>
      <c r="S261" s="769" t="s">
        <v>20</v>
      </c>
      <c r="T261" s="849" t="s">
        <v>20</v>
      </c>
      <c r="U261" s="849"/>
      <c r="V261" s="546"/>
      <c r="W261" s="298" t="s">
        <v>20</v>
      </c>
      <c r="X261" s="1433" t="s">
        <v>20</v>
      </c>
      <c r="Y261" s="646" t="s">
        <v>20</v>
      </c>
      <c r="Z261" s="646"/>
    </row>
    <row r="262" spans="1:26" ht="15" customHeight="1">
      <c r="A262" s="270"/>
      <c r="B262" s="270"/>
      <c r="C262" s="270"/>
      <c r="D262" s="2115"/>
      <c r="E262" s="1832"/>
      <c r="F262" s="241"/>
      <c r="G262" s="305"/>
      <c r="H262" s="2220"/>
      <c r="I262" s="242"/>
      <c r="J262" s="1128"/>
      <c r="K262" s="271"/>
      <c r="L262" s="271"/>
      <c r="M262" s="348"/>
      <c r="N262" s="492"/>
      <c r="O262" s="272"/>
      <c r="P262" s="523"/>
      <c r="Q262" s="1037"/>
      <c r="R262" s="523"/>
      <c r="S262" s="905" t="s">
        <v>20</v>
      </c>
      <c r="T262" s="835" t="s">
        <v>20</v>
      </c>
      <c r="U262" s="965"/>
      <c r="V262" s="956"/>
      <c r="W262" s="443" t="s">
        <v>20</v>
      </c>
      <c r="X262" s="1949" t="s">
        <v>20</v>
      </c>
      <c r="Y262" s="1120" t="s">
        <v>20</v>
      </c>
      <c r="Z262" s="1120"/>
    </row>
    <row r="263" spans="1:26" ht="15" customHeight="1">
      <c r="A263" s="309">
        <v>28050</v>
      </c>
      <c r="B263" s="896" t="s">
        <v>2545</v>
      </c>
      <c r="C263" s="2221" t="s">
        <v>1408</v>
      </c>
      <c r="D263" s="2175"/>
      <c r="E263" s="2221"/>
      <c r="F263" s="2222" t="s">
        <v>2546</v>
      </c>
      <c r="G263" s="2223">
        <v>72</v>
      </c>
      <c r="H263" s="1307"/>
      <c r="I263" s="257">
        <f>ROUND($H$263*$G$263/G263,2)</f>
        <v>0</v>
      </c>
      <c r="J263" s="2779" t="s">
        <v>170</v>
      </c>
      <c r="K263" s="2778"/>
      <c r="L263" s="422">
        <f>IF(OR(ISBLANK(K263),K263=0,H263=0,ISBLANK(H263)),,ROUND(K263+$L$5,2))</f>
        <v>0</v>
      </c>
      <c r="M263" s="885">
        <f>ROUND(I263*L263,2)</f>
        <v>0</v>
      </c>
      <c r="N263" s="423">
        <f>ROUND(L263/G263,4)</f>
        <v>0</v>
      </c>
      <c r="O263" s="422"/>
      <c r="P263" s="944"/>
      <c r="Q263" s="2045"/>
      <c r="R263" s="944"/>
      <c r="S263" s="867" t="s">
        <v>20</v>
      </c>
      <c r="T263" s="1490" t="s">
        <v>20</v>
      </c>
      <c r="U263" s="1110"/>
      <c r="V263" s="1016"/>
      <c r="W263" s="868" t="s">
        <v>20</v>
      </c>
      <c r="X263" s="1450" t="s">
        <v>20</v>
      </c>
      <c r="Y263" s="646" t="s">
        <v>20</v>
      </c>
      <c r="Z263" s="646"/>
    </row>
    <row r="264" spans="1:26" ht="15" customHeight="1">
      <c r="A264" s="166"/>
      <c r="B264" s="166" t="s">
        <v>2547</v>
      </c>
      <c r="C264" s="2224" t="s">
        <v>2548</v>
      </c>
      <c r="D264" s="2128">
        <v>13773200</v>
      </c>
      <c r="E264" s="2225"/>
      <c r="F264" s="2226"/>
      <c r="G264" s="2227"/>
      <c r="H264" s="2228"/>
      <c r="I264" s="154"/>
      <c r="J264" s="2229"/>
      <c r="K264" s="326"/>
      <c r="L264" s="171"/>
      <c r="M264" s="555"/>
      <c r="N264" s="159"/>
      <c r="O264" s="266"/>
      <c r="P264" s="230"/>
      <c r="Q264" s="1125"/>
      <c r="R264" s="230"/>
      <c r="S264" s="769" t="s">
        <v>20</v>
      </c>
      <c r="T264" s="849" t="s">
        <v>20</v>
      </c>
      <c r="U264" s="849"/>
      <c r="V264" s="546"/>
      <c r="W264" s="298" t="s">
        <v>20</v>
      </c>
      <c r="X264" s="1433" t="s">
        <v>20</v>
      </c>
      <c r="Y264" s="646" t="s">
        <v>20</v>
      </c>
      <c r="Z264" s="646"/>
    </row>
    <row r="265" spans="1:26" ht="15" customHeight="1">
      <c r="A265" s="228"/>
      <c r="B265" s="228" t="s">
        <v>2549</v>
      </c>
      <c r="C265" s="2224" t="s">
        <v>2550</v>
      </c>
      <c r="D265" s="2128">
        <v>137731000</v>
      </c>
      <c r="E265" s="2225"/>
      <c r="F265" s="2226"/>
      <c r="G265" s="2227"/>
      <c r="H265" s="1059"/>
      <c r="I265" s="166"/>
      <c r="J265" s="2229"/>
      <c r="K265" s="326"/>
      <c r="L265" s="171"/>
      <c r="M265" s="326"/>
      <c r="N265" s="173"/>
      <c r="O265" s="300"/>
      <c r="P265" s="230"/>
      <c r="Q265" s="1125"/>
      <c r="R265" s="230"/>
      <c r="S265" s="769" t="s">
        <v>20</v>
      </c>
      <c r="T265" s="849" t="s">
        <v>20</v>
      </c>
      <c r="U265" s="849"/>
      <c r="V265" s="546"/>
      <c r="W265" s="298" t="s">
        <v>20</v>
      </c>
      <c r="X265" s="1433" t="s">
        <v>20</v>
      </c>
      <c r="Y265" s="646" t="s">
        <v>20</v>
      </c>
      <c r="Z265" s="646"/>
    </row>
    <row r="266" spans="1:26" ht="15" customHeight="1">
      <c r="A266" s="228"/>
      <c r="B266" s="228"/>
      <c r="C266" s="2230"/>
      <c r="D266" s="2126"/>
      <c r="E266" s="232"/>
      <c r="F266" s="2231"/>
      <c r="G266" s="1878"/>
      <c r="H266" s="1059"/>
      <c r="I266" s="166"/>
      <c r="J266" s="2229"/>
      <c r="K266" s="555"/>
      <c r="L266" s="157"/>
      <c r="M266" s="555"/>
      <c r="N266" s="159"/>
      <c r="O266" s="249"/>
      <c r="P266" s="230"/>
      <c r="Q266" s="1125"/>
      <c r="R266" s="230"/>
      <c r="S266" s="769"/>
      <c r="T266" s="849"/>
      <c r="U266" s="849"/>
      <c r="V266" s="546"/>
      <c r="W266" s="298"/>
      <c r="X266" s="1433"/>
      <c r="Y266" s="646"/>
      <c r="Z266" s="646"/>
    </row>
    <row r="267" spans="1:26" ht="15" customHeight="1">
      <c r="A267" s="228"/>
      <c r="B267" s="228"/>
      <c r="C267" s="2230" t="s">
        <v>2551</v>
      </c>
      <c r="D267" s="2126"/>
      <c r="E267" s="1260"/>
      <c r="F267" s="2232" t="s">
        <v>2426</v>
      </c>
      <c r="G267" s="168">
        <v>72</v>
      </c>
      <c r="H267" s="1307">
        <v>100</v>
      </c>
      <c r="I267" s="154">
        <f>ROUND($H$263*$G$263/G267,2)</f>
        <v>0</v>
      </c>
      <c r="J267" s="2780" t="s">
        <v>170</v>
      </c>
      <c r="K267" s="284">
        <v>28.8</v>
      </c>
      <c r="L267" s="157">
        <f>IF(OR(ISBLANK(K267),K267=0,H267=0,ISBLANK(H267)),,ROUND(K267+$L$5,2))</f>
        <v>28.8</v>
      </c>
      <c r="M267" s="555">
        <f>ROUND(I267*L267,2)</f>
        <v>0</v>
      </c>
      <c r="N267" s="159">
        <f>ROUND(L267/G267,4)</f>
        <v>0.4</v>
      </c>
      <c r="O267" s="249"/>
      <c r="P267" s="230"/>
      <c r="Q267" s="1125"/>
      <c r="R267" s="230"/>
      <c r="S267" s="769"/>
      <c r="T267" s="849"/>
      <c r="U267" s="849"/>
      <c r="V267" s="546"/>
      <c r="W267" s="298"/>
      <c r="X267" s="1433"/>
      <c r="Y267" s="646"/>
      <c r="Z267" s="646"/>
    </row>
    <row r="268" spans="1:26" ht="15" customHeight="1">
      <c r="A268" s="228"/>
      <c r="B268" s="297"/>
      <c r="C268" s="2233" t="s">
        <v>1509</v>
      </c>
      <c r="D268" s="2234" t="s">
        <v>2552</v>
      </c>
      <c r="E268" s="1260"/>
      <c r="F268" s="1046"/>
      <c r="G268" s="168"/>
      <c r="H268" s="1059"/>
      <c r="I268" s="498"/>
      <c r="J268" s="2229"/>
      <c r="K268" s="1036"/>
      <c r="L268" s="171"/>
      <c r="M268" s="2235"/>
      <c r="N268" s="173"/>
      <c r="O268" s="165"/>
      <c r="P268" s="230"/>
      <c r="Q268" s="1125"/>
      <c r="R268" s="230"/>
      <c r="S268" s="769" t="s">
        <v>20</v>
      </c>
      <c r="T268" s="849" t="s">
        <v>20</v>
      </c>
      <c r="U268" s="849"/>
      <c r="V268" s="546"/>
      <c r="W268" s="298" t="s">
        <v>20</v>
      </c>
      <c r="X268" s="1433" t="s">
        <v>20</v>
      </c>
      <c r="Y268" s="646" t="s">
        <v>20</v>
      </c>
      <c r="Z268" s="646"/>
    </row>
    <row r="269" spans="1:26" ht="15" customHeight="1">
      <c r="A269" s="228"/>
      <c r="B269" s="228"/>
      <c r="C269" s="2230" t="s">
        <v>2553</v>
      </c>
      <c r="D269" s="2126" t="s">
        <v>2554</v>
      </c>
      <c r="E269" s="1260"/>
      <c r="F269" s="1046"/>
      <c r="G269" s="168"/>
      <c r="H269" s="1506"/>
      <c r="I269" s="166"/>
      <c r="J269" s="2229"/>
      <c r="K269" s="1036"/>
      <c r="L269" s="171"/>
      <c r="M269" s="2235"/>
      <c r="N269" s="173"/>
      <c r="O269" s="249"/>
      <c r="P269" s="230"/>
      <c r="Q269" s="1125"/>
      <c r="R269" s="230"/>
      <c r="S269" s="769"/>
      <c r="T269" s="849"/>
      <c r="U269" s="849"/>
      <c r="V269" s="546"/>
      <c r="W269" s="298"/>
      <c r="X269" s="1433"/>
      <c r="Y269" s="646"/>
      <c r="Z269" s="646"/>
    </row>
    <row r="270" spans="1:26" ht="15" customHeight="1">
      <c r="A270" s="228"/>
      <c r="B270" s="228"/>
      <c r="C270" s="2230" t="s">
        <v>2555</v>
      </c>
      <c r="D270" s="2126" t="s">
        <v>2556</v>
      </c>
      <c r="E270" s="1260"/>
      <c r="F270" s="1046"/>
      <c r="G270" s="168"/>
      <c r="H270" s="1506"/>
      <c r="I270" s="166"/>
      <c r="J270" s="2229"/>
      <c r="K270" s="1036"/>
      <c r="L270" s="171"/>
      <c r="M270" s="2235"/>
      <c r="N270" s="173"/>
      <c r="O270" s="249"/>
      <c r="P270" s="230"/>
      <c r="Q270" s="1125"/>
      <c r="R270" s="230"/>
      <c r="S270" s="769"/>
      <c r="T270" s="849"/>
      <c r="U270" s="849"/>
      <c r="V270" s="546"/>
      <c r="W270" s="298"/>
      <c r="X270" s="1433"/>
      <c r="Y270" s="646"/>
      <c r="Z270" s="646"/>
    </row>
    <row r="271" spans="1:26" ht="15" customHeight="1">
      <c r="A271" s="228"/>
      <c r="B271" s="2236"/>
      <c r="C271" s="2224"/>
      <c r="D271" s="2128"/>
      <c r="E271" s="232"/>
      <c r="F271" s="1046"/>
      <c r="G271" s="168"/>
      <c r="H271" s="1506"/>
      <c r="I271" s="166"/>
      <c r="J271" s="2229"/>
      <c r="K271" s="1036"/>
      <c r="L271" s="171"/>
      <c r="M271" s="2235"/>
      <c r="N271" s="173"/>
      <c r="O271" s="249"/>
      <c r="P271" s="230"/>
      <c r="Q271" s="1125"/>
      <c r="R271" s="230"/>
      <c r="S271" s="769"/>
      <c r="T271" s="849"/>
      <c r="U271" s="849"/>
      <c r="V271" s="546"/>
      <c r="W271" s="298"/>
      <c r="X271" s="1433"/>
      <c r="Y271" s="646"/>
      <c r="Z271" s="646"/>
    </row>
    <row r="272" spans="1:26" ht="15" customHeight="1">
      <c r="A272" s="228"/>
      <c r="B272" s="228"/>
      <c r="C272" s="2230"/>
      <c r="D272" s="2126"/>
      <c r="E272" s="232"/>
      <c r="F272" s="1046"/>
      <c r="G272" s="168"/>
      <c r="H272" s="1506"/>
      <c r="I272" s="166"/>
      <c r="J272" s="2229"/>
      <c r="K272" s="1036"/>
      <c r="L272" s="171"/>
      <c r="M272" s="2235"/>
      <c r="N272" s="173"/>
      <c r="O272" s="249"/>
      <c r="P272" s="230"/>
      <c r="Q272" s="1125"/>
      <c r="R272" s="230"/>
      <c r="S272" s="769"/>
      <c r="T272" s="849"/>
      <c r="U272" s="849"/>
      <c r="V272" s="546"/>
      <c r="W272" s="298"/>
      <c r="X272" s="1433"/>
      <c r="Y272" s="646"/>
      <c r="Z272" s="646"/>
    </row>
    <row r="273" spans="1:26" ht="15" customHeight="1">
      <c r="A273" s="166"/>
      <c r="B273" s="166"/>
      <c r="C273" s="2230" t="s">
        <v>2557</v>
      </c>
      <c r="D273" s="2126"/>
      <c r="E273" s="1026"/>
      <c r="F273" s="1046" t="s">
        <v>2558</v>
      </c>
      <c r="G273" s="168">
        <v>72</v>
      </c>
      <c r="H273" s="1307"/>
      <c r="I273" s="166">
        <f>ROUND($H$263*$G$263/G273,2)</f>
        <v>0</v>
      </c>
      <c r="J273" s="2229" t="s">
        <v>170</v>
      </c>
      <c r="K273" s="156"/>
      <c r="L273" s="298">
        <f>IF(OR(ISBLANK(K273),K273=0,H273=0,ISBLANK(H273)),,ROUND(K273+$L$5,2))</f>
        <v>0</v>
      </c>
      <c r="M273" s="568">
        <f>ROUND(I273*L273,2)</f>
        <v>0</v>
      </c>
      <c r="N273" s="873">
        <f>ROUND(L273/G273,4)</f>
        <v>0</v>
      </c>
      <c r="O273" s="235"/>
      <c r="P273" s="298"/>
      <c r="Q273" s="2087"/>
      <c r="R273" s="298"/>
      <c r="S273" s="769" t="s">
        <v>20</v>
      </c>
      <c r="T273" s="849" t="s">
        <v>20</v>
      </c>
      <c r="U273" s="849"/>
      <c r="V273" s="546"/>
      <c r="W273" s="298" t="s">
        <v>20</v>
      </c>
      <c r="X273" s="1433" t="s">
        <v>20</v>
      </c>
      <c r="Y273" s="646" t="s">
        <v>20</v>
      </c>
      <c r="Z273" s="646"/>
    </row>
    <row r="274" spans="1:26" ht="15" customHeight="1">
      <c r="A274" s="166"/>
      <c r="B274" s="2236"/>
      <c r="C274" s="2237"/>
      <c r="D274" s="2238"/>
      <c r="E274" s="1260"/>
      <c r="F274" s="1046"/>
      <c r="G274" s="168"/>
      <c r="H274" s="1506"/>
      <c r="I274" s="166"/>
      <c r="J274" s="2229"/>
      <c r="K274" s="298"/>
      <c r="L274" s="1036"/>
      <c r="M274" s="2235"/>
      <c r="N274" s="173"/>
      <c r="O274" s="165"/>
      <c r="P274" s="230"/>
      <c r="Q274" s="1125"/>
      <c r="R274" s="298"/>
      <c r="S274" s="769"/>
      <c r="T274" s="849"/>
      <c r="U274" s="849"/>
      <c r="V274" s="546"/>
      <c r="W274" s="298"/>
      <c r="X274" s="1433"/>
      <c r="Y274" s="646"/>
      <c r="Z274" s="646"/>
    </row>
    <row r="275" spans="1:26" ht="15" customHeight="1">
      <c r="A275" s="166"/>
      <c r="B275" s="166"/>
      <c r="C275" s="2230" t="s">
        <v>1509</v>
      </c>
      <c r="D275" s="2126">
        <v>626</v>
      </c>
      <c r="E275" s="1260"/>
      <c r="F275" s="1046"/>
      <c r="G275" s="168"/>
      <c r="H275" s="1506"/>
      <c r="I275" s="166"/>
      <c r="J275" s="2229"/>
      <c r="K275" s="298"/>
      <c r="L275" s="1036"/>
      <c r="M275" s="2235"/>
      <c r="N275" s="173"/>
      <c r="O275" s="165"/>
      <c r="P275" s="230"/>
      <c r="Q275" s="1125"/>
      <c r="R275" s="298"/>
      <c r="S275" s="769"/>
      <c r="T275" s="849"/>
      <c r="U275" s="849"/>
      <c r="V275" s="546"/>
      <c r="W275" s="298"/>
      <c r="X275" s="1433"/>
      <c r="Y275" s="646"/>
      <c r="Z275" s="646"/>
    </row>
    <row r="276" spans="1:26" ht="15" customHeight="1">
      <c r="A276" s="166"/>
      <c r="B276" s="166"/>
      <c r="C276" s="2230" t="s">
        <v>2553</v>
      </c>
      <c r="D276" s="2126">
        <v>625</v>
      </c>
      <c r="E276" s="1260"/>
      <c r="F276" s="1046"/>
      <c r="G276" s="168"/>
      <c r="H276" s="1506"/>
      <c r="I276" s="166"/>
      <c r="J276" s="2229"/>
      <c r="K276" s="298"/>
      <c r="L276" s="1036"/>
      <c r="M276" s="2235"/>
      <c r="N276" s="173"/>
      <c r="O276" s="165"/>
      <c r="P276" s="230"/>
      <c r="Q276" s="1125"/>
      <c r="R276" s="298"/>
      <c r="S276" s="769"/>
      <c r="T276" s="849"/>
      <c r="U276" s="849"/>
      <c r="V276" s="546"/>
      <c r="W276" s="298"/>
      <c r="X276" s="1433"/>
      <c r="Y276" s="646"/>
      <c r="Z276" s="646"/>
    </row>
    <row r="277" spans="1:26" ht="15" customHeight="1">
      <c r="A277" s="166"/>
      <c r="B277" s="166"/>
      <c r="C277" s="2230" t="s">
        <v>1523</v>
      </c>
      <c r="D277" s="2126">
        <v>631</v>
      </c>
      <c r="E277" s="1260"/>
      <c r="F277" s="1046"/>
      <c r="G277" s="168"/>
      <c r="H277" s="1506"/>
      <c r="I277" s="166"/>
      <c r="J277" s="2229"/>
      <c r="K277" s="298"/>
      <c r="L277" s="1036"/>
      <c r="M277" s="2235"/>
      <c r="N277" s="173"/>
      <c r="O277" s="165"/>
      <c r="P277" s="230"/>
      <c r="Q277" s="1125"/>
      <c r="R277" s="298"/>
      <c r="S277" s="769"/>
      <c r="T277" s="849"/>
      <c r="U277" s="849"/>
      <c r="V277" s="546"/>
      <c r="W277" s="298"/>
      <c r="X277" s="1433"/>
      <c r="Y277" s="646"/>
      <c r="Z277" s="646"/>
    </row>
    <row r="278" spans="1:26" ht="15" customHeight="1">
      <c r="A278" s="166"/>
      <c r="B278" s="166"/>
      <c r="C278" s="73"/>
      <c r="D278" s="73"/>
      <c r="E278" s="232"/>
      <c r="F278" s="1046"/>
      <c r="G278" s="168"/>
      <c r="H278" s="1506"/>
      <c r="I278" s="166"/>
      <c r="J278" s="2229"/>
      <c r="K278" s="298"/>
      <c r="L278" s="1036"/>
      <c r="M278" s="2235"/>
      <c r="N278" s="173"/>
      <c r="O278" s="165"/>
      <c r="P278" s="230"/>
      <c r="Q278" s="1125"/>
      <c r="R278" s="298"/>
      <c r="S278" s="769"/>
      <c r="T278" s="849"/>
      <c r="U278" s="849"/>
      <c r="V278" s="546"/>
      <c r="W278" s="298"/>
      <c r="X278" s="1433"/>
      <c r="Y278" s="646"/>
      <c r="Z278" s="646"/>
    </row>
    <row r="279" spans="1:26" ht="15" customHeight="1">
      <c r="A279" s="166"/>
      <c r="B279" s="166"/>
      <c r="C279" s="2233"/>
      <c r="D279" s="2234"/>
      <c r="E279" s="232"/>
      <c r="F279" s="1046"/>
      <c r="G279" s="168"/>
      <c r="H279" s="1506"/>
      <c r="I279" s="1036"/>
      <c r="J279" s="2229"/>
      <c r="K279" s="1036"/>
      <c r="L279" s="1036"/>
      <c r="M279" s="2235"/>
      <c r="N279" s="173"/>
      <c r="O279" s="165"/>
      <c r="P279" s="230"/>
      <c r="Q279" s="1125"/>
      <c r="R279" s="230"/>
      <c r="S279" s="769" t="s">
        <v>20</v>
      </c>
      <c r="T279" s="849" t="s">
        <v>20</v>
      </c>
      <c r="U279" s="849"/>
      <c r="V279" s="546"/>
      <c r="W279" s="298" t="s">
        <v>20</v>
      </c>
      <c r="X279" s="1433" t="s">
        <v>20</v>
      </c>
      <c r="Y279" s="646" t="s">
        <v>20</v>
      </c>
      <c r="Z279" s="646"/>
    </row>
    <row r="280" spans="1:26" ht="15" customHeight="1">
      <c r="A280" s="166"/>
      <c r="B280" s="166"/>
      <c r="C280" s="2230"/>
      <c r="D280" s="2126"/>
      <c r="E280" s="232"/>
      <c r="F280" s="1046"/>
      <c r="G280" s="168"/>
      <c r="H280" s="1506"/>
      <c r="I280" s="2162"/>
      <c r="J280" s="2229"/>
      <c r="K280" s="1036"/>
      <c r="L280" s="1036"/>
      <c r="M280" s="2235"/>
      <c r="N280" s="173"/>
      <c r="O280" s="485"/>
      <c r="P280" s="230"/>
      <c r="Q280" s="1125"/>
      <c r="R280" s="230"/>
      <c r="S280" s="769"/>
      <c r="T280" s="849"/>
      <c r="U280" s="849"/>
      <c r="V280" s="546"/>
      <c r="W280" s="298"/>
      <c r="X280" s="1433"/>
      <c r="Y280" s="646"/>
      <c r="Z280" s="646"/>
    </row>
    <row r="281" spans="1:26" ht="15" customHeight="1">
      <c r="A281" s="166"/>
      <c r="B281" s="166"/>
      <c r="C281" s="2230" t="s">
        <v>2559</v>
      </c>
      <c r="D281" s="2126"/>
      <c r="E281" s="1026"/>
      <c r="F281" s="1046" t="s">
        <v>2560</v>
      </c>
      <c r="G281" s="168">
        <v>52</v>
      </c>
      <c r="H281" s="1307"/>
      <c r="I281" s="155">
        <f>ROUND($H$263*$G$263/G281,2)</f>
        <v>0</v>
      </c>
      <c r="J281" s="2229" t="s">
        <v>170</v>
      </c>
      <c r="K281" s="170"/>
      <c r="L281" s="298">
        <f>IF(OR(ISBLANK(K281),K281=0,H281=0,ISBLANK(H281)),,ROUND(K281+$L$5,2))</f>
        <v>0</v>
      </c>
      <c r="M281" s="568">
        <f>ROUND(I281*L281,2)</f>
        <v>0</v>
      </c>
      <c r="N281" s="873">
        <f>ROUND(L281/G281,4)</f>
        <v>0</v>
      </c>
      <c r="O281" s="2069"/>
      <c r="P281" s="298"/>
      <c r="Q281" s="2087"/>
      <c r="R281" s="230"/>
      <c r="S281" s="769" t="s">
        <v>20</v>
      </c>
      <c r="T281" s="849" t="s">
        <v>20</v>
      </c>
      <c r="U281" s="849"/>
      <c r="V281" s="546"/>
      <c r="W281" s="298" t="s">
        <v>20</v>
      </c>
      <c r="X281" s="1433" t="s">
        <v>20</v>
      </c>
      <c r="Y281" s="646" t="s">
        <v>20</v>
      </c>
      <c r="Z281" s="646"/>
    </row>
    <row r="282" spans="1:26" ht="15" customHeight="1">
      <c r="A282" s="270"/>
      <c r="B282" s="270"/>
      <c r="C282" s="1030" t="s">
        <v>2561</v>
      </c>
      <c r="D282" s="2115" t="s">
        <v>2562</v>
      </c>
      <c r="E282" s="1683"/>
      <c r="F282" s="1843"/>
      <c r="G282" s="243"/>
      <c r="H282" s="2220"/>
      <c r="I282" s="1031"/>
      <c r="J282" s="2239"/>
      <c r="K282" s="1031"/>
      <c r="L282" s="1031"/>
      <c r="M282" s="2240"/>
      <c r="N282" s="492"/>
      <c r="O282" s="523"/>
      <c r="P282" s="523"/>
      <c r="Q282" s="1037"/>
      <c r="R282" s="2049"/>
      <c r="S282" s="905" t="s">
        <v>20</v>
      </c>
      <c r="T282" s="835" t="s">
        <v>20</v>
      </c>
      <c r="U282" s="1680"/>
      <c r="V282" s="956"/>
      <c r="W282" s="443" t="s">
        <v>20</v>
      </c>
      <c r="X282" s="1949" t="s">
        <v>20</v>
      </c>
      <c r="Y282" s="1120" t="s">
        <v>20</v>
      </c>
      <c r="Z282" s="1120"/>
    </row>
    <row r="283" spans="1:26" ht="15" customHeight="1">
      <c r="A283" s="883">
        <v>28051</v>
      </c>
      <c r="B283" s="147" t="s">
        <v>2563</v>
      </c>
      <c r="C283" s="2784" t="s">
        <v>4668</v>
      </c>
      <c r="D283" s="2131" t="s">
        <v>2564</v>
      </c>
      <c r="E283" s="1260"/>
      <c r="F283" s="2171" t="s">
        <v>2534</v>
      </c>
      <c r="G283" s="895">
        <v>144</v>
      </c>
      <c r="H283" s="532">
        <v>50</v>
      </c>
      <c r="I283" s="154">
        <f>ROUND(H283*G283/G283,2)</f>
        <v>50</v>
      </c>
      <c r="J283" s="372" t="s">
        <v>170</v>
      </c>
      <c r="K283" s="1201">
        <v>34.06</v>
      </c>
      <c r="L283" s="266">
        <f>IF(OR(ISBLANK(K283),K283=0,H283=0,ISBLANK(H283)),,ROUND(K283+$L$5,2))</f>
        <v>34.06</v>
      </c>
      <c r="M283" s="555">
        <f>ROUND(I283*L283,2)</f>
        <v>1703</v>
      </c>
      <c r="N283" s="159">
        <f>ROUND(L283/G283,4)</f>
        <v>0.23649999999999999</v>
      </c>
      <c r="O283" s="266"/>
      <c r="P283" s="266"/>
      <c r="Q283" s="2040"/>
      <c r="R283" s="266"/>
      <c r="S283" s="650" t="s">
        <v>20</v>
      </c>
      <c r="T283" s="472" t="s">
        <v>20</v>
      </c>
      <c r="U283" s="1110"/>
      <c r="V283" s="1016"/>
      <c r="W283" s="235" t="s">
        <v>20</v>
      </c>
      <c r="X283" s="1115" t="s">
        <v>20</v>
      </c>
      <c r="Y283" s="646" t="s">
        <v>20</v>
      </c>
      <c r="Z283" s="646"/>
    </row>
    <row r="284" spans="1:26" ht="15" customHeight="1">
      <c r="A284" s="166"/>
      <c r="B284" s="166" t="s">
        <v>2565</v>
      </c>
      <c r="C284" s="1298" t="s">
        <v>20</v>
      </c>
      <c r="D284" s="2126"/>
      <c r="E284" s="648"/>
      <c r="F284" s="800" t="s">
        <v>20</v>
      </c>
      <c r="G284" s="770" t="s">
        <v>20</v>
      </c>
      <c r="H284" s="1124"/>
      <c r="I284" s="846" t="s">
        <v>20</v>
      </c>
      <c r="J284" s="800" t="s">
        <v>20</v>
      </c>
      <c r="K284" s="298"/>
      <c r="L284" s="287" t="s">
        <v>20</v>
      </c>
      <c r="M284" s="568" t="s">
        <v>255</v>
      </c>
      <c r="N284" s="873" t="s">
        <v>20</v>
      </c>
      <c r="O284" s="2069"/>
      <c r="P284" s="2069"/>
      <c r="Q284" s="1299"/>
      <c r="R284" s="300"/>
      <c r="S284" s="650" t="s">
        <v>20</v>
      </c>
      <c r="T284" s="237" t="s">
        <v>20</v>
      </c>
      <c r="U284" s="1579"/>
      <c r="V284" s="1483"/>
      <c r="W284" s="298" t="s">
        <v>20</v>
      </c>
      <c r="X284" s="1433" t="s">
        <v>20</v>
      </c>
      <c r="Y284" s="646" t="s">
        <v>20</v>
      </c>
      <c r="Z284" s="646"/>
    </row>
    <row r="285" spans="1:26" ht="15" customHeight="1">
      <c r="A285" s="166"/>
      <c r="B285" s="166" t="s">
        <v>2566</v>
      </c>
      <c r="C285" s="661"/>
      <c r="D285" s="2126"/>
      <c r="E285" s="166"/>
      <c r="F285" s="229"/>
      <c r="G285" s="168"/>
      <c r="H285" s="2206"/>
      <c r="I285" s="498"/>
      <c r="J285" s="229"/>
      <c r="K285" s="230"/>
      <c r="L285" s="171"/>
      <c r="M285" s="326"/>
      <c r="N285" s="173"/>
      <c r="O285" s="157"/>
      <c r="P285" s="157"/>
      <c r="Q285" s="2039"/>
      <c r="R285" s="422"/>
      <c r="S285" s="650" t="s">
        <v>20</v>
      </c>
      <c r="T285" s="237" t="s">
        <v>20</v>
      </c>
      <c r="U285" s="1579"/>
      <c r="V285" s="1483"/>
      <c r="W285" s="298" t="s">
        <v>20</v>
      </c>
      <c r="X285" s="1433" t="s">
        <v>20</v>
      </c>
      <c r="Y285" s="646" t="s">
        <v>20</v>
      </c>
      <c r="Z285" s="646"/>
    </row>
    <row r="286" spans="1:26" ht="15" customHeight="1">
      <c r="A286" s="268"/>
      <c r="B286" s="268" t="s">
        <v>2567</v>
      </c>
      <c r="C286" s="572"/>
      <c r="D286" s="2044"/>
      <c r="E286" s="2209"/>
      <c r="F286" s="664"/>
      <c r="G286" s="243"/>
      <c r="H286" s="985"/>
      <c r="I286" s="364"/>
      <c r="J286" s="411"/>
      <c r="K286" s="1038"/>
      <c r="L286" s="444"/>
      <c r="M286" s="738"/>
      <c r="N286" s="446"/>
      <c r="O286" s="523"/>
      <c r="P286" s="523"/>
      <c r="Q286" s="1037"/>
      <c r="R286" s="565"/>
      <c r="S286" s="905" t="s">
        <v>20</v>
      </c>
      <c r="T286" s="835" t="s">
        <v>20</v>
      </c>
      <c r="U286" s="1680"/>
      <c r="V286" s="956"/>
      <c r="W286" s="443" t="s">
        <v>20</v>
      </c>
      <c r="X286" s="1949" t="s">
        <v>20</v>
      </c>
      <c r="Y286" s="1120" t="s">
        <v>20</v>
      </c>
      <c r="Z286" s="1120"/>
    </row>
    <row r="287" spans="1:26" ht="15" customHeight="1">
      <c r="A287" s="504">
        <v>28052</v>
      </c>
      <c r="B287" s="1614" t="s">
        <v>2568</v>
      </c>
      <c r="C287" s="154" t="s">
        <v>2275</v>
      </c>
      <c r="D287" s="2131" t="s">
        <v>2569</v>
      </c>
      <c r="E287" s="1260"/>
      <c r="F287" s="2042" t="s">
        <v>2570</v>
      </c>
      <c r="G287" s="152">
        <v>72</v>
      </c>
      <c r="H287" s="1307">
        <v>50</v>
      </c>
      <c r="I287" s="154">
        <f>ROUND(H287*G287/G287,2)</f>
        <v>50</v>
      </c>
      <c r="J287" s="2011" t="s">
        <v>170</v>
      </c>
      <c r="K287" s="156">
        <v>36.909999999999997</v>
      </c>
      <c r="L287" s="157">
        <f>IF(OR(ISBLANK(K287),K287=0,H287=0,ISBLANK(H287)),,ROUND(K287+$L$5,2))</f>
        <v>36.909999999999997</v>
      </c>
      <c r="M287" s="555">
        <f>ROUND(I287*L287,2)</f>
        <v>1845.5</v>
      </c>
      <c r="N287" s="159">
        <f>ROUND(L287/G287,4)</f>
        <v>0.51259999999999994</v>
      </c>
      <c r="O287" s="249"/>
      <c r="P287" s="249"/>
      <c r="Q287" s="2004"/>
      <c r="R287" s="249"/>
      <c r="S287" s="650" t="s">
        <v>20</v>
      </c>
      <c r="T287" s="472" t="s">
        <v>20</v>
      </c>
      <c r="U287" s="473"/>
      <c r="V287" s="1016"/>
      <c r="W287" s="235" t="s">
        <v>20</v>
      </c>
      <c r="X287" s="1115" t="s">
        <v>20</v>
      </c>
      <c r="Y287" s="646" t="s">
        <v>20</v>
      </c>
      <c r="Z287" s="646"/>
    </row>
    <row r="288" spans="1:26" ht="15" customHeight="1">
      <c r="A288" s="155"/>
      <c r="B288" s="155" t="s">
        <v>2571</v>
      </c>
      <c r="C288" s="661"/>
      <c r="D288" s="2126"/>
      <c r="E288" s="166"/>
      <c r="F288" s="229"/>
      <c r="G288" s="168"/>
      <c r="H288" s="1059"/>
      <c r="I288" s="498"/>
      <c r="J288" s="1046"/>
      <c r="K288" s="1036"/>
      <c r="L288" s="171"/>
      <c r="M288" s="326"/>
      <c r="N288" s="173"/>
      <c r="O288" s="157"/>
      <c r="P288" s="157"/>
      <c r="Q288" s="2039"/>
      <c r="R288" s="422"/>
      <c r="S288" s="650" t="s">
        <v>20</v>
      </c>
      <c r="T288" s="237" t="s">
        <v>20</v>
      </c>
      <c r="U288" s="1579"/>
      <c r="V288" s="1483"/>
      <c r="W288" s="298" t="s">
        <v>20</v>
      </c>
      <c r="X288" s="1433" t="s">
        <v>20</v>
      </c>
      <c r="Y288" s="646" t="s">
        <v>20</v>
      </c>
      <c r="Z288" s="646"/>
    </row>
    <row r="289" spans="1:26" ht="15" customHeight="1">
      <c r="A289" s="166"/>
      <c r="B289" s="166" t="s">
        <v>2572</v>
      </c>
      <c r="C289" s="661"/>
      <c r="D289" s="2126"/>
      <c r="E289" s="166"/>
      <c r="F289" s="229"/>
      <c r="G289" s="168"/>
      <c r="H289" s="1059"/>
      <c r="I289" s="498"/>
      <c r="J289" s="1046"/>
      <c r="K289" s="1036"/>
      <c r="L289" s="171"/>
      <c r="M289" s="326"/>
      <c r="N289" s="173"/>
      <c r="O289" s="266"/>
      <c r="P289" s="266"/>
      <c r="Q289" s="2040"/>
      <c r="R289" s="266"/>
      <c r="S289" s="650" t="s">
        <v>20</v>
      </c>
      <c r="T289" s="472" t="s">
        <v>20</v>
      </c>
      <c r="U289" s="840"/>
      <c r="V289" s="482"/>
      <c r="W289" s="235" t="s">
        <v>20</v>
      </c>
      <c r="X289" s="1115" t="s">
        <v>20</v>
      </c>
      <c r="Y289" s="646" t="s">
        <v>20</v>
      </c>
      <c r="Z289" s="646"/>
    </row>
    <row r="290" spans="1:26" ht="15" customHeight="1">
      <c r="A290" s="199"/>
      <c r="B290" s="199" t="s">
        <v>2567</v>
      </c>
      <c r="C290" s="270"/>
      <c r="D290" s="2115"/>
      <c r="E290" s="270"/>
      <c r="F290" s="241"/>
      <c r="G290" s="305"/>
      <c r="H290" s="985"/>
      <c r="I290" s="575"/>
      <c r="J290" s="2241"/>
      <c r="K290" s="1031"/>
      <c r="L290" s="246"/>
      <c r="M290" s="348"/>
      <c r="N290" s="492"/>
      <c r="O290" s="272"/>
      <c r="P290" s="272"/>
      <c r="Q290" s="1029"/>
      <c r="R290" s="272"/>
      <c r="S290" s="905" t="s">
        <v>20</v>
      </c>
      <c r="T290" s="832" t="s">
        <v>20</v>
      </c>
      <c r="U290" s="1680"/>
      <c r="V290" s="956"/>
      <c r="W290" s="307" t="s">
        <v>20</v>
      </c>
      <c r="X290" s="1914" t="s">
        <v>20</v>
      </c>
      <c r="Y290" s="1120" t="s">
        <v>20</v>
      </c>
      <c r="Z290" s="1120"/>
    </row>
    <row r="291" spans="1:26" ht="15" customHeight="1">
      <c r="A291" s="504">
        <v>28053</v>
      </c>
      <c r="B291" s="1614" t="s">
        <v>2573</v>
      </c>
      <c r="C291" s="154" t="s">
        <v>2574</v>
      </c>
      <c r="D291" s="2131" t="s">
        <v>2575</v>
      </c>
      <c r="E291" s="1260"/>
      <c r="F291" s="214" t="s">
        <v>2576</v>
      </c>
      <c r="G291" s="152">
        <v>72</v>
      </c>
      <c r="H291" s="1307">
        <v>100</v>
      </c>
      <c r="I291" s="154">
        <f>ROUND(H291*G291/G291,2)</f>
        <v>100</v>
      </c>
      <c r="J291" s="2011" t="s">
        <v>170</v>
      </c>
      <c r="K291" s="156">
        <v>36.909999999999997</v>
      </c>
      <c r="L291" s="157">
        <f>IF(OR(ISBLANK(K291),K291=0,H291=0,ISBLANK(H291)),,ROUND(K291+$L$5,2))</f>
        <v>36.909999999999997</v>
      </c>
      <c r="M291" s="555">
        <f>ROUND(I291*L291,2)</f>
        <v>3691</v>
      </c>
      <c r="N291" s="159">
        <f>ROUND(L291/G291,4)</f>
        <v>0.51259999999999994</v>
      </c>
      <c r="O291" s="249"/>
      <c r="P291" s="249"/>
      <c r="Q291" s="2004"/>
      <c r="R291" s="249"/>
      <c r="S291" s="650" t="s">
        <v>20</v>
      </c>
      <c r="T291" s="472" t="s">
        <v>20</v>
      </c>
      <c r="U291" s="473"/>
      <c r="V291" s="1016"/>
      <c r="W291" s="235" t="s">
        <v>20</v>
      </c>
      <c r="X291" s="1115" t="s">
        <v>20</v>
      </c>
      <c r="Y291" s="646" t="s">
        <v>20</v>
      </c>
      <c r="Z291" s="646"/>
    </row>
    <row r="292" spans="1:26" ht="15" customHeight="1">
      <c r="A292" s="166"/>
      <c r="B292" s="166" t="s">
        <v>2577</v>
      </c>
      <c r="C292" s="661" t="s">
        <v>2578</v>
      </c>
      <c r="D292" s="2126" t="s">
        <v>2579</v>
      </c>
      <c r="E292" s="1260"/>
      <c r="F292" s="229"/>
      <c r="G292" s="168"/>
      <c r="H292" s="1059"/>
      <c r="I292" s="498"/>
      <c r="J292" s="1046"/>
      <c r="K292" s="1036"/>
      <c r="L292" s="171"/>
      <c r="M292" s="326"/>
      <c r="N292" s="173"/>
      <c r="O292" s="157"/>
      <c r="P292" s="157"/>
      <c r="Q292" s="2039"/>
      <c r="R292" s="422"/>
      <c r="S292" s="650" t="s">
        <v>20</v>
      </c>
      <c r="T292" s="237" t="s">
        <v>20</v>
      </c>
      <c r="U292" s="1579"/>
      <c r="V292" s="1483"/>
      <c r="W292" s="298" t="s">
        <v>20</v>
      </c>
      <c r="X292" s="1433" t="s">
        <v>20</v>
      </c>
      <c r="Y292" s="646" t="s">
        <v>20</v>
      </c>
      <c r="Z292" s="646"/>
    </row>
    <row r="293" spans="1:26" ht="15" customHeight="1">
      <c r="A293" s="166"/>
      <c r="B293" s="166" t="s">
        <v>2580</v>
      </c>
      <c r="C293" s="661"/>
      <c r="D293" s="2126"/>
      <c r="E293" s="166"/>
      <c r="F293" s="229"/>
      <c r="G293" s="168"/>
      <c r="H293" s="1059"/>
      <c r="I293" s="498"/>
      <c r="J293" s="1046"/>
      <c r="K293" s="1036"/>
      <c r="L293" s="171"/>
      <c r="M293" s="326"/>
      <c r="N293" s="173"/>
      <c r="O293" s="266"/>
      <c r="P293" s="266"/>
      <c r="Q293" s="2040"/>
      <c r="R293" s="266"/>
      <c r="S293" s="650" t="s">
        <v>20</v>
      </c>
      <c r="T293" s="472" t="s">
        <v>20</v>
      </c>
      <c r="U293" s="2164"/>
      <c r="V293" s="1016"/>
      <c r="W293" s="235" t="s">
        <v>20</v>
      </c>
      <c r="X293" s="1115" t="s">
        <v>20</v>
      </c>
      <c r="Y293" s="646" t="s">
        <v>20</v>
      </c>
      <c r="Z293" s="646"/>
    </row>
    <row r="294" spans="1:26" ht="15" customHeight="1">
      <c r="A294" s="199"/>
      <c r="B294" s="199" t="s">
        <v>2567</v>
      </c>
      <c r="C294" s="270"/>
      <c r="D294" s="2115"/>
      <c r="E294" s="270"/>
      <c r="F294" s="241"/>
      <c r="G294" s="305"/>
      <c r="H294" s="985"/>
      <c r="I294" s="575"/>
      <c r="J294" s="2241"/>
      <c r="K294" s="1031"/>
      <c r="L294" s="246"/>
      <c r="M294" s="348"/>
      <c r="N294" s="492"/>
      <c r="O294" s="272"/>
      <c r="P294" s="272"/>
      <c r="Q294" s="1029"/>
      <c r="R294" s="272"/>
      <c r="S294" s="905" t="s">
        <v>20</v>
      </c>
      <c r="T294" s="832" t="s">
        <v>20</v>
      </c>
      <c r="U294" s="965"/>
      <c r="V294" s="956"/>
      <c r="W294" s="307" t="s">
        <v>20</v>
      </c>
      <c r="X294" s="1914" t="s">
        <v>20</v>
      </c>
      <c r="Y294" s="1120" t="s">
        <v>20</v>
      </c>
      <c r="Z294" s="1120" t="s">
        <v>20</v>
      </c>
    </row>
    <row r="295" spans="1:26" ht="15" customHeight="1">
      <c r="A295" s="504">
        <v>28054</v>
      </c>
      <c r="B295" s="1614" t="s">
        <v>2581</v>
      </c>
      <c r="C295" s="154" t="s">
        <v>258</v>
      </c>
      <c r="D295" s="2131">
        <v>180021</v>
      </c>
      <c r="E295" s="1260"/>
      <c r="F295" s="2042" t="s">
        <v>2582</v>
      </c>
      <c r="G295" s="152">
        <v>100</v>
      </c>
      <c r="H295" s="1307"/>
      <c r="I295" s="154">
        <f>ROUND(H295*G295/G295,2)</f>
        <v>0</v>
      </c>
      <c r="J295" s="2011" t="s">
        <v>170</v>
      </c>
      <c r="K295" s="156">
        <v>74.5</v>
      </c>
      <c r="L295" s="157">
        <f>IF(OR(ISBLANK(K295),K295=0,H295=0,ISBLANK(H295)),,ROUND(K295+$L$5,2))</f>
        <v>0</v>
      </c>
      <c r="M295" s="555">
        <f>ROUND(I295*L295,2)</f>
        <v>0</v>
      </c>
      <c r="N295" s="159">
        <f>ROUND(L295/G295,4)</f>
        <v>0</v>
      </c>
      <c r="O295" s="249" t="s">
        <v>2583</v>
      </c>
      <c r="P295" s="154" t="s">
        <v>2582</v>
      </c>
      <c r="Q295" s="2004">
        <v>100</v>
      </c>
      <c r="R295" s="284">
        <v>61.23</v>
      </c>
      <c r="S295" s="650">
        <v>6.8</v>
      </c>
      <c r="T295" s="2204">
        <f>ROUND($R$8*S295,2)</f>
        <v>25.48</v>
      </c>
      <c r="U295" s="1110">
        <f>IF(ISBLANK(O295),,R295+T295)</f>
        <v>86.71</v>
      </c>
      <c r="V295" s="221" t="s">
        <v>177</v>
      </c>
      <c r="W295" s="165" t="b">
        <f>IF(ISNUMBER(K295),IF(V295="Y",(K295-T295)))</f>
        <v>0</v>
      </c>
      <c r="X295" s="646">
        <f>W295/G295</f>
        <v>0</v>
      </c>
      <c r="Y295" s="539">
        <f>IF(V295="N",IF(ISNUMBER(R295),(R295)/Q295))</f>
        <v>0.61229999999999996</v>
      </c>
      <c r="Z295" s="181">
        <f>U295/Q295</f>
        <v>0.86709999999999998</v>
      </c>
    </row>
    <row r="296" spans="1:26" ht="15" customHeight="1">
      <c r="A296" s="155"/>
      <c r="B296" s="155" t="s">
        <v>2584</v>
      </c>
      <c r="C296" s="661"/>
      <c r="D296" s="2126"/>
      <c r="E296" s="166"/>
      <c r="F296" s="229"/>
      <c r="G296" s="168"/>
      <c r="H296" s="1059"/>
      <c r="I296" s="498"/>
      <c r="J296" s="1046"/>
      <c r="K296" s="1036"/>
      <c r="L296" s="171"/>
      <c r="M296" s="326"/>
      <c r="N296" s="173"/>
      <c r="O296" s="157"/>
      <c r="P296" s="157"/>
      <c r="Q296" s="2039"/>
      <c r="R296" s="422"/>
      <c r="S296" s="650" t="s">
        <v>20</v>
      </c>
      <c r="T296" s="237" t="s">
        <v>20</v>
      </c>
      <c r="U296" s="1579"/>
      <c r="V296" s="1483"/>
      <c r="W296" s="298" t="s">
        <v>20</v>
      </c>
      <c r="X296" s="1433" t="s">
        <v>20</v>
      </c>
      <c r="Y296" s="646" t="s">
        <v>20</v>
      </c>
      <c r="Z296" s="646"/>
    </row>
    <row r="297" spans="1:26" ht="15" customHeight="1">
      <c r="A297" s="166"/>
      <c r="B297" s="166" t="s">
        <v>2585</v>
      </c>
      <c r="C297" s="661"/>
      <c r="D297" s="2126"/>
      <c r="E297" s="166"/>
      <c r="F297" s="229"/>
      <c r="G297" s="168"/>
      <c r="H297" s="1059"/>
      <c r="I297" s="498"/>
      <c r="J297" s="1046"/>
      <c r="K297" s="1036"/>
      <c r="L297" s="171"/>
      <c r="M297" s="326"/>
      <c r="N297" s="173"/>
      <c r="O297" s="266"/>
      <c r="P297" s="266"/>
      <c r="Q297" s="2040"/>
      <c r="R297" s="266"/>
      <c r="S297" s="650" t="s">
        <v>20</v>
      </c>
      <c r="T297" s="472" t="s">
        <v>20</v>
      </c>
      <c r="U297" s="840"/>
      <c r="V297" s="2242"/>
      <c r="W297" s="235" t="s">
        <v>20</v>
      </c>
      <c r="X297" s="1115" t="s">
        <v>20</v>
      </c>
      <c r="Y297" s="646" t="s">
        <v>20</v>
      </c>
      <c r="Z297" s="646"/>
    </row>
    <row r="298" spans="1:26" ht="15" customHeight="1">
      <c r="A298" s="199"/>
      <c r="B298" s="199" t="s">
        <v>438</v>
      </c>
      <c r="C298" s="270"/>
      <c r="D298" s="2115"/>
      <c r="E298" s="270"/>
      <c r="F298" s="241"/>
      <c r="G298" s="305"/>
      <c r="H298" s="985"/>
      <c r="I298" s="575"/>
      <c r="J298" s="2241"/>
      <c r="K298" s="1031"/>
      <c r="L298" s="246"/>
      <c r="M298" s="348"/>
      <c r="N298" s="492"/>
      <c r="O298" s="272"/>
      <c r="P298" s="272"/>
      <c r="Q298" s="1029"/>
      <c r="R298" s="272"/>
      <c r="S298" s="905" t="s">
        <v>20</v>
      </c>
      <c r="T298" s="832" t="s">
        <v>20</v>
      </c>
      <c r="U298" s="965"/>
      <c r="V298" s="924"/>
      <c r="W298" s="307" t="s">
        <v>20</v>
      </c>
      <c r="X298" s="1914" t="s">
        <v>20</v>
      </c>
      <c r="Y298" s="1120" t="s">
        <v>20</v>
      </c>
      <c r="Z298" s="1120"/>
    </row>
    <row r="299" spans="1:26" ht="15" customHeight="1">
      <c r="A299" s="146">
        <v>28055</v>
      </c>
      <c r="B299" s="147" t="s">
        <v>2586</v>
      </c>
      <c r="C299" s="155" t="s">
        <v>2587</v>
      </c>
      <c r="D299" s="2131"/>
      <c r="E299" s="155"/>
      <c r="F299" s="2042" t="s">
        <v>2588</v>
      </c>
      <c r="G299" s="152">
        <v>72</v>
      </c>
      <c r="H299" s="1307">
        <v>300</v>
      </c>
      <c r="I299" s="154">
        <f>ROUND($H$299*$G$299/G299,2)</f>
        <v>300</v>
      </c>
      <c r="J299" s="1046" t="s">
        <v>170</v>
      </c>
      <c r="K299" s="170">
        <v>33.119999999999997</v>
      </c>
      <c r="L299" s="171">
        <f>IF(OR(ISBLANK(K299),K299=0,H299=0,ISBLANK(H299)),,ROUND(K299+$L$5,2))</f>
        <v>33.119999999999997</v>
      </c>
      <c r="M299" s="326">
        <f>ROUND(L299*I299,2)</f>
        <v>9936</v>
      </c>
      <c r="N299" s="173">
        <f>ROUND(L299/G299,4)</f>
        <v>0.46</v>
      </c>
      <c r="O299" s="157"/>
      <c r="P299" s="157"/>
      <c r="Q299" s="2039"/>
      <c r="R299" s="422"/>
      <c r="S299" s="650" t="s">
        <v>20</v>
      </c>
      <c r="T299" s="472" t="s">
        <v>20</v>
      </c>
      <c r="U299" s="840"/>
      <c r="V299" s="2243"/>
      <c r="W299" s="235" t="s">
        <v>20</v>
      </c>
      <c r="X299" s="1115" t="s">
        <v>20</v>
      </c>
      <c r="Y299" s="646" t="s">
        <v>20</v>
      </c>
      <c r="Z299" s="646"/>
    </row>
    <row r="300" spans="1:26" ht="15" customHeight="1">
      <c r="A300" s="228"/>
      <c r="B300" s="228" t="s">
        <v>2589</v>
      </c>
      <c r="C300" s="735" t="s">
        <v>2590</v>
      </c>
      <c r="D300" s="2126" t="s">
        <v>2591</v>
      </c>
      <c r="E300" s="1260"/>
      <c r="F300" s="290"/>
      <c r="G300" s="297"/>
      <c r="H300" s="2228"/>
      <c r="I300" s="154"/>
      <c r="J300" s="1046"/>
      <c r="K300" s="171"/>
      <c r="L300" s="171"/>
      <c r="M300" s="326"/>
      <c r="N300" s="173"/>
      <c r="O300" s="266"/>
      <c r="P300" s="266"/>
      <c r="Q300" s="2040"/>
      <c r="R300" s="266"/>
      <c r="S300" s="650" t="s">
        <v>20</v>
      </c>
      <c r="T300" s="472" t="s">
        <v>20</v>
      </c>
      <c r="U300" s="1110"/>
      <c r="V300" s="1015"/>
      <c r="W300" s="235" t="s">
        <v>20</v>
      </c>
      <c r="X300" s="1115" t="s">
        <v>20</v>
      </c>
      <c r="Y300" s="646" t="s">
        <v>20</v>
      </c>
      <c r="Z300" s="646"/>
    </row>
    <row r="301" spans="1:26" ht="15" customHeight="1">
      <c r="A301" s="166"/>
      <c r="B301" s="166"/>
      <c r="C301" s="661" t="s">
        <v>2592</v>
      </c>
      <c r="D301" s="2126" t="s">
        <v>2593</v>
      </c>
      <c r="E301" s="1260"/>
      <c r="F301" s="229"/>
      <c r="G301" s="168"/>
      <c r="H301" s="2064"/>
      <c r="I301" s="154"/>
      <c r="J301" s="1046"/>
      <c r="K301" s="171"/>
      <c r="L301" s="171"/>
      <c r="M301" s="326"/>
      <c r="N301" s="173"/>
      <c r="O301" s="300"/>
      <c r="P301" s="300"/>
      <c r="Q301" s="1035"/>
      <c r="R301" s="300"/>
      <c r="S301" s="650" t="s">
        <v>20</v>
      </c>
      <c r="T301" s="237" t="s">
        <v>20</v>
      </c>
      <c r="U301" s="1579"/>
      <c r="V301" s="1483"/>
      <c r="W301" s="298" t="s">
        <v>20</v>
      </c>
      <c r="X301" s="1433" t="s">
        <v>20</v>
      </c>
      <c r="Y301" s="646" t="s">
        <v>20</v>
      </c>
      <c r="Z301" s="646"/>
    </row>
    <row r="302" spans="1:26" ht="15" customHeight="1">
      <c r="A302" s="228"/>
      <c r="B302" s="228"/>
      <c r="C302" s="661" t="s">
        <v>2594</v>
      </c>
      <c r="D302" s="2126" t="s">
        <v>2595</v>
      </c>
      <c r="E302" s="1858"/>
      <c r="F302" s="290"/>
      <c r="G302" s="297"/>
      <c r="H302" s="1458"/>
      <c r="I302" s="166"/>
      <c r="J302" s="2244"/>
      <c r="K302" s="299"/>
      <c r="L302" s="299"/>
      <c r="M302" s="490"/>
      <c r="N302" s="681"/>
      <c r="O302" s="1887"/>
      <c r="P302" s="300"/>
      <c r="Q302" s="1035"/>
      <c r="R302" s="943"/>
      <c r="S302" s="650" t="s">
        <v>20</v>
      </c>
      <c r="T302" s="237" t="s">
        <v>20</v>
      </c>
      <c r="U302" s="1579"/>
      <c r="V302" s="1483"/>
      <c r="W302" s="298" t="s">
        <v>20</v>
      </c>
      <c r="X302" s="1433" t="s">
        <v>20</v>
      </c>
      <c r="Y302" s="646" t="s">
        <v>20</v>
      </c>
      <c r="Z302" s="646"/>
    </row>
    <row r="303" spans="1:26" ht="15" customHeight="1">
      <c r="A303" s="198"/>
      <c r="B303" s="270"/>
      <c r="C303" s="198" t="s">
        <v>2596</v>
      </c>
      <c r="D303" s="2115" t="s">
        <v>2597</v>
      </c>
      <c r="E303" s="1683"/>
      <c r="F303" s="241"/>
      <c r="G303" s="270"/>
      <c r="H303" s="2220"/>
      <c r="I303" s="242"/>
      <c r="J303" s="2245"/>
      <c r="K303" s="246"/>
      <c r="L303" s="246"/>
      <c r="M303" s="348"/>
      <c r="N303" s="492"/>
      <c r="O303" s="523"/>
      <c r="P303" s="523"/>
      <c r="Q303" s="1037"/>
      <c r="R303" s="565"/>
      <c r="S303" s="905" t="s">
        <v>20</v>
      </c>
      <c r="T303" s="835" t="s">
        <v>20</v>
      </c>
      <c r="U303" s="965"/>
      <c r="V303" s="956"/>
      <c r="W303" s="443" t="s">
        <v>20</v>
      </c>
      <c r="X303" s="1949" t="s">
        <v>20</v>
      </c>
      <c r="Y303" s="1120" t="s">
        <v>20</v>
      </c>
      <c r="Z303" s="1120"/>
    </row>
    <row r="304" spans="1:26" ht="15" customHeight="1">
      <c r="A304" s="146">
        <v>28056</v>
      </c>
      <c r="B304" s="147" t="s">
        <v>2598</v>
      </c>
      <c r="C304" s="155" t="s">
        <v>2587</v>
      </c>
      <c r="D304" s="2131"/>
      <c r="E304" s="155"/>
      <c r="F304" s="2042" t="s">
        <v>2599</v>
      </c>
      <c r="G304" s="256">
        <v>120</v>
      </c>
      <c r="H304" s="2246">
        <v>300</v>
      </c>
      <c r="I304" s="154">
        <f>ROUND($H$304*$G$304/G304,2)</f>
        <v>300</v>
      </c>
      <c r="J304" s="2011" t="s">
        <v>170</v>
      </c>
      <c r="K304" s="170">
        <v>36.4</v>
      </c>
      <c r="L304" s="157">
        <f>IF(OR(ISBLANK(K304),K304=0,H304=0,ISBLANK(H304)),,ROUND(K304+$L$5,2))</f>
        <v>36.4</v>
      </c>
      <c r="M304" s="555">
        <f>ROUND(L304*I304,2)</f>
        <v>10920</v>
      </c>
      <c r="N304" s="159">
        <f>ROUND(L304/G304,4)</f>
        <v>0.30330000000000001</v>
      </c>
      <c r="O304" s="249"/>
      <c r="P304" s="249"/>
      <c r="Q304" s="2004"/>
      <c r="R304" s="249"/>
      <c r="S304" s="650" t="s">
        <v>20</v>
      </c>
      <c r="T304" s="472" t="s">
        <v>20</v>
      </c>
      <c r="U304" s="1110"/>
      <c r="V304" s="1016"/>
      <c r="W304" s="235" t="s">
        <v>20</v>
      </c>
      <c r="X304" s="1115" t="s">
        <v>20</v>
      </c>
      <c r="Y304" s="646" t="s">
        <v>20</v>
      </c>
      <c r="Z304" s="646"/>
    </row>
    <row r="305" spans="1:26" ht="15" customHeight="1">
      <c r="A305" s="155"/>
      <c r="B305" s="166" t="s">
        <v>2600</v>
      </c>
      <c r="C305" s="239" t="s">
        <v>2601</v>
      </c>
      <c r="D305" s="2126" t="s">
        <v>2602</v>
      </c>
      <c r="E305" s="1260"/>
      <c r="F305" s="214"/>
      <c r="G305" s="168"/>
      <c r="H305" s="1458"/>
      <c r="I305" s="166"/>
      <c r="J305" s="2011"/>
      <c r="K305" s="171"/>
      <c r="L305" s="157"/>
      <c r="M305" s="555"/>
      <c r="N305" s="159"/>
      <c r="O305" s="157"/>
      <c r="P305" s="157"/>
      <c r="Q305" s="2039"/>
      <c r="R305" s="422"/>
      <c r="S305" s="650" t="s">
        <v>20</v>
      </c>
      <c r="T305" s="237" t="s">
        <v>20</v>
      </c>
      <c r="U305" s="1579"/>
      <c r="V305" s="1483"/>
      <c r="W305" s="298" t="s">
        <v>20</v>
      </c>
      <c r="X305" s="1433" t="s">
        <v>20</v>
      </c>
      <c r="Y305" s="646" t="s">
        <v>20</v>
      </c>
      <c r="Z305" s="646"/>
    </row>
    <row r="306" spans="1:26" ht="15" customHeight="1">
      <c r="A306" s="166"/>
      <c r="B306" s="166"/>
      <c r="C306" s="661" t="s">
        <v>2603</v>
      </c>
      <c r="D306" s="2126" t="s">
        <v>2604</v>
      </c>
      <c r="E306" s="1260"/>
      <c r="F306" s="372"/>
      <c r="G306" s="297"/>
      <c r="H306" s="1458"/>
      <c r="I306" s="228"/>
      <c r="J306" s="2247"/>
      <c r="K306" s="299"/>
      <c r="L306" s="266"/>
      <c r="M306" s="890"/>
      <c r="N306" s="742"/>
      <c r="O306" s="266"/>
      <c r="P306" s="266"/>
      <c r="Q306" s="2040"/>
      <c r="R306" s="266"/>
      <c r="S306" s="650" t="s">
        <v>20</v>
      </c>
      <c r="T306" s="472" t="s">
        <v>20</v>
      </c>
      <c r="U306" s="840"/>
      <c r="V306" s="2164"/>
      <c r="W306" s="235" t="s">
        <v>20</v>
      </c>
      <c r="X306" s="1115" t="s">
        <v>20</v>
      </c>
      <c r="Y306" s="646" t="s">
        <v>20</v>
      </c>
      <c r="Z306" s="646"/>
    </row>
    <row r="307" spans="1:26" ht="15" customHeight="1">
      <c r="A307" s="268"/>
      <c r="B307" s="268" t="s">
        <v>2605</v>
      </c>
      <c r="C307" s="198" t="s">
        <v>2596</v>
      </c>
      <c r="D307" s="2115" t="s">
        <v>2606</v>
      </c>
      <c r="E307" s="1260"/>
      <c r="F307" s="241"/>
      <c r="G307" s="305"/>
      <c r="H307" s="1355"/>
      <c r="I307" s="270"/>
      <c r="J307" s="2241"/>
      <c r="K307" s="246"/>
      <c r="L307" s="246"/>
      <c r="M307" s="348"/>
      <c r="N307" s="492"/>
      <c r="O307" s="272"/>
      <c r="P307" s="272"/>
      <c r="Q307" s="1029"/>
      <c r="R307" s="272"/>
      <c r="S307" s="905" t="s">
        <v>20</v>
      </c>
      <c r="T307" s="832" t="s">
        <v>20</v>
      </c>
      <c r="U307" s="965"/>
      <c r="V307" s="956"/>
      <c r="W307" s="307" t="s">
        <v>20</v>
      </c>
      <c r="X307" s="1914" t="s">
        <v>20</v>
      </c>
      <c r="Y307" s="1120" t="s">
        <v>20</v>
      </c>
      <c r="Z307" s="1120"/>
    </row>
    <row r="308" spans="1:26" ht="15" customHeight="1">
      <c r="A308" s="146">
        <v>28057</v>
      </c>
      <c r="B308" s="1614" t="s">
        <v>2607</v>
      </c>
      <c r="C308" s="255" t="s">
        <v>1320</v>
      </c>
      <c r="D308" s="2131">
        <v>86969</v>
      </c>
      <c r="E308" s="384"/>
      <c r="F308" s="2141" t="s">
        <v>1321</v>
      </c>
      <c r="G308" s="278">
        <v>144</v>
      </c>
      <c r="H308" s="1307"/>
      <c r="I308" s="154">
        <f>ROUND($H$308*$G$308/G308,2)</f>
        <v>0</v>
      </c>
      <c r="J308" s="349" t="s">
        <v>170</v>
      </c>
      <c r="K308" s="2762" t="s">
        <v>4636</v>
      </c>
      <c r="L308" s="392">
        <f>IF(OR(ISBLANK(K308),K308=0,H308=0,ISBLANK(H308)),,ROUND(K308+$L$5,2))</f>
        <v>0</v>
      </c>
      <c r="M308" s="555">
        <f>ROUND(I308*L308,2)</f>
        <v>0</v>
      </c>
      <c r="N308" s="159">
        <f>ROUND(L308/G308,4)</f>
        <v>0</v>
      </c>
      <c r="O308" s="157"/>
      <c r="P308" s="157"/>
      <c r="Q308" s="2039"/>
      <c r="R308" s="422"/>
      <c r="S308" s="650" t="s">
        <v>20</v>
      </c>
      <c r="T308" s="472" t="s">
        <v>20</v>
      </c>
      <c r="U308" s="1110"/>
      <c r="V308" s="1016"/>
      <c r="W308" s="235" t="s">
        <v>20</v>
      </c>
      <c r="X308" s="1115" t="s">
        <v>20</v>
      </c>
      <c r="Y308" s="646" t="s">
        <v>20</v>
      </c>
      <c r="Z308" s="646"/>
    </row>
    <row r="309" spans="1:26" ht="15" customHeight="1">
      <c r="A309" s="356"/>
      <c r="B309" s="356" t="s">
        <v>2608</v>
      </c>
      <c r="C309" s="503" t="s">
        <v>20</v>
      </c>
      <c r="D309" s="2126"/>
      <c r="E309" s="648"/>
      <c r="F309" s="2202" t="s">
        <v>20</v>
      </c>
      <c r="G309" s="2248" t="s">
        <v>20</v>
      </c>
      <c r="H309" s="2249"/>
      <c r="I309" s="839" t="s">
        <v>20</v>
      </c>
      <c r="J309" s="800" t="s">
        <v>20</v>
      </c>
      <c r="K309" s="235"/>
      <c r="L309" s="230" t="s">
        <v>20</v>
      </c>
      <c r="M309" s="555" t="s">
        <v>20</v>
      </c>
      <c r="N309" s="159" t="s">
        <v>20</v>
      </c>
      <c r="O309" s="249"/>
      <c r="P309" s="249"/>
      <c r="Q309" s="2004"/>
      <c r="R309" s="300"/>
      <c r="S309" s="650" t="s">
        <v>20</v>
      </c>
      <c r="T309" s="237" t="s">
        <v>20</v>
      </c>
      <c r="U309" s="1579"/>
      <c r="V309" s="1483"/>
      <c r="W309" s="298" t="s">
        <v>20</v>
      </c>
      <c r="X309" s="1433" t="s">
        <v>20</v>
      </c>
      <c r="Y309" s="646" t="s">
        <v>20</v>
      </c>
      <c r="Z309" s="646"/>
    </row>
    <row r="310" spans="1:26" ht="15" customHeight="1">
      <c r="A310" s="199"/>
      <c r="B310" s="199" t="s">
        <v>2609</v>
      </c>
      <c r="C310" s="270"/>
      <c r="D310" s="2115"/>
      <c r="E310" s="1832"/>
      <c r="F310" s="781"/>
      <c r="G310" s="782"/>
      <c r="H310" s="2250"/>
      <c r="I310" s="905"/>
      <c r="J310" s="1609"/>
      <c r="K310" s="307"/>
      <c r="L310" s="443"/>
      <c r="M310" s="738"/>
      <c r="N310" s="446"/>
      <c r="O310" s="523"/>
      <c r="P310" s="523"/>
      <c r="Q310" s="1037"/>
      <c r="R310" s="2049"/>
      <c r="S310" s="905" t="s">
        <v>20</v>
      </c>
      <c r="T310" s="832" t="s">
        <v>20</v>
      </c>
      <c r="U310" s="965"/>
      <c r="V310" s="956"/>
      <c r="W310" s="307" t="s">
        <v>20</v>
      </c>
      <c r="X310" s="1914" t="s">
        <v>20</v>
      </c>
      <c r="Y310" s="1120" t="s">
        <v>20</v>
      </c>
      <c r="Z310" s="1120"/>
    </row>
    <row r="311" spans="1:26" ht="15" customHeight="1">
      <c r="A311" s="146">
        <v>28058</v>
      </c>
      <c r="B311" s="147" t="s">
        <v>2610</v>
      </c>
      <c r="C311" s="255" t="s">
        <v>2611</v>
      </c>
      <c r="D311" s="2131">
        <v>1453</v>
      </c>
      <c r="E311" s="384"/>
      <c r="F311" s="2141" t="s">
        <v>2612</v>
      </c>
      <c r="G311" s="278">
        <v>144</v>
      </c>
      <c r="H311" s="1307">
        <v>150</v>
      </c>
      <c r="I311" s="154">
        <f>ROUND($H$311*$G$311/G311,2)</f>
        <v>150</v>
      </c>
      <c r="J311" s="349" t="s">
        <v>170</v>
      </c>
      <c r="K311" s="313">
        <v>22.85</v>
      </c>
      <c r="L311" s="392">
        <f>IF(OR(ISBLANK(K311),K311=0,H311=0,ISBLANK(H311)),,ROUND(K311+$L$5,2))</f>
        <v>22.85</v>
      </c>
      <c r="M311" s="555">
        <f>ROUND(I311*L311,2)</f>
        <v>3427.5</v>
      </c>
      <c r="N311" s="159">
        <f>ROUND(L311/G311,4)</f>
        <v>0.15870000000000001</v>
      </c>
      <c r="O311" s="157"/>
      <c r="P311" s="157"/>
      <c r="Q311" s="2039"/>
      <c r="R311" s="422"/>
      <c r="S311" s="650" t="s">
        <v>20</v>
      </c>
      <c r="T311" s="472" t="s">
        <v>20</v>
      </c>
      <c r="U311" s="1110"/>
      <c r="V311" s="1016"/>
      <c r="W311" s="235" t="s">
        <v>20</v>
      </c>
      <c r="X311" s="1115" t="s">
        <v>20</v>
      </c>
      <c r="Y311" s="646" t="s">
        <v>20</v>
      </c>
      <c r="Z311" s="646"/>
    </row>
    <row r="312" spans="1:26" ht="15" customHeight="1">
      <c r="A312" s="356"/>
      <c r="B312" s="356" t="s">
        <v>2613</v>
      </c>
      <c r="C312" s="503" t="s">
        <v>20</v>
      </c>
      <c r="D312" s="2126"/>
      <c r="E312" s="648"/>
      <c r="F312" s="2202" t="s">
        <v>20</v>
      </c>
      <c r="G312" s="2248" t="s">
        <v>20</v>
      </c>
      <c r="H312" s="2249"/>
      <c r="I312" s="839" t="s">
        <v>20</v>
      </c>
      <c r="J312" s="800" t="s">
        <v>20</v>
      </c>
      <c r="K312" s="235"/>
      <c r="L312" s="230" t="s">
        <v>20</v>
      </c>
      <c r="M312" s="555" t="s">
        <v>20</v>
      </c>
      <c r="N312" s="159" t="s">
        <v>20</v>
      </c>
      <c r="O312" s="249"/>
      <c r="P312" s="249"/>
      <c r="Q312" s="2004"/>
      <c r="R312" s="300"/>
      <c r="S312" s="650" t="s">
        <v>20</v>
      </c>
      <c r="T312" s="237" t="s">
        <v>20</v>
      </c>
      <c r="U312" s="1579"/>
      <c r="V312" s="1483"/>
      <c r="W312" s="298" t="s">
        <v>20</v>
      </c>
      <c r="X312" s="1433" t="s">
        <v>20</v>
      </c>
      <c r="Y312" s="646" t="s">
        <v>20</v>
      </c>
      <c r="Z312" s="646"/>
    </row>
    <row r="313" spans="1:26" ht="15" customHeight="1">
      <c r="A313" s="270"/>
      <c r="B313" s="270" t="s">
        <v>20</v>
      </c>
      <c r="C313" s="270"/>
      <c r="D313" s="2115"/>
      <c r="E313" s="1832"/>
      <c r="F313" s="781"/>
      <c r="G313" s="782"/>
      <c r="H313" s="2250"/>
      <c r="I313" s="905"/>
      <c r="J313" s="1609"/>
      <c r="K313" s="307"/>
      <c r="L313" s="443"/>
      <c r="M313" s="738"/>
      <c r="N313" s="446"/>
      <c r="O313" s="523"/>
      <c r="P313" s="523"/>
      <c r="Q313" s="1037"/>
      <c r="R313" s="2049"/>
      <c r="S313" s="905" t="s">
        <v>20</v>
      </c>
      <c r="T313" s="832" t="s">
        <v>20</v>
      </c>
      <c r="U313" s="965"/>
      <c r="V313" s="956"/>
      <c r="W313" s="307" t="s">
        <v>20</v>
      </c>
      <c r="X313" s="1914" t="s">
        <v>20</v>
      </c>
      <c r="Y313" s="1120" t="s">
        <v>20</v>
      </c>
      <c r="Z313" s="1120"/>
    </row>
    <row r="314" spans="1:26" ht="15" customHeight="1">
      <c r="A314" s="146">
        <v>28059</v>
      </c>
      <c r="B314" s="147" t="s">
        <v>2614</v>
      </c>
      <c r="C314" s="255" t="s">
        <v>2615</v>
      </c>
      <c r="D314" s="2131">
        <v>4521</v>
      </c>
      <c r="E314" s="384"/>
      <c r="F314" s="349" t="s">
        <v>2616</v>
      </c>
      <c r="G314" s="278">
        <v>48</v>
      </c>
      <c r="H314" s="1307">
        <v>50</v>
      </c>
      <c r="I314" s="154">
        <f>ROUND(H314*G314/G314,2)</f>
        <v>50</v>
      </c>
      <c r="J314" s="349" t="s">
        <v>170</v>
      </c>
      <c r="K314" s="313">
        <v>23.91</v>
      </c>
      <c r="L314" s="392">
        <f>IF(OR(ISBLANK(K314),K314=0,H314=0,ISBLANK(H314)),,ROUND(K314+$L$5,2))</f>
        <v>23.91</v>
      </c>
      <c r="M314" s="555">
        <f>ROUND(I314*L314,2)</f>
        <v>1195.5</v>
      </c>
      <c r="N314" s="159">
        <f>ROUND(L314/G314,4)</f>
        <v>0.49809999999999999</v>
      </c>
      <c r="O314" s="249"/>
      <c r="P314" s="249"/>
      <c r="Q314" s="2004"/>
      <c r="R314" s="581"/>
      <c r="S314" s="785" t="s">
        <v>20</v>
      </c>
      <c r="T314" s="2145" t="s">
        <v>20</v>
      </c>
      <c r="U314" s="2146"/>
      <c r="V314" s="2147"/>
      <c r="W314" s="729" t="s">
        <v>20</v>
      </c>
      <c r="X314" s="2148" t="s">
        <v>20</v>
      </c>
      <c r="Y314" s="539" t="s">
        <v>20</v>
      </c>
      <c r="Z314" s="539"/>
    </row>
    <row r="315" spans="1:26" ht="15" customHeight="1">
      <c r="A315" s="356"/>
      <c r="B315" s="356" t="s">
        <v>2617</v>
      </c>
      <c r="C315" s="503" t="s">
        <v>20</v>
      </c>
      <c r="D315" s="2251"/>
      <c r="E315" s="2157"/>
      <c r="F315" s="2202" t="s">
        <v>20</v>
      </c>
      <c r="G315" s="2248" t="s">
        <v>20</v>
      </c>
      <c r="H315" s="2249"/>
      <c r="I315" s="839" t="s">
        <v>20</v>
      </c>
      <c r="J315" s="800" t="s">
        <v>20</v>
      </c>
      <c r="K315" s="235"/>
      <c r="L315" s="298" t="s">
        <v>20</v>
      </c>
      <c r="M315" s="555" t="s">
        <v>255</v>
      </c>
      <c r="N315" s="159" t="s">
        <v>20</v>
      </c>
      <c r="O315" s="462"/>
      <c r="P315" s="230"/>
      <c r="Q315" s="1125"/>
      <c r="R315" s="230"/>
      <c r="S315" s="769" t="s">
        <v>20</v>
      </c>
      <c r="T315" s="849" t="s">
        <v>20</v>
      </c>
      <c r="U315" s="849"/>
      <c r="V315" s="849"/>
      <c r="W315" s="298" t="s">
        <v>20</v>
      </c>
      <c r="X315" s="1433" t="s">
        <v>20</v>
      </c>
      <c r="Y315" s="1063" t="s">
        <v>20</v>
      </c>
      <c r="Z315" s="1063"/>
    </row>
    <row r="316" spans="1:26" ht="15" customHeight="1">
      <c r="A316" s="198"/>
      <c r="B316" s="270" t="s">
        <v>2618</v>
      </c>
      <c r="C316" s="270"/>
      <c r="D316" s="2044"/>
      <c r="E316" s="1832"/>
      <c r="F316" s="781"/>
      <c r="G316" s="782"/>
      <c r="H316" s="2252"/>
      <c r="I316" s="562"/>
      <c r="J316" s="781"/>
      <c r="K316" s="307"/>
      <c r="L316" s="307"/>
      <c r="M316" s="348"/>
      <c r="N316" s="446"/>
      <c r="O316" s="565"/>
      <c r="P316" s="271"/>
      <c r="Q316" s="1238"/>
      <c r="R316" s="271"/>
      <c r="S316" s="562"/>
      <c r="T316" s="924"/>
      <c r="U316" s="924"/>
      <c r="V316" s="924"/>
      <c r="W316" s="307"/>
      <c r="X316" s="1914"/>
      <c r="Y316" s="1437"/>
      <c r="Z316" s="1437"/>
    </row>
    <row r="317" spans="1:26" ht="15" customHeight="1">
      <c r="A317" s="146">
        <v>28060</v>
      </c>
      <c r="B317" s="147" t="s">
        <v>2619</v>
      </c>
      <c r="C317" s="155" t="s">
        <v>2620</v>
      </c>
      <c r="D317" s="2131">
        <v>4522</v>
      </c>
      <c r="E317" s="408"/>
      <c r="F317" s="214" t="s">
        <v>2621</v>
      </c>
      <c r="G317" s="256">
        <v>50</v>
      </c>
      <c r="H317" s="532">
        <v>50</v>
      </c>
      <c r="I317" s="154">
        <f>ROUND(H317*G317/G317,2)</f>
        <v>50</v>
      </c>
      <c r="J317" s="214" t="s">
        <v>170</v>
      </c>
      <c r="K317" s="156">
        <v>30.87</v>
      </c>
      <c r="L317" s="165">
        <f>IF(OR(ISBLANK(K317),K317=0,H317=0,ISBLANK(H317)),,ROUND(K317+$L$5,2))</f>
        <v>30.87</v>
      </c>
      <c r="M317" s="555">
        <f>ROUND(I317*L317,2)</f>
        <v>1543.5</v>
      </c>
      <c r="N317" s="159">
        <f>ROUND(L317/G317,4)</f>
        <v>0.61739999999999995</v>
      </c>
      <c r="O317" s="462"/>
      <c r="P317" s="165"/>
      <c r="Q317" s="1210"/>
      <c r="R317" s="165"/>
      <c r="S317" s="650"/>
      <c r="T317" s="843"/>
      <c r="U317" s="843"/>
      <c r="V317" s="843"/>
      <c r="W317" s="235"/>
      <c r="X317" s="1115"/>
      <c r="Y317" s="646"/>
      <c r="Z317" s="646"/>
    </row>
    <row r="318" spans="1:26" ht="15" customHeight="1">
      <c r="A318" s="356"/>
      <c r="B318" s="166" t="s">
        <v>2622</v>
      </c>
      <c r="C318" s="166"/>
      <c r="D318" s="2126"/>
      <c r="E318" s="648"/>
      <c r="F318" s="800"/>
      <c r="G318" s="770"/>
      <c r="H318" s="2253"/>
      <c r="I318" s="769"/>
      <c r="J318" s="800"/>
      <c r="K318" s="298"/>
      <c r="L318" s="298"/>
      <c r="M318" s="326"/>
      <c r="N318" s="159"/>
      <c r="O318" s="462"/>
      <c r="P318" s="230"/>
      <c r="Q318" s="1125"/>
      <c r="R318" s="230"/>
      <c r="S318" s="769"/>
      <c r="T318" s="849"/>
      <c r="U318" s="849"/>
      <c r="V318" s="849"/>
      <c r="W318" s="298"/>
      <c r="X318" s="1433"/>
      <c r="Y318" s="1063"/>
      <c r="Z318" s="1063"/>
    </row>
    <row r="319" spans="1:26" ht="15" customHeight="1">
      <c r="A319" s="356"/>
      <c r="B319" s="166"/>
      <c r="C319" s="166"/>
      <c r="D319" s="2126"/>
      <c r="E319" s="648"/>
      <c r="F319" s="800"/>
      <c r="G319" s="770"/>
      <c r="H319" s="2253"/>
      <c r="I319" s="769"/>
      <c r="J319" s="800"/>
      <c r="K319" s="298"/>
      <c r="L319" s="298"/>
      <c r="M319" s="326"/>
      <c r="N319" s="159"/>
      <c r="O319" s="462"/>
      <c r="P319" s="230"/>
      <c r="Q319" s="1125"/>
      <c r="R319" s="230"/>
      <c r="S319" s="769"/>
      <c r="T319" s="849"/>
      <c r="U319" s="849"/>
      <c r="V319" s="849"/>
      <c r="W319" s="298"/>
      <c r="X319" s="1433"/>
      <c r="Y319" s="1063"/>
      <c r="Z319" s="1063"/>
    </row>
    <row r="320" spans="1:26" ht="15" customHeight="1">
      <c r="A320" s="270"/>
      <c r="B320" s="198" t="s">
        <v>2618</v>
      </c>
      <c r="C320" s="198" t="s">
        <v>20</v>
      </c>
      <c r="D320" s="2115"/>
      <c r="E320" s="1598"/>
      <c r="F320" s="1609" t="s">
        <v>20</v>
      </c>
      <c r="G320" s="1195" t="s">
        <v>20</v>
      </c>
      <c r="H320" s="2250"/>
      <c r="I320" s="905" t="s">
        <v>20</v>
      </c>
      <c r="J320" s="1609" t="s">
        <v>20</v>
      </c>
      <c r="K320" s="443"/>
      <c r="L320" s="443" t="s">
        <v>20</v>
      </c>
      <c r="M320" s="738" t="s">
        <v>20</v>
      </c>
      <c r="N320" s="446" t="s">
        <v>20</v>
      </c>
      <c r="O320" s="444"/>
      <c r="P320" s="271"/>
      <c r="Q320" s="1238"/>
      <c r="R320" s="307"/>
      <c r="S320" s="562" t="s">
        <v>20</v>
      </c>
      <c r="T320" s="924" t="s">
        <v>20</v>
      </c>
      <c r="U320" s="924"/>
      <c r="V320" s="1602"/>
      <c r="W320" s="307" t="s">
        <v>20</v>
      </c>
      <c r="X320" s="1914" t="s">
        <v>20</v>
      </c>
      <c r="Y320" s="1437" t="s">
        <v>20</v>
      </c>
      <c r="Z320" s="1437"/>
    </row>
    <row r="321" spans="1:26" ht="15" customHeight="1">
      <c r="A321" s="146">
        <v>28061</v>
      </c>
      <c r="B321" s="254" t="s">
        <v>2623</v>
      </c>
      <c r="C321" s="166" t="s">
        <v>2624</v>
      </c>
      <c r="D321" s="2131" t="s">
        <v>2625</v>
      </c>
      <c r="E321" s="1260"/>
      <c r="F321" s="214" t="s">
        <v>1384</v>
      </c>
      <c r="G321" s="152">
        <v>72</v>
      </c>
      <c r="H321" s="1307">
        <v>700</v>
      </c>
      <c r="I321" s="154">
        <f>ROUND(H321*G321/G321,2)</f>
        <v>700</v>
      </c>
      <c r="J321" s="214" t="s">
        <v>170</v>
      </c>
      <c r="K321" s="156"/>
      <c r="L321" s="157">
        <f>IF(OR(ISBLANK(K321),K321=0,H321=0,ISBLANK(H321)),,ROUND(K321+$L$5,2))</f>
        <v>0</v>
      </c>
      <c r="M321" s="555">
        <f>ROUND(I321*L321,2)</f>
        <v>0</v>
      </c>
      <c r="N321" s="159">
        <f>ROUND(L321/G321,4)</f>
        <v>0</v>
      </c>
      <c r="O321" s="258"/>
      <c r="P321" s="165"/>
      <c r="Q321" s="1210"/>
      <c r="R321" s="165"/>
      <c r="S321" s="650" t="s">
        <v>20</v>
      </c>
      <c r="T321" s="843" t="s">
        <v>20</v>
      </c>
      <c r="U321" s="843"/>
      <c r="V321" s="840"/>
      <c r="W321" s="235" t="s">
        <v>20</v>
      </c>
      <c r="X321" s="1115" t="s">
        <v>20</v>
      </c>
      <c r="Y321" s="646" t="s">
        <v>20</v>
      </c>
      <c r="Z321" s="646"/>
    </row>
    <row r="322" spans="1:26" ht="15" customHeight="1">
      <c r="A322" s="228"/>
      <c r="B322" s="166" t="s">
        <v>2626</v>
      </c>
      <c r="C322" s="735"/>
      <c r="D322" s="2126"/>
      <c r="E322" s="232"/>
      <c r="F322" s="229"/>
      <c r="G322" s="168"/>
      <c r="H322" s="1059"/>
      <c r="I322" s="154"/>
      <c r="J322" s="229"/>
      <c r="K322" s="230"/>
      <c r="L322" s="171"/>
      <c r="M322" s="555"/>
      <c r="N322" s="159"/>
      <c r="O322" s="249"/>
      <c r="P322" s="230"/>
      <c r="Q322" s="1125"/>
      <c r="R322" s="230"/>
      <c r="S322" s="769" t="s">
        <v>20</v>
      </c>
      <c r="T322" s="849" t="s">
        <v>20</v>
      </c>
      <c r="U322" s="849"/>
      <c r="V322" s="546"/>
      <c r="W322" s="298" t="s">
        <v>20</v>
      </c>
      <c r="X322" s="1433" t="s">
        <v>20</v>
      </c>
      <c r="Y322" s="646" t="s">
        <v>20</v>
      </c>
      <c r="Z322" s="646"/>
    </row>
    <row r="323" spans="1:26" ht="15" customHeight="1">
      <c r="A323" s="228"/>
      <c r="B323" s="228"/>
      <c r="C323" s="661" t="s">
        <v>2437</v>
      </c>
      <c r="D323" s="2126"/>
      <c r="E323" s="166"/>
      <c r="F323" s="229" t="s">
        <v>2627</v>
      </c>
      <c r="G323" s="166">
        <v>72</v>
      </c>
      <c r="H323" s="1059"/>
      <c r="I323" s="154">
        <f>ROUND(H321*G321/G323,2)</f>
        <v>700</v>
      </c>
      <c r="J323" s="214" t="s">
        <v>170</v>
      </c>
      <c r="K323" s="156"/>
      <c r="L323" s="422">
        <f>IF(OR(ISBLANK(K323),K323=0,H321=0,ISBLANK(H321)),,ROUND(K323+$L$5,2))</f>
        <v>0</v>
      </c>
      <c r="M323" s="885">
        <f>ROUND(I323*L323,2)</f>
        <v>0</v>
      </c>
      <c r="N323" s="423">
        <f>ROUND(L323/G323,4)</f>
        <v>0</v>
      </c>
      <c r="O323" s="298"/>
      <c r="P323" s="298"/>
      <c r="Q323" s="2087"/>
      <c r="R323" s="230"/>
      <c r="S323" s="769" t="s">
        <v>20</v>
      </c>
      <c r="T323" s="849" t="s">
        <v>20</v>
      </c>
      <c r="U323" s="849"/>
      <c r="V323" s="546"/>
      <c r="W323" s="298" t="s">
        <v>20</v>
      </c>
      <c r="X323" s="1433" t="s">
        <v>20</v>
      </c>
      <c r="Y323" s="646" t="s">
        <v>20</v>
      </c>
      <c r="Z323" s="646"/>
    </row>
    <row r="324" spans="1:26" ht="15" customHeight="1">
      <c r="A324" s="228"/>
      <c r="B324" s="228"/>
      <c r="C324" s="166" t="s">
        <v>2628</v>
      </c>
      <c r="D324" s="2159">
        <v>132264</v>
      </c>
      <c r="E324" s="1862"/>
      <c r="F324" s="2153"/>
      <c r="G324" s="228"/>
      <c r="H324" s="1059"/>
      <c r="I324" s="154"/>
      <c r="J324" s="214"/>
      <c r="K324" s="165"/>
      <c r="L324" s="422"/>
      <c r="M324" s="885"/>
      <c r="N324" s="873"/>
      <c r="O324" s="2167"/>
      <c r="P324" s="776"/>
      <c r="Q324" s="2254"/>
      <c r="R324" s="488"/>
      <c r="S324" s="773"/>
      <c r="T324" s="1514"/>
      <c r="U324" s="1514"/>
      <c r="V324" s="2255"/>
      <c r="W324" s="776"/>
      <c r="X324" s="2052"/>
      <c r="Y324" s="646"/>
      <c r="Z324" s="646"/>
    </row>
    <row r="325" spans="1:26" ht="15" customHeight="1">
      <c r="A325" s="228"/>
      <c r="B325" s="228"/>
      <c r="C325" s="166" t="s">
        <v>2629</v>
      </c>
      <c r="D325" s="2159">
        <v>132265</v>
      </c>
      <c r="E325" s="1862"/>
      <c r="F325" s="2153"/>
      <c r="G325" s="228"/>
      <c r="H325" s="1059"/>
      <c r="I325" s="154"/>
      <c r="J325" s="214"/>
      <c r="K325" s="165"/>
      <c r="L325" s="422"/>
      <c r="M325" s="885"/>
      <c r="N325" s="423"/>
      <c r="O325" s="943"/>
      <c r="P325" s="776"/>
      <c r="Q325" s="2254"/>
      <c r="R325" s="488"/>
      <c r="S325" s="773"/>
      <c r="T325" s="1514"/>
      <c r="U325" s="1514"/>
      <c r="V325" s="2255"/>
      <c r="W325" s="776"/>
      <c r="X325" s="2052"/>
      <c r="Y325" s="646"/>
      <c r="Z325" s="646"/>
    </row>
    <row r="326" spans="1:26" ht="15" customHeight="1">
      <c r="A326" s="228"/>
      <c r="B326" s="228"/>
      <c r="C326" s="166"/>
      <c r="D326" s="2158"/>
      <c r="E326" s="228"/>
      <c r="F326" s="2153"/>
      <c r="G326" s="228"/>
      <c r="H326" s="1059"/>
      <c r="I326" s="155"/>
      <c r="J326" s="214"/>
      <c r="K326" s="165"/>
      <c r="L326" s="422"/>
      <c r="M326" s="885"/>
      <c r="N326" s="423"/>
      <c r="O326" s="842"/>
      <c r="P326" s="776"/>
      <c r="Q326" s="2254"/>
      <c r="R326" s="488"/>
      <c r="S326" s="773"/>
      <c r="T326" s="1514"/>
      <c r="U326" s="1514"/>
      <c r="V326" s="2255"/>
      <c r="W326" s="776"/>
      <c r="X326" s="2052"/>
      <c r="Y326" s="646"/>
      <c r="Z326" s="646"/>
    </row>
    <row r="327" spans="1:26" ht="15" customHeight="1">
      <c r="A327" s="228"/>
      <c r="B327" s="228"/>
      <c r="C327" s="166" t="s">
        <v>1224</v>
      </c>
      <c r="D327" s="2158"/>
      <c r="E327" s="228"/>
      <c r="F327" s="2683" t="s">
        <v>2642</v>
      </c>
      <c r="G327" s="228">
        <v>96</v>
      </c>
      <c r="H327" s="1059"/>
      <c r="I327" s="154">
        <f>ROUND(H321*G327/G321,2)</f>
        <v>933.33</v>
      </c>
      <c r="J327" s="214" t="s">
        <v>170</v>
      </c>
      <c r="K327" s="156">
        <v>27.28</v>
      </c>
      <c r="L327" s="422">
        <f>IF(OR(ISBLANK(K327),K327=0,H321=0,ISBLANK(H321)),,ROUND(K327+$L$5,2))</f>
        <v>27.28</v>
      </c>
      <c r="M327" s="885">
        <f>ROUND(I327*L327,2)</f>
        <v>25461.24</v>
      </c>
      <c r="N327" s="423">
        <f>ROUND(L327/G327,4)</f>
        <v>0.28420000000000001</v>
      </c>
      <c r="O327" s="842"/>
      <c r="P327" s="776"/>
      <c r="Q327" s="2254"/>
      <c r="R327" s="488"/>
      <c r="S327" s="773"/>
      <c r="T327" s="1514"/>
      <c r="U327" s="1514"/>
      <c r="V327" s="2255"/>
      <c r="W327" s="776"/>
      <c r="X327" s="2052"/>
      <c r="Y327" s="646"/>
      <c r="Z327" s="646"/>
    </row>
    <row r="328" spans="1:26" ht="15" customHeight="1">
      <c r="A328" s="228"/>
      <c r="B328" s="228"/>
      <c r="C328" s="166" t="s">
        <v>2630</v>
      </c>
      <c r="D328" s="2684" t="s">
        <v>2646</v>
      </c>
      <c r="E328" s="1862"/>
      <c r="F328" s="73"/>
      <c r="G328" s="228"/>
      <c r="H328" s="1059"/>
      <c r="I328" s="154"/>
      <c r="J328" s="214"/>
      <c r="K328" s="165"/>
      <c r="L328" s="422"/>
      <c r="M328" s="885"/>
      <c r="N328" s="423"/>
      <c r="O328" s="943"/>
      <c r="P328" s="776"/>
      <c r="Q328" s="2254"/>
      <c r="R328" s="488"/>
      <c r="S328" s="773"/>
      <c r="T328" s="1514"/>
      <c r="U328" s="1514"/>
      <c r="V328" s="2255"/>
      <c r="W328" s="776"/>
      <c r="X328" s="2052"/>
      <c r="Y328" s="646"/>
      <c r="Z328" s="646"/>
    </row>
    <row r="329" spans="1:26" ht="15" customHeight="1">
      <c r="A329" s="228"/>
      <c r="B329" s="228"/>
      <c r="C329" s="155" t="s">
        <v>2631</v>
      </c>
      <c r="D329" s="2684" t="s">
        <v>4630</v>
      </c>
      <c r="E329" s="691"/>
      <c r="F329" s="229"/>
      <c r="G329" s="166"/>
      <c r="H329" s="1411"/>
      <c r="I329" s="154"/>
      <c r="J329" s="214"/>
      <c r="K329" s="165"/>
      <c r="L329" s="422"/>
      <c r="M329" s="885"/>
      <c r="N329" s="423"/>
      <c r="O329" s="945"/>
      <c r="P329" s="776"/>
      <c r="Q329" s="2254"/>
      <c r="R329" s="488"/>
      <c r="S329" s="773"/>
      <c r="T329" s="1514"/>
      <c r="U329" s="1514"/>
      <c r="V329" s="2255"/>
      <c r="W329" s="776"/>
      <c r="X329" s="2052"/>
      <c r="Y329" s="1136"/>
      <c r="Z329" s="1136"/>
    </row>
    <row r="330" spans="1:26" ht="15" customHeight="1">
      <c r="A330" s="270"/>
      <c r="B330" s="270" t="s">
        <v>20</v>
      </c>
      <c r="C330" s="198"/>
      <c r="D330" s="2115"/>
      <c r="E330" s="673"/>
      <c r="F330" s="411"/>
      <c r="G330" s="198"/>
      <c r="H330" s="1059"/>
      <c r="I330" s="198"/>
      <c r="J330" s="411"/>
      <c r="K330" s="566"/>
      <c r="L330" s="444"/>
      <c r="M330" s="738"/>
      <c r="N330" s="446"/>
      <c r="O330" s="272"/>
      <c r="P330" s="271"/>
      <c r="Q330" s="1238"/>
      <c r="R330" s="271"/>
      <c r="S330" s="562" t="s">
        <v>20</v>
      </c>
      <c r="T330" s="924" t="s">
        <v>20</v>
      </c>
      <c r="U330" s="924"/>
      <c r="V330" s="1602"/>
      <c r="W330" s="307" t="s">
        <v>20</v>
      </c>
      <c r="X330" s="1914" t="s">
        <v>20</v>
      </c>
      <c r="Y330" s="1437" t="s">
        <v>20</v>
      </c>
      <c r="Z330" s="1437"/>
    </row>
    <row r="331" spans="1:26" ht="15" customHeight="1">
      <c r="A331" s="675">
        <v>28062</v>
      </c>
      <c r="B331" s="2746" t="s">
        <v>4683</v>
      </c>
      <c r="C331" s="155" t="s">
        <v>2425</v>
      </c>
      <c r="D331" s="2038"/>
      <c r="E331" s="232"/>
      <c r="F331" s="214" t="s">
        <v>2632</v>
      </c>
      <c r="G331" s="152">
        <v>72</v>
      </c>
      <c r="H331" s="1307"/>
      <c r="I331" s="154">
        <f>ROUND(H331*G331/G331,2)</f>
        <v>0</v>
      </c>
      <c r="J331" s="214" t="s">
        <v>170</v>
      </c>
      <c r="K331" s="156">
        <v>24.48</v>
      </c>
      <c r="L331" s="157">
        <f>IF(OR(ISBLANK(K331),K331=0,H331=0,ISBLANK(H331)),,ROUND(K331+$L$5,2))</f>
        <v>0</v>
      </c>
      <c r="M331" s="555">
        <f>ROUND(I331*L331,2)</f>
        <v>0</v>
      </c>
      <c r="N331" s="159">
        <f>ROUND(L331/G331,4)</f>
        <v>0</v>
      </c>
      <c r="O331" s="157"/>
      <c r="P331" s="165"/>
      <c r="Q331" s="1210"/>
      <c r="R331" s="165"/>
      <c r="S331" s="650" t="s">
        <v>20</v>
      </c>
      <c r="T331" s="843" t="s">
        <v>20</v>
      </c>
      <c r="U331" s="843"/>
      <c r="V331" s="840"/>
      <c r="W331" s="235" t="s">
        <v>20</v>
      </c>
      <c r="X331" s="1115" t="s">
        <v>20</v>
      </c>
      <c r="Y331" s="646" t="s">
        <v>20</v>
      </c>
      <c r="Z331" s="646"/>
    </row>
    <row r="332" spans="1:26" ht="15" customHeight="1">
      <c r="A332" s="239"/>
      <c r="B332" s="2256" t="s">
        <v>2633</v>
      </c>
      <c r="C332" s="166" t="s">
        <v>2634</v>
      </c>
      <c r="D332" s="2126">
        <v>3800024698</v>
      </c>
      <c r="E332" s="691"/>
      <c r="F332" s="166"/>
      <c r="G332" s="168"/>
      <c r="H332" s="2257"/>
      <c r="I332" s="166"/>
      <c r="J332" s="166"/>
      <c r="K332" s="230"/>
      <c r="L332" s="230"/>
      <c r="M332" s="326"/>
      <c r="N332" s="423"/>
      <c r="O332" s="1887"/>
      <c r="P332" s="230"/>
      <c r="Q332" s="1125"/>
      <c r="R332" s="230"/>
      <c r="S332" s="769" t="s">
        <v>20</v>
      </c>
      <c r="T332" s="849" t="s">
        <v>20</v>
      </c>
      <c r="U332" s="849"/>
      <c r="V332" s="546"/>
      <c r="W332" s="298" t="s">
        <v>20</v>
      </c>
      <c r="X332" s="1433" t="s">
        <v>20</v>
      </c>
      <c r="Y332" s="646" t="s">
        <v>20</v>
      </c>
      <c r="Z332" s="646"/>
    </row>
    <row r="333" spans="1:26" ht="15" customHeight="1">
      <c r="A333" s="503"/>
      <c r="B333" s="2256" t="s">
        <v>2635</v>
      </c>
      <c r="C333" s="166"/>
      <c r="D333" s="2126"/>
      <c r="E333" s="166"/>
      <c r="F333" s="166"/>
      <c r="G333" s="168"/>
      <c r="H333" s="2257"/>
      <c r="I333" s="166"/>
      <c r="J333" s="166"/>
      <c r="K333" s="230"/>
      <c r="L333" s="230"/>
      <c r="M333" s="326"/>
      <c r="N333" s="423"/>
      <c r="O333" s="422"/>
      <c r="P333" s="298"/>
      <c r="Q333" s="2087"/>
      <c r="R333" s="230"/>
      <c r="S333" s="166"/>
      <c r="T333" s="230"/>
      <c r="U333" s="230"/>
      <c r="V333" s="300"/>
      <c r="W333" s="230"/>
      <c r="X333" s="1063"/>
      <c r="Y333" s="1063"/>
      <c r="Z333" s="1063"/>
    </row>
    <row r="334" spans="1:26" ht="15" customHeight="1">
      <c r="A334" s="584"/>
      <c r="B334" s="2258" t="s">
        <v>2636</v>
      </c>
      <c r="C334" s="270"/>
      <c r="D334" s="2044"/>
      <c r="E334" s="270"/>
      <c r="F334" s="270"/>
      <c r="G334" s="305"/>
      <c r="H334" s="985"/>
      <c r="I334" s="270"/>
      <c r="J334" s="270"/>
      <c r="K334" s="271"/>
      <c r="L334" s="271"/>
      <c r="M334" s="348"/>
      <c r="N334" s="1198"/>
      <c r="O334" s="1327"/>
      <c r="P334" s="563"/>
      <c r="Q334" s="2259"/>
      <c r="R334" s="246"/>
      <c r="S334" s="270"/>
      <c r="T334" s="246"/>
      <c r="U334" s="271"/>
      <c r="V334" s="665"/>
      <c r="W334" s="246"/>
      <c r="X334" s="1437"/>
      <c r="Y334" s="1437"/>
      <c r="Z334" s="1437"/>
    </row>
    <row r="335" spans="1:26" ht="15" customHeight="1">
      <c r="A335" s="675">
        <v>28063</v>
      </c>
      <c r="B335" s="2746" t="s">
        <v>4684</v>
      </c>
      <c r="C335" s="155" t="s">
        <v>2637</v>
      </c>
      <c r="D335" s="2038">
        <v>8615180483</v>
      </c>
      <c r="E335" s="1509"/>
      <c r="F335" s="356" t="s">
        <v>2638</v>
      </c>
      <c r="G335" s="895">
        <v>72</v>
      </c>
      <c r="H335" s="1307">
        <v>50</v>
      </c>
      <c r="I335" s="154">
        <f>ROUND(H335*G335/G335,2)</f>
        <v>50</v>
      </c>
      <c r="J335" s="214" t="s">
        <v>170</v>
      </c>
      <c r="K335" s="156">
        <v>35.5</v>
      </c>
      <c r="L335" s="157">
        <f>IF(OR(ISBLANK(K335),K335=0,H335=0,ISBLANK(H335)),,ROUND(K335+$L$5,2))</f>
        <v>35.5</v>
      </c>
      <c r="M335" s="555">
        <f>ROUND(I335*L335,2)</f>
        <v>1775</v>
      </c>
      <c r="N335" s="159">
        <f>ROUND(L335/G335,4)</f>
        <v>0.49309999999999998</v>
      </c>
      <c r="O335" s="422"/>
      <c r="P335" s="944"/>
      <c r="Q335" s="2045"/>
      <c r="R335" s="266"/>
      <c r="S335" s="356"/>
      <c r="T335" s="266"/>
      <c r="U335" s="304"/>
      <c r="V335" s="471"/>
      <c r="W335" s="266"/>
      <c r="X335" s="1136"/>
      <c r="Y335" s="646"/>
      <c r="Z335" s="646"/>
    </row>
    <row r="336" spans="1:26" ht="15" customHeight="1">
      <c r="A336" s="503"/>
      <c r="B336" s="2256" t="s">
        <v>2639</v>
      </c>
      <c r="C336" s="166"/>
      <c r="D336" s="2126"/>
      <c r="E336" s="228"/>
      <c r="F336" s="228"/>
      <c r="G336" s="297"/>
      <c r="H336" s="1059"/>
      <c r="I336" s="228"/>
      <c r="J336" s="228"/>
      <c r="K336" s="488"/>
      <c r="L336" s="488"/>
      <c r="M336" s="490"/>
      <c r="N336" s="423"/>
      <c r="O336" s="287"/>
      <c r="P336" s="893"/>
      <c r="Q336" s="2260"/>
      <c r="R336" s="299"/>
      <c r="S336" s="228"/>
      <c r="T336" s="299"/>
      <c r="U336" s="488"/>
      <c r="V336" s="658"/>
      <c r="W336" s="299"/>
      <c r="X336" s="1441"/>
      <c r="Y336" s="1063"/>
      <c r="Z336" s="1063"/>
    </row>
    <row r="337" spans="1:26" ht="15" customHeight="1">
      <c r="A337" s="503"/>
      <c r="B337" s="2256" t="s">
        <v>2640</v>
      </c>
      <c r="C337" s="166"/>
      <c r="D337" s="2126"/>
      <c r="E337" s="228"/>
      <c r="F337" s="228"/>
      <c r="G337" s="297"/>
      <c r="H337" s="1059"/>
      <c r="I337" s="228"/>
      <c r="J337" s="228"/>
      <c r="K337" s="488"/>
      <c r="L337" s="488"/>
      <c r="M337" s="490"/>
      <c r="N337" s="873"/>
      <c r="O337" s="944"/>
      <c r="P337" s="893"/>
      <c r="Q337" s="2260"/>
      <c r="R337" s="299"/>
      <c r="S337" s="228"/>
      <c r="T337" s="299"/>
      <c r="U337" s="488"/>
      <c r="V337" s="658"/>
      <c r="W337" s="299"/>
      <c r="X337" s="1441"/>
      <c r="Y337" s="1063"/>
      <c r="Z337" s="1063"/>
    </row>
    <row r="338" spans="1:26" ht="15" customHeight="1">
      <c r="A338" s="584"/>
      <c r="B338" s="270" t="s">
        <v>2641</v>
      </c>
      <c r="C338" s="270"/>
      <c r="D338" s="2044"/>
      <c r="E338" s="270"/>
      <c r="F338" s="270"/>
      <c r="G338" s="305"/>
      <c r="H338" s="985"/>
      <c r="I338" s="270"/>
      <c r="J338" s="270"/>
      <c r="K338" s="271"/>
      <c r="L338" s="271"/>
      <c r="M338" s="348"/>
      <c r="N338" s="1949"/>
      <c r="O338" s="665"/>
      <c r="P338" s="246"/>
      <c r="Q338" s="2261"/>
      <c r="R338" s="246"/>
      <c r="S338" s="270"/>
      <c r="T338" s="246"/>
      <c r="U338" s="271"/>
      <c r="V338" s="665"/>
      <c r="W338" s="246"/>
      <c r="X338" s="1437"/>
      <c r="Y338" s="1120"/>
      <c r="Z338" s="1120"/>
    </row>
    <row r="339" spans="1:26" ht="15" customHeight="1">
      <c r="A339" s="1306">
        <v>28064</v>
      </c>
      <c r="B339" s="2746" t="s">
        <v>4685</v>
      </c>
      <c r="C339" s="2686" t="s">
        <v>4667</v>
      </c>
      <c r="D339" s="2262"/>
      <c r="E339" s="155"/>
      <c r="F339" s="155" t="s">
        <v>2642</v>
      </c>
      <c r="G339" s="152">
        <v>72</v>
      </c>
      <c r="H339" s="1397"/>
      <c r="I339" s="154">
        <f>ROUND(H339*G339/G339,2)</f>
        <v>0</v>
      </c>
      <c r="J339" s="214" t="s">
        <v>170</v>
      </c>
      <c r="K339" s="165"/>
      <c r="L339" s="157"/>
      <c r="M339" s="555"/>
      <c r="N339" s="159"/>
      <c r="O339" s="422"/>
      <c r="P339" s="944"/>
      <c r="Q339" s="2045"/>
      <c r="R339" s="266"/>
      <c r="S339" s="356"/>
      <c r="T339" s="266"/>
      <c r="U339" s="304"/>
      <c r="V339" s="471"/>
      <c r="W339" s="266"/>
      <c r="X339" s="1136"/>
      <c r="Y339" s="2079"/>
      <c r="Z339" s="2079"/>
    </row>
    <row r="340" spans="1:26" ht="15" customHeight="1">
      <c r="A340" s="503"/>
      <c r="B340" s="2256" t="s">
        <v>2639</v>
      </c>
      <c r="C340" s="154" t="s">
        <v>2643</v>
      </c>
      <c r="D340" s="2782" t="s">
        <v>2644</v>
      </c>
      <c r="E340" s="408"/>
      <c r="F340" s="155"/>
      <c r="G340" s="152"/>
      <c r="H340" s="1307">
        <v>100</v>
      </c>
      <c r="I340" s="154"/>
      <c r="J340" s="155"/>
      <c r="K340" s="156">
        <v>28.28</v>
      </c>
      <c r="L340" s="165">
        <f t="shared" ref="L340:L341" si="12">IF(OR(ISBLANK(K340),K340=0,H340=0,ISBLANK(H340)),,ROUND(K340+$L$5,2))</f>
        <v>28.28</v>
      </c>
      <c r="M340" s="698">
        <f t="shared" ref="M340:M341" si="13">ROUND(H340*L340,2)</f>
        <v>2828</v>
      </c>
      <c r="N340" s="423">
        <f>ROUND(L340/G339,4)</f>
        <v>0.39279999999999998</v>
      </c>
      <c r="O340" s="287"/>
      <c r="P340" s="893"/>
      <c r="Q340" s="2260"/>
      <c r="R340" s="299"/>
      <c r="S340" s="228"/>
      <c r="T340" s="299"/>
      <c r="U340" s="488"/>
      <c r="V340" s="658"/>
      <c r="W340" s="299"/>
      <c r="X340" s="1441"/>
      <c r="Y340" s="1063"/>
      <c r="Z340" s="1063"/>
    </row>
    <row r="341" spans="1:26" ht="15" customHeight="1">
      <c r="A341" s="503"/>
      <c r="B341" s="2256" t="s">
        <v>2640</v>
      </c>
      <c r="C341" s="154" t="s">
        <v>2645</v>
      </c>
      <c r="D341" s="2782" t="s">
        <v>2646</v>
      </c>
      <c r="E341" s="408"/>
      <c r="F341" s="155"/>
      <c r="G341" s="152"/>
      <c r="H341" s="1307">
        <v>100</v>
      </c>
      <c r="I341" s="154"/>
      <c r="J341" s="155"/>
      <c r="K341" s="156">
        <v>27.28</v>
      </c>
      <c r="L341" s="165">
        <f t="shared" si="12"/>
        <v>27.28</v>
      </c>
      <c r="M341" s="698">
        <f t="shared" si="13"/>
        <v>2728</v>
      </c>
      <c r="N341" s="423">
        <f>ROUND(L341/G339,4)</f>
        <v>0.37890000000000001</v>
      </c>
      <c r="O341" s="944"/>
      <c r="P341" s="893"/>
      <c r="Q341" s="2260"/>
      <c r="R341" s="299"/>
      <c r="S341" s="228"/>
      <c r="T341" s="299"/>
      <c r="U341" s="488"/>
      <c r="V341" s="658"/>
      <c r="W341" s="299"/>
      <c r="X341" s="1441"/>
      <c r="Y341" s="1063"/>
      <c r="Z341" s="1063"/>
    </row>
    <row r="342" spans="1:26" ht="15" customHeight="1">
      <c r="A342" s="584"/>
      <c r="B342" s="270" t="s">
        <v>2641</v>
      </c>
      <c r="C342" s="364"/>
      <c r="D342" s="2263"/>
      <c r="E342" s="198"/>
      <c r="F342" s="198"/>
      <c r="G342" s="243"/>
      <c r="H342" s="985"/>
      <c r="I342" s="364"/>
      <c r="J342" s="198"/>
      <c r="K342" s="566"/>
      <c r="L342" s="566"/>
      <c r="M342" s="524"/>
      <c r="N342" s="1198"/>
      <c r="O342" s="665"/>
      <c r="P342" s="246"/>
      <c r="Q342" s="2261"/>
      <c r="R342" s="246"/>
      <c r="S342" s="270"/>
      <c r="T342" s="246"/>
      <c r="U342" s="271"/>
      <c r="V342" s="665"/>
      <c r="W342" s="246"/>
      <c r="X342" s="1437"/>
      <c r="Y342" s="1126"/>
      <c r="Z342" s="1126"/>
    </row>
    <row r="343" spans="1:26" ht="15" customHeight="1">
      <c r="A343" s="883">
        <v>28065</v>
      </c>
      <c r="B343" s="884" t="s">
        <v>2647</v>
      </c>
      <c r="C343" s="154" t="s">
        <v>2648</v>
      </c>
      <c r="D343" s="2262">
        <v>53205</v>
      </c>
      <c r="E343" s="408"/>
      <c r="F343" s="214" t="s">
        <v>2649</v>
      </c>
      <c r="G343" s="152">
        <v>96</v>
      </c>
      <c r="H343" s="532">
        <v>400</v>
      </c>
      <c r="I343" s="154">
        <f>ROUND(H343*G343/G343,2)</f>
        <v>400</v>
      </c>
      <c r="J343" s="155" t="s">
        <v>170</v>
      </c>
      <c r="K343" s="156">
        <v>55.75</v>
      </c>
      <c r="L343" s="165">
        <f>IF(OR(ISBLANK(K343),K343=0,H343=0,ISBLANK(H343)),,ROUND(K343+$L$5,2))</f>
        <v>55.75</v>
      </c>
      <c r="M343" s="698">
        <f>ROUND(I343*L343,2)</f>
        <v>22300</v>
      </c>
      <c r="N343" s="159">
        <f>ROUND(L343/G343,4)</f>
        <v>0.58069999999999999</v>
      </c>
      <c r="O343" s="249"/>
      <c r="P343" s="249"/>
      <c r="Q343" s="2004"/>
      <c r="R343" s="249"/>
      <c r="S343" s="154"/>
      <c r="T343" s="249"/>
      <c r="U343" s="249"/>
      <c r="V343" s="249"/>
      <c r="W343" s="249"/>
      <c r="X343" s="1131"/>
      <c r="Y343" s="2079"/>
      <c r="Z343" s="2079"/>
    </row>
    <row r="344" spans="1:26" ht="15" customHeight="1">
      <c r="A344" s="701"/>
      <c r="B344" s="702" t="s">
        <v>2650</v>
      </c>
      <c r="C344" s="166"/>
      <c r="D344" s="2126"/>
      <c r="E344" s="166"/>
      <c r="F344" s="214"/>
      <c r="G344" s="168"/>
      <c r="H344" s="1059"/>
      <c r="I344" s="166"/>
      <c r="J344" s="166"/>
      <c r="K344" s="230"/>
      <c r="L344" s="230"/>
      <c r="M344" s="326"/>
      <c r="N344" s="423"/>
      <c r="O344" s="230"/>
      <c r="P344" s="230"/>
      <c r="Q344" s="1125"/>
      <c r="R344" s="230"/>
      <c r="S344" s="166"/>
      <c r="T344" s="230"/>
      <c r="U344" s="230"/>
      <c r="V344" s="230"/>
      <c r="W344" s="230"/>
      <c r="X344" s="1063"/>
      <c r="Y344" s="1063"/>
      <c r="Z344" s="1063"/>
    </row>
    <row r="345" spans="1:26" ht="15" customHeight="1">
      <c r="A345" s="701"/>
      <c r="B345" s="702"/>
      <c r="C345" s="166"/>
      <c r="D345" s="2126"/>
      <c r="E345" s="166"/>
      <c r="F345" s="166"/>
      <c r="G345" s="168"/>
      <c r="H345" s="1059"/>
      <c r="I345" s="166"/>
      <c r="J345" s="166"/>
      <c r="K345" s="230"/>
      <c r="L345" s="230"/>
      <c r="M345" s="326"/>
      <c r="N345" s="423"/>
      <c r="O345" s="230"/>
      <c r="P345" s="230"/>
      <c r="Q345" s="1125"/>
      <c r="R345" s="230"/>
      <c r="S345" s="166"/>
      <c r="T345" s="230"/>
      <c r="U345" s="230"/>
      <c r="V345" s="230"/>
      <c r="W345" s="230"/>
      <c r="X345" s="1063"/>
      <c r="Y345" s="1063"/>
      <c r="Z345" s="1063"/>
    </row>
    <row r="346" spans="1:26" ht="15" customHeight="1">
      <c r="A346" s="364"/>
      <c r="B346" s="199"/>
      <c r="C346" s="270"/>
      <c r="D346" s="2044"/>
      <c r="E346" s="270"/>
      <c r="F346" s="270"/>
      <c r="G346" s="305"/>
      <c r="H346" s="985"/>
      <c r="I346" s="270"/>
      <c r="J346" s="270"/>
      <c r="K346" s="271"/>
      <c r="L346" s="271"/>
      <c r="M346" s="348"/>
      <c r="N346" s="1198"/>
      <c r="O346" s="271"/>
      <c r="P346" s="271"/>
      <c r="Q346" s="1238"/>
      <c r="R346" s="271"/>
      <c r="S346" s="270"/>
      <c r="T346" s="271"/>
      <c r="U346" s="271"/>
      <c r="V346" s="271"/>
      <c r="W346" s="271"/>
      <c r="X346" s="1437"/>
      <c r="Y346" s="1437"/>
      <c r="Z346" s="1437"/>
    </row>
    <row r="347" spans="1:26" ht="15" customHeight="1">
      <c r="A347" s="253">
        <v>28066</v>
      </c>
      <c r="B347" s="254" t="s">
        <v>2651</v>
      </c>
      <c r="C347" s="785" t="s">
        <v>2652</v>
      </c>
      <c r="D347" s="154">
        <v>110034448</v>
      </c>
      <c r="E347" s="691"/>
      <c r="F347" s="1852" t="s">
        <v>2653</v>
      </c>
      <c r="G347" s="278">
        <v>100</v>
      </c>
      <c r="H347" s="1257"/>
      <c r="I347" s="154">
        <f>ROUND(H347*G347/G347,2)</f>
        <v>0</v>
      </c>
      <c r="J347" s="166" t="s">
        <v>170</v>
      </c>
      <c r="K347" s="2731" t="s">
        <v>4636</v>
      </c>
      <c r="L347" s="165">
        <f>IF(OR(ISBLANK(K347),K347=0,H347=0,ISBLANK(H347)),,ROUND(K347+$L$5,2))</f>
        <v>0</v>
      </c>
      <c r="M347" s="698">
        <f>ROUND(I347*L347,2)</f>
        <v>0</v>
      </c>
      <c r="N347" s="159">
        <f>ROUND(L347/G347,4)</f>
        <v>0</v>
      </c>
      <c r="O347" s="1863"/>
      <c r="P347" s="1863"/>
      <c r="Q347" s="1134"/>
      <c r="R347" s="157"/>
      <c r="S347" s="155"/>
      <c r="T347" s="163"/>
      <c r="U347" s="1724"/>
      <c r="V347" s="733"/>
      <c r="W347" s="165"/>
      <c r="X347" s="181"/>
      <c r="Y347" s="165"/>
      <c r="Z347" s="181"/>
    </row>
    <row r="348" spans="1:26" ht="15" customHeight="1">
      <c r="A348" s="155"/>
      <c r="B348" s="650" t="s">
        <v>2654</v>
      </c>
      <c r="C348" s="358"/>
      <c r="D348" s="358"/>
      <c r="E348" s="358"/>
      <c r="F348" s="2264"/>
      <c r="G348" s="1193"/>
      <c r="H348" s="2265"/>
      <c r="I348" s="358"/>
      <c r="J348" s="2264"/>
      <c r="K348" s="919"/>
      <c r="L348" s="919"/>
      <c r="M348" s="1938"/>
      <c r="N348" s="1848"/>
      <c r="O348" s="317"/>
      <c r="P348" s="317"/>
      <c r="Q348" s="317"/>
      <c r="R348" s="1040"/>
      <c r="S348" s="650" t="s">
        <v>20</v>
      </c>
      <c r="T348" s="237" t="s">
        <v>20</v>
      </c>
      <c r="U348" s="237"/>
      <c r="V348" s="237"/>
      <c r="W348" s="298" t="s">
        <v>20</v>
      </c>
      <c r="X348" s="298"/>
      <c r="Y348" s="298" t="s">
        <v>20</v>
      </c>
      <c r="Z348" s="1063"/>
    </row>
    <row r="349" spans="1:26" ht="15" customHeight="1">
      <c r="A349" s="155"/>
      <c r="B349" s="650" t="s">
        <v>2655</v>
      </c>
      <c r="C349" s="650"/>
      <c r="D349" s="2266"/>
      <c r="E349" s="650"/>
      <c r="F349" s="155"/>
      <c r="G349" s="152"/>
      <c r="H349" s="1059"/>
      <c r="I349" s="155"/>
      <c r="J349" s="155"/>
      <c r="K349" s="1846"/>
      <c r="L349" s="954"/>
      <c r="M349" s="1847"/>
      <c r="N349" s="1848"/>
      <c r="O349" s="157"/>
      <c r="P349" s="157"/>
      <c r="Q349" s="157"/>
      <c r="R349" s="1040"/>
      <c r="S349" s="650"/>
      <c r="T349" s="237"/>
      <c r="U349" s="237"/>
      <c r="V349" s="237"/>
      <c r="W349" s="298"/>
      <c r="X349" s="298"/>
      <c r="Y349" s="298"/>
      <c r="Z349" s="1063"/>
    </row>
    <row r="350" spans="1:26" ht="15" customHeight="1">
      <c r="A350" s="229"/>
      <c r="B350" s="800" t="s">
        <v>2656</v>
      </c>
      <c r="C350" s="1662" t="s">
        <v>20</v>
      </c>
      <c r="D350" s="1026"/>
      <c r="E350" s="166"/>
      <c r="F350" s="166"/>
      <c r="G350" s="168"/>
      <c r="H350" s="1059"/>
      <c r="I350" s="166"/>
      <c r="J350" s="166"/>
      <c r="K350" s="817"/>
      <c r="L350" s="818"/>
      <c r="M350" s="819"/>
      <c r="N350" s="1869"/>
      <c r="O350" s="157"/>
      <c r="P350" s="157"/>
      <c r="Q350" s="157"/>
      <c r="R350" s="1877"/>
      <c r="S350" s="650" t="s">
        <v>20</v>
      </c>
      <c r="T350" s="237" t="s">
        <v>20</v>
      </c>
      <c r="U350" s="237"/>
      <c r="V350" s="237"/>
      <c r="W350" s="298" t="s">
        <v>20</v>
      </c>
      <c r="X350" s="298"/>
      <c r="Y350" s="298" t="s">
        <v>20</v>
      </c>
      <c r="Z350" s="1063"/>
    </row>
    <row r="351" spans="1:26" ht="15" customHeight="1">
      <c r="A351" s="199"/>
      <c r="B351" s="936" t="s">
        <v>2657</v>
      </c>
      <c r="C351" s="1656" t="s">
        <v>20</v>
      </c>
      <c r="D351" s="1656"/>
      <c r="E351" s="270"/>
      <c r="F351" s="270"/>
      <c r="G351" s="305"/>
      <c r="H351" s="985"/>
      <c r="I351" s="270"/>
      <c r="J351" s="270"/>
      <c r="K351" s="900"/>
      <c r="L351" s="901"/>
      <c r="M351" s="902"/>
      <c r="N351" s="1875"/>
      <c r="O351" s="1844"/>
      <c r="P351" s="246"/>
      <c r="Q351" s="271"/>
      <c r="R351" s="2267"/>
      <c r="S351" s="905" t="s">
        <v>20</v>
      </c>
      <c r="T351" s="832" t="s">
        <v>20</v>
      </c>
      <c r="U351" s="965"/>
      <c r="V351" s="956"/>
      <c r="W351" s="307" t="s">
        <v>20</v>
      </c>
      <c r="X351" s="307"/>
      <c r="Y351" s="307" t="s">
        <v>20</v>
      </c>
      <c r="Z351" s="112"/>
    </row>
    <row r="352" spans="1:26" ht="15" customHeight="1">
      <c r="A352" s="253">
        <v>28067</v>
      </c>
      <c r="B352" s="254" t="s">
        <v>2658</v>
      </c>
      <c r="C352" s="785" t="s">
        <v>2294</v>
      </c>
      <c r="D352" s="154"/>
      <c r="E352" s="166"/>
      <c r="F352" s="255" t="s">
        <v>2659</v>
      </c>
      <c r="G352" s="278">
        <v>48</v>
      </c>
      <c r="H352" s="1880">
        <v>100</v>
      </c>
      <c r="I352" s="154">
        <f>ROUND(H352*G352/G352,2)</f>
        <v>100</v>
      </c>
      <c r="J352" s="166" t="s">
        <v>170</v>
      </c>
      <c r="K352" s="156">
        <v>30.33</v>
      </c>
      <c r="L352" s="165">
        <f>IF(OR(ISBLANK(K352),K352=0,H352=0,ISBLANK(H352)),,ROUND(K352+$L$5,2))</f>
        <v>30.33</v>
      </c>
      <c r="M352" s="698">
        <f>ROUND(I352*L352,2)</f>
        <v>3033</v>
      </c>
      <c r="N352" s="1008">
        <f>ROUND(L352/G352,4)</f>
        <v>0.63190000000000002</v>
      </c>
      <c r="O352" s="97"/>
      <c r="P352" s="97"/>
      <c r="Q352" s="97"/>
      <c r="R352" s="2268"/>
      <c r="S352" s="2269"/>
      <c r="T352" s="2269"/>
      <c r="U352" s="2269"/>
      <c r="V352" s="2269"/>
      <c r="W352" s="2269"/>
      <c r="X352" s="2269"/>
      <c r="Y352" s="2269"/>
      <c r="Z352" s="2270"/>
    </row>
    <row r="353" spans="1:26" ht="15" customHeight="1">
      <c r="A353" s="602"/>
      <c r="B353" s="166" t="s">
        <v>2660</v>
      </c>
      <c r="C353" s="263" t="s">
        <v>2661</v>
      </c>
      <c r="D353" s="166" t="s">
        <v>2662</v>
      </c>
      <c r="E353" s="2271"/>
      <c r="F353" s="794"/>
      <c r="G353" s="1658"/>
      <c r="H353" s="1257"/>
      <c r="I353" s="263"/>
      <c r="J353" s="794"/>
      <c r="K353" s="261"/>
      <c r="L353" s="261"/>
      <c r="M353" s="1221"/>
      <c r="N353" s="1848"/>
      <c r="O353" s="261"/>
      <c r="P353" s="261"/>
      <c r="Q353" s="261"/>
      <c r="R353" s="2272"/>
      <c r="S353" s="263"/>
      <c r="T353" s="263"/>
      <c r="U353" s="263"/>
      <c r="V353" s="263"/>
      <c r="W353" s="263"/>
      <c r="X353" s="263"/>
      <c r="Y353" s="263"/>
      <c r="Z353" s="263"/>
    </row>
    <row r="354" spans="1:26" ht="15" customHeight="1">
      <c r="A354" s="602"/>
      <c r="B354" s="702"/>
      <c r="C354" s="263" t="s">
        <v>2663</v>
      </c>
      <c r="D354" s="166" t="s">
        <v>2664</v>
      </c>
      <c r="E354" s="2271"/>
      <c r="F354" s="794"/>
      <c r="G354" s="1658"/>
      <c r="H354" s="1257"/>
      <c r="I354" s="263"/>
      <c r="J354" s="794"/>
      <c r="K354" s="261"/>
      <c r="L354" s="261"/>
      <c r="M354" s="1221"/>
      <c r="N354" s="1848"/>
      <c r="O354" s="261"/>
      <c r="P354" s="261"/>
      <c r="Q354" s="261"/>
      <c r="R354" s="2272"/>
      <c r="S354" s="263"/>
      <c r="T354" s="263"/>
      <c r="U354" s="263"/>
      <c r="V354" s="263"/>
      <c r="W354" s="263"/>
      <c r="X354" s="263"/>
      <c r="Y354" s="263"/>
      <c r="Z354" s="263"/>
    </row>
    <row r="355" spans="1:26" ht="15" customHeight="1">
      <c r="A355" s="1050"/>
      <c r="B355" s="199" t="s">
        <v>2665</v>
      </c>
      <c r="C355" s="198" t="s">
        <v>2666</v>
      </c>
      <c r="D355" s="198" t="s">
        <v>2667</v>
      </c>
      <c r="E355" s="2273"/>
      <c r="F355" s="198"/>
      <c r="G355" s="243"/>
      <c r="H355" s="1257"/>
      <c r="I355" s="198"/>
      <c r="J355" s="198"/>
      <c r="K355" s="566"/>
      <c r="L355" s="566"/>
      <c r="M355" s="738"/>
      <c r="N355" s="1875"/>
      <c r="O355" s="198"/>
      <c r="P355" s="198"/>
      <c r="Q355" s="2010"/>
      <c r="R355" s="566"/>
      <c r="S355" s="198"/>
      <c r="T355" s="566"/>
      <c r="U355" s="566"/>
      <c r="V355" s="566"/>
      <c r="W355" s="566"/>
      <c r="X355" s="1120"/>
      <c r="Y355" s="1120"/>
      <c r="Z355" s="1120"/>
    </row>
    <row r="356" spans="1:26" ht="15" customHeight="1">
      <c r="A356" s="883">
        <v>28068</v>
      </c>
      <c r="B356" s="884" t="s">
        <v>2668</v>
      </c>
      <c r="C356" s="154" t="s">
        <v>2362</v>
      </c>
      <c r="D356" s="2274" t="s">
        <v>2669</v>
      </c>
      <c r="E356" s="408"/>
      <c r="F356" s="214" t="s">
        <v>2670</v>
      </c>
      <c r="G356" s="152">
        <v>60</v>
      </c>
      <c r="H356" s="532"/>
      <c r="I356" s="154">
        <f>ROUND(H356*G356/G356,2)</f>
        <v>0</v>
      </c>
      <c r="J356" s="155" t="s">
        <v>170</v>
      </c>
      <c r="K356" s="156">
        <v>27.23</v>
      </c>
      <c r="L356" s="165">
        <f>IF(OR(ISBLANK(K356),K356=0,H356=0,ISBLANK(H356)),,ROUND(K356+$L$5,2))</f>
        <v>0</v>
      </c>
      <c r="M356" s="698">
        <f>ROUND(I356*L356,2)</f>
        <v>0</v>
      </c>
      <c r="N356" s="159">
        <f>ROUND(L356/G356,4)</f>
        <v>0</v>
      </c>
      <c r="O356" s="356"/>
      <c r="P356" s="155"/>
      <c r="Q356" s="2184"/>
      <c r="R356" s="304"/>
      <c r="S356" s="356"/>
      <c r="T356" s="304"/>
      <c r="U356" s="304"/>
      <c r="V356" s="304"/>
      <c r="W356" s="304"/>
      <c r="X356" s="1136"/>
      <c r="Y356" s="1136"/>
      <c r="Z356" s="1136"/>
    </row>
    <row r="357" spans="1:26" ht="15" customHeight="1">
      <c r="A357" s="701"/>
      <c r="B357" s="166" t="s">
        <v>2671</v>
      </c>
      <c r="C357" s="166"/>
      <c r="D357" s="2126"/>
      <c r="E357" s="166"/>
      <c r="F357" s="214"/>
      <c r="G357" s="168"/>
      <c r="H357" s="1059"/>
      <c r="I357" s="166"/>
      <c r="J357" s="166"/>
      <c r="K357" s="230"/>
      <c r="L357" s="230"/>
      <c r="M357" s="326"/>
      <c r="N357" s="423"/>
      <c r="O357" s="228"/>
      <c r="P357" s="155"/>
      <c r="Q357" s="2192"/>
      <c r="R357" s="488"/>
      <c r="S357" s="228"/>
      <c r="T357" s="488"/>
      <c r="U357" s="488"/>
      <c r="V357" s="488"/>
      <c r="W357" s="488"/>
      <c r="X357" s="1441"/>
      <c r="Y357" s="1441"/>
      <c r="Z357" s="1441"/>
    </row>
    <row r="358" spans="1:26" ht="15" customHeight="1">
      <c r="A358" s="701"/>
      <c r="B358" s="166" t="s">
        <v>2672</v>
      </c>
      <c r="C358" s="166"/>
      <c r="D358" s="2126"/>
      <c r="E358" s="166"/>
      <c r="F358" s="166"/>
      <c r="G358" s="168"/>
      <c r="H358" s="1059"/>
      <c r="I358" s="166"/>
      <c r="J358" s="166"/>
      <c r="K358" s="230"/>
      <c r="L358" s="230"/>
      <c r="M358" s="326"/>
      <c r="N358" s="423"/>
      <c r="O358" s="228"/>
      <c r="P358" s="155"/>
      <c r="Q358" s="2192"/>
      <c r="R358" s="488"/>
      <c r="S358" s="228"/>
      <c r="T358" s="488"/>
      <c r="U358" s="488"/>
      <c r="V358" s="488"/>
      <c r="W358" s="488"/>
      <c r="X358" s="1441"/>
      <c r="Y358" s="1441"/>
      <c r="Z358" s="1441"/>
    </row>
    <row r="359" spans="1:26" ht="15" customHeight="1">
      <c r="A359" s="364"/>
      <c r="B359" s="199" t="s">
        <v>2665</v>
      </c>
      <c r="C359" s="270"/>
      <c r="D359" s="270"/>
      <c r="E359" s="112"/>
      <c r="F359" s="270"/>
      <c r="G359" s="305"/>
      <c r="H359" s="1303"/>
      <c r="I359" s="270"/>
      <c r="J359" s="270"/>
      <c r="K359" s="271"/>
      <c r="L359" s="271"/>
      <c r="M359" s="348"/>
      <c r="N359" s="1198"/>
      <c r="O359" s="270"/>
      <c r="P359" s="198"/>
      <c r="Q359" s="1238"/>
      <c r="R359" s="271"/>
      <c r="S359" s="270"/>
      <c r="T359" s="271"/>
      <c r="U359" s="271"/>
      <c r="V359" s="271"/>
      <c r="W359" s="271"/>
      <c r="X359" s="1437"/>
      <c r="Y359" s="1437"/>
      <c r="Z359" s="1437"/>
    </row>
    <row r="360" spans="1:26" ht="15" customHeight="1">
      <c r="A360" s="883">
        <v>28069</v>
      </c>
      <c r="B360" s="884" t="s">
        <v>2673</v>
      </c>
      <c r="C360" s="650" t="s">
        <v>2263</v>
      </c>
      <c r="D360" s="689">
        <v>25328</v>
      </c>
      <c r="E360" s="691"/>
      <c r="F360" s="155" t="s">
        <v>2674</v>
      </c>
      <c r="G360" s="152">
        <v>150</v>
      </c>
      <c r="H360" s="1257"/>
      <c r="I360" s="155">
        <f>ROUND(H347*G347/G360,2)</f>
        <v>0</v>
      </c>
      <c r="J360" s="155" t="s">
        <v>170</v>
      </c>
      <c r="K360" s="156">
        <v>63.6</v>
      </c>
      <c r="L360" s="165">
        <f>IF(OR(ISBLANK(K360),K360=0,H347=0,ISBLANK(H347)),,ROUND(K360+$L$5,2))</f>
        <v>0</v>
      </c>
      <c r="M360" s="555">
        <f>ROUND(I360*L360,2)</f>
        <v>0</v>
      </c>
      <c r="N360" s="1008">
        <f>ROUND(L360/G360,4)</f>
        <v>0</v>
      </c>
      <c r="O360" s="356"/>
      <c r="P360" s="155"/>
      <c r="Q360" s="2184"/>
      <c r="R360" s="304"/>
      <c r="S360" s="356"/>
      <c r="T360" s="304"/>
      <c r="U360" s="304"/>
      <c r="V360" s="304"/>
      <c r="W360" s="304"/>
      <c r="X360" s="1136"/>
      <c r="Y360" s="1136"/>
      <c r="Z360" s="1136"/>
    </row>
    <row r="361" spans="1:26" ht="15" customHeight="1">
      <c r="A361" s="701"/>
      <c r="B361" s="166" t="s">
        <v>2675</v>
      </c>
      <c r="C361" s="228"/>
      <c r="D361" s="228"/>
      <c r="E361" s="1805"/>
      <c r="F361" s="228"/>
      <c r="G361" s="297"/>
      <c r="H361" s="692"/>
      <c r="I361" s="228"/>
      <c r="J361" s="228"/>
      <c r="K361" s="488"/>
      <c r="L361" s="488"/>
      <c r="M361" s="490"/>
      <c r="N361" s="423"/>
      <c r="O361" s="228"/>
      <c r="P361" s="155"/>
      <c r="Q361" s="2192"/>
      <c r="R361" s="488"/>
      <c r="S361" s="228"/>
      <c r="T361" s="488"/>
      <c r="U361" s="488"/>
      <c r="V361" s="488"/>
      <c r="W361" s="488"/>
      <c r="X361" s="1441"/>
      <c r="Y361" s="1441"/>
      <c r="Z361" s="1441"/>
    </row>
    <row r="362" spans="1:26" ht="15" customHeight="1">
      <c r="A362" s="701"/>
      <c r="B362" s="166" t="s">
        <v>2676</v>
      </c>
      <c r="C362" s="228"/>
      <c r="D362" s="228"/>
      <c r="E362" s="1805"/>
      <c r="F362" s="228"/>
      <c r="G362" s="297"/>
      <c r="H362" s="692"/>
      <c r="I362" s="228"/>
      <c r="J362" s="228"/>
      <c r="K362" s="488"/>
      <c r="L362" s="488"/>
      <c r="M362" s="490"/>
      <c r="N362" s="423"/>
      <c r="O362" s="228"/>
      <c r="P362" s="155"/>
      <c r="Q362" s="2192"/>
      <c r="R362" s="488"/>
      <c r="S362" s="228"/>
      <c r="T362" s="488"/>
      <c r="U362" s="488"/>
      <c r="V362" s="488"/>
      <c r="W362" s="488"/>
      <c r="X362" s="1441"/>
      <c r="Y362" s="1441"/>
      <c r="Z362" s="1441"/>
    </row>
    <row r="363" spans="1:26" ht="15" customHeight="1">
      <c r="A363" s="364"/>
      <c r="B363" s="199" t="s">
        <v>747</v>
      </c>
      <c r="C363" s="270"/>
      <c r="D363" s="270"/>
      <c r="E363" s="112"/>
      <c r="F363" s="270"/>
      <c r="G363" s="305"/>
      <c r="H363" s="1303"/>
      <c r="I363" s="270"/>
      <c r="J363" s="270"/>
      <c r="K363" s="271"/>
      <c r="L363" s="271"/>
      <c r="M363" s="348"/>
      <c r="N363" s="1198"/>
      <c r="O363" s="270"/>
      <c r="P363" s="198"/>
      <c r="Q363" s="1238"/>
      <c r="R363" s="271"/>
      <c r="S363" s="270"/>
      <c r="T363" s="271"/>
      <c r="U363" s="271"/>
      <c r="V363" s="271"/>
      <c r="W363" s="271"/>
      <c r="X363" s="1437"/>
      <c r="Y363" s="1437"/>
      <c r="Z363" s="1437"/>
    </row>
    <row r="364" spans="1:26" ht="15" customHeight="1">
      <c r="A364" s="883">
        <v>28070</v>
      </c>
      <c r="B364" s="884" t="s">
        <v>2677</v>
      </c>
      <c r="C364" s="2275" t="s">
        <v>2678</v>
      </c>
      <c r="D364" s="2276" t="s">
        <v>2679</v>
      </c>
      <c r="E364" s="1465"/>
      <c r="F364" s="876" t="s">
        <v>2680</v>
      </c>
      <c r="G364" s="1918">
        <v>48</v>
      </c>
      <c r="H364" s="532"/>
      <c r="I364" s="154">
        <f>ROUND(H364*G364/G364,2)</f>
        <v>0</v>
      </c>
      <c r="J364" s="155" t="s">
        <v>170</v>
      </c>
      <c r="K364" s="156"/>
      <c r="L364" s="165">
        <f>IF(OR(ISBLANK(K364),K364=0,H364=0,ISBLANK(H364)),,ROUND(K364+$L$5,2))</f>
        <v>0</v>
      </c>
      <c r="M364" s="698">
        <f>ROUND(I364*L364,2)</f>
        <v>0</v>
      </c>
      <c r="N364" s="159">
        <f>ROUND(L364/G364,4)</f>
        <v>0</v>
      </c>
      <c r="O364" s="356"/>
      <c r="P364" s="155"/>
      <c r="Q364" s="2184"/>
      <c r="R364" s="304"/>
      <c r="S364" s="356"/>
      <c r="T364" s="304"/>
      <c r="U364" s="304"/>
      <c r="V364" s="304"/>
      <c r="W364" s="304"/>
      <c r="X364" s="1136"/>
      <c r="Y364" s="1136"/>
      <c r="Z364" s="1136"/>
    </row>
    <row r="365" spans="1:26" ht="15" customHeight="1">
      <c r="A365" s="701"/>
      <c r="B365" s="166" t="s">
        <v>2671</v>
      </c>
      <c r="C365" s="166"/>
      <c r="D365" s="2126"/>
      <c r="E365" s="166"/>
      <c r="F365" s="214"/>
      <c r="G365" s="168"/>
      <c r="H365" s="1059"/>
      <c r="I365" s="166"/>
      <c r="J365" s="166"/>
      <c r="K365" s="230"/>
      <c r="L365" s="230"/>
      <c r="M365" s="326"/>
      <c r="N365" s="423"/>
      <c r="O365" s="228"/>
      <c r="P365" s="155"/>
      <c r="Q365" s="2192"/>
      <c r="R365" s="488"/>
      <c r="S365" s="228"/>
      <c r="T365" s="488"/>
      <c r="U365" s="488"/>
      <c r="V365" s="488"/>
      <c r="W365" s="488"/>
      <c r="X365" s="1441"/>
      <c r="Y365" s="1441"/>
      <c r="Z365" s="1441"/>
    </row>
    <row r="366" spans="1:26" ht="15" customHeight="1">
      <c r="A366" s="701"/>
      <c r="B366" s="166" t="s">
        <v>2681</v>
      </c>
      <c r="C366" s="166"/>
      <c r="D366" s="2126"/>
      <c r="E366" s="166"/>
      <c r="F366" s="166"/>
      <c r="G366" s="168"/>
      <c r="H366" s="1059"/>
      <c r="I366" s="166"/>
      <c r="J366" s="166"/>
      <c r="K366" s="230"/>
      <c r="L366" s="230"/>
      <c r="M366" s="326"/>
      <c r="N366" s="423"/>
      <c r="O366" s="228"/>
      <c r="P366" s="155"/>
      <c r="Q366" s="2192"/>
      <c r="R366" s="488"/>
      <c r="S366" s="228"/>
      <c r="T366" s="488"/>
      <c r="U366" s="488"/>
      <c r="V366" s="488"/>
      <c r="W366" s="488"/>
      <c r="X366" s="1441"/>
      <c r="Y366" s="1441"/>
      <c r="Z366" s="1441"/>
    </row>
    <row r="367" spans="1:26" ht="15" customHeight="1">
      <c r="A367" s="364"/>
      <c r="B367" s="199" t="s">
        <v>2665</v>
      </c>
      <c r="C367" s="270"/>
      <c r="D367" s="270"/>
      <c r="E367" s="112"/>
      <c r="F367" s="270"/>
      <c r="G367" s="305"/>
      <c r="H367" s="1303"/>
      <c r="I367" s="270"/>
      <c r="J367" s="270"/>
      <c r="K367" s="271"/>
      <c r="L367" s="271"/>
      <c r="M367" s="348"/>
      <c r="N367" s="1198"/>
      <c r="O367" s="270"/>
      <c r="P367" s="198"/>
      <c r="Q367" s="1238"/>
      <c r="R367" s="271"/>
      <c r="S367" s="270"/>
      <c r="T367" s="271"/>
      <c r="U367" s="271"/>
      <c r="V367" s="271"/>
      <c r="W367" s="271"/>
      <c r="X367" s="1437"/>
      <c r="Y367" s="1437"/>
      <c r="Z367" s="1437"/>
    </row>
    <row r="368" spans="1:26" ht="15" customHeight="1">
      <c r="A368" s="883">
        <v>28071</v>
      </c>
      <c r="B368" s="884" t="s">
        <v>2682</v>
      </c>
      <c r="C368" s="228" t="s">
        <v>2683</v>
      </c>
      <c r="D368" s="228" t="s">
        <v>2684</v>
      </c>
      <c r="E368" s="408"/>
      <c r="F368" s="214" t="s">
        <v>2685</v>
      </c>
      <c r="G368" s="152">
        <v>135</v>
      </c>
      <c r="H368" s="532">
        <v>50</v>
      </c>
      <c r="I368" s="154">
        <f>ROUND(H368*G368/G368,2)</f>
        <v>50</v>
      </c>
      <c r="J368" s="155" t="s">
        <v>170</v>
      </c>
      <c r="K368" s="156">
        <v>49.95</v>
      </c>
      <c r="L368" s="165">
        <f>IF(OR(ISBLANK(K368),K368=0,H368=0,ISBLANK(H368)),,ROUND(K368+$L$5,2))</f>
        <v>49.95</v>
      </c>
      <c r="M368" s="698">
        <f>ROUND(I368*L368,2)</f>
        <v>2497.5</v>
      </c>
      <c r="N368" s="159">
        <f>ROUND(L368/G368,4)</f>
        <v>0.37</v>
      </c>
      <c r="O368" s="228"/>
      <c r="P368" s="155"/>
      <c r="Q368" s="2192"/>
      <c r="R368" s="488"/>
      <c r="S368" s="228"/>
      <c r="T368" s="488"/>
      <c r="U368" s="488"/>
      <c r="V368" s="488"/>
      <c r="W368" s="488"/>
      <c r="X368" s="1441"/>
      <c r="Y368" s="1441"/>
      <c r="Z368" s="1441"/>
    </row>
    <row r="369" spans="1:26" ht="15" customHeight="1">
      <c r="A369" s="701"/>
      <c r="B369" s="2277" t="s">
        <v>2686</v>
      </c>
      <c r="C369" s="228"/>
      <c r="D369" s="228"/>
      <c r="E369" s="1805"/>
      <c r="F369" s="228"/>
      <c r="G369" s="297"/>
      <c r="H369" s="692"/>
      <c r="I369" s="228"/>
      <c r="J369" s="228"/>
      <c r="K369" s="488"/>
      <c r="L369" s="488"/>
      <c r="M369" s="490"/>
      <c r="N369" s="423"/>
      <c r="O369" s="228"/>
      <c r="P369" s="155"/>
      <c r="Q369" s="2192"/>
      <c r="R369" s="488"/>
      <c r="S369" s="228"/>
      <c r="T369" s="488"/>
      <c r="U369" s="488"/>
      <c r="V369" s="488"/>
      <c r="W369" s="488"/>
      <c r="X369" s="1441"/>
      <c r="Y369" s="1441"/>
      <c r="Z369" s="1441"/>
    </row>
    <row r="370" spans="1:26" ht="15" customHeight="1">
      <c r="A370" s="701"/>
      <c r="B370" s="228" t="s">
        <v>2687</v>
      </c>
      <c r="C370" s="228"/>
      <c r="D370" s="228"/>
      <c r="E370" s="228"/>
      <c r="F370" s="228"/>
      <c r="G370" s="297"/>
      <c r="H370" s="1059"/>
      <c r="I370" s="228"/>
      <c r="J370" s="228"/>
      <c r="K370" s="488"/>
      <c r="L370" s="488"/>
      <c r="M370" s="490"/>
      <c r="N370" s="423"/>
      <c r="O370" s="228"/>
      <c r="P370" s="155"/>
      <c r="Q370" s="2192"/>
      <c r="R370" s="488"/>
      <c r="S370" s="228"/>
      <c r="T370" s="488"/>
      <c r="U370" s="488"/>
      <c r="V370" s="488"/>
      <c r="W370" s="488"/>
      <c r="X370" s="1441"/>
      <c r="Y370" s="1441"/>
      <c r="Z370" s="1441"/>
    </row>
    <row r="371" spans="1:26" ht="15" customHeight="1">
      <c r="A371" s="701"/>
      <c r="B371" s="2277" t="s">
        <v>2688</v>
      </c>
      <c r="C371" s="228"/>
      <c r="D371" s="228"/>
      <c r="E371" s="228"/>
      <c r="F371" s="228"/>
      <c r="G371" s="297"/>
      <c r="H371" s="1059"/>
      <c r="I371" s="228"/>
      <c r="J371" s="228"/>
      <c r="K371" s="488"/>
      <c r="L371" s="488"/>
      <c r="M371" s="490"/>
      <c r="N371" s="423"/>
      <c r="O371" s="228"/>
      <c r="P371" s="155"/>
      <c r="Q371" s="2192"/>
      <c r="R371" s="488"/>
      <c r="S371" s="228"/>
      <c r="T371" s="488"/>
      <c r="U371" s="488"/>
      <c r="V371" s="488"/>
      <c r="W371" s="488"/>
      <c r="X371" s="1441"/>
      <c r="Y371" s="1441"/>
      <c r="Z371" s="1441"/>
    </row>
    <row r="372" spans="1:26" ht="15" customHeight="1">
      <c r="A372" s="701"/>
      <c r="B372" s="2277" t="s">
        <v>2689</v>
      </c>
      <c r="C372" s="228"/>
      <c r="D372" s="228"/>
      <c r="E372" s="228"/>
      <c r="F372" s="228"/>
      <c r="G372" s="297"/>
      <c r="H372" s="1059"/>
      <c r="I372" s="228"/>
      <c r="J372" s="228"/>
      <c r="K372" s="488"/>
      <c r="L372" s="488"/>
      <c r="M372" s="490"/>
      <c r="N372" s="423"/>
      <c r="O372" s="228"/>
      <c r="P372" s="155"/>
      <c r="Q372" s="2192"/>
      <c r="R372" s="488"/>
      <c r="S372" s="228"/>
      <c r="T372" s="488"/>
      <c r="U372" s="488"/>
      <c r="V372" s="488"/>
      <c r="W372" s="488"/>
      <c r="X372" s="1441"/>
      <c r="Y372" s="1441"/>
      <c r="Z372" s="1441"/>
    </row>
    <row r="373" spans="1:26" ht="15" customHeight="1">
      <c r="A373" s="364"/>
      <c r="B373" s="2278" t="s">
        <v>1282</v>
      </c>
      <c r="C373" s="270"/>
      <c r="D373" s="270"/>
      <c r="E373" s="270"/>
      <c r="F373" s="270"/>
      <c r="G373" s="305"/>
      <c r="H373" s="985"/>
      <c r="I373" s="270"/>
      <c r="J373" s="270"/>
      <c r="K373" s="271"/>
      <c r="L373" s="271"/>
      <c r="M373" s="348"/>
      <c r="N373" s="1198"/>
      <c r="O373" s="270"/>
      <c r="P373" s="198"/>
      <c r="Q373" s="1238"/>
      <c r="R373" s="271"/>
      <c r="S373" s="270"/>
      <c r="T373" s="271"/>
      <c r="U373" s="271"/>
      <c r="V373" s="271"/>
      <c r="W373" s="271"/>
      <c r="X373" s="1437"/>
      <c r="Y373" s="1437"/>
      <c r="Z373" s="1437"/>
    </row>
    <row r="374" spans="1:26" ht="15" customHeight="1">
      <c r="A374" s="883">
        <v>28072</v>
      </c>
      <c r="B374" s="884" t="s">
        <v>2690</v>
      </c>
      <c r="C374" s="228" t="s">
        <v>2683</v>
      </c>
      <c r="D374" s="228" t="s">
        <v>2691</v>
      </c>
      <c r="E374" s="408"/>
      <c r="F374" s="214" t="s">
        <v>2692</v>
      </c>
      <c r="G374" s="152">
        <v>175</v>
      </c>
      <c r="H374" s="532">
        <v>50</v>
      </c>
      <c r="I374" s="154">
        <f>ROUND(H374*G374/G374,2)</f>
        <v>50</v>
      </c>
      <c r="J374" s="155" t="s">
        <v>170</v>
      </c>
      <c r="K374" s="156">
        <v>46.65</v>
      </c>
      <c r="L374" s="165">
        <f>IF(OR(ISBLANK(K374),K374=0,H374=0,ISBLANK(H374)),,ROUND(K374+$L$5,2))</f>
        <v>46.65</v>
      </c>
      <c r="M374" s="698">
        <f>ROUND(I374*L374,2)</f>
        <v>2332.5</v>
      </c>
      <c r="N374" s="159">
        <f>ROUND(L374/G374,4)</f>
        <v>0.2666</v>
      </c>
      <c r="O374" s="356"/>
      <c r="P374" s="255"/>
      <c r="Q374" s="2184"/>
      <c r="R374" s="304"/>
      <c r="S374" s="356"/>
      <c r="T374" s="304"/>
      <c r="U374" s="304"/>
      <c r="V374" s="304"/>
      <c r="W374" s="304"/>
      <c r="X374" s="1136"/>
      <c r="Y374" s="1136"/>
      <c r="Z374" s="1136"/>
    </row>
    <row r="375" spans="1:26" ht="15" customHeight="1">
      <c r="A375" s="701"/>
      <c r="B375" s="2277" t="s">
        <v>2686</v>
      </c>
      <c r="C375" s="228"/>
      <c r="D375" s="228"/>
      <c r="E375" s="1805"/>
      <c r="F375" s="228"/>
      <c r="G375" s="297"/>
      <c r="H375" s="692"/>
      <c r="I375" s="228"/>
      <c r="J375" s="228"/>
      <c r="K375" s="488"/>
      <c r="L375" s="488"/>
      <c r="M375" s="490"/>
      <c r="N375" s="423"/>
      <c r="O375" s="228"/>
      <c r="P375" s="155"/>
      <c r="Q375" s="2192"/>
      <c r="R375" s="488"/>
      <c r="S375" s="228"/>
      <c r="T375" s="488"/>
      <c r="U375" s="488"/>
      <c r="V375" s="488"/>
      <c r="W375" s="488"/>
      <c r="X375" s="1441"/>
      <c r="Y375" s="1441"/>
      <c r="Z375" s="1441"/>
    </row>
    <row r="376" spans="1:26" ht="15" customHeight="1">
      <c r="A376" s="701"/>
      <c r="B376" s="228" t="s">
        <v>2693</v>
      </c>
      <c r="C376" s="228"/>
      <c r="D376" s="228"/>
      <c r="E376" s="228"/>
      <c r="F376" s="228"/>
      <c r="G376" s="297"/>
      <c r="H376" s="1059"/>
      <c r="I376" s="228"/>
      <c r="J376" s="228"/>
      <c r="K376" s="488"/>
      <c r="L376" s="488"/>
      <c r="M376" s="490"/>
      <c r="N376" s="423"/>
      <c r="O376" s="228"/>
      <c r="P376" s="155"/>
      <c r="Q376" s="2192"/>
      <c r="R376" s="488"/>
      <c r="S376" s="228"/>
      <c r="T376" s="488"/>
      <c r="U376" s="488"/>
      <c r="V376" s="488"/>
      <c r="W376" s="488"/>
      <c r="X376" s="1441"/>
      <c r="Y376" s="1441"/>
      <c r="Z376" s="1441"/>
    </row>
    <row r="377" spans="1:26" ht="15" customHeight="1">
      <c r="A377" s="701"/>
      <c r="B377" s="2277" t="s">
        <v>2694</v>
      </c>
      <c r="C377" s="228"/>
      <c r="D377" s="228"/>
      <c r="E377" s="228"/>
      <c r="F377" s="228"/>
      <c r="G377" s="297"/>
      <c r="H377" s="1059"/>
      <c r="I377" s="228"/>
      <c r="J377" s="228"/>
      <c r="K377" s="488"/>
      <c r="L377" s="488"/>
      <c r="M377" s="490"/>
      <c r="N377" s="423"/>
      <c r="O377" s="228"/>
      <c r="P377" s="155"/>
      <c r="Q377" s="2192"/>
      <c r="R377" s="488"/>
      <c r="S377" s="228"/>
      <c r="T377" s="488"/>
      <c r="U377" s="488"/>
      <c r="V377" s="488"/>
      <c r="W377" s="488"/>
      <c r="X377" s="1441"/>
      <c r="Y377" s="1441"/>
      <c r="Z377" s="1441"/>
    </row>
    <row r="378" spans="1:26" ht="15" customHeight="1">
      <c r="A378" s="701"/>
      <c r="B378" s="2277" t="s">
        <v>2689</v>
      </c>
      <c r="C378" s="228"/>
      <c r="D378" s="228"/>
      <c r="E378" s="228"/>
      <c r="F378" s="228"/>
      <c r="G378" s="297"/>
      <c r="H378" s="1059"/>
      <c r="I378" s="228"/>
      <c r="J378" s="228"/>
      <c r="K378" s="488"/>
      <c r="L378" s="488"/>
      <c r="M378" s="490"/>
      <c r="N378" s="423"/>
      <c r="O378" s="228"/>
      <c r="P378" s="155"/>
      <c r="Q378" s="2192"/>
      <c r="R378" s="488"/>
      <c r="S378" s="228"/>
      <c r="T378" s="488"/>
      <c r="U378" s="488"/>
      <c r="V378" s="488"/>
      <c r="W378" s="488"/>
      <c r="X378" s="1441"/>
      <c r="Y378" s="1441"/>
      <c r="Z378" s="1441"/>
    </row>
    <row r="379" spans="1:26" ht="15" customHeight="1">
      <c r="A379" s="364"/>
      <c r="B379" s="2278" t="s">
        <v>1282</v>
      </c>
      <c r="C379" s="270"/>
      <c r="D379" s="270"/>
      <c r="E379" s="270"/>
      <c r="F379" s="270"/>
      <c r="G379" s="305"/>
      <c r="H379" s="985"/>
      <c r="I379" s="270"/>
      <c r="J379" s="270"/>
      <c r="K379" s="271"/>
      <c r="L379" s="271"/>
      <c r="M379" s="348"/>
      <c r="N379" s="1198"/>
      <c r="O379" s="696"/>
      <c r="P379" s="270"/>
      <c r="Q379" s="1238"/>
      <c r="R379" s="271"/>
      <c r="S379" s="270"/>
      <c r="T379" s="271"/>
      <c r="U379" s="271"/>
      <c r="V379" s="271"/>
      <c r="W379" s="271"/>
      <c r="X379" s="1437"/>
      <c r="Y379" s="1437"/>
      <c r="Z379" s="1437"/>
    </row>
    <row r="380" spans="1:26" ht="15" customHeight="1">
      <c r="A380" s="883">
        <v>28073</v>
      </c>
      <c r="B380" s="884" t="s">
        <v>2695</v>
      </c>
      <c r="C380" s="228" t="s">
        <v>2683</v>
      </c>
      <c r="D380" s="228" t="s">
        <v>2696</v>
      </c>
      <c r="E380" s="408"/>
      <c r="F380" s="214" t="s">
        <v>2697</v>
      </c>
      <c r="G380" s="152">
        <v>160</v>
      </c>
      <c r="H380" s="532">
        <v>50</v>
      </c>
      <c r="I380" s="154">
        <f>ROUND(H380*G380/G380,2)</f>
        <v>50</v>
      </c>
      <c r="J380" s="155" t="s">
        <v>170</v>
      </c>
      <c r="K380" s="156">
        <v>55.9</v>
      </c>
      <c r="L380" s="165">
        <f>IF(OR(ISBLANK(K380),K380=0,H380=0,ISBLANK(H380)),,ROUND(K380+$L$5,2))</f>
        <v>55.9</v>
      </c>
      <c r="M380" s="698">
        <f>ROUND(I380*L380,2)</f>
        <v>2795</v>
      </c>
      <c r="N380" s="159">
        <f>ROUND(L380/G380,4)</f>
        <v>0.34939999999999999</v>
      </c>
      <c r="O380" s="356"/>
      <c r="P380" s="255"/>
      <c r="Q380" s="2184"/>
      <c r="R380" s="304"/>
      <c r="S380" s="356"/>
      <c r="T380" s="304"/>
      <c r="U380" s="304"/>
      <c r="V380" s="304"/>
      <c r="W380" s="304"/>
      <c r="X380" s="1136"/>
      <c r="Y380" s="1136"/>
      <c r="Z380" s="1136"/>
    </row>
    <row r="381" spans="1:26" ht="15" customHeight="1">
      <c r="A381" s="701"/>
      <c r="B381" s="2277" t="s">
        <v>2686</v>
      </c>
      <c r="C381" s="228"/>
      <c r="D381" s="228"/>
      <c r="E381" s="1805"/>
      <c r="F381" s="228"/>
      <c r="G381" s="297"/>
      <c r="H381" s="692"/>
      <c r="I381" s="228"/>
      <c r="J381" s="228"/>
      <c r="K381" s="488"/>
      <c r="L381" s="488"/>
      <c r="M381" s="490"/>
      <c r="N381" s="423"/>
      <c r="O381" s="228"/>
      <c r="P381" s="155"/>
      <c r="Q381" s="2192"/>
      <c r="R381" s="488"/>
      <c r="S381" s="228"/>
      <c r="T381" s="488"/>
      <c r="U381" s="488"/>
      <c r="V381" s="488"/>
      <c r="W381" s="488"/>
      <c r="X381" s="1441"/>
      <c r="Y381" s="1441"/>
      <c r="Z381" s="1441"/>
    </row>
    <row r="382" spans="1:26" ht="15" customHeight="1">
      <c r="A382" s="701"/>
      <c r="B382" s="228" t="s">
        <v>2693</v>
      </c>
      <c r="C382" s="228"/>
      <c r="D382" s="228"/>
      <c r="E382" s="228"/>
      <c r="F382" s="228"/>
      <c r="G382" s="297"/>
      <c r="H382" s="1059"/>
      <c r="I382" s="228"/>
      <c r="J382" s="228"/>
      <c r="K382" s="488"/>
      <c r="L382" s="488"/>
      <c r="M382" s="490"/>
      <c r="N382" s="423"/>
      <c r="O382" s="228"/>
      <c r="P382" s="155"/>
      <c r="Q382" s="2192"/>
      <c r="R382" s="488"/>
      <c r="S382" s="228"/>
      <c r="T382" s="488"/>
      <c r="U382" s="488"/>
      <c r="V382" s="488"/>
      <c r="W382" s="488"/>
      <c r="X382" s="1441"/>
      <c r="Y382" s="1441"/>
      <c r="Z382" s="1441"/>
    </row>
    <row r="383" spans="1:26" ht="15" customHeight="1">
      <c r="A383" s="701"/>
      <c r="B383" s="2277" t="s">
        <v>2694</v>
      </c>
      <c r="C383" s="228"/>
      <c r="D383" s="228"/>
      <c r="E383" s="228"/>
      <c r="F383" s="228"/>
      <c r="G383" s="297"/>
      <c r="H383" s="1059"/>
      <c r="I383" s="228"/>
      <c r="J383" s="228"/>
      <c r="K383" s="488"/>
      <c r="L383" s="488"/>
      <c r="M383" s="490"/>
      <c r="N383" s="423"/>
      <c r="O383" s="228"/>
      <c r="P383" s="155"/>
      <c r="Q383" s="2192"/>
      <c r="R383" s="488"/>
      <c r="S383" s="228"/>
      <c r="T383" s="488"/>
      <c r="U383" s="488"/>
      <c r="V383" s="488"/>
      <c r="W383" s="488"/>
      <c r="X383" s="1441"/>
      <c r="Y383" s="1441"/>
      <c r="Z383" s="1441"/>
    </row>
    <row r="384" spans="1:26" ht="15" customHeight="1">
      <c r="A384" s="701"/>
      <c r="B384" s="2277" t="s">
        <v>2689</v>
      </c>
      <c r="C384" s="228"/>
      <c r="D384" s="228"/>
      <c r="E384" s="228"/>
      <c r="F384" s="228"/>
      <c r="G384" s="297"/>
      <c r="H384" s="1059"/>
      <c r="I384" s="228"/>
      <c r="J384" s="228"/>
      <c r="K384" s="488"/>
      <c r="L384" s="488"/>
      <c r="M384" s="490"/>
      <c r="N384" s="423"/>
      <c r="O384" s="228"/>
      <c r="P384" s="155"/>
      <c r="Q384" s="2192"/>
      <c r="R384" s="488"/>
      <c r="S384" s="228"/>
      <c r="T384" s="488"/>
      <c r="U384" s="488"/>
      <c r="V384" s="488"/>
      <c r="W384" s="488"/>
      <c r="X384" s="1441"/>
      <c r="Y384" s="1441"/>
      <c r="Z384" s="1441"/>
    </row>
    <row r="385" spans="1:26" ht="15" customHeight="1">
      <c r="A385" s="364"/>
      <c r="B385" s="2278" t="s">
        <v>1282</v>
      </c>
      <c r="C385" s="270"/>
      <c r="D385" s="270"/>
      <c r="E385" s="270"/>
      <c r="F385" s="270"/>
      <c r="G385" s="305"/>
      <c r="H385" s="985"/>
      <c r="I385" s="270"/>
      <c r="J385" s="270"/>
      <c r="K385" s="271"/>
      <c r="L385" s="271"/>
      <c r="M385" s="348"/>
      <c r="N385" s="1198"/>
      <c r="O385" s="696"/>
      <c r="P385" s="270"/>
      <c r="Q385" s="1238"/>
      <c r="R385" s="271"/>
      <c r="S385" s="270"/>
      <c r="T385" s="271"/>
      <c r="U385" s="271"/>
      <c r="V385" s="271"/>
      <c r="W385" s="271"/>
      <c r="X385" s="1437"/>
      <c r="Y385" s="1437"/>
      <c r="Z385" s="1437"/>
    </row>
    <row r="386" spans="1:26" ht="15" customHeight="1">
      <c r="A386" s="747">
        <v>28074</v>
      </c>
      <c r="B386" s="254" t="s">
        <v>2698</v>
      </c>
      <c r="C386" s="228" t="s">
        <v>2699</v>
      </c>
      <c r="D386" s="2192">
        <v>855322003235</v>
      </c>
      <c r="E386" s="408"/>
      <c r="F386" s="214" t="s">
        <v>2700</v>
      </c>
      <c r="G386" s="152">
        <v>300</v>
      </c>
      <c r="H386" s="532"/>
      <c r="I386" s="154">
        <f>ROUND(H386*G386/G386,2)</f>
        <v>0</v>
      </c>
      <c r="J386" s="155" t="s">
        <v>170</v>
      </c>
      <c r="K386" s="156">
        <v>36.950000000000003</v>
      </c>
      <c r="L386" s="165">
        <f>IF(OR(ISBLANK(K386),K386=0,H386=0,ISBLANK(H386)),,ROUND(K386+$L$5,2))</f>
        <v>0</v>
      </c>
      <c r="M386" s="698">
        <f>ROUND(I386*L386,2)</f>
        <v>0</v>
      </c>
      <c r="N386" s="159">
        <f>ROUND(L386/G386,4)</f>
        <v>0</v>
      </c>
      <c r="O386" s="356"/>
      <c r="P386" s="155"/>
      <c r="Q386" s="2184"/>
      <c r="R386" s="304"/>
      <c r="S386" s="356"/>
      <c r="T386" s="304"/>
      <c r="U386" s="304"/>
      <c r="V386" s="304"/>
      <c r="W386" s="304"/>
      <c r="X386" s="1136"/>
      <c r="Y386" s="1136"/>
      <c r="Z386" s="1136"/>
    </row>
    <row r="387" spans="1:26" ht="15" customHeight="1">
      <c r="A387" s="364"/>
      <c r="B387" s="2258"/>
      <c r="C387" s="270"/>
      <c r="D387" s="270"/>
      <c r="E387" s="270"/>
      <c r="F387" s="270"/>
      <c r="G387" s="305"/>
      <c r="H387" s="985"/>
      <c r="I387" s="270"/>
      <c r="J387" s="270"/>
      <c r="K387" s="271"/>
      <c r="L387" s="271"/>
      <c r="M387" s="348"/>
      <c r="N387" s="1198"/>
      <c r="O387" s="228"/>
      <c r="P387" s="155"/>
      <c r="Q387" s="2192"/>
      <c r="R387" s="488"/>
      <c r="S387" s="228"/>
      <c r="T387" s="488"/>
      <c r="U387" s="488"/>
      <c r="V387" s="488"/>
      <c r="W387" s="488"/>
      <c r="X387" s="1441"/>
      <c r="Y387" s="1441"/>
      <c r="Z387" s="1441"/>
    </row>
    <row r="388" spans="1:26" ht="15" customHeight="1">
      <c r="A388" s="504">
        <v>28075</v>
      </c>
      <c r="B388" s="147" t="s">
        <v>2701</v>
      </c>
      <c r="C388" s="356" t="s">
        <v>2699</v>
      </c>
      <c r="D388" s="2184">
        <v>855322003242</v>
      </c>
      <c r="E388" s="408"/>
      <c r="F388" s="214" t="s">
        <v>2700</v>
      </c>
      <c r="G388" s="152">
        <v>300</v>
      </c>
      <c r="H388" s="532"/>
      <c r="I388" s="154">
        <f>ROUND(H388*G388/G388,2)</f>
        <v>0</v>
      </c>
      <c r="J388" s="155" t="s">
        <v>170</v>
      </c>
      <c r="K388" s="156">
        <v>36.950000000000003</v>
      </c>
      <c r="L388" s="165">
        <f>IF(OR(ISBLANK(K388),K388=0,H388=0,ISBLANK(H388)),,ROUND(K388+$L$5,2))</f>
        <v>0</v>
      </c>
      <c r="M388" s="698">
        <f>ROUND(I388*L388,2)</f>
        <v>0</v>
      </c>
      <c r="N388" s="159">
        <f>ROUND(L388/G388,4)</f>
        <v>0</v>
      </c>
      <c r="O388" s="228"/>
      <c r="P388" s="155"/>
      <c r="Q388" s="2192"/>
      <c r="R388" s="488"/>
      <c r="S388" s="228"/>
      <c r="T388" s="488"/>
      <c r="U388" s="488"/>
      <c r="V388" s="488"/>
      <c r="W388" s="488"/>
      <c r="X388" s="1441"/>
      <c r="Y388" s="1441"/>
      <c r="Z388" s="1441"/>
    </row>
    <row r="389" spans="1:26" ht="15" customHeight="1" thickBot="1">
      <c r="A389" s="364"/>
      <c r="B389" s="2258"/>
      <c r="C389" s="270"/>
      <c r="D389" s="270"/>
      <c r="E389" s="270"/>
      <c r="F389" s="270"/>
      <c r="G389" s="305"/>
      <c r="H389" s="985"/>
      <c r="I389" s="270"/>
      <c r="J389" s="270"/>
      <c r="K389" s="271"/>
      <c r="L389" s="271"/>
      <c r="M389" s="348"/>
      <c r="N389" s="1198"/>
      <c r="O389" s="696"/>
      <c r="P389" s="270"/>
      <c r="Q389" s="1238"/>
      <c r="R389" s="271"/>
      <c r="S389" s="270"/>
      <c r="T389" s="271"/>
      <c r="U389" s="271"/>
      <c r="V389" s="271"/>
      <c r="W389" s="271"/>
      <c r="X389" s="1437"/>
      <c r="Y389" s="1437"/>
      <c r="Z389" s="1437"/>
    </row>
    <row r="390" spans="1:26" ht="15" customHeight="1" thickBot="1">
      <c r="A390" s="675">
        <v>28076</v>
      </c>
      <c r="B390" s="764" t="s">
        <v>2702</v>
      </c>
      <c r="C390" s="255" t="s">
        <v>1080</v>
      </c>
      <c r="D390" s="1372" t="s">
        <v>2703</v>
      </c>
      <c r="E390" s="408"/>
      <c r="F390" s="255" t="s">
        <v>2704</v>
      </c>
      <c r="G390" s="887">
        <v>96</v>
      </c>
      <c r="H390" s="532"/>
      <c r="I390" s="528">
        <f>ROUND($H$390*$G$390/G390,2)</f>
        <v>0</v>
      </c>
      <c r="J390" s="255" t="s">
        <v>170</v>
      </c>
      <c r="K390" s="2762" t="s">
        <v>4636</v>
      </c>
      <c r="L390" s="392">
        <f>IF(OR(ISBLANK(K390),K390=0,H390=0,ISBLANK(H390)),,ROUND(K390+$L$5,2))</f>
        <v>0</v>
      </c>
      <c r="M390" s="513">
        <f>ROUND(I390*L390,2)</f>
        <v>0</v>
      </c>
      <c r="N390" s="533">
        <f>ROUND(L390/G390,4)</f>
        <v>0</v>
      </c>
      <c r="O390" s="154" t="s">
        <v>2703</v>
      </c>
      <c r="P390" s="155" t="s">
        <v>2704</v>
      </c>
      <c r="Q390" s="148">
        <v>96</v>
      </c>
      <c r="R390" s="177"/>
      <c r="S390" s="155">
        <v>4.2</v>
      </c>
      <c r="T390" s="472">
        <f>ROUND('Pizza 10001-12000'!$T$8*S390,2)</f>
        <v>7.75</v>
      </c>
      <c r="U390" s="219">
        <f>IF(ISBLANK(O390),,R390+T390)</f>
        <v>7.75</v>
      </c>
      <c r="V390" s="1290" t="s">
        <v>375</v>
      </c>
      <c r="W390" s="219" t="b">
        <f>IF(ISNUMBER(K390),IF(V390="Y",(K390-T390)))</f>
        <v>0</v>
      </c>
      <c r="X390" s="1291">
        <f>W390/G390</f>
        <v>0</v>
      </c>
      <c r="Y390" s="1291" t="b">
        <f>IF(V390="N",IF(ISNUMBER(R390),(R390+T390)/Q390))</f>
        <v>0</v>
      </c>
      <c r="Z390" s="181">
        <f>U390/Q390</f>
        <v>8.0729166666666671E-2</v>
      </c>
    </row>
    <row r="391" spans="1:26" ht="15" customHeight="1">
      <c r="A391" s="662"/>
      <c r="B391" s="661" t="s">
        <v>2705</v>
      </c>
      <c r="C391" s="166"/>
      <c r="D391" s="229"/>
      <c r="E391" s="155"/>
      <c r="F391" s="166"/>
      <c r="G391" s="168"/>
      <c r="H391" s="1355"/>
      <c r="I391" s="166"/>
      <c r="J391" s="166"/>
      <c r="K391" s="298"/>
      <c r="L391" s="298"/>
      <c r="M391" s="1300"/>
      <c r="N391" s="1301"/>
      <c r="O391" s="498"/>
      <c r="P391" s="166"/>
      <c r="Q391" s="263"/>
      <c r="R391" s="298"/>
      <c r="S391" s="155"/>
      <c r="T391" s="237"/>
      <c r="U391" s="179"/>
      <c r="V391" s="179"/>
      <c r="W391" s="179"/>
      <c r="X391" s="1291"/>
      <c r="Y391" s="1291"/>
      <c r="Z391" s="2103"/>
    </row>
    <row r="392" spans="1:26" ht="15" customHeight="1">
      <c r="A392" s="661"/>
      <c r="B392" s="661" t="s">
        <v>2706</v>
      </c>
      <c r="C392" s="166" t="s">
        <v>20</v>
      </c>
      <c r="D392" s="229"/>
      <c r="E392" s="769"/>
      <c r="F392" s="769" t="s">
        <v>20</v>
      </c>
      <c r="G392" s="770" t="s">
        <v>20</v>
      </c>
      <c r="H392" s="1353"/>
      <c r="I392" s="650" t="s">
        <v>20</v>
      </c>
      <c r="J392" s="867" t="s">
        <v>20</v>
      </c>
      <c r="K392" s="868"/>
      <c r="L392" s="868" t="s">
        <v>20</v>
      </c>
      <c r="M392" s="1318" t="s">
        <v>20</v>
      </c>
      <c r="N392" s="1319" t="s">
        <v>20</v>
      </c>
      <c r="O392" s="498"/>
      <c r="P392" s="166"/>
      <c r="Q392" s="263"/>
      <c r="R392" s="944"/>
      <c r="S392" s="650" t="s">
        <v>20</v>
      </c>
      <c r="T392" s="237" t="s">
        <v>20</v>
      </c>
      <c r="U392" s="237"/>
      <c r="V392" s="237"/>
      <c r="W392" s="237"/>
      <c r="X392" s="1310" t="s">
        <v>20</v>
      </c>
      <c r="Y392" s="1310" t="s">
        <v>20</v>
      </c>
      <c r="Z392" s="2103"/>
    </row>
    <row r="393" spans="1:26" ht="15" customHeight="1" thickBot="1">
      <c r="A393" s="1165"/>
      <c r="B393" s="1165" t="s">
        <v>994</v>
      </c>
      <c r="C393" s="270"/>
      <c r="D393" s="411"/>
      <c r="E393" s="562"/>
      <c r="F393" s="562"/>
      <c r="G393" s="782"/>
      <c r="H393" s="1357"/>
      <c r="I393" s="562"/>
      <c r="J393" s="562"/>
      <c r="K393" s="307"/>
      <c r="L393" s="307"/>
      <c r="M393" s="1367"/>
      <c r="N393" s="1368"/>
      <c r="O393" s="575"/>
      <c r="P393" s="270"/>
      <c r="Q393" s="112"/>
      <c r="R393" s="563"/>
      <c r="S393" s="562"/>
      <c r="T393" s="563"/>
      <c r="U393" s="563"/>
      <c r="V393" s="563"/>
      <c r="W393" s="563"/>
      <c r="X393" s="1369"/>
      <c r="Y393" s="1369" t="s">
        <v>20</v>
      </c>
      <c r="Z393" s="1437"/>
    </row>
    <row r="394" spans="1:26" ht="15" customHeight="1" thickBot="1">
      <c r="A394" s="253">
        <v>28077</v>
      </c>
      <c r="B394" s="764" t="s">
        <v>2707</v>
      </c>
      <c r="C394" s="255" t="s">
        <v>1080</v>
      </c>
      <c r="D394" s="349" t="s">
        <v>2708</v>
      </c>
      <c r="E394" s="384"/>
      <c r="F394" s="255" t="s">
        <v>2709</v>
      </c>
      <c r="G394" s="531">
        <v>96</v>
      </c>
      <c r="H394" s="532">
        <v>50</v>
      </c>
      <c r="I394" s="528">
        <f>ROUND($H$394*$G$394/G394,2)</f>
        <v>50</v>
      </c>
      <c r="J394" s="255" t="s">
        <v>170</v>
      </c>
      <c r="K394" s="313">
        <v>62.65</v>
      </c>
      <c r="L394" s="392">
        <f>IF(OR(ISBLANK(K394),K394=0,H394=0,ISBLANK(H394)),,ROUND(K394+$L$5,2))</f>
        <v>62.65</v>
      </c>
      <c r="M394" s="513">
        <f>ROUND(I394*L394,2)</f>
        <v>3132.5</v>
      </c>
      <c r="N394" s="533">
        <f>ROUND(L394/G394,4)</f>
        <v>0.65259999999999996</v>
      </c>
      <c r="O394" s="154" t="s">
        <v>2708</v>
      </c>
      <c r="P394" s="255" t="s">
        <v>2709</v>
      </c>
      <c r="Q394" s="148">
        <v>96</v>
      </c>
      <c r="R394" s="534"/>
      <c r="S394" s="255">
        <v>4.2</v>
      </c>
      <c r="T394" s="237">
        <f>ROUND('Pizza 10001-12000'!$T$8*S394,2)</f>
        <v>7.75</v>
      </c>
      <c r="U394" s="179">
        <f>IF(ISBLANK(O394),,R394+T394)</f>
        <v>7.75</v>
      </c>
      <c r="V394" s="1296" t="s">
        <v>375</v>
      </c>
      <c r="W394" s="219">
        <f>IF(ISNUMBER(K394),IF(V394="Y",(K394-T394)))</f>
        <v>54.9</v>
      </c>
      <c r="X394" s="1291">
        <f>W394/G394</f>
        <v>0.57187500000000002</v>
      </c>
      <c r="Y394" s="1291" t="b">
        <f>IF(V394="N",IF(ISNUMBER(R394),(R394+T394)/Q394))</f>
        <v>0</v>
      </c>
      <c r="Z394" s="181">
        <f>U394/Q394</f>
        <v>8.0729166666666671E-2</v>
      </c>
    </row>
    <row r="395" spans="1:26" ht="15" customHeight="1">
      <c r="A395" s="239"/>
      <c r="B395" s="661" t="s">
        <v>2710</v>
      </c>
      <c r="C395" s="155"/>
      <c r="D395" s="1666"/>
      <c r="E395" s="155"/>
      <c r="F395" s="155"/>
      <c r="G395" s="152"/>
      <c r="H395" s="2180"/>
      <c r="I395" s="154"/>
      <c r="J395" s="155"/>
      <c r="K395" s="165"/>
      <c r="L395" s="165"/>
      <c r="M395" s="698"/>
      <c r="N395" s="1008"/>
      <c r="O395" s="1666"/>
      <c r="P395" s="155"/>
      <c r="Q395" s="152"/>
      <c r="R395" s="157"/>
      <c r="S395" s="650"/>
      <c r="T395" s="472"/>
      <c r="U395" s="219"/>
      <c r="V395" s="163"/>
      <c r="W395" s="219"/>
      <c r="X395" s="1291"/>
      <c r="Y395" s="1291"/>
      <c r="Z395" s="181"/>
    </row>
    <row r="396" spans="1:26" ht="15" customHeight="1">
      <c r="A396" s="503"/>
      <c r="B396" s="661" t="s">
        <v>2711</v>
      </c>
      <c r="C396" s="356"/>
      <c r="D396" s="229"/>
      <c r="E396" s="650"/>
      <c r="F396" s="356"/>
      <c r="G396" s="895"/>
      <c r="H396" s="2279"/>
      <c r="I396" s="155"/>
      <c r="J396" s="155"/>
      <c r="K396" s="235"/>
      <c r="L396" s="165"/>
      <c r="M396" s="698"/>
      <c r="N396" s="1008"/>
      <c r="O396" s="498"/>
      <c r="P396" s="166"/>
      <c r="Q396" s="263"/>
      <c r="R396" s="157"/>
      <c r="S396" s="650"/>
      <c r="T396" s="237"/>
      <c r="U396" s="237"/>
      <c r="V396" s="237"/>
      <c r="W396" s="237"/>
      <c r="X396" s="1291"/>
      <c r="Y396" s="1291"/>
      <c r="Z396" s="2103"/>
    </row>
    <row r="397" spans="1:26" ht="15" customHeight="1">
      <c r="A397" s="661"/>
      <c r="B397" s="661" t="s">
        <v>2712</v>
      </c>
      <c r="C397" s="166" t="s">
        <v>20</v>
      </c>
      <c r="D397" s="229"/>
      <c r="E397" s="650"/>
      <c r="F397" s="769" t="s">
        <v>20</v>
      </c>
      <c r="G397" s="770" t="s">
        <v>20</v>
      </c>
      <c r="H397" s="1343"/>
      <c r="I397" s="769" t="s">
        <v>20</v>
      </c>
      <c r="J397" s="769" t="s">
        <v>20</v>
      </c>
      <c r="K397" s="298"/>
      <c r="L397" s="298" t="s">
        <v>20</v>
      </c>
      <c r="M397" s="1300" t="s">
        <v>20</v>
      </c>
      <c r="N397" s="1301" t="s">
        <v>20</v>
      </c>
      <c r="O397" s="498"/>
      <c r="P397" s="166"/>
      <c r="Q397" s="263"/>
      <c r="R397" s="298"/>
      <c r="S397" s="650" t="s">
        <v>20</v>
      </c>
      <c r="T397" s="237" t="s">
        <v>20</v>
      </c>
      <c r="U397" s="237"/>
      <c r="V397" s="237"/>
      <c r="W397" s="237"/>
      <c r="X397" s="1291" t="s">
        <v>20</v>
      </c>
      <c r="Y397" s="1291" t="s">
        <v>20</v>
      </c>
      <c r="Z397" s="2103"/>
    </row>
    <row r="398" spans="1:26" ht="15" customHeight="1" thickBot="1">
      <c r="A398" s="1165"/>
      <c r="B398" s="1165" t="s">
        <v>2713</v>
      </c>
      <c r="C398" s="270"/>
      <c r="D398" s="411"/>
      <c r="E398" s="562"/>
      <c r="F398" s="562"/>
      <c r="G398" s="782"/>
      <c r="H398" s="1357"/>
      <c r="I398" s="562"/>
      <c r="J398" s="562"/>
      <c r="K398" s="307"/>
      <c r="L398" s="307"/>
      <c r="M398" s="1367"/>
      <c r="N398" s="1368"/>
      <c r="O398" s="575"/>
      <c r="P398" s="270"/>
      <c r="Q398" s="112"/>
      <c r="R398" s="563"/>
      <c r="S398" s="562"/>
      <c r="T398" s="563"/>
      <c r="U398" s="563"/>
      <c r="V398" s="563"/>
      <c r="W398" s="563"/>
      <c r="X398" s="1369"/>
      <c r="Y398" s="1369" t="s">
        <v>20</v>
      </c>
      <c r="Z398" s="1437"/>
    </row>
    <row r="399" spans="1:26" ht="15" customHeight="1" thickBot="1">
      <c r="A399" s="675">
        <v>28078</v>
      </c>
      <c r="B399" s="764" t="s">
        <v>2714</v>
      </c>
      <c r="C399" s="310" t="s">
        <v>1058</v>
      </c>
      <c r="D399" s="1372" t="s">
        <v>2715</v>
      </c>
      <c r="E399" s="408"/>
      <c r="F399" s="310" t="s">
        <v>2716</v>
      </c>
      <c r="G399" s="887">
        <v>80</v>
      </c>
      <c r="H399" s="532">
        <v>100</v>
      </c>
      <c r="I399" s="528">
        <f>ROUND($H$399*$G$399/G399,2)</f>
        <v>100</v>
      </c>
      <c r="J399" s="255" t="s">
        <v>170</v>
      </c>
      <c r="K399" s="313">
        <v>35.39</v>
      </c>
      <c r="L399" s="392">
        <f>IF(OR(ISBLANK(K399),K399=0,H399=0,ISBLANK(H399)),,ROUND(K399+$L$5,2))</f>
        <v>35.39</v>
      </c>
      <c r="M399" s="513">
        <f>ROUND(I399*L399,2)</f>
        <v>3539</v>
      </c>
      <c r="N399" s="533">
        <f>ROUND(L399/G399,4)</f>
        <v>0.44240000000000002</v>
      </c>
      <c r="O399" s="154" t="s">
        <v>2715</v>
      </c>
      <c r="P399" s="155" t="s">
        <v>2717</v>
      </c>
      <c r="Q399" s="148">
        <v>80</v>
      </c>
      <c r="R399" s="534"/>
      <c r="S399" s="255">
        <v>3.75</v>
      </c>
      <c r="T399" s="237">
        <f>ROUND('Pizza 10001-12000'!$T$8*S399,2)</f>
        <v>6.92</v>
      </c>
      <c r="U399" s="179">
        <f>IF(ISBLANK(O399),,R399+T399)</f>
        <v>6.92</v>
      </c>
      <c r="V399" s="1296" t="s">
        <v>375</v>
      </c>
      <c r="W399" s="219">
        <f>IF(ISNUMBER(K399),IF(V399="Y",(K399-T399)))</f>
        <v>28.47</v>
      </c>
      <c r="X399" s="1291">
        <f>W399/G399</f>
        <v>0.355875</v>
      </c>
      <c r="Y399" s="1291" t="b">
        <f>IF(V399="N",IF(ISNUMBER(R399),(R399+T399)/Q399))</f>
        <v>0</v>
      </c>
      <c r="Z399" s="181">
        <f>U399/Q399</f>
        <v>8.6499999999999994E-2</v>
      </c>
    </row>
    <row r="400" spans="1:26" ht="15" customHeight="1">
      <c r="A400" s="661"/>
      <c r="B400" s="661" t="s">
        <v>2718</v>
      </c>
      <c r="C400" s="166" t="s">
        <v>20</v>
      </c>
      <c r="D400" s="229"/>
      <c r="E400" s="650"/>
      <c r="F400" s="769" t="s">
        <v>20</v>
      </c>
      <c r="G400" s="770" t="s">
        <v>20</v>
      </c>
      <c r="H400" s="1343"/>
      <c r="I400" s="769" t="s">
        <v>20</v>
      </c>
      <c r="J400" s="769" t="s">
        <v>20</v>
      </c>
      <c r="K400" s="298"/>
      <c r="L400" s="298" t="s">
        <v>20</v>
      </c>
      <c r="M400" s="1300" t="s">
        <v>20</v>
      </c>
      <c r="N400" s="1301" t="s">
        <v>20</v>
      </c>
      <c r="O400" s="498"/>
      <c r="P400" s="166"/>
      <c r="Q400" s="263"/>
      <c r="R400" s="298"/>
      <c r="S400" s="650" t="s">
        <v>20</v>
      </c>
      <c r="T400" s="237" t="s">
        <v>20</v>
      </c>
      <c r="U400" s="237"/>
      <c r="V400" s="237"/>
      <c r="W400" s="237"/>
      <c r="X400" s="1291" t="s">
        <v>20</v>
      </c>
      <c r="Y400" s="1291" t="s">
        <v>20</v>
      </c>
      <c r="Z400" s="2103"/>
    </row>
    <row r="401" spans="1:26" ht="15" customHeight="1">
      <c r="A401" s="661"/>
      <c r="B401" s="661" t="s">
        <v>2719</v>
      </c>
      <c r="C401" s="166"/>
      <c r="D401" s="229"/>
      <c r="E401" s="650"/>
      <c r="F401" s="769"/>
      <c r="G401" s="770"/>
      <c r="H401" s="1343"/>
      <c r="I401" s="650"/>
      <c r="J401" s="769"/>
      <c r="K401" s="298"/>
      <c r="L401" s="298"/>
      <c r="M401" s="1300"/>
      <c r="N401" s="1301"/>
      <c r="O401" s="498"/>
      <c r="P401" s="166"/>
      <c r="Q401" s="263"/>
      <c r="R401" s="298"/>
      <c r="S401" s="650"/>
      <c r="T401" s="237"/>
      <c r="U401" s="237"/>
      <c r="V401" s="237"/>
      <c r="W401" s="237"/>
      <c r="X401" s="1291"/>
      <c r="Y401" s="1291"/>
      <c r="Z401" s="2103"/>
    </row>
    <row r="402" spans="1:26" ht="15" customHeight="1">
      <c r="A402" s="661"/>
      <c r="B402" s="661" t="s">
        <v>2720</v>
      </c>
      <c r="C402" s="166"/>
      <c r="D402" s="229"/>
      <c r="E402" s="650"/>
      <c r="F402" s="769"/>
      <c r="G402" s="770"/>
      <c r="H402" s="1343"/>
      <c r="I402" s="650"/>
      <c r="J402" s="769"/>
      <c r="K402" s="298"/>
      <c r="L402" s="298"/>
      <c r="M402" s="1300"/>
      <c r="N402" s="1301"/>
      <c r="O402" s="498"/>
      <c r="P402" s="166"/>
      <c r="Q402" s="263"/>
      <c r="R402" s="298"/>
      <c r="S402" s="650"/>
      <c r="T402" s="237"/>
      <c r="U402" s="237"/>
      <c r="V402" s="237"/>
      <c r="W402" s="237"/>
      <c r="X402" s="1291"/>
      <c r="Y402" s="1291"/>
      <c r="Z402" s="2103"/>
    </row>
    <row r="403" spans="1:26" ht="15" customHeight="1">
      <c r="A403" s="661"/>
      <c r="B403" s="661" t="s">
        <v>2721</v>
      </c>
      <c r="C403" s="166" t="s">
        <v>20</v>
      </c>
      <c r="D403" s="229"/>
      <c r="E403" s="769"/>
      <c r="F403" s="769" t="s">
        <v>20</v>
      </c>
      <c r="G403" s="770" t="s">
        <v>20</v>
      </c>
      <c r="H403" s="1353"/>
      <c r="I403" s="650" t="s">
        <v>20</v>
      </c>
      <c r="J403" s="867" t="s">
        <v>20</v>
      </c>
      <c r="K403" s="868"/>
      <c r="L403" s="868" t="s">
        <v>20</v>
      </c>
      <c r="M403" s="1318" t="s">
        <v>20</v>
      </c>
      <c r="N403" s="1319" t="s">
        <v>20</v>
      </c>
      <c r="O403" s="498"/>
      <c r="P403" s="166"/>
      <c r="Q403" s="263"/>
      <c r="R403" s="944"/>
      <c r="S403" s="650" t="s">
        <v>20</v>
      </c>
      <c r="T403" s="237" t="s">
        <v>20</v>
      </c>
      <c r="U403" s="237"/>
      <c r="V403" s="237"/>
      <c r="W403" s="237"/>
      <c r="X403" s="1310" t="s">
        <v>20</v>
      </c>
      <c r="Y403" s="1310" t="s">
        <v>20</v>
      </c>
      <c r="Z403" s="2103"/>
    </row>
    <row r="404" spans="1:26" ht="15" customHeight="1" thickBot="1">
      <c r="A404" s="1165"/>
      <c r="B404" s="1165" t="s">
        <v>1013</v>
      </c>
      <c r="C404" s="270"/>
      <c r="D404" s="411"/>
      <c r="E404" s="562"/>
      <c r="F404" s="562"/>
      <c r="G404" s="782"/>
      <c r="H404" s="1357"/>
      <c r="I404" s="562"/>
      <c r="J404" s="562"/>
      <c r="K404" s="307"/>
      <c r="L404" s="307"/>
      <c r="M404" s="1367"/>
      <c r="N404" s="1368"/>
      <c r="O404" s="575"/>
      <c r="P404" s="270"/>
      <c r="Q404" s="112"/>
      <c r="R404" s="563"/>
      <c r="S404" s="562"/>
      <c r="T404" s="563"/>
      <c r="U404" s="563"/>
      <c r="V404" s="563"/>
      <c r="W404" s="563"/>
      <c r="X404" s="1369"/>
      <c r="Y404" s="1369" t="s">
        <v>20</v>
      </c>
      <c r="Z404" s="1437"/>
    </row>
    <row r="405" spans="1:26" ht="15" customHeight="1" thickBot="1">
      <c r="A405" s="678">
        <v>28079</v>
      </c>
      <c r="B405" s="679" t="s">
        <v>2722</v>
      </c>
      <c r="C405" s="255" t="s">
        <v>1218</v>
      </c>
      <c r="D405" s="1372" t="s">
        <v>2723</v>
      </c>
      <c r="E405" s="408"/>
      <c r="F405" s="255" t="s">
        <v>2724</v>
      </c>
      <c r="G405" s="531">
        <v>80</v>
      </c>
      <c r="H405" s="532">
        <v>100</v>
      </c>
      <c r="I405" s="528">
        <f>ROUND($H$405*$G$405/G405,2)</f>
        <v>100</v>
      </c>
      <c r="J405" s="255" t="s">
        <v>170</v>
      </c>
      <c r="K405" s="313">
        <v>47.99</v>
      </c>
      <c r="L405" s="392">
        <f>IF(OR(ISBLANK(K405),K405=0,H405=0,ISBLANK(H405)),,ROUND(K405+$L$5,2))</f>
        <v>47.99</v>
      </c>
      <c r="M405" s="513">
        <f>ROUND(I405*L405,2)</f>
        <v>4799</v>
      </c>
      <c r="N405" s="533">
        <f>ROUND(L405/G405,4)</f>
        <v>0.59989999999999999</v>
      </c>
      <c r="O405" s="154" t="s">
        <v>2723</v>
      </c>
      <c r="P405" s="155" t="s">
        <v>2724</v>
      </c>
      <c r="Q405" s="148">
        <v>80</v>
      </c>
      <c r="R405" s="534"/>
      <c r="S405" s="255">
        <v>3.75</v>
      </c>
      <c r="T405" s="237">
        <f>ROUND('Pizza 10001-12000'!$T$8*S405,2)</f>
        <v>6.92</v>
      </c>
      <c r="U405" s="179">
        <f>IF(ISBLANK(O405),,R405+T405)</f>
        <v>6.92</v>
      </c>
      <c r="V405" s="1296" t="s">
        <v>375</v>
      </c>
      <c r="W405" s="219">
        <f>IF(ISNUMBER(K405),IF(V405="Y",(K405-T405)))</f>
        <v>41.07</v>
      </c>
      <c r="X405" s="1291">
        <f>W405/G405</f>
        <v>0.51337500000000003</v>
      </c>
      <c r="Y405" s="1291" t="b">
        <f>IF(V405="N",IF(ISNUMBER(R405),(R405+T405)/Q405))</f>
        <v>0</v>
      </c>
      <c r="Z405" s="181">
        <f>U405/Q405</f>
        <v>8.6499999999999994E-2</v>
      </c>
    </row>
    <row r="406" spans="1:26" ht="15" customHeight="1">
      <c r="A406" s="166"/>
      <c r="B406" s="661" t="s">
        <v>2725</v>
      </c>
      <c r="C406" s="166"/>
      <c r="D406" s="229"/>
      <c r="E406" s="650"/>
      <c r="F406" s="769"/>
      <c r="G406" s="770"/>
      <c r="H406" s="1477"/>
      <c r="I406" s="769"/>
      <c r="J406" s="650"/>
      <c r="K406" s="235"/>
      <c r="L406" s="165"/>
      <c r="M406" s="698"/>
      <c r="N406" s="1008"/>
      <c r="O406" s="498"/>
      <c r="P406" s="166"/>
      <c r="Q406" s="263"/>
      <c r="R406" s="157"/>
      <c r="S406" s="650"/>
      <c r="T406" s="237"/>
      <c r="U406" s="237"/>
      <c r="V406" s="237"/>
      <c r="W406" s="237"/>
      <c r="X406" s="1310"/>
      <c r="Y406" s="1310"/>
      <c r="Z406" s="2103"/>
    </row>
    <row r="407" spans="1:26" ht="15" customHeight="1">
      <c r="A407" s="503"/>
      <c r="B407" s="661" t="s">
        <v>2726</v>
      </c>
      <c r="C407" s="356"/>
      <c r="D407" s="229"/>
      <c r="E407" s="650"/>
      <c r="F407" s="867"/>
      <c r="G407" s="927"/>
      <c r="H407" s="1477"/>
      <c r="I407" s="650"/>
      <c r="J407" s="650"/>
      <c r="K407" s="235"/>
      <c r="L407" s="165"/>
      <c r="M407" s="698"/>
      <c r="N407" s="1008"/>
      <c r="O407" s="498"/>
      <c r="P407" s="166"/>
      <c r="Q407" s="263"/>
      <c r="R407" s="157"/>
      <c r="S407" s="650"/>
      <c r="T407" s="237"/>
      <c r="U407" s="237"/>
      <c r="V407" s="237"/>
      <c r="W407" s="237"/>
      <c r="X407" s="1310"/>
      <c r="Y407" s="1310"/>
      <c r="Z407" s="2103"/>
    </row>
    <row r="408" spans="1:26" ht="15" customHeight="1">
      <c r="A408" s="661"/>
      <c r="B408" s="661" t="s">
        <v>2727</v>
      </c>
      <c r="C408" s="166" t="s">
        <v>20</v>
      </c>
      <c r="D408" s="229"/>
      <c r="E408" s="650" t="s">
        <v>20</v>
      </c>
      <c r="F408" s="166" t="s">
        <v>20</v>
      </c>
      <c r="G408" s="168" t="s">
        <v>20</v>
      </c>
      <c r="H408" s="1355"/>
      <c r="I408" s="166" t="s">
        <v>20</v>
      </c>
      <c r="J408" s="166" t="s">
        <v>255</v>
      </c>
      <c r="K408" s="298"/>
      <c r="L408" s="230" t="s">
        <v>20</v>
      </c>
      <c r="M408" s="544" t="s">
        <v>20</v>
      </c>
      <c r="N408" s="1311" t="s">
        <v>20</v>
      </c>
      <c r="O408" s="498"/>
      <c r="P408" s="166"/>
      <c r="Q408" s="263"/>
      <c r="R408" s="230"/>
      <c r="S408" s="650" t="s">
        <v>20</v>
      </c>
      <c r="T408" s="237" t="s">
        <v>20</v>
      </c>
      <c r="U408" s="237"/>
      <c r="V408" s="237"/>
      <c r="W408" s="237" t="s">
        <v>20</v>
      </c>
      <c r="X408" s="1310" t="s">
        <v>20</v>
      </c>
      <c r="Y408" s="1310" t="s">
        <v>20</v>
      </c>
      <c r="Z408" s="2103"/>
    </row>
    <row r="409" spans="1:26" ht="15" customHeight="1" thickBot="1">
      <c r="A409" s="1165"/>
      <c r="B409" s="1165" t="s">
        <v>2210</v>
      </c>
      <c r="C409" s="270"/>
      <c r="D409" s="411"/>
      <c r="E409" s="562"/>
      <c r="F409" s="562"/>
      <c r="G409" s="782"/>
      <c r="H409" s="1357"/>
      <c r="I409" s="562"/>
      <c r="J409" s="562"/>
      <c r="K409" s="307"/>
      <c r="L409" s="307"/>
      <c r="M409" s="1367"/>
      <c r="N409" s="1368"/>
      <c r="O409" s="696"/>
      <c r="P409" s="270"/>
      <c r="Q409" s="112"/>
      <c r="R409" s="563"/>
      <c r="S409" s="562"/>
      <c r="T409" s="563"/>
      <c r="U409" s="563"/>
      <c r="V409" s="563"/>
      <c r="W409" s="563"/>
      <c r="X409" s="1369"/>
      <c r="Y409" s="1369" t="s">
        <v>20</v>
      </c>
      <c r="Z409" s="1437"/>
    </row>
    <row r="410" spans="1:26" ht="15" customHeight="1" thickBot="1">
      <c r="A410" s="678">
        <v>28080</v>
      </c>
      <c r="B410" s="2682" t="s">
        <v>4629</v>
      </c>
      <c r="C410" s="255" t="s">
        <v>1194</v>
      </c>
      <c r="D410" s="1372">
        <v>90502</v>
      </c>
      <c r="E410" s="408"/>
      <c r="F410" s="255" t="s">
        <v>2728</v>
      </c>
      <c r="G410" s="531">
        <v>160</v>
      </c>
      <c r="H410" s="532">
        <v>100</v>
      </c>
      <c r="I410" s="528">
        <f>ROUND($H$410*$G$410/G410,2)</f>
        <v>100</v>
      </c>
      <c r="J410" s="255" t="s">
        <v>170</v>
      </c>
      <c r="K410" s="313">
        <v>104.65</v>
      </c>
      <c r="L410" s="392">
        <f>IF(OR(ISBLANK(K410),K410=0,H410=0,ISBLANK(H410)),,ROUND(K410+$L$5,2))</f>
        <v>104.65</v>
      </c>
      <c r="M410" s="513">
        <f>ROUND(I410*L410,2)</f>
        <v>10465</v>
      </c>
      <c r="N410" s="533">
        <f>ROUND(L410/G410,4)</f>
        <v>0.65410000000000001</v>
      </c>
      <c r="O410" s="154">
        <v>90502</v>
      </c>
      <c r="P410" s="155" t="s">
        <v>2728</v>
      </c>
      <c r="Q410" s="148">
        <v>160</v>
      </c>
      <c r="R410" s="534"/>
      <c r="S410" s="255">
        <v>7.19</v>
      </c>
      <c r="T410" s="237">
        <f>ROUND('Pizza 10001-12000'!$T$8*S410,2)</f>
        <v>13.26</v>
      </c>
      <c r="U410" s="179">
        <f>IF(ISBLANK(O410),,R410+T410)</f>
        <v>13.26</v>
      </c>
      <c r="V410" s="1296" t="s">
        <v>375</v>
      </c>
      <c r="W410" s="219">
        <f>IF(ISNUMBER(K410),IF(V410="Y",(K410-T410)))</f>
        <v>91.39</v>
      </c>
      <c r="X410" s="1291">
        <f>W410/G410</f>
        <v>0.57118749999999996</v>
      </c>
      <c r="Y410" s="1291" t="b">
        <f>IF(V410="N",IF(ISNUMBER(R410),(R410+T410)/Q410))</f>
        <v>0</v>
      </c>
      <c r="Z410" s="181">
        <f>U410/Q410</f>
        <v>8.2875000000000004E-2</v>
      </c>
    </row>
    <row r="411" spans="1:26" ht="15" customHeight="1">
      <c r="A411" s="166"/>
      <c r="B411" s="166" t="s">
        <v>2729</v>
      </c>
      <c r="C411" s="166"/>
      <c r="D411" s="229"/>
      <c r="E411" s="650"/>
      <c r="F411" s="769"/>
      <c r="G411" s="770"/>
      <c r="H411" s="1477"/>
      <c r="I411" s="769"/>
      <c r="J411" s="650"/>
      <c r="K411" s="235"/>
      <c r="L411" s="165"/>
      <c r="M411" s="698"/>
      <c r="N411" s="1008"/>
      <c r="O411" s="498"/>
      <c r="P411" s="166"/>
      <c r="Q411" s="263"/>
      <c r="R411" s="157"/>
      <c r="S411" s="650"/>
      <c r="T411" s="237"/>
      <c r="U411" s="237"/>
      <c r="V411" s="237"/>
      <c r="W411" s="237"/>
      <c r="X411" s="1310"/>
      <c r="Y411" s="1310"/>
      <c r="Z411" s="2103"/>
    </row>
    <row r="412" spans="1:26" ht="15" customHeight="1">
      <c r="A412" s="503"/>
      <c r="B412" s="503" t="s">
        <v>2730</v>
      </c>
      <c r="C412" s="356"/>
      <c r="D412" s="229"/>
      <c r="E412" s="650"/>
      <c r="F412" s="867"/>
      <c r="G412" s="927"/>
      <c r="H412" s="1477"/>
      <c r="I412" s="650"/>
      <c r="J412" s="650"/>
      <c r="K412" s="235"/>
      <c r="L412" s="165"/>
      <c r="M412" s="698"/>
      <c r="N412" s="1008"/>
      <c r="O412" s="498"/>
      <c r="P412" s="166"/>
      <c r="Q412" s="263"/>
      <c r="R412" s="157"/>
      <c r="S412" s="650"/>
      <c r="T412" s="237"/>
      <c r="U412" s="237"/>
      <c r="V412" s="237"/>
      <c r="W412" s="237"/>
      <c r="X412" s="1310"/>
      <c r="Y412" s="1310"/>
      <c r="Z412" s="2103"/>
    </row>
    <row r="413" spans="1:26" ht="15" customHeight="1">
      <c r="A413" s="661"/>
      <c r="B413" s="661" t="s">
        <v>2731</v>
      </c>
      <c r="C413" s="166" t="s">
        <v>20</v>
      </c>
      <c r="D413" s="229"/>
      <c r="E413" s="650" t="s">
        <v>20</v>
      </c>
      <c r="F413" s="166" t="s">
        <v>20</v>
      </c>
      <c r="G413" s="168" t="s">
        <v>20</v>
      </c>
      <c r="H413" s="1355"/>
      <c r="I413" s="166" t="s">
        <v>20</v>
      </c>
      <c r="J413" s="166" t="s">
        <v>255</v>
      </c>
      <c r="K413" s="298"/>
      <c r="L413" s="230" t="s">
        <v>20</v>
      </c>
      <c r="M413" s="544" t="s">
        <v>20</v>
      </c>
      <c r="N413" s="1311" t="s">
        <v>20</v>
      </c>
      <c r="O413" s="498"/>
      <c r="P413" s="166"/>
      <c r="Q413" s="263"/>
      <c r="R413" s="230"/>
      <c r="S413" s="650" t="s">
        <v>20</v>
      </c>
      <c r="T413" s="237" t="s">
        <v>20</v>
      </c>
      <c r="U413" s="237"/>
      <c r="V413" s="237"/>
      <c r="W413" s="237" t="s">
        <v>20</v>
      </c>
      <c r="X413" s="1310" t="s">
        <v>20</v>
      </c>
      <c r="Y413" s="1310" t="s">
        <v>20</v>
      </c>
      <c r="Z413" s="2103"/>
    </row>
    <row r="414" spans="1:26" ht="15" customHeight="1" thickBot="1">
      <c r="A414" s="1165"/>
      <c r="B414" s="1165" t="s">
        <v>2732</v>
      </c>
      <c r="C414" s="270"/>
      <c r="D414" s="411"/>
      <c r="E414" s="562"/>
      <c r="F414" s="562"/>
      <c r="G414" s="782"/>
      <c r="H414" s="1357"/>
      <c r="I414" s="562"/>
      <c r="J414" s="562"/>
      <c r="K414" s="307"/>
      <c r="L414" s="307"/>
      <c r="M414" s="1367"/>
      <c r="N414" s="1368"/>
      <c r="O414" s="696"/>
      <c r="P414" s="270"/>
      <c r="Q414" s="112"/>
      <c r="R414" s="563"/>
      <c r="S414" s="562"/>
      <c r="T414" s="563"/>
      <c r="U414" s="563"/>
      <c r="V414" s="563"/>
      <c r="W414" s="563"/>
      <c r="X414" s="1369"/>
      <c r="Y414" s="1370" t="s">
        <v>20</v>
      </c>
      <c r="Z414" s="1437"/>
    </row>
    <row r="415" spans="1:26" ht="15" customHeight="1" thickBot="1">
      <c r="A415" s="675">
        <v>28081</v>
      </c>
      <c r="B415" s="764" t="s">
        <v>2733</v>
      </c>
      <c r="C415" s="310" t="s">
        <v>1080</v>
      </c>
      <c r="D415" s="1372" t="s">
        <v>2734</v>
      </c>
      <c r="E415" s="408"/>
      <c r="F415" s="310" t="s">
        <v>2735</v>
      </c>
      <c r="G415" s="887">
        <v>80</v>
      </c>
      <c r="H415" s="532">
        <v>100</v>
      </c>
      <c r="I415" s="528">
        <f>ROUND($H$415*$G$415/G415,2)</f>
        <v>100</v>
      </c>
      <c r="J415" s="255" t="s">
        <v>170</v>
      </c>
      <c r="K415" s="313">
        <v>36.54</v>
      </c>
      <c r="L415" s="392">
        <f>IF(OR(ISBLANK(K415),K415=0,H415=0,ISBLANK(H415)),,ROUND(K415+$L$5,2))</f>
        <v>36.54</v>
      </c>
      <c r="M415" s="513">
        <f>ROUND(I415*L415,2)</f>
        <v>3654</v>
      </c>
      <c r="N415" s="533">
        <f>ROUND(L415/G415,4)</f>
        <v>0.45679999999999998</v>
      </c>
      <c r="O415" s="154" t="s">
        <v>2734</v>
      </c>
      <c r="P415" s="155" t="s">
        <v>2736</v>
      </c>
      <c r="Q415" s="148">
        <v>80</v>
      </c>
      <c r="R415" s="534"/>
      <c r="S415" s="255">
        <v>2.5</v>
      </c>
      <c r="T415" s="237">
        <f>ROUND('Pizza 10001-12000'!$T$8*S415,2)</f>
        <v>4.6100000000000003</v>
      </c>
      <c r="U415" s="179">
        <f>IF(ISBLANK(O415),,R415+T415)</f>
        <v>4.6100000000000003</v>
      </c>
      <c r="V415" s="1296" t="s">
        <v>375</v>
      </c>
      <c r="W415" s="219">
        <f>IF(ISNUMBER(K415),IF(V415="Y",(K415-T415)))</f>
        <v>31.93</v>
      </c>
      <c r="X415" s="1291">
        <f>W415/G415</f>
        <v>0.39912500000000001</v>
      </c>
      <c r="Y415" s="1291" t="b">
        <f>IF(V415="N",IF(ISNUMBER(R415),(R415+T415)/Q415))</f>
        <v>0</v>
      </c>
      <c r="Z415" s="181">
        <f>U415/Q415</f>
        <v>5.7625000000000003E-2</v>
      </c>
    </row>
    <row r="416" spans="1:26" ht="15" customHeight="1">
      <c r="A416" s="661"/>
      <c r="B416" s="661" t="s">
        <v>2737</v>
      </c>
      <c r="C416" s="769"/>
      <c r="D416" s="229"/>
      <c r="E416" s="650"/>
      <c r="F416" s="769"/>
      <c r="G416" s="770"/>
      <c r="H416" s="1343"/>
      <c r="I416" s="769"/>
      <c r="J416" s="769"/>
      <c r="K416" s="298"/>
      <c r="L416" s="298"/>
      <c r="M416" s="1300"/>
      <c r="N416" s="1301"/>
      <c r="O416" s="498"/>
      <c r="P416" s="166"/>
      <c r="Q416" s="263"/>
      <c r="R416" s="298"/>
      <c r="S416" s="650"/>
      <c r="T416" s="237"/>
      <c r="U416" s="237"/>
      <c r="V416" s="237"/>
      <c r="W416" s="237"/>
      <c r="X416" s="1310"/>
      <c r="Y416" s="1310"/>
      <c r="Z416" s="2103"/>
    </row>
    <row r="417" spans="1:26" ht="15" customHeight="1">
      <c r="A417" s="661"/>
      <c r="B417" s="661" t="s">
        <v>2738</v>
      </c>
      <c r="C417" s="166" t="s">
        <v>20</v>
      </c>
      <c r="D417" s="1372"/>
      <c r="E417" s="769"/>
      <c r="F417" s="769" t="s">
        <v>20</v>
      </c>
      <c r="G417" s="770" t="s">
        <v>20</v>
      </c>
      <c r="H417" s="1353"/>
      <c r="I417" s="650" t="s">
        <v>20</v>
      </c>
      <c r="J417" s="867" t="s">
        <v>20</v>
      </c>
      <c r="K417" s="868"/>
      <c r="L417" s="868" t="s">
        <v>20</v>
      </c>
      <c r="M417" s="1318" t="s">
        <v>20</v>
      </c>
      <c r="N417" s="1319" t="s">
        <v>20</v>
      </c>
      <c r="O417" s="498"/>
      <c r="P417" s="166"/>
      <c r="Q417" s="263"/>
      <c r="R417" s="944"/>
      <c r="S417" s="650" t="s">
        <v>20</v>
      </c>
      <c r="T417" s="237" t="s">
        <v>20</v>
      </c>
      <c r="U417" s="237"/>
      <c r="V417" s="237"/>
      <c r="W417" s="237"/>
      <c r="X417" s="1310" t="s">
        <v>20</v>
      </c>
      <c r="Y417" s="1310" t="s">
        <v>20</v>
      </c>
      <c r="Z417" s="2103"/>
    </row>
    <row r="418" spans="1:26" ht="15" customHeight="1">
      <c r="A418" s="1338"/>
      <c r="B418" s="1338" t="s">
        <v>2739</v>
      </c>
      <c r="C418" s="228"/>
      <c r="D418" s="241"/>
      <c r="E418" s="562"/>
      <c r="F418" s="562"/>
      <c r="G418" s="782"/>
      <c r="H418" s="1357"/>
      <c r="I418" s="562"/>
      <c r="J418" s="562"/>
      <c r="K418" s="307"/>
      <c r="L418" s="307"/>
      <c r="M418" s="1367"/>
      <c r="N418" s="1368"/>
      <c r="O418" s="696"/>
      <c r="P418" s="270"/>
      <c r="Q418" s="112"/>
      <c r="R418" s="563"/>
      <c r="S418" s="562"/>
      <c r="T418" s="563"/>
      <c r="U418" s="563"/>
      <c r="V418" s="563"/>
      <c r="W418" s="307"/>
      <c r="X418" s="307"/>
      <c r="Y418" s="307" t="s">
        <v>20</v>
      </c>
      <c r="Z418" s="1104"/>
    </row>
    <row r="419" spans="1:26" ht="15" customHeight="1">
      <c r="A419" s="675">
        <v>28082</v>
      </c>
      <c r="B419" s="254" t="s">
        <v>2740</v>
      </c>
      <c r="C419" s="310" t="s">
        <v>1024</v>
      </c>
      <c r="D419" s="1372">
        <v>67625</v>
      </c>
      <c r="E419" s="408"/>
      <c r="F419" s="356" t="s">
        <v>2741</v>
      </c>
      <c r="G419" s="895">
        <v>96</v>
      </c>
      <c r="H419" s="532">
        <v>50</v>
      </c>
      <c r="I419" s="1364">
        <f>ROUND($H$415*$G$415/G419,2)</f>
        <v>83.33</v>
      </c>
      <c r="J419" s="155" t="s">
        <v>170</v>
      </c>
      <c r="K419" s="156">
        <v>60.55</v>
      </c>
      <c r="L419" s="165">
        <f>IF(OR(ISBLANK(K419),K419=0,H419=0,ISBLANK(H419)),,ROUND(K419+$L$5,2))</f>
        <v>60.55</v>
      </c>
      <c r="M419" s="698">
        <f>ROUND(I419*L419,2)</f>
        <v>5045.63</v>
      </c>
      <c r="N419" s="1008">
        <f>ROUND(L419/G419,4)</f>
        <v>0.63070000000000004</v>
      </c>
      <c r="O419" s="2280">
        <v>67625</v>
      </c>
      <c r="P419" s="2281" t="s">
        <v>2742</v>
      </c>
      <c r="Q419" s="2282">
        <v>96</v>
      </c>
      <c r="R419" s="2283">
        <v>54.13</v>
      </c>
      <c r="S419" s="2282">
        <v>3.48</v>
      </c>
      <c r="T419" s="2284">
        <f>ROUND('Pizza 10001-12000'!$T$8*S419,2)</f>
        <v>6.42</v>
      </c>
      <c r="U419" s="179">
        <f>IF(ISBLANK(O419),,R419+T419)</f>
        <v>60.550000000000004</v>
      </c>
      <c r="V419" s="1296" t="s">
        <v>375</v>
      </c>
      <c r="W419" s="219">
        <f>IF(ISNUMBER(K419),IF(V419="Y",(K419-T419)))</f>
        <v>54.129999999999995</v>
      </c>
      <c r="X419" s="1291">
        <f>W419/G419</f>
        <v>0.56385416666666666</v>
      </c>
      <c r="Y419" s="1291" t="b">
        <f>IF(V419="N",IF(ISNUMBER(R419),(R419+T419)/Q419))</f>
        <v>0</v>
      </c>
      <c r="Z419" s="181">
        <f>U419/Q419</f>
        <v>0.63072916666666667</v>
      </c>
    </row>
    <row r="420" spans="1:26" ht="15" customHeight="1">
      <c r="A420" s="166"/>
      <c r="B420" s="2285" t="s">
        <v>2743</v>
      </c>
      <c r="C420" s="166"/>
      <c r="D420" s="166"/>
      <c r="E420" s="166"/>
      <c r="F420" s="166"/>
      <c r="G420" s="168"/>
      <c r="H420" s="2286"/>
      <c r="I420" s="166"/>
      <c r="J420" s="166"/>
      <c r="K420" s="230"/>
      <c r="L420" s="230"/>
      <c r="M420" s="326"/>
      <c r="N420" s="1293" t="s">
        <v>20</v>
      </c>
      <c r="O420" s="155"/>
      <c r="P420" s="155"/>
      <c r="Q420" s="1210"/>
      <c r="R420" s="165"/>
      <c r="S420" s="155"/>
      <c r="T420" s="235"/>
      <c r="U420" s="230"/>
      <c r="V420" s="230"/>
      <c r="W420" s="230"/>
      <c r="X420" s="1063"/>
      <c r="Y420" s="1063"/>
      <c r="Z420" s="1063"/>
    </row>
    <row r="421" spans="1:26" ht="15" customHeight="1">
      <c r="A421" s="166"/>
      <c r="B421" s="2285" t="s">
        <v>2744</v>
      </c>
      <c r="C421" s="166"/>
      <c r="D421" s="228"/>
      <c r="E421" s="228"/>
      <c r="F421" s="228"/>
      <c r="G421" s="297"/>
      <c r="H421" s="2008"/>
      <c r="I421" s="228"/>
      <c r="J421" s="228"/>
      <c r="K421" s="488"/>
      <c r="L421" s="488"/>
      <c r="M421" s="490"/>
      <c r="N421" s="1293" t="s">
        <v>20</v>
      </c>
      <c r="O421" s="228"/>
      <c r="P421" s="228"/>
      <c r="Q421" s="2192"/>
      <c r="R421" s="488"/>
      <c r="S421" s="228"/>
      <c r="T421" s="776"/>
      <c r="U421" s="488"/>
      <c r="V421" s="488"/>
      <c r="W421" s="488"/>
      <c r="X421" s="1441"/>
      <c r="Y421" s="1441"/>
      <c r="Z421" s="1441"/>
    </row>
    <row r="422" spans="1:26" ht="15" customHeight="1">
      <c r="A422" s="166"/>
      <c r="B422" s="2287" t="s">
        <v>2712</v>
      </c>
      <c r="C422" s="166"/>
      <c r="D422" s="228"/>
      <c r="E422" s="228"/>
      <c r="F422" s="228"/>
      <c r="G422" s="297"/>
      <c r="H422" s="2008"/>
      <c r="I422" s="228"/>
      <c r="J422" s="228"/>
      <c r="K422" s="488"/>
      <c r="L422" s="488"/>
      <c r="M422" s="490"/>
      <c r="N422" s="1319" t="s">
        <v>20</v>
      </c>
      <c r="O422" s="228"/>
      <c r="P422" s="228"/>
      <c r="Q422" s="2192"/>
      <c r="R422" s="488"/>
      <c r="S422" s="228"/>
      <c r="T422" s="776"/>
      <c r="U422" s="488"/>
      <c r="V422" s="488"/>
      <c r="W422" s="488"/>
      <c r="X422" s="1441"/>
      <c r="Y422" s="1441"/>
      <c r="Z422" s="1441"/>
    </row>
    <row r="423" spans="1:26" ht="15" customHeight="1">
      <c r="A423" s="166"/>
      <c r="B423" s="2288" t="s">
        <v>2745</v>
      </c>
      <c r="C423" s="166"/>
      <c r="D423" s="270"/>
      <c r="E423" s="270"/>
      <c r="F423" s="270"/>
      <c r="G423" s="305"/>
      <c r="H423" s="1053"/>
      <c r="I423" s="270"/>
      <c r="J423" s="270"/>
      <c r="K423" s="271"/>
      <c r="L423" s="271"/>
      <c r="M423" s="348"/>
      <c r="N423" s="1368"/>
      <c r="O423" s="270"/>
      <c r="P423" s="270"/>
      <c r="Q423" s="1238"/>
      <c r="R423" s="271"/>
      <c r="S423" s="270"/>
      <c r="T423" s="307"/>
      <c r="U423" s="271"/>
      <c r="V423" s="271"/>
      <c r="W423" s="271"/>
      <c r="X423" s="1437"/>
      <c r="Y423" s="1437"/>
      <c r="Z423" s="1437"/>
    </row>
    <row r="424" spans="1:26" ht="15" customHeight="1">
      <c r="A424" s="675">
        <v>28083</v>
      </c>
      <c r="B424" s="679" t="s">
        <v>2746</v>
      </c>
      <c r="C424" s="310" t="s">
        <v>1314</v>
      </c>
      <c r="D424" s="155">
        <v>10000019669</v>
      </c>
      <c r="E424" s="408"/>
      <c r="F424" s="151" t="s">
        <v>2747</v>
      </c>
      <c r="G424" s="152">
        <v>119</v>
      </c>
      <c r="H424" s="532">
        <v>50</v>
      </c>
      <c r="I424" s="154">
        <f>ROUND(H424*G424/G424,2)</f>
        <v>50</v>
      </c>
      <c r="J424" s="155" t="s">
        <v>170</v>
      </c>
      <c r="K424" s="156">
        <v>34.31</v>
      </c>
      <c r="L424" s="157">
        <f>IF(OR(ISBLANK(K424),K424=0,H424=0,ISBLANK(H424)),,ROUND(K424+$L$5,2))</f>
        <v>34.31</v>
      </c>
      <c r="M424" s="555">
        <f>ROUND(I424*L424,2)</f>
        <v>1715.5</v>
      </c>
      <c r="N424" s="159">
        <f>ROUND(L424/G424,4)</f>
        <v>0.2883</v>
      </c>
      <c r="O424" s="455"/>
      <c r="P424" s="455"/>
      <c r="Q424" s="455"/>
      <c r="R424" s="772"/>
      <c r="S424" s="155"/>
      <c r="T424" s="1187"/>
      <c r="U424" s="1188"/>
      <c r="V424" s="1189"/>
      <c r="W424" s="165"/>
      <c r="X424" s="646"/>
      <c r="Y424" s="539"/>
      <c r="Z424" s="1246"/>
    </row>
    <row r="425" spans="1:26" ht="15" customHeight="1">
      <c r="A425" s="155"/>
      <c r="B425" s="155" t="s">
        <v>2748</v>
      </c>
      <c r="C425" s="1026" t="s">
        <v>2749</v>
      </c>
      <c r="D425" s="154"/>
      <c r="E425" s="1026"/>
      <c r="F425" s="151"/>
      <c r="G425" s="152"/>
      <c r="H425" s="1059"/>
      <c r="I425" s="2289"/>
      <c r="J425" s="569"/>
      <c r="K425" s="2162"/>
      <c r="L425" s="1036"/>
      <c r="M425" s="1638"/>
      <c r="N425" s="2290"/>
      <c r="O425" s="239"/>
      <c r="P425" s="157"/>
      <c r="Q425" s="155"/>
      <c r="R425" s="462"/>
      <c r="S425" s="165" t="s">
        <v>20</v>
      </c>
      <c r="T425" s="1232" t="s">
        <v>20</v>
      </c>
      <c r="U425" s="555"/>
      <c r="V425" s="1233"/>
      <c r="W425" s="165" t="s">
        <v>20</v>
      </c>
      <c r="X425" s="1131" t="s">
        <v>20</v>
      </c>
      <c r="Y425" s="646" t="s">
        <v>20</v>
      </c>
      <c r="Z425" s="1131" t="s">
        <v>20</v>
      </c>
    </row>
    <row r="426" spans="1:26" ht="15" customHeight="1" thickBot="1">
      <c r="A426" s="270"/>
      <c r="B426" s="268" t="s">
        <v>257</v>
      </c>
      <c r="C426" s="2291" t="s">
        <v>20</v>
      </c>
      <c r="D426" s="2292"/>
      <c r="E426" s="1030"/>
      <c r="F426" s="151"/>
      <c r="G426" s="152"/>
      <c r="H426" s="1059"/>
      <c r="I426" s="575"/>
      <c r="J426" s="198"/>
      <c r="K426" s="566"/>
      <c r="L426" s="271"/>
      <c r="M426" s="524"/>
      <c r="N426" s="446"/>
      <c r="O426" s="1234"/>
      <c r="P426" s="444"/>
      <c r="Q426" s="584"/>
      <c r="R426" s="444"/>
      <c r="S426" s="566" t="s">
        <v>20</v>
      </c>
      <c r="T426" s="1199" t="s">
        <v>20</v>
      </c>
      <c r="U426" s="738"/>
      <c r="V426" s="1200"/>
      <c r="W426" s="566" t="s">
        <v>20</v>
      </c>
      <c r="X426" s="1126" t="s">
        <v>20</v>
      </c>
      <c r="Y426" s="1120" t="s">
        <v>20</v>
      </c>
      <c r="Z426" s="1126" t="s">
        <v>20</v>
      </c>
    </row>
    <row r="427" spans="1:26" ht="15" customHeight="1" thickBot="1">
      <c r="A427" s="253">
        <v>28084</v>
      </c>
      <c r="B427" s="254" t="s">
        <v>2750</v>
      </c>
      <c r="C427" s="255" t="s">
        <v>966</v>
      </c>
      <c r="D427" s="2293">
        <v>60020</v>
      </c>
      <c r="E427" s="408"/>
      <c r="F427" s="449" t="s">
        <v>1552</v>
      </c>
      <c r="G427" s="311">
        <v>80</v>
      </c>
      <c r="H427" s="532">
        <v>50</v>
      </c>
      <c r="I427" s="154">
        <f t="shared" ref="I427:I429" si="14">ROUND($H$427*$G$427/G427,2)</f>
        <v>50</v>
      </c>
      <c r="J427" s="255" t="s">
        <v>170</v>
      </c>
      <c r="K427" s="156">
        <v>31.5</v>
      </c>
      <c r="L427" s="157">
        <f>IF(OR(ISBLANK(K427),K427=0,H427=0,ISBLANK(H427)),,ROUND(K427+$L$5,2))</f>
        <v>31.5</v>
      </c>
      <c r="M427" s="555">
        <f t="shared" ref="M427:M429" si="15">ROUND(I427*L427,2)</f>
        <v>1575</v>
      </c>
      <c r="N427" s="159">
        <f t="shared" ref="N427:N429" si="16">ROUND(L427/G427,4)</f>
        <v>0.39379999999999998</v>
      </c>
      <c r="O427" s="154"/>
      <c r="P427" s="249"/>
      <c r="Q427" s="540"/>
      <c r="R427" s="772"/>
      <c r="S427" s="155" t="s">
        <v>20</v>
      </c>
      <c r="T427" s="2294"/>
      <c r="U427" s="1188"/>
      <c r="V427" s="1189"/>
      <c r="W427" s="165"/>
      <c r="X427" s="646"/>
      <c r="Y427" s="646"/>
      <c r="Z427" s="1131"/>
    </row>
    <row r="428" spans="1:26" ht="15" customHeight="1">
      <c r="A428" s="356"/>
      <c r="B428" s="356" t="s">
        <v>2751</v>
      </c>
      <c r="C428" s="356" t="s">
        <v>2752</v>
      </c>
      <c r="D428" s="356">
        <v>25468111007</v>
      </c>
      <c r="E428" s="408"/>
      <c r="F428" s="1186" t="s">
        <v>2396</v>
      </c>
      <c r="G428" s="895">
        <v>79</v>
      </c>
      <c r="H428" s="1775"/>
      <c r="I428" s="166">
        <f t="shared" si="14"/>
        <v>50.63</v>
      </c>
      <c r="J428" s="356" t="s">
        <v>170</v>
      </c>
      <c r="K428" s="156"/>
      <c r="L428" s="171">
        <f>IF(OR(ISBLANK(K428),K428=0,H427=0,ISBLANK(H427)),,ROUND(K428+$L$5,2))</f>
        <v>0</v>
      </c>
      <c r="M428" s="555">
        <f t="shared" si="15"/>
        <v>0</v>
      </c>
      <c r="N428" s="159">
        <f t="shared" si="16"/>
        <v>0</v>
      </c>
      <c r="O428" s="214"/>
      <c r="P428" s="655"/>
      <c r="Q428" s="655"/>
      <c r="R428" s="772"/>
      <c r="S428" s="165" t="s">
        <v>20</v>
      </c>
      <c r="T428" s="1232" t="e">
        <f>ROUND('Pork 8001-10000'!$U$8*S428,2)</f>
        <v>#VALUE!</v>
      </c>
      <c r="U428" s="555">
        <f t="shared" ref="U428:U429" si="17">IF(ISBLANK(O428),,R428+T428)</f>
        <v>0</v>
      </c>
      <c r="V428" s="1233"/>
      <c r="W428" s="165" t="b">
        <f t="shared" ref="W428:W429" si="18">IF(ISNUMBER(K428),IF(V428="Y",(K428-T428)))</f>
        <v>0</v>
      </c>
      <c r="X428" s="1131">
        <f t="shared" ref="X428:X429" si="19">W428/G428</f>
        <v>0</v>
      </c>
      <c r="Y428" s="646" t="b">
        <f t="shared" ref="Y428:Y429" si="20">IF(V428="N",IF(ISNUMBER(R428),(R428)/Q428))</f>
        <v>0</v>
      </c>
      <c r="Z428" s="1131" t="b">
        <f t="shared" ref="Z428:Z429" si="21">IF(V428="N",IF(ISNUMBER(R428),U428/Q428))</f>
        <v>0</v>
      </c>
    </row>
    <row r="429" spans="1:26" ht="15" customHeight="1">
      <c r="A429" s="166"/>
      <c r="B429" s="2130" t="s">
        <v>265</v>
      </c>
      <c r="C429" s="166" t="s">
        <v>2753</v>
      </c>
      <c r="D429" s="155" t="s">
        <v>2754</v>
      </c>
      <c r="E429" s="408"/>
      <c r="F429" s="355" t="s">
        <v>2755</v>
      </c>
      <c r="G429" s="168">
        <v>361</v>
      </c>
      <c r="H429" s="1059"/>
      <c r="I429" s="154">
        <f t="shared" si="14"/>
        <v>11.08</v>
      </c>
      <c r="J429" s="166" t="s">
        <v>170</v>
      </c>
      <c r="K429" s="156"/>
      <c r="L429" s="171">
        <f>IF(OR(ISBLANK(K429),K429=0,H427=0,ISBLANK(H427)),,ROUND(K429+$L$5,2))</f>
        <v>0</v>
      </c>
      <c r="M429" s="555">
        <f t="shared" si="15"/>
        <v>0</v>
      </c>
      <c r="N429" s="159">
        <f t="shared" si="16"/>
        <v>0</v>
      </c>
      <c r="O429" s="676" t="s">
        <v>2756</v>
      </c>
      <c r="P429" s="661" t="s">
        <v>2757</v>
      </c>
      <c r="Q429" s="166">
        <v>361</v>
      </c>
      <c r="R429" s="1217"/>
      <c r="S429" s="777">
        <v>26.91</v>
      </c>
      <c r="T429" s="810">
        <f>ROUND('Pork 8001-10000'!$U$8*S429,2)</f>
        <v>38</v>
      </c>
      <c r="U429" s="280">
        <f t="shared" si="17"/>
        <v>38</v>
      </c>
      <c r="V429" s="1218" t="s">
        <v>177</v>
      </c>
      <c r="W429" s="777" t="b">
        <f t="shared" si="18"/>
        <v>0</v>
      </c>
      <c r="X429" s="1219">
        <f t="shared" si="19"/>
        <v>0</v>
      </c>
      <c r="Y429" s="2295" t="b">
        <f t="shared" si="20"/>
        <v>0</v>
      </c>
      <c r="Z429" s="1219" t="b">
        <f t="shared" si="21"/>
        <v>0</v>
      </c>
    </row>
    <row r="430" spans="1:26" ht="15" customHeight="1">
      <c r="A430" s="198"/>
      <c r="B430" s="268"/>
      <c r="C430" s="198"/>
      <c r="D430" s="270"/>
      <c r="E430" s="198"/>
      <c r="F430" s="1141"/>
      <c r="G430" s="243"/>
      <c r="H430" s="985"/>
      <c r="I430" s="364"/>
      <c r="J430" s="198"/>
      <c r="K430" s="566"/>
      <c r="L430" s="444"/>
      <c r="M430" s="738"/>
      <c r="N430" s="446"/>
      <c r="O430" s="2296"/>
      <c r="P430" s="341"/>
      <c r="Q430" s="245"/>
      <c r="R430" s="523"/>
      <c r="S430" s="198"/>
      <c r="T430" s="2297"/>
      <c r="U430" s="2298"/>
      <c r="V430" s="1242"/>
      <c r="W430" s="566" t="s">
        <v>20</v>
      </c>
      <c r="X430" s="1120" t="s">
        <v>20</v>
      </c>
      <c r="Y430" s="1120"/>
      <c r="Z430" s="1126"/>
    </row>
    <row r="431" spans="1:26" ht="15" customHeight="1">
      <c r="A431" s="146">
        <v>28085</v>
      </c>
      <c r="B431" s="2746" t="s">
        <v>4644</v>
      </c>
      <c r="C431" s="155" t="s">
        <v>226</v>
      </c>
      <c r="D431" s="155"/>
      <c r="E431" s="408"/>
      <c r="F431" s="151"/>
      <c r="G431" s="152">
        <v>250</v>
      </c>
      <c r="H431" s="532">
        <v>50</v>
      </c>
      <c r="I431" s="154">
        <f>ROUND(H431*G431/G431,2)</f>
        <v>50</v>
      </c>
      <c r="J431" s="155" t="s">
        <v>170</v>
      </c>
      <c r="K431" s="156"/>
      <c r="L431" s="157">
        <f>IF(OR(ISBLANK(K431),K431=0,H431=0,ISBLANK(H431)),,ROUND(K431+$L$5,2))</f>
        <v>0</v>
      </c>
      <c r="M431" s="555">
        <f t="shared" ref="M431:M435" si="22">ROUND(I431*L431,2)</f>
        <v>0</v>
      </c>
      <c r="N431" s="159">
        <f t="shared" ref="N431:N436" si="23">ROUND(L431/G431,4)</f>
        <v>0</v>
      </c>
      <c r="O431" s="239">
        <v>10000029467</v>
      </c>
      <c r="P431" s="239" t="s">
        <v>2758</v>
      </c>
      <c r="Q431" s="239">
        <v>250</v>
      </c>
      <c r="R431" s="177">
        <v>34.69</v>
      </c>
      <c r="S431" s="155">
        <v>22.83</v>
      </c>
      <c r="T431" s="2294">
        <f>ROUND('Pork 8001-10000'!$U$8*S431,2)</f>
        <v>32.24</v>
      </c>
      <c r="U431" s="1188">
        <f>IF(ISBLANK(O431),,R431+T431)</f>
        <v>66.930000000000007</v>
      </c>
      <c r="V431" s="1203" t="s">
        <v>177</v>
      </c>
      <c r="W431" s="165" t="b">
        <f>IF(ISNUMBER(K431),IF(V431="Y",(K431-T431)))</f>
        <v>0</v>
      </c>
      <c r="X431" s="646">
        <f>W431/G431</f>
        <v>0</v>
      </c>
      <c r="Y431" s="646">
        <f>IF(V431="N",IF(ISNUMBER(R431),(R431)/Q431))</f>
        <v>0.13875999999999999</v>
      </c>
      <c r="Z431" s="1131">
        <f>IF(V431="N",IF(ISNUMBER(R431),U431/Q431))</f>
        <v>0.26772000000000001</v>
      </c>
    </row>
    <row r="432" spans="1:26" ht="15" customHeight="1">
      <c r="A432" s="155"/>
      <c r="B432" s="166" t="s">
        <v>2759</v>
      </c>
      <c r="C432" s="155" t="s">
        <v>1314</v>
      </c>
      <c r="D432" s="155">
        <v>10000025446</v>
      </c>
      <c r="E432" s="408"/>
      <c r="F432" s="151" t="s">
        <v>2760</v>
      </c>
      <c r="G432" s="152">
        <v>107</v>
      </c>
      <c r="H432" s="1190"/>
      <c r="I432" s="166">
        <f>ROUND(H431*G431/G432,2)</f>
        <v>116.82</v>
      </c>
      <c r="J432" s="155"/>
      <c r="K432" s="156">
        <v>33.43</v>
      </c>
      <c r="L432" s="171">
        <f>IF(OR(ISBLANK(K432),K432=0,H431=0,ISBLANK(H431)),,ROUND(K432+$L$5,2))</f>
        <v>33.43</v>
      </c>
      <c r="M432" s="555">
        <f t="shared" si="22"/>
        <v>3905.29</v>
      </c>
      <c r="N432" s="159">
        <f t="shared" si="23"/>
        <v>0.31240000000000001</v>
      </c>
      <c r="O432" s="239"/>
      <c r="P432" s="157"/>
      <c r="Q432" s="239"/>
      <c r="R432" s="157"/>
      <c r="S432" s="155"/>
      <c r="T432" s="1187"/>
      <c r="U432" s="1188"/>
      <c r="V432" s="1189"/>
      <c r="W432" s="165"/>
      <c r="X432" s="646"/>
      <c r="Y432" s="646"/>
      <c r="Z432" s="1131"/>
    </row>
    <row r="433" spans="1:26" ht="15" customHeight="1">
      <c r="A433" s="155"/>
      <c r="B433" s="166" t="s">
        <v>2761</v>
      </c>
      <c r="C433" s="569" t="s">
        <v>249</v>
      </c>
      <c r="D433" s="155" t="s">
        <v>2762</v>
      </c>
      <c r="E433" s="408"/>
      <c r="F433" s="151" t="s">
        <v>2763</v>
      </c>
      <c r="G433" s="152">
        <v>400</v>
      </c>
      <c r="H433" s="1059"/>
      <c r="I433" s="1035">
        <f t="shared" ref="I433:I436" si="24">ROUND($H$431*$G$431/G433,2)</f>
        <v>31.25</v>
      </c>
      <c r="J433" s="155" t="s">
        <v>170</v>
      </c>
      <c r="K433" s="156"/>
      <c r="L433" s="171">
        <f>IF(OR(ISBLANK(K433),K433=0,H431=0,ISBLANK(H431)),,ROUND(K433+$L$5,2))</f>
        <v>0</v>
      </c>
      <c r="M433" s="555">
        <f t="shared" si="22"/>
        <v>0</v>
      </c>
      <c r="N433" s="159">
        <f t="shared" si="23"/>
        <v>0</v>
      </c>
      <c r="O433" s="661" t="s">
        <v>2764</v>
      </c>
      <c r="P433" s="661" t="s">
        <v>2765</v>
      </c>
      <c r="Q433" s="166">
        <v>400</v>
      </c>
      <c r="R433" s="889"/>
      <c r="S433" s="155">
        <v>34.841000000000001</v>
      </c>
      <c r="T433" s="1191">
        <f>ROUND('Pork 8001-10000'!$U$8*S433,2)</f>
        <v>49.21</v>
      </c>
      <c r="U433" s="1188">
        <f t="shared" ref="U433:U434" si="25">IF(ISBLANK(O433),,R433+T433)</f>
        <v>49.21</v>
      </c>
      <c r="V433" s="1203" t="s">
        <v>177</v>
      </c>
      <c r="W433" s="165" t="b">
        <f t="shared" ref="W433:W434" si="26">IF(ISNUMBER(K433),IF(V433="Y",(K433-T433)))</f>
        <v>0</v>
      </c>
      <c r="X433" s="646">
        <f t="shared" ref="X433:X434" si="27">W433/G433</f>
        <v>0</v>
      </c>
      <c r="Y433" s="646" t="b">
        <f t="shared" ref="Y433:Y434" si="28">IF(V433="N",IF(ISNUMBER(R433),(R433)/Q433))</f>
        <v>0</v>
      </c>
      <c r="Z433" s="1131" t="b">
        <f t="shared" ref="Z433:Z434" si="29">IF(V433="N",IF(ISNUMBER(R433),U433/Q433))</f>
        <v>0</v>
      </c>
    </row>
    <row r="434" spans="1:26" ht="15" customHeight="1">
      <c r="A434" s="155"/>
      <c r="B434" s="228" t="s">
        <v>2766</v>
      </c>
      <c r="C434" s="1026" t="s">
        <v>181</v>
      </c>
      <c r="D434" s="155" t="s">
        <v>2767</v>
      </c>
      <c r="E434" s="408"/>
      <c r="F434" s="151" t="s">
        <v>2763</v>
      </c>
      <c r="G434" s="152">
        <v>400</v>
      </c>
      <c r="H434" s="1059"/>
      <c r="I434" s="1035">
        <f t="shared" si="24"/>
        <v>31.25</v>
      </c>
      <c r="J434" s="155" t="s">
        <v>170</v>
      </c>
      <c r="K434" s="156"/>
      <c r="L434" s="171">
        <f>IF(OR(ISBLANK(K434),K434=0,H431=0,ISBLANK(H431)),,ROUND(K434+$L$5,2))</f>
        <v>0</v>
      </c>
      <c r="M434" s="555">
        <f t="shared" si="22"/>
        <v>0</v>
      </c>
      <c r="N434" s="159">
        <f t="shared" si="23"/>
        <v>0</v>
      </c>
      <c r="O434" s="735" t="s">
        <v>2768</v>
      </c>
      <c r="P434" s="735" t="s">
        <v>2765</v>
      </c>
      <c r="Q434" s="228">
        <v>400</v>
      </c>
      <c r="R434" s="889"/>
      <c r="S434" s="155">
        <v>40</v>
      </c>
      <c r="T434" s="1191">
        <f>ROUND('Pork 8001-10000'!$U$8*S434,2)</f>
        <v>56.49</v>
      </c>
      <c r="U434" s="1188">
        <f t="shared" si="25"/>
        <v>56.49</v>
      </c>
      <c r="V434" s="1203" t="s">
        <v>177</v>
      </c>
      <c r="W434" s="165" t="b">
        <f t="shared" si="26"/>
        <v>0</v>
      </c>
      <c r="X434" s="646">
        <f t="shared" si="27"/>
        <v>0</v>
      </c>
      <c r="Y434" s="646" t="b">
        <f t="shared" si="28"/>
        <v>0</v>
      </c>
      <c r="Z434" s="1131" t="b">
        <f t="shared" si="29"/>
        <v>0</v>
      </c>
    </row>
    <row r="435" spans="1:26" ht="15" customHeight="1">
      <c r="A435" s="356"/>
      <c r="B435" s="73"/>
      <c r="C435" s="1028" t="s">
        <v>2769</v>
      </c>
      <c r="D435" s="155" t="s">
        <v>2770</v>
      </c>
      <c r="E435" s="408"/>
      <c r="F435" s="355" t="s">
        <v>2771</v>
      </c>
      <c r="G435" s="168">
        <v>128</v>
      </c>
      <c r="H435" s="1059"/>
      <c r="I435" s="1125">
        <f t="shared" si="24"/>
        <v>97.66</v>
      </c>
      <c r="J435" s="155" t="s">
        <v>170</v>
      </c>
      <c r="K435" s="156"/>
      <c r="L435" s="171">
        <f>IF(OR(ISBLANK(K435),K435=0,H435=0,ISBLANK(H435)),,ROUND(K435+$L$5,2))</f>
        <v>0</v>
      </c>
      <c r="M435" s="555">
        <f t="shared" si="22"/>
        <v>0</v>
      </c>
      <c r="N435" s="159">
        <f t="shared" si="23"/>
        <v>0</v>
      </c>
      <c r="O435" s="332"/>
      <c r="P435" s="332"/>
      <c r="Q435" s="332"/>
      <c r="R435" s="462"/>
      <c r="S435" s="155"/>
      <c r="T435" s="1191"/>
      <c r="U435" s="1188"/>
      <c r="V435" s="1189"/>
      <c r="W435" s="165"/>
      <c r="X435" s="646"/>
      <c r="Y435" s="646"/>
      <c r="Z435" s="1131"/>
    </row>
    <row r="436" spans="1:26" ht="15" customHeight="1">
      <c r="A436" s="228"/>
      <c r="B436" s="228"/>
      <c r="C436" s="166" t="s">
        <v>966</v>
      </c>
      <c r="D436" s="166">
        <v>60125</v>
      </c>
      <c r="E436" s="408"/>
      <c r="F436" s="151" t="s">
        <v>2772</v>
      </c>
      <c r="G436" s="152">
        <v>256</v>
      </c>
      <c r="H436" s="1059"/>
      <c r="I436" s="1210">
        <f t="shared" si="24"/>
        <v>48.83</v>
      </c>
      <c r="J436" s="166" t="s">
        <v>170</v>
      </c>
      <c r="K436" s="170"/>
      <c r="L436" s="171">
        <f>IF(OR(ISBLANK(K436),K436=0,H431=0,ISBLANK(H431)),,ROUND(K436+$L$5,2))</f>
        <v>0</v>
      </c>
      <c r="M436" s="326">
        <f>ROUND(L436*I436,2)</f>
        <v>0</v>
      </c>
      <c r="N436" s="173">
        <f t="shared" si="23"/>
        <v>0</v>
      </c>
      <c r="O436" s="1630"/>
      <c r="P436" s="322"/>
      <c r="Q436" s="317"/>
      <c r="R436" s="157"/>
      <c r="S436" s="155"/>
      <c r="T436" s="1191"/>
      <c r="U436" s="1188"/>
      <c r="V436" s="1189"/>
      <c r="W436" s="165"/>
      <c r="X436" s="646"/>
      <c r="Y436" s="646"/>
      <c r="Z436" s="1131"/>
    </row>
    <row r="437" spans="1:26" ht="15" customHeight="1" thickBot="1">
      <c r="A437" s="270"/>
      <c r="B437" s="199" t="s">
        <v>257</v>
      </c>
      <c r="C437" s="270"/>
      <c r="D437" s="270"/>
      <c r="E437" s="198"/>
      <c r="F437" s="1141"/>
      <c r="G437" s="243"/>
      <c r="H437" s="985"/>
      <c r="I437" s="2010"/>
      <c r="J437" s="270"/>
      <c r="K437" s="271"/>
      <c r="L437" s="246"/>
      <c r="M437" s="348"/>
      <c r="N437" s="492"/>
      <c r="O437" s="1234"/>
      <c r="P437" s="444"/>
      <c r="Q437" s="584"/>
      <c r="R437" s="1240"/>
      <c r="S437" s="198"/>
      <c r="T437" s="2299"/>
      <c r="U437" s="2298"/>
      <c r="V437" s="1242"/>
      <c r="W437" s="566"/>
      <c r="X437" s="1120"/>
      <c r="Y437" s="1120"/>
      <c r="Z437" s="1126"/>
    </row>
    <row r="438" spans="1:26" ht="15.75" customHeight="1" thickBot="1">
      <c r="A438" s="146">
        <v>28086</v>
      </c>
      <c r="B438" s="147" t="s">
        <v>2773</v>
      </c>
      <c r="C438" s="569" t="s">
        <v>226</v>
      </c>
      <c r="D438" s="570">
        <v>10000068033</v>
      </c>
      <c r="E438" s="260"/>
      <c r="F438" s="155" t="s">
        <v>2774</v>
      </c>
      <c r="G438" s="152">
        <v>250</v>
      </c>
      <c r="H438" s="532"/>
      <c r="I438" s="154">
        <f>ROUND(H438*G438/G438,2)</f>
        <v>0</v>
      </c>
      <c r="J438" s="155" t="s">
        <v>170</v>
      </c>
      <c r="K438" s="156">
        <v>122.78</v>
      </c>
      <c r="L438" s="314">
        <f>IF(OR(ISBLANK(K438),K438=0,H438=0,ISBLANK(H438)),,ROUND(K438+$L$5,2))</f>
        <v>0</v>
      </c>
      <c r="M438" s="315">
        <f>ROUND(I438*L438,2)</f>
        <v>0</v>
      </c>
      <c r="N438" s="316">
        <f>ROUND(L438/G438,4)</f>
        <v>0</v>
      </c>
      <c r="O438" s="428">
        <v>10000069033</v>
      </c>
      <c r="P438" s="157" t="s">
        <v>2775</v>
      </c>
      <c r="Q438" s="239">
        <v>250</v>
      </c>
      <c r="R438" s="313">
        <v>59.1</v>
      </c>
      <c r="S438" s="166">
        <v>23.04</v>
      </c>
      <c r="T438" s="230">
        <f>ROUND('Beef 100-2000'!$U$8*S438,2)</f>
        <v>86.34</v>
      </c>
      <c r="U438" s="230">
        <f>IF(ISBLANK(O438),,R438+T438)</f>
        <v>145.44</v>
      </c>
      <c r="V438" s="170" t="s">
        <v>177</v>
      </c>
      <c r="W438" s="230" t="b">
        <f>IF(ISNUMBER(R438),IF(V438="Y",(K438-T438)))</f>
        <v>0</v>
      </c>
      <c r="X438" s="326">
        <f>W438/G438</f>
        <v>0</v>
      </c>
      <c r="Y438" s="326">
        <f>IF(V438="N",IF(ISNUMBER(R438),R438/Q438))</f>
        <v>0.2364</v>
      </c>
      <c r="Z438" s="2300">
        <f>U438/Q438</f>
        <v>0.58175999999999994</v>
      </c>
    </row>
    <row r="439" spans="1:26" ht="13.5" customHeight="1">
      <c r="A439" s="356"/>
      <c r="B439" s="155" t="s">
        <v>2776</v>
      </c>
      <c r="C439" s="569"/>
      <c r="D439" s="570"/>
      <c r="E439" s="154"/>
      <c r="F439" s="571"/>
      <c r="G439" s="152"/>
      <c r="H439" s="567"/>
      <c r="I439" s="154"/>
      <c r="J439" s="155"/>
      <c r="K439" s="462"/>
      <c r="L439" s="157"/>
      <c r="M439" s="158"/>
      <c r="N439" s="159"/>
      <c r="O439" s="557"/>
      <c r="P439" s="171"/>
      <c r="Q439" s="171"/>
      <c r="R439" s="230"/>
      <c r="S439" s="166"/>
      <c r="T439" s="230"/>
      <c r="U439" s="230"/>
      <c r="V439" s="230"/>
      <c r="W439" s="230"/>
      <c r="X439" s="326"/>
      <c r="Y439" s="326"/>
      <c r="Z439" s="2300"/>
    </row>
    <row r="440" spans="1:26" ht="15" customHeight="1" thickBot="1">
      <c r="A440" s="364"/>
      <c r="B440" s="575" t="s">
        <v>2777</v>
      </c>
      <c r="C440" s="575"/>
      <c r="D440" s="575"/>
      <c r="E440" s="2301"/>
      <c r="F440" s="575"/>
      <c r="G440" s="2302"/>
      <c r="H440" s="244"/>
      <c r="I440" s="518"/>
      <c r="J440" s="562"/>
      <c r="K440" s="307"/>
      <c r="L440" s="563"/>
      <c r="M440" s="564"/>
      <c r="N440" s="446"/>
      <c r="O440" s="523"/>
      <c r="P440" s="523"/>
      <c r="Q440" s="523"/>
      <c r="R440" s="565"/>
      <c r="S440" s="270"/>
      <c r="T440" s="271"/>
      <c r="U440" s="271"/>
      <c r="V440" s="271"/>
      <c r="W440" s="271"/>
      <c r="X440" s="348"/>
      <c r="Y440" s="566"/>
      <c r="Z440" s="525"/>
    </row>
    <row r="441" spans="1:26" ht="15" customHeight="1" thickBot="1">
      <c r="A441" s="678">
        <v>28087</v>
      </c>
      <c r="B441" s="688" t="s">
        <v>2778</v>
      </c>
      <c r="C441" s="155" t="s">
        <v>2779</v>
      </c>
      <c r="D441" s="487" t="s">
        <v>2780</v>
      </c>
      <c r="E441" s="215"/>
      <c r="F441" s="155" t="s">
        <v>1598</v>
      </c>
      <c r="G441" s="256">
        <v>144</v>
      </c>
      <c r="H441" s="532">
        <v>100</v>
      </c>
      <c r="I441" s="154">
        <f>ROUND(H441*G441/G441,2)</f>
        <v>100</v>
      </c>
      <c r="J441" s="155" t="s">
        <v>170</v>
      </c>
      <c r="K441" s="156"/>
      <c r="L441" s="165">
        <f>IF(OR(ISBLANK(K441),K441=0,H441=0,ISBLANK(H441)),,ROUND(K441+$L$5,2))</f>
        <v>0</v>
      </c>
      <c r="M441" s="555">
        <f>ROUND(I441*L441,2)</f>
        <v>0</v>
      </c>
      <c r="N441" s="159">
        <f t="shared" ref="N441:N442" si="30">ROUND(L441/G441,4)</f>
        <v>0</v>
      </c>
      <c r="O441" s="214">
        <v>60915</v>
      </c>
      <c r="P441" s="655" t="s">
        <v>1595</v>
      </c>
      <c r="Q441" s="655">
        <v>160</v>
      </c>
      <c r="R441" s="313"/>
      <c r="S441" s="155">
        <v>16.79</v>
      </c>
      <c r="T441" s="642">
        <f>ROUND('Chicken 2001-4000'!$S$8*S441,2)</f>
        <v>25.02</v>
      </c>
      <c r="U441" s="495">
        <f t="shared" ref="U441:U442" si="31">IF(ISBLANK(O441),,R441+T441)</f>
        <v>25.02</v>
      </c>
      <c r="V441" s="804" t="s">
        <v>375</v>
      </c>
      <c r="W441" s="165" t="b">
        <f t="shared" ref="W441" si="32">IF(ISNUMBER(R441),IF(V441="Y",(K441-T441)))</f>
        <v>0</v>
      </c>
      <c r="X441" s="645">
        <f t="shared" ref="X441:X442" si="33">ROUND(W441/G441,4)</f>
        <v>0</v>
      </c>
      <c r="Y441" s="646" t="b">
        <f t="shared" ref="Y441:Y442" si="34">IF(V441="N",IF(ISNUMBER(R441),(R441+T441)/Q441))</f>
        <v>0</v>
      </c>
      <c r="Z441" s="2300">
        <f t="shared" ref="Z441:Z442" si="35">U441/Q441</f>
        <v>0.15637499999999999</v>
      </c>
    </row>
    <row r="442" spans="1:26" ht="15" customHeight="1">
      <c r="A442" s="661"/>
      <c r="B442" s="239" t="s">
        <v>2781</v>
      </c>
      <c r="C442" s="166" t="s">
        <v>2782</v>
      </c>
      <c r="D442" s="232">
        <v>792426</v>
      </c>
      <c r="E442" s="871"/>
      <c r="F442" s="166" t="s">
        <v>398</v>
      </c>
      <c r="G442" s="168">
        <v>256</v>
      </c>
      <c r="H442" s="647"/>
      <c r="I442" s="166">
        <f>ROUND(H441*G441/G442,2)</f>
        <v>56.25</v>
      </c>
      <c r="J442" s="166" t="s">
        <v>170</v>
      </c>
      <c r="K442" s="156">
        <v>115.38</v>
      </c>
      <c r="L442" s="171">
        <f>IF(OR(ISBLANK(K442),K442=0,H441=0,ISBLANK(H441)),,ROUND(K442+$L$5,2))</f>
        <v>115.38</v>
      </c>
      <c r="M442" s="555">
        <f>ROUND(I441*L442,2)</f>
        <v>11538</v>
      </c>
      <c r="N442" s="159">
        <f t="shared" si="30"/>
        <v>0.45069999999999999</v>
      </c>
      <c r="O442" s="229">
        <v>792426</v>
      </c>
      <c r="P442" s="462" t="s">
        <v>2783</v>
      </c>
      <c r="Q442" s="168">
        <v>256</v>
      </c>
      <c r="R442" s="649">
        <v>66.239999999999995</v>
      </c>
      <c r="S442" s="166">
        <v>32.97</v>
      </c>
      <c r="T442" s="642">
        <f>ROUND('Chicken 2001-4000'!$S$8*S442,2)</f>
        <v>49.14</v>
      </c>
      <c r="U442" s="431">
        <f t="shared" si="31"/>
        <v>115.38</v>
      </c>
      <c r="V442" s="221" t="s">
        <v>375</v>
      </c>
      <c r="W442" s="165">
        <f>IF(ISNUMBER(R442),IF(V442="Y",(K442-T442)))</f>
        <v>66.239999999999995</v>
      </c>
      <c r="X442" s="645">
        <f t="shared" si="33"/>
        <v>0.25879999999999997</v>
      </c>
      <c r="Y442" s="645" t="b">
        <f t="shared" si="34"/>
        <v>0</v>
      </c>
      <c r="Z442" s="2303">
        <f t="shared" si="35"/>
        <v>0.45070312499999998</v>
      </c>
    </row>
    <row r="443" spans="1:26" ht="15" customHeight="1">
      <c r="A443" s="661"/>
      <c r="B443" s="661" t="s">
        <v>2784</v>
      </c>
      <c r="C443" s="166"/>
      <c r="D443" s="98"/>
      <c r="E443" s="229"/>
      <c r="F443" s="166"/>
      <c r="G443" s="168"/>
      <c r="H443" s="672"/>
      <c r="I443" s="166"/>
      <c r="J443" s="166"/>
      <c r="K443" s="230"/>
      <c r="L443" s="230"/>
      <c r="M443" s="326"/>
      <c r="N443" s="173"/>
      <c r="O443" s="332"/>
      <c r="P443" s="332"/>
      <c r="Q443" s="332"/>
      <c r="R443" s="171"/>
      <c r="S443" s="166"/>
      <c r="T443" s="230"/>
      <c r="U443" s="230"/>
      <c r="V443" s="302"/>
      <c r="W443" s="230"/>
      <c r="X443" s="652"/>
      <c r="Y443" s="645" t="s">
        <v>20</v>
      </c>
      <c r="Z443" s="148"/>
    </row>
    <row r="444" spans="1:26" ht="15" customHeight="1">
      <c r="A444" s="166"/>
      <c r="B444" s="166" t="s">
        <v>2785</v>
      </c>
      <c r="C444" s="232"/>
      <c r="D444" s="229"/>
      <c r="E444" s="166"/>
      <c r="F444" s="168"/>
      <c r="G444" s="686"/>
      <c r="H444" s="672"/>
      <c r="I444" s="166"/>
      <c r="J444" s="230"/>
      <c r="K444" s="230"/>
      <c r="L444" s="326"/>
      <c r="M444" s="326"/>
      <c r="N444" s="173"/>
      <c r="O444" s="322"/>
      <c r="P444" s="317"/>
      <c r="Q444" s="171"/>
      <c r="R444" s="166"/>
      <c r="S444" s="230"/>
      <c r="T444" s="230"/>
      <c r="U444" s="302"/>
      <c r="V444" s="230"/>
      <c r="W444" s="652"/>
      <c r="X444" s="645"/>
      <c r="Y444" s="645" t="s">
        <v>20</v>
      </c>
      <c r="Z444" s="148"/>
    </row>
    <row r="445" spans="1:26" ht="15" customHeight="1">
      <c r="A445" s="851"/>
      <c r="B445" s="166" t="s">
        <v>2786</v>
      </c>
      <c r="C445" s="487"/>
      <c r="D445" s="229"/>
      <c r="E445" s="166"/>
      <c r="F445" s="168"/>
      <c r="G445" s="686"/>
      <c r="H445" s="672"/>
      <c r="I445" s="166"/>
      <c r="J445" s="230"/>
      <c r="K445" s="230"/>
      <c r="L445" s="326"/>
      <c r="M445" s="326"/>
      <c r="N445" s="173"/>
      <c r="O445" s="157"/>
      <c r="P445" s="157"/>
      <c r="Q445" s="171"/>
      <c r="R445" s="166"/>
      <c r="S445" s="230"/>
      <c r="T445" s="230"/>
      <c r="U445" s="302"/>
      <c r="V445" s="230"/>
      <c r="W445" s="652"/>
      <c r="X445" s="645"/>
      <c r="Y445" s="645"/>
      <c r="Z445" s="1131"/>
    </row>
    <row r="446" spans="1:26" ht="15" customHeight="1">
      <c r="A446" s="932" t="s">
        <v>2787</v>
      </c>
      <c r="B446" s="166" t="s">
        <v>437</v>
      </c>
      <c r="C446" s="166"/>
      <c r="D446" s="487"/>
      <c r="E446" s="229"/>
      <c r="F446" s="166"/>
      <c r="G446" s="168"/>
      <c r="H446" s="647"/>
      <c r="I446" s="166"/>
      <c r="J446" s="166"/>
      <c r="K446" s="230"/>
      <c r="L446" s="230"/>
      <c r="M446" s="326"/>
      <c r="N446" s="173"/>
      <c r="O446" s="322"/>
      <c r="P446" s="322"/>
      <c r="Q446" s="322"/>
      <c r="R446" s="171"/>
      <c r="S446" s="166"/>
      <c r="T446" s="230"/>
      <c r="U446" s="230"/>
      <c r="V446" s="302"/>
      <c r="W446" s="230"/>
      <c r="X446" s="652"/>
      <c r="Y446" s="645" t="s">
        <v>20</v>
      </c>
      <c r="Z446" s="1131"/>
    </row>
    <row r="447" spans="1:26" ht="15" customHeight="1">
      <c r="A447" s="694"/>
      <c r="B447" s="268" t="s">
        <v>438</v>
      </c>
      <c r="C447" s="270"/>
      <c r="D447" s="347"/>
      <c r="E447" s="241"/>
      <c r="F447" s="270"/>
      <c r="G447" s="305"/>
      <c r="H447" s="583"/>
      <c r="I447" s="270"/>
      <c r="J447" s="270"/>
      <c r="K447" s="271"/>
      <c r="L447" s="271"/>
      <c r="M447" s="348"/>
      <c r="N447" s="492"/>
      <c r="O447" s="341"/>
      <c r="P447" s="341"/>
      <c r="Q447" s="341"/>
      <c r="R447" s="246"/>
      <c r="S447" s="270"/>
      <c r="T447" s="271"/>
      <c r="U447" s="271"/>
      <c r="V447" s="308"/>
      <c r="W447" s="271"/>
      <c r="X447" s="667"/>
      <c r="Y447" s="684"/>
      <c r="Z447" s="1126"/>
    </row>
    <row r="448" spans="1:26" ht="15" customHeight="1">
      <c r="A448" s="146">
        <v>28088</v>
      </c>
      <c r="B448" s="2304" t="s">
        <v>2788</v>
      </c>
      <c r="C448" s="155" t="s">
        <v>1314</v>
      </c>
      <c r="D448" s="214">
        <v>10000014106</v>
      </c>
      <c r="E448" s="215"/>
      <c r="F448" s="155" t="s">
        <v>2789</v>
      </c>
      <c r="G448" s="152">
        <v>106</v>
      </c>
      <c r="H448" s="532"/>
      <c r="I448" s="154">
        <f>ROUND(H448*G448/G448,2)</f>
        <v>0</v>
      </c>
      <c r="J448" s="155" t="s">
        <v>170</v>
      </c>
      <c r="K448" s="156">
        <v>32.92</v>
      </c>
      <c r="L448" s="422">
        <f>IF(OR(ISBLANK(K448),K448=0,H448=0,ISBLANK(H448)),,ROUND(K448+$L$5,2))</f>
        <v>0</v>
      </c>
      <c r="M448" s="885">
        <f>ROUND(I448*L448,2)</f>
        <v>0</v>
      </c>
      <c r="N448" s="423">
        <f>ROUND(L448/G448,4)</f>
        <v>0</v>
      </c>
      <c r="O448" s="239"/>
      <c r="P448" s="239"/>
      <c r="Q448" s="239"/>
      <c r="R448" s="155"/>
      <c r="S448" s="155"/>
      <c r="T448" s="1741"/>
      <c r="U448" s="1742"/>
      <c r="V448" s="1742"/>
      <c r="W448" s="165"/>
      <c r="X448" s="181"/>
      <c r="Y448" s="181"/>
      <c r="Z448" s="2300"/>
    </row>
    <row r="449" spans="1:26" ht="15" customHeight="1">
      <c r="A449" s="155"/>
      <c r="B449" s="166" t="s">
        <v>2790</v>
      </c>
      <c r="C449" s="155"/>
      <c r="D449" s="554"/>
      <c r="E449" s="892"/>
      <c r="F449" s="650"/>
      <c r="G449" s="784"/>
      <c r="H449" s="650"/>
      <c r="I449" s="784"/>
      <c r="J449" s="650"/>
      <c r="K449" s="235"/>
      <c r="L449" s="422"/>
      <c r="M449" s="555"/>
      <c r="N449" s="159"/>
      <c r="O449" s="452"/>
      <c r="P449" s="452"/>
      <c r="Q449" s="452"/>
      <c r="R449" s="157"/>
      <c r="S449" s="155" t="s">
        <v>20</v>
      </c>
      <c r="T449" s="463" t="s">
        <v>20</v>
      </c>
      <c r="U449" s="840"/>
      <c r="V449" s="482"/>
      <c r="W449" s="165" t="s">
        <v>255</v>
      </c>
      <c r="X449" s="230" t="s">
        <v>20</v>
      </c>
      <c r="Y449" s="165" t="s">
        <v>20</v>
      </c>
      <c r="Z449" s="148"/>
    </row>
    <row r="450" spans="1:26" ht="15" customHeight="1">
      <c r="A450" s="155"/>
      <c r="B450" s="166" t="s">
        <v>2791</v>
      </c>
      <c r="C450" s="155"/>
      <c r="D450" s="1133"/>
      <c r="E450" s="892"/>
      <c r="F450" s="650"/>
      <c r="G450" s="784"/>
      <c r="H450" s="650"/>
      <c r="I450" s="784"/>
      <c r="J450" s="650"/>
      <c r="K450" s="235"/>
      <c r="L450" s="422"/>
      <c r="M450" s="555"/>
      <c r="N450" s="159"/>
      <c r="O450" s="321"/>
      <c r="P450" s="321"/>
      <c r="Q450" s="321"/>
      <c r="R450" s="157"/>
      <c r="S450" s="155"/>
      <c r="T450" s="840"/>
      <c r="U450" s="840"/>
      <c r="V450" s="482"/>
      <c r="W450" s="165"/>
      <c r="X450" s="230"/>
      <c r="Y450" s="165"/>
      <c r="Z450" s="1131"/>
    </row>
    <row r="451" spans="1:26" ht="15" customHeight="1">
      <c r="A451" s="851"/>
      <c r="B451" s="166" t="s">
        <v>20</v>
      </c>
      <c r="C451" s="166"/>
      <c r="D451" s="1619"/>
      <c r="E451" s="892"/>
      <c r="F451" s="769"/>
      <c r="G451" s="770"/>
      <c r="H451" s="769"/>
      <c r="I451" s="770"/>
      <c r="J451" s="769"/>
      <c r="K451" s="298"/>
      <c r="L451" s="287"/>
      <c r="M451" s="326"/>
      <c r="N451" s="173"/>
      <c r="O451" s="239"/>
      <c r="P451" s="239"/>
      <c r="Q451" s="239"/>
      <c r="R451" s="171"/>
      <c r="S451" s="326"/>
      <c r="T451" s="326"/>
      <c r="U451" s="326"/>
      <c r="V451" s="326"/>
      <c r="W451" s="326"/>
      <c r="X451" s="326"/>
      <c r="Y451" s="165"/>
      <c r="Z451" s="1131"/>
    </row>
    <row r="452" spans="1:26" ht="15" customHeight="1" thickBot="1">
      <c r="A452" s="1050"/>
      <c r="B452" s="2305" t="s">
        <v>265</v>
      </c>
      <c r="C452" s="359"/>
      <c r="D452" s="241"/>
      <c r="E452" s="360"/>
      <c r="F452" s="359"/>
      <c r="G452" s="362"/>
      <c r="H452" s="244"/>
      <c r="I452" s="243"/>
      <c r="J452" s="198"/>
      <c r="K452" s="198"/>
      <c r="L452" s="198"/>
      <c r="M452" s="198"/>
      <c r="N452" s="446"/>
      <c r="O452" s="1610"/>
      <c r="P452" s="694"/>
      <c r="Q452" s="694"/>
      <c r="R452" s="694"/>
      <c r="S452" s="271"/>
      <c r="T452" s="272"/>
      <c r="U452" s="272"/>
      <c r="V452" s="272"/>
      <c r="W452" s="272"/>
      <c r="X452" s="271"/>
      <c r="Y452" s="566"/>
      <c r="Z452" s="1126"/>
    </row>
    <row r="453" spans="1:26" ht="15" customHeight="1" thickBot="1">
      <c r="A453" s="253">
        <v>28089</v>
      </c>
      <c r="B453" s="254" t="s">
        <v>2792</v>
      </c>
      <c r="C453" s="255" t="s">
        <v>766</v>
      </c>
      <c r="D453" s="155">
        <v>613810</v>
      </c>
      <c r="E453" s="260"/>
      <c r="F453" s="255" t="s">
        <v>2793</v>
      </c>
      <c r="G453" s="278">
        <v>160</v>
      </c>
      <c r="H453" s="532">
        <v>200</v>
      </c>
      <c r="I453" s="257">
        <f>ROUND(H453*G453/G453,2)</f>
        <v>200</v>
      </c>
      <c r="J453" s="255" t="s">
        <v>170</v>
      </c>
      <c r="K453" s="313">
        <v>45.99</v>
      </c>
      <c r="L453" s="314">
        <f>IF(OR(ISBLANK(K453),K453=0,H453=0,ISBLANK(H453)),,ROUND(K453+$L$5,2))</f>
        <v>45.99</v>
      </c>
      <c r="M453" s="670">
        <f>ROUND(I453*L453,2)</f>
        <v>9198</v>
      </c>
      <c r="N453" s="316">
        <f>ROUND(L453/G453,4)</f>
        <v>0.28739999999999999</v>
      </c>
      <c r="O453" s="528">
        <v>613810</v>
      </c>
      <c r="P453" s="1445" t="s">
        <v>2794</v>
      </c>
      <c r="Q453" s="257">
        <v>160</v>
      </c>
      <c r="R453" s="156">
        <v>28.69</v>
      </c>
      <c r="S453" s="155">
        <v>9.9700000000000006</v>
      </c>
      <c r="T453" s="1023">
        <f>ROUND('Turkey 4001-6000'!$S$9*S453,2)</f>
        <v>15.44</v>
      </c>
      <c r="U453" s="179">
        <f>IF(ISBLANK(O453),,R453+T453)</f>
        <v>44.13</v>
      </c>
      <c r="V453" s="1039" t="s">
        <v>375</v>
      </c>
      <c r="W453" s="165">
        <f>IF(ISNUMBER(K453),IF(V453="Y",(K453-T453)))</f>
        <v>30.550000000000004</v>
      </c>
      <c r="X453" s="181">
        <f>W453/G453</f>
        <v>0.19093750000000004</v>
      </c>
      <c r="Y453" s="2306" t="b">
        <f>IF(V453="N",IF(ISNUMBER(R453),(R453+T453)/Q453))</f>
        <v>0</v>
      </c>
      <c r="Z453" s="2300">
        <f>U453/Q453</f>
        <v>0.27581250000000002</v>
      </c>
    </row>
    <row r="454" spans="1:26" ht="15" customHeight="1">
      <c r="A454" s="851"/>
      <c r="B454" s="228" t="s">
        <v>2795</v>
      </c>
      <c r="C454" s="166"/>
      <c r="D454" s="336"/>
      <c r="E454" s="229"/>
      <c r="F454" s="166"/>
      <c r="G454" s="168"/>
      <c r="H454" s="225"/>
      <c r="I454" s="166"/>
      <c r="J454" s="166"/>
      <c r="K454" s="166"/>
      <c r="L454" s="166"/>
      <c r="M454" s="166"/>
      <c r="N454" s="173"/>
      <c r="O454" s="214"/>
      <c r="P454" s="655"/>
      <c r="Q454" s="229"/>
      <c r="R454" s="498"/>
      <c r="S454" s="299"/>
      <c r="T454" s="1495"/>
      <c r="U454" s="266"/>
      <c r="V454" s="266"/>
      <c r="W454" s="299"/>
      <c r="X454" s="299"/>
      <c r="Y454" s="488"/>
      <c r="Z454" s="148"/>
    </row>
    <row r="455" spans="1:26" ht="15" customHeight="1">
      <c r="A455" s="356"/>
      <c r="B455" s="155" t="s">
        <v>2796</v>
      </c>
      <c r="C455" s="228"/>
      <c r="D455" s="229"/>
      <c r="E455" s="290"/>
      <c r="F455" s="228"/>
      <c r="G455" s="297"/>
      <c r="H455" s="225"/>
      <c r="I455" s="228"/>
      <c r="J455" s="228"/>
      <c r="K455" s="228"/>
      <c r="L455" s="228"/>
      <c r="M455" s="228"/>
      <c r="N455" s="681"/>
      <c r="O455" s="322"/>
      <c r="P455" s="322"/>
      <c r="Q455" s="317"/>
      <c r="R455" s="166"/>
      <c r="S455" s="299"/>
      <c r="T455" s="230"/>
      <c r="U455" s="230"/>
      <c r="V455" s="299"/>
      <c r="W455" s="299"/>
      <c r="X455" s="299"/>
      <c r="Y455" s="488"/>
      <c r="Z455" s="1131"/>
    </row>
    <row r="456" spans="1:26" ht="15" customHeight="1">
      <c r="A456" s="851"/>
      <c r="B456" s="166" t="s">
        <v>20</v>
      </c>
      <c r="C456" s="228"/>
      <c r="D456" s="372"/>
      <c r="E456" s="290"/>
      <c r="F456" s="228"/>
      <c r="G456" s="297"/>
      <c r="H456" s="225"/>
      <c r="I456" s="228"/>
      <c r="J456" s="228"/>
      <c r="K456" s="228"/>
      <c r="L456" s="228"/>
      <c r="M456" s="228"/>
      <c r="N456" s="681"/>
      <c r="O456" s="332"/>
      <c r="P456" s="332"/>
      <c r="Q456" s="332"/>
      <c r="R456" s="503"/>
      <c r="S456" s="299"/>
      <c r="T456" s="266"/>
      <c r="U456" s="266"/>
      <c r="V456" s="266"/>
      <c r="W456" s="299"/>
      <c r="X456" s="299"/>
      <c r="Y456" s="488"/>
      <c r="Z456" s="1131"/>
    </row>
    <row r="457" spans="1:26" ht="15" customHeight="1" thickBot="1">
      <c r="A457" s="295"/>
      <c r="B457" s="2307" t="s">
        <v>291</v>
      </c>
      <c r="C457" s="270"/>
      <c r="D457" s="241"/>
      <c r="E457" s="241"/>
      <c r="F457" s="270"/>
      <c r="G457" s="305"/>
      <c r="H457" s="244"/>
      <c r="I457" s="270"/>
      <c r="J457" s="270"/>
      <c r="K457" s="270"/>
      <c r="L457" s="270"/>
      <c r="M457" s="270"/>
      <c r="N457" s="492"/>
      <c r="O457" s="341"/>
      <c r="P457" s="341"/>
      <c r="Q457" s="341"/>
      <c r="R457" s="694"/>
      <c r="S457" s="694"/>
      <c r="T457" s="694"/>
      <c r="U457" s="694"/>
      <c r="V457" s="694"/>
      <c r="W457" s="694"/>
      <c r="X457" s="694"/>
      <c r="Y457" s="270"/>
      <c r="Z457" s="1126"/>
    </row>
    <row r="458" spans="1:26" ht="15" customHeight="1" thickBot="1">
      <c r="A458" s="253">
        <v>28090</v>
      </c>
      <c r="B458" s="254" t="s">
        <v>2797</v>
      </c>
      <c r="C458" s="255" t="s">
        <v>2798</v>
      </c>
      <c r="D458" s="155">
        <v>59490</v>
      </c>
      <c r="E458" s="350"/>
      <c r="F458" s="255" t="s">
        <v>2799</v>
      </c>
      <c r="G458" s="311">
        <v>213</v>
      </c>
      <c r="H458" s="532"/>
      <c r="I458" s="255">
        <f>ROUND(H458*G458/G458,2)</f>
        <v>0</v>
      </c>
      <c r="J458" s="257" t="s">
        <v>170</v>
      </c>
      <c r="K458" s="313">
        <v>84</v>
      </c>
      <c r="L458" s="392">
        <f>IF(OR(ISBLANK(K458),K458=0,H458=0,ISBLANK(H458)),,ROUND(K458+$L$5,2))</f>
        <v>0</v>
      </c>
      <c r="M458" s="670">
        <f>ROUND(I458*L458,2)</f>
        <v>0</v>
      </c>
      <c r="N458" s="316">
        <f>ROUND(L458/G458,4)</f>
        <v>0</v>
      </c>
      <c r="O458" s="810">
        <v>59490</v>
      </c>
      <c r="P458" s="255" t="s">
        <v>2799</v>
      </c>
      <c r="Q458" s="311">
        <v>213</v>
      </c>
      <c r="R458" s="156"/>
      <c r="S458" s="155">
        <v>38.799999999999997</v>
      </c>
      <c r="T458" s="920">
        <f>ROUND('Chicken 2001-4000'!$S$9*S458,2)</f>
        <v>57.82</v>
      </c>
      <c r="U458" s="179">
        <f>IF(ISBLANK(O458),,R458+T458)</f>
        <v>57.82</v>
      </c>
      <c r="V458" s="1039" t="s">
        <v>375</v>
      </c>
      <c r="W458" s="165">
        <f>IF(ISNUMBER(K458),IF(V458="Y",(K458-T458)))</f>
        <v>26.18</v>
      </c>
      <c r="X458" s="181">
        <f>W458/G458</f>
        <v>0.12291079812206572</v>
      </c>
      <c r="Y458" s="2306" t="b">
        <f>IF(V458="N",IF(ISNUMBER(R458),(R458+T458)/Q458))</f>
        <v>0</v>
      </c>
      <c r="Z458" s="2300">
        <f>U458/Q458</f>
        <v>0.27145539906103289</v>
      </c>
    </row>
    <row r="459" spans="1:26" ht="15" customHeight="1">
      <c r="A459" s="154"/>
      <c r="B459" s="154" t="s">
        <v>2800</v>
      </c>
      <c r="C459" s="154"/>
      <c r="D459" s="879"/>
      <c r="E459" s="154"/>
      <c r="F459" s="154"/>
      <c r="G459" s="527"/>
      <c r="H459" s="816"/>
      <c r="I459" s="154"/>
      <c r="J459" s="154"/>
      <c r="K459" s="961"/>
      <c r="L459" s="838"/>
      <c r="M459" s="962"/>
      <c r="N459" s="963"/>
      <c r="O459" s="810"/>
      <c r="P459" s="261"/>
      <c r="Q459" s="263"/>
      <c r="R459" s="949"/>
      <c r="S459" s="650"/>
      <c r="T459" s="237"/>
      <c r="U459" s="237"/>
      <c r="V459" s="238"/>
      <c r="W459" s="2308"/>
      <c r="X459" s="964"/>
      <c r="Y459" s="645"/>
      <c r="Z459" s="1131"/>
    </row>
    <row r="460" spans="1:26" ht="15" customHeight="1">
      <c r="A460" s="154"/>
      <c r="B460" s="154" t="s">
        <v>2801</v>
      </c>
      <c r="C460" s="154"/>
      <c r="D460" s="879"/>
      <c r="E460" s="154"/>
      <c r="F460" s="154"/>
      <c r="G460" s="527"/>
      <c r="H460" s="816"/>
      <c r="I460" s="154"/>
      <c r="J460" s="154"/>
      <c r="K460" s="961"/>
      <c r="L460" s="838"/>
      <c r="M460" s="962"/>
      <c r="N460" s="963"/>
      <c r="O460" s="810"/>
      <c r="P460" s="261"/>
      <c r="Q460" s="263"/>
      <c r="R460" s="821"/>
      <c r="S460" s="650"/>
      <c r="T460" s="237"/>
      <c r="U460" s="237"/>
      <c r="V460" s="238"/>
      <c r="W460" s="2308"/>
      <c r="X460" s="964"/>
      <c r="Y460" s="645"/>
      <c r="Z460" s="1131"/>
    </row>
    <row r="461" spans="1:26" ht="15" customHeight="1" thickBot="1">
      <c r="A461" s="364"/>
      <c r="B461" s="270" t="s">
        <v>2802</v>
      </c>
      <c r="C461" s="270"/>
      <c r="D461" s="899"/>
      <c r="E461" s="270"/>
      <c r="F461" s="270"/>
      <c r="G461" s="305"/>
      <c r="H461" s="826"/>
      <c r="I461" s="270"/>
      <c r="J461" s="270"/>
      <c r="K461" s="900"/>
      <c r="L461" s="901"/>
      <c r="M461" s="902"/>
      <c r="N461" s="903"/>
      <c r="O461" s="588"/>
      <c r="P461" s="247"/>
      <c r="Q461" s="112"/>
      <c r="R461" s="904"/>
      <c r="S461" s="905"/>
      <c r="T461" s="832"/>
      <c r="U461" s="832"/>
      <c r="V461" s="906"/>
      <c r="W461" s="307"/>
      <c r="X461" s="834"/>
      <c r="Y461" s="766"/>
      <c r="Z461" s="1126"/>
    </row>
    <row r="462" spans="1:26" ht="15" customHeight="1" thickBot="1">
      <c r="A462" s="678">
        <v>28091</v>
      </c>
      <c r="B462" s="679" t="s">
        <v>2803</v>
      </c>
      <c r="C462" s="255" t="s">
        <v>454</v>
      </c>
      <c r="D462" s="155">
        <v>54411</v>
      </c>
      <c r="E462" s="260"/>
      <c r="F462" s="255" t="s">
        <v>455</v>
      </c>
      <c r="G462" s="278">
        <v>214</v>
      </c>
      <c r="H462" s="532"/>
      <c r="I462" s="257">
        <f>ROUND(H462*G462/G462,2)</f>
        <v>0</v>
      </c>
      <c r="J462" s="255" t="s">
        <v>170</v>
      </c>
      <c r="K462" s="313"/>
      <c r="L462" s="392">
        <f>IF(OR(ISBLANK(K462),K462=0,H462=0,ISBLANK(H462)),,ROUND(K462+$L$5,2))</f>
        <v>0</v>
      </c>
      <c r="M462" s="670">
        <f t="shared" ref="M462:M463" si="36">ROUND(I462*L462,2)</f>
        <v>0</v>
      </c>
      <c r="N462" s="316">
        <f t="shared" ref="N462:N463" si="37">ROUND(L462/G462,4)</f>
        <v>0</v>
      </c>
      <c r="O462" s="528">
        <v>54411</v>
      </c>
      <c r="P462" s="512" t="s">
        <v>406</v>
      </c>
      <c r="Q462" s="152">
        <v>214</v>
      </c>
      <c r="R462" s="177"/>
      <c r="S462" s="155">
        <v>14.59</v>
      </c>
      <c r="T462" s="642">
        <f>ROUND('Chicken 2001-4000'!$S$8*S462,2)</f>
        <v>21.74</v>
      </c>
      <c r="U462" s="495">
        <f t="shared" ref="U462:U463" si="38">IF(ISBLANK(O462),,R462+T462)</f>
        <v>21.74</v>
      </c>
      <c r="V462" s="671" t="s">
        <v>375</v>
      </c>
      <c r="W462" s="165" t="b">
        <f t="shared" ref="W462:W463" si="39">IF(ISNUMBER(R462),IF(V462="Y",(K462-T462)))</f>
        <v>0</v>
      </c>
      <c r="X462" s="645">
        <f t="shared" ref="X462:X463" si="40">ROUND(W462/G462,4)</f>
        <v>0</v>
      </c>
      <c r="Y462" s="646" t="b">
        <f t="shared" ref="Y462:Y463" si="41">IF(V462="N",IF(ISNUMBER(R462),(R462+T462)/Q462))</f>
        <v>0</v>
      </c>
      <c r="Z462" s="2300">
        <f t="shared" ref="Z462:Z463" si="42">U462/Q462</f>
        <v>0.10158878504672897</v>
      </c>
    </row>
    <row r="463" spans="1:26" ht="15" customHeight="1">
      <c r="A463" s="239"/>
      <c r="B463" s="239" t="s">
        <v>2804</v>
      </c>
      <c r="C463" s="166" t="s">
        <v>377</v>
      </c>
      <c r="D463" s="155">
        <v>791426</v>
      </c>
      <c r="E463" s="260"/>
      <c r="F463" s="166" t="s">
        <v>2805</v>
      </c>
      <c r="G463" s="168">
        <v>270</v>
      </c>
      <c r="H463" s="672"/>
      <c r="I463" s="166">
        <f>ROUND(H462*G462/G463,2)</f>
        <v>0</v>
      </c>
      <c r="J463" s="166" t="s">
        <v>170</v>
      </c>
      <c r="K463" s="156">
        <v>82.56</v>
      </c>
      <c r="L463" s="230">
        <f>IF(OR(ISBLANK(K463),K463=0,H462=0,ISBLANK(H462)),,ROUND(K463+$L$5,2))</f>
        <v>0</v>
      </c>
      <c r="M463" s="326">
        <f t="shared" si="36"/>
        <v>0</v>
      </c>
      <c r="N463" s="173">
        <f t="shared" si="37"/>
        <v>0</v>
      </c>
      <c r="O463" s="239">
        <v>791426</v>
      </c>
      <c r="P463" s="166" t="s">
        <v>2805</v>
      </c>
      <c r="Q463" s="168">
        <v>270</v>
      </c>
      <c r="R463" s="177">
        <v>44.48</v>
      </c>
      <c r="S463" s="155">
        <v>25.55</v>
      </c>
      <c r="T463" s="1023">
        <f>ROUND('Chicken 2001-4000'!$S$8*S463,2)</f>
        <v>38.08</v>
      </c>
      <c r="U463" s="264">
        <f t="shared" si="38"/>
        <v>82.56</v>
      </c>
      <c r="V463" s="227" t="s">
        <v>375</v>
      </c>
      <c r="W463" s="165">
        <f t="shared" si="39"/>
        <v>44.480000000000004</v>
      </c>
      <c r="X463" s="645">
        <f t="shared" si="40"/>
        <v>0.16470000000000001</v>
      </c>
      <c r="Y463" s="645" t="b">
        <f t="shared" si="41"/>
        <v>0</v>
      </c>
      <c r="Z463" s="181">
        <f t="shared" si="42"/>
        <v>0.30577777777777776</v>
      </c>
    </row>
    <row r="464" spans="1:26" ht="15" customHeight="1">
      <c r="A464" s="661"/>
      <c r="B464" s="661" t="s">
        <v>2806</v>
      </c>
      <c r="C464" s="166"/>
      <c r="D464" s="178"/>
      <c r="E464" s="357"/>
      <c r="F464" s="166"/>
      <c r="G464" s="168"/>
      <c r="H464" s="672"/>
      <c r="I464" s="166"/>
      <c r="J464" s="166"/>
      <c r="K464" s="165"/>
      <c r="L464" s="230"/>
      <c r="M464" s="326"/>
      <c r="N464" s="173"/>
      <c r="O464" s="154"/>
      <c r="P464" s="249"/>
      <c r="Q464" s="152"/>
      <c r="R464" s="2309"/>
      <c r="S464" s="166"/>
      <c r="T464" s="264"/>
      <c r="U464" s="946"/>
      <c r="V464" s="221"/>
      <c r="W464" s="165"/>
      <c r="X464" s="645"/>
      <c r="Y464" s="645"/>
      <c r="Z464" s="148"/>
    </row>
    <row r="465" spans="1:26" ht="15" customHeight="1">
      <c r="A465" s="735"/>
      <c r="B465" s="735" t="s">
        <v>2807</v>
      </c>
      <c r="C465" s="166"/>
      <c r="D465" s="232"/>
      <c r="E465" s="357"/>
      <c r="F465" s="166"/>
      <c r="G465" s="168"/>
      <c r="H465" s="647"/>
      <c r="I465" s="166"/>
      <c r="J465" s="166"/>
      <c r="K465" s="230"/>
      <c r="L465" s="230"/>
      <c r="M465" s="326"/>
      <c r="N465" s="173"/>
      <c r="O465" s="154"/>
      <c r="P465" s="249"/>
      <c r="Q465" s="152"/>
      <c r="R465" s="2309"/>
      <c r="S465" s="166"/>
      <c r="T465" s="230"/>
      <c r="U465" s="230"/>
      <c r="V465" s="302"/>
      <c r="W465" s="230"/>
      <c r="X465" s="652"/>
      <c r="Y465" s="645"/>
      <c r="Z465" s="148"/>
    </row>
    <row r="466" spans="1:26" ht="15" customHeight="1">
      <c r="A466" s="735"/>
      <c r="B466" s="735" t="s">
        <v>2808</v>
      </c>
      <c r="C466" s="263"/>
      <c r="D466" s="232"/>
      <c r="E466" s="263"/>
      <c r="F466" s="263"/>
      <c r="G466" s="263"/>
      <c r="H466" s="567"/>
      <c r="I466" s="228"/>
      <c r="J466" s="228"/>
      <c r="K466" s="488"/>
      <c r="L466" s="488"/>
      <c r="M466" s="490"/>
      <c r="N466" s="681"/>
      <c r="O466" s="154"/>
      <c r="P466" s="249"/>
      <c r="Q466" s="462"/>
      <c r="R466" s="299"/>
      <c r="S466" s="228"/>
      <c r="T466" s="488"/>
      <c r="U466" s="488"/>
      <c r="V466" s="489"/>
      <c r="W466" s="488"/>
      <c r="X466" s="659"/>
      <c r="Y466" s="660" t="s">
        <v>20</v>
      </c>
      <c r="Z466" s="1131"/>
    </row>
    <row r="467" spans="1:26" ht="15" customHeight="1">
      <c r="A467" s="735"/>
      <c r="B467" s="735" t="s">
        <v>2809</v>
      </c>
      <c r="C467" s="228"/>
      <c r="D467" s="232"/>
      <c r="E467" s="290"/>
      <c r="F467" s="228"/>
      <c r="G467" s="297"/>
      <c r="H467" s="647"/>
      <c r="I467" s="228"/>
      <c r="J467" s="228"/>
      <c r="K467" s="488"/>
      <c r="L467" s="488"/>
      <c r="M467" s="490"/>
      <c r="N467" s="173"/>
      <c r="O467" s="1630"/>
      <c r="P467" s="322"/>
      <c r="Q467" s="317"/>
      <c r="R467" s="230"/>
      <c r="S467" s="230"/>
      <c r="T467" s="230"/>
      <c r="U467" s="230"/>
      <c r="V467" s="302"/>
      <c r="W467" s="230"/>
      <c r="X467" s="687"/>
      <c r="Y467" s="687" t="s">
        <v>255</v>
      </c>
      <c r="Z467" s="1131"/>
    </row>
    <row r="468" spans="1:26" ht="15" customHeight="1" thickBot="1">
      <c r="A468" s="694"/>
      <c r="B468" s="694" t="s">
        <v>2810</v>
      </c>
      <c r="C468" s="270"/>
      <c r="D468" s="673"/>
      <c r="E468" s="241"/>
      <c r="F468" s="270"/>
      <c r="G468" s="305"/>
      <c r="H468" s="737"/>
      <c r="I468" s="270"/>
      <c r="J468" s="270"/>
      <c r="K468" s="271"/>
      <c r="L468" s="271"/>
      <c r="M468" s="348"/>
      <c r="N468" s="751"/>
      <c r="O468" s="529"/>
      <c r="P468" s="271"/>
      <c r="Q468" s="271"/>
      <c r="R468" s="272"/>
      <c r="S468" s="271"/>
      <c r="T468" s="271"/>
      <c r="U468" s="271"/>
      <c r="V468" s="308"/>
      <c r="W468" s="271"/>
      <c r="X468" s="684"/>
      <c r="Y468" s="684" t="s">
        <v>20</v>
      </c>
      <c r="Z468" s="1126"/>
    </row>
    <row r="469" spans="1:26" ht="15" customHeight="1" thickBot="1">
      <c r="A469" s="678">
        <v>28092</v>
      </c>
      <c r="B469" s="147" t="s">
        <v>2811</v>
      </c>
      <c r="C469" s="255" t="s">
        <v>2611</v>
      </c>
      <c r="D469" s="155">
        <v>4605</v>
      </c>
      <c r="E469" s="384"/>
      <c r="F469" s="349" t="s">
        <v>2812</v>
      </c>
      <c r="G469" s="278">
        <v>100</v>
      </c>
      <c r="H469" s="532">
        <v>100</v>
      </c>
      <c r="I469" s="257">
        <f>ROUND(H469*G469/G469,2)</f>
        <v>100</v>
      </c>
      <c r="J469" s="349" t="s">
        <v>170</v>
      </c>
      <c r="K469" s="313">
        <v>75</v>
      </c>
      <c r="L469" s="392">
        <f>IF(OR(ISBLANK(K469),K469=0,H469=0,ISBLANK(H469)),,ROUND(K469+$L$5,2))</f>
        <v>75</v>
      </c>
      <c r="M469" s="555">
        <f>ROUND(I469*L469,2)</f>
        <v>7500</v>
      </c>
      <c r="N469" s="159">
        <f>ROUND(L469/G469,4)</f>
        <v>0.75</v>
      </c>
      <c r="O469" s="155">
        <v>4605</v>
      </c>
      <c r="P469" s="349" t="s">
        <v>2812</v>
      </c>
      <c r="Q469" s="278">
        <v>100</v>
      </c>
      <c r="R469" s="177">
        <v>0</v>
      </c>
      <c r="S469" s="155">
        <v>3.08</v>
      </c>
      <c r="T469" s="2743">
        <f>ROUND('Pizza 10001-12000'!T9*S469,2)</f>
        <v>6.13</v>
      </c>
      <c r="U469" s="495">
        <f t="shared" ref="U469" si="43">IF(ISBLANK(O469),,R469+T469)</f>
        <v>6.13</v>
      </c>
      <c r="V469" s="671" t="s">
        <v>375</v>
      </c>
      <c r="W469" s="165">
        <f t="shared" ref="W469" si="44">IF(ISNUMBER(R469),IF(V469="Y",(K469-T469)))</f>
        <v>68.87</v>
      </c>
      <c r="X469" s="645">
        <f t="shared" ref="X469" si="45">ROUND(W469/G469,4)</f>
        <v>0.68869999999999998</v>
      </c>
      <c r="Y469" s="646" t="b">
        <f t="shared" ref="Y469" si="46">IF(V469="N",IF(ISNUMBER(R469),(R469+T469)/Q469))</f>
        <v>0</v>
      </c>
      <c r="Z469" s="2300">
        <f t="shared" ref="Z469" si="47">U469/Q469</f>
        <v>6.13E-2</v>
      </c>
    </row>
    <row r="470" spans="1:26" ht="15" customHeight="1">
      <c r="A470" s="166"/>
      <c r="B470" s="2256" t="s">
        <v>2813</v>
      </c>
      <c r="C470" s="166"/>
      <c r="D470" s="166"/>
      <c r="E470" s="166"/>
      <c r="F470" s="166"/>
      <c r="G470" s="168"/>
      <c r="H470" s="2286"/>
      <c r="I470" s="166"/>
      <c r="J470" s="166"/>
      <c r="K470" s="230"/>
      <c r="L470" s="230"/>
      <c r="M470" s="326"/>
      <c r="N470" s="173"/>
      <c r="O470" s="166"/>
      <c r="P470" s="166"/>
      <c r="Q470" s="1125"/>
      <c r="R470" s="230"/>
      <c r="S470" s="166"/>
      <c r="T470" s="298"/>
      <c r="U470" s="230"/>
      <c r="V470" s="230"/>
      <c r="W470" s="230"/>
      <c r="X470" s="1063"/>
      <c r="Y470" s="1063"/>
      <c r="Z470" s="1063"/>
    </row>
    <row r="471" spans="1:26" ht="15" customHeight="1">
      <c r="A471" s="166"/>
      <c r="B471" s="2256" t="s">
        <v>2814</v>
      </c>
      <c r="C471" s="166"/>
      <c r="D471" s="166"/>
      <c r="E471" s="166"/>
      <c r="F471" s="166"/>
      <c r="G471" s="168"/>
      <c r="H471" s="2286"/>
      <c r="I471" s="166"/>
      <c r="J471" s="166"/>
      <c r="K471" s="230"/>
      <c r="L471" s="230"/>
      <c r="M471" s="326"/>
      <c r="N471" s="173"/>
      <c r="O471" s="166"/>
      <c r="P471" s="166"/>
      <c r="Q471" s="1125"/>
      <c r="R471" s="230"/>
      <c r="S471" s="166"/>
      <c r="T471" s="298"/>
      <c r="U471" s="230"/>
      <c r="V471" s="230"/>
      <c r="W471" s="230"/>
      <c r="X471" s="1063"/>
      <c r="Y471" s="1063"/>
      <c r="Z471" s="1063"/>
    </row>
    <row r="472" spans="1:26" ht="15" customHeight="1" thickBot="1">
      <c r="A472" s="270"/>
      <c r="B472" s="2258" t="s">
        <v>2815</v>
      </c>
      <c r="C472" s="270"/>
      <c r="D472" s="270"/>
      <c r="E472" s="270"/>
      <c r="F472" s="270"/>
      <c r="G472" s="305"/>
      <c r="H472" s="1053"/>
      <c r="I472" s="270"/>
      <c r="J472" s="270"/>
      <c r="K472" s="271"/>
      <c r="L472" s="271"/>
      <c r="M472" s="348"/>
      <c r="N472" s="492"/>
      <c r="O472" s="270"/>
      <c r="P472" s="270"/>
      <c r="Q472" s="1238"/>
      <c r="R472" s="271"/>
      <c r="S472" s="270"/>
      <c r="T472" s="307"/>
      <c r="U472" s="271"/>
      <c r="V472" s="271"/>
      <c r="W472" s="271"/>
      <c r="X472" s="1437"/>
      <c r="Y472" s="1437"/>
      <c r="Z472" s="1437"/>
    </row>
    <row r="473" spans="1:26" ht="15" customHeight="1" thickBot="1">
      <c r="A473" s="678">
        <v>28093</v>
      </c>
      <c r="B473" s="147" t="s">
        <v>2816</v>
      </c>
      <c r="C473" s="255" t="s">
        <v>2611</v>
      </c>
      <c r="D473" s="155">
        <v>4606</v>
      </c>
      <c r="E473" s="384"/>
      <c r="F473" s="349" t="s">
        <v>2812</v>
      </c>
      <c r="G473" s="278">
        <v>100</v>
      </c>
      <c r="H473" s="532">
        <v>100</v>
      </c>
      <c r="I473" s="257">
        <f>ROUND(H473*G473/G473,2)</f>
        <v>100</v>
      </c>
      <c r="J473" s="349" t="s">
        <v>170</v>
      </c>
      <c r="K473" s="313">
        <v>76</v>
      </c>
      <c r="L473" s="392">
        <f>IF(OR(ISBLANK(K473),K473=0,H473=0,ISBLANK(H473)),,ROUND(K473+$L$5,2))</f>
        <v>76</v>
      </c>
      <c r="M473" s="555">
        <f>ROUND(I473*L473,2)</f>
        <v>7600</v>
      </c>
      <c r="N473" s="159">
        <f>ROUND(L473/G473,4)</f>
        <v>0.76</v>
      </c>
      <c r="O473" s="155">
        <v>4606</v>
      </c>
      <c r="P473" s="349" t="s">
        <v>2812</v>
      </c>
      <c r="Q473" s="278">
        <v>100</v>
      </c>
      <c r="R473" s="177">
        <v>0</v>
      </c>
      <c r="S473" s="155">
        <v>3.08</v>
      </c>
      <c r="T473" s="2743">
        <f>ROUND('Pizza 10001-12000'!T13*S473,2)</f>
        <v>0</v>
      </c>
      <c r="U473" s="495">
        <f t="shared" ref="U473" si="48">IF(ISBLANK(O473),,R473+T473)</f>
        <v>0</v>
      </c>
      <c r="V473" s="671" t="s">
        <v>375</v>
      </c>
      <c r="W473" s="165">
        <f t="shared" ref="W473" si="49">IF(ISNUMBER(R473),IF(V473="Y",(K473-T473)))</f>
        <v>76</v>
      </c>
      <c r="X473" s="645">
        <f t="shared" ref="X473" si="50">ROUND(W473/G473,4)</f>
        <v>0.76</v>
      </c>
      <c r="Y473" s="646" t="b">
        <f t="shared" ref="Y473" si="51">IF(V473="N",IF(ISNUMBER(R473),(R473+T473)/Q473))</f>
        <v>0</v>
      </c>
      <c r="Z473" s="2300">
        <f t="shared" ref="Z473" si="52">U473/Q473</f>
        <v>0</v>
      </c>
    </row>
    <row r="474" spans="1:26" ht="15" customHeight="1">
      <c r="A474" s="166"/>
      <c r="B474" s="2256" t="s">
        <v>2813</v>
      </c>
      <c r="C474" s="166"/>
      <c r="D474" s="166"/>
      <c r="E474" s="166"/>
      <c r="F474" s="166"/>
      <c r="G474" s="168"/>
      <c r="H474" s="2286"/>
      <c r="I474" s="166"/>
      <c r="J474" s="166"/>
      <c r="K474" s="230"/>
      <c r="L474" s="230"/>
      <c r="M474" s="326"/>
      <c r="N474" s="173"/>
      <c r="O474" s="166"/>
      <c r="P474" s="166"/>
      <c r="Q474" s="1125"/>
      <c r="R474" s="230"/>
      <c r="S474" s="166"/>
      <c r="T474" s="298"/>
      <c r="U474" s="230"/>
      <c r="V474" s="230"/>
      <c r="W474" s="230"/>
      <c r="X474" s="1063"/>
      <c r="Y474" s="1063"/>
      <c r="Z474" s="1063"/>
    </row>
    <row r="475" spans="1:26" ht="15" customHeight="1">
      <c r="A475" s="166"/>
      <c r="B475" s="2256" t="s">
        <v>2817</v>
      </c>
      <c r="C475" s="166"/>
      <c r="D475" s="166"/>
      <c r="E475" s="166"/>
      <c r="F475" s="166"/>
      <c r="G475" s="168"/>
      <c r="H475" s="2286"/>
      <c r="I475" s="166"/>
      <c r="J475" s="166"/>
      <c r="K475" s="230"/>
      <c r="L475" s="230"/>
      <c r="M475" s="326"/>
      <c r="N475" s="173"/>
      <c r="O475" s="166"/>
      <c r="P475" s="166"/>
      <c r="Q475" s="1125"/>
      <c r="R475" s="230"/>
      <c r="S475" s="166"/>
      <c r="T475" s="298"/>
      <c r="U475" s="230"/>
      <c r="V475" s="230"/>
      <c r="W475" s="230"/>
      <c r="X475" s="1063"/>
      <c r="Y475" s="1063"/>
      <c r="Z475" s="1063"/>
    </row>
    <row r="476" spans="1:26" ht="15" customHeight="1" thickBot="1">
      <c r="A476" s="270"/>
      <c r="B476" s="2258" t="s">
        <v>2818</v>
      </c>
      <c r="C476" s="270"/>
      <c r="D476" s="270"/>
      <c r="E476" s="270"/>
      <c r="F476" s="270"/>
      <c r="G476" s="305"/>
      <c r="H476" s="1053"/>
      <c r="I476" s="270"/>
      <c r="J476" s="270"/>
      <c r="K476" s="271"/>
      <c r="L476" s="271"/>
      <c r="M476" s="348"/>
      <c r="N476" s="492"/>
      <c r="O476" s="270"/>
      <c r="P476" s="270"/>
      <c r="Q476" s="1238"/>
      <c r="R476" s="271"/>
      <c r="S476" s="270"/>
      <c r="T476" s="307"/>
      <c r="U476" s="271"/>
      <c r="V476" s="271"/>
      <c r="W476" s="271"/>
      <c r="X476" s="1437"/>
      <c r="Y476" s="1437"/>
      <c r="Z476" s="1437"/>
    </row>
    <row r="477" spans="1:26" ht="15" customHeight="1" thickBot="1">
      <c r="A477" s="678">
        <v>28094</v>
      </c>
      <c r="B477" s="147" t="s">
        <v>2819</v>
      </c>
      <c r="C477" s="255" t="s">
        <v>2611</v>
      </c>
      <c r="D477" s="155">
        <v>4607</v>
      </c>
      <c r="E477" s="384"/>
      <c r="F477" s="349" t="s">
        <v>2820</v>
      </c>
      <c r="G477" s="278">
        <v>100</v>
      </c>
      <c r="H477" s="532">
        <v>50</v>
      </c>
      <c r="I477" s="257">
        <f>ROUND(H477*G477/G477,2)</f>
        <v>50</v>
      </c>
      <c r="J477" s="349" t="s">
        <v>170</v>
      </c>
      <c r="K477" s="313">
        <v>88.4</v>
      </c>
      <c r="L477" s="392">
        <f>IF(OR(ISBLANK(K477),K477=0,H477=0,ISBLANK(H477)),,ROUND(K477+$L$5,2))</f>
        <v>88.4</v>
      </c>
      <c r="M477" s="555">
        <f>ROUND(I477*L477,2)</f>
        <v>4420</v>
      </c>
      <c r="N477" s="159">
        <f>ROUND(L477/G477,4)</f>
        <v>0.88400000000000001</v>
      </c>
      <c r="O477" s="155">
        <v>4607</v>
      </c>
      <c r="P477" s="349" t="s">
        <v>2820</v>
      </c>
      <c r="Q477" s="278">
        <v>100</v>
      </c>
      <c r="R477" s="177">
        <v>0</v>
      </c>
      <c r="S477" s="155">
        <v>3.08</v>
      </c>
      <c r="T477" s="2743">
        <f>ROUND('Pizza 10001-12000'!T17*S477,2)</f>
        <v>0</v>
      </c>
      <c r="U477" s="495">
        <f t="shared" ref="U477" si="53">IF(ISBLANK(O477),,R477+T477)</f>
        <v>0</v>
      </c>
      <c r="V477" s="671" t="s">
        <v>375</v>
      </c>
      <c r="W477" s="165">
        <f t="shared" ref="W477" si="54">IF(ISNUMBER(R477),IF(V477="Y",(K477-T477)))</f>
        <v>88.4</v>
      </c>
      <c r="X477" s="645">
        <f t="shared" ref="X477" si="55">ROUND(W477/G477,4)</f>
        <v>0.88400000000000001</v>
      </c>
      <c r="Y477" s="646" t="b">
        <f t="shared" ref="Y477" si="56">IF(V477="N",IF(ISNUMBER(R477),(R477+T477)/Q477))</f>
        <v>0</v>
      </c>
      <c r="Z477" s="2300">
        <f t="shared" ref="Z477" si="57">U477/Q477</f>
        <v>0</v>
      </c>
    </row>
    <row r="478" spans="1:26" ht="15" customHeight="1">
      <c r="A478" s="166"/>
      <c r="B478" s="2256" t="s">
        <v>2821</v>
      </c>
      <c r="C478" s="166"/>
      <c r="D478" s="166"/>
      <c r="E478" s="166"/>
      <c r="F478" s="166"/>
      <c r="G478" s="168"/>
      <c r="H478" s="2286"/>
      <c r="I478" s="166"/>
      <c r="J478" s="166"/>
      <c r="K478" s="230"/>
      <c r="L478" s="230"/>
      <c r="M478" s="326"/>
      <c r="N478" s="173"/>
      <c r="O478" s="166"/>
      <c r="P478" s="166"/>
      <c r="Q478" s="1125"/>
      <c r="R478" s="230"/>
      <c r="S478" s="166"/>
      <c r="T478" s="298"/>
      <c r="U478" s="230"/>
      <c r="V478" s="230"/>
      <c r="W478" s="230"/>
      <c r="X478" s="1063"/>
      <c r="Y478" s="1063"/>
      <c r="Z478" s="1063"/>
    </row>
    <row r="479" spans="1:26" ht="15" customHeight="1">
      <c r="A479" s="166"/>
      <c r="B479" s="2256" t="s">
        <v>2822</v>
      </c>
      <c r="C479" s="166"/>
      <c r="D479" s="166"/>
      <c r="E479" s="166"/>
      <c r="F479" s="166"/>
      <c r="G479" s="168"/>
      <c r="H479" s="2286"/>
      <c r="I479" s="166"/>
      <c r="J479" s="166"/>
      <c r="K479" s="230"/>
      <c r="L479" s="230"/>
      <c r="M479" s="326"/>
      <c r="N479" s="173"/>
      <c r="O479" s="166"/>
      <c r="P479" s="166"/>
      <c r="Q479" s="1125"/>
      <c r="R479" s="230"/>
      <c r="S479" s="166"/>
      <c r="T479" s="298"/>
      <c r="U479" s="230"/>
      <c r="V479" s="230"/>
      <c r="W479" s="230"/>
      <c r="X479" s="1063"/>
      <c r="Y479" s="1063"/>
      <c r="Z479" s="1063"/>
    </row>
    <row r="480" spans="1:26" ht="15" customHeight="1" thickBot="1">
      <c r="A480" s="270"/>
      <c r="B480" s="2258" t="s">
        <v>2823</v>
      </c>
      <c r="C480" s="270"/>
      <c r="D480" s="270"/>
      <c r="E480" s="270"/>
      <c r="F480" s="270"/>
      <c r="G480" s="305"/>
      <c r="H480" s="1053"/>
      <c r="I480" s="270"/>
      <c r="J480" s="270"/>
      <c r="K480" s="271"/>
      <c r="L480" s="271"/>
      <c r="M480" s="348"/>
      <c r="N480" s="492"/>
      <c r="O480" s="270"/>
      <c r="P480" s="270"/>
      <c r="Q480" s="1238"/>
      <c r="R480" s="271"/>
      <c r="S480" s="270"/>
      <c r="T480" s="307"/>
      <c r="U480" s="271"/>
      <c r="V480" s="271"/>
      <c r="W480" s="271"/>
      <c r="X480" s="1437"/>
      <c r="Y480" s="1437"/>
      <c r="Z480" s="1437"/>
    </row>
    <row r="481" spans="1:26" ht="15" customHeight="1" thickBot="1">
      <c r="A481" s="678">
        <v>28095</v>
      </c>
      <c r="B481" s="147" t="s">
        <v>2824</v>
      </c>
      <c r="C481" s="255" t="s">
        <v>2825</v>
      </c>
      <c r="D481" s="155" t="s">
        <v>2826</v>
      </c>
      <c r="E481" s="384"/>
      <c r="F481" s="349" t="s">
        <v>2827</v>
      </c>
      <c r="G481" s="278">
        <v>72</v>
      </c>
      <c r="H481" s="532">
        <v>100</v>
      </c>
      <c r="I481" s="257">
        <f>ROUND(H481*G481/G481,2)</f>
        <v>100</v>
      </c>
      <c r="J481" s="349" t="s">
        <v>170</v>
      </c>
      <c r="K481" s="313">
        <v>57.06</v>
      </c>
      <c r="L481" s="392">
        <f>IF(OR(ISBLANK(K481),K481=0,H481=0,ISBLANK(H481)),,ROUND(K481+$L$5,2))</f>
        <v>57.06</v>
      </c>
      <c r="M481" s="555">
        <f>ROUND(I481*L481,2)</f>
        <v>5706</v>
      </c>
      <c r="N481" s="159">
        <f>ROUND(L481/G481,4)</f>
        <v>0.79249999999999998</v>
      </c>
      <c r="O481" s="166"/>
      <c r="P481" s="166"/>
      <c r="Q481" s="1125"/>
      <c r="R481" s="230"/>
      <c r="S481" s="166"/>
      <c r="T481" s="230"/>
      <c r="U481" s="230"/>
      <c r="V481" s="230"/>
      <c r="W481" s="230"/>
      <c r="X481" s="1063"/>
      <c r="Y481" s="1063"/>
      <c r="Z481" s="1063"/>
    </row>
    <row r="482" spans="1:26" ht="15" customHeight="1">
      <c r="A482" s="166"/>
      <c r="B482" s="2256" t="s">
        <v>2828</v>
      </c>
      <c r="C482" s="166"/>
      <c r="D482" s="166"/>
      <c r="E482" s="166"/>
      <c r="F482" s="166"/>
      <c r="G482" s="168"/>
      <c r="H482" s="2286"/>
      <c r="I482" s="166"/>
      <c r="J482" s="166"/>
      <c r="K482" s="230"/>
      <c r="L482" s="230"/>
      <c r="M482" s="326"/>
      <c r="N482" s="2688"/>
      <c r="O482" s="2689"/>
      <c r="P482" s="166"/>
      <c r="Q482" s="1125"/>
      <c r="R482" s="230"/>
      <c r="S482" s="166"/>
      <c r="T482" s="230"/>
      <c r="U482" s="230"/>
      <c r="V482" s="230"/>
      <c r="W482" s="230"/>
      <c r="X482" s="1063"/>
      <c r="Y482" s="1063"/>
      <c r="Z482" s="1063"/>
    </row>
    <row r="483" spans="1:26" ht="15" customHeight="1">
      <c r="A483" s="166"/>
      <c r="B483" s="73" t="s">
        <v>2829</v>
      </c>
      <c r="C483" s="166"/>
      <c r="D483" s="166"/>
      <c r="E483" s="166"/>
      <c r="F483" s="166"/>
      <c r="G483" s="168"/>
      <c r="H483" s="2286"/>
      <c r="I483" s="166"/>
      <c r="J483" s="166"/>
      <c r="K483" s="230"/>
      <c r="L483" s="230"/>
      <c r="M483" s="326"/>
      <c r="N483" s="2688"/>
      <c r="O483" s="2689"/>
      <c r="P483" s="166"/>
      <c r="Q483" s="1125"/>
      <c r="R483" s="230"/>
      <c r="S483" s="166"/>
      <c r="T483" s="230"/>
      <c r="U483" s="230"/>
      <c r="V483" s="230"/>
      <c r="W483" s="230"/>
      <c r="X483" s="1063"/>
      <c r="Y483" s="1063"/>
      <c r="Z483" s="1063"/>
    </row>
    <row r="484" spans="1:26" ht="15" customHeight="1" thickBot="1">
      <c r="A484" s="270"/>
      <c r="B484" s="2258" t="s">
        <v>2830</v>
      </c>
      <c r="C484" s="270"/>
      <c r="D484" s="270"/>
      <c r="E484" s="270"/>
      <c r="F484" s="270"/>
      <c r="G484" s="305"/>
      <c r="H484" s="1053"/>
      <c r="I484" s="270"/>
      <c r="J484" s="270"/>
      <c r="K484" s="271"/>
      <c r="L484" s="271"/>
      <c r="M484" s="348"/>
      <c r="N484" s="2690"/>
      <c r="O484" s="2691"/>
      <c r="P484" s="270"/>
      <c r="Q484" s="1238"/>
      <c r="R484" s="271"/>
      <c r="S484" s="270"/>
      <c r="T484" s="271"/>
      <c r="U484" s="271"/>
      <c r="V484" s="271"/>
      <c r="W484" s="271"/>
      <c r="X484" s="1437"/>
      <c r="Y484" s="1437"/>
      <c r="Z484" s="1437"/>
    </row>
    <row r="485" spans="1:26" ht="15" customHeight="1" thickBot="1">
      <c r="A485" s="253">
        <v>28096</v>
      </c>
      <c r="B485" s="254" t="s">
        <v>2831</v>
      </c>
      <c r="C485" s="255" t="s">
        <v>2832</v>
      </c>
      <c r="D485" s="155" t="s">
        <v>2833</v>
      </c>
      <c r="E485" s="260"/>
      <c r="F485" s="255" t="s">
        <v>2396</v>
      </c>
      <c r="G485" s="278">
        <v>113</v>
      </c>
      <c r="H485" s="532">
        <v>50</v>
      </c>
      <c r="I485" s="257">
        <f>ROUND(H485*G485/G485,2)</f>
        <v>50</v>
      </c>
      <c r="J485" s="255" t="s">
        <v>170</v>
      </c>
      <c r="K485" s="313">
        <v>32.6</v>
      </c>
      <c r="L485" s="314">
        <f>IF(OR(ISBLANK(K485),K485=0,H485=0,ISBLANK(H485)),,ROUND(K485+$L$5,2))</f>
        <v>32.6</v>
      </c>
      <c r="M485" s="670">
        <f>ROUND(I485*L485,2)</f>
        <v>1630</v>
      </c>
      <c r="N485" s="316">
        <f>ROUND(L485/G485,4)</f>
        <v>0.28849999999999998</v>
      </c>
      <c r="O485" s="528">
        <v>2265589207</v>
      </c>
      <c r="P485" s="255" t="s">
        <v>1595</v>
      </c>
      <c r="Q485" s="257">
        <v>226</v>
      </c>
      <c r="R485" s="156"/>
      <c r="S485" s="155">
        <v>9.9700000000000006</v>
      </c>
      <c r="T485" s="1023">
        <f>ROUND('Turkey 4001-6000'!$S$9*S485,2)</f>
        <v>15.44</v>
      </c>
      <c r="U485" s="179">
        <f>IF(ISBLANK(O485),,R485+T485)</f>
        <v>15.44</v>
      </c>
      <c r="V485" s="1039" t="s">
        <v>375</v>
      </c>
      <c r="W485" s="165">
        <f>IF(ISNUMBER(K485),IF(V485="Y",(K485-T485)))</f>
        <v>17.160000000000004</v>
      </c>
      <c r="X485" s="181">
        <f>W485/G485</f>
        <v>0.15185840707964604</v>
      </c>
      <c r="Y485" s="533" t="b">
        <f>IF(V485="N",IF(ISNUMBER(R485),(R485+T485)/Q485))</f>
        <v>0</v>
      </c>
      <c r="Z485" s="181">
        <f>U485/Q485</f>
        <v>6.8318584070796454E-2</v>
      </c>
    </row>
    <row r="486" spans="1:26" ht="15" customHeight="1">
      <c r="A486" s="166"/>
      <c r="B486" s="2256" t="s">
        <v>2834</v>
      </c>
      <c r="C486" s="166"/>
      <c r="D486" s="166"/>
      <c r="E486" s="166"/>
      <c r="F486" s="166"/>
      <c r="G486" s="168"/>
      <c r="H486" s="2286"/>
      <c r="I486" s="166"/>
      <c r="J486" s="166"/>
      <c r="K486" s="230"/>
      <c r="L486" s="230"/>
      <c r="M486" s="326"/>
      <c r="N486" s="2688"/>
      <c r="O486" s="2689"/>
      <c r="P486" s="166"/>
      <c r="Q486" s="1125"/>
      <c r="R486" s="230"/>
      <c r="S486" s="166"/>
      <c r="T486" s="230"/>
      <c r="U486" s="230"/>
      <c r="V486" s="230"/>
      <c r="W486" s="230"/>
      <c r="X486" s="1063"/>
      <c r="Y486" s="1063"/>
      <c r="Z486" s="1063"/>
    </row>
    <row r="487" spans="1:26" ht="15" customHeight="1" thickBot="1">
      <c r="A487" s="270"/>
      <c r="B487" s="2258"/>
      <c r="C487" s="270"/>
      <c r="D487" s="270"/>
      <c r="E487" s="270"/>
      <c r="F487" s="270"/>
      <c r="G487" s="305"/>
      <c r="H487" s="1053"/>
      <c r="I487" s="270"/>
      <c r="J487" s="270"/>
      <c r="K487" s="271"/>
      <c r="L487" s="271"/>
      <c r="M487" s="348"/>
      <c r="N487" s="2690"/>
      <c r="O487" s="2691"/>
      <c r="P487" s="270"/>
      <c r="Q487" s="1238"/>
      <c r="R487" s="271"/>
      <c r="S487" s="270"/>
      <c r="T487" s="271"/>
      <c r="U487" s="271"/>
      <c r="V487" s="271"/>
      <c r="W487" s="271"/>
      <c r="X487" s="1437"/>
      <c r="Y487" s="1437"/>
      <c r="Z487" s="1437"/>
    </row>
    <row r="488" spans="1:26" ht="15" customHeight="1" thickBot="1">
      <c r="A488" s="253">
        <v>28097</v>
      </c>
      <c r="B488" s="254" t="s">
        <v>2835</v>
      </c>
      <c r="C488" s="2310" t="s">
        <v>2678</v>
      </c>
      <c r="D488" s="1226" t="s">
        <v>2836</v>
      </c>
      <c r="E488" s="811"/>
      <c r="F488" s="2311" t="s">
        <v>2680</v>
      </c>
      <c r="G488" s="2312">
        <v>48</v>
      </c>
      <c r="H488" s="532"/>
      <c r="I488" s="257">
        <f>ROUND(H488*G488/G488,2)</f>
        <v>0</v>
      </c>
      <c r="J488" s="255" t="s">
        <v>170</v>
      </c>
      <c r="K488" s="313"/>
      <c r="L488" s="314">
        <f>IF(OR(ISBLANK(K488),K488=0,H488=0,ISBLANK(H488)),,ROUND(K488+$L$5,2))</f>
        <v>0</v>
      </c>
      <c r="M488" s="670">
        <f>ROUND(I488*L488,2)</f>
        <v>0</v>
      </c>
      <c r="N488" s="316">
        <f>ROUND(L488/G488,4)</f>
        <v>0</v>
      </c>
      <c r="O488" s="155"/>
      <c r="P488" s="155"/>
      <c r="Q488" s="1210"/>
      <c r="R488" s="165"/>
      <c r="S488" s="155"/>
      <c r="T488" s="165"/>
      <c r="U488" s="165"/>
      <c r="V488" s="165"/>
      <c r="W488" s="165"/>
      <c r="X488" s="646"/>
      <c r="Y488" s="646"/>
      <c r="Z488" s="646"/>
    </row>
    <row r="489" spans="1:26" ht="15" customHeight="1">
      <c r="A489" s="166"/>
      <c r="B489" s="2256" t="s">
        <v>2837</v>
      </c>
      <c r="C489" s="166"/>
      <c r="D489" s="166"/>
      <c r="E489" s="166"/>
      <c r="F489" s="166"/>
      <c r="G489" s="168"/>
      <c r="H489" s="2286"/>
      <c r="I489" s="166"/>
      <c r="J489" s="166"/>
      <c r="K489" s="230"/>
      <c r="L489" s="230"/>
      <c r="M489" s="326"/>
      <c r="N489" s="2693"/>
      <c r="O489" s="2692"/>
      <c r="P489" s="166"/>
      <c r="Q489" s="1125"/>
      <c r="R489" s="230"/>
      <c r="S489" s="166"/>
      <c r="T489" s="230"/>
      <c r="U489" s="230"/>
      <c r="V489" s="230"/>
      <c r="W489" s="230"/>
      <c r="X489" s="1063"/>
      <c r="Y489" s="1063"/>
      <c r="Z489" s="1063"/>
    </row>
    <row r="490" spans="1:26" ht="15" customHeight="1">
      <c r="A490" s="166"/>
      <c r="B490" s="2256" t="s">
        <v>2838</v>
      </c>
      <c r="C490" s="166"/>
      <c r="D490" s="166"/>
      <c r="E490" s="166"/>
      <c r="F490" s="166"/>
      <c r="G490" s="168"/>
      <c r="H490" s="2286"/>
      <c r="I490" s="166"/>
      <c r="J490" s="166"/>
      <c r="K490" s="230"/>
      <c r="L490" s="230"/>
      <c r="M490" s="326"/>
      <c r="N490" s="2693"/>
      <c r="O490" s="2692"/>
      <c r="P490" s="166"/>
      <c r="Q490" s="1125"/>
      <c r="R490" s="230"/>
      <c r="S490" s="166"/>
      <c r="T490" s="230"/>
      <c r="U490" s="230"/>
      <c r="V490" s="230"/>
      <c r="W490" s="230"/>
      <c r="X490" s="1063"/>
      <c r="Y490" s="1063"/>
      <c r="Z490" s="1063"/>
    </row>
    <row r="491" spans="1:26" ht="15" customHeight="1" thickBot="1">
      <c r="A491" s="270"/>
      <c r="B491" s="2258"/>
      <c r="C491" s="270"/>
      <c r="D491" s="270"/>
      <c r="E491" s="270"/>
      <c r="F491" s="270"/>
      <c r="G491" s="305"/>
      <c r="H491" s="1053"/>
      <c r="I491" s="270"/>
      <c r="J491" s="270"/>
      <c r="K491" s="271"/>
      <c r="L491" s="271"/>
      <c r="M491" s="348"/>
      <c r="N491" s="2695"/>
      <c r="O491" s="2694"/>
      <c r="P491" s="270"/>
      <c r="Q491" s="1238"/>
      <c r="R491" s="271"/>
      <c r="S491" s="270"/>
      <c r="T491" s="271"/>
      <c r="U491" s="271"/>
      <c r="V491" s="271"/>
      <c r="W491" s="271"/>
      <c r="X491" s="1437"/>
      <c r="Y491" s="1437"/>
      <c r="Z491" s="1437"/>
    </row>
    <row r="492" spans="1:26" ht="15" customHeight="1" thickBot="1">
      <c r="A492" s="678">
        <v>28098</v>
      </c>
      <c r="B492" s="147" t="s">
        <v>2839</v>
      </c>
      <c r="C492" s="255" t="s">
        <v>2825</v>
      </c>
      <c r="D492" s="155" t="s">
        <v>2840</v>
      </c>
      <c r="E492" s="384"/>
      <c r="F492" s="349" t="s">
        <v>2841</v>
      </c>
      <c r="G492" s="278">
        <v>100</v>
      </c>
      <c r="H492" s="532">
        <v>50</v>
      </c>
      <c r="I492" s="257">
        <f>ROUND(H492*G492/G492,2)</f>
        <v>50</v>
      </c>
      <c r="J492" s="349" t="s">
        <v>170</v>
      </c>
      <c r="K492" s="313">
        <v>85.26</v>
      </c>
      <c r="L492" s="392">
        <f>IF(OR(ISBLANK(K492),K492=0,H492=0,ISBLANK(H492)),,ROUND(K492+$L$5,2))</f>
        <v>85.26</v>
      </c>
      <c r="M492" s="555">
        <f>ROUND(I492*L492,2)</f>
        <v>4263</v>
      </c>
      <c r="N492" s="159">
        <f>ROUND(L492/G492,4)</f>
        <v>0.85260000000000002</v>
      </c>
      <c r="O492" s="155"/>
      <c r="P492" s="155"/>
      <c r="Q492" s="1210"/>
      <c r="R492" s="165"/>
      <c r="S492" s="155"/>
      <c r="T492" s="165"/>
      <c r="U492" s="165"/>
      <c r="V492" s="165"/>
      <c r="W492" s="165"/>
      <c r="X492" s="646"/>
      <c r="Y492" s="646"/>
      <c r="Z492" s="646"/>
    </row>
    <row r="493" spans="1:26" ht="15" customHeight="1">
      <c r="A493" s="166"/>
      <c r="B493" s="2256" t="s">
        <v>2842</v>
      </c>
      <c r="C493" s="166"/>
      <c r="D493" s="166"/>
      <c r="E493" s="166"/>
      <c r="F493" s="166"/>
      <c r="G493" s="168"/>
      <c r="H493" s="2286"/>
      <c r="I493" s="166"/>
      <c r="J493" s="166"/>
      <c r="K493" s="230"/>
      <c r="L493" s="230"/>
      <c r="M493" s="326"/>
      <c r="N493" s="173"/>
      <c r="O493" s="166"/>
      <c r="P493" s="166"/>
      <c r="Q493" s="1125"/>
      <c r="R493" s="230"/>
      <c r="S493" s="166"/>
      <c r="T493" s="230"/>
      <c r="U493" s="230"/>
      <c r="V493" s="230"/>
      <c r="W493" s="230"/>
      <c r="X493" s="1063"/>
      <c r="Y493" s="1063"/>
      <c r="Z493" s="1063"/>
    </row>
    <row r="494" spans="1:26" ht="15" customHeight="1">
      <c r="A494" s="166"/>
      <c r="B494" s="73" t="s">
        <v>2843</v>
      </c>
      <c r="C494" s="166"/>
      <c r="D494" s="166"/>
      <c r="E494" s="166"/>
      <c r="F494" s="166"/>
      <c r="G494" s="168"/>
      <c r="H494" s="2286"/>
      <c r="I494" s="166"/>
      <c r="J494" s="166"/>
      <c r="K494" s="230"/>
      <c r="L494" s="230"/>
      <c r="M494" s="326"/>
      <c r="N494" s="173"/>
      <c r="O494" s="166"/>
      <c r="P494" s="166"/>
      <c r="Q494" s="1125"/>
      <c r="R494" s="230"/>
      <c r="S494" s="166"/>
      <c r="T494" s="230"/>
      <c r="U494" s="230"/>
      <c r="V494" s="230"/>
      <c r="W494" s="230"/>
      <c r="X494" s="1063"/>
      <c r="Y494" s="1063"/>
      <c r="Z494" s="1063"/>
    </row>
    <row r="495" spans="1:26" ht="15" customHeight="1">
      <c r="A495" s="166"/>
      <c r="B495" s="2256" t="s">
        <v>2844</v>
      </c>
      <c r="C495" s="166"/>
      <c r="D495" s="166"/>
      <c r="E495" s="166"/>
      <c r="F495" s="166"/>
      <c r="G495" s="168"/>
      <c r="H495" s="2286"/>
      <c r="I495" s="166"/>
      <c r="J495" s="166"/>
      <c r="K495" s="230"/>
      <c r="L495" s="230"/>
      <c r="M495" s="326"/>
      <c r="N495" s="173"/>
      <c r="O495" s="166"/>
      <c r="P495" s="166"/>
      <c r="Q495" s="1125"/>
      <c r="R495" s="230"/>
      <c r="S495" s="166"/>
      <c r="T495" s="230"/>
      <c r="U495" s="230"/>
      <c r="V495" s="230"/>
      <c r="W495" s="230"/>
      <c r="X495" s="1063"/>
      <c r="Y495" s="1063"/>
      <c r="Z495" s="1063"/>
    </row>
    <row r="496" spans="1:26" ht="15" customHeight="1" thickBot="1">
      <c r="A496" s="198"/>
      <c r="B496" s="2313" t="s">
        <v>2845</v>
      </c>
      <c r="C496" s="198"/>
      <c r="D496" s="198"/>
      <c r="E496" s="198"/>
      <c r="F496" s="198"/>
      <c r="G496" s="243"/>
      <c r="H496" s="985"/>
      <c r="I496" s="198"/>
      <c r="J496" s="198"/>
      <c r="K496" s="566"/>
      <c r="L496" s="566"/>
      <c r="M496" s="738"/>
      <c r="N496" s="2696"/>
      <c r="O496" s="2691"/>
      <c r="P496" s="198"/>
      <c r="Q496" s="2010"/>
      <c r="R496" s="566"/>
      <c r="S496" s="198"/>
      <c r="T496" s="566"/>
      <c r="U496" s="566"/>
      <c r="V496" s="566"/>
      <c r="W496" s="566"/>
      <c r="X496" s="1120"/>
      <c r="Y496" s="1120"/>
      <c r="Z496" s="1120"/>
    </row>
    <row r="497" spans="1:26" ht="15" customHeight="1" thickBot="1">
      <c r="A497" s="678">
        <v>28099</v>
      </c>
      <c r="B497" s="254" t="s">
        <v>2846</v>
      </c>
      <c r="C497" s="255" t="s">
        <v>1334</v>
      </c>
      <c r="D497" s="255" t="s">
        <v>2847</v>
      </c>
      <c r="E497" s="384"/>
      <c r="F497" s="349" t="s">
        <v>2848</v>
      </c>
      <c r="G497" s="278">
        <v>60</v>
      </c>
      <c r="H497" s="532"/>
      <c r="I497" s="257">
        <f>ROUND(H497*G497/G497,2)</f>
        <v>0</v>
      </c>
      <c r="J497" s="349" t="s">
        <v>170</v>
      </c>
      <c r="K497" s="313">
        <v>45.6</v>
      </c>
      <c r="L497" s="392">
        <f>IF(OR(ISBLANK(K497),K497=0,H497=0,ISBLANK(H497)),,ROUND(K497+$L$5,2))</f>
        <v>0</v>
      </c>
      <c r="M497" s="670">
        <f>ROUND(I497*L497,2)</f>
        <v>0</v>
      </c>
      <c r="N497" s="316">
        <f>ROUND(L497/G497,4)</f>
        <v>0</v>
      </c>
      <c r="O497" s="528">
        <v>859</v>
      </c>
      <c r="P497" s="349" t="s">
        <v>2848</v>
      </c>
      <c r="Q497" s="278">
        <v>60</v>
      </c>
      <c r="R497" s="156">
        <v>42.1</v>
      </c>
      <c r="S497" s="155">
        <v>1.9</v>
      </c>
      <c r="T497" s="2707">
        <f>ROUND('Pizza 10001-12000'!$Y$9*S497,2)</f>
        <v>3.5</v>
      </c>
      <c r="U497" s="179">
        <f>IF(ISBLANK(O497),,R497+T497)</f>
        <v>45.6</v>
      </c>
      <c r="V497" s="1039" t="s">
        <v>375</v>
      </c>
      <c r="W497" s="165">
        <f>IF(ISNUMBER(K497),IF(V497="Y",(K497-T497)))</f>
        <v>42.1</v>
      </c>
      <c r="X497" s="181">
        <f>W497/G497</f>
        <v>0.70166666666666666</v>
      </c>
      <c r="Y497" s="533" t="b">
        <f>IF(V497="N",IF(ISNUMBER(R497),(R497+T497)/Q497))</f>
        <v>0</v>
      </c>
      <c r="Z497" s="181">
        <f>U497/Q497</f>
        <v>0.76</v>
      </c>
    </row>
    <row r="498" spans="1:26" ht="15" customHeight="1">
      <c r="A498" s="154"/>
      <c r="B498" s="1542" t="s">
        <v>2849</v>
      </c>
      <c r="C498" s="154"/>
      <c r="D498" s="154"/>
      <c r="E498" s="154"/>
      <c r="F498" s="154"/>
      <c r="G498" s="527"/>
      <c r="H498" s="1411"/>
      <c r="I498" s="154"/>
      <c r="J498" s="154"/>
      <c r="K498" s="249"/>
      <c r="L498" s="249"/>
      <c r="M498" s="698"/>
      <c r="N498" s="159"/>
      <c r="O498" s="1364"/>
      <c r="P498" s="2699"/>
      <c r="Q498" s="2700"/>
      <c r="R498" s="2701"/>
      <c r="S498" s="2699"/>
      <c r="T498" s="2701"/>
      <c r="U498" s="2701"/>
      <c r="V498" s="2701"/>
      <c r="W498" s="2701"/>
      <c r="X498" s="2702"/>
      <c r="Y498" s="2702"/>
      <c r="Z498" s="2702"/>
    </row>
    <row r="499" spans="1:26" ht="15" customHeight="1">
      <c r="A499" s="701"/>
      <c r="B499" s="2314" t="s">
        <v>2850</v>
      </c>
      <c r="C499" s="701"/>
      <c r="D499" s="701"/>
      <c r="E499" s="701"/>
      <c r="F499" s="701"/>
      <c r="G499" s="1564"/>
      <c r="H499" s="1059"/>
      <c r="I499" s="701"/>
      <c r="J499" s="701"/>
      <c r="K499" s="485"/>
      <c r="L499" s="485"/>
      <c r="M499" s="711"/>
      <c r="N499" s="742"/>
      <c r="O499" s="701"/>
      <c r="P499" s="701"/>
      <c r="Q499" s="1731"/>
      <c r="R499" s="485"/>
      <c r="S499" s="701"/>
      <c r="T499" s="485"/>
      <c r="U499" s="485"/>
      <c r="V499" s="485"/>
      <c r="W499" s="485"/>
      <c r="X499" s="2079"/>
      <c r="Y499" s="2079"/>
      <c r="Z499" s="2079"/>
    </row>
    <row r="500" spans="1:26" ht="15" customHeight="1" thickBot="1">
      <c r="A500" s="575"/>
      <c r="B500" s="2278" t="s">
        <v>2845</v>
      </c>
      <c r="C500" s="575"/>
      <c r="D500" s="575"/>
      <c r="E500" s="575"/>
      <c r="F500" s="575"/>
      <c r="G500" s="2302"/>
      <c r="H500" s="1053"/>
      <c r="I500" s="575"/>
      <c r="J500" s="575"/>
      <c r="K500" s="272"/>
      <c r="L500" s="272"/>
      <c r="M500" s="1252"/>
      <c r="N500" s="492"/>
      <c r="O500" s="575"/>
      <c r="P500" s="575"/>
      <c r="Q500" s="1029"/>
      <c r="R500" s="272"/>
      <c r="S500" s="575"/>
      <c r="T500" s="272"/>
      <c r="U500" s="272"/>
      <c r="V500" s="272"/>
      <c r="W500" s="272"/>
      <c r="X500" s="1104"/>
      <c r="Y500" s="1104"/>
      <c r="Z500" s="1104"/>
    </row>
    <row r="501" spans="1:26" ht="15" customHeight="1" thickBot="1">
      <c r="A501" s="678">
        <v>28100</v>
      </c>
      <c r="B501" s="254" t="s">
        <v>2851</v>
      </c>
      <c r="C501" s="255" t="s">
        <v>1334</v>
      </c>
      <c r="D501" s="255" t="s">
        <v>2852</v>
      </c>
      <c r="E501" s="384"/>
      <c r="F501" s="349" t="s">
        <v>2848</v>
      </c>
      <c r="G501" s="278">
        <v>60</v>
      </c>
      <c r="H501" s="532"/>
      <c r="I501" s="257">
        <f>ROUND(H501*G501/G501,2)</f>
        <v>0</v>
      </c>
      <c r="J501" s="349" t="s">
        <v>170</v>
      </c>
      <c r="K501" s="313">
        <v>45.6</v>
      </c>
      <c r="L501" s="392">
        <f>IF(OR(ISBLANK(K501),K501=0,H501=0,ISBLANK(H501)),,ROUND(K501+$L$5,2))</f>
        <v>0</v>
      </c>
      <c r="M501" s="670">
        <f>ROUND(I501*L501,2)</f>
        <v>0</v>
      </c>
      <c r="N501" s="316">
        <f>ROUND(L501/G501,4)</f>
        <v>0</v>
      </c>
      <c r="O501" s="528">
        <v>837</v>
      </c>
      <c r="P501" s="349" t="s">
        <v>2848</v>
      </c>
      <c r="Q501" s="278">
        <v>60</v>
      </c>
      <c r="R501" s="156">
        <v>42.1</v>
      </c>
      <c r="S501" s="155">
        <v>1.9</v>
      </c>
      <c r="T501" s="2707">
        <f>ROUND('Pizza 10001-12000'!$Y$9*S501,2)</f>
        <v>3.5</v>
      </c>
      <c r="U501" s="179">
        <f>IF(ISBLANK(O501),,R501+T501)</f>
        <v>45.6</v>
      </c>
      <c r="V501" s="1039" t="s">
        <v>375</v>
      </c>
      <c r="W501" s="165">
        <f>IF(ISNUMBER(K501),IF(V501="Y",(K501-T501)))</f>
        <v>42.1</v>
      </c>
      <c r="X501" s="181">
        <f>W501/G501</f>
        <v>0.70166666666666666</v>
      </c>
      <c r="Y501" s="533" t="b">
        <f>IF(V501="N",IF(ISNUMBER(R501),(R501+T501)/Q501))</f>
        <v>0</v>
      </c>
      <c r="Z501" s="181">
        <f>U501/Q501</f>
        <v>0.76</v>
      </c>
    </row>
    <row r="502" spans="1:26" ht="15" customHeight="1">
      <c r="A502" s="154"/>
      <c r="B502" s="1542" t="s">
        <v>2853</v>
      </c>
      <c r="C502" s="154"/>
      <c r="D502" s="154"/>
      <c r="E502" s="154"/>
      <c r="F502" s="154"/>
      <c r="G502" s="527"/>
      <c r="H502" s="1411"/>
      <c r="I502" s="154"/>
      <c r="J502" s="154"/>
      <c r="K502" s="249"/>
      <c r="L502" s="249"/>
      <c r="M502" s="698"/>
      <c r="N502" s="159"/>
      <c r="O502" s="154"/>
      <c r="P502" s="154"/>
      <c r="Q502" s="2004"/>
      <c r="R502" s="249"/>
      <c r="S502" s="154"/>
      <c r="T502" s="249"/>
      <c r="U502" s="249"/>
      <c r="V502" s="249"/>
      <c r="W502" s="249"/>
      <c r="X502" s="1131"/>
      <c r="Y502" s="1131"/>
      <c r="Z502" s="1131"/>
    </row>
    <row r="503" spans="1:26" ht="15" customHeight="1">
      <c r="A503" s="701"/>
      <c r="B503" s="2314" t="s">
        <v>2850</v>
      </c>
      <c r="C503" s="701"/>
      <c r="D503" s="701"/>
      <c r="E503" s="701"/>
      <c r="F503" s="701"/>
      <c r="G503" s="1564"/>
      <c r="H503" s="1059"/>
      <c r="I503" s="701"/>
      <c r="J503" s="701"/>
      <c r="K503" s="485"/>
      <c r="L503" s="485"/>
      <c r="M503" s="711"/>
      <c r="N503" s="742"/>
      <c r="O503" s="154"/>
      <c r="P503" s="154"/>
      <c r="Q503" s="2004"/>
      <c r="R503" s="249"/>
      <c r="S503" s="154"/>
      <c r="T503" s="249"/>
      <c r="U503" s="249"/>
      <c r="V503" s="249"/>
      <c r="W503" s="249"/>
      <c r="X503" s="1131"/>
      <c r="Y503" s="1131"/>
      <c r="Z503" s="1131"/>
    </row>
    <row r="504" spans="1:26" ht="15" customHeight="1" thickBot="1">
      <c r="A504" s="575"/>
      <c r="B504" s="2278" t="s">
        <v>2845</v>
      </c>
      <c r="C504" s="575"/>
      <c r="D504" s="575"/>
      <c r="E504" s="575"/>
      <c r="F504" s="575"/>
      <c r="G504" s="2302"/>
      <c r="H504" s="1053"/>
      <c r="I504" s="575"/>
      <c r="J504" s="575"/>
      <c r="K504" s="272"/>
      <c r="L504" s="272"/>
      <c r="M504" s="1252"/>
      <c r="N504" s="492"/>
      <c r="O504" s="696"/>
      <c r="P504" s="575"/>
      <c r="Q504" s="1029"/>
      <c r="R504" s="272"/>
      <c r="S504" s="575"/>
      <c r="T504" s="272"/>
      <c r="U504" s="272"/>
      <c r="V504" s="272"/>
      <c r="W504" s="272"/>
      <c r="X504" s="1104"/>
      <c r="Y504" s="1104"/>
      <c r="Z504" s="1104"/>
    </row>
    <row r="505" spans="1:26" ht="15" customHeight="1" thickBot="1">
      <c r="A505" s="678">
        <v>28101</v>
      </c>
      <c r="B505" s="254" t="s">
        <v>2854</v>
      </c>
      <c r="C505" s="255" t="s">
        <v>2855</v>
      </c>
      <c r="D505" s="255" t="s">
        <v>2856</v>
      </c>
      <c r="E505" s="384"/>
      <c r="F505" s="349" t="s">
        <v>2857</v>
      </c>
      <c r="G505" s="278">
        <v>72</v>
      </c>
      <c r="H505" s="532">
        <v>50</v>
      </c>
      <c r="I505" s="257">
        <f>ROUND(H505*G505/G505,2)</f>
        <v>50</v>
      </c>
      <c r="J505" s="349" t="s">
        <v>170</v>
      </c>
      <c r="K505" s="313">
        <v>55.17</v>
      </c>
      <c r="L505" s="392">
        <f>IF(OR(ISBLANK(K505),K505=0,H505=0,ISBLANK(H505)),,ROUND(K505+$L$5,2))</f>
        <v>55.17</v>
      </c>
      <c r="M505" s="670">
        <f>ROUND(I505*L505,2)</f>
        <v>2758.5</v>
      </c>
      <c r="N505" s="316">
        <f>ROUND(L505/G505,4)</f>
        <v>0.76629999999999998</v>
      </c>
      <c r="O505" s="154"/>
      <c r="P505" s="154"/>
      <c r="Q505" s="2004"/>
      <c r="R505" s="249"/>
      <c r="S505" s="154"/>
      <c r="T505" s="249"/>
      <c r="U505" s="249"/>
      <c r="V505" s="249"/>
      <c r="W505" s="249"/>
      <c r="X505" s="1131"/>
      <c r="Y505" s="1131"/>
      <c r="Z505" s="1131"/>
    </row>
    <row r="506" spans="1:26" ht="15" customHeight="1" thickBot="1">
      <c r="A506" s="154"/>
      <c r="B506" s="1542" t="s">
        <v>2858</v>
      </c>
      <c r="C506" s="154"/>
      <c r="D506" s="154"/>
      <c r="E506" s="154"/>
      <c r="F506" s="154"/>
      <c r="G506" s="527"/>
      <c r="H506" s="1501"/>
      <c r="I506" s="154"/>
      <c r="J506" s="154"/>
      <c r="K506" s="249"/>
      <c r="L506" s="249"/>
      <c r="M506" s="698"/>
      <c r="N506" s="159"/>
      <c r="O506" s="154"/>
      <c r="P506" s="154"/>
      <c r="Q506" s="2004"/>
      <c r="R506" s="249"/>
      <c r="S506" s="154"/>
      <c r="T506" s="249"/>
      <c r="U506" s="249"/>
      <c r="V506" s="249"/>
      <c r="W506" s="249"/>
      <c r="X506" s="1131"/>
      <c r="Y506" s="1131"/>
      <c r="Z506" s="1131"/>
    </row>
    <row r="507" spans="1:26" ht="15" customHeight="1" thickBot="1">
      <c r="A507" s="678">
        <v>28102</v>
      </c>
      <c r="B507" s="254" t="s">
        <v>2859</v>
      </c>
      <c r="C507" s="255" t="s">
        <v>2855</v>
      </c>
      <c r="D507" s="255"/>
      <c r="E507" s="384"/>
      <c r="F507" s="349" t="s">
        <v>2860</v>
      </c>
      <c r="G507" s="278">
        <v>40</v>
      </c>
      <c r="H507" s="532">
        <v>300</v>
      </c>
      <c r="I507" s="257">
        <f>ROUND(H507*G507/G507,2)</f>
        <v>300</v>
      </c>
      <c r="J507" s="349" t="s">
        <v>170</v>
      </c>
      <c r="K507" s="313">
        <v>28.5</v>
      </c>
      <c r="L507" s="392">
        <f>IF(OR(ISBLANK(K507),K507=0,H507=0,ISBLANK(H507)),,ROUND(K507+$L$5,2))</f>
        <v>28.5</v>
      </c>
      <c r="M507" s="670">
        <f>ROUND(I507*L507,2)</f>
        <v>8550</v>
      </c>
      <c r="N507" s="316">
        <f>ROUND(L507/G507,4)</f>
        <v>0.71250000000000002</v>
      </c>
      <c r="O507" s="154"/>
      <c r="P507" s="154"/>
      <c r="Q507" s="2004"/>
      <c r="R507" s="249"/>
      <c r="S507" s="154"/>
      <c r="T507" s="249"/>
      <c r="U507" s="249"/>
      <c r="V507" s="249"/>
      <c r="W507" s="249"/>
      <c r="X507" s="1131"/>
      <c r="Y507" s="1131"/>
      <c r="Z507" s="1131"/>
    </row>
    <row r="508" spans="1:26" ht="15" customHeight="1" thickBot="1">
      <c r="A508" s="154"/>
      <c r="B508" s="1542" t="s">
        <v>2861</v>
      </c>
      <c r="C508" s="154" t="s">
        <v>2862</v>
      </c>
      <c r="D508" s="154" t="s">
        <v>2863</v>
      </c>
      <c r="E508" s="154"/>
      <c r="F508" s="154"/>
      <c r="G508" s="527"/>
      <c r="H508" s="1348"/>
      <c r="I508" s="154"/>
      <c r="J508" s="154"/>
      <c r="K508" s="249"/>
      <c r="L508" s="249"/>
      <c r="M508" s="698"/>
      <c r="N508" s="159"/>
      <c r="O508" s="154"/>
      <c r="P508" s="154"/>
      <c r="Q508" s="2004"/>
      <c r="R508" s="249"/>
      <c r="S508" s="154"/>
      <c r="T508" s="249"/>
      <c r="U508" s="249"/>
      <c r="V508" s="249"/>
      <c r="W508" s="249"/>
      <c r="X508" s="1131"/>
      <c r="Y508" s="1131"/>
      <c r="Z508" s="1131"/>
    </row>
    <row r="509" spans="1:26" ht="15" customHeight="1" thickBot="1">
      <c r="A509" s="364"/>
      <c r="B509" s="1538"/>
      <c r="C509" s="364" t="s">
        <v>2864</v>
      </c>
      <c r="D509" s="364" t="s">
        <v>2865</v>
      </c>
      <c r="E509" s="364"/>
      <c r="F509" s="364"/>
      <c r="G509" s="517"/>
      <c r="H509" s="1307"/>
      <c r="I509" s="364"/>
      <c r="J509" s="364"/>
      <c r="K509" s="523"/>
      <c r="L509" s="523"/>
      <c r="M509" s="524"/>
      <c r="N509" s="446"/>
      <c r="O509" s="364"/>
      <c r="P509" s="364"/>
      <c r="Q509" s="1037"/>
      <c r="R509" s="523"/>
      <c r="S509" s="364"/>
      <c r="T509" s="523"/>
      <c r="U509" s="523"/>
      <c r="V509" s="523"/>
      <c r="W509" s="523"/>
      <c r="X509" s="1126"/>
      <c r="Y509" s="1126"/>
      <c r="Z509" s="1126"/>
    </row>
    <row r="510" spans="1:26" ht="15" customHeight="1" thickBot="1">
      <c r="A510" s="678">
        <v>28103</v>
      </c>
      <c r="B510" s="254" t="s">
        <v>2866</v>
      </c>
      <c r="C510" s="255" t="s">
        <v>181</v>
      </c>
      <c r="D510" s="255" t="s">
        <v>2867</v>
      </c>
      <c r="E510" s="384"/>
      <c r="F510" s="349" t="s">
        <v>2868</v>
      </c>
      <c r="G510" s="278">
        <v>94</v>
      </c>
      <c r="H510" s="532">
        <v>50</v>
      </c>
      <c r="I510" s="257">
        <f>ROUND(H510*G510/G510,2)</f>
        <v>50</v>
      </c>
      <c r="J510" s="349" t="s">
        <v>170</v>
      </c>
      <c r="K510" s="313">
        <v>77.31</v>
      </c>
      <c r="L510" s="392">
        <f>IF(OR(ISBLANK(K510),K510=0,H510=0,ISBLANK(H510)),,ROUND(K510+$L$5,2))</f>
        <v>77.31</v>
      </c>
      <c r="M510" s="670">
        <f>ROUND(I510*L510,2)</f>
        <v>3865.5</v>
      </c>
      <c r="N510" s="316">
        <f>ROUND(L510/G510,4)</f>
        <v>0.82240000000000002</v>
      </c>
      <c r="O510" s="154"/>
      <c r="P510" s="154"/>
      <c r="Q510" s="2004"/>
      <c r="R510" s="249"/>
      <c r="S510" s="154"/>
      <c r="T510" s="249"/>
      <c r="U510" s="249"/>
      <c r="V510" s="249"/>
      <c r="W510" s="249"/>
      <c r="X510" s="1131"/>
      <c r="Y510" s="1131"/>
      <c r="Z510" s="1131"/>
    </row>
    <row r="511" spans="1:26" ht="15" customHeight="1" thickBot="1">
      <c r="A511" s="575"/>
      <c r="B511" s="2315" t="s">
        <v>2869</v>
      </c>
      <c r="C511" s="575"/>
      <c r="D511" s="575"/>
      <c r="E511" s="575"/>
      <c r="F511" s="575"/>
      <c r="G511" s="2302"/>
      <c r="H511" s="1463"/>
      <c r="I511" s="575"/>
      <c r="J511" s="575"/>
      <c r="K511" s="272"/>
      <c r="L511" s="272"/>
      <c r="M511" s="1252"/>
      <c r="N511" s="492"/>
      <c r="O511" s="575"/>
      <c r="P511" s="575"/>
      <c r="Q511" s="1029"/>
      <c r="R511" s="272"/>
      <c r="S511" s="575"/>
      <c r="T511" s="272"/>
      <c r="U511" s="272"/>
      <c r="V511" s="272"/>
      <c r="W511" s="272"/>
      <c r="X511" s="1104"/>
      <c r="Y511" s="1104"/>
      <c r="Z511" s="1104"/>
    </row>
    <row r="512" spans="1:26" ht="15" customHeight="1" thickBot="1">
      <c r="A512" s="678">
        <v>28104</v>
      </c>
      <c r="B512" s="254" t="s">
        <v>2870</v>
      </c>
      <c r="C512" s="255" t="s">
        <v>2871</v>
      </c>
      <c r="D512" s="255" t="s">
        <v>2872</v>
      </c>
      <c r="E512" s="384"/>
      <c r="F512" s="349" t="s">
        <v>2873</v>
      </c>
      <c r="G512" s="278">
        <v>56</v>
      </c>
      <c r="H512" s="532"/>
      <c r="I512" s="257">
        <f>ROUND(H512*G512/G512,2)</f>
        <v>0</v>
      </c>
      <c r="J512" s="349" t="s">
        <v>170</v>
      </c>
      <c r="K512" s="313">
        <v>57.63</v>
      </c>
      <c r="L512" s="392">
        <f>IF(OR(ISBLANK(K512),K512=0,H512=0,ISBLANK(H512)),,ROUND(K512+$L$5,2))</f>
        <v>0</v>
      </c>
      <c r="M512" s="670">
        <f>ROUND(I512*L512,2)</f>
        <v>0</v>
      </c>
      <c r="N512" s="316">
        <f>ROUND(L512/G512,4)</f>
        <v>0</v>
      </c>
      <c r="O512" s="154"/>
      <c r="P512" s="154"/>
      <c r="Q512" s="2004"/>
      <c r="R512" s="249"/>
      <c r="S512" s="154"/>
      <c r="T512" s="249"/>
      <c r="U512" s="249"/>
      <c r="V512" s="249"/>
      <c r="W512" s="249"/>
      <c r="X512" s="1131"/>
      <c r="Y512" s="1131"/>
      <c r="Z512" s="1131"/>
    </row>
    <row r="513" spans="1:26" ht="15" customHeight="1" thickBot="1">
      <c r="A513" s="575"/>
      <c r="B513" s="2315" t="s">
        <v>2874</v>
      </c>
      <c r="C513" s="575" t="s">
        <v>2221</v>
      </c>
      <c r="D513" s="575"/>
      <c r="E513" s="575"/>
      <c r="F513" s="575"/>
      <c r="G513" s="2302"/>
      <c r="H513" s="1463"/>
      <c r="I513" s="575"/>
      <c r="J513" s="575"/>
      <c r="K513" s="272"/>
      <c r="L513" s="272"/>
      <c r="M513" s="1252"/>
      <c r="N513" s="492"/>
      <c r="O513" s="575"/>
      <c r="P513" s="575"/>
      <c r="Q513" s="1029"/>
      <c r="R513" s="272"/>
      <c r="S513" s="575"/>
      <c r="T513" s="272"/>
      <c r="U513" s="272"/>
      <c r="V513" s="272"/>
      <c r="W513" s="272"/>
      <c r="X513" s="1104"/>
      <c r="Y513" s="1104"/>
      <c r="Z513" s="1104"/>
    </row>
    <row r="514" spans="1:26" ht="15" customHeight="1" thickBot="1">
      <c r="A514" s="678">
        <v>28105</v>
      </c>
      <c r="B514" s="254" t="s">
        <v>2875</v>
      </c>
      <c r="C514" s="255" t="s">
        <v>2611</v>
      </c>
      <c r="D514" s="255"/>
      <c r="E514" s="384"/>
      <c r="F514" s="349" t="s">
        <v>2876</v>
      </c>
      <c r="G514" s="278">
        <v>72</v>
      </c>
      <c r="H514" s="532">
        <v>50</v>
      </c>
      <c r="I514" s="257">
        <f>ROUND(H514*G514/G514,2)</f>
        <v>50</v>
      </c>
      <c r="J514" s="349" t="s">
        <v>170</v>
      </c>
      <c r="K514" s="313">
        <v>43.88</v>
      </c>
      <c r="L514" s="392">
        <f>IF(OR(ISBLANK(K514),K514=0,H514=0,ISBLANK(H514)),,ROUND(K514+$L$5,2))</f>
        <v>43.88</v>
      </c>
      <c r="M514" s="670">
        <f>ROUND(I514*L514,2)</f>
        <v>2194</v>
      </c>
      <c r="N514" s="316">
        <f>ROUND(L514/G514,4)</f>
        <v>0.60940000000000005</v>
      </c>
      <c r="O514" s="154"/>
      <c r="P514" s="154"/>
      <c r="Q514" s="2004"/>
      <c r="R514" s="249"/>
      <c r="S514" s="154"/>
      <c r="T514" s="249"/>
      <c r="U514" s="249"/>
      <c r="V514" s="249"/>
      <c r="W514" s="249"/>
      <c r="X514" s="1131"/>
      <c r="Y514" s="1131"/>
      <c r="Z514" s="1131"/>
    </row>
    <row r="515" spans="1:26" ht="15" customHeight="1" thickBot="1">
      <c r="A515" s="154"/>
      <c r="B515" s="1542" t="s">
        <v>2877</v>
      </c>
      <c r="C515" s="154" t="s">
        <v>2878</v>
      </c>
      <c r="D515" s="154">
        <v>1687</v>
      </c>
      <c r="E515" s="154"/>
      <c r="F515" s="154"/>
      <c r="G515" s="527"/>
      <c r="H515" s="1348"/>
      <c r="I515" s="154"/>
      <c r="J515" s="154"/>
      <c r="K515" s="249"/>
      <c r="L515" s="249"/>
      <c r="M515" s="698"/>
      <c r="N515" s="159"/>
      <c r="O515" s="154"/>
      <c r="P515" s="154"/>
      <c r="Q515" s="2004"/>
      <c r="R515" s="249"/>
      <c r="S515" s="154"/>
      <c r="T515" s="249"/>
      <c r="U515" s="249"/>
      <c r="V515" s="249"/>
      <c r="W515" s="249"/>
      <c r="X515" s="1131"/>
      <c r="Y515" s="1131"/>
      <c r="Z515" s="1131"/>
    </row>
    <row r="516" spans="1:26" ht="15" customHeight="1" thickBot="1">
      <c r="A516" s="364"/>
      <c r="B516" s="1538" t="s">
        <v>2879</v>
      </c>
      <c r="C516" s="364" t="s">
        <v>2880</v>
      </c>
      <c r="D516" s="364">
        <v>1664</v>
      </c>
      <c r="E516" s="364"/>
      <c r="F516" s="364"/>
      <c r="G516" s="517"/>
      <c r="H516" s="1307"/>
      <c r="I516" s="364"/>
      <c r="J516" s="364"/>
      <c r="K516" s="523"/>
      <c r="L516" s="523"/>
      <c r="M516" s="524"/>
      <c r="N516" s="446"/>
      <c r="O516" s="364"/>
      <c r="P516" s="364"/>
      <c r="Q516" s="1037"/>
      <c r="R516" s="523"/>
      <c r="S516" s="364"/>
      <c r="T516" s="523"/>
      <c r="U516" s="523"/>
      <c r="V516" s="523"/>
      <c r="W516" s="523"/>
      <c r="X516" s="1126"/>
      <c r="Y516" s="1126"/>
      <c r="Z516" s="1126"/>
    </row>
    <row r="517" spans="1:26" ht="15" customHeight="1" thickBot="1">
      <c r="A517" s="240">
        <v>28106</v>
      </c>
      <c r="B517" s="147" t="s">
        <v>2881</v>
      </c>
      <c r="C517" s="155" t="s">
        <v>2611</v>
      </c>
      <c r="D517" s="155">
        <v>3723</v>
      </c>
      <c r="E517" s="408"/>
      <c r="F517" s="214" t="s">
        <v>2882</v>
      </c>
      <c r="G517" s="256">
        <v>90</v>
      </c>
      <c r="H517" s="532">
        <v>50</v>
      </c>
      <c r="I517" s="154">
        <f>ROUND(H517*G517/G517,2)</f>
        <v>50</v>
      </c>
      <c r="J517" s="214" t="s">
        <v>170</v>
      </c>
      <c r="K517" s="156">
        <v>73.8</v>
      </c>
      <c r="L517" s="165">
        <f>IF(OR(ISBLANK(K517),K517=0,H517=0,ISBLANK(H517)),,ROUND(K517+$L$5,2))</f>
        <v>73.8</v>
      </c>
      <c r="M517" s="555">
        <f>ROUND(I517*L517,2)</f>
        <v>3690</v>
      </c>
      <c r="N517" s="159">
        <f>ROUND(L517/G517,4)</f>
        <v>0.82</v>
      </c>
      <c r="O517" s="154"/>
      <c r="P517" s="154"/>
      <c r="Q517" s="2004"/>
      <c r="R517" s="249"/>
      <c r="S517" s="154"/>
      <c r="T517" s="249"/>
      <c r="U517" s="249"/>
      <c r="V517" s="249"/>
      <c r="W517" s="249"/>
      <c r="X517" s="1131"/>
      <c r="Y517" s="1131"/>
      <c r="Z517" s="1131"/>
    </row>
    <row r="518" spans="1:26" ht="15" customHeight="1" thickBot="1">
      <c r="A518" s="364"/>
      <c r="B518" s="1538" t="s">
        <v>2883</v>
      </c>
      <c r="C518" s="364"/>
      <c r="D518" s="364"/>
      <c r="E518" s="364"/>
      <c r="F518" s="364"/>
      <c r="G518" s="517"/>
      <c r="H518" s="1463"/>
      <c r="I518" s="364"/>
      <c r="J518" s="364"/>
      <c r="K518" s="523"/>
      <c r="L518" s="523"/>
      <c r="M518" s="524"/>
      <c r="N518" s="446"/>
      <c r="O518" s="364"/>
      <c r="P518" s="364"/>
      <c r="Q518" s="1037"/>
      <c r="R518" s="523"/>
      <c r="S518" s="364"/>
      <c r="T518" s="523"/>
      <c r="U518" s="523"/>
      <c r="V518" s="523"/>
      <c r="W518" s="523"/>
      <c r="X518" s="1126"/>
      <c r="Y518" s="1126"/>
      <c r="Z518" s="1126"/>
    </row>
    <row r="519" spans="1:26" ht="15" customHeight="1">
      <c r="A519" s="240">
        <v>28107</v>
      </c>
      <c r="B519" s="147" t="s">
        <v>2884</v>
      </c>
      <c r="C519" s="155" t="s">
        <v>2611</v>
      </c>
      <c r="D519" s="155">
        <v>1673</v>
      </c>
      <c r="E519" s="408"/>
      <c r="F519" s="214" t="s">
        <v>2885</v>
      </c>
      <c r="G519" s="256">
        <v>74</v>
      </c>
      <c r="H519" s="532">
        <v>50</v>
      </c>
      <c r="I519" s="154">
        <f>ROUND(H519*G519/G519,2)</f>
        <v>50</v>
      </c>
      <c r="J519" s="214" t="s">
        <v>170</v>
      </c>
      <c r="K519" s="156">
        <v>40.840000000000003</v>
      </c>
      <c r="L519" s="165">
        <f>IF(OR(ISBLANK(K519),K519=0,H519=0,ISBLANK(H519)),,ROUND(K519+$L$5,2))</f>
        <v>40.840000000000003</v>
      </c>
      <c r="M519" s="555">
        <f>ROUND(I519*L519,2)</f>
        <v>2042</v>
      </c>
      <c r="N519" s="159">
        <f>ROUND(L519/G519,4)</f>
        <v>0.55189999999999995</v>
      </c>
      <c r="O519" s="154"/>
      <c r="P519" s="154"/>
      <c r="Q519" s="2004"/>
      <c r="R519" s="249"/>
      <c r="S519" s="154"/>
      <c r="T519" s="249"/>
      <c r="U519" s="249"/>
      <c r="V519" s="249"/>
      <c r="W519" s="249"/>
      <c r="X519" s="1131"/>
      <c r="Y519" s="1131"/>
      <c r="Z519" s="1131"/>
    </row>
    <row r="520" spans="1:26" ht="15" customHeight="1">
      <c r="A520" s="364"/>
      <c r="B520" s="1538" t="s">
        <v>2886</v>
      </c>
      <c r="C520" s="364"/>
      <c r="D520" s="364"/>
      <c r="E520" s="364"/>
      <c r="F520" s="364"/>
      <c r="G520" s="517"/>
      <c r="H520" s="1463"/>
      <c r="I520" s="364"/>
      <c r="J520" s="364"/>
      <c r="K520" s="523"/>
      <c r="L520" s="523"/>
      <c r="M520" s="524"/>
      <c r="N520" s="446"/>
      <c r="O520" s="364"/>
      <c r="P520" s="364"/>
      <c r="Q520" s="1037"/>
      <c r="R520" s="523"/>
      <c r="S520" s="364"/>
      <c r="T520" s="523"/>
      <c r="U520" s="523"/>
      <c r="V520" s="523"/>
      <c r="W520" s="523"/>
      <c r="X520" s="1126"/>
      <c r="Y520" s="1126"/>
      <c r="Z520" s="1126"/>
    </row>
    <row r="521" spans="1:26" ht="15" customHeight="1">
      <c r="A521" s="240">
        <v>28108</v>
      </c>
      <c r="B521" s="147" t="s">
        <v>2887</v>
      </c>
      <c r="C521" s="155" t="s">
        <v>2611</v>
      </c>
      <c r="D521" s="155">
        <v>9126</v>
      </c>
      <c r="E521" s="408"/>
      <c r="F521" s="214" t="s">
        <v>2888</v>
      </c>
      <c r="G521" s="256">
        <v>168</v>
      </c>
      <c r="H521" s="532"/>
      <c r="I521" s="154">
        <f>ROUND(H521*G521/G521,2)</f>
        <v>0</v>
      </c>
      <c r="J521" s="214" t="s">
        <v>170</v>
      </c>
      <c r="K521" s="156">
        <v>133.76</v>
      </c>
      <c r="L521" s="165">
        <f>IF(OR(ISBLANK(K521),K521=0,H521=0,ISBLANK(H521)),,ROUND(K521+$L$5,2))</f>
        <v>0</v>
      </c>
      <c r="M521" s="555">
        <f>ROUND(I521*L521,2)</f>
        <v>0</v>
      </c>
      <c r="N521" s="159">
        <f>ROUND(L521/G521,4)</f>
        <v>0</v>
      </c>
      <c r="O521" s="154"/>
      <c r="P521" s="154"/>
      <c r="Q521" s="2004"/>
      <c r="R521" s="249"/>
      <c r="S521" s="154"/>
      <c r="T521" s="249"/>
      <c r="U521" s="249"/>
      <c r="V521" s="249"/>
      <c r="W521" s="249"/>
      <c r="X521" s="1131"/>
      <c r="Y521" s="1131"/>
      <c r="Z521" s="1131"/>
    </row>
    <row r="522" spans="1:26" ht="15" customHeight="1">
      <c r="A522" s="364"/>
      <c r="B522" s="1538" t="s">
        <v>2889</v>
      </c>
      <c r="C522" s="364"/>
      <c r="D522" s="364"/>
      <c r="E522" s="364"/>
      <c r="F522" s="364"/>
      <c r="G522" s="517"/>
      <c r="H522" s="1463"/>
      <c r="I522" s="364"/>
      <c r="J522" s="364"/>
      <c r="K522" s="523"/>
      <c r="L522" s="523"/>
      <c r="M522" s="524"/>
      <c r="N522" s="446"/>
      <c r="O522" s="364"/>
      <c r="P522" s="364"/>
      <c r="Q522" s="1037"/>
      <c r="R522" s="523"/>
      <c r="S522" s="364"/>
      <c r="T522" s="523"/>
      <c r="U522" s="523"/>
      <c r="V522" s="523"/>
      <c r="W522" s="523"/>
      <c r="X522" s="1126"/>
      <c r="Y522" s="1126"/>
      <c r="Z522" s="1437"/>
    </row>
    <row r="523" spans="1:26" ht="15" customHeight="1">
      <c r="A523" s="240">
        <v>28109</v>
      </c>
      <c r="B523" s="147" t="s">
        <v>2890</v>
      </c>
      <c r="C523" s="155" t="s">
        <v>2891</v>
      </c>
      <c r="D523" s="155">
        <v>615400</v>
      </c>
      <c r="E523" s="408"/>
      <c r="F523" s="214" t="s">
        <v>2892</v>
      </c>
      <c r="G523" s="256">
        <v>214</v>
      </c>
      <c r="H523" s="532">
        <v>50</v>
      </c>
      <c r="I523" s="154">
        <f>ROUND(H523*G523/G523,2)</f>
        <v>50</v>
      </c>
      <c r="J523" s="214" t="s">
        <v>170</v>
      </c>
      <c r="K523" s="156"/>
      <c r="L523" s="165">
        <f>IF(OR(ISBLANK(K523),K523=0,H523=0,ISBLANK(H523)),,ROUND(K523+$L$5,2))</f>
        <v>0</v>
      </c>
      <c r="M523" s="555">
        <f>ROUND(I523*L523,2)</f>
        <v>0</v>
      </c>
      <c r="N523" s="159">
        <f>ROUND(L523/G523,4)</f>
        <v>0</v>
      </c>
      <c r="O523" s="154"/>
      <c r="P523" s="154"/>
      <c r="Q523" s="2004"/>
      <c r="R523" s="249"/>
      <c r="S523" s="154"/>
      <c r="T523" s="249"/>
      <c r="U523" s="249"/>
      <c r="V523" s="249"/>
      <c r="W523" s="249"/>
      <c r="X523" s="1131"/>
      <c r="Y523" s="1131"/>
      <c r="Z523" s="1131"/>
    </row>
    <row r="524" spans="1:26" ht="15" customHeight="1">
      <c r="A524" s="364"/>
      <c r="B524" s="1538" t="s">
        <v>2893</v>
      </c>
      <c r="C524" s="364"/>
      <c r="D524" s="364"/>
      <c r="E524" s="364"/>
      <c r="F524" s="364"/>
      <c r="G524" s="517"/>
      <c r="H524" s="1463"/>
      <c r="I524" s="364"/>
      <c r="J524" s="364"/>
      <c r="K524" s="523"/>
      <c r="L524" s="523"/>
      <c r="M524" s="524"/>
      <c r="N524" s="446"/>
      <c r="O524" s="364"/>
      <c r="P524" s="364"/>
      <c r="Q524" s="1037"/>
      <c r="R524" s="523"/>
      <c r="S524" s="364"/>
      <c r="T524" s="523"/>
      <c r="U524" s="523"/>
      <c r="V524" s="523"/>
      <c r="W524" s="523"/>
      <c r="X524" s="1126"/>
      <c r="Y524" s="1126"/>
      <c r="Z524" s="1126"/>
    </row>
    <row r="525" spans="1:26" ht="15" customHeight="1">
      <c r="A525" s="240">
        <v>28110</v>
      </c>
      <c r="B525" s="147" t="s">
        <v>2894</v>
      </c>
      <c r="C525" s="155" t="s">
        <v>2362</v>
      </c>
      <c r="D525" s="155" t="s">
        <v>2895</v>
      </c>
      <c r="E525" s="408"/>
      <c r="F525" s="214" t="s">
        <v>2896</v>
      </c>
      <c r="G525" s="256">
        <v>36</v>
      </c>
      <c r="H525" s="532"/>
      <c r="I525" s="154">
        <f>ROUND(H525*G525/G525,2)</f>
        <v>0</v>
      </c>
      <c r="J525" s="214" t="s">
        <v>170</v>
      </c>
      <c r="K525" s="156">
        <v>16.04</v>
      </c>
      <c r="L525" s="165">
        <f>IF(OR(ISBLANK(K525),K525=0,H525=0,ISBLANK(H525)),,ROUND(K525+$L$5,2))</f>
        <v>0</v>
      </c>
      <c r="M525" s="555">
        <f>ROUND(I525*L525,2)</f>
        <v>0</v>
      </c>
      <c r="N525" s="159">
        <f>ROUND(L525/G525,4)</f>
        <v>0</v>
      </c>
      <c r="O525" s="154"/>
      <c r="P525" s="154"/>
      <c r="Q525" s="2004"/>
      <c r="R525" s="249"/>
      <c r="S525" s="154"/>
      <c r="T525" s="249"/>
      <c r="U525" s="249"/>
      <c r="V525" s="249"/>
      <c r="W525" s="249"/>
      <c r="X525" s="1131"/>
      <c r="Y525" s="1131"/>
      <c r="Z525" s="1131"/>
    </row>
    <row r="526" spans="1:26" ht="15" customHeight="1">
      <c r="A526" s="364"/>
      <c r="B526" s="1538" t="s">
        <v>2897</v>
      </c>
      <c r="C526" s="364"/>
      <c r="D526" s="364"/>
      <c r="E526" s="364"/>
      <c r="F526" s="364"/>
      <c r="G526" s="517"/>
      <c r="H526" s="1463"/>
      <c r="I526" s="364"/>
      <c r="J526" s="364"/>
      <c r="K526" s="523"/>
      <c r="L526" s="523"/>
      <c r="M526" s="524"/>
      <c r="N526" s="446"/>
      <c r="O526" s="364"/>
      <c r="P526" s="364"/>
      <c r="Q526" s="1037"/>
      <c r="R526" s="523"/>
      <c r="S526" s="364"/>
      <c r="T526" s="523"/>
      <c r="U526" s="523"/>
      <c r="V526" s="523"/>
      <c r="W526" s="523"/>
      <c r="X526" s="1126"/>
      <c r="Y526" s="1126"/>
      <c r="Z526" s="1126"/>
    </row>
    <row r="527" spans="1:26" ht="15" customHeight="1">
      <c r="A527" s="154"/>
      <c r="B527" s="1542"/>
      <c r="C527" s="154"/>
      <c r="D527" s="154"/>
      <c r="E527" s="154"/>
      <c r="F527" s="154"/>
      <c r="G527" s="527"/>
      <c r="H527" s="1501"/>
      <c r="I527" s="154"/>
      <c r="J527" s="154"/>
      <c r="K527" s="249"/>
      <c r="L527" s="249"/>
      <c r="M527" s="698"/>
      <c r="N527" s="159"/>
      <c r="O527" s="154"/>
      <c r="P527" s="154"/>
      <c r="Q527" s="2004"/>
      <c r="R527" s="249"/>
      <c r="S527" s="154"/>
      <c r="T527" s="249"/>
      <c r="U527" s="249"/>
      <c r="V527" s="249"/>
      <c r="W527" s="249"/>
      <c r="X527" s="1131"/>
      <c r="Y527" s="1131"/>
      <c r="Z527" s="1131"/>
    </row>
    <row r="528" spans="1:26" ht="15" customHeight="1">
      <c r="A528" s="154"/>
      <c r="B528" s="1542"/>
      <c r="C528" s="154"/>
      <c r="D528" s="154"/>
      <c r="E528" s="154"/>
      <c r="F528" s="154"/>
      <c r="G528" s="527"/>
      <c r="H528" s="1501"/>
      <c r="I528" s="154"/>
      <c r="J528" s="154"/>
      <c r="K528" s="249"/>
      <c r="L528" s="249"/>
      <c r="M528" s="698"/>
      <c r="N528" s="159"/>
      <c r="O528" s="154"/>
      <c r="P528" s="154"/>
      <c r="Q528" s="2004"/>
      <c r="R528" s="249"/>
      <c r="S528" s="154"/>
      <c r="T528" s="249"/>
      <c r="U528" s="249"/>
      <c r="V528" s="249"/>
      <c r="W528" s="249"/>
      <c r="X528" s="1131"/>
      <c r="Y528" s="1131"/>
      <c r="Z528" s="1131"/>
    </row>
    <row r="529" spans="1:26" ht="15" customHeight="1">
      <c r="A529" s="154"/>
      <c r="B529" s="1542"/>
      <c r="C529" s="154"/>
      <c r="D529" s="154"/>
      <c r="E529" s="154"/>
      <c r="F529" s="154"/>
      <c r="G529" s="527"/>
      <c r="H529" s="1501"/>
      <c r="I529" s="154"/>
      <c r="J529" s="154"/>
      <c r="K529" s="249"/>
      <c r="L529" s="249"/>
      <c r="M529" s="698"/>
      <c r="N529" s="159"/>
      <c r="O529" s="154"/>
      <c r="P529" s="154"/>
      <c r="Q529" s="2004"/>
      <c r="R529" s="249"/>
      <c r="S529" s="154"/>
      <c r="T529" s="249"/>
      <c r="U529" s="249"/>
      <c r="V529" s="249"/>
      <c r="W529" s="249"/>
      <c r="X529" s="1131"/>
      <c r="Y529" s="1131"/>
      <c r="Z529" s="1131"/>
    </row>
    <row r="530" spans="1:26" ht="15" customHeight="1">
      <c r="A530" s="154"/>
      <c r="B530" s="1542"/>
      <c r="C530" s="154"/>
      <c r="D530" s="154"/>
      <c r="E530" s="154"/>
      <c r="F530" s="154"/>
      <c r="G530" s="527"/>
      <c r="H530" s="1501"/>
      <c r="I530" s="154"/>
      <c r="J530" s="154"/>
      <c r="K530" s="249"/>
      <c r="L530" s="249"/>
      <c r="M530" s="698"/>
      <c r="N530" s="159"/>
      <c r="O530" s="154"/>
      <c r="P530" s="154"/>
      <c r="Q530" s="2004"/>
      <c r="R530" s="249"/>
      <c r="S530" s="154"/>
      <c r="T530" s="249"/>
      <c r="U530" s="249"/>
      <c r="V530" s="249"/>
      <c r="W530" s="249"/>
      <c r="X530" s="1131"/>
      <c r="Y530" s="1131"/>
      <c r="Z530" s="1131"/>
    </row>
    <row r="531" spans="1:26" ht="15" customHeight="1">
      <c r="A531" s="358"/>
      <c r="B531" s="358"/>
      <c r="C531" s="358"/>
      <c r="D531" s="498"/>
      <c r="E531" s="2316"/>
      <c r="F531" s="498"/>
      <c r="G531" s="498"/>
      <c r="H531" s="498"/>
      <c r="I531" s="498"/>
      <c r="J531" s="704"/>
      <c r="K531" s="2317"/>
      <c r="L531" s="498"/>
      <c r="M531" s="498"/>
      <c r="N531" s="159"/>
      <c r="O531" s="300"/>
      <c r="P531" s="544"/>
      <c r="Q531" s="547"/>
      <c r="R531" s="498"/>
      <c r="S531" s="498"/>
      <c r="T531" s="1035"/>
      <c r="U531" s="300"/>
      <c r="V531" s="498"/>
      <c r="W531" s="300"/>
      <c r="X531" s="547"/>
      <c r="Y531" s="547"/>
      <c r="Z531" s="547"/>
    </row>
    <row r="532" spans="1:26" ht="15" customHeight="1">
      <c r="A532" s="364"/>
      <c r="B532" s="1544"/>
      <c r="C532" s="364"/>
      <c r="D532" s="364"/>
      <c r="E532" s="364"/>
      <c r="F532" s="364"/>
      <c r="G532" s="517"/>
      <c r="H532" s="1463"/>
      <c r="I532" s="364"/>
      <c r="J532" s="364"/>
      <c r="K532" s="523"/>
      <c r="L532" s="523"/>
      <c r="M532" s="524"/>
      <c r="N532" s="492"/>
      <c r="O532" s="701"/>
      <c r="P532" s="701"/>
      <c r="Q532" s="1731"/>
      <c r="R532" s="485"/>
      <c r="S532" s="701"/>
      <c r="T532" s="485"/>
      <c r="U532" s="485"/>
      <c r="V532" s="485"/>
      <c r="W532" s="485"/>
      <c r="X532" s="2079"/>
      <c r="Y532" s="2079"/>
      <c r="Z532" s="2079"/>
    </row>
    <row r="533" spans="1:26" ht="15.75" customHeight="1" thickBot="1">
      <c r="A533" s="549"/>
      <c r="B533" s="2890" t="s">
        <v>2898</v>
      </c>
      <c r="C533" s="2891"/>
      <c r="D533" s="2891"/>
      <c r="E533" s="2891"/>
      <c r="F533" s="2891"/>
      <c r="G533" s="2892"/>
      <c r="H533" s="550"/>
      <c r="I533" s="550"/>
      <c r="J533" s="550"/>
      <c r="K533" s="550"/>
      <c r="L533" s="550"/>
      <c r="M533" s="551"/>
      <c r="N533" s="552"/>
      <c r="O533" s="550"/>
      <c r="P533" s="550"/>
      <c r="Q533" s="2318"/>
      <c r="R533" s="550"/>
      <c r="S533" s="550"/>
      <c r="T533" s="550"/>
      <c r="U533" s="550"/>
      <c r="V533" s="550"/>
      <c r="W533" s="550"/>
      <c r="X533" s="552"/>
      <c r="Y533" s="2319"/>
      <c r="Z533" s="73"/>
    </row>
    <row r="534" spans="1:26" ht="15" customHeight="1" thickBot="1">
      <c r="A534" s="747">
        <v>28111</v>
      </c>
      <c r="B534" s="254" t="s">
        <v>2899</v>
      </c>
      <c r="C534" s="257" t="s">
        <v>344</v>
      </c>
      <c r="D534" s="2131"/>
      <c r="E534" s="1260"/>
      <c r="F534" s="349" t="s">
        <v>2900</v>
      </c>
      <c r="G534" s="311">
        <v>40</v>
      </c>
      <c r="H534" s="532">
        <v>50</v>
      </c>
      <c r="I534" s="154">
        <f>ROUND($H$534*$G$534/G534,2)</f>
        <v>50</v>
      </c>
      <c r="J534" s="349" t="s">
        <v>170</v>
      </c>
      <c r="K534" s="1892"/>
      <c r="L534" s="314" t="s">
        <v>255</v>
      </c>
      <c r="M534" s="555" t="s">
        <v>20</v>
      </c>
      <c r="N534" s="159" t="s">
        <v>20</v>
      </c>
      <c r="O534" s="157"/>
      <c r="P534" s="157"/>
      <c r="Q534" s="2039"/>
      <c r="R534" s="266"/>
      <c r="S534" s="650" t="s">
        <v>20</v>
      </c>
      <c r="T534" s="472" t="s">
        <v>20</v>
      </c>
      <c r="U534" s="1676"/>
      <c r="V534" s="482"/>
      <c r="W534" s="235" t="s">
        <v>20</v>
      </c>
      <c r="X534" s="1115" t="s">
        <v>20</v>
      </c>
      <c r="Y534" s="646" t="s">
        <v>20</v>
      </c>
      <c r="Z534" s="73"/>
    </row>
    <row r="535" spans="1:26" ht="15" customHeight="1" thickBot="1">
      <c r="A535" s="270"/>
      <c r="B535" s="270" t="s">
        <v>1849</v>
      </c>
      <c r="C535" s="1683" t="s">
        <v>1988</v>
      </c>
      <c r="D535" s="2115"/>
      <c r="E535" s="1683"/>
      <c r="F535" s="1683"/>
      <c r="G535" s="1683"/>
      <c r="H535" s="1059"/>
      <c r="I535" s="364" t="e">
        <f>ROUND(H534*G534/G535,2)</f>
        <v>#DIV/0!</v>
      </c>
      <c r="J535" s="572" t="s">
        <v>170</v>
      </c>
      <c r="K535" s="1239"/>
      <c r="L535" s="444">
        <f>IF(OR(ISBLANK(K535),K535=0,H534=0,ISBLANK(H534)),,ROUND(K535+$L$5,2))</f>
        <v>0</v>
      </c>
      <c r="M535" s="738" t="e">
        <f t="shared" ref="M535:M537" si="58">ROUND(I535*L535,2)</f>
        <v>#DIV/0!</v>
      </c>
      <c r="N535" s="446" t="e">
        <f>ROUND(L535/G535,4)</f>
        <v>#DIV/0!</v>
      </c>
      <c r="O535" s="272"/>
      <c r="P535" s="272"/>
      <c r="Q535" s="1037"/>
      <c r="R535" s="272"/>
      <c r="S535" s="905" t="s">
        <v>20</v>
      </c>
      <c r="T535" s="832" t="s">
        <v>20</v>
      </c>
      <c r="U535" s="965"/>
      <c r="V535" s="956"/>
      <c r="W535" s="307" t="s">
        <v>20</v>
      </c>
      <c r="X535" s="1914" t="s">
        <v>20</v>
      </c>
      <c r="Y535" s="1120" t="s">
        <v>20</v>
      </c>
      <c r="Z535" s="73"/>
    </row>
    <row r="536" spans="1:26" ht="15" customHeight="1" thickBot="1">
      <c r="A536" s="747">
        <v>28112</v>
      </c>
      <c r="B536" s="254" t="s">
        <v>2901</v>
      </c>
      <c r="C536" s="257" t="s">
        <v>344</v>
      </c>
      <c r="D536" s="2131"/>
      <c r="E536" s="1260"/>
      <c r="F536" s="349" t="s">
        <v>2902</v>
      </c>
      <c r="G536" s="311">
        <v>504</v>
      </c>
      <c r="H536" s="532">
        <v>50</v>
      </c>
      <c r="I536" s="154">
        <f>ROUND($H$536*$G$536/G536,2)</f>
        <v>50</v>
      </c>
      <c r="J536" s="349" t="s">
        <v>170</v>
      </c>
      <c r="K536" s="897"/>
      <c r="L536" s="314">
        <f>IF(OR(ISBLANK(K536),K536=0,H536=0,ISBLANK(H536)),,ROUND(K536+$L$5,2))</f>
        <v>0</v>
      </c>
      <c r="M536" s="555">
        <f t="shared" si="58"/>
        <v>0</v>
      </c>
      <c r="N536" s="159">
        <f>ROUND(L536/G536,2)</f>
        <v>0</v>
      </c>
      <c r="O536" s="249"/>
      <c r="P536" s="249"/>
      <c r="Q536" s="2004"/>
      <c r="R536" s="249"/>
      <c r="S536" s="650" t="s">
        <v>20</v>
      </c>
      <c r="T536" s="472" t="s">
        <v>20</v>
      </c>
      <c r="U536" s="1676"/>
      <c r="V536" s="482"/>
      <c r="W536" s="235" t="s">
        <v>20</v>
      </c>
      <c r="X536" s="1115" t="s">
        <v>20</v>
      </c>
      <c r="Y536" s="646" t="s">
        <v>20</v>
      </c>
      <c r="Z536" s="73"/>
    </row>
    <row r="537" spans="1:26" ht="15" customHeight="1" thickBot="1">
      <c r="A537" s="270"/>
      <c r="B537" s="270" t="s">
        <v>2903</v>
      </c>
      <c r="C537" s="1683" t="s">
        <v>1988</v>
      </c>
      <c r="D537" s="2115"/>
      <c r="E537" s="1683"/>
      <c r="F537" s="1683"/>
      <c r="G537" s="1683"/>
      <c r="H537" s="1889"/>
      <c r="I537" s="364" t="e">
        <f>ROUND(H536*G536/G537,2)</f>
        <v>#DIV/0!</v>
      </c>
      <c r="J537" s="572" t="s">
        <v>170</v>
      </c>
      <c r="K537" s="1239"/>
      <c r="L537" s="444">
        <f>IF(OR(ISBLANK(K537),K537=0,H536=0,ISBLANK(H536)),,ROUND(K537+$L$5,2))</f>
        <v>0</v>
      </c>
      <c r="M537" s="738" t="e">
        <f t="shared" si="58"/>
        <v>#DIV/0!</v>
      </c>
      <c r="N537" s="446" t="e">
        <f>ROUND(L537/G537,4)</f>
        <v>#DIV/0!</v>
      </c>
      <c r="O537" s="523"/>
      <c r="P537" s="523"/>
      <c r="Q537" s="1037"/>
      <c r="R537" s="2049"/>
      <c r="S537" s="905" t="s">
        <v>20</v>
      </c>
      <c r="T537" s="832" t="s">
        <v>20</v>
      </c>
      <c r="U537" s="965"/>
      <c r="V537" s="956"/>
      <c r="W537" s="307" t="s">
        <v>20</v>
      </c>
      <c r="X537" s="1914" t="s">
        <v>20</v>
      </c>
      <c r="Y537" s="1120" t="s">
        <v>20</v>
      </c>
      <c r="Z537" s="73"/>
    </row>
    <row r="538" spans="1:26" ht="15" customHeight="1" thickBot="1">
      <c r="A538" s="1165"/>
      <c r="B538" s="73"/>
      <c r="C538" s="270"/>
      <c r="D538" s="306"/>
      <c r="E538" s="270"/>
      <c r="F538" s="270"/>
      <c r="G538" s="305"/>
      <c r="H538" s="1463"/>
      <c r="I538" s="575"/>
      <c r="J538" s="198"/>
      <c r="K538" s="566"/>
      <c r="L538" s="271"/>
      <c r="M538" s="1252"/>
      <c r="N538" s="2697"/>
      <c r="O538" s="2698"/>
      <c r="P538" s="246"/>
      <c r="Q538" s="246"/>
      <c r="R538" s="246"/>
      <c r="S538" s="270"/>
      <c r="T538" s="246"/>
      <c r="U538" s="271"/>
      <c r="V538" s="665"/>
      <c r="W538" s="246"/>
      <c r="X538" s="271"/>
      <c r="Y538" s="198"/>
      <c r="Z538" s="73"/>
    </row>
    <row r="539" spans="1:26" ht="15" customHeight="1" thickTop="1" thickBot="1">
      <c r="A539" s="2320"/>
      <c r="B539" s="2320"/>
      <c r="C539" s="2320"/>
      <c r="D539" s="2321"/>
      <c r="E539" s="2320"/>
      <c r="F539" s="2322"/>
      <c r="G539" s="2323"/>
      <c r="H539" s="2324"/>
      <c r="I539" s="2325"/>
      <c r="J539" s="2326" t="s">
        <v>352</v>
      </c>
      <c r="K539" s="1818"/>
      <c r="L539" s="1818"/>
      <c r="M539" s="2327">
        <f>SUMIF(M10:M538,"&gt;0")</f>
        <v>526740.07999999996</v>
      </c>
      <c r="N539" s="2328"/>
      <c r="O539" s="2329"/>
      <c r="P539" s="2330"/>
      <c r="Q539" s="2330"/>
      <c r="R539" s="2330"/>
      <c r="S539" s="2331"/>
      <c r="T539" s="2332"/>
      <c r="U539" s="2333"/>
      <c r="V539" s="2334"/>
      <c r="W539" s="2335"/>
      <c r="X539" s="2335"/>
      <c r="Y539" s="1526"/>
      <c r="Z539" s="73"/>
    </row>
    <row r="540" spans="1:26" ht="15" customHeight="1">
      <c r="A540" s="73"/>
      <c r="B540" s="73"/>
      <c r="C540" s="73"/>
      <c r="D540" s="73"/>
      <c r="E540" s="73"/>
      <c r="F540" s="970"/>
      <c r="G540" s="591"/>
      <c r="H540" s="1412"/>
      <c r="I540" s="73"/>
      <c r="J540" s="970"/>
      <c r="K540" s="74"/>
      <c r="L540" s="74"/>
      <c r="M540" s="989"/>
      <c r="N540" s="74"/>
      <c r="O540" s="74"/>
      <c r="P540" s="74"/>
      <c r="Q540" s="74"/>
      <c r="R540" s="1860"/>
      <c r="S540" s="73"/>
      <c r="T540" s="73"/>
      <c r="U540" s="73"/>
      <c r="V540" s="73"/>
      <c r="W540" s="73"/>
      <c r="X540" s="73"/>
      <c r="Y540" s="73"/>
      <c r="Z540" s="73"/>
    </row>
    <row r="541" spans="1:26" ht="15" customHeight="1">
      <c r="A541" s="73"/>
      <c r="B541" s="73"/>
      <c r="C541" s="73"/>
      <c r="D541" s="73"/>
      <c r="E541" s="73"/>
      <c r="F541" s="970"/>
      <c r="G541" s="591"/>
      <c r="H541" s="1412"/>
      <c r="I541" s="73"/>
      <c r="J541" s="970"/>
      <c r="K541" s="74"/>
      <c r="L541" s="74"/>
      <c r="M541" s="989"/>
      <c r="N541" s="74"/>
      <c r="O541" s="74"/>
      <c r="P541" s="74"/>
      <c r="Q541" s="74"/>
      <c r="R541" s="1860"/>
      <c r="S541" s="73"/>
      <c r="T541" s="73"/>
      <c r="U541" s="73"/>
      <c r="V541" s="73"/>
      <c r="W541" s="73"/>
      <c r="X541" s="73"/>
      <c r="Y541" s="73"/>
      <c r="Z541" s="73"/>
    </row>
    <row r="542" spans="1:26" ht="15" customHeight="1">
      <c r="A542" s="73"/>
      <c r="B542" s="73"/>
      <c r="C542" s="73"/>
      <c r="D542" s="73"/>
      <c r="E542" s="73"/>
      <c r="F542" s="970"/>
      <c r="G542" s="591"/>
      <c r="H542" s="1412"/>
      <c r="I542" s="73"/>
      <c r="J542" s="970"/>
      <c r="K542" s="74"/>
      <c r="L542" s="74"/>
      <c r="M542" s="989"/>
      <c r="N542" s="74"/>
      <c r="O542" s="74"/>
      <c r="P542" s="74"/>
      <c r="Q542" s="74"/>
      <c r="R542" s="1860"/>
      <c r="S542" s="73"/>
      <c r="T542" s="73"/>
      <c r="U542" s="73"/>
      <c r="V542" s="73"/>
      <c r="W542" s="73"/>
      <c r="X542" s="73"/>
      <c r="Y542" s="73"/>
      <c r="Z542" s="73"/>
    </row>
    <row r="543" spans="1:26" ht="15" customHeight="1">
      <c r="A543" s="73"/>
      <c r="B543" s="73"/>
      <c r="C543" s="73"/>
      <c r="D543" s="73"/>
      <c r="E543" s="73"/>
      <c r="F543" s="970"/>
      <c r="G543" s="591"/>
      <c r="H543" s="1412"/>
      <c r="I543" s="73"/>
      <c r="J543" s="970"/>
      <c r="K543" s="74"/>
      <c r="L543" s="74"/>
      <c r="M543" s="989"/>
      <c r="N543" s="74"/>
      <c r="O543" s="74"/>
      <c r="P543" s="74"/>
      <c r="Q543" s="74"/>
      <c r="R543" s="1860"/>
      <c r="S543" s="73"/>
      <c r="T543" s="73"/>
      <c r="U543" s="73"/>
      <c r="V543" s="73"/>
      <c r="W543" s="73"/>
      <c r="X543" s="73"/>
      <c r="Y543" s="73"/>
      <c r="Z543" s="73"/>
    </row>
    <row r="544" spans="1:26" ht="15" customHeight="1">
      <c r="A544" s="73"/>
      <c r="B544" s="73"/>
      <c r="C544" s="73"/>
      <c r="D544" s="73"/>
      <c r="E544" s="73"/>
      <c r="F544" s="970"/>
      <c r="G544" s="591"/>
      <c r="H544" s="1412"/>
      <c r="I544" s="73"/>
      <c r="J544" s="970"/>
      <c r="K544" s="74"/>
      <c r="L544" s="74"/>
      <c r="M544" s="989"/>
      <c r="N544" s="74"/>
      <c r="O544" s="74"/>
      <c r="P544" s="74"/>
      <c r="Q544" s="74"/>
      <c r="R544" s="1860"/>
      <c r="S544" s="73"/>
      <c r="T544" s="73"/>
      <c r="U544" s="73"/>
      <c r="V544" s="73"/>
      <c r="W544" s="73"/>
      <c r="X544" s="73"/>
      <c r="Y544" s="73"/>
      <c r="Z544" s="73"/>
    </row>
    <row r="545" spans="1:26" ht="15" customHeight="1">
      <c r="A545" s="73"/>
      <c r="B545" s="73"/>
      <c r="C545" s="73"/>
      <c r="D545" s="73"/>
      <c r="E545" s="73"/>
      <c r="F545" s="970"/>
      <c r="G545" s="591"/>
      <c r="H545" s="1412"/>
      <c r="I545" s="73"/>
      <c r="J545" s="970"/>
      <c r="K545" s="74"/>
      <c r="L545" s="74"/>
      <c r="M545" s="989"/>
      <c r="N545" s="74"/>
      <c r="O545" s="74"/>
      <c r="P545" s="74"/>
      <c r="Q545" s="74"/>
      <c r="R545" s="1860"/>
      <c r="S545" s="73"/>
      <c r="T545" s="73"/>
      <c r="U545" s="73"/>
      <c r="V545" s="73"/>
      <c r="W545" s="73"/>
      <c r="X545" s="73"/>
      <c r="Y545" s="73"/>
      <c r="Z545" s="73"/>
    </row>
    <row r="546" spans="1:26" ht="15" customHeight="1">
      <c r="A546" s="73"/>
      <c r="B546" s="73"/>
      <c r="C546" s="73"/>
      <c r="D546" s="73"/>
      <c r="E546" s="73"/>
      <c r="F546" s="970"/>
      <c r="G546" s="591"/>
      <c r="H546" s="1412"/>
      <c r="I546" s="73"/>
      <c r="J546" s="970"/>
      <c r="K546" s="74"/>
      <c r="L546" s="74"/>
      <c r="M546" s="989"/>
      <c r="N546" s="74"/>
      <c r="O546" s="74"/>
      <c r="P546" s="74"/>
      <c r="Q546" s="74"/>
      <c r="R546" s="1860"/>
      <c r="S546" s="73"/>
      <c r="T546" s="73"/>
      <c r="U546" s="73"/>
      <c r="V546" s="73"/>
      <c r="W546" s="73"/>
      <c r="X546" s="73"/>
      <c r="Y546" s="73"/>
      <c r="Z546" s="73"/>
    </row>
    <row r="547" spans="1:26" ht="15" customHeight="1">
      <c r="A547" s="73"/>
      <c r="B547" s="73"/>
      <c r="C547" s="73"/>
      <c r="D547" s="73"/>
      <c r="E547" s="73"/>
      <c r="F547" s="970"/>
      <c r="G547" s="591"/>
      <c r="H547" s="1412"/>
      <c r="I547" s="73"/>
      <c r="J547" s="970"/>
      <c r="K547" s="74"/>
      <c r="L547" s="74"/>
      <c r="M547" s="989"/>
      <c r="N547" s="74"/>
      <c r="O547" s="74"/>
      <c r="P547" s="74"/>
      <c r="Q547" s="74"/>
      <c r="R547" s="1860"/>
      <c r="S547" s="73"/>
      <c r="T547" s="73"/>
      <c r="U547" s="73"/>
      <c r="V547" s="73"/>
      <c r="W547" s="73"/>
      <c r="X547" s="73"/>
      <c r="Y547" s="73"/>
      <c r="Z547" s="73"/>
    </row>
    <row r="548" spans="1:26" ht="15" customHeight="1">
      <c r="A548" s="73"/>
      <c r="B548" s="73"/>
      <c r="C548" s="73"/>
      <c r="D548" s="73"/>
      <c r="E548" s="73"/>
      <c r="F548" s="970"/>
      <c r="G548" s="591"/>
      <c r="H548" s="1412"/>
      <c r="I548" s="73"/>
      <c r="J548" s="970"/>
      <c r="K548" s="74"/>
      <c r="L548" s="74"/>
      <c r="M548" s="989"/>
      <c r="N548" s="74"/>
      <c r="O548" s="74"/>
      <c r="P548" s="74"/>
      <c r="Q548" s="74"/>
      <c r="R548" s="1860"/>
      <c r="S548" s="73"/>
      <c r="T548" s="73"/>
      <c r="U548" s="73"/>
      <c r="V548" s="73"/>
      <c r="W548" s="73"/>
      <c r="X548" s="73"/>
      <c r="Y548" s="73"/>
      <c r="Z548" s="73"/>
    </row>
    <row r="549" spans="1:26" ht="15" customHeight="1">
      <c r="A549" s="73"/>
      <c r="B549" s="73"/>
      <c r="C549" s="73"/>
      <c r="D549" s="73"/>
      <c r="E549" s="73"/>
      <c r="F549" s="970"/>
      <c r="G549" s="591"/>
      <c r="H549" s="1412"/>
      <c r="I549" s="73"/>
      <c r="J549" s="970"/>
      <c r="K549" s="74"/>
      <c r="L549" s="74"/>
      <c r="M549" s="989"/>
      <c r="N549" s="74"/>
      <c r="O549" s="74"/>
      <c r="P549" s="74"/>
      <c r="Q549" s="74"/>
      <c r="R549" s="1860"/>
      <c r="S549" s="73"/>
      <c r="T549" s="73"/>
      <c r="U549" s="73"/>
      <c r="V549" s="73"/>
      <c r="W549" s="73"/>
      <c r="X549" s="73"/>
      <c r="Y549" s="73"/>
      <c r="Z549" s="73"/>
    </row>
    <row r="550" spans="1:26" ht="15" customHeight="1">
      <c r="A550" s="73"/>
      <c r="B550" s="73"/>
      <c r="C550" s="73"/>
      <c r="D550" s="73"/>
      <c r="E550" s="73"/>
      <c r="F550" s="970"/>
      <c r="G550" s="591"/>
      <c r="H550" s="1412"/>
      <c r="I550" s="73"/>
      <c r="J550" s="970"/>
      <c r="K550" s="74"/>
      <c r="L550" s="74"/>
      <c r="M550" s="989"/>
      <c r="N550" s="74"/>
      <c r="O550" s="74"/>
      <c r="P550" s="74"/>
      <c r="Q550" s="74"/>
      <c r="R550" s="1860"/>
      <c r="S550" s="73"/>
      <c r="T550" s="73"/>
      <c r="U550" s="73"/>
      <c r="V550" s="73"/>
      <c r="W550" s="73"/>
      <c r="X550" s="73"/>
      <c r="Y550" s="73"/>
      <c r="Z550" s="73"/>
    </row>
    <row r="551" spans="1:26" ht="15" customHeight="1">
      <c r="A551" s="73"/>
      <c r="B551" s="73"/>
      <c r="C551" s="73"/>
      <c r="D551" s="73"/>
      <c r="E551" s="73"/>
      <c r="F551" s="970"/>
      <c r="G551" s="591"/>
      <c r="H551" s="1412"/>
      <c r="I551" s="73"/>
      <c r="J551" s="970"/>
      <c r="K551" s="74"/>
      <c r="L551" s="74"/>
      <c r="M551" s="989"/>
      <c r="N551" s="74"/>
      <c r="O551" s="74"/>
      <c r="P551" s="74"/>
      <c r="Q551" s="74"/>
      <c r="R551" s="1860"/>
      <c r="S551" s="73"/>
      <c r="T551" s="73"/>
      <c r="U551" s="73"/>
      <c r="V551" s="73"/>
      <c r="W551" s="73"/>
      <c r="X551" s="73"/>
      <c r="Y551" s="73"/>
      <c r="Z551" s="73"/>
    </row>
    <row r="552" spans="1:26" ht="15" customHeight="1">
      <c r="A552" s="73"/>
      <c r="B552" s="73"/>
      <c r="C552" s="73"/>
      <c r="D552" s="73"/>
      <c r="E552" s="73"/>
      <c r="F552" s="970"/>
      <c r="G552" s="591"/>
      <c r="H552" s="1412"/>
      <c r="I552" s="73"/>
      <c r="J552" s="970"/>
      <c r="K552" s="74"/>
      <c r="L552" s="74"/>
      <c r="M552" s="989"/>
      <c r="N552" s="74"/>
      <c r="O552" s="74"/>
      <c r="P552" s="74"/>
      <c r="Q552" s="74"/>
      <c r="R552" s="1860"/>
      <c r="S552" s="73"/>
      <c r="T552" s="73"/>
      <c r="U552" s="73"/>
      <c r="V552" s="73"/>
      <c r="W552" s="73"/>
      <c r="X552" s="73"/>
      <c r="Y552" s="73"/>
      <c r="Z552" s="73"/>
    </row>
    <row r="553" spans="1:26" ht="15" customHeight="1">
      <c r="A553" s="73"/>
      <c r="B553" s="73"/>
      <c r="C553" s="73"/>
      <c r="D553" s="73"/>
      <c r="E553" s="73"/>
      <c r="F553" s="970"/>
      <c r="G553" s="591"/>
      <c r="H553" s="1412"/>
      <c r="I553" s="73"/>
      <c r="J553" s="970"/>
      <c r="K553" s="74"/>
      <c r="L553" s="74"/>
      <c r="M553" s="989"/>
      <c r="N553" s="74"/>
      <c r="O553" s="74"/>
      <c r="P553" s="74"/>
      <c r="Q553" s="74"/>
      <c r="R553" s="1860"/>
      <c r="S553" s="73"/>
      <c r="T553" s="73"/>
      <c r="U553" s="73"/>
      <c r="V553" s="73"/>
      <c r="W553" s="73"/>
      <c r="X553" s="73"/>
      <c r="Y553" s="73"/>
      <c r="Z553" s="73"/>
    </row>
    <row r="554" spans="1:26" ht="15" customHeight="1">
      <c r="A554" s="73"/>
      <c r="B554" s="73"/>
      <c r="C554" s="73"/>
      <c r="D554" s="73"/>
      <c r="E554" s="73"/>
      <c r="F554" s="970"/>
      <c r="G554" s="591"/>
      <c r="H554" s="1412"/>
      <c r="I554" s="73"/>
      <c r="J554" s="970"/>
      <c r="K554" s="74"/>
      <c r="L554" s="74"/>
      <c r="M554" s="989"/>
      <c r="N554" s="74"/>
      <c r="O554" s="74"/>
      <c r="P554" s="74"/>
      <c r="Q554" s="74"/>
      <c r="R554" s="1860"/>
      <c r="S554" s="73"/>
      <c r="T554" s="73"/>
      <c r="U554" s="73"/>
      <c r="V554" s="73"/>
      <c r="W554" s="73"/>
      <c r="X554" s="73"/>
      <c r="Y554" s="73"/>
      <c r="Z554" s="73"/>
    </row>
    <row r="555" spans="1:26" ht="15" customHeight="1">
      <c r="A555" s="73"/>
      <c r="B555" s="73"/>
      <c r="C555" s="73"/>
      <c r="D555" s="73"/>
      <c r="E555" s="73"/>
      <c r="F555" s="970"/>
      <c r="G555" s="591"/>
      <c r="H555" s="1412"/>
      <c r="I555" s="73"/>
      <c r="J555" s="970"/>
      <c r="K555" s="74"/>
      <c r="L555" s="74"/>
      <c r="M555" s="989"/>
      <c r="N555" s="74"/>
      <c r="O555" s="74"/>
      <c r="P555" s="74"/>
      <c r="Q555" s="74"/>
      <c r="R555" s="1860"/>
      <c r="S555" s="73"/>
      <c r="T555" s="73"/>
      <c r="U555" s="73"/>
      <c r="V555" s="73"/>
      <c r="W555" s="73"/>
      <c r="X555" s="73"/>
      <c r="Y555" s="73"/>
      <c r="Z555" s="73"/>
    </row>
    <row r="556" spans="1:26" ht="15" customHeight="1">
      <c r="A556" s="73"/>
      <c r="B556" s="73"/>
      <c r="C556" s="73"/>
      <c r="D556" s="73"/>
      <c r="E556" s="73"/>
      <c r="F556" s="970"/>
      <c r="G556" s="591"/>
      <c r="H556" s="1412"/>
      <c r="I556" s="73"/>
      <c r="J556" s="970"/>
      <c r="K556" s="74"/>
      <c r="L556" s="74"/>
      <c r="M556" s="989"/>
      <c r="N556" s="74"/>
      <c r="O556" s="74"/>
      <c r="P556" s="74"/>
      <c r="Q556" s="74"/>
      <c r="R556" s="1860"/>
      <c r="S556" s="73"/>
      <c r="T556" s="73"/>
      <c r="U556" s="73"/>
      <c r="V556" s="73"/>
      <c r="W556" s="73"/>
      <c r="X556" s="73"/>
      <c r="Y556" s="73"/>
      <c r="Z556" s="73"/>
    </row>
    <row r="557" spans="1:26" ht="15" customHeight="1">
      <c r="A557" s="73"/>
      <c r="B557" s="73"/>
      <c r="C557" s="73"/>
      <c r="D557" s="73"/>
      <c r="E557" s="73"/>
      <c r="F557" s="970"/>
      <c r="G557" s="591"/>
      <c r="H557" s="1412"/>
      <c r="I557" s="73"/>
      <c r="J557" s="970"/>
      <c r="K557" s="74"/>
      <c r="L557" s="74"/>
      <c r="M557" s="989"/>
      <c r="N557" s="74"/>
      <c r="O557" s="74"/>
      <c r="P557" s="74"/>
      <c r="Q557" s="74"/>
      <c r="R557" s="1860"/>
      <c r="S557" s="73"/>
      <c r="T557" s="73"/>
      <c r="U557" s="73"/>
      <c r="V557" s="73"/>
      <c r="W557" s="73"/>
      <c r="X557" s="73"/>
      <c r="Y557" s="73"/>
      <c r="Z557" s="73"/>
    </row>
    <row r="558" spans="1:26" ht="15" customHeight="1">
      <c r="A558" s="73"/>
      <c r="B558" s="73"/>
      <c r="C558" s="73"/>
      <c r="D558" s="73"/>
      <c r="E558" s="73"/>
      <c r="F558" s="970"/>
      <c r="G558" s="591"/>
      <c r="H558" s="1412"/>
      <c r="I558" s="73"/>
      <c r="J558" s="970"/>
      <c r="K558" s="74"/>
      <c r="L558" s="74"/>
      <c r="M558" s="989"/>
      <c r="N558" s="74"/>
      <c r="O558" s="74"/>
      <c r="P558" s="74"/>
      <c r="Q558" s="74"/>
      <c r="R558" s="1860"/>
      <c r="S558" s="73"/>
      <c r="T558" s="73"/>
      <c r="U558" s="73"/>
      <c r="V558" s="73"/>
      <c r="W558" s="73"/>
      <c r="X558" s="73"/>
      <c r="Y558" s="73"/>
      <c r="Z558" s="73"/>
    </row>
    <row r="559" spans="1:26" ht="15" customHeight="1">
      <c r="A559" s="73"/>
      <c r="B559" s="73"/>
      <c r="C559" s="73"/>
      <c r="D559" s="73"/>
      <c r="E559" s="73"/>
      <c r="F559" s="970"/>
      <c r="G559" s="591"/>
      <c r="H559" s="1412"/>
      <c r="I559" s="73"/>
      <c r="J559" s="970"/>
      <c r="K559" s="74"/>
      <c r="L559" s="74"/>
      <c r="M559" s="989"/>
      <c r="N559" s="74"/>
      <c r="O559" s="74"/>
      <c r="P559" s="74"/>
      <c r="Q559" s="74"/>
      <c r="R559" s="1860"/>
      <c r="S559" s="73"/>
      <c r="T559" s="73"/>
      <c r="U559" s="73"/>
      <c r="V559" s="73"/>
      <c r="W559" s="73"/>
      <c r="X559" s="73"/>
      <c r="Y559" s="73"/>
      <c r="Z559" s="73"/>
    </row>
    <row r="560" spans="1:26" ht="15.75" customHeight="1">
      <c r="A560" s="73"/>
      <c r="B560" s="73"/>
      <c r="C560" s="73"/>
      <c r="D560" s="73"/>
      <c r="E560" s="73"/>
      <c r="F560" s="970"/>
      <c r="G560" s="591"/>
      <c r="H560" s="1412"/>
      <c r="I560" s="73"/>
      <c r="J560" s="970"/>
      <c r="K560" s="74"/>
      <c r="L560" s="74"/>
      <c r="M560" s="989"/>
      <c r="N560" s="74"/>
      <c r="O560" s="74"/>
      <c r="P560" s="74"/>
      <c r="Q560" s="74"/>
      <c r="R560" s="1860"/>
      <c r="S560" s="73"/>
      <c r="T560" s="73"/>
      <c r="U560" s="73"/>
      <c r="V560" s="73"/>
      <c r="W560" s="73"/>
      <c r="X560" s="73"/>
      <c r="Y560" s="73"/>
      <c r="Z560" s="73"/>
    </row>
    <row r="561" spans="1:26" ht="15.75" customHeight="1">
      <c r="A561" s="73"/>
      <c r="B561" s="73"/>
      <c r="C561" s="73"/>
      <c r="D561" s="73"/>
      <c r="E561" s="73"/>
      <c r="F561" s="970"/>
      <c r="G561" s="591"/>
      <c r="H561" s="1412"/>
      <c r="I561" s="73"/>
      <c r="J561" s="970"/>
      <c r="K561" s="74"/>
      <c r="L561" s="74"/>
      <c r="M561" s="989"/>
      <c r="N561" s="74"/>
      <c r="O561" s="74"/>
      <c r="P561" s="74"/>
      <c r="Q561" s="74"/>
      <c r="R561" s="1860"/>
      <c r="S561" s="73"/>
      <c r="T561" s="73"/>
      <c r="U561" s="73"/>
      <c r="V561" s="73"/>
      <c r="W561" s="73"/>
      <c r="X561" s="73"/>
      <c r="Y561" s="73"/>
      <c r="Z561" s="73"/>
    </row>
    <row r="562" spans="1:26" ht="15.75" customHeight="1">
      <c r="A562" s="73"/>
      <c r="B562" s="73"/>
      <c r="C562" s="73"/>
      <c r="D562" s="73"/>
      <c r="E562" s="73"/>
      <c r="F562" s="970"/>
      <c r="G562" s="591"/>
      <c r="H562" s="1412"/>
      <c r="I562" s="73"/>
      <c r="J562" s="970"/>
      <c r="K562" s="74"/>
      <c r="L562" s="74"/>
      <c r="M562" s="989"/>
      <c r="N562" s="74"/>
      <c r="O562" s="74"/>
      <c r="P562" s="74"/>
      <c r="Q562" s="74"/>
      <c r="R562" s="1860"/>
      <c r="S562" s="73"/>
      <c r="T562" s="73"/>
      <c r="U562" s="73"/>
      <c r="V562" s="73"/>
      <c r="W562" s="73"/>
      <c r="X562" s="73"/>
      <c r="Y562" s="73"/>
      <c r="Z562" s="73"/>
    </row>
    <row r="563" spans="1:26" ht="15.75" customHeight="1">
      <c r="A563" s="73"/>
      <c r="B563" s="73"/>
      <c r="C563" s="73"/>
      <c r="D563" s="73"/>
      <c r="E563" s="73"/>
      <c r="F563" s="970"/>
      <c r="G563" s="591"/>
      <c r="H563" s="1412"/>
      <c r="I563" s="73"/>
      <c r="J563" s="970"/>
      <c r="K563" s="74"/>
      <c r="L563" s="74"/>
      <c r="M563" s="989"/>
      <c r="N563" s="74"/>
      <c r="O563" s="74"/>
      <c r="P563" s="74"/>
      <c r="Q563" s="74"/>
      <c r="R563" s="1860"/>
      <c r="S563" s="73"/>
      <c r="T563" s="73"/>
      <c r="U563" s="73"/>
      <c r="V563" s="73"/>
      <c r="W563" s="73"/>
      <c r="X563" s="73"/>
      <c r="Y563" s="73"/>
      <c r="Z563" s="73"/>
    </row>
    <row r="564" spans="1:26" ht="15.75" customHeight="1">
      <c r="A564" s="73"/>
      <c r="B564" s="73"/>
      <c r="C564" s="73"/>
      <c r="D564" s="73"/>
      <c r="E564" s="73"/>
      <c r="F564" s="970"/>
      <c r="G564" s="591"/>
      <c r="H564" s="1412"/>
      <c r="I564" s="73"/>
      <c r="J564" s="970"/>
      <c r="K564" s="74"/>
      <c r="L564" s="74"/>
      <c r="M564" s="989"/>
      <c r="N564" s="74"/>
      <c r="O564" s="74"/>
      <c r="P564" s="74"/>
      <c r="Q564" s="74"/>
      <c r="R564" s="1860"/>
      <c r="S564" s="73"/>
      <c r="T564" s="73"/>
      <c r="U564" s="73"/>
      <c r="V564" s="73"/>
      <c r="W564" s="73"/>
      <c r="X564" s="73"/>
      <c r="Y564" s="73"/>
      <c r="Z564" s="73"/>
    </row>
    <row r="565" spans="1:26" ht="15.75" customHeight="1">
      <c r="A565" s="73"/>
      <c r="B565" s="73"/>
      <c r="C565" s="73"/>
      <c r="D565" s="73"/>
      <c r="E565" s="73"/>
      <c r="F565" s="970"/>
      <c r="G565" s="591"/>
      <c r="H565" s="1412"/>
      <c r="I565" s="73"/>
      <c r="J565" s="970"/>
      <c r="K565" s="74"/>
      <c r="L565" s="74"/>
      <c r="M565" s="989"/>
      <c r="N565" s="74"/>
      <c r="O565" s="74"/>
      <c r="P565" s="74"/>
      <c r="Q565" s="74"/>
      <c r="R565" s="1860"/>
      <c r="S565" s="73"/>
      <c r="T565" s="73"/>
      <c r="U565" s="73"/>
      <c r="V565" s="73"/>
      <c r="W565" s="73"/>
      <c r="X565" s="73"/>
      <c r="Y565" s="73"/>
      <c r="Z565" s="73"/>
    </row>
    <row r="566" spans="1:26" ht="15.75" customHeight="1">
      <c r="A566" s="73"/>
      <c r="B566" s="73"/>
      <c r="C566" s="73"/>
      <c r="D566" s="73"/>
      <c r="E566" s="73"/>
      <c r="F566" s="970"/>
      <c r="G566" s="591"/>
      <c r="H566" s="1412"/>
      <c r="I566" s="73"/>
      <c r="J566" s="970"/>
      <c r="K566" s="74"/>
      <c r="L566" s="74"/>
      <c r="M566" s="989"/>
      <c r="N566" s="74"/>
      <c r="O566" s="74"/>
      <c r="P566" s="74"/>
      <c r="Q566" s="74"/>
      <c r="R566" s="1860"/>
      <c r="S566" s="73"/>
      <c r="T566" s="73"/>
      <c r="U566" s="73"/>
      <c r="V566" s="73"/>
      <c r="W566" s="73"/>
      <c r="X566" s="73"/>
      <c r="Y566" s="73"/>
      <c r="Z566" s="73"/>
    </row>
    <row r="567" spans="1:26" ht="15.75" customHeight="1">
      <c r="A567" s="73"/>
      <c r="B567" s="73"/>
      <c r="C567" s="73"/>
      <c r="D567" s="73"/>
      <c r="E567" s="73"/>
      <c r="F567" s="970"/>
      <c r="G567" s="591"/>
      <c r="H567" s="1412"/>
      <c r="I567" s="73"/>
      <c r="J567" s="970"/>
      <c r="K567" s="74"/>
      <c r="L567" s="74"/>
      <c r="M567" s="989"/>
      <c r="N567" s="74"/>
      <c r="O567" s="74"/>
      <c r="P567" s="74"/>
      <c r="Q567" s="74"/>
      <c r="R567" s="1860"/>
      <c r="S567" s="73"/>
      <c r="T567" s="73"/>
      <c r="U567" s="73"/>
      <c r="V567" s="73"/>
      <c r="W567" s="73"/>
      <c r="X567" s="73"/>
      <c r="Y567" s="73"/>
      <c r="Z567" s="73"/>
    </row>
    <row r="568" spans="1:26" ht="15.75" customHeight="1">
      <c r="A568" s="73"/>
      <c r="B568" s="73"/>
      <c r="C568" s="73"/>
      <c r="D568" s="73"/>
      <c r="E568" s="73"/>
      <c r="F568" s="970"/>
      <c r="G568" s="591"/>
      <c r="H568" s="1412"/>
      <c r="I568" s="73"/>
      <c r="J568" s="970"/>
      <c r="K568" s="74"/>
      <c r="L568" s="74"/>
      <c r="M568" s="989"/>
      <c r="N568" s="74"/>
      <c r="O568" s="74"/>
      <c r="P568" s="74"/>
      <c r="Q568" s="74"/>
      <c r="R568" s="1860"/>
      <c r="S568" s="73"/>
      <c r="T568" s="73"/>
      <c r="U568" s="73"/>
      <c r="V568" s="73"/>
      <c r="W568" s="73"/>
      <c r="X568" s="73"/>
      <c r="Y568" s="73"/>
      <c r="Z568" s="73"/>
    </row>
    <row r="569" spans="1:26" ht="15.75" customHeight="1">
      <c r="A569" s="73"/>
      <c r="B569" s="73"/>
      <c r="C569" s="73"/>
      <c r="D569" s="73"/>
      <c r="E569" s="73"/>
      <c r="F569" s="970"/>
      <c r="G569" s="591"/>
      <c r="H569" s="1412"/>
      <c r="I569" s="73"/>
      <c r="J569" s="970"/>
      <c r="K569" s="74"/>
      <c r="L569" s="74"/>
      <c r="M569" s="989"/>
      <c r="N569" s="74"/>
      <c r="O569" s="74"/>
      <c r="P569" s="74"/>
      <c r="Q569" s="74"/>
      <c r="R569" s="1860"/>
      <c r="S569" s="73"/>
      <c r="T569" s="73"/>
      <c r="U569" s="73"/>
      <c r="V569" s="73"/>
      <c r="W569" s="73"/>
      <c r="X569" s="73"/>
      <c r="Y569" s="73"/>
      <c r="Z569" s="73"/>
    </row>
    <row r="570" spans="1:26" ht="15.75" customHeight="1">
      <c r="A570" s="73"/>
      <c r="B570" s="73"/>
      <c r="C570" s="73"/>
      <c r="D570" s="73"/>
      <c r="E570" s="73"/>
      <c r="F570" s="970"/>
      <c r="G570" s="591"/>
      <c r="H570" s="1412"/>
      <c r="I570" s="73"/>
      <c r="J570" s="970"/>
      <c r="K570" s="74"/>
      <c r="L570" s="74"/>
      <c r="M570" s="989"/>
      <c r="N570" s="74"/>
      <c r="O570" s="74"/>
      <c r="P570" s="74"/>
      <c r="Q570" s="74"/>
      <c r="R570" s="1860"/>
      <c r="S570" s="73"/>
      <c r="T570" s="73"/>
      <c r="U570" s="73"/>
      <c r="V570" s="73"/>
      <c r="W570" s="73"/>
      <c r="X570" s="73"/>
      <c r="Y570" s="73"/>
      <c r="Z570" s="73"/>
    </row>
    <row r="571" spans="1:26" ht="15.75" customHeight="1">
      <c r="A571" s="73"/>
      <c r="B571" s="73"/>
      <c r="C571" s="73"/>
      <c r="D571" s="73"/>
      <c r="E571" s="73"/>
      <c r="F571" s="970"/>
      <c r="G571" s="591"/>
      <c r="H571" s="1412"/>
      <c r="I571" s="73"/>
      <c r="J571" s="970"/>
      <c r="K571" s="74"/>
      <c r="L571" s="74"/>
      <c r="M571" s="989"/>
      <c r="N571" s="74"/>
      <c r="O571" s="74"/>
      <c r="P571" s="74"/>
      <c r="Q571" s="74"/>
      <c r="R571" s="1860"/>
      <c r="S571" s="73"/>
      <c r="T571" s="73"/>
      <c r="U571" s="73"/>
      <c r="V571" s="73"/>
      <c r="W571" s="73"/>
      <c r="X571" s="73"/>
      <c r="Y571" s="73"/>
      <c r="Z571" s="73"/>
    </row>
    <row r="572" spans="1:26" ht="15.75" customHeight="1">
      <c r="A572" s="73"/>
      <c r="B572" s="73"/>
      <c r="C572" s="73"/>
      <c r="D572" s="73"/>
      <c r="E572" s="73"/>
      <c r="F572" s="970"/>
      <c r="G572" s="591"/>
      <c r="H572" s="1412"/>
      <c r="I572" s="73"/>
      <c r="J572" s="970"/>
      <c r="K572" s="74"/>
      <c r="L572" s="74"/>
      <c r="M572" s="989"/>
      <c r="N572" s="74"/>
      <c r="O572" s="74"/>
      <c r="P572" s="74"/>
      <c r="Q572" s="74"/>
      <c r="R572" s="1860"/>
      <c r="S572" s="73"/>
      <c r="T572" s="73"/>
      <c r="U572" s="73"/>
      <c r="V572" s="73"/>
      <c r="W572" s="73"/>
      <c r="X572" s="73"/>
      <c r="Y572" s="73"/>
      <c r="Z572" s="73"/>
    </row>
    <row r="573" spans="1:26" ht="15.75" customHeight="1">
      <c r="A573" s="73"/>
      <c r="B573" s="73"/>
      <c r="C573" s="73"/>
      <c r="D573" s="73"/>
      <c r="E573" s="73"/>
      <c r="F573" s="970"/>
      <c r="G573" s="591"/>
      <c r="H573" s="1412"/>
      <c r="I573" s="73"/>
      <c r="J573" s="970"/>
      <c r="K573" s="74"/>
      <c r="L573" s="74"/>
      <c r="M573" s="989"/>
      <c r="N573" s="74"/>
      <c r="O573" s="74"/>
      <c r="P573" s="74"/>
      <c r="Q573" s="74"/>
      <c r="R573" s="1860"/>
      <c r="S573" s="73"/>
      <c r="T573" s="73"/>
      <c r="U573" s="73"/>
      <c r="V573" s="73"/>
      <c r="W573" s="73"/>
      <c r="X573" s="73"/>
      <c r="Y573" s="73"/>
      <c r="Z573" s="73"/>
    </row>
    <row r="574" spans="1:26" ht="15.75" customHeight="1">
      <c r="A574" s="73"/>
      <c r="B574" s="73"/>
      <c r="C574" s="73"/>
      <c r="D574" s="73"/>
      <c r="E574" s="73"/>
      <c r="F574" s="970"/>
      <c r="G574" s="591"/>
      <c r="H574" s="1412"/>
      <c r="I574" s="73"/>
      <c r="J574" s="970"/>
      <c r="K574" s="74"/>
      <c r="L574" s="74"/>
      <c r="M574" s="989"/>
      <c r="N574" s="74"/>
      <c r="O574" s="74"/>
      <c r="P574" s="74"/>
      <c r="Q574" s="74"/>
      <c r="R574" s="1860"/>
      <c r="S574" s="73"/>
      <c r="T574" s="73"/>
      <c r="U574" s="73"/>
      <c r="V574" s="73"/>
      <c r="W574" s="73"/>
      <c r="X574" s="73"/>
      <c r="Y574" s="73"/>
      <c r="Z574" s="73"/>
    </row>
    <row r="575" spans="1:26" ht="15.75" customHeight="1">
      <c r="A575" s="73"/>
      <c r="B575" s="73"/>
      <c r="C575" s="73"/>
      <c r="D575" s="73"/>
      <c r="E575" s="73"/>
      <c r="F575" s="970"/>
      <c r="G575" s="591"/>
      <c r="H575" s="1412"/>
      <c r="I575" s="73"/>
      <c r="J575" s="970"/>
      <c r="K575" s="74"/>
      <c r="L575" s="74"/>
      <c r="M575" s="989"/>
      <c r="N575" s="74"/>
      <c r="O575" s="74"/>
      <c r="P575" s="74"/>
      <c r="Q575" s="74"/>
      <c r="R575" s="1860"/>
      <c r="S575" s="73"/>
      <c r="T575" s="73"/>
      <c r="U575" s="73"/>
      <c r="V575" s="73"/>
      <c r="W575" s="73"/>
      <c r="X575" s="73"/>
      <c r="Y575" s="73"/>
      <c r="Z575" s="73"/>
    </row>
    <row r="576" spans="1:26" ht="15.75" customHeight="1">
      <c r="A576" s="73"/>
      <c r="B576" s="73"/>
      <c r="C576" s="73"/>
      <c r="D576" s="73"/>
      <c r="E576" s="73"/>
      <c r="F576" s="970"/>
      <c r="G576" s="591"/>
      <c r="H576" s="1412"/>
      <c r="I576" s="73"/>
      <c r="J576" s="970"/>
      <c r="K576" s="74"/>
      <c r="L576" s="74"/>
      <c r="M576" s="989"/>
      <c r="N576" s="74"/>
      <c r="O576" s="74"/>
      <c r="P576" s="74"/>
      <c r="Q576" s="74"/>
      <c r="R576" s="1860"/>
      <c r="S576" s="73"/>
      <c r="T576" s="73"/>
      <c r="U576" s="73"/>
      <c r="V576" s="73"/>
      <c r="W576" s="73"/>
      <c r="X576" s="73"/>
      <c r="Y576" s="73"/>
      <c r="Z576" s="73"/>
    </row>
    <row r="577" spans="1:26" ht="15.75" customHeight="1">
      <c r="A577" s="73"/>
      <c r="B577" s="73"/>
      <c r="C577" s="73"/>
      <c r="D577" s="73"/>
      <c r="E577" s="73"/>
      <c r="F577" s="970"/>
      <c r="G577" s="591"/>
      <c r="H577" s="1412"/>
      <c r="I577" s="73"/>
      <c r="J577" s="970"/>
      <c r="K577" s="74"/>
      <c r="L577" s="74"/>
      <c r="M577" s="989"/>
      <c r="N577" s="74"/>
      <c r="O577" s="74"/>
      <c r="P577" s="74"/>
      <c r="Q577" s="74"/>
      <c r="R577" s="1860"/>
      <c r="S577" s="73"/>
      <c r="T577" s="73"/>
      <c r="U577" s="73"/>
      <c r="V577" s="73"/>
      <c r="W577" s="73"/>
      <c r="X577" s="73"/>
      <c r="Y577" s="73"/>
      <c r="Z577" s="73"/>
    </row>
    <row r="578" spans="1:26" ht="15.75" customHeight="1">
      <c r="A578" s="73"/>
      <c r="B578" s="73"/>
      <c r="C578" s="73"/>
      <c r="D578" s="73"/>
      <c r="E578" s="73"/>
      <c r="F578" s="970"/>
      <c r="G578" s="591"/>
      <c r="H578" s="1412"/>
      <c r="I578" s="73"/>
      <c r="J578" s="970"/>
      <c r="K578" s="74"/>
      <c r="L578" s="74"/>
      <c r="M578" s="989"/>
      <c r="N578" s="74"/>
      <c r="O578" s="74"/>
      <c r="P578" s="74"/>
      <c r="Q578" s="74"/>
      <c r="R578" s="1860"/>
      <c r="S578" s="73"/>
      <c r="T578" s="73"/>
      <c r="U578" s="73"/>
      <c r="V578" s="73"/>
      <c r="W578" s="73"/>
      <c r="X578" s="73"/>
      <c r="Y578" s="73"/>
      <c r="Z578" s="73"/>
    </row>
    <row r="579" spans="1:26" ht="15.75" customHeight="1">
      <c r="A579" s="73"/>
      <c r="B579" s="73"/>
      <c r="C579" s="73"/>
      <c r="D579" s="73"/>
      <c r="E579" s="73"/>
      <c r="F579" s="970"/>
      <c r="G579" s="591"/>
      <c r="H579" s="1412"/>
      <c r="I579" s="73"/>
      <c r="J579" s="970"/>
      <c r="K579" s="74"/>
      <c r="L579" s="74"/>
      <c r="M579" s="989"/>
      <c r="N579" s="74"/>
      <c r="O579" s="74"/>
      <c r="P579" s="74"/>
      <c r="Q579" s="74"/>
      <c r="R579" s="1860"/>
      <c r="S579" s="73"/>
      <c r="T579" s="73"/>
      <c r="U579" s="73"/>
      <c r="V579" s="73"/>
      <c r="W579" s="73"/>
      <c r="X579" s="73"/>
      <c r="Y579" s="73"/>
      <c r="Z579" s="73"/>
    </row>
    <row r="580" spans="1:26" ht="15.75" customHeight="1">
      <c r="A580" s="73"/>
      <c r="B580" s="73"/>
      <c r="C580" s="73"/>
      <c r="D580" s="73"/>
      <c r="E580" s="73"/>
      <c r="F580" s="970"/>
      <c r="G580" s="591"/>
      <c r="H580" s="1412"/>
      <c r="I580" s="73"/>
      <c r="J580" s="970"/>
      <c r="K580" s="74"/>
      <c r="L580" s="74"/>
      <c r="M580" s="989"/>
      <c r="N580" s="74"/>
      <c r="O580" s="74"/>
      <c r="P580" s="74"/>
      <c r="Q580" s="74"/>
      <c r="R580" s="1860"/>
      <c r="S580" s="73"/>
      <c r="T580" s="73"/>
      <c r="U580" s="73"/>
      <c r="V580" s="73"/>
      <c r="W580" s="73"/>
      <c r="X580" s="73"/>
      <c r="Y580" s="73"/>
      <c r="Z580" s="73"/>
    </row>
    <row r="581" spans="1:26" ht="15.75" customHeight="1">
      <c r="A581" s="73"/>
      <c r="B581" s="73"/>
      <c r="C581" s="73"/>
      <c r="D581" s="73"/>
      <c r="E581" s="73"/>
      <c r="F581" s="970"/>
      <c r="G581" s="591"/>
      <c r="H581" s="1412"/>
      <c r="I581" s="73"/>
      <c r="J581" s="970"/>
      <c r="K581" s="74"/>
      <c r="L581" s="74"/>
      <c r="M581" s="989"/>
      <c r="N581" s="74"/>
      <c r="O581" s="74"/>
      <c r="P581" s="74"/>
      <c r="Q581" s="74"/>
      <c r="R581" s="1860"/>
      <c r="S581" s="73"/>
      <c r="T581" s="73"/>
      <c r="U581" s="73"/>
      <c r="V581" s="73"/>
      <c r="W581" s="73"/>
      <c r="X581" s="73"/>
      <c r="Y581" s="73"/>
      <c r="Z581" s="73"/>
    </row>
    <row r="582" spans="1:26" ht="15.75" customHeight="1">
      <c r="A582" s="73"/>
      <c r="B582" s="73"/>
      <c r="C582" s="73"/>
      <c r="D582" s="73"/>
      <c r="E582" s="73"/>
      <c r="F582" s="970"/>
      <c r="G582" s="591"/>
      <c r="H582" s="1412"/>
      <c r="I582" s="73"/>
      <c r="J582" s="970"/>
      <c r="K582" s="74"/>
      <c r="L582" s="74"/>
      <c r="M582" s="989"/>
      <c r="N582" s="74"/>
      <c r="O582" s="74"/>
      <c r="P582" s="74"/>
      <c r="Q582" s="74"/>
      <c r="R582" s="1860"/>
      <c r="S582" s="73"/>
      <c r="T582" s="73"/>
      <c r="U582" s="73"/>
      <c r="V582" s="73"/>
      <c r="W582" s="73"/>
      <c r="X582" s="73"/>
      <c r="Y582" s="73"/>
      <c r="Z582" s="73"/>
    </row>
    <row r="583" spans="1:26" ht="15.75" customHeight="1">
      <c r="A583" s="73"/>
      <c r="B583" s="73"/>
      <c r="C583" s="73"/>
      <c r="D583" s="73"/>
      <c r="E583" s="73"/>
      <c r="F583" s="970"/>
      <c r="G583" s="591"/>
      <c r="H583" s="1412"/>
      <c r="I583" s="73"/>
      <c r="J583" s="970"/>
      <c r="K583" s="74"/>
      <c r="L583" s="74"/>
      <c r="M583" s="989"/>
      <c r="N583" s="74"/>
      <c r="O583" s="74"/>
      <c r="P583" s="74"/>
      <c r="Q583" s="74"/>
      <c r="R583" s="1860"/>
      <c r="S583" s="73"/>
      <c r="T583" s="73"/>
      <c r="U583" s="73"/>
      <c r="V583" s="73"/>
      <c r="W583" s="73"/>
      <c r="X583" s="73"/>
      <c r="Y583" s="73"/>
      <c r="Z583" s="73"/>
    </row>
    <row r="584" spans="1:26" ht="15.75" customHeight="1">
      <c r="A584" s="73"/>
      <c r="B584" s="73"/>
      <c r="C584" s="73"/>
      <c r="D584" s="73"/>
      <c r="E584" s="73"/>
      <c r="F584" s="970"/>
      <c r="G584" s="591"/>
      <c r="H584" s="1412"/>
      <c r="I584" s="73"/>
      <c r="J584" s="970"/>
      <c r="K584" s="74"/>
      <c r="L584" s="74"/>
      <c r="M584" s="989"/>
      <c r="N584" s="74"/>
      <c r="O584" s="74"/>
      <c r="P584" s="74"/>
      <c r="Q584" s="74"/>
      <c r="R584" s="1860"/>
      <c r="S584" s="73"/>
      <c r="T584" s="73"/>
      <c r="U584" s="73"/>
      <c r="V584" s="73"/>
      <c r="W584" s="73"/>
      <c r="X584" s="73"/>
      <c r="Y584" s="73"/>
      <c r="Z584" s="73"/>
    </row>
    <row r="585" spans="1:26" ht="15.75" customHeight="1">
      <c r="A585" s="73"/>
      <c r="B585" s="73"/>
      <c r="C585" s="73"/>
      <c r="D585" s="73"/>
      <c r="E585" s="73"/>
      <c r="F585" s="970"/>
      <c r="G585" s="591"/>
      <c r="H585" s="1412"/>
      <c r="I585" s="73"/>
      <c r="J585" s="970"/>
      <c r="K585" s="74"/>
      <c r="L585" s="74"/>
      <c r="M585" s="989"/>
      <c r="N585" s="74"/>
      <c r="O585" s="74"/>
      <c r="P585" s="74"/>
      <c r="Q585" s="74"/>
      <c r="R585" s="1860"/>
      <c r="S585" s="73"/>
      <c r="T585" s="73"/>
      <c r="U585" s="73"/>
      <c r="V585" s="73"/>
      <c r="W585" s="73"/>
      <c r="X585" s="73"/>
      <c r="Y585" s="73"/>
      <c r="Z585" s="73"/>
    </row>
    <row r="586" spans="1:26" ht="15.75" customHeight="1">
      <c r="A586" s="73"/>
      <c r="B586" s="73"/>
      <c r="C586" s="73"/>
      <c r="D586" s="73"/>
      <c r="E586" s="73"/>
      <c r="F586" s="970"/>
      <c r="G586" s="591"/>
      <c r="H586" s="1412"/>
      <c r="I586" s="73"/>
      <c r="J586" s="970"/>
      <c r="K586" s="74"/>
      <c r="L586" s="74"/>
      <c r="M586" s="989"/>
      <c r="N586" s="74"/>
      <c r="O586" s="74"/>
      <c r="P586" s="74"/>
      <c r="Q586" s="74"/>
      <c r="R586" s="1860"/>
      <c r="S586" s="73"/>
      <c r="T586" s="73"/>
      <c r="U586" s="73"/>
      <c r="V586" s="73"/>
      <c r="W586" s="73"/>
      <c r="X586" s="73"/>
      <c r="Y586" s="73"/>
      <c r="Z586" s="73"/>
    </row>
    <row r="587" spans="1:26" ht="15.75" customHeight="1">
      <c r="A587" s="73"/>
      <c r="B587" s="73"/>
      <c r="C587" s="73"/>
      <c r="D587" s="73"/>
      <c r="E587" s="73"/>
      <c r="F587" s="970"/>
      <c r="G587" s="591"/>
      <c r="H587" s="1412"/>
      <c r="I587" s="73"/>
      <c r="J587" s="970"/>
      <c r="K587" s="74"/>
      <c r="L587" s="74"/>
      <c r="M587" s="989"/>
      <c r="N587" s="74"/>
      <c r="O587" s="74"/>
      <c r="P587" s="74"/>
      <c r="Q587" s="74"/>
      <c r="R587" s="1860"/>
      <c r="S587" s="73"/>
      <c r="T587" s="73"/>
      <c r="U587" s="73"/>
      <c r="V587" s="73"/>
      <c r="W587" s="73"/>
      <c r="X587" s="73"/>
      <c r="Y587" s="73"/>
      <c r="Z587" s="73"/>
    </row>
    <row r="588" spans="1:26" ht="15.75" customHeight="1">
      <c r="A588" s="73"/>
      <c r="B588" s="73"/>
      <c r="C588" s="73"/>
      <c r="D588" s="73"/>
      <c r="E588" s="73"/>
      <c r="F588" s="970"/>
      <c r="G588" s="591"/>
      <c r="H588" s="1412"/>
      <c r="I588" s="73"/>
      <c r="J588" s="970"/>
      <c r="K588" s="74"/>
      <c r="L588" s="74"/>
      <c r="M588" s="989"/>
      <c r="N588" s="74"/>
      <c r="O588" s="74"/>
      <c r="P588" s="74"/>
      <c r="Q588" s="74"/>
      <c r="R588" s="1860"/>
      <c r="S588" s="73"/>
      <c r="T588" s="73"/>
      <c r="U588" s="73"/>
      <c r="V588" s="73"/>
      <c r="W588" s="73"/>
      <c r="X588" s="73"/>
      <c r="Y588" s="73"/>
      <c r="Z588" s="73"/>
    </row>
    <row r="589" spans="1:26" ht="15.75" customHeight="1">
      <c r="A589" s="73"/>
      <c r="B589" s="73"/>
      <c r="C589" s="73"/>
      <c r="D589" s="73"/>
      <c r="E589" s="73"/>
      <c r="F589" s="970"/>
      <c r="G589" s="591"/>
      <c r="H589" s="1412"/>
      <c r="I589" s="73"/>
      <c r="J589" s="970"/>
      <c r="K589" s="74"/>
      <c r="L589" s="74"/>
      <c r="M589" s="989"/>
      <c r="N589" s="74"/>
      <c r="O589" s="74"/>
      <c r="P589" s="74"/>
      <c r="Q589" s="74"/>
      <c r="R589" s="1860"/>
      <c r="S589" s="73"/>
      <c r="T589" s="73"/>
      <c r="U589" s="73"/>
      <c r="V589" s="73"/>
      <c r="W589" s="73"/>
      <c r="X589" s="73"/>
      <c r="Y589" s="73"/>
      <c r="Z589" s="73"/>
    </row>
    <row r="590" spans="1:26" ht="15.75" customHeight="1">
      <c r="A590" s="73"/>
      <c r="B590" s="73"/>
      <c r="C590" s="73"/>
      <c r="D590" s="73"/>
      <c r="E590" s="73"/>
      <c r="F590" s="970"/>
      <c r="G590" s="591"/>
      <c r="H590" s="1412"/>
      <c r="I590" s="73"/>
      <c r="J590" s="970"/>
      <c r="K590" s="74"/>
      <c r="L590" s="74"/>
      <c r="M590" s="989"/>
      <c r="N590" s="74"/>
      <c r="O590" s="74"/>
      <c r="P590" s="74"/>
      <c r="Q590" s="74"/>
      <c r="R590" s="1860"/>
      <c r="S590" s="73"/>
      <c r="T590" s="73"/>
      <c r="U590" s="73"/>
      <c r="V590" s="73"/>
      <c r="W590" s="73"/>
      <c r="X590" s="73"/>
      <c r="Y590" s="73"/>
      <c r="Z590" s="73"/>
    </row>
    <row r="591" spans="1:26" ht="15.75" customHeight="1">
      <c r="A591" s="73"/>
      <c r="B591" s="73"/>
      <c r="C591" s="73"/>
      <c r="D591" s="73"/>
      <c r="E591" s="73"/>
      <c r="F591" s="970"/>
      <c r="G591" s="591"/>
      <c r="H591" s="1412"/>
      <c r="I591" s="73"/>
      <c r="J591" s="970"/>
      <c r="K591" s="74"/>
      <c r="L591" s="74"/>
      <c r="M591" s="989"/>
      <c r="N591" s="74"/>
      <c r="O591" s="74"/>
      <c r="P591" s="74"/>
      <c r="Q591" s="74"/>
      <c r="R591" s="1860"/>
      <c r="S591" s="73"/>
      <c r="T591" s="73"/>
      <c r="U591" s="73"/>
      <c r="V591" s="73"/>
      <c r="W591" s="73"/>
      <c r="X591" s="73"/>
      <c r="Y591" s="73"/>
      <c r="Z591" s="73"/>
    </row>
    <row r="592" spans="1:26" ht="15.75" customHeight="1">
      <c r="A592" s="73"/>
      <c r="B592" s="73"/>
      <c r="C592" s="73"/>
      <c r="D592" s="73"/>
      <c r="E592" s="73"/>
      <c r="F592" s="970"/>
      <c r="G592" s="591"/>
      <c r="H592" s="1412"/>
      <c r="I592" s="73"/>
      <c r="J592" s="970"/>
      <c r="K592" s="74"/>
      <c r="L592" s="74"/>
      <c r="M592" s="989"/>
      <c r="N592" s="74"/>
      <c r="O592" s="74"/>
      <c r="P592" s="74"/>
      <c r="Q592" s="74"/>
      <c r="R592" s="1860"/>
      <c r="S592" s="73"/>
      <c r="T592" s="73"/>
      <c r="U592" s="73"/>
      <c r="V592" s="73"/>
      <c r="W592" s="73"/>
      <c r="X592" s="73"/>
      <c r="Y592" s="73"/>
      <c r="Z592" s="73"/>
    </row>
    <row r="593" spans="1:26" ht="15.75" customHeight="1">
      <c r="A593" s="73"/>
      <c r="B593" s="73"/>
      <c r="C593" s="73"/>
      <c r="D593" s="73"/>
      <c r="E593" s="73"/>
      <c r="F593" s="970"/>
      <c r="G593" s="591"/>
      <c r="H593" s="1412"/>
      <c r="I593" s="73"/>
      <c r="J593" s="970"/>
      <c r="K593" s="74"/>
      <c r="L593" s="74"/>
      <c r="M593" s="989"/>
      <c r="N593" s="74"/>
      <c r="O593" s="74"/>
      <c r="P593" s="74"/>
      <c r="Q593" s="74"/>
      <c r="R593" s="1860"/>
      <c r="S593" s="73"/>
      <c r="T593" s="73"/>
      <c r="U593" s="73"/>
      <c r="V593" s="73"/>
      <c r="W593" s="73"/>
      <c r="X593" s="73"/>
      <c r="Y593" s="73"/>
      <c r="Z593" s="73"/>
    </row>
    <row r="594" spans="1:26" ht="15.75" customHeight="1">
      <c r="A594" s="73"/>
      <c r="B594" s="73"/>
      <c r="C594" s="73"/>
      <c r="D594" s="73"/>
      <c r="E594" s="73"/>
      <c r="F594" s="970"/>
      <c r="G594" s="591"/>
      <c r="H594" s="1412"/>
      <c r="I594" s="73"/>
      <c r="J594" s="970"/>
      <c r="K594" s="74"/>
      <c r="L594" s="74"/>
      <c r="M594" s="989"/>
      <c r="N594" s="74"/>
      <c r="O594" s="74"/>
      <c r="P594" s="74"/>
      <c r="Q594" s="74"/>
      <c r="R594" s="1860"/>
      <c r="S594" s="73"/>
      <c r="T594" s="73"/>
      <c r="U594" s="73"/>
      <c r="V594" s="73"/>
      <c r="W594" s="73"/>
      <c r="X594" s="73"/>
      <c r="Y594" s="73"/>
      <c r="Z594" s="73"/>
    </row>
    <row r="595" spans="1:26" ht="15.75" customHeight="1">
      <c r="A595" s="73"/>
      <c r="B595" s="73"/>
      <c r="C595" s="73"/>
      <c r="D595" s="73"/>
      <c r="E595" s="73"/>
      <c r="F595" s="970"/>
      <c r="G595" s="591"/>
      <c r="H595" s="1412"/>
      <c r="I595" s="73"/>
      <c r="J595" s="970"/>
      <c r="K595" s="74"/>
      <c r="L595" s="74"/>
      <c r="M595" s="989"/>
      <c r="N595" s="74"/>
      <c r="O595" s="74"/>
      <c r="P595" s="74"/>
      <c r="Q595" s="74"/>
      <c r="R595" s="1860"/>
      <c r="S595" s="73"/>
      <c r="T595" s="73"/>
      <c r="U595" s="73"/>
      <c r="V595" s="73"/>
      <c r="W595" s="73"/>
      <c r="X595" s="73"/>
      <c r="Y595" s="73"/>
      <c r="Z595" s="73"/>
    </row>
    <row r="596" spans="1:26" ht="15.75" customHeight="1">
      <c r="A596" s="73"/>
      <c r="B596" s="73"/>
      <c r="C596" s="73"/>
      <c r="D596" s="73"/>
      <c r="E596" s="73"/>
      <c r="F596" s="970"/>
      <c r="G596" s="591"/>
      <c r="H596" s="1412"/>
      <c r="I596" s="73"/>
      <c r="J596" s="970"/>
      <c r="K596" s="74"/>
      <c r="L596" s="74"/>
      <c r="M596" s="989"/>
      <c r="N596" s="74"/>
      <c r="O596" s="74"/>
      <c r="P596" s="74"/>
      <c r="Q596" s="74"/>
      <c r="R596" s="1860"/>
      <c r="S596" s="73"/>
      <c r="T596" s="73"/>
      <c r="U596" s="73"/>
      <c r="V596" s="73"/>
      <c r="W596" s="73"/>
      <c r="X596" s="73"/>
      <c r="Y596" s="73"/>
      <c r="Z596" s="73"/>
    </row>
    <row r="597" spans="1:26" ht="15.75" customHeight="1">
      <c r="A597" s="73"/>
      <c r="B597" s="73"/>
      <c r="C597" s="73"/>
      <c r="D597" s="73"/>
      <c r="E597" s="73"/>
      <c r="F597" s="970"/>
      <c r="G597" s="591"/>
      <c r="H597" s="1412"/>
      <c r="I597" s="73"/>
      <c r="J597" s="970"/>
      <c r="K597" s="74"/>
      <c r="L597" s="74"/>
      <c r="M597" s="989"/>
      <c r="N597" s="74"/>
      <c r="O597" s="74"/>
      <c r="P597" s="74"/>
      <c r="Q597" s="74"/>
      <c r="R597" s="1860"/>
      <c r="S597" s="73"/>
      <c r="T597" s="73"/>
      <c r="U597" s="73"/>
      <c r="V597" s="73"/>
      <c r="W597" s="73"/>
      <c r="X597" s="73"/>
      <c r="Y597" s="73"/>
      <c r="Z597" s="73"/>
    </row>
    <row r="598" spans="1:26" ht="15.75" customHeight="1">
      <c r="A598" s="73"/>
      <c r="B598" s="73"/>
      <c r="C598" s="73"/>
      <c r="D598" s="73"/>
      <c r="E598" s="73"/>
      <c r="F598" s="970"/>
      <c r="G598" s="591"/>
      <c r="H598" s="1412"/>
      <c r="I598" s="73"/>
      <c r="J598" s="970"/>
      <c r="K598" s="74"/>
      <c r="L598" s="74"/>
      <c r="M598" s="989"/>
      <c r="N598" s="74"/>
      <c r="O598" s="74"/>
      <c r="P598" s="74"/>
      <c r="Q598" s="74"/>
      <c r="R598" s="1860"/>
      <c r="S598" s="73"/>
      <c r="T598" s="73"/>
      <c r="U598" s="73"/>
      <c r="V598" s="73"/>
      <c r="W598" s="73"/>
      <c r="X598" s="73"/>
      <c r="Y598" s="73"/>
      <c r="Z598" s="73"/>
    </row>
    <row r="599" spans="1:26" ht="15.75" customHeight="1">
      <c r="A599" s="73"/>
      <c r="B599" s="73"/>
      <c r="C599" s="73"/>
      <c r="D599" s="73"/>
      <c r="E599" s="73"/>
      <c r="F599" s="970"/>
      <c r="G599" s="591"/>
      <c r="H599" s="1412"/>
      <c r="I599" s="73"/>
      <c r="J599" s="970"/>
      <c r="K599" s="74"/>
      <c r="L599" s="74"/>
      <c r="M599" s="989"/>
      <c r="N599" s="74"/>
      <c r="O599" s="74"/>
      <c r="P599" s="74"/>
      <c r="Q599" s="74"/>
      <c r="R599" s="1860"/>
      <c r="S599" s="73"/>
      <c r="T599" s="73"/>
      <c r="U599" s="73"/>
      <c r="V599" s="73"/>
      <c r="W599" s="73"/>
      <c r="X599" s="73"/>
      <c r="Y599" s="73"/>
      <c r="Z599" s="73"/>
    </row>
    <row r="600" spans="1:26" ht="15.75" customHeight="1">
      <c r="A600" s="73"/>
      <c r="B600" s="73"/>
      <c r="C600" s="73"/>
      <c r="D600" s="73"/>
      <c r="E600" s="73"/>
      <c r="F600" s="970"/>
      <c r="G600" s="591"/>
      <c r="H600" s="1412"/>
      <c r="I600" s="73"/>
      <c r="J600" s="970"/>
      <c r="K600" s="74"/>
      <c r="L600" s="74"/>
      <c r="M600" s="989"/>
      <c r="N600" s="74"/>
      <c r="O600" s="74"/>
      <c r="P600" s="74"/>
      <c r="Q600" s="74"/>
      <c r="R600" s="1860"/>
      <c r="S600" s="73"/>
      <c r="T600" s="73"/>
      <c r="U600" s="73"/>
      <c r="V600" s="73"/>
      <c r="W600" s="73"/>
      <c r="X600" s="73"/>
      <c r="Y600" s="73"/>
      <c r="Z600" s="73"/>
    </row>
    <row r="601" spans="1:26" ht="15.75" customHeight="1">
      <c r="A601" s="73"/>
      <c r="B601" s="73"/>
      <c r="C601" s="73"/>
      <c r="D601" s="73"/>
      <c r="E601" s="73"/>
      <c r="F601" s="970"/>
      <c r="G601" s="591"/>
      <c r="H601" s="1412"/>
      <c r="I601" s="73"/>
      <c r="J601" s="970"/>
      <c r="K601" s="74"/>
      <c r="L601" s="74"/>
      <c r="M601" s="989"/>
      <c r="N601" s="74"/>
      <c r="O601" s="74"/>
      <c r="P601" s="74"/>
      <c r="Q601" s="74"/>
      <c r="R601" s="1860"/>
      <c r="S601" s="73"/>
      <c r="T601" s="73"/>
      <c r="U601" s="73"/>
      <c r="V601" s="73"/>
      <c r="W601" s="73"/>
      <c r="X601" s="73"/>
      <c r="Y601" s="73"/>
      <c r="Z601" s="73"/>
    </row>
    <row r="602" spans="1:26" ht="15.75" customHeight="1">
      <c r="A602" s="73"/>
      <c r="B602" s="73"/>
      <c r="C602" s="73"/>
      <c r="D602" s="73"/>
      <c r="E602" s="73"/>
      <c r="F602" s="970"/>
      <c r="G602" s="591"/>
      <c r="H602" s="1412"/>
      <c r="I602" s="73"/>
      <c r="J602" s="970"/>
      <c r="K602" s="74"/>
      <c r="L602" s="74"/>
      <c r="M602" s="989"/>
      <c r="N602" s="74"/>
      <c r="O602" s="74"/>
      <c r="P602" s="74"/>
      <c r="Q602" s="74"/>
      <c r="R602" s="1860"/>
      <c r="S602" s="73"/>
      <c r="T602" s="73"/>
      <c r="U602" s="73"/>
      <c r="V602" s="73"/>
      <c r="W602" s="73"/>
      <c r="X602" s="73"/>
      <c r="Y602" s="73"/>
      <c r="Z602" s="73"/>
    </row>
    <row r="603" spans="1:26" ht="15.75" customHeight="1">
      <c r="A603" s="73"/>
      <c r="B603" s="73"/>
      <c r="C603" s="73"/>
      <c r="D603" s="73"/>
      <c r="E603" s="73"/>
      <c r="F603" s="970"/>
      <c r="G603" s="591"/>
      <c r="H603" s="1412"/>
      <c r="I603" s="73"/>
      <c r="J603" s="970"/>
      <c r="K603" s="74"/>
      <c r="L603" s="74"/>
      <c r="M603" s="989"/>
      <c r="N603" s="74"/>
      <c r="O603" s="74"/>
      <c r="P603" s="74"/>
      <c r="Q603" s="74"/>
      <c r="R603" s="1860"/>
      <c r="S603" s="73"/>
      <c r="T603" s="73"/>
      <c r="U603" s="73"/>
      <c r="V603" s="73"/>
      <c r="W603" s="73"/>
      <c r="X603" s="73"/>
      <c r="Y603" s="73"/>
      <c r="Z603" s="73"/>
    </row>
    <row r="604" spans="1:26" ht="15.75" customHeight="1">
      <c r="A604" s="73"/>
      <c r="B604" s="73"/>
      <c r="C604" s="73"/>
      <c r="D604" s="73"/>
      <c r="E604" s="73"/>
      <c r="F604" s="970"/>
      <c r="G604" s="591"/>
      <c r="H604" s="1412"/>
      <c r="I604" s="73"/>
      <c r="J604" s="970"/>
      <c r="K604" s="74"/>
      <c r="L604" s="74"/>
      <c r="M604" s="989"/>
      <c r="N604" s="74"/>
      <c r="O604" s="74"/>
      <c r="P604" s="74"/>
      <c r="Q604" s="74"/>
      <c r="R604" s="1860"/>
      <c r="S604" s="73"/>
      <c r="T604" s="73"/>
      <c r="U604" s="73"/>
      <c r="V604" s="73"/>
      <c r="W604" s="73"/>
      <c r="X604" s="73"/>
      <c r="Y604" s="73"/>
      <c r="Z604" s="73"/>
    </row>
    <row r="605" spans="1:26" ht="15.75" customHeight="1">
      <c r="A605" s="73"/>
      <c r="B605" s="73"/>
      <c r="C605" s="73"/>
      <c r="D605" s="73"/>
      <c r="E605" s="73"/>
      <c r="F605" s="970"/>
      <c r="G605" s="591"/>
      <c r="H605" s="1412"/>
      <c r="I605" s="73"/>
      <c r="J605" s="970"/>
      <c r="K605" s="74"/>
      <c r="L605" s="74"/>
      <c r="M605" s="989"/>
      <c r="N605" s="74"/>
      <c r="O605" s="74"/>
      <c r="P605" s="74"/>
      <c r="Q605" s="74"/>
      <c r="R605" s="1860"/>
      <c r="S605" s="73"/>
      <c r="T605" s="73"/>
      <c r="U605" s="73"/>
      <c r="V605" s="73"/>
      <c r="W605" s="73"/>
      <c r="X605" s="73"/>
      <c r="Y605" s="73"/>
      <c r="Z605" s="73"/>
    </row>
    <row r="606" spans="1:26" ht="15.75" customHeight="1">
      <c r="A606" s="73"/>
      <c r="B606" s="73"/>
      <c r="C606" s="73"/>
      <c r="D606" s="73"/>
      <c r="E606" s="73"/>
      <c r="F606" s="970"/>
      <c r="G606" s="591"/>
      <c r="H606" s="1412"/>
      <c r="I606" s="73"/>
      <c r="J606" s="970"/>
      <c r="K606" s="74"/>
      <c r="L606" s="74"/>
      <c r="M606" s="989"/>
      <c r="N606" s="74"/>
      <c r="O606" s="74"/>
      <c r="P606" s="74"/>
      <c r="Q606" s="74"/>
      <c r="R606" s="1860"/>
      <c r="S606" s="73"/>
      <c r="T606" s="73"/>
      <c r="U606" s="73"/>
      <c r="V606" s="73"/>
      <c r="W606" s="73"/>
      <c r="X606" s="73"/>
      <c r="Y606" s="73"/>
      <c r="Z606" s="73"/>
    </row>
    <row r="607" spans="1:26" ht="15.75" customHeight="1">
      <c r="A607" s="73"/>
      <c r="B607" s="73"/>
      <c r="C607" s="73"/>
      <c r="D607" s="73"/>
      <c r="E607" s="73"/>
      <c r="F607" s="970"/>
      <c r="G607" s="591"/>
      <c r="H607" s="1412"/>
      <c r="I607" s="73"/>
      <c r="J607" s="970"/>
      <c r="K607" s="74"/>
      <c r="L607" s="74"/>
      <c r="M607" s="989"/>
      <c r="N607" s="74"/>
      <c r="O607" s="74"/>
      <c r="P607" s="74"/>
      <c r="Q607" s="74"/>
      <c r="R607" s="1860"/>
      <c r="S607" s="73"/>
      <c r="T607" s="73"/>
      <c r="U607" s="73"/>
      <c r="V607" s="73"/>
      <c r="W607" s="73"/>
      <c r="X607" s="73"/>
      <c r="Y607" s="73"/>
      <c r="Z607" s="73"/>
    </row>
    <row r="608" spans="1:26" ht="15.75" customHeight="1">
      <c r="A608" s="73"/>
      <c r="B608" s="73"/>
      <c r="C608" s="73"/>
      <c r="D608" s="73"/>
      <c r="E608" s="73"/>
      <c r="F608" s="970"/>
      <c r="G608" s="591"/>
      <c r="H608" s="1412"/>
      <c r="I608" s="73"/>
      <c r="J608" s="970"/>
      <c r="K608" s="74"/>
      <c r="L608" s="74"/>
      <c r="M608" s="989"/>
      <c r="N608" s="74"/>
      <c r="O608" s="74"/>
      <c r="P608" s="74"/>
      <c r="Q608" s="74"/>
      <c r="R608" s="1860"/>
      <c r="S608" s="73"/>
      <c r="T608" s="73"/>
      <c r="U608" s="73"/>
      <c r="V608" s="73"/>
      <c r="W608" s="73"/>
      <c r="X608" s="73"/>
      <c r="Y608" s="73"/>
      <c r="Z608" s="73"/>
    </row>
    <row r="609" spans="1:26" ht="15.75" customHeight="1">
      <c r="A609" s="73"/>
      <c r="B609" s="73"/>
      <c r="C609" s="73"/>
      <c r="D609" s="73"/>
      <c r="E609" s="73"/>
      <c r="F609" s="970"/>
      <c r="G609" s="591"/>
      <c r="H609" s="1412"/>
      <c r="I609" s="73"/>
      <c r="J609" s="970"/>
      <c r="K609" s="74"/>
      <c r="L609" s="74"/>
      <c r="M609" s="989"/>
      <c r="N609" s="74"/>
      <c r="O609" s="74"/>
      <c r="P609" s="74"/>
      <c r="Q609" s="74"/>
      <c r="R609" s="1860"/>
      <c r="S609" s="73"/>
      <c r="T609" s="73"/>
      <c r="U609" s="73"/>
      <c r="V609" s="73"/>
      <c r="W609" s="73"/>
      <c r="X609" s="73"/>
      <c r="Y609" s="73"/>
      <c r="Z609" s="73"/>
    </row>
    <row r="610" spans="1:26" ht="15.75" customHeight="1">
      <c r="A610" s="73"/>
      <c r="B610" s="73"/>
      <c r="C610" s="73"/>
      <c r="D610" s="73"/>
      <c r="E610" s="73"/>
      <c r="F610" s="970"/>
      <c r="G610" s="591"/>
      <c r="H610" s="1412"/>
      <c r="I610" s="73"/>
      <c r="J610" s="970"/>
      <c r="K610" s="74"/>
      <c r="L610" s="74"/>
      <c r="M610" s="989"/>
      <c r="N610" s="74"/>
      <c r="O610" s="74"/>
      <c r="P610" s="74"/>
      <c r="Q610" s="74"/>
      <c r="R610" s="1860"/>
      <c r="S610" s="73"/>
      <c r="T610" s="73"/>
      <c r="U610" s="73"/>
      <c r="V610" s="73"/>
      <c r="W610" s="73"/>
      <c r="X610" s="73"/>
      <c r="Y610" s="73"/>
      <c r="Z610" s="73"/>
    </row>
    <row r="611" spans="1:26" ht="15.75" customHeight="1">
      <c r="A611" s="73"/>
      <c r="B611" s="73"/>
      <c r="C611" s="73"/>
      <c r="D611" s="73"/>
      <c r="E611" s="73"/>
      <c r="F611" s="970"/>
      <c r="G611" s="591"/>
      <c r="H611" s="1412"/>
      <c r="I611" s="73"/>
      <c r="J611" s="970"/>
      <c r="K611" s="74"/>
      <c r="L611" s="74"/>
      <c r="M611" s="989"/>
      <c r="N611" s="74"/>
      <c r="O611" s="74"/>
      <c r="P611" s="74"/>
      <c r="Q611" s="74"/>
      <c r="R611" s="1860"/>
      <c r="S611" s="73"/>
      <c r="T611" s="73"/>
      <c r="U611" s="73"/>
      <c r="V611" s="73"/>
      <c r="W611" s="73"/>
      <c r="X611" s="73"/>
      <c r="Y611" s="73"/>
      <c r="Z611" s="73"/>
    </row>
    <row r="612" spans="1:26" ht="15.75" customHeight="1">
      <c r="A612" s="73"/>
      <c r="B612" s="73"/>
      <c r="C612" s="73"/>
      <c r="D612" s="73"/>
      <c r="E612" s="73"/>
      <c r="F612" s="970"/>
      <c r="G612" s="591"/>
      <c r="H612" s="1412"/>
      <c r="I612" s="73"/>
      <c r="J612" s="970"/>
      <c r="K612" s="74"/>
      <c r="L612" s="74"/>
      <c r="M612" s="989"/>
      <c r="N612" s="74"/>
      <c r="O612" s="74"/>
      <c r="P612" s="74"/>
      <c r="Q612" s="74"/>
      <c r="R612" s="1860"/>
      <c r="S612" s="73"/>
      <c r="T612" s="73"/>
      <c r="U612" s="73"/>
      <c r="V612" s="73"/>
      <c r="W612" s="73"/>
      <c r="X612" s="73"/>
      <c r="Y612" s="73"/>
      <c r="Z612" s="73"/>
    </row>
    <row r="613" spans="1:26" ht="15.75" customHeight="1">
      <c r="A613" s="73"/>
      <c r="B613" s="73"/>
      <c r="C613" s="73"/>
      <c r="D613" s="73"/>
      <c r="E613" s="73"/>
      <c r="F613" s="970"/>
      <c r="G613" s="591"/>
      <c r="H613" s="1412"/>
      <c r="I613" s="73"/>
      <c r="J613" s="970"/>
      <c r="K613" s="74"/>
      <c r="L613" s="74"/>
      <c r="M613" s="989"/>
      <c r="N613" s="74"/>
      <c r="O613" s="74"/>
      <c r="P613" s="74"/>
      <c r="Q613" s="74"/>
      <c r="R613" s="1860"/>
      <c r="S613" s="73"/>
      <c r="T613" s="73"/>
      <c r="U613" s="73"/>
      <c r="V613" s="73"/>
      <c r="W613" s="73"/>
      <c r="X613" s="73"/>
      <c r="Y613" s="73"/>
      <c r="Z613" s="73"/>
    </row>
    <row r="614" spans="1:26" ht="15.75" customHeight="1">
      <c r="A614" s="73"/>
      <c r="B614" s="73"/>
      <c r="C614" s="73"/>
      <c r="D614" s="73"/>
      <c r="E614" s="73"/>
      <c r="F614" s="970"/>
      <c r="G614" s="591"/>
      <c r="H614" s="1412"/>
      <c r="I614" s="73"/>
      <c r="J614" s="970"/>
      <c r="K614" s="74"/>
      <c r="L614" s="74"/>
      <c r="M614" s="989"/>
      <c r="N614" s="74"/>
      <c r="O614" s="74"/>
      <c r="P614" s="74"/>
      <c r="Q614" s="74"/>
      <c r="R614" s="1860"/>
      <c r="S614" s="73"/>
      <c r="T614" s="73"/>
      <c r="U614" s="73"/>
      <c r="V614" s="73"/>
      <c r="W614" s="73"/>
      <c r="X614" s="73"/>
      <c r="Y614" s="73"/>
      <c r="Z614" s="73"/>
    </row>
    <row r="615" spans="1:26" ht="15.75" customHeight="1">
      <c r="A615" s="73"/>
      <c r="B615" s="73"/>
      <c r="C615" s="73"/>
      <c r="D615" s="73"/>
      <c r="E615" s="73"/>
      <c r="F615" s="970"/>
      <c r="G615" s="591"/>
      <c r="H615" s="1412"/>
      <c r="I615" s="73"/>
      <c r="J615" s="970"/>
      <c r="K615" s="74"/>
      <c r="L615" s="74"/>
      <c r="M615" s="989"/>
      <c r="N615" s="74"/>
      <c r="O615" s="74"/>
      <c r="P615" s="74"/>
      <c r="Q615" s="74"/>
      <c r="R615" s="1860"/>
      <c r="S615" s="73"/>
      <c r="T615" s="73"/>
      <c r="U615" s="73"/>
      <c r="V615" s="73"/>
      <c r="W615" s="73"/>
      <c r="X615" s="73"/>
      <c r="Y615" s="73"/>
      <c r="Z615" s="73"/>
    </row>
    <row r="616" spans="1:26" ht="15.75" customHeight="1">
      <c r="A616" s="73"/>
      <c r="B616" s="73"/>
      <c r="C616" s="73"/>
      <c r="D616" s="73"/>
      <c r="E616" s="73"/>
      <c r="F616" s="970"/>
      <c r="G616" s="591"/>
      <c r="H616" s="1412"/>
      <c r="I616" s="73"/>
      <c r="J616" s="970"/>
      <c r="K616" s="74"/>
      <c r="L616" s="74"/>
      <c r="M616" s="989"/>
      <c r="N616" s="74"/>
      <c r="O616" s="74"/>
      <c r="P616" s="74"/>
      <c r="Q616" s="74"/>
      <c r="R616" s="1860"/>
      <c r="S616" s="73"/>
      <c r="T616" s="73"/>
      <c r="U616" s="73"/>
      <c r="V616" s="73"/>
      <c r="W616" s="73"/>
      <c r="X616" s="73"/>
      <c r="Y616" s="73"/>
      <c r="Z616" s="73"/>
    </row>
    <row r="617" spans="1:26" ht="15.75" customHeight="1">
      <c r="A617" s="73"/>
      <c r="B617" s="73"/>
      <c r="C617" s="73"/>
      <c r="D617" s="73"/>
      <c r="E617" s="73"/>
      <c r="F617" s="970"/>
      <c r="G617" s="591"/>
      <c r="H617" s="1412"/>
      <c r="I617" s="73"/>
      <c r="J617" s="970"/>
      <c r="K617" s="74"/>
      <c r="L617" s="74"/>
      <c r="M617" s="989"/>
      <c r="N617" s="74"/>
      <c r="O617" s="74"/>
      <c r="P617" s="74"/>
      <c r="Q617" s="74"/>
      <c r="R617" s="1860"/>
      <c r="S617" s="73"/>
      <c r="T617" s="73"/>
      <c r="U617" s="73"/>
      <c r="V617" s="73"/>
      <c r="W617" s="73"/>
      <c r="X617" s="73"/>
      <c r="Y617" s="73"/>
      <c r="Z617" s="73"/>
    </row>
    <row r="618" spans="1:26" ht="15.75" customHeight="1">
      <c r="A618" s="73"/>
      <c r="B618" s="73"/>
      <c r="C618" s="73"/>
      <c r="D618" s="73"/>
      <c r="E618" s="73"/>
      <c r="F618" s="970"/>
      <c r="G618" s="591"/>
      <c r="H618" s="1412"/>
      <c r="I618" s="73"/>
      <c r="J618" s="970"/>
      <c r="K618" s="74"/>
      <c r="L618" s="74"/>
      <c r="M618" s="989"/>
      <c r="N618" s="74"/>
      <c r="O618" s="74"/>
      <c r="P618" s="74"/>
      <c r="Q618" s="74"/>
      <c r="R618" s="1860"/>
      <c r="S618" s="73"/>
      <c r="T618" s="73"/>
      <c r="U618" s="73"/>
      <c r="V618" s="73"/>
      <c r="W618" s="73"/>
      <c r="X618" s="73"/>
      <c r="Y618" s="73"/>
      <c r="Z618" s="73"/>
    </row>
    <row r="619" spans="1:26" ht="15.75" customHeight="1">
      <c r="A619" s="73"/>
      <c r="B619" s="73"/>
      <c r="C619" s="73"/>
      <c r="D619" s="73"/>
      <c r="E619" s="73"/>
      <c r="F619" s="970"/>
      <c r="G619" s="591"/>
      <c r="H619" s="1412"/>
      <c r="I619" s="73"/>
      <c r="J619" s="970"/>
      <c r="K619" s="74"/>
      <c r="L619" s="74"/>
      <c r="M619" s="989"/>
      <c r="N619" s="74"/>
      <c r="O619" s="74"/>
      <c r="P619" s="74"/>
      <c r="Q619" s="74"/>
      <c r="R619" s="1860"/>
      <c r="S619" s="73"/>
      <c r="T619" s="73"/>
      <c r="U619" s="73"/>
      <c r="V619" s="73"/>
      <c r="W619" s="73"/>
      <c r="X619" s="73"/>
      <c r="Y619" s="73"/>
      <c r="Z619" s="73"/>
    </row>
    <row r="620" spans="1:26" ht="15.75" customHeight="1">
      <c r="A620" s="73"/>
      <c r="B620" s="73"/>
      <c r="C620" s="73"/>
      <c r="D620" s="73"/>
      <c r="E620" s="73"/>
      <c r="F620" s="970"/>
      <c r="G620" s="591"/>
      <c r="H620" s="1412"/>
      <c r="I620" s="73"/>
      <c r="J620" s="970"/>
      <c r="K620" s="74"/>
      <c r="L620" s="74"/>
      <c r="M620" s="989"/>
      <c r="N620" s="74"/>
      <c r="O620" s="74"/>
      <c r="P620" s="74"/>
      <c r="Q620" s="74"/>
      <c r="R620" s="1860"/>
      <c r="S620" s="73"/>
      <c r="T620" s="73"/>
      <c r="U620" s="73"/>
      <c r="V620" s="73"/>
      <c r="W620" s="73"/>
      <c r="X620" s="73"/>
      <c r="Y620" s="73"/>
      <c r="Z620" s="73"/>
    </row>
    <row r="621" spans="1:26" ht="15.75" customHeight="1">
      <c r="A621" s="73"/>
      <c r="B621" s="73"/>
      <c r="C621" s="73"/>
      <c r="D621" s="73"/>
      <c r="E621" s="73"/>
      <c r="F621" s="970"/>
      <c r="G621" s="591"/>
      <c r="H621" s="1412"/>
      <c r="I621" s="73"/>
      <c r="J621" s="970"/>
      <c r="K621" s="74"/>
      <c r="L621" s="74"/>
      <c r="M621" s="989"/>
      <c r="N621" s="74"/>
      <c r="O621" s="74"/>
      <c r="P621" s="74"/>
      <c r="Q621" s="74"/>
      <c r="R621" s="1860"/>
      <c r="S621" s="73"/>
      <c r="T621" s="73"/>
      <c r="U621" s="73"/>
      <c r="V621" s="73"/>
      <c r="W621" s="73"/>
      <c r="X621" s="73"/>
      <c r="Y621" s="73"/>
      <c r="Z621" s="73"/>
    </row>
    <row r="622" spans="1:26" ht="15.75" customHeight="1">
      <c r="A622" s="73"/>
      <c r="B622" s="73"/>
      <c r="C622" s="73"/>
      <c r="D622" s="73"/>
      <c r="E622" s="73"/>
      <c r="F622" s="970"/>
      <c r="G622" s="591"/>
      <c r="H622" s="1412"/>
      <c r="I622" s="73"/>
      <c r="J622" s="970"/>
      <c r="K622" s="74"/>
      <c r="L622" s="74"/>
      <c r="M622" s="989"/>
      <c r="N622" s="74"/>
      <c r="O622" s="74"/>
      <c r="P622" s="74"/>
      <c r="Q622" s="74"/>
      <c r="R622" s="1860"/>
      <c r="S622" s="73"/>
      <c r="T622" s="73"/>
      <c r="U622" s="73"/>
      <c r="V622" s="73"/>
      <c r="W622" s="73"/>
      <c r="X622" s="73"/>
      <c r="Y622" s="73"/>
      <c r="Z622" s="73"/>
    </row>
    <row r="623" spans="1:26" ht="15.75" customHeight="1">
      <c r="A623" s="73"/>
      <c r="B623" s="73"/>
      <c r="C623" s="73"/>
      <c r="D623" s="73"/>
      <c r="E623" s="73"/>
      <c r="F623" s="970"/>
      <c r="G623" s="591"/>
      <c r="H623" s="1412"/>
      <c r="I623" s="73"/>
      <c r="J623" s="970"/>
      <c r="K623" s="74"/>
      <c r="L623" s="74"/>
      <c r="M623" s="989"/>
      <c r="N623" s="74"/>
      <c r="O623" s="74"/>
      <c r="P623" s="74"/>
      <c r="Q623" s="74"/>
      <c r="R623" s="1860"/>
      <c r="S623" s="73"/>
      <c r="T623" s="73"/>
      <c r="U623" s="73"/>
      <c r="V623" s="73"/>
      <c r="W623" s="73"/>
      <c r="X623" s="73"/>
      <c r="Y623" s="73"/>
      <c r="Z623" s="73"/>
    </row>
    <row r="624" spans="1:26" ht="15.75" customHeight="1">
      <c r="A624" s="73"/>
      <c r="B624" s="73"/>
      <c r="C624" s="73"/>
      <c r="D624" s="73"/>
      <c r="E624" s="73"/>
      <c r="F624" s="970"/>
      <c r="G624" s="591"/>
      <c r="H624" s="1412"/>
      <c r="I624" s="73"/>
      <c r="J624" s="970"/>
      <c r="K624" s="74"/>
      <c r="L624" s="74"/>
      <c r="M624" s="989"/>
      <c r="N624" s="74"/>
      <c r="O624" s="74"/>
      <c r="P624" s="74"/>
      <c r="Q624" s="74"/>
      <c r="R624" s="1860"/>
      <c r="S624" s="73"/>
      <c r="T624" s="73"/>
      <c r="U624" s="73"/>
      <c r="V624" s="73"/>
      <c r="W624" s="73"/>
      <c r="X624" s="73"/>
      <c r="Y624" s="73"/>
      <c r="Z624" s="73"/>
    </row>
    <row r="625" spans="1:26" ht="15.75" customHeight="1">
      <c r="A625" s="73"/>
      <c r="B625" s="73"/>
      <c r="C625" s="73"/>
      <c r="D625" s="73"/>
      <c r="E625" s="73"/>
      <c r="F625" s="970"/>
      <c r="G625" s="591"/>
      <c r="H625" s="1412"/>
      <c r="I625" s="73"/>
      <c r="J625" s="970"/>
      <c r="K625" s="74"/>
      <c r="L625" s="74"/>
      <c r="M625" s="989"/>
      <c r="N625" s="74"/>
      <c r="O625" s="74"/>
      <c r="P625" s="74"/>
      <c r="Q625" s="74"/>
      <c r="R625" s="1860"/>
      <c r="S625" s="73"/>
      <c r="T625" s="73"/>
      <c r="U625" s="73"/>
      <c r="V625" s="73"/>
      <c r="W625" s="73"/>
      <c r="X625" s="73"/>
      <c r="Y625" s="73"/>
      <c r="Z625" s="73"/>
    </row>
    <row r="626" spans="1:26" ht="15.75" customHeight="1">
      <c r="A626" s="73"/>
      <c r="B626" s="73"/>
      <c r="C626" s="73"/>
      <c r="D626" s="73"/>
      <c r="E626" s="73"/>
      <c r="F626" s="970"/>
      <c r="G626" s="591"/>
      <c r="H626" s="1412"/>
      <c r="I626" s="73"/>
      <c r="J626" s="970"/>
      <c r="K626" s="74"/>
      <c r="L626" s="74"/>
      <c r="M626" s="989"/>
      <c r="N626" s="74"/>
      <c r="O626" s="74"/>
      <c r="P626" s="74"/>
      <c r="Q626" s="74"/>
      <c r="R626" s="1860"/>
      <c r="S626" s="73"/>
      <c r="T626" s="73"/>
      <c r="U626" s="73"/>
      <c r="V626" s="73"/>
      <c r="W626" s="73"/>
      <c r="X626" s="73"/>
      <c r="Y626" s="73"/>
      <c r="Z626" s="73"/>
    </row>
    <row r="627" spans="1:26" ht="15.75" customHeight="1">
      <c r="A627" s="73"/>
      <c r="B627" s="73"/>
      <c r="C627" s="73"/>
      <c r="D627" s="73"/>
      <c r="E627" s="73"/>
      <c r="F627" s="970"/>
      <c r="G627" s="591"/>
      <c r="H627" s="1412"/>
      <c r="I627" s="73"/>
      <c r="J627" s="970"/>
      <c r="K627" s="74"/>
      <c r="L627" s="74"/>
      <c r="M627" s="989"/>
      <c r="N627" s="74"/>
      <c r="O627" s="74"/>
      <c r="P627" s="74"/>
      <c r="Q627" s="74"/>
      <c r="R627" s="1860"/>
      <c r="S627" s="73"/>
      <c r="T627" s="73"/>
      <c r="U627" s="73"/>
      <c r="V627" s="73"/>
      <c r="W627" s="73"/>
      <c r="X627" s="73"/>
      <c r="Y627" s="73"/>
      <c r="Z627" s="73"/>
    </row>
    <row r="628" spans="1:26" ht="15.75" customHeight="1">
      <c r="A628" s="73"/>
      <c r="B628" s="73"/>
      <c r="C628" s="73"/>
      <c r="D628" s="73"/>
      <c r="E628" s="73"/>
      <c r="F628" s="970"/>
      <c r="G628" s="591"/>
      <c r="H628" s="1412"/>
      <c r="I628" s="73"/>
      <c r="J628" s="970"/>
      <c r="K628" s="74"/>
      <c r="L628" s="74"/>
      <c r="M628" s="989"/>
      <c r="N628" s="74"/>
      <c r="O628" s="74"/>
      <c r="P628" s="74"/>
      <c r="Q628" s="74"/>
      <c r="R628" s="1860"/>
      <c r="S628" s="73"/>
      <c r="T628" s="73"/>
      <c r="U628" s="73"/>
      <c r="V628" s="73"/>
      <c r="W628" s="73"/>
      <c r="X628" s="73"/>
      <c r="Y628" s="73"/>
      <c r="Z628" s="73"/>
    </row>
    <row r="629" spans="1:26" ht="15.75" customHeight="1">
      <c r="A629" s="73"/>
      <c r="B629" s="73"/>
      <c r="C629" s="73"/>
      <c r="D629" s="73"/>
      <c r="E629" s="73"/>
      <c r="F629" s="970"/>
      <c r="G629" s="591"/>
      <c r="H629" s="1412"/>
      <c r="I629" s="73"/>
      <c r="J629" s="970"/>
      <c r="K629" s="74"/>
      <c r="L629" s="74"/>
      <c r="M629" s="989"/>
      <c r="N629" s="74"/>
      <c r="O629" s="74"/>
      <c r="P629" s="74"/>
      <c r="Q629" s="74"/>
      <c r="R629" s="1860"/>
      <c r="S629" s="73"/>
      <c r="T629" s="73"/>
      <c r="U629" s="73"/>
      <c r="V629" s="73"/>
      <c r="W629" s="73"/>
      <c r="X629" s="73"/>
      <c r="Y629" s="73"/>
      <c r="Z629" s="73"/>
    </row>
    <row r="630" spans="1:26" ht="15.75" customHeight="1">
      <c r="A630" s="73"/>
      <c r="B630" s="73"/>
      <c r="C630" s="73"/>
      <c r="D630" s="73"/>
      <c r="E630" s="73"/>
      <c r="F630" s="970"/>
      <c r="G630" s="591"/>
      <c r="H630" s="1412"/>
      <c r="I630" s="73"/>
      <c r="J630" s="970"/>
      <c r="K630" s="74"/>
      <c r="L630" s="74"/>
      <c r="M630" s="989"/>
      <c r="N630" s="74"/>
      <c r="O630" s="74"/>
      <c r="P630" s="74"/>
      <c r="Q630" s="74"/>
      <c r="R630" s="1860"/>
      <c r="S630" s="73"/>
      <c r="T630" s="73"/>
      <c r="U630" s="73"/>
      <c r="V630" s="73"/>
      <c r="W630" s="73"/>
      <c r="X630" s="73"/>
      <c r="Y630" s="73"/>
      <c r="Z630" s="73"/>
    </row>
    <row r="631" spans="1:26" ht="15.75" customHeight="1">
      <c r="A631" s="73"/>
      <c r="B631" s="73"/>
      <c r="C631" s="73"/>
      <c r="D631" s="73"/>
      <c r="E631" s="73"/>
      <c r="F631" s="970"/>
      <c r="G631" s="591"/>
      <c r="H631" s="1412"/>
      <c r="I631" s="73"/>
      <c r="J631" s="970"/>
      <c r="K631" s="74"/>
      <c r="L631" s="74"/>
      <c r="M631" s="989"/>
      <c r="N631" s="74"/>
      <c r="O631" s="74"/>
      <c r="P631" s="74"/>
      <c r="Q631" s="74"/>
      <c r="R631" s="1860"/>
      <c r="S631" s="73"/>
      <c r="T631" s="73"/>
      <c r="U631" s="73"/>
      <c r="V631" s="73"/>
      <c r="W631" s="73"/>
      <c r="X631" s="73"/>
      <c r="Y631" s="73"/>
      <c r="Z631" s="73"/>
    </row>
    <row r="632" spans="1:26" ht="15.75" customHeight="1">
      <c r="A632" s="73"/>
      <c r="B632" s="73"/>
      <c r="C632" s="73"/>
      <c r="D632" s="73"/>
      <c r="E632" s="73"/>
      <c r="F632" s="970"/>
      <c r="G632" s="591"/>
      <c r="H632" s="1412"/>
      <c r="I632" s="73"/>
      <c r="J632" s="970"/>
      <c r="K632" s="74"/>
      <c r="L632" s="74"/>
      <c r="M632" s="989"/>
      <c r="N632" s="74"/>
      <c r="O632" s="74"/>
      <c r="P632" s="74"/>
      <c r="Q632" s="74"/>
      <c r="R632" s="1860"/>
      <c r="S632" s="73"/>
      <c r="T632" s="73"/>
      <c r="U632" s="73"/>
      <c r="V632" s="73"/>
      <c r="W632" s="73"/>
      <c r="X632" s="73"/>
      <c r="Y632" s="73"/>
      <c r="Z632" s="73"/>
    </row>
    <row r="633" spans="1:26" ht="15.75" customHeight="1">
      <c r="A633" s="73"/>
      <c r="B633" s="73"/>
      <c r="C633" s="73"/>
      <c r="D633" s="73"/>
      <c r="E633" s="73"/>
      <c r="F633" s="970"/>
      <c r="G633" s="591"/>
      <c r="H633" s="1412"/>
      <c r="I633" s="73"/>
      <c r="J633" s="970"/>
      <c r="K633" s="74"/>
      <c r="L633" s="74"/>
      <c r="M633" s="989"/>
      <c r="N633" s="74"/>
      <c r="O633" s="74"/>
      <c r="P633" s="74"/>
      <c r="Q633" s="74"/>
      <c r="R633" s="1860"/>
      <c r="S633" s="73"/>
      <c r="T633" s="73"/>
      <c r="U633" s="73"/>
      <c r="V633" s="73"/>
      <c r="W633" s="73"/>
      <c r="X633" s="73"/>
      <c r="Y633" s="73"/>
      <c r="Z633" s="73"/>
    </row>
    <row r="634" spans="1:26" ht="15.75" customHeight="1">
      <c r="A634" s="73"/>
      <c r="B634" s="73"/>
      <c r="C634" s="73"/>
      <c r="D634" s="73"/>
      <c r="E634" s="73"/>
      <c r="F634" s="970"/>
      <c r="G634" s="591"/>
      <c r="H634" s="1412"/>
      <c r="I634" s="73"/>
      <c r="J634" s="970"/>
      <c r="K634" s="74"/>
      <c r="L634" s="74"/>
      <c r="M634" s="989"/>
      <c r="N634" s="74"/>
      <c r="O634" s="74"/>
      <c r="P634" s="74"/>
      <c r="Q634" s="74"/>
      <c r="R634" s="1860"/>
      <c r="S634" s="73"/>
      <c r="T634" s="73"/>
      <c r="U634" s="73"/>
      <c r="V634" s="73"/>
      <c r="W634" s="73"/>
      <c r="X634" s="73"/>
      <c r="Y634" s="73"/>
      <c r="Z634" s="73"/>
    </row>
    <row r="635" spans="1:26" ht="15.75" customHeight="1">
      <c r="A635" s="73"/>
      <c r="B635" s="73"/>
      <c r="C635" s="73"/>
      <c r="D635" s="73"/>
      <c r="E635" s="73"/>
      <c r="F635" s="970"/>
      <c r="G635" s="591"/>
      <c r="H635" s="1412"/>
      <c r="I635" s="73"/>
      <c r="J635" s="970"/>
      <c r="K635" s="74"/>
      <c r="L635" s="74"/>
      <c r="M635" s="989"/>
      <c r="N635" s="74"/>
      <c r="O635" s="74"/>
      <c r="P635" s="74"/>
      <c r="Q635" s="74"/>
      <c r="R635" s="1860"/>
      <c r="S635" s="73"/>
      <c r="T635" s="73"/>
      <c r="U635" s="73"/>
      <c r="V635" s="73"/>
      <c r="W635" s="73"/>
      <c r="X635" s="73"/>
      <c r="Y635" s="73"/>
      <c r="Z635" s="73"/>
    </row>
    <row r="636" spans="1:26" ht="15.75" customHeight="1">
      <c r="A636" s="73"/>
      <c r="B636" s="73"/>
      <c r="C636" s="73"/>
      <c r="D636" s="73"/>
      <c r="E636" s="73"/>
      <c r="F636" s="970"/>
      <c r="G636" s="591"/>
      <c r="H636" s="1412"/>
      <c r="I636" s="73"/>
      <c r="J636" s="970"/>
      <c r="K636" s="74"/>
      <c r="L636" s="74"/>
      <c r="M636" s="989"/>
      <c r="N636" s="74"/>
      <c r="O636" s="74"/>
      <c r="P636" s="74"/>
      <c r="Q636" s="74"/>
      <c r="R636" s="1860"/>
      <c r="S636" s="73"/>
      <c r="T636" s="73"/>
      <c r="U636" s="73"/>
      <c r="V636" s="73"/>
      <c r="W636" s="73"/>
      <c r="X636" s="73"/>
      <c r="Y636" s="73"/>
      <c r="Z636" s="73"/>
    </row>
    <row r="637" spans="1:26" ht="15.75" customHeight="1">
      <c r="A637" s="73"/>
      <c r="B637" s="73"/>
      <c r="C637" s="73"/>
      <c r="D637" s="73"/>
      <c r="E637" s="73"/>
      <c r="F637" s="970"/>
      <c r="G637" s="591"/>
      <c r="H637" s="1412"/>
      <c r="I637" s="73"/>
      <c r="J637" s="970"/>
      <c r="K637" s="74"/>
      <c r="L637" s="74"/>
      <c r="M637" s="989"/>
      <c r="N637" s="74"/>
      <c r="O637" s="74"/>
      <c r="P637" s="74"/>
      <c r="Q637" s="74"/>
      <c r="R637" s="1860"/>
      <c r="S637" s="73"/>
      <c r="T637" s="73"/>
      <c r="U637" s="73"/>
      <c r="V637" s="73"/>
      <c r="W637" s="73"/>
      <c r="X637" s="73"/>
      <c r="Y637" s="73"/>
      <c r="Z637" s="73"/>
    </row>
    <row r="638" spans="1:26" ht="15.75" customHeight="1">
      <c r="A638" s="73"/>
      <c r="B638" s="73"/>
      <c r="C638" s="73"/>
      <c r="D638" s="73"/>
      <c r="E638" s="73"/>
      <c r="F638" s="970"/>
      <c r="G638" s="591"/>
      <c r="H638" s="1412"/>
      <c r="I638" s="73"/>
      <c r="J638" s="970"/>
      <c r="K638" s="74"/>
      <c r="L638" s="74"/>
      <c r="M638" s="989"/>
      <c r="N638" s="74"/>
      <c r="O638" s="74"/>
      <c r="P638" s="74"/>
      <c r="Q638" s="74"/>
      <c r="R638" s="1860"/>
      <c r="S638" s="73"/>
      <c r="T638" s="73"/>
      <c r="U638" s="73"/>
      <c r="V638" s="73"/>
      <c r="W638" s="73"/>
      <c r="X638" s="73"/>
      <c r="Y638" s="73"/>
      <c r="Z638" s="73"/>
    </row>
    <row r="639" spans="1:26" ht="15.75" customHeight="1">
      <c r="A639" s="73"/>
      <c r="B639" s="73"/>
      <c r="C639" s="73"/>
      <c r="D639" s="73"/>
      <c r="E639" s="73"/>
      <c r="F639" s="970"/>
      <c r="G639" s="591"/>
      <c r="H639" s="1412"/>
      <c r="I639" s="73"/>
      <c r="J639" s="970"/>
      <c r="K639" s="74"/>
      <c r="L639" s="74"/>
      <c r="M639" s="989"/>
      <c r="N639" s="74"/>
      <c r="O639" s="74"/>
      <c r="P639" s="74"/>
      <c r="Q639" s="74"/>
      <c r="R639" s="1860"/>
      <c r="S639" s="73"/>
      <c r="T639" s="73"/>
      <c r="U639" s="73"/>
      <c r="V639" s="73"/>
      <c r="W639" s="73"/>
      <c r="X639" s="73"/>
      <c r="Y639" s="73"/>
      <c r="Z639" s="73"/>
    </row>
    <row r="640" spans="1:26" ht="15.75" customHeight="1">
      <c r="A640" s="73"/>
      <c r="B640" s="73"/>
      <c r="C640" s="73"/>
      <c r="D640" s="73"/>
      <c r="E640" s="73"/>
      <c r="F640" s="970"/>
      <c r="G640" s="591"/>
      <c r="H640" s="1412"/>
      <c r="I640" s="73"/>
      <c r="J640" s="970"/>
      <c r="K640" s="74"/>
      <c r="L640" s="74"/>
      <c r="M640" s="989"/>
      <c r="N640" s="74"/>
      <c r="O640" s="74"/>
      <c r="P640" s="74"/>
      <c r="Q640" s="74"/>
      <c r="R640" s="1860"/>
      <c r="S640" s="73"/>
      <c r="T640" s="73"/>
      <c r="U640" s="73"/>
      <c r="V640" s="73"/>
      <c r="W640" s="73"/>
      <c r="X640" s="73"/>
      <c r="Y640" s="73"/>
      <c r="Z640" s="73"/>
    </row>
    <row r="641" spans="1:26" ht="15.75" customHeight="1">
      <c r="A641" s="73"/>
      <c r="B641" s="73"/>
      <c r="C641" s="73"/>
      <c r="D641" s="73"/>
      <c r="E641" s="73"/>
      <c r="F641" s="970"/>
      <c r="G641" s="591"/>
      <c r="H641" s="1412"/>
      <c r="I641" s="73"/>
      <c r="J641" s="970"/>
      <c r="K641" s="74"/>
      <c r="L641" s="74"/>
      <c r="M641" s="989"/>
      <c r="N641" s="74"/>
      <c r="O641" s="74"/>
      <c r="P641" s="74"/>
      <c r="Q641" s="74"/>
      <c r="R641" s="1860"/>
      <c r="S641" s="73"/>
      <c r="T641" s="73"/>
      <c r="U641" s="73"/>
      <c r="V641" s="73"/>
      <c r="W641" s="73"/>
      <c r="X641" s="73"/>
      <c r="Y641" s="73"/>
      <c r="Z641" s="73"/>
    </row>
    <row r="642" spans="1:26" ht="15.75" customHeight="1">
      <c r="A642" s="73"/>
      <c r="B642" s="73"/>
      <c r="C642" s="73"/>
      <c r="D642" s="73"/>
      <c r="E642" s="73"/>
      <c r="F642" s="970"/>
      <c r="G642" s="591"/>
      <c r="H642" s="1412"/>
      <c r="I642" s="73"/>
      <c r="J642" s="970"/>
      <c r="K642" s="74"/>
      <c r="L642" s="74"/>
      <c r="M642" s="989"/>
      <c r="N642" s="74"/>
      <c r="O642" s="74"/>
      <c r="P642" s="74"/>
      <c r="Q642" s="74"/>
      <c r="R642" s="1860"/>
      <c r="S642" s="73"/>
      <c r="T642" s="73"/>
      <c r="U642" s="73"/>
      <c r="V642" s="73"/>
      <c r="W642" s="73"/>
      <c r="X642" s="73"/>
      <c r="Y642" s="73"/>
      <c r="Z642" s="73"/>
    </row>
    <row r="643" spans="1:26" ht="15.75" customHeight="1">
      <c r="A643" s="73"/>
      <c r="B643" s="73"/>
      <c r="C643" s="73"/>
      <c r="D643" s="73"/>
      <c r="E643" s="73"/>
      <c r="F643" s="970"/>
      <c r="G643" s="591"/>
      <c r="H643" s="1412"/>
      <c r="I643" s="73"/>
      <c r="J643" s="970"/>
      <c r="K643" s="74"/>
      <c r="L643" s="74"/>
      <c r="M643" s="989"/>
      <c r="N643" s="74"/>
      <c r="O643" s="74"/>
      <c r="P643" s="74"/>
      <c r="Q643" s="74"/>
      <c r="R643" s="1860"/>
      <c r="S643" s="73"/>
      <c r="T643" s="73"/>
      <c r="U643" s="73"/>
      <c r="V643" s="73"/>
      <c r="W643" s="73"/>
      <c r="X643" s="73"/>
      <c r="Y643" s="73"/>
      <c r="Z643" s="73"/>
    </row>
    <row r="644" spans="1:26" ht="15.75" customHeight="1">
      <c r="A644" s="73"/>
      <c r="B644" s="73"/>
      <c r="C644" s="73"/>
      <c r="D644" s="73"/>
      <c r="E644" s="73"/>
      <c r="F644" s="970"/>
      <c r="G644" s="591"/>
      <c r="H644" s="1412"/>
      <c r="I644" s="73"/>
      <c r="J644" s="970"/>
      <c r="K644" s="74"/>
      <c r="L644" s="74"/>
      <c r="M644" s="989"/>
      <c r="N644" s="74"/>
      <c r="O644" s="74"/>
      <c r="P644" s="74"/>
      <c r="Q644" s="74"/>
      <c r="R644" s="1860"/>
      <c r="S644" s="73"/>
      <c r="T644" s="73"/>
      <c r="U644" s="73"/>
      <c r="V644" s="73"/>
      <c r="W644" s="73"/>
      <c r="X644" s="73"/>
      <c r="Y644" s="73"/>
      <c r="Z644" s="73"/>
    </row>
    <row r="645" spans="1:26" ht="15.75" customHeight="1">
      <c r="A645" s="73"/>
      <c r="B645" s="73"/>
      <c r="C645" s="73"/>
      <c r="D645" s="73"/>
      <c r="E645" s="73"/>
      <c r="F645" s="970"/>
      <c r="G645" s="591"/>
      <c r="H645" s="1412"/>
      <c r="I645" s="73"/>
      <c r="J645" s="970"/>
      <c r="K645" s="74"/>
      <c r="L645" s="74"/>
      <c r="M645" s="989"/>
      <c r="N645" s="74"/>
      <c r="O645" s="74"/>
      <c r="P645" s="74"/>
      <c r="Q645" s="74"/>
      <c r="R645" s="1860"/>
      <c r="S645" s="73"/>
      <c r="T645" s="73"/>
      <c r="U645" s="73"/>
      <c r="V645" s="73"/>
      <c r="W645" s="73"/>
      <c r="X645" s="73"/>
      <c r="Y645" s="73"/>
      <c r="Z645" s="73"/>
    </row>
    <row r="646" spans="1:26" ht="15.75" customHeight="1">
      <c r="A646" s="73"/>
      <c r="B646" s="73"/>
      <c r="C646" s="73"/>
      <c r="D646" s="73"/>
      <c r="E646" s="73"/>
      <c r="F646" s="970"/>
      <c r="G646" s="591"/>
      <c r="H646" s="1412"/>
      <c r="I646" s="73"/>
      <c r="J646" s="970"/>
      <c r="K646" s="74"/>
      <c r="L646" s="74"/>
      <c r="M646" s="989"/>
      <c r="N646" s="74"/>
      <c r="O646" s="74"/>
      <c r="P646" s="74"/>
      <c r="Q646" s="74"/>
      <c r="R646" s="1860"/>
      <c r="S646" s="73"/>
      <c r="T646" s="73"/>
      <c r="U646" s="73"/>
      <c r="V646" s="73"/>
      <c r="W646" s="73"/>
      <c r="X646" s="73"/>
      <c r="Y646" s="73"/>
      <c r="Z646" s="73"/>
    </row>
    <row r="647" spans="1:26" ht="15.75" customHeight="1">
      <c r="A647" s="73"/>
      <c r="B647" s="73"/>
      <c r="C647" s="73"/>
      <c r="D647" s="73"/>
      <c r="E647" s="73"/>
      <c r="F647" s="970"/>
      <c r="G647" s="591"/>
      <c r="H647" s="1412"/>
      <c r="I647" s="73"/>
      <c r="J647" s="970"/>
      <c r="K647" s="74"/>
      <c r="L647" s="74"/>
      <c r="M647" s="989"/>
      <c r="N647" s="74"/>
      <c r="O647" s="74"/>
      <c r="P647" s="74"/>
      <c r="Q647" s="74"/>
      <c r="R647" s="1860"/>
      <c r="S647" s="73"/>
      <c r="T647" s="73"/>
      <c r="U647" s="73"/>
      <c r="V647" s="73"/>
      <c r="W647" s="73"/>
      <c r="X647" s="73"/>
      <c r="Y647" s="73"/>
      <c r="Z647" s="73"/>
    </row>
    <row r="648" spans="1:26" ht="15.75" customHeight="1">
      <c r="A648" s="73"/>
      <c r="B648" s="73"/>
      <c r="C648" s="73"/>
      <c r="D648" s="73"/>
      <c r="E648" s="73"/>
      <c r="F648" s="970"/>
      <c r="G648" s="591"/>
      <c r="H648" s="1412"/>
      <c r="I648" s="73"/>
      <c r="J648" s="970"/>
      <c r="K648" s="74"/>
      <c r="L648" s="74"/>
      <c r="M648" s="989"/>
      <c r="N648" s="74"/>
      <c r="O648" s="74"/>
      <c r="P648" s="74"/>
      <c r="Q648" s="74"/>
      <c r="R648" s="1860"/>
      <c r="S648" s="73"/>
      <c r="T648" s="73"/>
      <c r="U648" s="73"/>
      <c r="V648" s="73"/>
      <c r="W648" s="73"/>
      <c r="X648" s="73"/>
      <c r="Y648" s="73"/>
      <c r="Z648" s="73"/>
    </row>
    <row r="649" spans="1:26" ht="15.75" customHeight="1">
      <c r="A649" s="73"/>
      <c r="B649" s="73"/>
      <c r="C649" s="73"/>
      <c r="D649" s="73"/>
      <c r="E649" s="73"/>
      <c r="F649" s="970"/>
      <c r="G649" s="591"/>
      <c r="H649" s="1412"/>
      <c r="I649" s="73"/>
      <c r="J649" s="970"/>
      <c r="K649" s="74"/>
      <c r="L649" s="74"/>
      <c r="M649" s="989"/>
      <c r="N649" s="74"/>
      <c r="O649" s="74"/>
      <c r="P649" s="74"/>
      <c r="Q649" s="74"/>
      <c r="R649" s="1860"/>
      <c r="S649" s="73"/>
      <c r="T649" s="73"/>
      <c r="U649" s="73"/>
      <c r="V649" s="73"/>
      <c r="W649" s="73"/>
      <c r="X649" s="73"/>
      <c r="Y649" s="73"/>
      <c r="Z649" s="73"/>
    </row>
    <row r="650" spans="1:26" ht="15.75" customHeight="1">
      <c r="A650" s="73"/>
      <c r="B650" s="73"/>
      <c r="C650" s="73"/>
      <c r="D650" s="73"/>
      <c r="E650" s="73"/>
      <c r="F650" s="970"/>
      <c r="G650" s="591"/>
      <c r="H650" s="1412"/>
      <c r="I650" s="73"/>
      <c r="J650" s="970"/>
      <c r="K650" s="74"/>
      <c r="L650" s="74"/>
      <c r="M650" s="989"/>
      <c r="N650" s="74"/>
      <c r="O650" s="74"/>
      <c r="P650" s="74"/>
      <c r="Q650" s="74"/>
      <c r="R650" s="1860"/>
      <c r="S650" s="73"/>
      <c r="T650" s="73"/>
      <c r="U650" s="73"/>
      <c r="V650" s="73"/>
      <c r="W650" s="73"/>
      <c r="X650" s="73"/>
      <c r="Y650" s="73"/>
      <c r="Z650" s="73"/>
    </row>
    <row r="651" spans="1:26" ht="15.75" customHeight="1">
      <c r="A651" s="73"/>
      <c r="B651" s="73"/>
      <c r="C651" s="73"/>
      <c r="D651" s="73"/>
      <c r="E651" s="73"/>
      <c r="F651" s="970"/>
      <c r="G651" s="591"/>
      <c r="H651" s="1412"/>
      <c r="I651" s="73"/>
      <c r="J651" s="970"/>
      <c r="K651" s="74"/>
      <c r="L651" s="74"/>
      <c r="M651" s="989"/>
      <c r="N651" s="74"/>
      <c r="O651" s="74"/>
      <c r="P651" s="74"/>
      <c r="Q651" s="74"/>
      <c r="R651" s="1860"/>
      <c r="S651" s="73"/>
      <c r="T651" s="73"/>
      <c r="U651" s="73"/>
      <c r="V651" s="73"/>
      <c r="W651" s="73"/>
      <c r="X651" s="73"/>
      <c r="Y651" s="73"/>
      <c r="Z651" s="73"/>
    </row>
    <row r="652" spans="1:26" ht="15.75" customHeight="1">
      <c r="A652" s="73"/>
      <c r="B652" s="73"/>
      <c r="C652" s="73"/>
      <c r="D652" s="73"/>
      <c r="E652" s="73"/>
      <c r="F652" s="970"/>
      <c r="G652" s="591"/>
      <c r="H652" s="1412"/>
      <c r="I652" s="73"/>
      <c r="J652" s="970"/>
      <c r="K652" s="74"/>
      <c r="L652" s="74"/>
      <c r="M652" s="989"/>
      <c r="N652" s="74"/>
      <c r="O652" s="74"/>
      <c r="P652" s="74"/>
      <c r="Q652" s="74"/>
      <c r="R652" s="1860"/>
      <c r="S652" s="73"/>
      <c r="T652" s="73"/>
      <c r="U652" s="73"/>
      <c r="V652" s="73"/>
      <c r="W652" s="73"/>
      <c r="X652" s="73"/>
      <c r="Y652" s="73"/>
      <c r="Z652" s="73"/>
    </row>
    <row r="653" spans="1:26" ht="15.75" customHeight="1">
      <c r="A653" s="73"/>
      <c r="B653" s="73"/>
      <c r="C653" s="73"/>
      <c r="D653" s="73"/>
      <c r="E653" s="73"/>
      <c r="F653" s="970"/>
      <c r="G653" s="591"/>
      <c r="H653" s="1412"/>
      <c r="I653" s="73"/>
      <c r="J653" s="970"/>
      <c r="K653" s="74"/>
      <c r="L653" s="74"/>
      <c r="M653" s="989"/>
      <c r="N653" s="74"/>
      <c r="O653" s="74"/>
      <c r="P653" s="74"/>
      <c r="Q653" s="74"/>
      <c r="R653" s="1860"/>
      <c r="S653" s="73"/>
      <c r="T653" s="73"/>
      <c r="U653" s="73"/>
      <c r="V653" s="73"/>
      <c r="W653" s="73"/>
      <c r="X653" s="73"/>
      <c r="Y653" s="73"/>
      <c r="Z653" s="73"/>
    </row>
    <row r="654" spans="1:26" ht="15.75" customHeight="1">
      <c r="A654" s="73"/>
      <c r="B654" s="73"/>
      <c r="C654" s="73"/>
      <c r="D654" s="73"/>
      <c r="E654" s="73"/>
      <c r="F654" s="970"/>
      <c r="G654" s="591"/>
      <c r="H654" s="1412"/>
      <c r="I654" s="73"/>
      <c r="J654" s="970"/>
      <c r="K654" s="74"/>
      <c r="L654" s="74"/>
      <c r="M654" s="989"/>
      <c r="N654" s="74"/>
      <c r="O654" s="74"/>
      <c r="P654" s="74"/>
      <c r="Q654" s="74"/>
      <c r="R654" s="1860"/>
      <c r="S654" s="73"/>
      <c r="T654" s="73"/>
      <c r="U654" s="73"/>
      <c r="V654" s="73"/>
      <c r="W654" s="73"/>
      <c r="X654" s="73"/>
      <c r="Y654" s="73"/>
      <c r="Z654" s="73"/>
    </row>
    <row r="655" spans="1:26" ht="15.75" customHeight="1">
      <c r="A655" s="73"/>
      <c r="B655" s="73"/>
      <c r="C655" s="73"/>
      <c r="D655" s="73"/>
      <c r="E655" s="73"/>
      <c r="F655" s="970"/>
      <c r="G655" s="591"/>
      <c r="H655" s="1412"/>
      <c r="I655" s="73"/>
      <c r="J655" s="970"/>
      <c r="K655" s="74"/>
      <c r="L655" s="74"/>
      <c r="M655" s="989"/>
      <c r="N655" s="74"/>
      <c r="O655" s="74"/>
      <c r="P655" s="74"/>
      <c r="Q655" s="74"/>
      <c r="R655" s="1860"/>
      <c r="S655" s="73"/>
      <c r="T655" s="73"/>
      <c r="U655" s="73"/>
      <c r="V655" s="73"/>
      <c r="W655" s="73"/>
      <c r="X655" s="73"/>
      <c r="Y655" s="73"/>
      <c r="Z655" s="73"/>
    </row>
    <row r="656" spans="1:26" ht="15.75" customHeight="1">
      <c r="A656" s="73"/>
      <c r="B656" s="73"/>
      <c r="C656" s="73"/>
      <c r="D656" s="73"/>
      <c r="E656" s="73"/>
      <c r="F656" s="970"/>
      <c r="G656" s="591"/>
      <c r="H656" s="1412"/>
      <c r="I656" s="73"/>
      <c r="J656" s="970"/>
      <c r="K656" s="74"/>
      <c r="L656" s="74"/>
      <c r="M656" s="989"/>
      <c r="N656" s="74"/>
      <c r="O656" s="74"/>
      <c r="P656" s="74"/>
      <c r="Q656" s="74"/>
      <c r="R656" s="1860"/>
      <c r="S656" s="73"/>
      <c r="T656" s="73"/>
      <c r="U656" s="73"/>
      <c r="V656" s="73"/>
      <c r="W656" s="73"/>
      <c r="X656" s="73"/>
      <c r="Y656" s="73"/>
      <c r="Z656" s="73"/>
    </row>
    <row r="657" spans="1:26" ht="15.75" customHeight="1">
      <c r="A657" s="73"/>
      <c r="B657" s="73"/>
      <c r="C657" s="73"/>
      <c r="D657" s="73"/>
      <c r="E657" s="73"/>
      <c r="F657" s="970"/>
      <c r="G657" s="591"/>
      <c r="H657" s="1412"/>
      <c r="I657" s="73"/>
      <c r="J657" s="970"/>
      <c r="K657" s="74"/>
      <c r="L657" s="74"/>
      <c r="M657" s="989"/>
      <c r="N657" s="74"/>
      <c r="O657" s="74"/>
      <c r="P657" s="74"/>
      <c r="Q657" s="74"/>
      <c r="R657" s="1860"/>
      <c r="S657" s="73"/>
      <c r="T657" s="73"/>
      <c r="U657" s="73"/>
      <c r="V657" s="73"/>
      <c r="W657" s="73"/>
      <c r="X657" s="73"/>
      <c r="Y657" s="73"/>
      <c r="Z657" s="73"/>
    </row>
    <row r="658" spans="1:26" ht="15.75" customHeight="1">
      <c r="A658" s="73"/>
      <c r="B658" s="73"/>
      <c r="C658" s="73"/>
      <c r="D658" s="73"/>
      <c r="E658" s="73"/>
      <c r="F658" s="970"/>
      <c r="G658" s="591"/>
      <c r="H658" s="1412"/>
      <c r="I658" s="73"/>
      <c r="J658" s="970"/>
      <c r="K658" s="74"/>
      <c r="L658" s="74"/>
      <c r="M658" s="989"/>
      <c r="N658" s="74"/>
      <c r="O658" s="74"/>
      <c r="P658" s="74"/>
      <c r="Q658" s="74"/>
      <c r="R658" s="1860"/>
      <c r="S658" s="73"/>
      <c r="T658" s="73"/>
      <c r="U658" s="73"/>
      <c r="V658" s="73"/>
      <c r="W658" s="73"/>
      <c r="X658" s="73"/>
      <c r="Y658" s="73"/>
      <c r="Z658" s="73"/>
    </row>
    <row r="659" spans="1:26" ht="15.75" customHeight="1">
      <c r="A659" s="73"/>
      <c r="B659" s="73"/>
      <c r="C659" s="73"/>
      <c r="D659" s="73"/>
      <c r="E659" s="73"/>
      <c r="F659" s="970"/>
      <c r="G659" s="591"/>
      <c r="H659" s="1412"/>
      <c r="I659" s="73"/>
      <c r="J659" s="970"/>
      <c r="K659" s="74"/>
      <c r="L659" s="74"/>
      <c r="M659" s="989"/>
      <c r="N659" s="74"/>
      <c r="O659" s="74"/>
      <c r="P659" s="74"/>
      <c r="Q659" s="74"/>
      <c r="R659" s="1860"/>
      <c r="S659" s="73"/>
      <c r="T659" s="73"/>
      <c r="U659" s="73"/>
      <c r="V659" s="73"/>
      <c r="W659" s="73"/>
      <c r="X659" s="73"/>
      <c r="Y659" s="73"/>
      <c r="Z659" s="73"/>
    </row>
    <row r="660" spans="1:26" ht="15.75" customHeight="1">
      <c r="A660" s="73"/>
      <c r="B660" s="73"/>
      <c r="C660" s="73"/>
      <c r="D660" s="73"/>
      <c r="E660" s="73"/>
      <c r="F660" s="970"/>
      <c r="G660" s="591"/>
      <c r="H660" s="1412"/>
      <c r="I660" s="73"/>
      <c r="J660" s="970"/>
      <c r="K660" s="74"/>
      <c r="L660" s="74"/>
      <c r="M660" s="989"/>
      <c r="N660" s="74"/>
      <c r="O660" s="74"/>
      <c r="P660" s="74"/>
      <c r="Q660" s="74"/>
      <c r="R660" s="1860"/>
      <c r="S660" s="73"/>
      <c r="T660" s="73"/>
      <c r="U660" s="73"/>
      <c r="V660" s="73"/>
      <c r="W660" s="73"/>
      <c r="X660" s="73"/>
      <c r="Y660" s="73"/>
      <c r="Z660" s="73"/>
    </row>
    <row r="661" spans="1:26" ht="15.75" customHeight="1">
      <c r="A661" s="73"/>
      <c r="B661" s="73"/>
      <c r="C661" s="73"/>
      <c r="D661" s="73"/>
      <c r="E661" s="73"/>
      <c r="F661" s="970"/>
      <c r="G661" s="591"/>
      <c r="H661" s="1412"/>
      <c r="I661" s="73"/>
      <c r="J661" s="970"/>
      <c r="K661" s="74"/>
      <c r="L661" s="74"/>
      <c r="M661" s="989"/>
      <c r="N661" s="74"/>
      <c r="O661" s="74"/>
      <c r="P661" s="74"/>
      <c r="Q661" s="74"/>
      <c r="R661" s="1860"/>
      <c r="S661" s="73"/>
      <c r="T661" s="73"/>
      <c r="U661" s="73"/>
      <c r="V661" s="73"/>
      <c r="W661" s="73"/>
      <c r="X661" s="73"/>
      <c r="Y661" s="73"/>
      <c r="Z661" s="73"/>
    </row>
    <row r="662" spans="1:26" ht="15.75" customHeight="1">
      <c r="A662" s="73"/>
      <c r="B662" s="73"/>
      <c r="C662" s="73"/>
      <c r="D662" s="73"/>
      <c r="E662" s="73"/>
      <c r="F662" s="970"/>
      <c r="G662" s="591"/>
      <c r="H662" s="1412"/>
      <c r="I662" s="73"/>
      <c r="J662" s="970"/>
      <c r="K662" s="74"/>
      <c r="L662" s="74"/>
      <c r="M662" s="989"/>
      <c r="N662" s="74"/>
      <c r="O662" s="74"/>
      <c r="P662" s="74"/>
      <c r="Q662" s="74"/>
      <c r="R662" s="1860"/>
      <c r="S662" s="73"/>
      <c r="T662" s="73"/>
      <c r="U662" s="73"/>
      <c r="V662" s="73"/>
      <c r="W662" s="73"/>
      <c r="X662" s="73"/>
      <c r="Y662" s="73"/>
      <c r="Z662" s="73"/>
    </row>
    <row r="663" spans="1:26" ht="15.75" customHeight="1">
      <c r="A663" s="73"/>
      <c r="B663" s="73"/>
      <c r="C663" s="73"/>
      <c r="D663" s="73"/>
      <c r="E663" s="73"/>
      <c r="F663" s="970"/>
      <c r="G663" s="591"/>
      <c r="H663" s="1412"/>
      <c r="I663" s="73"/>
      <c r="J663" s="970"/>
      <c r="K663" s="74"/>
      <c r="L663" s="74"/>
      <c r="M663" s="989"/>
      <c r="N663" s="74"/>
      <c r="O663" s="74"/>
      <c r="P663" s="74"/>
      <c r="Q663" s="74"/>
      <c r="R663" s="1860"/>
      <c r="S663" s="73"/>
      <c r="T663" s="73"/>
      <c r="U663" s="73"/>
      <c r="V663" s="73"/>
      <c r="W663" s="73"/>
      <c r="X663" s="73"/>
      <c r="Y663" s="73"/>
      <c r="Z663" s="73"/>
    </row>
    <row r="664" spans="1:26" ht="15.75" customHeight="1">
      <c r="A664" s="73"/>
      <c r="B664" s="73"/>
      <c r="C664" s="73"/>
      <c r="D664" s="73"/>
      <c r="E664" s="73"/>
      <c r="F664" s="970"/>
      <c r="G664" s="591"/>
      <c r="H664" s="1412"/>
      <c r="I664" s="73"/>
      <c r="J664" s="970"/>
      <c r="K664" s="74"/>
      <c r="L664" s="74"/>
      <c r="M664" s="989"/>
      <c r="N664" s="74"/>
      <c r="O664" s="74"/>
      <c r="P664" s="74"/>
      <c r="Q664" s="74"/>
      <c r="R664" s="1860"/>
      <c r="S664" s="73"/>
      <c r="T664" s="73"/>
      <c r="U664" s="73"/>
      <c r="V664" s="73"/>
      <c r="W664" s="73"/>
      <c r="X664" s="73"/>
      <c r="Y664" s="73"/>
      <c r="Z664" s="73"/>
    </row>
    <row r="665" spans="1:26" ht="15.75" customHeight="1">
      <c r="A665" s="73"/>
      <c r="B665" s="73"/>
      <c r="C665" s="73"/>
      <c r="D665" s="73"/>
      <c r="E665" s="73"/>
      <c r="F665" s="970"/>
      <c r="G665" s="591"/>
      <c r="H665" s="1412"/>
      <c r="I665" s="73"/>
      <c r="J665" s="970"/>
      <c r="K665" s="74"/>
      <c r="L665" s="74"/>
      <c r="M665" s="989"/>
      <c r="N665" s="74"/>
      <c r="O665" s="74"/>
      <c r="P665" s="74"/>
      <c r="Q665" s="74"/>
      <c r="R665" s="1860"/>
      <c r="S665" s="73"/>
      <c r="T665" s="73"/>
      <c r="U665" s="73"/>
      <c r="V665" s="73"/>
      <c r="W665" s="73"/>
      <c r="X665" s="73"/>
      <c r="Y665" s="73"/>
      <c r="Z665" s="73"/>
    </row>
    <row r="666" spans="1:26" ht="15.75" customHeight="1">
      <c r="A666" s="73"/>
      <c r="B666" s="73"/>
      <c r="C666" s="73"/>
      <c r="D666" s="73"/>
      <c r="E666" s="73"/>
      <c r="F666" s="970"/>
      <c r="G666" s="591"/>
      <c r="H666" s="1412"/>
      <c r="I666" s="73"/>
      <c r="J666" s="970"/>
      <c r="K666" s="74"/>
      <c r="L666" s="74"/>
      <c r="M666" s="989"/>
      <c r="N666" s="74"/>
      <c r="O666" s="74"/>
      <c r="P666" s="74"/>
      <c r="Q666" s="74"/>
      <c r="R666" s="1860"/>
      <c r="S666" s="73"/>
      <c r="T666" s="73"/>
      <c r="U666" s="73"/>
      <c r="V666" s="73"/>
      <c r="W666" s="73"/>
      <c r="X666" s="73"/>
      <c r="Y666" s="73"/>
      <c r="Z666" s="73"/>
    </row>
    <row r="667" spans="1:26" ht="15.75" customHeight="1">
      <c r="A667" s="73"/>
      <c r="B667" s="73"/>
      <c r="C667" s="73"/>
      <c r="D667" s="73"/>
      <c r="E667" s="73"/>
      <c r="F667" s="970"/>
      <c r="G667" s="591"/>
      <c r="H667" s="1412"/>
      <c r="I667" s="73"/>
      <c r="J667" s="970"/>
      <c r="K667" s="74"/>
      <c r="L667" s="74"/>
      <c r="M667" s="989"/>
      <c r="N667" s="74"/>
      <c r="O667" s="74"/>
      <c r="P667" s="74"/>
      <c r="Q667" s="74"/>
      <c r="R667" s="1860"/>
      <c r="S667" s="73"/>
      <c r="T667" s="73"/>
      <c r="U667" s="73"/>
      <c r="V667" s="73"/>
      <c r="W667" s="73"/>
      <c r="X667" s="73"/>
      <c r="Y667" s="73"/>
      <c r="Z667" s="73"/>
    </row>
    <row r="668" spans="1:26" ht="15.75" customHeight="1">
      <c r="A668" s="73"/>
      <c r="B668" s="73"/>
      <c r="C668" s="73"/>
      <c r="D668" s="73"/>
      <c r="E668" s="73"/>
      <c r="F668" s="970"/>
      <c r="G668" s="591"/>
      <c r="H668" s="1412"/>
      <c r="I668" s="73"/>
      <c r="J668" s="970"/>
      <c r="K668" s="74"/>
      <c r="L668" s="74"/>
      <c r="M668" s="989"/>
      <c r="N668" s="74"/>
      <c r="O668" s="74"/>
      <c r="P668" s="74"/>
      <c r="Q668" s="74"/>
      <c r="R668" s="1860"/>
      <c r="S668" s="73"/>
      <c r="T668" s="73"/>
      <c r="U668" s="73"/>
      <c r="V668" s="73"/>
      <c r="W668" s="73"/>
      <c r="X668" s="73"/>
      <c r="Y668" s="73"/>
      <c r="Z668" s="73"/>
    </row>
    <row r="669" spans="1:26" ht="15.75" customHeight="1">
      <c r="A669" s="73"/>
      <c r="B669" s="73"/>
      <c r="C669" s="73"/>
      <c r="D669" s="73"/>
      <c r="E669" s="73"/>
      <c r="F669" s="970"/>
      <c r="G669" s="591"/>
      <c r="H669" s="1412"/>
      <c r="I669" s="73"/>
      <c r="J669" s="970"/>
      <c r="K669" s="74"/>
      <c r="L669" s="74"/>
      <c r="M669" s="989"/>
      <c r="N669" s="74"/>
      <c r="O669" s="74"/>
      <c r="P669" s="74"/>
      <c r="Q669" s="74"/>
      <c r="R669" s="1860"/>
      <c r="S669" s="73"/>
      <c r="T669" s="73"/>
      <c r="U669" s="73"/>
      <c r="V669" s="73"/>
      <c r="W669" s="73"/>
      <c r="X669" s="73"/>
      <c r="Y669" s="73"/>
      <c r="Z669" s="73"/>
    </row>
    <row r="670" spans="1:26" ht="15.75" customHeight="1">
      <c r="A670" s="73"/>
      <c r="B670" s="73"/>
      <c r="C670" s="73"/>
      <c r="D670" s="73"/>
      <c r="E670" s="73"/>
      <c r="F670" s="970"/>
      <c r="G670" s="591"/>
      <c r="H670" s="1412"/>
      <c r="I670" s="73"/>
      <c r="J670" s="970"/>
      <c r="K670" s="74"/>
      <c r="L670" s="74"/>
      <c r="M670" s="989"/>
      <c r="N670" s="74"/>
      <c r="O670" s="74"/>
      <c r="P670" s="74"/>
      <c r="Q670" s="74"/>
      <c r="R670" s="1860"/>
      <c r="S670" s="73"/>
      <c r="T670" s="73"/>
      <c r="U670" s="73"/>
      <c r="V670" s="73"/>
      <c r="W670" s="73"/>
      <c r="X670" s="73"/>
      <c r="Y670" s="73"/>
      <c r="Z670" s="73"/>
    </row>
    <row r="671" spans="1:26" ht="15.75" customHeight="1">
      <c r="A671" s="73"/>
      <c r="B671" s="73"/>
      <c r="C671" s="73"/>
      <c r="D671" s="73"/>
      <c r="E671" s="73"/>
      <c r="F671" s="970"/>
      <c r="G671" s="591"/>
      <c r="H671" s="1412"/>
      <c r="I671" s="73"/>
      <c r="J671" s="970"/>
      <c r="K671" s="74"/>
      <c r="L671" s="74"/>
      <c r="M671" s="989"/>
      <c r="N671" s="74"/>
      <c r="O671" s="74"/>
      <c r="P671" s="74"/>
      <c r="Q671" s="74"/>
      <c r="R671" s="1860"/>
      <c r="S671" s="73"/>
      <c r="T671" s="73"/>
      <c r="U671" s="73"/>
      <c r="V671" s="73"/>
      <c r="W671" s="73"/>
      <c r="X671" s="73"/>
      <c r="Y671" s="73"/>
      <c r="Z671" s="73"/>
    </row>
    <row r="672" spans="1:26" ht="15.75" customHeight="1">
      <c r="A672" s="73"/>
      <c r="B672" s="73"/>
      <c r="C672" s="73"/>
      <c r="D672" s="73"/>
      <c r="E672" s="73"/>
      <c r="F672" s="970"/>
      <c r="G672" s="591"/>
      <c r="H672" s="1412"/>
      <c r="I672" s="73"/>
      <c r="J672" s="970"/>
      <c r="K672" s="74"/>
      <c r="L672" s="74"/>
      <c r="M672" s="989"/>
      <c r="N672" s="74"/>
      <c r="O672" s="74"/>
      <c r="P672" s="74"/>
      <c r="Q672" s="74"/>
      <c r="R672" s="1860"/>
      <c r="S672" s="73"/>
      <c r="T672" s="73"/>
      <c r="U672" s="73"/>
      <c r="V672" s="73"/>
      <c r="W672" s="73"/>
      <c r="X672" s="73"/>
      <c r="Y672" s="73"/>
      <c r="Z672" s="73"/>
    </row>
    <row r="673" spans="1:26" ht="15.75" customHeight="1">
      <c r="A673" s="73"/>
      <c r="B673" s="73"/>
      <c r="C673" s="73"/>
      <c r="D673" s="73"/>
      <c r="E673" s="73"/>
      <c r="F673" s="970"/>
      <c r="G673" s="591"/>
      <c r="H673" s="1412"/>
      <c r="I673" s="73"/>
      <c r="J673" s="970"/>
      <c r="K673" s="74"/>
      <c r="L673" s="74"/>
      <c r="M673" s="989"/>
      <c r="N673" s="74"/>
      <c r="O673" s="74"/>
      <c r="P673" s="74"/>
      <c r="Q673" s="74"/>
      <c r="R673" s="1860"/>
      <c r="S673" s="73"/>
      <c r="T673" s="73"/>
      <c r="U673" s="73"/>
      <c r="V673" s="73"/>
      <c r="W673" s="73"/>
      <c r="X673" s="73"/>
      <c r="Y673" s="73"/>
      <c r="Z673" s="73"/>
    </row>
    <row r="674" spans="1:26" ht="15.75" customHeight="1">
      <c r="A674" s="73"/>
      <c r="B674" s="73"/>
      <c r="C674" s="73"/>
      <c r="D674" s="73"/>
      <c r="E674" s="73"/>
      <c r="F674" s="970"/>
      <c r="G674" s="591"/>
      <c r="H674" s="1412"/>
      <c r="I674" s="73"/>
      <c r="J674" s="970"/>
      <c r="K674" s="74"/>
      <c r="L674" s="74"/>
      <c r="M674" s="989"/>
      <c r="N674" s="74"/>
      <c r="O674" s="74"/>
      <c r="P674" s="74"/>
      <c r="Q674" s="74"/>
      <c r="R674" s="1860"/>
      <c r="S674" s="73"/>
      <c r="T674" s="73"/>
      <c r="U674" s="73"/>
      <c r="V674" s="73"/>
      <c r="W674" s="73"/>
      <c r="X674" s="73"/>
      <c r="Y674" s="73"/>
      <c r="Z674" s="73"/>
    </row>
    <row r="675" spans="1:26" ht="15.75" customHeight="1">
      <c r="A675" s="73"/>
      <c r="B675" s="73"/>
      <c r="C675" s="73"/>
      <c r="D675" s="73"/>
      <c r="E675" s="73"/>
      <c r="F675" s="970"/>
      <c r="G675" s="591"/>
      <c r="H675" s="1412"/>
      <c r="I675" s="73"/>
      <c r="J675" s="970"/>
      <c r="K675" s="74"/>
      <c r="L675" s="74"/>
      <c r="M675" s="989"/>
      <c r="N675" s="74"/>
      <c r="O675" s="74"/>
      <c r="P675" s="74"/>
      <c r="Q675" s="74"/>
      <c r="R675" s="1860"/>
      <c r="S675" s="73"/>
      <c r="T675" s="73"/>
      <c r="U675" s="73"/>
      <c r="V675" s="73"/>
      <c r="W675" s="73"/>
      <c r="X675" s="73"/>
      <c r="Y675" s="73"/>
      <c r="Z675" s="73"/>
    </row>
    <row r="676" spans="1:26" ht="15.75" customHeight="1">
      <c r="A676" s="73"/>
      <c r="B676" s="73"/>
      <c r="C676" s="73"/>
      <c r="D676" s="73"/>
      <c r="E676" s="73"/>
      <c r="F676" s="970"/>
      <c r="G676" s="591"/>
      <c r="H676" s="1412"/>
      <c r="I676" s="73"/>
      <c r="J676" s="970"/>
      <c r="K676" s="74"/>
      <c r="L676" s="74"/>
      <c r="M676" s="989"/>
      <c r="N676" s="74"/>
      <c r="O676" s="74"/>
      <c r="P676" s="74"/>
      <c r="Q676" s="74"/>
      <c r="R676" s="1860"/>
      <c r="S676" s="73"/>
      <c r="T676" s="73"/>
      <c r="U676" s="73"/>
      <c r="V676" s="73"/>
      <c r="W676" s="73"/>
      <c r="X676" s="73"/>
      <c r="Y676" s="73"/>
      <c r="Z676" s="73"/>
    </row>
    <row r="677" spans="1:26" ht="15.75" customHeight="1">
      <c r="A677" s="73"/>
      <c r="B677" s="73"/>
      <c r="C677" s="73"/>
      <c r="D677" s="73"/>
      <c r="E677" s="73"/>
      <c r="F677" s="970"/>
      <c r="G677" s="591"/>
      <c r="H677" s="1412"/>
      <c r="I677" s="73"/>
      <c r="J677" s="970"/>
      <c r="K677" s="74"/>
      <c r="L677" s="74"/>
      <c r="M677" s="989"/>
      <c r="N677" s="74"/>
      <c r="O677" s="74"/>
      <c r="P677" s="74"/>
      <c r="Q677" s="74"/>
      <c r="R677" s="1860"/>
      <c r="S677" s="73"/>
      <c r="T677" s="73"/>
      <c r="U677" s="73"/>
      <c r="V677" s="73"/>
      <c r="W677" s="73"/>
      <c r="X677" s="73"/>
      <c r="Y677" s="73"/>
      <c r="Z677" s="73"/>
    </row>
    <row r="678" spans="1:26" ht="15.75" customHeight="1">
      <c r="A678" s="73"/>
      <c r="B678" s="73"/>
      <c r="C678" s="73"/>
      <c r="D678" s="73"/>
      <c r="E678" s="73"/>
      <c r="F678" s="970"/>
      <c r="G678" s="591"/>
      <c r="H678" s="1412"/>
      <c r="I678" s="73"/>
      <c r="J678" s="970"/>
      <c r="K678" s="74"/>
      <c r="L678" s="74"/>
      <c r="M678" s="989"/>
      <c r="N678" s="74"/>
      <c r="O678" s="74"/>
      <c r="P678" s="74"/>
      <c r="Q678" s="74"/>
      <c r="R678" s="1860"/>
      <c r="S678" s="73"/>
      <c r="T678" s="73"/>
      <c r="U678" s="73"/>
      <c r="V678" s="73"/>
      <c r="W678" s="73"/>
      <c r="X678" s="73"/>
      <c r="Y678" s="73"/>
      <c r="Z678" s="73"/>
    </row>
    <row r="679" spans="1:26" ht="15.75" customHeight="1">
      <c r="A679" s="73"/>
      <c r="B679" s="73"/>
      <c r="C679" s="73"/>
      <c r="D679" s="73"/>
      <c r="E679" s="73"/>
      <c r="F679" s="970"/>
      <c r="G679" s="591"/>
      <c r="H679" s="1412"/>
      <c r="I679" s="73"/>
      <c r="J679" s="970"/>
      <c r="K679" s="74"/>
      <c r="L679" s="74"/>
      <c r="M679" s="989"/>
      <c r="N679" s="74"/>
      <c r="O679" s="74"/>
      <c r="P679" s="74"/>
      <c r="Q679" s="74"/>
      <c r="R679" s="1860"/>
      <c r="S679" s="73"/>
      <c r="T679" s="73"/>
      <c r="U679" s="73"/>
      <c r="V679" s="73"/>
      <c r="W679" s="73"/>
      <c r="X679" s="73"/>
      <c r="Y679" s="73"/>
      <c r="Z679" s="73"/>
    </row>
    <row r="680" spans="1:26" ht="15.75" customHeight="1">
      <c r="A680" s="73"/>
      <c r="B680" s="73"/>
      <c r="C680" s="73"/>
      <c r="D680" s="73"/>
      <c r="E680" s="73"/>
      <c r="F680" s="970"/>
      <c r="G680" s="591"/>
      <c r="H680" s="1412"/>
      <c r="I680" s="73"/>
      <c r="J680" s="970"/>
      <c r="K680" s="74"/>
      <c r="L680" s="74"/>
      <c r="M680" s="989"/>
      <c r="N680" s="74"/>
      <c r="O680" s="74"/>
      <c r="P680" s="74"/>
      <c r="Q680" s="74"/>
      <c r="R680" s="1860"/>
      <c r="S680" s="73"/>
      <c r="T680" s="73"/>
      <c r="U680" s="73"/>
      <c r="V680" s="73"/>
      <c r="W680" s="73"/>
      <c r="X680" s="73"/>
      <c r="Y680" s="73"/>
      <c r="Z680" s="73"/>
    </row>
    <row r="681" spans="1:26" ht="15.75" customHeight="1">
      <c r="A681" s="73"/>
      <c r="B681" s="73"/>
      <c r="C681" s="73"/>
      <c r="D681" s="73"/>
      <c r="E681" s="73"/>
      <c r="F681" s="970"/>
      <c r="G681" s="591"/>
      <c r="H681" s="1412"/>
      <c r="I681" s="73"/>
      <c r="J681" s="970"/>
      <c r="K681" s="74"/>
      <c r="L681" s="74"/>
      <c r="M681" s="989"/>
      <c r="N681" s="74"/>
      <c r="O681" s="74"/>
      <c r="P681" s="74"/>
      <c r="Q681" s="74"/>
      <c r="R681" s="1860"/>
      <c r="S681" s="73"/>
      <c r="T681" s="73"/>
      <c r="U681" s="73"/>
      <c r="V681" s="73"/>
      <c r="W681" s="73"/>
      <c r="X681" s="73"/>
      <c r="Y681" s="73"/>
      <c r="Z681" s="73"/>
    </row>
    <row r="682" spans="1:26" ht="15.75" customHeight="1">
      <c r="A682" s="73"/>
      <c r="B682" s="73"/>
      <c r="C682" s="73"/>
      <c r="D682" s="73"/>
      <c r="E682" s="73"/>
      <c r="F682" s="970"/>
      <c r="G682" s="591"/>
      <c r="H682" s="1412"/>
      <c r="I682" s="73"/>
      <c r="J682" s="970"/>
      <c r="K682" s="74"/>
      <c r="L682" s="74"/>
      <c r="M682" s="989"/>
      <c r="N682" s="74"/>
      <c r="O682" s="74"/>
      <c r="P682" s="74"/>
      <c r="Q682" s="74"/>
      <c r="R682" s="1860"/>
      <c r="S682" s="73"/>
      <c r="T682" s="73"/>
      <c r="U682" s="73"/>
      <c r="V682" s="73"/>
      <c r="W682" s="73"/>
      <c r="X682" s="73"/>
      <c r="Y682" s="73"/>
      <c r="Z682" s="73"/>
    </row>
    <row r="683" spans="1:26" ht="15.75" customHeight="1">
      <c r="A683" s="73"/>
      <c r="B683" s="73"/>
      <c r="C683" s="73"/>
      <c r="D683" s="73"/>
      <c r="E683" s="73"/>
      <c r="F683" s="970"/>
      <c r="G683" s="591"/>
      <c r="H683" s="1412"/>
      <c r="I683" s="73"/>
      <c r="J683" s="970"/>
      <c r="K683" s="74"/>
      <c r="L683" s="74"/>
      <c r="M683" s="989"/>
      <c r="N683" s="74"/>
      <c r="O683" s="74"/>
      <c r="P683" s="74"/>
      <c r="Q683" s="74"/>
      <c r="R683" s="1860"/>
      <c r="S683" s="73"/>
      <c r="T683" s="73"/>
      <c r="U683" s="73"/>
      <c r="V683" s="73"/>
      <c r="W683" s="73"/>
      <c r="X683" s="73"/>
      <c r="Y683" s="73"/>
      <c r="Z683" s="73"/>
    </row>
    <row r="684" spans="1:26" ht="15.75" customHeight="1">
      <c r="A684" s="73"/>
      <c r="B684" s="73"/>
      <c r="C684" s="73"/>
      <c r="D684" s="73"/>
      <c r="E684" s="73"/>
      <c r="F684" s="970"/>
      <c r="G684" s="591"/>
      <c r="H684" s="1412"/>
      <c r="I684" s="73"/>
      <c r="J684" s="970"/>
      <c r="K684" s="74"/>
      <c r="L684" s="74"/>
      <c r="M684" s="989"/>
      <c r="N684" s="74"/>
      <c r="O684" s="74"/>
      <c r="P684" s="74"/>
      <c r="Q684" s="74"/>
      <c r="R684" s="1860"/>
      <c r="S684" s="73"/>
      <c r="T684" s="73"/>
      <c r="U684" s="73"/>
      <c r="V684" s="73"/>
      <c r="W684" s="73"/>
      <c r="X684" s="73"/>
      <c r="Y684" s="73"/>
      <c r="Z684" s="73"/>
    </row>
    <row r="685" spans="1:26" ht="15.75" customHeight="1">
      <c r="A685" s="73"/>
      <c r="B685" s="73"/>
      <c r="C685" s="73"/>
      <c r="D685" s="73"/>
      <c r="E685" s="73"/>
      <c r="F685" s="970"/>
      <c r="G685" s="591"/>
      <c r="H685" s="1412"/>
      <c r="I685" s="73"/>
      <c r="J685" s="970"/>
      <c r="K685" s="74"/>
      <c r="L685" s="74"/>
      <c r="M685" s="989"/>
      <c r="N685" s="74"/>
      <c r="O685" s="74"/>
      <c r="P685" s="74"/>
      <c r="Q685" s="74"/>
      <c r="R685" s="1860"/>
      <c r="S685" s="73"/>
      <c r="T685" s="73"/>
      <c r="U685" s="73"/>
      <c r="V685" s="73"/>
      <c r="W685" s="73"/>
      <c r="X685" s="73"/>
      <c r="Y685" s="73"/>
      <c r="Z685" s="73"/>
    </row>
    <row r="686" spans="1:26" ht="15.75" customHeight="1">
      <c r="A686" s="73"/>
      <c r="B686" s="73"/>
      <c r="C686" s="73"/>
      <c r="D686" s="73"/>
      <c r="E686" s="73"/>
      <c r="F686" s="970"/>
      <c r="G686" s="591"/>
      <c r="H686" s="1412"/>
      <c r="I686" s="73"/>
      <c r="J686" s="970"/>
      <c r="K686" s="74"/>
      <c r="L686" s="74"/>
      <c r="M686" s="989"/>
      <c r="N686" s="74"/>
      <c r="O686" s="74"/>
      <c r="P686" s="74"/>
      <c r="Q686" s="74"/>
      <c r="R686" s="1860"/>
      <c r="S686" s="73"/>
      <c r="T686" s="73"/>
      <c r="U686" s="73"/>
      <c r="V686" s="73"/>
      <c r="W686" s="73"/>
      <c r="X686" s="73"/>
      <c r="Y686" s="73"/>
      <c r="Z686" s="73"/>
    </row>
    <row r="687" spans="1:26" ht="15.75" customHeight="1">
      <c r="A687" s="73"/>
      <c r="B687" s="73"/>
      <c r="C687" s="73"/>
      <c r="D687" s="73"/>
      <c r="E687" s="73"/>
      <c r="F687" s="970"/>
      <c r="G687" s="591"/>
      <c r="H687" s="1412"/>
      <c r="I687" s="73"/>
      <c r="J687" s="970"/>
      <c r="K687" s="74"/>
      <c r="L687" s="74"/>
      <c r="M687" s="989"/>
      <c r="N687" s="74"/>
      <c r="O687" s="74"/>
      <c r="P687" s="74"/>
      <c r="Q687" s="74"/>
      <c r="R687" s="1860"/>
      <c r="S687" s="73"/>
      <c r="T687" s="73"/>
      <c r="U687" s="73"/>
      <c r="V687" s="73"/>
      <c r="W687" s="73"/>
      <c r="X687" s="73"/>
      <c r="Y687" s="73"/>
      <c r="Z687" s="73"/>
    </row>
    <row r="688" spans="1:26" ht="15.75" customHeight="1">
      <c r="A688" s="73"/>
      <c r="B688" s="73"/>
      <c r="C688" s="73"/>
      <c r="D688" s="73"/>
      <c r="E688" s="73"/>
      <c r="F688" s="970"/>
      <c r="G688" s="591"/>
      <c r="H688" s="1412"/>
      <c r="I688" s="73"/>
      <c r="J688" s="970"/>
      <c r="K688" s="74"/>
      <c r="L688" s="74"/>
      <c r="M688" s="989"/>
      <c r="N688" s="74"/>
      <c r="O688" s="74"/>
      <c r="P688" s="74"/>
      <c r="Q688" s="74"/>
      <c r="R688" s="1860"/>
      <c r="S688" s="73"/>
      <c r="T688" s="73"/>
      <c r="U688" s="73"/>
      <c r="V688" s="73"/>
      <c r="W688" s="73"/>
      <c r="X688" s="73"/>
      <c r="Y688" s="73"/>
      <c r="Z688" s="73"/>
    </row>
    <row r="689" spans="1:26" ht="15.75" customHeight="1">
      <c r="A689" s="73"/>
      <c r="B689" s="73"/>
      <c r="C689" s="73"/>
      <c r="D689" s="73"/>
      <c r="E689" s="73"/>
      <c r="F689" s="970"/>
      <c r="G689" s="591"/>
      <c r="H689" s="1412"/>
      <c r="I689" s="73"/>
      <c r="J689" s="970"/>
      <c r="K689" s="74"/>
      <c r="L689" s="74"/>
      <c r="M689" s="989"/>
      <c r="N689" s="74"/>
      <c r="O689" s="74"/>
      <c r="P689" s="74"/>
      <c r="Q689" s="74"/>
      <c r="R689" s="1860"/>
      <c r="S689" s="73"/>
      <c r="T689" s="73"/>
      <c r="U689" s="73"/>
      <c r="V689" s="73"/>
      <c r="W689" s="73"/>
      <c r="X689" s="73"/>
      <c r="Y689" s="73"/>
      <c r="Z689" s="73"/>
    </row>
    <row r="690" spans="1:26" ht="15.75" customHeight="1">
      <c r="A690" s="73"/>
      <c r="B690" s="73"/>
      <c r="C690" s="73"/>
      <c r="D690" s="73"/>
      <c r="E690" s="73"/>
      <c r="F690" s="970"/>
      <c r="G690" s="591"/>
      <c r="H690" s="1412"/>
      <c r="I690" s="73"/>
      <c r="J690" s="970"/>
      <c r="K690" s="74"/>
      <c r="L690" s="74"/>
      <c r="M690" s="989"/>
      <c r="N690" s="74"/>
      <c r="O690" s="74"/>
      <c r="P690" s="74"/>
      <c r="Q690" s="74"/>
      <c r="R690" s="1860"/>
      <c r="S690" s="73"/>
      <c r="T690" s="73"/>
      <c r="U690" s="73"/>
      <c r="V690" s="73"/>
      <c r="W690" s="73"/>
      <c r="X690" s="73"/>
      <c r="Y690" s="73"/>
      <c r="Z690" s="73"/>
    </row>
    <row r="691" spans="1:26" ht="15.75" customHeight="1">
      <c r="A691" s="73"/>
      <c r="B691" s="73"/>
      <c r="C691" s="73"/>
      <c r="D691" s="73"/>
      <c r="E691" s="73"/>
      <c r="F691" s="970"/>
      <c r="G691" s="591"/>
      <c r="H691" s="1412"/>
      <c r="I691" s="73"/>
      <c r="J691" s="970"/>
      <c r="K691" s="74"/>
      <c r="L691" s="74"/>
      <c r="M691" s="989"/>
      <c r="N691" s="74"/>
      <c r="O691" s="74"/>
      <c r="P691" s="74"/>
      <c r="Q691" s="74"/>
      <c r="R691" s="1860"/>
      <c r="S691" s="73"/>
      <c r="T691" s="73"/>
      <c r="U691" s="73"/>
      <c r="V691" s="73"/>
      <c r="W691" s="73"/>
      <c r="X691" s="73"/>
      <c r="Y691" s="73"/>
      <c r="Z691" s="73"/>
    </row>
    <row r="692" spans="1:26" ht="15.75" customHeight="1">
      <c r="A692" s="73"/>
      <c r="B692" s="73"/>
      <c r="C692" s="73"/>
      <c r="D692" s="73"/>
      <c r="E692" s="73"/>
      <c r="F692" s="970"/>
      <c r="G692" s="591"/>
      <c r="H692" s="1412"/>
      <c r="I692" s="73"/>
      <c r="J692" s="970"/>
      <c r="K692" s="74"/>
      <c r="L692" s="74"/>
      <c r="M692" s="989"/>
      <c r="N692" s="74"/>
      <c r="O692" s="74"/>
      <c r="P692" s="74"/>
      <c r="Q692" s="74"/>
      <c r="R692" s="1860"/>
      <c r="S692" s="73"/>
      <c r="T692" s="73"/>
      <c r="U692" s="73"/>
      <c r="V692" s="73"/>
      <c r="W692" s="73"/>
      <c r="X692" s="73"/>
      <c r="Y692" s="73"/>
      <c r="Z692" s="73"/>
    </row>
    <row r="693" spans="1:26" ht="15.75" customHeight="1">
      <c r="A693" s="73"/>
      <c r="B693" s="73"/>
      <c r="C693" s="73"/>
      <c r="D693" s="73"/>
      <c r="E693" s="73"/>
      <c r="F693" s="970"/>
      <c r="G693" s="591"/>
      <c r="H693" s="1412"/>
      <c r="I693" s="73"/>
      <c r="J693" s="970"/>
      <c r="K693" s="74"/>
      <c r="L693" s="74"/>
      <c r="M693" s="989"/>
      <c r="N693" s="74"/>
      <c r="O693" s="74"/>
      <c r="P693" s="74"/>
      <c r="Q693" s="74"/>
      <c r="R693" s="1860"/>
      <c r="S693" s="73"/>
      <c r="T693" s="73"/>
      <c r="U693" s="73"/>
      <c r="V693" s="73"/>
      <c r="W693" s="73"/>
      <c r="X693" s="73"/>
      <c r="Y693" s="73"/>
      <c r="Z693" s="73"/>
    </row>
    <row r="694" spans="1:26" ht="15.75" customHeight="1">
      <c r="A694" s="73"/>
      <c r="B694" s="73"/>
      <c r="C694" s="73"/>
      <c r="D694" s="73"/>
      <c r="E694" s="73"/>
      <c r="F694" s="970"/>
      <c r="G694" s="591"/>
      <c r="H694" s="1412"/>
      <c r="I694" s="73"/>
      <c r="J694" s="970"/>
      <c r="K694" s="74"/>
      <c r="L694" s="74"/>
      <c r="M694" s="989"/>
      <c r="N694" s="74"/>
      <c r="O694" s="74"/>
      <c r="P694" s="74"/>
      <c r="Q694" s="74"/>
      <c r="R694" s="1860"/>
      <c r="S694" s="73"/>
      <c r="T694" s="73"/>
      <c r="U694" s="73"/>
      <c r="V694" s="73"/>
      <c r="W694" s="73"/>
      <c r="X694" s="73"/>
      <c r="Y694" s="73"/>
      <c r="Z694" s="73"/>
    </row>
    <row r="695" spans="1:26" ht="15.75" customHeight="1">
      <c r="A695" s="73"/>
      <c r="B695" s="73"/>
      <c r="C695" s="73"/>
      <c r="D695" s="73"/>
      <c r="E695" s="73"/>
      <c r="F695" s="970"/>
      <c r="G695" s="591"/>
      <c r="H695" s="1412"/>
      <c r="I695" s="73"/>
      <c r="J695" s="970"/>
      <c r="K695" s="74"/>
      <c r="L695" s="74"/>
      <c r="M695" s="989"/>
      <c r="N695" s="74"/>
      <c r="O695" s="74"/>
      <c r="P695" s="74"/>
      <c r="Q695" s="74"/>
      <c r="R695" s="1860"/>
      <c r="S695" s="73"/>
      <c r="T695" s="73"/>
      <c r="U695" s="73"/>
      <c r="V695" s="73"/>
      <c r="W695" s="73"/>
      <c r="X695" s="73"/>
      <c r="Y695" s="73"/>
      <c r="Z695" s="73"/>
    </row>
    <row r="696" spans="1:26" ht="15.75" customHeight="1">
      <c r="A696" s="73"/>
      <c r="B696" s="73"/>
      <c r="C696" s="73"/>
      <c r="D696" s="73"/>
      <c r="E696" s="73"/>
      <c r="F696" s="970"/>
      <c r="G696" s="591"/>
      <c r="H696" s="1412"/>
      <c r="I696" s="73"/>
      <c r="J696" s="970"/>
      <c r="K696" s="74"/>
      <c r="L696" s="74"/>
      <c r="M696" s="989"/>
      <c r="N696" s="74"/>
      <c r="O696" s="74"/>
      <c r="P696" s="74"/>
      <c r="Q696" s="74"/>
      <c r="R696" s="1860"/>
      <c r="S696" s="73"/>
      <c r="T696" s="73"/>
      <c r="U696" s="73"/>
      <c r="V696" s="73"/>
      <c r="W696" s="73"/>
      <c r="X696" s="73"/>
      <c r="Y696" s="73"/>
      <c r="Z696" s="73"/>
    </row>
    <row r="697" spans="1:26" ht="15.75" customHeight="1">
      <c r="A697" s="73"/>
      <c r="B697" s="73"/>
      <c r="C697" s="73"/>
      <c r="D697" s="73"/>
      <c r="E697" s="73"/>
      <c r="F697" s="970"/>
      <c r="G697" s="591"/>
      <c r="H697" s="1412"/>
      <c r="I697" s="73"/>
      <c r="J697" s="970"/>
      <c r="K697" s="74"/>
      <c r="L697" s="74"/>
      <c r="M697" s="989"/>
      <c r="N697" s="74"/>
      <c r="O697" s="74"/>
      <c r="P697" s="74"/>
      <c r="Q697" s="74"/>
      <c r="R697" s="1860"/>
      <c r="S697" s="73"/>
      <c r="T697" s="73"/>
      <c r="U697" s="73"/>
      <c r="V697" s="73"/>
      <c r="W697" s="73"/>
      <c r="X697" s="73"/>
      <c r="Y697" s="73"/>
      <c r="Z697" s="73"/>
    </row>
    <row r="698" spans="1:26" ht="15.75" customHeight="1">
      <c r="A698" s="73"/>
      <c r="B698" s="73"/>
      <c r="C698" s="73"/>
      <c r="D698" s="73"/>
      <c r="E698" s="73"/>
      <c r="F698" s="970"/>
      <c r="G698" s="591"/>
      <c r="H698" s="1412"/>
      <c r="I698" s="73"/>
      <c r="J698" s="970"/>
      <c r="K698" s="74"/>
      <c r="L698" s="74"/>
      <c r="M698" s="989"/>
      <c r="N698" s="74"/>
      <c r="O698" s="74"/>
      <c r="P698" s="74"/>
      <c r="Q698" s="74"/>
      <c r="R698" s="1860"/>
      <c r="S698" s="73"/>
      <c r="T698" s="73"/>
      <c r="U698" s="73"/>
      <c r="V698" s="73"/>
      <c r="W698" s="73"/>
      <c r="X698" s="73"/>
      <c r="Y698" s="73"/>
      <c r="Z698" s="73"/>
    </row>
    <row r="699" spans="1:26" ht="15.75" customHeight="1">
      <c r="A699" s="73"/>
      <c r="B699" s="73"/>
      <c r="C699" s="73"/>
      <c r="D699" s="73"/>
      <c r="E699" s="73"/>
      <c r="F699" s="970"/>
      <c r="G699" s="591"/>
      <c r="H699" s="1412"/>
      <c r="I699" s="73"/>
      <c r="J699" s="970"/>
      <c r="K699" s="74"/>
      <c r="L699" s="74"/>
      <c r="M699" s="989"/>
      <c r="N699" s="74"/>
      <c r="O699" s="74"/>
      <c r="P699" s="74"/>
      <c r="Q699" s="74"/>
      <c r="R699" s="1860"/>
      <c r="S699" s="73"/>
      <c r="T699" s="73"/>
      <c r="U699" s="73"/>
      <c r="V699" s="73"/>
      <c r="W699" s="73"/>
      <c r="X699" s="73"/>
      <c r="Y699" s="73"/>
      <c r="Z699" s="73"/>
    </row>
    <row r="700" spans="1:26" ht="15.75" customHeight="1">
      <c r="A700" s="73"/>
      <c r="B700" s="73"/>
      <c r="C700" s="73"/>
      <c r="D700" s="73"/>
      <c r="E700" s="73"/>
      <c r="F700" s="970"/>
      <c r="G700" s="591"/>
      <c r="H700" s="1412"/>
      <c r="I700" s="73"/>
      <c r="J700" s="970"/>
      <c r="K700" s="74"/>
      <c r="L700" s="74"/>
      <c r="M700" s="989"/>
      <c r="N700" s="74"/>
      <c r="O700" s="74"/>
      <c r="P700" s="74"/>
      <c r="Q700" s="74"/>
      <c r="R700" s="1860"/>
      <c r="S700" s="73"/>
      <c r="T700" s="73"/>
      <c r="U700" s="73"/>
      <c r="V700" s="73"/>
      <c r="W700" s="73"/>
      <c r="X700" s="73"/>
      <c r="Y700" s="73"/>
      <c r="Z700" s="73"/>
    </row>
    <row r="701" spans="1:26" ht="15.75" customHeight="1">
      <c r="A701" s="73"/>
      <c r="B701" s="73"/>
      <c r="C701" s="73"/>
      <c r="D701" s="73"/>
      <c r="E701" s="73"/>
      <c r="F701" s="970"/>
      <c r="G701" s="591"/>
      <c r="H701" s="1412"/>
      <c r="I701" s="73"/>
      <c r="J701" s="970"/>
      <c r="K701" s="74"/>
      <c r="L701" s="74"/>
      <c r="M701" s="989"/>
      <c r="N701" s="74"/>
      <c r="O701" s="74"/>
      <c r="P701" s="74"/>
      <c r="Q701" s="74"/>
      <c r="R701" s="1860"/>
      <c r="S701" s="73"/>
      <c r="T701" s="73"/>
      <c r="U701" s="73"/>
      <c r="V701" s="73"/>
      <c r="W701" s="73"/>
      <c r="X701" s="73"/>
      <c r="Y701" s="73"/>
      <c r="Z701" s="73"/>
    </row>
    <row r="702" spans="1:26" ht="15.75" customHeight="1">
      <c r="A702" s="73"/>
      <c r="B702" s="73"/>
      <c r="C702" s="73"/>
      <c r="D702" s="73"/>
      <c r="E702" s="73"/>
      <c r="F702" s="970"/>
      <c r="G702" s="591"/>
      <c r="H702" s="1412"/>
      <c r="I702" s="73"/>
      <c r="J702" s="970"/>
      <c r="K702" s="74"/>
      <c r="L702" s="74"/>
      <c r="M702" s="989"/>
      <c r="N702" s="74"/>
      <c r="O702" s="74"/>
      <c r="P702" s="74"/>
      <c r="Q702" s="74"/>
      <c r="R702" s="1860"/>
      <c r="S702" s="73"/>
      <c r="T702" s="73"/>
      <c r="U702" s="73"/>
      <c r="V702" s="73"/>
      <c r="W702" s="73"/>
      <c r="X702" s="73"/>
      <c r="Y702" s="73"/>
      <c r="Z702" s="73"/>
    </row>
    <row r="703" spans="1:26" ht="15.75" customHeight="1">
      <c r="A703" s="73"/>
      <c r="B703" s="73"/>
      <c r="C703" s="73"/>
      <c r="D703" s="73"/>
      <c r="E703" s="73"/>
      <c r="F703" s="970"/>
      <c r="G703" s="591"/>
      <c r="H703" s="1412"/>
      <c r="I703" s="73"/>
      <c r="J703" s="970"/>
      <c r="K703" s="74"/>
      <c r="L703" s="74"/>
      <c r="M703" s="989"/>
      <c r="N703" s="74"/>
      <c r="O703" s="74"/>
      <c r="P703" s="74"/>
      <c r="Q703" s="74"/>
      <c r="R703" s="1860"/>
      <c r="S703" s="73"/>
      <c r="T703" s="73"/>
      <c r="U703" s="73"/>
      <c r="V703" s="73"/>
      <c r="W703" s="73"/>
      <c r="X703" s="73"/>
      <c r="Y703" s="73"/>
      <c r="Z703" s="73"/>
    </row>
    <row r="704" spans="1:26" ht="15.75" customHeight="1">
      <c r="A704" s="73"/>
      <c r="B704" s="73"/>
      <c r="C704" s="73"/>
      <c r="D704" s="73"/>
      <c r="E704" s="73"/>
      <c r="F704" s="970"/>
      <c r="G704" s="591"/>
      <c r="H704" s="1412"/>
      <c r="I704" s="73"/>
      <c r="J704" s="970"/>
      <c r="K704" s="74"/>
      <c r="L704" s="74"/>
      <c r="M704" s="989"/>
      <c r="N704" s="74"/>
      <c r="O704" s="74"/>
      <c r="P704" s="74"/>
      <c r="Q704" s="74"/>
      <c r="R704" s="1860"/>
      <c r="S704" s="73"/>
      <c r="T704" s="73"/>
      <c r="U704" s="73"/>
      <c r="V704" s="73"/>
      <c r="W704" s="73"/>
      <c r="X704" s="73"/>
      <c r="Y704" s="73"/>
      <c r="Z704" s="73"/>
    </row>
    <row r="705" spans="1:26" ht="15.75" customHeight="1">
      <c r="A705" s="73"/>
      <c r="B705" s="73"/>
      <c r="C705" s="73"/>
      <c r="D705" s="73"/>
      <c r="E705" s="73"/>
      <c r="F705" s="970"/>
      <c r="G705" s="591"/>
      <c r="H705" s="1412"/>
      <c r="I705" s="73"/>
      <c r="J705" s="970"/>
      <c r="K705" s="74"/>
      <c r="L705" s="74"/>
      <c r="M705" s="989"/>
      <c r="N705" s="74"/>
      <c r="O705" s="74"/>
      <c r="P705" s="74"/>
      <c r="Q705" s="74"/>
      <c r="R705" s="1860"/>
      <c r="S705" s="73"/>
      <c r="T705" s="73"/>
      <c r="U705" s="73"/>
      <c r="V705" s="73"/>
      <c r="W705" s="73"/>
      <c r="X705" s="73"/>
      <c r="Y705" s="73"/>
      <c r="Z705" s="73"/>
    </row>
    <row r="706" spans="1:26" ht="15.75" customHeight="1">
      <c r="A706" s="73"/>
      <c r="B706" s="73"/>
      <c r="C706" s="73"/>
      <c r="D706" s="73"/>
      <c r="E706" s="73"/>
      <c r="F706" s="970"/>
      <c r="G706" s="591"/>
      <c r="H706" s="1412"/>
      <c r="I706" s="73"/>
      <c r="J706" s="970"/>
      <c r="K706" s="74"/>
      <c r="L706" s="74"/>
      <c r="M706" s="989"/>
      <c r="N706" s="74"/>
      <c r="O706" s="74"/>
      <c r="P706" s="74"/>
      <c r="Q706" s="74"/>
      <c r="R706" s="1860"/>
      <c r="S706" s="73"/>
      <c r="T706" s="73"/>
      <c r="U706" s="73"/>
      <c r="V706" s="73"/>
      <c r="W706" s="73"/>
      <c r="X706" s="73"/>
      <c r="Y706" s="73"/>
      <c r="Z706" s="73"/>
    </row>
    <row r="707" spans="1:26" ht="15.75" customHeight="1">
      <c r="A707" s="73"/>
      <c r="B707" s="73"/>
      <c r="C707" s="73"/>
      <c r="D707" s="73"/>
      <c r="E707" s="73"/>
      <c r="F707" s="970"/>
      <c r="G707" s="591"/>
      <c r="H707" s="1412"/>
      <c r="I707" s="73"/>
      <c r="J707" s="970"/>
      <c r="K707" s="74"/>
      <c r="L707" s="74"/>
      <c r="M707" s="989"/>
      <c r="N707" s="74"/>
      <c r="O707" s="74"/>
      <c r="P707" s="74"/>
      <c r="Q707" s="74"/>
      <c r="R707" s="1860"/>
      <c r="S707" s="73"/>
      <c r="T707" s="73"/>
      <c r="U707" s="73"/>
      <c r="V707" s="73"/>
      <c r="W707" s="73"/>
      <c r="X707" s="73"/>
      <c r="Y707" s="73"/>
      <c r="Z707" s="73"/>
    </row>
    <row r="708" spans="1:26" ht="15.75" customHeight="1">
      <c r="A708" s="73"/>
      <c r="B708" s="73"/>
      <c r="C708" s="73"/>
      <c r="D708" s="73"/>
      <c r="E708" s="73"/>
      <c r="F708" s="970"/>
      <c r="G708" s="591"/>
      <c r="H708" s="1412"/>
      <c r="I708" s="73"/>
      <c r="J708" s="970"/>
      <c r="K708" s="74"/>
      <c r="L708" s="74"/>
      <c r="M708" s="989"/>
      <c r="N708" s="74"/>
      <c r="O708" s="74"/>
      <c r="P708" s="74"/>
      <c r="Q708" s="74"/>
      <c r="R708" s="1860"/>
      <c r="S708" s="73"/>
      <c r="T708" s="73"/>
      <c r="U708" s="73"/>
      <c r="V708" s="73"/>
      <c r="W708" s="73"/>
      <c r="X708" s="73"/>
      <c r="Y708" s="73"/>
      <c r="Z708" s="73"/>
    </row>
    <row r="709" spans="1:26" ht="15.75" customHeight="1">
      <c r="A709" s="73"/>
      <c r="B709" s="73"/>
      <c r="C709" s="73"/>
      <c r="D709" s="73"/>
      <c r="E709" s="73"/>
      <c r="F709" s="970"/>
      <c r="G709" s="591"/>
      <c r="H709" s="1412"/>
      <c r="I709" s="73"/>
      <c r="J709" s="970"/>
      <c r="K709" s="74"/>
      <c r="L709" s="74"/>
      <c r="M709" s="989"/>
      <c r="N709" s="74"/>
      <c r="O709" s="74"/>
      <c r="P709" s="74"/>
      <c r="Q709" s="74"/>
      <c r="R709" s="1860"/>
      <c r="S709" s="73"/>
      <c r="T709" s="73"/>
      <c r="U709" s="73"/>
      <c r="V709" s="73"/>
      <c r="W709" s="73"/>
      <c r="X709" s="73"/>
      <c r="Y709" s="73"/>
      <c r="Z709" s="73"/>
    </row>
    <row r="710" spans="1:26" ht="15.75" customHeight="1">
      <c r="A710" s="73"/>
      <c r="B710" s="73"/>
      <c r="C710" s="73"/>
      <c r="D710" s="73"/>
      <c r="E710" s="73"/>
      <c r="F710" s="970"/>
      <c r="G710" s="591"/>
      <c r="H710" s="1412"/>
      <c r="I710" s="73"/>
      <c r="J710" s="970"/>
      <c r="K710" s="74"/>
      <c r="L710" s="74"/>
      <c r="M710" s="989"/>
      <c r="N710" s="74"/>
      <c r="O710" s="74"/>
      <c r="P710" s="74"/>
      <c r="Q710" s="74"/>
      <c r="R710" s="1860"/>
      <c r="S710" s="73"/>
      <c r="T710" s="73"/>
      <c r="U710" s="73"/>
      <c r="V710" s="73"/>
      <c r="W710" s="73"/>
      <c r="X710" s="73"/>
      <c r="Y710" s="73"/>
      <c r="Z710" s="73"/>
    </row>
    <row r="711" spans="1:26" ht="15.75" customHeight="1">
      <c r="A711" s="73"/>
      <c r="B711" s="73"/>
      <c r="C711" s="73"/>
      <c r="D711" s="73"/>
      <c r="E711" s="73"/>
      <c r="F711" s="970"/>
      <c r="G711" s="591"/>
      <c r="H711" s="1412"/>
      <c r="I711" s="73"/>
      <c r="J711" s="970"/>
      <c r="K711" s="74"/>
      <c r="L711" s="74"/>
      <c r="M711" s="989"/>
      <c r="N711" s="74"/>
      <c r="O711" s="74"/>
      <c r="P711" s="74"/>
      <c r="Q711" s="74"/>
      <c r="R711" s="1860"/>
      <c r="S711" s="73"/>
      <c r="T711" s="73"/>
      <c r="U711" s="73"/>
      <c r="V711" s="73"/>
      <c r="W711" s="73"/>
      <c r="X711" s="73"/>
      <c r="Y711" s="73"/>
      <c r="Z711" s="73"/>
    </row>
    <row r="712" spans="1:26" ht="15.75" customHeight="1">
      <c r="A712" s="73"/>
      <c r="B712" s="73"/>
      <c r="C712" s="73"/>
      <c r="D712" s="73"/>
      <c r="E712" s="73"/>
      <c r="F712" s="970"/>
      <c r="G712" s="591"/>
      <c r="H712" s="1412"/>
      <c r="I712" s="73"/>
      <c r="J712" s="970"/>
      <c r="K712" s="74"/>
      <c r="L712" s="74"/>
      <c r="M712" s="989"/>
      <c r="N712" s="74"/>
      <c r="O712" s="74"/>
      <c r="P712" s="74"/>
      <c r="Q712" s="74"/>
      <c r="R712" s="1860"/>
      <c r="S712" s="73"/>
      <c r="T712" s="73"/>
      <c r="U712" s="73"/>
      <c r="V712" s="73"/>
      <c r="W712" s="73"/>
      <c r="X712" s="73"/>
      <c r="Y712" s="73"/>
      <c r="Z712" s="73"/>
    </row>
    <row r="713" spans="1:26" ht="15.75" customHeight="1">
      <c r="A713" s="73"/>
      <c r="B713" s="73"/>
      <c r="C713" s="73"/>
      <c r="D713" s="73"/>
      <c r="E713" s="73"/>
      <c r="F713" s="970"/>
      <c r="G713" s="591"/>
      <c r="H713" s="1412"/>
      <c r="I713" s="73"/>
      <c r="J713" s="970"/>
      <c r="K713" s="74"/>
      <c r="L713" s="74"/>
      <c r="M713" s="989"/>
      <c r="N713" s="74"/>
      <c r="O713" s="74"/>
      <c r="P713" s="74"/>
      <c r="Q713" s="74"/>
      <c r="R713" s="1860"/>
      <c r="S713" s="73"/>
      <c r="T713" s="73"/>
      <c r="U713" s="73"/>
      <c r="V713" s="73"/>
      <c r="W713" s="73"/>
      <c r="X713" s="73"/>
      <c r="Y713" s="73"/>
      <c r="Z713" s="73"/>
    </row>
    <row r="714" spans="1:26" ht="15.75" customHeight="1">
      <c r="A714" s="73"/>
      <c r="B714" s="73"/>
      <c r="C714" s="73"/>
      <c r="D714" s="73"/>
      <c r="E714" s="73"/>
      <c r="F714" s="970"/>
      <c r="G714" s="591"/>
      <c r="H714" s="1412"/>
      <c r="I714" s="73"/>
      <c r="J714" s="970"/>
      <c r="K714" s="74"/>
      <c r="L714" s="74"/>
      <c r="M714" s="989"/>
      <c r="N714" s="74"/>
      <c r="O714" s="74"/>
      <c r="P714" s="74"/>
      <c r="Q714" s="74"/>
      <c r="R714" s="1860"/>
      <c r="S714" s="73"/>
      <c r="T714" s="73"/>
      <c r="U714" s="73"/>
      <c r="V714" s="73"/>
      <c r="W714" s="73"/>
      <c r="X714" s="73"/>
      <c r="Y714" s="73"/>
      <c r="Z714" s="73"/>
    </row>
    <row r="715" spans="1:26" ht="15.75" customHeight="1">
      <c r="A715" s="73"/>
      <c r="B715" s="73"/>
      <c r="C715" s="73"/>
      <c r="D715" s="73"/>
      <c r="E715" s="73"/>
      <c r="F715" s="970"/>
      <c r="G715" s="591"/>
      <c r="H715" s="1412"/>
      <c r="I715" s="73"/>
      <c r="J715" s="970"/>
      <c r="K715" s="74"/>
      <c r="L715" s="74"/>
      <c r="M715" s="989"/>
      <c r="N715" s="74"/>
      <c r="O715" s="74"/>
      <c r="P715" s="74"/>
      <c r="Q715" s="74"/>
      <c r="R715" s="1860"/>
      <c r="S715" s="73"/>
      <c r="T715" s="73"/>
      <c r="U715" s="73"/>
      <c r="V715" s="73"/>
      <c r="W715" s="73"/>
      <c r="X715" s="73"/>
      <c r="Y715" s="73"/>
      <c r="Z715" s="73"/>
    </row>
    <row r="716" spans="1:26" ht="15.75" customHeight="1">
      <c r="A716" s="73"/>
      <c r="B716" s="73"/>
      <c r="C716" s="73"/>
      <c r="D716" s="73"/>
      <c r="E716" s="73"/>
      <c r="F716" s="970"/>
      <c r="G716" s="591"/>
      <c r="H716" s="1412"/>
      <c r="I716" s="73"/>
      <c r="J716" s="970"/>
      <c r="K716" s="74"/>
      <c r="L716" s="74"/>
      <c r="M716" s="989"/>
      <c r="N716" s="74"/>
      <c r="O716" s="74"/>
      <c r="P716" s="74"/>
      <c r="Q716" s="74"/>
      <c r="R716" s="1860"/>
      <c r="S716" s="73"/>
      <c r="T716" s="73"/>
      <c r="U716" s="73"/>
      <c r="V716" s="73"/>
      <c r="W716" s="73"/>
      <c r="X716" s="73"/>
      <c r="Y716" s="73"/>
      <c r="Z716" s="73"/>
    </row>
    <row r="717" spans="1:26" ht="15.75" customHeight="1">
      <c r="A717" s="73"/>
      <c r="B717" s="73"/>
      <c r="C717" s="73"/>
      <c r="D717" s="73"/>
      <c r="E717" s="73"/>
      <c r="F717" s="970"/>
      <c r="G717" s="591"/>
      <c r="H717" s="1412"/>
      <c r="I717" s="73"/>
      <c r="J717" s="970"/>
      <c r="K717" s="74"/>
      <c r="L717" s="74"/>
      <c r="M717" s="989"/>
      <c r="N717" s="74"/>
      <c r="O717" s="74"/>
      <c r="P717" s="74"/>
      <c r="Q717" s="74"/>
      <c r="R717" s="1860"/>
      <c r="S717" s="73"/>
      <c r="T717" s="73"/>
      <c r="U717" s="73"/>
      <c r="V717" s="73"/>
      <c r="W717" s="73"/>
      <c r="X717" s="73"/>
      <c r="Y717" s="73"/>
      <c r="Z717" s="73"/>
    </row>
    <row r="718" spans="1:26" ht="15.75" customHeight="1">
      <c r="A718" s="73"/>
      <c r="B718" s="73"/>
      <c r="C718" s="73"/>
      <c r="D718" s="73"/>
      <c r="E718" s="73"/>
      <c r="F718" s="970"/>
      <c r="G718" s="591"/>
      <c r="H718" s="1412"/>
      <c r="I718" s="73"/>
      <c r="J718" s="970"/>
      <c r="K718" s="74"/>
      <c r="L718" s="74"/>
      <c r="M718" s="989"/>
      <c r="N718" s="74"/>
      <c r="O718" s="74"/>
      <c r="P718" s="74"/>
      <c r="Q718" s="74"/>
      <c r="R718" s="1860"/>
      <c r="S718" s="73"/>
      <c r="T718" s="73"/>
      <c r="U718" s="73"/>
      <c r="V718" s="73"/>
      <c r="W718" s="73"/>
      <c r="X718" s="73"/>
      <c r="Y718" s="73"/>
      <c r="Z718" s="73"/>
    </row>
    <row r="719" spans="1:26" ht="15.75" customHeight="1">
      <c r="A719" s="73"/>
      <c r="B719" s="73"/>
      <c r="C719" s="73"/>
      <c r="D719" s="73"/>
      <c r="E719" s="73"/>
      <c r="F719" s="970"/>
      <c r="G719" s="591"/>
      <c r="H719" s="1412"/>
      <c r="I719" s="73"/>
      <c r="J719" s="970"/>
      <c r="K719" s="74"/>
      <c r="L719" s="74"/>
      <c r="M719" s="989"/>
      <c r="N719" s="74"/>
      <c r="O719" s="74"/>
      <c r="P719" s="74"/>
      <c r="Q719" s="74"/>
      <c r="R719" s="1860"/>
      <c r="S719" s="73"/>
      <c r="T719" s="73"/>
      <c r="U719" s="73"/>
      <c r="V719" s="73"/>
      <c r="W719" s="73"/>
      <c r="X719" s="73"/>
      <c r="Y719" s="73"/>
      <c r="Z719" s="73"/>
    </row>
    <row r="720" spans="1:26" ht="15.75" customHeight="1">
      <c r="A720" s="73"/>
      <c r="B720" s="73"/>
      <c r="C720" s="73"/>
      <c r="D720" s="73"/>
      <c r="E720" s="73"/>
      <c r="F720" s="970"/>
      <c r="G720" s="591"/>
      <c r="H720" s="1412"/>
      <c r="I720" s="73"/>
      <c r="J720" s="970"/>
      <c r="K720" s="74"/>
      <c r="L720" s="74"/>
      <c r="M720" s="989"/>
      <c r="N720" s="74"/>
      <c r="O720" s="74"/>
      <c r="P720" s="74"/>
      <c r="Q720" s="74"/>
      <c r="R720" s="1860"/>
      <c r="S720" s="73"/>
      <c r="T720" s="73"/>
      <c r="U720" s="73"/>
      <c r="V720" s="73"/>
      <c r="W720" s="73"/>
      <c r="X720" s="73"/>
      <c r="Y720" s="73"/>
      <c r="Z720" s="73"/>
    </row>
    <row r="721" spans="1:26" ht="15.75" customHeight="1">
      <c r="A721" s="73"/>
      <c r="B721" s="73"/>
      <c r="C721" s="73"/>
      <c r="D721" s="73"/>
      <c r="E721" s="73"/>
      <c r="F721" s="970"/>
      <c r="G721" s="591"/>
      <c r="H721" s="1412"/>
      <c r="I721" s="73"/>
      <c r="J721" s="970"/>
      <c r="K721" s="74"/>
      <c r="L721" s="74"/>
      <c r="M721" s="989"/>
      <c r="N721" s="74"/>
      <c r="O721" s="74"/>
      <c r="P721" s="74"/>
      <c r="Q721" s="74"/>
      <c r="R721" s="1860"/>
      <c r="S721" s="73"/>
      <c r="T721" s="73"/>
      <c r="U721" s="73"/>
      <c r="V721" s="73"/>
      <c r="W721" s="73"/>
      <c r="X721" s="73"/>
      <c r="Y721" s="73"/>
      <c r="Z721" s="73"/>
    </row>
    <row r="722" spans="1:26" ht="15.75" customHeight="1">
      <c r="A722" s="73"/>
      <c r="B722" s="73"/>
      <c r="C722" s="73"/>
      <c r="D722" s="73"/>
      <c r="E722" s="73"/>
      <c r="F722" s="970"/>
      <c r="G722" s="591"/>
      <c r="H722" s="1412"/>
      <c r="I722" s="73"/>
      <c r="J722" s="970"/>
      <c r="K722" s="74"/>
      <c r="L722" s="74"/>
      <c r="M722" s="989"/>
      <c r="N722" s="74"/>
      <c r="O722" s="74"/>
      <c r="P722" s="74"/>
      <c r="Q722" s="74"/>
      <c r="R722" s="1860"/>
      <c r="S722" s="73"/>
      <c r="T722" s="73"/>
      <c r="U722" s="73"/>
      <c r="V722" s="73"/>
      <c r="W722" s="73"/>
      <c r="X722" s="73"/>
      <c r="Y722" s="73"/>
      <c r="Z722" s="73"/>
    </row>
    <row r="723" spans="1:26" ht="15.75" customHeight="1">
      <c r="A723" s="73"/>
      <c r="B723" s="73"/>
      <c r="C723" s="73"/>
      <c r="D723" s="73"/>
      <c r="E723" s="73"/>
      <c r="F723" s="970"/>
      <c r="G723" s="591"/>
      <c r="H723" s="1412"/>
      <c r="I723" s="73"/>
      <c r="J723" s="970"/>
      <c r="K723" s="74"/>
      <c r="L723" s="74"/>
      <c r="M723" s="989"/>
      <c r="N723" s="74"/>
      <c r="O723" s="74"/>
      <c r="P723" s="74"/>
      <c r="Q723" s="74"/>
      <c r="R723" s="1860"/>
      <c r="S723" s="73"/>
      <c r="T723" s="73"/>
      <c r="U723" s="73"/>
      <c r="V723" s="73"/>
      <c r="W723" s="73"/>
      <c r="X723" s="73"/>
      <c r="Y723" s="73"/>
      <c r="Z723" s="73"/>
    </row>
    <row r="724" spans="1:26" ht="15.75" customHeight="1">
      <c r="A724" s="73"/>
      <c r="B724" s="73"/>
      <c r="C724" s="73"/>
      <c r="D724" s="73"/>
      <c r="E724" s="73"/>
      <c r="F724" s="970"/>
      <c r="G724" s="591"/>
      <c r="H724" s="1412"/>
      <c r="I724" s="73"/>
      <c r="J724" s="970"/>
      <c r="K724" s="74"/>
      <c r="L724" s="74"/>
      <c r="M724" s="989"/>
      <c r="N724" s="74"/>
      <c r="O724" s="74"/>
      <c r="P724" s="74"/>
      <c r="Q724" s="74"/>
      <c r="R724" s="1860"/>
      <c r="S724" s="73"/>
      <c r="T724" s="73"/>
      <c r="U724" s="73"/>
      <c r="V724" s="73"/>
      <c r="W724" s="73"/>
      <c r="X724" s="73"/>
      <c r="Y724" s="73"/>
      <c r="Z724" s="73"/>
    </row>
    <row r="725" spans="1:26" ht="15.75" customHeight="1">
      <c r="A725" s="73"/>
      <c r="B725" s="73"/>
      <c r="C725" s="73"/>
      <c r="D725" s="73"/>
      <c r="E725" s="73"/>
      <c r="F725" s="970"/>
      <c r="G725" s="591"/>
      <c r="H725" s="1412"/>
      <c r="I725" s="73"/>
      <c r="J725" s="970"/>
      <c r="K725" s="74"/>
      <c r="L725" s="74"/>
      <c r="M725" s="989"/>
      <c r="N725" s="74"/>
      <c r="O725" s="74"/>
      <c r="P725" s="74"/>
      <c r="Q725" s="74"/>
      <c r="R725" s="1860"/>
      <c r="S725" s="73"/>
      <c r="T725" s="73"/>
      <c r="U725" s="73"/>
      <c r="V725" s="73"/>
      <c r="W725" s="73"/>
      <c r="X725" s="73"/>
      <c r="Y725" s="73"/>
      <c r="Z725" s="73"/>
    </row>
    <row r="726" spans="1:26" ht="15.75" customHeight="1">
      <c r="A726" s="73"/>
      <c r="B726" s="73"/>
      <c r="C726" s="73"/>
      <c r="D726" s="73"/>
      <c r="E726" s="73"/>
      <c r="F726" s="970"/>
      <c r="G726" s="591"/>
      <c r="H726" s="1412"/>
      <c r="I726" s="73"/>
      <c r="J726" s="970"/>
      <c r="K726" s="74"/>
      <c r="L726" s="74"/>
      <c r="M726" s="989"/>
      <c r="N726" s="74"/>
      <c r="O726" s="74"/>
      <c r="P726" s="74"/>
      <c r="Q726" s="74"/>
      <c r="R726" s="1860"/>
      <c r="S726" s="73"/>
      <c r="T726" s="73"/>
      <c r="U726" s="73"/>
      <c r="V726" s="73"/>
      <c r="W726" s="73"/>
      <c r="X726" s="73"/>
      <c r="Y726" s="73"/>
      <c r="Z726" s="73"/>
    </row>
    <row r="727" spans="1:26" ht="15.75" customHeight="1">
      <c r="A727" s="73"/>
      <c r="B727" s="73"/>
      <c r="C727" s="73"/>
      <c r="D727" s="73"/>
      <c r="E727" s="73"/>
      <c r="F727" s="970"/>
      <c r="G727" s="591"/>
      <c r="H727" s="1412"/>
      <c r="I727" s="73"/>
      <c r="J727" s="970"/>
      <c r="K727" s="74"/>
      <c r="L727" s="74"/>
      <c r="M727" s="989"/>
      <c r="N727" s="74"/>
      <c r="O727" s="74"/>
      <c r="P727" s="74"/>
      <c r="Q727" s="74"/>
      <c r="R727" s="1860"/>
      <c r="S727" s="73"/>
      <c r="T727" s="73"/>
      <c r="U727" s="73"/>
      <c r="V727" s="73"/>
      <c r="W727" s="73"/>
      <c r="X727" s="73"/>
      <c r="Y727" s="73"/>
      <c r="Z727" s="73"/>
    </row>
    <row r="728" spans="1:26" ht="15.75" customHeight="1">
      <c r="A728" s="73"/>
      <c r="B728" s="73"/>
      <c r="C728" s="73"/>
      <c r="D728" s="73"/>
      <c r="E728" s="73"/>
      <c r="F728" s="970"/>
      <c r="G728" s="591"/>
      <c r="H728" s="1412"/>
      <c r="I728" s="73"/>
      <c r="J728" s="970"/>
      <c r="K728" s="74"/>
      <c r="L728" s="74"/>
      <c r="M728" s="989"/>
      <c r="N728" s="74"/>
      <c r="O728" s="74"/>
      <c r="P728" s="74"/>
      <c r="Q728" s="74"/>
      <c r="R728" s="1860"/>
      <c r="S728" s="73"/>
      <c r="T728" s="73"/>
      <c r="U728" s="73"/>
      <c r="V728" s="73"/>
      <c r="W728" s="73"/>
      <c r="X728" s="73"/>
      <c r="Y728" s="73"/>
      <c r="Z728" s="73"/>
    </row>
    <row r="729" spans="1:26" ht="15.75" customHeight="1">
      <c r="A729" s="73"/>
      <c r="B729" s="73"/>
      <c r="C729" s="73"/>
      <c r="D729" s="73"/>
      <c r="E729" s="73"/>
      <c r="F729" s="970"/>
      <c r="G729" s="591"/>
      <c r="H729" s="1412"/>
      <c r="I729" s="73"/>
      <c r="J729" s="970"/>
      <c r="K729" s="74"/>
      <c r="L729" s="74"/>
      <c r="M729" s="989"/>
      <c r="N729" s="74"/>
      <c r="O729" s="74"/>
      <c r="P729" s="74"/>
      <c r="Q729" s="74"/>
      <c r="R729" s="1860"/>
      <c r="S729" s="73"/>
      <c r="T729" s="73"/>
      <c r="U729" s="73"/>
      <c r="V729" s="73"/>
      <c r="W729" s="73"/>
      <c r="X729" s="73"/>
      <c r="Y729" s="73"/>
      <c r="Z729" s="73"/>
    </row>
    <row r="730" spans="1:26" ht="15.75" customHeight="1">
      <c r="A730" s="73"/>
      <c r="B730" s="73"/>
      <c r="C730" s="73"/>
      <c r="D730" s="73"/>
      <c r="E730" s="73"/>
      <c r="F730" s="970"/>
      <c r="G730" s="591"/>
      <c r="H730" s="1412"/>
      <c r="I730" s="73"/>
      <c r="J730" s="970"/>
      <c r="K730" s="74"/>
      <c r="L730" s="74"/>
      <c r="M730" s="989"/>
      <c r="N730" s="74"/>
      <c r="O730" s="74"/>
      <c r="P730" s="74"/>
      <c r="Q730" s="74"/>
      <c r="R730" s="1860"/>
      <c r="S730" s="73"/>
      <c r="T730" s="73"/>
      <c r="U730" s="73"/>
      <c r="V730" s="73"/>
      <c r="W730" s="73"/>
      <c r="X730" s="73"/>
      <c r="Y730" s="73"/>
      <c r="Z730" s="73"/>
    </row>
    <row r="731" spans="1:26" ht="15.75" customHeight="1">
      <c r="A731" s="73"/>
      <c r="B731" s="73"/>
      <c r="C731" s="73"/>
      <c r="D731" s="73"/>
      <c r="E731" s="73"/>
      <c r="F731" s="970"/>
      <c r="G731" s="591"/>
      <c r="H731" s="1412"/>
      <c r="I731" s="73"/>
      <c r="J731" s="970"/>
      <c r="K731" s="74"/>
      <c r="L731" s="74"/>
      <c r="M731" s="989"/>
      <c r="N731" s="74"/>
      <c r="O731" s="74"/>
      <c r="P731" s="74"/>
      <c r="Q731" s="74"/>
      <c r="R731" s="1860"/>
      <c r="S731" s="73"/>
      <c r="T731" s="73"/>
      <c r="U731" s="73"/>
      <c r="V731" s="73"/>
      <c r="W731" s="73"/>
      <c r="X731" s="73"/>
      <c r="Y731" s="73"/>
      <c r="Z731" s="73"/>
    </row>
    <row r="732" spans="1:26" ht="15.75" customHeight="1">
      <c r="A732" s="73"/>
      <c r="B732" s="73"/>
      <c r="C732" s="73"/>
      <c r="D732" s="73"/>
      <c r="E732" s="73"/>
      <c r="F732" s="970"/>
      <c r="G732" s="591"/>
      <c r="H732" s="1412"/>
      <c r="I732" s="73"/>
      <c r="J732" s="970"/>
      <c r="K732" s="74"/>
      <c r="L732" s="74"/>
      <c r="M732" s="989"/>
      <c r="N732" s="74"/>
      <c r="O732" s="74"/>
      <c r="P732" s="74"/>
      <c r="Q732" s="74"/>
      <c r="R732" s="1860"/>
      <c r="S732" s="73"/>
      <c r="T732" s="73"/>
      <c r="U732" s="73"/>
      <c r="V732" s="73"/>
      <c r="W732" s="73"/>
      <c r="X732" s="73"/>
      <c r="Y732" s="73"/>
      <c r="Z732" s="73"/>
    </row>
    <row r="733" spans="1:26" ht="15.75" customHeight="1">
      <c r="A733" s="73"/>
      <c r="B733" s="73"/>
      <c r="C733" s="73"/>
      <c r="D733" s="73"/>
      <c r="E733" s="73"/>
      <c r="F733" s="970"/>
      <c r="G733" s="591"/>
      <c r="H733" s="1412"/>
      <c r="I733" s="73"/>
      <c r="J733" s="970"/>
      <c r="K733" s="74"/>
      <c r="L733" s="74"/>
      <c r="M733" s="989"/>
      <c r="N733" s="74"/>
      <c r="O733" s="74"/>
      <c r="P733" s="74"/>
      <c r="Q733" s="74"/>
      <c r="R733" s="1860"/>
      <c r="S733" s="73"/>
      <c r="T733" s="73"/>
      <c r="U733" s="73"/>
      <c r="V733" s="73"/>
      <c r="W733" s="73"/>
      <c r="X733" s="73"/>
      <c r="Y733" s="73"/>
      <c r="Z733" s="73"/>
    </row>
    <row r="734" spans="1:26" ht="15.75" customHeight="1">
      <c r="A734" s="73"/>
      <c r="B734" s="73"/>
      <c r="C734" s="73"/>
      <c r="D734" s="73"/>
      <c r="E734" s="73"/>
      <c r="F734" s="970"/>
      <c r="G734" s="591"/>
      <c r="H734" s="1412"/>
      <c r="I734" s="73"/>
      <c r="J734" s="970"/>
      <c r="K734" s="74"/>
      <c r="L734" s="74"/>
      <c r="M734" s="989"/>
      <c r="N734" s="74"/>
      <c r="O734" s="74"/>
      <c r="P734" s="74"/>
      <c r="Q734" s="74"/>
      <c r="R734" s="1860"/>
      <c r="S734" s="73"/>
      <c r="T734" s="73"/>
      <c r="U734" s="73"/>
      <c r="V734" s="73"/>
      <c r="W734" s="73"/>
      <c r="X734" s="73"/>
      <c r="Y734" s="73"/>
      <c r="Z734" s="73"/>
    </row>
    <row r="735" spans="1:26" ht="15.75" customHeight="1">
      <c r="A735" s="73"/>
      <c r="B735" s="73"/>
      <c r="C735" s="73"/>
      <c r="D735" s="73"/>
      <c r="E735" s="73"/>
      <c r="F735" s="970"/>
      <c r="G735" s="591"/>
      <c r="H735" s="1412"/>
      <c r="I735" s="73"/>
      <c r="J735" s="970"/>
      <c r="K735" s="74"/>
      <c r="L735" s="74"/>
      <c r="M735" s="989"/>
      <c r="N735" s="74"/>
      <c r="O735" s="74"/>
      <c r="P735" s="74"/>
      <c r="Q735" s="74"/>
      <c r="R735" s="1860"/>
      <c r="S735" s="73"/>
      <c r="T735" s="73"/>
      <c r="U735" s="73"/>
      <c r="V735" s="73"/>
      <c r="W735" s="73"/>
      <c r="X735" s="73"/>
      <c r="Y735" s="73"/>
      <c r="Z735" s="73"/>
    </row>
    <row r="736" spans="1:26" ht="15.75" customHeight="1">
      <c r="A736" s="73"/>
      <c r="B736" s="73"/>
      <c r="C736" s="73"/>
      <c r="D736" s="73"/>
      <c r="E736" s="73"/>
      <c r="F736" s="970"/>
      <c r="G736" s="591"/>
      <c r="H736" s="1412"/>
      <c r="I736" s="73"/>
      <c r="J736" s="970"/>
      <c r="K736" s="74"/>
      <c r="L736" s="74"/>
      <c r="M736" s="989"/>
      <c r="N736" s="74"/>
      <c r="O736" s="74"/>
      <c r="P736" s="74"/>
      <c r="Q736" s="74"/>
      <c r="R736" s="1860"/>
      <c r="S736" s="73"/>
      <c r="T736" s="73"/>
      <c r="U736" s="73"/>
      <c r="V736" s="73"/>
      <c r="W736" s="73"/>
      <c r="X736" s="73"/>
      <c r="Y736" s="73"/>
      <c r="Z736" s="73"/>
    </row>
    <row r="737" spans="1:26" ht="15.75" customHeight="1">
      <c r="A737" s="73"/>
      <c r="B737" s="73"/>
      <c r="C737" s="73"/>
      <c r="D737" s="73"/>
      <c r="E737" s="73"/>
      <c r="F737" s="970"/>
      <c r="G737" s="591"/>
      <c r="H737" s="1412"/>
      <c r="I737" s="73"/>
      <c r="J737" s="970"/>
      <c r="K737" s="74"/>
      <c r="L737" s="74"/>
      <c r="M737" s="989"/>
      <c r="N737" s="74"/>
      <c r="O737" s="74"/>
      <c r="P737" s="74"/>
      <c r="Q737" s="74"/>
      <c r="R737" s="1860"/>
      <c r="S737" s="73"/>
      <c r="T737" s="73"/>
      <c r="U737" s="73"/>
      <c r="V737" s="73"/>
      <c r="W737" s="73"/>
      <c r="X737" s="73"/>
      <c r="Y737" s="73"/>
      <c r="Z737" s="73"/>
    </row>
    <row r="738" spans="1:26" ht="15.75" customHeight="1">
      <c r="A738" s="73"/>
      <c r="B738" s="73"/>
      <c r="C738" s="73"/>
      <c r="D738" s="73"/>
      <c r="E738" s="73"/>
      <c r="F738" s="970"/>
      <c r="G738" s="591"/>
      <c r="H738" s="1412"/>
      <c r="I738" s="73"/>
      <c r="J738" s="970"/>
      <c r="K738" s="74"/>
      <c r="L738" s="74"/>
      <c r="M738" s="989"/>
      <c r="N738" s="74"/>
      <c r="O738" s="74"/>
      <c r="P738" s="74"/>
      <c r="Q738" s="74"/>
      <c r="R738" s="1860"/>
      <c r="S738" s="73"/>
      <c r="T738" s="73"/>
      <c r="U738" s="73"/>
      <c r="V738" s="73"/>
      <c r="W738" s="73"/>
      <c r="X738" s="73"/>
      <c r="Y738" s="73"/>
      <c r="Z738" s="73"/>
    </row>
    <row r="739" spans="1:26" ht="15.75" customHeight="1">
      <c r="A739" s="73"/>
      <c r="B739" s="73"/>
      <c r="C739" s="73"/>
      <c r="D739" s="73"/>
      <c r="E739" s="73"/>
      <c r="F739" s="970"/>
      <c r="G739" s="591"/>
      <c r="H739" s="1412"/>
      <c r="I739" s="73"/>
      <c r="J739" s="970"/>
      <c r="K739" s="74"/>
      <c r="L739" s="74"/>
      <c r="M739" s="989"/>
      <c r="N739" s="74"/>
      <c r="O739" s="74"/>
      <c r="P739" s="74"/>
      <c r="Q739" s="74"/>
      <c r="R739" s="1860"/>
      <c r="S739" s="73"/>
      <c r="T739" s="73"/>
      <c r="U739" s="73"/>
      <c r="V739" s="73"/>
      <c r="W739" s="73"/>
      <c r="X739" s="73"/>
      <c r="Y739" s="73"/>
      <c r="Z739" s="73"/>
    </row>
    <row r="740" spans="1:26" ht="15.75" customHeight="1">
      <c r="A740" s="73"/>
      <c r="B740" s="73"/>
      <c r="C740" s="73"/>
      <c r="D740" s="73"/>
      <c r="E740" s="73"/>
      <c r="F740" s="970"/>
      <c r="G740" s="591"/>
      <c r="H740" s="1412"/>
      <c r="I740" s="73"/>
      <c r="J740" s="970"/>
      <c r="K740" s="74"/>
      <c r="L740" s="74"/>
      <c r="M740" s="989"/>
      <c r="N740" s="74"/>
      <c r="O740" s="74"/>
      <c r="P740" s="74"/>
      <c r="Q740" s="74"/>
      <c r="R740" s="1860"/>
      <c r="S740" s="73"/>
      <c r="T740" s="73"/>
      <c r="U740" s="73"/>
      <c r="V740" s="73"/>
      <c r="W740" s="73"/>
      <c r="X740" s="73"/>
      <c r="Y740" s="73"/>
      <c r="Z740" s="73"/>
    </row>
    <row r="741" spans="1:26" ht="15.75" customHeight="1">
      <c r="A741" s="73"/>
      <c r="B741" s="73"/>
      <c r="C741" s="73"/>
      <c r="D741" s="73"/>
      <c r="E741" s="73"/>
      <c r="F741" s="970"/>
      <c r="G741" s="591"/>
      <c r="H741" s="1412"/>
      <c r="I741" s="73"/>
      <c r="J741" s="970"/>
      <c r="K741" s="74"/>
      <c r="L741" s="74"/>
      <c r="M741" s="989"/>
      <c r="N741" s="74"/>
      <c r="O741" s="74"/>
      <c r="P741" s="74"/>
      <c r="Q741" s="74"/>
      <c r="R741" s="1860"/>
      <c r="S741" s="73"/>
      <c r="T741" s="73"/>
      <c r="U741" s="73"/>
      <c r="V741" s="73"/>
      <c r="W741" s="73"/>
      <c r="X741" s="73"/>
      <c r="Y741" s="73"/>
      <c r="Z741" s="73"/>
    </row>
    <row r="742" spans="1:26" ht="15.75" customHeight="1">
      <c r="A742" s="73"/>
      <c r="B742" s="73"/>
      <c r="C742" s="73"/>
      <c r="D742" s="73"/>
      <c r="E742" s="73"/>
      <c r="F742" s="970"/>
      <c r="G742" s="591"/>
      <c r="H742" s="1412"/>
      <c r="I742" s="73"/>
      <c r="J742" s="970"/>
      <c r="K742" s="74"/>
      <c r="L742" s="74"/>
      <c r="M742" s="989"/>
      <c r="N742" s="74"/>
      <c r="O742" s="74"/>
      <c r="P742" s="74"/>
      <c r="Q742" s="74"/>
      <c r="R742" s="1860"/>
      <c r="S742" s="73"/>
      <c r="T742" s="73"/>
      <c r="U742" s="73"/>
      <c r="V742" s="73"/>
      <c r="W742" s="73"/>
      <c r="X742" s="73"/>
      <c r="Y742" s="73"/>
      <c r="Z742" s="73"/>
    </row>
    <row r="743" spans="1:26" ht="15.75" customHeight="1">
      <c r="A743" s="73"/>
      <c r="B743" s="73"/>
      <c r="C743" s="73"/>
      <c r="D743" s="73"/>
      <c r="E743" s="73"/>
      <c r="F743" s="970"/>
      <c r="G743" s="591"/>
      <c r="H743" s="1412"/>
      <c r="I743" s="73"/>
      <c r="J743" s="970"/>
      <c r="K743" s="74"/>
      <c r="L743" s="74"/>
      <c r="M743" s="989"/>
      <c r="N743" s="74"/>
      <c r="O743" s="74"/>
      <c r="P743" s="74"/>
      <c r="Q743" s="74"/>
      <c r="R743" s="1860"/>
      <c r="S743" s="73"/>
      <c r="T743" s="73"/>
      <c r="U743" s="73"/>
      <c r="V743" s="73"/>
      <c r="W743" s="73"/>
      <c r="X743" s="73"/>
      <c r="Y743" s="73"/>
      <c r="Z743" s="73"/>
    </row>
    <row r="744" spans="1:26" ht="15.75" customHeight="1">
      <c r="A744" s="73"/>
      <c r="B744" s="73"/>
      <c r="C744" s="73"/>
      <c r="D744" s="73"/>
      <c r="E744" s="73"/>
      <c r="F744" s="970"/>
      <c r="G744" s="591"/>
      <c r="H744" s="1412"/>
      <c r="I744" s="73"/>
      <c r="J744" s="970"/>
      <c r="K744" s="74"/>
      <c r="L744" s="74"/>
      <c r="M744" s="989"/>
      <c r="N744" s="74"/>
      <c r="O744" s="74"/>
      <c r="P744" s="74"/>
      <c r="Q744" s="74"/>
      <c r="R744" s="1860"/>
      <c r="S744" s="73"/>
      <c r="T744" s="73"/>
      <c r="U744" s="73"/>
      <c r="V744" s="73"/>
      <c r="W744" s="73"/>
      <c r="X744" s="73"/>
      <c r="Y744" s="73"/>
      <c r="Z744" s="73"/>
    </row>
    <row r="745" spans="1:26" ht="15.75" customHeight="1">
      <c r="A745" s="73"/>
      <c r="B745" s="73"/>
      <c r="C745" s="73"/>
      <c r="D745" s="73"/>
      <c r="E745" s="73"/>
      <c r="F745" s="970"/>
      <c r="G745" s="591"/>
      <c r="H745" s="1412"/>
      <c r="I745" s="73"/>
      <c r="J745" s="970"/>
      <c r="K745" s="74"/>
      <c r="L745" s="74"/>
      <c r="M745" s="989"/>
      <c r="N745" s="74"/>
      <c r="O745" s="74"/>
      <c r="P745" s="74"/>
      <c r="Q745" s="74"/>
      <c r="R745" s="1860"/>
      <c r="S745" s="73"/>
      <c r="T745" s="73"/>
      <c r="U745" s="73"/>
      <c r="V745" s="73"/>
      <c r="W745" s="73"/>
      <c r="X745" s="73"/>
      <c r="Y745" s="73"/>
      <c r="Z745" s="73"/>
    </row>
    <row r="746" spans="1:26" ht="15.75" customHeight="1">
      <c r="A746" s="73"/>
      <c r="B746" s="73"/>
      <c r="C746" s="73"/>
      <c r="D746" s="73"/>
      <c r="E746" s="73"/>
      <c r="F746" s="970"/>
      <c r="G746" s="591"/>
      <c r="H746" s="1412"/>
      <c r="I746" s="73"/>
      <c r="J746" s="970"/>
      <c r="K746" s="74"/>
      <c r="L746" s="74"/>
      <c r="M746" s="989"/>
      <c r="N746" s="74"/>
      <c r="O746" s="74"/>
      <c r="P746" s="74"/>
      <c r="Q746" s="74"/>
      <c r="R746" s="1860"/>
      <c r="S746" s="73"/>
      <c r="T746" s="73"/>
      <c r="U746" s="73"/>
      <c r="V746" s="73"/>
      <c r="W746" s="73"/>
      <c r="X746" s="73"/>
      <c r="Y746" s="73"/>
      <c r="Z746" s="73"/>
    </row>
    <row r="747" spans="1:26" ht="15.75" customHeight="1">
      <c r="A747" s="73"/>
      <c r="B747" s="73"/>
      <c r="C747" s="73"/>
      <c r="D747" s="73"/>
      <c r="E747" s="73"/>
      <c r="F747" s="970"/>
      <c r="G747" s="591"/>
      <c r="H747" s="1412"/>
      <c r="I747" s="73"/>
      <c r="J747" s="970"/>
      <c r="K747" s="74"/>
      <c r="L747" s="74"/>
      <c r="M747" s="989"/>
      <c r="N747" s="74"/>
      <c r="O747" s="74"/>
      <c r="P747" s="74"/>
      <c r="Q747" s="74"/>
      <c r="R747" s="1860"/>
      <c r="S747" s="73"/>
      <c r="T747" s="73"/>
      <c r="U747" s="73"/>
      <c r="V747" s="73"/>
      <c r="W747" s="73"/>
      <c r="X747" s="73"/>
      <c r="Y747" s="73"/>
      <c r="Z747" s="73"/>
    </row>
    <row r="748" spans="1:26" ht="15.75" customHeight="1">
      <c r="A748" s="73"/>
      <c r="B748" s="73"/>
      <c r="C748" s="73"/>
      <c r="D748" s="73"/>
      <c r="E748" s="73"/>
      <c r="F748" s="970"/>
      <c r="G748" s="591"/>
      <c r="H748" s="1412"/>
      <c r="I748" s="73"/>
      <c r="J748" s="970"/>
      <c r="K748" s="74"/>
      <c r="L748" s="74"/>
      <c r="M748" s="989"/>
      <c r="N748" s="74"/>
      <c r="O748" s="74"/>
      <c r="P748" s="74"/>
      <c r="Q748" s="74"/>
      <c r="R748" s="1860"/>
      <c r="S748" s="73"/>
      <c r="T748" s="73"/>
      <c r="U748" s="73"/>
      <c r="V748" s="73"/>
      <c r="W748" s="73"/>
      <c r="X748" s="73"/>
      <c r="Y748" s="73"/>
      <c r="Z748" s="73"/>
    </row>
    <row r="749" spans="1:26" ht="15.75" customHeight="1">
      <c r="A749" s="73"/>
      <c r="B749" s="73"/>
      <c r="C749" s="73"/>
      <c r="D749" s="73"/>
      <c r="E749" s="73"/>
      <c r="F749" s="970"/>
      <c r="G749" s="591"/>
      <c r="H749" s="1412"/>
      <c r="I749" s="73"/>
      <c r="J749" s="970"/>
      <c r="K749" s="74"/>
      <c r="L749" s="74"/>
      <c r="M749" s="989"/>
      <c r="N749" s="74"/>
      <c r="O749" s="74"/>
      <c r="P749" s="74"/>
      <c r="Q749" s="74"/>
      <c r="R749" s="1860"/>
      <c r="S749" s="73"/>
      <c r="T749" s="73"/>
      <c r="U749" s="73"/>
      <c r="V749" s="73"/>
      <c r="W749" s="73"/>
      <c r="X749" s="73"/>
      <c r="Y749" s="73"/>
      <c r="Z749" s="73"/>
    </row>
    <row r="750" spans="1:26" ht="15.75" customHeight="1">
      <c r="A750" s="73"/>
      <c r="B750" s="73"/>
      <c r="C750" s="73"/>
      <c r="D750" s="73"/>
      <c r="E750" s="73"/>
      <c r="F750" s="970"/>
      <c r="G750" s="591"/>
      <c r="H750" s="1412"/>
      <c r="I750" s="73"/>
      <c r="J750" s="970"/>
      <c r="K750" s="74"/>
      <c r="L750" s="74"/>
      <c r="M750" s="989"/>
      <c r="N750" s="74"/>
      <c r="O750" s="74"/>
      <c r="P750" s="74"/>
      <c r="Q750" s="74"/>
      <c r="R750" s="1860"/>
      <c r="S750" s="73"/>
      <c r="T750" s="73"/>
      <c r="U750" s="73"/>
      <c r="V750" s="73"/>
      <c r="W750" s="73"/>
      <c r="X750" s="73"/>
      <c r="Y750" s="73"/>
      <c r="Z750" s="73"/>
    </row>
    <row r="751" spans="1:26" ht="15.75" customHeight="1">
      <c r="A751" s="73"/>
      <c r="B751" s="73"/>
      <c r="C751" s="73"/>
      <c r="D751" s="73"/>
      <c r="E751" s="73"/>
      <c r="F751" s="970"/>
      <c r="G751" s="591"/>
      <c r="H751" s="1412"/>
      <c r="I751" s="73"/>
      <c r="J751" s="970"/>
      <c r="K751" s="74"/>
      <c r="L751" s="74"/>
      <c r="M751" s="989"/>
      <c r="N751" s="74"/>
      <c r="O751" s="74"/>
      <c r="P751" s="74"/>
      <c r="Q751" s="74"/>
      <c r="R751" s="1860"/>
      <c r="S751" s="73"/>
      <c r="T751" s="73"/>
      <c r="U751" s="73"/>
      <c r="V751" s="73"/>
      <c r="W751" s="73"/>
      <c r="X751" s="73"/>
      <c r="Y751" s="73"/>
      <c r="Z751" s="73"/>
    </row>
    <row r="752" spans="1:26" ht="15.75" customHeight="1">
      <c r="A752" s="73"/>
      <c r="B752" s="73"/>
      <c r="C752" s="73"/>
      <c r="D752" s="73"/>
      <c r="E752" s="73"/>
      <c r="F752" s="970"/>
      <c r="G752" s="591"/>
      <c r="H752" s="1412"/>
      <c r="I752" s="73"/>
      <c r="J752" s="970"/>
      <c r="K752" s="74"/>
      <c r="L752" s="74"/>
      <c r="M752" s="989"/>
      <c r="N752" s="74"/>
      <c r="O752" s="74"/>
      <c r="P752" s="74"/>
      <c r="Q752" s="74"/>
      <c r="R752" s="1860"/>
      <c r="S752" s="73"/>
      <c r="T752" s="73"/>
      <c r="U752" s="73"/>
      <c r="V752" s="73"/>
      <c r="W752" s="73"/>
      <c r="X752" s="73"/>
      <c r="Y752" s="73"/>
      <c r="Z752" s="73"/>
    </row>
    <row r="753" spans="1:26" ht="15.75" customHeight="1">
      <c r="A753" s="73"/>
      <c r="B753" s="73"/>
      <c r="C753" s="73"/>
      <c r="D753" s="73"/>
      <c r="E753" s="73"/>
      <c r="F753" s="970"/>
      <c r="G753" s="591"/>
      <c r="H753" s="1412"/>
      <c r="I753" s="73"/>
      <c r="J753" s="970"/>
      <c r="K753" s="74"/>
      <c r="L753" s="74"/>
      <c r="M753" s="989"/>
      <c r="N753" s="74"/>
      <c r="O753" s="74"/>
      <c r="P753" s="74"/>
      <c r="Q753" s="74"/>
      <c r="R753" s="1860"/>
      <c r="S753" s="73"/>
      <c r="T753" s="73"/>
      <c r="U753" s="73"/>
      <c r="V753" s="73"/>
      <c r="W753" s="73"/>
      <c r="X753" s="73"/>
      <c r="Y753" s="73"/>
      <c r="Z753" s="73"/>
    </row>
    <row r="754" spans="1:26" ht="15.75" customHeight="1">
      <c r="A754" s="73"/>
      <c r="B754" s="73"/>
      <c r="C754" s="73"/>
      <c r="D754" s="73"/>
      <c r="E754" s="73"/>
      <c r="F754" s="970"/>
      <c r="G754" s="591"/>
      <c r="H754" s="1412"/>
      <c r="I754" s="73"/>
      <c r="J754" s="970"/>
      <c r="K754" s="74"/>
      <c r="L754" s="74"/>
      <c r="M754" s="989"/>
      <c r="N754" s="74"/>
      <c r="O754" s="74"/>
      <c r="P754" s="74"/>
      <c r="Q754" s="74"/>
      <c r="R754" s="1860"/>
      <c r="S754" s="73"/>
      <c r="T754" s="73"/>
      <c r="U754" s="73"/>
      <c r="V754" s="73"/>
      <c r="W754" s="73"/>
      <c r="X754" s="73"/>
      <c r="Y754" s="73"/>
      <c r="Z754" s="73"/>
    </row>
    <row r="755" spans="1:26" ht="15.75" customHeight="1">
      <c r="A755" s="73"/>
      <c r="B755" s="73"/>
      <c r="C755" s="73"/>
      <c r="D755" s="73"/>
      <c r="E755" s="73"/>
      <c r="F755" s="970"/>
      <c r="G755" s="591"/>
      <c r="H755" s="1412"/>
      <c r="I755" s="73"/>
      <c r="J755" s="970"/>
      <c r="K755" s="74"/>
      <c r="L755" s="74"/>
      <c r="M755" s="989"/>
      <c r="N755" s="74"/>
      <c r="O755" s="74"/>
      <c r="P755" s="74"/>
      <c r="Q755" s="74"/>
      <c r="R755" s="1860"/>
      <c r="S755" s="73"/>
      <c r="T755" s="73"/>
      <c r="U755" s="73"/>
      <c r="V755" s="73"/>
      <c r="W755" s="73"/>
      <c r="X755" s="73"/>
      <c r="Y755" s="73"/>
      <c r="Z755" s="73"/>
    </row>
    <row r="756" spans="1:26" ht="15.75" customHeight="1">
      <c r="A756" s="73"/>
      <c r="B756" s="73"/>
      <c r="C756" s="73"/>
      <c r="D756" s="73"/>
      <c r="E756" s="73"/>
      <c r="F756" s="970"/>
      <c r="G756" s="591"/>
      <c r="H756" s="1412"/>
      <c r="I756" s="73"/>
      <c r="J756" s="970"/>
      <c r="K756" s="74"/>
      <c r="L756" s="74"/>
      <c r="M756" s="989"/>
      <c r="N756" s="74"/>
      <c r="O756" s="74"/>
      <c r="P756" s="74"/>
      <c r="Q756" s="74"/>
      <c r="R756" s="1860"/>
      <c r="S756" s="73"/>
      <c r="T756" s="73"/>
      <c r="U756" s="73"/>
      <c r="V756" s="73"/>
      <c r="W756" s="73"/>
      <c r="X756" s="73"/>
      <c r="Y756" s="73"/>
      <c r="Z756" s="73"/>
    </row>
    <row r="757" spans="1:26" ht="15.75" customHeight="1">
      <c r="A757" s="73"/>
      <c r="B757" s="73"/>
      <c r="C757" s="73"/>
      <c r="D757" s="73"/>
      <c r="E757" s="73"/>
      <c r="F757" s="970"/>
      <c r="G757" s="591"/>
      <c r="H757" s="1412"/>
      <c r="I757" s="73"/>
      <c r="J757" s="970"/>
      <c r="K757" s="74"/>
      <c r="L757" s="74"/>
      <c r="M757" s="989"/>
      <c r="N757" s="74"/>
      <c r="O757" s="74"/>
      <c r="P757" s="74"/>
      <c r="Q757" s="74"/>
      <c r="R757" s="1860"/>
      <c r="S757" s="73"/>
      <c r="T757" s="73"/>
      <c r="U757" s="73"/>
      <c r="V757" s="73"/>
      <c r="W757" s="73"/>
      <c r="X757" s="73"/>
      <c r="Y757" s="73"/>
      <c r="Z757" s="73"/>
    </row>
    <row r="758" spans="1:26" ht="15.75" customHeight="1">
      <c r="A758" s="73"/>
      <c r="B758" s="73"/>
      <c r="C758" s="73"/>
      <c r="D758" s="73"/>
      <c r="E758" s="73"/>
      <c r="F758" s="970"/>
      <c r="G758" s="591"/>
      <c r="H758" s="1412"/>
      <c r="I758" s="73"/>
      <c r="J758" s="970"/>
      <c r="K758" s="74"/>
      <c r="L758" s="74"/>
      <c r="M758" s="989"/>
      <c r="N758" s="74"/>
      <c r="O758" s="74"/>
      <c r="P758" s="74"/>
      <c r="Q758" s="74"/>
      <c r="R758" s="1860"/>
      <c r="S758" s="73"/>
      <c r="T758" s="73"/>
      <c r="U758" s="73"/>
      <c r="V758" s="73"/>
      <c r="W758" s="73"/>
      <c r="X758" s="73"/>
      <c r="Y758" s="73"/>
      <c r="Z758" s="73"/>
    </row>
    <row r="759" spans="1:26" ht="15.75" customHeight="1">
      <c r="A759" s="73"/>
      <c r="B759" s="73"/>
      <c r="C759" s="73"/>
      <c r="D759" s="73"/>
      <c r="E759" s="73"/>
      <c r="F759" s="970"/>
      <c r="G759" s="591"/>
      <c r="H759" s="1412"/>
      <c r="I759" s="73"/>
      <c r="J759" s="970"/>
      <c r="K759" s="74"/>
      <c r="L759" s="74"/>
      <c r="M759" s="989"/>
      <c r="N759" s="74"/>
      <c r="O759" s="74"/>
      <c r="P759" s="74"/>
      <c r="Q759" s="74"/>
      <c r="R759" s="1860"/>
      <c r="S759" s="73"/>
      <c r="T759" s="73"/>
      <c r="U759" s="73"/>
      <c r="V759" s="73"/>
      <c r="W759" s="73"/>
      <c r="X759" s="73"/>
      <c r="Y759" s="73"/>
      <c r="Z759" s="73"/>
    </row>
    <row r="760" spans="1:26" ht="15.75" customHeight="1">
      <c r="A760" s="73"/>
      <c r="B760" s="73"/>
      <c r="C760" s="73"/>
      <c r="D760" s="73"/>
      <c r="E760" s="73"/>
      <c r="F760" s="970"/>
      <c r="G760" s="591"/>
      <c r="H760" s="1412"/>
      <c r="I760" s="73"/>
      <c r="J760" s="970"/>
      <c r="K760" s="74"/>
      <c r="L760" s="74"/>
      <c r="M760" s="989"/>
      <c r="N760" s="74"/>
      <c r="O760" s="74"/>
      <c r="P760" s="74"/>
      <c r="Q760" s="74"/>
      <c r="R760" s="1860"/>
      <c r="S760" s="73"/>
      <c r="T760" s="73"/>
      <c r="U760" s="73"/>
      <c r="V760" s="73"/>
      <c r="W760" s="73"/>
      <c r="X760" s="73"/>
      <c r="Y760" s="73"/>
      <c r="Z760" s="73"/>
    </row>
    <row r="761" spans="1:26" ht="15.75" customHeight="1">
      <c r="A761" s="73"/>
      <c r="B761" s="73"/>
      <c r="C761" s="73"/>
      <c r="D761" s="73"/>
      <c r="E761" s="73"/>
      <c r="F761" s="970"/>
      <c r="G761" s="591"/>
      <c r="H761" s="1412"/>
      <c r="I761" s="73"/>
      <c r="J761" s="970"/>
      <c r="K761" s="74"/>
      <c r="L761" s="74"/>
      <c r="M761" s="989"/>
      <c r="N761" s="74"/>
      <c r="O761" s="74"/>
      <c r="P761" s="74"/>
      <c r="Q761" s="74"/>
      <c r="R761" s="1860"/>
      <c r="S761" s="73"/>
      <c r="T761" s="73"/>
      <c r="U761" s="73"/>
      <c r="V761" s="73"/>
      <c r="W761" s="73"/>
      <c r="X761" s="73"/>
      <c r="Y761" s="73"/>
      <c r="Z761" s="73"/>
    </row>
    <row r="762" spans="1:26" ht="15.75" customHeight="1">
      <c r="A762" s="73"/>
      <c r="B762" s="73"/>
      <c r="C762" s="73"/>
      <c r="D762" s="73"/>
      <c r="E762" s="73"/>
      <c r="F762" s="970"/>
      <c r="G762" s="591"/>
      <c r="H762" s="1412"/>
      <c r="I762" s="73"/>
      <c r="J762" s="970"/>
      <c r="K762" s="74"/>
      <c r="L762" s="74"/>
      <c r="M762" s="989"/>
      <c r="N762" s="74"/>
      <c r="O762" s="74"/>
      <c r="P762" s="74"/>
      <c r="Q762" s="74"/>
      <c r="R762" s="1860"/>
      <c r="S762" s="73"/>
      <c r="T762" s="73"/>
      <c r="U762" s="73"/>
      <c r="V762" s="73"/>
      <c r="W762" s="73"/>
      <c r="X762" s="73"/>
      <c r="Y762" s="73"/>
      <c r="Z762" s="73"/>
    </row>
    <row r="763" spans="1:26" ht="15.75" customHeight="1">
      <c r="A763" s="73"/>
      <c r="B763" s="73"/>
      <c r="C763" s="73"/>
      <c r="D763" s="73"/>
      <c r="E763" s="73"/>
      <c r="F763" s="970"/>
      <c r="G763" s="591"/>
      <c r="H763" s="1412"/>
      <c r="I763" s="73"/>
      <c r="J763" s="970"/>
      <c r="K763" s="74"/>
      <c r="L763" s="74"/>
      <c r="M763" s="989"/>
      <c r="N763" s="74"/>
      <c r="O763" s="74"/>
      <c r="P763" s="74"/>
      <c r="Q763" s="74"/>
      <c r="R763" s="1860"/>
      <c r="S763" s="73"/>
      <c r="T763" s="73"/>
      <c r="U763" s="73"/>
      <c r="V763" s="73"/>
      <c r="W763" s="73"/>
      <c r="X763" s="73"/>
      <c r="Y763" s="73"/>
      <c r="Z763" s="73"/>
    </row>
    <row r="764" spans="1:26" ht="15.75" customHeight="1">
      <c r="A764" s="73"/>
      <c r="B764" s="73"/>
      <c r="C764" s="73"/>
      <c r="D764" s="73"/>
      <c r="E764" s="73"/>
      <c r="F764" s="970"/>
      <c r="G764" s="591"/>
      <c r="H764" s="1412"/>
      <c r="I764" s="73"/>
      <c r="J764" s="970"/>
      <c r="K764" s="74"/>
      <c r="L764" s="74"/>
      <c r="M764" s="989"/>
      <c r="N764" s="74"/>
      <c r="O764" s="74"/>
      <c r="P764" s="74"/>
      <c r="Q764" s="74"/>
      <c r="R764" s="1860"/>
      <c r="S764" s="73"/>
      <c r="T764" s="73"/>
      <c r="U764" s="73"/>
      <c r="V764" s="73"/>
      <c r="W764" s="73"/>
      <c r="X764" s="73"/>
      <c r="Y764" s="73"/>
      <c r="Z764" s="73"/>
    </row>
    <row r="765" spans="1:26" ht="15.75" customHeight="1">
      <c r="A765" s="73"/>
      <c r="B765" s="73"/>
      <c r="C765" s="73"/>
      <c r="D765" s="73"/>
      <c r="E765" s="73"/>
      <c r="F765" s="970"/>
      <c r="G765" s="591"/>
      <c r="H765" s="1412"/>
      <c r="I765" s="73"/>
      <c r="J765" s="970"/>
      <c r="K765" s="74"/>
      <c r="L765" s="74"/>
      <c r="M765" s="989"/>
      <c r="N765" s="74"/>
      <c r="O765" s="74"/>
      <c r="P765" s="74"/>
      <c r="Q765" s="74"/>
      <c r="R765" s="1860"/>
      <c r="S765" s="73"/>
      <c r="T765" s="73"/>
      <c r="U765" s="73"/>
      <c r="V765" s="73"/>
      <c r="W765" s="73"/>
      <c r="X765" s="73"/>
      <c r="Y765" s="73"/>
      <c r="Z765" s="73"/>
    </row>
    <row r="766" spans="1:26" ht="15.75" customHeight="1">
      <c r="A766" s="73"/>
      <c r="B766" s="73"/>
      <c r="C766" s="73"/>
      <c r="D766" s="73"/>
      <c r="E766" s="73"/>
      <c r="F766" s="970"/>
      <c r="G766" s="591"/>
      <c r="H766" s="1412"/>
      <c r="I766" s="73"/>
      <c r="J766" s="970"/>
      <c r="K766" s="74"/>
      <c r="L766" s="74"/>
      <c r="M766" s="989"/>
      <c r="N766" s="74"/>
      <c r="O766" s="74"/>
      <c r="P766" s="74"/>
      <c r="Q766" s="74"/>
      <c r="R766" s="1860"/>
      <c r="S766" s="73"/>
      <c r="T766" s="73"/>
      <c r="U766" s="73"/>
      <c r="V766" s="73"/>
      <c r="W766" s="73"/>
      <c r="X766" s="73"/>
      <c r="Y766" s="73"/>
      <c r="Z766" s="73"/>
    </row>
    <row r="767" spans="1:26" ht="15.75" customHeight="1">
      <c r="A767" s="73"/>
      <c r="B767" s="73"/>
      <c r="C767" s="73"/>
      <c r="D767" s="73"/>
      <c r="E767" s="73"/>
      <c r="F767" s="970"/>
      <c r="G767" s="591"/>
      <c r="H767" s="1412"/>
      <c r="I767" s="73"/>
      <c r="J767" s="970"/>
      <c r="K767" s="74"/>
      <c r="L767" s="74"/>
      <c r="M767" s="989"/>
      <c r="N767" s="74"/>
      <c r="O767" s="74"/>
      <c r="P767" s="74"/>
      <c r="Q767" s="74"/>
      <c r="R767" s="1860"/>
      <c r="S767" s="73"/>
      <c r="T767" s="73"/>
      <c r="U767" s="73"/>
      <c r="V767" s="73"/>
      <c r="W767" s="73"/>
      <c r="X767" s="73"/>
      <c r="Y767" s="73"/>
      <c r="Z767" s="73"/>
    </row>
    <row r="768" spans="1:26" ht="15.75" customHeight="1">
      <c r="A768" s="73"/>
      <c r="B768" s="73"/>
      <c r="C768" s="73"/>
      <c r="D768" s="73"/>
      <c r="E768" s="73"/>
      <c r="F768" s="970"/>
      <c r="G768" s="591"/>
      <c r="H768" s="1412"/>
      <c r="I768" s="73"/>
      <c r="J768" s="970"/>
      <c r="K768" s="74"/>
      <c r="L768" s="74"/>
      <c r="M768" s="989"/>
      <c r="N768" s="74"/>
      <c r="O768" s="74"/>
      <c r="P768" s="74"/>
      <c r="Q768" s="74"/>
      <c r="R768" s="1860"/>
      <c r="S768" s="73"/>
      <c r="T768" s="73"/>
      <c r="U768" s="73"/>
      <c r="V768" s="73"/>
      <c r="W768" s="73"/>
      <c r="X768" s="73"/>
      <c r="Y768" s="73"/>
      <c r="Z768" s="73"/>
    </row>
    <row r="769" spans="1:26" ht="15.75" customHeight="1">
      <c r="A769" s="73"/>
      <c r="B769" s="73"/>
      <c r="C769" s="73"/>
      <c r="D769" s="73"/>
      <c r="E769" s="73"/>
      <c r="F769" s="970"/>
      <c r="G769" s="591"/>
      <c r="H769" s="1412"/>
      <c r="I769" s="73"/>
      <c r="J769" s="970"/>
      <c r="K769" s="74"/>
      <c r="L769" s="74"/>
      <c r="M769" s="989"/>
      <c r="N769" s="74"/>
      <c r="O769" s="74"/>
      <c r="P769" s="74"/>
      <c r="Q769" s="74"/>
      <c r="R769" s="1860"/>
      <c r="S769" s="73"/>
      <c r="T769" s="73"/>
      <c r="U769" s="73"/>
      <c r="V769" s="73"/>
      <c r="W769" s="73"/>
      <c r="X769" s="73"/>
      <c r="Y769" s="73"/>
      <c r="Z769" s="73"/>
    </row>
    <row r="770" spans="1:26" ht="15.75" customHeight="1">
      <c r="A770" s="73"/>
      <c r="B770" s="73"/>
      <c r="C770" s="73"/>
      <c r="D770" s="73"/>
      <c r="E770" s="73"/>
      <c r="F770" s="970"/>
      <c r="G770" s="591"/>
      <c r="H770" s="1412"/>
      <c r="I770" s="73"/>
      <c r="J770" s="970"/>
      <c r="K770" s="74"/>
      <c r="L770" s="74"/>
      <c r="M770" s="989"/>
      <c r="N770" s="74"/>
      <c r="O770" s="74"/>
      <c r="P770" s="74"/>
      <c r="Q770" s="74"/>
      <c r="R770" s="1860"/>
      <c r="S770" s="73"/>
      <c r="T770" s="73"/>
      <c r="U770" s="73"/>
      <c r="V770" s="73"/>
      <c r="W770" s="73"/>
      <c r="X770" s="73"/>
      <c r="Y770" s="73"/>
      <c r="Z770" s="73"/>
    </row>
    <row r="771" spans="1:26" ht="15.75" customHeight="1">
      <c r="A771" s="73"/>
      <c r="B771" s="73"/>
      <c r="C771" s="73"/>
      <c r="D771" s="73"/>
      <c r="E771" s="73"/>
      <c r="F771" s="970"/>
      <c r="G771" s="591"/>
      <c r="H771" s="1412"/>
      <c r="I771" s="73"/>
      <c r="J771" s="970"/>
      <c r="K771" s="74"/>
      <c r="L771" s="74"/>
      <c r="M771" s="989"/>
      <c r="N771" s="74"/>
      <c r="O771" s="74"/>
      <c r="P771" s="74"/>
      <c r="Q771" s="74"/>
      <c r="R771" s="1860"/>
      <c r="S771" s="73"/>
      <c r="T771" s="73"/>
      <c r="U771" s="73"/>
      <c r="V771" s="73"/>
      <c r="W771" s="73"/>
      <c r="X771" s="73"/>
      <c r="Y771" s="73"/>
      <c r="Z771" s="73"/>
    </row>
    <row r="772" spans="1:26" ht="15.75" customHeight="1">
      <c r="A772" s="73"/>
      <c r="B772" s="73"/>
      <c r="C772" s="73"/>
      <c r="D772" s="73"/>
      <c r="E772" s="73"/>
      <c r="F772" s="970"/>
      <c r="G772" s="591"/>
      <c r="H772" s="1412"/>
      <c r="I772" s="73"/>
      <c r="J772" s="970"/>
      <c r="K772" s="74"/>
      <c r="L772" s="74"/>
      <c r="M772" s="989"/>
      <c r="N772" s="74"/>
      <c r="O772" s="74"/>
      <c r="P772" s="74"/>
      <c r="Q772" s="74"/>
      <c r="R772" s="1860"/>
      <c r="S772" s="73"/>
      <c r="T772" s="73"/>
      <c r="U772" s="73"/>
      <c r="V772" s="73"/>
      <c r="W772" s="73"/>
      <c r="X772" s="73"/>
      <c r="Y772" s="73"/>
      <c r="Z772" s="73"/>
    </row>
    <row r="773" spans="1:26" ht="15.75" customHeight="1">
      <c r="A773" s="73"/>
      <c r="B773" s="73"/>
      <c r="C773" s="73"/>
      <c r="D773" s="73"/>
      <c r="E773" s="73"/>
      <c r="F773" s="970"/>
      <c r="G773" s="591"/>
      <c r="H773" s="1412"/>
      <c r="I773" s="73"/>
      <c r="J773" s="970"/>
      <c r="K773" s="74"/>
      <c r="L773" s="74"/>
      <c r="M773" s="989"/>
      <c r="N773" s="74"/>
      <c r="O773" s="74"/>
      <c r="P773" s="74"/>
      <c r="Q773" s="74"/>
      <c r="R773" s="1860"/>
      <c r="S773" s="73"/>
      <c r="T773" s="73"/>
      <c r="U773" s="73"/>
      <c r="V773" s="73"/>
      <c r="W773" s="73"/>
      <c r="X773" s="73"/>
      <c r="Y773" s="73"/>
      <c r="Z773" s="73"/>
    </row>
    <row r="774" spans="1:26" ht="15.75" customHeight="1">
      <c r="A774" s="73"/>
      <c r="B774" s="73"/>
      <c r="C774" s="73"/>
      <c r="D774" s="73"/>
      <c r="E774" s="73"/>
      <c r="F774" s="970"/>
      <c r="G774" s="591"/>
      <c r="H774" s="1412"/>
      <c r="I774" s="73"/>
      <c r="J774" s="970"/>
      <c r="K774" s="74"/>
      <c r="L774" s="74"/>
      <c r="M774" s="989"/>
      <c r="N774" s="74"/>
      <c r="O774" s="74"/>
      <c r="P774" s="74"/>
      <c r="Q774" s="74"/>
      <c r="R774" s="1860"/>
      <c r="S774" s="73"/>
      <c r="T774" s="73"/>
      <c r="U774" s="73"/>
      <c r="V774" s="73"/>
      <c r="W774" s="73"/>
      <c r="X774" s="73"/>
      <c r="Y774" s="73"/>
      <c r="Z774" s="73"/>
    </row>
    <row r="775" spans="1:26" ht="15.75" customHeight="1">
      <c r="A775" s="73"/>
      <c r="B775" s="73"/>
      <c r="C775" s="73"/>
      <c r="D775" s="73"/>
      <c r="E775" s="73"/>
      <c r="F775" s="970"/>
      <c r="G775" s="591"/>
      <c r="H775" s="1412"/>
      <c r="I775" s="73"/>
      <c r="J775" s="970"/>
      <c r="K775" s="74"/>
      <c r="L775" s="74"/>
      <c r="M775" s="989"/>
      <c r="N775" s="74"/>
      <c r="O775" s="74"/>
      <c r="P775" s="74"/>
      <c r="Q775" s="74"/>
      <c r="R775" s="1860"/>
      <c r="S775" s="73"/>
      <c r="T775" s="73"/>
      <c r="U775" s="73"/>
      <c r="V775" s="73"/>
      <c r="W775" s="73"/>
      <c r="X775" s="73"/>
      <c r="Y775" s="73"/>
      <c r="Z775" s="73"/>
    </row>
    <row r="776" spans="1:26" ht="15.75" customHeight="1">
      <c r="A776" s="73"/>
      <c r="B776" s="73"/>
      <c r="C776" s="73"/>
      <c r="D776" s="73"/>
      <c r="E776" s="73"/>
      <c r="F776" s="970"/>
      <c r="G776" s="591"/>
      <c r="H776" s="1412"/>
      <c r="I776" s="73"/>
      <c r="J776" s="970"/>
      <c r="K776" s="74"/>
      <c r="L776" s="74"/>
      <c r="M776" s="989"/>
      <c r="N776" s="74"/>
      <c r="O776" s="74"/>
      <c r="P776" s="74"/>
      <c r="Q776" s="74"/>
      <c r="R776" s="1860"/>
      <c r="S776" s="73"/>
      <c r="T776" s="73"/>
      <c r="U776" s="73"/>
      <c r="V776" s="73"/>
      <c r="W776" s="73"/>
      <c r="X776" s="73"/>
      <c r="Y776" s="73"/>
      <c r="Z776" s="73"/>
    </row>
    <row r="777" spans="1:26" ht="15.75" customHeight="1">
      <c r="A777" s="73"/>
      <c r="B777" s="73"/>
      <c r="C777" s="73"/>
      <c r="D777" s="73"/>
      <c r="E777" s="73"/>
      <c r="F777" s="970"/>
      <c r="G777" s="591"/>
      <c r="H777" s="1412"/>
      <c r="I777" s="73"/>
      <c r="J777" s="970"/>
      <c r="K777" s="74"/>
      <c r="L777" s="74"/>
      <c r="M777" s="989"/>
      <c r="N777" s="74"/>
      <c r="O777" s="74"/>
      <c r="P777" s="74"/>
      <c r="Q777" s="74"/>
      <c r="R777" s="1860"/>
      <c r="S777" s="73"/>
      <c r="T777" s="73"/>
      <c r="U777" s="73"/>
      <c r="V777" s="73"/>
      <c r="W777" s="73"/>
      <c r="X777" s="73"/>
      <c r="Y777" s="73"/>
      <c r="Z777" s="73"/>
    </row>
    <row r="778" spans="1:26" ht="15.75" customHeight="1">
      <c r="A778" s="73"/>
      <c r="B778" s="73"/>
      <c r="C778" s="73"/>
      <c r="D778" s="73"/>
      <c r="E778" s="73"/>
      <c r="F778" s="970"/>
      <c r="G778" s="591"/>
      <c r="H778" s="1412"/>
      <c r="I778" s="73"/>
      <c r="J778" s="970"/>
      <c r="K778" s="74"/>
      <c r="L778" s="74"/>
      <c r="M778" s="989"/>
      <c r="N778" s="74"/>
      <c r="O778" s="74"/>
      <c r="P778" s="74"/>
      <c r="Q778" s="74"/>
      <c r="R778" s="1860"/>
      <c r="S778" s="73"/>
      <c r="T778" s="73"/>
      <c r="U778" s="73"/>
      <c r="V778" s="73"/>
      <c r="W778" s="73"/>
      <c r="X778" s="73"/>
      <c r="Y778" s="73"/>
      <c r="Z778" s="73"/>
    </row>
    <row r="779" spans="1:26" ht="15.75" customHeight="1">
      <c r="A779" s="73"/>
      <c r="B779" s="73"/>
      <c r="C779" s="73"/>
      <c r="D779" s="73"/>
      <c r="E779" s="73"/>
      <c r="F779" s="970"/>
      <c r="G779" s="591"/>
      <c r="H779" s="1412"/>
      <c r="I779" s="73"/>
      <c r="J779" s="970"/>
      <c r="K779" s="74"/>
      <c r="L779" s="74"/>
      <c r="M779" s="989"/>
      <c r="N779" s="74"/>
      <c r="O779" s="74"/>
      <c r="P779" s="74"/>
      <c r="Q779" s="74"/>
      <c r="R779" s="1860"/>
      <c r="S779" s="73"/>
      <c r="T779" s="73"/>
      <c r="U779" s="73"/>
      <c r="V779" s="73"/>
      <c r="W779" s="73"/>
      <c r="X779" s="73"/>
      <c r="Y779" s="73"/>
      <c r="Z779" s="73"/>
    </row>
    <row r="780" spans="1:26" ht="15.75" customHeight="1">
      <c r="A780" s="73"/>
      <c r="B780" s="73"/>
      <c r="C780" s="73"/>
      <c r="D780" s="73"/>
      <c r="E780" s="73"/>
      <c r="F780" s="970"/>
      <c r="G780" s="591"/>
      <c r="H780" s="1412"/>
      <c r="I780" s="73"/>
      <c r="J780" s="970"/>
      <c r="K780" s="74"/>
      <c r="L780" s="74"/>
      <c r="M780" s="989"/>
      <c r="N780" s="74"/>
      <c r="O780" s="74"/>
      <c r="P780" s="74"/>
      <c r="Q780" s="74"/>
      <c r="R780" s="1860"/>
      <c r="S780" s="73"/>
      <c r="T780" s="73"/>
      <c r="U780" s="73"/>
      <c r="V780" s="73"/>
      <c r="W780" s="73"/>
      <c r="X780" s="73"/>
      <c r="Y780" s="73"/>
      <c r="Z780" s="73"/>
    </row>
    <row r="781" spans="1:26" ht="15.75" customHeight="1">
      <c r="A781" s="73"/>
      <c r="B781" s="73"/>
      <c r="C781" s="73"/>
      <c r="D781" s="73"/>
      <c r="E781" s="73"/>
      <c r="F781" s="970"/>
      <c r="G781" s="591"/>
      <c r="H781" s="1412"/>
      <c r="I781" s="73"/>
      <c r="J781" s="970"/>
      <c r="K781" s="74"/>
      <c r="L781" s="74"/>
      <c r="M781" s="989"/>
      <c r="N781" s="74"/>
      <c r="O781" s="74"/>
      <c r="P781" s="74"/>
      <c r="Q781" s="74"/>
      <c r="R781" s="1860"/>
      <c r="S781" s="73"/>
      <c r="T781" s="73"/>
      <c r="U781" s="73"/>
      <c r="V781" s="73"/>
      <c r="W781" s="73"/>
      <c r="X781" s="73"/>
      <c r="Y781" s="73"/>
      <c r="Z781" s="73"/>
    </row>
    <row r="782" spans="1:26" ht="15.75" customHeight="1">
      <c r="A782" s="73"/>
      <c r="B782" s="73"/>
      <c r="C782" s="73"/>
      <c r="D782" s="73"/>
      <c r="E782" s="73"/>
      <c r="F782" s="970"/>
      <c r="G782" s="591"/>
      <c r="H782" s="1412"/>
      <c r="I782" s="73"/>
      <c r="J782" s="970"/>
      <c r="K782" s="74"/>
      <c r="L782" s="74"/>
      <c r="M782" s="989"/>
      <c r="N782" s="74"/>
      <c r="O782" s="74"/>
      <c r="P782" s="74"/>
      <c r="Q782" s="74"/>
      <c r="R782" s="1860"/>
      <c r="S782" s="73"/>
      <c r="T782" s="73"/>
      <c r="U782" s="73"/>
      <c r="V782" s="73"/>
      <c r="W782" s="73"/>
      <c r="X782" s="73"/>
      <c r="Y782" s="73"/>
      <c r="Z782" s="73"/>
    </row>
    <row r="783" spans="1:26" ht="15.75" customHeight="1">
      <c r="A783" s="73"/>
      <c r="B783" s="73"/>
      <c r="C783" s="73"/>
      <c r="D783" s="73"/>
      <c r="E783" s="73"/>
      <c r="F783" s="970"/>
      <c r="G783" s="591"/>
      <c r="H783" s="1412"/>
      <c r="I783" s="73"/>
      <c r="J783" s="970"/>
      <c r="K783" s="74"/>
      <c r="L783" s="74"/>
      <c r="M783" s="989"/>
      <c r="N783" s="74"/>
      <c r="O783" s="74"/>
      <c r="P783" s="74"/>
      <c r="Q783" s="74"/>
      <c r="R783" s="1860"/>
      <c r="S783" s="73"/>
      <c r="T783" s="73"/>
      <c r="U783" s="73"/>
      <c r="V783" s="73"/>
      <c r="W783" s="73"/>
      <c r="X783" s="73"/>
      <c r="Y783" s="73"/>
      <c r="Z783" s="73"/>
    </row>
    <row r="784" spans="1:26" ht="15.75" customHeight="1">
      <c r="A784" s="73"/>
      <c r="B784" s="73"/>
      <c r="C784" s="73"/>
      <c r="D784" s="73"/>
      <c r="E784" s="73"/>
      <c r="F784" s="970"/>
      <c r="G784" s="591"/>
      <c r="H784" s="1412"/>
      <c r="I784" s="73"/>
      <c r="J784" s="970"/>
      <c r="K784" s="74"/>
      <c r="L784" s="74"/>
      <c r="M784" s="989"/>
      <c r="N784" s="74"/>
      <c r="O784" s="74"/>
      <c r="P784" s="74"/>
      <c r="Q784" s="74"/>
      <c r="R784" s="1860"/>
      <c r="S784" s="73"/>
      <c r="T784" s="73"/>
      <c r="U784" s="73"/>
      <c r="V784" s="73"/>
      <c r="W784" s="73"/>
      <c r="X784" s="73"/>
      <c r="Y784" s="73"/>
      <c r="Z784" s="73"/>
    </row>
    <row r="785" spans="1:26" ht="15.75" customHeight="1">
      <c r="A785" s="73"/>
      <c r="B785" s="73"/>
      <c r="C785" s="73"/>
      <c r="D785" s="73"/>
      <c r="E785" s="73"/>
      <c r="F785" s="970"/>
      <c r="G785" s="591"/>
      <c r="H785" s="1412"/>
      <c r="I785" s="73"/>
      <c r="J785" s="970"/>
      <c r="K785" s="74"/>
      <c r="L785" s="74"/>
      <c r="M785" s="989"/>
      <c r="N785" s="74"/>
      <c r="O785" s="74"/>
      <c r="P785" s="74"/>
      <c r="Q785" s="74"/>
      <c r="R785" s="1860"/>
      <c r="S785" s="73"/>
      <c r="T785" s="73"/>
      <c r="U785" s="73"/>
      <c r="V785" s="73"/>
      <c r="W785" s="73"/>
      <c r="X785" s="73"/>
      <c r="Y785" s="73"/>
      <c r="Z785" s="73"/>
    </row>
    <row r="786" spans="1:26" ht="15.75" customHeight="1">
      <c r="A786" s="73"/>
      <c r="B786" s="73"/>
      <c r="C786" s="73"/>
      <c r="D786" s="73"/>
      <c r="E786" s="73"/>
      <c r="F786" s="970"/>
      <c r="G786" s="591"/>
      <c r="H786" s="1412"/>
      <c r="I786" s="73"/>
      <c r="J786" s="970"/>
      <c r="K786" s="74"/>
      <c r="L786" s="74"/>
      <c r="M786" s="989"/>
      <c r="N786" s="74"/>
      <c r="O786" s="74"/>
      <c r="P786" s="74"/>
      <c r="Q786" s="74"/>
      <c r="R786" s="1860"/>
      <c r="S786" s="73"/>
      <c r="T786" s="73"/>
      <c r="U786" s="73"/>
      <c r="V786" s="73"/>
      <c r="W786" s="73"/>
      <c r="X786" s="73"/>
      <c r="Y786" s="73"/>
      <c r="Z786" s="73"/>
    </row>
    <row r="787" spans="1:26" ht="15.75" customHeight="1">
      <c r="A787" s="73"/>
      <c r="B787" s="73"/>
      <c r="C787" s="73"/>
      <c r="D787" s="73"/>
      <c r="E787" s="73"/>
      <c r="F787" s="970"/>
      <c r="G787" s="591"/>
      <c r="H787" s="1412"/>
      <c r="I787" s="73"/>
      <c r="J787" s="970"/>
      <c r="K787" s="74"/>
      <c r="L787" s="74"/>
      <c r="M787" s="989"/>
      <c r="N787" s="74"/>
      <c r="O787" s="74"/>
      <c r="P787" s="74"/>
      <c r="Q787" s="74"/>
      <c r="R787" s="1860"/>
      <c r="S787" s="73"/>
      <c r="T787" s="73"/>
      <c r="U787" s="73"/>
      <c r="V787" s="73"/>
      <c r="W787" s="73"/>
      <c r="X787" s="73"/>
      <c r="Y787" s="73"/>
      <c r="Z787" s="73"/>
    </row>
    <row r="788" spans="1:26" ht="15.75" customHeight="1">
      <c r="A788" s="73"/>
      <c r="B788" s="73"/>
      <c r="C788" s="73"/>
      <c r="D788" s="73"/>
      <c r="E788" s="73"/>
      <c r="F788" s="970"/>
      <c r="G788" s="591"/>
      <c r="H788" s="1412"/>
      <c r="I788" s="73"/>
      <c r="J788" s="970"/>
      <c r="K788" s="74"/>
      <c r="L788" s="74"/>
      <c r="M788" s="989"/>
      <c r="N788" s="74"/>
      <c r="O788" s="74"/>
      <c r="P788" s="74"/>
      <c r="Q788" s="74"/>
      <c r="R788" s="1860"/>
      <c r="S788" s="73"/>
      <c r="T788" s="73"/>
      <c r="U788" s="73"/>
      <c r="V788" s="73"/>
      <c r="W788" s="73"/>
      <c r="X788" s="73"/>
      <c r="Y788" s="73"/>
      <c r="Z788" s="73"/>
    </row>
    <row r="789" spans="1:26" ht="15.75" customHeight="1">
      <c r="A789" s="73"/>
      <c r="B789" s="73"/>
      <c r="C789" s="73"/>
      <c r="D789" s="73"/>
      <c r="E789" s="73"/>
      <c r="F789" s="970"/>
      <c r="G789" s="591"/>
      <c r="H789" s="1412"/>
      <c r="I789" s="73"/>
      <c r="J789" s="970"/>
      <c r="K789" s="74"/>
      <c r="L789" s="74"/>
      <c r="M789" s="989"/>
      <c r="N789" s="74"/>
      <c r="O789" s="74"/>
      <c r="P789" s="74"/>
      <c r="Q789" s="74"/>
      <c r="R789" s="1860"/>
      <c r="S789" s="73"/>
      <c r="T789" s="73"/>
      <c r="U789" s="73"/>
      <c r="V789" s="73"/>
      <c r="W789" s="73"/>
      <c r="X789" s="73"/>
      <c r="Y789" s="73"/>
      <c r="Z789" s="73"/>
    </row>
    <row r="790" spans="1:26" ht="15.75" customHeight="1">
      <c r="A790" s="73"/>
      <c r="B790" s="73"/>
      <c r="C790" s="73"/>
      <c r="D790" s="73"/>
      <c r="E790" s="73"/>
      <c r="F790" s="970"/>
      <c r="G790" s="591"/>
      <c r="H790" s="1412"/>
      <c r="I790" s="73"/>
      <c r="J790" s="970"/>
      <c r="K790" s="74"/>
      <c r="L790" s="74"/>
      <c r="M790" s="989"/>
      <c r="N790" s="74"/>
      <c r="O790" s="74"/>
      <c r="P790" s="74"/>
      <c r="Q790" s="74"/>
      <c r="R790" s="1860"/>
      <c r="S790" s="73"/>
      <c r="T790" s="73"/>
      <c r="U790" s="73"/>
      <c r="V790" s="73"/>
      <c r="W790" s="73"/>
      <c r="X790" s="73"/>
      <c r="Y790" s="73"/>
      <c r="Z790" s="73"/>
    </row>
    <row r="791" spans="1:26" ht="15.75" customHeight="1">
      <c r="A791" s="73"/>
      <c r="B791" s="73"/>
      <c r="C791" s="73"/>
      <c r="D791" s="73"/>
      <c r="E791" s="73"/>
      <c r="F791" s="970"/>
      <c r="G791" s="591"/>
      <c r="H791" s="1412"/>
      <c r="I791" s="73"/>
      <c r="J791" s="970"/>
      <c r="K791" s="74"/>
      <c r="L791" s="74"/>
      <c r="M791" s="989"/>
      <c r="N791" s="74"/>
      <c r="O791" s="74"/>
      <c r="P791" s="74"/>
      <c r="Q791" s="74"/>
      <c r="R791" s="1860"/>
      <c r="S791" s="73"/>
      <c r="T791" s="73"/>
      <c r="U791" s="73"/>
      <c r="V791" s="73"/>
      <c r="W791" s="73"/>
      <c r="X791" s="73"/>
      <c r="Y791" s="73"/>
      <c r="Z791" s="73"/>
    </row>
    <row r="792" spans="1:26" ht="15.75" customHeight="1">
      <c r="A792" s="73"/>
      <c r="B792" s="73"/>
      <c r="C792" s="73"/>
      <c r="D792" s="73"/>
      <c r="E792" s="73"/>
      <c r="F792" s="970"/>
      <c r="G792" s="591"/>
      <c r="H792" s="1412"/>
      <c r="I792" s="73"/>
      <c r="J792" s="970"/>
      <c r="K792" s="74"/>
      <c r="L792" s="74"/>
      <c r="M792" s="989"/>
      <c r="N792" s="74"/>
      <c r="O792" s="74"/>
      <c r="P792" s="74"/>
      <c r="Q792" s="74"/>
      <c r="R792" s="1860"/>
      <c r="S792" s="73"/>
      <c r="T792" s="73"/>
      <c r="U792" s="73"/>
      <c r="V792" s="73"/>
      <c r="W792" s="73"/>
      <c r="X792" s="73"/>
      <c r="Y792" s="73"/>
      <c r="Z792" s="73"/>
    </row>
    <row r="793" spans="1:26" ht="15.75" customHeight="1">
      <c r="A793" s="73"/>
      <c r="B793" s="73"/>
      <c r="C793" s="73"/>
      <c r="D793" s="73"/>
      <c r="E793" s="73"/>
      <c r="F793" s="970"/>
      <c r="G793" s="591"/>
      <c r="H793" s="1412"/>
      <c r="I793" s="73"/>
      <c r="J793" s="970"/>
      <c r="K793" s="74"/>
      <c r="L793" s="74"/>
      <c r="M793" s="989"/>
      <c r="N793" s="74"/>
      <c r="O793" s="74"/>
      <c r="P793" s="74"/>
      <c r="Q793" s="74"/>
      <c r="R793" s="1860"/>
      <c r="S793" s="73"/>
      <c r="T793" s="73"/>
      <c r="U793" s="73"/>
      <c r="V793" s="73"/>
      <c r="W793" s="73"/>
      <c r="X793" s="73"/>
      <c r="Y793" s="73"/>
      <c r="Z793" s="73"/>
    </row>
    <row r="794" spans="1:26" ht="15.75" customHeight="1">
      <c r="A794" s="73"/>
      <c r="B794" s="73"/>
      <c r="C794" s="73"/>
      <c r="D794" s="73"/>
      <c r="E794" s="73"/>
      <c r="F794" s="970"/>
      <c r="G794" s="591"/>
      <c r="H794" s="1412"/>
      <c r="I794" s="73"/>
      <c r="J794" s="970"/>
      <c r="K794" s="74"/>
      <c r="L794" s="74"/>
      <c r="M794" s="989"/>
      <c r="N794" s="74"/>
      <c r="O794" s="74"/>
      <c r="P794" s="74"/>
      <c r="Q794" s="74"/>
      <c r="R794" s="1860"/>
      <c r="S794" s="73"/>
      <c r="T794" s="73"/>
      <c r="U794" s="73"/>
      <c r="V794" s="73"/>
      <c r="W794" s="73"/>
      <c r="X794" s="73"/>
      <c r="Y794" s="73"/>
      <c r="Z794" s="73"/>
    </row>
    <row r="795" spans="1:26" ht="15.75" customHeight="1">
      <c r="A795" s="73"/>
      <c r="B795" s="73"/>
      <c r="C795" s="73"/>
      <c r="D795" s="73"/>
      <c r="E795" s="73"/>
      <c r="F795" s="970"/>
      <c r="G795" s="591"/>
      <c r="H795" s="1412"/>
      <c r="I795" s="73"/>
      <c r="J795" s="970"/>
      <c r="K795" s="74"/>
      <c r="L795" s="74"/>
      <c r="M795" s="989"/>
      <c r="N795" s="74"/>
      <c r="O795" s="74"/>
      <c r="P795" s="74"/>
      <c r="Q795" s="74"/>
      <c r="R795" s="1860"/>
      <c r="S795" s="73"/>
      <c r="T795" s="73"/>
      <c r="U795" s="73"/>
      <c r="V795" s="73"/>
      <c r="W795" s="73"/>
      <c r="X795" s="73"/>
      <c r="Y795" s="73"/>
      <c r="Z795" s="73"/>
    </row>
    <row r="796" spans="1:26" ht="15.75" customHeight="1">
      <c r="A796" s="73"/>
      <c r="B796" s="73"/>
      <c r="C796" s="73"/>
      <c r="D796" s="73"/>
      <c r="E796" s="73"/>
      <c r="F796" s="970"/>
      <c r="G796" s="591"/>
      <c r="H796" s="1412"/>
      <c r="I796" s="73"/>
      <c r="J796" s="970"/>
      <c r="K796" s="74"/>
      <c r="L796" s="74"/>
      <c r="M796" s="989"/>
      <c r="N796" s="74"/>
      <c r="O796" s="74"/>
      <c r="P796" s="74"/>
      <c r="Q796" s="74"/>
      <c r="R796" s="1860"/>
      <c r="S796" s="73"/>
      <c r="T796" s="73"/>
      <c r="U796" s="73"/>
      <c r="V796" s="73"/>
      <c r="W796" s="73"/>
      <c r="X796" s="73"/>
      <c r="Y796" s="73"/>
      <c r="Z796" s="73"/>
    </row>
    <row r="797" spans="1:26" ht="15.75" customHeight="1">
      <c r="A797" s="73"/>
      <c r="B797" s="73"/>
      <c r="C797" s="73"/>
      <c r="D797" s="73"/>
      <c r="E797" s="73"/>
      <c r="F797" s="970"/>
      <c r="G797" s="591"/>
      <c r="H797" s="1412"/>
      <c r="I797" s="73"/>
      <c r="J797" s="970"/>
      <c r="K797" s="74"/>
      <c r="L797" s="74"/>
      <c r="M797" s="989"/>
      <c r="N797" s="74"/>
      <c r="O797" s="74"/>
      <c r="P797" s="74"/>
      <c r="Q797" s="74"/>
      <c r="R797" s="1860"/>
      <c r="S797" s="73"/>
      <c r="T797" s="73"/>
      <c r="U797" s="73"/>
      <c r="V797" s="73"/>
      <c r="W797" s="73"/>
      <c r="X797" s="73"/>
      <c r="Y797" s="73"/>
      <c r="Z797" s="73"/>
    </row>
    <row r="798" spans="1:26" ht="15.75" customHeight="1">
      <c r="A798" s="73"/>
      <c r="B798" s="73"/>
      <c r="C798" s="73"/>
      <c r="D798" s="73"/>
      <c r="E798" s="73"/>
      <c r="F798" s="970"/>
      <c r="G798" s="591"/>
      <c r="H798" s="1412"/>
      <c r="I798" s="73"/>
      <c r="J798" s="970"/>
      <c r="K798" s="74"/>
      <c r="L798" s="74"/>
      <c r="M798" s="989"/>
      <c r="N798" s="74"/>
      <c r="O798" s="74"/>
      <c r="P798" s="74"/>
      <c r="Q798" s="74"/>
      <c r="R798" s="1860"/>
      <c r="S798" s="73"/>
      <c r="T798" s="73"/>
      <c r="U798" s="73"/>
      <c r="V798" s="73"/>
      <c r="W798" s="73"/>
      <c r="X798" s="73"/>
      <c r="Y798" s="73"/>
      <c r="Z798" s="73"/>
    </row>
    <row r="799" spans="1:26" ht="15.75" customHeight="1">
      <c r="A799" s="73"/>
      <c r="B799" s="73"/>
      <c r="C799" s="73"/>
      <c r="D799" s="73"/>
      <c r="E799" s="73"/>
      <c r="F799" s="970"/>
      <c r="G799" s="591"/>
      <c r="H799" s="1412"/>
      <c r="I799" s="73"/>
      <c r="J799" s="970"/>
      <c r="K799" s="74"/>
      <c r="L799" s="74"/>
      <c r="M799" s="989"/>
      <c r="N799" s="74"/>
      <c r="O799" s="74"/>
      <c r="P799" s="74"/>
      <c r="Q799" s="74"/>
      <c r="R799" s="1860"/>
      <c r="S799" s="73"/>
      <c r="T799" s="73"/>
      <c r="U799" s="73"/>
      <c r="V799" s="73"/>
      <c r="W799" s="73"/>
      <c r="X799" s="73"/>
      <c r="Y799" s="73"/>
      <c r="Z799" s="73"/>
    </row>
    <row r="800" spans="1:26" ht="15.75" customHeight="1">
      <c r="A800" s="73"/>
      <c r="B800" s="73"/>
      <c r="C800" s="73"/>
      <c r="D800" s="73"/>
      <c r="E800" s="73"/>
      <c r="F800" s="970"/>
      <c r="G800" s="591"/>
      <c r="H800" s="1412"/>
      <c r="I800" s="73"/>
      <c r="J800" s="970"/>
      <c r="K800" s="74"/>
      <c r="L800" s="74"/>
      <c r="M800" s="989"/>
      <c r="N800" s="74"/>
      <c r="O800" s="74"/>
      <c r="P800" s="74"/>
      <c r="Q800" s="74"/>
      <c r="R800" s="1860"/>
      <c r="S800" s="73"/>
      <c r="T800" s="73"/>
      <c r="U800" s="73"/>
      <c r="V800" s="73"/>
      <c r="W800" s="73"/>
      <c r="X800" s="73"/>
      <c r="Y800" s="73"/>
      <c r="Z800" s="73"/>
    </row>
    <row r="801" spans="1:26" ht="15.75" customHeight="1">
      <c r="A801" s="73"/>
      <c r="B801" s="73"/>
      <c r="C801" s="73"/>
      <c r="D801" s="73"/>
      <c r="E801" s="73"/>
      <c r="F801" s="970"/>
      <c r="G801" s="591"/>
      <c r="H801" s="1412"/>
      <c r="I801" s="73"/>
      <c r="J801" s="970"/>
      <c r="K801" s="74"/>
      <c r="L801" s="74"/>
      <c r="M801" s="989"/>
      <c r="N801" s="74"/>
      <c r="O801" s="74"/>
      <c r="P801" s="74"/>
      <c r="Q801" s="74"/>
      <c r="R801" s="1860"/>
      <c r="S801" s="73"/>
      <c r="T801" s="73"/>
      <c r="U801" s="73"/>
      <c r="V801" s="73"/>
      <c r="W801" s="73"/>
      <c r="X801" s="73"/>
      <c r="Y801" s="73"/>
      <c r="Z801" s="73"/>
    </row>
    <row r="802" spans="1:26" ht="15.75" customHeight="1">
      <c r="A802" s="73"/>
      <c r="B802" s="73"/>
      <c r="C802" s="73"/>
      <c r="D802" s="73"/>
      <c r="E802" s="73"/>
      <c r="F802" s="970"/>
      <c r="G802" s="591"/>
      <c r="H802" s="1412"/>
      <c r="I802" s="73"/>
      <c r="J802" s="970"/>
      <c r="K802" s="74"/>
      <c r="L802" s="74"/>
      <c r="M802" s="989"/>
      <c r="N802" s="74"/>
      <c r="O802" s="74"/>
      <c r="P802" s="74"/>
      <c r="Q802" s="74"/>
      <c r="R802" s="1860"/>
      <c r="S802" s="73"/>
      <c r="T802" s="73"/>
      <c r="U802" s="73"/>
      <c r="V802" s="73"/>
      <c r="W802" s="73"/>
      <c r="X802" s="73"/>
      <c r="Y802" s="73"/>
      <c r="Z802" s="73"/>
    </row>
    <row r="803" spans="1:26" ht="15.75" customHeight="1">
      <c r="A803" s="73"/>
      <c r="B803" s="73"/>
      <c r="C803" s="73"/>
      <c r="D803" s="73"/>
      <c r="E803" s="73"/>
      <c r="F803" s="970"/>
      <c r="G803" s="591"/>
      <c r="H803" s="1412"/>
      <c r="I803" s="73"/>
      <c r="J803" s="970"/>
      <c r="K803" s="74"/>
      <c r="L803" s="74"/>
      <c r="M803" s="989"/>
      <c r="N803" s="74"/>
      <c r="O803" s="74"/>
      <c r="P803" s="74"/>
      <c r="Q803" s="74"/>
      <c r="R803" s="1860"/>
      <c r="S803" s="73"/>
      <c r="T803" s="73"/>
      <c r="U803" s="73"/>
      <c r="V803" s="73"/>
      <c r="W803" s="73"/>
      <c r="X803" s="73"/>
      <c r="Y803" s="73"/>
      <c r="Z803" s="73"/>
    </row>
    <row r="804" spans="1:26" ht="15.75" customHeight="1">
      <c r="A804" s="73"/>
      <c r="B804" s="73"/>
      <c r="C804" s="73"/>
      <c r="D804" s="73"/>
      <c r="E804" s="73"/>
      <c r="F804" s="970"/>
      <c r="G804" s="591"/>
      <c r="H804" s="1412"/>
      <c r="I804" s="73"/>
      <c r="J804" s="970"/>
      <c r="K804" s="74"/>
      <c r="L804" s="74"/>
      <c r="M804" s="989"/>
      <c r="N804" s="74"/>
      <c r="O804" s="74"/>
      <c r="P804" s="74"/>
      <c r="Q804" s="74"/>
      <c r="R804" s="1860"/>
      <c r="S804" s="73"/>
      <c r="T804" s="73"/>
      <c r="U804" s="73"/>
      <c r="V804" s="73"/>
      <c r="W804" s="73"/>
      <c r="X804" s="73"/>
      <c r="Y804" s="73"/>
      <c r="Z804" s="73"/>
    </row>
    <row r="805" spans="1:26" ht="15.75" customHeight="1">
      <c r="A805" s="73"/>
      <c r="B805" s="73"/>
      <c r="C805" s="73"/>
      <c r="D805" s="73"/>
      <c r="E805" s="73"/>
      <c r="F805" s="970"/>
      <c r="G805" s="591"/>
      <c r="H805" s="1412"/>
      <c r="I805" s="73"/>
      <c r="J805" s="970"/>
      <c r="K805" s="74"/>
      <c r="L805" s="74"/>
      <c r="M805" s="989"/>
      <c r="N805" s="74"/>
      <c r="O805" s="74"/>
      <c r="P805" s="74"/>
      <c r="Q805" s="74"/>
      <c r="R805" s="1860"/>
      <c r="S805" s="73"/>
      <c r="T805" s="73"/>
      <c r="U805" s="73"/>
      <c r="V805" s="73"/>
      <c r="W805" s="73"/>
      <c r="X805" s="73"/>
      <c r="Y805" s="73"/>
      <c r="Z805" s="73"/>
    </row>
    <row r="806" spans="1:26" ht="15.75" customHeight="1">
      <c r="A806" s="73"/>
      <c r="B806" s="73"/>
      <c r="C806" s="73"/>
      <c r="D806" s="73"/>
      <c r="E806" s="73"/>
      <c r="F806" s="970"/>
      <c r="G806" s="591"/>
      <c r="H806" s="1412"/>
      <c r="I806" s="73"/>
      <c r="J806" s="970"/>
      <c r="K806" s="74"/>
      <c r="L806" s="74"/>
      <c r="M806" s="989"/>
      <c r="N806" s="74"/>
      <c r="O806" s="74"/>
      <c r="P806" s="74"/>
      <c r="Q806" s="74"/>
      <c r="R806" s="1860"/>
      <c r="S806" s="73"/>
      <c r="T806" s="73"/>
      <c r="U806" s="73"/>
      <c r="V806" s="73"/>
      <c r="W806" s="73"/>
      <c r="X806" s="73"/>
      <c r="Y806" s="73"/>
      <c r="Z806" s="73"/>
    </row>
    <row r="807" spans="1:26" ht="15.75" customHeight="1">
      <c r="A807" s="73"/>
      <c r="B807" s="73"/>
      <c r="C807" s="73"/>
      <c r="D807" s="73"/>
      <c r="E807" s="73"/>
      <c r="F807" s="970"/>
      <c r="G807" s="591"/>
      <c r="H807" s="1412"/>
      <c r="I807" s="73"/>
      <c r="J807" s="970"/>
      <c r="K807" s="74"/>
      <c r="L807" s="74"/>
      <c r="M807" s="989"/>
      <c r="N807" s="74"/>
      <c r="O807" s="74"/>
      <c r="P807" s="74"/>
      <c r="Q807" s="74"/>
      <c r="R807" s="1860"/>
      <c r="S807" s="73"/>
      <c r="T807" s="73"/>
      <c r="U807" s="73"/>
      <c r="V807" s="73"/>
      <c r="W807" s="73"/>
      <c r="X807" s="73"/>
      <c r="Y807" s="73"/>
      <c r="Z807" s="73"/>
    </row>
    <row r="808" spans="1:26" ht="15.75" customHeight="1">
      <c r="A808" s="73"/>
      <c r="B808" s="73"/>
      <c r="C808" s="73"/>
      <c r="D808" s="73"/>
      <c r="E808" s="73"/>
      <c r="F808" s="970"/>
      <c r="G808" s="591"/>
      <c r="H808" s="1412"/>
      <c r="I808" s="73"/>
      <c r="J808" s="970"/>
      <c r="K808" s="74"/>
      <c r="L808" s="74"/>
      <c r="M808" s="989"/>
      <c r="N808" s="74"/>
      <c r="O808" s="74"/>
      <c r="P808" s="74"/>
      <c r="Q808" s="74"/>
      <c r="R808" s="1860"/>
      <c r="S808" s="73"/>
      <c r="T808" s="73"/>
      <c r="U808" s="73"/>
      <c r="V808" s="73"/>
      <c r="W808" s="73"/>
      <c r="X808" s="73"/>
      <c r="Y808" s="73"/>
      <c r="Z808" s="73"/>
    </row>
    <row r="809" spans="1:26" ht="15.75" customHeight="1">
      <c r="A809" s="73"/>
      <c r="B809" s="73"/>
      <c r="C809" s="73"/>
      <c r="D809" s="73"/>
      <c r="E809" s="73"/>
      <c r="F809" s="970"/>
      <c r="G809" s="591"/>
      <c r="H809" s="1412"/>
      <c r="I809" s="73"/>
      <c r="J809" s="970"/>
      <c r="K809" s="74"/>
      <c r="L809" s="74"/>
      <c r="M809" s="989"/>
      <c r="N809" s="74"/>
      <c r="O809" s="74"/>
      <c r="P809" s="74"/>
      <c r="Q809" s="74"/>
      <c r="R809" s="1860"/>
      <c r="S809" s="73"/>
      <c r="T809" s="73"/>
      <c r="U809" s="73"/>
      <c r="V809" s="73"/>
      <c r="W809" s="73"/>
      <c r="X809" s="73"/>
      <c r="Y809" s="73"/>
      <c r="Z809" s="73"/>
    </row>
    <row r="810" spans="1:26" ht="15.75" customHeight="1">
      <c r="A810" s="73"/>
      <c r="B810" s="73"/>
      <c r="C810" s="73"/>
      <c r="D810" s="73"/>
      <c r="E810" s="73"/>
      <c r="F810" s="970"/>
      <c r="G810" s="591"/>
      <c r="H810" s="1412"/>
      <c r="I810" s="73"/>
      <c r="J810" s="970"/>
      <c r="K810" s="74"/>
      <c r="L810" s="74"/>
      <c r="M810" s="989"/>
      <c r="N810" s="74"/>
      <c r="O810" s="74"/>
      <c r="P810" s="74"/>
      <c r="Q810" s="74"/>
      <c r="R810" s="1860"/>
      <c r="S810" s="73"/>
      <c r="T810" s="73"/>
      <c r="U810" s="73"/>
      <c r="V810" s="73"/>
      <c r="W810" s="73"/>
      <c r="X810" s="73"/>
      <c r="Y810" s="73"/>
      <c r="Z810" s="73"/>
    </row>
    <row r="811" spans="1:26" ht="15.75" customHeight="1">
      <c r="A811" s="73"/>
      <c r="B811" s="73"/>
      <c r="C811" s="73"/>
      <c r="D811" s="73"/>
      <c r="E811" s="73"/>
      <c r="F811" s="970"/>
      <c r="G811" s="591"/>
      <c r="H811" s="1412"/>
      <c r="I811" s="73"/>
      <c r="J811" s="970"/>
      <c r="K811" s="74"/>
      <c r="L811" s="74"/>
      <c r="M811" s="989"/>
      <c r="N811" s="74"/>
      <c r="O811" s="74"/>
      <c r="P811" s="74"/>
      <c r="Q811" s="74"/>
      <c r="R811" s="1860"/>
      <c r="S811" s="73"/>
      <c r="T811" s="73"/>
      <c r="U811" s="73"/>
      <c r="V811" s="73"/>
      <c r="W811" s="73"/>
      <c r="X811" s="73"/>
      <c r="Y811" s="73"/>
      <c r="Z811" s="73"/>
    </row>
    <row r="812" spans="1:26" ht="15.75" customHeight="1">
      <c r="A812" s="73"/>
      <c r="B812" s="73"/>
      <c r="C812" s="73"/>
      <c r="D812" s="73"/>
      <c r="E812" s="73"/>
      <c r="F812" s="970"/>
      <c r="G812" s="591"/>
      <c r="H812" s="1412"/>
      <c r="I812" s="73"/>
      <c r="J812" s="970"/>
      <c r="K812" s="74"/>
      <c r="L812" s="74"/>
      <c r="M812" s="989"/>
      <c r="N812" s="74"/>
      <c r="O812" s="74"/>
      <c r="P812" s="74"/>
      <c r="Q812" s="74"/>
      <c r="R812" s="1860"/>
      <c r="S812" s="73"/>
      <c r="T812" s="73"/>
      <c r="U812" s="73"/>
      <c r="V812" s="73"/>
      <c r="W812" s="73"/>
      <c r="X812" s="73"/>
      <c r="Y812" s="73"/>
      <c r="Z812" s="73"/>
    </row>
    <row r="813" spans="1:26" ht="15.75" customHeight="1">
      <c r="A813" s="73"/>
      <c r="B813" s="73"/>
      <c r="C813" s="73"/>
      <c r="D813" s="73"/>
      <c r="E813" s="73"/>
      <c r="F813" s="970"/>
      <c r="G813" s="591"/>
      <c r="H813" s="1412"/>
      <c r="I813" s="73"/>
      <c r="J813" s="970"/>
      <c r="K813" s="74"/>
      <c r="L813" s="74"/>
      <c r="M813" s="989"/>
      <c r="N813" s="74"/>
      <c r="O813" s="74"/>
      <c r="P813" s="74"/>
      <c r="Q813" s="74"/>
      <c r="R813" s="1860"/>
      <c r="S813" s="73"/>
      <c r="T813" s="73"/>
      <c r="U813" s="73"/>
      <c r="V813" s="73"/>
      <c r="W813" s="73"/>
      <c r="X813" s="73"/>
      <c r="Y813" s="73"/>
      <c r="Z813" s="73"/>
    </row>
    <row r="814" spans="1:26" ht="15.75" customHeight="1">
      <c r="A814" s="73"/>
      <c r="B814" s="73"/>
      <c r="C814" s="73"/>
      <c r="D814" s="73"/>
      <c r="E814" s="73"/>
      <c r="F814" s="970"/>
      <c r="G814" s="591"/>
      <c r="H814" s="1412"/>
      <c r="I814" s="73"/>
      <c r="J814" s="970"/>
      <c r="K814" s="74"/>
      <c r="L814" s="74"/>
      <c r="M814" s="989"/>
      <c r="N814" s="74"/>
      <c r="O814" s="74"/>
      <c r="P814" s="74"/>
      <c r="Q814" s="74"/>
      <c r="R814" s="1860"/>
      <c r="S814" s="73"/>
      <c r="T814" s="73"/>
      <c r="U814" s="73"/>
      <c r="V814" s="73"/>
      <c r="W814" s="73"/>
      <c r="X814" s="73"/>
      <c r="Y814" s="73"/>
      <c r="Z814" s="73"/>
    </row>
    <row r="815" spans="1:26" ht="15.75" customHeight="1">
      <c r="A815" s="73"/>
      <c r="B815" s="73"/>
      <c r="C815" s="73"/>
      <c r="D815" s="73"/>
      <c r="E815" s="73"/>
      <c r="F815" s="970"/>
      <c r="G815" s="591"/>
      <c r="H815" s="1412"/>
      <c r="I815" s="73"/>
      <c r="J815" s="970"/>
      <c r="K815" s="74"/>
      <c r="L815" s="74"/>
      <c r="M815" s="989"/>
      <c r="N815" s="74"/>
      <c r="O815" s="74"/>
      <c r="P815" s="74"/>
      <c r="Q815" s="74"/>
      <c r="R815" s="1860"/>
      <c r="S815" s="73"/>
      <c r="T815" s="73"/>
      <c r="U815" s="73"/>
      <c r="V815" s="73"/>
      <c r="W815" s="73"/>
      <c r="X815" s="73"/>
      <c r="Y815" s="73"/>
      <c r="Z815" s="73"/>
    </row>
    <row r="816" spans="1:26" ht="15.75" customHeight="1">
      <c r="A816" s="73"/>
      <c r="B816" s="73"/>
      <c r="C816" s="73"/>
      <c r="D816" s="73"/>
      <c r="E816" s="73"/>
      <c r="F816" s="970"/>
      <c r="G816" s="591"/>
      <c r="H816" s="1412"/>
      <c r="I816" s="73"/>
      <c r="J816" s="970"/>
      <c r="K816" s="74"/>
      <c r="L816" s="74"/>
      <c r="M816" s="989"/>
      <c r="N816" s="74"/>
      <c r="O816" s="74"/>
      <c r="P816" s="74"/>
      <c r="Q816" s="74"/>
      <c r="R816" s="1860"/>
      <c r="S816" s="73"/>
      <c r="T816" s="73"/>
      <c r="U816" s="73"/>
      <c r="V816" s="73"/>
      <c r="W816" s="73"/>
      <c r="X816" s="73"/>
      <c r="Y816" s="73"/>
      <c r="Z816" s="73"/>
    </row>
    <row r="817" spans="1:26" ht="15.75" customHeight="1">
      <c r="A817" s="73"/>
      <c r="B817" s="73"/>
      <c r="C817" s="73"/>
      <c r="D817" s="73"/>
      <c r="E817" s="73"/>
      <c r="F817" s="970"/>
      <c r="G817" s="591"/>
      <c r="H817" s="1412"/>
      <c r="I817" s="73"/>
      <c r="J817" s="970"/>
      <c r="K817" s="74"/>
      <c r="L817" s="74"/>
      <c r="M817" s="989"/>
      <c r="N817" s="74"/>
      <c r="O817" s="74"/>
      <c r="P817" s="74"/>
      <c r="Q817" s="74"/>
      <c r="R817" s="1860"/>
      <c r="S817" s="73"/>
      <c r="T817" s="73"/>
      <c r="U817" s="73"/>
      <c r="V817" s="73"/>
      <c r="W817" s="73"/>
      <c r="X817" s="73"/>
      <c r="Y817" s="73"/>
      <c r="Z817" s="73"/>
    </row>
    <row r="818" spans="1:26" ht="15.75" customHeight="1">
      <c r="A818" s="73"/>
      <c r="B818" s="73"/>
      <c r="C818" s="73"/>
      <c r="D818" s="73"/>
      <c r="E818" s="73"/>
      <c r="F818" s="970"/>
      <c r="G818" s="591"/>
      <c r="H818" s="1412"/>
      <c r="I818" s="73"/>
      <c r="J818" s="970"/>
      <c r="K818" s="74"/>
      <c r="L818" s="74"/>
      <c r="M818" s="989"/>
      <c r="N818" s="74"/>
      <c r="O818" s="74"/>
      <c r="P818" s="74"/>
      <c r="Q818" s="74"/>
      <c r="R818" s="1860"/>
      <c r="S818" s="73"/>
      <c r="T818" s="73"/>
      <c r="U818" s="73"/>
      <c r="V818" s="73"/>
      <c r="W818" s="73"/>
      <c r="X818" s="73"/>
      <c r="Y818" s="73"/>
      <c r="Z818" s="73"/>
    </row>
    <row r="819" spans="1:26" ht="15.75" customHeight="1">
      <c r="A819" s="73"/>
      <c r="B819" s="73"/>
      <c r="C819" s="73"/>
      <c r="D819" s="73"/>
      <c r="E819" s="73"/>
      <c r="F819" s="970"/>
      <c r="G819" s="591"/>
      <c r="H819" s="1412"/>
      <c r="I819" s="73"/>
      <c r="J819" s="970"/>
      <c r="K819" s="74"/>
      <c r="L819" s="74"/>
      <c r="M819" s="989"/>
      <c r="N819" s="74"/>
      <c r="O819" s="74"/>
      <c r="P819" s="74"/>
      <c r="Q819" s="74"/>
      <c r="R819" s="1860"/>
      <c r="S819" s="73"/>
      <c r="T819" s="73"/>
      <c r="U819" s="73"/>
      <c r="V819" s="73"/>
      <c r="W819" s="73"/>
      <c r="X819" s="73"/>
      <c r="Y819" s="73"/>
      <c r="Z819" s="73"/>
    </row>
    <row r="820" spans="1:26" ht="15.75" customHeight="1">
      <c r="A820" s="73"/>
      <c r="B820" s="73"/>
      <c r="C820" s="73"/>
      <c r="D820" s="73"/>
      <c r="E820" s="73"/>
      <c r="F820" s="970"/>
      <c r="G820" s="591"/>
      <c r="H820" s="1412"/>
      <c r="I820" s="73"/>
      <c r="J820" s="970"/>
      <c r="K820" s="74"/>
      <c r="L820" s="74"/>
      <c r="M820" s="989"/>
      <c r="N820" s="74"/>
      <c r="O820" s="74"/>
      <c r="P820" s="74"/>
      <c r="Q820" s="74"/>
      <c r="R820" s="1860"/>
      <c r="S820" s="73"/>
      <c r="T820" s="73"/>
      <c r="U820" s="73"/>
      <c r="V820" s="73"/>
      <c r="W820" s="73"/>
      <c r="X820" s="73"/>
      <c r="Y820" s="73"/>
      <c r="Z820" s="73"/>
    </row>
    <row r="821" spans="1:26" ht="15.75" customHeight="1">
      <c r="A821" s="73"/>
      <c r="B821" s="73"/>
      <c r="C821" s="73"/>
      <c r="D821" s="73"/>
      <c r="E821" s="73"/>
      <c r="F821" s="970"/>
      <c r="G821" s="591"/>
      <c r="H821" s="1412"/>
      <c r="I821" s="73"/>
      <c r="J821" s="970"/>
      <c r="K821" s="74"/>
      <c r="L821" s="74"/>
      <c r="M821" s="989"/>
      <c r="N821" s="74"/>
      <c r="O821" s="74"/>
      <c r="P821" s="74"/>
      <c r="Q821" s="74"/>
      <c r="R821" s="1860"/>
      <c r="S821" s="73"/>
      <c r="T821" s="73"/>
      <c r="U821" s="73"/>
      <c r="V821" s="73"/>
      <c r="W821" s="73"/>
      <c r="X821" s="73"/>
      <c r="Y821" s="73"/>
      <c r="Z821" s="73"/>
    </row>
    <row r="822" spans="1:26" ht="15.75" customHeight="1">
      <c r="A822" s="73"/>
      <c r="B822" s="73"/>
      <c r="C822" s="73"/>
      <c r="D822" s="73"/>
      <c r="E822" s="73"/>
      <c r="F822" s="970"/>
      <c r="G822" s="591"/>
      <c r="H822" s="1412"/>
      <c r="I822" s="73"/>
      <c r="J822" s="970"/>
      <c r="K822" s="74"/>
      <c r="L822" s="74"/>
      <c r="M822" s="989"/>
      <c r="N822" s="74"/>
      <c r="O822" s="74"/>
      <c r="P822" s="74"/>
      <c r="Q822" s="74"/>
      <c r="R822" s="1860"/>
      <c r="S822" s="73"/>
      <c r="T822" s="73"/>
      <c r="U822" s="73"/>
      <c r="V822" s="73"/>
      <c r="W822" s="73"/>
      <c r="X822" s="73"/>
      <c r="Y822" s="73"/>
      <c r="Z822" s="73"/>
    </row>
    <row r="823" spans="1:26" ht="15.75" customHeight="1">
      <c r="A823" s="73"/>
      <c r="B823" s="73"/>
      <c r="C823" s="73"/>
      <c r="D823" s="73"/>
      <c r="E823" s="73"/>
      <c r="F823" s="970"/>
      <c r="G823" s="591"/>
      <c r="H823" s="1412"/>
      <c r="I823" s="73"/>
      <c r="J823" s="970"/>
      <c r="K823" s="74"/>
      <c r="L823" s="74"/>
      <c r="M823" s="989"/>
      <c r="N823" s="74"/>
      <c r="O823" s="74"/>
      <c r="P823" s="74"/>
      <c r="Q823" s="74"/>
      <c r="R823" s="1860"/>
      <c r="S823" s="73"/>
      <c r="T823" s="73"/>
      <c r="U823" s="73"/>
      <c r="V823" s="73"/>
      <c r="W823" s="73"/>
      <c r="X823" s="73"/>
      <c r="Y823" s="73"/>
      <c r="Z823" s="73"/>
    </row>
    <row r="824" spans="1:26" ht="15.75" customHeight="1">
      <c r="A824" s="73"/>
      <c r="B824" s="73"/>
      <c r="C824" s="73"/>
      <c r="D824" s="73"/>
      <c r="E824" s="73"/>
      <c r="F824" s="970"/>
      <c r="G824" s="591"/>
      <c r="H824" s="1412"/>
      <c r="I824" s="73"/>
      <c r="J824" s="970"/>
      <c r="K824" s="74"/>
      <c r="L824" s="74"/>
      <c r="M824" s="989"/>
      <c r="N824" s="74"/>
      <c r="O824" s="74"/>
      <c r="P824" s="74"/>
      <c r="Q824" s="74"/>
      <c r="R824" s="1860"/>
      <c r="S824" s="73"/>
      <c r="T824" s="73"/>
      <c r="U824" s="73"/>
      <c r="V824" s="73"/>
      <c r="W824" s="73"/>
      <c r="X824" s="73"/>
      <c r="Y824" s="73"/>
      <c r="Z824" s="73"/>
    </row>
    <row r="825" spans="1:26" ht="15.75" customHeight="1">
      <c r="A825" s="73"/>
      <c r="B825" s="73"/>
      <c r="C825" s="73"/>
      <c r="D825" s="73"/>
      <c r="E825" s="73"/>
      <c r="F825" s="970"/>
      <c r="G825" s="591"/>
      <c r="H825" s="1412"/>
      <c r="I825" s="73"/>
      <c r="J825" s="970"/>
      <c r="K825" s="74"/>
      <c r="L825" s="74"/>
      <c r="M825" s="989"/>
      <c r="N825" s="74"/>
      <c r="O825" s="74"/>
      <c r="P825" s="74"/>
      <c r="Q825" s="74"/>
      <c r="R825" s="1860"/>
      <c r="S825" s="73"/>
      <c r="T825" s="73"/>
      <c r="U825" s="73"/>
      <c r="V825" s="73"/>
      <c r="W825" s="73"/>
      <c r="X825" s="73"/>
      <c r="Y825" s="73"/>
      <c r="Z825" s="73"/>
    </row>
    <row r="826" spans="1:26" ht="15.75" customHeight="1">
      <c r="A826" s="73"/>
      <c r="B826" s="73"/>
      <c r="C826" s="73"/>
      <c r="D826" s="73"/>
      <c r="E826" s="73"/>
      <c r="F826" s="970"/>
      <c r="G826" s="591"/>
      <c r="H826" s="1412"/>
      <c r="I826" s="73"/>
      <c r="J826" s="970"/>
      <c r="K826" s="74"/>
      <c r="L826" s="74"/>
      <c r="M826" s="989"/>
      <c r="N826" s="74"/>
      <c r="O826" s="74"/>
      <c r="P826" s="74"/>
      <c r="Q826" s="74"/>
      <c r="R826" s="1860"/>
      <c r="S826" s="73"/>
      <c r="T826" s="73"/>
      <c r="U826" s="73"/>
      <c r="V826" s="73"/>
      <c r="W826" s="73"/>
      <c r="X826" s="73"/>
      <c r="Y826" s="73"/>
      <c r="Z826" s="73"/>
    </row>
    <row r="827" spans="1:26" ht="15.75" customHeight="1">
      <c r="A827" s="73"/>
      <c r="B827" s="73"/>
      <c r="C827" s="73"/>
      <c r="D827" s="73"/>
      <c r="E827" s="73"/>
      <c r="F827" s="970"/>
      <c r="G827" s="591"/>
      <c r="H827" s="1412"/>
      <c r="I827" s="73"/>
      <c r="J827" s="970"/>
      <c r="K827" s="74"/>
      <c r="L827" s="74"/>
      <c r="M827" s="989"/>
      <c r="N827" s="74"/>
      <c r="O827" s="74"/>
      <c r="P827" s="74"/>
      <c r="Q827" s="74"/>
      <c r="R827" s="1860"/>
      <c r="S827" s="73"/>
      <c r="T827" s="73"/>
      <c r="U827" s="73"/>
      <c r="V827" s="73"/>
      <c r="W827" s="73"/>
      <c r="X827" s="73"/>
      <c r="Y827" s="73"/>
      <c r="Z827" s="73"/>
    </row>
    <row r="828" spans="1:26" ht="15.75" customHeight="1">
      <c r="A828" s="73"/>
      <c r="B828" s="73"/>
      <c r="C828" s="73"/>
      <c r="D828" s="73"/>
      <c r="E828" s="73"/>
      <c r="F828" s="970"/>
      <c r="G828" s="591"/>
      <c r="H828" s="1412"/>
      <c r="I828" s="73"/>
      <c r="J828" s="970"/>
      <c r="K828" s="74"/>
      <c r="L828" s="74"/>
      <c r="M828" s="989"/>
      <c r="N828" s="74"/>
      <c r="O828" s="74"/>
      <c r="P828" s="74"/>
      <c r="Q828" s="74"/>
      <c r="R828" s="1860"/>
      <c r="S828" s="73"/>
      <c r="T828" s="73"/>
      <c r="U828" s="73"/>
      <c r="V828" s="73"/>
      <c r="W828" s="73"/>
      <c r="X828" s="73"/>
      <c r="Y828" s="73"/>
      <c r="Z828" s="73"/>
    </row>
    <row r="829" spans="1:26" ht="15.75" customHeight="1">
      <c r="A829" s="73"/>
      <c r="B829" s="73"/>
      <c r="C829" s="73"/>
      <c r="D829" s="73"/>
      <c r="E829" s="73"/>
      <c r="F829" s="970"/>
      <c r="G829" s="591"/>
      <c r="H829" s="1412"/>
      <c r="I829" s="73"/>
      <c r="J829" s="970"/>
      <c r="K829" s="74"/>
      <c r="L829" s="74"/>
      <c r="M829" s="989"/>
      <c r="N829" s="74"/>
      <c r="O829" s="74"/>
      <c r="P829" s="74"/>
      <c r="Q829" s="74"/>
      <c r="R829" s="1860"/>
      <c r="S829" s="73"/>
      <c r="T829" s="73"/>
      <c r="U829" s="73"/>
      <c r="V829" s="73"/>
      <c r="W829" s="73"/>
      <c r="X829" s="73"/>
      <c r="Y829" s="73"/>
      <c r="Z829" s="73"/>
    </row>
    <row r="830" spans="1:26" ht="15.75" customHeight="1">
      <c r="A830" s="73"/>
      <c r="B830" s="73"/>
      <c r="C830" s="73"/>
      <c r="D830" s="73"/>
      <c r="E830" s="73"/>
      <c r="F830" s="970"/>
      <c r="G830" s="591"/>
      <c r="H830" s="1412"/>
      <c r="I830" s="73"/>
      <c r="J830" s="970"/>
      <c r="K830" s="74"/>
      <c r="L830" s="74"/>
      <c r="M830" s="989"/>
      <c r="N830" s="74"/>
      <c r="O830" s="74"/>
      <c r="P830" s="74"/>
      <c r="Q830" s="74"/>
      <c r="R830" s="1860"/>
      <c r="S830" s="73"/>
      <c r="T830" s="73"/>
      <c r="U830" s="73"/>
      <c r="V830" s="73"/>
      <c r="W830" s="73"/>
      <c r="X830" s="73"/>
      <c r="Y830" s="73"/>
      <c r="Z830" s="73"/>
    </row>
    <row r="831" spans="1:26" ht="15.75" customHeight="1">
      <c r="A831" s="73"/>
      <c r="B831" s="73"/>
      <c r="C831" s="73"/>
      <c r="D831" s="73"/>
      <c r="E831" s="73"/>
      <c r="F831" s="970"/>
      <c r="G831" s="591"/>
      <c r="H831" s="1412"/>
      <c r="I831" s="73"/>
      <c r="J831" s="970"/>
      <c r="K831" s="74"/>
      <c r="L831" s="74"/>
      <c r="M831" s="989"/>
      <c r="N831" s="74"/>
      <c r="O831" s="74"/>
      <c r="P831" s="74"/>
      <c r="Q831" s="74"/>
      <c r="R831" s="1860"/>
      <c r="S831" s="73"/>
      <c r="T831" s="73"/>
      <c r="U831" s="73"/>
      <c r="V831" s="73"/>
      <c r="W831" s="73"/>
      <c r="X831" s="73"/>
      <c r="Y831" s="73"/>
      <c r="Z831" s="73"/>
    </row>
    <row r="832" spans="1:26" ht="15.75" customHeight="1">
      <c r="A832" s="73"/>
      <c r="B832" s="73"/>
      <c r="C832" s="73"/>
      <c r="D832" s="73"/>
      <c r="E832" s="73"/>
      <c r="F832" s="970"/>
      <c r="G832" s="591"/>
      <c r="H832" s="1412"/>
      <c r="I832" s="73"/>
      <c r="J832" s="970"/>
      <c r="K832" s="74"/>
      <c r="L832" s="74"/>
      <c r="M832" s="989"/>
      <c r="N832" s="74"/>
      <c r="O832" s="74"/>
      <c r="P832" s="74"/>
      <c r="Q832" s="74"/>
      <c r="R832" s="1860"/>
      <c r="S832" s="73"/>
      <c r="T832" s="73"/>
      <c r="U832" s="73"/>
      <c r="V832" s="73"/>
      <c r="W832" s="73"/>
      <c r="X832" s="73"/>
      <c r="Y832" s="73"/>
      <c r="Z832" s="73"/>
    </row>
    <row r="833" spans="1:26" ht="15.75" customHeight="1">
      <c r="A833" s="73"/>
      <c r="B833" s="73"/>
      <c r="C833" s="73"/>
      <c r="D833" s="73"/>
      <c r="E833" s="73"/>
      <c r="F833" s="970"/>
      <c r="G833" s="591"/>
      <c r="H833" s="1412"/>
      <c r="I833" s="73"/>
      <c r="J833" s="970"/>
      <c r="K833" s="74"/>
      <c r="L833" s="74"/>
      <c r="M833" s="989"/>
      <c r="N833" s="74"/>
      <c r="O833" s="74"/>
      <c r="P833" s="74"/>
      <c r="Q833" s="74"/>
      <c r="R833" s="1860"/>
      <c r="S833" s="73"/>
      <c r="T833" s="73"/>
      <c r="U833" s="73"/>
      <c r="V833" s="73"/>
      <c r="W833" s="73"/>
      <c r="X833" s="73"/>
      <c r="Y833" s="73"/>
      <c r="Z833" s="73"/>
    </row>
    <row r="834" spans="1:26" ht="15.75" customHeight="1">
      <c r="A834" s="73"/>
      <c r="B834" s="73"/>
      <c r="C834" s="73"/>
      <c r="D834" s="73"/>
      <c r="E834" s="73"/>
      <c r="F834" s="970"/>
      <c r="G834" s="591"/>
      <c r="H834" s="1412"/>
      <c r="I834" s="73"/>
      <c r="J834" s="970"/>
      <c r="K834" s="74"/>
      <c r="L834" s="74"/>
      <c r="M834" s="989"/>
      <c r="N834" s="74"/>
      <c r="O834" s="74"/>
      <c r="P834" s="74"/>
      <c r="Q834" s="74"/>
      <c r="R834" s="1860"/>
      <c r="S834" s="73"/>
      <c r="T834" s="73"/>
      <c r="U834" s="73"/>
      <c r="V834" s="73"/>
      <c r="W834" s="73"/>
      <c r="X834" s="73"/>
      <c r="Y834" s="73"/>
      <c r="Z834" s="73"/>
    </row>
    <row r="835" spans="1:26" ht="15.75" customHeight="1">
      <c r="A835" s="73"/>
      <c r="B835" s="73"/>
      <c r="C835" s="73"/>
      <c r="D835" s="73"/>
      <c r="E835" s="73"/>
      <c r="F835" s="970"/>
      <c r="G835" s="591"/>
      <c r="H835" s="1412"/>
      <c r="I835" s="73"/>
      <c r="J835" s="970"/>
      <c r="K835" s="74"/>
      <c r="L835" s="74"/>
      <c r="M835" s="989"/>
      <c r="N835" s="74"/>
      <c r="O835" s="74"/>
      <c r="P835" s="74"/>
      <c r="Q835" s="74"/>
      <c r="R835" s="1860"/>
      <c r="S835" s="73"/>
      <c r="T835" s="73"/>
      <c r="U835" s="73"/>
      <c r="V835" s="73"/>
      <c r="W835" s="73"/>
      <c r="X835" s="73"/>
      <c r="Y835" s="73"/>
      <c r="Z835" s="73"/>
    </row>
    <row r="836" spans="1:26" ht="15.75" customHeight="1">
      <c r="A836" s="73"/>
      <c r="B836" s="73"/>
      <c r="C836" s="73"/>
      <c r="D836" s="73"/>
      <c r="E836" s="73"/>
      <c r="F836" s="970"/>
      <c r="G836" s="591"/>
      <c r="H836" s="1412"/>
      <c r="I836" s="73"/>
      <c r="J836" s="970"/>
      <c r="K836" s="74"/>
      <c r="L836" s="74"/>
      <c r="M836" s="989"/>
      <c r="N836" s="74"/>
      <c r="O836" s="74"/>
      <c r="P836" s="74"/>
      <c r="Q836" s="74"/>
      <c r="R836" s="1860"/>
      <c r="S836" s="73"/>
      <c r="T836" s="73"/>
      <c r="U836" s="73"/>
      <c r="V836" s="73"/>
      <c r="W836" s="73"/>
      <c r="X836" s="73"/>
      <c r="Y836" s="73"/>
      <c r="Z836" s="73"/>
    </row>
    <row r="837" spans="1:26" ht="15.75" customHeight="1">
      <c r="A837" s="73"/>
      <c r="B837" s="73"/>
      <c r="C837" s="73"/>
      <c r="D837" s="73"/>
      <c r="E837" s="73"/>
      <c r="F837" s="970"/>
      <c r="G837" s="591"/>
      <c r="H837" s="1412"/>
      <c r="I837" s="73"/>
      <c r="J837" s="970"/>
      <c r="K837" s="74"/>
      <c r="L837" s="74"/>
      <c r="M837" s="989"/>
      <c r="N837" s="74"/>
      <c r="O837" s="74"/>
      <c r="P837" s="74"/>
      <c r="Q837" s="74"/>
      <c r="R837" s="1860"/>
      <c r="S837" s="73"/>
      <c r="T837" s="73"/>
      <c r="U837" s="73"/>
      <c r="V837" s="73"/>
      <c r="W837" s="73"/>
      <c r="X837" s="73"/>
      <c r="Y837" s="73"/>
      <c r="Z837" s="73"/>
    </row>
    <row r="838" spans="1:26" ht="15.75" customHeight="1">
      <c r="A838" s="73"/>
      <c r="B838" s="73"/>
      <c r="C838" s="73"/>
      <c r="D838" s="73"/>
      <c r="E838" s="73"/>
      <c r="F838" s="970"/>
      <c r="G838" s="591"/>
      <c r="H838" s="1412"/>
      <c r="I838" s="73"/>
      <c r="J838" s="970"/>
      <c r="K838" s="74"/>
      <c r="L838" s="74"/>
      <c r="M838" s="989"/>
      <c r="N838" s="74"/>
      <c r="O838" s="74"/>
      <c r="P838" s="74"/>
      <c r="Q838" s="74"/>
      <c r="R838" s="1860"/>
      <c r="S838" s="73"/>
      <c r="T838" s="73"/>
      <c r="U838" s="73"/>
      <c r="V838" s="73"/>
      <c r="W838" s="73"/>
      <c r="X838" s="73"/>
      <c r="Y838" s="73"/>
      <c r="Z838" s="73"/>
    </row>
    <row r="839" spans="1:26" ht="15.75" customHeight="1">
      <c r="A839" s="73"/>
      <c r="B839" s="73"/>
      <c r="C839" s="73"/>
      <c r="D839" s="73"/>
      <c r="E839" s="73"/>
      <c r="F839" s="970"/>
      <c r="G839" s="591"/>
      <c r="H839" s="1412"/>
      <c r="I839" s="73"/>
      <c r="J839" s="970"/>
      <c r="K839" s="74"/>
      <c r="L839" s="74"/>
      <c r="M839" s="989"/>
      <c r="N839" s="74"/>
      <c r="O839" s="74"/>
      <c r="P839" s="74"/>
      <c r="Q839" s="74"/>
      <c r="R839" s="1860"/>
      <c r="S839" s="73"/>
      <c r="T839" s="73"/>
      <c r="U839" s="73"/>
      <c r="V839" s="73"/>
      <c r="W839" s="73"/>
      <c r="X839" s="73"/>
      <c r="Y839" s="73"/>
      <c r="Z839" s="73"/>
    </row>
    <row r="840" spans="1:26" ht="15.75" customHeight="1">
      <c r="A840" s="73"/>
      <c r="B840" s="73"/>
      <c r="C840" s="73"/>
      <c r="D840" s="73"/>
      <c r="E840" s="73"/>
      <c r="F840" s="970"/>
      <c r="G840" s="591"/>
      <c r="H840" s="1412"/>
      <c r="I840" s="73"/>
      <c r="J840" s="970"/>
      <c r="K840" s="74"/>
      <c r="L840" s="74"/>
      <c r="M840" s="989"/>
      <c r="N840" s="74"/>
      <c r="O840" s="74"/>
      <c r="P840" s="74"/>
      <c r="Q840" s="74"/>
      <c r="R840" s="1860"/>
      <c r="S840" s="73"/>
      <c r="T840" s="73"/>
      <c r="U840" s="73"/>
      <c r="V840" s="73"/>
      <c r="W840" s="73"/>
      <c r="X840" s="73"/>
      <c r="Y840" s="73"/>
      <c r="Z840" s="73"/>
    </row>
    <row r="841" spans="1:26" ht="15.75" customHeight="1">
      <c r="A841" s="73"/>
      <c r="B841" s="73"/>
      <c r="C841" s="73"/>
      <c r="D841" s="73"/>
      <c r="E841" s="73"/>
      <c r="F841" s="970"/>
      <c r="G841" s="591"/>
      <c r="H841" s="1412"/>
      <c r="I841" s="73"/>
      <c r="J841" s="970"/>
      <c r="K841" s="74"/>
      <c r="L841" s="74"/>
      <c r="M841" s="989"/>
      <c r="N841" s="74"/>
      <c r="O841" s="74"/>
      <c r="P841" s="74"/>
      <c r="Q841" s="74"/>
      <c r="R841" s="1860"/>
      <c r="S841" s="73"/>
      <c r="T841" s="73"/>
      <c r="U841" s="73"/>
      <c r="V841" s="73"/>
      <c r="W841" s="73"/>
      <c r="X841" s="73"/>
      <c r="Y841" s="73"/>
      <c r="Z841" s="73"/>
    </row>
    <row r="842" spans="1:26" ht="15.75" customHeight="1">
      <c r="A842" s="73"/>
      <c r="B842" s="73"/>
      <c r="C842" s="73"/>
      <c r="D842" s="73"/>
      <c r="E842" s="73"/>
      <c r="F842" s="970"/>
      <c r="G842" s="591"/>
      <c r="H842" s="1412"/>
      <c r="I842" s="73"/>
      <c r="J842" s="970"/>
      <c r="K842" s="74"/>
      <c r="L842" s="74"/>
      <c r="M842" s="989"/>
      <c r="N842" s="74"/>
      <c r="O842" s="74"/>
      <c r="P842" s="74"/>
      <c r="Q842" s="74"/>
      <c r="R842" s="1860"/>
      <c r="S842" s="73"/>
      <c r="T842" s="73"/>
      <c r="U842" s="73"/>
      <c r="V842" s="73"/>
      <c r="W842" s="73"/>
      <c r="X842" s="73"/>
      <c r="Y842" s="73"/>
      <c r="Z842" s="73"/>
    </row>
    <row r="843" spans="1:26" ht="15.75" customHeight="1">
      <c r="A843" s="73"/>
      <c r="B843" s="73"/>
      <c r="C843" s="73"/>
      <c r="D843" s="73"/>
      <c r="E843" s="73"/>
      <c r="F843" s="970"/>
      <c r="G843" s="591"/>
      <c r="H843" s="1412"/>
      <c r="I843" s="73"/>
      <c r="J843" s="970"/>
      <c r="K843" s="74"/>
      <c r="L843" s="74"/>
      <c r="M843" s="989"/>
      <c r="N843" s="74"/>
      <c r="O843" s="74"/>
      <c r="P843" s="74"/>
      <c r="Q843" s="74"/>
      <c r="R843" s="1860"/>
      <c r="S843" s="73"/>
      <c r="T843" s="73"/>
      <c r="U843" s="73"/>
      <c r="V843" s="73"/>
      <c r="W843" s="73"/>
      <c r="X843" s="73"/>
      <c r="Y843" s="73"/>
      <c r="Z843" s="73"/>
    </row>
    <row r="844" spans="1:26" ht="15.75" customHeight="1">
      <c r="A844" s="73"/>
      <c r="B844" s="73"/>
      <c r="C844" s="73"/>
      <c r="D844" s="73"/>
      <c r="E844" s="73"/>
      <c r="F844" s="970"/>
      <c r="G844" s="591"/>
      <c r="H844" s="1412"/>
      <c r="I844" s="73"/>
      <c r="J844" s="970"/>
      <c r="K844" s="74"/>
      <c r="L844" s="74"/>
      <c r="M844" s="989"/>
      <c r="N844" s="74"/>
      <c r="O844" s="74"/>
      <c r="P844" s="74"/>
      <c r="Q844" s="74"/>
      <c r="R844" s="1860"/>
      <c r="S844" s="73"/>
      <c r="T844" s="73"/>
      <c r="U844" s="73"/>
      <c r="V844" s="73"/>
      <c r="W844" s="73"/>
      <c r="X844" s="73"/>
      <c r="Y844" s="73"/>
      <c r="Z844" s="73"/>
    </row>
    <row r="845" spans="1:26" ht="15.75" customHeight="1">
      <c r="A845" s="73"/>
      <c r="B845" s="73"/>
      <c r="C845" s="73"/>
      <c r="D845" s="73"/>
      <c r="E845" s="73"/>
      <c r="F845" s="970"/>
      <c r="G845" s="591"/>
      <c r="H845" s="1412"/>
      <c r="I845" s="73"/>
      <c r="J845" s="970"/>
      <c r="K845" s="74"/>
      <c r="L845" s="74"/>
      <c r="M845" s="989"/>
      <c r="N845" s="74"/>
      <c r="O845" s="74"/>
      <c r="P845" s="74"/>
      <c r="Q845" s="74"/>
      <c r="R845" s="1860"/>
      <c r="S845" s="73"/>
      <c r="T845" s="73"/>
      <c r="U845" s="73"/>
      <c r="V845" s="73"/>
      <c r="W845" s="73"/>
      <c r="X845" s="73"/>
      <c r="Y845" s="73"/>
      <c r="Z845" s="73"/>
    </row>
    <row r="846" spans="1:26" ht="15.75" customHeight="1">
      <c r="A846" s="73"/>
      <c r="B846" s="73"/>
      <c r="C846" s="73"/>
      <c r="D846" s="73"/>
      <c r="E846" s="73"/>
      <c r="F846" s="970"/>
      <c r="G846" s="591"/>
      <c r="H846" s="1412"/>
      <c r="I846" s="73"/>
      <c r="J846" s="970"/>
      <c r="K846" s="74"/>
      <c r="L846" s="74"/>
      <c r="M846" s="989"/>
      <c r="N846" s="74"/>
      <c r="O846" s="74"/>
      <c r="P846" s="74"/>
      <c r="Q846" s="74"/>
      <c r="R846" s="1860"/>
      <c r="S846" s="73"/>
      <c r="T846" s="73"/>
      <c r="U846" s="73"/>
      <c r="V846" s="73"/>
      <c r="W846" s="73"/>
      <c r="X846" s="73"/>
      <c r="Y846" s="73"/>
      <c r="Z846" s="73"/>
    </row>
    <row r="847" spans="1:26" ht="15.75" customHeight="1">
      <c r="A847" s="73"/>
      <c r="B847" s="73"/>
      <c r="C847" s="73"/>
      <c r="D847" s="73"/>
      <c r="E847" s="73"/>
      <c r="F847" s="970"/>
      <c r="G847" s="591"/>
      <c r="H847" s="1412"/>
      <c r="I847" s="73"/>
      <c r="J847" s="970"/>
      <c r="K847" s="74"/>
      <c r="L847" s="74"/>
      <c r="M847" s="989"/>
      <c r="N847" s="74"/>
      <c r="O847" s="74"/>
      <c r="P847" s="74"/>
      <c r="Q847" s="74"/>
      <c r="R847" s="1860"/>
      <c r="S847" s="73"/>
      <c r="T847" s="73"/>
      <c r="U847" s="73"/>
      <c r="V847" s="73"/>
      <c r="W847" s="73"/>
      <c r="X847" s="73"/>
      <c r="Y847" s="73"/>
      <c r="Z847" s="73"/>
    </row>
    <row r="848" spans="1:26" ht="15.75" customHeight="1">
      <c r="A848" s="73"/>
      <c r="B848" s="73"/>
      <c r="C848" s="73"/>
      <c r="D848" s="73"/>
      <c r="E848" s="73"/>
      <c r="F848" s="970"/>
      <c r="G848" s="591"/>
      <c r="H848" s="1412"/>
      <c r="I848" s="73"/>
      <c r="J848" s="970"/>
      <c r="K848" s="74"/>
      <c r="L848" s="74"/>
      <c r="M848" s="989"/>
      <c r="N848" s="74"/>
      <c r="O848" s="74"/>
      <c r="P848" s="74"/>
      <c r="Q848" s="74"/>
      <c r="R848" s="1860"/>
      <c r="S848" s="73"/>
      <c r="T848" s="73"/>
      <c r="U848" s="73"/>
      <c r="V848" s="73"/>
      <c r="W848" s="73"/>
      <c r="X848" s="73"/>
      <c r="Y848" s="73"/>
      <c r="Z848" s="73"/>
    </row>
    <row r="849" spans="1:26" ht="15.75" customHeight="1">
      <c r="A849" s="73"/>
      <c r="B849" s="73"/>
      <c r="C849" s="73"/>
      <c r="D849" s="73"/>
      <c r="E849" s="73"/>
      <c r="F849" s="970"/>
      <c r="G849" s="591"/>
      <c r="H849" s="1412"/>
      <c r="I849" s="73"/>
      <c r="J849" s="970"/>
      <c r="K849" s="74"/>
      <c r="L849" s="74"/>
      <c r="M849" s="989"/>
      <c r="N849" s="74"/>
      <c r="O849" s="74"/>
      <c r="P849" s="74"/>
      <c r="Q849" s="74"/>
      <c r="R849" s="1860"/>
      <c r="S849" s="73"/>
      <c r="T849" s="73"/>
      <c r="U849" s="73"/>
      <c r="V849" s="73"/>
      <c r="W849" s="73"/>
      <c r="X849" s="73"/>
      <c r="Y849" s="73"/>
      <c r="Z849" s="73"/>
    </row>
    <row r="850" spans="1:26" ht="15.75" customHeight="1">
      <c r="A850" s="73"/>
      <c r="B850" s="73"/>
      <c r="C850" s="73"/>
      <c r="D850" s="73"/>
      <c r="E850" s="73"/>
      <c r="F850" s="970"/>
      <c r="G850" s="591"/>
      <c r="H850" s="1412"/>
      <c r="I850" s="73"/>
      <c r="J850" s="970"/>
      <c r="K850" s="74"/>
      <c r="L850" s="74"/>
      <c r="M850" s="989"/>
      <c r="N850" s="74"/>
      <c r="O850" s="74"/>
      <c r="P850" s="74"/>
      <c r="Q850" s="74"/>
      <c r="R850" s="1860"/>
      <c r="S850" s="73"/>
      <c r="T850" s="73"/>
      <c r="U850" s="73"/>
      <c r="V850" s="73"/>
      <c r="W850" s="73"/>
      <c r="X850" s="73"/>
      <c r="Y850" s="73"/>
      <c r="Z850" s="73"/>
    </row>
    <row r="851" spans="1:26" ht="15.75" customHeight="1">
      <c r="A851" s="73"/>
      <c r="B851" s="73"/>
      <c r="C851" s="73"/>
      <c r="D851" s="73"/>
      <c r="E851" s="73"/>
      <c r="F851" s="970"/>
      <c r="G851" s="591"/>
      <c r="H851" s="1412"/>
      <c r="I851" s="73"/>
      <c r="J851" s="970"/>
      <c r="K851" s="74"/>
      <c r="L851" s="74"/>
      <c r="M851" s="989"/>
      <c r="N851" s="74"/>
      <c r="O851" s="74"/>
      <c r="P851" s="74"/>
      <c r="Q851" s="74"/>
      <c r="R851" s="1860"/>
      <c r="S851" s="73"/>
      <c r="T851" s="73"/>
      <c r="U851" s="73"/>
      <c r="V851" s="73"/>
      <c r="W851" s="73"/>
      <c r="X851" s="73"/>
      <c r="Y851" s="73"/>
      <c r="Z851" s="73"/>
    </row>
    <row r="852" spans="1:26" ht="15.75" customHeight="1">
      <c r="A852" s="73"/>
      <c r="B852" s="73"/>
      <c r="C852" s="73"/>
      <c r="D852" s="73"/>
      <c r="E852" s="73"/>
      <c r="F852" s="970"/>
      <c r="G852" s="591"/>
      <c r="H852" s="1412"/>
      <c r="I852" s="73"/>
      <c r="J852" s="970"/>
      <c r="K852" s="74"/>
      <c r="L852" s="74"/>
      <c r="M852" s="989"/>
      <c r="N852" s="74"/>
      <c r="O852" s="74"/>
      <c r="P852" s="74"/>
      <c r="Q852" s="74"/>
      <c r="R852" s="1860"/>
      <c r="S852" s="73"/>
      <c r="T852" s="73"/>
      <c r="U852" s="73"/>
      <c r="V852" s="73"/>
      <c r="W852" s="73"/>
      <c r="X852" s="73"/>
      <c r="Y852" s="73"/>
      <c r="Z852" s="73"/>
    </row>
    <row r="853" spans="1:26" ht="15.75" customHeight="1">
      <c r="A853" s="73"/>
      <c r="B853" s="73"/>
      <c r="C853" s="73"/>
      <c r="D853" s="73"/>
      <c r="E853" s="73"/>
      <c r="F853" s="970"/>
      <c r="G853" s="591"/>
      <c r="H853" s="1412"/>
      <c r="I853" s="73"/>
      <c r="J853" s="970"/>
      <c r="K853" s="74"/>
      <c r="L853" s="74"/>
      <c r="M853" s="989"/>
      <c r="N853" s="74"/>
      <c r="O853" s="74"/>
      <c r="P853" s="74"/>
      <c r="Q853" s="74"/>
      <c r="R853" s="1860"/>
      <c r="S853" s="73"/>
      <c r="T853" s="73"/>
      <c r="U853" s="73"/>
      <c r="V853" s="73"/>
      <c r="W853" s="73"/>
      <c r="X853" s="73"/>
      <c r="Y853" s="73"/>
      <c r="Z853" s="73"/>
    </row>
    <row r="854" spans="1:26" ht="15.75" customHeight="1">
      <c r="A854" s="73"/>
      <c r="B854" s="73"/>
      <c r="C854" s="73"/>
      <c r="D854" s="73"/>
      <c r="E854" s="73"/>
      <c r="F854" s="970"/>
      <c r="G854" s="591"/>
      <c r="H854" s="1412"/>
      <c r="I854" s="73"/>
      <c r="J854" s="970"/>
      <c r="K854" s="74"/>
      <c r="L854" s="74"/>
      <c r="M854" s="989"/>
      <c r="N854" s="74"/>
      <c r="O854" s="74"/>
      <c r="P854" s="74"/>
      <c r="Q854" s="74"/>
      <c r="R854" s="1860"/>
      <c r="S854" s="73"/>
      <c r="T854" s="73"/>
      <c r="U854" s="73"/>
      <c r="V854" s="73"/>
      <c r="W854" s="73"/>
      <c r="X854" s="73"/>
      <c r="Y854" s="73"/>
      <c r="Z854" s="73"/>
    </row>
    <row r="855" spans="1:26" ht="15.75" customHeight="1">
      <c r="A855" s="73"/>
      <c r="B855" s="73"/>
      <c r="C855" s="73"/>
      <c r="D855" s="73"/>
      <c r="E855" s="73"/>
      <c r="F855" s="970"/>
      <c r="G855" s="591"/>
      <c r="H855" s="1412"/>
      <c r="I855" s="73"/>
      <c r="J855" s="970"/>
      <c r="K855" s="74"/>
      <c r="L855" s="74"/>
      <c r="M855" s="989"/>
      <c r="N855" s="74"/>
      <c r="O855" s="74"/>
      <c r="P855" s="74"/>
      <c r="Q855" s="74"/>
      <c r="R855" s="1860"/>
      <c r="S855" s="73"/>
      <c r="T855" s="73"/>
      <c r="U855" s="73"/>
      <c r="V855" s="73"/>
      <c r="W855" s="73"/>
      <c r="X855" s="73"/>
      <c r="Y855" s="73"/>
      <c r="Z855" s="73"/>
    </row>
    <row r="856" spans="1:26" ht="15.75" customHeight="1">
      <c r="A856" s="73"/>
      <c r="B856" s="73"/>
      <c r="C856" s="73"/>
      <c r="D856" s="73"/>
      <c r="E856" s="73"/>
      <c r="F856" s="970"/>
      <c r="G856" s="591"/>
      <c r="H856" s="1412"/>
      <c r="I856" s="73"/>
      <c r="J856" s="970"/>
      <c r="K856" s="74"/>
      <c r="L856" s="74"/>
      <c r="M856" s="989"/>
      <c r="N856" s="74"/>
      <c r="O856" s="74"/>
      <c r="P856" s="74"/>
      <c r="Q856" s="74"/>
      <c r="R856" s="1860"/>
      <c r="S856" s="73"/>
      <c r="T856" s="73"/>
      <c r="U856" s="73"/>
      <c r="V856" s="73"/>
      <c r="W856" s="73"/>
      <c r="X856" s="73"/>
      <c r="Y856" s="73"/>
      <c r="Z856" s="73"/>
    </row>
    <row r="857" spans="1:26" ht="15.75" customHeight="1">
      <c r="A857" s="73"/>
      <c r="B857" s="73"/>
      <c r="C857" s="73"/>
      <c r="D857" s="73"/>
      <c r="E857" s="73"/>
      <c r="F857" s="970"/>
      <c r="G857" s="591"/>
      <c r="H857" s="1412"/>
      <c r="I857" s="73"/>
      <c r="J857" s="970"/>
      <c r="K857" s="74"/>
      <c r="L857" s="74"/>
      <c r="M857" s="989"/>
      <c r="N857" s="74"/>
      <c r="O857" s="74"/>
      <c r="P857" s="74"/>
      <c r="Q857" s="74"/>
      <c r="R857" s="1860"/>
      <c r="S857" s="73"/>
      <c r="T857" s="73"/>
      <c r="U857" s="73"/>
      <c r="V857" s="73"/>
      <c r="W857" s="73"/>
      <c r="X857" s="73"/>
      <c r="Y857" s="73"/>
      <c r="Z857" s="73"/>
    </row>
    <row r="858" spans="1:26" ht="15.75" customHeight="1">
      <c r="A858" s="73"/>
      <c r="B858" s="73"/>
      <c r="C858" s="73"/>
      <c r="D858" s="73"/>
      <c r="E858" s="73"/>
      <c r="F858" s="970"/>
      <c r="G858" s="591"/>
      <c r="H858" s="1412"/>
      <c r="I858" s="73"/>
      <c r="J858" s="970"/>
      <c r="K858" s="74"/>
      <c r="L858" s="74"/>
      <c r="M858" s="989"/>
      <c r="N858" s="74"/>
      <c r="O858" s="74"/>
      <c r="P858" s="74"/>
      <c r="Q858" s="74"/>
      <c r="R858" s="1860"/>
      <c r="S858" s="73"/>
      <c r="T858" s="73"/>
      <c r="U858" s="73"/>
      <c r="V858" s="73"/>
      <c r="W858" s="73"/>
      <c r="X858" s="73"/>
      <c r="Y858" s="73"/>
      <c r="Z858" s="73"/>
    </row>
    <row r="859" spans="1:26" ht="15.75" customHeight="1">
      <c r="A859" s="73"/>
      <c r="B859" s="73"/>
      <c r="C859" s="73"/>
      <c r="D859" s="73"/>
      <c r="E859" s="73"/>
      <c r="F859" s="970"/>
      <c r="G859" s="591"/>
      <c r="H859" s="1412"/>
      <c r="I859" s="73"/>
      <c r="J859" s="970"/>
      <c r="K859" s="74"/>
      <c r="L859" s="74"/>
      <c r="M859" s="989"/>
      <c r="N859" s="74"/>
      <c r="O859" s="74"/>
      <c r="P859" s="74"/>
      <c r="Q859" s="74"/>
      <c r="R859" s="1860"/>
      <c r="S859" s="73"/>
      <c r="T859" s="73"/>
      <c r="U859" s="73"/>
      <c r="V859" s="73"/>
      <c r="W859" s="73"/>
      <c r="X859" s="73"/>
      <c r="Y859" s="73"/>
      <c r="Z859" s="73"/>
    </row>
    <row r="860" spans="1:26" ht="15.75" customHeight="1">
      <c r="A860" s="73"/>
      <c r="B860" s="73"/>
      <c r="C860" s="73"/>
      <c r="D860" s="73"/>
      <c r="E860" s="73"/>
      <c r="F860" s="970"/>
      <c r="G860" s="591"/>
      <c r="H860" s="1412"/>
      <c r="I860" s="73"/>
      <c r="J860" s="970"/>
      <c r="K860" s="74"/>
      <c r="L860" s="74"/>
      <c r="M860" s="989"/>
      <c r="N860" s="74"/>
      <c r="O860" s="74"/>
      <c r="P860" s="74"/>
      <c r="Q860" s="74"/>
      <c r="R860" s="1860"/>
      <c r="S860" s="73"/>
      <c r="T860" s="73"/>
      <c r="U860" s="73"/>
      <c r="V860" s="73"/>
      <c r="W860" s="73"/>
      <c r="X860" s="73"/>
      <c r="Y860" s="73"/>
      <c r="Z860" s="73"/>
    </row>
    <row r="861" spans="1:26" ht="15.75" customHeight="1">
      <c r="A861" s="73"/>
      <c r="B861" s="73"/>
      <c r="C861" s="73"/>
      <c r="D861" s="73"/>
      <c r="E861" s="73"/>
      <c r="F861" s="970"/>
      <c r="G861" s="591"/>
      <c r="H861" s="1412"/>
      <c r="I861" s="73"/>
      <c r="J861" s="970"/>
      <c r="K861" s="74"/>
      <c r="L861" s="74"/>
      <c r="M861" s="989"/>
      <c r="N861" s="74"/>
      <c r="O861" s="74"/>
      <c r="P861" s="74"/>
      <c r="Q861" s="74"/>
      <c r="R861" s="1860"/>
      <c r="S861" s="73"/>
      <c r="T861" s="73"/>
      <c r="U861" s="73"/>
      <c r="V861" s="73"/>
      <c r="W861" s="73"/>
      <c r="X861" s="73"/>
      <c r="Y861" s="73"/>
      <c r="Z861" s="73"/>
    </row>
    <row r="862" spans="1:26" ht="15.75" customHeight="1">
      <c r="A862" s="73"/>
      <c r="B862" s="73"/>
      <c r="C862" s="73"/>
      <c r="D862" s="73"/>
      <c r="E862" s="73"/>
      <c r="F862" s="970"/>
      <c r="G862" s="591"/>
      <c r="H862" s="1412"/>
      <c r="I862" s="73"/>
      <c r="J862" s="970"/>
      <c r="K862" s="74"/>
      <c r="L862" s="74"/>
      <c r="M862" s="989"/>
      <c r="N862" s="74"/>
      <c r="O862" s="74"/>
      <c r="P862" s="74"/>
      <c r="Q862" s="74"/>
      <c r="R862" s="1860"/>
      <c r="S862" s="73"/>
      <c r="T862" s="73"/>
      <c r="U862" s="73"/>
      <c r="V862" s="73"/>
      <c r="W862" s="73"/>
      <c r="X862" s="73"/>
      <c r="Y862" s="73"/>
      <c r="Z862" s="73"/>
    </row>
    <row r="863" spans="1:26" ht="15.75" customHeight="1">
      <c r="A863" s="73"/>
      <c r="B863" s="73"/>
      <c r="C863" s="73"/>
      <c r="D863" s="73"/>
      <c r="E863" s="73"/>
      <c r="F863" s="970"/>
      <c r="G863" s="591"/>
      <c r="H863" s="1412"/>
      <c r="I863" s="73"/>
      <c r="J863" s="970"/>
      <c r="K863" s="74"/>
      <c r="L863" s="74"/>
      <c r="M863" s="989"/>
      <c r="N863" s="74"/>
      <c r="O863" s="74"/>
      <c r="P863" s="74"/>
      <c r="Q863" s="74"/>
      <c r="R863" s="1860"/>
      <c r="S863" s="73"/>
      <c r="T863" s="73"/>
      <c r="U863" s="73"/>
      <c r="V863" s="73"/>
      <c r="W863" s="73"/>
      <c r="X863" s="73"/>
      <c r="Y863" s="73"/>
      <c r="Z863" s="73"/>
    </row>
    <row r="864" spans="1:26" ht="15.75" customHeight="1">
      <c r="A864" s="73"/>
      <c r="B864" s="73"/>
      <c r="C864" s="73"/>
      <c r="D864" s="73"/>
      <c r="E864" s="73"/>
      <c r="F864" s="970"/>
      <c r="G864" s="591"/>
      <c r="H864" s="1412"/>
      <c r="I864" s="73"/>
      <c r="J864" s="970"/>
      <c r="K864" s="74"/>
      <c r="L864" s="74"/>
      <c r="M864" s="989"/>
      <c r="N864" s="74"/>
      <c r="O864" s="74"/>
      <c r="P864" s="74"/>
      <c r="Q864" s="74"/>
      <c r="R864" s="1860"/>
      <c r="S864" s="73"/>
      <c r="T864" s="73"/>
      <c r="U864" s="73"/>
      <c r="V864" s="73"/>
      <c r="W864" s="73"/>
      <c r="X864" s="73"/>
      <c r="Y864" s="73"/>
      <c r="Z864" s="73"/>
    </row>
    <row r="865" spans="1:26" ht="15.75" customHeight="1">
      <c r="A865" s="73"/>
      <c r="B865" s="73"/>
      <c r="C865" s="73"/>
      <c r="D865" s="73"/>
      <c r="E865" s="73"/>
      <c r="F865" s="970"/>
      <c r="G865" s="591"/>
      <c r="H865" s="1412"/>
      <c r="I865" s="73"/>
      <c r="J865" s="970"/>
      <c r="K865" s="74"/>
      <c r="L865" s="74"/>
      <c r="M865" s="989"/>
      <c r="N865" s="74"/>
      <c r="O865" s="74"/>
      <c r="P865" s="74"/>
      <c r="Q865" s="74"/>
      <c r="R865" s="1860"/>
      <c r="S865" s="73"/>
      <c r="T865" s="73"/>
      <c r="U865" s="73"/>
      <c r="V865" s="73"/>
      <c r="W865" s="73"/>
      <c r="X865" s="73"/>
      <c r="Y865" s="73"/>
      <c r="Z865" s="73"/>
    </row>
    <row r="866" spans="1:26" ht="15.75" customHeight="1">
      <c r="A866" s="73"/>
      <c r="B866" s="73"/>
      <c r="C866" s="73"/>
      <c r="D866" s="73"/>
      <c r="E866" s="73"/>
      <c r="F866" s="970"/>
      <c r="G866" s="591"/>
      <c r="H866" s="1412"/>
      <c r="I866" s="73"/>
      <c r="J866" s="970"/>
      <c r="K866" s="74"/>
      <c r="L866" s="74"/>
      <c r="M866" s="989"/>
      <c r="N866" s="74"/>
      <c r="O866" s="74"/>
      <c r="P866" s="74"/>
      <c r="Q866" s="74"/>
      <c r="R866" s="1860"/>
      <c r="S866" s="73"/>
      <c r="T866" s="73"/>
      <c r="U866" s="73"/>
      <c r="V866" s="73"/>
      <c r="W866" s="73"/>
      <c r="X866" s="73"/>
      <c r="Y866" s="73"/>
      <c r="Z866" s="73"/>
    </row>
    <row r="867" spans="1:26" ht="15.75" customHeight="1">
      <c r="A867" s="73"/>
      <c r="B867" s="73"/>
      <c r="C867" s="73"/>
      <c r="D867" s="73"/>
      <c r="E867" s="73"/>
      <c r="F867" s="970"/>
      <c r="G867" s="591"/>
      <c r="H867" s="1412"/>
      <c r="I867" s="73"/>
      <c r="J867" s="970"/>
      <c r="K867" s="74"/>
      <c r="L867" s="74"/>
      <c r="M867" s="989"/>
      <c r="N867" s="74"/>
      <c r="O867" s="74"/>
      <c r="P867" s="74"/>
      <c r="Q867" s="74"/>
      <c r="R867" s="1860"/>
      <c r="S867" s="73"/>
      <c r="T867" s="73"/>
      <c r="U867" s="73"/>
      <c r="V867" s="73"/>
      <c r="W867" s="73"/>
      <c r="X867" s="73"/>
      <c r="Y867" s="73"/>
      <c r="Z867" s="73"/>
    </row>
    <row r="868" spans="1:26" ht="15.75" customHeight="1">
      <c r="A868" s="73"/>
      <c r="B868" s="73"/>
      <c r="C868" s="73"/>
      <c r="D868" s="73"/>
      <c r="E868" s="73"/>
      <c r="F868" s="970"/>
      <c r="G868" s="591"/>
      <c r="H868" s="1412"/>
      <c r="I868" s="73"/>
      <c r="J868" s="970"/>
      <c r="K868" s="74"/>
      <c r="L868" s="74"/>
      <c r="M868" s="989"/>
      <c r="N868" s="74"/>
      <c r="O868" s="74"/>
      <c r="P868" s="74"/>
      <c r="Q868" s="74"/>
      <c r="R868" s="1860"/>
      <c r="S868" s="73"/>
      <c r="T868" s="73"/>
      <c r="U868" s="73"/>
      <c r="V868" s="73"/>
      <c r="W868" s="73"/>
      <c r="X868" s="73"/>
      <c r="Y868" s="73"/>
      <c r="Z868" s="73"/>
    </row>
    <row r="869" spans="1:26" ht="15.75" customHeight="1">
      <c r="A869" s="73"/>
      <c r="B869" s="73"/>
      <c r="C869" s="73"/>
      <c r="D869" s="73"/>
      <c r="E869" s="73"/>
      <c r="F869" s="970"/>
      <c r="G869" s="591"/>
      <c r="H869" s="1412"/>
      <c r="I869" s="73"/>
      <c r="J869" s="970"/>
      <c r="K869" s="74"/>
      <c r="L869" s="74"/>
      <c r="M869" s="989"/>
      <c r="N869" s="74"/>
      <c r="O869" s="74"/>
      <c r="P869" s="74"/>
      <c r="Q869" s="74"/>
      <c r="R869" s="1860"/>
      <c r="S869" s="73"/>
      <c r="T869" s="73"/>
      <c r="U869" s="73"/>
      <c r="V869" s="73"/>
      <c r="W869" s="73"/>
      <c r="X869" s="73"/>
      <c r="Y869" s="73"/>
      <c r="Z869" s="73"/>
    </row>
    <row r="870" spans="1:26" ht="15.75" customHeight="1">
      <c r="A870" s="73"/>
      <c r="B870" s="73"/>
      <c r="C870" s="73"/>
      <c r="D870" s="73"/>
      <c r="E870" s="73"/>
      <c r="F870" s="970"/>
      <c r="G870" s="591"/>
      <c r="H870" s="1412"/>
      <c r="I870" s="73"/>
      <c r="J870" s="970"/>
      <c r="K870" s="74"/>
      <c r="L870" s="74"/>
      <c r="M870" s="989"/>
      <c r="N870" s="74"/>
      <c r="O870" s="74"/>
      <c r="P870" s="74"/>
      <c r="Q870" s="74"/>
      <c r="R870" s="1860"/>
      <c r="S870" s="73"/>
      <c r="T870" s="73"/>
      <c r="U870" s="73"/>
      <c r="V870" s="73"/>
      <c r="W870" s="73"/>
      <c r="X870" s="73"/>
      <c r="Y870" s="73"/>
      <c r="Z870" s="73"/>
    </row>
    <row r="871" spans="1:26" ht="15.75" customHeight="1">
      <c r="A871" s="73"/>
      <c r="B871" s="73"/>
      <c r="C871" s="73"/>
      <c r="D871" s="73"/>
      <c r="E871" s="73"/>
      <c r="F871" s="970"/>
      <c r="G871" s="591"/>
      <c r="H871" s="1412"/>
      <c r="I871" s="73"/>
      <c r="J871" s="970"/>
      <c r="K871" s="74"/>
      <c r="L871" s="74"/>
      <c r="M871" s="989"/>
      <c r="N871" s="74"/>
      <c r="O871" s="74"/>
      <c r="P871" s="74"/>
      <c r="Q871" s="74"/>
      <c r="R871" s="1860"/>
      <c r="S871" s="73"/>
      <c r="T871" s="73"/>
      <c r="U871" s="73"/>
      <c r="V871" s="73"/>
      <c r="W871" s="73"/>
      <c r="X871" s="73"/>
      <c r="Y871" s="73"/>
      <c r="Z871" s="73"/>
    </row>
    <row r="872" spans="1:26" ht="15.75" customHeight="1">
      <c r="A872" s="73"/>
      <c r="B872" s="73"/>
      <c r="C872" s="73"/>
      <c r="D872" s="73"/>
      <c r="E872" s="73"/>
      <c r="F872" s="970"/>
      <c r="G872" s="591"/>
      <c r="H872" s="1412"/>
      <c r="I872" s="73"/>
      <c r="J872" s="970"/>
      <c r="K872" s="74"/>
      <c r="L872" s="74"/>
      <c r="M872" s="989"/>
      <c r="N872" s="74"/>
      <c r="O872" s="74"/>
      <c r="P872" s="74"/>
      <c r="Q872" s="74"/>
      <c r="R872" s="1860"/>
      <c r="S872" s="73"/>
      <c r="T872" s="73"/>
      <c r="U872" s="73"/>
      <c r="V872" s="73"/>
      <c r="W872" s="73"/>
      <c r="X872" s="73"/>
      <c r="Y872" s="73"/>
      <c r="Z872" s="73"/>
    </row>
    <row r="873" spans="1:26" ht="15.75" customHeight="1">
      <c r="A873" s="73"/>
      <c r="B873" s="73"/>
      <c r="C873" s="73"/>
      <c r="D873" s="73"/>
      <c r="E873" s="73"/>
      <c r="F873" s="970"/>
      <c r="G873" s="591"/>
      <c r="H873" s="1412"/>
      <c r="I873" s="73"/>
      <c r="J873" s="970"/>
      <c r="K873" s="74"/>
      <c r="L873" s="74"/>
      <c r="M873" s="989"/>
      <c r="N873" s="74"/>
      <c r="O873" s="74"/>
      <c r="P873" s="74"/>
      <c r="Q873" s="74"/>
      <c r="R873" s="1860"/>
      <c r="S873" s="73"/>
      <c r="T873" s="73"/>
      <c r="U873" s="73"/>
      <c r="V873" s="73"/>
      <c r="W873" s="73"/>
      <c r="X873" s="73"/>
      <c r="Y873" s="73"/>
      <c r="Z873" s="73"/>
    </row>
    <row r="874" spans="1:26" ht="15.75" customHeight="1">
      <c r="A874" s="73"/>
      <c r="B874" s="73"/>
      <c r="C874" s="73"/>
      <c r="D874" s="73"/>
      <c r="E874" s="73"/>
      <c r="F874" s="970"/>
      <c r="G874" s="591"/>
      <c r="H874" s="1412"/>
      <c r="I874" s="73"/>
      <c r="J874" s="970"/>
      <c r="K874" s="74"/>
      <c r="L874" s="74"/>
      <c r="M874" s="989"/>
      <c r="N874" s="74"/>
      <c r="O874" s="74"/>
      <c r="P874" s="74"/>
      <c r="Q874" s="74"/>
      <c r="R874" s="1860"/>
      <c r="S874" s="73"/>
      <c r="T874" s="73"/>
      <c r="U874" s="73"/>
      <c r="V874" s="73"/>
      <c r="W874" s="73"/>
      <c r="X874" s="73"/>
      <c r="Y874" s="73"/>
      <c r="Z874" s="73"/>
    </row>
    <row r="875" spans="1:26" ht="15.75" customHeight="1">
      <c r="A875" s="73"/>
      <c r="B875" s="73"/>
      <c r="C875" s="73"/>
      <c r="D875" s="73"/>
      <c r="E875" s="73"/>
      <c r="F875" s="970"/>
      <c r="G875" s="591"/>
      <c r="H875" s="1412"/>
      <c r="I875" s="73"/>
      <c r="J875" s="970"/>
      <c r="K875" s="74"/>
      <c r="L875" s="74"/>
      <c r="M875" s="989"/>
      <c r="N875" s="74"/>
      <c r="O875" s="74"/>
      <c r="P875" s="74"/>
      <c r="Q875" s="74"/>
      <c r="R875" s="1860"/>
      <c r="S875" s="73"/>
      <c r="T875" s="73"/>
      <c r="U875" s="73"/>
      <c r="V875" s="73"/>
      <c r="W875" s="73"/>
      <c r="X875" s="73"/>
      <c r="Y875" s="73"/>
      <c r="Z875" s="73"/>
    </row>
    <row r="876" spans="1:26" ht="15.75" customHeight="1">
      <c r="A876" s="73"/>
      <c r="B876" s="73"/>
      <c r="C876" s="73"/>
      <c r="D876" s="73"/>
      <c r="E876" s="73"/>
      <c r="F876" s="970"/>
      <c r="G876" s="591"/>
      <c r="H876" s="1412"/>
      <c r="I876" s="73"/>
      <c r="J876" s="970"/>
      <c r="K876" s="74"/>
      <c r="L876" s="74"/>
      <c r="M876" s="989"/>
      <c r="N876" s="74"/>
      <c r="O876" s="74"/>
      <c r="P876" s="74"/>
      <c r="Q876" s="74"/>
      <c r="R876" s="1860"/>
      <c r="S876" s="73"/>
      <c r="T876" s="73"/>
      <c r="U876" s="73"/>
      <c r="V876" s="73"/>
      <c r="W876" s="73"/>
      <c r="X876" s="73"/>
      <c r="Y876" s="73"/>
      <c r="Z876" s="73"/>
    </row>
    <row r="877" spans="1:26" ht="15.75" customHeight="1">
      <c r="A877" s="73"/>
      <c r="B877" s="73"/>
      <c r="C877" s="73"/>
      <c r="D877" s="73"/>
      <c r="E877" s="73"/>
      <c r="F877" s="970"/>
      <c r="G877" s="591"/>
      <c r="H877" s="1412"/>
      <c r="I877" s="73"/>
      <c r="J877" s="970"/>
      <c r="K877" s="74"/>
      <c r="L877" s="74"/>
      <c r="M877" s="989"/>
      <c r="N877" s="74"/>
      <c r="O877" s="74"/>
      <c r="P877" s="74"/>
      <c r="Q877" s="74"/>
      <c r="R877" s="1860"/>
      <c r="S877" s="73"/>
      <c r="T877" s="73"/>
      <c r="U877" s="73"/>
      <c r="V877" s="73"/>
      <c r="W877" s="73"/>
      <c r="X877" s="73"/>
      <c r="Y877" s="73"/>
      <c r="Z877" s="73"/>
    </row>
    <row r="878" spans="1:26" ht="15.75" customHeight="1">
      <c r="A878" s="73"/>
      <c r="B878" s="73"/>
      <c r="C878" s="73"/>
      <c r="D878" s="73"/>
      <c r="E878" s="73"/>
      <c r="F878" s="970"/>
      <c r="G878" s="591"/>
      <c r="H878" s="1412"/>
      <c r="I878" s="73"/>
      <c r="J878" s="970"/>
      <c r="K878" s="74"/>
      <c r="L878" s="74"/>
      <c r="M878" s="989"/>
      <c r="N878" s="74"/>
      <c r="O878" s="74"/>
      <c r="P878" s="74"/>
      <c r="Q878" s="74"/>
      <c r="R878" s="1860"/>
      <c r="S878" s="73"/>
      <c r="T878" s="73"/>
      <c r="U878" s="73"/>
      <c r="V878" s="73"/>
      <c r="W878" s="73"/>
      <c r="X878" s="73"/>
      <c r="Y878" s="73"/>
      <c r="Z878" s="73"/>
    </row>
    <row r="879" spans="1:26" ht="15.75" customHeight="1">
      <c r="A879" s="73"/>
      <c r="B879" s="73"/>
      <c r="C879" s="73"/>
      <c r="D879" s="73"/>
      <c r="E879" s="73"/>
      <c r="F879" s="970"/>
      <c r="G879" s="591"/>
      <c r="H879" s="1412"/>
      <c r="I879" s="73"/>
      <c r="J879" s="970"/>
      <c r="K879" s="74"/>
      <c r="L879" s="74"/>
      <c r="M879" s="989"/>
      <c r="N879" s="74"/>
      <c r="O879" s="74"/>
      <c r="P879" s="74"/>
      <c r="Q879" s="74"/>
      <c r="R879" s="1860"/>
      <c r="S879" s="73"/>
      <c r="T879" s="73"/>
      <c r="U879" s="73"/>
      <c r="V879" s="73"/>
      <c r="W879" s="73"/>
      <c r="X879" s="73"/>
      <c r="Y879" s="73"/>
      <c r="Z879" s="73"/>
    </row>
    <row r="880" spans="1:26" ht="15.75" customHeight="1">
      <c r="A880" s="73"/>
      <c r="B880" s="73"/>
      <c r="C880" s="73"/>
      <c r="D880" s="73"/>
      <c r="E880" s="73"/>
      <c r="F880" s="970"/>
      <c r="G880" s="591"/>
      <c r="H880" s="1412"/>
      <c r="I880" s="73"/>
      <c r="J880" s="970"/>
      <c r="K880" s="74"/>
      <c r="L880" s="74"/>
      <c r="M880" s="989"/>
      <c r="N880" s="74"/>
      <c r="O880" s="74"/>
      <c r="P880" s="74"/>
      <c r="Q880" s="74"/>
      <c r="R880" s="1860"/>
      <c r="S880" s="73"/>
      <c r="T880" s="73"/>
      <c r="U880" s="73"/>
      <c r="V880" s="73"/>
      <c r="W880" s="73"/>
      <c r="X880" s="73"/>
      <c r="Y880" s="73"/>
      <c r="Z880" s="73"/>
    </row>
    <row r="881" spans="1:26" ht="15.75" customHeight="1">
      <c r="A881" s="73"/>
      <c r="B881" s="73"/>
      <c r="C881" s="73"/>
      <c r="D881" s="73"/>
      <c r="E881" s="73"/>
      <c r="F881" s="970"/>
      <c r="G881" s="591"/>
      <c r="H881" s="1412"/>
      <c r="I881" s="73"/>
      <c r="J881" s="970"/>
      <c r="K881" s="74"/>
      <c r="L881" s="74"/>
      <c r="M881" s="989"/>
      <c r="N881" s="74"/>
      <c r="O881" s="74"/>
      <c r="P881" s="74"/>
      <c r="Q881" s="74"/>
      <c r="R881" s="1860"/>
      <c r="S881" s="73"/>
      <c r="T881" s="73"/>
      <c r="U881" s="73"/>
      <c r="V881" s="73"/>
      <c r="W881" s="73"/>
      <c r="X881" s="73"/>
      <c r="Y881" s="73"/>
      <c r="Z881" s="73"/>
    </row>
    <row r="882" spans="1:26" ht="15.75" customHeight="1">
      <c r="A882" s="73"/>
      <c r="B882" s="73"/>
      <c r="C882" s="73"/>
      <c r="D882" s="73"/>
      <c r="E882" s="73"/>
      <c r="F882" s="970"/>
      <c r="G882" s="591"/>
      <c r="H882" s="1412"/>
      <c r="I882" s="73"/>
      <c r="J882" s="970"/>
      <c r="K882" s="74"/>
      <c r="L882" s="74"/>
      <c r="M882" s="989"/>
      <c r="N882" s="74"/>
      <c r="O882" s="74"/>
      <c r="P882" s="74"/>
      <c r="Q882" s="74"/>
      <c r="R882" s="1860"/>
      <c r="S882" s="73"/>
      <c r="T882" s="73"/>
      <c r="U882" s="73"/>
      <c r="V882" s="73"/>
      <c r="W882" s="73"/>
      <c r="X882" s="73"/>
      <c r="Y882" s="73"/>
      <c r="Z882" s="73"/>
    </row>
    <row r="883" spans="1:26" ht="15.75" customHeight="1">
      <c r="A883" s="73"/>
      <c r="B883" s="73"/>
      <c r="C883" s="73"/>
      <c r="D883" s="73"/>
      <c r="E883" s="73"/>
      <c r="F883" s="970"/>
      <c r="G883" s="591"/>
      <c r="H883" s="1412"/>
      <c r="I883" s="73"/>
      <c r="J883" s="970"/>
      <c r="K883" s="74"/>
      <c r="L883" s="74"/>
      <c r="M883" s="989"/>
      <c r="N883" s="74"/>
      <c r="O883" s="74"/>
      <c r="P883" s="74"/>
      <c r="Q883" s="74"/>
      <c r="R883" s="1860"/>
      <c r="S883" s="73"/>
      <c r="T883" s="73"/>
      <c r="U883" s="73"/>
      <c r="V883" s="73"/>
      <c r="W883" s="73"/>
      <c r="X883" s="73"/>
      <c r="Y883" s="73"/>
      <c r="Z883" s="73"/>
    </row>
    <row r="884" spans="1:26" ht="15.75" customHeight="1">
      <c r="A884" s="73"/>
      <c r="B884" s="73"/>
      <c r="C884" s="73"/>
      <c r="D884" s="73"/>
      <c r="E884" s="73"/>
      <c r="F884" s="970"/>
      <c r="G884" s="591"/>
      <c r="H884" s="1412"/>
      <c r="I884" s="73"/>
      <c r="J884" s="970"/>
      <c r="K884" s="74"/>
      <c r="L884" s="74"/>
      <c r="M884" s="989"/>
      <c r="N884" s="74"/>
      <c r="O884" s="74"/>
      <c r="P884" s="74"/>
      <c r="Q884" s="74"/>
      <c r="R884" s="1860"/>
      <c r="S884" s="73"/>
      <c r="T884" s="73"/>
      <c r="U884" s="73"/>
      <c r="V884" s="73"/>
      <c r="W884" s="73"/>
      <c r="X884" s="73"/>
      <c r="Y884" s="73"/>
      <c r="Z884" s="73"/>
    </row>
    <row r="885" spans="1:26" ht="15.75" customHeight="1">
      <c r="A885" s="73"/>
      <c r="B885" s="73"/>
      <c r="C885" s="73"/>
      <c r="D885" s="73"/>
      <c r="E885" s="73"/>
      <c r="F885" s="970"/>
      <c r="G885" s="591"/>
      <c r="H885" s="1412"/>
      <c r="I885" s="73"/>
      <c r="J885" s="970"/>
      <c r="K885" s="74"/>
      <c r="L885" s="74"/>
      <c r="M885" s="989"/>
      <c r="N885" s="74"/>
      <c r="O885" s="74"/>
      <c r="P885" s="74"/>
      <c r="Q885" s="74"/>
      <c r="R885" s="1860"/>
      <c r="S885" s="73"/>
      <c r="T885" s="73"/>
      <c r="U885" s="73"/>
      <c r="V885" s="73"/>
      <c r="W885" s="73"/>
      <c r="X885" s="73"/>
      <c r="Y885" s="73"/>
      <c r="Z885" s="73"/>
    </row>
    <row r="886" spans="1:26" ht="15.75" customHeight="1">
      <c r="A886" s="73"/>
      <c r="B886" s="73"/>
      <c r="C886" s="73"/>
      <c r="D886" s="73"/>
      <c r="E886" s="73"/>
      <c r="F886" s="970"/>
      <c r="G886" s="591"/>
      <c r="H886" s="1412"/>
      <c r="I886" s="73"/>
      <c r="J886" s="970"/>
      <c r="K886" s="74"/>
      <c r="L886" s="74"/>
      <c r="M886" s="989"/>
      <c r="N886" s="74"/>
      <c r="O886" s="74"/>
      <c r="P886" s="74"/>
      <c r="Q886" s="74"/>
      <c r="R886" s="1860"/>
      <c r="S886" s="73"/>
      <c r="T886" s="73"/>
      <c r="U886" s="73"/>
      <c r="V886" s="73"/>
      <c r="W886" s="73"/>
      <c r="X886" s="73"/>
      <c r="Y886" s="73"/>
      <c r="Z886" s="73"/>
    </row>
    <row r="887" spans="1:26" ht="15.75" customHeight="1">
      <c r="A887" s="73"/>
      <c r="B887" s="73"/>
      <c r="C887" s="73"/>
      <c r="D887" s="73"/>
      <c r="E887" s="73"/>
      <c r="F887" s="970"/>
      <c r="G887" s="591"/>
      <c r="H887" s="1412"/>
      <c r="I887" s="73"/>
      <c r="J887" s="970"/>
      <c r="K887" s="74"/>
      <c r="L887" s="74"/>
      <c r="M887" s="989"/>
      <c r="N887" s="74"/>
      <c r="O887" s="74"/>
      <c r="P887" s="74"/>
      <c r="Q887" s="74"/>
      <c r="R887" s="1860"/>
      <c r="S887" s="73"/>
      <c r="T887" s="73"/>
      <c r="U887" s="73"/>
      <c r="V887" s="73"/>
      <c r="W887" s="73"/>
      <c r="X887" s="73"/>
      <c r="Y887" s="73"/>
      <c r="Z887" s="73"/>
    </row>
    <row r="888" spans="1:26" ht="15.75" customHeight="1">
      <c r="A888" s="73"/>
      <c r="B888" s="73"/>
      <c r="C888" s="73"/>
      <c r="D888" s="73"/>
      <c r="E888" s="73"/>
      <c r="F888" s="970"/>
      <c r="G888" s="591"/>
      <c r="H888" s="1412"/>
      <c r="I888" s="73"/>
      <c r="J888" s="970"/>
      <c r="K888" s="74"/>
      <c r="L888" s="74"/>
      <c r="M888" s="989"/>
      <c r="N888" s="74"/>
      <c r="O888" s="74"/>
      <c r="P888" s="74"/>
      <c r="Q888" s="74"/>
      <c r="R888" s="1860"/>
      <c r="S888" s="73"/>
      <c r="T888" s="73"/>
      <c r="U888" s="73"/>
      <c r="V888" s="73"/>
      <c r="W888" s="73"/>
      <c r="X888" s="73"/>
      <c r="Y888" s="73"/>
      <c r="Z888" s="73"/>
    </row>
    <row r="889" spans="1:26" ht="15.75" customHeight="1">
      <c r="A889" s="73"/>
      <c r="B889" s="73"/>
      <c r="C889" s="73"/>
      <c r="D889" s="73"/>
      <c r="E889" s="73"/>
      <c r="F889" s="970"/>
      <c r="G889" s="591"/>
      <c r="H889" s="1412"/>
      <c r="I889" s="73"/>
      <c r="J889" s="970"/>
      <c r="K889" s="74"/>
      <c r="L889" s="74"/>
      <c r="M889" s="989"/>
      <c r="N889" s="74"/>
      <c r="O889" s="74"/>
      <c r="P889" s="74"/>
      <c r="Q889" s="74"/>
      <c r="R889" s="1860"/>
      <c r="S889" s="73"/>
      <c r="T889" s="73"/>
      <c r="U889" s="73"/>
      <c r="V889" s="73"/>
      <c r="W889" s="73"/>
      <c r="X889" s="73"/>
      <c r="Y889" s="73"/>
      <c r="Z889" s="73"/>
    </row>
    <row r="890" spans="1:26" ht="15.75" customHeight="1">
      <c r="A890" s="73"/>
      <c r="B890" s="73"/>
      <c r="C890" s="73"/>
      <c r="D890" s="73"/>
      <c r="E890" s="73"/>
      <c r="F890" s="970"/>
      <c r="G890" s="591"/>
      <c r="H890" s="1412"/>
      <c r="I890" s="73"/>
      <c r="J890" s="970"/>
      <c r="K890" s="74"/>
      <c r="L890" s="74"/>
      <c r="M890" s="989"/>
      <c r="N890" s="74"/>
      <c r="O890" s="74"/>
      <c r="P890" s="74"/>
      <c r="Q890" s="74"/>
      <c r="R890" s="1860"/>
      <c r="S890" s="73"/>
      <c r="T890" s="73"/>
      <c r="U890" s="73"/>
      <c r="V890" s="73"/>
      <c r="W890" s="73"/>
      <c r="X890" s="73"/>
      <c r="Y890" s="73"/>
      <c r="Z890" s="73"/>
    </row>
    <row r="891" spans="1:26" ht="15.75" customHeight="1">
      <c r="A891" s="73"/>
      <c r="B891" s="73"/>
      <c r="C891" s="73"/>
      <c r="D891" s="73"/>
      <c r="E891" s="73"/>
      <c r="F891" s="970"/>
      <c r="G891" s="591"/>
      <c r="H891" s="1412"/>
      <c r="I891" s="73"/>
      <c r="J891" s="970"/>
      <c r="K891" s="74"/>
      <c r="L891" s="74"/>
      <c r="M891" s="989"/>
      <c r="N891" s="74"/>
      <c r="O891" s="74"/>
      <c r="P891" s="74"/>
      <c r="Q891" s="74"/>
      <c r="R891" s="1860"/>
      <c r="S891" s="73"/>
      <c r="T891" s="73"/>
      <c r="U891" s="73"/>
      <c r="V891" s="73"/>
      <c r="W891" s="73"/>
      <c r="X891" s="73"/>
      <c r="Y891" s="73"/>
      <c r="Z891" s="73"/>
    </row>
    <row r="892" spans="1:26" ht="15.75" customHeight="1">
      <c r="A892" s="73"/>
      <c r="B892" s="73"/>
      <c r="C892" s="73"/>
      <c r="D892" s="73"/>
      <c r="E892" s="73"/>
      <c r="F892" s="970"/>
      <c r="G892" s="591"/>
      <c r="H892" s="1412"/>
      <c r="I892" s="73"/>
      <c r="J892" s="970"/>
      <c r="K892" s="74"/>
      <c r="L892" s="74"/>
      <c r="M892" s="989"/>
      <c r="N892" s="74"/>
      <c r="O892" s="74"/>
      <c r="P892" s="74"/>
      <c r="Q892" s="74"/>
      <c r="R892" s="1860"/>
      <c r="S892" s="73"/>
      <c r="T892" s="73"/>
      <c r="U892" s="73"/>
      <c r="V892" s="73"/>
      <c r="W892" s="73"/>
      <c r="X892" s="73"/>
      <c r="Y892" s="73"/>
      <c r="Z892" s="73"/>
    </row>
    <row r="893" spans="1:26" ht="15.75" customHeight="1">
      <c r="A893" s="73"/>
      <c r="B893" s="73"/>
      <c r="C893" s="73"/>
      <c r="D893" s="73"/>
      <c r="E893" s="73"/>
      <c r="F893" s="970"/>
      <c r="G893" s="591"/>
      <c r="H893" s="1412"/>
      <c r="I893" s="73"/>
      <c r="J893" s="970"/>
      <c r="K893" s="74"/>
      <c r="L893" s="74"/>
      <c r="M893" s="989"/>
      <c r="N893" s="74"/>
      <c r="O893" s="74"/>
      <c r="P893" s="74"/>
      <c r="Q893" s="74"/>
      <c r="R893" s="1860"/>
      <c r="S893" s="73"/>
      <c r="T893" s="73"/>
      <c r="U893" s="73"/>
      <c r="V893" s="73"/>
      <c r="W893" s="73"/>
      <c r="X893" s="73"/>
      <c r="Y893" s="73"/>
      <c r="Z893" s="73"/>
    </row>
    <row r="894" spans="1:26" ht="15.75" customHeight="1">
      <c r="A894" s="73"/>
      <c r="B894" s="73"/>
      <c r="C894" s="73"/>
      <c r="D894" s="73"/>
      <c r="E894" s="73"/>
      <c r="F894" s="970"/>
      <c r="G894" s="591"/>
      <c r="H894" s="1412"/>
      <c r="I894" s="73"/>
      <c r="J894" s="970"/>
      <c r="K894" s="74"/>
      <c r="L894" s="74"/>
      <c r="M894" s="989"/>
      <c r="N894" s="74"/>
      <c r="O894" s="74"/>
      <c r="P894" s="74"/>
      <c r="Q894" s="74"/>
      <c r="R894" s="1860"/>
      <c r="S894" s="73"/>
      <c r="T894" s="73"/>
      <c r="U894" s="73"/>
      <c r="V894" s="73"/>
      <c r="W894" s="73"/>
      <c r="X894" s="73"/>
      <c r="Y894" s="73"/>
      <c r="Z894" s="73"/>
    </row>
    <row r="895" spans="1:26" ht="15.75" customHeight="1">
      <c r="A895" s="73"/>
      <c r="B895" s="73"/>
      <c r="C895" s="73"/>
      <c r="D895" s="73"/>
      <c r="E895" s="73"/>
      <c r="F895" s="970"/>
      <c r="G895" s="591"/>
      <c r="H895" s="1412"/>
      <c r="I895" s="73"/>
      <c r="J895" s="970"/>
      <c r="K895" s="74"/>
      <c r="L895" s="74"/>
      <c r="M895" s="989"/>
      <c r="N895" s="74"/>
      <c r="O895" s="74"/>
      <c r="P895" s="74"/>
      <c r="Q895" s="74"/>
      <c r="R895" s="1860"/>
      <c r="S895" s="73"/>
      <c r="T895" s="73"/>
      <c r="U895" s="73"/>
      <c r="V895" s="73"/>
      <c r="W895" s="73"/>
      <c r="X895" s="73"/>
      <c r="Y895" s="73"/>
      <c r="Z895" s="73"/>
    </row>
    <row r="896" spans="1:26" ht="15.75" customHeight="1">
      <c r="A896" s="73"/>
      <c r="B896" s="73"/>
      <c r="C896" s="73"/>
      <c r="D896" s="73"/>
      <c r="E896" s="73"/>
      <c r="F896" s="970"/>
      <c r="G896" s="591"/>
      <c r="H896" s="1412"/>
      <c r="I896" s="73"/>
      <c r="J896" s="970"/>
      <c r="K896" s="74"/>
      <c r="L896" s="74"/>
      <c r="M896" s="989"/>
      <c r="N896" s="74"/>
      <c r="O896" s="74"/>
      <c r="P896" s="74"/>
      <c r="Q896" s="74"/>
      <c r="R896" s="1860"/>
      <c r="S896" s="73"/>
      <c r="T896" s="73"/>
      <c r="U896" s="73"/>
      <c r="V896" s="73"/>
      <c r="W896" s="73"/>
      <c r="X896" s="73"/>
      <c r="Y896" s="73"/>
      <c r="Z896" s="73"/>
    </row>
    <row r="897" spans="1:26" ht="15.75" customHeight="1">
      <c r="A897" s="73"/>
      <c r="B897" s="73"/>
      <c r="C897" s="73"/>
      <c r="D897" s="73"/>
      <c r="E897" s="73"/>
      <c r="F897" s="970"/>
      <c r="G897" s="591"/>
      <c r="H897" s="1412"/>
      <c r="I897" s="73"/>
      <c r="J897" s="970"/>
      <c r="K897" s="74"/>
      <c r="L897" s="74"/>
      <c r="M897" s="989"/>
      <c r="N897" s="74"/>
      <c r="O897" s="74"/>
      <c r="P897" s="74"/>
      <c r="Q897" s="74"/>
      <c r="R897" s="1860"/>
      <c r="S897" s="73"/>
      <c r="T897" s="73"/>
      <c r="U897" s="73"/>
      <c r="V897" s="73"/>
      <c r="W897" s="73"/>
      <c r="X897" s="73"/>
      <c r="Y897" s="73"/>
      <c r="Z897" s="73"/>
    </row>
    <row r="898" spans="1:26" ht="15.75" customHeight="1">
      <c r="A898" s="73"/>
      <c r="B898" s="73"/>
      <c r="C898" s="73"/>
      <c r="D898" s="73"/>
      <c r="E898" s="73"/>
      <c r="F898" s="970"/>
      <c r="G898" s="591"/>
      <c r="H898" s="1412"/>
      <c r="I898" s="73"/>
      <c r="J898" s="970"/>
      <c r="K898" s="74"/>
      <c r="L898" s="74"/>
      <c r="M898" s="989"/>
      <c r="N898" s="74"/>
      <c r="O898" s="74"/>
      <c r="P898" s="74"/>
      <c r="Q898" s="74"/>
      <c r="R898" s="1860"/>
      <c r="S898" s="73"/>
      <c r="T898" s="73"/>
      <c r="U898" s="73"/>
      <c r="V898" s="73"/>
      <c r="W898" s="73"/>
      <c r="X898" s="73"/>
      <c r="Y898" s="73"/>
      <c r="Z898" s="73"/>
    </row>
    <row r="899" spans="1:26" ht="15.75" customHeight="1">
      <c r="A899" s="73"/>
      <c r="B899" s="73"/>
      <c r="C899" s="73"/>
      <c r="D899" s="73"/>
      <c r="E899" s="73"/>
      <c r="F899" s="970"/>
      <c r="G899" s="591"/>
      <c r="H899" s="1412"/>
      <c r="I899" s="73"/>
      <c r="J899" s="970"/>
      <c r="K899" s="74"/>
      <c r="L899" s="74"/>
      <c r="M899" s="989"/>
      <c r="N899" s="74"/>
      <c r="O899" s="74"/>
      <c r="P899" s="74"/>
      <c r="Q899" s="74"/>
      <c r="R899" s="1860"/>
      <c r="S899" s="73"/>
      <c r="T899" s="73"/>
      <c r="U899" s="73"/>
      <c r="V899" s="73"/>
      <c r="W899" s="73"/>
      <c r="X899" s="73"/>
      <c r="Y899" s="73"/>
      <c r="Z899" s="73"/>
    </row>
    <row r="900" spans="1:26" ht="15.75" customHeight="1">
      <c r="A900" s="73"/>
      <c r="B900" s="73"/>
      <c r="C900" s="73"/>
      <c r="D900" s="73"/>
      <c r="E900" s="73"/>
      <c r="F900" s="970"/>
      <c r="G900" s="591"/>
      <c r="H900" s="1412"/>
      <c r="I900" s="73"/>
      <c r="J900" s="970"/>
      <c r="K900" s="74"/>
      <c r="L900" s="74"/>
      <c r="M900" s="989"/>
      <c r="N900" s="74"/>
      <c r="O900" s="74"/>
      <c r="P900" s="74"/>
      <c r="Q900" s="74"/>
      <c r="R900" s="1860"/>
      <c r="S900" s="73"/>
      <c r="T900" s="73"/>
      <c r="U900" s="73"/>
      <c r="V900" s="73"/>
      <c r="W900" s="73"/>
      <c r="X900" s="73"/>
      <c r="Y900" s="73"/>
      <c r="Z900" s="73"/>
    </row>
    <row r="901" spans="1:26" ht="15.75" customHeight="1">
      <c r="A901" s="73"/>
      <c r="B901" s="73"/>
      <c r="C901" s="73"/>
      <c r="D901" s="73"/>
      <c r="E901" s="73"/>
      <c r="F901" s="970"/>
      <c r="G901" s="591"/>
      <c r="H901" s="1412"/>
      <c r="I901" s="73"/>
      <c r="J901" s="970"/>
      <c r="K901" s="74"/>
      <c r="L901" s="74"/>
      <c r="M901" s="989"/>
      <c r="N901" s="74"/>
      <c r="O901" s="74"/>
      <c r="P901" s="74"/>
      <c r="Q901" s="74"/>
      <c r="R901" s="1860"/>
      <c r="S901" s="73"/>
      <c r="T901" s="73"/>
      <c r="U901" s="73"/>
      <c r="V901" s="73"/>
      <c r="W901" s="73"/>
      <c r="X901" s="73"/>
      <c r="Y901" s="73"/>
      <c r="Z901" s="73"/>
    </row>
    <row r="902" spans="1:26" ht="15.75" customHeight="1">
      <c r="A902" s="73"/>
      <c r="B902" s="73"/>
      <c r="C902" s="73"/>
      <c r="D902" s="73"/>
      <c r="E902" s="73"/>
      <c r="F902" s="970"/>
      <c r="G902" s="591"/>
      <c r="H902" s="1412"/>
      <c r="I902" s="73"/>
      <c r="J902" s="970"/>
      <c r="K902" s="74"/>
      <c r="L902" s="74"/>
      <c r="M902" s="989"/>
      <c r="N902" s="74"/>
      <c r="O902" s="74"/>
      <c r="P902" s="74"/>
      <c r="Q902" s="74"/>
      <c r="R902" s="1860"/>
      <c r="S902" s="73"/>
      <c r="T902" s="73"/>
      <c r="U902" s="73"/>
      <c r="V902" s="73"/>
      <c r="W902" s="73"/>
      <c r="X902" s="73"/>
      <c r="Y902" s="73"/>
      <c r="Z902" s="73"/>
    </row>
    <row r="903" spans="1:26" ht="15.75" customHeight="1">
      <c r="A903" s="73"/>
      <c r="B903" s="73"/>
      <c r="C903" s="73"/>
      <c r="D903" s="73"/>
      <c r="E903" s="73"/>
      <c r="F903" s="970"/>
      <c r="G903" s="591"/>
      <c r="H903" s="1412"/>
      <c r="I903" s="73"/>
      <c r="J903" s="970"/>
      <c r="K903" s="74"/>
      <c r="L903" s="74"/>
      <c r="M903" s="989"/>
      <c r="N903" s="74"/>
      <c r="O903" s="74"/>
      <c r="P903" s="74"/>
      <c r="Q903" s="74"/>
      <c r="R903" s="1860"/>
      <c r="S903" s="73"/>
      <c r="T903" s="73"/>
      <c r="U903" s="73"/>
      <c r="V903" s="73"/>
      <c r="W903" s="73"/>
      <c r="X903" s="73"/>
      <c r="Y903" s="73"/>
      <c r="Z903" s="73"/>
    </row>
    <row r="904" spans="1:26" ht="15.75" customHeight="1">
      <c r="A904" s="73"/>
      <c r="B904" s="73"/>
      <c r="C904" s="73"/>
      <c r="D904" s="73"/>
      <c r="E904" s="73"/>
      <c r="F904" s="970"/>
      <c r="G904" s="591"/>
      <c r="H904" s="1412"/>
      <c r="I904" s="73"/>
      <c r="J904" s="970"/>
      <c r="K904" s="74"/>
      <c r="L904" s="74"/>
      <c r="M904" s="989"/>
      <c r="N904" s="74"/>
      <c r="O904" s="74"/>
      <c r="P904" s="74"/>
      <c r="Q904" s="74"/>
      <c r="R904" s="1860"/>
      <c r="S904" s="73"/>
      <c r="T904" s="73"/>
      <c r="U904" s="73"/>
      <c r="V904" s="73"/>
      <c r="W904" s="73"/>
      <c r="X904" s="73"/>
      <c r="Y904" s="73"/>
      <c r="Z904" s="73"/>
    </row>
    <row r="905" spans="1:26" ht="15.75" customHeight="1">
      <c r="A905" s="73"/>
      <c r="B905" s="73"/>
      <c r="C905" s="73"/>
      <c r="D905" s="73"/>
      <c r="E905" s="73"/>
      <c r="F905" s="970"/>
      <c r="G905" s="591"/>
      <c r="H905" s="1412"/>
      <c r="I905" s="73"/>
      <c r="J905" s="970"/>
      <c r="K905" s="74"/>
      <c r="L905" s="74"/>
      <c r="M905" s="989"/>
      <c r="N905" s="74"/>
      <c r="O905" s="74"/>
      <c r="P905" s="74"/>
      <c r="Q905" s="74"/>
      <c r="R905" s="1860"/>
      <c r="S905" s="73"/>
      <c r="T905" s="73"/>
      <c r="U905" s="73"/>
      <c r="V905" s="73"/>
      <c r="W905" s="73"/>
      <c r="X905" s="73"/>
      <c r="Y905" s="73"/>
      <c r="Z905" s="73"/>
    </row>
    <row r="906" spans="1:26" ht="15.75" customHeight="1">
      <c r="A906" s="73"/>
      <c r="B906" s="73"/>
      <c r="C906" s="73"/>
      <c r="D906" s="73"/>
      <c r="E906" s="73"/>
      <c r="F906" s="970"/>
      <c r="G906" s="591"/>
      <c r="H906" s="1412"/>
      <c r="I906" s="73"/>
      <c r="J906" s="970"/>
      <c r="K906" s="74"/>
      <c r="L906" s="74"/>
      <c r="M906" s="989"/>
      <c r="N906" s="74"/>
      <c r="O906" s="74"/>
      <c r="P906" s="74"/>
      <c r="Q906" s="74"/>
      <c r="R906" s="1860"/>
      <c r="S906" s="73"/>
      <c r="T906" s="73"/>
      <c r="U906" s="73"/>
      <c r="V906" s="73"/>
      <c r="W906" s="73"/>
      <c r="X906" s="73"/>
      <c r="Y906" s="73"/>
      <c r="Z906" s="73"/>
    </row>
    <row r="907" spans="1:26" ht="15.75" customHeight="1">
      <c r="A907" s="73"/>
      <c r="B907" s="73"/>
      <c r="C907" s="73"/>
      <c r="D907" s="73"/>
      <c r="E907" s="73"/>
      <c r="F907" s="970"/>
      <c r="G907" s="591"/>
      <c r="H907" s="1412"/>
      <c r="I907" s="73"/>
      <c r="J907" s="970"/>
      <c r="K907" s="74"/>
      <c r="L907" s="74"/>
      <c r="M907" s="989"/>
      <c r="N907" s="74"/>
      <c r="O907" s="74"/>
      <c r="P907" s="74"/>
      <c r="Q907" s="74"/>
      <c r="R907" s="1860"/>
      <c r="S907" s="73"/>
      <c r="T907" s="73"/>
      <c r="U907" s="73"/>
      <c r="V907" s="73"/>
      <c r="W907" s="73"/>
      <c r="X907" s="73"/>
      <c r="Y907" s="73"/>
      <c r="Z907" s="73"/>
    </row>
    <row r="908" spans="1:26" ht="15.75" customHeight="1">
      <c r="A908" s="73"/>
      <c r="B908" s="73"/>
      <c r="C908" s="73"/>
      <c r="D908" s="73"/>
      <c r="E908" s="73"/>
      <c r="F908" s="970"/>
      <c r="G908" s="591"/>
      <c r="H908" s="1412"/>
      <c r="I908" s="73"/>
      <c r="J908" s="970"/>
      <c r="K908" s="74"/>
      <c r="L908" s="74"/>
      <c r="M908" s="989"/>
      <c r="N908" s="74"/>
      <c r="O908" s="74"/>
      <c r="P908" s="74"/>
      <c r="Q908" s="74"/>
      <c r="R908" s="1860"/>
      <c r="S908" s="73"/>
      <c r="T908" s="73"/>
      <c r="U908" s="73"/>
      <c r="V908" s="73"/>
      <c r="W908" s="73"/>
      <c r="X908" s="73"/>
      <c r="Y908" s="73"/>
      <c r="Z908" s="73"/>
    </row>
    <row r="909" spans="1:26" ht="15.75" customHeight="1">
      <c r="A909" s="73"/>
      <c r="B909" s="73"/>
      <c r="C909" s="73"/>
      <c r="D909" s="73"/>
      <c r="E909" s="73"/>
      <c r="F909" s="970"/>
      <c r="G909" s="591"/>
      <c r="H909" s="1412"/>
      <c r="I909" s="73"/>
      <c r="J909" s="970"/>
      <c r="K909" s="74"/>
      <c r="L909" s="74"/>
      <c r="M909" s="989"/>
      <c r="N909" s="74"/>
      <c r="O909" s="74"/>
      <c r="P909" s="74"/>
      <c r="Q909" s="74"/>
      <c r="R909" s="1860"/>
      <c r="S909" s="73"/>
      <c r="T909" s="73"/>
      <c r="U909" s="73"/>
      <c r="V909" s="73"/>
      <c r="W909" s="73"/>
      <c r="X909" s="73"/>
      <c r="Y909" s="73"/>
      <c r="Z909" s="73"/>
    </row>
    <row r="910" spans="1:26" ht="15.75" customHeight="1">
      <c r="A910" s="73"/>
      <c r="B910" s="73"/>
      <c r="C910" s="73"/>
      <c r="D910" s="73"/>
      <c r="E910" s="73"/>
      <c r="F910" s="970"/>
      <c r="G910" s="591"/>
      <c r="H910" s="1412"/>
      <c r="I910" s="73"/>
      <c r="J910" s="970"/>
      <c r="K910" s="74"/>
      <c r="L910" s="74"/>
      <c r="M910" s="989"/>
      <c r="N910" s="74"/>
      <c r="O910" s="74"/>
      <c r="P910" s="74"/>
      <c r="Q910" s="74"/>
      <c r="R910" s="1860"/>
      <c r="S910" s="73"/>
      <c r="T910" s="73"/>
      <c r="U910" s="73"/>
      <c r="V910" s="73"/>
      <c r="W910" s="73"/>
      <c r="X910" s="73"/>
      <c r="Y910" s="73"/>
      <c r="Z910" s="73"/>
    </row>
    <row r="911" spans="1:26" ht="15.75" customHeight="1">
      <c r="A911" s="73"/>
      <c r="B911" s="73"/>
      <c r="C911" s="73"/>
      <c r="D911" s="73"/>
      <c r="E911" s="73"/>
      <c r="F911" s="970"/>
      <c r="G911" s="591"/>
      <c r="H911" s="1412"/>
      <c r="I911" s="73"/>
      <c r="J911" s="970"/>
      <c r="K911" s="74"/>
      <c r="L911" s="74"/>
      <c r="M911" s="989"/>
      <c r="N911" s="74"/>
      <c r="O911" s="74"/>
      <c r="P911" s="74"/>
      <c r="Q911" s="74"/>
      <c r="R911" s="1860"/>
      <c r="S911" s="73"/>
      <c r="T911" s="73"/>
      <c r="U911" s="73"/>
      <c r="V911" s="73"/>
      <c r="W911" s="73"/>
      <c r="X911" s="73"/>
      <c r="Y911" s="73"/>
      <c r="Z911" s="73"/>
    </row>
    <row r="912" spans="1:26" ht="15.75" customHeight="1">
      <c r="A912" s="73"/>
      <c r="B912" s="73"/>
      <c r="C912" s="73"/>
      <c r="D912" s="73"/>
      <c r="E912" s="73"/>
      <c r="F912" s="970"/>
      <c r="G912" s="591"/>
      <c r="H912" s="1412"/>
      <c r="I912" s="73"/>
      <c r="J912" s="970"/>
      <c r="K912" s="74"/>
      <c r="L912" s="74"/>
      <c r="M912" s="989"/>
      <c r="N912" s="74"/>
      <c r="O912" s="74"/>
      <c r="P912" s="74"/>
      <c r="Q912" s="74"/>
      <c r="R912" s="1860"/>
      <c r="S912" s="73"/>
      <c r="T912" s="73"/>
      <c r="U912" s="73"/>
      <c r="V912" s="73"/>
      <c r="W912" s="73"/>
      <c r="X912" s="73"/>
      <c r="Y912" s="73"/>
      <c r="Z912" s="73"/>
    </row>
    <row r="913" spans="1:26" ht="15.75" customHeight="1">
      <c r="A913" s="73"/>
      <c r="B913" s="73"/>
      <c r="C913" s="73"/>
      <c r="D913" s="73"/>
      <c r="E913" s="73"/>
      <c r="F913" s="970"/>
      <c r="G913" s="591"/>
      <c r="H913" s="1412"/>
      <c r="I913" s="73"/>
      <c r="J913" s="970"/>
      <c r="K913" s="74"/>
      <c r="L913" s="74"/>
      <c r="M913" s="989"/>
      <c r="N913" s="74"/>
      <c r="O913" s="74"/>
      <c r="P913" s="74"/>
      <c r="Q913" s="74"/>
      <c r="R913" s="1860"/>
      <c r="S913" s="73"/>
      <c r="T913" s="73"/>
      <c r="U913" s="73"/>
      <c r="V913" s="73"/>
      <c r="W913" s="73"/>
      <c r="X913" s="73"/>
      <c r="Y913" s="73"/>
      <c r="Z913" s="73"/>
    </row>
    <row r="914" spans="1:26" ht="15.75" customHeight="1">
      <c r="A914" s="73"/>
      <c r="B914" s="73"/>
      <c r="C914" s="73"/>
      <c r="D914" s="73"/>
      <c r="E914" s="73"/>
      <c r="F914" s="970"/>
      <c r="G914" s="591"/>
      <c r="H914" s="1412"/>
      <c r="I914" s="73"/>
      <c r="J914" s="970"/>
      <c r="K914" s="74"/>
      <c r="L914" s="74"/>
      <c r="M914" s="989"/>
      <c r="N914" s="74"/>
      <c r="O914" s="74"/>
      <c r="P914" s="74"/>
      <c r="Q914" s="74"/>
      <c r="R914" s="1860"/>
      <c r="S914" s="73"/>
      <c r="T914" s="73"/>
      <c r="U914" s="73"/>
      <c r="V914" s="73"/>
      <c r="W914" s="73"/>
      <c r="X914" s="73"/>
      <c r="Y914" s="73"/>
      <c r="Z914" s="73"/>
    </row>
    <row r="915" spans="1:26" ht="15.75" customHeight="1">
      <c r="A915" s="73"/>
      <c r="B915" s="73"/>
      <c r="C915" s="73"/>
      <c r="D915" s="73"/>
      <c r="E915" s="73"/>
      <c r="F915" s="970"/>
      <c r="G915" s="591"/>
      <c r="H915" s="1412"/>
      <c r="I915" s="73"/>
      <c r="J915" s="970"/>
      <c r="K915" s="74"/>
      <c r="L915" s="74"/>
      <c r="M915" s="989"/>
      <c r="N915" s="74"/>
      <c r="O915" s="74"/>
      <c r="P915" s="74"/>
      <c r="Q915" s="74"/>
      <c r="R915" s="1860"/>
      <c r="S915" s="73"/>
      <c r="T915" s="73"/>
      <c r="U915" s="73"/>
      <c r="V915" s="73"/>
      <c r="W915" s="73"/>
      <c r="X915" s="73"/>
      <c r="Y915" s="73"/>
      <c r="Z915" s="73"/>
    </row>
    <row r="916" spans="1:26" ht="15.75" customHeight="1">
      <c r="A916" s="73"/>
      <c r="B916" s="73"/>
      <c r="C916" s="73"/>
      <c r="D916" s="73"/>
      <c r="E916" s="73"/>
      <c r="F916" s="970"/>
      <c r="G916" s="591"/>
      <c r="H916" s="1412"/>
      <c r="I916" s="73"/>
      <c r="J916" s="970"/>
      <c r="K916" s="74"/>
      <c r="L916" s="74"/>
      <c r="M916" s="989"/>
      <c r="N916" s="74"/>
      <c r="O916" s="74"/>
      <c r="P916" s="74"/>
      <c r="Q916" s="74"/>
      <c r="R916" s="1860"/>
      <c r="S916" s="73"/>
      <c r="T916" s="73"/>
      <c r="U916" s="73"/>
      <c r="V916" s="73"/>
      <c r="W916" s="73"/>
      <c r="X916" s="73"/>
      <c r="Y916" s="73"/>
      <c r="Z916" s="73"/>
    </row>
    <row r="917" spans="1:26" ht="15.75" customHeight="1">
      <c r="A917" s="73"/>
      <c r="B917" s="73"/>
      <c r="C917" s="73"/>
      <c r="D917" s="73"/>
      <c r="E917" s="73"/>
      <c r="F917" s="970"/>
      <c r="G917" s="591"/>
      <c r="H917" s="1412"/>
      <c r="I917" s="73"/>
      <c r="J917" s="970"/>
      <c r="K917" s="74"/>
      <c r="L917" s="74"/>
      <c r="M917" s="989"/>
      <c r="N917" s="74"/>
      <c r="O917" s="74"/>
      <c r="P917" s="74"/>
      <c r="Q917" s="74"/>
      <c r="R917" s="1860"/>
      <c r="S917" s="73"/>
      <c r="T917" s="73"/>
      <c r="U917" s="73"/>
      <c r="V917" s="73"/>
      <c r="W917" s="73"/>
      <c r="X917" s="73"/>
      <c r="Y917" s="73"/>
      <c r="Z917" s="73"/>
    </row>
    <row r="918" spans="1:26" ht="15.75" customHeight="1">
      <c r="A918" s="73"/>
      <c r="B918" s="73"/>
      <c r="C918" s="73"/>
      <c r="D918" s="73"/>
      <c r="E918" s="73"/>
      <c r="F918" s="970"/>
      <c r="G918" s="591"/>
      <c r="H918" s="1412"/>
      <c r="I918" s="73"/>
      <c r="J918" s="970"/>
      <c r="K918" s="74"/>
      <c r="L918" s="74"/>
      <c r="M918" s="989"/>
      <c r="N918" s="74"/>
      <c r="O918" s="74"/>
      <c r="P918" s="74"/>
      <c r="Q918" s="74"/>
      <c r="R918" s="1860"/>
      <c r="S918" s="73"/>
      <c r="T918" s="73"/>
      <c r="U918" s="73"/>
      <c r="V918" s="73"/>
      <c r="W918" s="73"/>
      <c r="X918" s="73"/>
      <c r="Y918" s="73"/>
      <c r="Z918" s="73"/>
    </row>
    <row r="919" spans="1:26" ht="15.75" customHeight="1">
      <c r="A919" s="73"/>
      <c r="B919" s="73"/>
      <c r="C919" s="73"/>
      <c r="D919" s="73"/>
      <c r="E919" s="73"/>
      <c r="F919" s="970"/>
      <c r="G919" s="591"/>
      <c r="H919" s="1412"/>
      <c r="I919" s="73"/>
      <c r="J919" s="970"/>
      <c r="K919" s="74"/>
      <c r="L919" s="74"/>
      <c r="M919" s="989"/>
      <c r="N919" s="74"/>
      <c r="O919" s="74"/>
      <c r="P919" s="74"/>
      <c r="Q919" s="74"/>
      <c r="R919" s="1860"/>
      <c r="S919" s="73"/>
      <c r="T919" s="73"/>
      <c r="U919" s="73"/>
      <c r="V919" s="73"/>
      <c r="W919" s="73"/>
      <c r="X919" s="73"/>
      <c r="Y919" s="73"/>
      <c r="Z919" s="73"/>
    </row>
    <row r="920" spans="1:26" ht="15.75" customHeight="1">
      <c r="A920" s="73"/>
      <c r="B920" s="73"/>
      <c r="C920" s="73"/>
      <c r="D920" s="73"/>
      <c r="E920" s="73"/>
      <c r="F920" s="970"/>
      <c r="G920" s="591"/>
      <c r="H920" s="1412"/>
      <c r="I920" s="73"/>
      <c r="J920" s="970"/>
      <c r="K920" s="74"/>
      <c r="L920" s="74"/>
      <c r="M920" s="989"/>
      <c r="N920" s="74"/>
      <c r="O920" s="74"/>
      <c r="P920" s="74"/>
      <c r="Q920" s="74"/>
      <c r="R920" s="1860"/>
      <c r="S920" s="73"/>
      <c r="T920" s="73"/>
      <c r="U920" s="73"/>
      <c r="V920" s="73"/>
      <c r="W920" s="73"/>
      <c r="X920" s="73"/>
      <c r="Y920" s="73"/>
      <c r="Z920" s="73"/>
    </row>
    <row r="921" spans="1:26" ht="15.75" customHeight="1">
      <c r="A921" s="73"/>
      <c r="B921" s="73"/>
      <c r="C921" s="73"/>
      <c r="D921" s="73"/>
      <c r="E921" s="73"/>
      <c r="F921" s="970"/>
      <c r="G921" s="591"/>
      <c r="H921" s="1412"/>
      <c r="I921" s="73"/>
      <c r="J921" s="970"/>
      <c r="K921" s="74"/>
      <c r="L921" s="74"/>
      <c r="M921" s="989"/>
      <c r="N921" s="74"/>
      <c r="O921" s="74"/>
      <c r="P921" s="74"/>
      <c r="Q921" s="74"/>
      <c r="R921" s="1860"/>
      <c r="S921" s="73"/>
      <c r="T921" s="73"/>
      <c r="U921" s="73"/>
      <c r="V921" s="73"/>
      <c r="W921" s="73"/>
      <c r="X921" s="73"/>
      <c r="Y921" s="73"/>
      <c r="Z921" s="73"/>
    </row>
    <row r="922" spans="1:26" ht="15.75" customHeight="1">
      <c r="A922" s="73"/>
      <c r="B922" s="73"/>
      <c r="C922" s="73"/>
      <c r="D922" s="73"/>
      <c r="E922" s="73"/>
      <c r="F922" s="970"/>
      <c r="G922" s="591"/>
      <c r="H922" s="1412"/>
      <c r="I922" s="73"/>
      <c r="J922" s="970"/>
      <c r="K922" s="74"/>
      <c r="L922" s="74"/>
      <c r="M922" s="989"/>
      <c r="N922" s="74"/>
      <c r="O922" s="74"/>
      <c r="P922" s="74"/>
      <c r="Q922" s="74"/>
      <c r="R922" s="1860"/>
      <c r="S922" s="73"/>
      <c r="T922" s="73"/>
      <c r="U922" s="73"/>
      <c r="V922" s="73"/>
      <c r="W922" s="73"/>
      <c r="X922" s="73"/>
      <c r="Y922" s="73"/>
      <c r="Z922" s="73"/>
    </row>
    <row r="923" spans="1:26" ht="15.75" customHeight="1">
      <c r="A923" s="73"/>
      <c r="B923" s="73"/>
      <c r="C923" s="73"/>
      <c r="D923" s="73"/>
      <c r="E923" s="73"/>
      <c r="F923" s="970"/>
      <c r="G923" s="591"/>
      <c r="H923" s="1412"/>
      <c r="I923" s="73"/>
      <c r="J923" s="970"/>
      <c r="K923" s="74"/>
      <c r="L923" s="74"/>
      <c r="M923" s="989"/>
      <c r="N923" s="74"/>
      <c r="O923" s="74"/>
      <c r="P923" s="74"/>
      <c r="Q923" s="74"/>
      <c r="R923" s="1860"/>
      <c r="S923" s="73"/>
      <c r="T923" s="73"/>
      <c r="U923" s="73"/>
      <c r="V923" s="73"/>
      <c r="W923" s="73"/>
      <c r="X923" s="73"/>
      <c r="Y923" s="73"/>
      <c r="Z923" s="73"/>
    </row>
    <row r="924" spans="1:26" ht="15.75" customHeight="1">
      <c r="A924" s="73"/>
      <c r="B924" s="73"/>
      <c r="C924" s="73"/>
      <c r="D924" s="73"/>
      <c r="E924" s="73"/>
      <c r="F924" s="970"/>
      <c r="G924" s="591"/>
      <c r="H924" s="1412"/>
      <c r="I924" s="73"/>
      <c r="J924" s="970"/>
      <c r="K924" s="74"/>
      <c r="L924" s="74"/>
      <c r="M924" s="989"/>
      <c r="N924" s="74"/>
      <c r="O924" s="74"/>
      <c r="P924" s="74"/>
      <c r="Q924" s="74"/>
      <c r="R924" s="1860"/>
      <c r="S924" s="73"/>
      <c r="T924" s="73"/>
      <c r="U924" s="73"/>
      <c r="V924" s="73"/>
      <c r="W924" s="73"/>
      <c r="X924" s="73"/>
      <c r="Y924" s="73"/>
      <c r="Z924" s="73"/>
    </row>
    <row r="925" spans="1:26" ht="15.75" customHeight="1">
      <c r="A925" s="73"/>
      <c r="B925" s="73"/>
      <c r="C925" s="73"/>
      <c r="D925" s="73"/>
      <c r="E925" s="73"/>
      <c r="F925" s="970"/>
      <c r="G925" s="591"/>
      <c r="H925" s="1412"/>
      <c r="I925" s="73"/>
      <c r="J925" s="970"/>
      <c r="K925" s="74"/>
      <c r="L925" s="74"/>
      <c r="M925" s="989"/>
      <c r="N925" s="74"/>
      <c r="O925" s="74"/>
      <c r="P925" s="74"/>
      <c r="Q925" s="74"/>
      <c r="R925" s="1860"/>
      <c r="S925" s="73"/>
      <c r="T925" s="73"/>
      <c r="U925" s="73"/>
      <c r="V925" s="73"/>
      <c r="W925" s="73"/>
      <c r="X925" s="73"/>
      <c r="Y925" s="73"/>
      <c r="Z925" s="73"/>
    </row>
    <row r="926" spans="1:26" ht="15.75" customHeight="1">
      <c r="A926" s="73"/>
      <c r="B926" s="73"/>
      <c r="C926" s="73"/>
      <c r="D926" s="73"/>
      <c r="E926" s="73"/>
      <c r="F926" s="970"/>
      <c r="G926" s="591"/>
      <c r="H926" s="1412"/>
      <c r="I926" s="73"/>
      <c r="J926" s="970"/>
      <c r="K926" s="74"/>
      <c r="L926" s="74"/>
      <c r="M926" s="989"/>
      <c r="N926" s="74"/>
      <c r="O926" s="74"/>
      <c r="P926" s="74"/>
      <c r="Q926" s="74"/>
      <c r="R926" s="1860"/>
      <c r="S926" s="73"/>
      <c r="T926" s="73"/>
      <c r="U926" s="73"/>
      <c r="V926" s="73"/>
      <c r="W926" s="73"/>
      <c r="X926" s="73"/>
      <c r="Y926" s="73"/>
      <c r="Z926" s="73"/>
    </row>
    <row r="927" spans="1:26" ht="15.75" customHeight="1">
      <c r="A927" s="73"/>
      <c r="B927" s="73"/>
      <c r="C927" s="73"/>
      <c r="D927" s="73"/>
      <c r="E927" s="73"/>
      <c r="F927" s="970"/>
      <c r="G927" s="591"/>
      <c r="H927" s="1412"/>
      <c r="I927" s="73"/>
      <c r="J927" s="970"/>
      <c r="K927" s="74"/>
      <c r="L927" s="74"/>
      <c r="M927" s="989"/>
      <c r="N927" s="74"/>
      <c r="O927" s="74"/>
      <c r="P927" s="74"/>
      <c r="Q927" s="74"/>
      <c r="R927" s="1860"/>
      <c r="S927" s="73"/>
      <c r="T927" s="73"/>
      <c r="U927" s="73"/>
      <c r="V927" s="73"/>
      <c r="W927" s="73"/>
      <c r="X927" s="73"/>
      <c r="Y927" s="73"/>
      <c r="Z927" s="73"/>
    </row>
    <row r="928" spans="1:26" ht="15.75" customHeight="1">
      <c r="A928" s="73"/>
      <c r="B928" s="73"/>
      <c r="C928" s="73"/>
      <c r="D928" s="73"/>
      <c r="E928" s="73"/>
      <c r="F928" s="970"/>
      <c r="G928" s="591"/>
      <c r="H928" s="1412"/>
      <c r="I928" s="73"/>
      <c r="J928" s="970"/>
      <c r="K928" s="74"/>
      <c r="L928" s="74"/>
      <c r="M928" s="989"/>
      <c r="N928" s="74"/>
      <c r="O928" s="74"/>
      <c r="P928" s="74"/>
      <c r="Q928" s="74"/>
      <c r="R928" s="1860"/>
      <c r="S928" s="73"/>
      <c r="T928" s="73"/>
      <c r="U928" s="73"/>
      <c r="V928" s="73"/>
      <c r="W928" s="73"/>
      <c r="X928" s="73"/>
      <c r="Y928" s="73"/>
      <c r="Z928" s="73"/>
    </row>
    <row r="929" spans="1:26" ht="15.75" customHeight="1">
      <c r="A929" s="73"/>
      <c r="B929" s="73"/>
      <c r="C929" s="73"/>
      <c r="D929" s="73"/>
      <c r="E929" s="73"/>
      <c r="F929" s="970"/>
      <c r="G929" s="591"/>
      <c r="H929" s="1412"/>
      <c r="I929" s="73"/>
      <c r="J929" s="970"/>
      <c r="K929" s="74"/>
      <c r="L929" s="74"/>
      <c r="M929" s="989"/>
      <c r="N929" s="74"/>
      <c r="O929" s="74"/>
      <c r="P929" s="74"/>
      <c r="Q929" s="74"/>
      <c r="R929" s="1860"/>
      <c r="S929" s="73"/>
      <c r="T929" s="73"/>
      <c r="U929" s="73"/>
      <c r="V929" s="73"/>
      <c r="W929" s="73"/>
      <c r="X929" s="73"/>
      <c r="Y929" s="73"/>
      <c r="Z929" s="73"/>
    </row>
    <row r="930" spans="1:26" ht="15.75" customHeight="1">
      <c r="A930" s="73"/>
      <c r="B930" s="73"/>
      <c r="C930" s="73"/>
      <c r="D930" s="73"/>
      <c r="E930" s="73"/>
      <c r="F930" s="970"/>
      <c r="G930" s="591"/>
      <c r="H930" s="1412"/>
      <c r="I930" s="73"/>
      <c r="J930" s="970"/>
      <c r="K930" s="74"/>
      <c r="L930" s="74"/>
      <c r="M930" s="989"/>
      <c r="N930" s="74"/>
      <c r="O930" s="74"/>
      <c r="P930" s="74"/>
      <c r="Q930" s="74"/>
      <c r="R930" s="1860"/>
      <c r="S930" s="73"/>
      <c r="T930" s="73"/>
      <c r="U930" s="73"/>
      <c r="V930" s="73"/>
      <c r="W930" s="73"/>
      <c r="X930" s="73"/>
      <c r="Y930" s="73"/>
      <c r="Z930" s="73"/>
    </row>
    <row r="931" spans="1:26" ht="15.75" customHeight="1">
      <c r="A931" s="73"/>
      <c r="B931" s="73"/>
      <c r="C931" s="73"/>
      <c r="D931" s="73"/>
      <c r="E931" s="73"/>
      <c r="F931" s="970"/>
      <c r="G931" s="591"/>
      <c r="H931" s="1412"/>
      <c r="I931" s="73"/>
      <c r="J931" s="970"/>
      <c r="K931" s="74"/>
      <c r="L931" s="74"/>
      <c r="M931" s="989"/>
      <c r="N931" s="74"/>
      <c r="O931" s="74"/>
      <c r="P931" s="74"/>
      <c r="Q931" s="74"/>
      <c r="R931" s="1860"/>
      <c r="S931" s="73"/>
      <c r="T931" s="73"/>
      <c r="U931" s="73"/>
      <c r="V931" s="73"/>
      <c r="W931" s="73"/>
      <c r="X931" s="73"/>
      <c r="Y931" s="73"/>
      <c r="Z931" s="73"/>
    </row>
    <row r="932" spans="1:26" ht="15.75" customHeight="1">
      <c r="A932" s="73"/>
      <c r="B932" s="73"/>
      <c r="C932" s="73"/>
      <c r="D932" s="73"/>
      <c r="E932" s="73"/>
      <c r="F932" s="970"/>
      <c r="G932" s="591"/>
      <c r="H932" s="1412"/>
      <c r="I932" s="73"/>
      <c r="J932" s="970"/>
      <c r="K932" s="74"/>
      <c r="L932" s="74"/>
      <c r="M932" s="989"/>
      <c r="N932" s="74"/>
      <c r="O932" s="74"/>
      <c r="P932" s="74"/>
      <c r="Q932" s="74"/>
      <c r="R932" s="1860"/>
      <c r="S932" s="73"/>
      <c r="T932" s="73"/>
      <c r="U932" s="73"/>
      <c r="V932" s="73"/>
      <c r="W932" s="73"/>
      <c r="X932" s="73"/>
      <c r="Y932" s="73"/>
      <c r="Z932" s="73"/>
    </row>
    <row r="933" spans="1:26" ht="15.75" customHeight="1">
      <c r="A933" s="73"/>
      <c r="B933" s="73"/>
      <c r="C933" s="73"/>
      <c r="D933" s="73"/>
      <c r="E933" s="73"/>
      <c r="F933" s="970"/>
      <c r="G933" s="591"/>
      <c r="H933" s="1412"/>
      <c r="I933" s="73"/>
      <c r="J933" s="970"/>
      <c r="K933" s="74"/>
      <c r="L933" s="74"/>
      <c r="M933" s="989"/>
      <c r="N933" s="74"/>
      <c r="O933" s="74"/>
      <c r="P933" s="74"/>
      <c r="Q933" s="74"/>
      <c r="R933" s="1860"/>
      <c r="S933" s="73"/>
      <c r="T933" s="73"/>
      <c r="U933" s="73"/>
      <c r="V933" s="73"/>
      <c r="W933" s="73"/>
      <c r="X933" s="73"/>
      <c r="Y933" s="73"/>
      <c r="Z933" s="73"/>
    </row>
    <row r="934" spans="1:26" ht="15.75" customHeight="1">
      <c r="A934" s="73"/>
      <c r="B934" s="73"/>
      <c r="C934" s="73"/>
      <c r="D934" s="73"/>
      <c r="E934" s="73"/>
      <c r="F934" s="970"/>
      <c r="G934" s="591"/>
      <c r="H934" s="1412"/>
      <c r="I934" s="73"/>
      <c r="J934" s="970"/>
      <c r="K934" s="74"/>
      <c r="L934" s="74"/>
      <c r="M934" s="989"/>
      <c r="N934" s="74"/>
      <c r="O934" s="74"/>
      <c r="P934" s="74"/>
      <c r="Q934" s="74"/>
      <c r="R934" s="1860"/>
      <c r="S934" s="73"/>
      <c r="T934" s="73"/>
      <c r="U934" s="73"/>
      <c r="V934" s="73"/>
      <c r="W934" s="73"/>
      <c r="X934" s="73"/>
      <c r="Y934" s="73"/>
      <c r="Z934" s="73"/>
    </row>
    <row r="935" spans="1:26" ht="15.75" customHeight="1">
      <c r="A935" s="73"/>
      <c r="B935" s="73"/>
      <c r="C935" s="73"/>
      <c r="D935" s="73"/>
      <c r="E935" s="73"/>
      <c r="F935" s="970"/>
      <c r="G935" s="591"/>
      <c r="H935" s="1412"/>
      <c r="I935" s="73"/>
      <c r="J935" s="970"/>
      <c r="K935" s="74"/>
      <c r="L935" s="74"/>
      <c r="M935" s="989"/>
      <c r="N935" s="74"/>
      <c r="O935" s="74"/>
      <c r="P935" s="74"/>
      <c r="Q935" s="74"/>
      <c r="R935" s="1860"/>
      <c r="S935" s="73"/>
      <c r="T935" s="73"/>
      <c r="U935" s="73"/>
      <c r="V935" s="73"/>
      <c r="W935" s="73"/>
      <c r="X935" s="73"/>
      <c r="Y935" s="73"/>
      <c r="Z935" s="73"/>
    </row>
    <row r="936" spans="1:26" ht="15.75" customHeight="1">
      <c r="A936" s="73"/>
      <c r="B936" s="73"/>
      <c r="C936" s="73"/>
      <c r="D936" s="73"/>
      <c r="E936" s="73"/>
      <c r="F936" s="970"/>
      <c r="G936" s="591"/>
      <c r="H936" s="1412"/>
      <c r="I936" s="73"/>
      <c r="J936" s="970"/>
      <c r="K936" s="74"/>
      <c r="L936" s="74"/>
      <c r="M936" s="989"/>
      <c r="N936" s="74"/>
      <c r="O936" s="74"/>
      <c r="P936" s="74"/>
      <c r="Q936" s="74"/>
      <c r="R936" s="1860"/>
      <c r="S936" s="73"/>
      <c r="T936" s="73"/>
      <c r="U936" s="73"/>
      <c r="V936" s="73"/>
      <c r="W936" s="73"/>
      <c r="X936" s="73"/>
      <c r="Y936" s="73"/>
      <c r="Z936" s="73"/>
    </row>
    <row r="937" spans="1:26" ht="15.75" customHeight="1">
      <c r="A937" s="73"/>
      <c r="B937" s="73"/>
      <c r="C937" s="73"/>
      <c r="D937" s="73"/>
      <c r="E937" s="73"/>
      <c r="F937" s="970"/>
      <c r="G937" s="591"/>
      <c r="H937" s="1412"/>
      <c r="I937" s="73"/>
      <c r="J937" s="970"/>
      <c r="K937" s="74"/>
      <c r="L937" s="74"/>
      <c r="M937" s="989"/>
      <c r="N937" s="74"/>
      <c r="O937" s="74"/>
      <c r="P937" s="74"/>
      <c r="Q937" s="74"/>
      <c r="R937" s="1860"/>
      <c r="S937" s="73"/>
      <c r="T937" s="73"/>
      <c r="U937" s="73"/>
      <c r="V937" s="73"/>
      <c r="W937" s="73"/>
      <c r="X937" s="73"/>
      <c r="Y937" s="73"/>
      <c r="Z937" s="73"/>
    </row>
    <row r="938" spans="1:26" ht="15.75" customHeight="1">
      <c r="A938" s="73"/>
      <c r="B938" s="73"/>
      <c r="C938" s="73"/>
      <c r="D938" s="73"/>
      <c r="E938" s="73"/>
      <c r="F938" s="970"/>
      <c r="G938" s="591"/>
      <c r="H938" s="1412"/>
      <c r="I938" s="73"/>
      <c r="J938" s="970"/>
      <c r="K938" s="74"/>
      <c r="L938" s="74"/>
      <c r="M938" s="989"/>
      <c r="N938" s="74"/>
      <c r="O938" s="74"/>
      <c r="P938" s="74"/>
      <c r="Q938" s="74"/>
      <c r="R938" s="1860"/>
      <c r="S938" s="73"/>
      <c r="T938" s="73"/>
      <c r="U938" s="73"/>
      <c r="V938" s="73"/>
      <c r="W938" s="73"/>
      <c r="X938" s="73"/>
      <c r="Y938" s="73"/>
      <c r="Z938" s="73"/>
    </row>
    <row r="939" spans="1:26" ht="15.75" customHeight="1">
      <c r="A939" s="73"/>
      <c r="B939" s="73"/>
      <c r="C939" s="73"/>
      <c r="D939" s="73"/>
      <c r="E939" s="73"/>
      <c r="F939" s="970"/>
      <c r="G939" s="591"/>
      <c r="H939" s="1412"/>
      <c r="I939" s="73"/>
      <c r="J939" s="970"/>
      <c r="K939" s="74"/>
      <c r="L939" s="74"/>
      <c r="M939" s="989"/>
      <c r="N939" s="74"/>
      <c r="O939" s="74"/>
      <c r="P939" s="74"/>
      <c r="Q939" s="74"/>
      <c r="R939" s="1860"/>
      <c r="S939" s="73"/>
      <c r="T939" s="73"/>
      <c r="U939" s="73"/>
      <c r="V939" s="73"/>
      <c r="W939" s="73"/>
      <c r="X939" s="73"/>
      <c r="Y939" s="73"/>
      <c r="Z939" s="73"/>
    </row>
    <row r="940" spans="1:26" ht="15.75" customHeight="1">
      <c r="A940" s="73"/>
      <c r="B940" s="73"/>
      <c r="C940" s="73"/>
      <c r="D940" s="73"/>
      <c r="E940" s="73"/>
      <c r="F940" s="970"/>
      <c r="G940" s="591"/>
      <c r="H940" s="1412"/>
      <c r="I940" s="73"/>
      <c r="J940" s="970"/>
      <c r="K940" s="74"/>
      <c r="L940" s="74"/>
      <c r="M940" s="989"/>
      <c r="N940" s="74"/>
      <c r="O940" s="74"/>
      <c r="P940" s="74"/>
      <c r="Q940" s="74"/>
      <c r="R940" s="1860"/>
      <c r="S940" s="73"/>
      <c r="T940" s="73"/>
      <c r="U940" s="73"/>
      <c r="V940" s="73"/>
      <c r="W940" s="73"/>
      <c r="X940" s="73"/>
      <c r="Y940" s="73"/>
      <c r="Z940" s="73"/>
    </row>
    <row r="941" spans="1:26" ht="15.75" customHeight="1">
      <c r="A941" s="73"/>
      <c r="B941" s="73"/>
      <c r="C941" s="73"/>
      <c r="D941" s="73"/>
      <c r="E941" s="73"/>
      <c r="F941" s="970"/>
      <c r="G941" s="591"/>
      <c r="H941" s="1412"/>
      <c r="I941" s="73"/>
      <c r="J941" s="970"/>
      <c r="K941" s="74"/>
      <c r="L941" s="74"/>
      <c r="M941" s="989"/>
      <c r="N941" s="74"/>
      <c r="O941" s="74"/>
      <c r="P941" s="74"/>
      <c r="Q941" s="74"/>
      <c r="R941" s="1860"/>
      <c r="S941" s="73"/>
      <c r="T941" s="73"/>
      <c r="U941" s="73"/>
      <c r="V941" s="73"/>
      <c r="W941" s="73"/>
      <c r="X941" s="73"/>
      <c r="Y941" s="73"/>
      <c r="Z941" s="73"/>
    </row>
    <row r="942" spans="1:26" ht="15.75" customHeight="1">
      <c r="A942" s="73"/>
      <c r="B942" s="73"/>
      <c r="C942" s="73"/>
      <c r="D942" s="73"/>
      <c r="E942" s="73"/>
      <c r="F942" s="970"/>
      <c r="G942" s="591"/>
      <c r="H942" s="1412"/>
      <c r="I942" s="73"/>
      <c r="J942" s="970"/>
      <c r="K942" s="74"/>
      <c r="L942" s="74"/>
      <c r="M942" s="989"/>
      <c r="N942" s="74"/>
      <c r="O942" s="74"/>
      <c r="P942" s="74"/>
      <c r="Q942" s="74"/>
      <c r="R942" s="1860"/>
      <c r="S942" s="73"/>
      <c r="T942" s="73"/>
      <c r="U942" s="73"/>
      <c r="V942" s="73"/>
      <c r="W942" s="73"/>
      <c r="X942" s="73"/>
      <c r="Y942" s="73"/>
      <c r="Z942" s="73"/>
    </row>
    <row r="943" spans="1:26" ht="15.75" customHeight="1">
      <c r="A943" s="73"/>
      <c r="B943" s="73"/>
      <c r="C943" s="73"/>
      <c r="D943" s="73"/>
      <c r="E943" s="73"/>
      <c r="F943" s="970"/>
      <c r="G943" s="591"/>
      <c r="H943" s="1412"/>
      <c r="I943" s="73"/>
      <c r="J943" s="970"/>
      <c r="K943" s="74"/>
      <c r="L943" s="74"/>
      <c r="M943" s="989"/>
      <c r="N943" s="74"/>
      <c r="O943" s="74"/>
      <c r="P943" s="74"/>
      <c r="Q943" s="74"/>
      <c r="R943" s="1860"/>
      <c r="S943" s="73"/>
      <c r="T943" s="73"/>
      <c r="U943" s="73"/>
      <c r="V943" s="73"/>
      <c r="W943" s="73"/>
      <c r="X943" s="73"/>
      <c r="Y943" s="73"/>
      <c r="Z943" s="73"/>
    </row>
    <row r="944" spans="1:26" ht="15.75" customHeight="1">
      <c r="A944" s="73"/>
      <c r="B944" s="73"/>
      <c r="C944" s="73"/>
      <c r="D944" s="73"/>
      <c r="E944" s="73"/>
      <c r="F944" s="970"/>
      <c r="G944" s="591"/>
      <c r="H944" s="1412"/>
      <c r="I944" s="73"/>
      <c r="J944" s="970"/>
      <c r="K944" s="74"/>
      <c r="L944" s="74"/>
      <c r="M944" s="989"/>
      <c r="N944" s="74"/>
      <c r="O944" s="74"/>
      <c r="P944" s="74"/>
      <c r="Q944" s="74"/>
      <c r="R944" s="1860"/>
      <c r="S944" s="73"/>
      <c r="T944" s="73"/>
      <c r="U944" s="73"/>
      <c r="V944" s="73"/>
      <c r="W944" s="73"/>
      <c r="X944" s="73"/>
      <c r="Y944" s="73"/>
      <c r="Z944" s="73"/>
    </row>
    <row r="945" spans="1:26" ht="15.75" customHeight="1">
      <c r="A945" s="73"/>
      <c r="B945" s="73"/>
      <c r="C945" s="73"/>
      <c r="D945" s="73"/>
      <c r="E945" s="73"/>
      <c r="F945" s="970"/>
      <c r="G945" s="591"/>
      <c r="H945" s="1412"/>
      <c r="I945" s="73"/>
      <c r="J945" s="970"/>
      <c r="K945" s="74"/>
      <c r="L945" s="74"/>
      <c r="M945" s="989"/>
      <c r="N945" s="74"/>
      <c r="O945" s="74"/>
      <c r="P945" s="74"/>
      <c r="Q945" s="74"/>
      <c r="R945" s="1860"/>
      <c r="S945" s="73"/>
      <c r="T945" s="73"/>
      <c r="U945" s="73"/>
      <c r="V945" s="73"/>
      <c r="W945" s="73"/>
      <c r="X945" s="73"/>
      <c r="Y945" s="73"/>
      <c r="Z945" s="73"/>
    </row>
    <row r="946" spans="1:26" ht="15.75" customHeight="1">
      <c r="A946" s="73"/>
      <c r="B946" s="73"/>
      <c r="C946" s="73"/>
      <c r="D946" s="73"/>
      <c r="E946" s="73"/>
      <c r="F946" s="970"/>
      <c r="G946" s="591"/>
      <c r="H946" s="1412"/>
      <c r="I946" s="73"/>
      <c r="J946" s="970"/>
      <c r="K946" s="74"/>
      <c r="L946" s="74"/>
      <c r="M946" s="989"/>
      <c r="N946" s="74"/>
      <c r="O946" s="74"/>
      <c r="P946" s="74"/>
      <c r="Q946" s="74"/>
      <c r="R946" s="1860"/>
      <c r="S946" s="73"/>
      <c r="T946" s="73"/>
      <c r="U946" s="73"/>
      <c r="V946" s="73"/>
      <c r="W946" s="73"/>
      <c r="X946" s="73"/>
      <c r="Y946" s="73"/>
      <c r="Z946" s="73"/>
    </row>
    <row r="947" spans="1:26" ht="15.75" customHeight="1">
      <c r="A947" s="73"/>
      <c r="B947" s="73"/>
      <c r="C947" s="73"/>
      <c r="D947" s="73"/>
      <c r="E947" s="73"/>
      <c r="F947" s="970"/>
      <c r="G947" s="591"/>
      <c r="H947" s="1412"/>
      <c r="I947" s="73"/>
      <c r="J947" s="970"/>
      <c r="K947" s="74"/>
      <c r="L947" s="74"/>
      <c r="M947" s="989"/>
      <c r="N947" s="74"/>
      <c r="O947" s="74"/>
      <c r="P947" s="74"/>
      <c r="Q947" s="74"/>
      <c r="R947" s="1860"/>
      <c r="S947" s="73"/>
      <c r="T947" s="73"/>
      <c r="U947" s="73"/>
      <c r="V947" s="73"/>
      <c r="W947" s="73"/>
      <c r="X947" s="73"/>
      <c r="Y947" s="73"/>
      <c r="Z947" s="73"/>
    </row>
    <row r="948" spans="1:26" ht="15.75" customHeight="1">
      <c r="A948" s="73"/>
      <c r="B948" s="73"/>
      <c r="C948" s="73"/>
      <c r="D948" s="73"/>
      <c r="E948" s="73"/>
      <c r="F948" s="970"/>
      <c r="G948" s="591"/>
      <c r="H948" s="1412"/>
      <c r="I948" s="73"/>
      <c r="J948" s="970"/>
      <c r="K948" s="74"/>
      <c r="L948" s="74"/>
      <c r="M948" s="989"/>
      <c r="N948" s="74"/>
      <c r="O948" s="74"/>
      <c r="P948" s="74"/>
      <c r="Q948" s="74"/>
      <c r="R948" s="1860"/>
      <c r="S948" s="73"/>
      <c r="T948" s="73"/>
      <c r="U948" s="73"/>
      <c r="V948" s="73"/>
      <c r="W948" s="73"/>
      <c r="X948" s="73"/>
      <c r="Y948" s="73"/>
      <c r="Z948" s="73"/>
    </row>
    <row r="949" spans="1:26" ht="15.75" customHeight="1">
      <c r="A949" s="73"/>
      <c r="B949" s="73"/>
      <c r="C949" s="73"/>
      <c r="D949" s="73"/>
      <c r="E949" s="73"/>
      <c r="F949" s="970"/>
      <c r="G949" s="591"/>
      <c r="H949" s="1412"/>
      <c r="I949" s="73"/>
      <c r="J949" s="970"/>
      <c r="K949" s="74"/>
      <c r="L949" s="74"/>
      <c r="M949" s="989"/>
      <c r="N949" s="74"/>
      <c r="O949" s="74"/>
      <c r="P949" s="74"/>
      <c r="Q949" s="74"/>
      <c r="R949" s="1860"/>
      <c r="S949" s="73"/>
      <c r="T949" s="73"/>
      <c r="U949" s="73"/>
      <c r="V949" s="73"/>
      <c r="W949" s="73"/>
      <c r="X949" s="73"/>
      <c r="Y949" s="73"/>
      <c r="Z949" s="73"/>
    </row>
    <row r="950" spans="1:26" ht="15.75" customHeight="1">
      <c r="A950" s="73"/>
      <c r="B950" s="73"/>
      <c r="C950" s="73"/>
      <c r="D950" s="73"/>
      <c r="E950" s="73"/>
      <c r="F950" s="970"/>
      <c r="G950" s="591"/>
      <c r="H950" s="1412"/>
      <c r="I950" s="73"/>
      <c r="J950" s="970"/>
      <c r="K950" s="74"/>
      <c r="L950" s="74"/>
      <c r="M950" s="989"/>
      <c r="N950" s="74"/>
      <c r="O950" s="74"/>
      <c r="P950" s="74"/>
      <c r="Q950" s="74"/>
      <c r="R950" s="1860"/>
      <c r="S950" s="73"/>
      <c r="T950" s="73"/>
      <c r="U950" s="73"/>
      <c r="V950" s="73"/>
      <c r="W950" s="73"/>
      <c r="X950" s="73"/>
      <c r="Y950" s="73"/>
      <c r="Z950" s="73"/>
    </row>
    <row r="951" spans="1:26" ht="15.75" customHeight="1">
      <c r="A951" s="73"/>
      <c r="B951" s="73"/>
      <c r="C951" s="73"/>
      <c r="D951" s="73"/>
      <c r="E951" s="73"/>
      <c r="F951" s="970"/>
      <c r="G951" s="591"/>
      <c r="H951" s="1412"/>
      <c r="I951" s="73"/>
      <c r="J951" s="970"/>
      <c r="K951" s="74"/>
      <c r="L951" s="74"/>
      <c r="M951" s="989"/>
      <c r="N951" s="74"/>
      <c r="O951" s="74"/>
      <c r="P951" s="74"/>
      <c r="Q951" s="74"/>
      <c r="R951" s="1860"/>
      <c r="S951" s="73"/>
      <c r="T951" s="73"/>
      <c r="U951" s="73"/>
      <c r="V951" s="73"/>
      <c r="W951" s="73"/>
      <c r="X951" s="73"/>
      <c r="Y951" s="73"/>
      <c r="Z951" s="73"/>
    </row>
    <row r="952" spans="1:26" ht="15.75" customHeight="1">
      <c r="A952" s="73"/>
      <c r="B952" s="73"/>
      <c r="C952" s="73"/>
      <c r="D952" s="73"/>
      <c r="E952" s="73"/>
      <c r="F952" s="970"/>
      <c r="G952" s="591"/>
      <c r="H952" s="1412"/>
      <c r="I952" s="73"/>
      <c r="J952" s="970"/>
      <c r="K952" s="74"/>
      <c r="L952" s="74"/>
      <c r="M952" s="989"/>
      <c r="N952" s="74"/>
      <c r="O952" s="74"/>
      <c r="P952" s="74"/>
      <c r="Q952" s="74"/>
      <c r="R952" s="1860"/>
      <c r="S952" s="73"/>
      <c r="T952" s="73"/>
      <c r="U952" s="73"/>
      <c r="V952" s="73"/>
      <c r="W952" s="73"/>
      <c r="X952" s="73"/>
      <c r="Y952" s="73"/>
      <c r="Z952" s="73"/>
    </row>
    <row r="953" spans="1:26" ht="15.75" customHeight="1">
      <c r="A953" s="73"/>
      <c r="B953" s="73"/>
      <c r="C953" s="73"/>
      <c r="D953" s="73"/>
      <c r="E953" s="73"/>
      <c r="F953" s="970"/>
      <c r="G953" s="591"/>
      <c r="H953" s="1412"/>
      <c r="I953" s="73"/>
      <c r="J953" s="970"/>
      <c r="K953" s="74"/>
      <c r="L953" s="74"/>
      <c r="M953" s="989"/>
      <c r="N953" s="74"/>
      <c r="O953" s="74"/>
      <c r="P953" s="74"/>
      <c r="Q953" s="74"/>
      <c r="R953" s="1860"/>
      <c r="S953" s="73"/>
      <c r="T953" s="73"/>
      <c r="U953" s="73"/>
      <c r="V953" s="73"/>
      <c r="W953" s="73"/>
      <c r="X953" s="73"/>
      <c r="Y953" s="73"/>
      <c r="Z953" s="73"/>
    </row>
    <row r="954" spans="1:26" ht="15.75" customHeight="1">
      <c r="A954" s="73"/>
      <c r="B954" s="73"/>
      <c r="C954" s="73"/>
      <c r="D954" s="73"/>
      <c r="E954" s="73"/>
      <c r="F954" s="970"/>
      <c r="G954" s="591"/>
      <c r="H954" s="1412"/>
      <c r="I954" s="73"/>
      <c r="J954" s="970"/>
      <c r="K954" s="74"/>
      <c r="L954" s="74"/>
      <c r="M954" s="989"/>
      <c r="N954" s="74"/>
      <c r="O954" s="74"/>
      <c r="P954" s="74"/>
      <c r="Q954" s="74"/>
      <c r="R954" s="1860"/>
      <c r="S954" s="73"/>
      <c r="T954" s="73"/>
      <c r="U954" s="73"/>
      <c r="V954" s="73"/>
      <c r="W954" s="73"/>
      <c r="X954" s="73"/>
      <c r="Y954" s="73"/>
      <c r="Z954" s="73"/>
    </row>
    <row r="955" spans="1:26" ht="15.75" customHeight="1">
      <c r="A955" s="73"/>
      <c r="B955" s="73"/>
      <c r="C955" s="73"/>
      <c r="D955" s="73"/>
      <c r="E955" s="73"/>
      <c r="F955" s="970"/>
      <c r="G955" s="591"/>
      <c r="H955" s="1412"/>
      <c r="I955" s="73"/>
      <c r="J955" s="970"/>
      <c r="K955" s="74"/>
      <c r="L955" s="74"/>
      <c r="M955" s="989"/>
      <c r="N955" s="74"/>
      <c r="O955" s="74"/>
      <c r="P955" s="74"/>
      <c r="Q955" s="74"/>
      <c r="R955" s="1860"/>
      <c r="S955" s="73"/>
      <c r="T955" s="73"/>
      <c r="U955" s="73"/>
      <c r="V955" s="73"/>
      <c r="W955" s="73"/>
      <c r="X955" s="73"/>
      <c r="Y955" s="73"/>
      <c r="Z955" s="73"/>
    </row>
    <row r="956" spans="1:26" ht="15.75" customHeight="1">
      <c r="A956" s="73"/>
      <c r="B956" s="73"/>
      <c r="C956" s="73"/>
      <c r="D956" s="73"/>
      <c r="E956" s="73"/>
      <c r="F956" s="970"/>
      <c r="G956" s="591"/>
      <c r="H956" s="1412"/>
      <c r="I956" s="73"/>
      <c r="J956" s="970"/>
      <c r="K956" s="74"/>
      <c r="L956" s="74"/>
      <c r="M956" s="989"/>
      <c r="N956" s="74"/>
      <c r="O956" s="74"/>
      <c r="P956" s="74"/>
      <c r="Q956" s="74"/>
      <c r="R956" s="1860"/>
      <c r="S956" s="73"/>
      <c r="T956" s="73"/>
      <c r="U956" s="73"/>
      <c r="V956" s="73"/>
      <c r="W956" s="73"/>
      <c r="X956" s="73"/>
      <c r="Y956" s="73"/>
      <c r="Z956" s="73"/>
    </row>
    <row r="957" spans="1:26" ht="15.75" customHeight="1">
      <c r="A957" s="73"/>
      <c r="B957" s="73"/>
      <c r="C957" s="73"/>
      <c r="D957" s="73"/>
      <c r="E957" s="73"/>
      <c r="F957" s="970"/>
      <c r="G957" s="591"/>
      <c r="H957" s="1412"/>
      <c r="I957" s="73"/>
      <c r="J957" s="970"/>
      <c r="K957" s="74"/>
      <c r="L957" s="74"/>
      <c r="M957" s="989"/>
      <c r="N957" s="74"/>
      <c r="O957" s="74"/>
      <c r="P957" s="74"/>
      <c r="Q957" s="74"/>
      <c r="R957" s="1860"/>
      <c r="S957" s="73"/>
      <c r="T957" s="73"/>
      <c r="U957" s="73"/>
      <c r="V957" s="73"/>
      <c r="W957" s="73"/>
      <c r="X957" s="73"/>
      <c r="Y957" s="73"/>
      <c r="Z957" s="73"/>
    </row>
    <row r="958" spans="1:26" ht="15.75" customHeight="1">
      <c r="A958" s="73"/>
      <c r="B958" s="73"/>
      <c r="C958" s="73"/>
      <c r="D958" s="73"/>
      <c r="E958" s="73"/>
      <c r="F958" s="970"/>
      <c r="G958" s="591"/>
      <c r="H958" s="1412"/>
      <c r="I958" s="73"/>
      <c r="J958" s="970"/>
      <c r="K958" s="74"/>
      <c r="L958" s="74"/>
      <c r="M958" s="989"/>
      <c r="N958" s="74"/>
      <c r="O958" s="74"/>
      <c r="P958" s="74"/>
      <c r="Q958" s="74"/>
      <c r="R958" s="1860"/>
      <c r="S958" s="73"/>
      <c r="T958" s="73"/>
      <c r="U958" s="73"/>
      <c r="V958" s="73"/>
      <c r="W958" s="73"/>
      <c r="X958" s="73"/>
      <c r="Y958" s="73"/>
      <c r="Z958" s="73"/>
    </row>
    <row r="959" spans="1:26" ht="15.75" customHeight="1">
      <c r="A959" s="73"/>
      <c r="B959" s="73"/>
      <c r="C959" s="73"/>
      <c r="D959" s="73"/>
      <c r="E959" s="73"/>
      <c r="F959" s="970"/>
      <c r="G959" s="591"/>
      <c r="H959" s="1412"/>
      <c r="I959" s="73"/>
      <c r="J959" s="970"/>
      <c r="K959" s="74"/>
      <c r="L959" s="74"/>
      <c r="M959" s="989"/>
      <c r="N959" s="74"/>
      <c r="O959" s="74"/>
      <c r="P959" s="74"/>
      <c r="Q959" s="74"/>
      <c r="R959" s="1860"/>
      <c r="S959" s="73"/>
      <c r="T959" s="73"/>
      <c r="U959" s="73"/>
      <c r="V959" s="73"/>
      <c r="W959" s="73"/>
      <c r="X959" s="73"/>
      <c r="Y959" s="73"/>
      <c r="Z959" s="73"/>
    </row>
    <row r="960" spans="1:26" ht="15.75" customHeight="1">
      <c r="A960" s="73"/>
      <c r="B960" s="73"/>
      <c r="C960" s="73"/>
      <c r="D960" s="73"/>
      <c r="E960" s="73"/>
      <c r="F960" s="970"/>
      <c r="G960" s="591"/>
      <c r="H960" s="1412"/>
      <c r="I960" s="73"/>
      <c r="J960" s="970"/>
      <c r="K960" s="74"/>
      <c r="L960" s="74"/>
      <c r="M960" s="989"/>
      <c r="N960" s="74"/>
      <c r="O960" s="74"/>
      <c r="P960" s="74"/>
      <c r="Q960" s="74"/>
      <c r="R960" s="1860"/>
      <c r="S960" s="73"/>
      <c r="T960" s="73"/>
      <c r="U960" s="73"/>
      <c r="V960" s="73"/>
      <c r="W960" s="73"/>
      <c r="X960" s="73"/>
      <c r="Y960" s="73"/>
      <c r="Z960" s="73"/>
    </row>
    <row r="961" spans="1:26" ht="15.75" customHeight="1">
      <c r="A961" s="73"/>
      <c r="B961" s="73"/>
      <c r="C961" s="73"/>
      <c r="D961" s="73"/>
      <c r="E961" s="73"/>
      <c r="F961" s="970"/>
      <c r="G961" s="591"/>
      <c r="H961" s="1412"/>
      <c r="I961" s="73"/>
      <c r="J961" s="970"/>
      <c r="K961" s="74"/>
      <c r="L961" s="74"/>
      <c r="M961" s="989"/>
      <c r="N961" s="74"/>
      <c r="O961" s="74"/>
      <c r="P961" s="74"/>
      <c r="Q961" s="74"/>
      <c r="R961" s="1860"/>
      <c r="S961" s="73"/>
      <c r="T961" s="73"/>
      <c r="U961" s="73"/>
      <c r="V961" s="73"/>
      <c r="W961" s="73"/>
      <c r="X961" s="73"/>
      <c r="Y961" s="73"/>
      <c r="Z961" s="73"/>
    </row>
    <row r="962" spans="1:26" ht="15.75" customHeight="1">
      <c r="A962" s="73"/>
      <c r="B962" s="73"/>
      <c r="C962" s="73"/>
      <c r="D962" s="73"/>
      <c r="E962" s="73"/>
      <c r="F962" s="970"/>
      <c r="G962" s="591"/>
      <c r="H962" s="1412"/>
      <c r="I962" s="73"/>
      <c r="J962" s="970"/>
      <c r="K962" s="74"/>
      <c r="L962" s="74"/>
      <c r="M962" s="989"/>
      <c r="N962" s="74"/>
      <c r="O962" s="74"/>
      <c r="P962" s="74"/>
      <c r="Q962" s="74"/>
      <c r="R962" s="1860"/>
      <c r="S962" s="73"/>
      <c r="T962" s="73"/>
      <c r="U962" s="73"/>
      <c r="V962" s="73"/>
      <c r="W962" s="73"/>
      <c r="X962" s="73"/>
      <c r="Y962" s="73"/>
      <c r="Z962" s="73"/>
    </row>
    <row r="963" spans="1:26" ht="15.75" customHeight="1">
      <c r="A963" s="73"/>
      <c r="B963" s="73"/>
      <c r="C963" s="73"/>
      <c r="D963" s="73"/>
      <c r="E963" s="73"/>
      <c r="F963" s="970"/>
      <c r="G963" s="591"/>
      <c r="H963" s="1412"/>
      <c r="I963" s="73"/>
      <c r="J963" s="970"/>
      <c r="K963" s="74"/>
      <c r="L963" s="74"/>
      <c r="M963" s="989"/>
      <c r="N963" s="74"/>
      <c r="O963" s="74"/>
      <c r="P963" s="74"/>
      <c r="Q963" s="74"/>
      <c r="R963" s="1860"/>
      <c r="S963" s="73"/>
      <c r="T963" s="73"/>
      <c r="U963" s="73"/>
      <c r="V963" s="73"/>
      <c r="W963" s="73"/>
      <c r="X963" s="73"/>
      <c r="Y963" s="73"/>
      <c r="Z963" s="73"/>
    </row>
    <row r="964" spans="1:26" ht="15.75" customHeight="1">
      <c r="A964" s="73"/>
      <c r="B964" s="73"/>
      <c r="C964" s="73"/>
      <c r="D964" s="73"/>
      <c r="E964" s="73"/>
      <c r="F964" s="970"/>
      <c r="G964" s="591"/>
      <c r="H964" s="1412"/>
      <c r="I964" s="73"/>
      <c r="J964" s="970"/>
      <c r="K964" s="74"/>
      <c r="L964" s="74"/>
      <c r="M964" s="989"/>
      <c r="N964" s="74"/>
      <c r="O964" s="74"/>
      <c r="P964" s="74"/>
      <c r="Q964" s="74"/>
      <c r="R964" s="1860"/>
      <c r="S964" s="73"/>
      <c r="T964" s="73"/>
      <c r="U964" s="73"/>
      <c r="V964" s="73"/>
      <c r="W964" s="73"/>
      <c r="X964" s="73"/>
      <c r="Y964" s="73"/>
      <c r="Z964" s="73"/>
    </row>
    <row r="965" spans="1:26" ht="15.75" customHeight="1">
      <c r="A965" s="73"/>
      <c r="B965" s="73"/>
      <c r="C965" s="73"/>
      <c r="D965" s="73"/>
      <c r="E965" s="73"/>
      <c r="F965" s="970"/>
      <c r="G965" s="591"/>
      <c r="H965" s="1412"/>
      <c r="I965" s="73"/>
      <c r="J965" s="970"/>
      <c r="K965" s="74"/>
      <c r="L965" s="74"/>
      <c r="M965" s="989"/>
      <c r="N965" s="74"/>
      <c r="O965" s="74"/>
      <c r="P965" s="74"/>
      <c r="Q965" s="74"/>
      <c r="R965" s="1860"/>
      <c r="S965" s="73"/>
      <c r="T965" s="73"/>
      <c r="U965" s="73"/>
      <c r="V965" s="73"/>
      <c r="W965" s="73"/>
      <c r="X965" s="73"/>
      <c r="Y965" s="73"/>
      <c r="Z965" s="73"/>
    </row>
    <row r="966" spans="1:26" ht="15.75" customHeight="1">
      <c r="A966" s="73"/>
      <c r="B966" s="73"/>
      <c r="C966" s="73"/>
      <c r="D966" s="73"/>
      <c r="E966" s="73"/>
      <c r="F966" s="970"/>
      <c r="G966" s="591"/>
      <c r="H966" s="1412"/>
      <c r="I966" s="73"/>
      <c r="J966" s="970"/>
      <c r="K966" s="74"/>
      <c r="L966" s="74"/>
      <c r="M966" s="989"/>
      <c r="N966" s="74"/>
      <c r="O966" s="74"/>
      <c r="P966" s="74"/>
      <c r="Q966" s="74"/>
      <c r="R966" s="1860"/>
      <c r="S966" s="73"/>
      <c r="T966" s="73"/>
      <c r="U966" s="73"/>
      <c r="V966" s="73"/>
      <c r="W966" s="73"/>
      <c r="X966" s="73"/>
      <c r="Y966" s="73"/>
      <c r="Z966" s="73"/>
    </row>
    <row r="967" spans="1:26" ht="15.75" customHeight="1">
      <c r="A967" s="73"/>
      <c r="B967" s="73"/>
      <c r="C967" s="73"/>
      <c r="D967" s="73"/>
      <c r="E967" s="73"/>
      <c r="F967" s="970"/>
      <c r="G967" s="591"/>
      <c r="H967" s="1412"/>
      <c r="I967" s="73"/>
      <c r="J967" s="970"/>
      <c r="K967" s="74"/>
      <c r="L967" s="74"/>
      <c r="M967" s="989"/>
      <c r="N967" s="74"/>
      <c r="O967" s="74"/>
      <c r="P967" s="74"/>
      <c r="Q967" s="74"/>
      <c r="R967" s="1860"/>
      <c r="S967" s="73"/>
      <c r="T967" s="73"/>
      <c r="U967" s="73"/>
      <c r="V967" s="73"/>
      <c r="W967" s="73"/>
      <c r="X967" s="73"/>
      <c r="Y967" s="73"/>
      <c r="Z967" s="73"/>
    </row>
    <row r="968" spans="1:26" ht="15.75" customHeight="1">
      <c r="A968" s="73"/>
      <c r="B968" s="73"/>
      <c r="C968" s="73"/>
      <c r="D968" s="73"/>
      <c r="E968" s="73"/>
      <c r="F968" s="970"/>
      <c r="G968" s="591"/>
      <c r="H968" s="1412"/>
      <c r="I968" s="73"/>
      <c r="J968" s="970"/>
      <c r="K968" s="74"/>
      <c r="L968" s="74"/>
      <c r="M968" s="989"/>
      <c r="N968" s="74"/>
      <c r="O968" s="74"/>
      <c r="P968" s="74"/>
      <c r="Q968" s="74"/>
      <c r="R968" s="1860"/>
      <c r="S968" s="73"/>
      <c r="T968" s="73"/>
      <c r="U968" s="73"/>
      <c r="V968" s="73"/>
      <c r="W968" s="73"/>
      <c r="X968" s="73"/>
      <c r="Y968" s="73"/>
      <c r="Z968" s="73"/>
    </row>
    <row r="969" spans="1:26" ht="15.75" customHeight="1">
      <c r="A969" s="73"/>
      <c r="B969" s="73"/>
      <c r="C969" s="73"/>
      <c r="D969" s="73"/>
      <c r="E969" s="73"/>
      <c r="F969" s="970"/>
      <c r="G969" s="591"/>
      <c r="H969" s="1412"/>
      <c r="I969" s="73"/>
      <c r="J969" s="970"/>
      <c r="K969" s="74"/>
      <c r="L969" s="74"/>
      <c r="M969" s="989"/>
      <c r="N969" s="74"/>
      <c r="O969" s="74"/>
      <c r="P969" s="74"/>
      <c r="Q969" s="74"/>
      <c r="R969" s="1860"/>
      <c r="S969" s="73"/>
      <c r="T969" s="73"/>
      <c r="U969" s="73"/>
      <c r="V969" s="73"/>
      <c r="W969" s="73"/>
      <c r="X969" s="73"/>
      <c r="Y969" s="73"/>
      <c r="Z969" s="73"/>
    </row>
    <row r="970" spans="1:26" ht="15.75" customHeight="1">
      <c r="A970" s="73"/>
      <c r="B970" s="73"/>
      <c r="C970" s="73"/>
      <c r="D970" s="73"/>
      <c r="E970" s="73"/>
      <c r="F970" s="970"/>
      <c r="G970" s="591"/>
      <c r="H970" s="1412"/>
      <c r="I970" s="73"/>
      <c r="J970" s="970"/>
      <c r="K970" s="74"/>
      <c r="L970" s="74"/>
      <c r="M970" s="989"/>
      <c r="N970" s="74"/>
      <c r="O970" s="74"/>
      <c r="P970" s="74"/>
      <c r="Q970" s="74"/>
      <c r="R970" s="1860"/>
      <c r="S970" s="73"/>
      <c r="T970" s="73"/>
      <c r="U970" s="73"/>
      <c r="V970" s="73"/>
      <c r="W970" s="73"/>
      <c r="X970" s="73"/>
      <c r="Y970" s="73"/>
      <c r="Z970" s="73"/>
    </row>
    <row r="971" spans="1:26" ht="15.75" customHeight="1">
      <c r="A971" s="73"/>
      <c r="B971" s="73"/>
      <c r="C971" s="73"/>
      <c r="D971" s="73"/>
      <c r="E971" s="73"/>
      <c r="F971" s="970"/>
      <c r="G971" s="591"/>
      <c r="H971" s="1412"/>
      <c r="I971" s="73"/>
      <c r="J971" s="970"/>
      <c r="K971" s="74"/>
      <c r="L971" s="74"/>
      <c r="M971" s="989"/>
      <c r="N971" s="74"/>
      <c r="O971" s="74"/>
      <c r="P971" s="74"/>
      <c r="Q971" s="74"/>
      <c r="R971" s="1860"/>
      <c r="S971" s="73"/>
      <c r="T971" s="73"/>
      <c r="U971" s="73"/>
      <c r="V971" s="73"/>
      <c r="W971" s="73"/>
      <c r="X971" s="73"/>
      <c r="Y971" s="73"/>
      <c r="Z971" s="73"/>
    </row>
    <row r="972" spans="1:26" ht="15.75" customHeight="1">
      <c r="A972" s="73"/>
      <c r="B972" s="73"/>
      <c r="C972" s="73"/>
      <c r="D972" s="73"/>
      <c r="E972" s="73"/>
      <c r="F972" s="970"/>
      <c r="G972" s="591"/>
      <c r="H972" s="1412"/>
      <c r="I972" s="73"/>
      <c r="J972" s="970"/>
      <c r="K972" s="74"/>
      <c r="L972" s="74"/>
      <c r="M972" s="989"/>
      <c r="N972" s="74"/>
      <c r="O972" s="74"/>
      <c r="P972" s="74"/>
      <c r="Q972" s="74"/>
      <c r="R972" s="1860"/>
      <c r="S972" s="73"/>
      <c r="T972" s="73"/>
      <c r="U972" s="73"/>
      <c r="V972" s="73"/>
      <c r="W972" s="73"/>
      <c r="X972" s="73"/>
      <c r="Y972" s="73"/>
      <c r="Z972" s="73"/>
    </row>
    <row r="973" spans="1:26" ht="15.75" customHeight="1">
      <c r="A973" s="73"/>
      <c r="B973" s="73"/>
      <c r="C973" s="73"/>
      <c r="D973" s="73"/>
      <c r="E973" s="73"/>
      <c r="F973" s="970"/>
      <c r="G973" s="591"/>
      <c r="H973" s="1412"/>
      <c r="I973" s="73"/>
      <c r="J973" s="970"/>
      <c r="K973" s="74"/>
      <c r="L973" s="74"/>
      <c r="M973" s="989"/>
      <c r="N973" s="74"/>
      <c r="O973" s="74"/>
      <c r="P973" s="74"/>
      <c r="Q973" s="74"/>
      <c r="R973" s="1860"/>
      <c r="S973" s="73"/>
      <c r="T973" s="73"/>
      <c r="U973" s="73"/>
      <c r="V973" s="73"/>
      <c r="W973" s="73"/>
      <c r="X973" s="73"/>
      <c r="Y973" s="73"/>
      <c r="Z973" s="73"/>
    </row>
    <row r="974" spans="1:26" ht="15.75" customHeight="1">
      <c r="A974" s="73"/>
      <c r="B974" s="73"/>
      <c r="C974" s="73"/>
      <c r="D974" s="73"/>
      <c r="E974" s="73"/>
      <c r="F974" s="970"/>
      <c r="G974" s="591"/>
      <c r="H974" s="1412"/>
      <c r="I974" s="73"/>
      <c r="J974" s="970"/>
      <c r="K974" s="74"/>
      <c r="L974" s="74"/>
      <c r="M974" s="989"/>
      <c r="N974" s="74"/>
      <c r="O974" s="74"/>
      <c r="P974" s="74"/>
      <c r="Q974" s="74"/>
      <c r="R974" s="1860"/>
      <c r="S974" s="73"/>
      <c r="T974" s="73"/>
      <c r="U974" s="73"/>
      <c r="V974" s="73"/>
      <c r="W974" s="73"/>
      <c r="X974" s="73"/>
      <c r="Y974" s="73"/>
      <c r="Z974" s="73"/>
    </row>
    <row r="975" spans="1:26" ht="15.75" customHeight="1">
      <c r="A975" s="73"/>
      <c r="B975" s="73"/>
      <c r="C975" s="73"/>
      <c r="D975" s="73"/>
      <c r="E975" s="73"/>
      <c r="F975" s="970"/>
      <c r="G975" s="591"/>
      <c r="H975" s="1412"/>
      <c r="I975" s="73"/>
      <c r="J975" s="970"/>
      <c r="K975" s="74"/>
      <c r="L975" s="74"/>
      <c r="M975" s="989"/>
      <c r="N975" s="74"/>
      <c r="O975" s="74"/>
      <c r="P975" s="74"/>
      <c r="Q975" s="74"/>
      <c r="R975" s="1860"/>
      <c r="S975" s="73"/>
      <c r="T975" s="73"/>
      <c r="U975" s="73"/>
      <c r="V975" s="73"/>
      <c r="W975" s="73"/>
      <c r="X975" s="73"/>
      <c r="Y975" s="73"/>
      <c r="Z975" s="73"/>
    </row>
    <row r="976" spans="1:26" ht="15.75" customHeight="1">
      <c r="A976" s="73"/>
      <c r="B976" s="73"/>
      <c r="C976" s="73"/>
      <c r="D976" s="73"/>
      <c r="E976" s="73"/>
      <c r="F976" s="970"/>
      <c r="G976" s="591"/>
      <c r="H976" s="1412"/>
      <c r="I976" s="73"/>
      <c r="J976" s="970"/>
      <c r="K976" s="74"/>
      <c r="L976" s="74"/>
      <c r="M976" s="989"/>
      <c r="N976" s="74"/>
      <c r="O976" s="74"/>
      <c r="P976" s="74"/>
      <c r="Q976" s="74"/>
      <c r="R976" s="1860"/>
      <c r="S976" s="73"/>
      <c r="T976" s="73"/>
      <c r="U976" s="73"/>
      <c r="V976" s="73"/>
      <c r="W976" s="73"/>
      <c r="X976" s="73"/>
      <c r="Y976" s="73"/>
      <c r="Z976" s="73"/>
    </row>
    <row r="977" spans="1:26" ht="15.75" customHeight="1">
      <c r="A977" s="73"/>
      <c r="B977" s="73"/>
      <c r="C977" s="73"/>
      <c r="D977" s="73"/>
      <c r="E977" s="73"/>
      <c r="F977" s="970"/>
      <c r="G977" s="591"/>
      <c r="H977" s="1412"/>
      <c r="I977" s="73"/>
      <c r="J977" s="970"/>
      <c r="K977" s="74"/>
      <c r="L977" s="74"/>
      <c r="M977" s="989"/>
      <c r="N977" s="74"/>
      <c r="O977" s="74"/>
      <c r="P977" s="74"/>
      <c r="Q977" s="74"/>
      <c r="R977" s="1860"/>
      <c r="S977" s="73"/>
      <c r="T977" s="73"/>
      <c r="U977" s="73"/>
      <c r="V977" s="73"/>
      <c r="W977" s="73"/>
      <c r="X977" s="73"/>
      <c r="Y977" s="73"/>
      <c r="Z977" s="73"/>
    </row>
    <row r="978" spans="1:26" ht="15.75" customHeight="1">
      <c r="A978" s="73"/>
      <c r="B978" s="73"/>
      <c r="C978" s="73"/>
      <c r="D978" s="73"/>
      <c r="E978" s="73"/>
      <c r="F978" s="970"/>
      <c r="G978" s="591"/>
      <c r="H978" s="1412"/>
      <c r="I978" s="73"/>
      <c r="J978" s="970"/>
      <c r="K978" s="74"/>
      <c r="L978" s="74"/>
      <c r="M978" s="989"/>
      <c r="N978" s="74"/>
      <c r="O978" s="74"/>
      <c r="P978" s="74"/>
      <c r="Q978" s="74"/>
      <c r="R978" s="1860"/>
      <c r="S978" s="73"/>
      <c r="T978" s="73"/>
      <c r="U978" s="73"/>
      <c r="V978" s="73"/>
      <c r="W978" s="73"/>
      <c r="X978" s="73"/>
      <c r="Y978" s="73"/>
      <c r="Z978" s="73"/>
    </row>
    <row r="979" spans="1:26" ht="15.75" customHeight="1">
      <c r="A979" s="73"/>
      <c r="B979" s="73"/>
      <c r="C979" s="73"/>
      <c r="D979" s="73"/>
      <c r="E979" s="73"/>
      <c r="F979" s="970"/>
      <c r="G979" s="591"/>
      <c r="H979" s="1412"/>
      <c r="I979" s="73"/>
      <c r="J979" s="970"/>
      <c r="K979" s="74"/>
      <c r="L979" s="74"/>
      <c r="M979" s="989"/>
      <c r="N979" s="74"/>
      <c r="O979" s="74"/>
      <c r="P979" s="74"/>
      <c r="Q979" s="74"/>
      <c r="R979" s="1860"/>
      <c r="S979" s="73"/>
      <c r="T979" s="73"/>
      <c r="U979" s="73"/>
      <c r="V979" s="73"/>
      <c r="W979" s="73"/>
      <c r="X979" s="73"/>
      <c r="Y979" s="73"/>
      <c r="Z979" s="73"/>
    </row>
    <row r="980" spans="1:26" ht="15.75" customHeight="1">
      <c r="A980" s="73"/>
      <c r="B980" s="73"/>
      <c r="C980" s="73"/>
      <c r="D980" s="73"/>
      <c r="E980" s="73"/>
      <c r="F980" s="970"/>
      <c r="G980" s="591"/>
      <c r="H980" s="1412"/>
      <c r="I980" s="73"/>
      <c r="J980" s="970"/>
      <c r="K980" s="74"/>
      <c r="L980" s="74"/>
      <c r="M980" s="989"/>
      <c r="N980" s="74"/>
      <c r="O980" s="74"/>
      <c r="P980" s="74"/>
      <c r="Q980" s="74"/>
      <c r="R980" s="1860"/>
      <c r="S980" s="73"/>
      <c r="T980" s="73"/>
      <c r="U980" s="73"/>
      <c r="V980" s="73"/>
      <c r="W980" s="73"/>
      <c r="X980" s="73"/>
      <c r="Y980" s="73"/>
      <c r="Z980" s="73"/>
    </row>
    <row r="981" spans="1:26" ht="15.75" customHeight="1">
      <c r="A981" s="73"/>
      <c r="B981" s="73"/>
      <c r="C981" s="73"/>
      <c r="D981" s="73"/>
      <c r="E981" s="73"/>
      <c r="F981" s="970"/>
      <c r="G981" s="591"/>
      <c r="H981" s="1412"/>
      <c r="I981" s="73"/>
      <c r="J981" s="970"/>
      <c r="K981" s="74"/>
      <c r="L981" s="74"/>
      <c r="M981" s="989"/>
      <c r="N981" s="74"/>
      <c r="O981" s="74"/>
      <c r="P981" s="74"/>
      <c r="Q981" s="74"/>
      <c r="R981" s="1860"/>
      <c r="S981" s="73"/>
      <c r="T981" s="73"/>
      <c r="U981" s="73"/>
      <c r="V981" s="73"/>
      <c r="W981" s="73"/>
      <c r="X981" s="73"/>
      <c r="Y981" s="73"/>
      <c r="Z981" s="73"/>
    </row>
    <row r="982" spans="1:26" ht="15.75" customHeight="1">
      <c r="A982" s="73"/>
      <c r="B982" s="73"/>
      <c r="C982" s="73"/>
      <c r="D982" s="73"/>
      <c r="E982" s="73"/>
      <c r="F982" s="970"/>
      <c r="G982" s="591"/>
      <c r="H982" s="1412"/>
      <c r="I982" s="73"/>
      <c r="J982" s="970"/>
      <c r="K982" s="74"/>
      <c r="L982" s="74"/>
      <c r="M982" s="989"/>
      <c r="N982" s="74"/>
      <c r="O982" s="74"/>
      <c r="P982" s="74"/>
      <c r="Q982" s="74"/>
      <c r="R982" s="1860"/>
      <c r="S982" s="73"/>
      <c r="T982" s="73"/>
      <c r="U982" s="73"/>
      <c r="V982" s="73"/>
      <c r="W982" s="73"/>
      <c r="X982" s="73"/>
      <c r="Y982" s="73"/>
      <c r="Z982" s="73"/>
    </row>
    <row r="983" spans="1:26" ht="15.75" customHeight="1">
      <c r="A983" s="73"/>
      <c r="B983" s="73"/>
      <c r="C983" s="73"/>
      <c r="D983" s="73"/>
      <c r="E983" s="73"/>
      <c r="F983" s="970"/>
      <c r="G983" s="591"/>
      <c r="H983" s="1412"/>
      <c r="I983" s="73"/>
      <c r="J983" s="970"/>
      <c r="K983" s="74"/>
      <c r="L983" s="74"/>
      <c r="M983" s="989"/>
      <c r="N983" s="74"/>
      <c r="O983" s="74"/>
      <c r="P983" s="74"/>
      <c r="Q983" s="74"/>
      <c r="R983" s="1860"/>
      <c r="S983" s="73"/>
      <c r="T983" s="73"/>
      <c r="U983" s="73"/>
      <c r="V983" s="73"/>
      <c r="W983" s="73"/>
      <c r="X983" s="73"/>
      <c r="Y983" s="73"/>
      <c r="Z983" s="73"/>
    </row>
    <row r="984" spans="1:26" ht="15.75" customHeight="1">
      <c r="A984" s="73"/>
      <c r="B984" s="73"/>
      <c r="C984" s="73"/>
      <c r="D984" s="73"/>
      <c r="E984" s="73"/>
      <c r="F984" s="970"/>
      <c r="G984" s="591"/>
      <c r="H984" s="1412"/>
      <c r="I984" s="73"/>
      <c r="J984" s="970"/>
      <c r="K984" s="74"/>
      <c r="L984" s="74"/>
      <c r="M984" s="989"/>
      <c r="N984" s="74"/>
      <c r="O984" s="74"/>
      <c r="P984" s="74"/>
      <c r="Q984" s="74"/>
      <c r="R984" s="1860"/>
      <c r="S984" s="73"/>
      <c r="T984" s="73"/>
      <c r="U984" s="73"/>
      <c r="V984" s="73"/>
      <c r="W984" s="73"/>
      <c r="X984" s="73"/>
      <c r="Y984" s="73"/>
      <c r="Z984" s="73"/>
    </row>
    <row r="985" spans="1:26" ht="15.75" customHeight="1">
      <c r="A985" s="73"/>
      <c r="B985" s="73"/>
      <c r="C985" s="73"/>
      <c r="D985" s="73"/>
      <c r="E985" s="73"/>
      <c r="F985" s="970"/>
      <c r="G985" s="591"/>
      <c r="H985" s="1412"/>
      <c r="I985" s="73"/>
      <c r="J985" s="970"/>
      <c r="K985" s="74"/>
      <c r="L985" s="74"/>
      <c r="M985" s="989"/>
      <c r="N985" s="74"/>
      <c r="O985" s="74"/>
      <c r="P985" s="74"/>
      <c r="Q985" s="74"/>
      <c r="R985" s="1860"/>
      <c r="S985" s="73"/>
      <c r="T985" s="73"/>
      <c r="U985" s="73"/>
      <c r="V985" s="73"/>
      <c r="W985" s="73"/>
      <c r="X985" s="73"/>
      <c r="Y985" s="73"/>
      <c r="Z985" s="73"/>
    </row>
    <row r="986" spans="1:26" ht="15.75" customHeight="1">
      <c r="A986" s="73"/>
      <c r="B986" s="73"/>
      <c r="C986" s="73"/>
      <c r="D986" s="73"/>
      <c r="E986" s="73"/>
      <c r="F986" s="970"/>
      <c r="G986" s="591"/>
      <c r="H986" s="1412"/>
      <c r="I986" s="73"/>
      <c r="J986" s="970"/>
      <c r="K986" s="74"/>
      <c r="L986" s="74"/>
      <c r="M986" s="989"/>
      <c r="N986" s="74"/>
      <c r="O986" s="74"/>
      <c r="P986" s="74"/>
      <c r="Q986" s="74"/>
      <c r="R986" s="1860"/>
      <c r="S986" s="73"/>
      <c r="T986" s="73"/>
      <c r="U986" s="73"/>
      <c r="V986" s="73"/>
      <c r="W986" s="73"/>
      <c r="X986" s="73"/>
      <c r="Y986" s="73"/>
      <c r="Z986" s="73"/>
    </row>
    <row r="987" spans="1:26" ht="15.75" customHeight="1">
      <c r="A987" s="73"/>
      <c r="B987" s="73"/>
      <c r="C987" s="73"/>
      <c r="D987" s="73"/>
      <c r="E987" s="73"/>
      <c r="F987" s="970"/>
      <c r="G987" s="591"/>
      <c r="H987" s="1412"/>
      <c r="I987" s="73"/>
      <c r="J987" s="970"/>
      <c r="K987" s="74"/>
      <c r="L987" s="74"/>
      <c r="M987" s="989"/>
      <c r="N987" s="74"/>
      <c r="O987" s="74"/>
      <c r="P987" s="74"/>
      <c r="Q987" s="74"/>
      <c r="R987" s="1860"/>
      <c r="S987" s="73"/>
      <c r="T987" s="73"/>
      <c r="U987" s="73"/>
      <c r="V987" s="73"/>
      <c r="W987" s="73"/>
      <c r="X987" s="73"/>
      <c r="Y987" s="73"/>
      <c r="Z987" s="73"/>
    </row>
    <row r="988" spans="1:26" ht="15.75" customHeight="1">
      <c r="A988" s="73"/>
      <c r="B988" s="73"/>
      <c r="C988" s="73"/>
      <c r="D988" s="73"/>
      <c r="E988" s="73"/>
      <c r="F988" s="970"/>
      <c r="G988" s="591"/>
      <c r="H988" s="1412"/>
      <c r="I988" s="73"/>
      <c r="J988" s="970"/>
      <c r="K988" s="74"/>
      <c r="L988" s="74"/>
      <c r="M988" s="989"/>
      <c r="N988" s="74"/>
      <c r="O988" s="74"/>
      <c r="P988" s="74"/>
      <c r="Q988" s="74"/>
      <c r="R988" s="1860"/>
      <c r="S988" s="73"/>
      <c r="T988" s="73"/>
      <c r="U988" s="73"/>
      <c r="V988" s="73"/>
      <c r="W988" s="73"/>
      <c r="X988" s="73"/>
      <c r="Y988" s="73"/>
      <c r="Z988" s="73"/>
    </row>
    <row r="989" spans="1:26" ht="15.75" customHeight="1">
      <c r="A989" s="73"/>
      <c r="B989" s="73"/>
      <c r="C989" s="73"/>
      <c r="D989" s="73"/>
      <c r="E989" s="73"/>
      <c r="F989" s="970"/>
      <c r="G989" s="591"/>
      <c r="H989" s="1412"/>
      <c r="I989" s="73"/>
      <c r="J989" s="970"/>
      <c r="K989" s="74"/>
      <c r="L989" s="74"/>
      <c r="M989" s="989"/>
      <c r="N989" s="74"/>
      <c r="O989" s="74"/>
      <c r="P989" s="74"/>
      <c r="Q989" s="74"/>
      <c r="R989" s="1860"/>
      <c r="S989" s="73"/>
      <c r="T989" s="73"/>
      <c r="U989" s="73"/>
      <c r="V989" s="73"/>
      <c r="W989" s="73"/>
      <c r="X989" s="73"/>
      <c r="Y989" s="73"/>
      <c r="Z989" s="73"/>
    </row>
    <row r="990" spans="1:26" ht="15.75" customHeight="1">
      <c r="A990" s="73"/>
      <c r="B990" s="73"/>
      <c r="C990" s="73"/>
      <c r="D990" s="73"/>
      <c r="E990" s="73"/>
      <c r="F990" s="970"/>
      <c r="G990" s="591"/>
      <c r="H990" s="1412"/>
      <c r="I990" s="73"/>
      <c r="J990" s="970"/>
      <c r="K990" s="74"/>
      <c r="L990" s="74"/>
      <c r="M990" s="989"/>
      <c r="N990" s="74"/>
      <c r="O990" s="74"/>
      <c r="P990" s="74"/>
      <c r="Q990" s="74"/>
      <c r="R990" s="1860"/>
      <c r="S990" s="73"/>
      <c r="T990" s="73"/>
      <c r="U990" s="73"/>
      <c r="V990" s="73"/>
      <c r="W990" s="73"/>
      <c r="X990" s="73"/>
      <c r="Y990" s="73"/>
      <c r="Z990" s="73"/>
    </row>
    <row r="991" spans="1:26" ht="15.75" customHeight="1">
      <c r="A991" s="73"/>
      <c r="B991" s="73"/>
      <c r="C991" s="73"/>
      <c r="D991" s="73"/>
      <c r="E991" s="73"/>
      <c r="F991" s="970"/>
      <c r="G991" s="591"/>
      <c r="H991" s="1412"/>
      <c r="I991" s="73"/>
      <c r="J991" s="970"/>
      <c r="K991" s="74"/>
      <c r="L991" s="74"/>
      <c r="M991" s="989"/>
      <c r="N991" s="74"/>
      <c r="O991" s="74"/>
      <c r="P991" s="74"/>
      <c r="Q991" s="74"/>
      <c r="R991" s="1860"/>
      <c r="S991" s="73"/>
      <c r="T991" s="73"/>
      <c r="U991" s="73"/>
      <c r="V991" s="73"/>
      <c r="W991" s="73"/>
      <c r="X991" s="73"/>
      <c r="Y991" s="73"/>
      <c r="Z991" s="73"/>
    </row>
    <row r="992" spans="1:26" ht="15.75" customHeight="1">
      <c r="A992" s="73"/>
      <c r="B992" s="73"/>
      <c r="C992" s="73"/>
      <c r="D992" s="73"/>
      <c r="E992" s="73"/>
      <c r="F992" s="970"/>
      <c r="G992" s="591"/>
      <c r="H992" s="1412"/>
      <c r="I992" s="73"/>
      <c r="J992" s="970"/>
      <c r="K992" s="74"/>
      <c r="L992" s="74"/>
      <c r="M992" s="989"/>
      <c r="N992" s="74"/>
      <c r="O992" s="74"/>
      <c r="P992" s="74"/>
      <c r="Q992" s="74"/>
      <c r="R992" s="1860"/>
      <c r="S992" s="73"/>
      <c r="T992" s="73"/>
      <c r="U992" s="73"/>
      <c r="V992" s="73"/>
      <c r="W992" s="73"/>
      <c r="X992" s="73"/>
      <c r="Y992" s="73"/>
      <c r="Z992" s="73"/>
    </row>
    <row r="993" spans="1:26" ht="15.75" customHeight="1">
      <c r="A993" s="73"/>
      <c r="B993" s="73"/>
      <c r="C993" s="73"/>
      <c r="D993" s="73"/>
      <c r="E993" s="73"/>
      <c r="F993" s="970"/>
      <c r="G993" s="591"/>
      <c r="H993" s="1412"/>
      <c r="I993" s="73"/>
      <c r="J993" s="970"/>
      <c r="K993" s="74"/>
      <c r="L993" s="74"/>
      <c r="M993" s="989"/>
      <c r="N993" s="74"/>
      <c r="O993" s="74"/>
      <c r="P993" s="74"/>
      <c r="Q993" s="74"/>
      <c r="R993" s="1860"/>
      <c r="S993" s="73"/>
      <c r="T993" s="73"/>
      <c r="U993" s="73"/>
      <c r="V993" s="73"/>
      <c r="W993" s="73"/>
      <c r="X993" s="73"/>
      <c r="Y993" s="73"/>
      <c r="Z993" s="73"/>
    </row>
    <row r="994" spans="1:26" ht="15.75" customHeight="1">
      <c r="A994" s="73"/>
      <c r="B994" s="73"/>
      <c r="C994" s="73"/>
      <c r="D994" s="73"/>
      <c r="E994" s="73"/>
      <c r="F994" s="970"/>
      <c r="G994" s="591"/>
      <c r="H994" s="1412"/>
      <c r="I994" s="73"/>
      <c r="J994" s="970"/>
      <c r="K994" s="74"/>
      <c r="L994" s="74"/>
      <c r="M994" s="989"/>
      <c r="N994" s="74"/>
      <c r="O994" s="74"/>
      <c r="P994" s="74"/>
      <c r="Q994" s="74"/>
      <c r="R994" s="1860"/>
      <c r="S994" s="73"/>
      <c r="T994" s="73"/>
      <c r="U994" s="73"/>
      <c r="V994" s="73"/>
      <c r="W994" s="73"/>
      <c r="X994" s="73"/>
      <c r="Y994" s="73"/>
      <c r="Z994" s="73"/>
    </row>
    <row r="995" spans="1:26" ht="15.75" customHeight="1">
      <c r="A995" s="73"/>
      <c r="B995" s="73"/>
      <c r="C995" s="73"/>
      <c r="D995" s="73"/>
      <c r="E995" s="73"/>
      <c r="F995" s="970"/>
      <c r="G995" s="591"/>
      <c r="H995" s="1412"/>
      <c r="I995" s="73"/>
      <c r="J995" s="970"/>
      <c r="K995" s="74"/>
      <c r="L995" s="74"/>
      <c r="M995" s="989"/>
      <c r="N995" s="74"/>
      <c r="O995" s="74"/>
      <c r="P995" s="74"/>
      <c r="Q995" s="74"/>
      <c r="R995" s="1860"/>
      <c r="S995" s="73"/>
      <c r="T995" s="73"/>
      <c r="U995" s="73"/>
      <c r="V995" s="73"/>
      <c r="W995" s="73"/>
      <c r="X995" s="73"/>
      <c r="Y995" s="73"/>
      <c r="Z995" s="73"/>
    </row>
    <row r="996" spans="1:26" ht="15.75" customHeight="1">
      <c r="A996" s="73"/>
      <c r="B996" s="73"/>
      <c r="C996" s="73"/>
      <c r="D996" s="73"/>
      <c r="E996" s="73"/>
      <c r="F996" s="970"/>
      <c r="G996" s="591"/>
      <c r="H996" s="1412"/>
      <c r="I996" s="73"/>
      <c r="J996" s="970"/>
      <c r="K996" s="74"/>
      <c r="L996" s="74"/>
      <c r="M996" s="989"/>
      <c r="N996" s="74"/>
      <c r="O996" s="74"/>
      <c r="P996" s="74"/>
      <c r="Q996" s="74"/>
      <c r="R996" s="1860"/>
      <c r="S996" s="73"/>
      <c r="T996" s="73"/>
      <c r="U996" s="73"/>
      <c r="V996" s="73"/>
      <c r="W996" s="73"/>
      <c r="X996" s="73"/>
      <c r="Y996" s="73"/>
      <c r="Z996" s="73"/>
    </row>
    <row r="997" spans="1:26" ht="15.75" customHeight="1">
      <c r="A997" s="73"/>
      <c r="B997" s="73"/>
      <c r="C997" s="73"/>
      <c r="D997" s="73"/>
      <c r="E997" s="73"/>
      <c r="F997" s="970"/>
      <c r="G997" s="591"/>
      <c r="H997" s="1412"/>
      <c r="I997" s="73"/>
      <c r="J997" s="970"/>
      <c r="K997" s="74"/>
      <c r="L997" s="74"/>
      <c r="M997" s="989"/>
      <c r="N997" s="74"/>
      <c r="O997" s="74"/>
      <c r="P997" s="74"/>
      <c r="Q997" s="74"/>
      <c r="R997" s="1860"/>
      <c r="S997" s="73"/>
      <c r="T997" s="73"/>
      <c r="U997" s="73"/>
      <c r="V997" s="73"/>
      <c r="W997" s="73"/>
      <c r="X997" s="73"/>
      <c r="Y997" s="73"/>
      <c r="Z997" s="73"/>
    </row>
    <row r="998" spans="1:26" ht="15.75" customHeight="1">
      <c r="A998" s="73"/>
      <c r="B998" s="73"/>
      <c r="C998" s="73"/>
      <c r="D998" s="73"/>
      <c r="E998" s="73"/>
      <c r="F998" s="970"/>
      <c r="G998" s="591"/>
      <c r="H998" s="1412"/>
      <c r="I998" s="73"/>
      <c r="J998" s="970"/>
      <c r="K998" s="74"/>
      <c r="L998" s="74"/>
      <c r="M998" s="989"/>
      <c r="N998" s="74"/>
      <c r="O998" s="74"/>
      <c r="P998" s="74"/>
      <c r="Q998" s="74"/>
      <c r="R998" s="1860"/>
      <c r="S998" s="73"/>
      <c r="T998" s="73"/>
      <c r="U998" s="73"/>
      <c r="V998" s="73"/>
      <c r="W998" s="73"/>
      <c r="X998" s="73"/>
      <c r="Y998" s="73"/>
      <c r="Z998" s="73"/>
    </row>
    <row r="999" spans="1:26" ht="15.75" customHeight="1">
      <c r="A999" s="73"/>
      <c r="B999" s="73"/>
      <c r="C999" s="73"/>
      <c r="D999" s="73"/>
      <c r="E999" s="73"/>
      <c r="F999" s="970"/>
      <c r="G999" s="591"/>
      <c r="H999" s="1412"/>
      <c r="I999" s="73"/>
      <c r="J999" s="970"/>
      <c r="K999" s="74"/>
      <c r="L999" s="74"/>
      <c r="M999" s="989"/>
      <c r="N999" s="74"/>
      <c r="O999" s="74"/>
      <c r="P999" s="74"/>
      <c r="Q999" s="74"/>
      <c r="R999" s="1860"/>
      <c r="S999" s="73"/>
      <c r="T999" s="73"/>
      <c r="U999" s="73"/>
      <c r="V999" s="73"/>
      <c r="W999" s="73"/>
      <c r="X999" s="73"/>
      <c r="Y999" s="73"/>
      <c r="Z999" s="73"/>
    </row>
    <row r="1000" spans="1:26" ht="15.75" customHeight="1">
      <c r="A1000" s="73"/>
      <c r="B1000" s="73"/>
      <c r="C1000" s="73"/>
      <c r="D1000" s="73"/>
      <c r="E1000" s="73"/>
      <c r="F1000" s="970"/>
      <c r="G1000" s="591"/>
      <c r="H1000" s="1412"/>
      <c r="I1000" s="73"/>
      <c r="J1000" s="970"/>
      <c r="K1000" s="74"/>
      <c r="L1000" s="74"/>
      <c r="M1000" s="989"/>
      <c r="N1000" s="74"/>
      <c r="O1000" s="74"/>
      <c r="P1000" s="74"/>
      <c r="Q1000" s="74"/>
      <c r="R1000" s="1860"/>
      <c r="S1000" s="73"/>
      <c r="T1000" s="73"/>
      <c r="U1000" s="73"/>
      <c r="V1000" s="73"/>
      <c r="W1000" s="73"/>
      <c r="X1000" s="73"/>
      <c r="Y1000" s="73"/>
      <c r="Z1000" s="73"/>
    </row>
  </sheetData>
  <mergeCells count="9">
    <mergeCell ref="P5:P7"/>
    <mergeCell ref="Q5:Q7"/>
    <mergeCell ref="B2:C2"/>
    <mergeCell ref="B533:G533"/>
    <mergeCell ref="B1:M1"/>
    <mergeCell ref="F2:M2"/>
    <mergeCell ref="F3:N3"/>
    <mergeCell ref="F4:N4"/>
    <mergeCell ref="G5:K5"/>
  </mergeCells>
  <conditionalFormatting sqref="H11:H14 H16:H18 H20:H22 H24:H25 H27 H30 H32:H35 H37:H40 H42:H43 H56:H70 H83:H85 H87:H91 H93:H96 H103:H110 H118:H122 H128:H130 H133:H134 H136:H139 H143:H147 H149:H152 H154:H156 H158:H159 H161 H163:H165 H167:H169 H171:H173 H175:H178 H180:H181 H183:H185 H187:H190 H192:H194 H196:H201 H203:H206 H208:H211 H216:H218 H220:H223 H230:H234 H237 H253 H257:H262 H265:H266 H268:H272 H274:H280 H282 H284 H286 H288:H290 H292:H294 H296:H298 H303 H307 H322:H330 H344:H346 H349:H351 H370:H373 H387 H389 H506 H511 H513 H518 H520 H522 H524 H526:H530 H532 H535 K531 H391:H393 H395:H398 H400:H404 H406:H409 H411:H414 H416:H418 H420:H423 H425:H426 H428:H430 H432:H437 H439:H440 H442:H447 H449:H452 H454:H457 H459:H461 H463:H468 H470:H472 H474:H476 H478:H480 H482:H484 H486:H487 H489:H491 H493:H496 H498:H500 H502:H504 H537:H539 H98:H101">
    <cfRule type="cellIs" dxfId="225" priority="1" stopIfTrue="1" operator="equal">
      <formula>0</formula>
    </cfRule>
  </conditionalFormatting>
  <conditionalFormatting sqref="H11:H14 H16:H18 H20:H22 H24:H25 H27 H30 H32:H35 H37:H40 H42:H43 H56:H70 H83:H85 H87:H91 H93:H96 H103:H110 H118:H122 H128:H130 H133:H134 H136:H139 H143:H147 H149:H152 H154:H156 H158:H159 H161 H163:H165 H167:H169 H171:H173 H175:H178 H180:H181 H183:H185 H187:H190 H192:H194 H196:H201 H203:H206 H208:H211 H216:H218 H220:H223 H230:H234 H237 H253 H257:H262 H265:H266 H268:H272 H274:H280 H282 H284 H286 H288:H290 H292:H294 H296:H298 H303 H307 H322:H330 H344:H346 H349:H351 H370:H373 H387 H389 H506 H511 H513 H518 H520 H522 H524 H526:H530 H532 H535 K531 H391:H393 H395:H398 H400:H404 H406:H409 H411:H414 H416:H418 H420:H423 H425:H426 H428:H430 H432:H437 H439:H440 H442:H447 H449:H452 H454:H457 H459:H461 H463:H468 H470:H472 H474:H476 H478:H480 H482:H484 H486:H487 H489:H491 H493:H496 H498:H500 H502:H504 H537:H539 H98:H101">
    <cfRule type="cellIs" dxfId="224" priority="2" stopIfTrue="1" operator="equal">
      <formula>0</formula>
    </cfRule>
  </conditionalFormatting>
  <conditionalFormatting sqref="H535 H539">
    <cfRule type="cellIs" dxfId="223" priority="3" stopIfTrue="1" operator="equal">
      <formula>0</formula>
    </cfRule>
  </conditionalFormatting>
  <conditionalFormatting sqref="H535 H539">
    <cfRule type="cellIs" dxfId="222" priority="4" stopIfTrue="1" operator="equal">
      <formula>0</formula>
    </cfRule>
  </conditionalFormatting>
  <conditionalFormatting sqref="H541">
    <cfRule type="cellIs" dxfId="221" priority="5" stopIfTrue="1" operator="equal">
      <formula>0</formula>
    </cfRule>
  </conditionalFormatting>
  <conditionalFormatting sqref="H541">
    <cfRule type="cellIs" dxfId="220" priority="6" stopIfTrue="1" operator="equal">
      <formula>0</formula>
    </cfRule>
  </conditionalFormatting>
  <conditionalFormatting sqref="H537">
    <cfRule type="cellIs" dxfId="219" priority="7" stopIfTrue="1" operator="equal">
      <formula>0</formula>
    </cfRule>
  </conditionalFormatting>
  <conditionalFormatting sqref="H537">
    <cfRule type="cellIs" dxfId="218" priority="8" stopIfTrue="1" operator="equal">
      <formula>0</formula>
    </cfRule>
  </conditionalFormatting>
  <conditionalFormatting sqref="H332:H334 H336:H338 H342">
    <cfRule type="cellIs" dxfId="217" priority="9" stopIfTrue="1" operator="equal">
      <formula>0</formula>
    </cfRule>
  </conditionalFormatting>
  <conditionalFormatting sqref="H332:H334 H336:H338 H342">
    <cfRule type="cellIs" dxfId="216" priority="10" stopIfTrue="1" operator="equal">
      <formula>0</formula>
    </cfRule>
  </conditionalFormatting>
  <conditionalFormatting sqref="H29">
    <cfRule type="cellIs" dxfId="215" priority="11" stopIfTrue="1" operator="equal">
      <formula>0</formula>
    </cfRule>
  </conditionalFormatting>
  <conditionalFormatting sqref="H29">
    <cfRule type="cellIs" dxfId="214" priority="12" stopIfTrue="1" operator="equal">
      <formula>0</formula>
    </cfRule>
  </conditionalFormatting>
  <conditionalFormatting sqref="H357:H358">
    <cfRule type="cellIs" dxfId="213" priority="13" stopIfTrue="1" operator="equal">
      <formula>0</formula>
    </cfRule>
  </conditionalFormatting>
  <conditionalFormatting sqref="H357:H358">
    <cfRule type="cellIs" dxfId="212" priority="14" stopIfTrue="1" operator="equal">
      <formula>0</formula>
    </cfRule>
  </conditionalFormatting>
  <conditionalFormatting sqref="H365:H366">
    <cfRule type="cellIs" dxfId="211" priority="15" stopIfTrue="1" operator="equal">
      <formula>0</formula>
    </cfRule>
  </conditionalFormatting>
  <conditionalFormatting sqref="H365:H366">
    <cfRule type="cellIs" dxfId="210" priority="16" stopIfTrue="1" operator="equal">
      <formula>0</formula>
    </cfRule>
  </conditionalFormatting>
  <conditionalFormatting sqref="H376:H379">
    <cfRule type="cellIs" dxfId="209" priority="17" stopIfTrue="1" operator="equal">
      <formula>0</formula>
    </cfRule>
  </conditionalFormatting>
  <conditionalFormatting sqref="H376:H379">
    <cfRule type="cellIs" dxfId="208" priority="18" stopIfTrue="1" operator="equal">
      <formula>0</formula>
    </cfRule>
  </conditionalFormatting>
  <conditionalFormatting sqref="H382:H385">
    <cfRule type="cellIs" dxfId="207" priority="19" stopIfTrue="1" operator="equal">
      <formula>0</formula>
    </cfRule>
  </conditionalFormatting>
  <conditionalFormatting sqref="H382:H385">
    <cfRule type="cellIs" dxfId="206" priority="20" stopIfTrue="1" operator="equal">
      <formula>0</formula>
    </cfRule>
  </conditionalFormatting>
  <conditionalFormatting sqref="H48">
    <cfRule type="cellIs" dxfId="205" priority="21" stopIfTrue="1" operator="equal">
      <formula>0</formula>
    </cfRule>
  </conditionalFormatting>
  <conditionalFormatting sqref="H48">
    <cfRule type="cellIs" dxfId="204" priority="22" stopIfTrue="1" operator="equal">
      <formula>0</formula>
    </cfRule>
  </conditionalFormatting>
  <conditionalFormatting sqref="H508:H509">
    <cfRule type="cellIs" dxfId="203" priority="27" stopIfTrue="1" operator="equal">
      <formula>0</formula>
    </cfRule>
  </conditionalFormatting>
  <conditionalFormatting sqref="H508:H509">
    <cfRule type="cellIs" dxfId="202" priority="28" stopIfTrue="1" operator="equal">
      <formula>0</formula>
    </cfRule>
  </conditionalFormatting>
  <conditionalFormatting sqref="H515:H516">
    <cfRule type="cellIs" dxfId="201" priority="35" stopIfTrue="1" operator="equal">
      <formula>0</formula>
    </cfRule>
  </conditionalFormatting>
  <conditionalFormatting sqref="H515:H516">
    <cfRule type="cellIs" dxfId="200" priority="36" stopIfTrue="1" operator="equal">
      <formula>0</formula>
    </cfRule>
  </conditionalFormatting>
  <hyperlinks>
    <hyperlink ref="C4" location="'Recap Sheet'!B1" display="Return to Recap Sheet" xr:uid="{00000000-0004-0000-1000-000000000000}"/>
  </hyperlinks>
  <pageMargins left="0.25" right="0.25" top="0.75" bottom="0.75" header="0" footer="0"/>
  <pageSetup paperSize="5" scale="64"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2">
    <tabColor rgb="FFFFD965"/>
  </sheetPr>
  <dimension ref="A1:Z1001"/>
  <sheetViews>
    <sheetView workbookViewId="0">
      <pane ySplit="9" topLeftCell="A184" activePane="bottomLeft" state="frozen"/>
      <selection activeCell="H10" sqref="H10"/>
      <selection pane="bottomLeft" activeCell="R199" sqref="R199"/>
    </sheetView>
  </sheetViews>
  <sheetFormatPr defaultColWidth="14.44140625" defaultRowHeight="15" customHeight="1"/>
  <cols>
    <col min="1" max="1" width="6.44140625" customWidth="1"/>
    <col min="2" max="2" width="63" customWidth="1"/>
    <col min="3" max="3" width="31" customWidth="1"/>
    <col min="4" max="4" width="10.6640625" customWidth="1"/>
    <col min="5" max="5" width="8.5546875" customWidth="1"/>
    <col min="6" max="6" width="8.33203125" customWidth="1"/>
    <col min="7" max="7" width="6.109375" customWidth="1"/>
    <col min="8" max="8" width="6" customWidth="1"/>
    <col min="9" max="9" width="6.44140625" customWidth="1"/>
    <col min="10" max="10" width="3.33203125" customWidth="1"/>
    <col min="11" max="11" width="6.6640625" customWidth="1"/>
    <col min="12" max="12" width="7.33203125" customWidth="1"/>
    <col min="13" max="13" width="11.109375" customWidth="1"/>
    <col min="14" max="14" width="7.6640625" customWidth="1"/>
    <col min="15" max="15" width="6.6640625" customWidth="1"/>
    <col min="16" max="16" width="9.44140625" customWidth="1"/>
    <col min="17" max="17" width="6.5546875" customWidth="1"/>
    <col min="18" max="18" width="5.109375" customWidth="1"/>
    <col min="19" max="19" width="5.88671875" customWidth="1"/>
    <col min="20" max="20" width="6.33203125" customWidth="1"/>
    <col min="21" max="21" width="5.6640625" customWidth="1"/>
    <col min="22"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78" t="str">
        <f>'Recap Sheet'!A3</f>
        <v xml:space="preserve">School Food Authority or Agency Name: </v>
      </c>
      <c r="C3" s="73"/>
      <c r="D3" s="77"/>
      <c r="E3" s="73"/>
      <c r="F3" s="2902"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30001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32000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6"/>
      <c r="B8" s="1166" t="s">
        <v>2904</v>
      </c>
      <c r="C8" s="1167"/>
      <c r="D8" s="123"/>
      <c r="E8" s="1167"/>
      <c r="F8" s="1167"/>
      <c r="G8" s="1168"/>
      <c r="H8" s="1167"/>
      <c r="I8" s="1167"/>
      <c r="J8" s="1167"/>
      <c r="K8" s="891"/>
      <c r="L8" s="891"/>
      <c r="M8" s="1169"/>
      <c r="N8" s="1170"/>
      <c r="O8" s="1860"/>
      <c r="P8" s="73"/>
      <c r="Q8" s="73"/>
      <c r="R8" s="73"/>
      <c r="S8" s="73"/>
      <c r="T8" s="73"/>
      <c r="U8" s="73"/>
      <c r="V8" s="73"/>
      <c r="W8" s="73"/>
      <c r="X8" s="73"/>
      <c r="Y8" s="73"/>
      <c r="Z8" s="73"/>
    </row>
    <row r="9" spans="1:26" ht="15" customHeight="1">
      <c r="A9" s="1175"/>
      <c r="B9" s="1175"/>
      <c r="C9" s="1176"/>
      <c r="D9" s="137"/>
      <c r="E9" s="1176"/>
      <c r="F9" s="1176"/>
      <c r="G9" s="1177"/>
      <c r="H9" s="1176"/>
      <c r="I9" s="1176"/>
      <c r="J9" s="1176"/>
      <c r="K9" s="1178"/>
      <c r="L9" s="1178"/>
      <c r="M9" s="1179"/>
      <c r="N9" s="1180"/>
      <c r="O9" s="1860"/>
      <c r="P9" s="73"/>
      <c r="Q9" s="73"/>
      <c r="R9" s="73"/>
      <c r="S9" s="73"/>
      <c r="T9" s="73"/>
      <c r="U9" s="73"/>
      <c r="V9" s="73"/>
      <c r="W9" s="73"/>
      <c r="X9" s="73"/>
      <c r="Y9" s="73"/>
      <c r="Z9" s="73"/>
    </row>
    <row r="10" spans="1:26" ht="15" customHeight="1">
      <c r="A10" s="504">
        <v>30001</v>
      </c>
      <c r="B10" s="2336" t="s">
        <v>2905</v>
      </c>
      <c r="C10" s="155" t="s">
        <v>2906</v>
      </c>
      <c r="D10" s="148"/>
      <c r="E10" s="155"/>
      <c r="F10" s="155" t="s">
        <v>2907</v>
      </c>
      <c r="G10" s="152">
        <v>104</v>
      </c>
      <c r="H10" s="1099">
        <v>200</v>
      </c>
      <c r="I10" s="154">
        <f>ROUND(H10*G10/G10,2)</f>
        <v>200</v>
      </c>
      <c r="J10" s="356" t="s">
        <v>170</v>
      </c>
      <c r="K10" s="156">
        <v>35.86</v>
      </c>
      <c r="L10" s="157">
        <f>IF(OR(ISBLANK(K10),K10=0,H10=0,ISBLANK(H10)),,ROUND(K10+$L$5,2))</f>
        <v>35.86</v>
      </c>
      <c r="M10" s="555">
        <f>ROUND(I10*L10,2)</f>
        <v>7172</v>
      </c>
      <c r="N10" s="1008">
        <f>ROUND(L10/G10,4)</f>
        <v>0.3448</v>
      </c>
      <c r="O10" s="1860"/>
      <c r="P10" s="73"/>
      <c r="Q10" s="73"/>
      <c r="R10" s="73"/>
      <c r="S10" s="73"/>
      <c r="T10" s="73"/>
      <c r="U10" s="73"/>
      <c r="V10" s="73"/>
      <c r="W10" s="73"/>
      <c r="X10" s="73"/>
      <c r="Y10" s="73"/>
      <c r="Z10" s="73"/>
    </row>
    <row r="11" spans="1:26" ht="15" customHeight="1">
      <c r="A11" s="702"/>
      <c r="B11" s="229" t="s">
        <v>2908</v>
      </c>
      <c r="C11" s="166" t="s">
        <v>2909</v>
      </c>
      <c r="D11" s="193">
        <v>62933</v>
      </c>
      <c r="E11" s="2132"/>
      <c r="F11" s="166" t="s">
        <v>2907</v>
      </c>
      <c r="G11" s="168">
        <v>104</v>
      </c>
      <c r="H11" s="1059"/>
      <c r="I11" s="498"/>
      <c r="J11" s="166"/>
      <c r="K11" s="1036"/>
      <c r="L11" s="1636"/>
      <c r="M11" s="326"/>
      <c r="N11" s="1311"/>
      <c r="O11" s="1860"/>
      <c r="P11" s="73"/>
      <c r="Q11" s="73"/>
      <c r="R11" s="73"/>
      <c r="S11" s="73"/>
      <c r="T11" s="73"/>
      <c r="U11" s="73"/>
      <c r="V11" s="73"/>
      <c r="W11" s="73"/>
      <c r="X11" s="73"/>
      <c r="Y11" s="73"/>
      <c r="Z11" s="73"/>
    </row>
    <row r="12" spans="1:26" ht="15" customHeight="1">
      <c r="A12" s="504"/>
      <c r="B12" s="851"/>
      <c r="C12" s="166" t="s">
        <v>2910</v>
      </c>
      <c r="D12" s="193">
        <v>36098</v>
      </c>
      <c r="E12" s="2132"/>
      <c r="F12" s="166" t="s">
        <v>2911</v>
      </c>
      <c r="G12" s="168">
        <v>104</v>
      </c>
      <c r="H12" s="1059"/>
      <c r="I12" s="498"/>
      <c r="J12" s="166"/>
      <c r="K12" s="1036"/>
      <c r="L12" s="1636"/>
      <c r="M12" s="326"/>
      <c r="N12" s="1311"/>
      <c r="O12" s="1860"/>
      <c r="P12" s="73"/>
      <c r="Q12" s="73"/>
      <c r="R12" s="73"/>
      <c r="S12" s="73"/>
      <c r="T12" s="73"/>
      <c r="U12" s="73"/>
      <c r="V12" s="73"/>
      <c r="W12" s="73"/>
      <c r="X12" s="73"/>
      <c r="Y12" s="73"/>
      <c r="Z12" s="73"/>
    </row>
    <row r="13" spans="1:26" ht="15" customHeight="1">
      <c r="A13" s="702"/>
      <c r="B13" s="2114" t="s">
        <v>1539</v>
      </c>
      <c r="C13" s="166" t="s">
        <v>2912</v>
      </c>
      <c r="D13" s="440">
        <v>36308</v>
      </c>
      <c r="E13" s="2132"/>
      <c r="F13" s="166" t="s">
        <v>2907</v>
      </c>
      <c r="G13" s="168">
        <v>104</v>
      </c>
      <c r="H13" s="1059"/>
      <c r="I13" s="295"/>
      <c r="J13" s="228"/>
      <c r="K13" s="2337"/>
      <c r="L13" s="2338"/>
      <c r="M13" s="490"/>
      <c r="N13" s="1725"/>
      <c r="O13" s="1860"/>
      <c r="P13" s="73"/>
      <c r="Q13" s="73"/>
      <c r="R13" s="73"/>
      <c r="S13" s="73"/>
      <c r="T13" s="73"/>
      <c r="U13" s="73"/>
      <c r="V13" s="73"/>
      <c r="W13" s="73"/>
      <c r="X13" s="73"/>
      <c r="Y13" s="73"/>
      <c r="Z13" s="73"/>
    </row>
    <row r="14" spans="1:26" ht="15" customHeight="1">
      <c r="A14" s="2154"/>
      <c r="B14" s="2339"/>
      <c r="C14" s="166" t="s">
        <v>2913</v>
      </c>
      <c r="D14" s="2340">
        <v>74993</v>
      </c>
      <c r="E14" s="2132"/>
      <c r="F14" s="2730" t="s">
        <v>4658</v>
      </c>
      <c r="G14" s="2764">
        <v>104</v>
      </c>
      <c r="H14" s="1059"/>
      <c r="I14" s="295"/>
      <c r="J14" s="228"/>
      <c r="K14" s="2337"/>
      <c r="L14" s="2338"/>
      <c r="M14" s="490"/>
      <c r="N14" s="1725"/>
      <c r="O14" s="1860"/>
      <c r="P14" s="73"/>
      <c r="Q14" s="73"/>
      <c r="R14" s="73"/>
      <c r="S14" s="73"/>
      <c r="T14" s="73"/>
      <c r="U14" s="73"/>
      <c r="V14" s="73"/>
      <c r="W14" s="73"/>
      <c r="X14" s="73"/>
      <c r="Y14" s="73"/>
      <c r="Z14" s="73"/>
    </row>
    <row r="15" spans="1:26" ht="15" customHeight="1">
      <c r="A15" s="824"/>
      <c r="B15" s="305"/>
      <c r="C15" s="198" t="s">
        <v>2914</v>
      </c>
      <c r="D15" s="1832">
        <v>43578</v>
      </c>
      <c r="E15" s="2341"/>
      <c r="F15" s="270" t="s">
        <v>2911</v>
      </c>
      <c r="G15" s="243">
        <v>104</v>
      </c>
      <c r="H15" s="985"/>
      <c r="I15" s="575"/>
      <c r="J15" s="270"/>
      <c r="K15" s="1031"/>
      <c r="L15" s="1650"/>
      <c r="M15" s="348"/>
      <c r="N15" s="1073"/>
      <c r="O15" s="1860"/>
      <c r="P15" s="73"/>
      <c r="Q15" s="73"/>
      <c r="R15" s="73"/>
      <c r="S15" s="73"/>
      <c r="T15" s="73"/>
      <c r="U15" s="73"/>
      <c r="V15" s="73"/>
      <c r="W15" s="73"/>
      <c r="X15" s="73"/>
      <c r="Y15" s="73"/>
      <c r="Z15" s="73"/>
    </row>
    <row r="16" spans="1:26" ht="15" customHeight="1">
      <c r="A16" s="146">
        <v>30002</v>
      </c>
      <c r="B16" s="2342" t="s">
        <v>2915</v>
      </c>
      <c r="C16" s="255" t="s">
        <v>2916</v>
      </c>
      <c r="D16" s="166"/>
      <c r="E16" s="155"/>
      <c r="F16" s="166" t="s">
        <v>2917</v>
      </c>
      <c r="G16" s="168">
        <v>72</v>
      </c>
      <c r="H16" s="1114">
        <v>500</v>
      </c>
      <c r="I16" s="154">
        <f>ROUND(H16*G16/G16,2)</f>
        <v>500</v>
      </c>
      <c r="J16" s="166" t="s">
        <v>170</v>
      </c>
      <c r="K16" s="170">
        <v>22.69</v>
      </c>
      <c r="L16" s="171">
        <f>IF(OR(ISBLANK(K16),K16=0,H16=0,ISBLANK(H16)),,ROUND(K16+$L$5,2))</f>
        <v>22.69</v>
      </c>
      <c r="M16" s="555">
        <f>ROUND(I16*L16,2)</f>
        <v>11345</v>
      </c>
      <c r="N16" s="1008">
        <f>ROUND(L16/G16,4)</f>
        <v>0.31509999999999999</v>
      </c>
      <c r="O16" s="1860"/>
      <c r="P16" s="73"/>
      <c r="Q16" s="73"/>
      <c r="R16" s="73"/>
      <c r="S16" s="73"/>
      <c r="T16" s="73"/>
      <c r="U16" s="73"/>
      <c r="V16" s="73"/>
      <c r="W16" s="73"/>
      <c r="X16" s="73"/>
      <c r="Y16" s="73"/>
      <c r="Z16" s="73"/>
    </row>
    <row r="17" spans="1:26" ht="15" customHeight="1">
      <c r="A17" s="504"/>
      <c r="B17" s="229" t="s">
        <v>2918</v>
      </c>
      <c r="C17" s="155" t="s">
        <v>2919</v>
      </c>
      <c r="D17" s="648">
        <v>42537</v>
      </c>
      <c r="E17" s="2343"/>
      <c r="F17" s="2114"/>
      <c r="G17" s="2114"/>
      <c r="H17" s="1411"/>
      <c r="I17" s="498"/>
      <c r="J17" s="2114"/>
      <c r="K17" s="2114"/>
      <c r="L17" s="2114"/>
      <c r="M17" s="326"/>
      <c r="N17" s="1311"/>
      <c r="O17" s="1860"/>
      <c r="P17" s="73"/>
      <c r="Q17" s="73"/>
      <c r="R17" s="73"/>
      <c r="S17" s="73"/>
      <c r="T17" s="73"/>
      <c r="U17" s="73"/>
      <c r="V17" s="73"/>
      <c r="W17" s="73"/>
      <c r="X17" s="73"/>
      <c r="Y17" s="73"/>
      <c r="Z17" s="73"/>
    </row>
    <row r="18" spans="1:26" ht="15" customHeight="1" thickBot="1">
      <c r="A18" s="199"/>
      <c r="B18" s="2344" t="s">
        <v>1539</v>
      </c>
      <c r="C18" s="694"/>
      <c r="D18" s="1832"/>
      <c r="E18" s="694"/>
      <c r="F18" s="694"/>
      <c r="G18" s="305"/>
      <c r="H18" s="1059"/>
      <c r="I18" s="364"/>
      <c r="J18" s="572"/>
      <c r="K18" s="1038"/>
      <c r="L18" s="2345"/>
      <c r="M18" s="738"/>
      <c r="N18" s="1070"/>
      <c r="O18" s="1860"/>
      <c r="P18" s="73"/>
      <c r="Q18" s="73"/>
      <c r="R18" s="73"/>
      <c r="S18" s="73"/>
      <c r="T18" s="73"/>
      <c r="U18" s="73"/>
      <c r="V18" s="73"/>
      <c r="W18" s="73"/>
      <c r="X18" s="73"/>
      <c r="Y18" s="73"/>
      <c r="Z18" s="73"/>
    </row>
    <row r="19" spans="1:26" ht="15" customHeight="1" thickBot="1">
      <c r="A19" s="146">
        <v>30003</v>
      </c>
      <c r="B19" s="2346" t="s">
        <v>2920</v>
      </c>
      <c r="C19" s="255" t="s">
        <v>2906</v>
      </c>
      <c r="D19" s="155"/>
      <c r="E19" s="155"/>
      <c r="F19" s="166"/>
      <c r="G19" s="168"/>
      <c r="H19" s="2872"/>
      <c r="I19" s="154"/>
      <c r="J19" s="2871"/>
      <c r="K19" s="2709"/>
      <c r="L19" s="157"/>
      <c r="M19" s="555"/>
      <c r="N19" s="1008"/>
      <c r="O19" s="1860"/>
      <c r="P19" s="73"/>
      <c r="Q19" s="73"/>
      <c r="R19" s="73"/>
      <c r="S19" s="73"/>
      <c r="T19" s="73"/>
      <c r="U19" s="73"/>
      <c r="V19" s="73"/>
      <c r="W19" s="73"/>
      <c r="X19" s="73"/>
      <c r="Y19" s="73"/>
      <c r="Z19" s="73"/>
    </row>
    <row r="20" spans="1:26" ht="15" customHeight="1" thickBot="1">
      <c r="A20" s="504"/>
      <c r="B20" s="229" t="s">
        <v>2921</v>
      </c>
      <c r="C20" s="166" t="s">
        <v>4690</v>
      </c>
      <c r="D20" s="648">
        <v>18792</v>
      </c>
      <c r="E20" s="2132"/>
      <c r="F20" s="166" t="s">
        <v>2907</v>
      </c>
      <c r="G20" s="168">
        <v>104</v>
      </c>
      <c r="H20" s="1114">
        <v>500</v>
      </c>
      <c r="I20" s="154">
        <f>ROUND(H20*G20/G20,2)</f>
        <v>500</v>
      </c>
      <c r="J20" s="1028" t="s">
        <v>170</v>
      </c>
      <c r="K20" s="156">
        <v>35.86</v>
      </c>
      <c r="L20" s="157">
        <f>IF(OR(ISBLANK(K20),K20=0,H20=0,ISBLANK(H20)),,ROUND(K20+$L$5,2))</f>
        <v>35.86</v>
      </c>
      <c r="M20" s="555">
        <f>ROUND(I20*L20,2)</f>
        <v>17930</v>
      </c>
      <c r="N20" s="1008">
        <f>ROUND(L20/G20,4)</f>
        <v>0.3448</v>
      </c>
      <c r="O20" s="1860"/>
      <c r="P20" s="73"/>
      <c r="Q20" s="73"/>
      <c r="R20" s="73"/>
      <c r="S20" s="73"/>
      <c r="T20" s="73"/>
      <c r="U20" s="73"/>
      <c r="V20" s="73"/>
      <c r="W20" s="73"/>
      <c r="X20" s="73"/>
      <c r="Y20" s="73"/>
      <c r="Z20" s="73"/>
    </row>
    <row r="21" spans="1:26" ht="15" customHeight="1" thickBot="1">
      <c r="A21" s="910"/>
      <c r="B21" s="2345" t="s">
        <v>1539</v>
      </c>
      <c r="C21" s="2874" t="s">
        <v>4692</v>
      </c>
      <c r="D21" s="518">
        <v>30103</v>
      </c>
      <c r="E21" s="2132"/>
      <c r="F21" s="198" t="s">
        <v>4691</v>
      </c>
      <c r="G21" s="491">
        <v>64</v>
      </c>
      <c r="H21" s="1059"/>
      <c r="I21" s="270">
        <f>ROUND(H21*G21/G21,2)</f>
        <v>0</v>
      </c>
      <c r="J21" s="1030" t="s">
        <v>170</v>
      </c>
      <c r="K21" s="2873">
        <v>27.26</v>
      </c>
      <c r="L21" s="1031">
        <f>IF(OR(ISBLANK(K21),K21=0,H21=0,ISBLANK(H21)),,ROUND(K21+$L$5,2))</f>
        <v>0</v>
      </c>
      <c r="M21" s="348">
        <f>ROUND(I21*L21,2)</f>
        <v>0</v>
      </c>
      <c r="N21" s="1073">
        <f>ROUND(L21/G21,4)</f>
        <v>0</v>
      </c>
      <c r="O21" s="1860"/>
      <c r="P21" s="73"/>
      <c r="Q21" s="73"/>
      <c r="R21" s="73"/>
      <c r="S21" s="73"/>
      <c r="T21" s="73"/>
      <c r="U21" s="73"/>
      <c r="V21" s="73"/>
      <c r="W21" s="73"/>
      <c r="X21" s="73"/>
      <c r="Y21" s="73"/>
      <c r="Z21" s="73"/>
    </row>
    <row r="22" spans="1:26" ht="15" customHeight="1">
      <c r="A22" s="747">
        <v>30004</v>
      </c>
      <c r="B22" s="2348" t="s">
        <v>2922</v>
      </c>
      <c r="C22" s="255" t="s">
        <v>2906</v>
      </c>
      <c r="D22" s="166"/>
      <c r="E22" s="255"/>
      <c r="F22" s="255" t="s">
        <v>2923</v>
      </c>
      <c r="G22" s="311">
        <v>104</v>
      </c>
      <c r="H22" s="1114">
        <v>100</v>
      </c>
      <c r="I22" s="257">
        <f>ROUND(H22*G22/G22,2)</f>
        <v>100</v>
      </c>
      <c r="J22" s="1867" t="s">
        <v>170</v>
      </c>
      <c r="K22" s="313">
        <v>35.43</v>
      </c>
      <c r="L22" s="314">
        <f>IF(OR(ISBLANK(K22),K22=0,H22=0,ISBLANK(H22)),,ROUND(K22+$L$5,2))</f>
        <v>35.43</v>
      </c>
      <c r="M22" s="670">
        <f>ROUND(I22*L22,2)</f>
        <v>3543</v>
      </c>
      <c r="N22" s="533">
        <f>ROUND(L22/G22,4)</f>
        <v>0.3407</v>
      </c>
      <c r="O22" s="1860"/>
      <c r="P22" s="73"/>
      <c r="Q22" s="73"/>
      <c r="R22" s="73"/>
      <c r="S22" s="73"/>
      <c r="T22" s="73"/>
      <c r="U22" s="73"/>
      <c r="V22" s="73"/>
      <c r="W22" s="73"/>
      <c r="X22" s="73"/>
      <c r="Y22" s="73"/>
      <c r="Z22" s="73"/>
    </row>
    <row r="23" spans="1:26" ht="15" customHeight="1">
      <c r="A23" s="199"/>
      <c r="B23" s="2345" t="s">
        <v>1539</v>
      </c>
      <c r="C23" s="270" t="s">
        <v>2924</v>
      </c>
      <c r="D23" s="1832">
        <v>15940</v>
      </c>
      <c r="E23" s="2349"/>
      <c r="F23" s="1030"/>
      <c r="G23" s="1030"/>
      <c r="H23" s="985"/>
      <c r="I23" s="575"/>
      <c r="J23" s="270"/>
      <c r="K23" s="900"/>
      <c r="L23" s="1650"/>
      <c r="M23" s="348"/>
      <c r="N23" s="1073"/>
      <c r="O23" s="1860"/>
      <c r="P23" s="73"/>
      <c r="Q23" s="73"/>
      <c r="R23" s="73"/>
      <c r="S23" s="73"/>
      <c r="T23" s="73"/>
      <c r="U23" s="73"/>
      <c r="V23" s="73"/>
      <c r="W23" s="73"/>
      <c r="X23" s="73"/>
      <c r="Y23" s="73"/>
      <c r="Z23" s="73"/>
    </row>
    <row r="24" spans="1:26" ht="15" customHeight="1">
      <c r="A24" s="146">
        <v>30005</v>
      </c>
      <c r="B24" s="147" t="s">
        <v>2925</v>
      </c>
      <c r="C24" s="154" t="s">
        <v>2926</v>
      </c>
      <c r="D24" s="155"/>
      <c r="E24" s="154"/>
      <c r="F24" s="155" t="s">
        <v>2927</v>
      </c>
      <c r="G24" s="152">
        <v>72</v>
      </c>
      <c r="H24" s="1099">
        <v>700</v>
      </c>
      <c r="I24" s="154">
        <f>ROUND(H24*G24/G24,2)</f>
        <v>700</v>
      </c>
      <c r="J24" s="155" t="s">
        <v>170</v>
      </c>
      <c r="K24" s="156">
        <v>24.83</v>
      </c>
      <c r="L24" s="157">
        <f>IF(OR(ISBLANK(K24),K24=0,H24=0,ISBLANK(H24)),,ROUND(K24+$L$5,2))</f>
        <v>24.83</v>
      </c>
      <c r="M24" s="555">
        <f>ROUND(I24*L24,2)</f>
        <v>17381</v>
      </c>
      <c r="N24" s="1008">
        <f>ROUND(L24/G24,4)</f>
        <v>0.34489999999999998</v>
      </c>
      <c r="O24" s="1860"/>
      <c r="P24" s="73"/>
      <c r="Q24" s="73"/>
      <c r="R24" s="73"/>
      <c r="S24" s="73"/>
      <c r="T24" s="73"/>
      <c r="U24" s="73"/>
      <c r="V24" s="73"/>
      <c r="W24" s="73"/>
      <c r="X24" s="73"/>
      <c r="Y24" s="73"/>
      <c r="Z24" s="73"/>
    </row>
    <row r="25" spans="1:26" ht="15" customHeight="1">
      <c r="A25" s="504"/>
      <c r="B25" s="155" t="s">
        <v>2908</v>
      </c>
      <c r="C25" s="155" t="s">
        <v>2928</v>
      </c>
      <c r="D25" s="175">
        <v>31748</v>
      </c>
      <c r="E25" s="2343"/>
      <c r="F25" s="155"/>
      <c r="G25" s="152"/>
      <c r="H25" s="1059"/>
      <c r="I25" s="498"/>
      <c r="J25" s="155"/>
      <c r="K25" s="2162"/>
      <c r="L25" s="1636"/>
      <c r="M25" s="555"/>
      <c r="N25" s="1008"/>
      <c r="O25" s="1860"/>
      <c r="P25" s="73"/>
      <c r="Q25" s="73"/>
      <c r="R25" s="73"/>
      <c r="S25" s="73"/>
      <c r="T25" s="73"/>
      <c r="U25" s="73"/>
      <c r="V25" s="73"/>
      <c r="W25" s="73"/>
      <c r="X25" s="73"/>
      <c r="Y25" s="73"/>
      <c r="Z25" s="73"/>
    </row>
    <row r="26" spans="1:26" ht="15" customHeight="1">
      <c r="A26" s="371"/>
      <c r="B26" s="702" t="s">
        <v>1539</v>
      </c>
      <c r="C26" s="166" t="s">
        <v>2929</v>
      </c>
      <c r="D26" s="175">
        <v>36096</v>
      </c>
      <c r="E26" s="2132"/>
      <c r="F26" s="166"/>
      <c r="G26" s="168"/>
      <c r="H26" s="1059"/>
      <c r="I26" s="498"/>
      <c r="J26" s="155"/>
      <c r="K26" s="2162"/>
      <c r="L26" s="171"/>
      <c r="M26" s="555"/>
      <c r="N26" s="1008"/>
      <c r="O26" s="1860"/>
      <c r="P26" s="73"/>
      <c r="Q26" s="73"/>
      <c r="R26" s="73"/>
      <c r="S26" s="73"/>
      <c r="T26" s="73"/>
      <c r="U26" s="73"/>
      <c r="V26" s="73"/>
      <c r="W26" s="73"/>
      <c r="X26" s="73"/>
      <c r="Y26" s="73"/>
      <c r="Z26" s="73"/>
    </row>
    <row r="27" spans="1:26" s="2869" customFormat="1" ht="15" customHeight="1">
      <c r="A27" s="2875"/>
      <c r="B27" s="910"/>
      <c r="C27" s="2711" t="s">
        <v>4693</v>
      </c>
      <c r="D27" s="175">
        <v>78095</v>
      </c>
      <c r="E27" s="2343"/>
      <c r="F27" s="166"/>
      <c r="G27" s="168"/>
      <c r="H27" s="1059"/>
      <c r="I27" s="295"/>
      <c r="J27" s="2711"/>
      <c r="K27" s="2162"/>
      <c r="L27" s="2715"/>
      <c r="M27" s="2876"/>
      <c r="N27" s="2877"/>
      <c r="O27" s="1860"/>
      <c r="P27" s="73"/>
      <c r="Q27" s="73"/>
      <c r="R27" s="73"/>
      <c r="S27" s="73"/>
      <c r="T27" s="73"/>
      <c r="U27" s="73"/>
      <c r="V27" s="73"/>
      <c r="W27" s="73"/>
      <c r="X27" s="73"/>
      <c r="Y27" s="73"/>
      <c r="Z27" s="73"/>
    </row>
    <row r="28" spans="1:26" ht="15" customHeight="1">
      <c r="A28" s="2130"/>
      <c r="B28" s="910"/>
      <c r="C28" s="155" t="s">
        <v>2930</v>
      </c>
      <c r="D28" s="648">
        <v>49093</v>
      </c>
      <c r="E28" s="2343"/>
      <c r="F28" s="166"/>
      <c r="G28" s="168"/>
      <c r="H28" s="1059"/>
      <c r="I28" s="295"/>
      <c r="J28" s="155"/>
      <c r="K28" s="2162"/>
      <c r="L28" s="157"/>
      <c r="M28" s="890"/>
      <c r="N28" s="1313"/>
      <c r="O28" s="1860"/>
      <c r="P28" s="73"/>
      <c r="Q28" s="73"/>
      <c r="R28" s="73"/>
      <c r="S28" s="73"/>
      <c r="T28" s="73"/>
      <c r="U28" s="73"/>
      <c r="V28" s="73"/>
      <c r="W28" s="73"/>
      <c r="X28" s="73"/>
      <c r="Y28" s="73"/>
      <c r="Z28" s="73"/>
    </row>
    <row r="29" spans="1:26" ht="15" customHeight="1">
      <c r="A29" s="268"/>
      <c r="B29" s="270"/>
      <c r="C29" s="155" t="s">
        <v>2931</v>
      </c>
      <c r="D29" s="673">
        <v>62829</v>
      </c>
      <c r="E29" s="2343"/>
      <c r="F29" s="166"/>
      <c r="G29" s="168"/>
      <c r="H29" s="1059"/>
      <c r="I29" s="270"/>
      <c r="J29" s="155"/>
      <c r="K29" s="2162"/>
      <c r="L29" s="157"/>
      <c r="M29" s="348"/>
      <c r="N29" s="1073"/>
      <c r="O29" s="1860"/>
      <c r="P29" s="73"/>
      <c r="Q29" s="73"/>
      <c r="R29" s="73"/>
      <c r="S29" s="73"/>
      <c r="T29" s="73"/>
      <c r="U29" s="73"/>
      <c r="V29" s="73"/>
      <c r="W29" s="73"/>
      <c r="X29" s="73"/>
      <c r="Y29" s="73"/>
      <c r="Z29" s="73"/>
    </row>
    <row r="30" spans="1:26" ht="15" customHeight="1">
      <c r="A30" s="146">
        <v>30006</v>
      </c>
      <c r="B30" s="254" t="s">
        <v>2932</v>
      </c>
      <c r="C30" s="255" t="s">
        <v>2933</v>
      </c>
      <c r="D30" s="228"/>
      <c r="E30" s="255"/>
      <c r="F30" s="255" t="s">
        <v>2934</v>
      </c>
      <c r="G30" s="311">
        <v>64</v>
      </c>
      <c r="H30" s="1114">
        <v>60</v>
      </c>
      <c r="I30" s="154">
        <f>ROUND(H30*G30/G30,2)</f>
        <v>60</v>
      </c>
      <c r="J30" s="255" t="s">
        <v>170</v>
      </c>
      <c r="K30" s="313">
        <v>40.26</v>
      </c>
      <c r="L30" s="314">
        <f>IF(OR(ISBLANK(K30),K30=0,H30=0,ISBLANK(H30)),,ROUND(K30+$L$5,2))</f>
        <v>40.26</v>
      </c>
      <c r="M30" s="555">
        <f>ROUND(I30*L30,2)</f>
        <v>2415.6</v>
      </c>
      <c r="N30" s="1008">
        <f>ROUND(L30/G30,4)</f>
        <v>0.62909999999999999</v>
      </c>
      <c r="O30" s="1860"/>
      <c r="P30" s="73"/>
      <c r="Q30" s="73"/>
      <c r="R30" s="73"/>
      <c r="S30" s="73"/>
      <c r="T30" s="73"/>
      <c r="U30" s="73"/>
      <c r="V30" s="73"/>
      <c r="W30" s="73"/>
      <c r="X30" s="73"/>
      <c r="Y30" s="73"/>
      <c r="Z30" s="73"/>
    </row>
    <row r="31" spans="1:26" ht="15" customHeight="1">
      <c r="A31" s="702"/>
      <c r="B31" s="155"/>
      <c r="C31" s="155" t="s">
        <v>2935</v>
      </c>
      <c r="D31" s="232">
        <v>44396</v>
      </c>
      <c r="E31" s="2343"/>
      <c r="F31" s="155"/>
      <c r="G31" s="152"/>
      <c r="H31" s="1190"/>
      <c r="I31" s="166"/>
      <c r="J31" s="155"/>
      <c r="K31" s="165"/>
      <c r="L31" s="157"/>
      <c r="M31" s="555"/>
      <c r="N31" s="1008"/>
      <c r="O31" s="1860"/>
      <c r="P31" s="73"/>
      <c r="Q31" s="73"/>
      <c r="R31" s="73"/>
      <c r="S31" s="73"/>
      <c r="T31" s="73"/>
      <c r="U31" s="73"/>
      <c r="V31" s="73"/>
      <c r="W31" s="73"/>
      <c r="X31" s="73"/>
      <c r="Y31" s="73"/>
      <c r="Z31" s="73"/>
    </row>
    <row r="32" spans="1:26" ht="15" customHeight="1">
      <c r="A32" s="702"/>
      <c r="B32" s="166" t="s">
        <v>2936</v>
      </c>
      <c r="C32" s="166" t="s">
        <v>2937</v>
      </c>
      <c r="D32" s="232">
        <v>44395</v>
      </c>
      <c r="E32" s="2132"/>
      <c r="F32" s="166"/>
      <c r="G32" s="168"/>
      <c r="H32" s="1059"/>
      <c r="I32" s="154"/>
      <c r="J32" s="155"/>
      <c r="K32" s="165"/>
      <c r="L32" s="157"/>
      <c r="M32" s="555"/>
      <c r="N32" s="1008"/>
      <c r="O32" s="1860"/>
      <c r="P32" s="73"/>
      <c r="Q32" s="73"/>
      <c r="R32" s="73"/>
      <c r="S32" s="73"/>
      <c r="T32" s="73"/>
      <c r="U32" s="73"/>
      <c r="V32" s="73"/>
      <c r="W32" s="73"/>
      <c r="X32" s="73"/>
      <c r="Y32" s="73"/>
      <c r="Z32" s="73"/>
    </row>
    <row r="33" spans="1:26" ht="15" customHeight="1">
      <c r="A33" s="199"/>
      <c r="B33" s="1103" t="s">
        <v>1539</v>
      </c>
      <c r="C33" s="270"/>
      <c r="D33" s="347"/>
      <c r="E33" s="2350"/>
      <c r="F33" s="270"/>
      <c r="G33" s="305"/>
      <c r="H33" s="985"/>
      <c r="I33" s="1029"/>
      <c r="J33" s="270"/>
      <c r="K33" s="271"/>
      <c r="L33" s="246"/>
      <c r="M33" s="348"/>
      <c r="N33" s="1073"/>
      <c r="O33" s="1860"/>
      <c r="P33" s="73"/>
      <c r="Q33" s="73"/>
      <c r="R33" s="73"/>
      <c r="S33" s="73"/>
      <c r="T33" s="73"/>
      <c r="U33" s="73"/>
      <c r="V33" s="73"/>
      <c r="W33" s="73"/>
      <c r="X33" s="73"/>
      <c r="Y33" s="73"/>
      <c r="Z33" s="73"/>
    </row>
    <row r="34" spans="1:26" ht="15" customHeight="1">
      <c r="A34" s="504">
        <v>30007</v>
      </c>
      <c r="B34" s="147" t="s">
        <v>2938</v>
      </c>
      <c r="C34" s="255" t="s">
        <v>2933</v>
      </c>
      <c r="D34" s="228"/>
      <c r="E34" s="155"/>
      <c r="F34" s="155" t="s">
        <v>2939</v>
      </c>
      <c r="G34" s="152">
        <v>60</v>
      </c>
      <c r="H34" s="1114">
        <v>200</v>
      </c>
      <c r="I34" s="154">
        <f>ROUND(H34*G34/G34,2)</f>
        <v>200</v>
      </c>
      <c r="J34" s="155" t="s">
        <v>170</v>
      </c>
      <c r="K34" s="156">
        <v>20.69</v>
      </c>
      <c r="L34" s="157">
        <f>IF(OR(ISBLANK(K34),K34=0,H34=0,ISBLANK(H34)),,ROUND(K34+$L$5,2))</f>
        <v>20.69</v>
      </c>
      <c r="M34" s="555">
        <f>ROUND(I34*L34,2)</f>
        <v>4138</v>
      </c>
      <c r="N34" s="1008">
        <f>ROUND(L34/G34,4)</f>
        <v>0.3448</v>
      </c>
      <c r="O34" s="1860"/>
      <c r="P34" s="73"/>
      <c r="Q34" s="73"/>
      <c r="R34" s="73"/>
      <c r="S34" s="73"/>
      <c r="T34" s="73"/>
      <c r="U34" s="73"/>
      <c r="V34" s="73"/>
      <c r="W34" s="73"/>
      <c r="X34" s="73"/>
      <c r="Y34" s="73"/>
      <c r="Z34" s="73"/>
    </row>
    <row r="35" spans="1:26" ht="15" customHeight="1">
      <c r="A35" s="504"/>
      <c r="B35" s="166" t="s">
        <v>2940</v>
      </c>
      <c r="C35" s="166" t="s">
        <v>2935</v>
      </c>
      <c r="D35" s="283">
        <v>33625</v>
      </c>
      <c r="E35" s="2132"/>
      <c r="F35" s="166"/>
      <c r="G35" s="168"/>
      <c r="H35" s="1059"/>
      <c r="I35" s="1035"/>
      <c r="J35" s="166"/>
      <c r="K35" s="1036"/>
      <c r="L35" s="171"/>
      <c r="M35" s="326"/>
      <c r="N35" s="1311"/>
      <c r="O35" s="1860"/>
      <c r="P35" s="73"/>
      <c r="Q35" s="73"/>
      <c r="R35" s="73"/>
      <c r="S35" s="73"/>
      <c r="T35" s="73"/>
      <c r="U35" s="73"/>
      <c r="V35" s="73"/>
      <c r="W35" s="73"/>
      <c r="X35" s="73"/>
      <c r="Y35" s="73"/>
      <c r="Z35" s="73"/>
    </row>
    <row r="36" spans="1:26" ht="15" customHeight="1">
      <c r="A36" s="146"/>
      <c r="B36" s="702" t="s">
        <v>1539</v>
      </c>
      <c r="C36" s="166" t="s">
        <v>2941</v>
      </c>
      <c r="D36" s="283">
        <v>32078</v>
      </c>
      <c r="E36" s="2132"/>
      <c r="F36" s="166"/>
      <c r="G36" s="168"/>
      <c r="H36" s="1059"/>
      <c r="I36" s="1035"/>
      <c r="J36" s="166"/>
      <c r="K36" s="1036"/>
      <c r="L36" s="171"/>
      <c r="M36" s="326"/>
      <c r="N36" s="1311"/>
      <c r="O36" s="1860"/>
      <c r="P36" s="73"/>
      <c r="Q36" s="73"/>
      <c r="R36" s="73"/>
      <c r="S36" s="73"/>
      <c r="T36" s="73"/>
      <c r="U36" s="73"/>
      <c r="V36" s="73"/>
      <c r="W36" s="73"/>
      <c r="X36" s="73"/>
      <c r="Y36" s="73"/>
      <c r="Z36" s="73"/>
    </row>
    <row r="37" spans="1:26" ht="15" customHeight="1">
      <c r="A37" s="1207"/>
      <c r="B37" s="702"/>
      <c r="C37" s="498" t="s">
        <v>2942</v>
      </c>
      <c r="D37" s="648">
        <v>74847</v>
      </c>
      <c r="E37" s="2351"/>
      <c r="F37" s="166"/>
      <c r="G37" s="168"/>
      <c r="H37" s="1059"/>
      <c r="I37" s="1127"/>
      <c r="J37" s="166"/>
      <c r="K37" s="1347"/>
      <c r="L37" s="299"/>
      <c r="M37" s="326"/>
      <c r="N37" s="1311"/>
      <c r="O37" s="1860"/>
      <c r="P37" s="73"/>
      <c r="Q37" s="73"/>
      <c r="R37" s="73"/>
      <c r="S37" s="73"/>
      <c r="T37" s="73"/>
      <c r="U37" s="73"/>
      <c r="V37" s="73"/>
      <c r="W37" s="73"/>
      <c r="X37" s="73"/>
      <c r="Y37" s="73"/>
      <c r="Z37" s="73"/>
    </row>
    <row r="38" spans="1:26" ht="15" customHeight="1">
      <c r="A38" s="1207"/>
      <c r="B38" s="198"/>
      <c r="C38" s="364" t="s">
        <v>2943</v>
      </c>
      <c r="D38" s="1598">
        <v>33627</v>
      </c>
      <c r="E38" s="2352"/>
      <c r="F38" s="198"/>
      <c r="G38" s="243"/>
      <c r="H38" s="985"/>
      <c r="I38" s="1029"/>
      <c r="J38" s="198"/>
      <c r="K38" s="1038"/>
      <c r="L38" s="246"/>
      <c r="M38" s="738"/>
      <c r="N38" s="1070"/>
      <c r="O38" s="1860"/>
      <c r="P38" s="73"/>
      <c r="Q38" s="73"/>
      <c r="R38" s="73"/>
      <c r="S38" s="73"/>
      <c r="T38" s="73"/>
      <c r="U38" s="73"/>
      <c r="V38" s="73"/>
      <c r="W38" s="73"/>
      <c r="X38" s="73"/>
      <c r="Y38" s="73"/>
      <c r="Z38" s="73"/>
    </row>
    <row r="39" spans="1:26" ht="15" customHeight="1">
      <c r="A39" s="747">
        <v>30008</v>
      </c>
      <c r="B39" s="254" t="s">
        <v>2944</v>
      </c>
      <c r="C39" s="255" t="s">
        <v>2945</v>
      </c>
      <c r="D39" s="178">
        <v>67609</v>
      </c>
      <c r="E39" s="2132"/>
      <c r="F39" s="255" t="s">
        <v>2946</v>
      </c>
      <c r="G39" s="278">
        <v>72</v>
      </c>
      <c r="H39" s="1257">
        <v>100</v>
      </c>
      <c r="I39" s="257">
        <f>ROUND(H39*G39/G39,2)</f>
        <v>100</v>
      </c>
      <c r="J39" s="255" t="s">
        <v>170</v>
      </c>
      <c r="K39" s="313">
        <v>24.83</v>
      </c>
      <c r="L39" s="314">
        <f>IF(OR(ISBLANK(K39),K39=0,H39=0,ISBLANK(H39)),,ROUND(K39+$L$5,2))</f>
        <v>24.83</v>
      </c>
      <c r="M39" s="670">
        <f>ROUND(I39*L39,2)</f>
        <v>2483</v>
      </c>
      <c r="N39" s="533">
        <f>ROUND(L39/G39,4)</f>
        <v>0.34489999999999998</v>
      </c>
      <c r="O39" s="1860"/>
      <c r="P39" s="73"/>
      <c r="Q39" s="73"/>
      <c r="R39" s="73"/>
      <c r="S39" s="73"/>
      <c r="T39" s="73"/>
      <c r="U39" s="73"/>
      <c r="V39" s="73"/>
      <c r="W39" s="73"/>
      <c r="X39" s="73"/>
      <c r="Y39" s="73"/>
      <c r="Z39" s="73"/>
    </row>
    <row r="40" spans="1:26" ht="15" customHeight="1">
      <c r="A40" s="702"/>
      <c r="B40" s="498" t="s">
        <v>2947</v>
      </c>
      <c r="C40" s="166" t="s">
        <v>20</v>
      </c>
      <c r="D40" s="155"/>
      <c r="E40" s="2353"/>
      <c r="F40" s="166"/>
      <c r="G40" s="168"/>
      <c r="H40" s="1365"/>
      <c r="I40" s="166"/>
      <c r="J40" s="166"/>
      <c r="K40" s="230"/>
      <c r="L40" s="230"/>
      <c r="M40" s="326"/>
      <c r="N40" s="1311"/>
      <c r="O40" s="1860"/>
      <c r="P40" s="73"/>
      <c r="Q40" s="73"/>
      <c r="R40" s="73"/>
      <c r="S40" s="73"/>
      <c r="T40" s="73"/>
      <c r="U40" s="73"/>
      <c r="V40" s="73"/>
      <c r="W40" s="73"/>
      <c r="X40" s="73"/>
      <c r="Y40" s="73"/>
      <c r="Z40" s="73"/>
    </row>
    <row r="41" spans="1:26" ht="15" customHeight="1">
      <c r="A41" s="146"/>
      <c r="B41" s="498" t="s">
        <v>2948</v>
      </c>
      <c r="C41" s="166"/>
      <c r="D41" s="166"/>
      <c r="E41" s="166"/>
      <c r="F41" s="166"/>
      <c r="G41" s="168"/>
      <c r="H41" s="1365"/>
      <c r="I41" s="166"/>
      <c r="J41" s="166"/>
      <c r="K41" s="230"/>
      <c r="L41" s="230"/>
      <c r="M41" s="326"/>
      <c r="N41" s="1311"/>
      <c r="O41" s="1860"/>
      <c r="P41" s="73"/>
      <c r="Q41" s="73"/>
      <c r="R41" s="73"/>
      <c r="S41" s="73"/>
      <c r="T41" s="73"/>
      <c r="U41" s="73"/>
      <c r="V41" s="73"/>
      <c r="W41" s="73"/>
      <c r="X41" s="73"/>
      <c r="Y41" s="73"/>
      <c r="Z41" s="73"/>
    </row>
    <row r="42" spans="1:26" ht="15" customHeight="1">
      <c r="A42" s="268"/>
      <c r="B42" s="199" t="s">
        <v>1428</v>
      </c>
      <c r="C42" s="270"/>
      <c r="D42" s="242"/>
      <c r="E42" s="270"/>
      <c r="F42" s="270"/>
      <c r="G42" s="305"/>
      <c r="H42" s="1366"/>
      <c r="I42" s="270"/>
      <c r="J42" s="270"/>
      <c r="K42" s="271"/>
      <c r="L42" s="271"/>
      <c r="M42" s="348"/>
      <c r="N42" s="1073"/>
      <c r="O42" s="1860"/>
      <c r="P42" s="73"/>
      <c r="Q42" s="73"/>
      <c r="R42" s="73"/>
      <c r="S42" s="73"/>
      <c r="T42" s="73"/>
      <c r="U42" s="73"/>
      <c r="V42" s="73"/>
      <c r="W42" s="73"/>
      <c r="X42" s="73"/>
      <c r="Y42" s="73"/>
      <c r="Z42" s="73"/>
    </row>
    <row r="43" spans="1:26" ht="15" customHeight="1">
      <c r="A43" s="146">
        <v>30009</v>
      </c>
      <c r="B43" s="2179" t="s">
        <v>2949</v>
      </c>
      <c r="C43" s="255" t="s">
        <v>2950</v>
      </c>
      <c r="D43" s="232">
        <v>66689</v>
      </c>
      <c r="E43" s="2132"/>
      <c r="F43" s="255" t="s">
        <v>2951</v>
      </c>
      <c r="G43" s="278">
        <v>104</v>
      </c>
      <c r="H43" s="1257">
        <v>50</v>
      </c>
      <c r="I43" s="257">
        <f>ROUND(H43*G43/G43,2)</f>
        <v>50</v>
      </c>
      <c r="J43" s="255" t="s">
        <v>170</v>
      </c>
      <c r="K43" s="313">
        <v>35.86</v>
      </c>
      <c r="L43" s="314">
        <f>IF(OR(ISBLANK(K43),K43=0,H43=0,ISBLANK(H43)),,ROUND(K43+$L$5,2))</f>
        <v>35.86</v>
      </c>
      <c r="M43" s="670">
        <f>ROUND(I43*L43,2)</f>
        <v>1793</v>
      </c>
      <c r="N43" s="533">
        <f>ROUND(L43/G43,4)</f>
        <v>0.3448</v>
      </c>
      <c r="O43" s="1860"/>
      <c r="P43" s="73"/>
      <c r="Q43" s="73"/>
      <c r="R43" s="73"/>
      <c r="S43" s="73"/>
      <c r="T43" s="73"/>
      <c r="U43" s="73"/>
      <c r="V43" s="73"/>
      <c r="W43" s="73"/>
      <c r="X43" s="73"/>
      <c r="Y43" s="73"/>
      <c r="Z43" s="73"/>
    </row>
    <row r="44" spans="1:26" ht="15" customHeight="1">
      <c r="A44" s="504"/>
      <c r="B44" s="498" t="s">
        <v>2952</v>
      </c>
      <c r="C44" s="166" t="s">
        <v>20</v>
      </c>
      <c r="D44" s="154"/>
      <c r="E44" s="2353"/>
      <c r="F44" s="166"/>
      <c r="G44" s="168"/>
      <c r="H44" s="1365"/>
      <c r="I44" s="166"/>
      <c r="J44" s="166"/>
      <c r="K44" s="230"/>
      <c r="L44" s="230"/>
      <c r="M44" s="326"/>
      <c r="N44" s="1311"/>
      <c r="O44" s="1860"/>
      <c r="P44" s="73"/>
      <c r="Q44" s="73"/>
      <c r="R44" s="73"/>
      <c r="S44" s="73"/>
      <c r="T44" s="73"/>
      <c r="U44" s="73"/>
      <c r="V44" s="73"/>
      <c r="W44" s="73"/>
      <c r="X44" s="73"/>
      <c r="Y44" s="73"/>
      <c r="Z44" s="73"/>
    </row>
    <row r="45" spans="1:26" ht="15" customHeight="1">
      <c r="A45" s="702"/>
      <c r="B45" s="2130" t="s">
        <v>2953</v>
      </c>
      <c r="C45" s="166"/>
      <c r="D45" s="689"/>
      <c r="E45" s="166"/>
      <c r="F45" s="166"/>
      <c r="G45" s="168"/>
      <c r="H45" s="1365"/>
      <c r="I45" s="166"/>
      <c r="J45" s="166"/>
      <c r="K45" s="230"/>
      <c r="L45" s="230"/>
      <c r="M45" s="326"/>
      <c r="N45" s="1311"/>
      <c r="O45" s="1860"/>
      <c r="P45" s="73"/>
      <c r="Q45" s="73"/>
      <c r="R45" s="73"/>
      <c r="S45" s="73"/>
      <c r="T45" s="73"/>
      <c r="U45" s="73"/>
      <c r="V45" s="73"/>
      <c r="W45" s="73"/>
      <c r="X45" s="73"/>
      <c r="Y45" s="73"/>
      <c r="Z45" s="73"/>
    </row>
    <row r="46" spans="1:26" ht="15" customHeight="1">
      <c r="A46" s="199"/>
      <c r="B46" s="199" t="s">
        <v>20</v>
      </c>
      <c r="C46" s="270"/>
      <c r="D46" s="558"/>
      <c r="E46" s="270"/>
      <c r="F46" s="270"/>
      <c r="G46" s="305"/>
      <c r="H46" s="1366"/>
      <c r="I46" s="270"/>
      <c r="J46" s="270"/>
      <c r="K46" s="271"/>
      <c r="L46" s="271"/>
      <c r="M46" s="348"/>
      <c r="N46" s="1073"/>
      <c r="O46" s="1860"/>
      <c r="P46" s="73"/>
      <c r="Q46" s="73"/>
      <c r="R46" s="73"/>
      <c r="S46" s="73"/>
      <c r="T46" s="73"/>
      <c r="U46" s="73"/>
      <c r="V46" s="73"/>
      <c r="W46" s="73"/>
      <c r="X46" s="73"/>
      <c r="Y46" s="73"/>
      <c r="Z46" s="73"/>
    </row>
    <row r="47" spans="1:26" ht="15" customHeight="1">
      <c r="A47" s="146">
        <v>30010</v>
      </c>
      <c r="B47" s="254" t="s">
        <v>2954</v>
      </c>
      <c r="C47" s="255" t="s">
        <v>2955</v>
      </c>
      <c r="D47" s="232"/>
      <c r="E47" s="2354"/>
      <c r="F47" s="255" t="s">
        <v>2956</v>
      </c>
      <c r="G47" s="278">
        <v>64</v>
      </c>
      <c r="H47" s="2355">
        <v>100</v>
      </c>
      <c r="I47" s="257">
        <f>ROUND(H47*G47/G47,2)</f>
        <v>100</v>
      </c>
      <c r="J47" s="255" t="s">
        <v>170</v>
      </c>
      <c r="K47" s="313">
        <v>33.909999999999997</v>
      </c>
      <c r="L47" s="314">
        <f>IF(OR(ISBLANK(K47),K47=0,H47=0,ISBLANK(H47)),,ROUND(K47+$L$5,2))</f>
        <v>33.909999999999997</v>
      </c>
      <c r="M47" s="670">
        <f>ROUND(I47*L47,2)</f>
        <v>3391</v>
      </c>
      <c r="N47" s="533">
        <f>ROUND(L47/G47,4)</f>
        <v>0.52980000000000005</v>
      </c>
      <c r="O47" s="1860"/>
      <c r="P47" s="73"/>
      <c r="Q47" s="73"/>
      <c r="R47" s="73"/>
      <c r="S47" s="73"/>
      <c r="T47" s="73"/>
      <c r="U47" s="73"/>
      <c r="V47" s="73"/>
      <c r="W47" s="73"/>
      <c r="X47" s="73"/>
      <c r="Y47" s="73"/>
      <c r="Z47" s="73"/>
    </row>
    <row r="48" spans="1:26" ht="15" customHeight="1">
      <c r="A48" s="146"/>
      <c r="B48" s="498" t="s">
        <v>2957</v>
      </c>
      <c r="C48" s="166" t="s">
        <v>2958</v>
      </c>
      <c r="D48" s="73">
        <v>25115</v>
      </c>
      <c r="E48" s="2356"/>
      <c r="F48" s="166"/>
      <c r="G48" s="168"/>
      <c r="H48" s="2357"/>
      <c r="I48" s="166"/>
      <c r="J48" s="166"/>
      <c r="K48" s="230"/>
      <c r="L48" s="230"/>
      <c r="M48" s="326"/>
      <c r="N48" s="1311"/>
      <c r="O48" s="1860"/>
      <c r="P48" s="73"/>
      <c r="Q48" s="73"/>
      <c r="R48" s="73"/>
      <c r="S48" s="73"/>
      <c r="T48" s="73"/>
      <c r="U48" s="73"/>
      <c r="V48" s="73"/>
      <c r="W48" s="73"/>
      <c r="X48" s="73"/>
      <c r="Y48" s="73"/>
      <c r="Z48" s="73"/>
    </row>
    <row r="49" spans="1:26" ht="15" customHeight="1">
      <c r="A49" s="146"/>
      <c r="B49" s="2130"/>
      <c r="C49" s="166" t="s">
        <v>2959</v>
      </c>
      <c r="D49" s="166">
        <v>25113</v>
      </c>
      <c r="E49" s="691"/>
      <c r="F49" s="166"/>
      <c r="G49" s="168"/>
      <c r="H49" s="2357"/>
      <c r="I49" s="166"/>
      <c r="J49" s="166"/>
      <c r="K49" s="230"/>
      <c r="L49" s="230"/>
      <c r="M49" s="326"/>
      <c r="N49" s="1311"/>
      <c r="O49" s="1860"/>
      <c r="P49" s="73"/>
      <c r="Q49" s="73"/>
      <c r="R49" s="73"/>
      <c r="S49" s="73"/>
      <c r="T49" s="73"/>
      <c r="U49" s="73"/>
      <c r="V49" s="73"/>
      <c r="W49" s="73"/>
      <c r="X49" s="73"/>
      <c r="Y49" s="73"/>
      <c r="Z49" s="73"/>
    </row>
    <row r="50" spans="1:26" ht="15" customHeight="1">
      <c r="A50" s="371"/>
      <c r="B50" s="2154" t="s">
        <v>1539</v>
      </c>
      <c r="C50" s="228" t="s">
        <v>2960</v>
      </c>
      <c r="D50" s="228">
        <v>9598</v>
      </c>
      <c r="E50" s="1862"/>
      <c r="F50" s="228"/>
      <c r="G50" s="297"/>
      <c r="H50" s="2357"/>
      <c r="I50" s="228"/>
      <c r="J50" s="228"/>
      <c r="K50" s="488"/>
      <c r="L50" s="488"/>
      <c r="M50" s="490"/>
      <c r="N50" s="1725"/>
      <c r="O50" s="1860"/>
      <c r="P50" s="73"/>
      <c r="Q50" s="73"/>
      <c r="R50" s="73"/>
      <c r="S50" s="73"/>
      <c r="T50" s="73"/>
      <c r="U50" s="73"/>
      <c r="V50" s="73"/>
      <c r="W50" s="73"/>
      <c r="X50" s="73"/>
      <c r="Y50" s="73"/>
      <c r="Z50" s="73"/>
    </row>
    <row r="51" spans="1:26" ht="15" customHeight="1">
      <c r="A51" s="268"/>
      <c r="B51" s="199" t="s">
        <v>384</v>
      </c>
      <c r="C51" s="270" t="s">
        <v>2961</v>
      </c>
      <c r="D51" s="270">
        <v>25111</v>
      </c>
      <c r="E51" s="1387"/>
      <c r="F51" s="270"/>
      <c r="G51" s="305"/>
      <c r="H51" s="2358"/>
      <c r="I51" s="270"/>
      <c r="J51" s="270"/>
      <c r="K51" s="271"/>
      <c r="L51" s="271"/>
      <c r="M51" s="348"/>
      <c r="N51" s="1073"/>
      <c r="O51" s="1860"/>
      <c r="P51" s="73"/>
      <c r="Q51" s="73"/>
      <c r="R51" s="73"/>
      <c r="S51" s="73"/>
      <c r="T51" s="73"/>
      <c r="U51" s="73"/>
      <c r="V51" s="73"/>
      <c r="W51" s="73"/>
      <c r="X51" s="73"/>
      <c r="Y51" s="73"/>
      <c r="Z51" s="73"/>
    </row>
    <row r="52" spans="1:26" ht="15" customHeight="1">
      <c r="A52" s="146">
        <v>30011</v>
      </c>
      <c r="B52" s="2359" t="s">
        <v>2962</v>
      </c>
      <c r="C52" s="155" t="s">
        <v>2963</v>
      </c>
      <c r="D52" s="356"/>
      <c r="E52" s="2360"/>
      <c r="F52" s="155" t="s">
        <v>2964</v>
      </c>
      <c r="G52" s="152">
        <v>175</v>
      </c>
      <c r="H52" s="1879">
        <v>150</v>
      </c>
      <c r="I52" s="154">
        <f>ROUND($H$52*$G$52/G52,2)</f>
        <v>150</v>
      </c>
      <c r="J52" s="155" t="s">
        <v>170</v>
      </c>
      <c r="K52" s="1201">
        <v>31</v>
      </c>
      <c r="L52" s="157">
        <f>IF(OR(ISBLANK(K52),K52=0,H52=0,ISBLANK(H52)),,ROUND(K52+$L$5,2))</f>
        <v>31</v>
      </c>
      <c r="M52" s="555">
        <f>ROUND(I52*L52,2)</f>
        <v>4650</v>
      </c>
      <c r="N52" s="1008">
        <f>ROUND(L52/G52,4)</f>
        <v>0.17710000000000001</v>
      </c>
      <c r="O52" s="1860"/>
      <c r="P52" s="73"/>
      <c r="Q52" s="73"/>
      <c r="R52" s="73"/>
      <c r="S52" s="73"/>
      <c r="T52" s="73"/>
      <c r="U52" s="73"/>
      <c r="V52" s="73"/>
      <c r="W52" s="73"/>
      <c r="X52" s="73"/>
      <c r="Y52" s="73"/>
      <c r="Z52" s="73"/>
    </row>
    <row r="53" spans="1:26" ht="15" customHeight="1">
      <c r="A53" s="702"/>
      <c r="B53" s="228" t="s">
        <v>2965</v>
      </c>
      <c r="C53" s="166" t="s">
        <v>2966</v>
      </c>
      <c r="D53" s="648" t="s">
        <v>2967</v>
      </c>
      <c r="E53" s="2361"/>
      <c r="F53" s="228" t="s">
        <v>20</v>
      </c>
      <c r="G53" s="297"/>
      <c r="H53" s="1059"/>
      <c r="I53" s="498"/>
      <c r="J53" s="166"/>
      <c r="K53" s="488"/>
      <c r="L53" s="171"/>
      <c r="M53" s="326"/>
      <c r="N53" s="1311"/>
      <c r="O53" s="1860"/>
      <c r="P53" s="73"/>
      <c r="Q53" s="73"/>
      <c r="R53" s="73"/>
      <c r="S53" s="73"/>
      <c r="T53" s="73"/>
      <c r="U53" s="73"/>
      <c r="V53" s="73"/>
      <c r="W53" s="73"/>
      <c r="X53" s="73"/>
      <c r="Y53" s="73"/>
      <c r="Z53" s="73"/>
    </row>
    <row r="54" spans="1:26" ht="15" customHeight="1">
      <c r="A54" s="268"/>
      <c r="B54" s="2362"/>
      <c r="C54" s="2363"/>
      <c r="D54" s="2364"/>
      <c r="E54" s="2365"/>
      <c r="F54" s="270"/>
      <c r="G54" s="305"/>
      <c r="H54" s="985"/>
      <c r="I54" s="270"/>
      <c r="J54" s="270"/>
      <c r="K54" s="271"/>
      <c r="L54" s="246"/>
      <c r="M54" s="348"/>
      <c r="N54" s="1073"/>
      <c r="O54" s="1860"/>
      <c r="P54" s="73"/>
      <c r="Q54" s="73"/>
      <c r="R54" s="73"/>
      <c r="S54" s="73"/>
      <c r="T54" s="73"/>
      <c r="U54" s="73"/>
      <c r="V54" s="73"/>
      <c r="W54" s="73"/>
      <c r="X54" s="73"/>
      <c r="Y54" s="73"/>
      <c r="Z54" s="73"/>
    </row>
    <row r="55" spans="1:26" ht="15" customHeight="1">
      <c r="A55" s="146">
        <v>30012</v>
      </c>
      <c r="B55" s="254" t="s">
        <v>2968</v>
      </c>
      <c r="C55" s="255" t="s">
        <v>2969</v>
      </c>
      <c r="D55" s="327"/>
      <c r="E55" s="255"/>
      <c r="F55" s="255" t="s">
        <v>2970</v>
      </c>
      <c r="G55" s="278">
        <v>300</v>
      </c>
      <c r="H55" s="1257"/>
      <c r="I55" s="257">
        <f>ROUND(H55*G55/G55,2)</f>
        <v>0</v>
      </c>
      <c r="J55" s="255" t="s">
        <v>170</v>
      </c>
      <c r="K55" s="2762" t="s">
        <v>4636</v>
      </c>
      <c r="L55" s="314">
        <f>IF(OR(ISBLANK(K55),K55=0,H55=0,ISBLANK(H55)),,ROUND(K55+$L$5,2))</f>
        <v>0</v>
      </c>
      <c r="M55" s="670">
        <f>ROUND(I55*L55,2)</f>
        <v>0</v>
      </c>
      <c r="N55" s="533">
        <f>ROUND(L55/G55,4)</f>
        <v>0</v>
      </c>
      <c r="O55" s="1860"/>
      <c r="P55" s="73"/>
      <c r="Q55" s="73"/>
      <c r="R55" s="73"/>
      <c r="S55" s="73"/>
      <c r="T55" s="73"/>
      <c r="U55" s="73"/>
      <c r="V55" s="73"/>
      <c r="W55" s="73"/>
      <c r="X55" s="73"/>
      <c r="Y55" s="73"/>
      <c r="Z55" s="73"/>
    </row>
    <row r="56" spans="1:26" ht="15" customHeight="1">
      <c r="A56" s="146"/>
      <c r="B56" s="166" t="s">
        <v>2971</v>
      </c>
      <c r="C56" s="166" t="s">
        <v>2972</v>
      </c>
      <c r="D56" s="2366">
        <v>402001</v>
      </c>
      <c r="E56" s="2132"/>
      <c r="F56" s="166"/>
      <c r="G56" s="168"/>
      <c r="H56" s="1059"/>
      <c r="I56" s="166"/>
      <c r="J56" s="166"/>
      <c r="K56" s="817"/>
      <c r="L56" s="818"/>
      <c r="M56" s="819"/>
      <c r="N56" s="1869"/>
      <c r="O56" s="1860"/>
      <c r="P56" s="73"/>
      <c r="Q56" s="73"/>
      <c r="R56" s="73"/>
      <c r="S56" s="73"/>
      <c r="T56" s="73"/>
      <c r="U56" s="73"/>
      <c r="V56" s="73"/>
      <c r="W56" s="73"/>
      <c r="X56" s="73"/>
      <c r="Y56" s="73"/>
      <c r="Z56" s="73"/>
    </row>
    <row r="57" spans="1:26" ht="15" customHeight="1">
      <c r="A57" s="702"/>
      <c r="B57" s="166" t="s">
        <v>2973</v>
      </c>
      <c r="C57" s="166" t="s">
        <v>2221</v>
      </c>
      <c r="D57" s="648">
        <v>403001</v>
      </c>
      <c r="E57" s="2132"/>
      <c r="F57" s="166"/>
      <c r="G57" s="168"/>
      <c r="H57" s="1231"/>
      <c r="I57" s="166"/>
      <c r="J57" s="166"/>
      <c r="K57" s="817"/>
      <c r="L57" s="818"/>
      <c r="M57" s="819"/>
      <c r="N57" s="1869"/>
      <c r="O57" s="1860"/>
      <c r="P57" s="73"/>
      <c r="Q57" s="73"/>
      <c r="R57" s="73"/>
      <c r="S57" s="73"/>
      <c r="T57" s="73"/>
      <c r="U57" s="73"/>
      <c r="V57" s="73"/>
      <c r="W57" s="73"/>
      <c r="X57" s="73"/>
      <c r="Y57" s="73"/>
      <c r="Z57" s="73"/>
    </row>
    <row r="58" spans="1:26" ht="15" customHeight="1">
      <c r="A58" s="146"/>
      <c r="B58" s="702"/>
      <c r="C58" s="166" t="s">
        <v>1514</v>
      </c>
      <c r="D58" s="648">
        <v>404001</v>
      </c>
      <c r="E58" s="2132"/>
      <c r="F58" s="166"/>
      <c r="G58" s="168"/>
      <c r="H58" s="1231"/>
      <c r="I58" s="166"/>
      <c r="J58" s="166"/>
      <c r="K58" s="817"/>
      <c r="L58" s="818"/>
      <c r="M58" s="819"/>
      <c r="N58" s="1869"/>
      <c r="O58" s="1860"/>
      <c r="P58" s="73"/>
      <c r="Q58" s="73"/>
      <c r="R58" s="73"/>
      <c r="S58" s="73"/>
      <c r="T58" s="73"/>
      <c r="U58" s="73"/>
      <c r="V58" s="73"/>
      <c r="W58" s="73"/>
      <c r="X58" s="73"/>
      <c r="Y58" s="73"/>
      <c r="Z58" s="73"/>
    </row>
    <row r="59" spans="1:26" ht="15" customHeight="1">
      <c r="A59" s="146"/>
      <c r="B59" s="702"/>
      <c r="C59" s="155" t="s">
        <v>2974</v>
      </c>
      <c r="D59" s="178">
        <v>405001</v>
      </c>
      <c r="E59" s="2132"/>
      <c r="F59" s="166"/>
      <c r="G59" s="168"/>
      <c r="H59" s="1231"/>
      <c r="I59" s="166"/>
      <c r="J59" s="166"/>
      <c r="K59" s="817"/>
      <c r="L59" s="818"/>
      <c r="M59" s="819"/>
      <c r="N59" s="1869"/>
      <c r="O59" s="1860"/>
      <c r="P59" s="73"/>
      <c r="Q59" s="73"/>
      <c r="R59" s="73"/>
      <c r="S59" s="73"/>
      <c r="T59" s="73"/>
      <c r="U59" s="73"/>
      <c r="V59" s="73"/>
      <c r="W59" s="73"/>
      <c r="X59" s="73"/>
      <c r="Y59" s="73"/>
      <c r="Z59" s="73"/>
    </row>
    <row r="60" spans="1:26" ht="15" customHeight="1">
      <c r="A60" s="702"/>
      <c r="B60" s="702"/>
      <c r="C60" s="154" t="s">
        <v>2975</v>
      </c>
      <c r="D60" s="178">
        <v>401001</v>
      </c>
      <c r="E60" s="2132"/>
      <c r="F60" s="166"/>
      <c r="G60" s="168"/>
      <c r="H60" s="1231"/>
      <c r="I60" s="166"/>
      <c r="J60" s="166"/>
      <c r="K60" s="817"/>
      <c r="L60" s="818"/>
      <c r="M60" s="819"/>
      <c r="N60" s="1869"/>
      <c r="O60" s="1860"/>
      <c r="P60" s="73"/>
      <c r="Q60" s="73"/>
      <c r="R60" s="73"/>
      <c r="S60" s="73"/>
      <c r="T60" s="73"/>
      <c r="U60" s="73"/>
      <c r="V60" s="73"/>
      <c r="W60" s="73"/>
      <c r="X60" s="73"/>
      <c r="Y60" s="73"/>
      <c r="Z60" s="73"/>
    </row>
    <row r="61" spans="1:26" ht="15" customHeight="1">
      <c r="A61" s="702"/>
      <c r="B61" s="702" t="s">
        <v>2976</v>
      </c>
      <c r="C61" s="839" t="s">
        <v>2977</v>
      </c>
      <c r="D61" s="2367" t="s">
        <v>2978</v>
      </c>
      <c r="E61" s="2132"/>
      <c r="F61" s="166"/>
      <c r="G61" s="168"/>
      <c r="H61" s="1231"/>
      <c r="I61" s="166"/>
      <c r="J61" s="166"/>
      <c r="K61" s="817"/>
      <c r="L61" s="818"/>
      <c r="M61" s="819"/>
      <c r="N61" s="1869"/>
      <c r="O61" s="1860"/>
      <c r="P61" s="73"/>
      <c r="Q61" s="73"/>
      <c r="R61" s="73"/>
      <c r="S61" s="73"/>
      <c r="T61" s="73"/>
      <c r="U61" s="73"/>
      <c r="V61" s="73"/>
      <c r="W61" s="73"/>
      <c r="X61" s="73"/>
      <c r="Y61" s="73"/>
      <c r="Z61" s="73"/>
    </row>
    <row r="62" spans="1:26" ht="15" customHeight="1">
      <c r="A62" s="199"/>
      <c r="B62" s="199"/>
      <c r="C62" s="518" t="s">
        <v>2979</v>
      </c>
      <c r="D62" s="1598">
        <v>423001</v>
      </c>
      <c r="E62" s="2349"/>
      <c r="F62" s="270"/>
      <c r="G62" s="305"/>
      <c r="H62" s="1324"/>
      <c r="I62" s="270"/>
      <c r="J62" s="270"/>
      <c r="K62" s="900"/>
      <c r="L62" s="901"/>
      <c r="M62" s="902"/>
      <c r="N62" s="1875"/>
      <c r="O62" s="1860"/>
      <c r="P62" s="73"/>
      <c r="Q62" s="73"/>
      <c r="R62" s="73"/>
      <c r="S62" s="73"/>
      <c r="T62" s="73"/>
      <c r="U62" s="73"/>
      <c r="V62" s="73"/>
      <c r="W62" s="73"/>
      <c r="X62" s="73"/>
      <c r="Y62" s="73"/>
      <c r="Z62" s="73"/>
    </row>
    <row r="63" spans="1:26" ht="15" customHeight="1">
      <c r="A63" s="146">
        <v>30013</v>
      </c>
      <c r="B63" s="147" t="s">
        <v>2980</v>
      </c>
      <c r="C63" s="155" t="s">
        <v>2969</v>
      </c>
      <c r="D63" s="255"/>
      <c r="E63" s="155"/>
      <c r="F63" s="155" t="s">
        <v>2981</v>
      </c>
      <c r="G63" s="256">
        <v>150</v>
      </c>
      <c r="H63" s="1879"/>
      <c r="I63" s="154">
        <f>ROUND(H63*G63/G63,2)</f>
        <v>0</v>
      </c>
      <c r="J63" s="155" t="s">
        <v>170</v>
      </c>
      <c r="K63" s="2731" t="s">
        <v>4636</v>
      </c>
      <c r="L63" s="157">
        <f>IF(OR(ISBLANK(K63),K63=0,H63=0,ISBLANK(H63)),,ROUND(K63+$L$5,2))</f>
        <v>0</v>
      </c>
      <c r="M63" s="555">
        <f>ROUND(I63*L63,2)</f>
        <v>0</v>
      </c>
      <c r="N63" s="1008">
        <f>ROUND(L63/G63,4)</f>
        <v>0</v>
      </c>
      <c r="O63" s="1860"/>
      <c r="P63" s="73"/>
      <c r="Q63" s="73"/>
      <c r="R63" s="73"/>
      <c r="S63" s="73"/>
      <c r="T63" s="73"/>
      <c r="U63" s="73"/>
      <c r="V63" s="73"/>
      <c r="W63" s="73"/>
      <c r="X63" s="73"/>
      <c r="Y63" s="73"/>
      <c r="Z63" s="73"/>
    </row>
    <row r="64" spans="1:26" ht="15" customHeight="1">
      <c r="A64" s="883"/>
      <c r="B64" s="155" t="s">
        <v>2982</v>
      </c>
      <c r="C64" s="2368" t="s">
        <v>2983</v>
      </c>
      <c r="D64" s="175">
        <v>300151</v>
      </c>
      <c r="E64" s="2132"/>
      <c r="F64" s="166"/>
      <c r="G64" s="168"/>
      <c r="H64" s="1059"/>
      <c r="I64" s="166"/>
      <c r="J64" s="166"/>
      <c r="K64" s="817"/>
      <c r="L64" s="818"/>
      <c r="M64" s="819"/>
      <c r="N64" s="1869"/>
      <c r="O64" s="1860"/>
      <c r="P64" s="73"/>
      <c r="Q64" s="73"/>
      <c r="R64" s="73"/>
      <c r="S64" s="73"/>
      <c r="T64" s="73"/>
      <c r="U64" s="73"/>
      <c r="V64" s="73"/>
      <c r="W64" s="73"/>
      <c r="X64" s="73"/>
      <c r="Y64" s="73"/>
      <c r="Z64" s="73"/>
    </row>
    <row r="65" spans="1:26" ht="15" customHeight="1">
      <c r="A65" s="824"/>
      <c r="B65" s="270" t="s">
        <v>2984</v>
      </c>
      <c r="C65" s="518" t="s">
        <v>2985</v>
      </c>
      <c r="D65" s="1961">
        <v>308151</v>
      </c>
      <c r="E65" s="2349"/>
      <c r="F65" s="270"/>
      <c r="G65" s="305"/>
      <c r="H65" s="985"/>
      <c r="I65" s="270"/>
      <c r="J65" s="270"/>
      <c r="K65" s="900"/>
      <c r="L65" s="901"/>
      <c r="M65" s="902"/>
      <c r="N65" s="1875"/>
      <c r="O65" s="1860"/>
      <c r="P65" s="73"/>
      <c r="Q65" s="73"/>
      <c r="R65" s="73"/>
      <c r="S65" s="73"/>
      <c r="T65" s="73"/>
      <c r="U65" s="73"/>
      <c r="V65" s="73"/>
      <c r="W65" s="73"/>
      <c r="X65" s="73"/>
      <c r="Y65" s="73"/>
      <c r="Z65" s="73"/>
    </row>
    <row r="66" spans="1:26" ht="15" customHeight="1">
      <c r="A66" s="504">
        <v>30014</v>
      </c>
      <c r="B66" s="147" t="s">
        <v>2986</v>
      </c>
      <c r="C66" s="155" t="s">
        <v>2551</v>
      </c>
      <c r="D66" s="155"/>
      <c r="E66" s="155"/>
      <c r="F66" s="155" t="s">
        <v>2981</v>
      </c>
      <c r="G66" s="256">
        <v>150</v>
      </c>
      <c r="H66" s="1879">
        <v>50</v>
      </c>
      <c r="I66" s="154">
        <f>ROUND(H66*G66/G66,2)</f>
        <v>50</v>
      </c>
      <c r="J66" s="155" t="s">
        <v>170</v>
      </c>
      <c r="K66" s="156">
        <v>18.45</v>
      </c>
      <c r="L66" s="157">
        <f>IF(OR(ISBLANK(K66),K66=0,H66=0,ISBLANK(H66)),,ROUND(K66+$L$5,2))</f>
        <v>18.45</v>
      </c>
      <c r="M66" s="555">
        <f>ROUND(I66*L66,2)</f>
        <v>922.5</v>
      </c>
      <c r="N66" s="1008">
        <f>ROUND(L66/G66,4)</f>
        <v>0.123</v>
      </c>
      <c r="O66" s="1860"/>
      <c r="P66" s="73"/>
      <c r="Q66" s="73"/>
      <c r="R66" s="73"/>
      <c r="S66" s="73"/>
      <c r="T66" s="73"/>
      <c r="U66" s="73"/>
      <c r="V66" s="73"/>
      <c r="W66" s="73"/>
      <c r="X66" s="73"/>
      <c r="Y66" s="73"/>
      <c r="Z66" s="73"/>
    </row>
    <row r="67" spans="1:26" ht="15" customHeight="1">
      <c r="A67" s="146"/>
      <c r="B67" s="155" t="s">
        <v>2982</v>
      </c>
      <c r="C67" s="2368" t="s">
        <v>2987</v>
      </c>
      <c r="D67" s="175" t="s">
        <v>2988</v>
      </c>
      <c r="E67" s="2132"/>
      <c r="F67" s="166"/>
      <c r="G67" s="168"/>
      <c r="H67" s="1059"/>
      <c r="I67" s="166"/>
      <c r="J67" s="166"/>
      <c r="K67" s="817"/>
      <c r="L67" s="818"/>
      <c r="M67" s="819"/>
      <c r="N67" s="1869"/>
      <c r="O67" s="1860"/>
      <c r="P67" s="73"/>
      <c r="Q67" s="73"/>
      <c r="R67" s="73"/>
      <c r="S67" s="73"/>
      <c r="T67" s="73"/>
      <c r="U67" s="73"/>
      <c r="V67" s="73"/>
      <c r="W67" s="73"/>
      <c r="X67" s="73"/>
      <c r="Y67" s="73"/>
      <c r="Z67" s="73"/>
    </row>
    <row r="68" spans="1:26" ht="15" customHeight="1">
      <c r="A68" s="199"/>
      <c r="B68" s="199" t="s">
        <v>747</v>
      </c>
      <c r="C68" s="270"/>
      <c r="D68" s="270"/>
      <c r="E68" s="270"/>
      <c r="F68" s="270"/>
      <c r="G68" s="305"/>
      <c r="H68" s="985"/>
      <c r="I68" s="270"/>
      <c r="J68" s="270"/>
      <c r="K68" s="900"/>
      <c r="L68" s="901"/>
      <c r="M68" s="902"/>
      <c r="N68" s="1875"/>
      <c r="O68" s="1860"/>
      <c r="P68" s="73"/>
      <c r="Q68" s="73"/>
      <c r="R68" s="73"/>
      <c r="S68" s="73"/>
      <c r="T68" s="73"/>
      <c r="U68" s="73"/>
      <c r="V68" s="73"/>
      <c r="W68" s="73"/>
      <c r="X68" s="73"/>
      <c r="Y68" s="73"/>
      <c r="Z68" s="73"/>
    </row>
    <row r="69" spans="1:26" ht="15" customHeight="1">
      <c r="A69" s="146">
        <v>30015</v>
      </c>
      <c r="B69" s="147" t="s">
        <v>2989</v>
      </c>
      <c r="C69" s="155" t="s">
        <v>2551</v>
      </c>
      <c r="D69" s="255"/>
      <c r="E69" s="155"/>
      <c r="F69" s="155" t="s">
        <v>2990</v>
      </c>
      <c r="G69" s="256">
        <v>210</v>
      </c>
      <c r="H69" s="1879">
        <v>50</v>
      </c>
      <c r="I69" s="154">
        <f>ROUND(H69*G69/G69,2)</f>
        <v>50</v>
      </c>
      <c r="J69" s="155" t="s">
        <v>170</v>
      </c>
      <c r="K69" s="156">
        <v>44.1</v>
      </c>
      <c r="L69" s="157">
        <f>IF(OR(ISBLANK(K69),K69=0,H69=0,ISBLANK(H69)),,ROUND(K69+$L$5,2))</f>
        <v>44.1</v>
      </c>
      <c r="M69" s="555">
        <f>ROUND(I69*L69,2)</f>
        <v>2205</v>
      </c>
      <c r="N69" s="1008">
        <f>ROUND(L69/G69,4)</f>
        <v>0.21</v>
      </c>
      <c r="O69" s="1860"/>
      <c r="P69" s="73"/>
      <c r="Q69" s="73"/>
      <c r="R69" s="73"/>
      <c r="S69" s="73"/>
      <c r="T69" s="73"/>
      <c r="U69" s="73"/>
      <c r="V69" s="73"/>
      <c r="W69" s="73"/>
      <c r="X69" s="73"/>
      <c r="Y69" s="73"/>
      <c r="Z69" s="73"/>
    </row>
    <row r="70" spans="1:26" ht="15" customHeight="1">
      <c r="A70" s="702"/>
      <c r="B70" s="155" t="s">
        <v>2982</v>
      </c>
      <c r="C70" s="2368" t="s">
        <v>2987</v>
      </c>
      <c r="D70" s="175" t="s">
        <v>2991</v>
      </c>
      <c r="E70" s="2132"/>
      <c r="F70" s="166"/>
      <c r="G70" s="168"/>
      <c r="H70" s="1059"/>
      <c r="I70" s="166"/>
      <c r="J70" s="166"/>
      <c r="K70" s="817"/>
      <c r="L70" s="818"/>
      <c r="M70" s="819"/>
      <c r="N70" s="1869"/>
      <c r="O70" s="1860"/>
      <c r="P70" s="73"/>
      <c r="Q70" s="73"/>
      <c r="R70" s="73"/>
      <c r="S70" s="73"/>
      <c r="T70" s="73"/>
      <c r="U70" s="73"/>
      <c r="V70" s="73"/>
      <c r="W70" s="73"/>
      <c r="X70" s="73"/>
      <c r="Y70" s="73"/>
      <c r="Z70" s="73"/>
    </row>
    <row r="71" spans="1:26" ht="15" customHeight="1">
      <c r="A71" s="268"/>
      <c r="B71" s="199" t="s">
        <v>747</v>
      </c>
      <c r="C71" s="270" t="s">
        <v>20</v>
      </c>
      <c r="D71" s="270"/>
      <c r="E71" s="2138"/>
      <c r="F71" s="270"/>
      <c r="G71" s="305"/>
      <c r="H71" s="985"/>
      <c r="I71" s="270"/>
      <c r="J71" s="270"/>
      <c r="K71" s="900"/>
      <c r="L71" s="901"/>
      <c r="M71" s="902"/>
      <c r="N71" s="1875"/>
      <c r="O71" s="1860"/>
      <c r="P71" s="73"/>
      <c r="Q71" s="73"/>
      <c r="R71" s="73"/>
      <c r="S71" s="73"/>
      <c r="T71" s="73"/>
      <c r="U71" s="73"/>
      <c r="V71" s="73"/>
      <c r="W71" s="73"/>
      <c r="X71" s="73"/>
      <c r="Y71" s="73"/>
      <c r="Z71" s="73"/>
    </row>
    <row r="72" spans="1:26" ht="15" customHeight="1">
      <c r="A72" s="371">
        <v>30016</v>
      </c>
      <c r="B72" s="147" t="s">
        <v>2992</v>
      </c>
      <c r="C72" s="155" t="s">
        <v>2551</v>
      </c>
      <c r="D72" s="155"/>
      <c r="E72" s="155"/>
      <c r="F72" s="155" t="s">
        <v>2981</v>
      </c>
      <c r="G72" s="256">
        <v>150</v>
      </c>
      <c r="H72" s="1879">
        <v>50</v>
      </c>
      <c r="I72" s="154">
        <f>ROUND(H72*G72/G72,2)</f>
        <v>50</v>
      </c>
      <c r="J72" s="155" t="s">
        <v>170</v>
      </c>
      <c r="K72" s="156">
        <v>26.79</v>
      </c>
      <c r="L72" s="157">
        <f>IF(OR(ISBLANK(K72),K72=0,H72=0,ISBLANK(H72)),,ROUND(K72+$L$5,2))</f>
        <v>26.79</v>
      </c>
      <c r="M72" s="555">
        <f>ROUND(I72*L72,2)</f>
        <v>1339.5</v>
      </c>
      <c r="N72" s="1008">
        <f>ROUND(L72/G72,4)</f>
        <v>0.17860000000000001</v>
      </c>
      <c r="O72" s="1860"/>
      <c r="P72" s="73"/>
      <c r="Q72" s="73"/>
      <c r="R72" s="73"/>
      <c r="S72" s="73"/>
      <c r="T72" s="73"/>
      <c r="U72" s="73"/>
      <c r="V72" s="73"/>
      <c r="W72" s="73"/>
      <c r="X72" s="73"/>
      <c r="Y72" s="73"/>
      <c r="Z72" s="73"/>
    </row>
    <row r="73" spans="1:26" ht="15" customHeight="1">
      <c r="A73" s="146"/>
      <c r="B73" s="155" t="s">
        <v>2982</v>
      </c>
      <c r="C73" s="2368" t="s">
        <v>2993</v>
      </c>
      <c r="D73" s="175" t="s">
        <v>2994</v>
      </c>
      <c r="E73" s="2132"/>
      <c r="F73" s="166"/>
      <c r="G73" s="168"/>
      <c r="H73" s="1059"/>
      <c r="I73" s="166"/>
      <c r="J73" s="166"/>
      <c r="K73" s="817"/>
      <c r="L73" s="818"/>
      <c r="M73" s="819"/>
      <c r="N73" s="1869"/>
      <c r="O73" s="1860"/>
      <c r="P73" s="73"/>
      <c r="Q73" s="73"/>
      <c r="R73" s="73"/>
      <c r="S73" s="73"/>
      <c r="T73" s="73"/>
      <c r="U73" s="73"/>
      <c r="V73" s="73"/>
      <c r="W73" s="73"/>
      <c r="X73" s="73"/>
      <c r="Y73" s="73"/>
      <c r="Z73" s="73"/>
    </row>
    <row r="74" spans="1:26" ht="15" customHeight="1">
      <c r="A74" s="504"/>
      <c r="B74" s="503"/>
      <c r="C74" s="2781" t="s">
        <v>4665</v>
      </c>
      <c r="D74" s="1294" t="s">
        <v>2995</v>
      </c>
      <c r="E74" s="2132"/>
      <c r="F74" s="166"/>
      <c r="G74" s="168"/>
      <c r="H74" s="1059"/>
      <c r="I74" s="166"/>
      <c r="J74" s="166"/>
      <c r="K74" s="817"/>
      <c r="L74" s="818"/>
      <c r="M74" s="819"/>
      <c r="N74" s="1869"/>
      <c r="O74" s="1860"/>
      <c r="P74" s="73"/>
      <c r="Q74" s="73"/>
      <c r="R74" s="73"/>
      <c r="S74" s="73"/>
      <c r="T74" s="73"/>
      <c r="U74" s="73"/>
      <c r="V74" s="73"/>
      <c r="W74" s="73"/>
      <c r="X74" s="73"/>
      <c r="Y74" s="73"/>
      <c r="Z74" s="73"/>
    </row>
    <row r="75" spans="1:26" ht="15" customHeight="1">
      <c r="A75" s="199"/>
      <c r="B75" s="199" t="s">
        <v>747</v>
      </c>
      <c r="C75" s="518"/>
      <c r="D75" s="1961"/>
      <c r="E75" s="2354"/>
      <c r="F75" s="270"/>
      <c r="G75" s="305"/>
      <c r="H75" s="985"/>
      <c r="I75" s="270"/>
      <c r="J75" s="270"/>
      <c r="K75" s="900"/>
      <c r="L75" s="901"/>
      <c r="M75" s="902"/>
      <c r="N75" s="1875"/>
      <c r="O75" s="1860"/>
      <c r="P75" s="73"/>
      <c r="Q75" s="73"/>
      <c r="R75" s="73"/>
      <c r="S75" s="73"/>
      <c r="T75" s="73"/>
      <c r="U75" s="73"/>
      <c r="V75" s="73"/>
      <c r="W75" s="73"/>
      <c r="X75" s="73"/>
      <c r="Y75" s="73"/>
      <c r="Z75" s="73"/>
    </row>
    <row r="76" spans="1:26" ht="15" customHeight="1">
      <c r="A76" s="146">
        <v>30017</v>
      </c>
      <c r="B76" s="147" t="s">
        <v>2996</v>
      </c>
      <c r="C76" s="155" t="s">
        <v>2997</v>
      </c>
      <c r="D76" s="228" t="s">
        <v>2998</v>
      </c>
      <c r="E76" s="2132"/>
      <c r="F76" s="155" t="s">
        <v>2990</v>
      </c>
      <c r="G76" s="256">
        <v>210</v>
      </c>
      <c r="H76" s="1879">
        <v>100</v>
      </c>
      <c r="I76" s="154">
        <f>ROUND(H76*G76/G76,2)</f>
        <v>100</v>
      </c>
      <c r="J76" s="155" t="s">
        <v>170</v>
      </c>
      <c r="K76" s="156">
        <v>44.1</v>
      </c>
      <c r="L76" s="157">
        <f>IF(OR(ISBLANK(K76),K76=0,H76=0,ISBLANK(H76)),,ROUND(K76+$L$5,2))</f>
        <v>44.1</v>
      </c>
      <c r="M76" s="555">
        <f>ROUND(I76*L76,2)</f>
        <v>4410</v>
      </c>
      <c r="N76" s="1008">
        <f>ROUND(L76/G76,4)</f>
        <v>0.21</v>
      </c>
      <c r="O76" s="1860"/>
      <c r="P76" s="73"/>
      <c r="Q76" s="73"/>
      <c r="R76" s="73"/>
      <c r="S76" s="73"/>
      <c r="T76" s="73"/>
      <c r="U76" s="73"/>
      <c r="V76" s="73"/>
      <c r="W76" s="73"/>
      <c r="X76" s="73"/>
      <c r="Y76" s="73"/>
      <c r="Z76" s="73"/>
    </row>
    <row r="77" spans="1:26" ht="15" customHeight="1">
      <c r="A77" s="504"/>
      <c r="B77" s="155" t="s">
        <v>2999</v>
      </c>
      <c r="C77" s="166" t="s">
        <v>20</v>
      </c>
      <c r="D77" s="228"/>
      <c r="E77" s="2353"/>
      <c r="F77" s="166"/>
      <c r="G77" s="168"/>
      <c r="H77" s="1059"/>
      <c r="I77" s="166"/>
      <c r="J77" s="166"/>
      <c r="K77" s="817"/>
      <c r="L77" s="818"/>
      <c r="M77" s="819"/>
      <c r="N77" s="1869"/>
      <c r="O77" s="1860"/>
      <c r="P77" s="73"/>
      <c r="Q77" s="73"/>
      <c r="R77" s="73"/>
      <c r="S77" s="73"/>
      <c r="T77" s="73"/>
      <c r="U77" s="73"/>
      <c r="V77" s="73"/>
      <c r="W77" s="73"/>
      <c r="X77" s="73"/>
      <c r="Y77" s="73"/>
      <c r="Z77" s="73"/>
    </row>
    <row r="78" spans="1:26" ht="15" customHeight="1">
      <c r="A78" s="268"/>
      <c r="B78" s="199" t="s">
        <v>3000</v>
      </c>
      <c r="C78" s="270"/>
      <c r="D78" s="270"/>
      <c r="E78" s="270"/>
      <c r="F78" s="270"/>
      <c r="G78" s="305"/>
      <c r="H78" s="985"/>
      <c r="I78" s="270"/>
      <c r="J78" s="270"/>
      <c r="K78" s="900"/>
      <c r="L78" s="901"/>
      <c r="M78" s="902"/>
      <c r="N78" s="1875"/>
      <c r="O78" s="1860"/>
      <c r="P78" s="73"/>
      <c r="Q78" s="73"/>
      <c r="R78" s="73"/>
      <c r="S78" s="73"/>
      <c r="T78" s="73"/>
      <c r="U78" s="73"/>
      <c r="V78" s="73"/>
      <c r="W78" s="73"/>
      <c r="X78" s="73"/>
      <c r="Y78" s="73"/>
      <c r="Z78" s="73"/>
    </row>
    <row r="79" spans="1:26" ht="15" customHeight="1">
      <c r="A79" s="146">
        <v>30018</v>
      </c>
      <c r="B79" s="254" t="s">
        <v>3001</v>
      </c>
      <c r="C79" s="2369" t="s">
        <v>1224</v>
      </c>
      <c r="D79" s="2370">
        <v>8435710084</v>
      </c>
      <c r="E79" s="310"/>
      <c r="F79" s="310" t="s">
        <v>3002</v>
      </c>
      <c r="G79" s="668">
        <v>48</v>
      </c>
      <c r="H79" s="1257">
        <v>50</v>
      </c>
      <c r="I79" s="257">
        <f>ROUND(H79*G79/G79,2)</f>
        <v>50</v>
      </c>
      <c r="J79" s="255" t="s">
        <v>170</v>
      </c>
      <c r="K79" s="313">
        <v>26.41</v>
      </c>
      <c r="L79" s="314">
        <f>IF(OR(ISBLANK(K79),K79=0,H79=0,ISBLANK(H79)),,ROUND(K79+$L$5,2))</f>
        <v>26.41</v>
      </c>
      <c r="M79" s="670">
        <f>ROUND(I79*L79,2)</f>
        <v>1320.5</v>
      </c>
      <c r="N79" s="533">
        <f>ROUND(L79/G79,4)</f>
        <v>0.55020000000000002</v>
      </c>
      <c r="O79" s="1860"/>
      <c r="P79" s="73"/>
      <c r="Q79" s="73"/>
      <c r="R79" s="73"/>
      <c r="S79" s="73"/>
      <c r="T79" s="73"/>
      <c r="U79" s="73"/>
      <c r="V79" s="73"/>
      <c r="W79" s="73"/>
      <c r="X79" s="73"/>
      <c r="Y79" s="73"/>
      <c r="Z79" s="73"/>
    </row>
    <row r="80" spans="1:26" ht="15" customHeight="1">
      <c r="A80" s="702"/>
      <c r="B80" s="498" t="s">
        <v>3003</v>
      </c>
      <c r="C80" s="2371"/>
      <c r="D80" s="2372"/>
      <c r="E80" s="2132"/>
      <c r="F80" s="166"/>
      <c r="G80" s="168"/>
      <c r="H80" s="1506"/>
      <c r="I80" s="166"/>
      <c r="J80" s="166"/>
      <c r="K80" s="817"/>
      <c r="L80" s="818"/>
      <c r="M80" s="819"/>
      <c r="N80" s="1869"/>
      <c r="O80" s="1860"/>
      <c r="P80" s="73"/>
      <c r="Q80" s="73"/>
      <c r="R80" s="73"/>
      <c r="S80" s="73"/>
      <c r="T80" s="73"/>
      <c r="U80" s="73"/>
      <c r="V80" s="73"/>
      <c r="W80" s="73"/>
      <c r="X80" s="73"/>
      <c r="Y80" s="73"/>
      <c r="Z80" s="73"/>
    </row>
    <row r="81" spans="1:26" ht="15" customHeight="1">
      <c r="A81" s="910"/>
      <c r="B81" s="498" t="s">
        <v>3004</v>
      </c>
      <c r="C81" s="2371"/>
      <c r="D81" s="2373"/>
      <c r="E81" s="2132"/>
      <c r="F81" s="166"/>
      <c r="G81" s="168"/>
      <c r="H81" s="1506"/>
      <c r="I81" s="166"/>
      <c r="J81" s="166"/>
      <c r="K81" s="817"/>
      <c r="L81" s="818"/>
      <c r="M81" s="819"/>
      <c r="N81" s="1869"/>
      <c r="O81" s="1860"/>
      <c r="P81" s="73"/>
      <c r="Q81" s="73"/>
      <c r="R81" s="73"/>
      <c r="S81" s="73"/>
      <c r="T81" s="73"/>
      <c r="U81" s="73"/>
      <c r="V81" s="73"/>
      <c r="W81" s="73"/>
      <c r="X81" s="73"/>
      <c r="Y81" s="73"/>
      <c r="Z81" s="73"/>
    </row>
    <row r="82" spans="1:26" ht="15" customHeight="1">
      <c r="A82" s="910"/>
      <c r="B82" s="702" t="s">
        <v>384</v>
      </c>
      <c r="C82" s="839"/>
      <c r="D82" s="175"/>
      <c r="E82" s="2354"/>
      <c r="F82" s="166"/>
      <c r="G82" s="168"/>
      <c r="H82" s="1506"/>
      <c r="I82" s="166"/>
      <c r="J82" s="166"/>
      <c r="K82" s="817"/>
      <c r="L82" s="818"/>
      <c r="M82" s="819"/>
      <c r="N82" s="1869"/>
      <c r="O82" s="1860"/>
      <c r="P82" s="73"/>
      <c r="Q82" s="73"/>
      <c r="R82" s="73"/>
      <c r="S82" s="73"/>
      <c r="T82" s="73"/>
      <c r="U82" s="73"/>
      <c r="V82" s="73"/>
      <c r="W82" s="73"/>
      <c r="X82" s="73"/>
      <c r="Y82" s="73"/>
      <c r="Z82" s="73"/>
    </row>
    <row r="83" spans="1:26" ht="15" customHeight="1">
      <c r="A83" s="910"/>
      <c r="B83" s="268"/>
      <c r="C83" s="518"/>
      <c r="D83" s="1961"/>
      <c r="E83" s="2350"/>
      <c r="F83" s="270"/>
      <c r="G83" s="305"/>
      <c r="H83" s="1346"/>
      <c r="I83" s="270"/>
      <c r="J83" s="270"/>
      <c r="K83" s="900"/>
      <c r="L83" s="901"/>
      <c r="M83" s="902"/>
      <c r="N83" s="1875"/>
      <c r="O83" s="1860"/>
      <c r="P83" s="73"/>
      <c r="Q83" s="73"/>
      <c r="R83" s="73"/>
      <c r="S83" s="73"/>
      <c r="T83" s="73"/>
      <c r="U83" s="73"/>
      <c r="V83" s="73"/>
      <c r="W83" s="73"/>
      <c r="X83" s="73"/>
      <c r="Y83" s="73"/>
      <c r="Z83" s="73"/>
    </row>
    <row r="84" spans="1:26" ht="15" customHeight="1">
      <c r="A84" s="870">
        <v>30019</v>
      </c>
      <c r="B84" s="147" t="s">
        <v>3005</v>
      </c>
      <c r="C84" s="255" t="s">
        <v>3006</v>
      </c>
      <c r="D84" s="166"/>
      <c r="E84" s="255"/>
      <c r="F84" s="255" t="s">
        <v>3007</v>
      </c>
      <c r="G84" s="278">
        <v>90</v>
      </c>
      <c r="H84" s="1257"/>
      <c r="I84" s="154">
        <f>ROUND(H84*G84/G84,2)</f>
        <v>0</v>
      </c>
      <c r="J84" s="166" t="s">
        <v>170</v>
      </c>
      <c r="K84" s="2762" t="s">
        <v>4636</v>
      </c>
      <c r="L84" s="157">
        <f>IF(OR(ISBLANK(K84),K84=0,H84=0,ISBLANK(H84)),,ROUND(K84+$L$5,2))</f>
        <v>0</v>
      </c>
      <c r="M84" s="555">
        <f>ROUND(I84*L84,2)</f>
        <v>0</v>
      </c>
      <c r="N84" s="1008">
        <f>ROUND(L84/G84,4)</f>
        <v>0</v>
      </c>
      <c r="O84" s="1860"/>
      <c r="P84" s="73"/>
      <c r="Q84" s="73"/>
      <c r="R84" s="73"/>
      <c r="S84" s="73"/>
      <c r="T84" s="73"/>
      <c r="U84" s="73"/>
      <c r="V84" s="73"/>
      <c r="W84" s="73"/>
      <c r="X84" s="73"/>
      <c r="Y84" s="73"/>
      <c r="Z84" s="73"/>
    </row>
    <row r="85" spans="1:26" ht="15" customHeight="1">
      <c r="A85" s="702"/>
      <c r="B85" s="356" t="s">
        <v>3008</v>
      </c>
      <c r="C85" s="839" t="s">
        <v>3009</v>
      </c>
      <c r="D85" s="175">
        <v>207000312</v>
      </c>
      <c r="E85" s="2343"/>
      <c r="F85" s="166"/>
      <c r="G85" s="166"/>
      <c r="H85" s="1059"/>
      <c r="I85" s="155"/>
      <c r="J85" s="155"/>
      <c r="K85" s="1846"/>
      <c r="L85" s="954"/>
      <c r="M85" s="1847"/>
      <c r="N85" s="1848"/>
      <c r="O85" s="1860"/>
      <c r="P85" s="73"/>
      <c r="Q85" s="73"/>
      <c r="R85" s="73"/>
      <c r="S85" s="73"/>
      <c r="T85" s="73"/>
      <c r="U85" s="73"/>
      <c r="V85" s="73"/>
      <c r="W85" s="73"/>
      <c r="X85" s="73"/>
      <c r="Y85" s="73"/>
      <c r="Z85" s="73"/>
    </row>
    <row r="86" spans="1:26" ht="15" customHeight="1">
      <c r="A86" s="1050"/>
      <c r="B86" s="268" t="s">
        <v>3010</v>
      </c>
      <c r="C86" s="518"/>
      <c r="D86" s="1961"/>
      <c r="E86" s="2350"/>
      <c r="F86" s="270"/>
      <c r="G86" s="305"/>
      <c r="H86" s="985"/>
      <c r="I86" s="270"/>
      <c r="J86" s="270"/>
      <c r="K86" s="900"/>
      <c r="L86" s="901"/>
      <c r="M86" s="902"/>
      <c r="N86" s="1875"/>
      <c r="O86" s="1860"/>
      <c r="P86" s="73"/>
      <c r="Q86" s="73"/>
      <c r="R86" s="73"/>
      <c r="S86" s="73"/>
      <c r="T86" s="73"/>
      <c r="U86" s="73"/>
      <c r="V86" s="73"/>
      <c r="W86" s="73"/>
      <c r="X86" s="73"/>
      <c r="Y86" s="73"/>
      <c r="Z86" s="73"/>
    </row>
    <row r="87" spans="1:26" ht="15" customHeight="1">
      <c r="A87" s="146">
        <v>30020</v>
      </c>
      <c r="B87" s="1614" t="s">
        <v>3011</v>
      </c>
      <c r="C87" s="155" t="s">
        <v>3012</v>
      </c>
      <c r="D87" s="166"/>
      <c r="E87" s="155"/>
      <c r="F87" s="155" t="s">
        <v>3013</v>
      </c>
      <c r="G87" s="256">
        <v>24</v>
      </c>
      <c r="H87" s="1879"/>
      <c r="I87" s="154">
        <f>ROUND(H87*G87/G87,2)</f>
        <v>0</v>
      </c>
      <c r="J87" s="155" t="s">
        <v>170</v>
      </c>
      <c r="K87" s="2731" t="s">
        <v>4636</v>
      </c>
      <c r="L87" s="157">
        <f>IF(OR(ISBLANK(K87),K87=0,H87=0,ISBLANK(H87)),,ROUND(K87+$L$5,2))</f>
        <v>0</v>
      </c>
      <c r="M87" s="555">
        <f>ROUND(I87*L87,2)</f>
        <v>0</v>
      </c>
      <c r="N87" s="1008">
        <f>ROUND(L87/G87,4)</f>
        <v>0</v>
      </c>
      <c r="O87" s="1860"/>
      <c r="P87" s="73"/>
      <c r="Q87" s="73"/>
      <c r="R87" s="73"/>
      <c r="S87" s="73"/>
      <c r="T87" s="73"/>
      <c r="U87" s="73"/>
      <c r="V87" s="73"/>
      <c r="W87" s="73"/>
      <c r="X87" s="73"/>
      <c r="Y87" s="73"/>
      <c r="Z87" s="73"/>
    </row>
    <row r="88" spans="1:26" ht="15" customHeight="1">
      <c r="A88" s="504"/>
      <c r="B88" s="166" t="s">
        <v>3014</v>
      </c>
      <c r="C88" s="2368" t="s">
        <v>1523</v>
      </c>
      <c r="D88" s="175">
        <v>61004</v>
      </c>
      <c r="E88" s="2132"/>
      <c r="F88" s="166"/>
      <c r="G88" s="168"/>
      <c r="H88" s="1059"/>
      <c r="I88" s="166"/>
      <c r="J88" s="166"/>
      <c r="K88" s="817"/>
      <c r="L88" s="818"/>
      <c r="M88" s="819"/>
      <c r="N88" s="1869"/>
      <c r="O88" s="1860"/>
      <c r="P88" s="73"/>
      <c r="Q88" s="73"/>
      <c r="R88" s="73"/>
      <c r="S88" s="73"/>
      <c r="T88" s="73"/>
      <c r="U88" s="73"/>
      <c r="V88" s="73"/>
      <c r="W88" s="73"/>
      <c r="X88" s="73"/>
      <c r="Y88" s="73"/>
      <c r="Z88" s="73"/>
    </row>
    <row r="89" spans="1:26" ht="15" customHeight="1">
      <c r="A89" s="702"/>
      <c r="B89" s="166" t="s">
        <v>3015</v>
      </c>
      <c r="C89" s="800"/>
      <c r="D89" s="648"/>
      <c r="E89" s="2132"/>
      <c r="F89" s="166"/>
      <c r="G89" s="168"/>
      <c r="H89" s="1059"/>
      <c r="I89" s="166"/>
      <c r="J89" s="166"/>
      <c r="K89" s="817"/>
      <c r="L89" s="818"/>
      <c r="M89" s="819"/>
      <c r="N89" s="1869"/>
      <c r="O89" s="1860"/>
      <c r="P89" s="73"/>
      <c r="Q89" s="73"/>
      <c r="R89" s="73"/>
      <c r="S89" s="73"/>
      <c r="T89" s="73"/>
      <c r="U89" s="73"/>
      <c r="V89" s="73"/>
      <c r="W89" s="73"/>
      <c r="X89" s="73"/>
      <c r="Y89" s="73"/>
      <c r="Z89" s="73"/>
    </row>
    <row r="90" spans="1:26" ht="15" customHeight="1">
      <c r="A90" s="268"/>
      <c r="B90" s="199" t="s">
        <v>20</v>
      </c>
      <c r="C90" s="270" t="s">
        <v>20</v>
      </c>
      <c r="D90" s="113"/>
      <c r="E90" s="2138"/>
      <c r="F90" s="270"/>
      <c r="G90" s="305"/>
      <c r="H90" s="985"/>
      <c r="I90" s="270"/>
      <c r="J90" s="270"/>
      <c r="K90" s="900"/>
      <c r="L90" s="901"/>
      <c r="M90" s="902"/>
      <c r="N90" s="1875"/>
      <c r="O90" s="1860"/>
      <c r="P90" s="73"/>
      <c r="Q90" s="73"/>
      <c r="R90" s="73"/>
      <c r="S90" s="73"/>
      <c r="T90" s="73"/>
      <c r="U90" s="73"/>
      <c r="V90" s="73"/>
      <c r="W90" s="73"/>
      <c r="X90" s="73"/>
      <c r="Y90" s="73"/>
      <c r="Z90" s="73"/>
    </row>
    <row r="91" spans="1:26" ht="15" customHeight="1">
      <c r="A91" s="371">
        <v>30021</v>
      </c>
      <c r="B91" s="254" t="s">
        <v>3016</v>
      </c>
      <c r="C91" s="255" t="s">
        <v>2551</v>
      </c>
      <c r="D91" s="148"/>
      <c r="E91" s="155"/>
      <c r="F91" s="166" t="s">
        <v>3017</v>
      </c>
      <c r="G91" s="168">
        <v>80</v>
      </c>
      <c r="H91" s="1257">
        <v>200</v>
      </c>
      <c r="I91" s="154">
        <f>ROUND(H91*G91/G91,2)</f>
        <v>200</v>
      </c>
      <c r="J91" s="166" t="s">
        <v>170</v>
      </c>
      <c r="K91" s="156">
        <v>30.4</v>
      </c>
      <c r="L91" s="157">
        <f>IF(OR(ISBLANK(K91),K91=0,H91=0,ISBLANK(H91)),,ROUND(K91+$L$5,2))</f>
        <v>30.4</v>
      </c>
      <c r="M91" s="555">
        <f>ROUND(I91*L91,2)</f>
        <v>6080</v>
      </c>
      <c r="N91" s="1008">
        <f>ROUND(L91/G91,4)</f>
        <v>0.38</v>
      </c>
      <c r="O91" s="1860"/>
      <c r="P91" s="73"/>
      <c r="Q91" s="73"/>
      <c r="R91" s="73"/>
      <c r="S91" s="73"/>
      <c r="T91" s="73"/>
      <c r="U91" s="73"/>
      <c r="V91" s="73"/>
      <c r="W91" s="73"/>
      <c r="X91" s="73"/>
      <c r="Y91" s="73"/>
      <c r="Z91" s="73"/>
    </row>
    <row r="92" spans="1:26" ht="15" customHeight="1">
      <c r="A92" s="910"/>
      <c r="B92" s="166" t="s">
        <v>3018</v>
      </c>
      <c r="C92" s="154" t="s">
        <v>3019</v>
      </c>
      <c r="D92" s="175" t="s">
        <v>3020</v>
      </c>
      <c r="E92" s="2132"/>
      <c r="F92" s="166"/>
      <c r="G92" s="168"/>
      <c r="H92" s="1059"/>
      <c r="I92" s="154"/>
      <c r="J92" s="166"/>
      <c r="K92" s="817"/>
      <c r="L92" s="157"/>
      <c r="M92" s="555"/>
      <c r="N92" s="1008"/>
      <c r="O92" s="1860"/>
      <c r="P92" s="73"/>
      <c r="Q92" s="73"/>
      <c r="R92" s="73"/>
      <c r="S92" s="73"/>
      <c r="T92" s="73"/>
      <c r="U92" s="73"/>
      <c r="V92" s="73"/>
      <c r="W92" s="73"/>
      <c r="X92" s="73"/>
      <c r="Y92" s="73"/>
      <c r="Z92" s="73"/>
    </row>
    <row r="93" spans="1:26" ht="15" customHeight="1">
      <c r="A93" s="910"/>
      <c r="B93" s="910" t="s">
        <v>3021</v>
      </c>
      <c r="C93" s="166" t="s">
        <v>3022</v>
      </c>
      <c r="D93" s="1294" t="s">
        <v>3023</v>
      </c>
      <c r="E93" s="2361"/>
      <c r="F93" s="228"/>
      <c r="G93" s="297"/>
      <c r="H93" s="1059"/>
      <c r="I93" s="701"/>
      <c r="J93" s="228"/>
      <c r="K93" s="950"/>
      <c r="L93" s="266"/>
      <c r="M93" s="890"/>
      <c r="N93" s="1313"/>
      <c r="O93" s="1860"/>
      <c r="P93" s="73"/>
      <c r="Q93" s="73"/>
      <c r="R93" s="73"/>
      <c r="S93" s="73"/>
      <c r="T93" s="73"/>
      <c r="U93" s="73"/>
      <c r="V93" s="73"/>
      <c r="W93" s="73"/>
      <c r="X93" s="73"/>
      <c r="Y93" s="73"/>
      <c r="Z93" s="73"/>
    </row>
    <row r="94" spans="1:26" ht="15" customHeight="1">
      <c r="A94" s="199"/>
      <c r="B94" s="199"/>
      <c r="C94" s="364" t="s">
        <v>3024</v>
      </c>
      <c r="D94" s="1961" t="s">
        <v>3025</v>
      </c>
      <c r="E94" s="2349"/>
      <c r="F94" s="270"/>
      <c r="G94" s="305"/>
      <c r="H94" s="985"/>
      <c r="I94" s="270"/>
      <c r="J94" s="270"/>
      <c r="K94" s="900"/>
      <c r="L94" s="901"/>
      <c r="M94" s="902"/>
      <c r="N94" s="1875"/>
      <c r="O94" s="1860"/>
      <c r="P94" s="73"/>
      <c r="Q94" s="73"/>
      <c r="R94" s="73"/>
      <c r="S94" s="73"/>
      <c r="T94" s="73"/>
      <c r="U94" s="73"/>
      <c r="V94" s="73"/>
      <c r="W94" s="73"/>
      <c r="X94" s="73"/>
      <c r="Y94" s="73"/>
      <c r="Z94" s="73"/>
    </row>
    <row r="95" spans="1:26" ht="15" customHeight="1">
      <c r="A95" s="146">
        <v>30022</v>
      </c>
      <c r="B95" s="254" t="s">
        <v>3026</v>
      </c>
      <c r="C95" s="255" t="s">
        <v>2551</v>
      </c>
      <c r="D95" s="148"/>
      <c r="E95" s="155"/>
      <c r="F95" s="166" t="s">
        <v>3027</v>
      </c>
      <c r="G95" s="168">
        <v>600</v>
      </c>
      <c r="H95" s="1257">
        <v>200</v>
      </c>
      <c r="I95" s="166">
        <f>ROUND(H95*G95/G95,2)</f>
        <v>200</v>
      </c>
      <c r="J95" s="166" t="s">
        <v>170</v>
      </c>
      <c r="K95" s="156">
        <v>80.5</v>
      </c>
      <c r="L95" s="157">
        <f>IF(OR(ISBLANK(K95),K95=0,H95=0,ISBLANK(H95)),,ROUND(K95+$L$5,2))</f>
        <v>80.5</v>
      </c>
      <c r="M95" s="555">
        <f>ROUND(I95*L95,2)</f>
        <v>16100</v>
      </c>
      <c r="N95" s="1008">
        <f>ROUND(L95/G95,4)</f>
        <v>0.13420000000000001</v>
      </c>
      <c r="O95" s="1860"/>
      <c r="P95" s="73"/>
      <c r="Q95" s="73"/>
      <c r="R95" s="73"/>
      <c r="S95" s="73"/>
      <c r="T95" s="73"/>
      <c r="U95" s="73"/>
      <c r="V95" s="73"/>
      <c r="W95" s="73"/>
      <c r="X95" s="73"/>
      <c r="Y95" s="73"/>
      <c r="Z95" s="73"/>
    </row>
    <row r="96" spans="1:26" ht="15" customHeight="1">
      <c r="A96" s="146"/>
      <c r="B96" s="166" t="s">
        <v>3028</v>
      </c>
      <c r="C96" s="154" t="s">
        <v>2993</v>
      </c>
      <c r="D96" s="175">
        <v>3800014540</v>
      </c>
      <c r="E96" s="2132"/>
      <c r="F96" s="166"/>
      <c r="G96" s="168"/>
      <c r="H96" s="1506"/>
      <c r="I96" s="166"/>
      <c r="J96" s="166"/>
      <c r="K96" s="817"/>
      <c r="L96" s="818"/>
      <c r="M96" s="819"/>
      <c r="N96" s="1869"/>
      <c r="O96" s="1860"/>
      <c r="P96" s="73"/>
      <c r="Q96" s="73"/>
      <c r="R96" s="73"/>
      <c r="S96" s="73"/>
      <c r="T96" s="73"/>
      <c r="U96" s="73"/>
      <c r="V96" s="73"/>
      <c r="W96" s="73"/>
      <c r="X96" s="73"/>
      <c r="Y96" s="73"/>
      <c r="Z96" s="73"/>
    </row>
    <row r="97" spans="1:26" ht="15" customHeight="1">
      <c r="A97" s="268"/>
      <c r="B97" s="199" t="s">
        <v>3029</v>
      </c>
      <c r="C97" s="154"/>
      <c r="D97" s="1832"/>
      <c r="E97" s="2350"/>
      <c r="F97" s="270"/>
      <c r="G97" s="305"/>
      <c r="H97" s="1346"/>
      <c r="I97" s="270"/>
      <c r="J97" s="270"/>
      <c r="K97" s="900"/>
      <c r="L97" s="901"/>
      <c r="M97" s="902"/>
      <c r="N97" s="1875"/>
      <c r="O97" s="1860"/>
      <c r="P97" s="73"/>
      <c r="Q97" s="73"/>
      <c r="R97" s="73"/>
      <c r="S97" s="73"/>
      <c r="T97" s="73"/>
      <c r="U97" s="73"/>
      <c r="V97" s="73"/>
      <c r="W97" s="73"/>
      <c r="X97" s="73"/>
      <c r="Y97" s="73"/>
      <c r="Z97" s="73"/>
    </row>
    <row r="98" spans="1:26" ht="15" customHeight="1">
      <c r="A98" s="146">
        <v>30023</v>
      </c>
      <c r="B98" s="254" t="s">
        <v>3030</v>
      </c>
      <c r="C98" s="2369" t="s">
        <v>3031</v>
      </c>
      <c r="D98" s="2374"/>
      <c r="E98" s="255"/>
      <c r="F98" s="255" t="s">
        <v>3032</v>
      </c>
      <c r="G98" s="278">
        <v>80</v>
      </c>
      <c r="H98" s="1257">
        <v>50</v>
      </c>
      <c r="I98" s="257">
        <f>ROUND(H98*G98/G98,2)</f>
        <v>50</v>
      </c>
      <c r="J98" s="255" t="s">
        <v>170</v>
      </c>
      <c r="K98" s="313">
        <v>29.45</v>
      </c>
      <c r="L98" s="314">
        <f>IF(OR(ISBLANK(K98),K98=0,H98=0,ISBLANK(H98)),,ROUND(K98+$L$5,2))</f>
        <v>29.45</v>
      </c>
      <c r="M98" s="670">
        <f>ROUND(I98*L98,2)</f>
        <v>1472.5</v>
      </c>
      <c r="N98" s="533">
        <f>ROUND(L98/G98,4)</f>
        <v>0.36809999999999998</v>
      </c>
      <c r="O98" s="1860"/>
      <c r="P98" s="73"/>
      <c r="Q98" s="73"/>
      <c r="R98" s="73"/>
      <c r="S98" s="73"/>
      <c r="T98" s="73"/>
      <c r="U98" s="73"/>
      <c r="V98" s="73"/>
      <c r="W98" s="73"/>
      <c r="X98" s="73"/>
      <c r="Y98" s="73"/>
      <c r="Z98" s="73"/>
    </row>
    <row r="99" spans="1:26" ht="15" customHeight="1">
      <c r="A99" s="146"/>
      <c r="B99" s="166" t="s">
        <v>3033</v>
      </c>
      <c r="C99" s="2375" t="s">
        <v>3034</v>
      </c>
      <c r="D99" s="2376">
        <v>18200</v>
      </c>
      <c r="E99" s="2132"/>
      <c r="F99" s="166"/>
      <c r="G99" s="168"/>
      <c r="H99" s="1059"/>
      <c r="I99" s="166"/>
      <c r="J99" s="166"/>
      <c r="K99" s="817"/>
      <c r="L99" s="818"/>
      <c r="M99" s="819"/>
      <c r="N99" s="1869"/>
      <c r="O99" s="1860"/>
      <c r="P99" s="73"/>
      <c r="Q99" s="73"/>
      <c r="R99" s="73"/>
      <c r="S99" s="73"/>
      <c r="T99" s="73"/>
      <c r="U99" s="73"/>
      <c r="V99" s="73"/>
      <c r="W99" s="73"/>
      <c r="X99" s="73"/>
      <c r="Y99" s="73"/>
      <c r="Z99" s="73"/>
    </row>
    <row r="100" spans="1:26" ht="15" customHeight="1">
      <c r="A100" s="910"/>
      <c r="B100" s="702"/>
      <c r="C100" s="2377" t="s">
        <v>3035</v>
      </c>
      <c r="D100" s="2378">
        <v>18350</v>
      </c>
      <c r="E100" s="2132"/>
      <c r="F100" s="166"/>
      <c r="G100" s="168"/>
      <c r="H100" s="1059"/>
      <c r="I100" s="166"/>
      <c r="J100" s="166"/>
      <c r="K100" s="817"/>
      <c r="L100" s="818"/>
      <c r="M100" s="819"/>
      <c r="N100" s="1869"/>
      <c r="O100" s="1860"/>
      <c r="P100" s="73"/>
      <c r="Q100" s="73"/>
      <c r="R100" s="73"/>
      <c r="S100" s="73"/>
      <c r="T100" s="73"/>
      <c r="U100" s="73"/>
      <c r="V100" s="73"/>
      <c r="W100" s="73"/>
      <c r="X100" s="73"/>
      <c r="Y100" s="73"/>
      <c r="Z100" s="73"/>
    </row>
    <row r="101" spans="1:26" ht="15" customHeight="1">
      <c r="A101" s="199"/>
      <c r="B101" s="702"/>
      <c r="C101" s="364"/>
      <c r="D101" s="118"/>
      <c r="E101" s="2132"/>
      <c r="F101" s="166"/>
      <c r="G101" s="168"/>
      <c r="H101" s="985"/>
      <c r="I101" s="270"/>
      <c r="J101" s="270"/>
      <c r="K101" s="900"/>
      <c r="L101" s="901"/>
      <c r="M101" s="902"/>
      <c r="N101" s="1875"/>
      <c r="O101" s="1860"/>
      <c r="P101" s="73"/>
      <c r="Q101" s="73"/>
      <c r="R101" s="73"/>
      <c r="S101" s="73"/>
      <c r="T101" s="73"/>
      <c r="U101" s="73"/>
      <c r="V101" s="73"/>
      <c r="W101" s="73"/>
      <c r="X101" s="73"/>
      <c r="Y101" s="73"/>
      <c r="Z101" s="73"/>
    </row>
    <row r="102" spans="1:26" ht="15" customHeight="1">
      <c r="A102" s="146">
        <v>30024</v>
      </c>
      <c r="B102" s="254" t="s">
        <v>3036</v>
      </c>
      <c r="C102" s="255" t="s">
        <v>3037</v>
      </c>
      <c r="D102" s="148"/>
      <c r="E102" s="255"/>
      <c r="F102" s="255"/>
      <c r="G102" s="278"/>
      <c r="H102" s="1257">
        <v>50</v>
      </c>
      <c r="I102" s="257"/>
      <c r="J102" s="255"/>
      <c r="K102" s="392"/>
      <c r="L102" s="314"/>
      <c r="M102" s="670"/>
      <c r="N102" s="533"/>
      <c r="O102" s="1860"/>
      <c r="P102" s="73"/>
      <c r="Q102" s="73"/>
      <c r="R102" s="73"/>
      <c r="S102" s="73"/>
      <c r="T102" s="73"/>
      <c r="U102" s="73"/>
      <c r="V102" s="73"/>
      <c r="W102" s="73"/>
      <c r="X102" s="73"/>
      <c r="Y102" s="73"/>
      <c r="Z102" s="73"/>
    </row>
    <row r="103" spans="1:26" ht="15" customHeight="1">
      <c r="A103" s="910"/>
      <c r="B103" s="498" t="s">
        <v>3038</v>
      </c>
      <c r="C103" s="166" t="s">
        <v>3039</v>
      </c>
      <c r="D103" s="1223">
        <v>10015665624079</v>
      </c>
      <c r="E103" s="2132"/>
      <c r="F103" s="166" t="s">
        <v>3040</v>
      </c>
      <c r="G103" s="168">
        <v>72</v>
      </c>
      <c r="H103" s="1365"/>
      <c r="I103" s="166">
        <f>ROUND(H102*G103/G103,2)</f>
        <v>50</v>
      </c>
      <c r="J103" s="166" t="s">
        <v>170</v>
      </c>
      <c r="K103" s="170">
        <v>34.25</v>
      </c>
      <c r="L103" s="230">
        <f>IF(OR(ISBLANK(K103),K103=0,H102=0,ISBLANK(H102)),,ROUND(K103+$L$5,2))</f>
        <v>34.25</v>
      </c>
      <c r="M103" s="326">
        <f>ROUND(I103*L103,2)</f>
        <v>1712.5</v>
      </c>
      <c r="N103" s="1311">
        <f>ROUND(L103/G103,4)</f>
        <v>0.47570000000000001</v>
      </c>
      <c r="O103" s="1860"/>
      <c r="P103" s="73"/>
      <c r="Q103" s="73"/>
      <c r="R103" s="73"/>
      <c r="S103" s="73"/>
      <c r="T103" s="73"/>
      <c r="U103" s="73"/>
      <c r="V103" s="73"/>
      <c r="W103" s="73"/>
      <c r="X103" s="73"/>
      <c r="Y103" s="73"/>
      <c r="Z103" s="73"/>
    </row>
    <row r="104" spans="1:26" ht="15" customHeight="1">
      <c r="A104" s="910"/>
      <c r="B104" s="498" t="s">
        <v>3041</v>
      </c>
      <c r="C104" s="166"/>
      <c r="D104" s="148"/>
      <c r="E104" s="166"/>
      <c r="F104" s="166"/>
      <c r="G104" s="168"/>
      <c r="H104" s="1365"/>
      <c r="I104" s="166"/>
      <c r="J104" s="166"/>
      <c r="K104" s="230"/>
      <c r="L104" s="230"/>
      <c r="M104" s="326"/>
      <c r="N104" s="1311"/>
      <c r="O104" s="1860"/>
      <c r="P104" s="73"/>
      <c r="Q104" s="73"/>
      <c r="R104" s="73"/>
      <c r="S104" s="73"/>
      <c r="T104" s="73"/>
      <c r="U104" s="73"/>
      <c r="V104" s="73"/>
      <c r="W104" s="73"/>
      <c r="X104" s="73"/>
      <c r="Y104" s="73"/>
      <c r="Z104" s="73"/>
    </row>
    <row r="105" spans="1:26" ht="15" customHeight="1">
      <c r="A105" s="910"/>
      <c r="B105" s="199" t="s">
        <v>1428</v>
      </c>
      <c r="C105" s="270"/>
      <c r="D105" s="113"/>
      <c r="E105" s="270"/>
      <c r="F105" s="270"/>
      <c r="G105" s="305"/>
      <c r="H105" s="1366"/>
      <c r="I105" s="270"/>
      <c r="J105" s="270"/>
      <c r="K105" s="271"/>
      <c r="L105" s="271"/>
      <c r="M105" s="348"/>
      <c r="N105" s="1073"/>
      <c r="O105" s="1860"/>
      <c r="P105" s="73"/>
      <c r="Q105" s="73"/>
      <c r="R105" s="73"/>
      <c r="S105" s="73"/>
      <c r="T105" s="73"/>
      <c r="U105" s="73"/>
      <c r="V105" s="73"/>
      <c r="W105" s="73"/>
      <c r="X105" s="73"/>
      <c r="Y105" s="73"/>
      <c r="Z105" s="73"/>
    </row>
    <row r="106" spans="1:26" ht="15" customHeight="1">
      <c r="A106" s="747">
        <v>30025</v>
      </c>
      <c r="B106" s="2179" t="s">
        <v>3042</v>
      </c>
      <c r="C106" s="255" t="s">
        <v>3043</v>
      </c>
      <c r="D106" s="148">
        <v>1231780</v>
      </c>
      <c r="E106" s="2132"/>
      <c r="F106" s="255" t="s">
        <v>3044</v>
      </c>
      <c r="G106" s="278">
        <v>150</v>
      </c>
      <c r="H106" s="1257"/>
      <c r="I106" s="257">
        <f>ROUND(H106*G106/G106,2)</f>
        <v>0</v>
      </c>
      <c r="J106" s="255" t="s">
        <v>170</v>
      </c>
      <c r="K106" s="313">
        <v>40.47</v>
      </c>
      <c r="L106" s="314">
        <f>IF(OR(ISBLANK(K106),K106=0,H106=0,ISBLANK(H106)),,ROUND(K106+$L$5,2))</f>
        <v>0</v>
      </c>
      <c r="M106" s="670">
        <f>ROUND(I106*L106,2)</f>
        <v>0</v>
      </c>
      <c r="N106" s="533">
        <f>ROUND(L106/G106,4)</f>
        <v>0</v>
      </c>
      <c r="O106" s="1860"/>
      <c r="P106" s="73"/>
      <c r="Q106" s="73"/>
      <c r="R106" s="73"/>
      <c r="S106" s="73"/>
      <c r="T106" s="73"/>
      <c r="U106" s="73"/>
      <c r="V106" s="73"/>
      <c r="W106" s="73"/>
      <c r="X106" s="73"/>
      <c r="Y106" s="73"/>
      <c r="Z106" s="73"/>
    </row>
    <row r="107" spans="1:26" ht="15" customHeight="1">
      <c r="A107" s="702"/>
      <c r="B107" s="498" t="s">
        <v>3045</v>
      </c>
      <c r="C107" s="166" t="s">
        <v>20</v>
      </c>
      <c r="D107" s="148"/>
      <c r="E107" s="2353"/>
      <c r="F107" s="166"/>
      <c r="G107" s="168"/>
      <c r="H107" s="1365"/>
      <c r="I107" s="166"/>
      <c r="J107" s="166"/>
      <c r="K107" s="230"/>
      <c r="L107" s="230"/>
      <c r="M107" s="326"/>
      <c r="N107" s="1311"/>
      <c r="O107" s="1860"/>
      <c r="P107" s="73"/>
      <c r="Q107" s="73"/>
      <c r="R107" s="73"/>
      <c r="S107" s="73"/>
      <c r="T107" s="73"/>
      <c r="U107" s="73"/>
      <c r="V107" s="73"/>
      <c r="W107" s="73"/>
      <c r="X107" s="73"/>
      <c r="Y107" s="73"/>
      <c r="Z107" s="73"/>
    </row>
    <row r="108" spans="1:26" ht="15" customHeight="1">
      <c r="A108" s="504"/>
      <c r="B108" s="498" t="s">
        <v>3046</v>
      </c>
      <c r="C108" s="166"/>
      <c r="D108" s="148"/>
      <c r="E108" s="2353"/>
      <c r="F108" s="166"/>
      <c r="G108" s="168"/>
      <c r="H108" s="1365"/>
      <c r="I108" s="166"/>
      <c r="J108" s="166"/>
      <c r="K108" s="230"/>
      <c r="L108" s="230"/>
      <c r="M108" s="326"/>
      <c r="N108" s="1311"/>
      <c r="O108" s="1860"/>
      <c r="P108" s="73"/>
      <c r="Q108" s="73"/>
      <c r="R108" s="73"/>
      <c r="S108" s="73"/>
      <c r="T108" s="73"/>
      <c r="U108" s="73"/>
      <c r="V108" s="73"/>
      <c r="W108" s="73"/>
      <c r="X108" s="73"/>
      <c r="Y108" s="73"/>
      <c r="Z108" s="73"/>
    </row>
    <row r="109" spans="1:26" ht="15" customHeight="1">
      <c r="A109" s="910"/>
      <c r="B109" s="199" t="s">
        <v>384</v>
      </c>
      <c r="C109" s="270"/>
      <c r="D109" s="113"/>
      <c r="E109" s="2138"/>
      <c r="F109" s="270"/>
      <c r="G109" s="305"/>
      <c r="H109" s="1366"/>
      <c r="I109" s="270"/>
      <c r="J109" s="270"/>
      <c r="K109" s="271"/>
      <c r="L109" s="271"/>
      <c r="M109" s="348"/>
      <c r="N109" s="1073"/>
      <c r="O109" s="1860"/>
      <c r="P109" s="73"/>
      <c r="Q109" s="73"/>
      <c r="R109" s="73"/>
      <c r="S109" s="73"/>
      <c r="T109" s="73"/>
      <c r="U109" s="73"/>
      <c r="V109" s="73"/>
      <c r="W109" s="73"/>
      <c r="X109" s="73"/>
      <c r="Y109" s="73"/>
      <c r="Z109" s="73"/>
    </row>
    <row r="110" spans="1:26" ht="15" customHeight="1">
      <c r="A110" s="747">
        <v>30026</v>
      </c>
      <c r="B110" s="147" t="s">
        <v>3047</v>
      </c>
      <c r="C110" s="155" t="s">
        <v>2551</v>
      </c>
      <c r="D110" s="193"/>
      <c r="E110" s="2379"/>
      <c r="F110" s="155" t="s">
        <v>2990</v>
      </c>
      <c r="G110" s="256">
        <v>210</v>
      </c>
      <c r="H110" s="1257">
        <v>100</v>
      </c>
      <c r="I110" s="154">
        <f>ROUND(H110*G110/G110,2)</f>
        <v>100</v>
      </c>
      <c r="J110" s="155" t="s">
        <v>170</v>
      </c>
      <c r="K110" s="156">
        <v>44.1</v>
      </c>
      <c r="L110" s="157">
        <f>IF(OR(ISBLANK(K110),K110=0,H110=0,ISBLANK(H110)),,ROUND(K110+$L$5,2))</f>
        <v>44.1</v>
      </c>
      <c r="M110" s="555">
        <f>ROUND(I110*L110,2)</f>
        <v>4410</v>
      </c>
      <c r="N110" s="1008">
        <f>ROUND(L110/G110,4)</f>
        <v>0.21</v>
      </c>
      <c r="O110" s="1860"/>
      <c r="P110" s="73"/>
      <c r="Q110" s="73"/>
      <c r="R110" s="73"/>
      <c r="S110" s="73"/>
      <c r="T110" s="73"/>
      <c r="U110" s="73"/>
      <c r="V110" s="73"/>
      <c r="W110" s="73"/>
      <c r="X110" s="73"/>
      <c r="Y110" s="73"/>
      <c r="Z110" s="73"/>
    </row>
    <row r="111" spans="1:26" ht="15" customHeight="1">
      <c r="A111" s="702"/>
      <c r="B111" s="166" t="s">
        <v>3048</v>
      </c>
      <c r="C111" s="155" t="s">
        <v>3049</v>
      </c>
      <c r="D111" s="148" t="s">
        <v>3050</v>
      </c>
      <c r="E111" s="2356"/>
      <c r="F111" s="155"/>
      <c r="G111" s="152"/>
      <c r="H111" s="1059"/>
      <c r="I111" s="155"/>
      <c r="J111" s="155"/>
      <c r="K111" s="1846"/>
      <c r="L111" s="954"/>
      <c r="M111" s="1847"/>
      <c r="N111" s="1848"/>
      <c r="O111" s="1860"/>
      <c r="P111" s="73"/>
      <c r="Q111" s="73"/>
      <c r="R111" s="73"/>
      <c r="S111" s="73"/>
      <c r="T111" s="73"/>
      <c r="U111" s="73"/>
      <c r="V111" s="73"/>
      <c r="W111" s="73"/>
      <c r="X111" s="73"/>
      <c r="Y111" s="73"/>
      <c r="Z111" s="73"/>
    </row>
    <row r="112" spans="1:26" ht="15" customHeight="1">
      <c r="A112" s="268"/>
      <c r="B112" s="199" t="s">
        <v>20</v>
      </c>
      <c r="C112" s="198"/>
      <c r="D112" s="113"/>
      <c r="E112" s="198"/>
      <c r="F112" s="198"/>
      <c r="G112" s="243"/>
      <c r="H112" s="985"/>
      <c r="I112" s="198"/>
      <c r="J112" s="198"/>
      <c r="K112" s="1849"/>
      <c r="L112" s="1748"/>
      <c r="M112" s="1850"/>
      <c r="N112" s="1851"/>
      <c r="O112" s="1860"/>
      <c r="P112" s="73"/>
      <c r="Q112" s="73"/>
      <c r="R112" s="73"/>
      <c r="S112" s="73"/>
      <c r="T112" s="73"/>
      <c r="U112" s="73"/>
      <c r="V112" s="73"/>
      <c r="W112" s="73"/>
      <c r="X112" s="73"/>
      <c r="Y112" s="73"/>
      <c r="Z112" s="73"/>
    </row>
    <row r="113" spans="1:26" ht="15" customHeight="1">
      <c r="A113" s="309">
        <v>30027</v>
      </c>
      <c r="B113" s="147" t="s">
        <v>3051</v>
      </c>
      <c r="C113" s="155" t="s">
        <v>3006</v>
      </c>
      <c r="D113" s="175">
        <v>205010314</v>
      </c>
      <c r="E113" s="2343"/>
      <c r="F113" s="881" t="s">
        <v>3007</v>
      </c>
      <c r="G113" s="2380">
        <v>90</v>
      </c>
      <c r="H113" s="1257"/>
      <c r="I113" s="154">
        <f>ROUND(H113*G113/G113,2)</f>
        <v>0</v>
      </c>
      <c r="J113" s="155" t="s">
        <v>170</v>
      </c>
      <c r="K113" s="2731" t="s">
        <v>4636</v>
      </c>
      <c r="L113" s="157">
        <f>IF(OR(ISBLANK(K113),K113=0,H113=0,ISBLANK(H113)),,ROUND(K113+$L$5,2))</f>
        <v>0</v>
      </c>
      <c r="M113" s="555">
        <f>ROUND(I113*L113,2)</f>
        <v>0</v>
      </c>
      <c r="N113" s="1008">
        <f>ROUND(L113/G113,4)</f>
        <v>0</v>
      </c>
      <c r="O113" s="1860"/>
      <c r="P113" s="73"/>
      <c r="Q113" s="73"/>
      <c r="R113" s="73"/>
      <c r="S113" s="73"/>
      <c r="T113" s="73"/>
      <c r="U113" s="73"/>
      <c r="V113" s="73"/>
      <c r="W113" s="73"/>
      <c r="X113" s="73"/>
      <c r="Y113" s="73"/>
      <c r="Z113" s="73"/>
    </row>
    <row r="114" spans="1:26" ht="15" customHeight="1">
      <c r="A114" s="263"/>
      <c r="B114" s="166" t="s">
        <v>3052</v>
      </c>
      <c r="C114" s="263"/>
      <c r="D114" s="263"/>
      <c r="E114" s="263"/>
      <c r="F114" s="263"/>
      <c r="G114" s="1658"/>
      <c r="H114" s="1059"/>
      <c r="I114" s="263"/>
      <c r="J114" s="263"/>
      <c r="K114" s="261"/>
      <c r="L114" s="261"/>
      <c r="M114" s="1221"/>
      <c r="N114" s="1848"/>
      <c r="O114" s="1860"/>
      <c r="P114" s="73"/>
      <c r="Q114" s="73"/>
      <c r="R114" s="73"/>
      <c r="S114" s="73"/>
      <c r="T114" s="73"/>
      <c r="U114" s="73"/>
      <c r="V114" s="73"/>
      <c r="W114" s="73"/>
      <c r="X114" s="73"/>
      <c r="Y114" s="73"/>
      <c r="Z114" s="73"/>
    </row>
    <row r="115" spans="1:26" ht="15" customHeight="1">
      <c r="A115" s="757"/>
      <c r="B115" s="824" t="s">
        <v>1883</v>
      </c>
      <c r="C115" s="757"/>
      <c r="D115" s="757"/>
      <c r="E115" s="757"/>
      <c r="F115" s="757"/>
      <c r="G115" s="2381"/>
      <c r="H115" s="2382"/>
      <c r="I115" s="757"/>
      <c r="J115" s="757"/>
      <c r="K115" s="756"/>
      <c r="L115" s="756"/>
      <c r="M115" s="2383"/>
      <c r="N115" s="1851"/>
      <c r="O115" s="1860"/>
      <c r="P115" s="73"/>
      <c r="Q115" s="73"/>
      <c r="R115" s="73"/>
      <c r="S115" s="73"/>
      <c r="T115" s="73"/>
      <c r="U115" s="73"/>
      <c r="V115" s="73"/>
      <c r="W115" s="73"/>
      <c r="X115" s="73"/>
      <c r="Y115" s="73"/>
      <c r="Z115" s="73"/>
    </row>
    <row r="116" spans="1:26" ht="15" customHeight="1">
      <c r="A116" s="146">
        <v>20028</v>
      </c>
      <c r="B116" s="147" t="s">
        <v>3053</v>
      </c>
      <c r="C116" s="155" t="s">
        <v>3054</v>
      </c>
      <c r="D116" s="148"/>
      <c r="E116" s="155"/>
      <c r="F116" s="155" t="s">
        <v>3055</v>
      </c>
      <c r="G116" s="152">
        <v>48</v>
      </c>
      <c r="H116" s="1879"/>
      <c r="I116" s="155">
        <f>ROUND(H116*G116/G116,2)</f>
        <v>0</v>
      </c>
      <c r="J116" s="155" t="s">
        <v>170</v>
      </c>
      <c r="K116" s="156">
        <v>55.68</v>
      </c>
      <c r="L116" s="165">
        <f>IF(OR(ISBLANK(K116),K116=0,H116=0,ISBLANK(H116)),,ROUND(K116+$L$5,2))</f>
        <v>0</v>
      </c>
      <c r="M116" s="555">
        <f>ROUND(I116*L116,2)</f>
        <v>0</v>
      </c>
      <c r="N116" s="1008">
        <f>ROUND(L116/G116,4)</f>
        <v>0</v>
      </c>
      <c r="O116" s="1860"/>
      <c r="P116" s="73"/>
      <c r="Q116" s="73"/>
      <c r="R116" s="73"/>
      <c r="S116" s="73"/>
      <c r="T116" s="73"/>
      <c r="U116" s="73"/>
      <c r="V116" s="73"/>
      <c r="W116" s="73"/>
      <c r="X116" s="73"/>
      <c r="Y116" s="73"/>
      <c r="Z116" s="73"/>
    </row>
    <row r="117" spans="1:26" ht="15" customHeight="1">
      <c r="A117" s="504"/>
      <c r="B117" s="166" t="s">
        <v>3056</v>
      </c>
      <c r="C117" s="154" t="s">
        <v>2958</v>
      </c>
      <c r="D117" s="175">
        <v>10000007721</v>
      </c>
      <c r="E117" s="2132"/>
      <c r="F117" s="851"/>
      <c r="G117" s="168"/>
      <c r="H117" s="1059"/>
      <c r="I117" s="166"/>
      <c r="J117" s="166"/>
      <c r="K117" s="817"/>
      <c r="L117" s="818"/>
      <c r="M117" s="819"/>
      <c r="N117" s="1869"/>
      <c r="O117" s="1860"/>
      <c r="P117" s="73"/>
      <c r="Q117" s="73"/>
      <c r="R117" s="73"/>
      <c r="S117" s="73"/>
      <c r="T117" s="73"/>
      <c r="U117" s="73"/>
      <c r="V117" s="73"/>
      <c r="W117" s="73"/>
      <c r="X117" s="73"/>
      <c r="Y117" s="73"/>
      <c r="Z117" s="73"/>
    </row>
    <row r="118" spans="1:26" ht="15" customHeight="1">
      <c r="A118" s="702"/>
      <c r="B118" s="166" t="s">
        <v>3057</v>
      </c>
      <c r="C118" s="154" t="s">
        <v>3058</v>
      </c>
      <c r="D118" s="175">
        <v>10000007717</v>
      </c>
      <c r="E118" s="2132"/>
      <c r="F118" s="166"/>
      <c r="G118" s="168"/>
      <c r="H118" s="1059"/>
      <c r="I118" s="166"/>
      <c r="J118" s="166"/>
      <c r="K118" s="817"/>
      <c r="L118" s="818"/>
      <c r="M118" s="819"/>
      <c r="N118" s="1869"/>
      <c r="O118" s="1860"/>
      <c r="P118" s="73"/>
      <c r="Q118" s="73"/>
      <c r="R118" s="73"/>
      <c r="S118" s="73"/>
      <c r="T118" s="73"/>
      <c r="U118" s="73"/>
      <c r="V118" s="73"/>
      <c r="W118" s="73"/>
      <c r="X118" s="73"/>
      <c r="Y118" s="73"/>
      <c r="Z118" s="73"/>
    </row>
    <row r="119" spans="1:26" ht="15" customHeight="1">
      <c r="A119" s="824"/>
      <c r="B119" s="270"/>
      <c r="C119" s="166" t="s">
        <v>3059</v>
      </c>
      <c r="D119" s="1294"/>
      <c r="E119" s="2132"/>
      <c r="F119" s="166"/>
      <c r="G119" s="168"/>
      <c r="H119" s="1059"/>
      <c r="I119" s="166"/>
      <c r="J119" s="270"/>
      <c r="K119" s="900"/>
      <c r="L119" s="901"/>
      <c r="M119" s="902"/>
      <c r="N119" s="1875"/>
      <c r="O119" s="1860"/>
      <c r="P119" s="73"/>
      <c r="Q119" s="73"/>
      <c r="R119" s="73"/>
      <c r="S119" s="73"/>
      <c r="T119" s="73"/>
      <c r="U119" s="73"/>
      <c r="V119" s="73"/>
      <c r="W119" s="73"/>
      <c r="X119" s="73"/>
      <c r="Y119" s="73"/>
      <c r="Z119" s="73"/>
    </row>
    <row r="120" spans="1:26" ht="15" customHeight="1">
      <c r="A120" s="146">
        <v>30029</v>
      </c>
      <c r="B120" s="147" t="s">
        <v>3060</v>
      </c>
      <c r="C120" s="255" t="s">
        <v>3061</v>
      </c>
      <c r="D120" s="255"/>
      <c r="E120" s="166"/>
      <c r="F120" s="255" t="s">
        <v>3062</v>
      </c>
      <c r="G120" s="255">
        <v>300</v>
      </c>
      <c r="H120" s="1307">
        <v>200</v>
      </c>
      <c r="I120" s="2384">
        <f>ROUND(H120*G120/G120,2)</f>
        <v>200</v>
      </c>
      <c r="J120" s="154" t="s">
        <v>170</v>
      </c>
      <c r="K120" s="408">
        <v>50.54</v>
      </c>
      <c r="L120" s="165">
        <f>IF(OR(ISBLANK(K120),K120=0,H120=0,ISBLANK(H120)),,ROUND(K120+$L$5,2))</f>
        <v>50.54</v>
      </c>
      <c r="M120" s="157">
        <f>ROUND(I120*L120,2)</f>
        <v>10108</v>
      </c>
      <c r="N120" s="2385">
        <f>ROUND(L120/G120,4)</f>
        <v>0.16850000000000001</v>
      </c>
      <c r="O120" s="73"/>
      <c r="P120" s="73"/>
      <c r="Q120" s="73"/>
      <c r="R120" s="73"/>
      <c r="S120" s="73"/>
      <c r="T120" s="73"/>
      <c r="U120" s="73"/>
      <c r="V120" s="73"/>
      <c r="W120" s="73"/>
      <c r="X120" s="73"/>
      <c r="Y120" s="73"/>
      <c r="Z120" s="73"/>
    </row>
    <row r="121" spans="1:26" ht="15" customHeight="1">
      <c r="A121" s="504"/>
      <c r="B121" s="166" t="s">
        <v>3063</v>
      </c>
      <c r="C121" s="166" t="s">
        <v>3064</v>
      </c>
      <c r="D121" s="166">
        <v>26830</v>
      </c>
      <c r="E121" s="1950"/>
      <c r="F121" s="178"/>
      <c r="G121" s="166"/>
      <c r="H121" s="1059"/>
      <c r="I121" s="2286"/>
      <c r="J121" s="498"/>
      <c r="K121" s="166"/>
      <c r="L121" s="230"/>
      <c r="M121" s="171"/>
      <c r="N121" s="1848"/>
      <c r="O121" s="73"/>
      <c r="P121" s="73"/>
      <c r="Q121" s="73"/>
      <c r="R121" s="73"/>
      <c r="S121" s="73"/>
      <c r="T121" s="73"/>
      <c r="U121" s="73"/>
      <c r="V121" s="73"/>
      <c r="W121" s="73"/>
      <c r="X121" s="73"/>
      <c r="Y121" s="73"/>
      <c r="Z121" s="73"/>
    </row>
    <row r="122" spans="1:26" ht="15" customHeight="1">
      <c r="A122" s="702"/>
      <c r="B122" s="228" t="s">
        <v>3065</v>
      </c>
      <c r="C122" s="166" t="s">
        <v>3066</v>
      </c>
      <c r="D122" s="166">
        <v>26828</v>
      </c>
      <c r="E122" s="1950"/>
      <c r="F122" s="178"/>
      <c r="G122" s="166"/>
      <c r="H122" s="1059"/>
      <c r="I122" s="2286"/>
      <c r="J122" s="498"/>
      <c r="K122" s="166"/>
      <c r="L122" s="230"/>
      <c r="M122" s="171"/>
      <c r="N122" s="1848"/>
      <c r="O122" s="73"/>
      <c r="P122" s="73"/>
      <c r="Q122" s="73"/>
      <c r="R122" s="73"/>
      <c r="S122" s="73"/>
      <c r="T122" s="73"/>
      <c r="U122" s="73"/>
      <c r="V122" s="73"/>
      <c r="W122" s="73"/>
      <c r="X122" s="73"/>
      <c r="Y122" s="73"/>
      <c r="Z122" s="73"/>
    </row>
    <row r="123" spans="1:26" ht="15" customHeight="1">
      <c r="A123" s="504"/>
      <c r="B123" s="228"/>
      <c r="C123" s="155"/>
      <c r="D123" s="166"/>
      <c r="E123" s="777"/>
      <c r="F123" s="232"/>
      <c r="G123" s="166"/>
      <c r="H123" s="1059"/>
      <c r="I123" s="2286"/>
      <c r="J123" s="166"/>
      <c r="K123" s="166"/>
      <c r="L123" s="230"/>
      <c r="M123" s="171"/>
      <c r="N123" s="1848"/>
      <c r="O123" s="73"/>
      <c r="P123" s="73"/>
      <c r="Q123" s="73"/>
      <c r="R123" s="73"/>
      <c r="S123" s="73"/>
      <c r="T123" s="73"/>
      <c r="U123" s="73"/>
      <c r="V123" s="73"/>
      <c r="W123" s="73"/>
      <c r="X123" s="73"/>
      <c r="Y123" s="73"/>
      <c r="Z123" s="73"/>
    </row>
    <row r="124" spans="1:26" ht="15" customHeight="1">
      <c r="A124" s="199"/>
      <c r="B124" s="199" t="s">
        <v>1539</v>
      </c>
      <c r="C124" s="268"/>
      <c r="D124" s="198"/>
      <c r="E124" s="198"/>
      <c r="F124" s="673"/>
      <c r="G124" s="198"/>
      <c r="H124" s="243"/>
      <c r="I124" s="985"/>
      <c r="J124" s="364"/>
      <c r="K124" s="198"/>
      <c r="L124" s="566"/>
      <c r="M124" s="444"/>
      <c r="N124" s="1875"/>
      <c r="O124" s="73"/>
      <c r="P124" s="73"/>
      <c r="Q124" s="73"/>
      <c r="R124" s="73"/>
      <c r="S124" s="73"/>
      <c r="T124" s="73"/>
      <c r="U124" s="73"/>
      <c r="V124" s="73"/>
      <c r="W124" s="73"/>
      <c r="X124" s="73"/>
      <c r="Y124" s="73"/>
      <c r="Z124" s="73"/>
    </row>
    <row r="125" spans="1:26" ht="15" customHeight="1">
      <c r="A125" s="1050">
        <v>30030</v>
      </c>
      <c r="B125" s="2386" t="s">
        <v>3067</v>
      </c>
      <c r="C125" s="198" t="s">
        <v>3068</v>
      </c>
      <c r="D125" s="198">
        <v>18105</v>
      </c>
      <c r="E125" s="1237"/>
      <c r="F125" s="673" t="s">
        <v>3069</v>
      </c>
      <c r="G125" s="198">
        <v>300</v>
      </c>
      <c r="H125" s="532">
        <v>500</v>
      </c>
      <c r="I125" s="588">
        <f>ROUND(H125*G125/G125,2)</f>
        <v>500</v>
      </c>
      <c r="J125" s="364" t="s">
        <v>170</v>
      </c>
      <c r="K125" s="1835">
        <v>57.59</v>
      </c>
      <c r="L125" s="566">
        <f>IF(OR(ISBLANK(K125),K125=0,H125=0,ISBLANK(H125)),,ROUND(K125+$L$5,2))</f>
        <v>57.59</v>
      </c>
      <c r="M125" s="444">
        <f>ROUND(I125*L125,2)</f>
        <v>28795</v>
      </c>
      <c r="N125" s="2387">
        <f>ROUND(L125/G125,4)</f>
        <v>0.192</v>
      </c>
      <c r="O125" s="588"/>
      <c r="P125" s="588"/>
      <c r="Q125" s="588"/>
      <c r="R125" s="588"/>
      <c r="S125" s="588"/>
      <c r="T125" s="588"/>
      <c r="U125" s="588"/>
      <c r="V125" s="588"/>
      <c r="W125" s="588"/>
      <c r="X125" s="588"/>
      <c r="Y125" s="588"/>
      <c r="Z125" s="73"/>
    </row>
    <row r="126" spans="1:26" ht="15" customHeight="1">
      <c r="A126" s="504"/>
      <c r="B126" s="253" t="s">
        <v>1539</v>
      </c>
      <c r="C126" s="253"/>
      <c r="D126" s="255"/>
      <c r="E126" s="255"/>
      <c r="F126" s="217"/>
      <c r="G126" s="255"/>
      <c r="H126" s="311"/>
      <c r="I126" s="1899"/>
      <c r="J126" s="257"/>
      <c r="K126" s="255"/>
      <c r="L126" s="392"/>
      <c r="M126" s="314"/>
      <c r="N126" s="2388"/>
      <c r="O126" s="73"/>
      <c r="P126" s="73"/>
      <c r="Q126" s="73"/>
      <c r="R126" s="73"/>
      <c r="S126" s="73"/>
      <c r="T126" s="73"/>
      <c r="U126" s="73"/>
      <c r="V126" s="73"/>
      <c r="W126" s="73"/>
      <c r="X126" s="73"/>
      <c r="Y126" s="73"/>
      <c r="Z126" s="73"/>
    </row>
    <row r="127" spans="1:26" ht="15" customHeight="1">
      <c r="A127" s="2130"/>
      <c r="B127" s="155" t="s">
        <v>3070</v>
      </c>
      <c r="C127" s="356"/>
      <c r="D127" s="356"/>
      <c r="E127" s="356"/>
      <c r="F127" s="356"/>
      <c r="G127" s="356"/>
      <c r="H127" s="1059"/>
      <c r="I127" s="1411"/>
      <c r="J127" s="154"/>
      <c r="K127" s="356"/>
      <c r="L127" s="304"/>
      <c r="M127" s="157"/>
      <c r="N127" s="2389"/>
      <c r="O127" s="73"/>
      <c r="P127" s="73"/>
      <c r="Q127" s="73"/>
      <c r="R127" s="73"/>
      <c r="S127" s="73"/>
      <c r="T127" s="73"/>
      <c r="U127" s="73"/>
      <c r="V127" s="73"/>
      <c r="W127" s="73"/>
      <c r="X127" s="73"/>
      <c r="Y127" s="73"/>
      <c r="Z127" s="73"/>
    </row>
    <row r="128" spans="1:26" ht="15" customHeight="1">
      <c r="A128" s="824"/>
      <c r="B128" s="199" t="s">
        <v>1539</v>
      </c>
      <c r="C128" s="199"/>
      <c r="D128" s="270"/>
      <c r="E128" s="242"/>
      <c r="F128" s="270"/>
      <c r="G128" s="270"/>
      <c r="H128" s="985"/>
      <c r="I128" s="985"/>
      <c r="J128" s="364"/>
      <c r="K128" s="270"/>
      <c r="L128" s="271"/>
      <c r="M128" s="444"/>
      <c r="N128" s="1875"/>
      <c r="O128" s="73"/>
      <c r="P128" s="73"/>
      <c r="Q128" s="73"/>
      <c r="R128" s="73"/>
      <c r="S128" s="73"/>
      <c r="T128" s="73"/>
      <c r="U128" s="73"/>
      <c r="V128" s="73"/>
      <c r="W128" s="73"/>
      <c r="X128" s="73"/>
      <c r="Y128" s="73"/>
      <c r="Z128" s="73"/>
    </row>
    <row r="129" spans="1:26" ht="15" customHeight="1">
      <c r="A129" s="146">
        <v>30031</v>
      </c>
      <c r="B129" s="254" t="s">
        <v>3071</v>
      </c>
      <c r="C129" s="255" t="s">
        <v>3072</v>
      </c>
      <c r="D129" s="255"/>
      <c r="E129" s="2390"/>
      <c r="F129" s="255" t="s">
        <v>3073</v>
      </c>
      <c r="G129" s="255">
        <v>100</v>
      </c>
      <c r="H129" s="1307"/>
      <c r="I129" s="2391">
        <f>ROUND(H129*G129/G129,2)</f>
        <v>0</v>
      </c>
      <c r="J129" s="257" t="s">
        <v>170</v>
      </c>
      <c r="K129" s="156">
        <v>62.5</v>
      </c>
      <c r="L129" s="392">
        <f>IF(OR(ISBLANK(K129),K129=0,H129=0,ISBLANK(H129)),,ROUND(K129+$L$5,2))</f>
        <v>0</v>
      </c>
      <c r="M129" s="314">
        <f>ROUND(I129*L129,2)</f>
        <v>0</v>
      </c>
      <c r="N129" s="2385">
        <f>ROUND(L129/G129,4)</f>
        <v>0</v>
      </c>
      <c r="O129" s="73"/>
      <c r="P129" s="73"/>
      <c r="Q129" s="73"/>
      <c r="R129" s="73"/>
      <c r="S129" s="73"/>
      <c r="T129" s="73"/>
      <c r="U129" s="73"/>
      <c r="V129" s="73"/>
      <c r="W129" s="73"/>
      <c r="X129" s="73"/>
      <c r="Y129" s="73"/>
      <c r="Z129" s="73"/>
    </row>
    <row r="130" spans="1:26" ht="15" customHeight="1">
      <c r="A130" s="504"/>
      <c r="B130" s="166" t="s">
        <v>3074</v>
      </c>
      <c r="C130" s="166" t="s">
        <v>2987</v>
      </c>
      <c r="D130" s="166" t="s">
        <v>3075</v>
      </c>
      <c r="E130" s="691"/>
      <c r="F130" s="232"/>
      <c r="G130" s="166"/>
      <c r="H130" s="1059"/>
      <c r="I130" s="2286"/>
      <c r="J130" s="932"/>
      <c r="K130" s="166"/>
      <c r="L130" s="230"/>
      <c r="M130" s="171"/>
      <c r="N130" s="2392"/>
      <c r="O130" s="73"/>
      <c r="P130" s="73"/>
      <c r="Q130" s="73"/>
      <c r="R130" s="73"/>
      <c r="S130" s="73"/>
      <c r="T130" s="73"/>
      <c r="U130" s="73"/>
      <c r="V130" s="73"/>
      <c r="W130" s="73"/>
      <c r="X130" s="73"/>
      <c r="Y130" s="73"/>
      <c r="Z130" s="73"/>
    </row>
    <row r="131" spans="1:26" ht="15" customHeight="1">
      <c r="A131" s="702"/>
      <c r="B131" s="228" t="s">
        <v>3076</v>
      </c>
      <c r="C131" s="155" t="s">
        <v>2972</v>
      </c>
      <c r="D131" s="155" t="s">
        <v>3077</v>
      </c>
      <c r="E131" s="408"/>
      <c r="F131" s="232"/>
      <c r="G131" s="155"/>
      <c r="H131" s="895"/>
      <c r="I131" s="2286"/>
      <c r="J131" s="166"/>
      <c r="K131" s="166"/>
      <c r="L131" s="230"/>
      <c r="M131" s="171"/>
      <c r="N131" s="2392"/>
      <c r="O131" s="73"/>
      <c r="P131" s="73"/>
      <c r="Q131" s="73"/>
      <c r="R131" s="73"/>
      <c r="S131" s="73"/>
      <c r="T131" s="73"/>
      <c r="U131" s="73"/>
      <c r="V131" s="73"/>
      <c r="W131" s="73"/>
      <c r="X131" s="73"/>
      <c r="Y131" s="73"/>
      <c r="Z131" s="73"/>
    </row>
    <row r="132" spans="1:26" ht="15" customHeight="1">
      <c r="A132" s="146"/>
      <c r="B132" s="228"/>
      <c r="C132" s="155" t="s">
        <v>2428</v>
      </c>
      <c r="D132" s="155" t="s">
        <v>3078</v>
      </c>
      <c r="E132" s="408"/>
      <c r="F132" s="232"/>
      <c r="G132" s="155"/>
      <c r="H132" s="895"/>
      <c r="I132" s="2286"/>
      <c r="J132" s="154"/>
      <c r="K132" s="155"/>
      <c r="L132" s="165"/>
      <c r="M132" s="157"/>
      <c r="N132" s="2389"/>
      <c r="O132" s="73"/>
      <c r="P132" s="73"/>
      <c r="Q132" s="73"/>
      <c r="R132" s="73"/>
      <c r="S132" s="73"/>
      <c r="T132" s="73"/>
      <c r="U132" s="73"/>
      <c r="V132" s="73"/>
      <c r="W132" s="73"/>
      <c r="X132" s="73"/>
      <c r="Y132" s="73"/>
      <c r="Z132" s="73"/>
    </row>
    <row r="133" spans="1:26" ht="15" customHeight="1">
      <c r="A133" s="146"/>
      <c r="B133" s="228"/>
      <c r="C133" s="356"/>
      <c r="D133" s="356"/>
      <c r="E133" s="408"/>
      <c r="F133" s="232"/>
      <c r="G133" s="356"/>
      <c r="H133" s="895"/>
      <c r="I133" s="2286"/>
      <c r="J133" s="154"/>
      <c r="K133" s="155"/>
      <c r="L133" s="165"/>
      <c r="M133" s="157"/>
      <c r="N133" s="2389"/>
      <c r="O133" s="73"/>
      <c r="P133" s="73"/>
      <c r="Q133" s="73"/>
      <c r="R133" s="73"/>
      <c r="S133" s="73"/>
      <c r="T133" s="73"/>
      <c r="U133" s="73"/>
      <c r="V133" s="73"/>
      <c r="W133" s="73"/>
      <c r="X133" s="73"/>
      <c r="Y133" s="73"/>
      <c r="Z133" s="73"/>
    </row>
    <row r="134" spans="1:26" ht="15" customHeight="1">
      <c r="A134" s="146"/>
      <c r="B134" s="166"/>
      <c r="C134" s="2747" t="s">
        <v>4666</v>
      </c>
      <c r="D134" s="166"/>
      <c r="E134" s="155"/>
      <c r="F134" s="166" t="s">
        <v>3079</v>
      </c>
      <c r="G134" s="166">
        <v>150</v>
      </c>
      <c r="H134" s="1059"/>
      <c r="I134" s="2393">
        <f>ROUND(H129*G129/G134,2)</f>
        <v>0</v>
      </c>
      <c r="J134" s="154" t="s">
        <v>170</v>
      </c>
      <c r="K134" s="156"/>
      <c r="L134" s="165">
        <f>IF(OR(ISBLANK(K134),K134=0,H129=0,ISBLANK(H129)),,ROUND(K134+$L$5,2))</f>
        <v>0</v>
      </c>
      <c r="M134" s="157">
        <f>ROUND(I134*L134,2)</f>
        <v>0</v>
      </c>
      <c r="N134" s="2389">
        <f>ROUND(L134/G134,4)</f>
        <v>0</v>
      </c>
      <c r="O134" s="73"/>
      <c r="P134" s="73"/>
      <c r="Q134" s="73"/>
      <c r="R134" s="73"/>
      <c r="S134" s="73"/>
      <c r="T134" s="73"/>
      <c r="U134" s="73"/>
      <c r="V134" s="73"/>
      <c r="W134" s="73"/>
      <c r="X134" s="73"/>
      <c r="Y134" s="73"/>
      <c r="Z134" s="73"/>
    </row>
    <row r="135" spans="1:26" ht="15" customHeight="1">
      <c r="A135" s="702"/>
      <c r="B135" s="702" t="s">
        <v>3080</v>
      </c>
      <c r="C135" s="166" t="s">
        <v>3081</v>
      </c>
      <c r="D135" s="166" t="s">
        <v>3082</v>
      </c>
      <c r="E135" s="408"/>
      <c r="F135" s="232"/>
      <c r="G135" s="234"/>
      <c r="H135" s="1059"/>
      <c r="I135" s="2286"/>
      <c r="J135" s="166"/>
      <c r="K135" s="166"/>
      <c r="L135" s="230"/>
      <c r="M135" s="230"/>
      <c r="N135" s="2392"/>
      <c r="O135" s="73"/>
      <c r="P135" s="73"/>
      <c r="Q135" s="73"/>
      <c r="R135" s="73"/>
      <c r="S135" s="73"/>
      <c r="T135" s="73"/>
      <c r="U135" s="73"/>
      <c r="V135" s="73"/>
      <c r="W135" s="73"/>
      <c r="X135" s="73"/>
      <c r="Y135" s="73"/>
      <c r="Z135" s="73"/>
    </row>
    <row r="136" spans="1:26" ht="15" customHeight="1">
      <c r="A136" s="199"/>
      <c r="B136" s="270"/>
      <c r="C136" s="270" t="s">
        <v>3083</v>
      </c>
      <c r="D136" s="270" t="s">
        <v>3084</v>
      </c>
      <c r="E136" s="1387"/>
      <c r="F136" s="347"/>
      <c r="G136" s="242"/>
      <c r="H136" s="985"/>
      <c r="I136" s="1346"/>
      <c r="J136" s="270"/>
      <c r="K136" s="270"/>
      <c r="L136" s="271"/>
      <c r="M136" s="271"/>
      <c r="N136" s="1875"/>
      <c r="O136" s="73"/>
      <c r="P136" s="73"/>
      <c r="Q136" s="73"/>
      <c r="R136" s="73"/>
      <c r="S136" s="73"/>
      <c r="T136" s="73"/>
      <c r="U136" s="73"/>
      <c r="V136" s="73"/>
      <c r="W136" s="73"/>
      <c r="X136" s="73"/>
      <c r="Y136" s="73"/>
      <c r="Z136" s="73"/>
    </row>
    <row r="137" spans="1:26" ht="15" customHeight="1">
      <c r="A137" s="253">
        <v>30032</v>
      </c>
      <c r="B137" s="254" t="s">
        <v>3085</v>
      </c>
      <c r="C137" s="255" t="s">
        <v>3086</v>
      </c>
      <c r="D137" s="255"/>
      <c r="E137" s="255"/>
      <c r="F137" s="255" t="s">
        <v>3087</v>
      </c>
      <c r="G137" s="2394">
        <v>144</v>
      </c>
      <c r="H137" s="1845">
        <v>200</v>
      </c>
      <c r="I137" s="2391">
        <f>ROUND(H137*G137/G137,2)</f>
        <v>200</v>
      </c>
      <c r="J137" s="257" t="s">
        <v>170</v>
      </c>
      <c r="K137" s="313">
        <v>50</v>
      </c>
      <c r="L137" s="392">
        <f>IF(OR(ISBLANK(K137),K137=0,H137=0,ISBLANK(H137)),,ROUND(K137+$L$5,2))</f>
        <v>50</v>
      </c>
      <c r="M137" s="314">
        <f>ROUND(I137*L137,2)</f>
        <v>10000</v>
      </c>
      <c r="N137" s="2385">
        <f>ROUND(L137/G137,4)</f>
        <v>0.34720000000000001</v>
      </c>
      <c r="O137" s="1860"/>
      <c r="P137" s="73"/>
      <c r="Q137" s="73"/>
      <c r="R137" s="73"/>
      <c r="S137" s="73"/>
      <c r="T137" s="73"/>
      <c r="U137" s="73"/>
      <c r="V137" s="73"/>
      <c r="W137" s="73"/>
      <c r="X137" s="73"/>
      <c r="Y137" s="73"/>
      <c r="Z137" s="73"/>
    </row>
    <row r="138" spans="1:26" ht="15" customHeight="1">
      <c r="A138" s="146"/>
      <c r="B138" s="155" t="s">
        <v>3088</v>
      </c>
      <c r="C138" s="214" t="s">
        <v>3089</v>
      </c>
      <c r="D138" s="229">
        <v>14498</v>
      </c>
      <c r="E138" s="1260"/>
      <c r="F138" s="152"/>
      <c r="G138" s="1059"/>
      <c r="H138" s="1059"/>
      <c r="I138" s="263"/>
      <c r="J138" s="263"/>
      <c r="K138" s="261"/>
      <c r="L138" s="261"/>
      <c r="M138" s="1221"/>
      <c r="N138" s="1869"/>
      <c r="O138" s="1860"/>
      <c r="P138" s="73"/>
      <c r="Q138" s="73"/>
      <c r="R138" s="73"/>
      <c r="S138" s="73"/>
      <c r="T138" s="73"/>
      <c r="U138" s="73"/>
      <c r="V138" s="73"/>
      <c r="W138" s="73"/>
      <c r="X138" s="73"/>
      <c r="Y138" s="73"/>
      <c r="Z138" s="73"/>
    </row>
    <row r="139" spans="1:26" ht="15" customHeight="1">
      <c r="A139" s="146"/>
      <c r="B139" s="155" t="s">
        <v>3090</v>
      </c>
      <c r="C139" s="155" t="s">
        <v>3091</v>
      </c>
      <c r="D139" s="229">
        <v>14492</v>
      </c>
      <c r="E139" s="1260"/>
      <c r="F139" s="152"/>
      <c r="G139" s="2008"/>
      <c r="H139" s="1059"/>
      <c r="I139" s="263"/>
      <c r="J139" s="263"/>
      <c r="K139" s="261"/>
      <c r="L139" s="261"/>
      <c r="M139" s="1221"/>
      <c r="N139" s="2395"/>
      <c r="O139" s="1860"/>
      <c r="P139" s="73"/>
      <c r="Q139" s="73"/>
      <c r="R139" s="73"/>
      <c r="S139" s="73"/>
      <c r="T139" s="73"/>
      <c r="U139" s="73"/>
      <c r="V139" s="73"/>
      <c r="W139" s="73"/>
      <c r="X139" s="73"/>
      <c r="Y139" s="73"/>
      <c r="Z139" s="73"/>
    </row>
    <row r="140" spans="1:26" ht="15" customHeight="1">
      <c r="A140" s="268"/>
      <c r="B140" s="198" t="s">
        <v>3092</v>
      </c>
      <c r="C140" s="1128"/>
      <c r="D140" s="198"/>
      <c r="E140" s="198"/>
      <c r="F140" s="243"/>
      <c r="G140" s="1053"/>
      <c r="H140" s="985"/>
      <c r="I140" s="112"/>
      <c r="J140" s="112"/>
      <c r="K140" s="247"/>
      <c r="L140" s="247"/>
      <c r="M140" s="2396"/>
      <c r="N140" s="1875"/>
      <c r="O140" s="1860"/>
      <c r="P140" s="73"/>
      <c r="Q140" s="73"/>
      <c r="R140" s="73"/>
      <c r="S140" s="73"/>
      <c r="T140" s="73"/>
      <c r="U140" s="73"/>
      <c r="V140" s="73"/>
      <c r="W140" s="73"/>
      <c r="X140" s="73"/>
      <c r="Y140" s="73"/>
      <c r="Z140" s="73"/>
    </row>
    <row r="141" spans="1:26" ht="15" customHeight="1">
      <c r="A141" s="747">
        <v>30033</v>
      </c>
      <c r="B141" s="254" t="s">
        <v>3093</v>
      </c>
      <c r="C141" s="349" t="s">
        <v>3094</v>
      </c>
      <c r="D141" s="255">
        <v>3593</v>
      </c>
      <c r="E141" s="384"/>
      <c r="F141" s="311" t="s">
        <v>3095</v>
      </c>
      <c r="G141" s="2397">
        <v>120</v>
      </c>
      <c r="H141" s="1845">
        <v>200</v>
      </c>
      <c r="I141" s="2391">
        <f>ROUND(H141*G141/G141,2)</f>
        <v>200</v>
      </c>
      <c r="J141" s="257" t="s">
        <v>170</v>
      </c>
      <c r="K141" s="156">
        <v>57</v>
      </c>
      <c r="L141" s="392">
        <f>IF(OR(ISBLANK(K141),K141=0,H141=0,ISBLANK(H141)),,ROUND(K141+$L$5,2))</f>
        <v>57</v>
      </c>
      <c r="M141" s="314">
        <f>ROUND(I141*L141,2)</f>
        <v>11400</v>
      </c>
      <c r="N141" s="2385">
        <f>ROUND(L141/G141,4)</f>
        <v>0.47499999999999998</v>
      </c>
      <c r="O141" s="1860"/>
      <c r="P141" s="73"/>
      <c r="Q141" s="73"/>
      <c r="R141" s="73"/>
      <c r="S141" s="73"/>
      <c r="T141" s="73"/>
      <c r="U141" s="73"/>
      <c r="V141" s="73"/>
      <c r="W141" s="73"/>
      <c r="X141" s="73"/>
      <c r="Y141" s="73"/>
      <c r="Z141" s="73"/>
    </row>
    <row r="142" spans="1:26" ht="15" customHeight="1">
      <c r="A142" s="504"/>
      <c r="B142" s="166" t="s">
        <v>3096</v>
      </c>
      <c r="C142" s="499"/>
      <c r="D142" s="155"/>
      <c r="E142" s="155"/>
      <c r="F142" s="152"/>
      <c r="G142" s="1411"/>
      <c r="H142" s="1059"/>
      <c r="I142" s="148"/>
      <c r="J142" s="148"/>
      <c r="K142" s="280"/>
      <c r="L142" s="280"/>
      <c r="M142" s="2398"/>
      <c r="N142" s="1848"/>
      <c r="O142" s="1860"/>
      <c r="P142" s="73"/>
      <c r="Q142" s="73"/>
      <c r="R142" s="73"/>
      <c r="S142" s="73"/>
      <c r="T142" s="73"/>
      <c r="U142" s="73"/>
      <c r="V142" s="73"/>
      <c r="W142" s="73"/>
      <c r="X142" s="73"/>
      <c r="Y142" s="73"/>
      <c r="Z142" s="73"/>
    </row>
    <row r="143" spans="1:26" ht="15" customHeight="1">
      <c r="A143" s="883"/>
      <c r="B143" s="371" t="s">
        <v>3097</v>
      </c>
      <c r="C143" s="1009"/>
      <c r="D143" s="166"/>
      <c r="E143" s="166"/>
      <c r="F143" s="168"/>
      <c r="G143" s="2286"/>
      <c r="H143" s="1059"/>
      <c r="I143" s="263"/>
      <c r="J143" s="263"/>
      <c r="K143" s="261"/>
      <c r="L143" s="261"/>
      <c r="M143" s="1221"/>
      <c r="N143" s="1869"/>
      <c r="O143" s="1860"/>
      <c r="P143" s="73"/>
      <c r="Q143" s="73"/>
      <c r="R143" s="73"/>
      <c r="S143" s="73"/>
      <c r="T143" s="73"/>
      <c r="U143" s="73"/>
      <c r="V143" s="73"/>
      <c r="W143" s="73"/>
      <c r="X143" s="73"/>
      <c r="Y143" s="73"/>
      <c r="Z143" s="73"/>
    </row>
    <row r="144" spans="1:26" ht="15" customHeight="1">
      <c r="A144" s="883"/>
      <c r="B144" s="371" t="s">
        <v>3098</v>
      </c>
      <c r="C144" s="2399"/>
      <c r="D144" s="356"/>
      <c r="E144" s="356"/>
      <c r="F144" s="895"/>
      <c r="G144" s="1059"/>
      <c r="H144" s="1059"/>
      <c r="I144" s="1393"/>
      <c r="J144" s="1393"/>
      <c r="K144" s="484"/>
      <c r="L144" s="484"/>
      <c r="M144" s="2400"/>
      <c r="N144" s="1873"/>
      <c r="O144" s="1860"/>
      <c r="P144" s="73"/>
      <c r="Q144" s="73"/>
      <c r="R144" s="73"/>
      <c r="S144" s="73"/>
      <c r="T144" s="73"/>
      <c r="U144" s="73"/>
      <c r="V144" s="73"/>
      <c r="W144" s="73"/>
      <c r="X144" s="73"/>
      <c r="Y144" s="73"/>
      <c r="Z144" s="73"/>
    </row>
    <row r="145" spans="1:26" ht="15" customHeight="1">
      <c r="A145" s="2401"/>
      <c r="B145" s="199" t="s">
        <v>1883</v>
      </c>
      <c r="C145" s="359"/>
      <c r="D145" s="359"/>
      <c r="E145" s="359"/>
      <c r="F145" s="359"/>
      <c r="G145" s="362"/>
      <c r="H145" s="2382"/>
      <c r="I145" s="113"/>
      <c r="J145" s="113"/>
      <c r="K145" s="210"/>
      <c r="L145" s="210"/>
      <c r="M145" s="212"/>
      <c r="N145" s="2402"/>
      <c r="O145" s="1860"/>
      <c r="P145" s="73"/>
      <c r="Q145" s="73"/>
      <c r="R145" s="73"/>
      <c r="S145" s="73"/>
      <c r="T145" s="73"/>
      <c r="U145" s="73"/>
      <c r="V145" s="73"/>
      <c r="W145" s="73"/>
      <c r="X145" s="73"/>
      <c r="Y145" s="73"/>
      <c r="Z145" s="73"/>
    </row>
    <row r="146" spans="1:26" ht="15" customHeight="1">
      <c r="A146" s="747">
        <v>30034</v>
      </c>
      <c r="B146" s="254" t="s">
        <v>3099</v>
      </c>
      <c r="C146" s="349" t="s">
        <v>3100</v>
      </c>
      <c r="D146" s="255">
        <v>19402</v>
      </c>
      <c r="E146" s="384"/>
      <c r="F146" s="311" t="s">
        <v>3101</v>
      </c>
      <c r="G146" s="2397">
        <v>126</v>
      </c>
      <c r="H146" s="1845">
        <v>50</v>
      </c>
      <c r="I146" s="2391">
        <f>ROUND(H146*G146/G146,2)</f>
        <v>50</v>
      </c>
      <c r="J146" s="257" t="s">
        <v>170</v>
      </c>
      <c r="K146" s="156">
        <v>48.35</v>
      </c>
      <c r="L146" s="392">
        <f>IF(OR(ISBLANK(K146),K146=0,H146=0,ISBLANK(H146)),,ROUND(K146+$L$5,2))</f>
        <v>48.35</v>
      </c>
      <c r="M146" s="314">
        <f>ROUND(I146*L146,2)</f>
        <v>2417.5</v>
      </c>
      <c r="N146" s="2385">
        <f>ROUND(L146/G146,4)</f>
        <v>0.38369999999999999</v>
      </c>
      <c r="O146" s="1860"/>
      <c r="P146" s="73"/>
      <c r="Q146" s="73"/>
      <c r="R146" s="73"/>
      <c r="S146" s="73"/>
      <c r="T146" s="73"/>
      <c r="U146" s="73"/>
      <c r="V146" s="73"/>
      <c r="W146" s="73"/>
      <c r="X146" s="73"/>
      <c r="Y146" s="73"/>
      <c r="Z146" s="73"/>
    </row>
    <row r="147" spans="1:26" ht="15" customHeight="1">
      <c r="A147" s="504"/>
      <c r="B147" s="166" t="s">
        <v>3102</v>
      </c>
      <c r="C147" s="499"/>
      <c r="D147" s="155"/>
      <c r="E147" s="155"/>
      <c r="F147" s="152"/>
      <c r="G147" s="1411"/>
      <c r="H147" s="1059"/>
      <c r="I147" s="148"/>
      <c r="J147" s="148"/>
      <c r="K147" s="280"/>
      <c r="L147" s="280"/>
      <c r="M147" s="2398"/>
      <c r="N147" s="1848"/>
      <c r="O147" s="1860"/>
      <c r="P147" s="73"/>
      <c r="Q147" s="73"/>
      <c r="R147" s="73"/>
      <c r="S147" s="73"/>
      <c r="T147" s="73"/>
      <c r="U147" s="73"/>
      <c r="V147" s="73"/>
      <c r="W147" s="73"/>
      <c r="X147" s="73"/>
      <c r="Y147" s="73"/>
      <c r="Z147" s="73"/>
    </row>
    <row r="148" spans="1:26" ht="15" customHeight="1">
      <c r="A148" s="883"/>
      <c r="B148" s="702" t="s">
        <v>3097</v>
      </c>
      <c r="C148" s="499"/>
      <c r="D148" s="155"/>
      <c r="E148" s="155"/>
      <c r="F148" s="152"/>
      <c r="G148" s="1411"/>
      <c r="H148" s="1059"/>
      <c r="I148" s="148"/>
      <c r="J148" s="148"/>
      <c r="K148" s="280"/>
      <c r="L148" s="280"/>
      <c r="M148" s="2398"/>
      <c r="N148" s="1848"/>
      <c r="O148" s="1860"/>
      <c r="P148" s="73"/>
      <c r="Q148" s="73"/>
      <c r="R148" s="73"/>
      <c r="S148" s="73"/>
      <c r="T148" s="73"/>
      <c r="U148" s="73"/>
      <c r="V148" s="73"/>
      <c r="W148" s="73"/>
      <c r="X148" s="73"/>
      <c r="Y148" s="73"/>
      <c r="Z148" s="73"/>
    </row>
    <row r="149" spans="1:26" ht="15" customHeight="1">
      <c r="A149" s="883"/>
      <c r="B149" s="371" t="s">
        <v>3098</v>
      </c>
      <c r="C149" s="1009"/>
      <c r="D149" s="166"/>
      <c r="E149" s="166"/>
      <c r="F149" s="168"/>
      <c r="G149" s="2286"/>
      <c r="H149" s="1059"/>
      <c r="I149" s="263"/>
      <c r="J149" s="263"/>
      <c r="K149" s="261"/>
      <c r="L149" s="261"/>
      <c r="M149" s="1221"/>
      <c r="N149" s="1869"/>
      <c r="O149" s="1860"/>
      <c r="P149" s="73"/>
      <c r="Q149" s="73"/>
      <c r="R149" s="73"/>
      <c r="S149" s="73"/>
      <c r="T149" s="73"/>
      <c r="U149" s="73"/>
      <c r="V149" s="73"/>
      <c r="W149" s="73"/>
      <c r="X149" s="73"/>
      <c r="Y149" s="73"/>
      <c r="Z149" s="73"/>
    </row>
    <row r="150" spans="1:26" ht="15" customHeight="1">
      <c r="A150" s="1050"/>
      <c r="B150" s="268" t="s">
        <v>1883</v>
      </c>
      <c r="C150" s="360"/>
      <c r="D150" s="198"/>
      <c r="E150" s="198"/>
      <c r="F150" s="243"/>
      <c r="G150" s="985"/>
      <c r="H150" s="985"/>
      <c r="I150" s="113"/>
      <c r="J150" s="113"/>
      <c r="K150" s="210"/>
      <c r="L150" s="210"/>
      <c r="M150" s="212"/>
      <c r="N150" s="1851"/>
      <c r="O150" s="1860"/>
      <c r="P150" s="73"/>
      <c r="Q150" s="73"/>
      <c r="R150" s="73"/>
      <c r="S150" s="73"/>
      <c r="T150" s="73"/>
      <c r="U150" s="73"/>
      <c r="V150" s="73"/>
      <c r="W150" s="73"/>
      <c r="X150" s="73"/>
      <c r="Y150" s="73"/>
      <c r="Z150" s="73"/>
    </row>
    <row r="151" spans="1:26" ht="15" customHeight="1">
      <c r="A151" s="883">
        <v>30035</v>
      </c>
      <c r="B151" s="254" t="s">
        <v>3103</v>
      </c>
      <c r="C151" s="349" t="s">
        <v>3104</v>
      </c>
      <c r="D151" s="449" t="s">
        <v>3105</v>
      </c>
      <c r="E151" s="384"/>
      <c r="F151" s="311" t="s">
        <v>3095</v>
      </c>
      <c r="G151" s="2397">
        <v>120</v>
      </c>
      <c r="H151" s="1845">
        <v>50</v>
      </c>
      <c r="I151" s="2391">
        <f>ROUND(H151*G151/G151,2)</f>
        <v>50</v>
      </c>
      <c r="J151" s="257" t="s">
        <v>170</v>
      </c>
      <c r="K151" s="156">
        <v>57</v>
      </c>
      <c r="L151" s="392">
        <f>IF(OR(ISBLANK(K151),K151=0,H151=0,ISBLANK(H151)),,ROUND(K151+$L$5,2))</f>
        <v>57</v>
      </c>
      <c r="M151" s="314">
        <f>ROUND(I151*L151,2)</f>
        <v>2850</v>
      </c>
      <c r="N151" s="2385">
        <f>ROUND(L151/G151,4)</f>
        <v>0.47499999999999998</v>
      </c>
      <c r="O151" s="1860"/>
      <c r="P151" s="73"/>
      <c r="Q151" s="73"/>
      <c r="R151" s="73"/>
      <c r="S151" s="73"/>
      <c r="T151" s="73"/>
      <c r="U151" s="73"/>
      <c r="V151" s="73"/>
      <c r="W151" s="73"/>
      <c r="X151" s="73"/>
      <c r="Y151" s="73"/>
      <c r="Z151" s="73"/>
    </row>
    <row r="152" spans="1:26" ht="15" customHeight="1">
      <c r="A152" s="883"/>
      <c r="B152" s="166" t="s">
        <v>3106</v>
      </c>
      <c r="C152" s="499"/>
      <c r="D152" s="155"/>
      <c r="E152" s="155"/>
      <c r="F152" s="152"/>
      <c r="G152" s="1411"/>
      <c r="H152" s="1059"/>
      <c r="I152" s="148"/>
      <c r="J152" s="148"/>
      <c r="K152" s="280"/>
      <c r="L152" s="280"/>
      <c r="M152" s="2398"/>
      <c r="N152" s="1848"/>
      <c r="O152" s="1860"/>
      <c r="P152" s="73"/>
      <c r="Q152" s="73"/>
      <c r="R152" s="73"/>
      <c r="S152" s="73"/>
      <c r="T152" s="73"/>
      <c r="U152" s="73"/>
      <c r="V152" s="73"/>
      <c r="W152" s="73"/>
      <c r="X152" s="73"/>
      <c r="Y152" s="73"/>
      <c r="Z152" s="73"/>
    </row>
    <row r="153" spans="1:26" ht="15" customHeight="1">
      <c r="A153" s="883"/>
      <c r="B153" s="702" t="s">
        <v>3097</v>
      </c>
      <c r="C153" s="499"/>
      <c r="D153" s="155"/>
      <c r="E153" s="155"/>
      <c r="F153" s="152"/>
      <c r="G153" s="1411"/>
      <c r="H153" s="1059"/>
      <c r="I153" s="148"/>
      <c r="J153" s="148"/>
      <c r="K153" s="280"/>
      <c r="L153" s="280"/>
      <c r="M153" s="2398"/>
      <c r="N153" s="1848"/>
      <c r="O153" s="1860"/>
      <c r="P153" s="73"/>
      <c r="Q153" s="73"/>
      <c r="R153" s="73"/>
      <c r="S153" s="73"/>
      <c r="T153" s="73"/>
      <c r="U153" s="73"/>
      <c r="V153" s="73"/>
      <c r="W153" s="73"/>
      <c r="X153" s="73"/>
      <c r="Y153" s="73"/>
      <c r="Z153" s="73"/>
    </row>
    <row r="154" spans="1:26" ht="15" customHeight="1">
      <c r="A154" s="883"/>
      <c r="B154" s="371" t="s">
        <v>3098</v>
      </c>
      <c r="C154" s="1009"/>
      <c r="D154" s="166"/>
      <c r="E154" s="166"/>
      <c r="F154" s="168"/>
      <c r="G154" s="2286"/>
      <c r="H154" s="1059"/>
      <c r="I154" s="263"/>
      <c r="J154" s="263"/>
      <c r="K154" s="261"/>
      <c r="L154" s="261"/>
      <c r="M154" s="1221"/>
      <c r="N154" s="1869"/>
      <c r="O154" s="1860"/>
      <c r="P154" s="73"/>
      <c r="Q154" s="73"/>
      <c r="R154" s="73"/>
      <c r="S154" s="73"/>
      <c r="T154" s="73"/>
      <c r="U154" s="73"/>
      <c r="V154" s="73"/>
      <c r="W154" s="73"/>
      <c r="X154" s="73"/>
      <c r="Y154" s="73"/>
      <c r="Z154" s="73"/>
    </row>
    <row r="155" spans="1:26" ht="15" customHeight="1" thickBot="1">
      <c r="A155" s="1050"/>
      <c r="B155" s="268" t="s">
        <v>1883</v>
      </c>
      <c r="C155" s="360"/>
      <c r="D155" s="198"/>
      <c r="E155" s="198"/>
      <c r="F155" s="243"/>
      <c r="G155" s="985"/>
      <c r="H155" s="985"/>
      <c r="I155" s="113"/>
      <c r="J155" s="113"/>
      <c r="K155" s="210"/>
      <c r="L155" s="210"/>
      <c r="M155" s="212"/>
      <c r="N155" s="1851"/>
      <c r="O155" s="1860"/>
      <c r="P155" s="73"/>
      <c r="Q155" s="73"/>
      <c r="R155" s="73"/>
      <c r="S155" s="73"/>
      <c r="T155" s="73"/>
      <c r="U155" s="73"/>
      <c r="V155" s="73"/>
      <c r="W155" s="73"/>
      <c r="X155" s="73"/>
      <c r="Y155" s="73"/>
      <c r="Z155" s="73"/>
    </row>
    <row r="156" spans="1:26" ht="15" customHeight="1" thickBot="1">
      <c r="A156" s="883">
        <v>30036</v>
      </c>
      <c r="B156" s="147" t="s">
        <v>3107</v>
      </c>
      <c r="C156" s="214" t="s">
        <v>3108</v>
      </c>
      <c r="D156" s="151" t="s">
        <v>3109</v>
      </c>
      <c r="E156" s="408"/>
      <c r="F156" s="152" t="s">
        <v>3095</v>
      </c>
      <c r="G156" s="1454">
        <v>120</v>
      </c>
      <c r="H156" s="1307"/>
      <c r="I156" s="2403">
        <f>ROUND(H156*G156/G156,2)</f>
        <v>0</v>
      </c>
      <c r="J156" s="154" t="s">
        <v>170</v>
      </c>
      <c r="K156" s="156">
        <v>57</v>
      </c>
      <c r="L156" s="165">
        <f>IF(OR(ISBLANK(K156),K156=0,H156=0,ISBLANK(H156)),,ROUND(K156+$L$5,2))</f>
        <v>0</v>
      </c>
      <c r="M156" s="157">
        <f>ROUND(I156*L156,2)</f>
        <v>0</v>
      </c>
      <c r="N156" s="2389">
        <f>ROUND(L156/G156,4)</f>
        <v>0</v>
      </c>
      <c r="O156" s="1860"/>
      <c r="P156" s="73"/>
      <c r="Q156" s="73"/>
      <c r="R156" s="73"/>
      <c r="S156" s="73"/>
      <c r="T156" s="73"/>
      <c r="U156" s="73"/>
      <c r="V156" s="73"/>
      <c r="W156" s="73"/>
      <c r="X156" s="73"/>
      <c r="Y156" s="73"/>
      <c r="Z156" s="73"/>
    </row>
    <row r="157" spans="1:26" ht="15" customHeight="1">
      <c r="A157" s="883"/>
      <c r="B157" s="166" t="s">
        <v>3106</v>
      </c>
      <c r="C157" s="499"/>
      <c r="D157" s="155"/>
      <c r="E157" s="155"/>
      <c r="F157" s="152"/>
      <c r="G157" s="1411"/>
      <c r="H157" s="1059"/>
      <c r="I157" s="148"/>
      <c r="J157" s="148"/>
      <c r="K157" s="280"/>
      <c r="L157" s="280"/>
      <c r="M157" s="2398"/>
      <c r="N157" s="1848"/>
      <c r="O157" s="1860"/>
      <c r="P157" s="73"/>
      <c r="Q157" s="73"/>
      <c r="R157" s="73"/>
      <c r="S157" s="73"/>
      <c r="T157" s="73"/>
      <c r="U157" s="73"/>
      <c r="V157" s="73"/>
      <c r="W157" s="73"/>
      <c r="X157" s="73"/>
      <c r="Y157" s="73"/>
      <c r="Z157" s="73"/>
    </row>
    <row r="158" spans="1:26" ht="15" customHeight="1">
      <c r="A158" s="883"/>
      <c r="B158" s="702" t="s">
        <v>3097</v>
      </c>
      <c r="C158" s="499"/>
      <c r="D158" s="155"/>
      <c r="E158" s="155"/>
      <c r="F158" s="152"/>
      <c r="G158" s="1411"/>
      <c r="H158" s="1059"/>
      <c r="I158" s="148"/>
      <c r="J158" s="148"/>
      <c r="K158" s="280"/>
      <c r="L158" s="280"/>
      <c r="M158" s="2398"/>
      <c r="N158" s="1848"/>
      <c r="O158" s="1860"/>
      <c r="P158" s="73"/>
      <c r="Q158" s="73"/>
      <c r="R158" s="73"/>
      <c r="S158" s="73"/>
      <c r="T158" s="73"/>
      <c r="U158" s="73"/>
      <c r="V158" s="73"/>
      <c r="W158" s="73"/>
      <c r="X158" s="73"/>
      <c r="Y158" s="73"/>
      <c r="Z158" s="73"/>
    </row>
    <row r="159" spans="1:26" ht="15" customHeight="1">
      <c r="A159" s="883"/>
      <c r="B159" s="371" t="s">
        <v>3098</v>
      </c>
      <c r="C159" s="1009"/>
      <c r="D159" s="166"/>
      <c r="E159" s="166"/>
      <c r="F159" s="168"/>
      <c r="G159" s="2286"/>
      <c r="H159" s="1059"/>
      <c r="I159" s="263"/>
      <c r="J159" s="263"/>
      <c r="K159" s="261"/>
      <c r="L159" s="261"/>
      <c r="M159" s="1221"/>
      <c r="N159" s="1869"/>
      <c r="O159" s="1860"/>
      <c r="P159" s="73"/>
      <c r="Q159" s="73"/>
      <c r="R159" s="73"/>
      <c r="S159" s="73"/>
      <c r="T159" s="73"/>
      <c r="U159" s="73"/>
      <c r="V159" s="73"/>
      <c r="W159" s="73"/>
      <c r="X159" s="73"/>
      <c r="Y159" s="73"/>
      <c r="Z159" s="73"/>
    </row>
    <row r="160" spans="1:26" ht="15" customHeight="1">
      <c r="A160" s="883"/>
      <c r="B160" s="371" t="s">
        <v>1883</v>
      </c>
      <c r="C160" s="2399"/>
      <c r="D160" s="356"/>
      <c r="E160" s="356"/>
      <c r="F160" s="895"/>
      <c r="G160" s="1059"/>
      <c r="H160" s="1059"/>
      <c r="I160" s="1393"/>
      <c r="J160" s="1393"/>
      <c r="K160" s="247"/>
      <c r="L160" s="484"/>
      <c r="M160" s="2400"/>
      <c r="N160" s="1873"/>
      <c r="O160" s="1860"/>
      <c r="P160" s="73"/>
      <c r="Q160" s="73"/>
      <c r="R160" s="73"/>
      <c r="S160" s="73"/>
      <c r="T160" s="73"/>
      <c r="U160" s="73"/>
      <c r="V160" s="73"/>
      <c r="W160" s="73"/>
      <c r="X160" s="73"/>
      <c r="Y160" s="73"/>
      <c r="Z160" s="73"/>
    </row>
    <row r="161" spans="1:26" ht="15" customHeight="1">
      <c r="A161" s="253">
        <v>30037</v>
      </c>
      <c r="B161" s="254" t="s">
        <v>3110</v>
      </c>
      <c r="C161" s="255" t="s">
        <v>3111</v>
      </c>
      <c r="D161" s="255"/>
      <c r="E161" s="255"/>
      <c r="F161" s="255" t="s">
        <v>3112</v>
      </c>
      <c r="G161" s="311">
        <v>24</v>
      </c>
      <c r="H161" s="2404"/>
      <c r="I161" s="2391">
        <f>ROUND(H161*G161/G161,2)</f>
        <v>0</v>
      </c>
      <c r="J161" s="257" t="s">
        <v>170</v>
      </c>
      <c r="K161" s="2731" t="s">
        <v>4636</v>
      </c>
      <c r="L161" s="392">
        <f>IF(OR(ISBLANK(K161),K161=0,H161=0,ISBLANK(H161)),,ROUND(K161+$L$5,2))</f>
        <v>0</v>
      </c>
      <c r="M161" s="314">
        <f>ROUND(I161*L161,2)</f>
        <v>0</v>
      </c>
      <c r="N161" s="2385">
        <f>ROUND(L161/G161,4)</f>
        <v>0</v>
      </c>
      <c r="O161" s="1860"/>
      <c r="P161" s="73"/>
      <c r="Q161" s="73"/>
      <c r="R161" s="73"/>
      <c r="S161" s="73"/>
      <c r="T161" s="73"/>
      <c r="U161" s="73"/>
      <c r="V161" s="73"/>
      <c r="W161" s="73"/>
      <c r="X161" s="73"/>
      <c r="Y161" s="73"/>
      <c r="Z161" s="73"/>
    </row>
    <row r="162" spans="1:26" ht="15" customHeight="1">
      <c r="A162" s="2405"/>
      <c r="B162" s="155" t="s">
        <v>3113</v>
      </c>
      <c r="C162" s="155" t="s">
        <v>3114</v>
      </c>
      <c r="D162" s="155">
        <v>126303</v>
      </c>
      <c r="E162" s="408"/>
      <c r="F162" s="155"/>
      <c r="G162" s="152"/>
      <c r="H162" s="2406"/>
      <c r="I162" s="777"/>
      <c r="J162" s="263"/>
      <c r="K162" s="919"/>
      <c r="L162" s="779"/>
      <c r="M162" s="2398"/>
      <c r="N162" s="2407"/>
      <c r="O162" s="1860"/>
      <c r="P162" s="73"/>
      <c r="Q162" s="73"/>
      <c r="R162" s="73"/>
      <c r="S162" s="73"/>
      <c r="T162" s="73"/>
      <c r="U162" s="73"/>
      <c r="V162" s="73"/>
      <c r="W162" s="73"/>
      <c r="X162" s="73"/>
      <c r="Y162" s="73"/>
      <c r="Z162" s="73"/>
    </row>
    <row r="163" spans="1:26" ht="15" customHeight="1">
      <c r="A163" s="2408"/>
      <c r="B163" s="155" t="s">
        <v>3115</v>
      </c>
      <c r="C163" s="155" t="s">
        <v>3116</v>
      </c>
      <c r="D163" s="155">
        <v>167230</v>
      </c>
      <c r="E163" s="408"/>
      <c r="F163" s="155"/>
      <c r="G163" s="152"/>
      <c r="H163" s="2409"/>
      <c r="I163" s="148"/>
      <c r="J163" s="148"/>
      <c r="K163" s="778"/>
      <c r="L163" s="779"/>
      <c r="M163" s="2398"/>
      <c r="N163" s="2407"/>
      <c r="O163" s="1860"/>
      <c r="P163" s="73"/>
      <c r="Q163" s="73"/>
      <c r="R163" s="73"/>
      <c r="S163" s="73"/>
      <c r="T163" s="73"/>
      <c r="U163" s="73"/>
      <c r="V163" s="73"/>
      <c r="W163" s="73"/>
      <c r="X163" s="73"/>
      <c r="Y163" s="73"/>
      <c r="Z163" s="73"/>
    </row>
    <row r="164" spans="1:26" ht="15" customHeight="1">
      <c r="A164" s="2408"/>
      <c r="B164" s="155"/>
      <c r="C164" s="155" t="s">
        <v>3117</v>
      </c>
      <c r="D164" s="155">
        <v>542375</v>
      </c>
      <c r="E164" s="408"/>
      <c r="F164" s="155"/>
      <c r="G164" s="152"/>
      <c r="H164" s="2409"/>
      <c r="I164" s="148"/>
      <c r="J164" s="148"/>
      <c r="K164" s="778"/>
      <c r="L164" s="779"/>
      <c r="M164" s="2398"/>
      <c r="N164" s="2407"/>
      <c r="O164" s="1860"/>
      <c r="P164" s="73"/>
      <c r="Q164" s="73"/>
      <c r="R164" s="73"/>
      <c r="S164" s="73"/>
      <c r="T164" s="73"/>
      <c r="U164" s="73"/>
      <c r="V164" s="73"/>
      <c r="W164" s="73"/>
      <c r="X164" s="73"/>
      <c r="Y164" s="73"/>
      <c r="Z164" s="73"/>
    </row>
    <row r="165" spans="1:26" ht="15" customHeight="1">
      <c r="A165" s="2408"/>
      <c r="B165" s="702" t="s">
        <v>1883</v>
      </c>
      <c r="C165" s="166" t="s">
        <v>3118</v>
      </c>
      <c r="D165" s="166">
        <v>542430</v>
      </c>
      <c r="E165" s="691"/>
      <c r="F165" s="166"/>
      <c r="G165" s="168"/>
      <c r="H165" s="2410"/>
      <c r="I165" s="263"/>
      <c r="J165" s="263"/>
      <c r="K165" s="919"/>
      <c r="L165" s="2411"/>
      <c r="M165" s="1221"/>
      <c r="N165" s="2412"/>
      <c r="O165" s="1860"/>
      <c r="P165" s="73"/>
      <c r="Q165" s="73"/>
      <c r="R165" s="73"/>
      <c r="S165" s="73"/>
      <c r="T165" s="73"/>
      <c r="U165" s="73"/>
      <c r="V165" s="73"/>
      <c r="W165" s="73"/>
      <c r="X165" s="73"/>
      <c r="Y165" s="73"/>
      <c r="Z165" s="73"/>
    </row>
    <row r="166" spans="1:26" ht="15" customHeight="1">
      <c r="A166" s="2413"/>
      <c r="B166" s="198"/>
      <c r="C166" s="198"/>
      <c r="D166" s="198"/>
      <c r="E166" s="198"/>
      <c r="F166" s="198"/>
      <c r="G166" s="243"/>
      <c r="H166" s="2382"/>
      <c r="I166" s="205"/>
      <c r="J166" s="113"/>
      <c r="K166" s="783"/>
      <c r="L166" s="802"/>
      <c r="M166" s="212"/>
      <c r="N166" s="2402"/>
      <c r="O166" s="1860"/>
      <c r="P166" s="73"/>
      <c r="Q166" s="73"/>
      <c r="R166" s="73"/>
      <c r="S166" s="73"/>
      <c r="T166" s="73"/>
      <c r="U166" s="73"/>
      <c r="V166" s="73"/>
      <c r="W166" s="73"/>
      <c r="X166" s="73"/>
      <c r="Y166" s="73"/>
      <c r="Z166" s="73"/>
    </row>
    <row r="167" spans="1:26" ht="15" customHeight="1">
      <c r="A167" s="253">
        <v>30038</v>
      </c>
      <c r="B167" s="147" t="s">
        <v>3119</v>
      </c>
      <c r="C167" s="155" t="s">
        <v>3120</v>
      </c>
      <c r="D167" s="155"/>
      <c r="E167" s="255"/>
      <c r="F167" s="155" t="s">
        <v>3121</v>
      </c>
      <c r="G167" s="152">
        <v>24</v>
      </c>
      <c r="H167" s="2414"/>
      <c r="I167" s="2391">
        <f>ROUND(H167*G167/G167,2)</f>
        <v>0</v>
      </c>
      <c r="J167" s="257" t="s">
        <v>170</v>
      </c>
      <c r="K167" s="2731" t="s">
        <v>4636</v>
      </c>
      <c r="L167" s="392">
        <f>IF(OR(ISBLANK(K167),K167=0,H167=0,ISBLANK(H167)),,ROUND(K167+$L$5,2))</f>
        <v>0</v>
      </c>
      <c r="M167" s="314">
        <f>ROUND(I167*L167,2)</f>
        <v>0</v>
      </c>
      <c r="N167" s="2385">
        <f>ROUND(L167/G167,4)</f>
        <v>0</v>
      </c>
      <c r="O167" s="1860"/>
      <c r="P167" s="73"/>
      <c r="Q167" s="73"/>
      <c r="R167" s="73"/>
      <c r="S167" s="73"/>
      <c r="T167" s="73"/>
      <c r="U167" s="73"/>
      <c r="V167" s="73"/>
      <c r="W167" s="73"/>
      <c r="X167" s="73"/>
      <c r="Y167" s="73"/>
      <c r="Z167" s="73"/>
    </row>
    <row r="168" spans="1:26" ht="15" customHeight="1">
      <c r="A168" s="371"/>
      <c r="B168" s="155" t="s">
        <v>3122</v>
      </c>
      <c r="C168" s="155" t="s">
        <v>3123</v>
      </c>
      <c r="D168" s="2415" t="s">
        <v>3124</v>
      </c>
      <c r="E168" s="408"/>
      <c r="F168" s="155"/>
      <c r="G168" s="152"/>
      <c r="H168" s="1845"/>
      <c r="I168" s="918"/>
      <c r="J168" s="154"/>
      <c r="K168" s="249"/>
      <c r="L168" s="462"/>
      <c r="M168" s="157"/>
      <c r="N168" s="2389"/>
      <c r="O168" s="1860"/>
      <c r="P168" s="73"/>
      <c r="Q168" s="73"/>
      <c r="R168" s="73"/>
      <c r="S168" s="73"/>
      <c r="T168" s="73"/>
      <c r="U168" s="73"/>
      <c r="V168" s="73"/>
      <c r="W168" s="73"/>
      <c r="X168" s="73"/>
      <c r="Y168" s="73"/>
      <c r="Z168" s="73"/>
    </row>
    <row r="169" spans="1:26" ht="15" customHeight="1">
      <c r="A169" s="371"/>
      <c r="B169" s="155"/>
      <c r="C169" s="155" t="s">
        <v>3125</v>
      </c>
      <c r="D169" s="2415" t="s">
        <v>3126</v>
      </c>
      <c r="E169" s="408"/>
      <c r="F169" s="155"/>
      <c r="G169" s="152"/>
      <c r="H169" s="1845"/>
      <c r="I169" s="921"/>
      <c r="J169" s="154"/>
      <c r="K169" s="249"/>
      <c r="L169" s="462"/>
      <c r="M169" s="157"/>
      <c r="N169" s="2389"/>
      <c r="O169" s="1860"/>
      <c r="P169" s="73"/>
      <c r="Q169" s="73"/>
      <c r="R169" s="73"/>
      <c r="S169" s="73"/>
      <c r="T169" s="73"/>
      <c r="U169" s="73"/>
      <c r="V169" s="73"/>
      <c r="W169" s="73"/>
      <c r="X169" s="73"/>
      <c r="Y169" s="73"/>
      <c r="Z169" s="73"/>
    </row>
    <row r="170" spans="1:26" ht="15" customHeight="1">
      <c r="A170" s="371"/>
      <c r="B170" s="155"/>
      <c r="C170" s="155" t="s">
        <v>3127</v>
      </c>
      <c r="D170" s="2415" t="s">
        <v>3128</v>
      </c>
      <c r="E170" s="408"/>
      <c r="F170" s="155"/>
      <c r="G170" s="152"/>
      <c r="H170" s="1845"/>
      <c r="I170" s="921"/>
      <c r="J170" s="154"/>
      <c r="K170" s="249"/>
      <c r="L170" s="462"/>
      <c r="M170" s="157"/>
      <c r="N170" s="2389"/>
      <c r="O170" s="1860"/>
      <c r="P170" s="73"/>
      <c r="Q170" s="73"/>
      <c r="R170" s="73"/>
      <c r="S170" s="73"/>
      <c r="T170" s="73"/>
      <c r="U170" s="73"/>
      <c r="V170" s="73"/>
      <c r="W170" s="73"/>
      <c r="X170" s="73"/>
      <c r="Y170" s="73"/>
      <c r="Z170" s="73"/>
    </row>
    <row r="171" spans="1:26" ht="15" customHeight="1">
      <c r="A171" s="2413"/>
      <c r="B171" s="198"/>
      <c r="C171" s="198" t="s">
        <v>3129</v>
      </c>
      <c r="D171" s="2416" t="s">
        <v>3130</v>
      </c>
      <c r="E171" s="1237"/>
      <c r="F171" s="198"/>
      <c r="G171" s="243"/>
      <c r="H171" s="1845"/>
      <c r="I171" s="923"/>
      <c r="J171" s="205"/>
      <c r="K171" s="783"/>
      <c r="L171" s="802"/>
      <c r="M171" s="212"/>
      <c r="N171" s="2402"/>
      <c r="O171" s="1860"/>
      <c r="P171" s="73"/>
      <c r="Q171" s="73"/>
      <c r="R171" s="73"/>
      <c r="S171" s="73"/>
      <c r="T171" s="73"/>
      <c r="U171" s="73"/>
      <c r="V171" s="73"/>
      <c r="W171" s="73"/>
      <c r="X171" s="73"/>
      <c r="Y171" s="73"/>
      <c r="Z171" s="73"/>
    </row>
    <row r="172" spans="1:26" ht="15" customHeight="1">
      <c r="A172" s="146">
        <v>30039</v>
      </c>
      <c r="B172" s="254" t="s">
        <v>3071</v>
      </c>
      <c r="C172" s="255" t="s">
        <v>3131</v>
      </c>
      <c r="D172" s="255">
        <v>66154</v>
      </c>
      <c r="E172" s="2417"/>
      <c r="F172" s="255" t="s">
        <v>3132</v>
      </c>
      <c r="G172" s="255">
        <v>80</v>
      </c>
      <c r="H172" s="1307">
        <v>50</v>
      </c>
      <c r="I172" s="2391">
        <f>ROUND(H172*G172/G172,2)</f>
        <v>50</v>
      </c>
      <c r="J172" s="257" t="s">
        <v>170</v>
      </c>
      <c r="K172" s="156">
        <v>32.39</v>
      </c>
      <c r="L172" s="392">
        <f>IF(OR(ISBLANK(K172),K172=0,H172=0,ISBLANK(H172)),,ROUND(K172+$L$5,2))</f>
        <v>32.39</v>
      </c>
      <c r="M172" s="314">
        <f>ROUND(I172*L172,2)</f>
        <v>1619.5</v>
      </c>
      <c r="N172" s="2385">
        <f>ROUND(L172/G172,4)</f>
        <v>0.40489999999999998</v>
      </c>
      <c r="O172" s="1860"/>
      <c r="P172" s="73"/>
      <c r="Q172" s="73"/>
      <c r="R172" s="73"/>
      <c r="S172" s="73"/>
      <c r="T172" s="73"/>
      <c r="U172" s="73"/>
      <c r="V172" s="73"/>
      <c r="W172" s="73"/>
      <c r="X172" s="73"/>
      <c r="Y172" s="73"/>
      <c r="Z172" s="73"/>
    </row>
    <row r="173" spans="1:26" ht="15" customHeight="1">
      <c r="A173" s="504"/>
      <c r="B173" s="166" t="s">
        <v>3074</v>
      </c>
      <c r="C173" s="166"/>
      <c r="D173" s="166"/>
      <c r="E173" s="166"/>
      <c r="F173" s="232"/>
      <c r="G173" s="166"/>
      <c r="H173" s="1059"/>
      <c r="I173" s="2286"/>
      <c r="J173" s="932"/>
      <c r="K173" s="166"/>
      <c r="L173" s="230"/>
      <c r="M173" s="171"/>
      <c r="N173" s="2392"/>
      <c r="O173" s="1860"/>
      <c r="P173" s="73"/>
      <c r="Q173" s="73"/>
      <c r="R173" s="73"/>
      <c r="S173" s="73"/>
      <c r="T173" s="73"/>
      <c r="U173" s="73"/>
      <c r="V173" s="73"/>
      <c r="W173" s="73"/>
      <c r="X173" s="73"/>
      <c r="Y173" s="73"/>
      <c r="Z173" s="73"/>
    </row>
    <row r="174" spans="1:26" ht="15" customHeight="1">
      <c r="A174" s="702"/>
      <c r="B174" s="228" t="s">
        <v>3076</v>
      </c>
      <c r="C174" s="155"/>
      <c r="D174" s="155"/>
      <c r="E174" s="155"/>
      <c r="F174" s="232"/>
      <c r="G174" s="155"/>
      <c r="H174" s="1231"/>
      <c r="I174" s="2393"/>
      <c r="J174" s="166"/>
      <c r="K174" s="166"/>
      <c r="L174" s="230"/>
      <c r="M174" s="171"/>
      <c r="N174" s="2392"/>
      <c r="O174" s="1860"/>
      <c r="P174" s="73"/>
      <c r="Q174" s="73"/>
      <c r="R174" s="73"/>
      <c r="S174" s="73"/>
      <c r="T174" s="73"/>
      <c r="U174" s="73"/>
      <c r="V174" s="73"/>
      <c r="W174" s="73"/>
      <c r="X174" s="73"/>
      <c r="Y174" s="73"/>
      <c r="Z174" s="73"/>
    </row>
    <row r="175" spans="1:26" ht="15" customHeight="1">
      <c r="A175" s="146"/>
      <c r="B175" s="910" t="s">
        <v>3133</v>
      </c>
      <c r="C175" s="155"/>
      <c r="D175" s="155"/>
      <c r="E175" s="155"/>
      <c r="F175" s="232"/>
      <c r="G175" s="155"/>
      <c r="H175" s="1231"/>
      <c r="I175" s="2393"/>
      <c r="J175" s="154"/>
      <c r="K175" s="155"/>
      <c r="L175" s="165"/>
      <c r="M175" s="157"/>
      <c r="N175" s="2389"/>
      <c r="O175" s="1860"/>
      <c r="P175" s="73"/>
      <c r="Q175" s="73"/>
      <c r="R175" s="73"/>
      <c r="S175" s="73"/>
      <c r="T175" s="73"/>
      <c r="U175" s="73"/>
      <c r="V175" s="73"/>
      <c r="W175" s="73"/>
      <c r="X175" s="73"/>
      <c r="Y175" s="73"/>
      <c r="Z175" s="73"/>
    </row>
    <row r="176" spans="1:26" ht="15" customHeight="1">
      <c r="A176" s="268"/>
      <c r="B176" s="270"/>
      <c r="C176" s="198"/>
      <c r="D176" s="198"/>
      <c r="E176" s="198"/>
      <c r="F176" s="347"/>
      <c r="G176" s="198"/>
      <c r="H176" s="243"/>
      <c r="I176" s="2418"/>
      <c r="J176" s="364"/>
      <c r="K176" s="198"/>
      <c r="L176" s="566"/>
      <c r="M176" s="444"/>
      <c r="N176" s="2419"/>
      <c r="O176" s="1860"/>
      <c r="P176" s="73"/>
      <c r="Q176" s="73"/>
      <c r="R176" s="73"/>
      <c r="S176" s="73"/>
      <c r="T176" s="73"/>
      <c r="U176" s="73"/>
      <c r="V176" s="73"/>
      <c r="W176" s="73"/>
      <c r="X176" s="73"/>
      <c r="Y176" s="73"/>
      <c r="Z176" s="73"/>
    </row>
    <row r="177" spans="1:26" ht="15" customHeight="1">
      <c r="A177" s="146">
        <v>30040</v>
      </c>
      <c r="B177" s="147" t="s">
        <v>3134</v>
      </c>
      <c r="C177" s="155" t="s">
        <v>2472</v>
      </c>
      <c r="D177" s="356"/>
      <c r="E177" s="155"/>
      <c r="F177" s="155" t="s">
        <v>3135</v>
      </c>
      <c r="G177" s="152">
        <v>240</v>
      </c>
      <c r="H177" s="532"/>
      <c r="I177" s="154">
        <f>ROUND(H177*G177/G177,2)</f>
        <v>0</v>
      </c>
      <c r="J177" s="155" t="s">
        <v>170</v>
      </c>
      <c r="K177" s="2731" t="s">
        <v>4636</v>
      </c>
      <c r="L177" s="157">
        <f>IF(OR(ISBLANK(K177),K177=0,H177=0,ISBLANK(H177)),,ROUND(K177+'Groceries 36001-38000'!$L$5,2))</f>
        <v>0</v>
      </c>
      <c r="M177" s="555">
        <f>ROUND(I177*L177,2)</f>
        <v>0</v>
      </c>
      <c r="N177" s="1018">
        <f>ROUND(L177/G177,2)</f>
        <v>0</v>
      </c>
      <c r="O177" s="73"/>
      <c r="P177" s="73"/>
      <c r="Q177" s="73"/>
      <c r="R177" s="73"/>
      <c r="S177" s="73"/>
      <c r="T177" s="73"/>
      <c r="U177" s="73"/>
      <c r="V177" s="73"/>
      <c r="W177" s="73"/>
      <c r="X177" s="73"/>
      <c r="Y177" s="73"/>
      <c r="Z177" s="73"/>
    </row>
    <row r="178" spans="1:26" ht="15" customHeight="1">
      <c r="A178" s="166"/>
      <c r="B178" s="166" t="s">
        <v>3136</v>
      </c>
      <c r="C178" s="166" t="s">
        <v>3137</v>
      </c>
      <c r="D178" s="228">
        <v>55680</v>
      </c>
      <c r="E178" s="1260"/>
      <c r="F178" s="166"/>
      <c r="G178" s="168"/>
      <c r="H178" s="1059"/>
      <c r="I178" s="498"/>
      <c r="J178" s="166"/>
      <c r="K178" s="1036"/>
      <c r="L178" s="171"/>
      <c r="M178" s="326"/>
      <c r="N178" s="1012"/>
      <c r="O178" s="73"/>
      <c r="P178" s="73"/>
      <c r="Q178" s="73"/>
      <c r="R178" s="73"/>
      <c r="S178" s="73"/>
      <c r="T178" s="73"/>
      <c r="U178" s="73"/>
      <c r="V178" s="73"/>
      <c r="W178" s="73"/>
      <c r="X178" s="73"/>
      <c r="Y178" s="73"/>
      <c r="Z178" s="73"/>
    </row>
    <row r="179" spans="1:26" ht="15" customHeight="1">
      <c r="A179" s="166"/>
      <c r="B179" s="166" t="s">
        <v>3138</v>
      </c>
      <c r="C179" s="166" t="s">
        <v>3139</v>
      </c>
      <c r="D179" s="166">
        <v>55683</v>
      </c>
      <c r="E179" s="1260"/>
      <c r="F179" s="166"/>
      <c r="G179" s="168"/>
      <c r="H179" s="1059"/>
      <c r="I179" s="498"/>
      <c r="J179" s="166"/>
      <c r="K179" s="1036"/>
      <c r="L179" s="171"/>
      <c r="M179" s="326"/>
      <c r="N179" s="1012"/>
      <c r="O179" s="73"/>
      <c r="P179" s="73"/>
      <c r="Q179" s="73"/>
      <c r="R179" s="73"/>
      <c r="S179" s="73"/>
      <c r="T179" s="73"/>
      <c r="U179" s="73"/>
      <c r="V179" s="73"/>
      <c r="W179" s="73"/>
      <c r="X179" s="73"/>
      <c r="Y179" s="73"/>
      <c r="Z179" s="73"/>
    </row>
    <row r="180" spans="1:26" ht="15" customHeight="1">
      <c r="A180" s="166"/>
      <c r="B180" s="166" t="s">
        <v>3140</v>
      </c>
      <c r="C180" s="166" t="s">
        <v>3141</v>
      </c>
      <c r="D180" s="356">
        <v>55684</v>
      </c>
      <c r="E180" s="1260"/>
      <c r="F180" s="166"/>
      <c r="G180" s="168"/>
      <c r="H180" s="1059"/>
      <c r="I180" s="498"/>
      <c r="J180" s="166"/>
      <c r="K180" s="1036"/>
      <c r="L180" s="171"/>
      <c r="M180" s="326"/>
      <c r="N180" s="1012"/>
      <c r="O180" s="73"/>
      <c r="P180" s="73"/>
      <c r="Q180" s="73"/>
      <c r="R180" s="73"/>
      <c r="S180" s="73"/>
      <c r="T180" s="73"/>
      <c r="U180" s="73"/>
      <c r="V180" s="73"/>
      <c r="W180" s="73"/>
      <c r="X180" s="73"/>
      <c r="Y180" s="73"/>
      <c r="Z180" s="73"/>
    </row>
    <row r="181" spans="1:26" ht="15" customHeight="1">
      <c r="A181" s="166"/>
      <c r="B181" s="166"/>
      <c r="C181" s="166" t="s">
        <v>3142</v>
      </c>
      <c r="D181" s="166">
        <v>55688</v>
      </c>
      <c r="E181" s="1260"/>
      <c r="F181" s="166"/>
      <c r="G181" s="168"/>
      <c r="H181" s="1059"/>
      <c r="I181" s="498"/>
      <c r="J181" s="166"/>
      <c r="K181" s="1036"/>
      <c r="L181" s="171"/>
      <c r="M181" s="326"/>
      <c r="N181" s="1012"/>
      <c r="O181" s="73"/>
      <c r="P181" s="73"/>
      <c r="Q181" s="73"/>
      <c r="R181" s="73"/>
      <c r="S181" s="73"/>
      <c r="T181" s="73"/>
      <c r="U181" s="73"/>
      <c r="V181" s="73"/>
      <c r="W181" s="73"/>
      <c r="X181" s="73"/>
      <c r="Y181" s="73"/>
      <c r="Z181" s="73"/>
    </row>
    <row r="182" spans="1:26" ht="15" customHeight="1">
      <c r="A182" s="364"/>
      <c r="B182" s="198"/>
      <c r="C182" s="364" t="s">
        <v>3143</v>
      </c>
      <c r="D182" s="270">
        <v>55689</v>
      </c>
      <c r="E182" s="1683"/>
      <c r="F182" s="198"/>
      <c r="G182" s="243"/>
      <c r="H182" s="985"/>
      <c r="I182" s="575"/>
      <c r="J182" s="198"/>
      <c r="K182" s="1038"/>
      <c r="L182" s="444"/>
      <c r="M182" s="738"/>
      <c r="N182" s="987"/>
      <c r="O182" s="73"/>
      <c r="P182" s="73"/>
      <c r="Q182" s="73"/>
      <c r="R182" s="73"/>
      <c r="S182" s="73"/>
      <c r="T182" s="73"/>
      <c r="U182" s="73"/>
      <c r="V182" s="73"/>
      <c r="W182" s="73"/>
      <c r="X182" s="73"/>
      <c r="Y182" s="73"/>
      <c r="Z182" s="73"/>
    </row>
    <row r="183" spans="1:26" ht="15" customHeight="1">
      <c r="A183" s="146">
        <v>30041</v>
      </c>
      <c r="B183" s="254" t="s">
        <v>3144</v>
      </c>
      <c r="C183" s="349" t="s">
        <v>3145</v>
      </c>
      <c r="D183" s="255">
        <v>8311</v>
      </c>
      <c r="E183" s="384"/>
      <c r="F183" s="311" t="s">
        <v>3146</v>
      </c>
      <c r="G183" s="2397">
        <v>24</v>
      </c>
      <c r="H183" s="1307"/>
      <c r="I183" s="2391">
        <f>ROUND(H183*G183/G183,2)</f>
        <v>0</v>
      </c>
      <c r="J183" s="257" t="s">
        <v>170</v>
      </c>
      <c r="K183" s="2731" t="s">
        <v>4636</v>
      </c>
      <c r="L183" s="392">
        <f>IF(OR(ISBLANK(K183),K183=0,H183=0,ISBLANK(H183)),,ROUND(K183+$L$5,2))</f>
        <v>0</v>
      </c>
      <c r="M183" s="314">
        <f>ROUND(I183*L183,2)</f>
        <v>0</v>
      </c>
      <c r="N183" s="2385">
        <f>ROUND(L183/G183,4)</f>
        <v>0</v>
      </c>
      <c r="O183" s="1860"/>
      <c r="P183" s="73"/>
      <c r="Q183" s="73"/>
      <c r="R183" s="73"/>
      <c r="S183" s="73"/>
      <c r="T183" s="73"/>
      <c r="U183" s="73"/>
      <c r="V183" s="73"/>
      <c r="W183" s="73"/>
      <c r="X183" s="73"/>
      <c r="Y183" s="73"/>
      <c r="Z183" s="73"/>
    </row>
    <row r="184" spans="1:26" ht="15" customHeight="1">
      <c r="A184" s="146"/>
      <c r="B184" s="166" t="s">
        <v>3147</v>
      </c>
      <c r="C184" s="166"/>
      <c r="D184" s="166"/>
      <c r="E184" s="155"/>
      <c r="F184" s="166"/>
      <c r="G184" s="166"/>
      <c r="H184" s="1231"/>
      <c r="I184" s="2393"/>
      <c r="J184" s="154"/>
      <c r="K184" s="155"/>
      <c r="L184" s="165"/>
      <c r="M184" s="157"/>
      <c r="N184" s="2389"/>
      <c r="O184" s="1860"/>
      <c r="P184" s="73"/>
      <c r="Q184" s="73"/>
      <c r="R184" s="73"/>
      <c r="S184" s="73"/>
      <c r="T184" s="73"/>
      <c r="U184" s="73"/>
      <c r="V184" s="73"/>
      <c r="W184" s="73"/>
      <c r="X184" s="73"/>
      <c r="Y184" s="73"/>
      <c r="Z184" s="73"/>
    </row>
    <row r="185" spans="1:26" ht="15" customHeight="1">
      <c r="A185" s="268"/>
      <c r="B185" s="199" t="s">
        <v>1468</v>
      </c>
      <c r="C185" s="270"/>
      <c r="D185" s="270"/>
      <c r="E185" s="198"/>
      <c r="F185" s="270"/>
      <c r="G185" s="270"/>
      <c r="H185" s="1324"/>
      <c r="I185" s="2418"/>
      <c r="J185" s="364"/>
      <c r="K185" s="198"/>
      <c r="L185" s="566"/>
      <c r="M185" s="444"/>
      <c r="N185" s="2419"/>
      <c r="O185" s="1860"/>
      <c r="P185" s="73"/>
      <c r="Q185" s="73"/>
      <c r="R185" s="73"/>
      <c r="S185" s="73"/>
      <c r="T185" s="73"/>
      <c r="U185" s="73"/>
      <c r="V185" s="73"/>
      <c r="W185" s="73"/>
      <c r="X185" s="73"/>
      <c r="Y185" s="73"/>
      <c r="Z185" s="73"/>
    </row>
    <row r="186" spans="1:26" ht="15" customHeight="1">
      <c r="A186" s="146">
        <v>30042</v>
      </c>
      <c r="B186" s="254" t="s">
        <v>3148</v>
      </c>
      <c r="C186" s="2750" t="s">
        <v>4659</v>
      </c>
      <c r="D186" s="255">
        <v>56587</v>
      </c>
      <c r="E186" s="2417"/>
      <c r="F186" s="255" t="s">
        <v>3149</v>
      </c>
      <c r="G186" s="255">
        <v>125</v>
      </c>
      <c r="H186" s="1307"/>
      <c r="I186" s="2391">
        <f>ROUND(H186*G186/G186,2)</f>
        <v>0</v>
      </c>
      <c r="J186" s="257" t="s">
        <v>170</v>
      </c>
      <c r="K186" s="156"/>
      <c r="L186" s="392">
        <f>IF(OR(ISBLANK(K186),K186=0,H186=0,ISBLANK(H186)),,ROUND(K186+$L$5,2))</f>
        <v>0</v>
      </c>
      <c r="M186" s="314">
        <f>ROUND(I186*L186,2)</f>
        <v>0</v>
      </c>
      <c r="N186" s="2385">
        <f>ROUND(L186/G186,4)</f>
        <v>0</v>
      </c>
      <c r="O186" s="1860"/>
      <c r="P186" s="73"/>
      <c r="Q186" s="73"/>
      <c r="R186" s="73"/>
      <c r="S186" s="73"/>
      <c r="T186" s="73"/>
      <c r="U186" s="73"/>
      <c r="V186" s="73"/>
      <c r="W186" s="73"/>
      <c r="X186" s="73"/>
      <c r="Y186" s="73"/>
      <c r="Z186" s="73"/>
    </row>
    <row r="187" spans="1:26" ht="15" customHeight="1">
      <c r="A187" s="146"/>
      <c r="B187" s="166" t="s">
        <v>3150</v>
      </c>
      <c r="C187" s="166"/>
      <c r="D187" s="166"/>
      <c r="E187" s="155"/>
      <c r="F187" s="166"/>
      <c r="G187" s="166"/>
      <c r="H187" s="1231"/>
      <c r="I187" s="2393"/>
      <c r="J187" s="154"/>
      <c r="K187" s="155"/>
      <c r="L187" s="165"/>
      <c r="M187" s="157"/>
      <c r="N187" s="2389"/>
      <c r="O187" s="1860"/>
      <c r="P187" s="73"/>
      <c r="Q187" s="73"/>
      <c r="R187" s="73"/>
      <c r="S187" s="73"/>
      <c r="T187" s="73"/>
      <c r="U187" s="73"/>
      <c r="V187" s="73"/>
      <c r="W187" s="73"/>
      <c r="X187" s="73"/>
      <c r="Y187" s="73"/>
      <c r="Z187" s="73"/>
    </row>
    <row r="188" spans="1:26" ht="15" customHeight="1">
      <c r="A188" s="268"/>
      <c r="B188" s="199" t="s">
        <v>2657</v>
      </c>
      <c r="C188" s="270"/>
      <c r="D188" s="270"/>
      <c r="E188" s="198"/>
      <c r="F188" s="270"/>
      <c r="G188" s="270"/>
      <c r="H188" s="1324"/>
      <c r="I188" s="2418"/>
      <c r="J188" s="364"/>
      <c r="K188" s="198"/>
      <c r="L188" s="566"/>
      <c r="M188" s="444"/>
      <c r="N188" s="2419"/>
      <c r="O188" s="1860"/>
      <c r="P188" s="73"/>
      <c r="Q188" s="73"/>
      <c r="R188" s="73"/>
      <c r="S188" s="73"/>
      <c r="T188" s="73"/>
      <c r="U188" s="73"/>
      <c r="V188" s="73"/>
      <c r="W188" s="73"/>
      <c r="X188" s="73"/>
      <c r="Y188" s="73"/>
      <c r="Z188" s="73"/>
    </row>
    <row r="189" spans="1:26" ht="15" customHeight="1">
      <c r="A189" s="146">
        <v>30043</v>
      </c>
      <c r="B189" s="254" t="s">
        <v>3151</v>
      </c>
      <c r="C189" s="255" t="s">
        <v>3152</v>
      </c>
      <c r="D189" s="255">
        <v>10501</v>
      </c>
      <c r="E189" s="2420"/>
      <c r="F189" s="255" t="s">
        <v>3153</v>
      </c>
      <c r="G189" s="255">
        <v>126</v>
      </c>
      <c r="H189" s="1307">
        <v>50</v>
      </c>
      <c r="I189" s="2391">
        <f>ROUND(H189*G189/G189,2)</f>
        <v>50</v>
      </c>
      <c r="J189" s="257" t="s">
        <v>170</v>
      </c>
      <c r="K189" s="156">
        <v>40.89</v>
      </c>
      <c r="L189" s="392">
        <f>IF(OR(ISBLANK(K189),K189=0,H189=0,ISBLANK(H189)),,ROUND(K189+$L$5,2))</f>
        <v>40.89</v>
      </c>
      <c r="M189" s="314">
        <f>ROUND(I189*L189,2)</f>
        <v>2044.5</v>
      </c>
      <c r="N189" s="2385">
        <f>ROUND(L189/G189,4)</f>
        <v>0.32450000000000001</v>
      </c>
      <c r="O189" s="1860"/>
      <c r="P189" s="73"/>
      <c r="Q189" s="73"/>
      <c r="R189" s="73"/>
      <c r="S189" s="73"/>
      <c r="T189" s="73"/>
      <c r="U189" s="73"/>
      <c r="V189" s="73"/>
      <c r="W189" s="73"/>
      <c r="X189" s="73"/>
      <c r="Y189" s="73"/>
      <c r="Z189" s="73"/>
    </row>
    <row r="190" spans="1:26" ht="15" customHeight="1">
      <c r="A190" s="146"/>
      <c r="B190" s="228" t="s">
        <v>3154</v>
      </c>
      <c r="C190" s="166"/>
      <c r="D190" s="166"/>
      <c r="E190" s="155"/>
      <c r="F190" s="166"/>
      <c r="G190" s="166"/>
      <c r="H190" s="1231"/>
      <c r="I190" s="2393"/>
      <c r="J190" s="154"/>
      <c r="K190" s="155"/>
      <c r="L190" s="165"/>
      <c r="M190" s="157"/>
      <c r="N190" s="2389"/>
      <c r="O190" s="1860"/>
      <c r="P190" s="73"/>
      <c r="Q190" s="73"/>
      <c r="R190" s="73"/>
      <c r="S190" s="73"/>
      <c r="T190" s="73"/>
      <c r="U190" s="73"/>
      <c r="V190" s="73"/>
      <c r="W190" s="73"/>
      <c r="X190" s="73"/>
      <c r="Y190" s="73"/>
      <c r="Z190" s="73"/>
    </row>
    <row r="191" spans="1:26" ht="15" customHeight="1">
      <c r="A191" s="268"/>
      <c r="B191" s="199" t="s">
        <v>3133</v>
      </c>
      <c r="C191" s="270"/>
      <c r="D191" s="270"/>
      <c r="E191" s="198"/>
      <c r="F191" s="270"/>
      <c r="G191" s="270"/>
      <c r="H191" s="1324"/>
      <c r="I191" s="2418"/>
      <c r="J191" s="364"/>
      <c r="K191" s="198"/>
      <c r="L191" s="566"/>
      <c r="M191" s="444"/>
      <c r="N191" s="2419"/>
      <c r="O191" s="1860"/>
      <c r="P191" s="73"/>
      <c r="Q191" s="73"/>
      <c r="R191" s="73"/>
      <c r="S191" s="73"/>
      <c r="T191" s="73"/>
      <c r="U191" s="73"/>
      <c r="V191" s="73"/>
      <c r="W191" s="73"/>
      <c r="X191" s="73"/>
      <c r="Y191" s="73"/>
      <c r="Z191" s="73"/>
    </row>
    <row r="192" spans="1:26" ht="15" customHeight="1">
      <c r="A192" s="146">
        <v>30044</v>
      </c>
      <c r="B192" s="254" t="s">
        <v>3155</v>
      </c>
      <c r="C192" s="255" t="s">
        <v>3156</v>
      </c>
      <c r="D192" s="255">
        <v>74200</v>
      </c>
      <c r="E192" s="2420"/>
      <c r="F192" s="255" t="s">
        <v>3157</v>
      </c>
      <c r="G192" s="255">
        <v>180</v>
      </c>
      <c r="H192" s="1307">
        <v>50</v>
      </c>
      <c r="I192" s="2391">
        <f>ROUND(H192*G192/G192,2)</f>
        <v>50</v>
      </c>
      <c r="J192" s="257" t="s">
        <v>170</v>
      </c>
      <c r="K192" s="156">
        <v>82.53</v>
      </c>
      <c r="L192" s="392">
        <f>IF(OR(ISBLANK(K192),K192=0,H192=0,ISBLANK(H192)),,ROUND(K192+$L$5,2))</f>
        <v>82.53</v>
      </c>
      <c r="M192" s="314">
        <f>ROUND(I192*L192,2)</f>
        <v>4126.5</v>
      </c>
      <c r="N192" s="2385">
        <f>ROUND(L192/G192,4)</f>
        <v>0.45850000000000002</v>
      </c>
      <c r="O192" s="1860"/>
      <c r="P192" s="73"/>
      <c r="Q192" s="73"/>
      <c r="R192" s="73"/>
      <c r="S192" s="73"/>
      <c r="T192" s="73"/>
      <c r="U192" s="73"/>
      <c r="V192" s="73"/>
      <c r="W192" s="73"/>
      <c r="X192" s="73"/>
      <c r="Y192" s="73"/>
      <c r="Z192" s="73"/>
    </row>
    <row r="193" spans="1:26" ht="15" customHeight="1">
      <c r="A193" s="199"/>
      <c r="B193" s="155" t="s">
        <v>3158</v>
      </c>
      <c r="C193" s="155"/>
      <c r="D193" s="155"/>
      <c r="E193" s="242"/>
      <c r="F193" s="155"/>
      <c r="G193" s="155"/>
      <c r="H193" s="1458"/>
      <c r="I193" s="810"/>
      <c r="J193" s="154"/>
      <c r="K193" s="271"/>
      <c r="L193" s="165"/>
      <c r="M193" s="157"/>
      <c r="N193" s="2389"/>
      <c r="O193" s="1860"/>
      <c r="P193" s="73"/>
      <c r="Q193" s="73"/>
      <c r="R193" s="73"/>
      <c r="S193" s="73"/>
      <c r="T193" s="73"/>
      <c r="U193" s="73"/>
      <c r="V193" s="73"/>
      <c r="W193" s="73"/>
      <c r="X193" s="73"/>
      <c r="Y193" s="73"/>
      <c r="Z193" s="73"/>
    </row>
    <row r="194" spans="1:26" ht="15" customHeight="1">
      <c r="A194" s="146">
        <v>30045</v>
      </c>
      <c r="B194" s="254" t="s">
        <v>3159</v>
      </c>
      <c r="C194" s="255" t="s">
        <v>3160</v>
      </c>
      <c r="D194" s="255">
        <v>74200</v>
      </c>
      <c r="E194" s="2420"/>
      <c r="F194" s="255" t="s">
        <v>3161</v>
      </c>
      <c r="G194" s="255">
        <v>135</v>
      </c>
      <c r="H194" s="1397">
        <v>300</v>
      </c>
      <c r="I194" s="2391">
        <f>ROUND(H194*G194/G194,2)</f>
        <v>300</v>
      </c>
      <c r="J194" s="257" t="s">
        <v>170</v>
      </c>
      <c r="K194" s="156">
        <v>74.25</v>
      </c>
      <c r="L194" s="392">
        <f>IF(OR(ISBLANK(K194),K194=0,H194=0,ISBLANK(H194)),,ROUND(K194+$L$5,2))</f>
        <v>74.25</v>
      </c>
      <c r="M194" s="314">
        <f>ROUND(I194*L194,2)</f>
        <v>22275</v>
      </c>
      <c r="N194" s="2385">
        <f>ROUND(L194/G194,4)</f>
        <v>0.55000000000000004</v>
      </c>
      <c r="O194" s="1860"/>
      <c r="P194" s="73"/>
      <c r="Q194" s="73"/>
      <c r="R194" s="73"/>
      <c r="S194" s="73"/>
      <c r="T194" s="73"/>
      <c r="U194" s="73"/>
      <c r="V194" s="73"/>
      <c r="W194" s="73"/>
      <c r="X194" s="73"/>
      <c r="Y194" s="73"/>
      <c r="Z194" s="73"/>
    </row>
    <row r="195" spans="1:26" ht="15" customHeight="1">
      <c r="A195" s="146"/>
      <c r="B195" s="155" t="s">
        <v>3162</v>
      </c>
      <c r="C195" s="155" t="s">
        <v>3163</v>
      </c>
      <c r="D195" s="155" t="s">
        <v>3164</v>
      </c>
      <c r="E195" s="405"/>
      <c r="F195" s="155"/>
      <c r="G195" s="155"/>
      <c r="H195" s="1307">
        <v>100</v>
      </c>
      <c r="I195" s="918"/>
      <c r="J195" s="154"/>
      <c r="K195" s="165"/>
      <c r="L195" s="165"/>
      <c r="M195" s="157"/>
      <c r="N195" s="2389"/>
      <c r="O195" s="1860"/>
      <c r="P195" s="73"/>
      <c r="Q195" s="73"/>
      <c r="R195" s="73"/>
      <c r="S195" s="73"/>
      <c r="T195" s="73"/>
      <c r="U195" s="73"/>
      <c r="V195" s="73"/>
      <c r="W195" s="73"/>
      <c r="X195" s="73"/>
      <c r="Y195" s="73"/>
      <c r="Z195" s="73"/>
    </row>
    <row r="196" spans="1:26" ht="15" customHeight="1">
      <c r="A196" s="146"/>
      <c r="B196" s="155" t="s">
        <v>3165</v>
      </c>
      <c r="C196" s="155" t="s">
        <v>3166</v>
      </c>
      <c r="D196" s="155" t="s">
        <v>3167</v>
      </c>
      <c r="E196" s="405"/>
      <c r="F196" s="155"/>
      <c r="G196" s="155"/>
      <c r="H196" s="1307">
        <v>100</v>
      </c>
      <c r="I196" s="918"/>
      <c r="J196" s="154"/>
      <c r="K196" s="165"/>
      <c r="L196" s="165"/>
      <c r="M196" s="157"/>
      <c r="N196" s="2389"/>
      <c r="O196" s="1860"/>
      <c r="P196" s="73"/>
      <c r="Q196" s="73"/>
      <c r="R196" s="73"/>
      <c r="S196" s="73"/>
      <c r="T196" s="73"/>
      <c r="U196" s="73"/>
      <c r="V196" s="73"/>
      <c r="W196" s="73"/>
      <c r="X196" s="73"/>
      <c r="Y196" s="73"/>
      <c r="Z196" s="73"/>
    </row>
    <row r="197" spans="1:26" ht="15" customHeight="1">
      <c r="A197" s="268"/>
      <c r="B197" s="198"/>
      <c r="C197" s="198" t="s">
        <v>3168</v>
      </c>
      <c r="D197" s="198" t="s">
        <v>3169</v>
      </c>
      <c r="E197" s="359"/>
      <c r="F197" s="198"/>
      <c r="G197" s="198"/>
      <c r="H197" s="1307">
        <v>100</v>
      </c>
      <c r="I197" s="814"/>
      <c r="J197" s="364"/>
      <c r="K197" s="566"/>
      <c r="L197" s="566"/>
      <c r="M197" s="444"/>
      <c r="N197" s="2419"/>
      <c r="O197" s="1860"/>
      <c r="P197" s="73"/>
      <c r="Q197" s="73"/>
      <c r="R197" s="73"/>
      <c r="S197" s="73"/>
      <c r="T197" s="73"/>
      <c r="U197" s="73"/>
      <c r="V197" s="73"/>
      <c r="W197" s="73"/>
      <c r="X197" s="73"/>
      <c r="Y197" s="73"/>
      <c r="Z197" s="73"/>
    </row>
    <row r="198" spans="1:26" ht="15" customHeight="1">
      <c r="A198" s="146">
        <v>30046</v>
      </c>
      <c r="B198" s="254" t="s">
        <v>3170</v>
      </c>
      <c r="C198" s="255" t="s">
        <v>3171</v>
      </c>
      <c r="D198" s="255">
        <v>82220</v>
      </c>
      <c r="E198" s="2420"/>
      <c r="F198" s="255" t="s">
        <v>3172</v>
      </c>
      <c r="G198" s="255">
        <v>96</v>
      </c>
      <c r="H198" s="1307">
        <v>50</v>
      </c>
      <c r="I198" s="2391">
        <f>ROUND(H198*G198/G198,2)</f>
        <v>50</v>
      </c>
      <c r="J198" s="257" t="s">
        <v>170</v>
      </c>
      <c r="K198" s="156">
        <v>49.53</v>
      </c>
      <c r="L198" s="392">
        <f>IF(OR(ISBLANK(K198),K198=0,H198=0,ISBLANK(H198)),,ROUND(K198+$L$5,2))</f>
        <v>49.53</v>
      </c>
      <c r="M198" s="314">
        <f>ROUND(I198*L198,2)</f>
        <v>2476.5</v>
      </c>
      <c r="N198" s="2385">
        <f>ROUND(L198/G198,4)</f>
        <v>0.51590000000000003</v>
      </c>
      <c r="O198" s="1860"/>
      <c r="P198" s="73"/>
      <c r="Q198" s="73"/>
      <c r="R198" s="73"/>
      <c r="S198" s="73"/>
      <c r="T198" s="73"/>
      <c r="U198" s="73"/>
      <c r="V198" s="73"/>
      <c r="W198" s="73"/>
      <c r="X198" s="73"/>
      <c r="Y198" s="73"/>
      <c r="Z198" s="73"/>
    </row>
    <row r="199" spans="1:26" ht="15" customHeight="1">
      <c r="A199" s="146"/>
      <c r="B199" s="155" t="s">
        <v>3173</v>
      </c>
      <c r="C199" s="155"/>
      <c r="D199" s="155"/>
      <c r="E199" s="405"/>
      <c r="F199" s="155"/>
      <c r="G199" s="155"/>
      <c r="H199" s="2064"/>
      <c r="I199" s="358"/>
      <c r="J199" s="154"/>
      <c r="K199" s="165"/>
      <c r="L199" s="165"/>
      <c r="M199" s="157"/>
      <c r="N199" s="2389"/>
      <c r="O199" s="1860"/>
      <c r="P199" s="73"/>
      <c r="Q199" s="73"/>
      <c r="R199" s="73"/>
      <c r="S199" s="73"/>
      <c r="T199" s="73"/>
      <c r="U199" s="73"/>
      <c r="V199" s="73"/>
      <c r="W199" s="73"/>
      <c r="X199" s="73"/>
      <c r="Y199" s="73"/>
      <c r="Z199" s="73"/>
    </row>
    <row r="200" spans="1:26" ht="15" customHeight="1">
      <c r="A200" s="270"/>
      <c r="B200" s="146" t="s">
        <v>3133</v>
      </c>
      <c r="C200" s="155"/>
      <c r="D200" s="155"/>
      <c r="E200" s="242"/>
      <c r="F200" s="155"/>
      <c r="G200" s="155"/>
      <c r="H200" s="2064"/>
      <c r="I200" s="358"/>
      <c r="J200" s="154"/>
      <c r="K200" s="271"/>
      <c r="L200" s="165"/>
      <c r="M200" s="157"/>
      <c r="N200" s="2389"/>
      <c r="O200" s="1860"/>
      <c r="P200" s="73"/>
      <c r="Q200" s="73"/>
      <c r="R200" s="73"/>
      <c r="S200" s="73"/>
      <c r="T200" s="73"/>
      <c r="U200" s="73"/>
      <c r="V200" s="73"/>
      <c r="W200" s="73"/>
      <c r="X200" s="73"/>
      <c r="Y200" s="73"/>
      <c r="Z200" s="73"/>
    </row>
    <row r="201" spans="1:26" ht="15" customHeight="1">
      <c r="A201" s="146">
        <v>30047</v>
      </c>
      <c r="B201" s="254" t="s">
        <v>3174</v>
      </c>
      <c r="C201" s="255" t="s">
        <v>3175</v>
      </c>
      <c r="D201" s="255">
        <v>226006</v>
      </c>
      <c r="E201" s="2420"/>
      <c r="F201" s="255" t="s">
        <v>3172</v>
      </c>
      <c r="G201" s="255">
        <v>96</v>
      </c>
      <c r="H201" s="1307">
        <v>50</v>
      </c>
      <c r="I201" s="2391">
        <f>ROUND(H201*G201/G201,2)</f>
        <v>50</v>
      </c>
      <c r="J201" s="257" t="s">
        <v>170</v>
      </c>
      <c r="K201" s="156">
        <v>46.03</v>
      </c>
      <c r="L201" s="392">
        <f>IF(OR(ISBLANK(K201),K201=0,H201=0,ISBLANK(H201)),,ROUND(K201+$L$5,2))</f>
        <v>46.03</v>
      </c>
      <c r="M201" s="314">
        <f>ROUND(I201*L201,2)</f>
        <v>2301.5</v>
      </c>
      <c r="N201" s="2385">
        <f>ROUND(L201/G201,4)</f>
        <v>0.47949999999999998</v>
      </c>
      <c r="O201" s="1860"/>
      <c r="P201" s="73"/>
      <c r="Q201" s="73"/>
      <c r="R201" s="73"/>
      <c r="S201" s="73"/>
      <c r="T201" s="73"/>
      <c r="U201" s="73"/>
      <c r="V201" s="73"/>
      <c r="W201" s="73"/>
      <c r="X201" s="73"/>
      <c r="Y201" s="73"/>
      <c r="Z201" s="73"/>
    </row>
    <row r="202" spans="1:26" ht="15" customHeight="1">
      <c r="A202" s="146"/>
      <c r="B202" s="146" t="s">
        <v>3133</v>
      </c>
      <c r="C202" s="155"/>
      <c r="D202" s="155"/>
      <c r="E202" s="405"/>
      <c r="F202" s="155"/>
      <c r="G202" s="155"/>
      <c r="H202" s="2152"/>
      <c r="I202" s="358"/>
      <c r="J202" s="154"/>
      <c r="K202" s="165"/>
      <c r="L202" s="165"/>
      <c r="M202" s="157"/>
      <c r="N202" s="2389"/>
      <c r="O202" s="1860"/>
      <c r="P202" s="73"/>
      <c r="Q202" s="73"/>
      <c r="R202" s="73"/>
      <c r="S202" s="73"/>
      <c r="T202" s="73"/>
      <c r="U202" s="73"/>
      <c r="V202" s="73"/>
      <c r="W202" s="73"/>
      <c r="X202" s="73"/>
      <c r="Y202" s="73"/>
      <c r="Z202" s="73"/>
    </row>
    <row r="203" spans="1:26" ht="15" customHeight="1">
      <c r="A203" s="702"/>
      <c r="B203" s="166"/>
      <c r="C203" s="166"/>
      <c r="D203" s="166"/>
      <c r="E203" s="155"/>
      <c r="F203" s="232"/>
      <c r="G203" s="234"/>
      <c r="H203" s="1231"/>
      <c r="I203" s="2393"/>
      <c r="J203" s="166"/>
      <c r="K203" s="166"/>
      <c r="L203" s="230"/>
      <c r="M203" s="230"/>
      <c r="N203" s="2392"/>
      <c r="O203" s="1860"/>
      <c r="P203" s="73"/>
      <c r="Q203" s="73"/>
      <c r="R203" s="73"/>
      <c r="S203" s="73"/>
      <c r="T203" s="73"/>
      <c r="U203" s="73"/>
      <c r="V203" s="73"/>
      <c r="W203" s="73"/>
      <c r="X203" s="73"/>
      <c r="Y203" s="73"/>
      <c r="Z203" s="73"/>
    </row>
    <row r="204" spans="1:26" ht="15" customHeight="1">
      <c r="A204" s="2320"/>
      <c r="B204" s="2320"/>
      <c r="C204" s="2320"/>
      <c r="D204" s="2321"/>
      <c r="E204" s="2320"/>
      <c r="F204" s="2322"/>
      <c r="G204" s="2323"/>
      <c r="H204" s="2324"/>
      <c r="I204" s="2325"/>
      <c r="J204" s="2326" t="s">
        <v>352</v>
      </c>
      <c r="K204" s="1818"/>
      <c r="L204" s="1818"/>
      <c r="M204" s="2327">
        <f>SUMIF(M10:M203,"&gt;0")</f>
        <v>216628.1</v>
      </c>
      <c r="N204" s="2328"/>
      <c r="O204" s="1970"/>
      <c r="P204" s="471"/>
      <c r="Q204" s="471"/>
      <c r="R204" s="471"/>
      <c r="S204" s="1569"/>
      <c r="T204" s="1016"/>
      <c r="U204" s="1016"/>
      <c r="V204" s="1016"/>
      <c r="W204" s="945"/>
      <c r="X204" s="945"/>
      <c r="Y204" s="471"/>
      <c r="Z204" s="73"/>
    </row>
    <row r="205" spans="1:26" ht="15" customHeight="1">
      <c r="A205" s="73"/>
      <c r="B205" s="73"/>
      <c r="C205" s="73"/>
      <c r="D205" s="73"/>
      <c r="E205" s="73"/>
      <c r="F205" s="73"/>
      <c r="G205" s="591"/>
      <c r="H205" s="988"/>
      <c r="I205" s="73"/>
      <c r="J205" s="73"/>
      <c r="K205" s="74"/>
      <c r="L205" s="74"/>
      <c r="M205" s="989"/>
      <c r="N205" s="1695"/>
      <c r="O205" s="1860"/>
      <c r="P205" s="73"/>
      <c r="Q205" s="73"/>
      <c r="R205" s="73"/>
      <c r="S205" s="73"/>
      <c r="T205" s="73"/>
      <c r="U205" s="73"/>
      <c r="V205" s="73"/>
      <c r="W205" s="73"/>
      <c r="X205" s="73"/>
      <c r="Y205" s="73"/>
      <c r="Z205" s="73"/>
    </row>
    <row r="206" spans="1:26" ht="15" customHeight="1">
      <c r="A206" s="73"/>
      <c r="B206" s="73"/>
      <c r="C206" s="73"/>
      <c r="D206" s="73"/>
      <c r="E206" s="73"/>
      <c r="F206" s="73"/>
      <c r="G206" s="591"/>
      <c r="H206" s="988"/>
      <c r="I206" s="73"/>
      <c r="J206" s="73"/>
      <c r="K206" s="74"/>
      <c r="L206" s="74"/>
      <c r="M206" s="989"/>
      <c r="N206" s="1695"/>
      <c r="O206" s="1860"/>
      <c r="P206" s="73"/>
      <c r="Q206" s="73"/>
      <c r="R206" s="73"/>
      <c r="S206" s="73"/>
      <c r="T206" s="73"/>
      <c r="U206" s="73"/>
      <c r="V206" s="73"/>
      <c r="W206" s="73"/>
      <c r="X206" s="73"/>
      <c r="Y206" s="73"/>
      <c r="Z206" s="73"/>
    </row>
    <row r="207" spans="1:26" ht="15" customHeight="1">
      <c r="A207" s="73"/>
      <c r="B207" s="73"/>
      <c r="C207" s="73"/>
      <c r="D207" s="73"/>
      <c r="E207" s="73"/>
      <c r="F207" s="73"/>
      <c r="G207" s="591"/>
      <c r="H207" s="988"/>
      <c r="I207" s="73"/>
      <c r="J207" s="73"/>
      <c r="K207" s="74"/>
      <c r="L207" s="74"/>
      <c r="M207" s="989"/>
      <c r="N207" s="1695"/>
      <c r="O207" s="1860"/>
      <c r="P207" s="73"/>
      <c r="Q207" s="73"/>
      <c r="R207" s="73"/>
      <c r="S207" s="73"/>
      <c r="T207" s="73"/>
      <c r="U207" s="73"/>
      <c r="V207" s="73"/>
      <c r="W207" s="73"/>
      <c r="X207" s="73"/>
      <c r="Y207" s="73"/>
      <c r="Z207" s="73"/>
    </row>
    <row r="208" spans="1:26" ht="15" customHeight="1">
      <c r="A208" s="73"/>
      <c r="B208" s="73"/>
      <c r="C208" s="73"/>
      <c r="D208" s="73"/>
      <c r="E208" s="73"/>
      <c r="F208" s="73"/>
      <c r="G208" s="591"/>
      <c r="H208" s="988"/>
      <c r="I208" s="73"/>
      <c r="J208" s="73"/>
      <c r="K208" s="74"/>
      <c r="L208" s="74"/>
      <c r="M208" s="989"/>
      <c r="N208" s="1695"/>
      <c r="O208" s="1860"/>
      <c r="P208" s="73"/>
      <c r="Q208" s="73"/>
      <c r="R208" s="73"/>
      <c r="S208" s="73"/>
      <c r="T208" s="73"/>
      <c r="U208" s="73"/>
      <c r="V208" s="73"/>
      <c r="W208" s="73"/>
      <c r="X208" s="73"/>
      <c r="Y208" s="73"/>
      <c r="Z208" s="73"/>
    </row>
    <row r="209" spans="1:26" ht="15" customHeight="1">
      <c r="A209" s="73"/>
      <c r="B209" s="73"/>
      <c r="C209" s="73"/>
      <c r="D209" s="73"/>
      <c r="E209" s="73"/>
      <c r="F209" s="73"/>
      <c r="G209" s="591"/>
      <c r="H209" s="988"/>
      <c r="I209" s="73"/>
      <c r="J209" s="73"/>
      <c r="K209" s="74"/>
      <c r="L209" s="74"/>
      <c r="M209" s="989"/>
      <c r="N209" s="1695"/>
      <c r="O209" s="1860"/>
      <c r="P209" s="73"/>
      <c r="Q209" s="73"/>
      <c r="R209" s="73"/>
      <c r="S209" s="73"/>
      <c r="T209" s="73"/>
      <c r="U209" s="73"/>
      <c r="V209" s="73"/>
      <c r="W209" s="73"/>
      <c r="X209" s="73"/>
      <c r="Y209" s="73"/>
      <c r="Z209" s="73"/>
    </row>
    <row r="210" spans="1:26" ht="15" customHeight="1">
      <c r="A210" s="73"/>
      <c r="B210" s="73"/>
      <c r="C210" s="73"/>
      <c r="D210" s="73"/>
      <c r="E210" s="73"/>
      <c r="F210" s="73"/>
      <c r="G210" s="591"/>
      <c r="H210" s="988"/>
      <c r="I210" s="73"/>
      <c r="J210" s="73"/>
      <c r="K210" s="74"/>
      <c r="L210" s="74"/>
      <c r="M210" s="989"/>
      <c r="N210" s="1695"/>
      <c r="O210" s="1860"/>
      <c r="P210" s="73"/>
      <c r="Q210" s="73"/>
      <c r="R210" s="73"/>
      <c r="S210" s="73"/>
      <c r="T210" s="73"/>
      <c r="U210" s="73"/>
      <c r="V210" s="73"/>
      <c r="W210" s="73"/>
      <c r="X210" s="73"/>
      <c r="Y210" s="73"/>
      <c r="Z210" s="73"/>
    </row>
    <row r="211" spans="1:26" ht="15" customHeight="1">
      <c r="A211" s="73"/>
      <c r="B211" s="73"/>
      <c r="C211" s="73"/>
      <c r="D211" s="73"/>
      <c r="E211" s="73"/>
      <c r="F211" s="73"/>
      <c r="G211" s="591"/>
      <c r="H211" s="988"/>
      <c r="I211" s="73"/>
      <c r="J211" s="73"/>
      <c r="K211" s="74"/>
      <c r="L211" s="74"/>
      <c r="M211" s="989"/>
      <c r="N211" s="1695"/>
      <c r="O211" s="1860"/>
      <c r="P211" s="73"/>
      <c r="Q211" s="73"/>
      <c r="R211" s="73"/>
      <c r="S211" s="73"/>
      <c r="T211" s="73"/>
      <c r="U211" s="73"/>
      <c r="V211" s="73"/>
      <c r="W211" s="73"/>
      <c r="X211" s="73"/>
      <c r="Y211" s="73"/>
      <c r="Z211" s="73"/>
    </row>
    <row r="212" spans="1:26" ht="15" customHeight="1">
      <c r="A212" s="73"/>
      <c r="B212" s="73"/>
      <c r="C212" s="73"/>
      <c r="D212" s="73"/>
      <c r="E212" s="73"/>
      <c r="F212" s="73"/>
      <c r="G212" s="591"/>
      <c r="H212" s="988"/>
      <c r="I212" s="73"/>
      <c r="J212" s="73"/>
      <c r="K212" s="74"/>
      <c r="L212" s="74"/>
      <c r="M212" s="989"/>
      <c r="N212" s="1695"/>
      <c r="O212" s="1860"/>
      <c r="P212" s="73"/>
      <c r="Q212" s="73"/>
      <c r="R212" s="73"/>
      <c r="S212" s="73"/>
      <c r="T212" s="73"/>
      <c r="U212" s="73"/>
      <c r="V212" s="73"/>
      <c r="W212" s="73"/>
      <c r="X212" s="73"/>
      <c r="Y212" s="73"/>
      <c r="Z212" s="73"/>
    </row>
    <row r="213" spans="1:26" ht="15" customHeight="1">
      <c r="A213" s="73"/>
      <c r="B213" s="73"/>
      <c r="C213" s="73"/>
      <c r="D213" s="73"/>
      <c r="E213" s="73"/>
      <c r="F213" s="73"/>
      <c r="G213" s="591"/>
      <c r="H213" s="988"/>
      <c r="I213" s="73"/>
      <c r="J213" s="73"/>
      <c r="K213" s="74"/>
      <c r="L213" s="74"/>
      <c r="M213" s="989"/>
      <c r="N213" s="1695"/>
      <c r="O213" s="1860"/>
      <c r="P213" s="73"/>
      <c r="Q213" s="73"/>
      <c r="R213" s="73"/>
      <c r="S213" s="73"/>
      <c r="T213" s="73"/>
      <c r="U213" s="73"/>
      <c r="V213" s="73"/>
      <c r="W213" s="73"/>
      <c r="X213" s="73"/>
      <c r="Y213" s="73"/>
      <c r="Z213" s="73"/>
    </row>
    <row r="214" spans="1:26" ht="15" customHeight="1">
      <c r="A214" s="73"/>
      <c r="B214" s="73"/>
      <c r="C214" s="73"/>
      <c r="D214" s="73"/>
      <c r="E214" s="73"/>
      <c r="F214" s="73"/>
      <c r="G214" s="591"/>
      <c r="H214" s="988"/>
      <c r="I214" s="73"/>
      <c r="J214" s="73"/>
      <c r="K214" s="74"/>
      <c r="L214" s="74"/>
      <c r="M214" s="989"/>
      <c r="N214" s="1695"/>
      <c r="O214" s="1860"/>
      <c r="P214" s="73"/>
      <c r="Q214" s="73"/>
      <c r="R214" s="73"/>
      <c r="S214" s="73"/>
      <c r="T214" s="73"/>
      <c r="U214" s="73"/>
      <c r="V214" s="73"/>
      <c r="W214" s="73"/>
      <c r="X214" s="73"/>
      <c r="Y214" s="73"/>
      <c r="Z214" s="73"/>
    </row>
    <row r="215" spans="1:26" ht="15" customHeight="1">
      <c r="A215" s="73"/>
      <c r="B215" s="73"/>
      <c r="C215" s="73"/>
      <c r="D215" s="73"/>
      <c r="E215" s="73"/>
      <c r="F215" s="73"/>
      <c r="G215" s="591"/>
      <c r="H215" s="988"/>
      <c r="I215" s="73"/>
      <c r="J215" s="73"/>
      <c r="K215" s="74"/>
      <c r="L215" s="74"/>
      <c r="M215" s="989"/>
      <c r="N215" s="1695"/>
      <c r="O215" s="1860"/>
      <c r="P215" s="73"/>
      <c r="Q215" s="73"/>
      <c r="R215" s="73"/>
      <c r="S215" s="73"/>
      <c r="T215" s="73"/>
      <c r="U215" s="73"/>
      <c r="V215" s="73"/>
      <c r="W215" s="73"/>
      <c r="X215" s="73"/>
      <c r="Y215" s="73"/>
      <c r="Z215" s="73"/>
    </row>
    <row r="216" spans="1:26" ht="15" customHeight="1">
      <c r="A216" s="73"/>
      <c r="B216" s="73"/>
      <c r="C216" s="73"/>
      <c r="D216" s="73"/>
      <c r="E216" s="73"/>
      <c r="F216" s="73"/>
      <c r="G216" s="591"/>
      <c r="H216" s="988"/>
      <c r="I216" s="73"/>
      <c r="J216" s="73"/>
      <c r="K216" s="74"/>
      <c r="L216" s="74"/>
      <c r="M216" s="989"/>
      <c r="N216" s="1695"/>
      <c r="O216" s="1860"/>
      <c r="P216" s="73"/>
      <c r="Q216" s="73"/>
      <c r="R216" s="73"/>
      <c r="S216" s="73"/>
      <c r="T216" s="73"/>
      <c r="U216" s="73"/>
      <c r="V216" s="73"/>
      <c r="W216" s="73"/>
      <c r="X216" s="73"/>
      <c r="Y216" s="73"/>
      <c r="Z216" s="73"/>
    </row>
    <row r="217" spans="1:26" ht="15" customHeight="1">
      <c r="A217" s="73"/>
      <c r="B217" s="73"/>
      <c r="C217" s="73"/>
      <c r="D217" s="73"/>
      <c r="E217" s="73"/>
      <c r="F217" s="73"/>
      <c r="G217" s="591"/>
      <c r="H217" s="988"/>
      <c r="I217" s="73"/>
      <c r="J217" s="73"/>
      <c r="K217" s="74"/>
      <c r="L217" s="74"/>
      <c r="M217" s="989"/>
      <c r="N217" s="1695"/>
      <c r="O217" s="1860"/>
      <c r="P217" s="73"/>
      <c r="Q217" s="73"/>
      <c r="R217" s="73"/>
      <c r="S217" s="73"/>
      <c r="T217" s="73"/>
      <c r="U217" s="73"/>
      <c r="V217" s="73"/>
      <c r="W217" s="73"/>
      <c r="X217" s="73"/>
      <c r="Y217" s="73"/>
      <c r="Z217" s="73"/>
    </row>
    <row r="218" spans="1:26" ht="15" customHeight="1">
      <c r="A218" s="73"/>
      <c r="B218" s="73"/>
      <c r="C218" s="73"/>
      <c r="D218" s="73"/>
      <c r="E218" s="73"/>
      <c r="F218" s="73"/>
      <c r="G218" s="591"/>
      <c r="H218" s="988"/>
      <c r="I218" s="73"/>
      <c r="J218" s="73"/>
      <c r="K218" s="74"/>
      <c r="L218" s="74"/>
      <c r="M218" s="989"/>
      <c r="N218" s="1695"/>
      <c r="O218" s="1860"/>
      <c r="P218" s="73"/>
      <c r="Q218" s="73"/>
      <c r="R218" s="73"/>
      <c r="S218" s="73"/>
      <c r="T218" s="73"/>
      <c r="U218" s="73"/>
      <c r="V218" s="73"/>
      <c r="W218" s="73"/>
      <c r="X218" s="73"/>
      <c r="Y218" s="73"/>
      <c r="Z218" s="73"/>
    </row>
    <row r="219" spans="1:26" ht="15" customHeight="1">
      <c r="A219" s="73"/>
      <c r="B219" s="73"/>
      <c r="C219" s="73"/>
      <c r="D219" s="73"/>
      <c r="E219" s="73"/>
      <c r="F219" s="73"/>
      <c r="G219" s="591"/>
      <c r="H219" s="988"/>
      <c r="I219" s="73"/>
      <c r="J219" s="73"/>
      <c r="K219" s="74"/>
      <c r="L219" s="74"/>
      <c r="M219" s="989"/>
      <c r="N219" s="1695"/>
      <c r="O219" s="1860"/>
      <c r="P219" s="73"/>
      <c r="Q219" s="73"/>
      <c r="R219" s="73"/>
      <c r="S219" s="73"/>
      <c r="T219" s="73"/>
      <c r="U219" s="73"/>
      <c r="V219" s="73"/>
      <c r="W219" s="73"/>
      <c r="X219" s="73"/>
      <c r="Y219" s="73"/>
      <c r="Z219" s="73"/>
    </row>
    <row r="220" spans="1:26" ht="15" customHeight="1">
      <c r="A220" s="73"/>
      <c r="B220" s="73"/>
      <c r="C220" s="73"/>
      <c r="D220" s="73"/>
      <c r="E220" s="73"/>
      <c r="F220" s="73"/>
      <c r="G220" s="591"/>
      <c r="H220" s="988"/>
      <c r="I220" s="73"/>
      <c r="J220" s="73"/>
      <c r="K220" s="74"/>
      <c r="L220" s="74"/>
      <c r="M220" s="989"/>
      <c r="N220" s="1695"/>
      <c r="O220" s="1860"/>
      <c r="P220" s="73"/>
      <c r="Q220" s="73"/>
      <c r="R220" s="73"/>
      <c r="S220" s="73"/>
      <c r="T220" s="73"/>
      <c r="U220" s="73"/>
      <c r="V220" s="73"/>
      <c r="W220" s="73"/>
      <c r="X220" s="73"/>
      <c r="Y220" s="73"/>
      <c r="Z220" s="73"/>
    </row>
    <row r="221" spans="1:26" ht="15" customHeight="1">
      <c r="A221" s="73"/>
      <c r="B221" s="73"/>
      <c r="C221" s="73"/>
      <c r="D221" s="73"/>
      <c r="E221" s="73"/>
      <c r="F221" s="73"/>
      <c r="G221" s="591"/>
      <c r="H221" s="988"/>
      <c r="I221" s="73"/>
      <c r="J221" s="73"/>
      <c r="K221" s="74"/>
      <c r="L221" s="74"/>
      <c r="M221" s="989"/>
      <c r="N221" s="1695"/>
      <c r="O221" s="1860"/>
      <c r="P221" s="73"/>
      <c r="Q221" s="73"/>
      <c r="R221" s="73"/>
      <c r="S221" s="73"/>
      <c r="T221" s="73"/>
      <c r="U221" s="73"/>
      <c r="V221" s="73"/>
      <c r="W221" s="73"/>
      <c r="X221" s="73"/>
      <c r="Y221" s="73"/>
      <c r="Z221" s="73"/>
    </row>
    <row r="222" spans="1:26" ht="15" customHeight="1">
      <c r="A222" s="73"/>
      <c r="B222" s="73"/>
      <c r="C222" s="73"/>
      <c r="D222" s="73"/>
      <c r="E222" s="73"/>
      <c r="F222" s="73"/>
      <c r="G222" s="591"/>
      <c r="H222" s="988"/>
      <c r="I222" s="73"/>
      <c r="J222" s="73"/>
      <c r="K222" s="74"/>
      <c r="L222" s="74"/>
      <c r="M222" s="989"/>
      <c r="N222" s="1695"/>
      <c r="O222" s="1860"/>
      <c r="P222" s="73"/>
      <c r="Q222" s="73"/>
      <c r="R222" s="73"/>
      <c r="S222" s="73"/>
      <c r="T222" s="73"/>
      <c r="U222" s="73"/>
      <c r="V222" s="73"/>
      <c r="W222" s="73"/>
      <c r="X222" s="73"/>
      <c r="Y222" s="73"/>
      <c r="Z222" s="73"/>
    </row>
    <row r="223" spans="1:26" ht="15" customHeight="1">
      <c r="A223" s="73"/>
      <c r="B223" s="73"/>
      <c r="C223" s="73"/>
      <c r="D223" s="73"/>
      <c r="E223" s="73"/>
      <c r="F223" s="73"/>
      <c r="G223" s="591"/>
      <c r="H223" s="988"/>
      <c r="I223" s="73"/>
      <c r="J223" s="73"/>
      <c r="K223" s="74"/>
      <c r="L223" s="74"/>
      <c r="M223" s="989"/>
      <c r="N223" s="1695"/>
      <c r="O223" s="1860"/>
      <c r="P223" s="73"/>
      <c r="Q223" s="73"/>
      <c r="R223" s="73"/>
      <c r="S223" s="73"/>
      <c r="T223" s="73"/>
      <c r="U223" s="73"/>
      <c r="V223" s="73"/>
      <c r="W223" s="73"/>
      <c r="X223" s="73"/>
      <c r="Y223" s="73"/>
      <c r="Z223" s="73"/>
    </row>
    <row r="224" spans="1:26" ht="15" customHeight="1">
      <c r="A224" s="73"/>
      <c r="B224" s="73"/>
      <c r="C224" s="73"/>
      <c r="D224" s="73"/>
      <c r="E224" s="73"/>
      <c r="F224" s="73"/>
      <c r="G224" s="591"/>
      <c r="H224" s="988"/>
      <c r="I224" s="73"/>
      <c r="J224" s="73"/>
      <c r="K224" s="74"/>
      <c r="L224" s="74"/>
      <c r="M224" s="989"/>
      <c r="N224" s="1695"/>
      <c r="O224" s="1860"/>
      <c r="P224" s="73"/>
      <c r="Q224" s="73"/>
      <c r="R224" s="73"/>
      <c r="S224" s="73"/>
      <c r="T224" s="73"/>
      <c r="U224" s="73"/>
      <c r="V224" s="73"/>
      <c r="W224" s="73"/>
      <c r="X224" s="73"/>
      <c r="Y224" s="73"/>
      <c r="Z224" s="73"/>
    </row>
    <row r="225" spans="1:26" ht="15" customHeight="1">
      <c r="A225" s="73"/>
      <c r="B225" s="73"/>
      <c r="C225" s="73"/>
      <c r="D225" s="73"/>
      <c r="E225" s="73"/>
      <c r="F225" s="73"/>
      <c r="G225" s="591"/>
      <c r="H225" s="988"/>
      <c r="I225" s="73"/>
      <c r="J225" s="73"/>
      <c r="K225" s="74"/>
      <c r="L225" s="74"/>
      <c r="M225" s="989"/>
      <c r="N225" s="1695"/>
      <c r="O225" s="1860"/>
      <c r="P225" s="73"/>
      <c r="Q225" s="73"/>
      <c r="R225" s="73"/>
      <c r="S225" s="73"/>
      <c r="T225" s="73"/>
      <c r="U225" s="73"/>
      <c r="V225" s="73"/>
      <c r="W225" s="73"/>
      <c r="X225" s="73"/>
      <c r="Y225" s="73"/>
      <c r="Z225" s="73"/>
    </row>
    <row r="226" spans="1:26" ht="15" customHeight="1">
      <c r="A226" s="73"/>
      <c r="B226" s="73"/>
      <c r="C226" s="73"/>
      <c r="D226" s="73"/>
      <c r="E226" s="73"/>
      <c r="F226" s="73"/>
      <c r="G226" s="591"/>
      <c r="H226" s="988"/>
      <c r="I226" s="73"/>
      <c r="J226" s="73"/>
      <c r="K226" s="74"/>
      <c r="L226" s="74"/>
      <c r="M226" s="989"/>
      <c r="N226" s="1695"/>
      <c r="O226" s="1860"/>
      <c r="P226" s="73"/>
      <c r="Q226" s="73"/>
      <c r="R226" s="73"/>
      <c r="S226" s="73"/>
      <c r="T226" s="73"/>
      <c r="U226" s="73"/>
      <c r="V226" s="73"/>
      <c r="W226" s="73"/>
      <c r="X226" s="73"/>
      <c r="Y226" s="73"/>
      <c r="Z226" s="73"/>
    </row>
    <row r="227" spans="1:26" ht="15" customHeight="1">
      <c r="A227" s="73"/>
      <c r="B227" s="73"/>
      <c r="C227" s="73"/>
      <c r="D227" s="73"/>
      <c r="E227" s="73"/>
      <c r="F227" s="73"/>
      <c r="G227" s="591"/>
      <c r="H227" s="988"/>
      <c r="I227" s="73"/>
      <c r="J227" s="73"/>
      <c r="K227" s="74"/>
      <c r="L227" s="74"/>
      <c r="M227" s="989"/>
      <c r="N227" s="1695"/>
      <c r="O227" s="1860"/>
      <c r="P227" s="73"/>
      <c r="Q227" s="73"/>
      <c r="R227" s="73"/>
      <c r="S227" s="73"/>
      <c r="T227" s="73"/>
      <c r="U227" s="73"/>
      <c r="V227" s="73"/>
      <c r="W227" s="73"/>
      <c r="X227" s="73"/>
      <c r="Y227" s="73"/>
      <c r="Z227" s="73"/>
    </row>
    <row r="228" spans="1:26" ht="15" customHeight="1">
      <c r="A228" s="73"/>
      <c r="B228" s="73"/>
      <c r="C228" s="73"/>
      <c r="D228" s="73"/>
      <c r="E228" s="73"/>
      <c r="F228" s="73"/>
      <c r="G228" s="591"/>
      <c r="H228" s="988"/>
      <c r="I228" s="73"/>
      <c r="J228" s="73"/>
      <c r="K228" s="74"/>
      <c r="L228" s="74"/>
      <c r="M228" s="989"/>
      <c r="N228" s="1695"/>
      <c r="O228" s="1860"/>
      <c r="P228" s="73"/>
      <c r="Q228" s="73"/>
      <c r="R228" s="73"/>
      <c r="S228" s="73"/>
      <c r="T228" s="73"/>
      <c r="U228" s="73"/>
      <c r="V228" s="73"/>
      <c r="W228" s="73"/>
      <c r="X228" s="73"/>
      <c r="Y228" s="73"/>
      <c r="Z228" s="73"/>
    </row>
    <row r="229" spans="1:26" ht="15" customHeight="1">
      <c r="A229" s="73"/>
      <c r="B229" s="73"/>
      <c r="C229" s="73"/>
      <c r="D229" s="73"/>
      <c r="E229" s="73"/>
      <c r="F229" s="73"/>
      <c r="G229" s="591"/>
      <c r="H229" s="988"/>
      <c r="I229" s="73"/>
      <c r="J229" s="73"/>
      <c r="K229" s="74"/>
      <c r="L229" s="74"/>
      <c r="M229" s="989"/>
      <c r="N229" s="1695"/>
      <c r="O229" s="1860"/>
      <c r="P229" s="73"/>
      <c r="Q229" s="73"/>
      <c r="R229" s="73"/>
      <c r="S229" s="73"/>
      <c r="T229" s="73"/>
      <c r="U229" s="73"/>
      <c r="V229" s="73"/>
      <c r="W229" s="73"/>
      <c r="X229" s="73"/>
      <c r="Y229" s="73"/>
      <c r="Z229" s="73"/>
    </row>
    <row r="230" spans="1:26" ht="15" customHeight="1">
      <c r="A230" s="73"/>
      <c r="B230" s="73"/>
      <c r="C230" s="73"/>
      <c r="D230" s="73"/>
      <c r="E230" s="73"/>
      <c r="F230" s="73"/>
      <c r="G230" s="591"/>
      <c r="H230" s="988"/>
      <c r="I230" s="73"/>
      <c r="J230" s="73"/>
      <c r="K230" s="74"/>
      <c r="L230" s="74"/>
      <c r="M230" s="989"/>
      <c r="N230" s="1695"/>
      <c r="O230" s="1860"/>
      <c r="P230" s="73"/>
      <c r="Q230" s="73"/>
      <c r="R230" s="73"/>
      <c r="S230" s="73"/>
      <c r="T230" s="73"/>
      <c r="U230" s="73"/>
      <c r="V230" s="73"/>
      <c r="W230" s="73"/>
      <c r="X230" s="73"/>
      <c r="Y230" s="73"/>
      <c r="Z230" s="73"/>
    </row>
    <row r="231" spans="1:26" ht="15" customHeight="1">
      <c r="A231" s="73"/>
      <c r="B231" s="73"/>
      <c r="C231" s="73"/>
      <c r="D231" s="73"/>
      <c r="E231" s="73"/>
      <c r="F231" s="73"/>
      <c r="G231" s="591"/>
      <c r="H231" s="988"/>
      <c r="I231" s="73"/>
      <c r="J231" s="73"/>
      <c r="K231" s="74"/>
      <c r="L231" s="74"/>
      <c r="M231" s="989"/>
      <c r="N231" s="1695"/>
      <c r="O231" s="1860"/>
      <c r="P231" s="73"/>
      <c r="Q231" s="73"/>
      <c r="R231" s="73"/>
      <c r="S231" s="73"/>
      <c r="T231" s="73"/>
      <c r="U231" s="73"/>
      <c r="V231" s="73"/>
      <c r="W231" s="73"/>
      <c r="X231" s="73"/>
      <c r="Y231" s="73"/>
      <c r="Z231" s="73"/>
    </row>
    <row r="232" spans="1:26" ht="15" customHeight="1">
      <c r="A232" s="73"/>
      <c r="B232" s="73"/>
      <c r="C232" s="73"/>
      <c r="D232" s="73"/>
      <c r="E232" s="73"/>
      <c r="F232" s="73"/>
      <c r="G232" s="591"/>
      <c r="H232" s="988"/>
      <c r="I232" s="73"/>
      <c r="J232" s="73"/>
      <c r="K232" s="74"/>
      <c r="L232" s="74"/>
      <c r="M232" s="989"/>
      <c r="N232" s="1695"/>
      <c r="O232" s="1860"/>
      <c r="P232" s="73"/>
      <c r="Q232" s="73"/>
      <c r="R232" s="73"/>
      <c r="S232" s="73"/>
      <c r="T232" s="73"/>
      <c r="U232" s="73"/>
      <c r="V232" s="73"/>
      <c r="W232" s="73"/>
      <c r="X232" s="73"/>
      <c r="Y232" s="73"/>
      <c r="Z232" s="73"/>
    </row>
    <row r="233" spans="1:26" ht="15" customHeight="1">
      <c r="A233" s="73"/>
      <c r="B233" s="73"/>
      <c r="C233" s="73"/>
      <c r="D233" s="73"/>
      <c r="E233" s="73"/>
      <c r="F233" s="73"/>
      <c r="G233" s="591"/>
      <c r="H233" s="988"/>
      <c r="I233" s="73"/>
      <c r="J233" s="73"/>
      <c r="K233" s="74"/>
      <c r="L233" s="74"/>
      <c r="M233" s="989"/>
      <c r="N233" s="1695"/>
      <c r="O233" s="1860"/>
      <c r="P233" s="73"/>
      <c r="Q233" s="73"/>
      <c r="R233" s="73"/>
      <c r="S233" s="73"/>
      <c r="T233" s="73"/>
      <c r="U233" s="73"/>
      <c r="V233" s="73"/>
      <c r="W233" s="73"/>
      <c r="X233" s="73"/>
      <c r="Y233" s="73"/>
      <c r="Z233" s="73"/>
    </row>
    <row r="234" spans="1:26" ht="15" customHeight="1">
      <c r="A234" s="73"/>
      <c r="B234" s="73"/>
      <c r="C234" s="73"/>
      <c r="D234" s="73"/>
      <c r="E234" s="73"/>
      <c r="F234" s="73"/>
      <c r="G234" s="591"/>
      <c r="H234" s="988"/>
      <c r="I234" s="73"/>
      <c r="J234" s="73"/>
      <c r="K234" s="74"/>
      <c r="L234" s="74"/>
      <c r="M234" s="989"/>
      <c r="N234" s="1695"/>
      <c r="O234" s="1860"/>
      <c r="P234" s="73"/>
      <c r="Q234" s="73"/>
      <c r="R234" s="73"/>
      <c r="S234" s="73"/>
      <c r="T234" s="73"/>
      <c r="U234" s="73"/>
      <c r="V234" s="73"/>
      <c r="W234" s="73"/>
      <c r="X234" s="73"/>
      <c r="Y234" s="73"/>
      <c r="Z234" s="73"/>
    </row>
    <row r="235" spans="1:26" ht="15" customHeight="1">
      <c r="A235" s="73"/>
      <c r="B235" s="73"/>
      <c r="C235" s="73"/>
      <c r="D235" s="73"/>
      <c r="E235" s="73"/>
      <c r="F235" s="73"/>
      <c r="G235" s="591"/>
      <c r="H235" s="988"/>
      <c r="I235" s="73"/>
      <c r="J235" s="73"/>
      <c r="K235" s="74"/>
      <c r="L235" s="74"/>
      <c r="M235" s="989"/>
      <c r="N235" s="1695"/>
      <c r="O235" s="1860"/>
      <c r="P235" s="73"/>
      <c r="Q235" s="73"/>
      <c r="R235" s="73"/>
      <c r="S235" s="73"/>
      <c r="T235" s="73"/>
      <c r="U235" s="73"/>
      <c r="V235" s="73"/>
      <c r="W235" s="73"/>
      <c r="X235" s="73"/>
      <c r="Y235" s="73"/>
      <c r="Z235" s="73"/>
    </row>
    <row r="236" spans="1:26" ht="15" customHeight="1">
      <c r="A236" s="73"/>
      <c r="B236" s="73"/>
      <c r="C236" s="73"/>
      <c r="D236" s="73"/>
      <c r="E236" s="73"/>
      <c r="F236" s="73"/>
      <c r="G236" s="591"/>
      <c r="H236" s="988"/>
      <c r="I236" s="73"/>
      <c r="J236" s="73"/>
      <c r="K236" s="74"/>
      <c r="L236" s="74"/>
      <c r="M236" s="989"/>
      <c r="N236" s="1695"/>
      <c r="O236" s="1860"/>
      <c r="P236" s="73"/>
      <c r="Q236" s="73"/>
      <c r="R236" s="73"/>
      <c r="S236" s="73"/>
      <c r="T236" s="73"/>
      <c r="U236" s="73"/>
      <c r="V236" s="73"/>
      <c r="W236" s="73"/>
      <c r="X236" s="73"/>
      <c r="Y236" s="73"/>
      <c r="Z236" s="73"/>
    </row>
    <row r="237" spans="1:26" ht="15" customHeight="1">
      <c r="A237" s="73"/>
      <c r="B237" s="73"/>
      <c r="C237" s="73"/>
      <c r="D237" s="73"/>
      <c r="E237" s="73"/>
      <c r="F237" s="73"/>
      <c r="G237" s="591"/>
      <c r="H237" s="988"/>
      <c r="I237" s="73"/>
      <c r="J237" s="73"/>
      <c r="K237" s="74"/>
      <c r="L237" s="74"/>
      <c r="M237" s="989"/>
      <c r="N237" s="1695"/>
      <c r="O237" s="1860"/>
      <c r="P237" s="73"/>
      <c r="Q237" s="73"/>
      <c r="R237" s="73"/>
      <c r="S237" s="73"/>
      <c r="T237" s="73"/>
      <c r="U237" s="73"/>
      <c r="V237" s="73"/>
      <c r="W237" s="73"/>
      <c r="X237" s="73"/>
      <c r="Y237" s="73"/>
      <c r="Z237" s="73"/>
    </row>
    <row r="238" spans="1:26" ht="15" customHeight="1">
      <c r="A238" s="73"/>
      <c r="B238" s="73"/>
      <c r="C238" s="73"/>
      <c r="D238" s="73"/>
      <c r="E238" s="73"/>
      <c r="F238" s="73"/>
      <c r="G238" s="591"/>
      <c r="H238" s="988"/>
      <c r="I238" s="73"/>
      <c r="J238" s="73"/>
      <c r="K238" s="74"/>
      <c r="L238" s="74"/>
      <c r="M238" s="989"/>
      <c r="N238" s="1695"/>
      <c r="O238" s="1860"/>
      <c r="P238" s="73"/>
      <c r="Q238" s="73"/>
      <c r="R238" s="73"/>
      <c r="S238" s="73"/>
      <c r="T238" s="73"/>
      <c r="U238" s="73"/>
      <c r="V238" s="73"/>
      <c r="W238" s="73"/>
      <c r="X238" s="73"/>
      <c r="Y238" s="73"/>
      <c r="Z238" s="73"/>
    </row>
    <row r="239" spans="1:26" ht="15" customHeight="1">
      <c r="A239" s="73"/>
      <c r="B239" s="73"/>
      <c r="C239" s="73"/>
      <c r="D239" s="73"/>
      <c r="E239" s="73"/>
      <c r="F239" s="73"/>
      <c r="G239" s="591"/>
      <c r="H239" s="988"/>
      <c r="I239" s="73"/>
      <c r="J239" s="73"/>
      <c r="K239" s="74"/>
      <c r="L239" s="74"/>
      <c r="M239" s="989"/>
      <c r="N239" s="1695"/>
      <c r="O239" s="1860"/>
      <c r="P239" s="73"/>
      <c r="Q239" s="73"/>
      <c r="R239" s="73"/>
      <c r="S239" s="73"/>
      <c r="T239" s="73"/>
      <c r="U239" s="73"/>
      <c r="V239" s="73"/>
      <c r="W239" s="73"/>
      <c r="X239" s="73"/>
      <c r="Y239" s="73"/>
      <c r="Z239" s="73"/>
    </row>
    <row r="240" spans="1:26" ht="15" customHeight="1">
      <c r="A240" s="73"/>
      <c r="B240" s="73"/>
      <c r="C240" s="73"/>
      <c r="D240" s="73"/>
      <c r="E240" s="73"/>
      <c r="F240" s="73"/>
      <c r="G240" s="591"/>
      <c r="H240" s="988"/>
      <c r="I240" s="73"/>
      <c r="J240" s="73"/>
      <c r="K240" s="74"/>
      <c r="L240" s="74"/>
      <c r="M240" s="989"/>
      <c r="N240" s="1695"/>
      <c r="O240" s="1860"/>
      <c r="P240" s="73"/>
      <c r="Q240" s="73"/>
      <c r="R240" s="73"/>
      <c r="S240" s="73"/>
      <c r="T240" s="73"/>
      <c r="U240" s="73"/>
      <c r="V240" s="73"/>
      <c r="W240" s="73"/>
      <c r="X240" s="73"/>
      <c r="Y240" s="73"/>
      <c r="Z240" s="73"/>
    </row>
    <row r="241" spans="1:26" ht="15" customHeight="1">
      <c r="A241" s="73"/>
      <c r="B241" s="73"/>
      <c r="C241" s="73"/>
      <c r="D241" s="73"/>
      <c r="E241" s="73"/>
      <c r="F241" s="73"/>
      <c r="G241" s="591"/>
      <c r="H241" s="988"/>
      <c r="I241" s="73"/>
      <c r="J241" s="73"/>
      <c r="K241" s="74"/>
      <c r="L241" s="74"/>
      <c r="M241" s="989"/>
      <c r="N241" s="1695"/>
      <c r="O241" s="1860"/>
      <c r="P241" s="73"/>
      <c r="Q241" s="73"/>
      <c r="R241" s="73"/>
      <c r="S241" s="73"/>
      <c r="T241" s="73"/>
      <c r="U241" s="73"/>
      <c r="V241" s="73"/>
      <c r="W241" s="73"/>
      <c r="X241" s="73"/>
      <c r="Y241" s="73"/>
      <c r="Z241" s="73"/>
    </row>
    <row r="242" spans="1:26" ht="15" customHeight="1">
      <c r="A242" s="73"/>
      <c r="B242" s="73"/>
      <c r="C242" s="73"/>
      <c r="D242" s="73"/>
      <c r="E242" s="73"/>
      <c r="F242" s="73"/>
      <c r="G242" s="591"/>
      <c r="H242" s="988"/>
      <c r="I242" s="73"/>
      <c r="J242" s="73"/>
      <c r="K242" s="74"/>
      <c r="L242" s="74"/>
      <c r="M242" s="989"/>
      <c r="N242" s="1695"/>
      <c r="O242" s="1860"/>
      <c r="P242" s="73"/>
      <c r="Q242" s="73"/>
      <c r="R242" s="73"/>
      <c r="S242" s="73"/>
      <c r="T242" s="73"/>
      <c r="U242" s="73"/>
      <c r="V242" s="73"/>
      <c r="W242" s="73"/>
      <c r="X242" s="73"/>
      <c r="Y242" s="73"/>
      <c r="Z242" s="73"/>
    </row>
    <row r="243" spans="1:26" ht="15" customHeight="1">
      <c r="A243" s="73"/>
      <c r="B243" s="73"/>
      <c r="C243" s="73"/>
      <c r="D243" s="73"/>
      <c r="E243" s="73"/>
      <c r="F243" s="73"/>
      <c r="G243" s="591"/>
      <c r="H243" s="988"/>
      <c r="I243" s="73"/>
      <c r="J243" s="73"/>
      <c r="K243" s="74"/>
      <c r="L243" s="74"/>
      <c r="M243" s="989"/>
      <c r="N243" s="1695"/>
      <c r="O243" s="1860"/>
      <c r="P243" s="73"/>
      <c r="Q243" s="73"/>
      <c r="R243" s="73"/>
      <c r="S243" s="73"/>
      <c r="T243" s="73"/>
      <c r="U243" s="73"/>
      <c r="V243" s="73"/>
      <c r="W243" s="73"/>
      <c r="X243" s="73"/>
      <c r="Y243" s="73"/>
      <c r="Z243" s="73"/>
    </row>
    <row r="244" spans="1:26" ht="15" customHeight="1">
      <c r="A244" s="73"/>
      <c r="B244" s="73"/>
      <c r="C244" s="73"/>
      <c r="D244" s="73"/>
      <c r="E244" s="73"/>
      <c r="F244" s="73"/>
      <c r="G244" s="591"/>
      <c r="H244" s="988"/>
      <c r="I244" s="73"/>
      <c r="J244" s="73"/>
      <c r="K244" s="74"/>
      <c r="L244" s="74"/>
      <c r="M244" s="989"/>
      <c r="N244" s="1695"/>
      <c r="O244" s="1860"/>
      <c r="P244" s="73"/>
      <c r="Q244" s="73"/>
      <c r="R244" s="73"/>
      <c r="S244" s="73"/>
      <c r="T244" s="73"/>
      <c r="U244" s="73"/>
      <c r="V244" s="73"/>
      <c r="W244" s="73"/>
      <c r="X244" s="73"/>
      <c r="Y244" s="73"/>
      <c r="Z244" s="73"/>
    </row>
    <row r="245" spans="1:26" ht="15" customHeight="1">
      <c r="A245" s="73"/>
      <c r="B245" s="73"/>
      <c r="C245" s="73"/>
      <c r="D245" s="73"/>
      <c r="E245" s="73"/>
      <c r="F245" s="73"/>
      <c r="G245" s="591"/>
      <c r="H245" s="988"/>
      <c r="I245" s="73"/>
      <c r="J245" s="73"/>
      <c r="K245" s="74"/>
      <c r="L245" s="74"/>
      <c r="M245" s="989"/>
      <c r="N245" s="1695"/>
      <c r="O245" s="1860"/>
      <c r="P245" s="73"/>
      <c r="Q245" s="73"/>
      <c r="R245" s="73"/>
      <c r="S245" s="73"/>
      <c r="T245" s="73"/>
      <c r="U245" s="73"/>
      <c r="V245" s="73"/>
      <c r="W245" s="73"/>
      <c r="X245" s="73"/>
      <c r="Y245" s="73"/>
      <c r="Z245" s="73"/>
    </row>
    <row r="246" spans="1:26" ht="15" customHeight="1">
      <c r="A246" s="73"/>
      <c r="B246" s="73"/>
      <c r="C246" s="73"/>
      <c r="D246" s="73"/>
      <c r="E246" s="73"/>
      <c r="F246" s="73"/>
      <c r="G246" s="591"/>
      <c r="H246" s="988"/>
      <c r="I246" s="73"/>
      <c r="J246" s="73"/>
      <c r="K246" s="74"/>
      <c r="L246" s="74"/>
      <c r="M246" s="989"/>
      <c r="N246" s="1695"/>
      <c r="O246" s="1860"/>
      <c r="P246" s="73"/>
      <c r="Q246" s="73"/>
      <c r="R246" s="73"/>
      <c r="S246" s="73"/>
      <c r="T246" s="73"/>
      <c r="U246" s="73"/>
      <c r="V246" s="73"/>
      <c r="W246" s="73"/>
      <c r="X246" s="73"/>
      <c r="Y246" s="73"/>
      <c r="Z246" s="73"/>
    </row>
    <row r="247" spans="1:26" ht="15" customHeight="1">
      <c r="A247" s="73"/>
      <c r="B247" s="73"/>
      <c r="C247" s="73"/>
      <c r="D247" s="73"/>
      <c r="E247" s="73"/>
      <c r="F247" s="73"/>
      <c r="G247" s="591"/>
      <c r="H247" s="988"/>
      <c r="I247" s="73"/>
      <c r="J247" s="73"/>
      <c r="K247" s="74"/>
      <c r="L247" s="74"/>
      <c r="M247" s="989"/>
      <c r="N247" s="1695"/>
      <c r="O247" s="1860"/>
      <c r="P247" s="73"/>
      <c r="Q247" s="73"/>
      <c r="R247" s="73"/>
      <c r="S247" s="73"/>
      <c r="T247" s="73"/>
      <c r="U247" s="73"/>
      <c r="V247" s="73"/>
      <c r="W247" s="73"/>
      <c r="X247" s="73"/>
      <c r="Y247" s="73"/>
      <c r="Z247" s="73"/>
    </row>
    <row r="248" spans="1:26" ht="15" customHeight="1">
      <c r="A248" s="73"/>
      <c r="B248" s="73"/>
      <c r="C248" s="73"/>
      <c r="D248" s="73"/>
      <c r="E248" s="73"/>
      <c r="F248" s="73"/>
      <c r="G248" s="591"/>
      <c r="H248" s="988"/>
      <c r="I248" s="73"/>
      <c r="J248" s="73"/>
      <c r="K248" s="74"/>
      <c r="L248" s="74"/>
      <c r="M248" s="989"/>
      <c r="N248" s="1695"/>
      <c r="O248" s="1860"/>
      <c r="P248" s="73"/>
      <c r="Q248" s="73"/>
      <c r="R248" s="73"/>
      <c r="S248" s="73"/>
      <c r="T248" s="73"/>
      <c r="U248" s="73"/>
      <c r="V248" s="73"/>
      <c r="W248" s="73"/>
      <c r="X248" s="73"/>
      <c r="Y248" s="73"/>
      <c r="Z248" s="73"/>
    </row>
    <row r="249" spans="1:26" ht="15" customHeight="1">
      <c r="A249" s="73"/>
      <c r="B249" s="73"/>
      <c r="C249" s="73"/>
      <c r="D249" s="73"/>
      <c r="E249" s="73"/>
      <c r="F249" s="73"/>
      <c r="G249" s="591"/>
      <c r="H249" s="988"/>
      <c r="I249" s="73"/>
      <c r="J249" s="73"/>
      <c r="K249" s="74"/>
      <c r="L249" s="74"/>
      <c r="M249" s="989"/>
      <c r="N249" s="1695"/>
      <c r="O249" s="1860"/>
      <c r="P249" s="73"/>
      <c r="Q249" s="73"/>
      <c r="R249" s="73"/>
      <c r="S249" s="73"/>
      <c r="T249" s="73"/>
      <c r="U249" s="73"/>
      <c r="V249" s="73"/>
      <c r="W249" s="73"/>
      <c r="X249" s="73"/>
      <c r="Y249" s="73"/>
      <c r="Z249" s="73"/>
    </row>
    <row r="250" spans="1:26" ht="15" customHeight="1">
      <c r="A250" s="73"/>
      <c r="B250" s="73"/>
      <c r="C250" s="73"/>
      <c r="D250" s="73"/>
      <c r="E250" s="73"/>
      <c r="F250" s="73"/>
      <c r="G250" s="591"/>
      <c r="H250" s="988"/>
      <c r="I250" s="73"/>
      <c r="J250" s="73"/>
      <c r="K250" s="74"/>
      <c r="L250" s="74"/>
      <c r="M250" s="989"/>
      <c r="N250" s="1695"/>
      <c r="O250" s="1860"/>
      <c r="P250" s="73"/>
      <c r="Q250" s="73"/>
      <c r="R250" s="73"/>
      <c r="S250" s="73"/>
      <c r="T250" s="73"/>
      <c r="U250" s="73"/>
      <c r="V250" s="73"/>
      <c r="W250" s="73"/>
      <c r="X250" s="73"/>
      <c r="Y250" s="73"/>
      <c r="Z250" s="73"/>
    </row>
    <row r="251" spans="1:26" ht="15" customHeight="1">
      <c r="A251" s="73"/>
      <c r="B251" s="73"/>
      <c r="C251" s="73"/>
      <c r="D251" s="73"/>
      <c r="E251" s="73"/>
      <c r="F251" s="73"/>
      <c r="G251" s="591"/>
      <c r="H251" s="988"/>
      <c r="I251" s="73"/>
      <c r="J251" s="73"/>
      <c r="K251" s="74"/>
      <c r="L251" s="74"/>
      <c r="M251" s="989"/>
      <c r="N251" s="1695"/>
      <c r="O251" s="1860"/>
      <c r="P251" s="73"/>
      <c r="Q251" s="73"/>
      <c r="R251" s="73"/>
      <c r="S251" s="73"/>
      <c r="T251" s="73"/>
      <c r="U251" s="73"/>
      <c r="V251" s="73"/>
      <c r="W251" s="73"/>
      <c r="X251" s="73"/>
      <c r="Y251" s="73"/>
      <c r="Z251" s="73"/>
    </row>
    <row r="252" spans="1:26" ht="15" customHeight="1">
      <c r="A252" s="73"/>
      <c r="B252" s="73"/>
      <c r="C252" s="73"/>
      <c r="D252" s="73"/>
      <c r="E252" s="73"/>
      <c r="F252" s="73"/>
      <c r="G252" s="591"/>
      <c r="H252" s="988"/>
      <c r="I252" s="73"/>
      <c r="J252" s="73"/>
      <c r="K252" s="74"/>
      <c r="L252" s="74"/>
      <c r="M252" s="989"/>
      <c r="N252" s="1695"/>
      <c r="O252" s="1860"/>
      <c r="P252" s="73"/>
      <c r="Q252" s="73"/>
      <c r="R252" s="73"/>
      <c r="S252" s="73"/>
      <c r="T252" s="73"/>
      <c r="U252" s="73"/>
      <c r="V252" s="73"/>
      <c r="W252" s="73"/>
      <c r="X252" s="73"/>
      <c r="Y252" s="73"/>
      <c r="Z252" s="73"/>
    </row>
    <row r="253" spans="1:26" ht="15" customHeight="1">
      <c r="A253" s="73"/>
      <c r="B253" s="73"/>
      <c r="C253" s="73"/>
      <c r="D253" s="73"/>
      <c r="E253" s="73"/>
      <c r="F253" s="73"/>
      <c r="G253" s="591"/>
      <c r="H253" s="988"/>
      <c r="I253" s="73"/>
      <c r="J253" s="73"/>
      <c r="K253" s="74"/>
      <c r="L253" s="74"/>
      <c r="M253" s="989"/>
      <c r="N253" s="1695"/>
      <c r="O253" s="1860"/>
      <c r="P253" s="73"/>
      <c r="Q253" s="73"/>
      <c r="R253" s="73"/>
      <c r="S253" s="73"/>
      <c r="T253" s="73"/>
      <c r="U253" s="73"/>
      <c r="V253" s="73"/>
      <c r="W253" s="73"/>
      <c r="X253" s="73"/>
      <c r="Y253" s="73"/>
      <c r="Z253" s="73"/>
    </row>
    <row r="254" spans="1:26" ht="15" customHeight="1">
      <c r="A254" s="73"/>
      <c r="B254" s="73"/>
      <c r="C254" s="73"/>
      <c r="D254" s="73"/>
      <c r="E254" s="73"/>
      <c r="F254" s="73"/>
      <c r="G254" s="591"/>
      <c r="H254" s="988"/>
      <c r="I254" s="73"/>
      <c r="J254" s="73"/>
      <c r="K254" s="74"/>
      <c r="L254" s="74"/>
      <c r="M254" s="989"/>
      <c r="N254" s="1695"/>
      <c r="O254" s="1860"/>
      <c r="P254" s="73"/>
      <c r="Q254" s="73"/>
      <c r="R254" s="73"/>
      <c r="S254" s="73"/>
      <c r="T254" s="73"/>
      <c r="U254" s="73"/>
      <c r="V254" s="73"/>
      <c r="W254" s="73"/>
      <c r="X254" s="73"/>
      <c r="Y254" s="73"/>
      <c r="Z254" s="73"/>
    </row>
    <row r="255" spans="1:26" ht="15" customHeight="1">
      <c r="A255" s="73"/>
      <c r="B255" s="73"/>
      <c r="C255" s="73"/>
      <c r="D255" s="73"/>
      <c r="E255" s="73"/>
      <c r="F255" s="73"/>
      <c r="G255" s="591"/>
      <c r="H255" s="988"/>
      <c r="I255" s="73"/>
      <c r="J255" s="73"/>
      <c r="K255" s="74"/>
      <c r="L255" s="74"/>
      <c r="M255" s="989"/>
      <c r="N255" s="1695"/>
      <c r="O255" s="1860"/>
      <c r="P255" s="73"/>
      <c r="Q255" s="73"/>
      <c r="R255" s="73"/>
      <c r="S255" s="73"/>
      <c r="T255" s="73"/>
      <c r="U255" s="73"/>
      <c r="V255" s="73"/>
      <c r="W255" s="73"/>
      <c r="X255" s="73"/>
      <c r="Y255" s="73"/>
      <c r="Z255" s="73"/>
    </row>
    <row r="256" spans="1:26" ht="15" customHeight="1">
      <c r="A256" s="73"/>
      <c r="B256" s="73"/>
      <c r="C256" s="73"/>
      <c r="D256" s="73"/>
      <c r="E256" s="73"/>
      <c r="F256" s="73"/>
      <c r="G256" s="591"/>
      <c r="H256" s="988"/>
      <c r="I256" s="73"/>
      <c r="J256" s="73"/>
      <c r="K256" s="74"/>
      <c r="L256" s="74"/>
      <c r="M256" s="989"/>
      <c r="N256" s="1695"/>
      <c r="O256" s="1860"/>
      <c r="P256" s="73"/>
      <c r="Q256" s="73"/>
      <c r="R256" s="73"/>
      <c r="S256" s="73"/>
      <c r="T256" s="73"/>
      <c r="U256" s="73"/>
      <c r="V256" s="73"/>
      <c r="W256" s="73"/>
      <c r="X256" s="73"/>
      <c r="Y256" s="73"/>
      <c r="Z256" s="73"/>
    </row>
    <row r="257" spans="1:26" ht="15" customHeight="1">
      <c r="A257" s="73"/>
      <c r="B257" s="73"/>
      <c r="C257" s="73"/>
      <c r="D257" s="73"/>
      <c r="E257" s="73"/>
      <c r="F257" s="73"/>
      <c r="G257" s="591"/>
      <c r="H257" s="988"/>
      <c r="I257" s="73"/>
      <c r="J257" s="73"/>
      <c r="K257" s="74"/>
      <c r="L257" s="74"/>
      <c r="M257" s="989"/>
      <c r="N257" s="1695"/>
      <c r="O257" s="1860"/>
      <c r="P257" s="73"/>
      <c r="Q257" s="73"/>
      <c r="R257" s="73"/>
      <c r="S257" s="73"/>
      <c r="T257" s="73"/>
      <c r="U257" s="73"/>
      <c r="V257" s="73"/>
      <c r="W257" s="73"/>
      <c r="X257" s="73"/>
      <c r="Y257" s="73"/>
      <c r="Z257" s="73"/>
    </row>
    <row r="258" spans="1:26" ht="15" customHeight="1">
      <c r="A258" s="73"/>
      <c r="B258" s="73"/>
      <c r="C258" s="73"/>
      <c r="D258" s="73"/>
      <c r="E258" s="73"/>
      <c r="F258" s="73"/>
      <c r="G258" s="591"/>
      <c r="H258" s="988"/>
      <c r="I258" s="73"/>
      <c r="J258" s="73"/>
      <c r="K258" s="74"/>
      <c r="L258" s="74"/>
      <c r="M258" s="989"/>
      <c r="N258" s="1695"/>
      <c r="O258" s="1860"/>
      <c r="P258" s="73"/>
      <c r="Q258" s="73"/>
      <c r="R258" s="73"/>
      <c r="S258" s="73"/>
      <c r="T258" s="73"/>
      <c r="U258" s="73"/>
      <c r="V258" s="73"/>
      <c r="W258" s="73"/>
      <c r="X258" s="73"/>
      <c r="Y258" s="73"/>
      <c r="Z258" s="73"/>
    </row>
    <row r="259" spans="1:26" ht="15" customHeight="1">
      <c r="A259" s="73"/>
      <c r="B259" s="73"/>
      <c r="C259" s="73"/>
      <c r="D259" s="73"/>
      <c r="E259" s="73"/>
      <c r="F259" s="73"/>
      <c r="G259" s="591"/>
      <c r="H259" s="988"/>
      <c r="I259" s="73"/>
      <c r="J259" s="73"/>
      <c r="K259" s="74"/>
      <c r="L259" s="74"/>
      <c r="M259" s="989"/>
      <c r="N259" s="1695"/>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1860"/>
      <c r="P1000" s="73"/>
      <c r="Q1000" s="73"/>
      <c r="R1000" s="73"/>
      <c r="S1000" s="73"/>
      <c r="T1000" s="73"/>
      <c r="U1000" s="73"/>
      <c r="V1000" s="73"/>
      <c r="W1000" s="73"/>
      <c r="X1000" s="73"/>
      <c r="Y1000" s="73"/>
      <c r="Z1000" s="73"/>
    </row>
    <row r="1001" spans="1:26" ht="15.75" customHeight="1">
      <c r="A1001" s="73"/>
      <c r="B1001" s="73"/>
      <c r="C1001" s="73"/>
      <c r="D1001" s="73"/>
      <c r="E1001" s="73"/>
      <c r="F1001" s="73"/>
      <c r="G1001" s="591"/>
      <c r="H1001" s="988"/>
      <c r="I1001" s="73"/>
      <c r="J1001" s="73"/>
      <c r="K1001" s="74"/>
      <c r="L1001" s="74"/>
      <c r="M1001" s="989"/>
      <c r="N1001" s="74"/>
      <c r="O1001" s="1860"/>
      <c r="P1001" s="73"/>
      <c r="Q1001" s="73"/>
      <c r="R1001" s="73"/>
      <c r="S1001" s="73"/>
      <c r="T1001" s="73"/>
      <c r="U1001" s="73"/>
      <c r="V1001" s="73"/>
      <c r="W1001" s="73"/>
      <c r="X1001" s="73"/>
      <c r="Y1001" s="73"/>
      <c r="Z1001" s="73"/>
    </row>
  </sheetData>
  <mergeCells count="6">
    <mergeCell ref="G5:K5"/>
    <mergeCell ref="B1:M1"/>
    <mergeCell ref="B2:C2"/>
    <mergeCell ref="F2:M2"/>
    <mergeCell ref="F3:N3"/>
    <mergeCell ref="F4:N4"/>
  </mergeCells>
  <conditionalFormatting sqref="H11:H15 H17:H18 H21 H23 H25:H29 H32:H33 H35:H38 H40:H46 H53:H54 H56 H58:H60 H64:H65 H67:H68 H70:H71 H73:H75 H77:H78 H80:H83 H85:H86 H88:H90 H92:H94 H96:H97 H100:H101 H103:H105 H107:H109 H111:H112 H117:H119 I126">
    <cfRule type="cellIs" dxfId="199" priority="1" stopIfTrue="1" operator="equal">
      <formula>0</formula>
    </cfRule>
  </conditionalFormatting>
  <conditionalFormatting sqref="H11:H15 H17:H18 H21 H23 H25:H29 H32:H33 H35:H38 H40:H46 H53:H54 H56 H58:H60 H64:H65 H67:H68 H70:H71 H73:H75 H77:H78 H80:H83 H85:H86 H88:H90 H92:H94 H96:H97 H100:H101 H103:H105 H107:H109 H111:H112 H117:H119 I126">
    <cfRule type="cellIs" dxfId="198" priority="2" stopIfTrue="1" operator="equal">
      <formula>0</formula>
    </cfRule>
  </conditionalFormatting>
  <conditionalFormatting sqref="I121:I124 I127:I128">
    <cfRule type="cellIs" dxfId="197" priority="3" stopIfTrue="1" operator="equal">
      <formula>0</formula>
    </cfRule>
  </conditionalFormatting>
  <conditionalFormatting sqref="I121:I124 I127:I128">
    <cfRule type="cellIs" dxfId="196" priority="4" stopIfTrue="1" operator="equal">
      <formula>0</formula>
    </cfRule>
  </conditionalFormatting>
  <conditionalFormatting sqref="I130:I136">
    <cfRule type="cellIs" dxfId="195" priority="5" stopIfTrue="1" operator="equal">
      <formula>0</formula>
    </cfRule>
  </conditionalFormatting>
  <conditionalFormatting sqref="I130:I136">
    <cfRule type="cellIs" dxfId="194" priority="6" stopIfTrue="1" operator="equal">
      <formula>0</formula>
    </cfRule>
  </conditionalFormatting>
  <conditionalFormatting sqref="G138:G144">
    <cfRule type="cellIs" dxfId="193" priority="7" stopIfTrue="1" operator="equal">
      <formula>0</formula>
    </cfRule>
  </conditionalFormatting>
  <conditionalFormatting sqref="G138:G144">
    <cfRule type="cellIs" dxfId="192" priority="8" stopIfTrue="1" operator="equal">
      <formula>0</formula>
    </cfRule>
  </conditionalFormatting>
  <conditionalFormatting sqref="H114">
    <cfRule type="cellIs" dxfId="191" priority="9" stopIfTrue="1" operator="equal">
      <formula>0</formula>
    </cfRule>
  </conditionalFormatting>
  <conditionalFormatting sqref="H114">
    <cfRule type="cellIs" dxfId="190" priority="10" stopIfTrue="1" operator="equal">
      <formula>0</formula>
    </cfRule>
  </conditionalFormatting>
  <conditionalFormatting sqref="H122">
    <cfRule type="cellIs" dxfId="189" priority="11" stopIfTrue="1" operator="equal">
      <formula>0</formula>
    </cfRule>
  </conditionalFormatting>
  <conditionalFormatting sqref="H122">
    <cfRule type="cellIs" dxfId="188" priority="12" stopIfTrue="1" operator="equal">
      <formula>0</formula>
    </cfRule>
  </conditionalFormatting>
  <conditionalFormatting sqref="H123">
    <cfRule type="cellIs" dxfId="187" priority="13" stopIfTrue="1" operator="equal">
      <formula>0</formula>
    </cfRule>
  </conditionalFormatting>
  <conditionalFormatting sqref="H123">
    <cfRule type="cellIs" dxfId="186" priority="14" stopIfTrue="1" operator="equal">
      <formula>0</formula>
    </cfRule>
  </conditionalFormatting>
  <conditionalFormatting sqref="H121">
    <cfRule type="cellIs" dxfId="185" priority="15" stopIfTrue="1" operator="equal">
      <formula>0</formula>
    </cfRule>
  </conditionalFormatting>
  <conditionalFormatting sqref="H121">
    <cfRule type="cellIs" dxfId="184" priority="16" stopIfTrue="1" operator="equal">
      <formula>0</formula>
    </cfRule>
  </conditionalFormatting>
  <conditionalFormatting sqref="H127">
    <cfRule type="cellIs" dxfId="183" priority="17" stopIfTrue="1" operator="equal">
      <formula>0</formula>
    </cfRule>
  </conditionalFormatting>
  <conditionalFormatting sqref="H127">
    <cfRule type="cellIs" dxfId="182" priority="18" stopIfTrue="1" operator="equal">
      <formula>0</formula>
    </cfRule>
  </conditionalFormatting>
  <conditionalFormatting sqref="H130">
    <cfRule type="cellIs" dxfId="181" priority="19" stopIfTrue="1" operator="equal">
      <formula>0</formula>
    </cfRule>
  </conditionalFormatting>
  <conditionalFormatting sqref="H130">
    <cfRule type="cellIs" dxfId="180" priority="20" stopIfTrue="1" operator="equal">
      <formula>0</formula>
    </cfRule>
  </conditionalFormatting>
  <conditionalFormatting sqref="H138">
    <cfRule type="cellIs" dxfId="179" priority="21" stopIfTrue="1" operator="equal">
      <formula>0</formula>
    </cfRule>
  </conditionalFormatting>
  <conditionalFormatting sqref="H138">
    <cfRule type="cellIs" dxfId="178" priority="22" stopIfTrue="1" operator="equal">
      <formula>0</formula>
    </cfRule>
  </conditionalFormatting>
  <conditionalFormatting sqref="H99">
    <cfRule type="cellIs" dxfId="177" priority="23" stopIfTrue="1" operator="equal">
      <formula>0</formula>
    </cfRule>
  </conditionalFormatting>
  <conditionalFormatting sqref="H99">
    <cfRule type="cellIs" dxfId="176" priority="24" stopIfTrue="1" operator="equal">
      <formula>0</formula>
    </cfRule>
  </conditionalFormatting>
  <conditionalFormatting sqref="H134">
    <cfRule type="cellIs" dxfId="175" priority="25" stopIfTrue="1" operator="equal">
      <formula>0</formula>
    </cfRule>
  </conditionalFormatting>
  <conditionalFormatting sqref="H134">
    <cfRule type="cellIs" dxfId="174" priority="26" stopIfTrue="1" operator="equal">
      <formula>0</formula>
    </cfRule>
  </conditionalFormatting>
  <conditionalFormatting sqref="H128">
    <cfRule type="cellIs" dxfId="173" priority="27" stopIfTrue="1" operator="equal">
      <formula>0</formula>
    </cfRule>
  </conditionalFormatting>
  <conditionalFormatting sqref="H128">
    <cfRule type="cellIs" dxfId="172" priority="28" stopIfTrue="1" operator="equal">
      <formula>0</formula>
    </cfRule>
  </conditionalFormatting>
  <conditionalFormatting sqref="H139">
    <cfRule type="cellIs" dxfId="171" priority="29" stopIfTrue="1" operator="equal">
      <formula>0</formula>
    </cfRule>
  </conditionalFormatting>
  <conditionalFormatting sqref="H139">
    <cfRule type="cellIs" dxfId="170" priority="30" stopIfTrue="1" operator="equal">
      <formula>0</formula>
    </cfRule>
  </conditionalFormatting>
  <conditionalFormatting sqref="H140">
    <cfRule type="cellIs" dxfId="169" priority="31" stopIfTrue="1" operator="equal">
      <formula>0</formula>
    </cfRule>
  </conditionalFormatting>
  <conditionalFormatting sqref="H140">
    <cfRule type="cellIs" dxfId="168" priority="32" stopIfTrue="1" operator="equal">
      <formula>0</formula>
    </cfRule>
  </conditionalFormatting>
  <conditionalFormatting sqref="H135">
    <cfRule type="cellIs" dxfId="167" priority="33" stopIfTrue="1" operator="equal">
      <formula>0</formula>
    </cfRule>
  </conditionalFormatting>
  <conditionalFormatting sqref="H135">
    <cfRule type="cellIs" dxfId="166" priority="34" stopIfTrue="1" operator="equal">
      <formula>0</formula>
    </cfRule>
  </conditionalFormatting>
  <conditionalFormatting sqref="H136">
    <cfRule type="cellIs" dxfId="165" priority="35" stopIfTrue="1" operator="equal">
      <formula>0</formula>
    </cfRule>
  </conditionalFormatting>
  <conditionalFormatting sqref="H136">
    <cfRule type="cellIs" dxfId="164" priority="36" stopIfTrue="1" operator="equal">
      <formula>0</formula>
    </cfRule>
  </conditionalFormatting>
  <conditionalFormatting sqref="H142">
    <cfRule type="cellIs" dxfId="163" priority="37" stopIfTrue="1" operator="equal">
      <formula>0</formula>
    </cfRule>
  </conditionalFormatting>
  <conditionalFormatting sqref="H142">
    <cfRule type="cellIs" dxfId="162" priority="38" stopIfTrue="1" operator="equal">
      <formula>0</formula>
    </cfRule>
  </conditionalFormatting>
  <conditionalFormatting sqref="H143:H144">
    <cfRule type="cellIs" dxfId="161" priority="39" stopIfTrue="1" operator="equal">
      <formula>0</formula>
    </cfRule>
  </conditionalFormatting>
  <conditionalFormatting sqref="H143:H144">
    <cfRule type="cellIs" dxfId="160" priority="40" stopIfTrue="1" operator="equal">
      <formula>0</formula>
    </cfRule>
  </conditionalFormatting>
  <conditionalFormatting sqref="G146:G150">
    <cfRule type="cellIs" dxfId="159" priority="41" stopIfTrue="1" operator="equal">
      <formula>0</formula>
    </cfRule>
  </conditionalFormatting>
  <conditionalFormatting sqref="G146:G150">
    <cfRule type="cellIs" dxfId="158" priority="42" stopIfTrue="1" operator="equal">
      <formula>0</formula>
    </cfRule>
  </conditionalFormatting>
  <conditionalFormatting sqref="H147:H148">
    <cfRule type="cellIs" dxfId="157" priority="43" stopIfTrue="1" operator="equal">
      <formula>0</formula>
    </cfRule>
  </conditionalFormatting>
  <conditionalFormatting sqref="H147:H148">
    <cfRule type="cellIs" dxfId="156" priority="44" stopIfTrue="1" operator="equal">
      <formula>0</formula>
    </cfRule>
  </conditionalFormatting>
  <conditionalFormatting sqref="H149:H150">
    <cfRule type="cellIs" dxfId="155" priority="45" stopIfTrue="1" operator="equal">
      <formula>0</formula>
    </cfRule>
  </conditionalFormatting>
  <conditionalFormatting sqref="H149:H150">
    <cfRule type="cellIs" dxfId="154" priority="46" stopIfTrue="1" operator="equal">
      <formula>0</formula>
    </cfRule>
  </conditionalFormatting>
  <conditionalFormatting sqref="G151:G160">
    <cfRule type="cellIs" dxfId="153" priority="47" stopIfTrue="1" operator="equal">
      <formula>0</formula>
    </cfRule>
  </conditionalFormatting>
  <conditionalFormatting sqref="G151:G160">
    <cfRule type="cellIs" dxfId="152" priority="48" stopIfTrue="1" operator="equal">
      <formula>0</formula>
    </cfRule>
  </conditionalFormatting>
  <conditionalFormatting sqref="H152:H153">
    <cfRule type="cellIs" dxfId="151" priority="49" stopIfTrue="1" operator="equal">
      <formula>0</formula>
    </cfRule>
  </conditionalFormatting>
  <conditionalFormatting sqref="H152:H153">
    <cfRule type="cellIs" dxfId="150" priority="50" stopIfTrue="1" operator="equal">
      <formula>0</formula>
    </cfRule>
  </conditionalFormatting>
  <conditionalFormatting sqref="H154:H155 H157:H160">
    <cfRule type="cellIs" dxfId="149" priority="51" stopIfTrue="1" operator="equal">
      <formula>0</formula>
    </cfRule>
  </conditionalFormatting>
  <conditionalFormatting sqref="H154:H155 H157:H160">
    <cfRule type="cellIs" dxfId="148" priority="52" stopIfTrue="1" operator="equal">
      <formula>0</formula>
    </cfRule>
  </conditionalFormatting>
  <conditionalFormatting sqref="I173:I176 I183:I188 I190:I191 I203">
    <cfRule type="cellIs" dxfId="147" priority="53" stopIfTrue="1" operator="equal">
      <formula>0</formula>
    </cfRule>
  </conditionalFormatting>
  <conditionalFormatting sqref="I173:I176 I183:I188 I190:I191 I203">
    <cfRule type="cellIs" dxfId="146" priority="54" stopIfTrue="1" operator="equal">
      <formula>0</formula>
    </cfRule>
  </conditionalFormatting>
  <conditionalFormatting sqref="H173">
    <cfRule type="cellIs" dxfId="145" priority="55" stopIfTrue="1" operator="equal">
      <formula>0</formula>
    </cfRule>
  </conditionalFormatting>
  <conditionalFormatting sqref="H173">
    <cfRule type="cellIs" dxfId="144" priority="56" stopIfTrue="1" operator="equal">
      <formula>0</formula>
    </cfRule>
  </conditionalFormatting>
  <conditionalFormatting sqref="H184:H185 H190:H191 H187:H188">
    <cfRule type="cellIs" dxfId="143" priority="57" stopIfTrue="1" operator="equal">
      <formula>0</formula>
    </cfRule>
  </conditionalFormatting>
  <conditionalFormatting sqref="H184:H185 H190:H191 H187:H188">
    <cfRule type="cellIs" dxfId="142" priority="58" stopIfTrue="1" operator="equal">
      <formula>0</formula>
    </cfRule>
  </conditionalFormatting>
  <conditionalFormatting sqref="H203">
    <cfRule type="cellIs" dxfId="141" priority="59" stopIfTrue="1" operator="equal">
      <formula>0</formula>
    </cfRule>
  </conditionalFormatting>
  <conditionalFormatting sqref="H203">
    <cfRule type="cellIs" dxfId="140" priority="60" stopIfTrue="1" operator="equal">
      <formula>0</formula>
    </cfRule>
  </conditionalFormatting>
  <conditionalFormatting sqref="H204">
    <cfRule type="cellIs" dxfId="139" priority="61" stopIfTrue="1" operator="equal">
      <formula>0</formula>
    </cfRule>
  </conditionalFormatting>
  <conditionalFormatting sqref="H204">
    <cfRule type="cellIs" dxfId="138" priority="62" stopIfTrue="1" operator="equal">
      <formula>0</formula>
    </cfRule>
  </conditionalFormatting>
  <conditionalFormatting sqref="H204">
    <cfRule type="cellIs" dxfId="137" priority="63" stopIfTrue="1" operator="equal">
      <formula>0</formula>
    </cfRule>
  </conditionalFormatting>
  <conditionalFormatting sqref="H204">
    <cfRule type="cellIs" dxfId="136" priority="64" stopIfTrue="1" operator="equal">
      <formula>0</formula>
    </cfRule>
  </conditionalFormatting>
  <conditionalFormatting sqref="H174:H175">
    <cfRule type="cellIs" dxfId="135" priority="65" stopIfTrue="1" operator="equal">
      <formula>0</formula>
    </cfRule>
  </conditionalFormatting>
  <conditionalFormatting sqref="H174:H175">
    <cfRule type="cellIs" dxfId="134" priority="66" stopIfTrue="1" operator="equal">
      <formula>0</formula>
    </cfRule>
  </conditionalFormatting>
  <conditionalFormatting sqref="H178:H182">
    <cfRule type="cellIs" dxfId="133" priority="67" stopIfTrue="1" operator="equal">
      <formula>0</formula>
    </cfRule>
  </conditionalFormatting>
  <conditionalFormatting sqref="H178:H182">
    <cfRule type="cellIs" dxfId="132" priority="68" stopIfTrue="1" operator="equal">
      <formula>0</formula>
    </cfRule>
  </conditionalFormatting>
  <hyperlinks>
    <hyperlink ref="C4" location="'Recap Sheet'!B1" display="Return to Recap Sheet" xr:uid="{00000000-0004-0000-1100-000000000000}"/>
  </hyperlinks>
  <pageMargins left="0.25" right="0.25" top="0.75" bottom="0.75" header="0" footer="0"/>
  <pageSetup paperSize="5" orientation="landscape"/>
  <rowBreaks count="4" manualBreakCount="4">
    <brk id="65" man="1"/>
    <brk id="38" man="1"/>
    <brk id="86" man="1"/>
    <brk id="105"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5">
    <tabColor rgb="FFC55A11"/>
  </sheetPr>
  <dimension ref="A1:Z1000"/>
  <sheetViews>
    <sheetView workbookViewId="0">
      <pane ySplit="9" topLeftCell="A103" activePane="bottomLeft" state="frozen"/>
      <selection activeCell="H10" sqref="H10"/>
      <selection pane="bottomLeft" activeCell="S119" sqref="S119"/>
    </sheetView>
  </sheetViews>
  <sheetFormatPr defaultColWidth="14.44140625" defaultRowHeight="15" customHeight="1"/>
  <cols>
    <col min="1" max="1" width="7.33203125" customWidth="1"/>
    <col min="2" max="2" width="53.44140625" customWidth="1"/>
    <col min="3" max="3" width="28.44140625" customWidth="1"/>
    <col min="4" max="4" width="8.88671875" customWidth="1"/>
    <col min="5" max="5" width="9.6640625" customWidth="1"/>
    <col min="6" max="6" width="7.5546875" customWidth="1"/>
    <col min="7" max="7" width="5.6640625" customWidth="1"/>
    <col min="8" max="9" width="6.44140625" customWidth="1"/>
    <col min="10" max="10" width="3.33203125" customWidth="1"/>
    <col min="11" max="11" width="6.6640625" customWidth="1"/>
    <col min="12" max="12" width="7.33203125" customWidth="1"/>
    <col min="13" max="13" width="9.6640625" customWidth="1"/>
    <col min="14" max="14" width="7.44140625" customWidth="1"/>
    <col min="15" max="15" width="11.33203125" customWidth="1"/>
    <col min="16" max="16" width="9.44140625" customWidth="1"/>
    <col min="17"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32001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34000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7"/>
      <c r="B8" s="1167" t="s">
        <v>109</v>
      </c>
      <c r="C8" s="1167"/>
      <c r="D8" s="123"/>
      <c r="E8" s="1167"/>
      <c r="F8" s="1167"/>
      <c r="G8" s="1168"/>
      <c r="H8" s="1167"/>
      <c r="I8" s="1167"/>
      <c r="J8" s="1167"/>
      <c r="K8" s="891"/>
      <c r="L8" s="891"/>
      <c r="M8" s="1169"/>
      <c r="N8" s="1170"/>
      <c r="O8" s="2421"/>
      <c r="P8" s="2131"/>
      <c r="Q8" s="2131"/>
      <c r="R8" s="2131"/>
      <c r="S8" s="2131"/>
      <c r="T8" s="2131"/>
      <c r="U8" s="2131"/>
      <c r="V8" s="2131"/>
      <c r="W8" s="2131"/>
      <c r="X8" s="2131"/>
      <c r="Y8" s="2131"/>
      <c r="Z8" s="2131"/>
    </row>
    <row r="9" spans="1:26" ht="15" customHeight="1">
      <c r="A9" s="1176"/>
      <c r="B9" s="1176"/>
      <c r="C9" s="1176"/>
      <c r="D9" s="137"/>
      <c r="E9" s="1176"/>
      <c r="F9" s="1176"/>
      <c r="G9" s="1177"/>
      <c r="H9" s="1167"/>
      <c r="I9" s="1176"/>
      <c r="J9" s="1176"/>
      <c r="K9" s="1178"/>
      <c r="L9" s="1178"/>
      <c r="M9" s="1179"/>
      <c r="N9" s="1180"/>
      <c r="O9" s="2421"/>
      <c r="P9" s="2131"/>
      <c r="Q9" s="2131"/>
      <c r="R9" s="2131"/>
      <c r="S9" s="2131"/>
      <c r="T9" s="2131"/>
      <c r="U9" s="2131"/>
      <c r="V9" s="2131"/>
      <c r="W9" s="2131"/>
      <c r="X9" s="2131"/>
      <c r="Y9" s="2131"/>
      <c r="Z9" s="2131"/>
    </row>
    <row r="10" spans="1:26" ht="15" customHeight="1">
      <c r="A10" s="146">
        <v>32001</v>
      </c>
      <c r="B10" s="147" t="s">
        <v>3176</v>
      </c>
      <c r="C10" s="155" t="s">
        <v>3177</v>
      </c>
      <c r="D10" s="148"/>
      <c r="E10" s="155"/>
      <c r="F10" s="155" t="s">
        <v>3178</v>
      </c>
      <c r="G10" s="152">
        <v>24</v>
      </c>
      <c r="H10" s="1099">
        <v>100</v>
      </c>
      <c r="I10" s="154">
        <f>ROUND(H10*G10/G10,2)</f>
        <v>100</v>
      </c>
      <c r="J10" s="155" t="s">
        <v>170</v>
      </c>
      <c r="K10" s="156">
        <v>21.87</v>
      </c>
      <c r="L10" s="157">
        <f>IF(OR(ISBLANK(K10),K10=0,H10=0,ISBLANK(H10)),,ROUND(K10+$L$5,2))</f>
        <v>21.87</v>
      </c>
      <c r="M10" s="555">
        <f>ROUND(I10*L10,2)</f>
        <v>2187</v>
      </c>
      <c r="N10" s="1008">
        <f>ROUND(L10/G10,4)</f>
        <v>0.9113</v>
      </c>
      <c r="O10" s="1860"/>
      <c r="P10" s="73"/>
      <c r="Q10" s="73"/>
      <c r="R10" s="73"/>
      <c r="S10" s="73"/>
      <c r="T10" s="73"/>
      <c r="U10" s="73"/>
      <c r="V10" s="73"/>
      <c r="W10" s="73"/>
      <c r="X10" s="73"/>
      <c r="Y10" s="73"/>
      <c r="Z10" s="73"/>
    </row>
    <row r="11" spans="1:26" ht="15" customHeight="1">
      <c r="A11" s="295"/>
      <c r="B11" s="295" t="s">
        <v>3179</v>
      </c>
      <c r="C11" s="2422" t="s">
        <v>3180</v>
      </c>
      <c r="D11" s="148">
        <v>4706</v>
      </c>
      <c r="E11" s="2423"/>
      <c r="F11" s="228"/>
      <c r="G11" s="297"/>
      <c r="H11" s="1059"/>
      <c r="I11" s="295"/>
      <c r="J11" s="228"/>
      <c r="K11" s="488"/>
      <c r="L11" s="299"/>
      <c r="M11" s="490"/>
      <c r="N11" s="1725"/>
      <c r="O11" s="1860"/>
      <c r="P11" s="73"/>
      <c r="Q11" s="73"/>
      <c r="R11" s="73"/>
      <c r="S11" s="73"/>
      <c r="T11" s="73"/>
      <c r="U11" s="73"/>
      <c r="V11" s="73"/>
      <c r="W11" s="73"/>
      <c r="X11" s="73"/>
      <c r="Y11" s="73"/>
      <c r="Z11" s="73"/>
    </row>
    <row r="12" spans="1:26" ht="15" customHeight="1">
      <c r="A12" s="166"/>
      <c r="B12" s="166" t="s">
        <v>3181</v>
      </c>
      <c r="C12" s="166" t="s">
        <v>1912</v>
      </c>
      <c r="D12" s="2370">
        <v>4426</v>
      </c>
      <c r="E12" s="2132"/>
      <c r="F12" s="166"/>
      <c r="G12" s="168"/>
      <c r="H12" s="1059"/>
      <c r="I12" s="498"/>
      <c r="J12" s="166"/>
      <c r="K12" s="230"/>
      <c r="L12" s="171"/>
      <c r="M12" s="326"/>
      <c r="N12" s="1311"/>
      <c r="O12" s="1860"/>
      <c r="P12" s="73"/>
      <c r="Q12" s="73"/>
      <c r="R12" s="73"/>
      <c r="S12" s="73"/>
      <c r="T12" s="73"/>
      <c r="U12" s="73"/>
      <c r="V12" s="73"/>
      <c r="W12" s="73"/>
      <c r="X12" s="73"/>
      <c r="Y12" s="73"/>
      <c r="Z12" s="73"/>
    </row>
    <row r="13" spans="1:26" ht="15" customHeight="1">
      <c r="A13" s="166"/>
      <c r="B13" s="166"/>
      <c r="C13" s="166" t="s">
        <v>3182</v>
      </c>
      <c r="D13" s="148">
        <v>4214</v>
      </c>
      <c r="E13" s="2132"/>
      <c r="F13" s="166"/>
      <c r="G13" s="168"/>
      <c r="H13" s="1059"/>
      <c r="I13" s="498"/>
      <c r="J13" s="166"/>
      <c r="K13" s="230"/>
      <c r="L13" s="171"/>
      <c r="M13" s="326"/>
      <c r="N13" s="1311"/>
      <c r="O13" s="1860"/>
      <c r="P13" s="73"/>
      <c r="Q13" s="73"/>
      <c r="R13" s="73"/>
      <c r="S13" s="73"/>
      <c r="T13" s="73"/>
      <c r="U13" s="73"/>
      <c r="V13" s="73"/>
      <c r="W13" s="73"/>
      <c r="X13" s="73"/>
      <c r="Y13" s="73"/>
      <c r="Z13" s="73"/>
    </row>
    <row r="14" spans="1:26" ht="15" customHeight="1">
      <c r="A14" s="702"/>
      <c r="B14" s="702" t="s">
        <v>1539</v>
      </c>
      <c r="C14" s="166" t="s">
        <v>3183</v>
      </c>
      <c r="D14" s="2370">
        <v>4354</v>
      </c>
      <c r="E14" s="2132"/>
      <c r="F14" s="166"/>
      <c r="G14" s="168"/>
      <c r="H14" s="1059"/>
      <c r="I14" s="498"/>
      <c r="J14" s="166"/>
      <c r="K14" s="230"/>
      <c r="L14" s="171"/>
      <c r="M14" s="326"/>
      <c r="N14" s="1311"/>
      <c r="O14" s="1860"/>
      <c r="P14" s="73"/>
      <c r="Q14" s="73"/>
      <c r="R14" s="73"/>
      <c r="S14" s="73"/>
      <c r="T14" s="73"/>
      <c r="U14" s="73"/>
      <c r="V14" s="73"/>
      <c r="W14" s="73"/>
      <c r="X14" s="73"/>
      <c r="Y14" s="73"/>
      <c r="Z14" s="73"/>
    </row>
    <row r="15" spans="1:26" ht="15" customHeight="1">
      <c r="A15" s="702"/>
      <c r="B15" s="702"/>
      <c r="C15" s="166" t="s">
        <v>1886</v>
      </c>
      <c r="D15" s="2370">
        <v>4427</v>
      </c>
      <c r="E15" s="2132"/>
      <c r="F15" s="166"/>
      <c r="G15" s="168"/>
      <c r="H15" s="1059"/>
      <c r="I15" s="498"/>
      <c r="J15" s="166"/>
      <c r="K15" s="230"/>
      <c r="L15" s="171"/>
      <c r="M15" s="326"/>
      <c r="N15" s="1311"/>
      <c r="O15" s="1860"/>
      <c r="P15" s="73"/>
      <c r="Q15" s="73"/>
      <c r="R15" s="73"/>
      <c r="S15" s="73"/>
      <c r="T15" s="73"/>
      <c r="U15" s="73"/>
      <c r="V15" s="73"/>
      <c r="W15" s="73"/>
      <c r="X15" s="73"/>
      <c r="Y15" s="73"/>
      <c r="Z15" s="73"/>
    </row>
    <row r="16" spans="1:26" ht="15" customHeight="1">
      <c r="A16" s="166"/>
      <c r="B16" s="166"/>
      <c r="C16" s="166" t="s">
        <v>3184</v>
      </c>
      <c r="D16" s="166">
        <v>4212</v>
      </c>
      <c r="E16" s="2132"/>
      <c r="F16" s="166"/>
      <c r="G16" s="168"/>
      <c r="H16" s="1059"/>
      <c r="I16" s="498"/>
      <c r="J16" s="166"/>
      <c r="K16" s="230"/>
      <c r="L16" s="171"/>
      <c r="M16" s="326"/>
      <c r="N16" s="1311"/>
      <c r="O16" s="1860"/>
      <c r="P16" s="73"/>
      <c r="Q16" s="73"/>
      <c r="R16" s="73"/>
      <c r="S16" s="73"/>
      <c r="T16" s="73"/>
      <c r="U16" s="73"/>
      <c r="V16" s="73"/>
      <c r="W16" s="73"/>
      <c r="X16" s="73"/>
      <c r="Y16" s="73"/>
      <c r="Z16" s="73"/>
    </row>
    <row r="17" spans="1:26" ht="15" customHeight="1">
      <c r="A17" s="270"/>
      <c r="B17" s="270"/>
      <c r="C17" s="270" t="s">
        <v>3185</v>
      </c>
      <c r="D17" s="270">
        <v>4318</v>
      </c>
      <c r="E17" s="2341"/>
      <c r="F17" s="270"/>
      <c r="G17" s="305"/>
      <c r="H17" s="1059"/>
      <c r="I17" s="575"/>
      <c r="J17" s="270"/>
      <c r="K17" s="271"/>
      <c r="L17" s="246"/>
      <c r="M17" s="348"/>
      <c r="N17" s="1073"/>
      <c r="O17" s="1860"/>
      <c r="P17" s="73"/>
      <c r="Q17" s="73"/>
      <c r="R17" s="2424"/>
      <c r="S17" s="2424"/>
      <c r="T17" s="73"/>
      <c r="U17" s="73"/>
      <c r="V17" s="73"/>
      <c r="W17" s="73"/>
      <c r="X17" s="73"/>
      <c r="Y17" s="73"/>
      <c r="Z17" s="73"/>
    </row>
    <row r="18" spans="1:26" ht="15" customHeight="1">
      <c r="A18" s="253">
        <v>32002</v>
      </c>
      <c r="B18" s="254" t="s">
        <v>3186</v>
      </c>
      <c r="C18" s="255" t="s">
        <v>3187</v>
      </c>
      <c r="D18" s="155"/>
      <c r="E18" s="255"/>
      <c r="F18" s="255" t="s">
        <v>3188</v>
      </c>
      <c r="G18" s="311">
        <v>24</v>
      </c>
      <c r="H18" s="1114">
        <v>500</v>
      </c>
      <c r="I18" s="255">
        <f>ROUND(H18*G18/G18,2)</f>
        <v>500</v>
      </c>
      <c r="J18" s="255" t="s">
        <v>170</v>
      </c>
      <c r="K18" s="313">
        <v>18.72</v>
      </c>
      <c r="L18" s="392">
        <f>IF(OR(ISBLANK(K18),K18=0,H18=0,ISBLANK(H18)),,ROUND(K18+$L$5,2))</f>
        <v>18.72</v>
      </c>
      <c r="M18" s="670">
        <f>ROUND(I18*L18,2)</f>
        <v>9360</v>
      </c>
      <c r="N18" s="533">
        <f>ROUND(L18/G18,4)</f>
        <v>0.78</v>
      </c>
      <c r="O18" s="1860"/>
      <c r="P18" s="73"/>
      <c r="Q18" s="73"/>
      <c r="R18" s="73"/>
      <c r="S18" s="73"/>
      <c r="T18" s="73"/>
      <c r="U18" s="73"/>
      <c r="V18" s="73"/>
      <c r="W18" s="73"/>
      <c r="X18" s="73"/>
      <c r="Y18" s="73"/>
      <c r="Z18" s="73"/>
    </row>
    <row r="19" spans="1:26" ht="15" customHeight="1">
      <c r="A19" s="166"/>
      <c r="B19" s="702"/>
      <c r="C19" s="166" t="s">
        <v>3189</v>
      </c>
      <c r="D19" s="166">
        <v>35400</v>
      </c>
      <c r="E19" s="2132"/>
      <c r="F19" s="166"/>
      <c r="G19" s="168"/>
      <c r="H19" s="1355"/>
      <c r="I19" s="166"/>
      <c r="J19" s="166"/>
      <c r="K19" s="230"/>
      <c r="L19" s="230"/>
      <c r="M19" s="326"/>
      <c r="N19" s="1311"/>
      <c r="O19" s="1860"/>
      <c r="P19" s="73"/>
      <c r="Q19" s="73"/>
      <c r="R19" s="73"/>
      <c r="S19" s="73"/>
      <c r="T19" s="73"/>
      <c r="U19" s="73"/>
      <c r="V19" s="73"/>
      <c r="W19" s="73"/>
      <c r="X19" s="73"/>
      <c r="Y19" s="73"/>
      <c r="Z19" s="73"/>
    </row>
    <row r="20" spans="1:26" ht="15" customHeight="1">
      <c r="A20" s="702"/>
      <c r="B20" s="702"/>
      <c r="C20" s="2735" t="s">
        <v>4638</v>
      </c>
      <c r="D20" s="356">
        <v>34400</v>
      </c>
      <c r="E20" s="2736"/>
      <c r="F20" s="166"/>
      <c r="G20" s="168"/>
      <c r="H20" s="1355"/>
      <c r="I20" s="166"/>
      <c r="J20" s="166"/>
      <c r="K20" s="230"/>
      <c r="L20" s="230"/>
      <c r="M20" s="326"/>
      <c r="N20" s="1311"/>
      <c r="O20" s="1860"/>
      <c r="P20" s="73"/>
      <c r="Q20" s="73"/>
      <c r="R20" s="73"/>
      <c r="S20" s="73"/>
      <c r="T20" s="73"/>
      <c r="U20" s="73"/>
      <c r="V20" s="73"/>
      <c r="W20" s="73"/>
      <c r="X20" s="73"/>
      <c r="Y20" s="73"/>
      <c r="Z20" s="73"/>
    </row>
    <row r="21" spans="1:26" ht="15" customHeight="1">
      <c r="A21" s="198"/>
      <c r="B21" s="268"/>
      <c r="C21" s="198" t="s">
        <v>3190</v>
      </c>
      <c r="D21" s="270">
        <v>31600</v>
      </c>
      <c r="E21" s="2341"/>
      <c r="F21" s="198"/>
      <c r="G21" s="243"/>
      <c r="H21" s="1939"/>
      <c r="I21" s="270"/>
      <c r="J21" s="270"/>
      <c r="K21" s="271"/>
      <c r="L21" s="271"/>
      <c r="M21" s="348"/>
      <c r="N21" s="1073"/>
      <c r="O21" s="1860"/>
      <c r="P21" s="73"/>
      <c r="Q21" s="73"/>
      <c r="R21" s="73"/>
      <c r="S21" s="73"/>
      <c r="T21" s="73"/>
      <c r="U21" s="73"/>
      <c r="V21" s="73"/>
      <c r="W21" s="73"/>
      <c r="X21" s="73"/>
      <c r="Y21" s="73"/>
      <c r="Z21" s="73"/>
    </row>
    <row r="22" spans="1:26" ht="15" customHeight="1">
      <c r="A22" s="253">
        <v>32003</v>
      </c>
      <c r="B22" s="254" t="s">
        <v>3191</v>
      </c>
      <c r="C22" s="255" t="s">
        <v>3187</v>
      </c>
      <c r="D22" s="155"/>
      <c r="E22" s="255"/>
      <c r="F22" s="255" t="s">
        <v>3192</v>
      </c>
      <c r="G22" s="278">
        <v>24</v>
      </c>
      <c r="H22" s="1114"/>
      <c r="I22" s="154">
        <f>ROUND(H22*G22/G22,2)</f>
        <v>0</v>
      </c>
      <c r="J22" s="155" t="s">
        <v>170</v>
      </c>
      <c r="K22" s="2737" t="s">
        <v>4639</v>
      </c>
      <c r="L22" s="157">
        <f>IF(OR(ISBLANK(K22),K22=0,H22=0,ISBLANK(H22)),,ROUND(K22+$L$5,2))</f>
        <v>0</v>
      </c>
      <c r="M22" s="555">
        <f>ROUND(I22*L22,2)</f>
        <v>0</v>
      </c>
      <c r="N22" s="1008">
        <f>ROUND(L22/G22,4)</f>
        <v>0</v>
      </c>
      <c r="O22" s="1860"/>
      <c r="P22" s="73"/>
      <c r="Q22" s="73"/>
      <c r="R22" s="73"/>
      <c r="S22" s="73"/>
      <c r="T22" s="73"/>
      <c r="U22" s="73"/>
      <c r="V22" s="73"/>
      <c r="W22" s="73"/>
      <c r="X22" s="73"/>
      <c r="Y22" s="73"/>
      <c r="Z22" s="73"/>
    </row>
    <row r="23" spans="1:26" ht="15" customHeight="1">
      <c r="A23" s="166"/>
      <c r="B23" s="166"/>
      <c r="C23" s="166" t="s">
        <v>3193</v>
      </c>
      <c r="D23" s="356" t="s">
        <v>3194</v>
      </c>
      <c r="E23" s="2132"/>
      <c r="F23" s="166"/>
      <c r="G23" s="168"/>
      <c r="H23" s="1506"/>
      <c r="I23" s="166"/>
      <c r="J23" s="166"/>
      <c r="K23" s="230"/>
      <c r="L23" s="171"/>
      <c r="M23" s="490"/>
      <c r="N23" s="1725"/>
      <c r="O23" s="1860"/>
      <c r="P23" s="73"/>
      <c r="Q23" s="73"/>
      <c r="R23" s="73"/>
      <c r="S23" s="73"/>
      <c r="T23" s="73"/>
      <c r="U23" s="73"/>
      <c r="V23" s="73"/>
      <c r="W23" s="73"/>
      <c r="X23" s="73"/>
      <c r="Y23" s="73"/>
      <c r="Z23" s="73"/>
    </row>
    <row r="24" spans="1:26" ht="15" customHeight="1">
      <c r="A24" s="166"/>
      <c r="B24" s="166"/>
      <c r="C24" s="166" t="s">
        <v>3195</v>
      </c>
      <c r="D24" s="166" t="s">
        <v>3196</v>
      </c>
      <c r="E24" s="2132"/>
      <c r="F24" s="166"/>
      <c r="G24" s="168"/>
      <c r="H24" s="1506"/>
      <c r="I24" s="166"/>
      <c r="J24" s="166"/>
      <c r="K24" s="230"/>
      <c r="L24" s="171"/>
      <c r="M24" s="490"/>
      <c r="N24" s="1725"/>
      <c r="O24" s="1860"/>
      <c r="P24" s="73"/>
      <c r="Q24" s="73"/>
      <c r="R24" s="73"/>
      <c r="S24" s="73"/>
      <c r="T24" s="73"/>
      <c r="U24" s="73"/>
      <c r="V24" s="73"/>
      <c r="W24" s="73"/>
      <c r="X24" s="73"/>
      <c r="Y24" s="73"/>
      <c r="Z24" s="73"/>
    </row>
    <row r="25" spans="1:26" ht="15" customHeight="1">
      <c r="A25" s="498"/>
      <c r="B25" s="498"/>
      <c r="C25" s="166" t="s">
        <v>3197</v>
      </c>
      <c r="D25" s="228" t="s">
        <v>3198</v>
      </c>
      <c r="E25" s="2132"/>
      <c r="F25" s="166"/>
      <c r="G25" s="168"/>
      <c r="H25" s="2425"/>
      <c r="I25" s="228"/>
      <c r="J25" s="228"/>
      <c r="K25" s="488"/>
      <c r="L25" s="488"/>
      <c r="M25" s="490"/>
      <c r="N25" s="1725"/>
      <c r="O25" s="1860"/>
      <c r="P25" s="73"/>
      <c r="Q25" s="73"/>
      <c r="R25" s="73"/>
      <c r="S25" s="73"/>
      <c r="T25" s="73"/>
      <c r="U25" s="73"/>
      <c r="V25" s="73"/>
      <c r="W25" s="73"/>
      <c r="X25" s="73"/>
      <c r="Y25" s="73"/>
      <c r="Z25" s="73"/>
    </row>
    <row r="26" spans="1:26" ht="15" customHeight="1">
      <c r="A26" s="364"/>
      <c r="B26" s="364"/>
      <c r="C26" s="198"/>
      <c r="D26" s="242"/>
      <c r="E26" s="198"/>
      <c r="F26" s="198"/>
      <c r="G26" s="243"/>
      <c r="H26" s="1346"/>
      <c r="I26" s="270"/>
      <c r="J26" s="270"/>
      <c r="K26" s="271"/>
      <c r="L26" s="271"/>
      <c r="M26" s="348"/>
      <c r="N26" s="1073"/>
      <c r="O26" s="1860"/>
      <c r="P26" s="73"/>
      <c r="Q26" s="73"/>
      <c r="R26" s="73"/>
      <c r="S26" s="73"/>
      <c r="T26" s="73"/>
      <c r="U26" s="73"/>
      <c r="V26" s="73"/>
      <c r="W26" s="73"/>
      <c r="X26" s="73"/>
      <c r="Y26" s="73"/>
      <c r="Z26" s="73"/>
    </row>
    <row r="27" spans="1:26" ht="15" customHeight="1">
      <c r="A27" s="253">
        <v>32004</v>
      </c>
      <c r="B27" s="254" t="s">
        <v>3199</v>
      </c>
      <c r="C27" s="255" t="s">
        <v>3200</v>
      </c>
      <c r="D27" s="155"/>
      <c r="E27" s="255"/>
      <c r="F27" s="255" t="s">
        <v>3201</v>
      </c>
      <c r="G27" s="278">
        <v>70</v>
      </c>
      <c r="H27" s="1257">
        <v>100</v>
      </c>
      <c r="I27" s="528">
        <f>ROUND($H$27*$G$27/G27,2)</f>
        <v>100</v>
      </c>
      <c r="J27" s="255" t="s">
        <v>170</v>
      </c>
      <c r="K27" s="313">
        <v>14.99</v>
      </c>
      <c r="L27" s="314">
        <f>IF(OR(ISBLANK(K27),K27=0,H27=0,ISBLANK(H27)),,ROUND(K27+$L$5,2))</f>
        <v>14.99</v>
      </c>
      <c r="M27" s="670">
        <f>ROUND(I27*L27,2)</f>
        <v>1499</v>
      </c>
      <c r="N27" s="533">
        <f>ROUND(L27/G27,4)</f>
        <v>0.21410000000000001</v>
      </c>
      <c r="O27" s="1860"/>
      <c r="P27" s="73"/>
      <c r="Q27" s="73"/>
      <c r="R27" s="73"/>
      <c r="S27" s="73"/>
      <c r="T27" s="73"/>
      <c r="U27" s="73"/>
      <c r="V27" s="73"/>
      <c r="W27" s="73"/>
      <c r="X27" s="73"/>
      <c r="Y27" s="73"/>
      <c r="Z27" s="73"/>
    </row>
    <row r="28" spans="1:26" ht="15" customHeight="1">
      <c r="A28" s="155"/>
      <c r="B28" s="155" t="s">
        <v>3202</v>
      </c>
      <c r="C28" s="155" t="s">
        <v>3203</v>
      </c>
      <c r="D28" s="155">
        <v>45710</v>
      </c>
      <c r="E28" s="2343"/>
      <c r="F28" s="155"/>
      <c r="G28" s="256"/>
      <c r="H28" s="1059"/>
      <c r="I28" s="701"/>
      <c r="J28" s="356"/>
      <c r="K28" s="304"/>
      <c r="L28" s="266"/>
      <c r="M28" s="890"/>
      <c r="N28" s="1313"/>
      <c r="O28" s="1860"/>
      <c r="P28" s="73"/>
      <c r="Q28" s="73"/>
      <c r="R28" s="73"/>
      <c r="S28" s="73"/>
      <c r="T28" s="73"/>
      <c r="U28" s="73"/>
      <c r="V28" s="73"/>
      <c r="W28" s="73"/>
      <c r="X28" s="73"/>
      <c r="Y28" s="73"/>
      <c r="Z28" s="73"/>
    </row>
    <row r="29" spans="1:26" ht="15" customHeight="1">
      <c r="A29" s="166"/>
      <c r="B29" s="166" t="s">
        <v>3204</v>
      </c>
      <c r="C29" s="166" t="s">
        <v>3205</v>
      </c>
      <c r="D29" s="155">
        <v>45712</v>
      </c>
      <c r="E29" s="2132"/>
      <c r="F29" s="166"/>
      <c r="G29" s="168"/>
      <c r="H29" s="1059"/>
      <c r="I29" s="498"/>
      <c r="J29" s="166"/>
      <c r="K29" s="230"/>
      <c r="L29" s="171"/>
      <c r="M29" s="326"/>
      <c r="N29" s="1311"/>
      <c r="O29" s="1860"/>
      <c r="P29" s="73"/>
      <c r="Q29" s="73"/>
      <c r="R29" s="73"/>
      <c r="S29" s="73"/>
      <c r="T29" s="73"/>
      <c r="U29" s="73"/>
      <c r="V29" s="73"/>
      <c r="W29" s="73"/>
      <c r="X29" s="73"/>
      <c r="Y29" s="73"/>
      <c r="Z29" s="73"/>
    </row>
    <row r="30" spans="1:26" ht="15" customHeight="1">
      <c r="A30" s="702"/>
      <c r="B30" s="702" t="s">
        <v>1539</v>
      </c>
      <c r="C30" s="166" t="s">
        <v>3206</v>
      </c>
      <c r="D30" s="155">
        <v>45711</v>
      </c>
      <c r="E30" s="2132"/>
      <c r="F30" s="166"/>
      <c r="G30" s="168"/>
      <c r="H30" s="1059"/>
      <c r="I30" s="498"/>
      <c r="J30" s="166"/>
      <c r="K30" s="230"/>
      <c r="L30" s="171"/>
      <c r="M30" s="326"/>
      <c r="N30" s="1311"/>
      <c r="O30" s="1860"/>
      <c r="P30" s="73"/>
      <c r="Q30" s="73"/>
      <c r="R30" s="73"/>
      <c r="S30" s="73"/>
      <c r="T30" s="73"/>
      <c r="U30" s="73"/>
      <c r="V30" s="73"/>
      <c r="W30" s="73"/>
      <c r="X30" s="73"/>
      <c r="Y30" s="73"/>
      <c r="Z30" s="73"/>
    </row>
    <row r="31" spans="1:26" ht="15" customHeight="1">
      <c r="A31" s="199"/>
      <c r="B31" s="199" t="s">
        <v>3207</v>
      </c>
      <c r="C31" s="242" t="s">
        <v>20</v>
      </c>
      <c r="D31" s="270"/>
      <c r="E31" s="270"/>
      <c r="F31" s="270"/>
      <c r="G31" s="305"/>
      <c r="H31" s="985"/>
      <c r="I31" s="575"/>
      <c r="J31" s="270"/>
      <c r="K31" s="271"/>
      <c r="L31" s="271"/>
      <c r="M31" s="348"/>
      <c r="N31" s="1073"/>
      <c r="O31" s="1860"/>
      <c r="P31" s="73"/>
      <c r="Q31" s="73"/>
      <c r="R31" s="73"/>
      <c r="S31" s="73"/>
      <c r="T31" s="73"/>
      <c r="U31" s="73"/>
      <c r="V31" s="73"/>
      <c r="W31" s="73"/>
      <c r="X31" s="73"/>
      <c r="Y31" s="73"/>
      <c r="Z31" s="73"/>
    </row>
    <row r="32" spans="1:26" ht="15" customHeight="1">
      <c r="A32" s="309">
        <v>32005</v>
      </c>
      <c r="B32" s="254" t="s">
        <v>3208</v>
      </c>
      <c r="C32" s="310" t="s">
        <v>3209</v>
      </c>
      <c r="D32" s="155"/>
      <c r="E32" s="255"/>
      <c r="F32" s="255" t="s">
        <v>3201</v>
      </c>
      <c r="G32" s="278">
        <v>70</v>
      </c>
      <c r="H32" s="1257">
        <v>100</v>
      </c>
      <c r="I32" s="528">
        <f>ROUND(H32*G32/G32,2)</f>
        <v>100</v>
      </c>
      <c r="J32" s="255" t="s">
        <v>170</v>
      </c>
      <c r="K32" s="313">
        <v>14.39</v>
      </c>
      <c r="L32" s="314">
        <f>IF(OR(ISBLANK(K32),K32=0,H32=0,ISBLANK(H32)),,ROUND(K32+$L$5,2))</f>
        <v>14.39</v>
      </c>
      <c r="M32" s="670">
        <f>ROUND(I32*L32,2)</f>
        <v>1439</v>
      </c>
      <c r="N32" s="533">
        <f>ROUND(L32/G32,4)</f>
        <v>0.2056</v>
      </c>
      <c r="O32" s="1860"/>
      <c r="P32" s="73"/>
      <c r="Q32" s="73"/>
      <c r="R32" s="73"/>
      <c r="S32" s="73"/>
      <c r="T32" s="73"/>
      <c r="U32" s="73"/>
      <c r="V32" s="73"/>
      <c r="W32" s="73"/>
      <c r="X32" s="73"/>
      <c r="Y32" s="73"/>
      <c r="Z32" s="73"/>
    </row>
    <row r="33" spans="1:26" ht="15" customHeight="1">
      <c r="A33" s="155"/>
      <c r="B33" s="155"/>
      <c r="C33" s="166" t="s">
        <v>3210</v>
      </c>
      <c r="D33" s="166">
        <v>45715</v>
      </c>
      <c r="E33" s="2343"/>
      <c r="F33" s="155"/>
      <c r="G33" s="256"/>
      <c r="H33" s="1059"/>
      <c r="I33" s="701"/>
      <c r="J33" s="356"/>
      <c r="K33" s="304"/>
      <c r="L33" s="266"/>
      <c r="M33" s="890"/>
      <c r="N33" s="1313"/>
      <c r="O33" s="1860"/>
      <c r="P33" s="73"/>
      <c r="Q33" s="73"/>
      <c r="R33" s="73"/>
      <c r="S33" s="73"/>
      <c r="T33" s="73"/>
      <c r="U33" s="73"/>
      <c r="V33" s="73"/>
      <c r="W33" s="73"/>
      <c r="X33" s="73"/>
      <c r="Y33" s="73"/>
      <c r="Z33" s="73"/>
    </row>
    <row r="34" spans="1:26" ht="15" customHeight="1">
      <c r="A34" s="166"/>
      <c r="B34" s="166" t="s">
        <v>3211</v>
      </c>
      <c r="C34" s="166" t="s">
        <v>3212</v>
      </c>
      <c r="D34" s="154">
        <v>45716</v>
      </c>
      <c r="E34" s="2132"/>
      <c r="F34" s="166"/>
      <c r="G34" s="168"/>
      <c r="H34" s="1059"/>
      <c r="I34" s="498"/>
      <c r="J34" s="166"/>
      <c r="K34" s="230"/>
      <c r="L34" s="171"/>
      <c r="M34" s="326"/>
      <c r="N34" s="1311"/>
      <c r="O34" s="1860"/>
      <c r="P34" s="73"/>
      <c r="Q34" s="73"/>
      <c r="R34" s="73"/>
      <c r="S34" s="73"/>
      <c r="T34" s="73"/>
      <c r="U34" s="73"/>
      <c r="V34" s="73"/>
      <c r="W34" s="73"/>
      <c r="X34" s="73"/>
      <c r="Y34" s="73"/>
      <c r="Z34" s="73"/>
    </row>
    <row r="35" spans="1:26" ht="15" customHeight="1">
      <c r="A35" s="166"/>
      <c r="B35" s="166"/>
      <c r="C35" s="166" t="s">
        <v>3213</v>
      </c>
      <c r="D35" s="166">
        <v>45717</v>
      </c>
      <c r="E35" s="2132"/>
      <c r="F35" s="166"/>
      <c r="G35" s="168"/>
      <c r="H35" s="1059"/>
      <c r="I35" s="701"/>
      <c r="J35" s="356"/>
      <c r="K35" s="304"/>
      <c r="L35" s="266"/>
      <c r="M35" s="890"/>
      <c r="N35" s="1313"/>
      <c r="O35" s="1860"/>
      <c r="P35" s="73"/>
      <c r="Q35" s="73"/>
      <c r="R35" s="73"/>
      <c r="S35" s="73"/>
      <c r="T35" s="73"/>
      <c r="U35" s="73"/>
      <c r="V35" s="73"/>
      <c r="W35" s="73"/>
      <c r="X35" s="73"/>
      <c r="Y35" s="73"/>
      <c r="Z35" s="73"/>
    </row>
    <row r="36" spans="1:26" ht="15" customHeight="1">
      <c r="A36" s="166"/>
      <c r="B36" s="166"/>
      <c r="C36" s="812"/>
      <c r="D36" s="166"/>
      <c r="E36" s="2132"/>
      <c r="F36" s="166"/>
      <c r="G36" s="168"/>
      <c r="H36" s="1059"/>
      <c r="I36" s="498"/>
      <c r="J36" s="166"/>
      <c r="K36" s="230"/>
      <c r="L36" s="171"/>
      <c r="M36" s="326"/>
      <c r="N36" s="1311"/>
      <c r="O36" s="1860"/>
      <c r="P36" s="73"/>
      <c r="Q36" s="73"/>
      <c r="R36" s="73"/>
      <c r="S36" s="73"/>
      <c r="T36" s="73"/>
      <c r="U36" s="73"/>
      <c r="V36" s="73"/>
      <c r="W36" s="73"/>
      <c r="X36" s="73"/>
      <c r="Y36" s="73"/>
      <c r="Z36" s="73"/>
    </row>
    <row r="37" spans="1:26" ht="15" customHeight="1">
      <c r="A37" s="702"/>
      <c r="B37" s="702" t="s">
        <v>1539</v>
      </c>
      <c r="C37" s="812"/>
      <c r="D37" s="2426"/>
      <c r="E37" s="2132"/>
      <c r="F37" s="166"/>
      <c r="G37" s="168"/>
      <c r="H37" s="1059"/>
      <c r="I37" s="498"/>
      <c r="J37" s="166"/>
      <c r="K37" s="230"/>
      <c r="L37" s="171"/>
      <c r="M37" s="326"/>
      <c r="N37" s="1311"/>
      <c r="O37" s="1860"/>
      <c r="P37" s="73"/>
      <c r="Q37" s="73"/>
      <c r="R37" s="73"/>
      <c r="S37" s="73"/>
      <c r="T37" s="73"/>
      <c r="U37" s="73"/>
      <c r="V37" s="73"/>
      <c r="W37" s="73"/>
      <c r="X37" s="73"/>
      <c r="Y37" s="73"/>
      <c r="Z37" s="73"/>
    </row>
    <row r="38" spans="1:26" ht="15" customHeight="1" thickBot="1">
      <c r="A38" s="199"/>
      <c r="B38" s="199" t="s">
        <v>3207</v>
      </c>
      <c r="C38" s="2363"/>
      <c r="D38" s="2363"/>
      <c r="E38" s="2349"/>
      <c r="F38" s="270"/>
      <c r="G38" s="305"/>
      <c r="H38" s="985"/>
      <c r="I38" s="270"/>
      <c r="J38" s="270"/>
      <c r="K38" s="901"/>
      <c r="L38" s="271"/>
      <c r="M38" s="348"/>
      <c r="N38" s="1073"/>
      <c r="O38" s="1860"/>
      <c r="P38" s="73"/>
      <c r="Q38" s="73"/>
      <c r="R38" s="73"/>
      <c r="S38" s="73"/>
      <c r="T38" s="73"/>
      <c r="U38" s="73"/>
      <c r="V38" s="73"/>
      <c r="W38" s="73"/>
      <c r="X38" s="73"/>
      <c r="Y38" s="73"/>
      <c r="Z38" s="73"/>
    </row>
    <row r="39" spans="1:26" ht="15" customHeight="1" thickBot="1">
      <c r="A39" s="371">
        <v>32006</v>
      </c>
      <c r="B39" s="1047" t="s">
        <v>3214</v>
      </c>
      <c r="C39" s="155" t="s">
        <v>3215</v>
      </c>
      <c r="D39" s="356"/>
      <c r="E39" s="356"/>
      <c r="F39" s="356" t="s">
        <v>3216</v>
      </c>
      <c r="G39" s="895">
        <v>24</v>
      </c>
      <c r="H39" s="1257">
        <v>400</v>
      </c>
      <c r="I39" s="1364">
        <f>ROUND(H39*G39/G39,2)</f>
        <v>400</v>
      </c>
      <c r="J39" s="155" t="s">
        <v>170</v>
      </c>
      <c r="K39" s="156">
        <v>14.5</v>
      </c>
      <c r="L39" s="157">
        <f>IF(OR(ISBLANK(K39),K39=0,H39=0,ISBLANK(H39)),,ROUND(K39+$L$5,2))</f>
        <v>14.5</v>
      </c>
      <c r="M39" s="555">
        <f>ROUND(I39*L39,2)</f>
        <v>5800</v>
      </c>
      <c r="N39" s="1008">
        <f>ROUND(L39/G39,4)</f>
        <v>0.60419999999999996</v>
      </c>
      <c r="O39" s="1860"/>
      <c r="P39" s="1860"/>
      <c r="Q39" s="1860"/>
      <c r="R39" s="1860"/>
      <c r="S39" s="1860"/>
      <c r="T39" s="1860"/>
      <c r="U39" s="1860"/>
      <c r="V39" s="1860"/>
      <c r="W39" s="1860"/>
      <c r="X39" s="1860"/>
      <c r="Y39" s="1860"/>
      <c r="Z39" s="1860"/>
    </row>
    <row r="40" spans="1:26" ht="15" customHeight="1">
      <c r="A40" s="166"/>
      <c r="B40" s="166" t="s">
        <v>3217</v>
      </c>
      <c r="C40" s="166" t="s">
        <v>1909</v>
      </c>
      <c r="D40" s="166" t="s">
        <v>3218</v>
      </c>
      <c r="E40" s="2132"/>
      <c r="F40" s="166"/>
      <c r="G40" s="166"/>
      <c r="H40" s="1543"/>
      <c r="I40" s="355"/>
      <c r="J40" s="355"/>
      <c r="K40" s="496"/>
      <c r="L40" s="496"/>
      <c r="M40" s="496"/>
      <c r="N40" s="1869"/>
      <c r="O40" s="1860"/>
      <c r="P40" s="2427"/>
      <c r="Q40" s="73"/>
      <c r="R40" s="73"/>
      <c r="S40" s="73"/>
      <c r="T40" s="73"/>
      <c r="U40" s="73"/>
      <c r="V40" s="73"/>
      <c r="W40" s="73"/>
      <c r="X40" s="73"/>
      <c r="Y40" s="73"/>
      <c r="Z40" s="73"/>
    </row>
    <row r="41" spans="1:26" ht="15" customHeight="1">
      <c r="A41" s="166"/>
      <c r="B41" s="166" t="s">
        <v>3219</v>
      </c>
      <c r="C41" s="166" t="s">
        <v>1912</v>
      </c>
      <c r="D41" s="166" t="s">
        <v>3220</v>
      </c>
      <c r="E41" s="2132"/>
      <c r="F41" s="166"/>
      <c r="G41" s="166"/>
      <c r="H41" s="1543"/>
      <c r="I41" s="355"/>
      <c r="J41" s="355"/>
      <c r="K41" s="496"/>
      <c r="L41" s="496"/>
      <c r="M41" s="496"/>
      <c r="N41" s="1869"/>
      <c r="O41" s="1860"/>
      <c r="P41" s="73"/>
      <c r="Q41" s="73"/>
      <c r="R41" s="73"/>
      <c r="S41" s="73"/>
      <c r="T41" s="73"/>
      <c r="U41" s="73"/>
      <c r="V41" s="73"/>
      <c r="W41" s="73"/>
      <c r="X41" s="73"/>
      <c r="Y41" s="73"/>
      <c r="Z41" s="73"/>
    </row>
    <row r="42" spans="1:26" ht="15" customHeight="1">
      <c r="A42" s="166"/>
      <c r="B42" s="166"/>
      <c r="C42" s="166" t="s">
        <v>3221</v>
      </c>
      <c r="D42" s="166" t="s">
        <v>3222</v>
      </c>
      <c r="E42" s="2132"/>
      <c r="F42" s="166"/>
      <c r="G42" s="166"/>
      <c r="H42" s="1543"/>
      <c r="I42" s="355"/>
      <c r="J42" s="355"/>
      <c r="K42" s="496"/>
      <c r="L42" s="496"/>
      <c r="M42" s="496"/>
      <c r="N42" s="1869"/>
      <c r="O42" s="1860"/>
      <c r="P42" s="73"/>
      <c r="Q42" s="73"/>
      <c r="R42" s="73"/>
      <c r="S42" s="73"/>
      <c r="T42" s="73"/>
      <c r="U42" s="73"/>
      <c r="V42" s="73"/>
      <c r="W42" s="73"/>
      <c r="X42" s="73"/>
      <c r="Y42" s="73"/>
      <c r="Z42" s="73"/>
    </row>
    <row r="43" spans="1:26" ht="15" customHeight="1">
      <c r="A43" s="166"/>
      <c r="B43" s="166"/>
      <c r="C43" s="166" t="s">
        <v>3223</v>
      </c>
      <c r="D43" s="166" t="s">
        <v>3224</v>
      </c>
      <c r="E43" s="2132"/>
      <c r="F43" s="166"/>
      <c r="G43" s="166"/>
      <c r="H43" s="1543"/>
      <c r="I43" s="355"/>
      <c r="J43" s="355"/>
      <c r="K43" s="496"/>
      <c r="L43" s="496"/>
      <c r="M43" s="496"/>
      <c r="N43" s="1869"/>
      <c r="O43" s="1860"/>
      <c r="P43" s="73"/>
      <c r="Q43" s="73"/>
      <c r="R43" s="73"/>
      <c r="S43" s="73"/>
      <c r="T43" s="73"/>
      <c r="U43" s="73"/>
      <c r="V43" s="73"/>
      <c r="W43" s="73"/>
      <c r="X43" s="73"/>
      <c r="Y43" s="73"/>
      <c r="Z43" s="73"/>
    </row>
    <row r="44" spans="1:26" ht="15" customHeight="1">
      <c r="A44" s="166"/>
      <c r="B44" s="166"/>
      <c r="C44" s="166" t="s">
        <v>3225</v>
      </c>
      <c r="D44" s="166" t="s">
        <v>3226</v>
      </c>
      <c r="E44" s="2132"/>
      <c r="F44" s="166"/>
      <c r="G44" s="166"/>
      <c r="H44" s="1543"/>
      <c r="I44" s="355"/>
      <c r="J44" s="355"/>
      <c r="K44" s="496"/>
      <c r="L44" s="496"/>
      <c r="M44" s="496"/>
      <c r="N44" s="1869"/>
      <c r="O44" s="1860"/>
      <c r="P44" s="73"/>
      <c r="Q44" s="73"/>
      <c r="R44" s="73"/>
      <c r="S44" s="73"/>
      <c r="T44" s="73"/>
      <c r="U44" s="73"/>
      <c r="V44" s="73"/>
      <c r="W44" s="73"/>
      <c r="X44" s="73"/>
      <c r="Y44" s="73"/>
      <c r="Z44" s="73"/>
    </row>
    <row r="45" spans="1:26" ht="15" customHeight="1" thickBot="1">
      <c r="A45" s="270"/>
      <c r="B45" s="270"/>
      <c r="C45" s="2428"/>
      <c r="D45" s="205"/>
      <c r="E45" s="2350"/>
      <c r="F45" s="270"/>
      <c r="G45" s="270"/>
      <c r="H45" s="985"/>
      <c r="I45" s="1112"/>
      <c r="J45" s="1112"/>
      <c r="K45" s="2429"/>
      <c r="L45" s="2429"/>
      <c r="M45" s="2429"/>
      <c r="N45" s="1875"/>
      <c r="O45" s="1860"/>
      <c r="P45" s="73"/>
      <c r="Q45" s="73"/>
      <c r="R45" s="73"/>
      <c r="S45" s="73"/>
      <c r="T45" s="73"/>
      <c r="U45" s="73"/>
      <c r="V45" s="73"/>
      <c r="W45" s="73"/>
      <c r="X45" s="73"/>
      <c r="Y45" s="73"/>
      <c r="Z45" s="73"/>
    </row>
    <row r="46" spans="1:26" ht="15" customHeight="1" thickBot="1">
      <c r="A46" s="371">
        <v>32007</v>
      </c>
      <c r="B46" s="1047" t="s">
        <v>3227</v>
      </c>
      <c r="C46" s="2430" t="s">
        <v>3228</v>
      </c>
      <c r="D46" s="777"/>
      <c r="E46" s="2379"/>
      <c r="F46" s="155" t="s">
        <v>3229</v>
      </c>
      <c r="G46" s="155">
        <v>24</v>
      </c>
      <c r="H46" s="1257">
        <v>100</v>
      </c>
      <c r="I46" s="1364">
        <f>ROUND(H46*G46/G46,2)</f>
        <v>100</v>
      </c>
      <c r="J46" s="155" t="s">
        <v>170</v>
      </c>
      <c r="K46" s="156">
        <v>14.35</v>
      </c>
      <c r="L46" s="157">
        <f>IF(OR(ISBLANK(K46),K46=0,H46=0,ISBLANK(H46)),,ROUND(K46+$L$5,2))</f>
        <v>14.35</v>
      </c>
      <c r="M46" s="555">
        <f>ROUND(I46*L46,2)</f>
        <v>1435</v>
      </c>
      <c r="N46" s="1008">
        <f>ROUND(L46/G46,4)</f>
        <v>0.59789999999999999</v>
      </c>
      <c r="O46" s="1860"/>
      <c r="P46" s="73"/>
      <c r="Q46" s="73"/>
      <c r="R46" s="73"/>
      <c r="S46" s="73"/>
      <c r="T46" s="73"/>
      <c r="U46" s="73"/>
      <c r="V46" s="73"/>
      <c r="W46" s="73"/>
      <c r="X46" s="73"/>
      <c r="Y46" s="73"/>
      <c r="Z46" s="73"/>
    </row>
    <row r="47" spans="1:26" ht="15" customHeight="1">
      <c r="A47" s="155"/>
      <c r="B47" s="166" t="s">
        <v>3217</v>
      </c>
      <c r="C47" s="148" t="s">
        <v>3230</v>
      </c>
      <c r="D47" s="777">
        <v>2008</v>
      </c>
      <c r="E47" s="2132"/>
      <c r="F47" s="166"/>
      <c r="G47" s="166"/>
      <c r="H47" s="1543"/>
      <c r="I47" s="355"/>
      <c r="J47" s="355"/>
      <c r="K47" s="496"/>
      <c r="L47" s="496"/>
      <c r="M47" s="496"/>
      <c r="N47" s="1869"/>
      <c r="O47" s="1860"/>
      <c r="P47" s="73"/>
      <c r="Q47" s="73"/>
      <c r="R47" s="73"/>
      <c r="S47" s="73"/>
      <c r="T47" s="73"/>
      <c r="U47" s="73"/>
      <c r="V47" s="73"/>
      <c r="W47" s="73"/>
      <c r="X47" s="73"/>
      <c r="Y47" s="73"/>
      <c r="Z47" s="73"/>
    </row>
    <row r="48" spans="1:26" ht="15" customHeight="1">
      <c r="A48" s="155"/>
      <c r="B48" s="166" t="s">
        <v>3231</v>
      </c>
      <c r="C48" s="148" t="s">
        <v>3232</v>
      </c>
      <c r="D48" s="777">
        <v>2015</v>
      </c>
      <c r="E48" s="2132"/>
      <c r="F48" s="166"/>
      <c r="G48" s="166"/>
      <c r="H48" s="1543"/>
      <c r="I48" s="355"/>
      <c r="J48" s="355"/>
      <c r="K48" s="496"/>
      <c r="L48" s="496"/>
      <c r="M48" s="496"/>
      <c r="N48" s="1869"/>
      <c r="O48" s="1860"/>
      <c r="P48" s="73"/>
      <c r="Q48" s="73"/>
      <c r="R48" s="73"/>
      <c r="S48" s="73"/>
      <c r="T48" s="73"/>
      <c r="U48" s="73"/>
      <c r="V48" s="73"/>
      <c r="W48" s="73"/>
      <c r="X48" s="73"/>
      <c r="Y48" s="73"/>
      <c r="Z48" s="73"/>
    </row>
    <row r="49" spans="1:26" ht="15" customHeight="1">
      <c r="A49" s="155"/>
      <c r="B49" s="155"/>
      <c r="C49" s="148" t="s">
        <v>3233</v>
      </c>
      <c r="D49" s="777">
        <v>2022</v>
      </c>
      <c r="E49" s="2132"/>
      <c r="F49" s="166"/>
      <c r="G49" s="166"/>
      <c r="H49" s="1543"/>
      <c r="I49" s="355"/>
      <c r="J49" s="355"/>
      <c r="K49" s="496"/>
      <c r="L49" s="496"/>
      <c r="M49" s="496"/>
      <c r="N49" s="1869"/>
      <c r="O49" s="1860"/>
      <c r="P49" s="73"/>
      <c r="Q49" s="73"/>
      <c r="R49" s="73"/>
      <c r="S49" s="73"/>
      <c r="T49" s="73"/>
      <c r="U49" s="73"/>
      <c r="V49" s="73"/>
      <c r="W49" s="73"/>
      <c r="X49" s="73"/>
      <c r="Y49" s="73"/>
      <c r="Z49" s="73"/>
    </row>
    <row r="50" spans="1:26" ht="15" customHeight="1">
      <c r="A50" s="155"/>
      <c r="B50" s="155" t="s">
        <v>1539</v>
      </c>
      <c r="C50" s="148" t="s">
        <v>3234</v>
      </c>
      <c r="D50" s="777">
        <v>2039</v>
      </c>
      <c r="E50" s="2132"/>
      <c r="F50" s="166"/>
      <c r="G50" s="166"/>
      <c r="H50" s="1543"/>
      <c r="I50" s="355"/>
      <c r="J50" s="355"/>
      <c r="K50" s="496"/>
      <c r="L50" s="496"/>
      <c r="M50" s="496"/>
      <c r="N50" s="1869"/>
      <c r="O50" s="1860"/>
      <c r="P50" s="73"/>
      <c r="Q50" s="73"/>
      <c r="R50" s="73"/>
      <c r="S50" s="73"/>
      <c r="T50" s="73"/>
      <c r="U50" s="73"/>
      <c r="V50" s="73"/>
      <c r="W50" s="73"/>
      <c r="X50" s="73"/>
      <c r="Y50" s="73"/>
      <c r="Z50" s="73"/>
    </row>
    <row r="51" spans="1:26" ht="15" customHeight="1">
      <c r="A51" s="270"/>
      <c r="B51" s="166" t="s">
        <v>3235</v>
      </c>
      <c r="C51" s="112"/>
      <c r="D51" s="757"/>
      <c r="E51" s="2132"/>
      <c r="F51" s="166"/>
      <c r="G51" s="166"/>
      <c r="H51" s="985"/>
      <c r="I51" s="355"/>
      <c r="J51" s="355"/>
      <c r="K51" s="496"/>
      <c r="L51" s="496"/>
      <c r="M51" s="496"/>
      <c r="N51" s="1869"/>
      <c r="O51" s="1860"/>
      <c r="P51" s="73"/>
      <c r="Q51" s="73"/>
      <c r="R51" s="73"/>
      <c r="S51" s="73"/>
      <c r="T51" s="73"/>
      <c r="U51" s="73"/>
      <c r="V51" s="73"/>
      <c r="W51" s="73"/>
      <c r="X51" s="73"/>
      <c r="Y51" s="73"/>
      <c r="Z51" s="73"/>
    </row>
    <row r="52" spans="1:26" ht="15" customHeight="1">
      <c r="A52" s="309">
        <v>32008</v>
      </c>
      <c r="B52" s="896" t="s">
        <v>3236</v>
      </c>
      <c r="C52" s="356" t="s">
        <v>3237</v>
      </c>
      <c r="D52" s="154"/>
      <c r="E52" s="310"/>
      <c r="F52" s="310" t="s">
        <v>3238</v>
      </c>
      <c r="G52" s="668">
        <v>8</v>
      </c>
      <c r="H52" s="1879"/>
      <c r="I52" s="1720">
        <f>ROUND(H52*G52/G52,2)</f>
        <v>0</v>
      </c>
      <c r="J52" s="2431" t="s">
        <v>170</v>
      </c>
      <c r="K52" s="313">
        <v>12.27</v>
      </c>
      <c r="L52" s="1729">
        <f>IF(OR(ISBLANK(K52),K52=0,H52=0,ISBLANK(H52)),,ROUND(K52+$L$5,2))</f>
        <v>0</v>
      </c>
      <c r="M52" s="898">
        <f>ROUND(I52*L52,2)</f>
        <v>0</v>
      </c>
      <c r="N52" s="1730">
        <f>ROUND(L52/G52,4)</f>
        <v>0</v>
      </c>
      <c r="O52" s="1860"/>
      <c r="P52" s="73"/>
      <c r="Q52" s="73"/>
      <c r="R52" s="73"/>
      <c r="S52" s="73"/>
      <c r="T52" s="73"/>
      <c r="U52" s="73"/>
      <c r="V52" s="73"/>
      <c r="W52" s="73"/>
      <c r="X52" s="73"/>
      <c r="Y52" s="73"/>
      <c r="Z52" s="73"/>
    </row>
    <row r="53" spans="1:26" ht="15" customHeight="1">
      <c r="A53" s="166"/>
      <c r="B53" s="166" t="s">
        <v>3239</v>
      </c>
      <c r="C53" s="2747" t="s">
        <v>4657</v>
      </c>
      <c r="D53" s="166"/>
      <c r="E53" s="2132"/>
      <c r="F53" s="166"/>
      <c r="G53" s="168"/>
      <c r="H53" s="1059"/>
      <c r="I53" s="166"/>
      <c r="J53" s="166"/>
      <c r="K53" s="230"/>
      <c r="L53" s="230"/>
      <c r="M53" s="326"/>
      <c r="N53" s="1311"/>
      <c r="O53" s="1860"/>
      <c r="P53" s="73"/>
      <c r="Q53" s="73"/>
      <c r="R53" s="73"/>
      <c r="S53" s="73"/>
      <c r="T53" s="73"/>
      <c r="U53" s="73"/>
      <c r="V53" s="73"/>
      <c r="W53" s="73"/>
      <c r="X53" s="73"/>
      <c r="Y53" s="73"/>
      <c r="Z53" s="73"/>
    </row>
    <row r="54" spans="1:26" ht="15" customHeight="1">
      <c r="A54" s="166"/>
      <c r="B54" s="166"/>
      <c r="C54" s="166" t="s">
        <v>3240</v>
      </c>
      <c r="D54" s="155">
        <v>63076</v>
      </c>
      <c r="E54" s="2132"/>
      <c r="F54" s="166"/>
      <c r="G54" s="168"/>
      <c r="H54" s="1059"/>
      <c r="I54" s="166"/>
      <c r="J54" s="166"/>
      <c r="K54" s="230"/>
      <c r="L54" s="230"/>
      <c r="M54" s="326"/>
      <c r="N54" s="1311"/>
      <c r="O54" s="1860"/>
      <c r="P54" s="73"/>
      <c r="Q54" s="73"/>
      <c r="R54" s="73"/>
      <c r="S54" s="73"/>
      <c r="T54" s="73"/>
      <c r="U54" s="73"/>
      <c r="V54" s="73"/>
      <c r="W54" s="73"/>
      <c r="X54" s="73"/>
      <c r="Y54" s="73"/>
      <c r="Z54" s="73"/>
    </row>
    <row r="55" spans="1:26" ht="15" customHeight="1">
      <c r="A55" s="166"/>
      <c r="B55" s="166"/>
      <c r="C55" s="166" t="s">
        <v>3241</v>
      </c>
      <c r="D55" s="166">
        <v>63072</v>
      </c>
      <c r="E55" s="2132"/>
      <c r="F55" s="166"/>
      <c r="G55" s="168"/>
      <c r="H55" s="1059"/>
      <c r="I55" s="166"/>
      <c r="J55" s="166"/>
      <c r="K55" s="230"/>
      <c r="L55" s="230"/>
      <c r="M55" s="326"/>
      <c r="N55" s="1311"/>
      <c r="O55" s="1860"/>
      <c r="P55" s="73"/>
      <c r="Q55" s="73"/>
      <c r="R55" s="73"/>
      <c r="S55" s="73"/>
      <c r="T55" s="73"/>
      <c r="U55" s="73"/>
      <c r="V55" s="73"/>
      <c r="W55" s="73"/>
      <c r="X55" s="73"/>
      <c r="Y55" s="73"/>
      <c r="Z55" s="73"/>
    </row>
    <row r="56" spans="1:26" ht="15" customHeight="1">
      <c r="A56" s="166"/>
      <c r="B56" s="166"/>
      <c r="C56" s="166" t="s">
        <v>3242</v>
      </c>
      <c r="D56" s="228">
        <v>63071</v>
      </c>
      <c r="E56" s="2132"/>
      <c r="F56" s="166"/>
      <c r="G56" s="168"/>
      <c r="H56" s="1059"/>
      <c r="I56" s="166"/>
      <c r="J56" s="166"/>
      <c r="K56" s="230"/>
      <c r="L56" s="230"/>
      <c r="M56" s="326"/>
      <c r="N56" s="1311"/>
      <c r="O56" s="1860"/>
      <c r="P56" s="73"/>
      <c r="Q56" s="73"/>
      <c r="R56" s="73"/>
      <c r="S56" s="73"/>
      <c r="T56" s="73"/>
      <c r="U56" s="73"/>
      <c r="V56" s="73"/>
      <c r="W56" s="73"/>
      <c r="X56" s="73"/>
      <c r="Y56" s="73"/>
      <c r="Z56" s="73"/>
    </row>
    <row r="57" spans="1:26" ht="15" customHeight="1">
      <c r="A57" s="198"/>
      <c r="B57" s="198"/>
      <c r="C57" s="198"/>
      <c r="D57" s="270"/>
      <c r="E57" s="198"/>
      <c r="F57" s="198"/>
      <c r="G57" s="243"/>
      <c r="H57" s="985"/>
      <c r="I57" s="364"/>
      <c r="J57" s="584"/>
      <c r="K57" s="566"/>
      <c r="L57" s="444"/>
      <c r="M57" s="738"/>
      <c r="N57" s="1070"/>
      <c r="O57" s="1860"/>
      <c r="P57" s="73"/>
      <c r="Q57" s="73"/>
      <c r="R57" s="73"/>
      <c r="S57" s="73"/>
      <c r="T57" s="73"/>
      <c r="U57" s="73"/>
      <c r="V57" s="73"/>
      <c r="W57" s="73"/>
      <c r="X57" s="73"/>
      <c r="Y57" s="73"/>
      <c r="Z57" s="73"/>
    </row>
    <row r="58" spans="1:26" ht="15" customHeight="1">
      <c r="A58" s="309">
        <v>32009</v>
      </c>
      <c r="B58" s="2432" t="s">
        <v>3243</v>
      </c>
      <c r="C58" s="255" t="s">
        <v>3244</v>
      </c>
      <c r="D58" s="255"/>
      <c r="E58" s="310"/>
      <c r="F58" s="310" t="s">
        <v>3245</v>
      </c>
      <c r="G58" s="668">
        <v>12</v>
      </c>
      <c r="H58" s="1257">
        <v>700</v>
      </c>
      <c r="I58" s="1720">
        <f>ROUND(H58*G58/G58,2)</f>
        <v>700</v>
      </c>
      <c r="J58" s="2431" t="s">
        <v>170</v>
      </c>
      <c r="K58" s="313">
        <v>9</v>
      </c>
      <c r="L58" s="1729">
        <f>IF(OR(ISBLANK(K58),K58=0,H58=0,ISBLANK(H58)),,ROUND(K58+$L$5,2))</f>
        <v>9</v>
      </c>
      <c r="M58" s="898">
        <f>ROUND(I58*L58,2)</f>
        <v>6300</v>
      </c>
      <c r="N58" s="1730">
        <f>ROUND(L58/G58,4)</f>
        <v>0.75</v>
      </c>
      <c r="O58" s="1860"/>
      <c r="P58" s="73"/>
      <c r="Q58" s="73"/>
      <c r="R58" s="73"/>
      <c r="S58" s="73"/>
      <c r="T58" s="73"/>
      <c r="U58" s="73"/>
      <c r="V58" s="73"/>
      <c r="W58" s="73"/>
      <c r="X58" s="73"/>
      <c r="Y58" s="73"/>
      <c r="Z58" s="73"/>
    </row>
    <row r="59" spans="1:26" ht="15" customHeight="1">
      <c r="A59" s="166"/>
      <c r="B59" s="166" t="s">
        <v>3246</v>
      </c>
      <c r="C59" s="155" t="s">
        <v>3247</v>
      </c>
      <c r="D59" s="283" t="s">
        <v>3248</v>
      </c>
      <c r="E59" s="2132"/>
      <c r="F59" s="166"/>
      <c r="G59" s="168"/>
      <c r="H59" s="1059"/>
      <c r="I59" s="166"/>
      <c r="J59" s="166"/>
      <c r="K59" s="230"/>
      <c r="L59" s="230"/>
      <c r="M59" s="326"/>
      <c r="N59" s="1311"/>
      <c r="O59" s="1860"/>
      <c r="P59" s="73"/>
      <c r="Q59" s="73"/>
      <c r="R59" s="73"/>
      <c r="S59" s="73"/>
      <c r="T59" s="73"/>
      <c r="U59" s="73"/>
      <c r="V59" s="73"/>
      <c r="W59" s="73"/>
      <c r="X59" s="73"/>
      <c r="Y59" s="73"/>
      <c r="Z59" s="73"/>
    </row>
    <row r="60" spans="1:26" ht="15" customHeight="1">
      <c r="A60" s="166"/>
      <c r="B60" s="166" t="s">
        <v>3249</v>
      </c>
      <c r="C60" s="155" t="s">
        <v>3250</v>
      </c>
      <c r="D60" s="283" t="s">
        <v>3251</v>
      </c>
      <c r="E60" s="2132"/>
      <c r="F60" s="166"/>
      <c r="G60" s="168"/>
      <c r="H60" s="1059"/>
      <c r="I60" s="166"/>
      <c r="J60" s="166"/>
      <c r="K60" s="230"/>
      <c r="L60" s="230"/>
      <c r="M60" s="326"/>
      <c r="N60" s="1311"/>
      <c r="O60" s="1860"/>
      <c r="P60" s="73"/>
      <c r="Q60" s="73"/>
      <c r="R60" s="73"/>
      <c r="S60" s="73"/>
      <c r="T60" s="73"/>
      <c r="U60" s="73"/>
      <c r="V60" s="73"/>
      <c r="W60" s="73"/>
      <c r="X60" s="73"/>
      <c r="Y60" s="73"/>
      <c r="Z60" s="73"/>
    </row>
    <row r="61" spans="1:26" ht="15" customHeight="1">
      <c r="A61" s="166"/>
      <c r="B61" s="166"/>
      <c r="C61" s="155" t="s">
        <v>3252</v>
      </c>
      <c r="D61" s="283" t="s">
        <v>3253</v>
      </c>
      <c r="E61" s="2132"/>
      <c r="F61" s="166"/>
      <c r="G61" s="168"/>
      <c r="H61" s="1059"/>
      <c r="I61" s="166"/>
      <c r="J61" s="166"/>
      <c r="K61" s="230"/>
      <c r="L61" s="230"/>
      <c r="M61" s="326"/>
      <c r="N61" s="1311"/>
      <c r="O61" s="1860"/>
      <c r="P61" s="73"/>
      <c r="Q61" s="73"/>
      <c r="R61" s="73"/>
      <c r="S61" s="73"/>
      <c r="T61" s="73"/>
      <c r="U61" s="73"/>
      <c r="V61" s="73"/>
      <c r="W61" s="73"/>
      <c r="X61" s="73"/>
      <c r="Y61" s="73"/>
      <c r="Z61" s="73"/>
    </row>
    <row r="62" spans="1:26" ht="15" customHeight="1">
      <c r="A62" s="356"/>
      <c r="B62" s="356"/>
      <c r="C62" s="155" t="s">
        <v>3254</v>
      </c>
      <c r="D62" s="283" t="s">
        <v>3255</v>
      </c>
      <c r="E62" s="2132"/>
      <c r="F62" s="356"/>
      <c r="G62" s="895"/>
      <c r="H62" s="1059"/>
      <c r="I62" s="701"/>
      <c r="J62" s="503"/>
      <c r="K62" s="304"/>
      <c r="L62" s="266"/>
      <c r="M62" s="890"/>
      <c r="N62" s="1313"/>
      <c r="O62" s="1860"/>
      <c r="P62" s="73"/>
      <c r="Q62" s="73"/>
      <c r="R62" s="73"/>
      <c r="S62" s="73"/>
      <c r="T62" s="73"/>
      <c r="U62" s="73"/>
      <c r="V62" s="73"/>
      <c r="W62" s="73"/>
      <c r="X62" s="73"/>
      <c r="Y62" s="73"/>
      <c r="Z62" s="73"/>
    </row>
    <row r="63" spans="1:26" ht="15" customHeight="1">
      <c r="A63" s="356"/>
      <c r="B63" s="356"/>
      <c r="C63" s="155" t="s">
        <v>3256</v>
      </c>
      <c r="D63" s="283" t="s">
        <v>3257</v>
      </c>
      <c r="E63" s="2132"/>
      <c r="F63" s="356"/>
      <c r="G63" s="895"/>
      <c r="H63" s="1059"/>
      <c r="I63" s="701"/>
      <c r="J63" s="503"/>
      <c r="K63" s="304"/>
      <c r="L63" s="266"/>
      <c r="M63" s="890"/>
      <c r="N63" s="1313"/>
      <c r="O63" s="1860"/>
      <c r="P63" s="73"/>
      <c r="Q63" s="73"/>
      <c r="R63" s="73"/>
      <c r="S63" s="73"/>
      <c r="T63" s="73"/>
      <c r="U63" s="73"/>
      <c r="V63" s="73"/>
      <c r="W63" s="73"/>
      <c r="X63" s="73"/>
      <c r="Y63" s="73"/>
      <c r="Z63" s="73"/>
    </row>
    <row r="64" spans="1:26" ht="15" customHeight="1">
      <c r="A64" s="356"/>
      <c r="B64" s="356"/>
      <c r="C64" s="155" t="s">
        <v>3258</v>
      </c>
      <c r="D64" s="283" t="s">
        <v>3259</v>
      </c>
      <c r="E64" s="2132"/>
      <c r="F64" s="356"/>
      <c r="G64" s="895"/>
      <c r="H64" s="1059"/>
      <c r="I64" s="701"/>
      <c r="J64" s="503"/>
      <c r="K64" s="304"/>
      <c r="L64" s="266"/>
      <c r="M64" s="890"/>
      <c r="N64" s="1313"/>
      <c r="O64" s="1860"/>
      <c r="P64" s="73"/>
      <c r="Q64" s="73"/>
      <c r="R64" s="73"/>
      <c r="S64" s="73"/>
      <c r="T64" s="73"/>
      <c r="U64" s="73"/>
      <c r="V64" s="73"/>
      <c r="W64" s="73"/>
      <c r="X64" s="73"/>
      <c r="Y64" s="73"/>
      <c r="Z64" s="73"/>
    </row>
    <row r="65" spans="1:26" ht="15" customHeight="1">
      <c r="A65" s="356"/>
      <c r="B65" s="356"/>
      <c r="C65" s="155" t="s">
        <v>1909</v>
      </c>
      <c r="D65" s="283" t="s">
        <v>3260</v>
      </c>
      <c r="E65" s="2132"/>
      <c r="F65" s="356"/>
      <c r="G65" s="895"/>
      <c r="H65" s="1059"/>
      <c r="I65" s="701"/>
      <c r="J65" s="503"/>
      <c r="K65" s="304"/>
      <c r="L65" s="266"/>
      <c r="M65" s="890"/>
      <c r="N65" s="1313"/>
      <c r="O65" s="1860"/>
      <c r="P65" s="73"/>
      <c r="Q65" s="73"/>
      <c r="R65" s="73"/>
      <c r="S65" s="73"/>
      <c r="T65" s="73"/>
      <c r="U65" s="73"/>
      <c r="V65" s="73"/>
      <c r="W65" s="73"/>
      <c r="X65" s="73"/>
      <c r="Y65" s="73"/>
      <c r="Z65" s="73"/>
    </row>
    <row r="66" spans="1:26" ht="15" customHeight="1">
      <c r="A66" s="198"/>
      <c r="B66" s="198"/>
      <c r="C66" s="198"/>
      <c r="D66" s="270"/>
      <c r="E66" s="2341"/>
      <c r="F66" s="198"/>
      <c r="G66" s="895"/>
      <c r="H66" s="1059"/>
      <c r="I66" s="701"/>
      <c r="J66" s="503"/>
      <c r="K66" s="304"/>
      <c r="L66" s="266"/>
      <c r="M66" s="890"/>
      <c r="N66" s="1313"/>
      <c r="O66" s="1860"/>
      <c r="P66" s="73"/>
      <c r="Q66" s="73"/>
      <c r="R66" s="73"/>
      <c r="S66" s="73"/>
      <c r="T66" s="73"/>
      <c r="U66" s="73"/>
      <c r="V66" s="73"/>
      <c r="W66" s="73"/>
      <c r="X66" s="73"/>
      <c r="Y66" s="73"/>
      <c r="Z66" s="73"/>
    </row>
    <row r="67" spans="1:26" ht="15" customHeight="1">
      <c r="A67" s="371">
        <v>32010</v>
      </c>
      <c r="B67" s="2433" t="s">
        <v>3261</v>
      </c>
      <c r="C67" s="155" t="s">
        <v>3262</v>
      </c>
      <c r="D67" s="178" t="s">
        <v>20</v>
      </c>
      <c r="E67" s="2434"/>
      <c r="F67" s="356" t="s">
        <v>3263</v>
      </c>
      <c r="G67" s="668">
        <v>12</v>
      </c>
      <c r="H67" s="1257"/>
      <c r="I67" s="1720">
        <f>ROUND(H67*G67/G67,2)</f>
        <v>0</v>
      </c>
      <c r="J67" s="2431" t="s">
        <v>170</v>
      </c>
      <c r="K67" s="313">
        <v>10</v>
      </c>
      <c r="L67" s="1729">
        <f>IF(OR(ISBLANK(K67),K67=0,H67=0,ISBLANK(H67)),,ROUND(K67+$L$5,2))</f>
        <v>0</v>
      </c>
      <c r="M67" s="898">
        <f>ROUND(I67*L67,2)</f>
        <v>0</v>
      </c>
      <c r="N67" s="1730">
        <f>ROUND(L67/G67,4)</f>
        <v>0</v>
      </c>
      <c r="O67" s="1860"/>
      <c r="P67" s="73"/>
      <c r="Q67" s="73"/>
      <c r="R67" s="73"/>
      <c r="S67" s="73"/>
      <c r="T67" s="73"/>
      <c r="U67" s="73"/>
      <c r="V67" s="73"/>
      <c r="W67" s="73"/>
      <c r="X67" s="73"/>
      <c r="Y67" s="73"/>
      <c r="Z67" s="73"/>
    </row>
    <row r="68" spans="1:26" ht="15" customHeight="1">
      <c r="A68" s="356"/>
      <c r="B68" s="155" t="s">
        <v>3264</v>
      </c>
      <c r="C68" s="155" t="s">
        <v>3265</v>
      </c>
      <c r="D68" s="283" t="s">
        <v>3266</v>
      </c>
      <c r="E68" s="2434"/>
      <c r="F68" s="356"/>
      <c r="G68" s="895"/>
      <c r="H68" s="1059"/>
      <c r="I68" s="701"/>
      <c r="J68" s="503"/>
      <c r="K68" s="304"/>
      <c r="L68" s="266"/>
      <c r="M68" s="890"/>
      <c r="N68" s="1313"/>
      <c r="O68" s="1860"/>
      <c r="P68" s="73"/>
      <c r="Q68" s="73"/>
      <c r="R68" s="73"/>
      <c r="S68" s="73"/>
      <c r="T68" s="73"/>
      <c r="U68" s="73"/>
      <c r="V68" s="73"/>
      <c r="W68" s="73"/>
      <c r="X68" s="73"/>
      <c r="Y68" s="73"/>
      <c r="Z68" s="73"/>
    </row>
    <row r="69" spans="1:26" ht="15" customHeight="1">
      <c r="A69" s="356"/>
      <c r="B69" s="155" t="s">
        <v>3249</v>
      </c>
      <c r="C69" s="155" t="s">
        <v>3247</v>
      </c>
      <c r="D69" s="283" t="s">
        <v>3267</v>
      </c>
      <c r="E69" s="2434"/>
      <c r="F69" s="356"/>
      <c r="G69" s="895"/>
      <c r="H69" s="1059"/>
      <c r="I69" s="701"/>
      <c r="J69" s="503"/>
      <c r="K69" s="304"/>
      <c r="L69" s="266"/>
      <c r="M69" s="890"/>
      <c r="N69" s="1313"/>
      <c r="O69" s="1860"/>
      <c r="P69" s="73"/>
      <c r="Q69" s="73"/>
      <c r="R69" s="73"/>
      <c r="S69" s="73"/>
      <c r="T69" s="73"/>
      <c r="U69" s="73"/>
      <c r="V69" s="73"/>
      <c r="W69" s="73"/>
      <c r="X69" s="73"/>
      <c r="Y69" s="73"/>
      <c r="Z69" s="73"/>
    </row>
    <row r="70" spans="1:26" ht="15" customHeight="1">
      <c r="A70" s="356"/>
      <c r="B70" s="356"/>
      <c r="C70" s="155" t="s">
        <v>3268</v>
      </c>
      <c r="D70" s="283" t="s">
        <v>3269</v>
      </c>
      <c r="E70" s="2434"/>
      <c r="F70" s="356"/>
      <c r="G70" s="895"/>
      <c r="H70" s="1059"/>
      <c r="I70" s="701"/>
      <c r="J70" s="503"/>
      <c r="K70" s="304"/>
      <c r="L70" s="266"/>
      <c r="M70" s="890"/>
      <c r="N70" s="1313"/>
      <c r="O70" s="1860"/>
      <c r="P70" s="73"/>
      <c r="Q70" s="73"/>
      <c r="R70" s="73"/>
      <c r="S70" s="73"/>
      <c r="T70" s="73"/>
      <c r="U70" s="73"/>
      <c r="V70" s="73"/>
      <c r="W70" s="73"/>
      <c r="X70" s="73"/>
      <c r="Y70" s="73"/>
      <c r="Z70" s="73"/>
    </row>
    <row r="71" spans="1:26" ht="15" customHeight="1">
      <c r="A71" s="356"/>
      <c r="B71" s="356"/>
      <c r="C71" s="155" t="s">
        <v>3270</v>
      </c>
      <c r="D71" s="283"/>
      <c r="E71" s="2434"/>
      <c r="F71" s="356"/>
      <c r="G71" s="895"/>
      <c r="H71" s="1059"/>
      <c r="I71" s="701"/>
      <c r="J71" s="503"/>
      <c r="K71" s="304"/>
      <c r="L71" s="266"/>
      <c r="M71" s="890"/>
      <c r="N71" s="1313"/>
      <c r="O71" s="1860"/>
      <c r="P71" s="73"/>
      <c r="Q71" s="73"/>
      <c r="R71" s="73"/>
      <c r="S71" s="73"/>
      <c r="T71" s="73"/>
      <c r="U71" s="73"/>
      <c r="V71" s="73"/>
      <c r="W71" s="73"/>
      <c r="X71" s="73"/>
      <c r="Y71" s="73"/>
      <c r="Z71" s="73"/>
    </row>
    <row r="72" spans="1:26" ht="15" customHeight="1">
      <c r="A72" s="356"/>
      <c r="B72" s="356"/>
      <c r="C72" s="155" t="s">
        <v>3271</v>
      </c>
      <c r="D72" s="283" t="s">
        <v>3272</v>
      </c>
      <c r="E72" s="2434"/>
      <c r="F72" s="356"/>
      <c r="G72" s="895"/>
      <c r="H72" s="1059"/>
      <c r="I72" s="701"/>
      <c r="J72" s="503"/>
      <c r="K72" s="304"/>
      <c r="L72" s="266"/>
      <c r="M72" s="890"/>
      <c r="N72" s="1313"/>
      <c r="O72" s="1860"/>
      <c r="P72" s="73"/>
      <c r="Q72" s="73"/>
      <c r="R72" s="73"/>
      <c r="S72" s="73"/>
      <c r="T72" s="73"/>
      <c r="U72" s="73"/>
      <c r="V72" s="73"/>
      <c r="W72" s="73"/>
      <c r="X72" s="73"/>
      <c r="Y72" s="73"/>
      <c r="Z72" s="73"/>
    </row>
    <row r="73" spans="1:26" ht="15" customHeight="1">
      <c r="A73" s="356"/>
      <c r="B73" s="356"/>
      <c r="C73" s="155" t="s">
        <v>3273</v>
      </c>
      <c r="D73" s="283" t="s">
        <v>3274</v>
      </c>
      <c r="E73" s="2434"/>
      <c r="F73" s="356"/>
      <c r="G73" s="895"/>
      <c r="H73" s="1059"/>
      <c r="I73" s="701"/>
      <c r="J73" s="503"/>
      <c r="K73" s="304"/>
      <c r="L73" s="266"/>
      <c r="M73" s="890"/>
      <c r="N73" s="1313"/>
      <c r="O73" s="1860"/>
      <c r="P73" s="73"/>
      <c r="Q73" s="73"/>
      <c r="R73" s="73"/>
      <c r="S73" s="73"/>
      <c r="T73" s="73"/>
      <c r="U73" s="73"/>
      <c r="V73" s="73"/>
      <c r="W73" s="73"/>
      <c r="X73" s="73"/>
      <c r="Y73" s="73"/>
      <c r="Z73" s="73"/>
    </row>
    <row r="74" spans="1:26" ht="15" customHeight="1">
      <c r="A74" s="198"/>
      <c r="B74" s="198"/>
      <c r="C74" s="198" t="s">
        <v>3275</v>
      </c>
      <c r="D74" s="1598" t="s">
        <v>3276</v>
      </c>
      <c r="E74" s="2341"/>
      <c r="F74" s="198"/>
      <c r="G74" s="243"/>
      <c r="H74" s="985"/>
      <c r="I74" s="364"/>
      <c r="J74" s="584"/>
      <c r="K74" s="566"/>
      <c r="L74" s="444"/>
      <c r="M74" s="738"/>
      <c r="N74" s="1070"/>
      <c r="O74" s="1860"/>
      <c r="P74" s="73"/>
      <c r="Q74" s="73"/>
      <c r="R74" s="73"/>
      <c r="S74" s="73"/>
      <c r="T74" s="73"/>
      <c r="U74" s="73"/>
      <c r="V74" s="73"/>
      <c r="W74" s="73"/>
      <c r="X74" s="73"/>
      <c r="Y74" s="73"/>
      <c r="Z74" s="73"/>
    </row>
    <row r="75" spans="1:26" ht="15.75" customHeight="1">
      <c r="A75" s="883">
        <v>32011</v>
      </c>
      <c r="B75" s="896" t="s">
        <v>3277</v>
      </c>
      <c r="C75" s="1720" t="s">
        <v>3278</v>
      </c>
      <c r="D75" s="214">
        <v>55</v>
      </c>
      <c r="E75" s="1831"/>
      <c r="F75" s="356" t="s">
        <v>3279</v>
      </c>
      <c r="G75" s="895">
        <v>40</v>
      </c>
      <c r="H75" s="2043">
        <v>500</v>
      </c>
      <c r="I75" s="154">
        <f>ROUND(H75*G75/G75,2)</f>
        <v>500</v>
      </c>
      <c r="J75" s="356" t="s">
        <v>170</v>
      </c>
      <c r="K75" s="170"/>
      <c r="L75" s="944">
        <f>IF(OR(ISBLANK(K75),K75=0,H75=0,ISBLANK(H75)),,ROUND(K75+$L$5,2))</f>
        <v>0</v>
      </c>
      <c r="M75" s="885">
        <f t="shared" ref="M75:M92" si="0">ROUND(I75*L75,2)</f>
        <v>0</v>
      </c>
      <c r="N75" s="1319">
        <f t="shared" ref="N75:N92" si="1">ROUND(K75/G75,4)</f>
        <v>0</v>
      </c>
      <c r="O75" s="1860"/>
      <c r="P75" s="73"/>
      <c r="Q75" s="73"/>
      <c r="R75" s="73"/>
      <c r="S75" s="73"/>
      <c r="T75" s="73"/>
      <c r="U75" s="73"/>
      <c r="V75" s="73"/>
      <c r="W75" s="73"/>
      <c r="X75" s="73"/>
      <c r="Y75" s="73"/>
      <c r="Z75" s="73"/>
    </row>
    <row r="76" spans="1:26" ht="15.75" customHeight="1">
      <c r="A76" s="1981"/>
      <c r="B76" s="2435" t="s">
        <v>3280</v>
      </c>
      <c r="C76" s="166" t="s">
        <v>1806</v>
      </c>
      <c r="D76" s="229">
        <v>10002383</v>
      </c>
      <c r="E76" s="1260"/>
      <c r="F76" s="166" t="s">
        <v>3281</v>
      </c>
      <c r="G76" s="168">
        <v>44</v>
      </c>
      <c r="H76" s="1506"/>
      <c r="I76" s="166">
        <f>ROUND(H75*G75/G76,2)</f>
        <v>454.55</v>
      </c>
      <c r="J76" s="166" t="s">
        <v>170</v>
      </c>
      <c r="K76" s="170"/>
      <c r="L76" s="230">
        <f>IF(OR(ISBLANK(K76),K76=0,H75=0,ISBLANK(H75)),,ROUND(K76+$L$5,2))</f>
        <v>0</v>
      </c>
      <c r="M76" s="555">
        <f t="shared" si="0"/>
        <v>0</v>
      </c>
      <c r="N76" s="1311">
        <f t="shared" si="1"/>
        <v>0</v>
      </c>
      <c r="O76" s="1860"/>
      <c r="P76" s="73"/>
      <c r="Q76" s="73"/>
      <c r="R76" s="73"/>
      <c r="S76" s="73"/>
      <c r="T76" s="73"/>
      <c r="U76" s="73"/>
      <c r="V76" s="73"/>
      <c r="W76" s="73"/>
      <c r="X76" s="73"/>
      <c r="Y76" s="73"/>
      <c r="Z76" s="73"/>
    </row>
    <row r="77" spans="1:26" ht="15.75" customHeight="1">
      <c r="A77" s="1981"/>
      <c r="B77" s="2436"/>
      <c r="C77" s="166" t="s">
        <v>3282</v>
      </c>
      <c r="D77" s="290">
        <v>86000</v>
      </c>
      <c r="E77" s="1260"/>
      <c r="F77" s="166" t="s">
        <v>3279</v>
      </c>
      <c r="G77" s="168">
        <v>40</v>
      </c>
      <c r="H77" s="1506"/>
      <c r="I77" s="166">
        <f>ROUND(H75*G75/G77,2)</f>
        <v>500</v>
      </c>
      <c r="J77" s="166" t="s">
        <v>170</v>
      </c>
      <c r="K77" s="170"/>
      <c r="L77" s="298">
        <f>IF(OR(ISBLANK(K77),K77=0,H75=0,ISBLANK(H75)),,ROUND(K77+$L$5,2))</f>
        <v>0</v>
      </c>
      <c r="M77" s="885">
        <f t="shared" si="0"/>
        <v>0</v>
      </c>
      <c r="N77" s="1301">
        <f t="shared" si="1"/>
        <v>0</v>
      </c>
      <c r="O77" s="1860"/>
      <c r="P77" s="73"/>
      <c r="Q77" s="73"/>
      <c r="R77" s="73"/>
      <c r="S77" s="73"/>
      <c r="T77" s="73"/>
      <c r="U77" s="73"/>
      <c r="V77" s="73"/>
      <c r="W77" s="73"/>
      <c r="X77" s="73"/>
      <c r="Y77" s="73"/>
      <c r="Z77" s="73"/>
    </row>
    <row r="78" spans="1:26" ht="15.75" customHeight="1">
      <c r="A78" s="1981"/>
      <c r="B78" s="2436" t="s">
        <v>3283</v>
      </c>
      <c r="C78" s="166" t="s">
        <v>3284</v>
      </c>
      <c r="D78" s="229">
        <v>400305</v>
      </c>
      <c r="E78" s="1260"/>
      <c r="F78" s="166" t="s">
        <v>3279</v>
      </c>
      <c r="G78" s="168">
        <v>40</v>
      </c>
      <c r="H78" s="1506"/>
      <c r="I78" s="166">
        <f>ROUND(H75*G75/G78,2)</f>
        <v>500</v>
      </c>
      <c r="J78" s="166" t="s">
        <v>170</v>
      </c>
      <c r="K78" s="170"/>
      <c r="L78" s="230">
        <f>IF(OR(ISBLANK(K78),K78=0,H75=0,ISBLANK(H75)),,ROUND(K78+$L$5,2))</f>
        <v>0</v>
      </c>
      <c r="M78" s="555">
        <f t="shared" si="0"/>
        <v>0</v>
      </c>
      <c r="N78" s="1311">
        <f t="shared" si="1"/>
        <v>0</v>
      </c>
      <c r="O78" s="1860"/>
      <c r="P78" s="73"/>
      <c r="Q78" s="73"/>
      <c r="R78" s="73"/>
      <c r="S78" s="73"/>
      <c r="T78" s="73"/>
      <c r="U78" s="73"/>
      <c r="V78" s="73"/>
      <c r="W78" s="73"/>
      <c r="X78" s="73"/>
      <c r="Y78" s="73"/>
      <c r="Z78" s="73"/>
    </row>
    <row r="79" spans="1:26" ht="15.75" customHeight="1">
      <c r="A79" s="1981"/>
      <c r="B79" s="2436"/>
      <c r="C79" s="166" t="s">
        <v>3285</v>
      </c>
      <c r="D79" s="794">
        <v>62001</v>
      </c>
      <c r="E79" s="1260"/>
      <c r="F79" s="166" t="s">
        <v>3281</v>
      </c>
      <c r="G79" s="908">
        <v>44</v>
      </c>
      <c r="H79" s="1059"/>
      <c r="I79" s="498">
        <f>ROUND(H75*G75/G79,2)</f>
        <v>454.55</v>
      </c>
      <c r="J79" s="166" t="s">
        <v>170</v>
      </c>
      <c r="K79" s="170">
        <v>7.97</v>
      </c>
      <c r="L79" s="287">
        <f>IF(OR(ISBLANK(K79),K79=0,H75=0,ISBLANK(H75)),,ROUND(K79+$L$5,2))</f>
        <v>7.97</v>
      </c>
      <c r="M79" s="568">
        <f t="shared" si="0"/>
        <v>3622.76</v>
      </c>
      <c r="N79" s="1301">
        <f t="shared" si="1"/>
        <v>0.18110000000000001</v>
      </c>
      <c r="O79" s="1860"/>
      <c r="P79" s="73"/>
      <c r="Q79" s="73"/>
      <c r="R79" s="73"/>
      <c r="S79" s="73"/>
      <c r="T79" s="73"/>
      <c r="U79" s="73"/>
      <c r="V79" s="73"/>
      <c r="W79" s="73"/>
      <c r="X79" s="73"/>
      <c r="Y79" s="73"/>
      <c r="Z79" s="73"/>
    </row>
    <row r="80" spans="1:26" ht="15.75" customHeight="1">
      <c r="A80" s="1981"/>
      <c r="B80" s="2436"/>
      <c r="C80" s="155" t="s">
        <v>3286</v>
      </c>
      <c r="D80" s="970">
        <v>8768400921</v>
      </c>
      <c r="E80" s="1831"/>
      <c r="F80" s="155" t="s">
        <v>3287</v>
      </c>
      <c r="G80" s="256">
        <v>48</v>
      </c>
      <c r="H80" s="1059"/>
      <c r="I80" s="154">
        <f>ROUND(H75*G75/G80,2)</f>
        <v>416.67</v>
      </c>
      <c r="J80" s="155" t="s">
        <v>170</v>
      </c>
      <c r="K80" s="170"/>
      <c r="L80" s="287">
        <f>IF(OR(ISBLANK(K80),K80=0,H75=0,ISBLANK(H75)),,ROUND(K80+$L$5,2))</f>
        <v>0</v>
      </c>
      <c r="M80" s="568">
        <f t="shared" si="0"/>
        <v>0</v>
      </c>
      <c r="N80" s="1301">
        <f t="shared" si="1"/>
        <v>0</v>
      </c>
      <c r="O80" s="1860"/>
      <c r="P80" s="73"/>
      <c r="Q80" s="73"/>
      <c r="R80" s="73"/>
      <c r="S80" s="73"/>
      <c r="T80" s="73"/>
      <c r="U80" s="73"/>
      <c r="V80" s="73"/>
      <c r="W80" s="73"/>
      <c r="X80" s="73"/>
      <c r="Y80" s="73"/>
      <c r="Z80" s="73"/>
    </row>
    <row r="81" spans="1:26" ht="15.75" customHeight="1">
      <c r="A81" s="2437"/>
      <c r="B81" s="2438" t="s">
        <v>3288</v>
      </c>
      <c r="C81" s="2439" t="s">
        <v>3289</v>
      </c>
      <c r="D81" s="2440">
        <v>20209</v>
      </c>
      <c r="E81" s="673"/>
      <c r="F81" s="198" t="s">
        <v>3281</v>
      </c>
      <c r="G81" s="243">
        <v>44</v>
      </c>
      <c r="H81" s="985"/>
      <c r="I81" s="364">
        <f>ROUND(H75*G75/G81,2)</f>
        <v>454.55</v>
      </c>
      <c r="J81" s="198" t="s">
        <v>170</v>
      </c>
      <c r="K81" s="271"/>
      <c r="L81" s="1327">
        <f>IF(OR(ISBLANK(K81),K81=0,H75=0,ISBLANK(H75)),,ROUND(K81+$L$5,2))</f>
        <v>0</v>
      </c>
      <c r="M81" s="1197">
        <f t="shared" si="0"/>
        <v>0</v>
      </c>
      <c r="N81" s="1326">
        <f t="shared" si="1"/>
        <v>0</v>
      </c>
      <c r="O81" s="1860"/>
      <c r="P81" s="73"/>
      <c r="Q81" s="73"/>
      <c r="R81" s="73"/>
      <c r="S81" s="73"/>
      <c r="T81" s="73"/>
      <c r="U81" s="73"/>
      <c r="V81" s="73"/>
      <c r="W81" s="73"/>
      <c r="X81" s="73"/>
      <c r="Y81" s="73"/>
      <c r="Z81" s="73"/>
    </row>
    <row r="82" spans="1:26" ht="15.75" customHeight="1">
      <c r="A82" s="883">
        <v>32012</v>
      </c>
      <c r="B82" s="254" t="s">
        <v>3290</v>
      </c>
      <c r="C82" s="257" t="s">
        <v>3278</v>
      </c>
      <c r="D82" s="1814">
        <v>59</v>
      </c>
      <c r="E82" s="1831"/>
      <c r="F82" s="310" t="s">
        <v>3279</v>
      </c>
      <c r="G82" s="668">
        <v>40</v>
      </c>
      <c r="H82" s="1845">
        <v>100</v>
      </c>
      <c r="I82" s="154">
        <f>ROUND(H82*G82/G82,2)</f>
        <v>100</v>
      </c>
      <c r="J82" s="255" t="s">
        <v>170</v>
      </c>
      <c r="K82" s="156"/>
      <c r="L82" s="729">
        <f>IF(OR(ISBLANK(K82),K82=0,H82=0,ISBLANK(H82)),,ROUND(K82+$L$5,2))</f>
        <v>0</v>
      </c>
      <c r="M82" s="730">
        <f t="shared" si="0"/>
        <v>0</v>
      </c>
      <c r="N82" s="1363">
        <f t="shared" si="1"/>
        <v>0</v>
      </c>
      <c r="O82" s="1860"/>
      <c r="P82" s="73"/>
      <c r="Q82" s="73"/>
      <c r="R82" s="73"/>
      <c r="S82" s="73"/>
      <c r="T82" s="73"/>
      <c r="U82" s="73"/>
      <c r="V82" s="73"/>
      <c r="W82" s="73"/>
      <c r="X82" s="73"/>
      <c r="Y82" s="73"/>
      <c r="Z82" s="73"/>
    </row>
    <row r="83" spans="1:26" ht="15.75" customHeight="1">
      <c r="A83" s="1981"/>
      <c r="B83" s="356" t="s">
        <v>3280</v>
      </c>
      <c r="C83" s="166" t="s">
        <v>1806</v>
      </c>
      <c r="D83" s="794">
        <v>10002384</v>
      </c>
      <c r="E83" s="1260"/>
      <c r="F83" s="166" t="s">
        <v>3281</v>
      </c>
      <c r="G83" s="908">
        <v>44</v>
      </c>
      <c r="H83" s="1059"/>
      <c r="I83" s="498">
        <f>ROUND(H82*G82/G83,2)</f>
        <v>90.91</v>
      </c>
      <c r="J83" s="166" t="s">
        <v>170</v>
      </c>
      <c r="K83" s="170"/>
      <c r="L83" s="230">
        <f>IF(OR(ISBLANK(K83),K83=0,H82=0,ISBLANK(H82)),,ROUND(K83+$L$5,2))</f>
        <v>0</v>
      </c>
      <c r="M83" s="555">
        <f t="shared" si="0"/>
        <v>0</v>
      </c>
      <c r="N83" s="1311">
        <f t="shared" si="1"/>
        <v>0</v>
      </c>
      <c r="O83" s="1860"/>
      <c r="P83" s="73"/>
      <c r="Q83" s="73"/>
      <c r="R83" s="73"/>
      <c r="S83" s="73"/>
      <c r="T83" s="73"/>
      <c r="U83" s="73"/>
      <c r="V83" s="73"/>
      <c r="W83" s="73"/>
      <c r="X83" s="73"/>
      <c r="Y83" s="73"/>
      <c r="Z83" s="73"/>
    </row>
    <row r="84" spans="1:26" ht="15.75" customHeight="1">
      <c r="A84" s="1981"/>
      <c r="B84" s="155"/>
      <c r="C84" s="166" t="s">
        <v>3291</v>
      </c>
      <c r="D84" s="794">
        <v>86001</v>
      </c>
      <c r="E84" s="1260"/>
      <c r="F84" s="166" t="s">
        <v>3279</v>
      </c>
      <c r="G84" s="908">
        <v>40</v>
      </c>
      <c r="H84" s="1059"/>
      <c r="I84" s="498">
        <f>ROUND(H82*G82/G84,2)</f>
        <v>100</v>
      </c>
      <c r="J84" s="166" t="s">
        <v>170</v>
      </c>
      <c r="K84" s="170"/>
      <c r="L84" s="298">
        <f>IF(OR(ISBLANK(K84),K84=0,H82=0,ISBLANK(H82)),,ROUND(K84+$L$5,2))</f>
        <v>0</v>
      </c>
      <c r="M84" s="885">
        <f t="shared" si="0"/>
        <v>0</v>
      </c>
      <c r="N84" s="1301">
        <f t="shared" si="1"/>
        <v>0</v>
      </c>
      <c r="O84" s="1860"/>
      <c r="P84" s="73"/>
      <c r="Q84" s="73"/>
      <c r="R84" s="73"/>
      <c r="S84" s="73"/>
      <c r="T84" s="73"/>
      <c r="U84" s="73"/>
      <c r="V84" s="73"/>
      <c r="W84" s="73"/>
      <c r="X84" s="73"/>
      <c r="Y84" s="73"/>
      <c r="Z84" s="73"/>
    </row>
    <row r="85" spans="1:26" ht="15.75" customHeight="1">
      <c r="A85" s="1981"/>
      <c r="B85" s="166" t="s">
        <v>3283</v>
      </c>
      <c r="C85" s="166" t="s">
        <v>3284</v>
      </c>
      <c r="D85" s="794">
        <v>400805</v>
      </c>
      <c r="E85" s="1260"/>
      <c r="F85" s="166" t="s">
        <v>3279</v>
      </c>
      <c r="G85" s="908">
        <v>40</v>
      </c>
      <c r="H85" s="1059"/>
      <c r="I85" s="498">
        <f>ROUND(H82*G82/G85,2)</f>
        <v>100</v>
      </c>
      <c r="J85" s="166" t="s">
        <v>170</v>
      </c>
      <c r="K85" s="170">
        <v>7.26</v>
      </c>
      <c r="L85" s="230">
        <f>IF(OR(ISBLANK(K85),K85=0,H82=0,ISBLANK(H82)),,ROUND(K85+$L$5,2))</f>
        <v>7.26</v>
      </c>
      <c r="M85" s="555">
        <f t="shared" si="0"/>
        <v>726</v>
      </c>
      <c r="N85" s="1311">
        <f t="shared" si="1"/>
        <v>0.18149999999999999</v>
      </c>
      <c r="O85" s="1860"/>
      <c r="P85" s="73"/>
      <c r="Q85" s="73"/>
      <c r="R85" s="73"/>
      <c r="S85" s="73"/>
      <c r="T85" s="73"/>
      <c r="U85" s="73"/>
      <c r="V85" s="73"/>
      <c r="W85" s="73"/>
      <c r="X85" s="73"/>
      <c r="Y85" s="73"/>
      <c r="Z85" s="73"/>
    </row>
    <row r="86" spans="1:26" ht="15.75" customHeight="1">
      <c r="A86" s="1981"/>
      <c r="B86" s="155"/>
      <c r="C86" s="166" t="s">
        <v>3286</v>
      </c>
      <c r="D86" s="794">
        <v>8768400923</v>
      </c>
      <c r="E86" s="1260"/>
      <c r="F86" s="166" t="s">
        <v>3287</v>
      </c>
      <c r="G86" s="908">
        <v>48</v>
      </c>
      <c r="H86" s="1059"/>
      <c r="I86" s="498">
        <f>ROUND(H82*G82/G86,2)</f>
        <v>83.33</v>
      </c>
      <c r="J86" s="166" t="s">
        <v>170</v>
      </c>
      <c r="K86" s="170"/>
      <c r="L86" s="298">
        <f>IF(OR(ISBLANK(K86),K86=0,H82=0,ISBLANK(H82)),,ROUND(K86+$L$5,2))</f>
        <v>0</v>
      </c>
      <c r="M86" s="885">
        <f t="shared" si="0"/>
        <v>0</v>
      </c>
      <c r="N86" s="1301">
        <f t="shared" si="1"/>
        <v>0</v>
      </c>
      <c r="O86" s="1860"/>
      <c r="P86" s="73"/>
      <c r="Q86" s="73"/>
      <c r="R86" s="73"/>
      <c r="S86" s="73"/>
      <c r="T86" s="73"/>
      <c r="U86" s="73"/>
      <c r="V86" s="73"/>
      <c r="W86" s="73"/>
      <c r="X86" s="73"/>
      <c r="Y86" s="73"/>
      <c r="Z86" s="73"/>
    </row>
    <row r="87" spans="1:26" ht="15.75" customHeight="1">
      <c r="A87" s="743"/>
      <c r="B87" s="198" t="s">
        <v>20</v>
      </c>
      <c r="C87" s="198" t="s">
        <v>3292</v>
      </c>
      <c r="D87" s="912">
        <v>62008</v>
      </c>
      <c r="E87" s="1692"/>
      <c r="F87" s="198" t="s">
        <v>3281</v>
      </c>
      <c r="G87" s="243">
        <v>44</v>
      </c>
      <c r="H87" s="1346"/>
      <c r="I87" s="270">
        <f>ROUND(H82*G82/G87,2)</f>
        <v>90.91</v>
      </c>
      <c r="J87" s="270" t="s">
        <v>170</v>
      </c>
      <c r="K87" s="1239"/>
      <c r="L87" s="307">
        <f>IF(OR(ISBLANK(K87),K87=0,H82=0,ISBLANK(H82)),,ROUND(K87+$L$5,2))</f>
        <v>0</v>
      </c>
      <c r="M87" s="1197">
        <f t="shared" si="0"/>
        <v>0</v>
      </c>
      <c r="N87" s="1368">
        <f t="shared" si="1"/>
        <v>0</v>
      </c>
      <c r="O87" s="1860"/>
      <c r="P87" s="73"/>
      <c r="Q87" s="73"/>
      <c r="R87" s="73"/>
      <c r="S87" s="73"/>
      <c r="T87" s="73"/>
      <c r="U87" s="73"/>
      <c r="V87" s="73"/>
      <c r="W87" s="73"/>
      <c r="X87" s="73"/>
      <c r="Y87" s="73"/>
      <c r="Z87" s="73"/>
    </row>
    <row r="88" spans="1:26" ht="15.75" customHeight="1">
      <c r="A88" s="883">
        <v>32013</v>
      </c>
      <c r="B88" s="254" t="s">
        <v>3293</v>
      </c>
      <c r="C88" s="1720" t="s">
        <v>3278</v>
      </c>
      <c r="D88" s="1814">
        <v>57</v>
      </c>
      <c r="E88" s="1831"/>
      <c r="F88" s="255" t="s">
        <v>3279</v>
      </c>
      <c r="G88" s="531">
        <v>40</v>
      </c>
      <c r="H88" s="1845">
        <v>100</v>
      </c>
      <c r="I88" s="154">
        <f>ROUND(H88*G88/G88,2)</f>
        <v>100</v>
      </c>
      <c r="J88" s="255" t="s">
        <v>170</v>
      </c>
      <c r="K88" s="156"/>
      <c r="L88" s="729">
        <f>IF(OR(ISBLANK(K88),K88=0,H88=0,ISBLANK(H88)),,ROUND(K88+$L$5,2))</f>
        <v>0</v>
      </c>
      <c r="M88" s="730">
        <f t="shared" si="0"/>
        <v>0</v>
      </c>
      <c r="N88" s="1363">
        <f t="shared" si="1"/>
        <v>0</v>
      </c>
      <c r="O88" s="1860"/>
      <c r="P88" s="73"/>
      <c r="Q88" s="73"/>
      <c r="R88" s="73"/>
      <c r="S88" s="73"/>
      <c r="T88" s="73"/>
      <c r="U88" s="73"/>
      <c r="V88" s="73"/>
      <c r="W88" s="73"/>
      <c r="X88" s="73"/>
      <c r="Y88" s="73"/>
      <c r="Z88" s="73"/>
    </row>
    <row r="89" spans="1:26" ht="15.75" customHeight="1">
      <c r="A89" s="1981"/>
      <c r="B89" s="356" t="s">
        <v>3280</v>
      </c>
      <c r="C89" s="166" t="s">
        <v>3294</v>
      </c>
      <c r="D89" s="794"/>
      <c r="E89" s="1831"/>
      <c r="F89" s="155"/>
      <c r="G89" s="152"/>
      <c r="H89" s="941"/>
      <c r="I89" s="166" t="e">
        <f>ROUND(H88*G88/G89,2)</f>
        <v>#DIV/0!</v>
      </c>
      <c r="J89" s="166" t="s">
        <v>170</v>
      </c>
      <c r="K89" s="170"/>
      <c r="L89" s="298">
        <f>IF(OR(ISBLANK(K89),K89=0,H88=0,ISBLANK(H88)),,ROUND(K89+$L$5,2))</f>
        <v>0</v>
      </c>
      <c r="M89" s="885" t="e">
        <f t="shared" si="0"/>
        <v>#DIV/0!</v>
      </c>
      <c r="N89" s="1301" t="e">
        <f t="shared" si="1"/>
        <v>#DIV/0!</v>
      </c>
      <c r="O89" s="1860"/>
      <c r="P89" s="73"/>
      <c r="Q89" s="73"/>
      <c r="R89" s="73"/>
      <c r="S89" s="73"/>
      <c r="T89" s="73"/>
      <c r="U89" s="73"/>
      <c r="V89" s="73"/>
      <c r="W89" s="73"/>
      <c r="X89" s="73"/>
      <c r="Y89" s="73"/>
      <c r="Z89" s="73"/>
    </row>
    <row r="90" spans="1:26" ht="15.75" customHeight="1">
      <c r="A90" s="1981"/>
      <c r="B90" s="356"/>
      <c r="C90" s="166" t="s">
        <v>3295</v>
      </c>
      <c r="D90" s="794">
        <v>400505</v>
      </c>
      <c r="E90" s="1260"/>
      <c r="F90" s="166" t="s">
        <v>3279</v>
      </c>
      <c r="G90" s="168">
        <v>40</v>
      </c>
      <c r="H90" s="867"/>
      <c r="I90" s="166">
        <f>ROUND(H88*G88/G90,2)</f>
        <v>100</v>
      </c>
      <c r="J90" s="166" t="s">
        <v>170</v>
      </c>
      <c r="K90" s="170">
        <v>7.26</v>
      </c>
      <c r="L90" s="230">
        <f>IF(OR(ISBLANK(K90),K90=0,H88=0,ISBLANK(H88)),,ROUND(K90+$L$5,2))</f>
        <v>7.26</v>
      </c>
      <c r="M90" s="555">
        <f t="shared" si="0"/>
        <v>726</v>
      </c>
      <c r="N90" s="1311">
        <f t="shared" si="1"/>
        <v>0.18149999999999999</v>
      </c>
      <c r="O90" s="1860"/>
      <c r="P90" s="73"/>
      <c r="Q90" s="73"/>
      <c r="R90" s="73"/>
      <c r="S90" s="73"/>
      <c r="T90" s="73"/>
      <c r="U90" s="73"/>
      <c r="V90" s="73"/>
      <c r="W90" s="73"/>
      <c r="X90" s="73"/>
      <c r="Y90" s="73"/>
      <c r="Z90" s="73"/>
    </row>
    <row r="91" spans="1:26" ht="15.75" customHeight="1">
      <c r="A91" s="743"/>
      <c r="B91" s="2441" t="s">
        <v>3283</v>
      </c>
      <c r="C91" s="198" t="s">
        <v>3292</v>
      </c>
      <c r="D91" s="912">
        <v>62002</v>
      </c>
      <c r="E91" s="1683"/>
      <c r="F91" s="198" t="s">
        <v>3281</v>
      </c>
      <c r="G91" s="243">
        <v>44</v>
      </c>
      <c r="H91" s="985"/>
      <c r="I91" s="270">
        <f>ROUND(H88*G88/G91,2)</f>
        <v>90.91</v>
      </c>
      <c r="J91" s="270" t="s">
        <v>170</v>
      </c>
      <c r="K91" s="1239"/>
      <c r="L91" s="271">
        <f>IF(OR(ISBLANK(K91),K91=0,H88=0,ISBLANK(H88)),,ROUND(K91+$L$5,2))</f>
        <v>0</v>
      </c>
      <c r="M91" s="348">
        <f t="shared" si="0"/>
        <v>0</v>
      </c>
      <c r="N91" s="1073">
        <f t="shared" si="1"/>
        <v>0</v>
      </c>
      <c r="O91" s="1860"/>
      <c r="P91" s="73"/>
      <c r="Q91" s="73"/>
      <c r="R91" s="73"/>
      <c r="S91" s="73"/>
      <c r="T91" s="73"/>
      <c r="U91" s="73"/>
      <c r="V91" s="73"/>
      <c r="W91" s="73"/>
      <c r="X91" s="73"/>
      <c r="Y91" s="73"/>
      <c r="Z91" s="73"/>
    </row>
    <row r="92" spans="1:26" ht="15.75" customHeight="1">
      <c r="A92" s="883">
        <v>32014</v>
      </c>
      <c r="B92" s="1614" t="s">
        <v>3296</v>
      </c>
      <c r="C92" s="701" t="s">
        <v>3297</v>
      </c>
      <c r="D92" s="149" t="s">
        <v>3298</v>
      </c>
      <c r="E92" s="1831"/>
      <c r="F92" s="356" t="s">
        <v>3279</v>
      </c>
      <c r="G92" s="916">
        <v>40</v>
      </c>
      <c r="H92" s="2043">
        <v>500</v>
      </c>
      <c r="I92" s="528">
        <f>ROUND(H92*G92/G92,2)</f>
        <v>500</v>
      </c>
      <c r="J92" s="155" t="s">
        <v>170</v>
      </c>
      <c r="K92" s="156">
        <v>9.6</v>
      </c>
      <c r="L92" s="165">
        <f>IF(OR(ISBLANK(K92),K92=0,H92=0,ISBLANK(H92)),,ROUND(K92+$L$5,2))</f>
        <v>9.6</v>
      </c>
      <c r="M92" s="555">
        <f t="shared" si="0"/>
        <v>4800</v>
      </c>
      <c r="N92" s="1008">
        <f t="shared" si="1"/>
        <v>0.24</v>
      </c>
      <c r="O92" s="1860"/>
      <c r="P92" s="73"/>
      <c r="Q92" s="73"/>
      <c r="R92" s="73"/>
      <c r="S92" s="73"/>
      <c r="T92" s="73"/>
      <c r="U92" s="73"/>
      <c r="V92" s="73"/>
      <c r="W92" s="73"/>
      <c r="X92" s="73"/>
      <c r="Y92" s="73"/>
      <c r="Z92" s="73"/>
    </row>
    <row r="93" spans="1:26" ht="15.75" customHeight="1">
      <c r="A93" s="1981"/>
      <c r="B93" s="155" t="s">
        <v>3299</v>
      </c>
      <c r="C93" s="166"/>
      <c r="D93" s="263"/>
      <c r="E93" s="358"/>
      <c r="F93" s="794"/>
      <c r="G93" s="283"/>
      <c r="H93" s="1059"/>
      <c r="I93" s="152" t="s">
        <v>20</v>
      </c>
      <c r="J93" s="839"/>
      <c r="K93" s="166"/>
      <c r="L93" s="166" t="s">
        <v>20</v>
      </c>
      <c r="M93" s="298"/>
      <c r="N93" s="1301"/>
      <c r="O93" s="1860"/>
      <c r="P93" s="73"/>
      <c r="Q93" s="73"/>
      <c r="R93" s="73"/>
      <c r="S93" s="73"/>
      <c r="T93" s="73"/>
      <c r="U93" s="73"/>
      <c r="V93" s="73"/>
      <c r="W93" s="73"/>
      <c r="X93" s="73"/>
      <c r="Y93" s="73"/>
      <c r="Z93" s="73"/>
    </row>
    <row r="94" spans="1:26" ht="15.75" customHeight="1">
      <c r="A94" s="1981"/>
      <c r="B94" s="155" t="s">
        <v>3300</v>
      </c>
      <c r="C94" s="166" t="s">
        <v>20</v>
      </c>
      <c r="D94" s="263"/>
      <c r="E94" s="148"/>
      <c r="F94" s="794"/>
      <c r="G94" s="648"/>
      <c r="H94" s="1231"/>
      <c r="I94" s="168" t="s">
        <v>20</v>
      </c>
      <c r="J94" s="846"/>
      <c r="K94" s="166"/>
      <c r="L94" s="166" t="s">
        <v>20</v>
      </c>
      <c r="M94" s="298" t="s">
        <v>20</v>
      </c>
      <c r="N94" s="1311" t="s">
        <v>20</v>
      </c>
      <c r="O94" s="1860"/>
      <c r="P94" s="73"/>
      <c r="Q94" s="73"/>
      <c r="R94" s="73"/>
      <c r="S94" s="73"/>
      <c r="T94" s="73"/>
      <c r="U94" s="73"/>
      <c r="V94" s="73"/>
      <c r="W94" s="73"/>
      <c r="X94" s="73"/>
      <c r="Y94" s="73"/>
      <c r="Z94" s="73"/>
    </row>
    <row r="95" spans="1:26" ht="15.75" customHeight="1" thickBot="1">
      <c r="A95" s="2437"/>
      <c r="B95" s="198" t="s">
        <v>3283</v>
      </c>
      <c r="C95" s="198"/>
      <c r="D95" s="112"/>
      <c r="E95" s="113"/>
      <c r="F95" s="899"/>
      <c r="G95" s="1832"/>
      <c r="H95" s="985"/>
      <c r="I95" s="305"/>
      <c r="J95" s="2051"/>
      <c r="K95" s="270"/>
      <c r="L95" s="270"/>
      <c r="M95" s="307"/>
      <c r="N95" s="1073"/>
      <c r="O95" s="1860"/>
      <c r="P95" s="73"/>
      <c r="Q95" s="73"/>
      <c r="R95" s="73"/>
      <c r="S95" s="73"/>
      <c r="T95" s="73"/>
      <c r="U95" s="73"/>
      <c r="V95" s="73"/>
      <c r="W95" s="73"/>
      <c r="X95" s="73"/>
      <c r="Y95" s="73"/>
      <c r="Z95" s="73"/>
    </row>
    <row r="96" spans="1:26" ht="15.75" customHeight="1" thickBot="1">
      <c r="A96" s="883">
        <v>32015</v>
      </c>
      <c r="B96" s="147" t="s">
        <v>3301</v>
      </c>
      <c r="C96" s="155" t="s">
        <v>1806</v>
      </c>
      <c r="D96" s="148"/>
      <c r="E96" s="148"/>
      <c r="F96" s="149" t="s">
        <v>3302</v>
      </c>
      <c r="G96" s="2442">
        <v>32</v>
      </c>
      <c r="H96" s="2043">
        <v>500</v>
      </c>
      <c r="I96" s="528">
        <f>ROUND(H96*G96/G96,2)</f>
        <v>500</v>
      </c>
      <c r="J96" s="155" t="s">
        <v>170</v>
      </c>
      <c r="K96" s="156">
        <v>8.5</v>
      </c>
      <c r="L96" s="165">
        <f>IF(OR(ISBLANK(K96),K96=0,H96=0,ISBLANK(H96)),,ROUND(K96+$L$5,2))</f>
        <v>8.5</v>
      </c>
      <c r="M96" s="555">
        <f>ROUND(I96*L96,2)</f>
        <v>4250</v>
      </c>
      <c r="N96" s="1008">
        <f>ROUND(K96/G96,4)</f>
        <v>0.2656</v>
      </c>
      <c r="O96" s="1860"/>
      <c r="P96" s="73"/>
      <c r="Q96" s="73"/>
      <c r="R96" s="73"/>
      <c r="S96" s="73"/>
      <c r="T96" s="73"/>
      <c r="U96" s="73"/>
      <c r="V96" s="73"/>
      <c r="W96" s="73"/>
      <c r="X96" s="73"/>
      <c r="Y96" s="73"/>
      <c r="Z96" s="73"/>
    </row>
    <row r="97" spans="1:26" ht="15.75" customHeight="1">
      <c r="A97" s="1372"/>
      <c r="B97" s="155" t="s">
        <v>3303</v>
      </c>
      <c r="C97" s="155" t="s">
        <v>3304</v>
      </c>
      <c r="D97" s="148">
        <v>10003394</v>
      </c>
      <c r="E97" s="2443"/>
      <c r="F97" s="149"/>
      <c r="G97" s="283"/>
      <c r="H97" s="1541"/>
      <c r="I97" s="527"/>
      <c r="J97" s="839"/>
      <c r="K97" s="155"/>
      <c r="L97" s="155"/>
      <c r="M97" s="235"/>
      <c r="N97" s="1008"/>
      <c r="O97" s="1860"/>
      <c r="P97" s="73"/>
      <c r="Q97" s="73"/>
      <c r="R97" s="73"/>
      <c r="S97" s="73"/>
      <c r="T97" s="73"/>
      <c r="U97" s="73"/>
      <c r="V97" s="73"/>
      <c r="W97" s="73"/>
      <c r="X97" s="73"/>
      <c r="Y97" s="73"/>
      <c r="Z97" s="73"/>
    </row>
    <row r="98" spans="1:26" ht="15.75" customHeight="1">
      <c r="A98" s="1372"/>
      <c r="B98" s="155" t="s">
        <v>3305</v>
      </c>
      <c r="C98" s="155" t="s">
        <v>3306</v>
      </c>
      <c r="D98" s="148">
        <v>10003393</v>
      </c>
      <c r="E98" s="2443"/>
      <c r="F98" s="149"/>
      <c r="G98" s="283"/>
      <c r="H98" s="2444"/>
      <c r="I98" s="527"/>
      <c r="J98" s="839"/>
      <c r="K98" s="155"/>
      <c r="L98" s="155"/>
      <c r="M98" s="235"/>
      <c r="N98" s="1008"/>
      <c r="O98" s="1860"/>
      <c r="P98" s="73"/>
      <c r="Q98" s="73"/>
      <c r="R98" s="73"/>
      <c r="S98" s="73"/>
      <c r="T98" s="73"/>
      <c r="U98" s="73"/>
      <c r="V98" s="73"/>
      <c r="W98" s="73"/>
      <c r="X98" s="73"/>
      <c r="Y98" s="73"/>
      <c r="Z98" s="73"/>
    </row>
    <row r="99" spans="1:26" ht="15.75" customHeight="1">
      <c r="A99" s="1372"/>
      <c r="B99" s="155"/>
      <c r="C99" s="155"/>
      <c r="D99" s="148"/>
      <c r="E99" s="2443"/>
      <c r="F99" s="149"/>
      <c r="G99" s="283"/>
      <c r="H99" s="2445"/>
      <c r="I99" s="527"/>
      <c r="J99" s="839"/>
      <c r="K99" s="155"/>
      <c r="L99" s="155"/>
      <c r="M99" s="235"/>
      <c r="N99" s="1008"/>
      <c r="O99" s="1860"/>
      <c r="P99" s="73"/>
      <c r="Q99" s="73"/>
      <c r="R99" s="73"/>
      <c r="S99" s="73"/>
      <c r="T99" s="73"/>
      <c r="U99" s="73"/>
      <c r="V99" s="73"/>
      <c r="W99" s="73"/>
      <c r="X99" s="73"/>
      <c r="Y99" s="73"/>
      <c r="Z99" s="73"/>
    </row>
    <row r="100" spans="1:26" ht="15.75" customHeight="1">
      <c r="A100" s="1372"/>
      <c r="B100" s="155"/>
      <c r="C100" s="155"/>
      <c r="D100" s="148"/>
      <c r="E100" s="148"/>
      <c r="F100" s="149"/>
      <c r="G100" s="648"/>
      <c r="H100" s="2008"/>
      <c r="I100" s="527"/>
      <c r="J100" s="839"/>
      <c r="K100" s="155"/>
      <c r="L100" s="155"/>
      <c r="M100" s="235"/>
      <c r="N100" s="1008"/>
      <c r="O100" s="1860"/>
      <c r="P100" s="73"/>
      <c r="Q100" s="73"/>
      <c r="R100" s="73"/>
      <c r="S100" s="73"/>
      <c r="T100" s="73"/>
      <c r="U100" s="73"/>
      <c r="V100" s="73"/>
      <c r="W100" s="73"/>
      <c r="X100" s="73"/>
      <c r="Y100" s="73"/>
      <c r="Z100" s="73"/>
    </row>
    <row r="101" spans="1:26" ht="15.75" customHeight="1">
      <c r="A101" s="1372"/>
      <c r="B101" s="155"/>
      <c r="C101" s="155"/>
      <c r="D101" s="148"/>
      <c r="E101" s="148"/>
      <c r="F101" s="149"/>
      <c r="G101" s="283"/>
      <c r="H101" s="1059"/>
      <c r="I101" s="527"/>
      <c r="J101" s="839"/>
      <c r="K101" s="155"/>
      <c r="L101" s="155"/>
      <c r="M101" s="235"/>
      <c r="N101" s="1008"/>
      <c r="O101" s="1860"/>
      <c r="P101" s="73"/>
      <c r="Q101" s="73"/>
      <c r="R101" s="73"/>
      <c r="S101" s="73"/>
      <c r="T101" s="73"/>
      <c r="U101" s="73"/>
      <c r="V101" s="73"/>
      <c r="W101" s="73"/>
      <c r="X101" s="73"/>
      <c r="Y101" s="73"/>
      <c r="Z101" s="73"/>
    </row>
    <row r="102" spans="1:26" ht="15.75" customHeight="1">
      <c r="A102" s="1372"/>
      <c r="B102" s="155"/>
      <c r="C102" s="155"/>
      <c r="D102" s="148"/>
      <c r="E102" s="148"/>
      <c r="F102" s="149"/>
      <c r="G102" s="283"/>
      <c r="H102" s="1059"/>
      <c r="I102" s="527"/>
      <c r="J102" s="839"/>
      <c r="K102" s="155"/>
      <c r="L102" s="155"/>
      <c r="M102" s="235"/>
      <c r="N102" s="1008"/>
      <c r="O102" s="1860"/>
      <c r="P102" s="73"/>
      <c r="Q102" s="73"/>
      <c r="R102" s="73"/>
      <c r="S102" s="73"/>
      <c r="T102" s="73"/>
      <c r="U102" s="73"/>
      <c r="V102" s="73"/>
      <c r="W102" s="73"/>
      <c r="X102" s="73"/>
      <c r="Y102" s="73"/>
      <c r="Z102" s="73"/>
    </row>
    <row r="103" spans="1:26" ht="15.75" customHeight="1">
      <c r="A103" s="1372"/>
      <c r="B103" s="155"/>
      <c r="C103" s="155"/>
      <c r="D103" s="148"/>
      <c r="E103" s="148"/>
      <c r="F103" s="149"/>
      <c r="G103" s="283"/>
      <c r="H103" s="1059"/>
      <c r="I103" s="527"/>
      <c r="J103" s="839"/>
      <c r="K103" s="155"/>
      <c r="L103" s="155"/>
      <c r="M103" s="235"/>
      <c r="N103" s="1008"/>
      <c r="O103" s="1860"/>
      <c r="P103" s="73"/>
      <c r="Q103" s="73"/>
      <c r="R103" s="73"/>
      <c r="S103" s="73"/>
      <c r="T103" s="73"/>
      <c r="U103" s="73"/>
      <c r="V103" s="73"/>
      <c r="W103" s="73"/>
      <c r="X103" s="73"/>
      <c r="Y103" s="73"/>
      <c r="Z103" s="73"/>
    </row>
    <row r="104" spans="1:26" ht="15.75" customHeight="1">
      <c r="A104" s="664"/>
      <c r="B104" s="198"/>
      <c r="C104" s="198"/>
      <c r="D104" s="113"/>
      <c r="E104" s="113"/>
      <c r="F104" s="912"/>
      <c r="G104" s="1598"/>
      <c r="H104" s="985"/>
      <c r="I104" s="517"/>
      <c r="J104" s="518"/>
      <c r="K104" s="198"/>
      <c r="L104" s="198"/>
      <c r="M104" s="443"/>
      <c r="N104" s="1070"/>
      <c r="O104" s="1860"/>
      <c r="P104" s="73"/>
      <c r="Q104" s="73"/>
      <c r="R104" s="73"/>
      <c r="S104" s="73"/>
      <c r="T104" s="73"/>
      <c r="U104" s="73"/>
      <c r="V104" s="73"/>
      <c r="W104" s="73"/>
      <c r="X104" s="73"/>
      <c r="Y104" s="73"/>
      <c r="Z104" s="73"/>
    </row>
    <row r="105" spans="1:26" ht="15.75" customHeight="1">
      <c r="A105" s="883">
        <v>32016</v>
      </c>
      <c r="B105" s="147" t="s">
        <v>3307</v>
      </c>
      <c r="C105" s="155" t="s">
        <v>3308</v>
      </c>
      <c r="D105" s="1393" t="s">
        <v>3309</v>
      </c>
      <c r="E105" s="1831"/>
      <c r="F105" s="356" t="s">
        <v>3310</v>
      </c>
      <c r="G105" s="916">
        <v>12</v>
      </c>
      <c r="H105" s="2043"/>
      <c r="I105" s="1364">
        <f>ROUND(H105*G105/G105,2)</f>
        <v>0</v>
      </c>
      <c r="J105" s="155" t="s">
        <v>170</v>
      </c>
      <c r="K105" s="156">
        <v>12.25</v>
      </c>
      <c r="L105" s="165">
        <f>IF(OR(ISBLANK(K105),K105=0,H105=0,ISBLANK(H105)),,ROUND(K105+$L$5,2))</f>
        <v>0</v>
      </c>
      <c r="M105" s="555">
        <f>ROUND(I105*L105,2)</f>
        <v>0</v>
      </c>
      <c r="N105" s="1008">
        <f>ROUND(K105/G105,4)</f>
        <v>1.0207999999999999</v>
      </c>
      <c r="O105" s="1860"/>
      <c r="P105" s="73"/>
      <c r="Q105" s="73"/>
      <c r="R105" s="73"/>
      <c r="S105" s="73"/>
      <c r="T105" s="73"/>
      <c r="U105" s="73"/>
      <c r="V105" s="73"/>
      <c r="W105" s="73"/>
      <c r="X105" s="73"/>
      <c r="Y105" s="73"/>
      <c r="Z105" s="73"/>
    </row>
    <row r="106" spans="1:26" ht="15.75" customHeight="1">
      <c r="A106" s="1981"/>
      <c r="B106" s="155" t="s">
        <v>3311</v>
      </c>
      <c r="C106" s="155"/>
      <c r="D106" s="1805"/>
      <c r="E106" s="148"/>
      <c r="F106" s="2446"/>
      <c r="G106" s="2157"/>
      <c r="H106" s="1059"/>
      <c r="I106" s="704"/>
      <c r="J106" s="2106"/>
      <c r="K106" s="228"/>
      <c r="L106" s="228"/>
      <c r="M106" s="776"/>
      <c r="N106" s="1725"/>
      <c r="O106" s="1860"/>
      <c r="P106" s="73"/>
      <c r="Q106" s="73"/>
      <c r="R106" s="73"/>
      <c r="S106" s="73"/>
      <c r="T106" s="73"/>
      <c r="U106" s="73"/>
      <c r="V106" s="73"/>
      <c r="W106" s="73"/>
      <c r="X106" s="73"/>
      <c r="Y106" s="73"/>
      <c r="Z106" s="73"/>
    </row>
    <row r="107" spans="1:26" ht="15.75" customHeight="1">
      <c r="A107" s="2437"/>
      <c r="B107" s="198" t="s">
        <v>3312</v>
      </c>
      <c r="C107" s="198"/>
      <c r="D107" s="112"/>
      <c r="E107" s="588"/>
      <c r="F107" s="899"/>
      <c r="G107" s="1832"/>
      <c r="H107" s="985"/>
      <c r="I107" s="305"/>
      <c r="J107" s="2051"/>
      <c r="K107" s="270"/>
      <c r="L107" s="270"/>
      <c r="M107" s="307"/>
      <c r="N107" s="1073"/>
      <c r="O107" s="1860"/>
      <c r="P107" s="73"/>
      <c r="Q107" s="73"/>
      <c r="R107" s="73"/>
      <c r="S107" s="73"/>
      <c r="T107" s="73"/>
      <c r="U107" s="73"/>
      <c r="V107" s="73"/>
      <c r="W107" s="73"/>
      <c r="X107" s="73"/>
      <c r="Y107" s="73"/>
      <c r="Z107" s="73"/>
    </row>
    <row r="108" spans="1:26" ht="15.75" customHeight="1">
      <c r="A108" s="883">
        <v>32017</v>
      </c>
      <c r="B108" s="147" t="s">
        <v>3313</v>
      </c>
      <c r="C108" s="155" t="s">
        <v>3314</v>
      </c>
      <c r="D108" s="1393"/>
      <c r="E108" s="148"/>
      <c r="F108" s="356" t="s">
        <v>3315</v>
      </c>
      <c r="G108" s="916">
        <v>24</v>
      </c>
      <c r="H108" s="2043"/>
      <c r="I108" s="1364">
        <f>ROUND(H108*G108/G108,2)</f>
        <v>0</v>
      </c>
      <c r="J108" s="155" t="s">
        <v>170</v>
      </c>
      <c r="K108" s="156">
        <v>10.83</v>
      </c>
      <c r="L108" s="165">
        <f>IF(OR(ISBLANK(K108),K108=0,H108=0,ISBLANK(H108)),,ROUND(K108+$L$5,2))</f>
        <v>0</v>
      </c>
      <c r="M108" s="555">
        <f>ROUND(I108*L108,2)</f>
        <v>0</v>
      </c>
      <c r="N108" s="1008">
        <f>ROUND(K108/G108,4)</f>
        <v>0.45129999999999998</v>
      </c>
      <c r="O108" s="1860"/>
      <c r="P108" s="73"/>
      <c r="Q108" s="73"/>
      <c r="R108" s="73"/>
      <c r="S108" s="73"/>
      <c r="T108" s="73"/>
      <c r="U108" s="73"/>
      <c r="V108" s="73"/>
      <c r="W108" s="73"/>
      <c r="X108" s="73"/>
      <c r="Y108" s="73"/>
      <c r="Z108" s="73"/>
    </row>
    <row r="109" spans="1:26" ht="15.75" customHeight="1">
      <c r="A109" s="883"/>
      <c r="B109" s="155" t="s">
        <v>3316</v>
      </c>
      <c r="C109" s="155" t="s">
        <v>3317</v>
      </c>
      <c r="D109" s="1805">
        <v>15021762</v>
      </c>
      <c r="E109" s="2443"/>
      <c r="F109" s="2446"/>
      <c r="G109" s="2157"/>
      <c r="H109" s="1543"/>
      <c r="I109" s="297"/>
      <c r="J109" s="2106"/>
      <c r="K109" s="228"/>
      <c r="L109" s="228"/>
      <c r="M109" s="776"/>
      <c r="N109" s="1725"/>
      <c r="O109" s="1860"/>
      <c r="P109" s="73"/>
      <c r="Q109" s="73"/>
      <c r="R109" s="73"/>
      <c r="S109" s="73"/>
      <c r="T109" s="73"/>
      <c r="U109" s="73"/>
      <c r="V109" s="73"/>
      <c r="W109" s="73"/>
      <c r="X109" s="73"/>
      <c r="Y109" s="73"/>
      <c r="Z109" s="73"/>
    </row>
    <row r="110" spans="1:26" ht="15.75" customHeight="1">
      <c r="A110" s="1981"/>
      <c r="B110" s="155"/>
      <c r="C110" s="155" t="s">
        <v>3318</v>
      </c>
      <c r="D110" s="1805">
        <v>15021760</v>
      </c>
      <c r="E110" s="2443"/>
      <c r="F110" s="2446"/>
      <c r="G110" s="2157"/>
      <c r="H110" s="1543"/>
      <c r="I110" s="297"/>
      <c r="J110" s="2106"/>
      <c r="K110" s="228"/>
      <c r="L110" s="228"/>
      <c r="M110" s="776"/>
      <c r="N110" s="1725"/>
      <c r="O110" s="1860"/>
      <c r="P110" s="73"/>
      <c r="Q110" s="73"/>
      <c r="R110" s="73"/>
      <c r="S110" s="73"/>
      <c r="T110" s="73"/>
      <c r="U110" s="73"/>
      <c r="V110" s="73"/>
      <c r="W110" s="73"/>
      <c r="X110" s="73"/>
      <c r="Y110" s="73"/>
      <c r="Z110" s="73"/>
    </row>
    <row r="111" spans="1:26" ht="15.75" customHeight="1">
      <c r="A111" s="1981"/>
      <c r="B111" s="155"/>
      <c r="C111" s="155" t="s">
        <v>3319</v>
      </c>
      <c r="D111" s="1805">
        <v>15021740</v>
      </c>
      <c r="E111" s="2443"/>
      <c r="F111" s="2446"/>
      <c r="G111" s="2157"/>
      <c r="H111" s="1543"/>
      <c r="I111" s="297"/>
      <c r="J111" s="2106"/>
      <c r="K111" s="228"/>
      <c r="L111" s="228"/>
      <c r="M111" s="776"/>
      <c r="N111" s="1725"/>
      <c r="O111" s="1860"/>
      <c r="P111" s="73"/>
      <c r="Q111" s="73"/>
      <c r="R111" s="73"/>
      <c r="S111" s="73"/>
      <c r="T111" s="73"/>
      <c r="U111" s="73"/>
      <c r="V111" s="73"/>
      <c r="W111" s="73"/>
      <c r="X111" s="73"/>
      <c r="Y111" s="73"/>
      <c r="Z111" s="73"/>
    </row>
    <row r="112" spans="1:26" ht="15.75" customHeight="1">
      <c r="A112" s="1981"/>
      <c r="B112" s="155"/>
      <c r="C112" s="155" t="s">
        <v>3320</v>
      </c>
      <c r="D112" s="1805">
        <v>15021256</v>
      </c>
      <c r="E112" s="2443"/>
      <c r="F112" s="2446"/>
      <c r="G112" s="2157"/>
      <c r="H112" s="1543"/>
      <c r="I112" s="297"/>
      <c r="J112" s="2106"/>
      <c r="K112" s="228"/>
      <c r="L112" s="228"/>
      <c r="M112" s="776"/>
      <c r="N112" s="1725"/>
      <c r="O112" s="1860"/>
      <c r="P112" s="73"/>
      <c r="Q112" s="73"/>
      <c r="R112" s="73"/>
      <c r="S112" s="73"/>
      <c r="T112" s="73"/>
      <c r="U112" s="73"/>
      <c r="V112" s="73"/>
      <c r="W112" s="73"/>
      <c r="X112" s="73"/>
      <c r="Y112" s="73"/>
      <c r="Z112" s="73"/>
    </row>
    <row r="113" spans="1:26" ht="15.75" customHeight="1">
      <c r="A113" s="1981"/>
      <c r="B113" s="155"/>
      <c r="C113" s="155" t="s">
        <v>3321</v>
      </c>
      <c r="D113" s="1805">
        <v>15021660</v>
      </c>
      <c r="E113" s="2447"/>
      <c r="F113" s="2446"/>
      <c r="G113" s="2157"/>
      <c r="H113" s="1543"/>
      <c r="I113" s="168"/>
      <c r="J113" s="2106"/>
      <c r="K113" s="228"/>
      <c r="L113" s="228"/>
      <c r="M113" s="776"/>
      <c r="N113" s="1725"/>
      <c r="O113" s="1860"/>
      <c r="P113" s="73"/>
      <c r="Q113" s="73"/>
      <c r="R113" s="73"/>
      <c r="S113" s="73"/>
      <c r="T113" s="73"/>
      <c r="U113" s="73"/>
      <c r="V113" s="73"/>
      <c r="W113" s="73"/>
      <c r="X113" s="73"/>
      <c r="Y113" s="73"/>
      <c r="Z113" s="73"/>
    </row>
    <row r="114" spans="1:26" ht="15.75" customHeight="1">
      <c r="A114" s="743"/>
      <c r="B114" s="2441"/>
      <c r="C114" s="2441"/>
      <c r="D114" s="270" t="s">
        <v>20</v>
      </c>
      <c r="E114" s="241"/>
      <c r="F114" s="1832"/>
      <c r="G114" s="270" t="s">
        <v>20</v>
      </c>
      <c r="H114" s="243"/>
      <c r="I114" s="1444"/>
      <c r="J114" s="270" t="s">
        <v>20</v>
      </c>
      <c r="K114" s="270"/>
      <c r="L114" s="307"/>
      <c r="M114" s="271" t="s">
        <v>20</v>
      </c>
      <c r="N114" s="2448" t="s">
        <v>20</v>
      </c>
      <c r="O114" s="1860"/>
      <c r="P114" s="73"/>
      <c r="Q114" s="73"/>
      <c r="R114" s="73"/>
      <c r="S114" s="73"/>
      <c r="T114" s="73"/>
      <c r="U114" s="73"/>
      <c r="V114" s="73"/>
      <c r="W114" s="73"/>
      <c r="X114" s="73"/>
      <c r="Y114" s="73"/>
      <c r="Z114" s="73"/>
    </row>
    <row r="115" spans="1:26" ht="15.75" customHeight="1">
      <c r="A115" s="549"/>
      <c r="B115" s="2890" t="s">
        <v>1984</v>
      </c>
      <c r="C115" s="2891"/>
      <c r="D115" s="2891"/>
      <c r="E115" s="2891"/>
      <c r="F115" s="2891"/>
      <c r="G115" s="2892"/>
      <c r="H115" s="550"/>
      <c r="I115" s="550"/>
      <c r="J115" s="550"/>
      <c r="K115" s="550"/>
      <c r="L115" s="550"/>
      <c r="M115" s="551"/>
      <c r="N115" s="2449"/>
      <c r="O115" s="73"/>
      <c r="P115" s="73"/>
      <c r="Q115" s="73"/>
      <c r="R115" s="73"/>
      <c r="S115" s="73"/>
      <c r="T115" s="73"/>
      <c r="U115" s="73"/>
      <c r="V115" s="73"/>
      <c r="W115" s="73"/>
      <c r="X115" s="73"/>
      <c r="Y115" s="73"/>
      <c r="Z115" s="73"/>
    </row>
    <row r="116" spans="1:26" ht="15" customHeight="1">
      <c r="A116" s="240">
        <v>32018</v>
      </c>
      <c r="B116" s="688" t="s">
        <v>3322</v>
      </c>
      <c r="C116" s="155" t="s">
        <v>3323</v>
      </c>
      <c r="D116" s="155"/>
      <c r="E116" s="2360"/>
      <c r="F116" s="155" t="s">
        <v>3324</v>
      </c>
      <c r="G116" s="152">
        <v>24</v>
      </c>
      <c r="H116" s="1257">
        <v>400</v>
      </c>
      <c r="I116" s="154">
        <f>ROUND(H116*G116/G116,2)</f>
        <v>400</v>
      </c>
      <c r="J116" s="155" t="s">
        <v>170</v>
      </c>
      <c r="K116" s="235"/>
      <c r="L116" s="392"/>
      <c r="M116" s="555"/>
      <c r="N116" s="1008"/>
      <c r="O116" s="1860"/>
      <c r="P116" s="73"/>
      <c r="Q116" s="73"/>
      <c r="R116" s="73"/>
      <c r="S116" s="73"/>
      <c r="T116" s="73"/>
      <c r="U116" s="73"/>
      <c r="V116" s="73"/>
      <c r="W116" s="73"/>
      <c r="X116" s="73"/>
      <c r="Y116" s="73"/>
      <c r="Z116" s="73"/>
    </row>
    <row r="117" spans="1:26" ht="15" customHeight="1">
      <c r="A117" s="498"/>
      <c r="B117" s="498" t="s">
        <v>3325</v>
      </c>
      <c r="C117" s="2450" t="s">
        <v>347</v>
      </c>
      <c r="D117" s="2450"/>
      <c r="E117" s="2132"/>
      <c r="F117" s="2132"/>
      <c r="G117" s="2132"/>
      <c r="H117" s="1899"/>
      <c r="I117" s="154" t="e">
        <f>ROUND(H116*G116/G117,2)</f>
        <v>#DIV/0!</v>
      </c>
      <c r="J117" s="569" t="s">
        <v>170</v>
      </c>
      <c r="K117" s="2451"/>
      <c r="L117" s="230">
        <f>IF(OR(ISBLANK(K117),K117=0,H116=0,ISBLANK(H116)),,ROUND(K117+$L$5,2))</f>
        <v>0</v>
      </c>
      <c r="M117" s="555" t="e">
        <f>ROUND(I117*L117,2)</f>
        <v>#DIV/0!</v>
      </c>
      <c r="N117" s="1008" t="e">
        <f>ROUND(L117/G117,4)</f>
        <v>#DIV/0!</v>
      </c>
      <c r="O117" s="1860"/>
      <c r="P117" s="73"/>
      <c r="Q117" s="73"/>
      <c r="R117" s="73"/>
      <c r="S117" s="73"/>
      <c r="T117" s="73"/>
      <c r="U117" s="73"/>
      <c r="V117" s="73"/>
      <c r="W117" s="73"/>
      <c r="X117" s="73"/>
      <c r="Y117" s="73"/>
      <c r="Z117" s="73"/>
    </row>
    <row r="118" spans="1:26" ht="15" customHeight="1">
      <c r="A118" s="155"/>
      <c r="B118" s="166"/>
      <c r="C118" s="155"/>
      <c r="D118" s="155"/>
      <c r="E118" s="155"/>
      <c r="F118" s="155"/>
      <c r="G118" s="152"/>
      <c r="H118" s="1059"/>
      <c r="I118" s="2004"/>
      <c r="J118" s="155"/>
      <c r="K118" s="165"/>
      <c r="L118" s="157"/>
      <c r="M118" s="555"/>
      <c r="N118" s="1008"/>
      <c r="O118" s="1860"/>
      <c r="P118" s="73"/>
      <c r="Q118" s="73"/>
      <c r="R118" s="73"/>
      <c r="S118" s="73"/>
      <c r="T118" s="73"/>
      <c r="U118" s="73"/>
      <c r="V118" s="73"/>
      <c r="W118" s="73"/>
      <c r="X118" s="73"/>
      <c r="Y118" s="73"/>
      <c r="Z118" s="73"/>
    </row>
    <row r="119" spans="1:26" ht="15" customHeight="1">
      <c r="A119" s="529"/>
      <c r="B119" s="529"/>
      <c r="C119" s="270"/>
      <c r="D119" s="270"/>
      <c r="E119" s="270"/>
      <c r="F119" s="270"/>
      <c r="G119" s="305"/>
      <c r="H119" s="1059"/>
      <c r="I119" s="1029"/>
      <c r="J119" s="198"/>
      <c r="K119" s="566"/>
      <c r="L119" s="444"/>
      <c r="M119" s="738"/>
      <c r="N119" s="1070"/>
      <c r="O119" s="1860"/>
      <c r="P119" s="73"/>
      <c r="Q119" s="73"/>
      <c r="R119" s="73"/>
      <c r="S119" s="73"/>
      <c r="T119" s="73"/>
      <c r="U119" s="73"/>
      <c r="V119" s="73"/>
      <c r="W119" s="73"/>
      <c r="X119" s="73"/>
      <c r="Y119" s="73"/>
      <c r="Z119" s="73"/>
    </row>
    <row r="120" spans="1:26" ht="15" customHeight="1">
      <c r="A120" s="2452">
        <v>32019</v>
      </c>
      <c r="B120" s="1811" t="s">
        <v>3326</v>
      </c>
      <c r="C120" s="310" t="s">
        <v>3323</v>
      </c>
      <c r="D120" s="155"/>
      <c r="E120" s="2453"/>
      <c r="F120" s="310" t="s">
        <v>3327</v>
      </c>
      <c r="G120" s="887">
        <v>28</v>
      </c>
      <c r="H120" s="1257">
        <v>500</v>
      </c>
      <c r="I120" s="154">
        <f>ROUND(H120*G120/G120,2)</f>
        <v>500</v>
      </c>
      <c r="J120" s="255" t="s">
        <v>170</v>
      </c>
      <c r="K120" s="2454"/>
      <c r="L120" s="392"/>
      <c r="M120" s="555"/>
      <c r="N120" s="1008"/>
      <c r="O120" s="1860"/>
      <c r="P120" s="73"/>
      <c r="Q120" s="73"/>
      <c r="R120" s="73"/>
      <c r="S120" s="73"/>
      <c r="T120" s="73"/>
      <c r="U120" s="73"/>
      <c r="V120" s="73"/>
      <c r="W120" s="73"/>
      <c r="X120" s="73"/>
      <c r="Y120" s="73"/>
      <c r="Z120" s="73"/>
    </row>
    <row r="121" spans="1:26" ht="15" customHeight="1">
      <c r="A121" s="498"/>
      <c r="B121" s="498"/>
      <c r="C121" s="2450" t="s">
        <v>347</v>
      </c>
      <c r="D121" s="2450"/>
      <c r="E121" s="2132"/>
      <c r="F121" s="2132"/>
      <c r="G121" s="2132"/>
      <c r="H121" s="1899"/>
      <c r="I121" s="154" t="e">
        <f>ROUND(H120*G120/G121,2)</f>
        <v>#DIV/0!</v>
      </c>
      <c r="J121" s="569" t="s">
        <v>170</v>
      </c>
      <c r="K121" s="2451"/>
      <c r="L121" s="157">
        <f>IF(OR(ISBLANK(K121),K121=0,H120=0,ISBLANK(H120)),,ROUND(K121+$L$5,2))</f>
        <v>0</v>
      </c>
      <c r="M121" s="555" t="e">
        <f>ROUND(I121*L121,2)</f>
        <v>#DIV/0!</v>
      </c>
      <c r="N121" s="1008" t="e">
        <f>ROUND(L121/G121,4)</f>
        <v>#DIV/0!</v>
      </c>
      <c r="O121" s="1860"/>
      <c r="P121" s="73"/>
      <c r="Q121" s="73"/>
      <c r="R121" s="73"/>
      <c r="S121" s="73"/>
      <c r="T121" s="73"/>
      <c r="U121" s="73"/>
      <c r="V121" s="73"/>
      <c r="W121" s="73"/>
      <c r="X121" s="73"/>
      <c r="Y121" s="73"/>
      <c r="Z121" s="73"/>
    </row>
    <row r="122" spans="1:26" ht="15" customHeight="1">
      <c r="A122" s="498"/>
      <c r="B122" s="498"/>
      <c r="C122" s="166"/>
      <c r="D122" s="155"/>
      <c r="E122" s="166"/>
      <c r="F122" s="166"/>
      <c r="G122" s="168"/>
      <c r="H122" s="1059"/>
      <c r="I122" s="498"/>
      <c r="J122" s="166"/>
      <c r="K122" s="230"/>
      <c r="L122" s="171"/>
      <c r="M122" s="326"/>
      <c r="N122" s="1311"/>
      <c r="O122" s="1860"/>
      <c r="P122" s="73"/>
      <c r="Q122" s="73"/>
      <c r="R122" s="73"/>
      <c r="S122" s="73"/>
      <c r="T122" s="73"/>
      <c r="U122" s="73"/>
      <c r="V122" s="73"/>
      <c r="W122" s="73"/>
      <c r="X122" s="73"/>
      <c r="Y122" s="73"/>
      <c r="Z122" s="73"/>
    </row>
    <row r="123" spans="1:26" ht="15" customHeight="1">
      <c r="A123" s="270"/>
      <c r="B123" s="270"/>
      <c r="C123" s="270"/>
      <c r="D123" s="270"/>
      <c r="E123" s="270"/>
      <c r="F123" s="270"/>
      <c r="G123" s="305"/>
      <c r="H123" s="1059"/>
      <c r="I123" s="575"/>
      <c r="J123" s="270"/>
      <c r="K123" s="271"/>
      <c r="L123" s="246"/>
      <c r="M123" s="348"/>
      <c r="N123" s="1073"/>
      <c r="O123" s="1860"/>
      <c r="P123" s="73"/>
      <c r="Q123" s="73"/>
      <c r="R123" s="73"/>
      <c r="S123" s="73"/>
      <c r="T123" s="73"/>
      <c r="U123" s="73"/>
      <c r="V123" s="73"/>
      <c r="W123" s="73"/>
      <c r="X123" s="73"/>
      <c r="Y123" s="73"/>
      <c r="Z123" s="73"/>
    </row>
    <row r="124" spans="1:26" ht="15" customHeight="1">
      <c r="A124" s="198"/>
      <c r="B124" s="198"/>
      <c r="C124" s="198"/>
      <c r="D124" s="270"/>
      <c r="E124" s="198"/>
      <c r="F124" s="198"/>
      <c r="G124" s="243"/>
      <c r="H124" s="985"/>
      <c r="I124" s="364"/>
      <c r="J124" s="584"/>
      <c r="K124" s="566"/>
      <c r="L124" s="444"/>
      <c r="M124" s="738"/>
      <c r="N124" s="1070"/>
      <c r="O124" s="1860"/>
      <c r="P124" s="73"/>
      <c r="Q124" s="73"/>
      <c r="R124" s="12"/>
      <c r="S124" s="12"/>
      <c r="T124" s="12"/>
      <c r="U124" s="12"/>
      <c r="Z124" s="73"/>
    </row>
    <row r="125" spans="1:26" ht="15" customHeight="1">
      <c r="A125" s="1401"/>
      <c r="B125" s="1401"/>
      <c r="C125" s="1401"/>
      <c r="D125" s="1401"/>
      <c r="E125" s="1401"/>
      <c r="F125" s="1401"/>
      <c r="G125" s="1403"/>
      <c r="H125" s="1404"/>
      <c r="I125" s="1405"/>
      <c r="J125" s="1406"/>
      <c r="K125" s="1407"/>
      <c r="L125" s="1407"/>
      <c r="M125" s="1408"/>
      <c r="N125" s="1816"/>
      <c r="O125" s="1860"/>
      <c r="P125" s="73"/>
      <c r="Q125" s="73"/>
      <c r="R125" s="73"/>
      <c r="S125" s="73"/>
      <c r="T125" s="73"/>
      <c r="U125" s="73"/>
      <c r="V125" s="73"/>
      <c r="W125" s="73"/>
      <c r="X125" s="73"/>
      <c r="Y125" s="73"/>
      <c r="Z125" s="73"/>
    </row>
    <row r="126" spans="1:26" ht="15" customHeight="1">
      <c r="A126" s="2320"/>
      <c r="B126" s="2320"/>
      <c r="C126" s="2320"/>
      <c r="D126" s="198"/>
      <c r="E126" s="2320"/>
      <c r="F126" s="2320"/>
      <c r="G126" s="2323"/>
      <c r="H126" s="2324"/>
      <c r="I126" s="2325"/>
      <c r="J126" s="2455" t="s">
        <v>352</v>
      </c>
      <c r="K126" s="1818"/>
      <c r="L126" s="1818"/>
      <c r="M126" s="2327">
        <f>SUMIF(M10:M125,"&gt;0")</f>
        <v>42144.76</v>
      </c>
      <c r="N126" s="2456"/>
      <c r="O126" s="2457"/>
      <c r="P126" s="588"/>
      <c r="Q126" s="588"/>
      <c r="R126" s="588"/>
      <c r="S126" s="588"/>
      <c r="T126" s="588"/>
      <c r="U126" s="588"/>
      <c r="V126" s="588"/>
      <c r="W126" s="588"/>
      <c r="X126" s="588"/>
      <c r="Y126" s="588"/>
      <c r="Z126" s="73"/>
    </row>
    <row r="127" spans="1:26" ht="15.75" customHeight="1">
      <c r="A127" s="73"/>
      <c r="B127" s="73"/>
      <c r="C127" s="73"/>
      <c r="D127" s="73"/>
      <c r="E127" s="73"/>
      <c r="F127" s="73"/>
      <c r="G127" s="591"/>
      <c r="H127" s="988"/>
      <c r="I127" s="73"/>
      <c r="J127" s="73"/>
      <c r="K127" s="74"/>
      <c r="L127" s="74"/>
      <c r="M127" s="989"/>
      <c r="N127" s="74"/>
      <c r="O127" s="1860"/>
      <c r="P127" s="73"/>
      <c r="Q127" s="73"/>
      <c r="R127" s="73"/>
      <c r="S127" s="73"/>
      <c r="T127" s="73"/>
      <c r="U127" s="73"/>
      <c r="V127" s="73"/>
      <c r="W127" s="73"/>
      <c r="X127" s="73"/>
      <c r="Y127" s="73"/>
      <c r="Z127" s="73"/>
    </row>
    <row r="128" spans="1:26" ht="15.75" customHeight="1">
      <c r="A128" s="73"/>
      <c r="B128" s="73"/>
      <c r="C128" s="73"/>
      <c r="D128" s="73"/>
      <c r="E128" s="73"/>
      <c r="F128" s="73"/>
      <c r="G128" s="591"/>
      <c r="H128" s="988"/>
      <c r="I128" s="73"/>
      <c r="J128" s="73"/>
      <c r="K128" s="74"/>
      <c r="L128" s="74"/>
      <c r="M128" s="989"/>
      <c r="N128" s="74"/>
      <c r="O128" s="1860"/>
      <c r="P128" s="73"/>
      <c r="Q128" s="73"/>
      <c r="R128" s="73"/>
      <c r="S128" s="73"/>
      <c r="T128" s="73"/>
      <c r="U128" s="73"/>
      <c r="V128" s="73"/>
      <c r="W128" s="73"/>
      <c r="X128" s="73"/>
      <c r="Y128" s="73"/>
      <c r="Z128" s="73"/>
    </row>
    <row r="129" spans="1:26" ht="15.75" customHeight="1">
      <c r="A129" s="73"/>
      <c r="B129" s="73"/>
      <c r="C129" s="73"/>
      <c r="D129" s="73"/>
      <c r="E129" s="73"/>
      <c r="F129" s="73"/>
      <c r="G129" s="591"/>
      <c r="H129" s="988"/>
      <c r="I129" s="73"/>
      <c r="J129" s="73"/>
      <c r="K129" s="74"/>
      <c r="L129" s="74"/>
      <c r="M129" s="989"/>
      <c r="N129" s="74"/>
      <c r="O129" s="1860"/>
      <c r="P129" s="73"/>
      <c r="Q129" s="73"/>
      <c r="R129" s="73"/>
      <c r="S129" s="73"/>
      <c r="T129" s="73"/>
      <c r="U129" s="73"/>
      <c r="V129" s="73"/>
      <c r="W129" s="73"/>
      <c r="X129" s="73"/>
      <c r="Y129" s="73"/>
      <c r="Z129" s="73"/>
    </row>
    <row r="130" spans="1:26" ht="15.75" customHeight="1">
      <c r="A130" s="73"/>
      <c r="B130" s="73"/>
      <c r="C130" s="73"/>
      <c r="D130" s="73"/>
      <c r="E130" s="73"/>
      <c r="F130" s="73"/>
      <c r="G130" s="591"/>
      <c r="H130" s="988"/>
      <c r="I130" s="73"/>
      <c r="J130" s="73"/>
      <c r="K130" s="74"/>
      <c r="L130" s="74"/>
      <c r="M130" s="989"/>
      <c r="N130" s="74"/>
      <c r="O130" s="1860"/>
      <c r="P130" s="73"/>
      <c r="Q130" s="73"/>
      <c r="R130" s="73"/>
      <c r="S130" s="73"/>
      <c r="T130" s="73"/>
      <c r="U130" s="73"/>
      <c r="V130" s="73"/>
      <c r="W130" s="73"/>
      <c r="X130" s="73"/>
      <c r="Y130" s="73"/>
      <c r="Z130" s="73"/>
    </row>
    <row r="131" spans="1:26" ht="15.75" customHeight="1">
      <c r="A131" s="73"/>
      <c r="B131" s="73"/>
      <c r="C131" s="73"/>
      <c r="D131" s="73"/>
      <c r="E131" s="73"/>
      <c r="F131" s="73"/>
      <c r="G131" s="591"/>
      <c r="H131" s="988"/>
      <c r="I131" s="73"/>
      <c r="J131" s="73"/>
      <c r="K131" s="74"/>
      <c r="L131" s="74"/>
      <c r="M131" s="989"/>
      <c r="N131" s="74"/>
      <c r="O131" s="1860"/>
      <c r="P131" s="73"/>
      <c r="Q131" s="73"/>
      <c r="R131" s="73"/>
      <c r="S131" s="73"/>
      <c r="T131" s="73"/>
      <c r="U131" s="73"/>
      <c r="V131" s="73"/>
      <c r="W131" s="73"/>
      <c r="X131" s="73"/>
      <c r="Y131" s="73"/>
      <c r="Z131" s="73"/>
    </row>
    <row r="132" spans="1:26" ht="15.75" customHeight="1">
      <c r="A132" s="73"/>
      <c r="B132" s="73"/>
      <c r="C132" s="73"/>
      <c r="D132" s="73"/>
      <c r="E132" s="73"/>
      <c r="F132" s="73"/>
      <c r="G132" s="591"/>
      <c r="H132" s="988"/>
      <c r="I132" s="73"/>
      <c r="J132" s="73"/>
      <c r="K132" s="74"/>
      <c r="L132" s="74"/>
      <c r="M132" s="989"/>
      <c r="N132" s="74"/>
      <c r="O132" s="1860"/>
      <c r="P132" s="73"/>
      <c r="Q132" s="73"/>
      <c r="R132" s="73"/>
      <c r="S132" s="73"/>
      <c r="T132" s="73"/>
      <c r="U132" s="73"/>
      <c r="V132" s="73"/>
      <c r="W132" s="73"/>
      <c r="X132" s="73"/>
      <c r="Y132" s="73"/>
      <c r="Z132" s="73"/>
    </row>
    <row r="133" spans="1:26" ht="15.75" customHeight="1">
      <c r="A133" s="73"/>
      <c r="B133" s="73"/>
      <c r="C133" s="73"/>
      <c r="D133" s="73"/>
      <c r="E133" s="73"/>
      <c r="F133" s="73"/>
      <c r="G133" s="591"/>
      <c r="H133" s="988"/>
      <c r="I133" s="73"/>
      <c r="J133" s="73"/>
      <c r="K133" s="74"/>
      <c r="L133" s="74"/>
      <c r="M133" s="989"/>
      <c r="N133" s="74"/>
      <c r="O133" s="1860"/>
      <c r="P133" s="73"/>
      <c r="Q133" s="73"/>
      <c r="R133" s="73"/>
      <c r="S133" s="73"/>
      <c r="T133" s="73"/>
      <c r="U133" s="73"/>
      <c r="V133" s="73"/>
      <c r="W133" s="73"/>
      <c r="X133" s="73"/>
      <c r="Y133" s="73"/>
      <c r="Z133" s="73"/>
    </row>
    <row r="134" spans="1:26" ht="15.75" customHeight="1">
      <c r="A134" s="73"/>
      <c r="B134" s="73"/>
      <c r="C134" s="73"/>
      <c r="D134" s="73"/>
      <c r="E134" s="73"/>
      <c r="F134" s="73"/>
      <c r="G134" s="591"/>
      <c r="H134" s="988"/>
      <c r="I134" s="73"/>
      <c r="J134" s="73"/>
      <c r="K134" s="74"/>
      <c r="L134" s="74"/>
      <c r="M134" s="989"/>
      <c r="N134" s="74"/>
      <c r="O134" s="1860"/>
      <c r="P134" s="73"/>
      <c r="Q134" s="73"/>
      <c r="R134" s="73"/>
      <c r="S134" s="73"/>
      <c r="T134" s="73"/>
      <c r="U134" s="73"/>
      <c r="V134" s="73"/>
      <c r="W134" s="73"/>
      <c r="X134" s="73"/>
      <c r="Y134" s="73"/>
      <c r="Z134" s="73"/>
    </row>
    <row r="135" spans="1:26" ht="15.75" customHeight="1">
      <c r="A135" s="73"/>
      <c r="B135" s="73"/>
      <c r="C135" s="73"/>
      <c r="D135" s="73"/>
      <c r="E135" s="73"/>
      <c r="F135" s="73"/>
      <c r="G135" s="591"/>
      <c r="H135" s="988"/>
      <c r="I135" s="73"/>
      <c r="J135" s="73"/>
      <c r="K135" s="74"/>
      <c r="L135" s="74"/>
      <c r="M135" s="989"/>
      <c r="N135" s="74"/>
      <c r="O135" s="1860"/>
      <c r="P135" s="73"/>
      <c r="Q135" s="73"/>
      <c r="R135" s="73"/>
      <c r="S135" s="73"/>
      <c r="T135" s="73"/>
      <c r="U135" s="73"/>
      <c r="V135" s="73"/>
      <c r="W135" s="73"/>
      <c r="X135" s="73"/>
      <c r="Y135" s="73"/>
      <c r="Z135" s="73"/>
    </row>
    <row r="136" spans="1:26" ht="15.75" customHeight="1">
      <c r="A136" s="73"/>
      <c r="B136" s="73"/>
      <c r="C136" s="73"/>
      <c r="D136" s="73"/>
      <c r="E136" s="73"/>
      <c r="F136" s="73"/>
      <c r="G136" s="591"/>
      <c r="H136" s="988"/>
      <c r="I136" s="73"/>
      <c r="J136" s="73"/>
      <c r="K136" s="74"/>
      <c r="L136" s="74"/>
      <c r="M136" s="989"/>
      <c r="N136" s="74"/>
      <c r="O136" s="1860"/>
      <c r="P136" s="73"/>
      <c r="Q136" s="73"/>
      <c r="R136" s="73"/>
      <c r="S136" s="73"/>
      <c r="T136" s="73"/>
      <c r="U136" s="73"/>
      <c r="V136" s="73"/>
      <c r="W136" s="73"/>
      <c r="X136" s="73"/>
      <c r="Y136" s="73"/>
      <c r="Z136" s="73"/>
    </row>
    <row r="137" spans="1:26" ht="15.75" customHeight="1">
      <c r="A137" s="73"/>
      <c r="B137" s="73"/>
      <c r="C137" s="73"/>
      <c r="D137" s="73"/>
      <c r="E137" s="73"/>
      <c r="F137" s="73"/>
      <c r="G137" s="591"/>
      <c r="H137" s="988"/>
      <c r="I137" s="73"/>
      <c r="J137" s="73"/>
      <c r="K137" s="74"/>
      <c r="L137" s="74"/>
      <c r="M137" s="989"/>
      <c r="N137" s="74"/>
      <c r="O137" s="1860"/>
      <c r="P137" s="73"/>
      <c r="Q137" s="73"/>
      <c r="R137" s="73"/>
      <c r="S137" s="73"/>
      <c r="T137" s="73"/>
      <c r="U137" s="73"/>
      <c r="V137" s="73"/>
      <c r="W137" s="73"/>
      <c r="X137" s="73"/>
      <c r="Y137" s="73"/>
      <c r="Z137" s="73"/>
    </row>
    <row r="138" spans="1:26" ht="15.75" customHeight="1">
      <c r="A138" s="73"/>
      <c r="B138" s="73"/>
      <c r="C138" s="73"/>
      <c r="D138" s="73"/>
      <c r="E138" s="73"/>
      <c r="F138" s="73"/>
      <c r="G138" s="591"/>
      <c r="H138" s="988"/>
      <c r="I138" s="73"/>
      <c r="J138" s="73"/>
      <c r="K138" s="74"/>
      <c r="L138" s="74"/>
      <c r="M138" s="989"/>
      <c r="N138" s="74"/>
      <c r="O138" s="1860"/>
      <c r="P138" s="73"/>
      <c r="Q138" s="73"/>
      <c r="R138" s="73"/>
      <c r="S138" s="73"/>
      <c r="T138" s="73"/>
      <c r="U138" s="73"/>
      <c r="V138" s="73"/>
      <c r="W138" s="73"/>
      <c r="X138" s="73"/>
      <c r="Y138" s="73"/>
      <c r="Z138" s="73"/>
    </row>
    <row r="139" spans="1:26" ht="15.75" customHeight="1">
      <c r="A139" s="73"/>
      <c r="B139" s="73"/>
      <c r="C139" s="73"/>
      <c r="D139" s="73"/>
      <c r="E139" s="73"/>
      <c r="F139" s="73"/>
      <c r="G139" s="591"/>
      <c r="H139" s="988"/>
      <c r="I139" s="73"/>
      <c r="J139" s="73"/>
      <c r="K139" s="74"/>
      <c r="L139" s="74"/>
      <c r="M139" s="989"/>
      <c r="N139" s="74"/>
      <c r="O139" s="1860"/>
      <c r="P139" s="73"/>
      <c r="Q139" s="73"/>
      <c r="R139" s="73"/>
      <c r="S139" s="73"/>
      <c r="T139" s="73"/>
      <c r="U139" s="73"/>
      <c r="V139" s="73"/>
      <c r="W139" s="73"/>
      <c r="X139" s="73"/>
      <c r="Y139" s="73"/>
      <c r="Z139" s="73"/>
    </row>
    <row r="140" spans="1:26" ht="15.75" customHeight="1">
      <c r="A140" s="73"/>
      <c r="B140" s="73"/>
      <c r="C140" s="73"/>
      <c r="D140" s="73"/>
      <c r="E140" s="73"/>
      <c r="F140" s="73"/>
      <c r="G140" s="591"/>
      <c r="H140" s="988"/>
      <c r="I140" s="73"/>
      <c r="J140" s="73"/>
      <c r="K140" s="74"/>
      <c r="L140" s="74"/>
      <c r="M140" s="989"/>
      <c r="N140" s="74"/>
      <c r="O140" s="1860"/>
      <c r="P140" s="73"/>
      <c r="Q140" s="73"/>
      <c r="R140" s="73"/>
      <c r="S140" s="73"/>
      <c r="T140" s="73"/>
      <c r="U140" s="73"/>
      <c r="V140" s="73"/>
      <c r="W140" s="73"/>
      <c r="X140" s="73"/>
      <c r="Y140" s="73"/>
      <c r="Z140" s="73"/>
    </row>
    <row r="141" spans="1:26" ht="15.75" customHeight="1">
      <c r="A141" s="73"/>
      <c r="B141" s="73"/>
      <c r="C141" s="73"/>
      <c r="D141" s="73"/>
      <c r="E141" s="73"/>
      <c r="F141" s="73"/>
      <c r="G141" s="591"/>
      <c r="H141" s="988"/>
      <c r="I141" s="73"/>
      <c r="J141" s="73"/>
      <c r="K141" s="74"/>
      <c r="L141" s="74"/>
      <c r="M141" s="989"/>
      <c r="N141" s="74"/>
      <c r="O141" s="1860"/>
      <c r="P141" s="73"/>
      <c r="Q141" s="73"/>
      <c r="R141" s="73"/>
      <c r="S141" s="73"/>
      <c r="T141" s="73"/>
      <c r="U141" s="73"/>
      <c r="V141" s="73"/>
      <c r="W141" s="73"/>
      <c r="X141" s="73"/>
      <c r="Y141" s="73"/>
      <c r="Z141" s="73"/>
    </row>
    <row r="142" spans="1:26" ht="15.75" customHeight="1">
      <c r="A142" s="73"/>
      <c r="B142" s="73"/>
      <c r="C142" s="73"/>
      <c r="D142" s="73"/>
      <c r="E142" s="73"/>
      <c r="F142" s="73"/>
      <c r="G142" s="591"/>
      <c r="H142" s="988"/>
      <c r="I142" s="73"/>
      <c r="J142" s="73"/>
      <c r="K142" s="74"/>
      <c r="L142" s="74"/>
      <c r="M142" s="989"/>
      <c r="N142" s="74"/>
      <c r="O142" s="1860"/>
      <c r="P142" s="73"/>
      <c r="Q142" s="73"/>
      <c r="R142" s="73"/>
      <c r="S142" s="73"/>
      <c r="T142" s="73"/>
      <c r="U142" s="73"/>
      <c r="V142" s="73"/>
      <c r="W142" s="73"/>
      <c r="X142" s="73"/>
      <c r="Y142" s="73"/>
      <c r="Z142" s="73"/>
    </row>
    <row r="143" spans="1:26" ht="15.75" customHeight="1">
      <c r="A143" s="73"/>
      <c r="B143" s="73"/>
      <c r="C143" s="73"/>
      <c r="D143" s="73"/>
      <c r="E143" s="73"/>
      <c r="F143" s="73"/>
      <c r="G143" s="591"/>
      <c r="H143" s="988"/>
      <c r="I143" s="73"/>
      <c r="J143" s="73"/>
      <c r="K143" s="74"/>
      <c r="L143" s="74"/>
      <c r="M143" s="989"/>
      <c r="N143" s="74"/>
      <c r="O143" s="1860"/>
      <c r="P143" s="73"/>
      <c r="Q143" s="73"/>
      <c r="R143" s="73"/>
      <c r="S143" s="73"/>
      <c r="T143" s="73"/>
      <c r="U143" s="73"/>
      <c r="V143" s="73"/>
      <c r="W143" s="73"/>
      <c r="X143" s="73"/>
      <c r="Y143" s="73"/>
      <c r="Z143" s="73"/>
    </row>
    <row r="144" spans="1:26" ht="15.75" customHeight="1">
      <c r="A144" s="73"/>
      <c r="B144" s="73"/>
      <c r="C144" s="73"/>
      <c r="D144" s="73"/>
      <c r="E144" s="73"/>
      <c r="F144" s="73"/>
      <c r="G144" s="591"/>
      <c r="H144" s="988"/>
      <c r="I144" s="73"/>
      <c r="J144" s="73"/>
      <c r="K144" s="74"/>
      <c r="L144" s="74"/>
      <c r="M144" s="989"/>
      <c r="N144" s="74"/>
      <c r="O144" s="1860"/>
      <c r="P144" s="73"/>
      <c r="Q144" s="73"/>
      <c r="R144" s="73"/>
      <c r="S144" s="73"/>
      <c r="T144" s="73"/>
      <c r="U144" s="73"/>
      <c r="V144" s="73"/>
      <c r="W144" s="73"/>
      <c r="X144" s="73"/>
      <c r="Y144" s="73"/>
      <c r="Z144" s="73"/>
    </row>
    <row r="145" spans="1:26" ht="15.75" customHeight="1">
      <c r="A145" s="73"/>
      <c r="B145" s="73"/>
      <c r="C145" s="73"/>
      <c r="D145" s="73"/>
      <c r="E145" s="73"/>
      <c r="F145" s="73"/>
      <c r="G145" s="591"/>
      <c r="H145" s="988"/>
      <c r="I145" s="73"/>
      <c r="J145" s="73"/>
      <c r="K145" s="74"/>
      <c r="L145" s="74"/>
      <c r="M145" s="989"/>
      <c r="N145" s="74"/>
      <c r="O145" s="1860"/>
      <c r="P145" s="73"/>
      <c r="Q145" s="73"/>
      <c r="R145" s="73"/>
      <c r="S145" s="73"/>
      <c r="T145" s="73"/>
      <c r="U145" s="73"/>
      <c r="V145" s="73"/>
      <c r="W145" s="73"/>
      <c r="X145" s="73"/>
      <c r="Y145" s="73"/>
      <c r="Z145" s="73"/>
    </row>
    <row r="146" spans="1:26" ht="15.75" customHeight="1">
      <c r="A146" s="73"/>
      <c r="B146" s="73"/>
      <c r="C146" s="73"/>
      <c r="D146" s="73"/>
      <c r="E146" s="73"/>
      <c r="F146" s="73"/>
      <c r="G146" s="591"/>
      <c r="H146" s="988"/>
      <c r="I146" s="73"/>
      <c r="J146" s="73"/>
      <c r="K146" s="74"/>
      <c r="L146" s="74"/>
      <c r="M146" s="989"/>
      <c r="N146" s="74"/>
      <c r="O146" s="1860"/>
      <c r="P146" s="73"/>
      <c r="Q146" s="73"/>
      <c r="R146" s="73"/>
      <c r="S146" s="73"/>
      <c r="T146" s="73"/>
      <c r="U146" s="73"/>
      <c r="V146" s="73"/>
      <c r="W146" s="73"/>
      <c r="X146" s="73"/>
      <c r="Y146" s="73"/>
      <c r="Z146" s="73"/>
    </row>
    <row r="147" spans="1:26" ht="15.75" customHeight="1">
      <c r="A147" s="73"/>
      <c r="B147" s="73"/>
      <c r="C147" s="73"/>
      <c r="D147" s="73"/>
      <c r="E147" s="73"/>
      <c r="F147" s="73"/>
      <c r="G147" s="591"/>
      <c r="H147" s="988"/>
      <c r="I147" s="73"/>
      <c r="J147" s="73"/>
      <c r="K147" s="74"/>
      <c r="L147" s="74"/>
      <c r="M147" s="989"/>
      <c r="N147" s="74"/>
      <c r="O147" s="1860"/>
      <c r="P147" s="73"/>
      <c r="Q147" s="73"/>
      <c r="R147" s="73"/>
      <c r="S147" s="73"/>
      <c r="T147" s="73"/>
      <c r="U147" s="73"/>
      <c r="V147" s="73"/>
      <c r="W147" s="73"/>
      <c r="X147" s="73"/>
      <c r="Y147" s="73"/>
      <c r="Z147" s="73"/>
    </row>
    <row r="148" spans="1:26" ht="15.75" customHeight="1">
      <c r="A148" s="73"/>
      <c r="B148" s="73"/>
      <c r="C148" s="73"/>
      <c r="D148" s="73"/>
      <c r="E148" s="73"/>
      <c r="F148" s="73"/>
      <c r="G148" s="591"/>
      <c r="H148" s="988"/>
      <c r="I148" s="73"/>
      <c r="J148" s="73"/>
      <c r="K148" s="74"/>
      <c r="L148" s="74"/>
      <c r="M148" s="989"/>
      <c r="N148" s="74"/>
      <c r="O148" s="1860"/>
      <c r="P148" s="73"/>
      <c r="Q148" s="73"/>
      <c r="R148" s="73"/>
      <c r="S148" s="73"/>
      <c r="T148" s="73"/>
      <c r="U148" s="73"/>
      <c r="V148" s="73"/>
      <c r="W148" s="73"/>
      <c r="X148" s="73"/>
      <c r="Y148" s="73"/>
      <c r="Z148" s="73"/>
    </row>
    <row r="149" spans="1:26" ht="15.75" customHeight="1">
      <c r="A149" s="73"/>
      <c r="B149" s="73"/>
      <c r="C149" s="73"/>
      <c r="D149" s="73"/>
      <c r="E149" s="73"/>
      <c r="F149" s="73"/>
      <c r="G149" s="591"/>
      <c r="H149" s="988"/>
      <c r="I149" s="73"/>
      <c r="J149" s="73"/>
      <c r="K149" s="74"/>
      <c r="L149" s="74"/>
      <c r="M149" s="989"/>
      <c r="N149" s="74"/>
      <c r="O149" s="1860"/>
      <c r="P149" s="73"/>
      <c r="Q149" s="73"/>
      <c r="R149" s="73"/>
      <c r="S149" s="73"/>
      <c r="T149" s="73"/>
      <c r="U149" s="73"/>
      <c r="V149" s="73"/>
      <c r="W149" s="73"/>
      <c r="X149" s="73"/>
      <c r="Y149" s="73"/>
      <c r="Z149" s="73"/>
    </row>
    <row r="150" spans="1:26" ht="15.75" customHeight="1">
      <c r="A150" s="73"/>
      <c r="B150" s="73"/>
      <c r="C150" s="73"/>
      <c r="D150" s="73"/>
      <c r="E150" s="73"/>
      <c r="F150" s="73"/>
      <c r="G150" s="591"/>
      <c r="H150" s="988"/>
      <c r="I150" s="73"/>
      <c r="J150" s="73"/>
      <c r="K150" s="74"/>
      <c r="L150" s="74"/>
      <c r="M150" s="989"/>
      <c r="N150" s="74"/>
      <c r="O150" s="1860"/>
      <c r="P150" s="73"/>
      <c r="Q150" s="73"/>
      <c r="R150" s="73"/>
      <c r="S150" s="73"/>
      <c r="T150" s="73"/>
      <c r="U150" s="73"/>
      <c r="V150" s="73"/>
      <c r="W150" s="73"/>
      <c r="X150" s="73"/>
      <c r="Y150" s="73"/>
      <c r="Z150" s="73"/>
    </row>
    <row r="151" spans="1:26" ht="15.75" customHeight="1">
      <c r="A151" s="73"/>
      <c r="B151" s="73"/>
      <c r="C151" s="73"/>
      <c r="D151" s="73"/>
      <c r="E151" s="73"/>
      <c r="F151" s="73"/>
      <c r="G151" s="591"/>
      <c r="H151" s="988"/>
      <c r="I151" s="73"/>
      <c r="J151" s="73"/>
      <c r="K151" s="74"/>
      <c r="L151" s="74"/>
      <c r="M151" s="989"/>
      <c r="N151" s="74"/>
      <c r="O151" s="1860"/>
      <c r="P151" s="73"/>
      <c r="Q151" s="73"/>
      <c r="R151" s="73"/>
      <c r="S151" s="73"/>
      <c r="T151" s="73"/>
      <c r="U151" s="73"/>
      <c r="V151" s="73"/>
      <c r="W151" s="73"/>
      <c r="X151" s="73"/>
      <c r="Y151" s="73"/>
      <c r="Z151" s="73"/>
    </row>
    <row r="152" spans="1:26" ht="15.75" customHeight="1">
      <c r="A152" s="73"/>
      <c r="B152" s="73"/>
      <c r="C152" s="73"/>
      <c r="D152" s="73"/>
      <c r="E152" s="73"/>
      <c r="F152" s="73"/>
      <c r="G152" s="591"/>
      <c r="H152" s="988"/>
      <c r="I152" s="73"/>
      <c r="J152" s="73"/>
      <c r="K152" s="74"/>
      <c r="L152" s="74"/>
      <c r="M152" s="989"/>
      <c r="N152" s="74"/>
      <c r="O152" s="1860"/>
      <c r="P152" s="73"/>
      <c r="Q152" s="73"/>
      <c r="R152" s="73"/>
      <c r="S152" s="73"/>
      <c r="T152" s="73"/>
      <c r="U152" s="73"/>
      <c r="V152" s="73"/>
      <c r="W152" s="73"/>
      <c r="X152" s="73"/>
      <c r="Y152" s="73"/>
      <c r="Z152" s="73"/>
    </row>
    <row r="153" spans="1:26" ht="15.75" customHeight="1">
      <c r="A153" s="73"/>
      <c r="B153" s="73"/>
      <c r="C153" s="73"/>
      <c r="D153" s="73"/>
      <c r="E153" s="73"/>
      <c r="F153" s="73"/>
      <c r="G153" s="591"/>
      <c r="H153" s="988"/>
      <c r="I153" s="73"/>
      <c r="J153" s="73"/>
      <c r="K153" s="74"/>
      <c r="L153" s="74"/>
      <c r="M153" s="989"/>
      <c r="N153" s="74"/>
      <c r="O153" s="1860"/>
      <c r="P153" s="73"/>
      <c r="Q153" s="73"/>
      <c r="R153" s="73"/>
      <c r="S153" s="73"/>
      <c r="T153" s="73"/>
      <c r="U153" s="73"/>
      <c r="V153" s="73"/>
      <c r="W153" s="73"/>
      <c r="X153" s="73"/>
      <c r="Y153" s="73"/>
      <c r="Z153" s="73"/>
    </row>
    <row r="154" spans="1:26" ht="15.75" customHeight="1">
      <c r="A154" s="73"/>
      <c r="B154" s="73"/>
      <c r="C154" s="73"/>
      <c r="D154" s="73"/>
      <c r="E154" s="73"/>
      <c r="F154" s="73"/>
      <c r="G154" s="591"/>
      <c r="H154" s="988"/>
      <c r="I154" s="73"/>
      <c r="J154" s="73"/>
      <c r="K154" s="74"/>
      <c r="L154" s="74"/>
      <c r="M154" s="989"/>
      <c r="N154" s="74"/>
      <c r="O154" s="1860"/>
      <c r="P154" s="73"/>
      <c r="Q154" s="73"/>
      <c r="R154" s="73"/>
      <c r="S154" s="73"/>
      <c r="T154" s="73"/>
      <c r="U154" s="73"/>
      <c r="V154" s="73"/>
      <c r="W154" s="73"/>
      <c r="X154" s="73"/>
      <c r="Y154" s="73"/>
      <c r="Z154" s="73"/>
    </row>
    <row r="155" spans="1:26" ht="15.75" customHeight="1">
      <c r="A155" s="73"/>
      <c r="B155" s="73"/>
      <c r="C155" s="73"/>
      <c r="D155" s="73"/>
      <c r="E155" s="73"/>
      <c r="F155" s="73"/>
      <c r="G155" s="591"/>
      <c r="H155" s="988"/>
      <c r="I155" s="73"/>
      <c r="J155" s="73"/>
      <c r="K155" s="74"/>
      <c r="L155" s="74"/>
      <c r="M155" s="989"/>
      <c r="N155" s="74"/>
      <c r="O155" s="1860"/>
      <c r="P155" s="73"/>
      <c r="Q155" s="73"/>
      <c r="R155" s="73"/>
      <c r="S155" s="73"/>
      <c r="T155" s="73"/>
      <c r="U155" s="73"/>
      <c r="V155" s="73"/>
      <c r="W155" s="73"/>
      <c r="X155" s="73"/>
      <c r="Y155" s="73"/>
      <c r="Z155" s="73"/>
    </row>
    <row r="156" spans="1:26" ht="15.75" customHeight="1">
      <c r="A156" s="73"/>
      <c r="B156" s="73"/>
      <c r="C156" s="73"/>
      <c r="D156" s="73"/>
      <c r="E156" s="73"/>
      <c r="F156" s="73"/>
      <c r="G156" s="591"/>
      <c r="H156" s="988"/>
      <c r="I156" s="73"/>
      <c r="J156" s="73"/>
      <c r="K156" s="74"/>
      <c r="L156" s="74"/>
      <c r="M156" s="989"/>
      <c r="N156" s="74"/>
      <c r="O156" s="1860"/>
      <c r="P156" s="73"/>
      <c r="Q156" s="73"/>
      <c r="R156" s="73"/>
      <c r="S156" s="73"/>
      <c r="T156" s="73"/>
      <c r="U156" s="73"/>
      <c r="V156" s="73"/>
      <c r="W156" s="73"/>
      <c r="X156" s="73"/>
      <c r="Y156" s="73"/>
      <c r="Z156" s="73"/>
    </row>
    <row r="157" spans="1:26" ht="15.75" customHeight="1">
      <c r="A157" s="73"/>
      <c r="B157" s="73"/>
      <c r="C157" s="73"/>
      <c r="D157" s="73"/>
      <c r="E157" s="73"/>
      <c r="F157" s="73"/>
      <c r="G157" s="591"/>
      <c r="H157" s="988"/>
      <c r="I157" s="73"/>
      <c r="J157" s="73"/>
      <c r="K157" s="74"/>
      <c r="L157" s="74"/>
      <c r="M157" s="989"/>
      <c r="N157" s="74"/>
      <c r="O157" s="1860"/>
      <c r="P157" s="73"/>
      <c r="Q157" s="73"/>
      <c r="R157" s="73"/>
      <c r="S157" s="73"/>
      <c r="T157" s="73"/>
      <c r="U157" s="73"/>
      <c r="V157" s="73"/>
      <c r="W157" s="73"/>
      <c r="X157" s="73"/>
      <c r="Y157" s="73"/>
      <c r="Z157" s="73"/>
    </row>
    <row r="158" spans="1:26" ht="15.75" customHeight="1">
      <c r="A158" s="73"/>
      <c r="B158" s="73"/>
      <c r="C158" s="73"/>
      <c r="D158" s="73"/>
      <c r="E158" s="73"/>
      <c r="F158" s="73"/>
      <c r="G158" s="591"/>
      <c r="H158" s="988"/>
      <c r="I158" s="73"/>
      <c r="J158" s="73"/>
      <c r="K158" s="74"/>
      <c r="L158" s="74"/>
      <c r="M158" s="989"/>
      <c r="N158" s="74"/>
      <c r="O158" s="1860"/>
      <c r="P158" s="73"/>
      <c r="Q158" s="73"/>
      <c r="R158" s="73"/>
      <c r="S158" s="73"/>
      <c r="T158" s="73"/>
      <c r="U158" s="73"/>
      <c r="V158" s="73"/>
      <c r="W158" s="73"/>
      <c r="X158" s="73"/>
      <c r="Y158" s="73"/>
      <c r="Z158" s="73"/>
    </row>
    <row r="159" spans="1:26" ht="15.75" customHeight="1">
      <c r="A159" s="73"/>
      <c r="B159" s="73"/>
      <c r="C159" s="73"/>
      <c r="D159" s="73"/>
      <c r="E159" s="73"/>
      <c r="F159" s="73"/>
      <c r="G159" s="591"/>
      <c r="H159" s="988"/>
      <c r="I159" s="73"/>
      <c r="J159" s="73"/>
      <c r="K159" s="74"/>
      <c r="L159" s="74"/>
      <c r="M159" s="989"/>
      <c r="N159" s="74"/>
      <c r="O159" s="1860"/>
      <c r="P159" s="73"/>
      <c r="Q159" s="73"/>
      <c r="R159" s="73"/>
      <c r="S159" s="73"/>
      <c r="T159" s="73"/>
      <c r="U159" s="73"/>
      <c r="V159" s="73"/>
      <c r="W159" s="73"/>
      <c r="X159" s="73"/>
      <c r="Y159" s="73"/>
      <c r="Z159" s="73"/>
    </row>
    <row r="160" spans="1:26" ht="15.75" customHeight="1">
      <c r="A160" s="73"/>
      <c r="B160" s="73"/>
      <c r="C160" s="73"/>
      <c r="D160" s="73"/>
      <c r="E160" s="73"/>
      <c r="F160" s="73"/>
      <c r="G160" s="591"/>
      <c r="H160" s="988"/>
      <c r="I160" s="73"/>
      <c r="J160" s="73"/>
      <c r="K160" s="74"/>
      <c r="L160" s="74"/>
      <c r="M160" s="989"/>
      <c r="N160" s="74"/>
      <c r="O160" s="1860"/>
      <c r="P160" s="73"/>
      <c r="Q160" s="73"/>
      <c r="R160" s="73"/>
      <c r="S160" s="73"/>
      <c r="T160" s="73"/>
      <c r="U160" s="73"/>
      <c r="V160" s="73"/>
      <c r="W160" s="73"/>
      <c r="X160" s="73"/>
      <c r="Y160" s="73"/>
      <c r="Z160" s="73"/>
    </row>
    <row r="161" spans="1:26" ht="15.75" customHeight="1">
      <c r="A161" s="73"/>
      <c r="B161" s="73"/>
      <c r="C161" s="73"/>
      <c r="D161" s="73"/>
      <c r="E161" s="73"/>
      <c r="F161" s="73"/>
      <c r="G161" s="591"/>
      <c r="H161" s="988"/>
      <c r="I161" s="73"/>
      <c r="J161" s="73"/>
      <c r="K161" s="74"/>
      <c r="L161" s="74"/>
      <c r="M161" s="989"/>
      <c r="N161" s="74"/>
      <c r="O161" s="1860"/>
      <c r="P161" s="73"/>
      <c r="Q161" s="73"/>
      <c r="R161" s="73"/>
      <c r="S161" s="73"/>
      <c r="T161" s="73"/>
      <c r="U161" s="73"/>
      <c r="V161" s="73"/>
      <c r="W161" s="73"/>
      <c r="X161" s="73"/>
      <c r="Y161" s="73"/>
      <c r="Z161" s="73"/>
    </row>
    <row r="162" spans="1:26" ht="15.75" customHeight="1">
      <c r="A162" s="73"/>
      <c r="B162" s="73"/>
      <c r="C162" s="73"/>
      <c r="D162" s="73"/>
      <c r="E162" s="73"/>
      <c r="F162" s="73"/>
      <c r="G162" s="591"/>
      <c r="H162" s="988"/>
      <c r="I162" s="73"/>
      <c r="J162" s="73"/>
      <c r="K162" s="74"/>
      <c r="L162" s="74"/>
      <c r="M162" s="989"/>
      <c r="N162" s="74"/>
      <c r="O162" s="1860"/>
      <c r="P162" s="73"/>
      <c r="Q162" s="73"/>
      <c r="R162" s="73"/>
      <c r="S162" s="73"/>
      <c r="T162" s="73"/>
      <c r="U162" s="73"/>
      <c r="V162" s="73"/>
      <c r="W162" s="73"/>
      <c r="X162" s="73"/>
      <c r="Y162" s="73"/>
      <c r="Z162" s="73"/>
    </row>
    <row r="163" spans="1:26" ht="15.75" customHeight="1">
      <c r="A163" s="73"/>
      <c r="B163" s="73"/>
      <c r="C163" s="73"/>
      <c r="D163" s="73"/>
      <c r="E163" s="73"/>
      <c r="F163" s="73"/>
      <c r="G163" s="591"/>
      <c r="H163" s="988"/>
      <c r="I163" s="73"/>
      <c r="J163" s="73"/>
      <c r="K163" s="74"/>
      <c r="L163" s="74"/>
      <c r="M163" s="989"/>
      <c r="N163" s="74"/>
      <c r="O163" s="1860"/>
      <c r="P163" s="73"/>
      <c r="Q163" s="73"/>
      <c r="R163" s="73"/>
      <c r="S163" s="73"/>
      <c r="T163" s="73"/>
      <c r="U163" s="73"/>
      <c r="V163" s="73"/>
      <c r="W163" s="73"/>
      <c r="X163" s="73"/>
      <c r="Y163" s="73"/>
      <c r="Z163" s="73"/>
    </row>
    <row r="164" spans="1:26" ht="15.75" customHeight="1">
      <c r="A164" s="73"/>
      <c r="B164" s="73"/>
      <c r="C164" s="73"/>
      <c r="D164" s="73"/>
      <c r="E164" s="73"/>
      <c r="F164" s="73"/>
      <c r="G164" s="591"/>
      <c r="H164" s="988"/>
      <c r="I164" s="73"/>
      <c r="J164" s="73"/>
      <c r="K164" s="74"/>
      <c r="L164" s="74"/>
      <c r="M164" s="989"/>
      <c r="N164" s="74"/>
      <c r="O164" s="1860"/>
      <c r="P164" s="73"/>
      <c r="Q164" s="73"/>
      <c r="R164" s="73"/>
      <c r="S164" s="73"/>
      <c r="T164" s="73"/>
      <c r="U164" s="73"/>
      <c r="V164" s="73"/>
      <c r="W164" s="73"/>
      <c r="X164" s="73"/>
      <c r="Y164" s="73"/>
      <c r="Z164" s="73"/>
    </row>
    <row r="165" spans="1:26" ht="15.75" customHeight="1">
      <c r="A165" s="73"/>
      <c r="B165" s="73"/>
      <c r="C165" s="73"/>
      <c r="D165" s="73"/>
      <c r="E165" s="73"/>
      <c r="F165" s="73"/>
      <c r="G165" s="591"/>
      <c r="H165" s="988"/>
      <c r="I165" s="73"/>
      <c r="J165" s="73"/>
      <c r="K165" s="74"/>
      <c r="L165" s="74"/>
      <c r="M165" s="989"/>
      <c r="N165" s="74"/>
      <c r="O165" s="1860"/>
      <c r="P165" s="73"/>
      <c r="Q165" s="73"/>
      <c r="R165" s="73"/>
      <c r="S165" s="73"/>
      <c r="T165" s="73"/>
      <c r="U165" s="73"/>
      <c r="V165" s="73"/>
      <c r="W165" s="73"/>
      <c r="X165" s="73"/>
      <c r="Y165" s="73"/>
      <c r="Z165" s="73"/>
    </row>
    <row r="166" spans="1:26" ht="15.75" customHeight="1">
      <c r="A166" s="73"/>
      <c r="B166" s="73"/>
      <c r="C166" s="73"/>
      <c r="D166" s="73"/>
      <c r="E166" s="73"/>
      <c r="F166" s="73"/>
      <c r="G166" s="591"/>
      <c r="H166" s="988"/>
      <c r="I166" s="73"/>
      <c r="J166" s="73"/>
      <c r="K166" s="74"/>
      <c r="L166" s="74"/>
      <c r="M166" s="989"/>
      <c r="N166" s="74"/>
      <c r="O166" s="1860"/>
      <c r="P166" s="73"/>
      <c r="Q166" s="73"/>
      <c r="R166" s="73"/>
      <c r="S166" s="73"/>
      <c r="T166" s="73"/>
      <c r="U166" s="73"/>
      <c r="V166" s="73"/>
      <c r="W166" s="73"/>
      <c r="X166" s="73"/>
      <c r="Y166" s="73"/>
      <c r="Z166" s="73"/>
    </row>
    <row r="167" spans="1:26" ht="15.75" customHeight="1">
      <c r="A167" s="73"/>
      <c r="B167" s="73"/>
      <c r="C167" s="73"/>
      <c r="D167" s="73"/>
      <c r="E167" s="73"/>
      <c r="F167" s="73"/>
      <c r="G167" s="591"/>
      <c r="H167" s="988"/>
      <c r="I167" s="73"/>
      <c r="J167" s="73"/>
      <c r="K167" s="74"/>
      <c r="L167" s="74"/>
      <c r="M167" s="989"/>
      <c r="N167" s="74"/>
      <c r="O167" s="1860"/>
      <c r="P167" s="73"/>
      <c r="Q167" s="73"/>
      <c r="R167" s="73"/>
      <c r="S167" s="73"/>
      <c r="T167" s="73"/>
      <c r="U167" s="73"/>
      <c r="V167" s="73"/>
      <c r="W167" s="73"/>
      <c r="X167" s="73"/>
      <c r="Y167" s="73"/>
      <c r="Z167" s="73"/>
    </row>
    <row r="168" spans="1:26" ht="15.75" customHeight="1">
      <c r="A168" s="73"/>
      <c r="B168" s="73"/>
      <c r="C168" s="73"/>
      <c r="D168" s="73"/>
      <c r="E168" s="73"/>
      <c r="F168" s="73"/>
      <c r="G168" s="591"/>
      <c r="H168" s="988"/>
      <c r="I168" s="73"/>
      <c r="J168" s="73"/>
      <c r="K168" s="74"/>
      <c r="L168" s="74"/>
      <c r="M168" s="989"/>
      <c r="N168" s="74"/>
      <c r="O168" s="1860"/>
      <c r="P168" s="73"/>
      <c r="Q168" s="73"/>
      <c r="R168" s="73"/>
      <c r="S168" s="73"/>
      <c r="T168" s="73"/>
      <c r="U168" s="73"/>
      <c r="V168" s="73"/>
      <c r="W168" s="73"/>
      <c r="X168" s="73"/>
      <c r="Y168" s="73"/>
      <c r="Z168" s="73"/>
    </row>
    <row r="169" spans="1:26" ht="15.75" customHeight="1">
      <c r="A169" s="73"/>
      <c r="B169" s="73"/>
      <c r="C169" s="73"/>
      <c r="D169" s="73"/>
      <c r="E169" s="73"/>
      <c r="F169" s="73"/>
      <c r="G169" s="591"/>
      <c r="H169" s="988"/>
      <c r="I169" s="73"/>
      <c r="J169" s="73"/>
      <c r="K169" s="74"/>
      <c r="L169" s="74"/>
      <c r="M169" s="989"/>
      <c r="N169" s="74"/>
      <c r="O169" s="1860"/>
      <c r="P169" s="73"/>
      <c r="Q169" s="73"/>
      <c r="R169" s="73"/>
      <c r="S169" s="73"/>
      <c r="T169" s="73"/>
      <c r="U169" s="73"/>
      <c r="V169" s="73"/>
      <c r="W169" s="73"/>
      <c r="X169" s="73"/>
      <c r="Y169" s="73"/>
      <c r="Z169" s="73"/>
    </row>
    <row r="170" spans="1:26" ht="15.75" customHeight="1">
      <c r="A170" s="73"/>
      <c r="B170" s="73"/>
      <c r="C170" s="73"/>
      <c r="D170" s="73"/>
      <c r="E170" s="73"/>
      <c r="F170" s="73"/>
      <c r="G170" s="591"/>
      <c r="H170" s="988"/>
      <c r="I170" s="73"/>
      <c r="J170" s="73"/>
      <c r="K170" s="74"/>
      <c r="L170" s="74"/>
      <c r="M170" s="989"/>
      <c r="N170" s="74"/>
      <c r="O170" s="1860"/>
      <c r="P170" s="73"/>
      <c r="Q170" s="73"/>
      <c r="R170" s="73"/>
      <c r="S170" s="73"/>
      <c r="T170" s="73"/>
      <c r="U170" s="73"/>
      <c r="V170" s="73"/>
      <c r="W170" s="73"/>
      <c r="X170" s="73"/>
      <c r="Y170" s="73"/>
      <c r="Z170" s="73"/>
    </row>
    <row r="171" spans="1:26" ht="15.75" customHeight="1">
      <c r="A171" s="73"/>
      <c r="B171" s="73"/>
      <c r="C171" s="73"/>
      <c r="D171" s="73"/>
      <c r="E171" s="73"/>
      <c r="F171" s="73"/>
      <c r="G171" s="591"/>
      <c r="H171" s="988"/>
      <c r="I171" s="73"/>
      <c r="J171" s="73"/>
      <c r="K171" s="74"/>
      <c r="L171" s="74"/>
      <c r="M171" s="989"/>
      <c r="N171" s="74"/>
      <c r="O171" s="1860"/>
      <c r="P171" s="73"/>
      <c r="Q171" s="73"/>
      <c r="R171" s="73"/>
      <c r="S171" s="73"/>
      <c r="T171" s="73"/>
      <c r="U171" s="73"/>
      <c r="V171" s="73"/>
      <c r="W171" s="73"/>
      <c r="X171" s="73"/>
      <c r="Y171" s="73"/>
      <c r="Z171" s="73"/>
    </row>
    <row r="172" spans="1:26" ht="15.75" customHeight="1">
      <c r="A172" s="73"/>
      <c r="B172" s="73"/>
      <c r="C172" s="73"/>
      <c r="D172" s="73"/>
      <c r="E172" s="73"/>
      <c r="F172" s="73"/>
      <c r="G172" s="591"/>
      <c r="H172" s="988"/>
      <c r="I172" s="73"/>
      <c r="J172" s="73"/>
      <c r="K172" s="74"/>
      <c r="L172" s="74"/>
      <c r="M172" s="989"/>
      <c r="N172" s="74"/>
      <c r="O172" s="1860"/>
      <c r="P172" s="73"/>
      <c r="Q172" s="73"/>
      <c r="R172" s="73"/>
      <c r="S172" s="73"/>
      <c r="T172" s="73"/>
      <c r="U172" s="73"/>
      <c r="V172" s="73"/>
      <c r="W172" s="73"/>
      <c r="X172" s="73"/>
      <c r="Y172" s="73"/>
      <c r="Z172" s="73"/>
    </row>
    <row r="173" spans="1:26" ht="15.75" customHeight="1">
      <c r="A173" s="73"/>
      <c r="B173" s="73"/>
      <c r="C173" s="73"/>
      <c r="D173" s="73"/>
      <c r="E173" s="73"/>
      <c r="F173" s="73"/>
      <c r="G173" s="591"/>
      <c r="H173" s="988"/>
      <c r="I173" s="73"/>
      <c r="J173" s="73"/>
      <c r="K173" s="74"/>
      <c r="L173" s="74"/>
      <c r="M173" s="989"/>
      <c r="N173" s="74"/>
      <c r="O173" s="1860"/>
      <c r="P173" s="73"/>
      <c r="Q173" s="73"/>
      <c r="R173" s="73"/>
      <c r="S173" s="73"/>
      <c r="T173" s="73"/>
      <c r="U173" s="73"/>
      <c r="V173" s="73"/>
      <c r="W173" s="73"/>
      <c r="X173" s="73"/>
      <c r="Y173" s="73"/>
      <c r="Z173" s="73"/>
    </row>
    <row r="174" spans="1:26" ht="15.75" customHeight="1">
      <c r="A174" s="73"/>
      <c r="B174" s="73"/>
      <c r="C174" s="73"/>
      <c r="D174" s="73"/>
      <c r="E174" s="73"/>
      <c r="F174" s="73"/>
      <c r="G174" s="591"/>
      <c r="H174" s="988"/>
      <c r="I174" s="73"/>
      <c r="J174" s="73"/>
      <c r="K174" s="74"/>
      <c r="L174" s="74"/>
      <c r="M174" s="989"/>
      <c r="N174" s="74"/>
      <c r="O174" s="1860"/>
      <c r="P174" s="73"/>
      <c r="Q174" s="73"/>
      <c r="R174" s="73"/>
      <c r="S174" s="73"/>
      <c r="T174" s="73"/>
      <c r="U174" s="73"/>
      <c r="V174" s="73"/>
      <c r="W174" s="73"/>
      <c r="X174" s="73"/>
      <c r="Y174" s="73"/>
      <c r="Z174" s="73"/>
    </row>
    <row r="175" spans="1:26" ht="15.75" customHeight="1">
      <c r="A175" s="73"/>
      <c r="B175" s="73"/>
      <c r="C175" s="73"/>
      <c r="D175" s="73"/>
      <c r="E175" s="73"/>
      <c r="F175" s="73"/>
      <c r="G175" s="591"/>
      <c r="H175" s="988"/>
      <c r="I175" s="73"/>
      <c r="J175" s="73"/>
      <c r="K175" s="74"/>
      <c r="L175" s="74"/>
      <c r="M175" s="989"/>
      <c r="N175" s="74"/>
      <c r="O175" s="1860"/>
      <c r="P175" s="73"/>
      <c r="Q175" s="73"/>
      <c r="R175" s="73"/>
      <c r="S175" s="73"/>
      <c r="T175" s="73"/>
      <c r="U175" s="73"/>
      <c r="V175" s="73"/>
      <c r="W175" s="73"/>
      <c r="X175" s="73"/>
      <c r="Y175" s="73"/>
      <c r="Z175" s="73"/>
    </row>
    <row r="176" spans="1:26" ht="15.75" customHeight="1">
      <c r="A176" s="73"/>
      <c r="B176" s="73"/>
      <c r="C176" s="73"/>
      <c r="D176" s="73"/>
      <c r="E176" s="73"/>
      <c r="F176" s="73"/>
      <c r="G176" s="591"/>
      <c r="H176" s="988"/>
      <c r="I176" s="73"/>
      <c r="J176" s="73"/>
      <c r="K176" s="74"/>
      <c r="L176" s="74"/>
      <c r="M176" s="989"/>
      <c r="N176" s="74"/>
      <c r="O176" s="1860"/>
      <c r="P176" s="73"/>
      <c r="Q176" s="73"/>
      <c r="R176" s="73"/>
      <c r="S176" s="73"/>
      <c r="T176" s="73"/>
      <c r="U176" s="73"/>
      <c r="V176" s="73"/>
      <c r="W176" s="73"/>
      <c r="X176" s="73"/>
      <c r="Y176" s="73"/>
      <c r="Z176" s="73"/>
    </row>
    <row r="177" spans="1:26" ht="15.75" customHeight="1">
      <c r="A177" s="73"/>
      <c r="B177" s="73"/>
      <c r="C177" s="73"/>
      <c r="D177" s="73"/>
      <c r="E177" s="73"/>
      <c r="F177" s="73"/>
      <c r="G177" s="591"/>
      <c r="H177" s="988"/>
      <c r="I177" s="73"/>
      <c r="J177" s="73"/>
      <c r="K177" s="74"/>
      <c r="L177" s="74"/>
      <c r="M177" s="989"/>
      <c r="N177" s="74"/>
      <c r="O177" s="1860"/>
      <c r="P177" s="73"/>
      <c r="Q177" s="73"/>
      <c r="R177" s="73"/>
      <c r="S177" s="73"/>
      <c r="T177" s="73"/>
      <c r="U177" s="73"/>
      <c r="V177" s="73"/>
      <c r="W177" s="73"/>
      <c r="X177" s="73"/>
      <c r="Y177" s="73"/>
      <c r="Z177" s="73"/>
    </row>
    <row r="178" spans="1:26" ht="15.75" customHeight="1">
      <c r="A178" s="73"/>
      <c r="B178" s="73"/>
      <c r="C178" s="73"/>
      <c r="D178" s="73"/>
      <c r="E178" s="73"/>
      <c r="F178" s="73"/>
      <c r="G178" s="591"/>
      <c r="H178" s="988"/>
      <c r="I178" s="73"/>
      <c r="J178" s="73"/>
      <c r="K178" s="74"/>
      <c r="L178" s="74"/>
      <c r="M178" s="989"/>
      <c r="N178" s="74"/>
      <c r="O178" s="1860"/>
      <c r="P178" s="73"/>
      <c r="Q178" s="73"/>
      <c r="R178" s="73"/>
      <c r="S178" s="73"/>
      <c r="T178" s="73"/>
      <c r="U178" s="73"/>
      <c r="V178" s="73"/>
      <c r="W178" s="73"/>
      <c r="X178" s="73"/>
      <c r="Y178" s="73"/>
      <c r="Z178" s="73"/>
    </row>
    <row r="179" spans="1:26" ht="15.75" customHeight="1">
      <c r="A179" s="73"/>
      <c r="B179" s="73"/>
      <c r="C179" s="73"/>
      <c r="D179" s="73"/>
      <c r="E179" s="73"/>
      <c r="F179" s="73"/>
      <c r="G179" s="591"/>
      <c r="H179" s="988"/>
      <c r="I179" s="73"/>
      <c r="J179" s="73"/>
      <c r="K179" s="74"/>
      <c r="L179" s="74"/>
      <c r="M179" s="989"/>
      <c r="N179" s="74"/>
      <c r="O179" s="1860"/>
      <c r="P179" s="73"/>
      <c r="Q179" s="73"/>
      <c r="R179" s="73"/>
      <c r="S179" s="73"/>
      <c r="T179" s="73"/>
      <c r="U179" s="73"/>
      <c r="V179" s="73"/>
      <c r="W179" s="73"/>
      <c r="X179" s="73"/>
      <c r="Y179" s="73"/>
      <c r="Z179" s="73"/>
    </row>
    <row r="180" spans="1:26" ht="15.75" customHeight="1">
      <c r="A180" s="73"/>
      <c r="B180" s="73"/>
      <c r="C180" s="73"/>
      <c r="D180" s="73"/>
      <c r="E180" s="73"/>
      <c r="F180" s="73"/>
      <c r="G180" s="591"/>
      <c r="H180" s="988"/>
      <c r="I180" s="73"/>
      <c r="J180" s="73"/>
      <c r="K180" s="74"/>
      <c r="L180" s="74"/>
      <c r="M180" s="989"/>
      <c r="N180" s="74"/>
      <c r="O180" s="1860"/>
      <c r="P180" s="73"/>
      <c r="Q180" s="73"/>
      <c r="R180" s="73"/>
      <c r="S180" s="73"/>
      <c r="T180" s="73"/>
      <c r="U180" s="73"/>
      <c r="V180" s="73"/>
      <c r="W180" s="73"/>
      <c r="X180" s="73"/>
      <c r="Y180" s="73"/>
      <c r="Z180" s="73"/>
    </row>
    <row r="181" spans="1:26" ht="15.75" customHeight="1">
      <c r="A181" s="73"/>
      <c r="B181" s="73"/>
      <c r="C181" s="73"/>
      <c r="D181" s="73"/>
      <c r="E181" s="73"/>
      <c r="F181" s="73"/>
      <c r="G181" s="591"/>
      <c r="H181" s="988"/>
      <c r="I181" s="73"/>
      <c r="J181" s="73"/>
      <c r="K181" s="74"/>
      <c r="L181" s="74"/>
      <c r="M181" s="989"/>
      <c r="N181" s="74"/>
      <c r="O181" s="1860"/>
      <c r="P181" s="73"/>
      <c r="Q181" s="73"/>
      <c r="R181" s="73"/>
      <c r="S181" s="73"/>
      <c r="T181" s="73"/>
      <c r="U181" s="73"/>
      <c r="V181" s="73"/>
      <c r="W181" s="73"/>
      <c r="X181" s="73"/>
      <c r="Y181" s="73"/>
      <c r="Z181" s="73"/>
    </row>
    <row r="182" spans="1:26" ht="15.75" customHeight="1">
      <c r="A182" s="73"/>
      <c r="B182" s="73"/>
      <c r="C182" s="73"/>
      <c r="D182" s="73"/>
      <c r="E182" s="73"/>
      <c r="F182" s="73"/>
      <c r="G182" s="591"/>
      <c r="H182" s="988"/>
      <c r="I182" s="73"/>
      <c r="J182" s="73"/>
      <c r="K182" s="74"/>
      <c r="L182" s="74"/>
      <c r="M182" s="989"/>
      <c r="N182" s="74"/>
      <c r="O182" s="1860"/>
      <c r="P182" s="73"/>
      <c r="Q182" s="73"/>
      <c r="R182" s="73"/>
      <c r="S182" s="73"/>
      <c r="T182" s="73"/>
      <c r="U182" s="73"/>
      <c r="V182" s="73"/>
      <c r="W182" s="73"/>
      <c r="X182" s="73"/>
      <c r="Y182" s="73"/>
      <c r="Z182" s="73"/>
    </row>
    <row r="183" spans="1:26" ht="15.75" customHeight="1">
      <c r="A183" s="73"/>
      <c r="B183" s="73"/>
      <c r="C183" s="73"/>
      <c r="D183" s="73"/>
      <c r="E183" s="73"/>
      <c r="F183" s="73"/>
      <c r="G183" s="591"/>
      <c r="H183" s="988"/>
      <c r="I183" s="73"/>
      <c r="J183" s="73"/>
      <c r="K183" s="74"/>
      <c r="L183" s="74"/>
      <c r="M183" s="989"/>
      <c r="N183" s="74"/>
      <c r="O183" s="1860"/>
      <c r="P183" s="73"/>
      <c r="Q183" s="73"/>
      <c r="R183" s="73"/>
      <c r="S183" s="73"/>
      <c r="T183" s="73"/>
      <c r="U183" s="73"/>
      <c r="V183" s="73"/>
      <c r="W183" s="73"/>
      <c r="X183" s="73"/>
      <c r="Y183" s="73"/>
      <c r="Z183" s="73"/>
    </row>
    <row r="184" spans="1:26" ht="15.75" customHeight="1">
      <c r="A184" s="73"/>
      <c r="B184" s="73"/>
      <c r="C184" s="73"/>
      <c r="D184" s="73"/>
      <c r="E184" s="73"/>
      <c r="F184" s="73"/>
      <c r="G184" s="591"/>
      <c r="H184" s="988"/>
      <c r="I184" s="73"/>
      <c r="J184" s="73"/>
      <c r="K184" s="74"/>
      <c r="L184" s="74"/>
      <c r="M184" s="989"/>
      <c r="N184" s="74"/>
      <c r="O184" s="1860"/>
      <c r="P184" s="73"/>
      <c r="Q184" s="73"/>
      <c r="R184" s="73"/>
      <c r="S184" s="73"/>
      <c r="T184" s="73"/>
      <c r="U184" s="73"/>
      <c r="V184" s="73"/>
      <c r="W184" s="73"/>
      <c r="X184" s="73"/>
      <c r="Y184" s="73"/>
      <c r="Z184" s="73"/>
    </row>
    <row r="185" spans="1:26" ht="15.75" customHeight="1">
      <c r="A185" s="73"/>
      <c r="B185" s="73"/>
      <c r="C185" s="73"/>
      <c r="D185" s="73"/>
      <c r="E185" s="73"/>
      <c r="F185" s="73"/>
      <c r="G185" s="591"/>
      <c r="H185" s="988"/>
      <c r="I185" s="73"/>
      <c r="J185" s="73"/>
      <c r="K185" s="74"/>
      <c r="L185" s="74"/>
      <c r="M185" s="989"/>
      <c r="N185" s="74"/>
      <c r="O185" s="1860"/>
      <c r="P185" s="73"/>
      <c r="Q185" s="73"/>
      <c r="R185" s="73"/>
      <c r="S185" s="73"/>
      <c r="T185" s="73"/>
      <c r="U185" s="73"/>
      <c r="V185" s="73"/>
      <c r="W185" s="73"/>
      <c r="X185" s="73"/>
      <c r="Y185" s="73"/>
      <c r="Z185" s="73"/>
    </row>
    <row r="186" spans="1:26" ht="15.75" customHeight="1">
      <c r="A186" s="73"/>
      <c r="B186" s="73"/>
      <c r="C186" s="73"/>
      <c r="D186" s="73"/>
      <c r="E186" s="73"/>
      <c r="F186" s="73"/>
      <c r="G186" s="591"/>
      <c r="H186" s="988"/>
      <c r="I186" s="73"/>
      <c r="J186" s="73"/>
      <c r="K186" s="74"/>
      <c r="L186" s="74"/>
      <c r="M186" s="989"/>
      <c r="N186" s="74"/>
      <c r="O186" s="1860"/>
      <c r="P186" s="73"/>
      <c r="Q186" s="73"/>
      <c r="R186" s="73"/>
      <c r="S186" s="73"/>
      <c r="T186" s="73"/>
      <c r="U186" s="73"/>
      <c r="V186" s="73"/>
      <c r="W186" s="73"/>
      <c r="X186" s="73"/>
      <c r="Y186" s="73"/>
      <c r="Z186" s="73"/>
    </row>
    <row r="187" spans="1:26" ht="15.75" customHeight="1">
      <c r="A187" s="73"/>
      <c r="B187" s="73"/>
      <c r="C187" s="73"/>
      <c r="D187" s="73"/>
      <c r="E187" s="73"/>
      <c r="F187" s="73"/>
      <c r="G187" s="591"/>
      <c r="H187" s="988"/>
      <c r="I187" s="73"/>
      <c r="J187" s="73"/>
      <c r="K187" s="74"/>
      <c r="L187" s="74"/>
      <c r="M187" s="989"/>
      <c r="N187" s="74"/>
      <c r="O187" s="1860"/>
      <c r="P187" s="73"/>
      <c r="Q187" s="73"/>
      <c r="R187" s="73"/>
      <c r="S187" s="73"/>
      <c r="T187" s="73"/>
      <c r="U187" s="73"/>
      <c r="V187" s="73"/>
      <c r="W187" s="73"/>
      <c r="X187" s="73"/>
      <c r="Y187" s="73"/>
      <c r="Z187" s="73"/>
    </row>
    <row r="188" spans="1:26" ht="15.75" customHeight="1">
      <c r="A188" s="73"/>
      <c r="B188" s="73"/>
      <c r="C188" s="73"/>
      <c r="D188" s="73"/>
      <c r="E188" s="73"/>
      <c r="F188" s="73"/>
      <c r="G188" s="591"/>
      <c r="H188" s="988"/>
      <c r="I188" s="73"/>
      <c r="J188" s="73"/>
      <c r="K188" s="74"/>
      <c r="L188" s="74"/>
      <c r="M188" s="989"/>
      <c r="N188" s="74"/>
      <c r="O188" s="1860"/>
      <c r="P188" s="73"/>
      <c r="Q188" s="73"/>
      <c r="R188" s="73"/>
      <c r="S188" s="73"/>
      <c r="T188" s="73"/>
      <c r="U188" s="73"/>
      <c r="V188" s="73"/>
      <c r="W188" s="73"/>
      <c r="X188" s="73"/>
      <c r="Y188" s="73"/>
      <c r="Z188" s="73"/>
    </row>
    <row r="189" spans="1:26" ht="15.75" customHeight="1">
      <c r="A189" s="73"/>
      <c r="B189" s="73"/>
      <c r="C189" s="73"/>
      <c r="D189" s="73"/>
      <c r="E189" s="73"/>
      <c r="F189" s="73"/>
      <c r="G189" s="591"/>
      <c r="H189" s="988"/>
      <c r="I189" s="73"/>
      <c r="J189" s="73"/>
      <c r="K189" s="74"/>
      <c r="L189" s="74"/>
      <c r="M189" s="989"/>
      <c r="N189" s="74"/>
      <c r="O189" s="1860"/>
      <c r="P189" s="73"/>
      <c r="Q189" s="73"/>
      <c r="R189" s="73"/>
      <c r="S189" s="73"/>
      <c r="T189" s="73"/>
      <c r="U189" s="73"/>
      <c r="V189" s="73"/>
      <c r="W189" s="73"/>
      <c r="X189" s="73"/>
      <c r="Y189" s="73"/>
      <c r="Z189" s="73"/>
    </row>
    <row r="190" spans="1:26" ht="15.75" customHeight="1">
      <c r="A190" s="73"/>
      <c r="B190" s="73"/>
      <c r="C190" s="73"/>
      <c r="D190" s="73"/>
      <c r="E190" s="73"/>
      <c r="F190" s="73"/>
      <c r="G190" s="591"/>
      <c r="H190" s="988"/>
      <c r="I190" s="73"/>
      <c r="J190" s="73"/>
      <c r="K190" s="74"/>
      <c r="L190" s="74"/>
      <c r="M190" s="989"/>
      <c r="N190" s="74"/>
      <c r="O190" s="1860"/>
      <c r="P190" s="73"/>
      <c r="Q190" s="73"/>
      <c r="R190" s="73"/>
      <c r="S190" s="73"/>
      <c r="T190" s="73"/>
      <c r="U190" s="73"/>
      <c r="V190" s="73"/>
      <c r="W190" s="73"/>
      <c r="X190" s="73"/>
      <c r="Y190" s="73"/>
      <c r="Z190" s="73"/>
    </row>
    <row r="191" spans="1:26" ht="15.75" customHeight="1">
      <c r="A191" s="73"/>
      <c r="B191" s="73"/>
      <c r="C191" s="73"/>
      <c r="D191" s="73"/>
      <c r="E191" s="73"/>
      <c r="F191" s="73"/>
      <c r="G191" s="591"/>
      <c r="H191" s="988"/>
      <c r="I191" s="73"/>
      <c r="J191" s="73"/>
      <c r="K191" s="74"/>
      <c r="L191" s="74"/>
      <c r="M191" s="989"/>
      <c r="N191" s="74"/>
      <c r="O191" s="1860"/>
      <c r="P191" s="73"/>
      <c r="Q191" s="73"/>
      <c r="R191" s="73"/>
      <c r="S191" s="73"/>
      <c r="T191" s="73"/>
      <c r="U191" s="73"/>
      <c r="V191" s="73"/>
      <c r="W191" s="73"/>
      <c r="X191" s="73"/>
      <c r="Y191" s="73"/>
      <c r="Z191" s="73"/>
    </row>
    <row r="192" spans="1:26" ht="15.75" customHeight="1">
      <c r="A192" s="73"/>
      <c r="B192" s="73"/>
      <c r="C192" s="73"/>
      <c r="D192" s="73"/>
      <c r="E192" s="73"/>
      <c r="F192" s="73"/>
      <c r="G192" s="591"/>
      <c r="H192" s="988"/>
      <c r="I192" s="73"/>
      <c r="J192" s="73"/>
      <c r="K192" s="74"/>
      <c r="L192" s="74"/>
      <c r="M192" s="989"/>
      <c r="N192" s="74"/>
      <c r="O192" s="1860"/>
      <c r="P192" s="73"/>
      <c r="Q192" s="73"/>
      <c r="R192" s="73"/>
      <c r="S192" s="73"/>
      <c r="T192" s="73"/>
      <c r="U192" s="73"/>
      <c r="V192" s="73"/>
      <c r="W192" s="73"/>
      <c r="X192" s="73"/>
      <c r="Y192" s="73"/>
      <c r="Z192" s="73"/>
    </row>
    <row r="193" spans="1:26" ht="15.75" customHeight="1">
      <c r="A193" s="73"/>
      <c r="B193" s="73"/>
      <c r="C193" s="73"/>
      <c r="D193" s="73"/>
      <c r="E193" s="73"/>
      <c r="F193" s="73"/>
      <c r="G193" s="591"/>
      <c r="H193" s="988"/>
      <c r="I193" s="73"/>
      <c r="J193" s="73"/>
      <c r="K193" s="74"/>
      <c r="L193" s="74"/>
      <c r="M193" s="989"/>
      <c r="N193" s="74"/>
      <c r="O193" s="1860"/>
      <c r="P193" s="73"/>
      <c r="Q193" s="73"/>
      <c r="R193" s="73"/>
      <c r="S193" s="73"/>
      <c r="T193" s="73"/>
      <c r="U193" s="73"/>
      <c r="V193" s="73"/>
      <c r="W193" s="73"/>
      <c r="X193" s="73"/>
      <c r="Y193" s="73"/>
      <c r="Z193" s="73"/>
    </row>
    <row r="194" spans="1:26" ht="15.75" customHeight="1">
      <c r="A194" s="73"/>
      <c r="B194" s="73"/>
      <c r="C194" s="73"/>
      <c r="D194" s="73"/>
      <c r="E194" s="73"/>
      <c r="F194" s="73"/>
      <c r="G194" s="591"/>
      <c r="H194" s="988"/>
      <c r="I194" s="73"/>
      <c r="J194" s="73"/>
      <c r="K194" s="74"/>
      <c r="L194" s="74"/>
      <c r="M194" s="989"/>
      <c r="N194" s="74"/>
      <c r="O194" s="1860"/>
      <c r="P194" s="73"/>
      <c r="Q194" s="73"/>
      <c r="R194" s="73"/>
      <c r="S194" s="73"/>
      <c r="T194" s="73"/>
      <c r="U194" s="73"/>
      <c r="V194" s="73"/>
      <c r="W194" s="73"/>
      <c r="X194" s="73"/>
      <c r="Y194" s="73"/>
      <c r="Z194" s="73"/>
    </row>
    <row r="195" spans="1:26" ht="15.75" customHeight="1">
      <c r="A195" s="73"/>
      <c r="B195" s="73"/>
      <c r="C195" s="73"/>
      <c r="D195" s="73"/>
      <c r="E195" s="73"/>
      <c r="F195" s="73"/>
      <c r="G195" s="591"/>
      <c r="H195" s="988"/>
      <c r="I195" s="73"/>
      <c r="J195" s="73"/>
      <c r="K195" s="74"/>
      <c r="L195" s="74"/>
      <c r="M195" s="989"/>
      <c r="N195" s="74"/>
      <c r="O195" s="1860"/>
      <c r="P195" s="73"/>
      <c r="Q195" s="73"/>
      <c r="R195" s="73"/>
      <c r="S195" s="73"/>
      <c r="T195" s="73"/>
      <c r="U195" s="73"/>
      <c r="V195" s="73"/>
      <c r="W195" s="73"/>
      <c r="X195" s="73"/>
      <c r="Y195" s="73"/>
      <c r="Z195" s="73"/>
    </row>
    <row r="196" spans="1:26" ht="15.75" customHeight="1">
      <c r="A196" s="73"/>
      <c r="B196" s="73"/>
      <c r="C196" s="73"/>
      <c r="D196" s="73"/>
      <c r="E196" s="73"/>
      <c r="F196" s="73"/>
      <c r="G196" s="591"/>
      <c r="H196" s="988"/>
      <c r="I196" s="73"/>
      <c r="J196" s="73"/>
      <c r="K196" s="74"/>
      <c r="L196" s="74"/>
      <c r="M196" s="989"/>
      <c r="N196" s="74"/>
      <c r="O196" s="1860"/>
      <c r="P196" s="73"/>
      <c r="Q196" s="73"/>
      <c r="R196" s="73"/>
      <c r="S196" s="73"/>
      <c r="T196" s="73"/>
      <c r="U196" s="73"/>
      <c r="V196" s="73"/>
      <c r="W196" s="73"/>
      <c r="X196" s="73"/>
      <c r="Y196" s="73"/>
      <c r="Z196" s="73"/>
    </row>
    <row r="197" spans="1:26" ht="15.75" customHeight="1">
      <c r="A197" s="73"/>
      <c r="B197" s="73"/>
      <c r="C197" s="73"/>
      <c r="D197" s="73"/>
      <c r="E197" s="73"/>
      <c r="F197" s="73"/>
      <c r="G197" s="591"/>
      <c r="H197" s="988"/>
      <c r="I197" s="73"/>
      <c r="J197" s="73"/>
      <c r="K197" s="74"/>
      <c r="L197" s="74"/>
      <c r="M197" s="989"/>
      <c r="N197" s="74"/>
      <c r="O197" s="1860"/>
      <c r="P197" s="73"/>
      <c r="Q197" s="73"/>
      <c r="R197" s="73"/>
      <c r="S197" s="73"/>
      <c r="T197" s="73"/>
      <c r="U197" s="73"/>
      <c r="V197" s="73"/>
      <c r="W197" s="73"/>
      <c r="X197" s="73"/>
      <c r="Y197" s="73"/>
      <c r="Z197" s="73"/>
    </row>
    <row r="198" spans="1:26" ht="15.75" customHeight="1">
      <c r="A198" s="73"/>
      <c r="B198" s="73"/>
      <c r="C198" s="73"/>
      <c r="D198" s="73"/>
      <c r="E198" s="73"/>
      <c r="F198" s="73"/>
      <c r="G198" s="591"/>
      <c r="H198" s="988"/>
      <c r="I198" s="73"/>
      <c r="J198" s="73"/>
      <c r="K198" s="74"/>
      <c r="L198" s="74"/>
      <c r="M198" s="989"/>
      <c r="N198" s="74"/>
      <c r="O198" s="1860"/>
      <c r="P198" s="73"/>
      <c r="Q198" s="73"/>
      <c r="R198" s="73"/>
      <c r="S198" s="73"/>
      <c r="T198" s="73"/>
      <c r="U198" s="73"/>
      <c r="V198" s="73"/>
      <c r="W198" s="73"/>
      <c r="X198" s="73"/>
      <c r="Y198" s="73"/>
      <c r="Z198" s="73"/>
    </row>
    <row r="199" spans="1:26" ht="15.75" customHeight="1">
      <c r="A199" s="73"/>
      <c r="B199" s="73"/>
      <c r="C199" s="73"/>
      <c r="D199" s="73"/>
      <c r="E199" s="73"/>
      <c r="F199" s="73"/>
      <c r="G199" s="591"/>
      <c r="H199" s="988"/>
      <c r="I199" s="73"/>
      <c r="J199" s="73"/>
      <c r="K199" s="74"/>
      <c r="L199" s="74"/>
      <c r="M199" s="989"/>
      <c r="N199" s="74"/>
      <c r="O199" s="1860"/>
      <c r="P199" s="73"/>
      <c r="Q199" s="73"/>
      <c r="R199" s="73"/>
      <c r="S199" s="73"/>
      <c r="T199" s="73"/>
      <c r="U199" s="73"/>
      <c r="V199" s="73"/>
      <c r="W199" s="73"/>
      <c r="X199" s="73"/>
      <c r="Y199" s="73"/>
      <c r="Z199" s="73"/>
    </row>
    <row r="200" spans="1:26" ht="15.75" customHeight="1">
      <c r="A200" s="73"/>
      <c r="B200" s="73"/>
      <c r="C200" s="73"/>
      <c r="D200" s="73"/>
      <c r="E200" s="73"/>
      <c r="F200" s="73"/>
      <c r="G200" s="591"/>
      <c r="H200" s="988"/>
      <c r="I200" s="73"/>
      <c r="J200" s="73"/>
      <c r="K200" s="74"/>
      <c r="L200" s="74"/>
      <c r="M200" s="989"/>
      <c r="N200" s="74"/>
      <c r="O200" s="1860"/>
      <c r="P200" s="73"/>
      <c r="Q200" s="73"/>
      <c r="R200" s="73"/>
      <c r="S200" s="73"/>
      <c r="T200" s="73"/>
      <c r="U200" s="73"/>
      <c r="V200" s="73"/>
      <c r="W200" s="73"/>
      <c r="X200" s="73"/>
      <c r="Y200" s="73"/>
      <c r="Z200" s="73"/>
    </row>
    <row r="201" spans="1:26" ht="15.75" customHeight="1">
      <c r="A201" s="73"/>
      <c r="B201" s="73"/>
      <c r="C201" s="73"/>
      <c r="D201" s="73"/>
      <c r="E201" s="73"/>
      <c r="F201" s="73"/>
      <c r="G201" s="591"/>
      <c r="H201" s="988"/>
      <c r="I201" s="73"/>
      <c r="J201" s="73"/>
      <c r="K201" s="74"/>
      <c r="L201" s="74"/>
      <c r="M201" s="989"/>
      <c r="N201" s="74"/>
      <c r="O201" s="1860"/>
      <c r="P201" s="73"/>
      <c r="Q201" s="73"/>
      <c r="R201" s="73"/>
      <c r="S201" s="73"/>
      <c r="T201" s="73"/>
      <c r="U201" s="73"/>
      <c r="V201" s="73"/>
      <c r="W201" s="73"/>
      <c r="X201" s="73"/>
      <c r="Y201" s="73"/>
      <c r="Z201" s="73"/>
    </row>
    <row r="202" spans="1:26" ht="15.75" customHeight="1">
      <c r="A202" s="73"/>
      <c r="B202" s="73"/>
      <c r="C202" s="73"/>
      <c r="D202" s="73"/>
      <c r="E202" s="73"/>
      <c r="F202" s="73"/>
      <c r="G202" s="591"/>
      <c r="H202" s="988"/>
      <c r="I202" s="73"/>
      <c r="J202" s="73"/>
      <c r="K202" s="74"/>
      <c r="L202" s="74"/>
      <c r="M202" s="989"/>
      <c r="N202" s="74"/>
      <c r="O202" s="1860"/>
      <c r="P202" s="73"/>
      <c r="Q202" s="73"/>
      <c r="R202" s="73"/>
      <c r="S202" s="73"/>
      <c r="T202" s="73"/>
      <c r="U202" s="73"/>
      <c r="V202" s="73"/>
      <c r="W202" s="73"/>
      <c r="X202" s="73"/>
      <c r="Y202" s="73"/>
      <c r="Z202" s="73"/>
    </row>
    <row r="203" spans="1:26" ht="15.75" customHeight="1">
      <c r="A203" s="73"/>
      <c r="B203" s="73"/>
      <c r="C203" s="73"/>
      <c r="D203" s="73"/>
      <c r="E203" s="73"/>
      <c r="F203" s="73"/>
      <c r="G203" s="591"/>
      <c r="H203" s="988"/>
      <c r="I203" s="73"/>
      <c r="J203" s="73"/>
      <c r="K203" s="74"/>
      <c r="L203" s="74"/>
      <c r="M203" s="989"/>
      <c r="N203" s="74"/>
      <c r="O203" s="1860"/>
      <c r="P203" s="73"/>
      <c r="Q203" s="73"/>
      <c r="R203" s="73"/>
      <c r="S203" s="73"/>
      <c r="T203" s="73"/>
      <c r="U203" s="73"/>
      <c r="V203" s="73"/>
      <c r="W203" s="73"/>
      <c r="X203" s="73"/>
      <c r="Y203" s="73"/>
      <c r="Z203" s="73"/>
    </row>
    <row r="204" spans="1:26" ht="15.75" customHeight="1">
      <c r="A204" s="73"/>
      <c r="B204" s="73"/>
      <c r="C204" s="73"/>
      <c r="D204" s="73"/>
      <c r="E204" s="73"/>
      <c r="F204" s="73"/>
      <c r="G204" s="591"/>
      <c r="H204" s="988"/>
      <c r="I204" s="73"/>
      <c r="J204" s="73"/>
      <c r="K204" s="74"/>
      <c r="L204" s="74"/>
      <c r="M204" s="989"/>
      <c r="N204" s="74"/>
      <c r="O204" s="1860"/>
      <c r="P204" s="73"/>
      <c r="Q204" s="73"/>
      <c r="R204" s="73"/>
      <c r="S204" s="73"/>
      <c r="T204" s="73"/>
      <c r="U204" s="73"/>
      <c r="V204" s="73"/>
      <c r="W204" s="73"/>
      <c r="X204" s="73"/>
      <c r="Y204" s="73"/>
      <c r="Z204" s="73"/>
    </row>
    <row r="205" spans="1:26" ht="15.75" customHeight="1">
      <c r="A205" s="73"/>
      <c r="B205" s="73"/>
      <c r="C205" s="73"/>
      <c r="D205" s="73"/>
      <c r="E205" s="73"/>
      <c r="F205" s="73"/>
      <c r="G205" s="591"/>
      <c r="H205" s="988"/>
      <c r="I205" s="73"/>
      <c r="J205" s="73"/>
      <c r="K205" s="74"/>
      <c r="L205" s="74"/>
      <c r="M205" s="989"/>
      <c r="N205" s="74"/>
      <c r="O205" s="1860"/>
      <c r="P205" s="73"/>
      <c r="Q205" s="73"/>
      <c r="R205" s="73"/>
      <c r="S205" s="73"/>
      <c r="T205" s="73"/>
      <c r="U205" s="73"/>
      <c r="V205" s="73"/>
      <c r="W205" s="73"/>
      <c r="X205" s="73"/>
      <c r="Y205" s="73"/>
      <c r="Z205" s="73"/>
    </row>
    <row r="206" spans="1:26" ht="15.75" customHeight="1">
      <c r="A206" s="73"/>
      <c r="B206" s="73"/>
      <c r="C206" s="73"/>
      <c r="D206" s="73"/>
      <c r="E206" s="73"/>
      <c r="F206" s="73"/>
      <c r="G206" s="591"/>
      <c r="H206" s="988"/>
      <c r="I206" s="73"/>
      <c r="J206" s="73"/>
      <c r="K206" s="74"/>
      <c r="L206" s="74"/>
      <c r="M206" s="989"/>
      <c r="N206" s="74"/>
      <c r="O206" s="1860"/>
      <c r="P206" s="73"/>
      <c r="Q206" s="73"/>
      <c r="R206" s="73"/>
      <c r="S206" s="73"/>
      <c r="T206" s="73"/>
      <c r="U206" s="73"/>
      <c r="V206" s="73"/>
      <c r="W206" s="73"/>
      <c r="X206" s="73"/>
      <c r="Y206" s="73"/>
      <c r="Z206" s="73"/>
    </row>
    <row r="207" spans="1:26" ht="15.75" customHeight="1">
      <c r="A207" s="73"/>
      <c r="B207" s="73"/>
      <c r="C207" s="73"/>
      <c r="D207" s="73"/>
      <c r="E207" s="73"/>
      <c r="F207" s="73"/>
      <c r="G207" s="591"/>
      <c r="H207" s="988"/>
      <c r="I207" s="73"/>
      <c r="J207" s="73"/>
      <c r="K207" s="74"/>
      <c r="L207" s="74"/>
      <c r="M207" s="989"/>
      <c r="N207" s="74"/>
      <c r="O207" s="1860"/>
      <c r="P207" s="73"/>
      <c r="Q207" s="73"/>
      <c r="R207" s="73"/>
      <c r="S207" s="73"/>
      <c r="T207" s="73"/>
      <c r="U207" s="73"/>
      <c r="V207" s="73"/>
      <c r="W207" s="73"/>
      <c r="X207" s="73"/>
      <c r="Y207" s="73"/>
      <c r="Z207" s="73"/>
    </row>
    <row r="208" spans="1:26" ht="15.75" customHeight="1">
      <c r="A208" s="73"/>
      <c r="B208" s="73"/>
      <c r="C208" s="73"/>
      <c r="D208" s="73"/>
      <c r="E208" s="73"/>
      <c r="F208" s="73"/>
      <c r="G208" s="591"/>
      <c r="H208" s="988"/>
      <c r="I208" s="73"/>
      <c r="J208" s="73"/>
      <c r="K208" s="74"/>
      <c r="L208" s="74"/>
      <c r="M208" s="989"/>
      <c r="N208" s="74"/>
      <c r="O208" s="1860"/>
      <c r="P208" s="73"/>
      <c r="Q208" s="73"/>
      <c r="R208" s="73"/>
      <c r="S208" s="73"/>
      <c r="T208" s="73"/>
      <c r="U208" s="73"/>
      <c r="V208" s="73"/>
      <c r="W208" s="73"/>
      <c r="X208" s="73"/>
      <c r="Y208" s="73"/>
      <c r="Z208" s="73"/>
    </row>
    <row r="209" spans="1:26" ht="15.75" customHeight="1">
      <c r="A209" s="73"/>
      <c r="B209" s="73"/>
      <c r="C209" s="73"/>
      <c r="D209" s="73"/>
      <c r="E209" s="73"/>
      <c r="F209" s="73"/>
      <c r="G209" s="591"/>
      <c r="H209" s="988"/>
      <c r="I209" s="73"/>
      <c r="J209" s="73"/>
      <c r="K209" s="74"/>
      <c r="L209" s="74"/>
      <c r="M209" s="989"/>
      <c r="N209" s="74"/>
      <c r="O209" s="1860"/>
      <c r="P209" s="73"/>
      <c r="Q209" s="73"/>
      <c r="R209" s="73"/>
      <c r="S209" s="73"/>
      <c r="T209" s="73"/>
      <c r="U209" s="73"/>
      <c r="V209" s="73"/>
      <c r="W209" s="73"/>
      <c r="X209" s="73"/>
      <c r="Y209" s="73"/>
      <c r="Z209" s="73"/>
    </row>
    <row r="210" spans="1:26" ht="15.75" customHeight="1">
      <c r="A210" s="73"/>
      <c r="B210" s="73"/>
      <c r="C210" s="73"/>
      <c r="D210" s="73"/>
      <c r="E210" s="73"/>
      <c r="F210" s="73"/>
      <c r="G210" s="591"/>
      <c r="H210" s="988"/>
      <c r="I210" s="73"/>
      <c r="J210" s="73"/>
      <c r="K210" s="74"/>
      <c r="L210" s="74"/>
      <c r="M210" s="989"/>
      <c r="N210" s="74"/>
      <c r="O210" s="1860"/>
      <c r="P210" s="73"/>
      <c r="Q210" s="73"/>
      <c r="R210" s="73"/>
      <c r="S210" s="73"/>
      <c r="T210" s="73"/>
      <c r="U210" s="73"/>
      <c r="V210" s="73"/>
      <c r="W210" s="73"/>
      <c r="X210" s="73"/>
      <c r="Y210" s="73"/>
      <c r="Z210" s="73"/>
    </row>
    <row r="211" spans="1:26" ht="15.75" customHeight="1">
      <c r="A211" s="73"/>
      <c r="B211" s="73"/>
      <c r="C211" s="73"/>
      <c r="D211" s="73"/>
      <c r="E211" s="73"/>
      <c r="F211" s="73"/>
      <c r="G211" s="591"/>
      <c r="H211" s="988"/>
      <c r="I211" s="73"/>
      <c r="J211" s="73"/>
      <c r="K211" s="74"/>
      <c r="L211" s="74"/>
      <c r="M211" s="989"/>
      <c r="N211" s="74"/>
      <c r="O211" s="1860"/>
      <c r="P211" s="73"/>
      <c r="Q211" s="73"/>
      <c r="R211" s="73"/>
      <c r="S211" s="73"/>
      <c r="T211" s="73"/>
      <c r="U211" s="73"/>
      <c r="V211" s="73"/>
      <c r="W211" s="73"/>
      <c r="X211" s="73"/>
      <c r="Y211" s="73"/>
      <c r="Z211" s="73"/>
    </row>
    <row r="212" spans="1:26" ht="15.75" customHeight="1">
      <c r="A212" s="73"/>
      <c r="B212" s="73"/>
      <c r="C212" s="73"/>
      <c r="D212" s="73"/>
      <c r="E212" s="73"/>
      <c r="F212" s="73"/>
      <c r="G212" s="591"/>
      <c r="H212" s="988"/>
      <c r="I212" s="73"/>
      <c r="J212" s="73"/>
      <c r="K212" s="74"/>
      <c r="L212" s="74"/>
      <c r="M212" s="989"/>
      <c r="N212" s="74"/>
      <c r="O212" s="1860"/>
      <c r="P212" s="73"/>
      <c r="Q212" s="73"/>
      <c r="R212" s="73"/>
      <c r="S212" s="73"/>
      <c r="T212" s="73"/>
      <c r="U212" s="73"/>
      <c r="V212" s="73"/>
      <c r="W212" s="73"/>
      <c r="X212" s="73"/>
      <c r="Y212" s="73"/>
      <c r="Z212" s="73"/>
    </row>
    <row r="213" spans="1:26" ht="15.75" customHeight="1">
      <c r="A213" s="73"/>
      <c r="B213" s="73"/>
      <c r="C213" s="73"/>
      <c r="D213" s="73"/>
      <c r="E213" s="73"/>
      <c r="F213" s="73"/>
      <c r="G213" s="591"/>
      <c r="H213" s="988"/>
      <c r="I213" s="73"/>
      <c r="J213" s="73"/>
      <c r="K213" s="74"/>
      <c r="L213" s="74"/>
      <c r="M213" s="989"/>
      <c r="N213" s="74"/>
      <c r="O213" s="1860"/>
      <c r="P213" s="73"/>
      <c r="Q213" s="73"/>
      <c r="R213" s="73"/>
      <c r="S213" s="73"/>
      <c r="T213" s="73"/>
      <c r="U213" s="73"/>
      <c r="V213" s="73"/>
      <c r="W213" s="73"/>
      <c r="X213" s="73"/>
      <c r="Y213" s="73"/>
      <c r="Z213" s="73"/>
    </row>
    <row r="214" spans="1:26" ht="15.75" customHeight="1">
      <c r="A214" s="73"/>
      <c r="B214" s="73"/>
      <c r="C214" s="73"/>
      <c r="D214" s="73"/>
      <c r="E214" s="73"/>
      <c r="F214" s="73"/>
      <c r="G214" s="591"/>
      <c r="H214" s="988"/>
      <c r="I214" s="73"/>
      <c r="J214" s="73"/>
      <c r="K214" s="74"/>
      <c r="L214" s="74"/>
      <c r="M214" s="989"/>
      <c r="N214" s="74"/>
      <c r="O214" s="1860"/>
      <c r="P214" s="73"/>
      <c r="Q214" s="73"/>
      <c r="R214" s="73"/>
      <c r="S214" s="73"/>
      <c r="T214" s="73"/>
      <c r="U214" s="73"/>
      <c r="V214" s="73"/>
      <c r="W214" s="73"/>
      <c r="X214" s="73"/>
      <c r="Y214" s="73"/>
      <c r="Z214" s="73"/>
    </row>
    <row r="215" spans="1:26" ht="15.75" customHeight="1">
      <c r="A215" s="73"/>
      <c r="B215" s="73"/>
      <c r="C215" s="73"/>
      <c r="D215" s="73"/>
      <c r="E215" s="73"/>
      <c r="F215" s="73"/>
      <c r="G215" s="591"/>
      <c r="H215" s="988"/>
      <c r="I215" s="73"/>
      <c r="J215" s="73"/>
      <c r="K215" s="74"/>
      <c r="L215" s="74"/>
      <c r="M215" s="989"/>
      <c r="N215" s="74"/>
      <c r="O215" s="1860"/>
      <c r="P215" s="73"/>
      <c r="Q215" s="73"/>
      <c r="R215" s="73"/>
      <c r="S215" s="73"/>
      <c r="T215" s="73"/>
      <c r="U215" s="73"/>
      <c r="V215" s="73"/>
      <c r="W215" s="73"/>
      <c r="X215" s="73"/>
      <c r="Y215" s="73"/>
      <c r="Z215" s="73"/>
    </row>
    <row r="216" spans="1:26" ht="15.75" customHeight="1">
      <c r="A216" s="73"/>
      <c r="B216" s="73"/>
      <c r="C216" s="73"/>
      <c r="D216" s="73"/>
      <c r="E216" s="73"/>
      <c r="F216" s="73"/>
      <c r="G216" s="591"/>
      <c r="H216" s="988"/>
      <c r="I216" s="73"/>
      <c r="J216" s="73"/>
      <c r="K216" s="74"/>
      <c r="L216" s="74"/>
      <c r="M216" s="989"/>
      <c r="N216" s="74"/>
      <c r="O216" s="1860"/>
      <c r="P216" s="73"/>
      <c r="Q216" s="73"/>
      <c r="R216" s="73"/>
      <c r="S216" s="73"/>
      <c r="T216" s="73"/>
      <c r="U216" s="73"/>
      <c r="V216" s="73"/>
      <c r="W216" s="73"/>
      <c r="X216" s="73"/>
      <c r="Y216" s="73"/>
      <c r="Z216" s="73"/>
    </row>
    <row r="217" spans="1:26" ht="15.75" customHeight="1">
      <c r="A217" s="73"/>
      <c r="B217" s="73"/>
      <c r="C217" s="73"/>
      <c r="D217" s="73"/>
      <c r="E217" s="73"/>
      <c r="F217" s="73"/>
      <c r="G217" s="591"/>
      <c r="H217" s="988"/>
      <c r="I217" s="73"/>
      <c r="J217" s="73"/>
      <c r="K217" s="74"/>
      <c r="L217" s="74"/>
      <c r="M217" s="989"/>
      <c r="N217" s="74"/>
      <c r="O217" s="1860"/>
      <c r="P217" s="73"/>
      <c r="Q217" s="73"/>
      <c r="R217" s="73"/>
      <c r="S217" s="73"/>
      <c r="T217" s="73"/>
      <c r="U217" s="73"/>
      <c r="V217" s="73"/>
      <c r="W217" s="73"/>
      <c r="X217" s="73"/>
      <c r="Y217" s="73"/>
      <c r="Z217" s="73"/>
    </row>
    <row r="218" spans="1:26" ht="15.75" customHeight="1">
      <c r="A218" s="73"/>
      <c r="B218" s="73"/>
      <c r="C218" s="73"/>
      <c r="D218" s="73"/>
      <c r="E218" s="73"/>
      <c r="F218" s="73"/>
      <c r="G218" s="591"/>
      <c r="H218" s="988"/>
      <c r="I218" s="73"/>
      <c r="J218" s="73"/>
      <c r="K218" s="74"/>
      <c r="L218" s="74"/>
      <c r="M218" s="989"/>
      <c r="N218" s="74"/>
      <c r="O218" s="1860"/>
      <c r="P218" s="73"/>
      <c r="Q218" s="73"/>
      <c r="R218" s="73"/>
      <c r="S218" s="73"/>
      <c r="T218" s="73"/>
      <c r="U218" s="73"/>
      <c r="V218" s="73"/>
      <c r="W218" s="73"/>
      <c r="X218" s="73"/>
      <c r="Y218" s="73"/>
      <c r="Z218" s="73"/>
    </row>
    <row r="219" spans="1:26" ht="15.75" customHeight="1">
      <c r="A219" s="73"/>
      <c r="B219" s="73"/>
      <c r="C219" s="73"/>
      <c r="D219" s="73"/>
      <c r="E219" s="73"/>
      <c r="F219" s="73"/>
      <c r="G219" s="591"/>
      <c r="H219" s="988"/>
      <c r="I219" s="73"/>
      <c r="J219" s="73"/>
      <c r="K219" s="74"/>
      <c r="L219" s="74"/>
      <c r="M219" s="989"/>
      <c r="N219" s="74"/>
      <c r="O219" s="1860"/>
      <c r="P219" s="73"/>
      <c r="Q219" s="73"/>
      <c r="R219" s="73"/>
      <c r="S219" s="73"/>
      <c r="T219" s="73"/>
      <c r="U219" s="73"/>
      <c r="V219" s="73"/>
      <c r="W219" s="73"/>
      <c r="X219" s="73"/>
      <c r="Y219" s="73"/>
      <c r="Z219" s="73"/>
    </row>
    <row r="220" spans="1:26" ht="15.75" customHeight="1">
      <c r="A220" s="73"/>
      <c r="B220" s="73"/>
      <c r="C220" s="73"/>
      <c r="D220" s="73"/>
      <c r="E220" s="73"/>
      <c r="F220" s="73"/>
      <c r="G220" s="591"/>
      <c r="H220" s="988"/>
      <c r="I220" s="73"/>
      <c r="J220" s="73"/>
      <c r="K220" s="74"/>
      <c r="L220" s="74"/>
      <c r="M220" s="989"/>
      <c r="N220" s="74"/>
      <c r="O220" s="1860"/>
      <c r="P220" s="73"/>
      <c r="Q220" s="73"/>
      <c r="R220" s="73"/>
      <c r="S220" s="73"/>
      <c r="T220" s="73"/>
      <c r="U220" s="73"/>
      <c r="V220" s="73"/>
      <c r="W220" s="73"/>
      <c r="X220" s="73"/>
      <c r="Y220" s="73"/>
      <c r="Z220" s="73"/>
    </row>
    <row r="221" spans="1:26" ht="15.75" customHeight="1">
      <c r="A221" s="73"/>
      <c r="B221" s="73"/>
      <c r="C221" s="73"/>
      <c r="D221" s="73"/>
      <c r="E221" s="73"/>
      <c r="F221" s="73"/>
      <c r="G221" s="591"/>
      <c r="H221" s="988"/>
      <c r="I221" s="73"/>
      <c r="J221" s="73"/>
      <c r="K221" s="74"/>
      <c r="L221" s="74"/>
      <c r="M221" s="989"/>
      <c r="N221" s="74"/>
      <c r="O221" s="1860"/>
      <c r="P221" s="73"/>
      <c r="Q221" s="73"/>
      <c r="R221" s="73"/>
      <c r="S221" s="73"/>
      <c r="T221" s="73"/>
      <c r="U221" s="73"/>
      <c r="V221" s="73"/>
      <c r="W221" s="73"/>
      <c r="X221" s="73"/>
      <c r="Y221" s="73"/>
      <c r="Z221" s="73"/>
    </row>
    <row r="222" spans="1:26" ht="15.75" customHeight="1">
      <c r="A222" s="73"/>
      <c r="B222" s="73"/>
      <c r="C222" s="73"/>
      <c r="D222" s="73"/>
      <c r="E222" s="73"/>
      <c r="F222" s="73"/>
      <c r="G222" s="591"/>
      <c r="H222" s="988"/>
      <c r="I222" s="73"/>
      <c r="J222" s="73"/>
      <c r="K222" s="74"/>
      <c r="L222" s="74"/>
      <c r="M222" s="989"/>
      <c r="N222" s="74"/>
      <c r="O222" s="1860"/>
      <c r="P222" s="73"/>
      <c r="Q222" s="73"/>
      <c r="R222" s="73"/>
      <c r="S222" s="73"/>
      <c r="T222" s="73"/>
      <c r="U222" s="73"/>
      <c r="V222" s="73"/>
      <c r="W222" s="73"/>
      <c r="X222" s="73"/>
      <c r="Y222" s="73"/>
      <c r="Z222" s="73"/>
    </row>
    <row r="223" spans="1:26" ht="15.75" customHeight="1">
      <c r="A223" s="73"/>
      <c r="B223" s="73"/>
      <c r="C223" s="73"/>
      <c r="D223" s="73"/>
      <c r="E223" s="73"/>
      <c r="F223" s="73"/>
      <c r="G223" s="591"/>
      <c r="H223" s="988"/>
      <c r="I223" s="73"/>
      <c r="J223" s="73"/>
      <c r="K223" s="74"/>
      <c r="L223" s="74"/>
      <c r="M223" s="989"/>
      <c r="N223" s="74"/>
      <c r="O223" s="1860"/>
      <c r="P223" s="73"/>
      <c r="Q223" s="73"/>
      <c r="R223" s="73"/>
      <c r="S223" s="73"/>
      <c r="T223" s="73"/>
      <c r="U223" s="73"/>
      <c r="V223" s="73"/>
      <c r="W223" s="73"/>
      <c r="X223" s="73"/>
      <c r="Y223" s="73"/>
      <c r="Z223" s="73"/>
    </row>
    <row r="224" spans="1:26" ht="15.75" customHeight="1">
      <c r="A224" s="73"/>
      <c r="B224" s="73"/>
      <c r="C224" s="73"/>
      <c r="D224" s="73"/>
      <c r="E224" s="73"/>
      <c r="F224" s="73"/>
      <c r="G224" s="591"/>
      <c r="H224" s="988"/>
      <c r="I224" s="73"/>
      <c r="J224" s="73"/>
      <c r="K224" s="74"/>
      <c r="L224" s="74"/>
      <c r="M224" s="989"/>
      <c r="N224" s="74"/>
      <c r="O224" s="1860"/>
      <c r="P224" s="73"/>
      <c r="Q224" s="73"/>
      <c r="R224" s="73"/>
      <c r="S224" s="73"/>
      <c r="T224" s="73"/>
      <c r="U224" s="73"/>
      <c r="V224" s="73"/>
      <c r="W224" s="73"/>
      <c r="X224" s="73"/>
      <c r="Y224" s="73"/>
      <c r="Z224" s="73"/>
    </row>
    <row r="225" spans="1:26" ht="15.75" customHeight="1">
      <c r="A225" s="73"/>
      <c r="B225" s="73"/>
      <c r="C225" s="73"/>
      <c r="D225" s="73"/>
      <c r="E225" s="73"/>
      <c r="F225" s="73"/>
      <c r="G225" s="591"/>
      <c r="H225" s="988"/>
      <c r="I225" s="73"/>
      <c r="J225" s="73"/>
      <c r="K225" s="74"/>
      <c r="L225" s="74"/>
      <c r="M225" s="989"/>
      <c r="N225" s="74"/>
      <c r="O225" s="1860"/>
      <c r="P225" s="73"/>
      <c r="Q225" s="73"/>
      <c r="R225" s="73"/>
      <c r="S225" s="73"/>
      <c r="T225" s="73"/>
      <c r="U225" s="73"/>
      <c r="V225" s="73"/>
      <c r="W225" s="73"/>
      <c r="X225" s="73"/>
      <c r="Y225" s="73"/>
      <c r="Z225" s="73"/>
    </row>
    <row r="226" spans="1:26" ht="15.75" customHeight="1">
      <c r="A226" s="73"/>
      <c r="B226" s="73"/>
      <c r="C226" s="73"/>
      <c r="D226" s="73"/>
      <c r="E226" s="73"/>
      <c r="F226" s="73"/>
      <c r="G226" s="591"/>
      <c r="H226" s="988"/>
      <c r="I226" s="73"/>
      <c r="J226" s="73"/>
      <c r="K226" s="74"/>
      <c r="L226" s="74"/>
      <c r="M226" s="989"/>
      <c r="N226" s="74"/>
      <c r="O226" s="1860"/>
      <c r="P226" s="73"/>
      <c r="Q226" s="73"/>
      <c r="R226" s="73"/>
      <c r="S226" s="73"/>
      <c r="T226" s="73"/>
      <c r="U226" s="73"/>
      <c r="V226" s="73"/>
      <c r="W226" s="73"/>
      <c r="X226" s="73"/>
      <c r="Y226" s="73"/>
      <c r="Z226" s="73"/>
    </row>
    <row r="227" spans="1:26" ht="15.75" customHeight="1">
      <c r="A227" s="73"/>
      <c r="B227" s="73"/>
      <c r="C227" s="73"/>
      <c r="D227" s="73"/>
      <c r="E227" s="73"/>
      <c r="F227" s="73"/>
      <c r="G227" s="591"/>
      <c r="H227" s="988"/>
      <c r="I227" s="73"/>
      <c r="J227" s="73"/>
      <c r="K227" s="74"/>
      <c r="L227" s="74"/>
      <c r="M227" s="989"/>
      <c r="N227" s="74"/>
      <c r="O227" s="1860"/>
      <c r="P227" s="73"/>
      <c r="Q227" s="73"/>
      <c r="R227" s="73"/>
      <c r="S227" s="73"/>
      <c r="T227" s="73"/>
      <c r="U227" s="73"/>
      <c r="V227" s="73"/>
      <c r="W227" s="73"/>
      <c r="X227" s="73"/>
      <c r="Y227" s="73"/>
      <c r="Z227" s="73"/>
    </row>
    <row r="228" spans="1:26" ht="15.75" customHeight="1">
      <c r="A228" s="73"/>
      <c r="B228" s="73"/>
      <c r="C228" s="73"/>
      <c r="D228" s="73"/>
      <c r="E228" s="73"/>
      <c r="F228" s="73"/>
      <c r="G228" s="591"/>
      <c r="H228" s="988"/>
      <c r="I228" s="73"/>
      <c r="J228" s="73"/>
      <c r="K228" s="74"/>
      <c r="L228" s="74"/>
      <c r="M228" s="989"/>
      <c r="N228" s="74"/>
      <c r="O228" s="1860"/>
      <c r="P228" s="73"/>
      <c r="Q228" s="73"/>
      <c r="R228" s="73"/>
      <c r="S228" s="73"/>
      <c r="T228" s="73"/>
      <c r="U228" s="73"/>
      <c r="V228" s="73"/>
      <c r="W228" s="73"/>
      <c r="X228" s="73"/>
      <c r="Y228" s="73"/>
      <c r="Z228" s="73"/>
    </row>
    <row r="229" spans="1:26" ht="15.75" customHeight="1">
      <c r="A229" s="73"/>
      <c r="B229" s="73"/>
      <c r="C229" s="73"/>
      <c r="D229" s="73"/>
      <c r="E229" s="73"/>
      <c r="F229" s="73"/>
      <c r="G229" s="591"/>
      <c r="H229" s="988"/>
      <c r="I229" s="73"/>
      <c r="J229" s="73"/>
      <c r="K229" s="74"/>
      <c r="L229" s="74"/>
      <c r="M229" s="989"/>
      <c r="N229" s="74"/>
      <c r="O229" s="1860"/>
      <c r="P229" s="73"/>
      <c r="Q229" s="73"/>
      <c r="R229" s="73"/>
      <c r="S229" s="73"/>
      <c r="T229" s="73"/>
      <c r="U229" s="73"/>
      <c r="V229" s="73"/>
      <c r="W229" s="73"/>
      <c r="X229" s="73"/>
      <c r="Y229" s="73"/>
      <c r="Z229" s="73"/>
    </row>
    <row r="230" spans="1:26" ht="15.75" customHeight="1">
      <c r="A230" s="73"/>
      <c r="B230" s="73"/>
      <c r="C230" s="73"/>
      <c r="D230" s="73"/>
      <c r="E230" s="73"/>
      <c r="F230" s="73"/>
      <c r="G230" s="591"/>
      <c r="H230" s="988"/>
      <c r="I230" s="73"/>
      <c r="J230" s="73"/>
      <c r="K230" s="74"/>
      <c r="L230" s="74"/>
      <c r="M230" s="989"/>
      <c r="N230" s="74"/>
      <c r="O230" s="1860"/>
      <c r="P230" s="73"/>
      <c r="Q230" s="73"/>
      <c r="R230" s="73"/>
      <c r="S230" s="73"/>
      <c r="T230" s="73"/>
      <c r="U230" s="73"/>
      <c r="V230" s="73"/>
      <c r="W230" s="73"/>
      <c r="X230" s="73"/>
      <c r="Y230" s="73"/>
      <c r="Z230" s="73"/>
    </row>
    <row r="231" spans="1:26" ht="15.75" customHeight="1">
      <c r="A231" s="73"/>
      <c r="B231" s="73"/>
      <c r="C231" s="73"/>
      <c r="D231" s="73"/>
      <c r="E231" s="73"/>
      <c r="F231" s="73"/>
      <c r="G231" s="591"/>
      <c r="H231" s="988"/>
      <c r="I231" s="73"/>
      <c r="J231" s="73"/>
      <c r="K231" s="74"/>
      <c r="L231" s="74"/>
      <c r="M231" s="989"/>
      <c r="N231" s="74"/>
      <c r="O231" s="1860"/>
      <c r="P231" s="73"/>
      <c r="Q231" s="73"/>
      <c r="R231" s="73"/>
      <c r="S231" s="73"/>
      <c r="T231" s="73"/>
      <c r="U231" s="73"/>
      <c r="V231" s="73"/>
      <c r="W231" s="73"/>
      <c r="X231" s="73"/>
      <c r="Y231" s="73"/>
      <c r="Z231" s="73"/>
    </row>
    <row r="232" spans="1:26" ht="15.75" customHeight="1">
      <c r="A232" s="73"/>
      <c r="B232" s="73"/>
      <c r="C232" s="73"/>
      <c r="D232" s="73"/>
      <c r="E232" s="73"/>
      <c r="F232" s="73"/>
      <c r="G232" s="591"/>
      <c r="H232" s="988"/>
      <c r="I232" s="73"/>
      <c r="J232" s="73"/>
      <c r="K232" s="74"/>
      <c r="L232" s="74"/>
      <c r="M232" s="989"/>
      <c r="N232" s="74"/>
      <c r="O232" s="1860"/>
      <c r="P232" s="73"/>
      <c r="Q232" s="73"/>
      <c r="R232" s="73"/>
      <c r="S232" s="73"/>
      <c r="T232" s="73"/>
      <c r="U232" s="73"/>
      <c r="V232" s="73"/>
      <c r="W232" s="73"/>
      <c r="X232" s="73"/>
      <c r="Y232" s="73"/>
      <c r="Z232" s="73"/>
    </row>
    <row r="233" spans="1:26" ht="15.75" customHeight="1">
      <c r="A233" s="73"/>
      <c r="B233" s="73"/>
      <c r="C233" s="73"/>
      <c r="D233" s="73"/>
      <c r="E233" s="73"/>
      <c r="F233" s="73"/>
      <c r="G233" s="591"/>
      <c r="H233" s="988"/>
      <c r="I233" s="73"/>
      <c r="J233" s="73"/>
      <c r="K233" s="74"/>
      <c r="L233" s="74"/>
      <c r="M233" s="989"/>
      <c r="N233" s="74"/>
      <c r="O233" s="1860"/>
      <c r="P233" s="73"/>
      <c r="Q233" s="73"/>
      <c r="R233" s="73"/>
      <c r="S233" s="73"/>
      <c r="T233" s="73"/>
      <c r="U233" s="73"/>
      <c r="V233" s="73"/>
      <c r="W233" s="73"/>
      <c r="X233" s="73"/>
      <c r="Y233" s="73"/>
      <c r="Z233" s="73"/>
    </row>
    <row r="234" spans="1:26" ht="15.75" customHeight="1">
      <c r="A234" s="73"/>
      <c r="B234" s="73"/>
      <c r="C234" s="73"/>
      <c r="D234" s="73"/>
      <c r="E234" s="73"/>
      <c r="F234" s="73"/>
      <c r="G234" s="591"/>
      <c r="H234" s="988"/>
      <c r="I234" s="73"/>
      <c r="J234" s="73"/>
      <c r="K234" s="74"/>
      <c r="L234" s="74"/>
      <c r="M234" s="989"/>
      <c r="N234" s="74"/>
      <c r="O234" s="1860"/>
      <c r="P234" s="73"/>
      <c r="Q234" s="73"/>
      <c r="R234" s="73"/>
      <c r="S234" s="73"/>
      <c r="T234" s="73"/>
      <c r="U234" s="73"/>
      <c r="V234" s="73"/>
      <c r="W234" s="73"/>
      <c r="X234" s="73"/>
      <c r="Y234" s="73"/>
      <c r="Z234" s="73"/>
    </row>
    <row r="235" spans="1:26" ht="15.75" customHeight="1">
      <c r="A235" s="73"/>
      <c r="B235" s="73"/>
      <c r="C235" s="73"/>
      <c r="D235" s="73"/>
      <c r="E235" s="73"/>
      <c r="F235" s="73"/>
      <c r="G235" s="591"/>
      <c r="H235" s="988"/>
      <c r="I235" s="73"/>
      <c r="J235" s="73"/>
      <c r="K235" s="74"/>
      <c r="L235" s="74"/>
      <c r="M235" s="989"/>
      <c r="N235" s="74"/>
      <c r="O235" s="1860"/>
      <c r="P235" s="73"/>
      <c r="Q235" s="73"/>
      <c r="R235" s="73"/>
      <c r="S235" s="73"/>
      <c r="T235" s="73"/>
      <c r="U235" s="73"/>
      <c r="V235" s="73"/>
      <c r="W235" s="73"/>
      <c r="X235" s="73"/>
      <c r="Y235" s="73"/>
      <c r="Z235" s="73"/>
    </row>
    <row r="236" spans="1:26" ht="15.75" customHeight="1">
      <c r="A236" s="73"/>
      <c r="B236" s="73"/>
      <c r="C236" s="73"/>
      <c r="D236" s="73"/>
      <c r="E236" s="73"/>
      <c r="F236" s="73"/>
      <c r="G236" s="591"/>
      <c r="H236" s="988"/>
      <c r="I236" s="73"/>
      <c r="J236" s="73"/>
      <c r="K236" s="74"/>
      <c r="L236" s="74"/>
      <c r="M236" s="989"/>
      <c r="N236" s="74"/>
      <c r="O236" s="1860"/>
      <c r="P236" s="73"/>
      <c r="Q236" s="73"/>
      <c r="R236" s="73"/>
      <c r="S236" s="73"/>
      <c r="T236" s="73"/>
      <c r="U236" s="73"/>
      <c r="V236" s="73"/>
      <c r="W236" s="73"/>
      <c r="X236" s="73"/>
      <c r="Y236" s="73"/>
      <c r="Z236" s="73"/>
    </row>
    <row r="237" spans="1:26" ht="15.75" customHeight="1">
      <c r="A237" s="73"/>
      <c r="B237" s="73"/>
      <c r="C237" s="73"/>
      <c r="D237" s="73"/>
      <c r="E237" s="73"/>
      <c r="F237" s="73"/>
      <c r="G237" s="591"/>
      <c r="H237" s="988"/>
      <c r="I237" s="73"/>
      <c r="J237" s="73"/>
      <c r="K237" s="74"/>
      <c r="L237" s="74"/>
      <c r="M237" s="989"/>
      <c r="N237" s="74"/>
      <c r="O237" s="1860"/>
      <c r="P237" s="73"/>
      <c r="Q237" s="73"/>
      <c r="R237" s="73"/>
      <c r="S237" s="73"/>
      <c r="T237" s="73"/>
      <c r="U237" s="73"/>
      <c r="V237" s="73"/>
      <c r="W237" s="73"/>
      <c r="X237" s="73"/>
      <c r="Y237" s="73"/>
      <c r="Z237" s="73"/>
    </row>
    <row r="238" spans="1:26" ht="15.75" customHeight="1">
      <c r="A238" s="73"/>
      <c r="B238" s="73"/>
      <c r="C238" s="73"/>
      <c r="D238" s="73"/>
      <c r="E238" s="73"/>
      <c r="F238" s="73"/>
      <c r="G238" s="591"/>
      <c r="H238" s="988"/>
      <c r="I238" s="73"/>
      <c r="J238" s="73"/>
      <c r="K238" s="74"/>
      <c r="L238" s="74"/>
      <c r="M238" s="989"/>
      <c r="N238" s="74"/>
      <c r="O238" s="1860"/>
      <c r="P238" s="73"/>
      <c r="Q238" s="73"/>
      <c r="R238" s="73"/>
      <c r="S238" s="73"/>
      <c r="T238" s="73"/>
      <c r="U238" s="73"/>
      <c r="V238" s="73"/>
      <c r="W238" s="73"/>
      <c r="X238" s="73"/>
      <c r="Y238" s="73"/>
      <c r="Z238" s="73"/>
    </row>
    <row r="239" spans="1:26" ht="15.75" customHeight="1">
      <c r="A239" s="73"/>
      <c r="B239" s="73"/>
      <c r="C239" s="73"/>
      <c r="D239" s="73"/>
      <c r="E239" s="73"/>
      <c r="F239" s="73"/>
      <c r="G239" s="591"/>
      <c r="H239" s="988"/>
      <c r="I239" s="73"/>
      <c r="J239" s="73"/>
      <c r="K239" s="74"/>
      <c r="L239" s="74"/>
      <c r="M239" s="989"/>
      <c r="N239" s="74"/>
      <c r="O239" s="1860"/>
      <c r="P239" s="73"/>
      <c r="Q239" s="73"/>
      <c r="R239" s="73"/>
      <c r="S239" s="73"/>
      <c r="T239" s="73"/>
      <c r="U239" s="73"/>
      <c r="V239" s="73"/>
      <c r="W239" s="73"/>
      <c r="X239" s="73"/>
      <c r="Y239" s="73"/>
      <c r="Z239" s="73"/>
    </row>
    <row r="240" spans="1:26" ht="15.75" customHeight="1">
      <c r="A240" s="73"/>
      <c r="B240" s="73"/>
      <c r="C240" s="73"/>
      <c r="D240" s="73"/>
      <c r="E240" s="73"/>
      <c r="F240" s="73"/>
      <c r="G240" s="591"/>
      <c r="H240" s="988"/>
      <c r="I240" s="73"/>
      <c r="J240" s="73"/>
      <c r="K240" s="74"/>
      <c r="L240" s="74"/>
      <c r="M240" s="989"/>
      <c r="N240" s="74"/>
      <c r="O240" s="1860"/>
      <c r="P240" s="73"/>
      <c r="Q240" s="73"/>
      <c r="R240" s="73"/>
      <c r="S240" s="73"/>
      <c r="T240" s="73"/>
      <c r="U240" s="73"/>
      <c r="V240" s="73"/>
      <c r="W240" s="73"/>
      <c r="X240" s="73"/>
      <c r="Y240" s="73"/>
      <c r="Z240" s="73"/>
    </row>
    <row r="241" spans="1:26" ht="15.75" customHeight="1">
      <c r="A241" s="73"/>
      <c r="B241" s="73"/>
      <c r="C241" s="73"/>
      <c r="D241" s="73"/>
      <c r="E241" s="73"/>
      <c r="F241" s="73"/>
      <c r="G241" s="591"/>
      <c r="H241" s="988"/>
      <c r="I241" s="73"/>
      <c r="J241" s="73"/>
      <c r="K241" s="74"/>
      <c r="L241" s="74"/>
      <c r="M241" s="989"/>
      <c r="N241" s="74"/>
      <c r="O241" s="1860"/>
      <c r="P241" s="73"/>
      <c r="Q241" s="73"/>
      <c r="R241" s="73"/>
      <c r="S241" s="73"/>
      <c r="T241" s="73"/>
      <c r="U241" s="73"/>
      <c r="V241" s="73"/>
      <c r="W241" s="73"/>
      <c r="X241" s="73"/>
      <c r="Y241" s="73"/>
      <c r="Z241" s="73"/>
    </row>
    <row r="242" spans="1:26" ht="15.75" customHeight="1">
      <c r="A242" s="73"/>
      <c r="B242" s="73"/>
      <c r="C242" s="73"/>
      <c r="D242" s="73"/>
      <c r="E242" s="73"/>
      <c r="F242" s="73"/>
      <c r="G242" s="591"/>
      <c r="H242" s="988"/>
      <c r="I242" s="73"/>
      <c r="J242" s="73"/>
      <c r="K242" s="74"/>
      <c r="L242" s="74"/>
      <c r="M242" s="989"/>
      <c r="N242" s="74"/>
      <c r="O242" s="1860"/>
      <c r="P242" s="73"/>
      <c r="Q242" s="73"/>
      <c r="R242" s="73"/>
      <c r="S242" s="73"/>
      <c r="T242" s="73"/>
      <c r="U242" s="73"/>
      <c r="V242" s="73"/>
      <c r="W242" s="73"/>
      <c r="X242" s="73"/>
      <c r="Y242" s="73"/>
      <c r="Z242" s="73"/>
    </row>
    <row r="243" spans="1:26" ht="15.75" customHeight="1">
      <c r="A243" s="73"/>
      <c r="B243" s="73"/>
      <c r="C243" s="73"/>
      <c r="D243" s="73"/>
      <c r="E243" s="73"/>
      <c r="F243" s="73"/>
      <c r="G243" s="591"/>
      <c r="H243" s="988"/>
      <c r="I243" s="73"/>
      <c r="J243" s="73"/>
      <c r="K243" s="74"/>
      <c r="L243" s="74"/>
      <c r="M243" s="989"/>
      <c r="N243" s="74"/>
      <c r="O243" s="1860"/>
      <c r="P243" s="73"/>
      <c r="Q243" s="73"/>
      <c r="R243" s="73"/>
      <c r="S243" s="73"/>
      <c r="T243" s="73"/>
      <c r="U243" s="73"/>
      <c r="V243" s="73"/>
      <c r="W243" s="73"/>
      <c r="X243" s="73"/>
      <c r="Y243" s="73"/>
      <c r="Z243" s="73"/>
    </row>
    <row r="244" spans="1:26" ht="15.75" customHeight="1">
      <c r="A244" s="73"/>
      <c r="B244" s="73"/>
      <c r="C244" s="73"/>
      <c r="D244" s="73"/>
      <c r="E244" s="73"/>
      <c r="F244" s="73"/>
      <c r="G244" s="591"/>
      <c r="H244" s="988"/>
      <c r="I244" s="73"/>
      <c r="J244" s="73"/>
      <c r="K244" s="74"/>
      <c r="L244" s="74"/>
      <c r="M244" s="989"/>
      <c r="N244" s="74"/>
      <c r="O244" s="1860"/>
      <c r="P244" s="73"/>
      <c r="Q244" s="73"/>
      <c r="R244" s="73"/>
      <c r="S244" s="73"/>
      <c r="T244" s="73"/>
      <c r="U244" s="73"/>
      <c r="V244" s="73"/>
      <c r="W244" s="73"/>
      <c r="X244" s="73"/>
      <c r="Y244" s="73"/>
      <c r="Z244" s="73"/>
    </row>
    <row r="245" spans="1:26" ht="15.75" customHeight="1">
      <c r="A245" s="73"/>
      <c r="B245" s="73"/>
      <c r="C245" s="73"/>
      <c r="D245" s="73"/>
      <c r="E245" s="73"/>
      <c r="F245" s="73"/>
      <c r="G245" s="591"/>
      <c r="H245" s="988"/>
      <c r="I245" s="73"/>
      <c r="J245" s="73"/>
      <c r="K245" s="74"/>
      <c r="L245" s="74"/>
      <c r="M245" s="989"/>
      <c r="N245" s="74"/>
      <c r="O245" s="1860"/>
      <c r="P245" s="73"/>
      <c r="Q245" s="73"/>
      <c r="R245" s="73"/>
      <c r="S245" s="73"/>
      <c r="T245" s="73"/>
      <c r="U245" s="73"/>
      <c r="V245" s="73"/>
      <c r="W245" s="73"/>
      <c r="X245" s="73"/>
      <c r="Y245" s="73"/>
      <c r="Z245" s="73"/>
    </row>
    <row r="246" spans="1:26" ht="15.75" customHeight="1">
      <c r="A246" s="73"/>
      <c r="B246" s="73"/>
      <c r="C246" s="73"/>
      <c r="D246" s="73"/>
      <c r="E246" s="73"/>
      <c r="F246" s="73"/>
      <c r="G246" s="591"/>
      <c r="H246" s="988"/>
      <c r="I246" s="73"/>
      <c r="J246" s="73"/>
      <c r="K246" s="74"/>
      <c r="L246" s="74"/>
      <c r="M246" s="989"/>
      <c r="N246" s="74"/>
      <c r="O246" s="1860"/>
      <c r="P246" s="73"/>
      <c r="Q246" s="73"/>
      <c r="R246" s="73"/>
      <c r="S246" s="73"/>
      <c r="T246" s="73"/>
      <c r="U246" s="73"/>
      <c r="V246" s="73"/>
      <c r="W246" s="73"/>
      <c r="X246" s="73"/>
      <c r="Y246" s="73"/>
      <c r="Z246" s="73"/>
    </row>
    <row r="247" spans="1:26" ht="15.75" customHeight="1">
      <c r="A247" s="73"/>
      <c r="B247" s="73"/>
      <c r="C247" s="73"/>
      <c r="D247" s="73"/>
      <c r="E247" s="73"/>
      <c r="F247" s="73"/>
      <c r="G247" s="591"/>
      <c r="H247" s="988"/>
      <c r="I247" s="73"/>
      <c r="J247" s="73"/>
      <c r="K247" s="74"/>
      <c r="L247" s="74"/>
      <c r="M247" s="989"/>
      <c r="N247" s="74"/>
      <c r="O247" s="1860"/>
      <c r="P247" s="73"/>
      <c r="Q247" s="73"/>
      <c r="R247" s="73"/>
      <c r="S247" s="73"/>
      <c r="T247" s="73"/>
      <c r="U247" s="73"/>
      <c r="V247" s="73"/>
      <c r="W247" s="73"/>
      <c r="X247" s="73"/>
      <c r="Y247" s="73"/>
      <c r="Z247" s="73"/>
    </row>
    <row r="248" spans="1:26" ht="15.75" customHeight="1">
      <c r="A248" s="73"/>
      <c r="B248" s="73"/>
      <c r="C248" s="73"/>
      <c r="D248" s="73"/>
      <c r="E248" s="73"/>
      <c r="F248" s="73"/>
      <c r="G248" s="591"/>
      <c r="H248" s="988"/>
      <c r="I248" s="73"/>
      <c r="J248" s="73"/>
      <c r="K248" s="74"/>
      <c r="L248" s="74"/>
      <c r="M248" s="989"/>
      <c r="N248" s="74"/>
      <c r="O248" s="1860"/>
      <c r="P248" s="73"/>
      <c r="Q248" s="73"/>
      <c r="R248" s="73"/>
      <c r="S248" s="73"/>
      <c r="T248" s="73"/>
      <c r="U248" s="73"/>
      <c r="V248" s="73"/>
      <c r="W248" s="73"/>
      <c r="X248" s="73"/>
      <c r="Y248" s="73"/>
      <c r="Z248" s="73"/>
    </row>
    <row r="249" spans="1:26" ht="15.75" customHeight="1">
      <c r="A249" s="73"/>
      <c r="B249" s="73"/>
      <c r="C249" s="73"/>
      <c r="D249" s="73"/>
      <c r="E249" s="73"/>
      <c r="F249" s="73"/>
      <c r="G249" s="591"/>
      <c r="H249" s="988"/>
      <c r="I249" s="73"/>
      <c r="J249" s="73"/>
      <c r="K249" s="74"/>
      <c r="L249" s="74"/>
      <c r="M249" s="989"/>
      <c r="N249" s="74"/>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988"/>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988"/>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988"/>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988"/>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988"/>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988"/>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988"/>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988"/>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988"/>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988"/>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1860"/>
      <c r="P1000" s="73"/>
      <c r="Q1000" s="73"/>
      <c r="R1000" s="73"/>
      <c r="S1000" s="73"/>
      <c r="T1000" s="73"/>
      <c r="U1000" s="73"/>
      <c r="V1000" s="73"/>
      <c r="W1000" s="73"/>
      <c r="X1000" s="73"/>
      <c r="Y1000" s="73"/>
      <c r="Z1000" s="73"/>
    </row>
  </sheetData>
  <mergeCells count="7">
    <mergeCell ref="G5:K5"/>
    <mergeCell ref="B115:G115"/>
    <mergeCell ref="B1:M1"/>
    <mergeCell ref="B2:C2"/>
    <mergeCell ref="F2:M2"/>
    <mergeCell ref="F3:N3"/>
    <mergeCell ref="F4:N4"/>
  </mergeCells>
  <conditionalFormatting sqref="H11:H17 H19:H21 H23:H26 H28:H31 H33:H38 H40:H45 H53:H57 H59:H66 H68:H74 H117:H119 H121:H126 H47:H51">
    <cfRule type="cellIs" dxfId="131" priority="1" stopIfTrue="1" operator="equal">
      <formula>0</formula>
    </cfRule>
  </conditionalFormatting>
  <conditionalFormatting sqref="H11:H17 H19:H21 H23:H26 H28:H31 H33:H38 H40:H45 H53:H57 H59:H66 H68:H74 H117:H119 H121:H126 H47:H51">
    <cfRule type="cellIs" dxfId="130" priority="2" stopIfTrue="1" operator="equal">
      <formula>0</formula>
    </cfRule>
  </conditionalFormatting>
  <conditionalFormatting sqref="H76:H81 H83:H87 H89:H91 I114">
    <cfRule type="cellIs" dxfId="129" priority="3" stopIfTrue="1" operator="equal">
      <formula>0</formula>
    </cfRule>
  </conditionalFormatting>
  <conditionalFormatting sqref="H76:H81 H83:H87 H89:H91 I114">
    <cfRule type="cellIs" dxfId="128" priority="4" stopIfTrue="1" operator="equal">
      <formula>0</formula>
    </cfRule>
  </conditionalFormatting>
  <conditionalFormatting sqref="H94:H95 H106:H107 H109:H113">
    <cfRule type="cellIs" dxfId="127" priority="5" stopIfTrue="1" operator="equal">
      <formula>0</formula>
    </cfRule>
  </conditionalFormatting>
  <conditionalFormatting sqref="H94:H95 H106:H107 H109:H113">
    <cfRule type="cellIs" dxfId="126" priority="6" stopIfTrue="1" operator="equal">
      <formula>0</formula>
    </cfRule>
  </conditionalFormatting>
  <conditionalFormatting sqref="H93">
    <cfRule type="cellIs" dxfId="125" priority="7" stopIfTrue="1" operator="equal">
      <formula>0</formula>
    </cfRule>
  </conditionalFormatting>
  <conditionalFormatting sqref="H93">
    <cfRule type="cellIs" dxfId="124" priority="8" stopIfTrue="1" operator="equal">
      <formula>0</formula>
    </cfRule>
  </conditionalFormatting>
  <conditionalFormatting sqref="H97:H104">
    <cfRule type="cellIs" dxfId="123" priority="9" stopIfTrue="1" operator="equal">
      <formula>0</formula>
    </cfRule>
  </conditionalFormatting>
  <conditionalFormatting sqref="H97:H104">
    <cfRule type="cellIs" dxfId="122" priority="10" stopIfTrue="1" operator="equal">
      <formula>0</formula>
    </cfRule>
  </conditionalFormatting>
  <hyperlinks>
    <hyperlink ref="C4" location="'Recap Sheet'!B1" display="Return to Recap Sheet" xr:uid="{00000000-0004-0000-1200-000000000000}"/>
  </hyperlinks>
  <pageMargins left="0.25" right="0.25" top="0.75" bottom="0.75" header="0" footer="0"/>
  <pageSetup paperSize="5" scale="64"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tabColor rgb="FFC55A11"/>
  </sheetPr>
  <dimension ref="A1:Z1000"/>
  <sheetViews>
    <sheetView workbookViewId="0">
      <pane ySplit="9" topLeftCell="A161" activePane="bottomLeft" state="frozen"/>
      <selection activeCell="H10" sqref="H10"/>
      <selection pane="bottomLeft" activeCell="H162" sqref="H162"/>
    </sheetView>
  </sheetViews>
  <sheetFormatPr defaultColWidth="14.44140625" defaultRowHeight="15" customHeight="1"/>
  <cols>
    <col min="1" max="1" width="7.33203125" customWidth="1"/>
    <col min="2" max="2" width="49.6640625" customWidth="1"/>
    <col min="3" max="3" width="28.44140625" customWidth="1"/>
    <col min="4" max="4" width="12.6640625" customWidth="1"/>
    <col min="5" max="5" width="8.88671875" customWidth="1"/>
    <col min="6" max="6" width="7.6640625" customWidth="1"/>
    <col min="7" max="7" width="5.6640625" customWidth="1"/>
    <col min="8" max="9" width="6.44140625" customWidth="1"/>
    <col min="10" max="10" width="3.33203125" customWidth="1"/>
    <col min="11" max="11" width="6.6640625" customWidth="1"/>
    <col min="12" max="12" width="7.33203125" customWidth="1"/>
    <col min="13" max="13" width="9.6640625" customWidth="1"/>
    <col min="14" max="14" width="7.33203125" customWidth="1"/>
    <col min="15" max="15" width="11.33203125" customWidth="1"/>
    <col min="16" max="16" width="9.44140625" customWidth="1"/>
    <col min="17" max="17" width="7.33203125" customWidth="1"/>
    <col min="18" max="18" width="9.33203125" customWidth="1"/>
    <col min="19" max="19" width="9.5546875" customWidth="1"/>
    <col min="20" max="20" width="8.5546875" customWidth="1"/>
    <col min="21" max="21" width="9.5546875" customWidth="1"/>
    <col min="22" max="22" width="4.33203125" customWidth="1"/>
    <col min="23" max="23" width="7.44140625" customWidth="1"/>
    <col min="24" max="24" width="7.6640625" customWidth="1"/>
    <col min="25" max="25" width="12.33203125" customWidth="1"/>
    <col min="2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34001</v>
      </c>
      <c r="B4" s="1570" t="str">
        <f>'Recap Sheet'!B3</f>
        <v>Lexington Richland School District Five</v>
      </c>
      <c r="C4" s="1265" t="s">
        <v>119</v>
      </c>
      <c r="D4" s="82"/>
      <c r="E4" s="1154"/>
      <c r="F4" s="2914">
        <f>'Recap Sheet'!B4</f>
        <v>0</v>
      </c>
      <c r="G4" s="2891"/>
      <c r="H4" s="2891"/>
      <c r="I4" s="2891"/>
      <c r="J4" s="2891"/>
      <c r="K4" s="2891"/>
      <c r="L4" s="2891"/>
      <c r="M4" s="2891"/>
      <c r="N4" s="2897"/>
      <c r="O4" s="83"/>
      <c r="P4" s="83"/>
      <c r="Q4" s="83"/>
      <c r="R4" s="1155"/>
      <c r="S4" s="1156"/>
      <c r="T4" s="1156"/>
      <c r="U4" s="1156"/>
      <c r="V4" s="1156"/>
      <c r="W4" s="1156"/>
      <c r="X4" s="1157"/>
      <c r="Y4" s="1157"/>
      <c r="Z4" s="598"/>
    </row>
    <row r="5" spans="1:26" ht="15" customHeight="1">
      <c r="A5" s="79">
        <v>36000</v>
      </c>
      <c r="B5" s="1158" t="s">
        <v>120</v>
      </c>
      <c r="C5" s="232" t="s">
        <v>354</v>
      </c>
      <c r="D5" s="90"/>
      <c r="E5" s="1159"/>
      <c r="F5" s="1160"/>
      <c r="G5" s="2912" t="s">
        <v>122</v>
      </c>
      <c r="H5" s="2899"/>
      <c r="I5" s="2899"/>
      <c r="J5" s="2899"/>
      <c r="K5" s="2899"/>
      <c r="L5" s="1161">
        <f>'Recap Sheet'!B5</f>
        <v>0</v>
      </c>
      <c r="M5" s="1162"/>
      <c r="N5" s="545"/>
      <c r="O5" s="96" t="s">
        <v>123</v>
      </c>
      <c r="P5" s="2884" t="s">
        <v>124</v>
      </c>
      <c r="Q5" s="2905" t="s">
        <v>125</v>
      </c>
      <c r="R5" s="471" t="s">
        <v>33</v>
      </c>
      <c r="S5" s="98" t="s">
        <v>355</v>
      </c>
      <c r="T5" s="99" t="s">
        <v>32</v>
      </c>
      <c r="U5" s="99" t="s">
        <v>128</v>
      </c>
      <c r="V5" s="100" t="s">
        <v>129</v>
      </c>
      <c r="W5" s="98"/>
      <c r="X5" s="99" t="s">
        <v>34</v>
      </c>
      <c r="Y5" s="1696" t="s">
        <v>131</v>
      </c>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09" t="s">
        <v>143</v>
      </c>
      <c r="P6" s="2885"/>
      <c r="Q6" s="2906"/>
      <c r="R6" s="607" t="s">
        <v>360</v>
      </c>
      <c r="S6" s="98" t="s">
        <v>361</v>
      </c>
      <c r="T6" s="99" t="s">
        <v>750</v>
      </c>
      <c r="U6" s="99" t="s">
        <v>147</v>
      </c>
      <c r="V6" s="99" t="s">
        <v>148</v>
      </c>
      <c r="W6" s="99" t="s">
        <v>34</v>
      </c>
      <c r="X6" s="99" t="s">
        <v>918</v>
      </c>
      <c r="Y6" s="606" t="s">
        <v>151</v>
      </c>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17" t="s">
        <v>154</v>
      </c>
      <c r="P7" s="2886"/>
      <c r="Q7" s="2907"/>
      <c r="R7" s="1081" t="s">
        <v>48</v>
      </c>
      <c r="S7" s="118" t="s">
        <v>146</v>
      </c>
      <c r="T7" s="110" t="s">
        <v>41</v>
      </c>
      <c r="U7" s="110" t="s">
        <v>159</v>
      </c>
      <c r="V7" s="110" t="s">
        <v>160</v>
      </c>
      <c r="W7" s="119" t="s">
        <v>47</v>
      </c>
      <c r="X7" s="427" t="s">
        <v>158</v>
      </c>
      <c r="Y7" s="2458" t="s">
        <v>364</v>
      </c>
      <c r="Z7" s="73"/>
    </row>
    <row r="8" spans="1:26" ht="15" customHeight="1">
      <c r="A8" s="1167"/>
      <c r="B8" s="1167" t="s">
        <v>3328</v>
      </c>
      <c r="C8" s="1167"/>
      <c r="D8" s="123"/>
      <c r="E8" s="1167"/>
      <c r="F8" s="1167"/>
      <c r="G8" s="1168"/>
      <c r="H8" s="1167"/>
      <c r="I8" s="1167"/>
      <c r="J8" s="1167"/>
      <c r="K8" s="891"/>
      <c r="L8" s="891"/>
      <c r="M8" s="1169"/>
      <c r="N8" s="1170"/>
      <c r="O8" s="722" t="s">
        <v>2038</v>
      </c>
      <c r="P8" s="722"/>
      <c r="Q8" s="716">
        <v>100332</v>
      </c>
      <c r="R8" s="722" t="s">
        <v>165</v>
      </c>
      <c r="S8" s="1167"/>
      <c r="T8" s="2459">
        <f>'Pantry Vegetables 24001-26000'!T9</f>
        <v>0.79869999999999997</v>
      </c>
      <c r="U8" s="1548"/>
      <c r="V8" s="725"/>
      <c r="W8" s="725"/>
      <c r="X8" s="1922"/>
      <c r="Y8" s="1174"/>
      <c r="Z8" s="73"/>
    </row>
    <row r="9" spans="1:26" ht="15" customHeight="1">
      <c r="A9" s="1167"/>
      <c r="B9" s="1167"/>
      <c r="C9" s="1167"/>
      <c r="D9" s="137"/>
      <c r="E9" s="1167"/>
      <c r="F9" s="1167"/>
      <c r="G9" s="1168"/>
      <c r="H9" s="1167"/>
      <c r="I9" s="1167"/>
      <c r="J9" s="1167"/>
      <c r="K9" s="891"/>
      <c r="L9" s="891"/>
      <c r="M9" s="1169"/>
      <c r="N9" s="1170"/>
      <c r="O9" s="761"/>
      <c r="P9" s="722"/>
      <c r="Q9" s="716"/>
      <c r="R9" s="722"/>
      <c r="S9" s="1167"/>
      <c r="T9" s="1548"/>
      <c r="U9" s="1548"/>
      <c r="V9" s="725"/>
      <c r="W9" s="725"/>
      <c r="X9" s="1548"/>
      <c r="Y9" s="725"/>
      <c r="Z9" s="73"/>
    </row>
    <row r="10" spans="1:26" ht="15" customHeight="1">
      <c r="A10" s="146">
        <v>34001</v>
      </c>
      <c r="B10" s="147" t="s">
        <v>3329</v>
      </c>
      <c r="C10" s="155" t="s">
        <v>3330</v>
      </c>
      <c r="D10" s="2460" t="s">
        <v>3331</v>
      </c>
      <c r="E10" s="2343"/>
      <c r="F10" s="155" t="s">
        <v>3332</v>
      </c>
      <c r="G10" s="152">
        <v>100</v>
      </c>
      <c r="H10" s="2461">
        <v>300</v>
      </c>
      <c r="I10" s="1364">
        <f>ROUND($H$10*$G$10/G10,2)</f>
        <v>300</v>
      </c>
      <c r="J10" s="155" t="s">
        <v>170</v>
      </c>
      <c r="K10" s="156">
        <v>13.64</v>
      </c>
      <c r="L10" s="157">
        <f>IF(OR(ISBLANK(K10),K10=0,H10=0,ISBLANK(H10)),,ROUND(K10+$L$5,2))</f>
        <v>13.64</v>
      </c>
      <c r="M10" s="555">
        <f t="shared" ref="M10:M18" si="0">ROUND(I10*L10,2)</f>
        <v>4092</v>
      </c>
      <c r="N10" s="1008">
        <f t="shared" ref="N10:N19" si="1">ROUND(L10/G10,4)</f>
        <v>0.13639999999999999</v>
      </c>
      <c r="O10" s="1860"/>
      <c r="P10" s="73"/>
      <c r="Q10" s="73"/>
      <c r="R10" s="73"/>
      <c r="S10" s="73"/>
      <c r="T10" s="73"/>
      <c r="U10" s="73"/>
      <c r="V10" s="73"/>
      <c r="W10" s="73"/>
      <c r="X10" s="73"/>
      <c r="Y10" s="73"/>
      <c r="Z10" s="73"/>
    </row>
    <row r="11" spans="1:26" ht="15" customHeight="1">
      <c r="A11" s="146"/>
      <c r="B11" s="146"/>
      <c r="C11" s="155" t="s">
        <v>3333</v>
      </c>
      <c r="D11" s="2462" t="s">
        <v>3334</v>
      </c>
      <c r="E11" s="2463"/>
      <c r="F11" s="650" t="s">
        <v>3335</v>
      </c>
      <c r="G11" s="784">
        <v>100</v>
      </c>
      <c r="H11" s="2464"/>
      <c r="I11" s="2465">
        <f>ROUND($H$10*$G$11/G10,2)</f>
        <v>300</v>
      </c>
      <c r="J11" s="2466" t="s">
        <v>170</v>
      </c>
      <c r="K11" s="1835"/>
      <c r="L11" s="444">
        <f>IF(OR(ISBLANK(K11),K11=0,H10=0,ISBLANK(H10)),,ROUND(K11+$L$5,2))</f>
        <v>0</v>
      </c>
      <c r="M11" s="738">
        <f t="shared" si="0"/>
        <v>0</v>
      </c>
      <c r="N11" s="1070">
        <f t="shared" si="1"/>
        <v>0</v>
      </c>
      <c r="O11" s="1860"/>
      <c r="P11" s="73"/>
      <c r="Q11" s="73"/>
      <c r="R11" s="73"/>
      <c r="S11" s="73"/>
      <c r="T11" s="73"/>
      <c r="U11" s="73"/>
      <c r="V11" s="73"/>
      <c r="W11" s="73"/>
      <c r="X11" s="73"/>
      <c r="Y11" s="73"/>
      <c r="Z11" s="73"/>
    </row>
    <row r="12" spans="1:26" ht="15" customHeight="1" thickBot="1">
      <c r="A12" s="146">
        <v>34002</v>
      </c>
      <c r="B12" s="254" t="s">
        <v>3336</v>
      </c>
      <c r="C12" s="255" t="s">
        <v>3337</v>
      </c>
      <c r="D12" s="2460" t="s">
        <v>3338</v>
      </c>
      <c r="E12" s="2467"/>
      <c r="F12" s="2369" t="s">
        <v>3339</v>
      </c>
      <c r="G12" s="2468">
        <v>100</v>
      </c>
      <c r="H12" s="2469">
        <v>20</v>
      </c>
      <c r="I12" s="2470">
        <f t="shared" ref="I12:I13" si="2">ROUND($H$12*$G$12/G12,2)</f>
        <v>20</v>
      </c>
      <c r="J12" s="2369" t="s">
        <v>170</v>
      </c>
      <c r="K12" s="313">
        <v>23.14</v>
      </c>
      <c r="L12" s="314">
        <f>IF(OR(ISBLANK(K12),K12=0,H12=0,ISBLANK(H12)),,ROUND(K12+$L$5,2))</f>
        <v>23.14</v>
      </c>
      <c r="M12" s="670">
        <f t="shared" si="0"/>
        <v>462.8</v>
      </c>
      <c r="N12" s="533">
        <f t="shared" si="1"/>
        <v>0.23139999999999999</v>
      </c>
      <c r="O12" s="1860"/>
      <c r="P12" s="73"/>
      <c r="Q12" s="73"/>
      <c r="R12" s="73"/>
      <c r="S12" s="73"/>
      <c r="T12" s="73"/>
      <c r="U12" s="73"/>
      <c r="V12" s="73"/>
      <c r="W12" s="73"/>
      <c r="X12" s="73"/>
      <c r="Y12" s="73"/>
      <c r="Z12" s="73"/>
    </row>
    <row r="13" spans="1:26" ht="15" customHeight="1" thickBot="1">
      <c r="A13" s="2471"/>
      <c r="B13" s="2471" t="s">
        <v>3340</v>
      </c>
      <c r="C13" s="1026" t="s">
        <v>3341</v>
      </c>
      <c r="D13" s="2708">
        <v>10021000011510</v>
      </c>
      <c r="E13" s="2463"/>
      <c r="F13" s="2370" t="s">
        <v>3342</v>
      </c>
      <c r="G13" s="2472">
        <v>60</v>
      </c>
      <c r="H13" s="2473"/>
      <c r="I13" s="2465">
        <f t="shared" si="2"/>
        <v>33.33</v>
      </c>
      <c r="J13" s="2466" t="s">
        <v>170</v>
      </c>
      <c r="K13" s="1835"/>
      <c r="L13" s="444">
        <f>IF(OR(ISBLANK(K13),K13=0,H12=0,ISBLANK(H12)),,ROUND(K13+$L$5,2))</f>
        <v>0</v>
      </c>
      <c r="M13" s="738">
        <f t="shared" si="0"/>
        <v>0</v>
      </c>
      <c r="N13" s="1070">
        <f t="shared" si="1"/>
        <v>0</v>
      </c>
      <c r="O13" s="1860"/>
      <c r="P13" s="73"/>
      <c r="Q13" s="73"/>
      <c r="R13" s="73"/>
      <c r="S13" s="73"/>
      <c r="T13" s="73"/>
      <c r="U13" s="73"/>
      <c r="V13" s="73"/>
      <c r="W13" s="73"/>
      <c r="X13" s="73"/>
      <c r="Y13" s="73"/>
      <c r="Z13" s="73"/>
    </row>
    <row r="14" spans="1:26" ht="15" customHeight="1" thickBot="1">
      <c r="A14" s="253">
        <v>34003</v>
      </c>
      <c r="B14" s="254" t="s">
        <v>3343</v>
      </c>
      <c r="C14" s="255" t="s">
        <v>3344</v>
      </c>
      <c r="D14" s="2460">
        <v>81975</v>
      </c>
      <c r="E14" s="2474"/>
      <c r="F14" s="255" t="s">
        <v>3345</v>
      </c>
      <c r="G14" s="311">
        <v>60</v>
      </c>
      <c r="H14" s="1114">
        <v>20</v>
      </c>
      <c r="I14" s="154">
        <f>ROUND(H14*G14/G14,2)</f>
        <v>20</v>
      </c>
      <c r="J14" s="155" t="s">
        <v>170</v>
      </c>
      <c r="K14" s="313"/>
      <c r="L14" s="157">
        <f>IF(OR(ISBLANK(K14),K14=0,H14=0,ISBLANK(H14)),,ROUND(K14+$L$5,2))</f>
        <v>0</v>
      </c>
      <c r="M14" s="555">
        <f t="shared" si="0"/>
        <v>0</v>
      </c>
      <c r="N14" s="1008">
        <f t="shared" si="1"/>
        <v>0</v>
      </c>
      <c r="O14" s="1860"/>
      <c r="P14" s="73"/>
      <c r="Q14" s="73"/>
      <c r="R14" s="73"/>
      <c r="S14" s="73"/>
      <c r="T14" s="73"/>
      <c r="U14" s="73"/>
      <c r="V14" s="73"/>
      <c r="W14" s="73"/>
      <c r="X14" s="73"/>
      <c r="Y14" s="73"/>
      <c r="Z14" s="73"/>
    </row>
    <row r="15" spans="1:26" ht="15" customHeight="1">
      <c r="A15" s="166"/>
      <c r="B15" s="166" t="s">
        <v>3346</v>
      </c>
      <c r="C15" s="1026" t="s">
        <v>3333</v>
      </c>
      <c r="D15" s="2460" t="s">
        <v>3347</v>
      </c>
      <c r="E15" s="2132"/>
      <c r="F15" s="166" t="s">
        <v>3345</v>
      </c>
      <c r="G15" s="1228">
        <v>60</v>
      </c>
      <c r="H15" s="1059"/>
      <c r="I15" s="154">
        <f t="shared" ref="I15:I19" si="3">ROUND($H$14*$G$14/G15,2)</f>
        <v>20</v>
      </c>
      <c r="J15" s="155" t="s">
        <v>170</v>
      </c>
      <c r="K15" s="170"/>
      <c r="L15" s="157">
        <f>IF(OR(ISBLANK(K15),K15=0,H14=0,ISBLANK(H14)),,ROUND(K15+$L$5,2))</f>
        <v>0</v>
      </c>
      <c r="M15" s="555">
        <f t="shared" si="0"/>
        <v>0</v>
      </c>
      <c r="N15" s="1008">
        <f t="shared" si="1"/>
        <v>0</v>
      </c>
      <c r="O15" s="1860"/>
      <c r="P15" s="73"/>
      <c r="Q15" s="73"/>
      <c r="R15" s="73"/>
      <c r="S15" s="73"/>
      <c r="T15" s="73"/>
      <c r="U15" s="73"/>
      <c r="V15" s="73"/>
      <c r="W15" s="73"/>
      <c r="X15" s="73"/>
      <c r="Y15" s="73"/>
      <c r="Z15" s="73"/>
    </row>
    <row r="16" spans="1:26" ht="15" customHeight="1">
      <c r="A16" s="166"/>
      <c r="B16" s="166"/>
      <c r="C16" s="1026" t="s">
        <v>3348</v>
      </c>
      <c r="D16" s="2460">
        <v>26329</v>
      </c>
      <c r="E16" s="2132"/>
      <c r="F16" s="166" t="s">
        <v>3349</v>
      </c>
      <c r="G16" s="168">
        <v>102</v>
      </c>
      <c r="H16" s="1059"/>
      <c r="I16" s="154">
        <f t="shared" si="3"/>
        <v>11.76</v>
      </c>
      <c r="J16" s="155" t="s">
        <v>170</v>
      </c>
      <c r="K16" s="170"/>
      <c r="L16" s="157">
        <f>IF(OR(ISBLANK(K16),K16=0,H14=0,ISBLANK(H14)),,ROUND(K16+$L$5,2))</f>
        <v>0</v>
      </c>
      <c r="M16" s="555">
        <f t="shared" si="0"/>
        <v>0</v>
      </c>
      <c r="N16" s="1008">
        <f t="shared" si="1"/>
        <v>0</v>
      </c>
      <c r="O16" s="1860"/>
      <c r="P16" s="73"/>
      <c r="Q16" s="73"/>
      <c r="R16" s="73"/>
      <c r="S16" s="73"/>
      <c r="T16" s="73"/>
      <c r="U16" s="73"/>
      <c r="V16" s="73"/>
      <c r="W16" s="73"/>
      <c r="X16" s="73"/>
      <c r="Y16" s="73"/>
      <c r="Z16" s="73"/>
    </row>
    <row r="17" spans="1:26" ht="15" customHeight="1">
      <c r="A17" s="166"/>
      <c r="B17" s="166"/>
      <c r="C17" s="166" t="s">
        <v>3350</v>
      </c>
      <c r="D17" s="2460" t="s">
        <v>3351</v>
      </c>
      <c r="E17" s="2132"/>
      <c r="F17" s="166" t="s">
        <v>3352</v>
      </c>
      <c r="G17" s="168">
        <v>84</v>
      </c>
      <c r="H17" s="1059"/>
      <c r="I17" s="154">
        <f t="shared" si="3"/>
        <v>14.29</v>
      </c>
      <c r="J17" s="155" t="s">
        <v>170</v>
      </c>
      <c r="K17" s="170"/>
      <c r="L17" s="157">
        <f>IF(OR(ISBLANK(K17),K17=0,H14=0,ISBLANK(H14)),,ROUND(K17+$L$5,2))</f>
        <v>0</v>
      </c>
      <c r="M17" s="555">
        <f t="shared" si="0"/>
        <v>0</v>
      </c>
      <c r="N17" s="1008">
        <f t="shared" si="1"/>
        <v>0</v>
      </c>
      <c r="O17" s="1860"/>
      <c r="P17" s="73"/>
      <c r="Q17" s="73"/>
      <c r="R17" s="73"/>
      <c r="S17" s="73"/>
      <c r="T17" s="73"/>
      <c r="U17" s="73"/>
      <c r="V17" s="73"/>
      <c r="W17" s="73"/>
      <c r="X17" s="73"/>
      <c r="Y17" s="73"/>
      <c r="Z17" s="73"/>
    </row>
    <row r="18" spans="1:26" ht="15" customHeight="1">
      <c r="A18" s="166"/>
      <c r="B18" s="166"/>
      <c r="C18" s="166" t="s">
        <v>3330</v>
      </c>
      <c r="D18" s="2460">
        <v>85716475061</v>
      </c>
      <c r="E18" s="2132"/>
      <c r="F18" s="166" t="s">
        <v>3339</v>
      </c>
      <c r="G18" s="168">
        <v>100</v>
      </c>
      <c r="H18" s="1059"/>
      <c r="I18" s="2004">
        <f t="shared" si="3"/>
        <v>12</v>
      </c>
      <c r="J18" s="155" t="s">
        <v>170</v>
      </c>
      <c r="K18" s="170">
        <v>15.05</v>
      </c>
      <c r="L18" s="157">
        <f>IF(OR(ISBLANK(K18),K18=0,H14=0,ISBLANK(H14)),,ROUND(K18+$L$5,2))</f>
        <v>15.05</v>
      </c>
      <c r="M18" s="555">
        <f t="shared" si="0"/>
        <v>180.6</v>
      </c>
      <c r="N18" s="1008">
        <f t="shared" si="1"/>
        <v>0.15049999999999999</v>
      </c>
      <c r="O18" s="1860"/>
      <c r="P18" s="73"/>
      <c r="Q18" s="73"/>
      <c r="R18" s="73"/>
      <c r="S18" s="73"/>
      <c r="T18" s="73"/>
      <c r="U18" s="73"/>
      <c r="V18" s="73"/>
      <c r="W18" s="73"/>
      <c r="X18" s="73"/>
      <c r="Y18" s="73"/>
      <c r="Z18" s="73"/>
    </row>
    <row r="19" spans="1:26" ht="15" customHeight="1">
      <c r="A19" s="228"/>
      <c r="B19" s="228"/>
      <c r="C19" s="228" t="s">
        <v>3353</v>
      </c>
      <c r="D19" s="2460">
        <v>26100</v>
      </c>
      <c r="E19" s="2361"/>
      <c r="F19" s="228" t="s">
        <v>3342</v>
      </c>
      <c r="G19" s="297">
        <v>60</v>
      </c>
      <c r="H19" s="1059"/>
      <c r="I19" s="1125">
        <f t="shared" si="3"/>
        <v>20</v>
      </c>
      <c r="J19" s="356" t="s">
        <v>170</v>
      </c>
      <c r="K19" s="170"/>
      <c r="L19" s="157">
        <f>IF(OR(ISBLANK(K19),K19=0,H14=0,ISBLANK(H14)),,ROUND(K19+$L$5,2))</f>
        <v>0</v>
      </c>
      <c r="M19" s="555">
        <f>ROUND(L19*I19,2)</f>
        <v>0</v>
      </c>
      <c r="N19" s="1008">
        <f t="shared" si="1"/>
        <v>0</v>
      </c>
      <c r="O19" s="1860"/>
      <c r="P19" s="73"/>
      <c r="Q19" s="73"/>
      <c r="R19" s="73"/>
      <c r="S19" s="73"/>
      <c r="T19" s="73"/>
      <c r="U19" s="73"/>
      <c r="V19" s="73"/>
      <c r="W19" s="73"/>
      <c r="X19" s="73"/>
      <c r="Y19" s="73"/>
      <c r="Z19" s="73"/>
    </row>
    <row r="20" spans="1:26" ht="15" customHeight="1">
      <c r="A20" s="166"/>
      <c r="B20" s="166" t="s">
        <v>20</v>
      </c>
      <c r="C20" s="166"/>
      <c r="D20" s="2460"/>
      <c r="E20" s="2354"/>
      <c r="F20" s="166"/>
      <c r="G20" s="168"/>
      <c r="H20" s="1461"/>
      <c r="I20" s="701"/>
      <c r="J20" s="166"/>
      <c r="K20" s="230"/>
      <c r="L20" s="230"/>
      <c r="M20" s="890"/>
      <c r="N20" s="1313"/>
      <c r="O20" s="1860"/>
      <c r="P20" s="73"/>
      <c r="Q20" s="73"/>
      <c r="R20" s="73"/>
      <c r="S20" s="73"/>
      <c r="T20" s="73"/>
      <c r="U20" s="73"/>
      <c r="V20" s="73"/>
      <c r="W20" s="73"/>
      <c r="X20" s="73"/>
      <c r="Y20" s="73"/>
      <c r="Z20" s="73"/>
    </row>
    <row r="21" spans="1:26" ht="15" customHeight="1">
      <c r="A21" s="270"/>
      <c r="B21" s="270"/>
      <c r="C21" s="270"/>
      <c r="D21" s="2462"/>
      <c r="E21" s="270"/>
      <c r="F21" s="270"/>
      <c r="G21" s="305"/>
      <c r="H21" s="1939"/>
      <c r="I21" s="270"/>
      <c r="J21" s="270"/>
      <c r="K21" s="271"/>
      <c r="L21" s="271"/>
      <c r="M21" s="348"/>
      <c r="N21" s="1073"/>
      <c r="O21" s="1860"/>
      <c r="P21" s="73"/>
      <c r="Q21" s="73"/>
      <c r="R21" s="73"/>
      <c r="S21" s="73"/>
      <c r="T21" s="73"/>
      <c r="U21" s="73"/>
      <c r="V21" s="73"/>
      <c r="W21" s="73"/>
      <c r="X21" s="73"/>
      <c r="Y21" s="73"/>
      <c r="Z21" s="73"/>
    </row>
    <row r="22" spans="1:26" ht="15" customHeight="1">
      <c r="A22" s="146">
        <v>34004</v>
      </c>
      <c r="B22" s="147" t="s">
        <v>3354</v>
      </c>
      <c r="C22" s="155" t="s">
        <v>3344</v>
      </c>
      <c r="D22" s="2460">
        <v>81976</v>
      </c>
      <c r="E22" s="2343"/>
      <c r="F22" s="155" t="s">
        <v>3355</v>
      </c>
      <c r="G22" s="152">
        <v>60</v>
      </c>
      <c r="H22" s="1114">
        <v>100</v>
      </c>
      <c r="I22" s="154">
        <f>ROUND(H22*G22/G22,2)</f>
        <v>100</v>
      </c>
      <c r="J22" s="155" t="s">
        <v>170</v>
      </c>
      <c r="K22" s="313">
        <v>12.91</v>
      </c>
      <c r="L22" s="157">
        <f>IF(OR(ISBLANK(K22),K22=0,H22=0,ISBLANK(H22)),,ROUND(K22+$L$5,2))</f>
        <v>12.91</v>
      </c>
      <c r="M22" s="555">
        <f>ROUND(I22*L22,2)</f>
        <v>1291</v>
      </c>
      <c r="N22" s="1008">
        <f t="shared" ref="N22:N31" si="4">ROUND(L22/G22,4)</f>
        <v>0.2152</v>
      </c>
      <c r="O22" s="1860"/>
      <c r="P22" s="73"/>
      <c r="Q22" s="73"/>
      <c r="R22" s="73"/>
      <c r="S22" s="73"/>
      <c r="T22" s="73"/>
      <c r="U22" s="73"/>
      <c r="V22" s="73"/>
      <c r="W22" s="73"/>
      <c r="X22" s="73"/>
      <c r="Y22" s="73"/>
      <c r="Z22" s="73"/>
    </row>
    <row r="23" spans="1:26" ht="15" customHeight="1">
      <c r="A23" s="166"/>
      <c r="B23" s="166" t="s">
        <v>3346</v>
      </c>
      <c r="C23" s="166"/>
      <c r="D23" s="2460"/>
      <c r="E23" s="2475"/>
      <c r="F23" s="812"/>
      <c r="G23" s="1228"/>
      <c r="H23" s="1059"/>
      <c r="I23" s="154"/>
      <c r="J23" s="155" t="s">
        <v>170</v>
      </c>
      <c r="K23" s="170"/>
      <c r="L23" s="157">
        <f>IF(OR(ISBLANK(K23),K23=0,H22=0,ISBLANK(H22)),,ROUND(K23+$L$5,2))</f>
        <v>0</v>
      </c>
      <c r="M23" s="555">
        <f t="shared" ref="M23:M24" si="5">ROUND(L23*I23,2)</f>
        <v>0</v>
      </c>
      <c r="N23" s="1008" t="e">
        <f t="shared" si="4"/>
        <v>#DIV/0!</v>
      </c>
      <c r="O23" s="1860"/>
      <c r="P23" s="73"/>
      <c r="Q23" s="73"/>
      <c r="R23" s="73"/>
      <c r="S23" s="73"/>
      <c r="T23" s="73"/>
      <c r="U23" s="73"/>
      <c r="V23" s="73"/>
      <c r="W23" s="73"/>
      <c r="X23" s="73"/>
      <c r="Y23" s="73"/>
      <c r="Z23" s="73"/>
    </row>
    <row r="24" spans="1:26" ht="15" customHeight="1">
      <c r="A24" s="228"/>
      <c r="B24" s="166"/>
      <c r="C24" s="228" t="s">
        <v>3330</v>
      </c>
      <c r="D24" s="2460" t="s">
        <v>3356</v>
      </c>
      <c r="E24" s="2361"/>
      <c r="F24" s="228" t="s">
        <v>3339</v>
      </c>
      <c r="G24" s="297">
        <v>100</v>
      </c>
      <c r="H24" s="1059"/>
      <c r="I24" s="1125">
        <f t="shared" ref="I24:I28" si="6">ROUND($H$22*$G$22/G24,2)</f>
        <v>60</v>
      </c>
      <c r="J24" s="166" t="s">
        <v>170</v>
      </c>
      <c r="K24" s="170"/>
      <c r="L24" s="157">
        <f>IF(OR(ISBLANK(K24),K24=0,H22=0,ISBLANK(H22)),,ROUND(K24+$L$5,2))</f>
        <v>0</v>
      </c>
      <c r="M24" s="555">
        <f t="shared" si="5"/>
        <v>0</v>
      </c>
      <c r="N24" s="1008">
        <f t="shared" si="4"/>
        <v>0</v>
      </c>
      <c r="O24" s="1860"/>
      <c r="P24" s="73"/>
      <c r="Q24" s="73"/>
      <c r="R24" s="73"/>
      <c r="S24" s="73"/>
      <c r="T24" s="73"/>
      <c r="U24" s="73"/>
      <c r="V24" s="73"/>
      <c r="W24" s="73"/>
      <c r="X24" s="73"/>
      <c r="Y24" s="73"/>
      <c r="Z24" s="73"/>
    </row>
    <row r="25" spans="1:26" ht="15" customHeight="1">
      <c r="A25" s="166"/>
      <c r="B25" s="166"/>
      <c r="C25" s="1026" t="s">
        <v>3357</v>
      </c>
      <c r="D25" s="2460" t="s">
        <v>3358</v>
      </c>
      <c r="E25" s="2132"/>
      <c r="F25" s="166" t="s">
        <v>3355</v>
      </c>
      <c r="G25" s="168">
        <v>60</v>
      </c>
      <c r="H25" s="1059"/>
      <c r="I25" s="154">
        <f t="shared" si="6"/>
        <v>100</v>
      </c>
      <c r="J25" s="155" t="s">
        <v>170</v>
      </c>
      <c r="K25" s="170"/>
      <c r="L25" s="157">
        <f>IF(OR(ISBLANK(K25),K25=0,H22=0,ISBLANK(H22)),,ROUND(K25+$L$5,2))</f>
        <v>0</v>
      </c>
      <c r="M25" s="555">
        <f t="shared" ref="M25:M29" si="7">ROUND(I25*L25,2)</f>
        <v>0</v>
      </c>
      <c r="N25" s="1008">
        <f t="shared" si="4"/>
        <v>0</v>
      </c>
      <c r="O25" s="1860"/>
      <c r="P25" s="73"/>
      <c r="Q25" s="73"/>
      <c r="R25" s="73"/>
      <c r="S25" s="73"/>
      <c r="T25" s="73"/>
      <c r="U25" s="73"/>
      <c r="V25" s="73"/>
      <c r="W25" s="73"/>
      <c r="X25" s="73"/>
      <c r="Y25" s="73"/>
      <c r="Z25" s="73"/>
    </row>
    <row r="26" spans="1:26" ht="15" customHeight="1">
      <c r="A26" s="166"/>
      <c r="B26" s="166"/>
      <c r="C26" s="166" t="s">
        <v>3359</v>
      </c>
      <c r="D26" s="2460">
        <v>26331</v>
      </c>
      <c r="E26" s="2132"/>
      <c r="F26" s="166" t="s">
        <v>3349</v>
      </c>
      <c r="G26" s="168">
        <v>102</v>
      </c>
      <c r="H26" s="1059"/>
      <c r="I26" s="154">
        <f t="shared" si="6"/>
        <v>58.82</v>
      </c>
      <c r="J26" s="155" t="s">
        <v>170</v>
      </c>
      <c r="K26" s="170"/>
      <c r="L26" s="157">
        <f>IF(OR(ISBLANK(K26),K26=0,H22=0,ISBLANK(H22)),,ROUND(K26+$L$5,2))</f>
        <v>0</v>
      </c>
      <c r="M26" s="555">
        <f t="shared" si="7"/>
        <v>0</v>
      </c>
      <c r="N26" s="1008">
        <f t="shared" si="4"/>
        <v>0</v>
      </c>
      <c r="O26" s="1860"/>
      <c r="P26" s="73"/>
      <c r="Q26" s="73"/>
      <c r="R26" s="73"/>
      <c r="S26" s="73"/>
      <c r="T26" s="73"/>
      <c r="U26" s="73"/>
      <c r="V26" s="73"/>
      <c r="W26" s="73"/>
      <c r="X26" s="73"/>
      <c r="Y26" s="73"/>
      <c r="Z26" s="73"/>
    </row>
    <row r="27" spans="1:26" ht="15" customHeight="1">
      <c r="A27" s="166"/>
      <c r="B27" s="166"/>
      <c r="C27" s="166" t="s">
        <v>3350</v>
      </c>
      <c r="D27" s="2460" t="s">
        <v>3360</v>
      </c>
      <c r="E27" s="2132"/>
      <c r="F27" s="166" t="s">
        <v>3361</v>
      </c>
      <c r="G27" s="168">
        <v>84</v>
      </c>
      <c r="H27" s="1059"/>
      <c r="I27" s="2004">
        <f t="shared" si="6"/>
        <v>71.430000000000007</v>
      </c>
      <c r="J27" s="155" t="s">
        <v>170</v>
      </c>
      <c r="K27" s="170"/>
      <c r="L27" s="157">
        <f>IF(OR(ISBLANK(K27),K27=0,H22=0,ISBLANK(H22)),,ROUND(K27+$L$5,2))</f>
        <v>0</v>
      </c>
      <c r="M27" s="555">
        <f t="shared" si="7"/>
        <v>0</v>
      </c>
      <c r="N27" s="1008">
        <f t="shared" si="4"/>
        <v>0</v>
      </c>
      <c r="O27" s="1860"/>
      <c r="P27" s="73"/>
      <c r="Q27" s="73"/>
      <c r="R27" s="73"/>
      <c r="S27" s="73"/>
      <c r="T27" s="73"/>
      <c r="U27" s="73"/>
      <c r="V27" s="73"/>
      <c r="W27" s="73"/>
      <c r="X27" s="73"/>
      <c r="Y27" s="73"/>
      <c r="Z27" s="73"/>
    </row>
    <row r="28" spans="1:26" ht="15" customHeight="1">
      <c r="A28" s="270"/>
      <c r="B28" s="270"/>
      <c r="C28" s="270" t="s">
        <v>3353</v>
      </c>
      <c r="D28" s="2462">
        <v>26108</v>
      </c>
      <c r="E28" s="2349"/>
      <c r="F28" s="270" t="s">
        <v>3355</v>
      </c>
      <c r="G28" s="305">
        <v>60</v>
      </c>
      <c r="H28" s="1059"/>
      <c r="I28" s="364">
        <f t="shared" si="6"/>
        <v>100</v>
      </c>
      <c r="J28" s="198" t="s">
        <v>170</v>
      </c>
      <c r="K28" s="1239"/>
      <c r="L28" s="444">
        <f>IF(OR(ISBLANK(K28),K28=0,H22=0,ISBLANK(H22)),,ROUND(K28+$L$5,2))</f>
        <v>0</v>
      </c>
      <c r="M28" s="738">
        <f t="shared" si="7"/>
        <v>0</v>
      </c>
      <c r="N28" s="1070">
        <f t="shared" si="4"/>
        <v>0</v>
      </c>
      <c r="O28" s="1860"/>
      <c r="P28" s="73"/>
      <c r="Q28" s="73"/>
      <c r="R28" s="73"/>
      <c r="S28" s="73"/>
      <c r="T28" s="73"/>
      <c r="U28" s="73"/>
      <c r="V28" s="73"/>
      <c r="W28" s="73"/>
      <c r="X28" s="73"/>
      <c r="Y28" s="73"/>
      <c r="Z28" s="73"/>
    </row>
    <row r="29" spans="1:26" ht="15" customHeight="1">
      <c r="A29" s="146">
        <v>34005</v>
      </c>
      <c r="B29" s="147" t="s">
        <v>3362</v>
      </c>
      <c r="C29" s="155" t="s">
        <v>3363</v>
      </c>
      <c r="D29" s="2460">
        <v>81974</v>
      </c>
      <c r="E29" s="2343"/>
      <c r="F29" s="155" t="s">
        <v>3342</v>
      </c>
      <c r="G29" s="152">
        <v>60</v>
      </c>
      <c r="H29" s="1114"/>
      <c r="I29" s="154">
        <f>ROUND(H29*G29/G29,2)</f>
        <v>0</v>
      </c>
      <c r="J29" s="155" t="s">
        <v>170</v>
      </c>
      <c r="K29" s="2731" t="s">
        <v>4636</v>
      </c>
      <c r="L29" s="157">
        <f>IF(OR(ISBLANK(K29),K29=0,H29=0,ISBLANK(H29)),,ROUND(K29+$L$5,2))</f>
        <v>0</v>
      </c>
      <c r="M29" s="555">
        <f t="shared" si="7"/>
        <v>0</v>
      </c>
      <c r="N29" s="1008">
        <f t="shared" si="4"/>
        <v>0</v>
      </c>
      <c r="O29" s="1860"/>
      <c r="P29" s="73"/>
      <c r="Q29" s="73"/>
      <c r="R29" s="73"/>
      <c r="S29" s="73"/>
      <c r="T29" s="73"/>
      <c r="U29" s="73"/>
      <c r="V29" s="73"/>
      <c r="W29" s="73"/>
      <c r="X29" s="73"/>
      <c r="Y29" s="73"/>
      <c r="Z29" s="73"/>
    </row>
    <row r="30" spans="1:26" ht="15" customHeight="1">
      <c r="A30" s="155"/>
      <c r="B30" s="155" t="s">
        <v>3346</v>
      </c>
      <c r="C30" s="155" t="s">
        <v>3359</v>
      </c>
      <c r="D30" s="2460">
        <v>26334</v>
      </c>
      <c r="E30" s="2343"/>
      <c r="F30" s="155" t="s">
        <v>3349</v>
      </c>
      <c r="G30" s="152">
        <v>102</v>
      </c>
      <c r="H30" s="1059"/>
      <c r="I30" s="154">
        <f t="shared" ref="I30:I31" si="8">ROUND($H$29*$G$29/G30,2)</f>
        <v>0</v>
      </c>
      <c r="J30" s="155" t="s">
        <v>170</v>
      </c>
      <c r="K30" s="170"/>
      <c r="L30" s="157">
        <f>IF(OR(ISBLANK(K30),K30=0,H29=0,ISBLANK(H29)),,ROUND(K30+$L$5,2))</f>
        <v>0</v>
      </c>
      <c r="M30" s="555">
        <f t="shared" ref="M30:M31" si="9">ROUND(L30*I30,2)</f>
        <v>0</v>
      </c>
      <c r="N30" s="1008">
        <f t="shared" si="4"/>
        <v>0</v>
      </c>
      <c r="O30" s="1860"/>
      <c r="P30" s="73"/>
      <c r="Q30" s="73"/>
      <c r="R30" s="73"/>
      <c r="S30" s="73"/>
      <c r="T30" s="73"/>
      <c r="U30" s="73"/>
      <c r="V30" s="73"/>
      <c r="W30" s="73"/>
      <c r="X30" s="73"/>
      <c r="Y30" s="73"/>
      <c r="Z30" s="73"/>
    </row>
    <row r="31" spans="1:26" ht="15" customHeight="1">
      <c r="A31" s="166"/>
      <c r="B31" s="166"/>
      <c r="C31" s="166" t="s">
        <v>3350</v>
      </c>
      <c r="D31" s="2460">
        <v>85642</v>
      </c>
      <c r="E31" s="2132"/>
      <c r="F31" s="166" t="s">
        <v>3364</v>
      </c>
      <c r="G31" s="168">
        <v>84</v>
      </c>
      <c r="H31" s="1059"/>
      <c r="I31" s="154">
        <f t="shared" si="8"/>
        <v>0</v>
      </c>
      <c r="J31" s="155" t="s">
        <v>170</v>
      </c>
      <c r="K31" s="170"/>
      <c r="L31" s="157">
        <f>IF(OR(ISBLANK(K31),K31=0,H29=0,ISBLANK(H29)),,ROUND(K31+$L$5,2))</f>
        <v>0</v>
      </c>
      <c r="M31" s="555">
        <f t="shared" si="9"/>
        <v>0</v>
      </c>
      <c r="N31" s="1008">
        <f t="shared" si="4"/>
        <v>0</v>
      </c>
      <c r="O31" s="1860"/>
      <c r="P31" s="73"/>
      <c r="Q31" s="73"/>
      <c r="R31" s="73"/>
      <c r="S31" s="73"/>
      <c r="T31" s="73"/>
      <c r="U31" s="73"/>
      <c r="V31" s="73"/>
      <c r="W31" s="73"/>
      <c r="X31" s="73"/>
      <c r="Y31" s="73"/>
      <c r="Z31" s="73"/>
    </row>
    <row r="32" spans="1:26" ht="15" customHeight="1">
      <c r="A32" s="270"/>
      <c r="B32" s="270"/>
      <c r="C32" s="270"/>
      <c r="D32" s="2462"/>
      <c r="E32" s="2350"/>
      <c r="F32" s="270"/>
      <c r="G32" s="305"/>
      <c r="H32" s="985"/>
      <c r="I32" s="1037"/>
      <c r="J32" s="198"/>
      <c r="K32" s="307"/>
      <c r="L32" s="444" t="s">
        <v>20</v>
      </c>
      <c r="M32" s="738" t="s">
        <v>20</v>
      </c>
      <c r="N32" s="1070" t="s">
        <v>20</v>
      </c>
      <c r="O32" s="1860"/>
      <c r="P32" s="73"/>
      <c r="Q32" s="73"/>
      <c r="R32" s="73"/>
      <c r="S32" s="73"/>
      <c r="T32" s="73"/>
      <c r="U32" s="73"/>
      <c r="V32" s="73"/>
      <c r="W32" s="73"/>
      <c r="X32" s="73"/>
      <c r="Y32" s="73"/>
      <c r="Z32" s="73"/>
    </row>
    <row r="33" spans="1:26" ht="15" customHeight="1">
      <c r="A33" s="253">
        <v>34006</v>
      </c>
      <c r="B33" s="254" t="s">
        <v>3365</v>
      </c>
      <c r="C33" s="255" t="s">
        <v>3357</v>
      </c>
      <c r="D33" s="2460" t="s">
        <v>3366</v>
      </c>
      <c r="E33" s="2474"/>
      <c r="F33" s="255" t="s">
        <v>3342</v>
      </c>
      <c r="G33" s="311">
        <v>60</v>
      </c>
      <c r="H33" s="1114">
        <v>100</v>
      </c>
      <c r="I33" s="528">
        <f>ROUND(H33*G33/G33,2)</f>
        <v>100</v>
      </c>
      <c r="J33" s="255" t="s">
        <v>170</v>
      </c>
      <c r="K33" s="313">
        <v>19.350000000000001</v>
      </c>
      <c r="L33" s="314">
        <f>IF(OR(ISBLANK(K33),K33=0,H33=0,ISBLANK(H33)),,ROUND(K33+$L$5,2))</f>
        <v>19.350000000000001</v>
      </c>
      <c r="M33" s="670">
        <f>ROUND(I33*L33,2)</f>
        <v>1935</v>
      </c>
      <c r="N33" s="533">
        <f t="shared" ref="N33:N35" si="10">ROUND(L33/G33,4)</f>
        <v>0.32250000000000001</v>
      </c>
      <c r="O33" s="1860"/>
      <c r="P33" s="73"/>
      <c r="Q33" s="73"/>
      <c r="R33" s="73"/>
      <c r="S33" s="73"/>
      <c r="T33" s="73"/>
      <c r="U33" s="73"/>
      <c r="V33" s="73"/>
      <c r="W33" s="73"/>
      <c r="X33" s="73"/>
      <c r="Y33" s="73"/>
      <c r="Z33" s="73"/>
    </row>
    <row r="34" spans="1:26" ht="15" customHeight="1">
      <c r="A34" s="166"/>
      <c r="B34" s="166" t="s">
        <v>3346</v>
      </c>
      <c r="C34" s="166"/>
      <c r="D34" s="2460"/>
      <c r="E34" s="2354"/>
      <c r="F34" s="166"/>
      <c r="G34" s="168"/>
      <c r="H34" s="1506"/>
      <c r="I34" s="166"/>
      <c r="J34" s="166"/>
      <c r="K34" s="230"/>
      <c r="L34" s="230">
        <f>IF(OR(ISBLANK(K34),K34=0,H33=0,ISBLANK(H33)),,ROUND(K34+$L$5,2))</f>
        <v>0</v>
      </c>
      <c r="M34" s="326">
        <f t="shared" ref="M34:M35" si="11">ROUND(L34*I34,2)</f>
        <v>0</v>
      </c>
      <c r="N34" s="1311" t="e">
        <f t="shared" si="10"/>
        <v>#DIV/0!</v>
      </c>
      <c r="O34" s="1860"/>
      <c r="P34" s="73"/>
      <c r="Q34" s="73"/>
      <c r="R34" s="73"/>
      <c r="S34" s="73"/>
      <c r="T34" s="73"/>
      <c r="U34" s="73"/>
      <c r="V34" s="73"/>
      <c r="W34" s="73"/>
      <c r="X34" s="73"/>
      <c r="Y34" s="73"/>
      <c r="Z34" s="73"/>
    </row>
    <row r="35" spans="1:26" ht="15" customHeight="1">
      <c r="A35" s="166"/>
      <c r="B35" s="166" t="s">
        <v>3367</v>
      </c>
      <c r="C35" s="166"/>
      <c r="D35" s="2460"/>
      <c r="E35" s="2476"/>
      <c r="F35" s="812"/>
      <c r="G35" s="1228"/>
      <c r="H35" s="1506"/>
      <c r="I35" s="166"/>
      <c r="J35" s="166"/>
      <c r="K35" s="230"/>
      <c r="L35" s="230">
        <f>IF(OR(ISBLANK(K35),K35=0,H33=0,ISBLANK(H33)),,ROUND(K35+$L$5,2))</f>
        <v>0</v>
      </c>
      <c r="M35" s="326">
        <f t="shared" si="11"/>
        <v>0</v>
      </c>
      <c r="N35" s="1311" t="e">
        <f t="shared" si="10"/>
        <v>#DIV/0!</v>
      </c>
      <c r="O35" s="1860"/>
      <c r="P35" s="73"/>
      <c r="Q35" s="73"/>
      <c r="R35" s="73"/>
      <c r="S35" s="73"/>
      <c r="T35" s="73"/>
      <c r="U35" s="73"/>
      <c r="V35" s="73"/>
      <c r="W35" s="73"/>
      <c r="X35" s="73"/>
      <c r="Y35" s="73"/>
      <c r="Z35" s="73"/>
    </row>
    <row r="36" spans="1:26" ht="15" customHeight="1">
      <c r="A36" s="270"/>
      <c r="B36" s="270"/>
      <c r="C36" s="270"/>
      <c r="D36" s="2462"/>
      <c r="E36" s="2350"/>
      <c r="F36" s="270"/>
      <c r="G36" s="305"/>
      <c r="H36" s="2220"/>
      <c r="I36" s="198"/>
      <c r="J36" s="198"/>
      <c r="K36" s="307"/>
      <c r="L36" s="271"/>
      <c r="M36" s="348"/>
      <c r="N36" s="1073"/>
      <c r="O36" s="1860"/>
      <c r="P36" s="73"/>
      <c r="Q36" s="73"/>
      <c r="R36" s="73"/>
      <c r="S36" s="73"/>
      <c r="T36" s="73"/>
      <c r="U36" s="73"/>
      <c r="V36" s="73"/>
      <c r="W36" s="73"/>
      <c r="X36" s="73"/>
      <c r="Y36" s="73"/>
      <c r="Z36" s="73"/>
    </row>
    <row r="37" spans="1:26" ht="15" customHeight="1">
      <c r="A37" s="253">
        <v>34007</v>
      </c>
      <c r="B37" s="254" t="s">
        <v>3368</v>
      </c>
      <c r="C37" s="2477" t="s">
        <v>3369</v>
      </c>
      <c r="D37" s="2460">
        <v>210006496200</v>
      </c>
      <c r="E37" s="2474"/>
      <c r="F37" s="255" t="s">
        <v>3370</v>
      </c>
      <c r="G37" s="531">
        <v>200</v>
      </c>
      <c r="H37" s="1114">
        <v>600</v>
      </c>
      <c r="I37" s="528">
        <f>ROUND(H37*G37/G37,2)</f>
        <v>600</v>
      </c>
      <c r="J37" s="255" t="s">
        <v>170</v>
      </c>
      <c r="K37" s="313"/>
      <c r="L37" s="392">
        <f>IF(OR(ISBLANK(K37),K37=0,H37=0,ISBLANK(H37)),,ROUND(K37+$L$5,2))</f>
        <v>0</v>
      </c>
      <c r="M37" s="670">
        <f>ROUND(I37*L37,2)</f>
        <v>0</v>
      </c>
      <c r="N37" s="533">
        <f t="shared" ref="N37:N47" si="12">ROUND(L37/G37,4)</f>
        <v>0</v>
      </c>
      <c r="O37" s="1860"/>
      <c r="P37" s="73"/>
      <c r="Q37" s="73"/>
      <c r="R37" s="73"/>
      <c r="S37" s="73"/>
      <c r="T37" s="73"/>
      <c r="U37" s="73"/>
      <c r="V37" s="73"/>
      <c r="W37" s="73"/>
      <c r="X37" s="73"/>
      <c r="Y37" s="73"/>
      <c r="Z37" s="73"/>
    </row>
    <row r="38" spans="1:26" ht="15" customHeight="1">
      <c r="A38" s="356"/>
      <c r="B38" s="198"/>
      <c r="C38" s="155" t="s">
        <v>3371</v>
      </c>
      <c r="D38" s="2462" t="s">
        <v>3372</v>
      </c>
      <c r="E38" s="2343"/>
      <c r="F38" s="155" t="s">
        <v>3373</v>
      </c>
      <c r="G38" s="152">
        <v>200</v>
      </c>
      <c r="H38" s="985"/>
      <c r="I38" s="155">
        <f>ROUND(H37*G37/G38,2)</f>
        <v>600</v>
      </c>
      <c r="J38" s="270" t="s">
        <v>170</v>
      </c>
      <c r="K38" s="1239">
        <v>11.01</v>
      </c>
      <c r="L38" s="246">
        <f>IF(OR(ISBLANK(K38),K38=0,H37=0,ISBLANK(H37)),,ROUND(K38+$L$5,2))</f>
        <v>11.01</v>
      </c>
      <c r="M38" s="348">
        <f>ROUND(L38*I38,2)</f>
        <v>6606</v>
      </c>
      <c r="N38" s="1073">
        <f t="shared" si="12"/>
        <v>5.5100000000000003E-2</v>
      </c>
      <c r="O38" s="1860"/>
      <c r="P38" s="73"/>
      <c r="Q38" s="73"/>
      <c r="R38" s="73"/>
      <c r="S38" s="73"/>
      <c r="T38" s="73"/>
      <c r="U38" s="73"/>
      <c r="V38" s="73"/>
      <c r="W38" s="73"/>
      <c r="X38" s="73"/>
      <c r="Y38" s="73"/>
      <c r="Z38" s="73"/>
    </row>
    <row r="39" spans="1:26" ht="15" customHeight="1">
      <c r="A39" s="253">
        <v>34008</v>
      </c>
      <c r="B39" s="254" t="s">
        <v>3374</v>
      </c>
      <c r="C39" s="255" t="s">
        <v>3375</v>
      </c>
      <c r="D39" s="2460">
        <v>13000750308</v>
      </c>
      <c r="E39" s="2474"/>
      <c r="F39" s="255" t="s">
        <v>3370</v>
      </c>
      <c r="G39" s="311">
        <v>200</v>
      </c>
      <c r="H39" s="1114"/>
      <c r="I39" s="528">
        <f>ROUND(H39*G39/G39,2)</f>
        <v>0</v>
      </c>
      <c r="J39" s="255" t="s">
        <v>170</v>
      </c>
      <c r="K39" s="313">
        <v>14.63</v>
      </c>
      <c r="L39" s="314">
        <f>IF(OR(ISBLANK(K39),K39=0,H39=0,ISBLANK(H39)),,ROUND(K39+$L$5,2))</f>
        <v>0</v>
      </c>
      <c r="M39" s="670">
        <f t="shared" ref="M39:M41" si="13">ROUND(I39*L39,2)</f>
        <v>0</v>
      </c>
      <c r="N39" s="533">
        <f t="shared" si="12"/>
        <v>0</v>
      </c>
      <c r="O39" s="1860"/>
      <c r="P39" s="73"/>
      <c r="Q39" s="73"/>
      <c r="R39" s="73"/>
      <c r="S39" s="73"/>
      <c r="T39" s="73"/>
      <c r="U39" s="73"/>
      <c r="V39" s="73"/>
      <c r="W39" s="73"/>
      <c r="X39" s="73"/>
      <c r="Y39" s="73"/>
      <c r="Z39" s="73"/>
    </row>
    <row r="40" spans="1:26" ht="15" customHeight="1">
      <c r="A40" s="198"/>
      <c r="B40" s="198"/>
      <c r="C40" s="198"/>
      <c r="D40" s="2462"/>
      <c r="E40" s="2341"/>
      <c r="F40" s="198" t="s">
        <v>3373</v>
      </c>
      <c r="G40" s="243">
        <v>200</v>
      </c>
      <c r="H40" s="985"/>
      <c r="I40" s="270">
        <f>ROUND(H39*G39/G40,2)</f>
        <v>0</v>
      </c>
      <c r="J40" s="270" t="s">
        <v>170</v>
      </c>
      <c r="K40" s="1239"/>
      <c r="L40" s="271">
        <f>IF(OR(ISBLANK(K40),K40=0,H39=0,ISBLANK(H39)),,ROUND(K40+$L$5,2))</f>
        <v>0</v>
      </c>
      <c r="M40" s="348">
        <f t="shared" si="13"/>
        <v>0</v>
      </c>
      <c r="N40" s="1073">
        <f t="shared" si="12"/>
        <v>0</v>
      </c>
      <c r="O40" s="1860"/>
      <c r="P40" s="73"/>
      <c r="Q40" s="73"/>
      <c r="R40" s="73"/>
      <c r="S40" s="73"/>
      <c r="T40" s="73"/>
      <c r="U40" s="73"/>
      <c r="V40" s="73"/>
      <c r="W40" s="73"/>
      <c r="X40" s="73"/>
      <c r="Y40" s="73"/>
      <c r="Z40" s="73"/>
    </row>
    <row r="41" spans="1:26" ht="15" customHeight="1">
      <c r="A41" s="253">
        <v>34009</v>
      </c>
      <c r="B41" s="254" t="s">
        <v>3376</v>
      </c>
      <c r="C41" s="255" t="s">
        <v>3369</v>
      </c>
      <c r="D41" s="2460">
        <v>10021000663740</v>
      </c>
      <c r="E41" s="2474"/>
      <c r="F41" s="255" t="s">
        <v>3377</v>
      </c>
      <c r="G41" s="311">
        <v>200</v>
      </c>
      <c r="H41" s="1114"/>
      <c r="I41" s="154">
        <f>ROUND(H41*G41/G41,2)</f>
        <v>0</v>
      </c>
      <c r="J41" s="155" t="s">
        <v>170</v>
      </c>
      <c r="K41" s="156">
        <v>19.809999999999999</v>
      </c>
      <c r="L41" s="157">
        <f>IF(OR(ISBLANK(K41),K41=0,H41=0,ISBLANK(H41)),,ROUND(K41+$L$5,2))</f>
        <v>0</v>
      </c>
      <c r="M41" s="555">
        <f t="shared" si="13"/>
        <v>0</v>
      </c>
      <c r="N41" s="1008">
        <f t="shared" si="12"/>
        <v>0</v>
      </c>
      <c r="O41" s="1860"/>
      <c r="P41" s="73"/>
      <c r="Q41" s="73"/>
      <c r="R41" s="73"/>
      <c r="S41" s="73"/>
      <c r="T41" s="73"/>
      <c r="U41" s="73"/>
      <c r="V41" s="73"/>
      <c r="W41" s="73"/>
      <c r="X41" s="73"/>
      <c r="Y41" s="73"/>
      <c r="Z41" s="73"/>
    </row>
    <row r="42" spans="1:26" ht="15" customHeight="1">
      <c r="A42" s="356"/>
      <c r="B42" s="198"/>
      <c r="C42" s="155"/>
      <c r="D42" s="2462"/>
      <c r="E42" s="2343"/>
      <c r="F42" s="198" t="s">
        <v>3370</v>
      </c>
      <c r="G42" s="243">
        <v>200</v>
      </c>
      <c r="H42" s="1785"/>
      <c r="I42" s="575">
        <f>ROUND($H$41*$G$41/G42,2)</f>
        <v>0</v>
      </c>
      <c r="J42" s="270" t="s">
        <v>170</v>
      </c>
      <c r="K42" s="1239"/>
      <c r="L42" s="246">
        <f>IF(OR(ISBLANK(K42),K41=0,H41=0,ISBLANK(H41)),,ROUND(K42+$L$5,2))</f>
        <v>0</v>
      </c>
      <c r="M42" s="348">
        <f>ROUND(L42*I42,2)</f>
        <v>0</v>
      </c>
      <c r="N42" s="1073">
        <f t="shared" si="12"/>
        <v>0</v>
      </c>
      <c r="O42" s="1860"/>
      <c r="P42" s="73"/>
      <c r="Q42" s="73"/>
      <c r="R42" s="73"/>
      <c r="S42" s="73"/>
      <c r="T42" s="73"/>
      <c r="U42" s="73"/>
      <c r="V42" s="73"/>
      <c r="W42" s="73"/>
      <c r="X42" s="73"/>
      <c r="Y42" s="73"/>
      <c r="Z42" s="73"/>
    </row>
    <row r="43" spans="1:26" ht="15" customHeight="1">
      <c r="A43" s="309">
        <v>34010</v>
      </c>
      <c r="B43" s="896" t="s">
        <v>3378</v>
      </c>
      <c r="C43" s="310" t="s">
        <v>3375</v>
      </c>
      <c r="D43" s="2460">
        <v>130005331000</v>
      </c>
      <c r="E43" s="2478"/>
      <c r="F43" s="310" t="s">
        <v>3379</v>
      </c>
      <c r="G43" s="887">
        <v>200</v>
      </c>
      <c r="H43" s="1114"/>
      <c r="I43" s="1720">
        <f>ROUND(H43*G43/G43,2)</f>
        <v>0</v>
      </c>
      <c r="J43" s="310" t="s">
        <v>170</v>
      </c>
      <c r="K43" s="313"/>
      <c r="L43" s="1729">
        <f>IF(OR(ISBLANK(K43),K43=0,H43=0,ISBLANK(H43)),,ROUND(K43+$L$5,2))</f>
        <v>0</v>
      </c>
      <c r="M43" s="898">
        <f>ROUND(I43*L43,2)</f>
        <v>0</v>
      </c>
      <c r="N43" s="1730">
        <f t="shared" si="12"/>
        <v>0</v>
      </c>
      <c r="O43" s="1860"/>
      <c r="P43" s="73"/>
      <c r="Q43" s="73"/>
      <c r="R43" s="73"/>
      <c r="S43" s="73"/>
      <c r="T43" s="73"/>
      <c r="U43" s="73"/>
      <c r="V43" s="73"/>
      <c r="W43" s="73"/>
      <c r="X43" s="73"/>
      <c r="Y43" s="73"/>
      <c r="Z43" s="73"/>
    </row>
    <row r="44" spans="1:26" ht="15" customHeight="1">
      <c r="A44" s="498"/>
      <c r="B44" s="166" t="s">
        <v>3346</v>
      </c>
      <c r="C44" s="498" t="s">
        <v>3369</v>
      </c>
      <c r="D44" s="2460">
        <v>210006496900</v>
      </c>
      <c r="E44" s="2351"/>
      <c r="F44" s="166" t="s">
        <v>3370</v>
      </c>
      <c r="G44" s="1494">
        <v>200</v>
      </c>
      <c r="H44" s="1059"/>
      <c r="I44" s="166">
        <f t="shared" ref="I44:I46" si="14">ROUND($H$43*$G$43/G44,2)</f>
        <v>0</v>
      </c>
      <c r="J44" s="498" t="s">
        <v>170</v>
      </c>
      <c r="K44" s="170"/>
      <c r="L44" s="171">
        <f>IF(OR(ISBLANK(K44),K44=0,H43=0,ISBLANK(H43)),,ROUND(K44+$L$5,2))</f>
        <v>0</v>
      </c>
      <c r="M44" s="326">
        <f t="shared" ref="M44:M46" si="15">ROUND(L44*I44,2)</f>
        <v>0</v>
      </c>
      <c r="N44" s="2479">
        <f t="shared" si="12"/>
        <v>0</v>
      </c>
      <c r="O44" s="1860"/>
      <c r="P44" s="73"/>
      <c r="Q44" s="73"/>
      <c r="R44" s="73"/>
      <c r="S44" s="73"/>
      <c r="T44" s="73"/>
      <c r="U44" s="73"/>
      <c r="V44" s="73"/>
      <c r="W44" s="73"/>
      <c r="X44" s="73"/>
      <c r="Y44" s="73"/>
      <c r="Z44" s="73"/>
    </row>
    <row r="45" spans="1:26" ht="15" customHeight="1">
      <c r="A45" s="701"/>
      <c r="B45" s="166"/>
      <c r="C45" s="295" t="s">
        <v>3380</v>
      </c>
      <c r="D45" s="2480">
        <v>81561</v>
      </c>
      <c r="E45" s="2423"/>
      <c r="F45" s="166" t="s">
        <v>3381</v>
      </c>
      <c r="G45" s="1494">
        <v>210</v>
      </c>
      <c r="H45" s="1059"/>
      <c r="I45" s="166">
        <f t="shared" si="14"/>
        <v>0</v>
      </c>
      <c r="J45" s="295" t="s">
        <v>170</v>
      </c>
      <c r="K45" s="1567"/>
      <c r="L45" s="299">
        <f>IF(OR(ISBLANK(K45),K45=0,H43=0,ISBLANK(H43)),,ROUND(K45+$L$5,2))</f>
        <v>0</v>
      </c>
      <c r="M45" s="490">
        <f t="shared" si="15"/>
        <v>0</v>
      </c>
      <c r="N45" s="2481">
        <f t="shared" si="12"/>
        <v>0</v>
      </c>
      <c r="O45" s="1860"/>
      <c r="P45" s="73"/>
      <c r="Q45" s="73"/>
      <c r="R45" s="73"/>
      <c r="S45" s="73"/>
      <c r="T45" s="73"/>
      <c r="U45" s="73"/>
      <c r="V45" s="73"/>
      <c r="W45" s="73"/>
      <c r="X45" s="73"/>
      <c r="Y45" s="73"/>
      <c r="Z45" s="73"/>
    </row>
    <row r="46" spans="1:26" ht="15" customHeight="1" thickBot="1">
      <c r="A46" s="198"/>
      <c r="B46" s="198"/>
      <c r="C46" s="270" t="s">
        <v>3382</v>
      </c>
      <c r="D46" s="2482" t="s">
        <v>3383</v>
      </c>
      <c r="E46" s="2483"/>
      <c r="F46" s="198" t="s">
        <v>3379</v>
      </c>
      <c r="G46" s="2484">
        <v>200</v>
      </c>
      <c r="H46" s="2485"/>
      <c r="I46" s="694">
        <f t="shared" si="14"/>
        <v>0</v>
      </c>
      <c r="J46" s="270" t="s">
        <v>170</v>
      </c>
      <c r="K46" s="1239">
        <v>13.85</v>
      </c>
      <c r="L46" s="246">
        <f>IF(OR(ISBLANK(K46),K46=0,H43=0,ISBLANK(H43)),,ROUND(K46+$L$5,2))</f>
        <v>0</v>
      </c>
      <c r="M46" s="348">
        <f t="shared" si="15"/>
        <v>0</v>
      </c>
      <c r="N46" s="2486">
        <f t="shared" si="12"/>
        <v>0</v>
      </c>
      <c r="O46" s="1860"/>
      <c r="P46" s="73"/>
      <c r="Q46" s="73"/>
      <c r="R46" s="73"/>
      <c r="S46" s="73"/>
      <c r="T46" s="73"/>
      <c r="U46" s="73"/>
      <c r="V46" s="73"/>
      <c r="W46" s="73"/>
      <c r="X46" s="73"/>
      <c r="Y46" s="73"/>
      <c r="Z46" s="73"/>
    </row>
    <row r="47" spans="1:26" ht="15" customHeight="1" thickBot="1">
      <c r="A47" s="253">
        <v>34011</v>
      </c>
      <c r="B47" s="254" t="s">
        <v>3384</v>
      </c>
      <c r="C47" s="255" t="s">
        <v>3380</v>
      </c>
      <c r="D47" s="2460">
        <v>81562</v>
      </c>
      <c r="E47" s="2434"/>
      <c r="F47" s="155" t="s">
        <v>3379</v>
      </c>
      <c r="G47" s="152">
        <v>200</v>
      </c>
      <c r="H47" s="1114">
        <v>100</v>
      </c>
      <c r="I47" s="154">
        <f>ROUND(H47*G47/G47,2)</f>
        <v>100</v>
      </c>
      <c r="J47" s="155" t="s">
        <v>170</v>
      </c>
      <c r="K47" s="156">
        <v>12.45</v>
      </c>
      <c r="L47" s="157">
        <f>IF(OR(ISBLANK(K47),K47=0,H47=0,ISBLANK(H47)),,ROUND(K47+$L$5,2))</f>
        <v>12.45</v>
      </c>
      <c r="M47" s="555">
        <f>ROUND(I47*L47,2)</f>
        <v>1245</v>
      </c>
      <c r="N47" s="1008">
        <f t="shared" si="12"/>
        <v>6.2300000000000001E-2</v>
      </c>
      <c r="O47" s="1860"/>
      <c r="P47" s="73"/>
      <c r="Q47" s="73"/>
      <c r="R47" s="73"/>
      <c r="S47" s="73"/>
      <c r="T47" s="73"/>
      <c r="U47" s="73"/>
      <c r="V47" s="73"/>
      <c r="W47" s="73"/>
      <c r="X47" s="73"/>
      <c r="Y47" s="73"/>
      <c r="Z47" s="73"/>
    </row>
    <row r="48" spans="1:26" ht="15" customHeight="1">
      <c r="A48" s="155"/>
      <c r="B48" s="166" t="s">
        <v>3385</v>
      </c>
      <c r="C48" s="155"/>
      <c r="D48" s="2460"/>
      <c r="E48" s="2487"/>
      <c r="F48" s="155"/>
      <c r="G48" s="1494"/>
      <c r="H48" s="2488"/>
      <c r="I48" s="166"/>
      <c r="J48" s="155"/>
      <c r="K48" s="156"/>
      <c r="L48" s="157"/>
      <c r="M48" s="555"/>
      <c r="N48" s="1653"/>
      <c r="O48" s="1860"/>
      <c r="P48" s="73"/>
      <c r="Q48" s="73"/>
      <c r="R48" s="73"/>
      <c r="S48" s="73"/>
      <c r="T48" s="73"/>
      <c r="U48" s="73"/>
      <c r="V48" s="73"/>
      <c r="W48" s="73"/>
      <c r="X48" s="73"/>
      <c r="Y48" s="73"/>
      <c r="Z48" s="73"/>
    </row>
    <row r="49" spans="1:26" ht="15" customHeight="1">
      <c r="A49" s="198"/>
      <c r="B49" s="198" t="s">
        <v>3386</v>
      </c>
      <c r="C49" s="198"/>
      <c r="D49" s="2462"/>
      <c r="E49" s="2489"/>
      <c r="F49" s="198"/>
      <c r="G49" s="2490"/>
      <c r="H49" s="2220"/>
      <c r="I49" s="198"/>
      <c r="J49" s="198"/>
      <c r="K49" s="1835"/>
      <c r="L49" s="444"/>
      <c r="M49" s="738"/>
      <c r="N49" s="2491"/>
      <c r="O49" s="1860"/>
      <c r="P49" s="73"/>
      <c r="Q49" s="73"/>
      <c r="R49" s="73"/>
      <c r="S49" s="73"/>
      <c r="T49" s="73"/>
      <c r="U49" s="73"/>
      <c r="V49" s="73"/>
      <c r="W49" s="73"/>
      <c r="X49" s="73"/>
      <c r="Y49" s="73"/>
      <c r="Z49" s="73"/>
    </row>
    <row r="50" spans="1:26" ht="15" customHeight="1">
      <c r="A50" s="146">
        <v>34012</v>
      </c>
      <c r="B50" s="147" t="s">
        <v>3387</v>
      </c>
      <c r="C50" s="569" t="s">
        <v>3380</v>
      </c>
      <c r="D50" s="2460" t="s">
        <v>3388</v>
      </c>
      <c r="E50" s="2343"/>
      <c r="F50" s="155" t="s">
        <v>3389</v>
      </c>
      <c r="G50" s="152">
        <v>120</v>
      </c>
      <c r="H50" s="1099"/>
      <c r="I50" s="154">
        <f>ROUND(H50*G50/G50,2)</f>
        <v>0</v>
      </c>
      <c r="J50" s="155" t="s">
        <v>170</v>
      </c>
      <c r="K50" s="156">
        <v>28.04</v>
      </c>
      <c r="L50" s="157">
        <f>IF(OR(ISBLANK(K50),K50=0,H50=0,ISBLANK(H50)),,ROUND(K50+$L$5,2))</f>
        <v>0</v>
      </c>
      <c r="M50" s="555">
        <f t="shared" ref="M50:M54" si="16">ROUND(I50*L50,2)</f>
        <v>0</v>
      </c>
      <c r="N50" s="1008">
        <f t="shared" ref="N50:N55" si="17">ROUND(L50/G50,4)</f>
        <v>0</v>
      </c>
      <c r="O50" s="1860"/>
      <c r="P50" s="73"/>
      <c r="Q50" s="73"/>
      <c r="R50" s="73"/>
      <c r="S50" s="73"/>
      <c r="T50" s="73"/>
      <c r="U50" s="73"/>
      <c r="V50" s="73"/>
      <c r="W50" s="73"/>
      <c r="X50" s="73"/>
      <c r="Y50" s="73"/>
      <c r="Z50" s="73"/>
    </row>
    <row r="51" spans="1:26" ht="15" customHeight="1">
      <c r="A51" s="166"/>
      <c r="B51" s="166" t="s">
        <v>3346</v>
      </c>
      <c r="C51" s="166"/>
      <c r="D51" s="2460"/>
      <c r="E51" s="2475"/>
      <c r="F51" s="812"/>
      <c r="G51" s="1228"/>
      <c r="H51" s="1059"/>
      <c r="I51" s="2004"/>
      <c r="J51" s="155" t="s">
        <v>170</v>
      </c>
      <c r="K51" s="170"/>
      <c r="L51" s="157">
        <f>IF(OR(ISBLANK(K51),K51=0,H50=0,ISBLANK(H50)),,ROUND(K51+$L$5,2))</f>
        <v>0</v>
      </c>
      <c r="M51" s="555">
        <f t="shared" si="16"/>
        <v>0</v>
      </c>
      <c r="N51" s="1008" t="e">
        <f t="shared" si="17"/>
        <v>#DIV/0!</v>
      </c>
      <c r="O51" s="1860"/>
      <c r="P51" s="73"/>
      <c r="Q51" s="73"/>
      <c r="R51" s="73"/>
      <c r="S51" s="73"/>
      <c r="T51" s="73"/>
      <c r="U51" s="73"/>
      <c r="V51" s="73"/>
      <c r="W51" s="73"/>
      <c r="X51" s="73"/>
      <c r="Y51" s="73"/>
      <c r="Z51" s="73"/>
    </row>
    <row r="52" spans="1:26" ht="15" customHeight="1">
      <c r="A52" s="166"/>
      <c r="B52" s="166"/>
      <c r="C52" s="1026" t="s">
        <v>3333</v>
      </c>
      <c r="D52" s="2460" t="s">
        <v>3390</v>
      </c>
      <c r="E52" s="2132"/>
      <c r="F52" s="166" t="s">
        <v>3355</v>
      </c>
      <c r="G52" s="168">
        <v>60</v>
      </c>
      <c r="H52" s="1059"/>
      <c r="I52" s="154">
        <f t="shared" ref="I52:I55" si="18">ROUND($H$50*$G$50/G52,2)</f>
        <v>0</v>
      </c>
      <c r="J52" s="155" t="s">
        <v>170</v>
      </c>
      <c r="K52" s="170"/>
      <c r="L52" s="157">
        <f>IF(OR(ISBLANK(K52),K52=0,H50=0,ISBLANK(H50)),,ROUND(K52+$L$5,2))</f>
        <v>0</v>
      </c>
      <c r="M52" s="555">
        <f t="shared" si="16"/>
        <v>0</v>
      </c>
      <c r="N52" s="1008">
        <f t="shared" si="17"/>
        <v>0</v>
      </c>
      <c r="O52" s="1860"/>
      <c r="P52" s="73"/>
      <c r="Q52" s="73"/>
      <c r="R52" s="73"/>
      <c r="S52" s="73"/>
      <c r="T52" s="73"/>
      <c r="U52" s="73"/>
      <c r="V52" s="73"/>
      <c r="W52" s="73"/>
      <c r="X52" s="73"/>
      <c r="Y52" s="73"/>
      <c r="Z52" s="73"/>
    </row>
    <row r="53" spans="1:26" ht="15" customHeight="1">
      <c r="A53" s="166"/>
      <c r="B53" s="166"/>
      <c r="C53" s="166" t="s">
        <v>3359</v>
      </c>
      <c r="D53" s="2460">
        <v>26324</v>
      </c>
      <c r="E53" s="2132"/>
      <c r="F53" s="166" t="s">
        <v>3349</v>
      </c>
      <c r="G53" s="168">
        <v>102</v>
      </c>
      <c r="H53" s="1059"/>
      <c r="I53" s="154">
        <f t="shared" si="18"/>
        <v>0</v>
      </c>
      <c r="J53" s="155" t="s">
        <v>170</v>
      </c>
      <c r="K53" s="170"/>
      <c r="L53" s="157">
        <f>IF(OR(ISBLANK(K53),K53=0,H50=0,ISBLANK(H50)),,ROUND(K53+$L$5,2))</f>
        <v>0</v>
      </c>
      <c r="M53" s="555">
        <f t="shared" si="16"/>
        <v>0</v>
      </c>
      <c r="N53" s="1008">
        <f t="shared" si="17"/>
        <v>0</v>
      </c>
      <c r="O53" s="1860"/>
      <c r="P53" s="73"/>
      <c r="Q53" s="73"/>
      <c r="R53" s="73"/>
      <c r="S53" s="73"/>
      <c r="T53" s="73"/>
      <c r="U53" s="73"/>
      <c r="V53" s="73"/>
      <c r="W53" s="73"/>
      <c r="X53" s="73"/>
      <c r="Y53" s="73"/>
      <c r="Z53" s="73"/>
    </row>
    <row r="54" spans="1:26" ht="15" customHeight="1">
      <c r="A54" s="166"/>
      <c r="B54" s="166"/>
      <c r="C54" s="166" t="s">
        <v>3353</v>
      </c>
      <c r="D54" s="2460">
        <v>26115</v>
      </c>
      <c r="E54" s="2132"/>
      <c r="F54" s="166" t="s">
        <v>3355</v>
      </c>
      <c r="G54" s="168">
        <v>60</v>
      </c>
      <c r="H54" s="1059"/>
      <c r="I54" s="154">
        <f t="shared" si="18"/>
        <v>0</v>
      </c>
      <c r="J54" s="155" t="s">
        <v>170</v>
      </c>
      <c r="K54" s="170"/>
      <c r="L54" s="157">
        <f>IF(OR(ISBLANK(K54),K54=0,H50=0,ISBLANK(H50)),,ROUND(K54+$L$5,2))</f>
        <v>0</v>
      </c>
      <c r="M54" s="555">
        <f t="shared" si="16"/>
        <v>0</v>
      </c>
      <c r="N54" s="1008">
        <f t="shared" si="17"/>
        <v>0</v>
      </c>
      <c r="O54" s="1860"/>
      <c r="P54" s="73"/>
      <c r="Q54" s="73"/>
      <c r="R54" s="73"/>
      <c r="S54" s="73"/>
      <c r="T54" s="73"/>
      <c r="U54" s="73"/>
      <c r="V54" s="73"/>
      <c r="W54" s="73"/>
      <c r="X54" s="73"/>
      <c r="Y54" s="73"/>
      <c r="Z54" s="73"/>
    </row>
    <row r="55" spans="1:26" ht="15" customHeight="1">
      <c r="A55" s="166"/>
      <c r="B55" s="166"/>
      <c r="C55" s="228" t="s">
        <v>3350</v>
      </c>
      <c r="D55" s="2460" t="s">
        <v>3391</v>
      </c>
      <c r="E55" s="2361"/>
      <c r="F55" s="228" t="s">
        <v>3352</v>
      </c>
      <c r="G55" s="297">
        <v>84</v>
      </c>
      <c r="H55" s="1059"/>
      <c r="I55" s="154">
        <f t="shared" si="18"/>
        <v>0</v>
      </c>
      <c r="J55" s="155" t="s">
        <v>170</v>
      </c>
      <c r="K55" s="170"/>
      <c r="L55" s="157">
        <f>IF(OR(ISBLANK(K55),K55=0,H50=0,ISBLANK(H50)),,ROUND(K55+$L$5,2))</f>
        <v>0</v>
      </c>
      <c r="M55" s="555">
        <f>ROUND(L55*I55,2)</f>
        <v>0</v>
      </c>
      <c r="N55" s="1008">
        <f t="shared" si="17"/>
        <v>0</v>
      </c>
      <c r="O55" s="1860"/>
      <c r="P55" s="73"/>
      <c r="Q55" s="73"/>
      <c r="R55" s="73"/>
      <c r="S55" s="73"/>
      <c r="T55" s="73"/>
      <c r="U55" s="73"/>
      <c r="V55" s="73"/>
      <c r="W55" s="73"/>
      <c r="X55" s="73"/>
      <c r="Y55" s="73"/>
      <c r="Z55" s="73"/>
    </row>
    <row r="56" spans="1:26" ht="15" customHeight="1">
      <c r="A56" s="228"/>
      <c r="B56" s="228"/>
      <c r="C56" s="228"/>
      <c r="D56" s="2460"/>
      <c r="E56" s="2492"/>
      <c r="F56" s="228"/>
      <c r="G56" s="297"/>
      <c r="H56" s="1059"/>
      <c r="I56" s="1125"/>
      <c r="J56" s="166"/>
      <c r="K56" s="230"/>
      <c r="L56" s="171"/>
      <c r="M56" s="326"/>
      <c r="N56" s="1311"/>
      <c r="O56" s="1860"/>
      <c r="P56" s="73"/>
      <c r="Q56" s="73"/>
      <c r="R56" s="73"/>
      <c r="S56" s="73"/>
      <c r="T56" s="73"/>
      <c r="U56" s="73"/>
      <c r="V56" s="73"/>
      <c r="W56" s="73"/>
      <c r="X56" s="73"/>
      <c r="Y56" s="73"/>
      <c r="Z56" s="73"/>
    </row>
    <row r="57" spans="1:26" ht="15" customHeight="1">
      <c r="A57" s="228"/>
      <c r="B57" s="228"/>
      <c r="C57" s="228"/>
      <c r="D57" s="2462"/>
      <c r="E57" s="2492"/>
      <c r="F57" s="228"/>
      <c r="G57" s="297"/>
      <c r="H57" s="2493"/>
      <c r="I57" s="2184"/>
      <c r="J57" s="356"/>
      <c r="K57" s="868"/>
      <c r="L57" s="266" t="s">
        <v>20</v>
      </c>
      <c r="M57" s="890" t="s">
        <v>20</v>
      </c>
      <c r="N57" s="1313" t="s">
        <v>20</v>
      </c>
      <c r="O57" s="1860"/>
      <c r="P57" s="73"/>
      <c r="Q57" s="73"/>
      <c r="R57" s="73"/>
      <c r="S57" s="73"/>
      <c r="T57" s="73"/>
      <c r="U57" s="73"/>
      <c r="V57" s="73"/>
      <c r="W57" s="73"/>
      <c r="X57" s="73"/>
      <c r="Y57" s="73"/>
      <c r="Z57" s="73"/>
    </row>
    <row r="58" spans="1:26" ht="15" customHeight="1">
      <c r="A58" s="253">
        <v>34013</v>
      </c>
      <c r="B58" s="254" t="s">
        <v>3392</v>
      </c>
      <c r="C58" s="255" t="s">
        <v>3380</v>
      </c>
      <c r="D58" s="2460" t="s">
        <v>3393</v>
      </c>
      <c r="E58" s="2474"/>
      <c r="F58" s="255" t="s">
        <v>3355</v>
      </c>
      <c r="G58" s="311">
        <v>60</v>
      </c>
      <c r="H58" s="1114">
        <v>20</v>
      </c>
      <c r="I58" s="257">
        <f>ROUND(H58*G58/G58,2)</f>
        <v>20</v>
      </c>
      <c r="J58" s="255" t="s">
        <v>170</v>
      </c>
      <c r="K58" s="313">
        <v>12.79</v>
      </c>
      <c r="L58" s="314">
        <f>IF(OR(ISBLANK(K58),K58=0,H58=0,ISBLANK(H58)),,ROUND(K58+$L$5,2))</f>
        <v>12.79</v>
      </c>
      <c r="M58" s="670">
        <f t="shared" ref="M58:M62" si="19">ROUND(I58*L58,2)</f>
        <v>255.8</v>
      </c>
      <c r="N58" s="533">
        <f t="shared" ref="N58:N68" si="20">ROUND(L58/G58,4)</f>
        <v>0.2132</v>
      </c>
      <c r="O58" s="1860"/>
      <c r="P58" s="73"/>
      <c r="Q58" s="73"/>
      <c r="R58" s="73"/>
      <c r="S58" s="73"/>
      <c r="T58" s="73"/>
      <c r="U58" s="73"/>
      <c r="V58" s="73"/>
      <c r="W58" s="73"/>
      <c r="X58" s="73"/>
      <c r="Y58" s="73"/>
      <c r="Z58" s="73"/>
    </row>
    <row r="59" spans="1:26" ht="15" customHeight="1">
      <c r="A59" s="166"/>
      <c r="B59" s="166" t="s">
        <v>3346</v>
      </c>
      <c r="C59" s="166" t="s">
        <v>3394</v>
      </c>
      <c r="D59" s="2460">
        <v>8405</v>
      </c>
      <c r="E59" s="2475"/>
      <c r="F59" s="166" t="s">
        <v>3355</v>
      </c>
      <c r="G59" s="168">
        <v>60</v>
      </c>
      <c r="H59" s="1059"/>
      <c r="I59" s="2004">
        <f t="shared" ref="I59:I64" si="21">ROUND($H$58*$G$58/G59,2)</f>
        <v>20</v>
      </c>
      <c r="J59" s="155" t="s">
        <v>170</v>
      </c>
      <c r="K59" s="170"/>
      <c r="L59" s="157">
        <f>IF(OR(ISBLANK(K59),K59=0,H58=0,ISBLANK(H58)),,ROUND(K59+$L$5,2))</f>
        <v>0</v>
      </c>
      <c r="M59" s="555">
        <f t="shared" si="19"/>
        <v>0</v>
      </c>
      <c r="N59" s="1008">
        <f t="shared" si="20"/>
        <v>0</v>
      </c>
      <c r="O59" s="1860"/>
      <c r="P59" s="73"/>
      <c r="Q59" s="73"/>
      <c r="R59" s="73"/>
      <c r="S59" s="73"/>
      <c r="T59" s="73"/>
      <c r="U59" s="73"/>
      <c r="V59" s="73"/>
      <c r="W59" s="73"/>
      <c r="X59" s="73"/>
      <c r="Y59" s="73"/>
      <c r="Z59" s="73"/>
    </row>
    <row r="60" spans="1:26" ht="15" customHeight="1">
      <c r="A60" s="166"/>
      <c r="B60" s="166"/>
      <c r="C60" s="1026" t="s">
        <v>3333</v>
      </c>
      <c r="D60" s="2460" t="s">
        <v>3395</v>
      </c>
      <c r="E60" s="2132"/>
      <c r="F60" s="166" t="s">
        <v>3355</v>
      </c>
      <c r="G60" s="168">
        <v>60</v>
      </c>
      <c r="H60" s="1059"/>
      <c r="I60" s="154">
        <f t="shared" si="21"/>
        <v>20</v>
      </c>
      <c r="J60" s="155" t="s">
        <v>170</v>
      </c>
      <c r="K60" s="170"/>
      <c r="L60" s="157">
        <f>IF(OR(ISBLANK(K60),K60=0,H58=0,ISBLANK(H58)),,ROUND(K60+$L$5,2))</f>
        <v>0</v>
      </c>
      <c r="M60" s="555">
        <f t="shared" si="19"/>
        <v>0</v>
      </c>
      <c r="N60" s="1008">
        <f t="shared" si="20"/>
        <v>0</v>
      </c>
      <c r="O60" s="1860"/>
      <c r="P60" s="73"/>
      <c r="Q60" s="73"/>
      <c r="R60" s="73"/>
      <c r="S60" s="73"/>
      <c r="T60" s="73"/>
      <c r="U60" s="73"/>
      <c r="V60" s="73"/>
      <c r="W60" s="73"/>
      <c r="X60" s="73"/>
      <c r="Y60" s="73"/>
      <c r="Z60" s="73"/>
    </row>
    <row r="61" spans="1:26" ht="15" customHeight="1">
      <c r="A61" s="166"/>
      <c r="B61" s="166"/>
      <c r="C61" s="166" t="s">
        <v>3359</v>
      </c>
      <c r="D61" s="2460" t="s">
        <v>3396</v>
      </c>
      <c r="E61" s="2132"/>
      <c r="F61" s="166" t="s">
        <v>3349</v>
      </c>
      <c r="G61" s="168">
        <v>102</v>
      </c>
      <c r="H61" s="1059"/>
      <c r="I61" s="154">
        <f t="shared" si="21"/>
        <v>11.76</v>
      </c>
      <c r="J61" s="155" t="s">
        <v>170</v>
      </c>
      <c r="K61" s="170"/>
      <c r="L61" s="157">
        <f>IF(OR(ISBLANK(K61),K61=0,H58=0,ISBLANK(H58)),,ROUND(K61+$L$5,2))</f>
        <v>0</v>
      </c>
      <c r="M61" s="555">
        <f t="shared" si="19"/>
        <v>0</v>
      </c>
      <c r="N61" s="1008">
        <f t="shared" si="20"/>
        <v>0</v>
      </c>
      <c r="O61" s="1860"/>
      <c r="P61" s="73"/>
      <c r="Q61" s="73"/>
      <c r="R61" s="73"/>
      <c r="S61" s="73"/>
      <c r="T61" s="73"/>
      <c r="U61" s="73"/>
      <c r="V61" s="73"/>
      <c r="W61" s="73"/>
      <c r="X61" s="73"/>
      <c r="Y61" s="73"/>
      <c r="Z61" s="73"/>
    </row>
    <row r="62" spans="1:26" ht="15" customHeight="1">
      <c r="A62" s="166"/>
      <c r="B62" s="166"/>
      <c r="C62" s="166" t="s">
        <v>3353</v>
      </c>
      <c r="D62" s="2460" t="s">
        <v>3397</v>
      </c>
      <c r="E62" s="2132"/>
      <c r="F62" s="166" t="s">
        <v>3355</v>
      </c>
      <c r="G62" s="168">
        <v>60</v>
      </c>
      <c r="H62" s="1059"/>
      <c r="I62" s="154">
        <f t="shared" si="21"/>
        <v>20</v>
      </c>
      <c r="J62" s="155" t="s">
        <v>170</v>
      </c>
      <c r="K62" s="170"/>
      <c r="L62" s="157">
        <f>IF(OR(ISBLANK(K62),K62=0,H58=0,ISBLANK(H58)),,ROUND(K62+$L$5,2))</f>
        <v>0</v>
      </c>
      <c r="M62" s="555">
        <f t="shared" si="19"/>
        <v>0</v>
      </c>
      <c r="N62" s="1008">
        <f t="shared" si="20"/>
        <v>0</v>
      </c>
      <c r="O62" s="1860"/>
      <c r="P62" s="73"/>
      <c r="Q62" s="73"/>
      <c r="R62" s="73"/>
      <c r="S62" s="73"/>
      <c r="T62" s="73"/>
      <c r="U62" s="73"/>
      <c r="V62" s="73"/>
      <c r="W62" s="73"/>
      <c r="X62" s="73"/>
      <c r="Y62" s="73"/>
      <c r="Z62" s="73"/>
    </row>
    <row r="63" spans="1:26" ht="15" customHeight="1">
      <c r="A63" s="166"/>
      <c r="B63" s="166"/>
      <c r="C63" s="166" t="s">
        <v>3369</v>
      </c>
      <c r="D63" s="2460">
        <v>210006712100</v>
      </c>
      <c r="E63" s="2132"/>
      <c r="F63" s="166" t="s">
        <v>3355</v>
      </c>
      <c r="G63" s="168">
        <v>60</v>
      </c>
      <c r="H63" s="1059"/>
      <c r="I63" s="154">
        <f t="shared" si="21"/>
        <v>20</v>
      </c>
      <c r="J63" s="155" t="s">
        <v>170</v>
      </c>
      <c r="K63" s="170"/>
      <c r="L63" s="157">
        <f>IF(OR(ISBLANK(K63),K63=0,H58=0,ISBLANK(H58)),,ROUND(K63+$L$5,2))</f>
        <v>0</v>
      </c>
      <c r="M63" s="555">
        <f t="shared" ref="M63:M64" si="22">ROUND(L63*I63,2)</f>
        <v>0</v>
      </c>
      <c r="N63" s="1008">
        <f t="shared" si="20"/>
        <v>0</v>
      </c>
      <c r="O63" s="1860"/>
      <c r="P63" s="73"/>
      <c r="Q63" s="73"/>
      <c r="R63" s="73"/>
      <c r="S63" s="73"/>
      <c r="T63" s="73"/>
      <c r="U63" s="73"/>
      <c r="V63" s="73"/>
      <c r="W63" s="73"/>
      <c r="X63" s="73"/>
      <c r="Y63" s="73"/>
      <c r="Z63" s="73"/>
    </row>
    <row r="64" spans="1:26" ht="15" customHeight="1">
      <c r="A64" s="270"/>
      <c r="B64" s="270"/>
      <c r="C64" s="270" t="s">
        <v>3350</v>
      </c>
      <c r="D64" s="2462" t="s">
        <v>3398</v>
      </c>
      <c r="E64" s="2349"/>
      <c r="F64" s="270" t="s">
        <v>3352</v>
      </c>
      <c r="G64" s="305">
        <v>84</v>
      </c>
      <c r="H64" s="985"/>
      <c r="I64" s="1037">
        <f t="shared" si="21"/>
        <v>14.29</v>
      </c>
      <c r="J64" s="198" t="s">
        <v>170</v>
      </c>
      <c r="K64" s="1239"/>
      <c r="L64" s="444">
        <f>IF(OR(ISBLANK(K64),K64=0,H58=0,ISBLANK(H58)),,ROUND(K64+$L$5,2))</f>
        <v>0</v>
      </c>
      <c r="M64" s="738">
        <f t="shared" si="22"/>
        <v>0</v>
      </c>
      <c r="N64" s="1070">
        <f t="shared" si="20"/>
        <v>0</v>
      </c>
      <c r="O64" s="1860"/>
      <c r="P64" s="73"/>
      <c r="Q64" s="73"/>
      <c r="R64" s="73"/>
      <c r="S64" s="73"/>
      <c r="T64" s="73"/>
      <c r="U64" s="73"/>
      <c r="V64" s="73"/>
      <c r="W64" s="73"/>
      <c r="X64" s="73"/>
      <c r="Y64" s="73"/>
      <c r="Z64" s="73"/>
    </row>
    <row r="65" spans="1:26" ht="15" customHeight="1">
      <c r="A65" s="253">
        <v>34014</v>
      </c>
      <c r="B65" s="254" t="s">
        <v>3399</v>
      </c>
      <c r="C65" s="255" t="s">
        <v>3330</v>
      </c>
      <c r="D65" s="2460" t="s">
        <v>3400</v>
      </c>
      <c r="E65" s="2474"/>
      <c r="F65" s="255" t="s">
        <v>3339</v>
      </c>
      <c r="G65" s="311">
        <v>100</v>
      </c>
      <c r="H65" s="1114">
        <v>50</v>
      </c>
      <c r="I65" s="154">
        <f>ROUND(H65*G65/G65,2)</f>
        <v>50</v>
      </c>
      <c r="J65" s="255" t="s">
        <v>170</v>
      </c>
      <c r="K65" s="313"/>
      <c r="L65" s="266">
        <f>IF(OR(ISBLANK(K65),K65=0,H65=0,ISBLANK(H65)),,ROUND(K65+$L$5,2))</f>
        <v>0</v>
      </c>
      <c r="M65" s="670">
        <f t="shared" ref="M65:M68" si="23">ROUND(I65*L65,2)</f>
        <v>0</v>
      </c>
      <c r="N65" s="1008">
        <f t="shared" si="20"/>
        <v>0</v>
      </c>
      <c r="O65" s="1860"/>
      <c r="P65" s="73"/>
      <c r="Q65" s="73"/>
      <c r="R65" s="73"/>
      <c r="S65" s="73"/>
      <c r="T65" s="73"/>
      <c r="U65" s="73"/>
      <c r="V65" s="73"/>
      <c r="W65" s="73"/>
      <c r="X65" s="73"/>
      <c r="Y65" s="73"/>
      <c r="Z65" s="73"/>
    </row>
    <row r="66" spans="1:26" ht="15" customHeight="1">
      <c r="A66" s="228"/>
      <c r="B66" s="228" t="s">
        <v>3346</v>
      </c>
      <c r="C66" s="228" t="s">
        <v>3359</v>
      </c>
      <c r="D66" s="2460">
        <v>4800126319</v>
      </c>
      <c r="E66" s="2361"/>
      <c r="F66" s="228" t="s">
        <v>3401</v>
      </c>
      <c r="G66" s="297">
        <v>102</v>
      </c>
      <c r="H66" s="1059"/>
      <c r="I66" s="1035">
        <f t="shared" ref="I66:I68" si="24">ROUND($H$65*$G$65/G66,2)</f>
        <v>49.02</v>
      </c>
      <c r="J66" s="228" t="s">
        <v>170</v>
      </c>
      <c r="K66" s="170"/>
      <c r="L66" s="299">
        <f>IF(OR(ISBLANK(K66),K66=0,H65=0,ISBLANK(H65)),,ROUND(K66+$L$5,2))</f>
        <v>0</v>
      </c>
      <c r="M66" s="890">
        <f t="shared" si="23"/>
        <v>0</v>
      </c>
      <c r="N66" s="1725">
        <f t="shared" si="20"/>
        <v>0</v>
      </c>
      <c r="O66" s="1860"/>
      <c r="P66" s="73"/>
      <c r="Q66" s="73"/>
      <c r="R66" s="73"/>
      <c r="S66" s="73"/>
      <c r="T66" s="73"/>
      <c r="U66" s="73"/>
      <c r="V66" s="73"/>
      <c r="W66" s="73"/>
      <c r="X66" s="73"/>
      <c r="Y66" s="73"/>
      <c r="Z66" s="73"/>
    </row>
    <row r="67" spans="1:26" ht="15" customHeight="1">
      <c r="A67" s="228"/>
      <c r="B67" s="228"/>
      <c r="C67" s="228" t="s">
        <v>3369</v>
      </c>
      <c r="D67" s="2460">
        <v>210000531200</v>
      </c>
      <c r="E67" s="2132"/>
      <c r="F67" s="166" t="s">
        <v>3342</v>
      </c>
      <c r="G67" s="168">
        <v>60</v>
      </c>
      <c r="H67" s="1059"/>
      <c r="I67" s="1035">
        <f t="shared" si="24"/>
        <v>83.33</v>
      </c>
      <c r="J67" s="228" t="s">
        <v>170</v>
      </c>
      <c r="K67" s="1567"/>
      <c r="L67" s="299">
        <f>IF(OR(ISBLANK(K67),K67=0,H65=0,ISBLANK(H65)),,ROUND(K67+$L$5,2))</f>
        <v>0</v>
      </c>
      <c r="M67" s="490">
        <f t="shared" si="23"/>
        <v>0</v>
      </c>
      <c r="N67" s="1725">
        <f t="shared" si="20"/>
        <v>0</v>
      </c>
      <c r="O67" s="1860"/>
      <c r="P67" s="73"/>
      <c r="Q67" s="73"/>
      <c r="R67" s="73"/>
      <c r="S67" s="73"/>
      <c r="T67" s="73"/>
      <c r="U67" s="73"/>
      <c r="V67" s="73"/>
      <c r="W67" s="73"/>
      <c r="X67" s="73"/>
      <c r="Y67" s="73"/>
      <c r="Z67" s="73"/>
    </row>
    <row r="68" spans="1:26" ht="15" customHeight="1">
      <c r="A68" s="228"/>
      <c r="B68" s="228"/>
      <c r="C68" s="228" t="s">
        <v>3333</v>
      </c>
      <c r="D68" s="2460" t="s">
        <v>3402</v>
      </c>
      <c r="E68" s="2132"/>
      <c r="F68" s="166" t="s">
        <v>3403</v>
      </c>
      <c r="G68" s="168">
        <v>100</v>
      </c>
      <c r="H68" s="1059"/>
      <c r="I68" s="1035">
        <f t="shared" si="24"/>
        <v>50</v>
      </c>
      <c r="J68" s="228" t="s">
        <v>170</v>
      </c>
      <c r="K68" s="1567">
        <v>21.15</v>
      </c>
      <c r="L68" s="157">
        <f>IF(OR(ISBLANK(K68),K68=0,H65=0,ISBLANK(H65)),,ROUND(K68+$L$5,2))</f>
        <v>21.15</v>
      </c>
      <c r="M68" s="490">
        <f t="shared" si="23"/>
        <v>1057.5</v>
      </c>
      <c r="N68" s="1725">
        <f t="shared" si="20"/>
        <v>0.21149999999999999</v>
      </c>
      <c r="O68" s="1860"/>
      <c r="P68" s="73"/>
      <c r="Q68" s="73"/>
      <c r="R68" s="73"/>
      <c r="S68" s="73"/>
      <c r="T68" s="73"/>
      <c r="U68" s="73"/>
      <c r="V68" s="73"/>
      <c r="W68" s="73"/>
      <c r="X68" s="73"/>
      <c r="Y68" s="73"/>
      <c r="Z68" s="73"/>
    </row>
    <row r="69" spans="1:26" ht="15" customHeight="1">
      <c r="A69" s="270"/>
      <c r="B69" s="562"/>
      <c r="C69" s="270"/>
      <c r="D69" s="2462"/>
      <c r="E69" s="2494"/>
      <c r="F69" s="198"/>
      <c r="G69" s="243"/>
      <c r="H69" s="985"/>
      <c r="I69" s="1029"/>
      <c r="J69" s="270"/>
      <c r="K69" s="271"/>
      <c r="L69" s="246"/>
      <c r="M69" s="348"/>
      <c r="N69" s="1073"/>
      <c r="O69" s="1860"/>
      <c r="P69" s="73"/>
      <c r="Q69" s="73"/>
      <c r="R69" s="73"/>
      <c r="S69" s="73"/>
      <c r="T69" s="73"/>
      <c r="U69" s="73"/>
      <c r="V69" s="73"/>
      <c r="W69" s="73"/>
      <c r="X69" s="73"/>
      <c r="Y69" s="73"/>
      <c r="Z69" s="73"/>
    </row>
    <row r="70" spans="1:26" ht="15" customHeight="1">
      <c r="A70" s="253">
        <v>34015</v>
      </c>
      <c r="B70" s="254" t="s">
        <v>3404</v>
      </c>
      <c r="C70" s="255" t="s">
        <v>3380</v>
      </c>
      <c r="D70" s="2460">
        <v>81992</v>
      </c>
      <c r="E70" s="2474"/>
      <c r="F70" s="255" t="s">
        <v>3389</v>
      </c>
      <c r="G70" s="311">
        <v>120</v>
      </c>
      <c r="H70" s="1114">
        <v>50</v>
      </c>
      <c r="I70" s="257">
        <f>ROUND(H70*G70/G70,2)</f>
        <v>50</v>
      </c>
      <c r="J70" s="255" t="s">
        <v>170</v>
      </c>
      <c r="K70" s="313">
        <v>26.24</v>
      </c>
      <c r="L70" s="314">
        <f>IF(OR(ISBLANK(K70),K70=0,H70=0,ISBLANK(H70)),,ROUND(K70+$L$5,2))</f>
        <v>26.24</v>
      </c>
      <c r="M70" s="670">
        <f t="shared" ref="M70:M74" si="25">ROUND(I70*L70,2)</f>
        <v>1312</v>
      </c>
      <c r="N70" s="533">
        <f t="shared" ref="N70:N79" si="26">ROUND(L70/G70,4)</f>
        <v>0.21870000000000001</v>
      </c>
      <c r="O70" s="1860"/>
      <c r="P70" s="73"/>
      <c r="Q70" s="73"/>
      <c r="R70" s="73"/>
      <c r="S70" s="73"/>
      <c r="T70" s="73"/>
      <c r="U70" s="73"/>
      <c r="V70" s="73"/>
      <c r="W70" s="73"/>
      <c r="X70" s="73"/>
      <c r="Y70" s="73"/>
      <c r="Z70" s="73"/>
    </row>
    <row r="71" spans="1:26" ht="15" customHeight="1">
      <c r="A71" s="166"/>
      <c r="B71" s="166" t="s">
        <v>3346</v>
      </c>
      <c r="C71" s="166" t="s">
        <v>3333</v>
      </c>
      <c r="D71" s="2460" t="s">
        <v>3405</v>
      </c>
      <c r="E71" s="2132"/>
      <c r="F71" s="166" t="s">
        <v>3355</v>
      </c>
      <c r="G71" s="168">
        <v>60</v>
      </c>
      <c r="H71" s="1059"/>
      <c r="I71" s="154">
        <f t="shared" ref="I71:I79" si="27">ROUND($H$70*$G$70/G71,2)</f>
        <v>100</v>
      </c>
      <c r="J71" s="155"/>
      <c r="K71" s="170"/>
      <c r="L71" s="157">
        <f>IF(OR(ISBLANK(K71),K71=0,H70=0,ISBLANK(H70)),,ROUND(K71+$L$5,2))</f>
        <v>0</v>
      </c>
      <c r="M71" s="555">
        <f t="shared" si="25"/>
        <v>0</v>
      </c>
      <c r="N71" s="1008">
        <f t="shared" si="26"/>
        <v>0</v>
      </c>
      <c r="O71" s="1860"/>
      <c r="P71" s="73"/>
      <c r="Q71" s="73"/>
      <c r="R71" s="73"/>
      <c r="S71" s="73"/>
      <c r="T71" s="73"/>
      <c r="U71" s="73"/>
      <c r="V71" s="73"/>
      <c r="W71" s="73"/>
      <c r="X71" s="73"/>
      <c r="Y71" s="73"/>
      <c r="Z71" s="73"/>
    </row>
    <row r="72" spans="1:26" ht="15" customHeight="1">
      <c r="A72" s="166"/>
      <c r="B72" s="166"/>
      <c r="C72" s="166" t="s">
        <v>3359</v>
      </c>
      <c r="D72" s="2460">
        <v>26320</v>
      </c>
      <c r="E72" s="2132"/>
      <c r="F72" s="166" t="s">
        <v>3349</v>
      </c>
      <c r="G72" s="168">
        <v>102</v>
      </c>
      <c r="H72" s="1059"/>
      <c r="I72" s="154">
        <f t="shared" si="27"/>
        <v>58.82</v>
      </c>
      <c r="J72" s="155" t="s">
        <v>170</v>
      </c>
      <c r="K72" s="170"/>
      <c r="L72" s="157">
        <f>IF(OR(ISBLANK(K72),K72=0,H70=0,ISBLANK(H70)),,ROUND(K72+$L$5,2))</f>
        <v>0</v>
      </c>
      <c r="M72" s="555">
        <f t="shared" si="25"/>
        <v>0</v>
      </c>
      <c r="N72" s="1008">
        <f t="shared" si="26"/>
        <v>0</v>
      </c>
      <c r="O72" s="1860"/>
      <c r="P72" s="73"/>
      <c r="Q72" s="73"/>
      <c r="R72" s="73"/>
      <c r="S72" s="73"/>
      <c r="T72" s="73"/>
      <c r="U72" s="73"/>
      <c r="V72" s="73"/>
      <c r="W72" s="73"/>
      <c r="X72" s="73"/>
      <c r="Y72" s="73"/>
      <c r="Z72" s="73"/>
    </row>
    <row r="73" spans="1:26" ht="15" customHeight="1">
      <c r="A73" s="166"/>
      <c r="B73" s="166"/>
      <c r="C73" s="166" t="s">
        <v>3353</v>
      </c>
      <c r="D73" s="2460">
        <v>26105</v>
      </c>
      <c r="E73" s="2132"/>
      <c r="F73" s="166" t="s">
        <v>3355</v>
      </c>
      <c r="G73" s="168">
        <v>60</v>
      </c>
      <c r="H73" s="1059"/>
      <c r="I73" s="154">
        <f t="shared" si="27"/>
        <v>100</v>
      </c>
      <c r="J73" s="155" t="s">
        <v>170</v>
      </c>
      <c r="K73" s="170"/>
      <c r="L73" s="157">
        <f>IF(OR(ISBLANK(K73),K73=0,H70=0,ISBLANK(H70)),,ROUND(K73+$L$5,2))</f>
        <v>0</v>
      </c>
      <c r="M73" s="555">
        <f t="shared" si="25"/>
        <v>0</v>
      </c>
      <c r="N73" s="1008">
        <f t="shared" si="26"/>
        <v>0</v>
      </c>
      <c r="O73" s="1860"/>
      <c r="P73" s="73"/>
      <c r="Q73" s="73"/>
      <c r="R73" s="73"/>
      <c r="S73" s="73"/>
      <c r="T73" s="73"/>
      <c r="U73" s="73"/>
      <c r="V73" s="73"/>
      <c r="W73" s="73"/>
      <c r="X73" s="73"/>
      <c r="Y73" s="73"/>
      <c r="Z73" s="73"/>
    </row>
    <row r="74" spans="1:26" ht="15" customHeight="1">
      <c r="A74" s="166"/>
      <c r="B74" s="166"/>
      <c r="C74" s="166" t="s">
        <v>3375</v>
      </c>
      <c r="D74" s="2460">
        <v>10021000671202</v>
      </c>
      <c r="E74" s="2132"/>
      <c r="F74" s="166" t="s">
        <v>3355</v>
      </c>
      <c r="G74" s="168">
        <v>60</v>
      </c>
      <c r="H74" s="1059"/>
      <c r="I74" s="154">
        <f t="shared" si="27"/>
        <v>100</v>
      </c>
      <c r="J74" s="155" t="s">
        <v>170</v>
      </c>
      <c r="K74" s="170"/>
      <c r="L74" s="157">
        <f>IF(OR(ISBLANK(K74),K74=0,H70=0,ISBLANK(H70)),,ROUND(K74+$L$5,2))</f>
        <v>0</v>
      </c>
      <c r="M74" s="555">
        <f t="shared" si="25"/>
        <v>0</v>
      </c>
      <c r="N74" s="1008">
        <f t="shared" si="26"/>
        <v>0</v>
      </c>
      <c r="O74" s="1860"/>
      <c r="P74" s="73"/>
      <c r="Q74" s="73"/>
      <c r="R74" s="73"/>
      <c r="S74" s="73"/>
      <c r="T74" s="73"/>
      <c r="U74" s="73"/>
      <c r="V74" s="73"/>
      <c r="W74" s="73"/>
      <c r="X74" s="73"/>
      <c r="Y74" s="73"/>
      <c r="Z74" s="73"/>
    </row>
    <row r="75" spans="1:26" ht="15" customHeight="1">
      <c r="A75" s="166"/>
      <c r="B75" s="166"/>
      <c r="C75" s="228" t="s">
        <v>3350</v>
      </c>
      <c r="D75" s="2460" t="s">
        <v>3406</v>
      </c>
      <c r="E75" s="2361"/>
      <c r="F75" s="228" t="s">
        <v>3352</v>
      </c>
      <c r="G75" s="297">
        <v>84</v>
      </c>
      <c r="H75" s="1059"/>
      <c r="I75" s="154">
        <f t="shared" si="27"/>
        <v>71.430000000000007</v>
      </c>
      <c r="J75" s="155" t="s">
        <v>170</v>
      </c>
      <c r="K75" s="170"/>
      <c r="L75" s="157">
        <f>IF(OR(ISBLANK(K75),K75=0,H70=0,ISBLANK(H70)),,ROUND(K75+$L$5,2))</f>
        <v>0</v>
      </c>
      <c r="M75" s="555">
        <f t="shared" ref="M75:M79" si="28">ROUND(L75*I75,2)</f>
        <v>0</v>
      </c>
      <c r="N75" s="1008">
        <f t="shared" si="26"/>
        <v>0</v>
      </c>
      <c r="O75" s="1860"/>
      <c r="P75" s="73"/>
      <c r="Q75" s="73"/>
      <c r="R75" s="73"/>
      <c r="S75" s="73"/>
      <c r="T75" s="73"/>
      <c r="U75" s="73"/>
      <c r="V75" s="73"/>
      <c r="W75" s="73"/>
      <c r="X75" s="73"/>
      <c r="Y75" s="73"/>
      <c r="Z75" s="73"/>
    </row>
    <row r="76" spans="1:26" ht="15" customHeight="1">
      <c r="A76" s="228"/>
      <c r="B76" s="228"/>
      <c r="C76" s="166" t="s">
        <v>3330</v>
      </c>
      <c r="D76" s="2460" t="s">
        <v>3407</v>
      </c>
      <c r="E76" s="2132"/>
      <c r="F76" s="166" t="s">
        <v>3339</v>
      </c>
      <c r="G76" s="168">
        <v>100</v>
      </c>
      <c r="H76" s="1059"/>
      <c r="I76" s="1731">
        <f t="shared" si="27"/>
        <v>60</v>
      </c>
      <c r="J76" s="356" t="s">
        <v>170</v>
      </c>
      <c r="K76" s="170"/>
      <c r="L76" s="171">
        <f>IF(OR(ISBLANK(K76),K76=0,H70=0,ISBLANK(H70)),,ROUND(K76+$L$5,2))</f>
        <v>0</v>
      </c>
      <c r="M76" s="890">
        <f t="shared" si="28"/>
        <v>0</v>
      </c>
      <c r="N76" s="1313">
        <f t="shared" si="26"/>
        <v>0</v>
      </c>
      <c r="O76" s="1860"/>
      <c r="P76" s="73"/>
      <c r="Q76" s="73"/>
      <c r="R76" s="73"/>
      <c r="S76" s="73"/>
      <c r="T76" s="73"/>
      <c r="U76" s="73"/>
      <c r="V76" s="73"/>
      <c r="W76" s="73"/>
      <c r="X76" s="73"/>
      <c r="Y76" s="73"/>
      <c r="Z76" s="73"/>
    </row>
    <row r="77" spans="1:26" ht="15" customHeight="1">
      <c r="A77" s="166"/>
      <c r="B77" s="166"/>
      <c r="C77" s="166" t="s">
        <v>3408</v>
      </c>
      <c r="D77" s="2460">
        <v>15170</v>
      </c>
      <c r="E77" s="2132"/>
      <c r="F77" s="166" t="s">
        <v>3349</v>
      </c>
      <c r="G77" s="168">
        <v>100</v>
      </c>
      <c r="H77" s="1506"/>
      <c r="I77" s="1125">
        <f t="shared" si="27"/>
        <v>60</v>
      </c>
      <c r="J77" s="166" t="s">
        <v>170</v>
      </c>
      <c r="K77" s="170"/>
      <c r="L77" s="230">
        <f>IF(OR(ISBLANK(K77),K77=0,H70=0,ISBLANK(H70)),,ROUND(K77+$L$5,2))</f>
        <v>0</v>
      </c>
      <c r="M77" s="326">
        <f t="shared" si="28"/>
        <v>0</v>
      </c>
      <c r="N77" s="1311">
        <f t="shared" si="26"/>
        <v>0</v>
      </c>
      <c r="O77" s="1860"/>
      <c r="P77" s="73"/>
      <c r="Q77" s="73"/>
      <c r="R77" s="73"/>
      <c r="S77" s="73"/>
      <c r="T77" s="73"/>
      <c r="U77" s="73"/>
      <c r="V77" s="73"/>
      <c r="W77" s="73"/>
      <c r="X77" s="73"/>
      <c r="Y77" s="73"/>
      <c r="Z77" s="73"/>
    </row>
    <row r="78" spans="1:26" ht="15" customHeight="1">
      <c r="A78" s="166"/>
      <c r="B78" s="166"/>
      <c r="C78" s="166" t="s">
        <v>3394</v>
      </c>
      <c r="D78" s="2460">
        <v>8410</v>
      </c>
      <c r="E78" s="2132"/>
      <c r="F78" s="166" t="s">
        <v>3342</v>
      </c>
      <c r="G78" s="168">
        <v>60</v>
      </c>
      <c r="H78" s="1506"/>
      <c r="I78" s="1125">
        <f t="shared" si="27"/>
        <v>100</v>
      </c>
      <c r="J78" s="166" t="s">
        <v>170</v>
      </c>
      <c r="K78" s="170"/>
      <c r="L78" s="230">
        <f>IF(OR(ISBLANK(K78),K78=0,H70=0,ISBLANK(H70)),,ROUND(K78+$L$5,2))</f>
        <v>0</v>
      </c>
      <c r="M78" s="326">
        <f t="shared" si="28"/>
        <v>0</v>
      </c>
      <c r="N78" s="1311">
        <f t="shared" si="26"/>
        <v>0</v>
      </c>
      <c r="O78" s="1860"/>
      <c r="P78" s="73"/>
      <c r="Q78" s="73"/>
      <c r="R78" s="73"/>
      <c r="S78" s="73"/>
      <c r="T78" s="73"/>
      <c r="U78" s="73"/>
      <c r="V78" s="73"/>
      <c r="W78" s="73"/>
      <c r="X78" s="73"/>
      <c r="Y78" s="73"/>
      <c r="Z78" s="73"/>
    </row>
    <row r="79" spans="1:26" ht="15" customHeight="1">
      <c r="A79" s="166"/>
      <c r="B79" s="166"/>
      <c r="C79" s="166" t="s">
        <v>3409</v>
      </c>
      <c r="D79" s="2460">
        <v>75100</v>
      </c>
      <c r="E79" s="2132"/>
      <c r="F79" s="166" t="s">
        <v>3342</v>
      </c>
      <c r="G79" s="168">
        <v>60</v>
      </c>
      <c r="H79" s="1506"/>
      <c r="I79" s="1125">
        <f t="shared" si="27"/>
        <v>100</v>
      </c>
      <c r="J79" s="166" t="s">
        <v>170</v>
      </c>
      <c r="K79" s="170"/>
      <c r="L79" s="230">
        <f>IF(OR(ISBLANK(K79),K79=0,H70=0,ISBLANK(H70)),,ROUND(K79+$L$5,2))</f>
        <v>0</v>
      </c>
      <c r="M79" s="326">
        <f t="shared" si="28"/>
        <v>0</v>
      </c>
      <c r="N79" s="1311">
        <f t="shared" si="26"/>
        <v>0</v>
      </c>
      <c r="O79" s="1860"/>
      <c r="P79" s="73"/>
      <c r="Q79" s="73"/>
      <c r="R79" s="73"/>
      <c r="S79" s="73"/>
      <c r="T79" s="73"/>
      <c r="U79" s="73"/>
      <c r="V79" s="73"/>
      <c r="W79" s="73"/>
      <c r="X79" s="73"/>
      <c r="Y79" s="73"/>
      <c r="Z79" s="73"/>
    </row>
    <row r="80" spans="1:26" ht="15" customHeight="1">
      <c r="A80" s="270"/>
      <c r="B80" s="270"/>
      <c r="C80" s="198"/>
      <c r="D80" s="2462"/>
      <c r="E80" s="2494"/>
      <c r="F80" s="198"/>
      <c r="G80" s="243"/>
      <c r="H80" s="1346"/>
      <c r="I80" s="1238"/>
      <c r="J80" s="270"/>
      <c r="K80" s="271"/>
      <c r="L80" s="271"/>
      <c r="M80" s="348"/>
      <c r="N80" s="1073"/>
      <c r="O80" s="1860"/>
      <c r="P80" s="73"/>
      <c r="Q80" s="73"/>
      <c r="R80" s="73"/>
      <c r="S80" s="73"/>
      <c r="T80" s="73"/>
      <c r="U80" s="73"/>
      <c r="V80" s="73"/>
      <c r="W80" s="73"/>
      <c r="X80" s="73"/>
      <c r="Y80" s="73"/>
      <c r="Z80" s="73"/>
    </row>
    <row r="81" spans="1:26" ht="15" customHeight="1">
      <c r="A81" s="253">
        <v>34016</v>
      </c>
      <c r="B81" s="254" t="s">
        <v>3410</v>
      </c>
      <c r="C81" s="255" t="s">
        <v>3380</v>
      </c>
      <c r="D81" s="2460" t="s">
        <v>3411</v>
      </c>
      <c r="E81" s="2474"/>
      <c r="F81" s="255" t="s">
        <v>3355</v>
      </c>
      <c r="G81" s="311">
        <v>60</v>
      </c>
      <c r="H81" s="1257">
        <v>20</v>
      </c>
      <c r="I81" s="257">
        <f>ROUND(H81*G81/G81,2)</f>
        <v>20</v>
      </c>
      <c r="J81" s="255" t="s">
        <v>170</v>
      </c>
      <c r="K81" s="313">
        <v>15.49</v>
      </c>
      <c r="L81" s="314">
        <f>IF(OR(ISBLANK(K81),K81=0,H81=0,ISBLANK(H81)),,ROUND(K81+$L$5,2))</f>
        <v>15.49</v>
      </c>
      <c r="M81" s="670">
        <f t="shared" ref="M81:M85" si="29">ROUND(I81*L81,2)</f>
        <v>309.8</v>
      </c>
      <c r="N81" s="533">
        <f t="shared" ref="N81:N86" si="30">ROUND(L81/G81,4)</f>
        <v>0.25819999999999999</v>
      </c>
      <c r="O81" s="1860"/>
      <c r="P81" s="73"/>
      <c r="Q81" s="73"/>
      <c r="R81" s="73"/>
      <c r="S81" s="73"/>
      <c r="T81" s="73"/>
      <c r="U81" s="73"/>
      <c r="V81" s="73"/>
      <c r="W81" s="73"/>
      <c r="X81" s="73"/>
      <c r="Y81" s="73"/>
      <c r="Z81" s="73"/>
    </row>
    <row r="82" spans="1:26" ht="15" customHeight="1">
      <c r="A82" s="166"/>
      <c r="B82" s="166" t="s">
        <v>3346</v>
      </c>
      <c r="C82" s="166" t="s">
        <v>3333</v>
      </c>
      <c r="D82" s="2460" t="s">
        <v>3412</v>
      </c>
      <c r="E82" s="2132"/>
      <c r="F82" s="166" t="s">
        <v>3355</v>
      </c>
      <c r="G82" s="168">
        <v>60</v>
      </c>
      <c r="H82" s="1059"/>
      <c r="I82" s="154">
        <f t="shared" ref="I82:I86" si="31">ROUND($H$81*$G$81/G82,2)</f>
        <v>20</v>
      </c>
      <c r="J82" s="155" t="s">
        <v>170</v>
      </c>
      <c r="K82" s="170"/>
      <c r="L82" s="157">
        <f>IF(OR(ISBLANK(K82),K82=0,H81=0,ISBLANK(H81)),,ROUND(K82+$L$5,2))</f>
        <v>0</v>
      </c>
      <c r="M82" s="555">
        <f t="shared" si="29"/>
        <v>0</v>
      </c>
      <c r="N82" s="1008">
        <f t="shared" si="30"/>
        <v>0</v>
      </c>
      <c r="O82" s="1860"/>
      <c r="P82" s="73"/>
      <c r="Q82" s="73"/>
      <c r="R82" s="73"/>
      <c r="S82" s="73"/>
      <c r="T82" s="73"/>
      <c r="U82" s="73"/>
      <c r="V82" s="73"/>
      <c r="W82" s="73"/>
      <c r="X82" s="73"/>
      <c r="Y82" s="73"/>
      <c r="Z82" s="73"/>
    </row>
    <row r="83" spans="1:26" ht="15" customHeight="1">
      <c r="A83" s="166"/>
      <c r="B83" s="166"/>
      <c r="C83" s="166" t="s">
        <v>3359</v>
      </c>
      <c r="D83" s="2460" t="s">
        <v>3413</v>
      </c>
      <c r="E83" s="2132"/>
      <c r="F83" s="166" t="s">
        <v>3349</v>
      </c>
      <c r="G83" s="168">
        <v>102</v>
      </c>
      <c r="H83" s="1059"/>
      <c r="I83" s="154">
        <f t="shared" si="31"/>
        <v>11.76</v>
      </c>
      <c r="J83" s="155" t="s">
        <v>170</v>
      </c>
      <c r="K83" s="170"/>
      <c r="L83" s="157">
        <f>IF(OR(ISBLANK(K83),K83=0,H81=0,ISBLANK(H81)),,ROUND(K83+$L$5,2))</f>
        <v>0</v>
      </c>
      <c r="M83" s="555">
        <f t="shared" si="29"/>
        <v>0</v>
      </c>
      <c r="N83" s="1008">
        <f t="shared" si="30"/>
        <v>0</v>
      </c>
      <c r="O83" s="1860"/>
      <c r="P83" s="73"/>
      <c r="Q83" s="73"/>
      <c r="R83" s="73"/>
      <c r="S83" s="73"/>
      <c r="T83" s="73"/>
      <c r="U83" s="73"/>
      <c r="V83" s="73"/>
      <c r="W83" s="73"/>
      <c r="X83" s="73"/>
      <c r="Y83" s="73"/>
      <c r="Z83" s="73"/>
    </row>
    <row r="84" spans="1:26" ht="15" customHeight="1">
      <c r="A84" s="166"/>
      <c r="B84" s="166"/>
      <c r="C84" s="166" t="s">
        <v>3353</v>
      </c>
      <c r="D84" s="2460" t="s">
        <v>3414</v>
      </c>
      <c r="E84" s="2132"/>
      <c r="F84" s="166" t="s">
        <v>3345</v>
      </c>
      <c r="G84" s="168">
        <v>60</v>
      </c>
      <c r="H84" s="1059"/>
      <c r="I84" s="154">
        <f t="shared" si="31"/>
        <v>20</v>
      </c>
      <c r="J84" s="155" t="s">
        <v>170</v>
      </c>
      <c r="K84" s="170"/>
      <c r="L84" s="157">
        <f>IF(OR(ISBLANK(K84),K84=0,H81=0,ISBLANK(H81)),,ROUND(K84+$L$5,2))</f>
        <v>0</v>
      </c>
      <c r="M84" s="555">
        <f t="shared" si="29"/>
        <v>0</v>
      </c>
      <c r="N84" s="1008">
        <f t="shared" si="30"/>
        <v>0</v>
      </c>
      <c r="O84" s="1860"/>
      <c r="P84" s="73"/>
      <c r="Q84" s="73"/>
      <c r="R84" s="73"/>
      <c r="S84" s="73"/>
      <c r="T84" s="73"/>
      <c r="U84" s="73"/>
      <c r="V84" s="73"/>
      <c r="W84" s="73"/>
      <c r="X84" s="73"/>
      <c r="Y84" s="73"/>
      <c r="Z84" s="73"/>
    </row>
    <row r="85" spans="1:26" ht="15" customHeight="1">
      <c r="A85" s="166"/>
      <c r="B85" s="166"/>
      <c r="C85" s="166" t="s">
        <v>3375</v>
      </c>
      <c r="D85" s="2460">
        <v>210006711800</v>
      </c>
      <c r="E85" s="2132"/>
      <c r="F85" s="228" t="s">
        <v>3355</v>
      </c>
      <c r="G85" s="297">
        <v>60</v>
      </c>
      <c r="H85" s="1059"/>
      <c r="I85" s="154">
        <f t="shared" si="31"/>
        <v>20</v>
      </c>
      <c r="J85" s="155" t="s">
        <v>170</v>
      </c>
      <c r="K85" s="170"/>
      <c r="L85" s="157">
        <f>IF(OR(ISBLANK(K85),K85=0,H81=0,ISBLANK(H81)),,ROUND(K85+$L$5,2))</f>
        <v>0</v>
      </c>
      <c r="M85" s="555">
        <f t="shared" si="29"/>
        <v>0</v>
      </c>
      <c r="N85" s="1008">
        <f t="shared" si="30"/>
        <v>0</v>
      </c>
      <c r="O85" s="1860"/>
      <c r="P85" s="73"/>
      <c r="Q85" s="73"/>
      <c r="R85" s="73"/>
      <c r="S85" s="73"/>
      <c r="T85" s="73"/>
      <c r="U85" s="73"/>
      <c r="V85" s="73"/>
      <c r="W85" s="73"/>
      <c r="X85" s="73"/>
      <c r="Y85" s="73"/>
      <c r="Z85" s="73"/>
    </row>
    <row r="86" spans="1:26" ht="15" customHeight="1">
      <c r="A86" s="228"/>
      <c r="B86" s="228"/>
      <c r="C86" s="228" t="s">
        <v>3350</v>
      </c>
      <c r="D86" s="2460" t="s">
        <v>3415</v>
      </c>
      <c r="E86" s="2361"/>
      <c r="F86" s="166" t="s">
        <v>3352</v>
      </c>
      <c r="G86" s="168">
        <v>84</v>
      </c>
      <c r="H86" s="1059"/>
      <c r="I86" s="701">
        <f t="shared" si="31"/>
        <v>14.29</v>
      </c>
      <c r="J86" s="356" t="s">
        <v>170</v>
      </c>
      <c r="K86" s="170"/>
      <c r="L86" s="266">
        <f>IF(OR(ISBLANK(K86),K86=0,H81=0,ISBLANK(H81)),,ROUND(K86+$L$5,2))</f>
        <v>0</v>
      </c>
      <c r="M86" s="890">
        <f>ROUND(L86*I86,2)</f>
        <v>0</v>
      </c>
      <c r="N86" s="1313">
        <f t="shared" si="30"/>
        <v>0</v>
      </c>
      <c r="O86" s="1860"/>
      <c r="P86" s="73"/>
      <c r="Q86" s="73"/>
      <c r="R86" s="73"/>
      <c r="S86" s="73"/>
      <c r="T86" s="73"/>
      <c r="U86" s="73"/>
      <c r="V86" s="73"/>
      <c r="W86" s="73"/>
      <c r="X86" s="73"/>
      <c r="Y86" s="73"/>
      <c r="Z86" s="73"/>
    </row>
    <row r="87" spans="1:26" ht="15" customHeight="1">
      <c r="A87" s="166"/>
      <c r="B87" s="166"/>
      <c r="C87" s="166"/>
      <c r="D87" s="2460"/>
      <c r="E87" s="2354"/>
      <c r="F87" s="166"/>
      <c r="G87" s="168"/>
      <c r="H87" s="1506"/>
      <c r="I87" s="1125"/>
      <c r="J87" s="166"/>
      <c r="K87" s="298"/>
      <c r="L87" s="230"/>
      <c r="M87" s="326"/>
      <c r="N87" s="1311"/>
      <c r="O87" s="1860"/>
      <c r="P87" s="73"/>
      <c r="Q87" s="73"/>
      <c r="R87" s="73"/>
      <c r="S87" s="73"/>
      <c r="T87" s="73"/>
      <c r="U87" s="73"/>
      <c r="V87" s="73"/>
      <c r="W87" s="73"/>
      <c r="X87" s="73"/>
      <c r="Y87" s="73"/>
      <c r="Z87" s="73"/>
    </row>
    <row r="88" spans="1:26" ht="15" customHeight="1">
      <c r="A88" s="270"/>
      <c r="B88" s="270"/>
      <c r="C88" s="270" t="s">
        <v>20</v>
      </c>
      <c r="D88" s="2462"/>
      <c r="E88" s="2495"/>
      <c r="F88" s="270" t="s">
        <v>20</v>
      </c>
      <c r="G88" s="305" t="s">
        <v>20</v>
      </c>
      <c r="H88" s="1346"/>
      <c r="I88" s="1238" t="s">
        <v>20</v>
      </c>
      <c r="J88" s="270" t="s">
        <v>20</v>
      </c>
      <c r="K88" s="307"/>
      <c r="L88" s="271" t="s">
        <v>20</v>
      </c>
      <c r="M88" s="348" t="s">
        <v>20</v>
      </c>
      <c r="N88" s="1073" t="s">
        <v>20</v>
      </c>
      <c r="O88" s="1860" t="s">
        <v>255</v>
      </c>
      <c r="P88" s="73"/>
      <c r="Q88" s="73"/>
      <c r="R88" s="73"/>
      <c r="S88" s="73"/>
      <c r="T88" s="73"/>
      <c r="U88" s="73"/>
      <c r="V88" s="73"/>
      <c r="W88" s="73"/>
      <c r="X88" s="73"/>
      <c r="Y88" s="73"/>
      <c r="Z88" s="73"/>
    </row>
    <row r="89" spans="1:26" ht="15" customHeight="1">
      <c r="A89" s="253">
        <v>34017</v>
      </c>
      <c r="B89" s="254" t="s">
        <v>3416</v>
      </c>
      <c r="C89" s="255" t="s">
        <v>3417</v>
      </c>
      <c r="D89" s="2460" t="s">
        <v>3418</v>
      </c>
      <c r="E89" s="2474"/>
      <c r="F89" s="255" t="s">
        <v>3419</v>
      </c>
      <c r="G89" s="311">
        <v>200</v>
      </c>
      <c r="H89" s="1257">
        <v>20</v>
      </c>
      <c r="I89" s="257">
        <f>ROUND(H89*G89/G89,2)</f>
        <v>20</v>
      </c>
      <c r="J89" s="255" t="s">
        <v>170</v>
      </c>
      <c r="K89" s="313">
        <v>15.79</v>
      </c>
      <c r="L89" s="314">
        <f>IF(OR(ISBLANK(K89),K89=0,H89=0,ISBLANK(H89)),,ROUND(K89+$L$5,2))</f>
        <v>15.79</v>
      </c>
      <c r="M89" s="670">
        <f>ROUND(L89*I89,2)</f>
        <v>315.8</v>
      </c>
      <c r="N89" s="533">
        <f t="shared" ref="N89" si="32">ROUND(L89/G89,4)</f>
        <v>7.9000000000000001E-2</v>
      </c>
      <c r="O89" s="1860"/>
      <c r="P89" s="73"/>
      <c r="Q89" s="73"/>
      <c r="R89" s="73"/>
      <c r="S89" s="73"/>
      <c r="T89" s="73"/>
      <c r="U89" s="73"/>
      <c r="V89" s="73"/>
      <c r="W89" s="73"/>
      <c r="X89" s="73"/>
      <c r="Y89" s="73"/>
      <c r="Z89" s="73"/>
    </row>
    <row r="90" spans="1:26" ht="15" customHeight="1">
      <c r="A90" s="228"/>
      <c r="B90" s="228" t="s">
        <v>3420</v>
      </c>
      <c r="C90" s="228"/>
      <c r="D90" s="2460"/>
      <c r="E90" s="2770"/>
      <c r="F90" s="2771"/>
      <c r="G90" s="2772"/>
      <c r="H90" s="2773"/>
      <c r="I90" s="2774"/>
      <c r="J90" s="2775"/>
      <c r="K90" s="2776"/>
      <c r="L90" s="266"/>
      <c r="M90" s="890"/>
      <c r="N90" s="1313"/>
      <c r="O90" s="1860"/>
      <c r="P90" s="73"/>
      <c r="Q90" s="73"/>
      <c r="R90" s="73"/>
      <c r="S90" s="73"/>
      <c r="T90" s="73"/>
      <c r="U90" s="73"/>
      <c r="V90" s="73"/>
      <c r="W90" s="73"/>
      <c r="X90" s="73"/>
      <c r="Y90" s="73"/>
      <c r="Z90" s="73"/>
    </row>
    <row r="91" spans="1:26" ht="15" customHeight="1">
      <c r="A91" s="270"/>
      <c r="B91" s="270"/>
      <c r="C91" s="270"/>
      <c r="D91" s="2462"/>
      <c r="E91" s="2350"/>
      <c r="F91" s="270"/>
      <c r="G91" s="305"/>
      <c r="H91" s="1346"/>
      <c r="I91" s="270"/>
      <c r="J91" s="270"/>
      <c r="K91" s="271"/>
      <c r="L91" s="271"/>
      <c r="M91" s="348"/>
      <c r="N91" s="1073"/>
      <c r="O91" s="1860"/>
      <c r="P91" s="73"/>
      <c r="Q91" s="73"/>
      <c r="R91" s="73"/>
      <c r="S91" s="73"/>
      <c r="T91" s="73"/>
      <c r="U91" s="73"/>
      <c r="V91" s="73"/>
      <c r="W91" s="73"/>
      <c r="X91" s="73"/>
      <c r="Y91" s="73"/>
      <c r="Z91" s="73"/>
    </row>
    <row r="92" spans="1:26" ht="15" customHeight="1">
      <c r="A92" s="309">
        <v>34018</v>
      </c>
      <c r="B92" s="896" t="s">
        <v>3421</v>
      </c>
      <c r="C92" s="310" t="s">
        <v>3371</v>
      </c>
      <c r="D92" s="2460" t="s">
        <v>3422</v>
      </c>
      <c r="E92" s="2478"/>
      <c r="F92" s="310" t="s">
        <v>3419</v>
      </c>
      <c r="G92" s="887">
        <v>200</v>
      </c>
      <c r="H92" s="1257">
        <v>50</v>
      </c>
      <c r="I92" s="1720">
        <f>ROUND(H92*G92/G92,2)</f>
        <v>50</v>
      </c>
      <c r="J92" s="310" t="s">
        <v>170</v>
      </c>
      <c r="K92" s="1466">
        <v>13.2</v>
      </c>
      <c r="L92" s="1729">
        <f>IF(OR(ISBLANK(K92),K92=0,H92=0,ISBLANK(H92)),,ROUND(K92+$L$5,2))</f>
        <v>13.2</v>
      </c>
      <c r="M92" s="898">
        <f t="shared" ref="M92:M93" si="33">ROUND(I92*L92,2)</f>
        <v>660</v>
      </c>
      <c r="N92" s="1730">
        <f t="shared" ref="N92:N93" si="34">ROUND(L92/G92,4)</f>
        <v>6.6000000000000003E-2</v>
      </c>
      <c r="O92" s="1860"/>
      <c r="P92" s="73"/>
      <c r="Q92" s="73"/>
      <c r="R92" s="73"/>
      <c r="S92" s="73"/>
      <c r="T92" s="73"/>
      <c r="U92" s="73"/>
      <c r="V92" s="73"/>
      <c r="W92" s="73"/>
      <c r="X92" s="73"/>
      <c r="Y92" s="73"/>
      <c r="Z92" s="73"/>
    </row>
    <row r="93" spans="1:26" ht="15" customHeight="1">
      <c r="A93" s="166"/>
      <c r="B93" s="166" t="s">
        <v>3423</v>
      </c>
      <c r="C93" s="166" t="s">
        <v>3417</v>
      </c>
      <c r="D93" s="2460">
        <v>5150000764</v>
      </c>
      <c r="E93" s="2132"/>
      <c r="F93" s="166" t="s">
        <v>3419</v>
      </c>
      <c r="G93" s="168">
        <v>200</v>
      </c>
      <c r="H93" s="1506"/>
      <c r="I93" s="166">
        <f>ROUND($H$92*$G$92/G93,2)</f>
        <v>50</v>
      </c>
      <c r="J93" s="166" t="s">
        <v>170</v>
      </c>
      <c r="K93" s="170"/>
      <c r="L93" s="230">
        <f>IF(OR(ISBLANK(K93),K93=0,H92=0,ISBLANK(H92)),,ROUND(K93+$L$5,2))</f>
        <v>0</v>
      </c>
      <c r="M93" s="326">
        <f t="shared" si="33"/>
        <v>0</v>
      </c>
      <c r="N93" s="1311">
        <f t="shared" si="34"/>
        <v>0</v>
      </c>
      <c r="O93" s="1860"/>
      <c r="P93" s="73"/>
      <c r="Q93" s="73"/>
      <c r="R93" s="73"/>
      <c r="S93" s="73"/>
      <c r="T93" s="73"/>
      <c r="U93" s="73"/>
      <c r="V93" s="73"/>
      <c r="W93" s="73"/>
      <c r="X93" s="73"/>
      <c r="Y93" s="73"/>
      <c r="Z93" s="73"/>
    </row>
    <row r="94" spans="1:26" ht="15" customHeight="1">
      <c r="A94" s="270"/>
      <c r="B94" s="270"/>
      <c r="C94" s="270"/>
      <c r="D94" s="2462"/>
      <c r="E94" s="2350"/>
      <c r="F94" s="270"/>
      <c r="G94" s="305"/>
      <c r="H94" s="1346"/>
      <c r="I94" s="270"/>
      <c r="J94" s="270"/>
      <c r="K94" s="271"/>
      <c r="L94" s="271"/>
      <c r="M94" s="348"/>
      <c r="N94" s="1073"/>
      <c r="O94" s="1860"/>
      <c r="P94" s="73"/>
      <c r="Q94" s="73"/>
      <c r="R94" s="73"/>
      <c r="S94" s="73"/>
      <c r="T94" s="73"/>
      <c r="U94" s="73"/>
      <c r="V94" s="73"/>
      <c r="W94" s="73"/>
      <c r="X94" s="73"/>
      <c r="Y94" s="73"/>
      <c r="Z94" s="73"/>
    </row>
    <row r="95" spans="1:26" ht="15" customHeight="1">
      <c r="A95" s="371">
        <v>34019</v>
      </c>
      <c r="B95" s="1047" t="s">
        <v>3424</v>
      </c>
      <c r="C95" s="356"/>
      <c r="D95" s="2460"/>
      <c r="E95" s="2474"/>
      <c r="F95" s="155" t="s">
        <v>3425</v>
      </c>
      <c r="G95" s="152">
        <v>200</v>
      </c>
      <c r="H95" s="1879"/>
      <c r="I95" s="154">
        <f>ROUND(H95*G95/G95,2)</f>
        <v>0</v>
      </c>
      <c r="J95" s="155" t="s">
        <v>170</v>
      </c>
      <c r="K95" s="2762" t="s">
        <v>4636</v>
      </c>
      <c r="L95" s="157">
        <f>IF(OR(ISBLANK(K95),K95=0,H95=0,ISBLANK(H95)),,ROUND(K95+$L$5,2))</f>
        <v>0</v>
      </c>
      <c r="M95" s="670">
        <f>ROUND(I95*L95,2)</f>
        <v>0</v>
      </c>
      <c r="N95" s="1008">
        <f t="shared" ref="N95:N99" si="35">ROUND(L95/G95,4)</f>
        <v>0</v>
      </c>
      <c r="O95" s="1860"/>
      <c r="P95" s="73"/>
      <c r="Q95" s="73"/>
      <c r="R95" s="73"/>
      <c r="S95" s="73"/>
      <c r="T95" s="73"/>
      <c r="U95" s="73"/>
      <c r="V95" s="73"/>
      <c r="W95" s="73"/>
      <c r="X95" s="73"/>
      <c r="Y95" s="73"/>
      <c r="Z95" s="73"/>
    </row>
    <row r="96" spans="1:26" ht="15" customHeight="1">
      <c r="A96" s="575"/>
      <c r="B96" s="575"/>
      <c r="C96" s="270"/>
      <c r="D96" s="2462"/>
      <c r="E96" s="2341"/>
      <c r="F96" s="198" t="s">
        <v>3425</v>
      </c>
      <c r="G96" s="243">
        <v>200</v>
      </c>
      <c r="H96" s="985"/>
      <c r="I96" s="364">
        <f>ROUND($H$95*$G$95/G96,2)</f>
        <v>0</v>
      </c>
      <c r="J96" s="198" t="s">
        <v>170</v>
      </c>
      <c r="K96" s="2859" t="s">
        <v>4636</v>
      </c>
      <c r="L96" s="444">
        <f>IF(OR(ISBLANK(K96),K96=0,H95=0,ISBLANK(H95)),,ROUND(K96+$L$5,2))</f>
        <v>0</v>
      </c>
      <c r="M96" s="738">
        <f>ROUND(L96*I96,2)</f>
        <v>0</v>
      </c>
      <c r="N96" s="1070">
        <f t="shared" si="35"/>
        <v>0</v>
      </c>
      <c r="O96" s="1860"/>
      <c r="P96" s="73"/>
      <c r="Q96" s="73"/>
      <c r="R96" s="73"/>
      <c r="S96" s="73"/>
      <c r="T96" s="73"/>
      <c r="U96" s="73"/>
      <c r="V96" s="73"/>
      <c r="W96" s="73"/>
      <c r="X96" s="73"/>
      <c r="Y96" s="73"/>
      <c r="Z96" s="73"/>
    </row>
    <row r="97" spans="1:26" ht="15" customHeight="1">
      <c r="A97" s="253">
        <v>34020</v>
      </c>
      <c r="B97" s="254" t="s">
        <v>3426</v>
      </c>
      <c r="C97" s="255" t="s">
        <v>3375</v>
      </c>
      <c r="D97" s="2460">
        <v>130005317000</v>
      </c>
      <c r="E97" s="2474"/>
      <c r="F97" s="255" t="s">
        <v>3425</v>
      </c>
      <c r="G97" s="311">
        <v>200</v>
      </c>
      <c r="H97" s="1114"/>
      <c r="I97" s="257">
        <f>ROUND(H97*G97/G97,2)</f>
        <v>0</v>
      </c>
      <c r="J97" s="255" t="s">
        <v>170</v>
      </c>
      <c r="K97" s="313"/>
      <c r="L97" s="314">
        <f>IF(OR(ISBLANK(K97),K97=0,H97=0,ISBLANK(H97)),,ROUND(K97+$L$5,2))</f>
        <v>0</v>
      </c>
      <c r="M97" s="670">
        <f t="shared" ref="M97:M99" si="36">ROUND(I97*L97,2)</f>
        <v>0</v>
      </c>
      <c r="N97" s="533">
        <f t="shared" si="35"/>
        <v>0</v>
      </c>
      <c r="O97" s="1860"/>
      <c r="P97" s="73"/>
      <c r="Q97" s="73"/>
      <c r="R97" s="73"/>
      <c r="S97" s="73"/>
      <c r="T97" s="73"/>
      <c r="U97" s="73"/>
      <c r="V97" s="73"/>
      <c r="W97" s="73"/>
      <c r="X97" s="73"/>
      <c r="Y97" s="73"/>
      <c r="Z97" s="73"/>
    </row>
    <row r="98" spans="1:26" ht="15" customHeight="1">
      <c r="A98" s="166"/>
      <c r="B98" s="166"/>
      <c r="C98" s="1026" t="s">
        <v>3359</v>
      </c>
      <c r="D98" s="2480" t="s">
        <v>3427</v>
      </c>
      <c r="E98" s="2132"/>
      <c r="F98" s="166" t="s">
        <v>3379</v>
      </c>
      <c r="G98" s="168">
        <v>204</v>
      </c>
      <c r="H98" s="1059"/>
      <c r="I98" s="1125">
        <f t="shared" ref="I98:I99" si="37">ROUND($H$97*$G$97/G98,2)</f>
        <v>0</v>
      </c>
      <c r="J98" s="166" t="s">
        <v>170</v>
      </c>
      <c r="K98" s="170"/>
      <c r="L98" s="171">
        <f>IF(OR(ISBLANK(K98),K98=0,H97=0,ISBLANK(H97)),,ROUND(K98+$L$5,2))</f>
        <v>0</v>
      </c>
      <c r="M98" s="326">
        <f t="shared" si="36"/>
        <v>0</v>
      </c>
      <c r="N98" s="1311">
        <f t="shared" si="35"/>
        <v>0</v>
      </c>
      <c r="O98" s="1860"/>
      <c r="P98" s="73"/>
      <c r="Q98" s="73"/>
      <c r="R98" s="73"/>
      <c r="S98" s="73"/>
      <c r="T98" s="73"/>
      <c r="U98" s="73"/>
      <c r="V98" s="73"/>
      <c r="W98" s="73"/>
      <c r="X98" s="73"/>
      <c r="Y98" s="73"/>
      <c r="Z98" s="73"/>
    </row>
    <row r="99" spans="1:26" ht="15" customHeight="1">
      <c r="A99" s="228"/>
      <c r="B99" s="228"/>
      <c r="C99" s="2422" t="s">
        <v>3333</v>
      </c>
      <c r="D99" s="2460" t="s">
        <v>3428</v>
      </c>
      <c r="E99" s="2361"/>
      <c r="F99" s="228" t="s">
        <v>3429</v>
      </c>
      <c r="G99" s="297">
        <v>198</v>
      </c>
      <c r="H99" s="1506"/>
      <c r="I99" s="1125">
        <f t="shared" si="37"/>
        <v>0</v>
      </c>
      <c r="J99" s="356" t="s">
        <v>170</v>
      </c>
      <c r="K99" s="156"/>
      <c r="L99" s="165">
        <f>IF(OR(ISBLANK(K99),K99=0,H97=0,ISBLANK(H97)),,ROUND(K99+$L$5,2))</f>
        <v>0</v>
      </c>
      <c r="M99" s="555">
        <f t="shared" si="36"/>
        <v>0</v>
      </c>
      <c r="N99" s="1008">
        <f t="shared" si="35"/>
        <v>0</v>
      </c>
      <c r="O99" s="1860"/>
      <c r="P99" s="73"/>
      <c r="Q99" s="73"/>
      <c r="R99" s="73"/>
      <c r="S99" s="73"/>
      <c r="T99" s="73"/>
      <c r="U99" s="73"/>
      <c r="V99" s="73"/>
      <c r="W99" s="73"/>
      <c r="X99" s="73"/>
      <c r="Y99" s="73"/>
      <c r="Z99" s="73"/>
    </row>
    <row r="100" spans="1:26" ht="15" customHeight="1">
      <c r="A100" s="228"/>
      <c r="B100" s="228"/>
      <c r="C100" s="2422" t="s">
        <v>3394</v>
      </c>
      <c r="D100" s="2460"/>
      <c r="E100" s="2361"/>
      <c r="F100" s="228"/>
      <c r="G100" s="297"/>
      <c r="H100" s="1506"/>
      <c r="I100" s="1125"/>
      <c r="J100" s="356"/>
      <c r="K100" s="156"/>
      <c r="L100" s="165"/>
      <c r="M100" s="555"/>
      <c r="N100" s="1008"/>
      <c r="O100" s="1860"/>
      <c r="P100" s="73"/>
      <c r="Q100" s="73"/>
      <c r="R100" s="73"/>
      <c r="S100" s="73"/>
      <c r="T100" s="73"/>
      <c r="U100" s="73"/>
      <c r="V100" s="73"/>
      <c r="W100" s="73"/>
      <c r="X100" s="73"/>
      <c r="Y100" s="73"/>
      <c r="Z100" s="73"/>
    </row>
    <row r="101" spans="1:26" ht="15" customHeight="1">
      <c r="A101" s="166"/>
      <c r="B101" s="166"/>
      <c r="C101" s="1026" t="s">
        <v>3369</v>
      </c>
      <c r="D101" s="2460">
        <v>210006648500</v>
      </c>
      <c r="E101" s="2132"/>
      <c r="F101" s="166" t="s">
        <v>3379</v>
      </c>
      <c r="G101" s="168">
        <v>200</v>
      </c>
      <c r="H101" s="1506"/>
      <c r="I101" s="166">
        <f t="shared" ref="I101:I102" si="38">ROUND($H$97*$G$97/G101,2)</f>
        <v>0</v>
      </c>
      <c r="J101" s="166" t="s">
        <v>170</v>
      </c>
      <c r="K101" s="170"/>
      <c r="L101" s="230">
        <f>IF(OR(ISBLANK(K101),K101=0,H97=0,ISBLANK(H97)),,ROUND(K101+$L$5,2))</f>
        <v>0</v>
      </c>
      <c r="M101" s="326">
        <f t="shared" ref="M101:M105" si="39">ROUND(I101*L101,2)</f>
        <v>0</v>
      </c>
      <c r="N101" s="1311">
        <f t="shared" ref="N101:N108" si="40">ROUND(L101/G101,4)</f>
        <v>0</v>
      </c>
      <c r="O101" s="1860"/>
      <c r="P101" s="73"/>
      <c r="Q101" s="73"/>
      <c r="R101" s="73"/>
      <c r="S101" s="73"/>
      <c r="T101" s="73"/>
      <c r="U101" s="73"/>
      <c r="V101" s="73"/>
      <c r="W101" s="73"/>
      <c r="X101" s="73"/>
      <c r="Y101" s="73"/>
      <c r="Z101" s="73"/>
    </row>
    <row r="102" spans="1:26" ht="15" customHeight="1">
      <c r="A102" s="270"/>
      <c r="B102" s="270"/>
      <c r="C102" s="1030" t="s">
        <v>3382</v>
      </c>
      <c r="D102" s="2462" t="s">
        <v>3430</v>
      </c>
      <c r="E102" s="2349"/>
      <c r="F102" s="270" t="s">
        <v>3379</v>
      </c>
      <c r="G102" s="305">
        <v>200</v>
      </c>
      <c r="H102" s="2220"/>
      <c r="I102" s="270">
        <f t="shared" si="38"/>
        <v>0</v>
      </c>
      <c r="J102" s="270" t="s">
        <v>170</v>
      </c>
      <c r="K102" s="1239">
        <v>12.74</v>
      </c>
      <c r="L102" s="271">
        <f>IF(OR(ISBLANK(K102),K102=0,H97=0,ISBLANK(H97)),,ROUND(K102+$L$5,2))</f>
        <v>0</v>
      </c>
      <c r="M102" s="348">
        <f t="shared" si="39"/>
        <v>0</v>
      </c>
      <c r="N102" s="1073">
        <f t="shared" si="40"/>
        <v>0</v>
      </c>
      <c r="O102" s="1860"/>
      <c r="P102" s="73"/>
      <c r="Q102" s="73"/>
      <c r="R102" s="73"/>
      <c r="S102" s="73"/>
      <c r="T102" s="73"/>
      <c r="U102" s="73"/>
      <c r="V102" s="73"/>
      <c r="W102" s="73"/>
      <c r="X102" s="73"/>
      <c r="Y102" s="73"/>
      <c r="Z102" s="73"/>
    </row>
    <row r="103" spans="1:26" ht="15" customHeight="1">
      <c r="A103" s="309">
        <v>34021</v>
      </c>
      <c r="B103" s="896" t="s">
        <v>3431</v>
      </c>
      <c r="C103" s="1025" t="s">
        <v>3394</v>
      </c>
      <c r="D103" s="2460" t="s">
        <v>3432</v>
      </c>
      <c r="E103" s="2474"/>
      <c r="F103" s="255" t="s">
        <v>3379</v>
      </c>
      <c r="G103" s="311">
        <v>200</v>
      </c>
      <c r="H103" s="2496">
        <v>200</v>
      </c>
      <c r="I103" s="255">
        <f>ROUND(H103*G103/G103,2)</f>
        <v>200</v>
      </c>
      <c r="J103" s="255" t="s">
        <v>170</v>
      </c>
      <c r="K103" s="313">
        <v>13.15</v>
      </c>
      <c r="L103" s="392">
        <f>IF(OR(ISBLANK(K103),K103=0,H103=0,ISBLANK(H103)),,ROUND(K103+$L$5,2))</f>
        <v>13.15</v>
      </c>
      <c r="M103" s="670">
        <f t="shared" si="39"/>
        <v>2630</v>
      </c>
      <c r="N103" s="533">
        <f t="shared" si="40"/>
        <v>6.5799999999999997E-2</v>
      </c>
      <c r="O103" s="1860"/>
      <c r="P103" s="73"/>
      <c r="Q103" s="73"/>
      <c r="R103" s="73"/>
      <c r="S103" s="73"/>
      <c r="T103" s="73"/>
      <c r="U103" s="73"/>
      <c r="V103" s="73"/>
      <c r="W103" s="73"/>
      <c r="X103" s="73"/>
      <c r="Y103" s="73"/>
      <c r="Z103" s="73"/>
    </row>
    <row r="104" spans="1:26" ht="15" customHeight="1">
      <c r="A104" s="270"/>
      <c r="B104" s="270" t="s">
        <v>2940</v>
      </c>
      <c r="C104" s="1030" t="s">
        <v>2075</v>
      </c>
      <c r="D104" s="2462">
        <v>210006653300</v>
      </c>
      <c r="E104" s="2434"/>
      <c r="F104" s="198" t="s">
        <v>3379</v>
      </c>
      <c r="G104" s="243">
        <v>200</v>
      </c>
      <c r="H104" s="985"/>
      <c r="I104" s="198">
        <f>ROUND(H103*G103/G104,2)</f>
        <v>200</v>
      </c>
      <c r="J104" s="198" t="s">
        <v>170</v>
      </c>
      <c r="K104" s="1835"/>
      <c r="L104" s="566">
        <f>IF(OR(ISBLANK(K104),K104=0,H103=0,ISBLANK(H103)),,ROUND(K104+$L$5,2))</f>
        <v>0</v>
      </c>
      <c r="M104" s="738">
        <f t="shared" si="39"/>
        <v>0</v>
      </c>
      <c r="N104" s="1070">
        <f t="shared" si="40"/>
        <v>0</v>
      </c>
      <c r="O104" s="1860"/>
      <c r="P104" s="73"/>
      <c r="Q104" s="73"/>
      <c r="R104" s="73"/>
      <c r="S104" s="73"/>
      <c r="T104" s="73"/>
      <c r="U104" s="73"/>
      <c r="V104" s="73"/>
      <c r="W104" s="73"/>
      <c r="X104" s="73"/>
      <c r="Y104" s="73"/>
      <c r="Z104" s="73"/>
    </row>
    <row r="105" spans="1:26" ht="15" customHeight="1">
      <c r="A105" s="253">
        <v>34022</v>
      </c>
      <c r="B105" s="254" t="s">
        <v>3433</v>
      </c>
      <c r="C105" s="255" t="s">
        <v>3375</v>
      </c>
      <c r="D105" s="2460">
        <v>130005305000</v>
      </c>
      <c r="E105" s="2474"/>
      <c r="F105" s="255" t="s">
        <v>3434</v>
      </c>
      <c r="G105" s="311">
        <v>500</v>
      </c>
      <c r="H105" s="1114">
        <v>200</v>
      </c>
      <c r="I105" s="257">
        <f>ROUND(H105*G105/G105,2)</f>
        <v>200</v>
      </c>
      <c r="J105" s="255" t="s">
        <v>170</v>
      </c>
      <c r="K105" s="313">
        <v>14.31</v>
      </c>
      <c r="L105" s="314">
        <f>IF(OR(ISBLANK(K105),K105=0,H105=0,ISBLANK(H105)),,ROUND(K105+$L$5,2))</f>
        <v>14.31</v>
      </c>
      <c r="M105" s="670">
        <f t="shared" si="39"/>
        <v>2862</v>
      </c>
      <c r="N105" s="533">
        <f t="shared" si="40"/>
        <v>2.86E-2</v>
      </c>
      <c r="O105" s="1860"/>
      <c r="P105" s="73"/>
      <c r="Q105" s="73"/>
      <c r="R105" s="73"/>
      <c r="S105" s="73"/>
      <c r="T105" s="73"/>
      <c r="U105" s="73"/>
      <c r="V105" s="73"/>
      <c r="W105" s="73"/>
      <c r="X105" s="73"/>
      <c r="Y105" s="73"/>
      <c r="Z105" s="73"/>
    </row>
    <row r="106" spans="1:26" ht="15" customHeight="1">
      <c r="A106" s="166"/>
      <c r="B106" s="166" t="s">
        <v>3435</v>
      </c>
      <c r="C106" s="166" t="s">
        <v>3436</v>
      </c>
      <c r="D106" s="2460">
        <v>7160370539000</v>
      </c>
      <c r="E106" s="2132"/>
      <c r="F106" s="166" t="s">
        <v>3437</v>
      </c>
      <c r="G106" s="168">
        <v>500</v>
      </c>
      <c r="H106" s="1506"/>
      <c r="I106" s="166">
        <f t="shared" ref="I106:I107" si="41">ROUND($H$105*$G$105/G106,2)</f>
        <v>200</v>
      </c>
      <c r="J106" s="166" t="s">
        <v>170</v>
      </c>
      <c r="K106" s="170"/>
      <c r="L106" s="230">
        <f>IF(OR(ISBLANK(K106),K106=0,H105=0,ISBLANK(H105)),,ROUND(K106+$L$5,2))</f>
        <v>0</v>
      </c>
      <c r="M106" s="326">
        <f>ROUND(L106*I106,2)</f>
        <v>0</v>
      </c>
      <c r="N106" s="1311">
        <f t="shared" si="40"/>
        <v>0</v>
      </c>
      <c r="O106" s="1860"/>
      <c r="P106" s="73"/>
      <c r="Q106" s="73"/>
      <c r="R106" s="73"/>
      <c r="S106" s="73"/>
      <c r="T106" s="73"/>
      <c r="U106" s="73"/>
      <c r="V106" s="73"/>
      <c r="W106" s="73"/>
      <c r="X106" s="73"/>
      <c r="Y106" s="73"/>
      <c r="Z106" s="73"/>
    </row>
    <row r="107" spans="1:26" ht="15" customHeight="1">
      <c r="A107" s="270"/>
      <c r="B107" s="270"/>
      <c r="C107" s="270" t="s">
        <v>3371</v>
      </c>
      <c r="D107" s="2462" t="s">
        <v>3438</v>
      </c>
      <c r="E107" s="2349"/>
      <c r="F107" s="270" t="s">
        <v>3437</v>
      </c>
      <c r="G107" s="305">
        <v>500</v>
      </c>
      <c r="H107" s="1346"/>
      <c r="I107" s="270">
        <f t="shared" si="41"/>
        <v>200</v>
      </c>
      <c r="J107" s="270" t="s">
        <v>170</v>
      </c>
      <c r="K107" s="1239"/>
      <c r="L107" s="271">
        <f>IF(OR(ISBLANK(K107),K107=0,H105=0,ISBLANK(H105)),,ROUND(K107+$L$5,2))</f>
        <v>0</v>
      </c>
      <c r="M107" s="348">
        <f t="shared" ref="M107:M108" si="42">ROUND(I107*L107,2)</f>
        <v>0</v>
      </c>
      <c r="N107" s="1073">
        <f t="shared" si="40"/>
        <v>0</v>
      </c>
      <c r="O107" s="1860"/>
      <c r="P107" s="73"/>
      <c r="Q107" s="73"/>
      <c r="R107" s="73"/>
      <c r="S107" s="73"/>
      <c r="T107" s="73"/>
      <c r="U107" s="73"/>
      <c r="V107" s="73"/>
      <c r="W107" s="73"/>
      <c r="X107" s="73"/>
      <c r="Y107" s="73"/>
      <c r="Z107" s="73"/>
    </row>
    <row r="108" spans="1:26" ht="15" customHeight="1">
      <c r="A108" s="146">
        <v>34023</v>
      </c>
      <c r="B108" s="147" t="s">
        <v>3439</v>
      </c>
      <c r="C108" s="155" t="s">
        <v>3375</v>
      </c>
      <c r="D108" s="2460">
        <v>130005312000</v>
      </c>
      <c r="E108" s="2343"/>
      <c r="F108" s="155" t="s">
        <v>3425</v>
      </c>
      <c r="G108" s="152">
        <v>200</v>
      </c>
      <c r="H108" s="1879"/>
      <c r="I108" s="154">
        <f>ROUND(H108*G108/G108,2)</f>
        <v>0</v>
      </c>
      <c r="J108" s="155" t="s">
        <v>170</v>
      </c>
      <c r="K108" s="156">
        <v>17.53</v>
      </c>
      <c r="L108" s="165">
        <f>IF(OR(ISBLANK(K108),K108=0,H108=0,ISBLANK(H108)),,ROUND(K108+$L$5,2))</f>
        <v>0</v>
      </c>
      <c r="M108" s="555">
        <f t="shared" si="42"/>
        <v>0</v>
      </c>
      <c r="N108" s="1008">
        <f t="shared" si="40"/>
        <v>0</v>
      </c>
      <c r="O108" s="1860"/>
      <c r="P108" s="73"/>
      <c r="Q108" s="73"/>
      <c r="R108" s="73"/>
      <c r="S108" s="73"/>
      <c r="T108" s="73"/>
      <c r="U108" s="73"/>
      <c r="V108" s="73"/>
      <c r="W108" s="73"/>
      <c r="X108" s="73"/>
      <c r="Y108" s="73"/>
      <c r="Z108" s="73"/>
    </row>
    <row r="109" spans="1:26" ht="15" customHeight="1">
      <c r="A109" s="198"/>
      <c r="B109" s="905" t="s">
        <v>3440</v>
      </c>
      <c r="C109" s="198"/>
      <c r="D109" s="2462"/>
      <c r="E109" s="198"/>
      <c r="F109" s="198"/>
      <c r="G109" s="243"/>
      <c r="H109" s="1059"/>
      <c r="I109" s="364"/>
      <c r="J109" s="198"/>
      <c r="K109" s="566"/>
      <c r="L109" s="444"/>
      <c r="M109" s="738"/>
      <c r="N109" s="1070"/>
      <c r="O109" s="1860"/>
      <c r="P109" s="73"/>
      <c r="Q109" s="73"/>
      <c r="R109" s="73"/>
      <c r="S109" s="73"/>
      <c r="T109" s="73"/>
      <c r="U109" s="73"/>
      <c r="V109" s="73"/>
      <c r="W109" s="73"/>
      <c r="X109" s="73"/>
      <c r="Y109" s="73"/>
      <c r="Z109" s="73"/>
    </row>
    <row r="110" spans="1:26" ht="15" customHeight="1">
      <c r="A110" s="678">
        <v>34024</v>
      </c>
      <c r="B110" s="1469" t="s">
        <v>3441</v>
      </c>
      <c r="C110" s="255" t="s">
        <v>3330</v>
      </c>
      <c r="D110" s="2460">
        <v>85116875061</v>
      </c>
      <c r="E110" s="2497"/>
      <c r="F110" s="257" t="s">
        <v>3073</v>
      </c>
      <c r="G110" s="311">
        <v>100</v>
      </c>
      <c r="H110" s="1257">
        <v>600</v>
      </c>
      <c r="I110" s="257">
        <f>ROUND(H110*G110/G110,2)</f>
        <v>600</v>
      </c>
      <c r="J110" s="255" t="s">
        <v>170</v>
      </c>
      <c r="K110" s="170">
        <v>15.9</v>
      </c>
      <c r="L110" s="314">
        <f>IF(OR(ISBLANK(K110),K110=0,H110=0,ISBLANK(H110)),,ROUND(K110+$L$5,2))</f>
        <v>15.9</v>
      </c>
      <c r="M110" s="670">
        <f>ROUND(I110*L110,2)</f>
        <v>9540</v>
      </c>
      <c r="N110" s="533">
        <f>ROUND(L110/G110,4)</f>
        <v>0.159</v>
      </c>
      <c r="O110" s="1860"/>
      <c r="P110" s="73"/>
      <c r="Q110" s="73"/>
      <c r="R110" s="73"/>
      <c r="S110" s="73"/>
      <c r="T110" s="73"/>
      <c r="U110" s="73"/>
      <c r="V110" s="73"/>
      <c r="W110" s="73"/>
      <c r="X110" s="73"/>
      <c r="Y110" s="73"/>
      <c r="Z110" s="73"/>
    </row>
    <row r="111" spans="1:26" ht="15" customHeight="1">
      <c r="A111" s="503"/>
      <c r="B111" s="503" t="s">
        <v>3442</v>
      </c>
      <c r="C111" s="867"/>
      <c r="D111" s="2460"/>
      <c r="E111" s="2498"/>
      <c r="F111" s="941"/>
      <c r="G111" s="927"/>
      <c r="H111" s="2499"/>
      <c r="I111" s="769"/>
      <c r="J111" s="867"/>
      <c r="K111" s="230"/>
      <c r="L111" s="944"/>
      <c r="M111" s="942"/>
      <c r="N111" s="1319"/>
      <c r="O111" s="1860"/>
      <c r="P111" s="73"/>
      <c r="Q111" s="73"/>
      <c r="R111" s="73"/>
      <c r="S111" s="73"/>
      <c r="T111" s="73"/>
      <c r="U111" s="73"/>
      <c r="V111" s="73"/>
      <c r="W111" s="73"/>
      <c r="X111" s="73"/>
      <c r="Y111" s="73"/>
      <c r="Z111" s="73"/>
    </row>
    <row r="112" spans="1:26" ht="15" customHeight="1">
      <c r="A112" s="228"/>
      <c r="B112" s="228" t="s">
        <v>3443</v>
      </c>
      <c r="C112" s="773"/>
      <c r="D112" s="2460"/>
      <c r="E112" s="2365"/>
      <c r="F112" s="773"/>
      <c r="G112" s="775"/>
      <c r="H112" s="1124"/>
      <c r="I112" s="2106"/>
      <c r="J112" s="773"/>
      <c r="K112" s="776"/>
      <c r="L112" s="893"/>
      <c r="M112" s="1726"/>
      <c r="N112" s="1727"/>
      <c r="O112" s="1860"/>
      <c r="P112" s="73"/>
      <c r="Q112" s="73"/>
      <c r="R112" s="73"/>
      <c r="S112" s="73"/>
      <c r="T112" s="73"/>
      <c r="U112" s="73"/>
      <c r="V112" s="73"/>
      <c r="W112" s="73"/>
      <c r="X112" s="73"/>
      <c r="Y112" s="73"/>
      <c r="Z112" s="73"/>
    </row>
    <row r="113" spans="1:26" ht="15" customHeight="1">
      <c r="A113" s="702"/>
      <c r="B113" s="702" t="s">
        <v>1632</v>
      </c>
      <c r="C113" s="769"/>
      <c r="D113" s="2462"/>
      <c r="E113" s="2365"/>
      <c r="F113" s="769"/>
      <c r="G113" s="770"/>
      <c r="H113" s="1343"/>
      <c r="I113" s="769"/>
      <c r="J113" s="769"/>
      <c r="K113" s="298"/>
      <c r="L113" s="298"/>
      <c r="M113" s="568"/>
      <c r="N113" s="1301"/>
      <c r="O113" s="1860"/>
      <c r="P113" s="73"/>
      <c r="Q113" s="73"/>
      <c r="R113" s="73"/>
      <c r="S113" s="73"/>
      <c r="T113" s="73"/>
      <c r="U113" s="73"/>
      <c r="V113" s="73"/>
      <c r="W113" s="73"/>
      <c r="X113" s="73"/>
      <c r="Y113" s="73"/>
      <c r="Z113" s="73"/>
    </row>
    <row r="114" spans="1:26" ht="15" customHeight="1">
      <c r="A114" s="678">
        <v>34025</v>
      </c>
      <c r="B114" s="1469" t="s">
        <v>3444</v>
      </c>
      <c r="C114" s="255" t="s">
        <v>3445</v>
      </c>
      <c r="D114" s="2460">
        <v>100001</v>
      </c>
      <c r="E114" s="2497"/>
      <c r="F114" s="257" t="s">
        <v>3446</v>
      </c>
      <c r="G114" s="311">
        <v>200</v>
      </c>
      <c r="H114" s="1257">
        <v>300</v>
      </c>
      <c r="I114" s="528">
        <f>ROUND(H114*G114/G114,2)</f>
        <v>300</v>
      </c>
      <c r="J114" s="255" t="s">
        <v>170</v>
      </c>
      <c r="K114" s="313">
        <v>8</v>
      </c>
      <c r="L114" s="314">
        <f>IF(OR(ISBLANK(K114),K114=0,H114=0,ISBLANK(H114)),,ROUND(K114+$L$5,2))</f>
        <v>8</v>
      </c>
      <c r="M114" s="670">
        <f t="shared" ref="M114:M116" si="43">ROUND(I114*L114,2)</f>
        <v>2400</v>
      </c>
      <c r="N114" s="533">
        <f t="shared" ref="N114:N116" si="44">ROUND(L114/G114,4)</f>
        <v>0.04</v>
      </c>
      <c r="O114" s="1860"/>
      <c r="P114" s="73"/>
      <c r="Q114" s="73"/>
      <c r="R114" s="73"/>
      <c r="S114" s="73"/>
      <c r="T114" s="73"/>
      <c r="U114" s="73"/>
      <c r="V114" s="73"/>
      <c r="W114" s="73"/>
      <c r="X114" s="73"/>
      <c r="Y114" s="73"/>
      <c r="Z114" s="73"/>
    </row>
    <row r="115" spans="1:26" ht="15" customHeight="1">
      <c r="A115" s="228"/>
      <c r="B115" s="228" t="s">
        <v>1849</v>
      </c>
      <c r="C115" s="166" t="s">
        <v>3371</v>
      </c>
      <c r="D115" s="2460" t="s">
        <v>3447</v>
      </c>
      <c r="E115" s="2361"/>
      <c r="F115" s="228" t="s">
        <v>3446</v>
      </c>
      <c r="G115" s="297">
        <v>200</v>
      </c>
      <c r="H115" s="1059"/>
      <c r="I115" s="166">
        <f>ROUND(H114*G114/G115,2)</f>
        <v>300</v>
      </c>
      <c r="J115" s="228" t="s">
        <v>170</v>
      </c>
      <c r="K115" s="170"/>
      <c r="L115" s="299">
        <f>IF(OR(ISBLANK(K115),K115=0,H114=0,ISBLANK(H114)),,ROUND(K115+$L$5,2))</f>
        <v>0</v>
      </c>
      <c r="M115" s="490">
        <f t="shared" si="43"/>
        <v>0</v>
      </c>
      <c r="N115" s="1725">
        <f t="shared" si="44"/>
        <v>0</v>
      </c>
      <c r="O115" s="1860"/>
      <c r="P115" s="73"/>
      <c r="Q115" s="73"/>
      <c r="R115" s="73"/>
      <c r="S115" s="73"/>
      <c r="T115" s="73"/>
      <c r="U115" s="73"/>
      <c r="V115" s="73"/>
      <c r="W115" s="73"/>
      <c r="X115" s="73"/>
      <c r="Y115" s="73"/>
      <c r="Z115" s="73"/>
    </row>
    <row r="116" spans="1:26" ht="15" customHeight="1">
      <c r="A116" s="228"/>
      <c r="B116" s="228"/>
      <c r="C116" s="2126" t="s">
        <v>3448</v>
      </c>
      <c r="D116" s="1283">
        <v>10178</v>
      </c>
      <c r="E116" s="2361"/>
      <c r="F116" s="228" t="s">
        <v>3446</v>
      </c>
      <c r="G116" s="297">
        <v>200</v>
      </c>
      <c r="H116" s="1506"/>
      <c r="I116" s="166">
        <f>ROUND(H114*G114/G116,2)</f>
        <v>300</v>
      </c>
      <c r="J116" s="228"/>
      <c r="K116" s="1567"/>
      <c r="L116" s="299">
        <f>IF(OR(ISBLANK(K116),K116=0,H114=0,ISBLANK(H114)),,ROUND(K116+$L$5,2))</f>
        <v>0</v>
      </c>
      <c r="M116" s="490">
        <f t="shared" si="43"/>
        <v>0</v>
      </c>
      <c r="N116" s="1725">
        <f t="shared" si="44"/>
        <v>0</v>
      </c>
      <c r="O116" s="1860"/>
      <c r="P116" s="73"/>
      <c r="Q116" s="73"/>
      <c r="R116" s="73"/>
      <c r="S116" s="73"/>
      <c r="T116" s="73"/>
      <c r="U116" s="73"/>
      <c r="V116" s="73"/>
      <c r="W116" s="73"/>
      <c r="X116" s="73"/>
      <c r="Y116" s="73"/>
      <c r="Z116" s="73"/>
    </row>
    <row r="117" spans="1:26" ht="15" customHeight="1">
      <c r="A117" s="166"/>
      <c r="B117" s="166"/>
      <c r="C117" s="166"/>
      <c r="D117" s="2462"/>
      <c r="E117" s="2492"/>
      <c r="F117" s="166"/>
      <c r="G117" s="168"/>
      <c r="H117" s="1506"/>
      <c r="I117" s="198"/>
      <c r="J117" s="166"/>
      <c r="K117" s="271"/>
      <c r="L117" s="230"/>
      <c r="M117" s="326"/>
      <c r="N117" s="1311"/>
      <c r="O117" s="1860"/>
      <c r="P117" s="73"/>
      <c r="Q117" s="73"/>
      <c r="R117" s="73"/>
      <c r="S117" s="73"/>
      <c r="T117" s="73"/>
      <c r="U117" s="73"/>
      <c r="V117" s="73"/>
      <c r="W117" s="73"/>
      <c r="X117" s="73"/>
      <c r="Y117" s="73"/>
      <c r="Z117" s="73"/>
    </row>
    <row r="118" spans="1:26" ht="15" customHeight="1">
      <c r="A118" s="678">
        <v>34026</v>
      </c>
      <c r="B118" s="679" t="s">
        <v>3449</v>
      </c>
      <c r="C118" s="255" t="s">
        <v>2075</v>
      </c>
      <c r="D118" s="2460">
        <v>130007138000</v>
      </c>
      <c r="E118" s="2497"/>
      <c r="F118" s="257" t="s">
        <v>3073</v>
      </c>
      <c r="G118" s="311">
        <v>100</v>
      </c>
      <c r="H118" s="1257">
        <v>50</v>
      </c>
      <c r="I118" s="257">
        <f>ROUND(H118*G118/G118,2)</f>
        <v>50</v>
      </c>
      <c r="J118" s="255" t="s">
        <v>170</v>
      </c>
      <c r="K118" s="313"/>
      <c r="L118" s="314">
        <f>IF(OR(ISBLANK(K118),K118=0,H118=0,ISBLANK(H118)),,ROUND(K118+$L$5,2))</f>
        <v>0</v>
      </c>
      <c r="M118" s="670">
        <f t="shared" ref="M118:M121" si="45">ROUND(I118*L118,2)</f>
        <v>0</v>
      </c>
      <c r="N118" s="533">
        <f t="shared" ref="N118:N121" si="46">ROUND(L118/G118,4)</f>
        <v>0</v>
      </c>
      <c r="O118" s="1860"/>
      <c r="P118" s="73"/>
      <c r="Q118" s="73"/>
      <c r="R118" s="73"/>
      <c r="S118" s="73"/>
      <c r="T118" s="73"/>
      <c r="U118" s="73"/>
      <c r="V118" s="73"/>
      <c r="W118" s="73"/>
      <c r="X118" s="73"/>
      <c r="Y118" s="73"/>
      <c r="Z118" s="73"/>
    </row>
    <row r="119" spans="1:26" ht="15" customHeight="1">
      <c r="A119" s="228"/>
      <c r="B119" s="228" t="s">
        <v>3450</v>
      </c>
      <c r="C119" s="228" t="s">
        <v>3330</v>
      </c>
      <c r="D119" s="2460" t="s">
        <v>3451</v>
      </c>
      <c r="E119" s="2361"/>
      <c r="F119" s="228" t="s">
        <v>3073</v>
      </c>
      <c r="G119" s="297">
        <v>100</v>
      </c>
      <c r="H119" s="1059"/>
      <c r="I119" s="295">
        <f t="shared" ref="I119:I120" si="47">ROUND($H$118*$G$118/G119,2)</f>
        <v>50</v>
      </c>
      <c r="J119" s="228" t="s">
        <v>170</v>
      </c>
      <c r="K119" s="170"/>
      <c r="L119" s="299">
        <f>IF(OR(ISBLANK(K119),K119=0,H118=0,ISBLANK(H118)),,ROUND(K119+$L$5,2))</f>
        <v>0</v>
      </c>
      <c r="M119" s="490">
        <f t="shared" si="45"/>
        <v>0</v>
      </c>
      <c r="N119" s="1725">
        <f t="shared" si="46"/>
        <v>0</v>
      </c>
      <c r="O119" s="1860"/>
      <c r="P119" s="73"/>
      <c r="Q119" s="73"/>
      <c r="R119" s="73"/>
      <c r="S119" s="73"/>
      <c r="T119" s="73"/>
      <c r="U119" s="73"/>
      <c r="V119" s="73"/>
      <c r="W119" s="73"/>
      <c r="X119" s="73"/>
      <c r="Y119" s="73"/>
      <c r="Z119" s="73"/>
    </row>
    <row r="120" spans="1:26" ht="15" customHeight="1">
      <c r="A120" s="166"/>
      <c r="B120" s="166"/>
      <c r="C120" s="166" t="s">
        <v>3371</v>
      </c>
      <c r="D120" s="2462" t="s">
        <v>3452</v>
      </c>
      <c r="E120" s="2361"/>
      <c r="F120" s="166" t="s">
        <v>3073</v>
      </c>
      <c r="G120" s="168">
        <v>100</v>
      </c>
      <c r="H120" s="1506"/>
      <c r="I120" s="166">
        <f t="shared" si="47"/>
        <v>50</v>
      </c>
      <c r="J120" s="166" t="s">
        <v>170</v>
      </c>
      <c r="K120" s="1239">
        <v>12.13</v>
      </c>
      <c r="L120" s="230">
        <f>IF(OR(ISBLANK(K120),K120=0,H118=0,ISBLANK(H118)),,ROUND(K120+$L$5,2))</f>
        <v>12.13</v>
      </c>
      <c r="M120" s="326">
        <f t="shared" si="45"/>
        <v>606.5</v>
      </c>
      <c r="N120" s="1311">
        <f t="shared" si="46"/>
        <v>0.12130000000000001</v>
      </c>
      <c r="O120" s="1860"/>
      <c r="P120" s="73"/>
      <c r="Q120" s="73"/>
      <c r="R120" s="73"/>
      <c r="S120" s="73"/>
      <c r="T120" s="73"/>
      <c r="U120" s="73"/>
      <c r="V120" s="73"/>
      <c r="W120" s="73"/>
      <c r="X120" s="73"/>
      <c r="Y120" s="73"/>
      <c r="Z120" s="73"/>
    </row>
    <row r="121" spans="1:26" ht="15" customHeight="1">
      <c r="A121" s="309">
        <v>34027</v>
      </c>
      <c r="B121" s="2179" t="s">
        <v>3453</v>
      </c>
      <c r="C121" s="310" t="s">
        <v>3454</v>
      </c>
      <c r="D121" s="2460">
        <v>278</v>
      </c>
      <c r="E121" s="2478"/>
      <c r="F121" s="255" t="s">
        <v>3073</v>
      </c>
      <c r="G121" s="311">
        <v>100</v>
      </c>
      <c r="H121" s="1257"/>
      <c r="I121" s="257">
        <f>ROUND(H121*G121/G121,2)</f>
        <v>0</v>
      </c>
      <c r="J121" s="255" t="s">
        <v>170</v>
      </c>
      <c r="K121" s="313"/>
      <c r="L121" s="314">
        <f>IF(OR(ISBLANK(K121),K121=0,H121=0,ISBLANK(H121)),,ROUND(K121+$L$5,2))</f>
        <v>0</v>
      </c>
      <c r="M121" s="670">
        <f t="shared" si="45"/>
        <v>0</v>
      </c>
      <c r="N121" s="533">
        <f t="shared" si="46"/>
        <v>0</v>
      </c>
      <c r="O121" s="1860"/>
      <c r="P121" s="73"/>
      <c r="Q121" s="73"/>
      <c r="R121" s="73"/>
      <c r="S121" s="73"/>
      <c r="T121" s="73"/>
      <c r="U121" s="73"/>
      <c r="V121" s="73"/>
      <c r="W121" s="73"/>
      <c r="X121" s="73"/>
      <c r="Y121" s="73"/>
      <c r="Z121" s="73"/>
    </row>
    <row r="122" spans="1:26" ht="15" customHeight="1">
      <c r="A122" s="166"/>
      <c r="B122" s="166" t="s">
        <v>3455</v>
      </c>
      <c r="C122" s="166"/>
      <c r="D122" s="2460"/>
      <c r="E122" s="2353"/>
      <c r="F122" s="769"/>
      <c r="G122" s="770"/>
      <c r="H122" s="1343"/>
      <c r="I122" s="769"/>
      <c r="J122" s="769"/>
      <c r="K122" s="298"/>
      <c r="L122" s="230"/>
      <c r="M122" s="555"/>
      <c r="N122" s="1311"/>
      <c r="O122" s="1860"/>
      <c r="P122" s="73"/>
      <c r="Q122" s="73"/>
      <c r="R122" s="73"/>
      <c r="S122" s="73"/>
      <c r="T122" s="73"/>
      <c r="U122" s="73"/>
      <c r="V122" s="73"/>
      <c r="W122" s="73"/>
      <c r="X122" s="73"/>
      <c r="Y122" s="73"/>
      <c r="Z122" s="73"/>
    </row>
    <row r="123" spans="1:26" ht="15" customHeight="1">
      <c r="A123" s="166"/>
      <c r="B123" s="166" t="s">
        <v>3456</v>
      </c>
      <c r="C123" s="166"/>
      <c r="D123" s="2460"/>
      <c r="E123" s="2353"/>
      <c r="F123" s="769"/>
      <c r="G123" s="770"/>
      <c r="H123" s="1343"/>
      <c r="I123" s="769"/>
      <c r="J123" s="769"/>
      <c r="K123" s="298"/>
      <c r="L123" s="230"/>
      <c r="M123" s="326"/>
      <c r="N123" s="1311"/>
      <c r="O123" s="1860"/>
      <c r="P123" s="73"/>
      <c r="Q123" s="73"/>
      <c r="R123" s="73"/>
      <c r="S123" s="73"/>
      <c r="T123" s="73"/>
      <c r="U123" s="73"/>
      <c r="V123" s="73"/>
      <c r="W123" s="73"/>
      <c r="X123" s="73"/>
      <c r="Y123" s="73"/>
      <c r="Z123" s="73"/>
    </row>
    <row r="124" spans="1:26" ht="15" customHeight="1">
      <c r="A124" s="199"/>
      <c r="B124" s="199" t="s">
        <v>3457</v>
      </c>
      <c r="C124" s="270"/>
      <c r="D124" s="2462"/>
      <c r="E124" s="270"/>
      <c r="F124" s="270"/>
      <c r="G124" s="305"/>
      <c r="H124" s="1346"/>
      <c r="I124" s="270"/>
      <c r="J124" s="270"/>
      <c r="K124" s="271"/>
      <c r="L124" s="271"/>
      <c r="M124" s="348"/>
      <c r="N124" s="1073"/>
      <c r="O124" s="1860"/>
      <c r="P124" s="73"/>
      <c r="Q124" s="73"/>
      <c r="R124" s="73"/>
      <c r="S124" s="73"/>
      <c r="T124" s="73"/>
      <c r="U124" s="73"/>
      <c r="V124" s="73"/>
      <c r="W124" s="73"/>
      <c r="X124" s="73"/>
      <c r="Y124" s="73"/>
      <c r="Z124" s="73"/>
    </row>
    <row r="125" spans="1:26" ht="15" customHeight="1">
      <c r="A125" s="309">
        <v>34028</v>
      </c>
      <c r="B125" s="896" t="s">
        <v>3458</v>
      </c>
      <c r="C125" s="310" t="s">
        <v>2075</v>
      </c>
      <c r="D125" s="2460">
        <v>10013000531600</v>
      </c>
      <c r="E125" s="2478"/>
      <c r="F125" s="310" t="s">
        <v>3425</v>
      </c>
      <c r="G125" s="887">
        <v>200</v>
      </c>
      <c r="H125" s="1257">
        <v>20</v>
      </c>
      <c r="I125" s="1720">
        <f>ROUND(H125*G125/G125,2)</f>
        <v>20</v>
      </c>
      <c r="J125" s="310" t="s">
        <v>170</v>
      </c>
      <c r="K125" s="1466"/>
      <c r="L125" s="1729">
        <f>IF(OR(ISBLANK(K125),K125=0,H125=0,ISBLANK(H125)),,ROUND(K125+$L$5,2))</f>
        <v>0</v>
      </c>
      <c r="M125" s="898">
        <f t="shared" ref="M125:M126" si="48">ROUND(I125*L125,2)</f>
        <v>0</v>
      </c>
      <c r="N125" s="1730">
        <f t="shared" ref="N125:N126" si="49">ROUND(L125/G125,4)</f>
        <v>0</v>
      </c>
      <c r="O125" s="1860"/>
      <c r="P125" s="73"/>
      <c r="Q125" s="73"/>
      <c r="R125" s="73"/>
      <c r="S125" s="73"/>
      <c r="T125" s="73"/>
      <c r="U125" s="73"/>
      <c r="V125" s="73"/>
      <c r="W125" s="73"/>
      <c r="X125" s="73"/>
      <c r="Y125" s="73"/>
      <c r="Z125" s="73"/>
    </row>
    <row r="126" spans="1:26" ht="15" customHeight="1">
      <c r="A126" s="166"/>
      <c r="B126" s="166" t="s">
        <v>3459</v>
      </c>
      <c r="C126" s="166" t="s">
        <v>3371</v>
      </c>
      <c r="D126" s="2460" t="s">
        <v>3460</v>
      </c>
      <c r="E126" s="2132"/>
      <c r="F126" s="166" t="s">
        <v>3425</v>
      </c>
      <c r="G126" s="168">
        <v>200</v>
      </c>
      <c r="H126" s="1506"/>
      <c r="I126" s="166">
        <f t="shared" ref="I126:I127" si="50">ROUND($H$125*$G$125/G126,2)</f>
        <v>20</v>
      </c>
      <c r="J126" s="166" t="s">
        <v>170</v>
      </c>
      <c r="K126" s="170">
        <v>12.13</v>
      </c>
      <c r="L126" s="230">
        <f>IF(OR(ISBLANK(K126),K126=0,H125=0,ISBLANK(H125)),,ROUND(K126+$L$5,2))</f>
        <v>12.13</v>
      </c>
      <c r="M126" s="326">
        <f t="shared" si="48"/>
        <v>242.6</v>
      </c>
      <c r="N126" s="1311">
        <f t="shared" si="49"/>
        <v>6.0699999999999997E-2</v>
      </c>
      <c r="O126" s="1860"/>
      <c r="P126" s="73"/>
      <c r="Q126" s="73"/>
      <c r="R126" s="73"/>
      <c r="S126" s="73"/>
      <c r="T126" s="73"/>
      <c r="U126" s="73"/>
      <c r="V126" s="73"/>
      <c r="W126" s="73"/>
      <c r="X126" s="73"/>
      <c r="Y126" s="73"/>
      <c r="Z126" s="73"/>
    </row>
    <row r="127" spans="1:26" ht="15" customHeight="1">
      <c r="A127" s="529"/>
      <c r="B127" s="270"/>
      <c r="C127" s="529"/>
      <c r="D127" s="2462"/>
      <c r="E127" s="270"/>
      <c r="F127" s="270" t="s">
        <v>3379</v>
      </c>
      <c r="G127" s="305">
        <v>200</v>
      </c>
      <c r="H127" s="1346"/>
      <c r="I127" s="270">
        <f t="shared" si="50"/>
        <v>20</v>
      </c>
      <c r="J127" s="270" t="s">
        <v>170</v>
      </c>
      <c r="K127" s="307"/>
      <c r="L127" s="271" t="s">
        <v>20</v>
      </c>
      <c r="M127" s="348" t="s">
        <v>20</v>
      </c>
      <c r="N127" s="1073" t="s">
        <v>20</v>
      </c>
      <c r="O127" s="2457"/>
      <c r="P127" s="588"/>
      <c r="Q127" s="588"/>
      <c r="R127" s="588"/>
      <c r="S127" s="588"/>
      <c r="T127" s="588"/>
      <c r="U127" s="588"/>
      <c r="V127" s="588"/>
      <c r="W127" s="588"/>
      <c r="X127" s="588"/>
      <c r="Y127" s="588"/>
      <c r="Z127" s="73"/>
    </row>
    <row r="128" spans="1:26" ht="15" customHeight="1">
      <c r="A128" s="253">
        <v>34029</v>
      </c>
      <c r="B128" s="254" t="s">
        <v>3461</v>
      </c>
      <c r="C128" s="2750" t="s">
        <v>3462</v>
      </c>
      <c r="D128" s="2460">
        <v>716037139605</v>
      </c>
      <c r="E128" s="2474"/>
      <c r="F128" s="255" t="s">
        <v>3463</v>
      </c>
      <c r="G128" s="311">
        <v>100</v>
      </c>
      <c r="H128" s="1257">
        <v>450</v>
      </c>
      <c r="I128" s="257">
        <f>ROUND(H128*G128/G128,2)</f>
        <v>450</v>
      </c>
      <c r="J128" s="255" t="s">
        <v>170</v>
      </c>
      <c r="K128" s="313"/>
      <c r="L128" s="314">
        <f>IF(OR(ISBLANK(K128),K128=0,H128=0,ISBLANK(H128)),,ROUND(K128+$L$5,2))</f>
        <v>0</v>
      </c>
      <c r="M128" s="670">
        <f>ROUND(L128*I128,2)</f>
        <v>0</v>
      </c>
      <c r="N128" s="533">
        <f t="shared" ref="N128:N131" si="51">ROUND(L128/G128,4)</f>
        <v>0</v>
      </c>
      <c r="O128" s="1860"/>
      <c r="P128" s="73"/>
      <c r="Q128" s="73"/>
      <c r="R128" s="73"/>
      <c r="S128" s="73"/>
      <c r="T128" s="73"/>
      <c r="U128" s="73"/>
      <c r="V128" s="73"/>
      <c r="W128" s="73"/>
      <c r="X128" s="73"/>
      <c r="Y128" s="73"/>
      <c r="Z128" s="73"/>
    </row>
    <row r="129" spans="1:26" ht="15" customHeight="1">
      <c r="A129" s="166"/>
      <c r="B129" s="166" t="s">
        <v>3464</v>
      </c>
      <c r="C129" s="2747" t="s">
        <v>4670</v>
      </c>
      <c r="D129" s="2460">
        <v>75901</v>
      </c>
      <c r="E129" s="2132"/>
      <c r="F129" s="166" t="s">
        <v>3463</v>
      </c>
      <c r="G129" s="168">
        <v>100</v>
      </c>
      <c r="H129" s="1059"/>
      <c r="I129" s="154">
        <f>ROUND(H128*G128/G129,2)</f>
        <v>450</v>
      </c>
      <c r="J129" s="155" t="s">
        <v>170</v>
      </c>
      <c r="K129" s="170"/>
      <c r="L129" s="157">
        <f>IF(OR(ISBLANK(K129),K129=0,H128=0,ISBLANK(H128)),,ROUND(K129+$L$5,2))</f>
        <v>0</v>
      </c>
      <c r="M129" s="555">
        <f t="shared" ref="M129:M131" si="52">ROUND(I129*L129,2)</f>
        <v>0</v>
      </c>
      <c r="N129" s="1008">
        <f t="shared" si="51"/>
        <v>0</v>
      </c>
      <c r="O129" s="1860"/>
      <c r="P129" s="73"/>
      <c r="Q129" s="73"/>
      <c r="R129" s="73"/>
      <c r="S129" s="73"/>
      <c r="T129" s="73"/>
      <c r="U129" s="73"/>
      <c r="V129" s="73"/>
      <c r="W129" s="73"/>
      <c r="X129" s="73"/>
      <c r="Y129" s="73"/>
      <c r="Z129" s="73"/>
    </row>
    <row r="130" spans="1:26" ht="15" customHeight="1">
      <c r="A130" s="228"/>
      <c r="B130" s="228"/>
      <c r="C130" s="2730" t="s">
        <v>3330</v>
      </c>
      <c r="D130" s="2460">
        <v>85219815061</v>
      </c>
      <c r="E130" s="2361"/>
      <c r="F130" s="228" t="s">
        <v>3463</v>
      </c>
      <c r="G130" s="297">
        <v>100</v>
      </c>
      <c r="H130" s="1059"/>
      <c r="I130" s="701">
        <f t="shared" ref="I130:I131" si="53">ROUND($H$128*$G$128/G130,2)</f>
        <v>450</v>
      </c>
      <c r="J130" s="356" t="s">
        <v>170</v>
      </c>
      <c r="K130" s="170"/>
      <c r="L130" s="266">
        <f>IF(OR(ISBLANK(K130),K130=0,H128=0,ISBLANK(H128)),,ROUND(K130+$L$5,2))</f>
        <v>0</v>
      </c>
      <c r="M130" s="890">
        <f t="shared" si="52"/>
        <v>0</v>
      </c>
      <c r="N130" s="1311">
        <f t="shared" si="51"/>
        <v>0</v>
      </c>
      <c r="O130" s="1860"/>
      <c r="P130" s="74"/>
      <c r="Q130" s="73"/>
      <c r="R130" s="73"/>
      <c r="S130" s="73"/>
      <c r="T130" s="73"/>
      <c r="U130" s="73"/>
      <c r="V130" s="73"/>
      <c r="W130" s="73"/>
      <c r="X130" s="73"/>
      <c r="Y130" s="73"/>
      <c r="Z130" s="73"/>
    </row>
    <row r="131" spans="1:26" ht="15" customHeight="1">
      <c r="A131" s="166"/>
      <c r="B131" s="166"/>
      <c r="C131" s="166" t="s">
        <v>3371</v>
      </c>
      <c r="D131" s="2460" t="s">
        <v>3465</v>
      </c>
      <c r="E131" s="2132"/>
      <c r="F131" s="166" t="s">
        <v>3463</v>
      </c>
      <c r="G131" s="168">
        <v>100</v>
      </c>
      <c r="H131" s="1506"/>
      <c r="I131" s="166">
        <f t="shared" si="53"/>
        <v>450</v>
      </c>
      <c r="J131" s="166" t="s">
        <v>170</v>
      </c>
      <c r="K131" s="170">
        <v>13.57</v>
      </c>
      <c r="L131" s="230">
        <f>IF(OR(ISBLANK(K131),K131=0,H128=0,ISBLANK(H128)),,ROUND(K131+$L$5,2))</f>
        <v>13.57</v>
      </c>
      <c r="M131" s="326">
        <f t="shared" si="52"/>
        <v>6106.5</v>
      </c>
      <c r="N131" s="1311">
        <f t="shared" si="51"/>
        <v>0.13569999999999999</v>
      </c>
      <c r="O131" s="1860"/>
      <c r="P131" s="73"/>
      <c r="Q131" s="73"/>
      <c r="R131" s="73"/>
      <c r="S131" s="73"/>
      <c r="T131" s="73"/>
      <c r="U131" s="73"/>
      <c r="V131" s="73"/>
      <c r="W131" s="73"/>
      <c r="X131" s="73"/>
      <c r="Y131" s="73"/>
      <c r="Z131" s="73"/>
    </row>
    <row r="132" spans="1:26" ht="15" customHeight="1">
      <c r="A132" s="529"/>
      <c r="B132" s="270"/>
      <c r="C132" s="270"/>
      <c r="D132" s="2462"/>
      <c r="E132" s="270"/>
      <c r="F132" s="270"/>
      <c r="G132" s="305"/>
      <c r="H132" s="1346"/>
      <c r="I132" s="270"/>
      <c r="J132" s="270"/>
      <c r="K132" s="307"/>
      <c r="L132" s="271" t="s">
        <v>20</v>
      </c>
      <c r="M132" s="348" t="s">
        <v>20</v>
      </c>
      <c r="N132" s="1070" t="s">
        <v>20</v>
      </c>
      <c r="O132" s="1860"/>
      <c r="P132" s="73"/>
      <c r="Q132" s="73"/>
      <c r="R132" s="73"/>
      <c r="S132" s="73"/>
      <c r="T132" s="73"/>
      <c r="U132" s="73"/>
      <c r="V132" s="73"/>
      <c r="W132" s="73"/>
      <c r="X132" s="73"/>
      <c r="Y132" s="73"/>
      <c r="Z132" s="73"/>
    </row>
    <row r="133" spans="1:26" ht="15" customHeight="1">
      <c r="A133" s="253">
        <v>34030</v>
      </c>
      <c r="B133" s="254" t="s">
        <v>3466</v>
      </c>
      <c r="C133" s="73" t="s">
        <v>3467</v>
      </c>
      <c r="D133" s="2460">
        <v>34029</v>
      </c>
      <c r="E133" s="2474"/>
      <c r="F133" s="2500" t="s">
        <v>3468</v>
      </c>
      <c r="G133" s="2501">
        <v>220</v>
      </c>
      <c r="H133" s="1257"/>
      <c r="I133" s="257">
        <f>ROUND(H133*G133/G133,2)</f>
        <v>0</v>
      </c>
      <c r="J133" s="255" t="s">
        <v>170</v>
      </c>
      <c r="K133" s="2762" t="s">
        <v>4636</v>
      </c>
      <c r="L133" s="314">
        <f>IF(OR(ISBLANK(K133),K133=0,H133=0,ISBLANK(H133)),,ROUND(K133+$L$5,2))</f>
        <v>0</v>
      </c>
      <c r="M133" s="670">
        <f>ROUND(L133*I133,2)</f>
        <v>0</v>
      </c>
      <c r="N133" s="533">
        <f t="shared" ref="N133:N134" si="54">ROUND(L133/G133,4)</f>
        <v>0</v>
      </c>
      <c r="O133" s="2019"/>
      <c r="P133" s="73"/>
      <c r="Q133" s="73"/>
      <c r="R133" s="73"/>
      <c r="S133" s="73"/>
      <c r="T133" s="73"/>
      <c r="U133" s="73"/>
      <c r="V133" s="73"/>
      <c r="W133" s="73"/>
      <c r="X133" s="73"/>
      <c r="Y133" s="73"/>
      <c r="Z133" s="73"/>
    </row>
    <row r="134" spans="1:26" ht="15" customHeight="1">
      <c r="A134" s="2502"/>
      <c r="B134" s="263" t="s">
        <v>3469</v>
      </c>
      <c r="C134" s="1937" t="s">
        <v>3470</v>
      </c>
      <c r="D134" s="2460">
        <v>34029</v>
      </c>
      <c r="E134" s="2132"/>
      <c r="F134" s="2503" t="s">
        <v>3471</v>
      </c>
      <c r="G134" s="2504">
        <v>120</v>
      </c>
      <c r="H134" s="1654"/>
      <c r="I134" s="154">
        <f>ROUND(H133*G133/G134,2)</f>
        <v>0</v>
      </c>
      <c r="J134" s="155" t="s">
        <v>170</v>
      </c>
      <c r="K134" s="261"/>
      <c r="L134" s="157">
        <f>IF(OR(ISBLANK(K134),K134=0,H133=0,ISBLANK(H133)),,ROUND(K134+$L$5,2))</f>
        <v>0</v>
      </c>
      <c r="M134" s="555">
        <f>ROUND(I134*L134,2)</f>
        <v>0</v>
      </c>
      <c r="N134" s="1008">
        <f t="shared" si="54"/>
        <v>0</v>
      </c>
      <c r="O134" s="2019"/>
      <c r="P134" s="73"/>
      <c r="Q134" s="73"/>
      <c r="R134" s="73"/>
      <c r="S134" s="73"/>
      <c r="T134" s="73"/>
      <c r="U134" s="73"/>
      <c r="V134" s="73"/>
      <c r="W134" s="73"/>
      <c r="X134" s="73"/>
      <c r="Y134" s="73"/>
      <c r="Z134" s="73"/>
    </row>
    <row r="135" spans="1:26" ht="15" customHeight="1">
      <c r="A135" s="696"/>
      <c r="B135" s="112" t="s">
        <v>3472</v>
      </c>
      <c r="C135" s="347"/>
      <c r="D135" s="2462"/>
      <c r="E135" s="2494"/>
      <c r="F135" s="2350"/>
      <c r="G135" s="2350"/>
      <c r="H135" s="1324"/>
      <c r="I135" s="270"/>
      <c r="J135" s="584"/>
      <c r="K135" s="271"/>
      <c r="L135" s="271"/>
      <c r="M135" s="348"/>
      <c r="N135" s="1073"/>
      <c r="O135" s="1860"/>
      <c r="P135" s="73"/>
      <c r="Q135" s="73"/>
      <c r="R135" s="73"/>
      <c r="S135" s="73"/>
      <c r="T135" s="73"/>
      <c r="U135" s="73"/>
      <c r="V135" s="73"/>
      <c r="W135" s="73"/>
      <c r="X135" s="73"/>
      <c r="Y135" s="73"/>
      <c r="Z135" s="73"/>
    </row>
    <row r="136" spans="1:26" ht="15" customHeight="1">
      <c r="A136" s="146">
        <v>34031</v>
      </c>
      <c r="B136" s="147" t="s">
        <v>3473</v>
      </c>
      <c r="C136" s="73" t="s">
        <v>3474</v>
      </c>
      <c r="D136" s="2460" t="s">
        <v>3475</v>
      </c>
      <c r="E136" s="2343"/>
      <c r="F136" s="2505" t="s">
        <v>3476</v>
      </c>
      <c r="G136" s="2506">
        <v>72</v>
      </c>
      <c r="H136" s="1879"/>
      <c r="I136" s="154">
        <f>ROUND(H136*G136/G136,2)</f>
        <v>0</v>
      </c>
      <c r="J136" s="155" t="s">
        <v>170</v>
      </c>
      <c r="K136" s="2731" t="s">
        <v>4636</v>
      </c>
      <c r="L136" s="157">
        <f>IF(OR(ISBLANK(K136),K136=0,H136=0,ISBLANK(H136)),,ROUND(K136+$L$5,2))</f>
        <v>0</v>
      </c>
      <c r="M136" s="555">
        <f>ROUND(L136*I136,2)</f>
        <v>0</v>
      </c>
      <c r="N136" s="1008">
        <f>ROUND(L136/G136,4)</f>
        <v>0</v>
      </c>
      <c r="O136" s="1860"/>
      <c r="P136" s="73"/>
      <c r="Q136" s="73"/>
      <c r="R136" s="73"/>
      <c r="S136" s="73"/>
      <c r="T136" s="73"/>
      <c r="U136" s="73"/>
      <c r="V136" s="73"/>
      <c r="W136" s="73"/>
      <c r="X136" s="73"/>
      <c r="Y136" s="73"/>
      <c r="Z136" s="73"/>
    </row>
    <row r="137" spans="1:26" ht="15" customHeight="1">
      <c r="A137" s="2507"/>
      <c r="B137" s="148" t="s">
        <v>3469</v>
      </c>
      <c r="C137" s="487"/>
      <c r="D137" s="2460"/>
      <c r="E137" s="2379"/>
      <c r="F137" s="2492"/>
      <c r="G137" s="2492"/>
      <c r="H137" s="1231"/>
      <c r="I137" s="228"/>
      <c r="J137" s="166"/>
      <c r="K137" s="165"/>
      <c r="L137" s="157"/>
      <c r="M137" s="555"/>
      <c r="N137" s="1008"/>
      <c r="O137" s="1860"/>
      <c r="P137" s="73"/>
      <c r="Q137" s="73"/>
      <c r="R137" s="73"/>
      <c r="S137" s="73"/>
      <c r="T137" s="73"/>
      <c r="U137" s="73"/>
      <c r="V137" s="73"/>
      <c r="W137" s="73"/>
      <c r="X137" s="73"/>
      <c r="Y137" s="73"/>
      <c r="Z137" s="73"/>
    </row>
    <row r="138" spans="1:26" ht="15" customHeight="1">
      <c r="A138" s="2507"/>
      <c r="B138" s="148" t="s">
        <v>3472</v>
      </c>
      <c r="C138" s="487"/>
      <c r="D138" s="2460"/>
      <c r="E138" s="2379"/>
      <c r="F138" s="2492"/>
      <c r="G138" s="2492"/>
      <c r="H138" s="1231"/>
      <c r="I138" s="228"/>
      <c r="J138" s="503"/>
      <c r="K138" s="165"/>
      <c r="L138" s="157"/>
      <c r="M138" s="555"/>
      <c r="N138" s="1008"/>
      <c r="O138" s="1860"/>
      <c r="P138" s="73"/>
      <c r="Q138" s="73"/>
      <c r="R138" s="73"/>
      <c r="S138" s="73"/>
      <c r="T138" s="73"/>
      <c r="U138" s="73"/>
      <c r="V138" s="73"/>
      <c r="W138" s="73"/>
      <c r="X138" s="73"/>
      <c r="Y138" s="73"/>
      <c r="Z138" s="73"/>
    </row>
    <row r="139" spans="1:26" ht="15" customHeight="1">
      <c r="A139" s="696"/>
      <c r="B139" s="356" t="s">
        <v>3477</v>
      </c>
      <c r="C139" s="347"/>
      <c r="D139" s="2462"/>
      <c r="E139" s="2508"/>
      <c r="F139" s="2350"/>
      <c r="G139" s="2350"/>
      <c r="H139" s="1324"/>
      <c r="I139" s="270"/>
      <c r="J139" s="270"/>
      <c r="K139" s="566"/>
      <c r="L139" s="444"/>
      <c r="M139" s="738"/>
      <c r="N139" s="1070"/>
      <c r="O139" s="2457"/>
      <c r="P139" s="588"/>
      <c r="Q139" s="588"/>
      <c r="R139" s="588"/>
      <c r="S139" s="588"/>
      <c r="T139" s="588"/>
      <c r="U139" s="588"/>
      <c r="V139" s="588"/>
      <c r="W139" s="588"/>
      <c r="X139" s="588"/>
      <c r="Y139" s="588"/>
      <c r="Z139" s="73"/>
    </row>
    <row r="140" spans="1:26" ht="15" customHeight="1">
      <c r="A140" s="1167"/>
      <c r="B140" s="1167"/>
      <c r="C140" s="1167"/>
      <c r="D140" s="2462"/>
      <c r="E140" s="1167"/>
      <c r="F140" s="1167"/>
      <c r="G140" s="1168"/>
      <c r="H140" s="1167"/>
      <c r="I140" s="1167"/>
      <c r="J140" s="1167"/>
      <c r="K140" s="891"/>
      <c r="L140" s="891"/>
      <c r="M140" s="1169"/>
      <c r="N140" s="1806"/>
      <c r="O140" s="1169"/>
      <c r="P140" s="1169"/>
      <c r="Q140" s="1169"/>
      <c r="R140" s="1169"/>
      <c r="S140" s="1169"/>
      <c r="T140" s="1169"/>
      <c r="U140" s="1169"/>
      <c r="V140" s="1169"/>
      <c r="W140" s="1169"/>
      <c r="X140" s="1169"/>
      <c r="Y140" s="1806"/>
      <c r="Z140" s="73"/>
    </row>
    <row r="141" spans="1:26" ht="15" customHeight="1">
      <c r="A141" s="309">
        <v>34032</v>
      </c>
      <c r="B141" s="896" t="s">
        <v>3478</v>
      </c>
      <c r="C141" s="255" t="s">
        <v>2064</v>
      </c>
      <c r="D141" s="2460" t="s">
        <v>3479</v>
      </c>
      <c r="E141" s="1831"/>
      <c r="F141" s="155" t="s">
        <v>3480</v>
      </c>
      <c r="G141" s="916">
        <v>168</v>
      </c>
      <c r="H141" s="2509">
        <v>500</v>
      </c>
      <c r="I141" s="1364">
        <f>ROUND(H141*G141/G141,2)</f>
        <v>500</v>
      </c>
      <c r="J141" s="155" t="s">
        <v>170</v>
      </c>
      <c r="K141" s="156">
        <v>65.77</v>
      </c>
      <c r="L141" s="157">
        <f>IF(OR(ISBLANK(K141),K141=0,H141=0,ISBLANK(H141)),,ROUND(K141+$L$5,2))</f>
        <v>65.77</v>
      </c>
      <c r="M141" s="555">
        <f t="shared" ref="M141" si="55">ROUND(I141*L141,2)</f>
        <v>32885</v>
      </c>
      <c r="N141" s="1008">
        <f t="shared" ref="N141" si="56">ROUND(L141/G141,4)</f>
        <v>0.39150000000000001</v>
      </c>
      <c r="O141" s="157" t="s">
        <v>3479</v>
      </c>
      <c r="P141" s="157" t="s">
        <v>3481</v>
      </c>
      <c r="Q141" s="239">
        <v>168</v>
      </c>
      <c r="R141" s="177"/>
      <c r="S141" s="155">
        <v>4.72</v>
      </c>
      <c r="T141" s="472">
        <f t="shared" ref="T141" si="57">ROUND($T$8*S141,2)</f>
        <v>3.77</v>
      </c>
      <c r="U141" s="840">
        <f t="shared" ref="U141" si="58">IF(ISBLANK(O141),,R141+T141)</f>
        <v>3.77</v>
      </c>
      <c r="V141" s="482" t="s">
        <v>375</v>
      </c>
      <c r="W141" s="165">
        <f t="shared" ref="W141" si="59">IF(ISNUMBER(K141),IF(V141="Y",(K141-T141)))</f>
        <v>61.999999999999993</v>
      </c>
      <c r="X141" s="181">
        <f t="shared" ref="X141" si="60">W141/G141</f>
        <v>0.36904761904761901</v>
      </c>
      <c r="Y141" s="533" t="b">
        <f t="shared" ref="Y141" si="61">IF(V141="N",IF(ISNUMBER(R141),(R141+T141)/Q141))</f>
        <v>0</v>
      </c>
      <c r="Z141" s="73"/>
    </row>
    <row r="142" spans="1:26" ht="15" customHeight="1">
      <c r="A142" s="371"/>
      <c r="B142" s="166" t="s">
        <v>3482</v>
      </c>
      <c r="C142" s="155"/>
      <c r="D142" s="2460"/>
      <c r="E142" s="2765"/>
      <c r="F142" s="166"/>
      <c r="G142" s="916"/>
      <c r="H142" s="1866"/>
      <c r="I142" s="1364"/>
      <c r="J142" s="155"/>
      <c r="K142" s="2709"/>
      <c r="L142" s="157"/>
      <c r="M142" s="555"/>
      <c r="N142" s="1008"/>
      <c r="O142" s="557"/>
      <c r="P142" s="171"/>
      <c r="Q142" s="166"/>
      <c r="R142" s="2766"/>
      <c r="S142" s="155"/>
      <c r="T142" s="219"/>
      <c r="U142" s="1596"/>
      <c r="V142" s="2510"/>
      <c r="W142" s="165"/>
      <c r="X142" s="181"/>
      <c r="Y142" s="1008"/>
      <c r="Z142" s="73"/>
    </row>
    <row r="143" spans="1:26" ht="15" customHeight="1">
      <c r="A143" s="371"/>
      <c r="B143" s="155"/>
      <c r="C143" s="356"/>
      <c r="D143" s="2460"/>
      <c r="E143" s="98"/>
      <c r="F143" s="166"/>
      <c r="G143" s="916"/>
      <c r="H143" s="2511"/>
      <c r="I143" s="777"/>
      <c r="J143" s="777"/>
      <c r="K143" s="778"/>
      <c r="L143" s="778"/>
      <c r="M143" s="1652"/>
      <c r="N143" s="2412"/>
      <c r="O143" s="554"/>
      <c r="P143" s="2512"/>
      <c r="Q143" s="152"/>
      <c r="R143" s="165"/>
      <c r="S143" s="155"/>
      <c r="T143" s="2513"/>
      <c r="U143" s="2514"/>
      <c r="V143" s="2515"/>
      <c r="W143" s="304"/>
      <c r="X143" s="1136"/>
      <c r="Y143" s="1440"/>
      <c r="Z143" s="73"/>
    </row>
    <row r="144" spans="1:26" ht="15" customHeight="1">
      <c r="A144" s="270"/>
      <c r="B144" s="757"/>
      <c r="C144" s="270"/>
      <c r="D144" s="2462"/>
      <c r="E144" s="347"/>
      <c r="F144" s="198"/>
      <c r="G144" s="2516"/>
      <c r="H144" s="1324"/>
      <c r="I144" s="1215"/>
      <c r="J144" s="198"/>
      <c r="K144" s="566"/>
      <c r="L144" s="566"/>
      <c r="M144" s="738"/>
      <c r="N144" s="1070"/>
      <c r="O144" s="368"/>
      <c r="P144" s="370"/>
      <c r="Q144" s="340"/>
      <c r="R144" s="444"/>
      <c r="S144" s="198"/>
      <c r="T144" s="2517"/>
      <c r="U144" s="2518"/>
      <c r="V144" s="2519"/>
      <c r="W144" s="566"/>
      <c r="X144" s="1120"/>
      <c r="Y144" s="987"/>
      <c r="Z144" s="73"/>
    </row>
    <row r="145" spans="1:26" ht="15" customHeight="1">
      <c r="A145" s="371">
        <v>34033</v>
      </c>
      <c r="B145" s="937" t="s">
        <v>3483</v>
      </c>
      <c r="C145" s="310" t="s">
        <v>2064</v>
      </c>
      <c r="D145" s="2460" t="s">
        <v>3484</v>
      </c>
      <c r="E145" s="1260"/>
      <c r="F145" s="310" t="s">
        <v>3485</v>
      </c>
      <c r="G145" s="887">
        <v>1000</v>
      </c>
      <c r="H145" s="1879">
        <v>500</v>
      </c>
      <c r="I145" s="257">
        <f>ROUND(H145*G145/G145,2)</f>
        <v>500</v>
      </c>
      <c r="J145" s="255" t="s">
        <v>170</v>
      </c>
      <c r="K145" s="313">
        <v>19.96</v>
      </c>
      <c r="L145" s="1893">
        <f>IF(OR(ISBLANK(K145),K145=0,H145=0,ISBLANK(H145)),,ROUND(K145+$L$5,2))</f>
        <v>19.96</v>
      </c>
      <c r="M145" s="730">
        <f t="shared" ref="M145:M146" si="62">ROUND(I145*L145,2)</f>
        <v>9980</v>
      </c>
      <c r="N145" s="1363">
        <f t="shared" ref="N145:N147" si="63">ROUND(L145/G145,4)</f>
        <v>0.02</v>
      </c>
      <c r="O145" s="157" t="s">
        <v>3484</v>
      </c>
      <c r="P145" s="157" t="s">
        <v>3486</v>
      </c>
      <c r="Q145" s="239">
        <v>1000</v>
      </c>
      <c r="R145" s="177"/>
      <c r="S145" s="155">
        <v>4.21</v>
      </c>
      <c r="T145" s="472">
        <f>ROUND($T$8*S145,2)</f>
        <v>3.36</v>
      </c>
      <c r="U145" s="1110">
        <f>IF(ISBLANK(O145),,R145+T145)</f>
        <v>3.36</v>
      </c>
      <c r="V145" s="1016" t="s">
        <v>375</v>
      </c>
      <c r="W145" s="235">
        <f>IF(ISNUMBER(K145),IF(V145="Y",(K145-T145)))</f>
        <v>16.600000000000001</v>
      </c>
      <c r="X145" s="1115">
        <f>W145/G145</f>
        <v>1.66E-2</v>
      </c>
      <c r="Y145" s="1018" t="b">
        <f>IF(V145="N",IF(ISNUMBER(R145),(R145+T145)/Q145))</f>
        <v>0</v>
      </c>
      <c r="Z145" s="73"/>
    </row>
    <row r="146" spans="1:26" ht="15" customHeight="1">
      <c r="A146" s="371"/>
      <c r="B146" s="937"/>
      <c r="C146" s="166" t="s">
        <v>3487</v>
      </c>
      <c r="D146" s="2460" t="s">
        <v>3488</v>
      </c>
      <c r="E146" s="1260"/>
      <c r="F146" s="166" t="s">
        <v>3485</v>
      </c>
      <c r="G146" s="168">
        <v>1000</v>
      </c>
      <c r="H146" s="692"/>
      <c r="I146" s="166">
        <f>ROUND(H145*G145/G146,2)</f>
        <v>500</v>
      </c>
      <c r="J146" s="155" t="s">
        <v>170</v>
      </c>
      <c r="K146" s="156"/>
      <c r="L146" s="422">
        <f>IF(OR(ISBLANK(K146),K146=0,H145=0,ISBLANK(H145)),,ROUND(K146+$L$5,2))</f>
        <v>0</v>
      </c>
      <c r="M146" s="885">
        <f t="shared" si="62"/>
        <v>0</v>
      </c>
      <c r="N146" s="1293">
        <f t="shared" si="63"/>
        <v>0</v>
      </c>
      <c r="O146" s="249"/>
      <c r="P146" s="249"/>
      <c r="Q146" s="462"/>
      <c r="R146" s="157"/>
      <c r="S146" s="155"/>
      <c r="T146" s="179"/>
      <c r="U146" s="179"/>
      <c r="V146" s="179"/>
      <c r="W146" s="165"/>
      <c r="X146" s="646"/>
      <c r="Y146" s="1018"/>
      <c r="Z146" s="73"/>
    </row>
    <row r="147" spans="1:26" ht="15" customHeight="1">
      <c r="A147" s="166"/>
      <c r="B147" s="166" t="s">
        <v>3489</v>
      </c>
      <c r="C147" s="166" t="s">
        <v>2079</v>
      </c>
      <c r="D147" s="2460">
        <v>130009848000</v>
      </c>
      <c r="E147" s="1260"/>
      <c r="F147" s="166" t="s">
        <v>3485</v>
      </c>
      <c r="G147" s="168">
        <v>1000</v>
      </c>
      <c r="H147" s="1506"/>
      <c r="I147" s="166">
        <f>ROUND(H145*G145/G147,2)</f>
        <v>500</v>
      </c>
      <c r="J147" s="155" t="s">
        <v>170</v>
      </c>
      <c r="K147" s="156"/>
      <c r="L147" s="157">
        <f>IF(OR(ISBLANK(K147),K147=0,H145=0,ISBLANK(H145)),,ROUND(K147+$L$5,2))</f>
        <v>0</v>
      </c>
      <c r="M147" s="555">
        <f>ROUND(L147*I147,2)</f>
        <v>0</v>
      </c>
      <c r="N147" s="1008">
        <f t="shared" si="63"/>
        <v>0</v>
      </c>
      <c r="O147" s="2520">
        <v>130009848000</v>
      </c>
      <c r="P147" s="701" t="s">
        <v>3486</v>
      </c>
      <c r="Q147" s="851">
        <v>1000</v>
      </c>
      <c r="R147" s="177"/>
      <c r="S147" s="155">
        <v>4.32</v>
      </c>
      <c r="T147" s="1335">
        <f>ROUND($T$8*S147,2)</f>
        <v>3.45</v>
      </c>
      <c r="U147" s="1596">
        <f>IF(ISBLANK(O147),,R147+T147)</f>
        <v>3.45</v>
      </c>
      <c r="V147" s="2510" t="s">
        <v>375</v>
      </c>
      <c r="W147" s="165" t="b">
        <f>IF(ISNUMBER(K147),IF(V147="Y",(K147-T147)))</f>
        <v>0</v>
      </c>
      <c r="X147" s="181">
        <f>W147/G147</f>
        <v>0</v>
      </c>
      <c r="Y147" s="1008" t="b">
        <f>IF(V147="N",IF(ISNUMBER(R147),(R147+T147)/Q147))</f>
        <v>0</v>
      </c>
      <c r="Z147" s="73"/>
    </row>
    <row r="148" spans="1:26" ht="15" customHeight="1">
      <c r="A148" s="166"/>
      <c r="B148" s="166" t="s">
        <v>20</v>
      </c>
      <c r="C148" s="263"/>
      <c r="D148" s="2460"/>
      <c r="E148" s="178"/>
      <c r="F148" s="263"/>
      <c r="G148" s="2521"/>
      <c r="H148" s="2041"/>
      <c r="I148" s="2503"/>
      <c r="J148" s="2503"/>
      <c r="K148" s="261"/>
      <c r="L148" s="919"/>
      <c r="M148" s="1938"/>
      <c r="N148" s="2522"/>
      <c r="O148" s="1887"/>
      <c r="P148" s="171"/>
      <c r="Q148" s="230"/>
      <c r="R148" s="844"/>
      <c r="S148" s="602"/>
      <c r="T148" s="602"/>
      <c r="U148" s="602"/>
      <c r="V148" s="602"/>
      <c r="W148" s="602"/>
      <c r="X148" s="1945"/>
      <c r="Y148" s="2523"/>
      <c r="Z148" s="73"/>
    </row>
    <row r="149" spans="1:26" ht="15" customHeight="1">
      <c r="A149" s="198"/>
      <c r="B149" s="198"/>
      <c r="C149" s="198"/>
      <c r="D149" s="2462"/>
      <c r="E149" s="198"/>
      <c r="F149" s="198"/>
      <c r="G149" s="243"/>
      <c r="H149" s="1939"/>
      <c r="I149" s="198"/>
      <c r="J149" s="198"/>
      <c r="K149" s="566"/>
      <c r="L149" s="566"/>
      <c r="M149" s="738"/>
      <c r="N149" s="1070"/>
      <c r="O149" s="2524"/>
      <c r="P149" s="673"/>
      <c r="Q149" s="673"/>
      <c r="R149" s="665"/>
      <c r="S149" s="270"/>
      <c r="T149" s="1601"/>
      <c r="U149" s="1603"/>
      <c r="V149" s="1603"/>
      <c r="W149" s="307"/>
      <c r="X149" s="1914"/>
      <c r="Y149" s="1021" t="s">
        <v>20</v>
      </c>
      <c r="Z149" s="73"/>
    </row>
    <row r="150" spans="1:26" ht="15" customHeight="1">
      <c r="A150" s="146">
        <v>34034</v>
      </c>
      <c r="B150" s="1614" t="s">
        <v>3490</v>
      </c>
      <c r="C150" s="255" t="s">
        <v>2060</v>
      </c>
      <c r="D150" s="2460" t="s">
        <v>3491</v>
      </c>
      <c r="E150" s="1260"/>
      <c r="F150" s="2270" t="s">
        <v>3492</v>
      </c>
      <c r="G150" s="2525">
        <v>250</v>
      </c>
      <c r="H150" s="1879">
        <v>50</v>
      </c>
      <c r="I150" s="154">
        <f>ROUND(H150*G150/G150,2)</f>
        <v>50</v>
      </c>
      <c r="J150" s="155" t="s">
        <v>170</v>
      </c>
      <c r="K150" s="156"/>
      <c r="L150" s="157">
        <f>IF(OR(ISBLANK(K150),K150=0,H150=0,ISBLANK(H150)),,ROUND(K150+$L$5,2))</f>
        <v>0</v>
      </c>
      <c r="M150" s="555">
        <f t="shared" ref="M150:M151" si="64">ROUND(L150*I150,2)</f>
        <v>0</v>
      </c>
      <c r="N150" s="1363">
        <f>ROUND(L150/G150,4)</f>
        <v>0</v>
      </c>
      <c r="O150" s="778" t="s">
        <v>3491</v>
      </c>
      <c r="P150" s="844" t="s">
        <v>3493</v>
      </c>
      <c r="Q150" s="73">
        <v>250</v>
      </c>
      <c r="R150" s="177"/>
      <c r="S150" s="155">
        <v>3.56</v>
      </c>
      <c r="T150" s="219">
        <f t="shared" ref="T150:T151" si="65">ROUND($T$8*S150,2)</f>
        <v>2.84</v>
      </c>
      <c r="U150" s="2526">
        <f t="shared" ref="U150:U151" si="66">IF(ISBLANK(O150),,R150+T150)</f>
        <v>2.84</v>
      </c>
      <c r="V150" s="2510" t="s">
        <v>375</v>
      </c>
      <c r="W150" s="165" t="b">
        <f t="shared" ref="W150:W151" si="67">IF(ISNUMBER(K150),IF(V150="Y",(K150-T150)))</f>
        <v>0</v>
      </c>
      <c r="X150" s="181">
        <f t="shared" ref="X150:X151" si="68">W150/G150</f>
        <v>0</v>
      </c>
      <c r="Y150" s="533" t="b">
        <f t="shared" ref="Y150:Y151" si="69">IF(V150="N",IF(ISNUMBER(R150),(R150+T150)/Q150))</f>
        <v>0</v>
      </c>
      <c r="Z150" s="73"/>
    </row>
    <row r="151" spans="1:26" ht="15" customHeight="1">
      <c r="A151" s="155"/>
      <c r="B151" s="155" t="s">
        <v>3494</v>
      </c>
      <c r="C151" s="155" t="s">
        <v>2085</v>
      </c>
      <c r="D151" s="2460">
        <v>13000030800</v>
      </c>
      <c r="E151" s="2527"/>
      <c r="F151" s="2370" t="s">
        <v>3495</v>
      </c>
      <c r="G151" s="2472">
        <v>500</v>
      </c>
      <c r="H151" s="2499"/>
      <c r="I151" s="769">
        <f>ROUND(H150*G150/G151,2)</f>
        <v>25</v>
      </c>
      <c r="J151" s="650" t="s">
        <v>170</v>
      </c>
      <c r="K151" s="156">
        <v>44.85</v>
      </c>
      <c r="L151" s="157">
        <f>IF(OR(ISBLANK(K151),K151=0,H150=0,ISBLANK(H150)),,ROUND(K151+$L$5,2))</f>
        <v>44.85</v>
      </c>
      <c r="M151" s="555">
        <f t="shared" si="64"/>
        <v>1121.25</v>
      </c>
      <c r="N151" s="1008">
        <f>ROUND(L151/G151,2)</f>
        <v>0.09</v>
      </c>
      <c r="O151" s="2528">
        <v>13000030800</v>
      </c>
      <c r="P151" s="261" t="s">
        <v>3495</v>
      </c>
      <c r="Q151" s="263">
        <v>500</v>
      </c>
      <c r="R151" s="289"/>
      <c r="S151" s="155"/>
      <c r="T151" s="219">
        <f t="shared" si="65"/>
        <v>0</v>
      </c>
      <c r="U151" s="2526">
        <f t="shared" si="66"/>
        <v>0</v>
      </c>
      <c r="V151" s="2510" t="s">
        <v>375</v>
      </c>
      <c r="W151" s="165">
        <f t="shared" si="67"/>
        <v>44.85</v>
      </c>
      <c r="X151" s="181">
        <f t="shared" si="68"/>
        <v>8.9700000000000002E-2</v>
      </c>
      <c r="Y151" s="533" t="b">
        <f t="shared" si="69"/>
        <v>0</v>
      </c>
      <c r="Z151" s="73"/>
    </row>
    <row r="152" spans="1:26" ht="15" customHeight="1">
      <c r="A152" s="155"/>
      <c r="B152" s="155" t="s">
        <v>3496</v>
      </c>
      <c r="C152" s="155" t="s">
        <v>20</v>
      </c>
      <c r="D152" s="2460"/>
      <c r="E152" s="648"/>
      <c r="F152" s="650" t="s">
        <v>20</v>
      </c>
      <c r="G152" s="784" t="s">
        <v>20</v>
      </c>
      <c r="H152" s="1124"/>
      <c r="I152" s="839" t="s">
        <v>20</v>
      </c>
      <c r="J152" s="650" t="s">
        <v>20</v>
      </c>
      <c r="K152" s="235"/>
      <c r="L152" s="422" t="s">
        <v>20</v>
      </c>
      <c r="M152" s="885" t="s">
        <v>20</v>
      </c>
      <c r="N152" s="1293" t="s">
        <v>20</v>
      </c>
      <c r="O152" s="779"/>
      <c r="P152" s="261"/>
      <c r="Q152" s="263"/>
      <c r="R152" s="943"/>
      <c r="S152" s="155" t="s">
        <v>20</v>
      </c>
      <c r="T152" s="237" t="s">
        <v>255</v>
      </c>
      <c r="U152" s="237"/>
      <c r="V152" s="237"/>
      <c r="W152" s="165" t="s">
        <v>20</v>
      </c>
      <c r="X152" s="646" t="s">
        <v>20</v>
      </c>
      <c r="Y152" s="1018" t="s">
        <v>20</v>
      </c>
      <c r="Z152" s="73"/>
    </row>
    <row r="153" spans="1:26" ht="15" customHeight="1">
      <c r="A153" s="270"/>
      <c r="B153" s="270" t="s">
        <v>20</v>
      </c>
      <c r="C153" s="270"/>
      <c r="D153" s="2462"/>
      <c r="E153" s="270"/>
      <c r="F153" s="270"/>
      <c r="G153" s="305"/>
      <c r="H153" s="1939"/>
      <c r="I153" s="270"/>
      <c r="J153" s="270"/>
      <c r="K153" s="271"/>
      <c r="L153" s="271"/>
      <c r="M153" s="348"/>
      <c r="N153" s="1073"/>
      <c r="O153" s="1947"/>
      <c r="P153" s="783"/>
      <c r="Q153" s="205"/>
      <c r="R153" s="665"/>
      <c r="S153" s="198"/>
      <c r="T153" s="832"/>
      <c r="U153" s="956"/>
      <c r="V153" s="956"/>
      <c r="W153" s="307"/>
      <c r="X153" s="1914"/>
      <c r="Y153" s="987" t="s">
        <v>20</v>
      </c>
      <c r="Z153" s="73"/>
    </row>
    <row r="154" spans="1:26" ht="15" customHeight="1">
      <c r="A154" s="146">
        <v>34035</v>
      </c>
      <c r="B154" s="147" t="s">
        <v>3497</v>
      </c>
      <c r="C154" s="155" t="s">
        <v>2064</v>
      </c>
      <c r="D154" s="2460" t="s">
        <v>3498</v>
      </c>
      <c r="E154" s="1260"/>
      <c r="F154" s="155" t="s">
        <v>3485</v>
      </c>
      <c r="G154" s="152">
        <v>1000</v>
      </c>
      <c r="H154" s="1879">
        <v>200</v>
      </c>
      <c r="I154" s="154">
        <f>ROUND(H154*G154/G154,2)</f>
        <v>200</v>
      </c>
      <c r="J154" s="155" t="s">
        <v>170</v>
      </c>
      <c r="K154" s="156">
        <v>22.91</v>
      </c>
      <c r="L154" s="157">
        <f>IF(OR(ISBLANK(K154),K154=0,H154=0,ISBLANK(H154)),,ROUND(K154+'Pantry Vegetables 24001-26000'!$L$5,2))</f>
        <v>22.91</v>
      </c>
      <c r="M154" s="555">
        <f>ROUND(L154*I154,2)</f>
        <v>4582</v>
      </c>
      <c r="N154" s="1008">
        <f>ROUND(L154/G154,4)</f>
        <v>2.29E-2</v>
      </c>
      <c r="O154" s="249" t="s">
        <v>3498</v>
      </c>
      <c r="P154" s="249" t="s">
        <v>3486</v>
      </c>
      <c r="Q154" s="540">
        <v>1000</v>
      </c>
      <c r="R154" s="177"/>
      <c r="S154" s="155">
        <v>4.8099999999999996</v>
      </c>
      <c r="T154" s="219">
        <f>ROUND($T$8*S154,2)</f>
        <v>3.84</v>
      </c>
      <c r="U154" s="179">
        <f>IF(ISBLANK(O154),,R154+T154)</f>
        <v>3.84</v>
      </c>
      <c r="V154" s="179" t="s">
        <v>375</v>
      </c>
      <c r="W154" s="165">
        <f>IF(ISNUMBER(K154),IF(V154="Y",(K154-T154)))</f>
        <v>19.07</v>
      </c>
      <c r="X154" s="181">
        <f>W154/G154</f>
        <v>1.907E-2</v>
      </c>
      <c r="Y154" s="533" t="b">
        <f>IF(V154="N",IF(ISNUMBER(R154),(R154+T154)/Q154))</f>
        <v>0</v>
      </c>
      <c r="Z154" s="73"/>
    </row>
    <row r="155" spans="1:26" ht="15" customHeight="1">
      <c r="A155" s="155"/>
      <c r="B155" s="155" t="s">
        <v>3499</v>
      </c>
      <c r="C155" s="155"/>
      <c r="D155" s="2460"/>
      <c r="E155" s="648"/>
      <c r="F155" s="650" t="s">
        <v>20</v>
      </c>
      <c r="G155" s="784" t="s">
        <v>20</v>
      </c>
      <c r="H155" s="1124"/>
      <c r="I155" s="839" t="s">
        <v>20</v>
      </c>
      <c r="J155" s="650" t="s">
        <v>20</v>
      </c>
      <c r="K155" s="235"/>
      <c r="L155" s="422" t="s">
        <v>20</v>
      </c>
      <c r="M155" s="885" t="s">
        <v>20</v>
      </c>
      <c r="N155" s="1293" t="s">
        <v>20</v>
      </c>
      <c r="O155" s="557"/>
      <c r="P155" s="171"/>
      <c r="Q155" s="230"/>
      <c r="R155" s="157"/>
      <c r="S155" s="155"/>
      <c r="T155" s="179"/>
      <c r="U155" s="179"/>
      <c r="V155" s="179"/>
      <c r="W155" s="165"/>
      <c r="X155" s="646"/>
      <c r="Y155" s="1018"/>
      <c r="Z155" s="73"/>
    </row>
    <row r="156" spans="1:26" ht="15" customHeight="1">
      <c r="A156" s="270"/>
      <c r="B156" s="270"/>
      <c r="C156" s="270"/>
      <c r="D156" s="2462"/>
      <c r="E156" s="270"/>
      <c r="F156" s="270"/>
      <c r="G156" s="305"/>
      <c r="H156" s="1939"/>
      <c r="I156" s="270"/>
      <c r="J156" s="270"/>
      <c r="K156" s="271"/>
      <c r="L156" s="271"/>
      <c r="M156" s="348"/>
      <c r="N156" s="1073"/>
      <c r="O156" s="1891"/>
      <c r="P156" s="444"/>
      <c r="Q156" s="566"/>
      <c r="R156" s="665"/>
      <c r="S156" s="198"/>
      <c r="T156" s="832"/>
      <c r="U156" s="965"/>
      <c r="V156" s="956"/>
      <c r="W156" s="307"/>
      <c r="X156" s="1914"/>
      <c r="Y156" s="987" t="s">
        <v>20</v>
      </c>
      <c r="Z156" s="73"/>
    </row>
    <row r="157" spans="1:26" ht="15" customHeight="1" thickBot="1">
      <c r="A157" s="146">
        <v>34036</v>
      </c>
      <c r="B157" s="147" t="s">
        <v>3500</v>
      </c>
      <c r="C157" s="155" t="s">
        <v>2064</v>
      </c>
      <c r="D157" s="2460" t="s">
        <v>3501</v>
      </c>
      <c r="E157" s="1260"/>
      <c r="F157" s="155" t="s">
        <v>3502</v>
      </c>
      <c r="G157" s="152">
        <v>168</v>
      </c>
      <c r="H157" s="1879">
        <v>200</v>
      </c>
      <c r="I157" s="154">
        <f>ROUND(H157*G157/G157,2)</f>
        <v>200</v>
      </c>
      <c r="J157" s="155" t="s">
        <v>170</v>
      </c>
      <c r="K157" s="156">
        <v>55.53</v>
      </c>
      <c r="L157" s="157">
        <f>IF(OR(ISBLANK(K157),K157=0,H157=0,ISBLANK(H157)),,ROUND(K157+$L$5,2))</f>
        <v>55.53</v>
      </c>
      <c r="M157" s="555">
        <f t="shared" ref="M157" si="70">ROUND(L157*I157,2)</f>
        <v>11106</v>
      </c>
      <c r="N157" s="1008">
        <f t="shared" ref="N157" si="71">ROUND(L157/G157,4)</f>
        <v>0.33050000000000002</v>
      </c>
      <c r="O157" s="844" t="s">
        <v>3501</v>
      </c>
      <c r="P157" s="844" t="s">
        <v>3503</v>
      </c>
      <c r="Q157" s="73">
        <v>168</v>
      </c>
      <c r="R157" s="177"/>
      <c r="S157" s="155">
        <v>7.33</v>
      </c>
      <c r="T157" s="472">
        <f t="shared" ref="T157" si="72">ROUND($T$8*S157,2)</f>
        <v>5.85</v>
      </c>
      <c r="U157" s="1676">
        <f t="shared" ref="U157" si="73">IF(ISBLANK(O157),,R157+T157)</f>
        <v>5.85</v>
      </c>
      <c r="V157" s="2146" t="s">
        <v>375</v>
      </c>
      <c r="W157" s="165">
        <f t="shared" ref="W157" si="74">IF(ISNUMBER(K157),IF(V157="Y",(K157-T157)))</f>
        <v>49.68</v>
      </c>
      <c r="X157" s="181">
        <f t="shared" ref="X157" si="75">W157/G157</f>
        <v>0.29571428571428571</v>
      </c>
      <c r="Y157" s="533" t="b">
        <f t="shared" ref="Y157" si="76">IF(V157="N",IF(ISNUMBER(R157),(R157+T157)/Q157))</f>
        <v>0</v>
      </c>
      <c r="Z157" s="73"/>
    </row>
    <row r="158" spans="1:26" ht="15" customHeight="1">
      <c r="A158" s="146"/>
      <c r="B158" s="147"/>
      <c r="C158" s="155"/>
      <c r="D158" s="2460"/>
      <c r="E158" s="232"/>
      <c r="F158" s="155"/>
      <c r="G158" s="152"/>
      <c r="H158" s="2768"/>
      <c r="I158" s="154"/>
      <c r="J158" s="155"/>
      <c r="K158" s="165"/>
      <c r="L158" s="230"/>
      <c r="M158" s="326"/>
      <c r="N158" s="1311"/>
      <c r="O158" s="919"/>
      <c r="P158" s="261"/>
      <c r="Q158" s="263"/>
      <c r="R158" s="2767"/>
      <c r="S158" s="356"/>
      <c r="T158" s="1334"/>
      <c r="U158" s="1022"/>
      <c r="V158" s="373"/>
      <c r="W158" s="165"/>
      <c r="X158" s="181"/>
      <c r="Y158" s="1008"/>
      <c r="Z158" s="73"/>
    </row>
    <row r="159" spans="1:26" ht="15" customHeight="1">
      <c r="A159" s="155"/>
      <c r="B159" s="155" t="s">
        <v>3504</v>
      </c>
      <c r="C159" s="73"/>
      <c r="D159" s="2460"/>
      <c r="E159" s="232"/>
      <c r="F159" s="263"/>
      <c r="G159" s="2529"/>
      <c r="H159" s="1124"/>
      <c r="I159" s="602"/>
      <c r="J159" s="602"/>
      <c r="K159" s="844"/>
      <c r="L159" s="844"/>
      <c r="M159" s="1943"/>
      <c r="N159" s="1311"/>
      <c r="O159" s="919"/>
      <c r="P159" s="261"/>
      <c r="Q159" s="263"/>
      <c r="R159" s="263"/>
      <c r="S159" s="263"/>
      <c r="T159" s="263"/>
      <c r="U159" s="263"/>
      <c r="V159" s="263"/>
      <c r="W159" s="263"/>
      <c r="X159" s="2194"/>
      <c r="Y159" s="2523"/>
      <c r="Z159" s="73"/>
    </row>
    <row r="160" spans="1:26" ht="15" customHeight="1" thickBot="1">
      <c r="A160" s="270"/>
      <c r="B160" s="270" t="s">
        <v>2067</v>
      </c>
      <c r="C160" s="270"/>
      <c r="D160" s="2462"/>
      <c r="E160" s="270"/>
      <c r="F160" s="270"/>
      <c r="G160" s="305"/>
      <c r="H160" s="1939"/>
      <c r="I160" s="270"/>
      <c r="J160" s="270"/>
      <c r="K160" s="271"/>
      <c r="L160" s="271"/>
      <c r="M160" s="348"/>
      <c r="N160" s="1073"/>
      <c r="O160" s="783"/>
      <c r="P160" s="783"/>
      <c r="Q160" s="205"/>
      <c r="R160" s="565"/>
      <c r="S160" s="198"/>
      <c r="T160" s="1118"/>
      <c r="U160" s="1241"/>
      <c r="V160" s="1119"/>
      <c r="W160" s="566"/>
      <c r="X160" s="1120"/>
      <c r="Y160" s="987"/>
      <c r="Z160" s="73"/>
    </row>
    <row r="161" spans="1:26" ht="15" customHeight="1" thickBot="1">
      <c r="A161" s="371">
        <v>34037</v>
      </c>
      <c r="B161" s="1047" t="s">
        <v>3505</v>
      </c>
      <c r="C161" s="255" t="s">
        <v>3506</v>
      </c>
      <c r="D161" s="2460">
        <v>130005338000</v>
      </c>
      <c r="E161" s="1685"/>
      <c r="F161" s="255" t="s">
        <v>3425</v>
      </c>
      <c r="G161" s="311">
        <v>200</v>
      </c>
      <c r="H161" s="1099">
        <v>50</v>
      </c>
      <c r="I161" s="154">
        <f t="shared" ref="I161:I163" si="77">ROUND($H$161*$G$161/G161,2)</f>
        <v>50</v>
      </c>
      <c r="J161" s="255" t="s">
        <v>170</v>
      </c>
      <c r="K161" s="156"/>
      <c r="L161" s="157">
        <f>IF(OR(ISBLANK(K161),K161=0,H161=0,ISBLANK(H161)),,ROUND(K161+$L$5,2))</f>
        <v>0</v>
      </c>
      <c r="M161" s="555">
        <f t="shared" ref="M161:M163" si="78">ROUND(I161*L161,2)</f>
        <v>0</v>
      </c>
      <c r="N161" s="1008">
        <f t="shared" ref="N161:N163" si="79">ROUND(L161/G161,4)</f>
        <v>0</v>
      </c>
      <c r="O161" s="1953">
        <v>130005338000</v>
      </c>
      <c r="P161" s="844" t="s">
        <v>3425</v>
      </c>
      <c r="Q161" s="73">
        <v>200</v>
      </c>
      <c r="R161" s="177"/>
      <c r="S161" s="155">
        <v>1.01</v>
      </c>
      <c r="T161" s="179">
        <f>ROUND($T$8*S161,2)</f>
        <v>0.81</v>
      </c>
      <c r="U161" s="179">
        <f>IF(ISBLANK(O161),,R161+T161)</f>
        <v>0.81</v>
      </c>
      <c r="V161" s="179" t="s">
        <v>375</v>
      </c>
      <c r="W161" s="165" t="b">
        <f>IF(ISNUMBER(K161),IF(V161="Y",(K161-T161)))</f>
        <v>0</v>
      </c>
      <c r="X161" s="181">
        <f>W161/G161</f>
        <v>0</v>
      </c>
      <c r="Y161" s="533" t="b">
        <f>IF(V161="N",IF(ISNUMBER(R161),(R161+T161)/Q161))</f>
        <v>0</v>
      </c>
      <c r="Z161" s="73"/>
    </row>
    <row r="162" spans="1:26" ht="15" customHeight="1">
      <c r="A162" s="356"/>
      <c r="B162" s="166" t="s">
        <v>3507</v>
      </c>
      <c r="C162" s="356" t="s">
        <v>3508</v>
      </c>
      <c r="D162" s="2460">
        <v>6858</v>
      </c>
      <c r="E162" s="1831"/>
      <c r="F162" s="356" t="s">
        <v>3425</v>
      </c>
      <c r="G162" s="152">
        <v>200</v>
      </c>
      <c r="H162" s="2530"/>
      <c r="I162" s="166">
        <f t="shared" si="77"/>
        <v>50</v>
      </c>
      <c r="J162" s="155" t="s">
        <v>170</v>
      </c>
      <c r="K162" s="156"/>
      <c r="L162" s="230">
        <f>IF(OR(ISBLANK(K162),K162=0,H161=0,ISBLANK(H161)),,ROUND(K162+$L$5,2))</f>
        <v>0</v>
      </c>
      <c r="M162" s="555">
        <f t="shared" si="78"/>
        <v>0</v>
      </c>
      <c r="N162" s="1008">
        <f t="shared" si="79"/>
        <v>0</v>
      </c>
      <c r="O162" s="779"/>
      <c r="P162" s="261"/>
      <c r="Q162" s="263"/>
      <c r="R162" s="2531"/>
      <c r="S162" s="264" t="s">
        <v>20</v>
      </c>
      <c r="T162" s="230" t="s">
        <v>20</v>
      </c>
      <c r="U162" s="230"/>
      <c r="V162" s="230"/>
      <c r="W162" s="230" t="s">
        <v>20</v>
      </c>
      <c r="X162" s="646"/>
      <c r="Y162" s="1018"/>
      <c r="Z162" s="73"/>
    </row>
    <row r="163" spans="1:26" ht="15" customHeight="1">
      <c r="A163" s="166"/>
      <c r="B163" s="166" t="s">
        <v>20</v>
      </c>
      <c r="C163" s="166" t="s">
        <v>3509</v>
      </c>
      <c r="D163" s="2460">
        <v>76009</v>
      </c>
      <c r="E163" s="1260"/>
      <c r="F163" s="769" t="s">
        <v>3425</v>
      </c>
      <c r="G163" s="2532">
        <v>200</v>
      </c>
      <c r="H163" s="1124"/>
      <c r="I163" s="154">
        <f t="shared" si="77"/>
        <v>50</v>
      </c>
      <c r="J163" s="155" t="s">
        <v>170</v>
      </c>
      <c r="K163" s="156">
        <v>13</v>
      </c>
      <c r="L163" s="230">
        <f>IF(OR(ISBLANK(K163),K163=0,H161=0,ISBLANK(H161)),,ROUND(K163+$L$5,2))</f>
        <v>13</v>
      </c>
      <c r="M163" s="885">
        <f t="shared" si="78"/>
        <v>650</v>
      </c>
      <c r="N163" s="1293">
        <f t="shared" si="79"/>
        <v>6.5000000000000002E-2</v>
      </c>
      <c r="O163" s="779"/>
      <c r="P163" s="261"/>
      <c r="Q163" s="263"/>
      <c r="R163" s="2531"/>
      <c r="S163" s="264" t="s">
        <v>20</v>
      </c>
      <c r="T163" s="230" t="s">
        <v>20</v>
      </c>
      <c r="U163" s="230"/>
      <c r="V163" s="230"/>
      <c r="W163" s="230" t="s">
        <v>20</v>
      </c>
      <c r="X163" s="646"/>
      <c r="Y163" s="1018"/>
      <c r="Z163" s="73"/>
    </row>
    <row r="164" spans="1:26" ht="15" customHeight="1">
      <c r="A164" s="199"/>
      <c r="B164" s="199" t="s">
        <v>3510</v>
      </c>
      <c r="C164" s="270"/>
      <c r="D164" s="2462"/>
      <c r="E164" s="232"/>
      <c r="F164" s="905"/>
      <c r="G164" s="2533"/>
      <c r="H164" s="1379"/>
      <c r="I164" s="198"/>
      <c r="J164" s="198"/>
      <c r="K164" s="566"/>
      <c r="L164" s="1327"/>
      <c r="M164" s="1197"/>
      <c r="N164" s="1326"/>
      <c r="O164" s="1947"/>
      <c r="P164" s="783"/>
      <c r="Q164" s="588"/>
      <c r="R164" s="2534"/>
      <c r="S164" s="1389" t="s">
        <v>20</v>
      </c>
      <c r="T164" s="271" t="s">
        <v>20</v>
      </c>
      <c r="U164" s="271"/>
      <c r="V164" s="271"/>
      <c r="W164" s="271" t="s">
        <v>20</v>
      </c>
      <c r="X164" s="1120"/>
      <c r="Y164" s="1018"/>
      <c r="Z164" s="73"/>
    </row>
    <row r="165" spans="1:26" ht="15" customHeight="1">
      <c r="A165" s="371">
        <v>34038</v>
      </c>
      <c r="B165" s="1047" t="s">
        <v>3511</v>
      </c>
      <c r="C165" s="255" t="s">
        <v>3506</v>
      </c>
      <c r="D165" s="2460">
        <v>130005324000</v>
      </c>
      <c r="E165" s="1685"/>
      <c r="F165" s="255" t="s">
        <v>3512</v>
      </c>
      <c r="G165" s="311">
        <v>200</v>
      </c>
      <c r="H165" s="1099">
        <v>100</v>
      </c>
      <c r="I165" s="154">
        <f t="shared" ref="I165:I166" si="80">ROUND($H$165*$G$165/G165,2)</f>
        <v>100</v>
      </c>
      <c r="J165" s="255" t="s">
        <v>170</v>
      </c>
      <c r="K165" s="156"/>
      <c r="L165" s="157">
        <f>IF(OR(ISBLANK(K165),K165=0,H165=0,ISBLANK(H165)),,ROUND(K165+$L$5,2))</f>
        <v>0</v>
      </c>
      <c r="M165" s="555">
        <f t="shared" ref="M165:M166" si="81">ROUND(I165*L165,2)</f>
        <v>0</v>
      </c>
      <c r="N165" s="1008">
        <f t="shared" ref="N165:N166" si="82">ROUND(L165/G165,4)</f>
        <v>0</v>
      </c>
      <c r="O165" s="1953">
        <v>130005324000</v>
      </c>
      <c r="P165" s="844" t="s">
        <v>3512</v>
      </c>
      <c r="Q165" s="73">
        <v>200</v>
      </c>
      <c r="R165" s="177"/>
      <c r="S165" s="155">
        <v>0.75</v>
      </c>
      <c r="T165" s="219">
        <f>ROUND($T$8*S165,2)</f>
        <v>0.6</v>
      </c>
      <c r="U165" s="219">
        <f>IF(ISBLANK(O165),,R165+T165)</f>
        <v>0.6</v>
      </c>
      <c r="V165" s="219" t="s">
        <v>375</v>
      </c>
      <c r="W165" s="165" t="b">
        <f>IF(ISNUMBER(K165),IF(V165="Y",(K165-T165)))</f>
        <v>0</v>
      </c>
      <c r="X165" s="181">
        <f>W165/G165</f>
        <v>0</v>
      </c>
      <c r="Y165" s="533" t="b">
        <f>IF(V165="N",IF(ISNUMBER(R165),(R165+T165)/Q165))</f>
        <v>0</v>
      </c>
      <c r="Z165" s="73"/>
    </row>
    <row r="166" spans="1:26" ht="15" customHeight="1">
      <c r="A166" s="356"/>
      <c r="B166" s="166" t="s">
        <v>3513</v>
      </c>
      <c r="C166" s="356" t="s">
        <v>3514</v>
      </c>
      <c r="D166" s="2460">
        <v>6508</v>
      </c>
      <c r="E166" s="1831"/>
      <c r="F166" s="356" t="s">
        <v>3512</v>
      </c>
      <c r="G166" s="152">
        <v>200</v>
      </c>
      <c r="H166" s="2530"/>
      <c r="I166" s="166">
        <f t="shared" si="80"/>
        <v>100</v>
      </c>
      <c r="J166" s="155" t="s">
        <v>170</v>
      </c>
      <c r="K166" s="156">
        <v>7.82</v>
      </c>
      <c r="L166" s="157">
        <f>IF(OR(ISBLANK(K166),K166=0,H165=0,ISBLANK(H165)),,ROUND(K166+$L$5,2))</f>
        <v>7.82</v>
      </c>
      <c r="M166" s="555">
        <f t="shared" si="81"/>
        <v>782</v>
      </c>
      <c r="N166" s="1008">
        <f t="shared" si="82"/>
        <v>3.9100000000000003E-2</v>
      </c>
      <c r="O166" s="779"/>
      <c r="P166" s="261"/>
      <c r="Q166" s="263"/>
      <c r="R166" s="2531"/>
      <c r="S166" s="264" t="s">
        <v>20</v>
      </c>
      <c r="T166" s="230" t="s">
        <v>20</v>
      </c>
      <c r="U166" s="230"/>
      <c r="V166" s="230"/>
      <c r="W166" s="230" t="s">
        <v>20</v>
      </c>
      <c r="X166" s="646"/>
      <c r="Y166" s="1018"/>
      <c r="Z166" s="73"/>
    </row>
    <row r="167" spans="1:26" ht="15" customHeight="1">
      <c r="A167" s="166"/>
      <c r="B167" s="166"/>
      <c r="C167" s="166"/>
      <c r="D167" s="2460"/>
      <c r="E167" s="232"/>
      <c r="F167" s="769"/>
      <c r="G167" s="2532"/>
      <c r="H167" s="1124"/>
      <c r="I167" s="154"/>
      <c r="J167" s="155"/>
      <c r="K167" s="165"/>
      <c r="L167" s="422"/>
      <c r="M167" s="885"/>
      <c r="N167" s="1293"/>
      <c r="O167" s="779"/>
      <c r="P167" s="261"/>
      <c r="Q167" s="263"/>
      <c r="R167" s="2531"/>
      <c r="S167" s="264" t="s">
        <v>20</v>
      </c>
      <c r="T167" s="230" t="s">
        <v>20</v>
      </c>
      <c r="U167" s="230"/>
      <c r="V167" s="230"/>
      <c r="W167" s="230" t="s">
        <v>20</v>
      </c>
      <c r="X167" s="646"/>
      <c r="Y167" s="1018"/>
      <c r="Z167" s="73"/>
    </row>
    <row r="168" spans="1:26" ht="15" customHeight="1">
      <c r="A168" s="199"/>
      <c r="B168" s="199" t="s">
        <v>20</v>
      </c>
      <c r="C168" s="270" t="s">
        <v>20</v>
      </c>
      <c r="D168" s="2462"/>
      <c r="E168" s="648"/>
      <c r="F168" s="905" t="s">
        <v>20</v>
      </c>
      <c r="G168" s="2533" t="s">
        <v>20</v>
      </c>
      <c r="H168" s="1379"/>
      <c r="I168" s="905" t="s">
        <v>20</v>
      </c>
      <c r="J168" s="905" t="s">
        <v>20</v>
      </c>
      <c r="K168" s="443"/>
      <c r="L168" s="444" t="s">
        <v>20</v>
      </c>
      <c r="M168" s="738" t="s">
        <v>20</v>
      </c>
      <c r="N168" s="1070" t="s">
        <v>20</v>
      </c>
      <c r="O168" s="1947"/>
      <c r="P168" s="783"/>
      <c r="Q168" s="588"/>
      <c r="R168" s="2534"/>
      <c r="S168" s="1389" t="s">
        <v>20</v>
      </c>
      <c r="T168" s="271" t="s">
        <v>20</v>
      </c>
      <c r="U168" s="271"/>
      <c r="V168" s="271"/>
      <c r="W168" s="271" t="s">
        <v>20</v>
      </c>
      <c r="X168" s="1120"/>
      <c r="Y168" s="987"/>
      <c r="Z168" s="73"/>
    </row>
    <row r="169" spans="1:26" ht="15" customHeight="1">
      <c r="A169" s="371">
        <v>34039</v>
      </c>
      <c r="B169" s="1047" t="s">
        <v>3515</v>
      </c>
      <c r="C169" s="255" t="s">
        <v>3516</v>
      </c>
      <c r="D169" s="2460" t="s">
        <v>3517</v>
      </c>
      <c r="E169" s="1260"/>
      <c r="F169" s="255" t="s">
        <v>3518</v>
      </c>
      <c r="G169" s="531">
        <v>250</v>
      </c>
      <c r="H169" s="1099"/>
      <c r="I169" s="154">
        <f t="shared" ref="I169:I170" si="83">ROUND($H$169*$G$169/G169,2)</f>
        <v>0</v>
      </c>
      <c r="J169" s="356"/>
      <c r="K169" s="156">
        <v>34.03</v>
      </c>
      <c r="L169" s="422">
        <f>IF(OR(ISBLANK(K169),K169=0,H169=0,ISBLANK(H169)),,ROUND(K169+$L$5,2))</f>
        <v>0</v>
      </c>
      <c r="M169" s="885">
        <f t="shared" ref="M169:M170" si="84">ROUND(I169*L169,2)</f>
        <v>0</v>
      </c>
      <c r="N169" s="1293">
        <f t="shared" ref="N169:N170" si="85">ROUND(L169/G169,4)</f>
        <v>0</v>
      </c>
      <c r="O169" s="778" t="s">
        <v>3517</v>
      </c>
      <c r="P169" s="844" t="s">
        <v>3519</v>
      </c>
      <c r="Q169" s="73">
        <v>250</v>
      </c>
      <c r="R169" s="177"/>
      <c r="S169" s="155">
        <v>2.0499999999999998</v>
      </c>
      <c r="T169" s="472">
        <f t="shared" ref="T169:T170" si="86">ROUND($T$8*S169,2)</f>
        <v>1.64</v>
      </c>
      <c r="U169" s="472">
        <f t="shared" ref="U169:U170" si="87">IF(ISBLANK(O169),,R169+T169)</f>
        <v>1.64</v>
      </c>
      <c r="V169" s="472" t="s">
        <v>375</v>
      </c>
      <c r="W169" s="165">
        <f t="shared" ref="W169:W170" si="88">IF(ISNUMBER(K169),IF(V169="Y",(K169-T169)))</f>
        <v>32.39</v>
      </c>
      <c r="X169" s="181">
        <f t="shared" ref="X169:X170" si="89">W169/G169</f>
        <v>0.12956000000000001</v>
      </c>
      <c r="Y169" s="1008" t="b">
        <f t="shared" ref="Y169:Y170" si="90">IF(V169="N",IF(ISNUMBER(R169),(R169+T169)/Q169))</f>
        <v>0</v>
      </c>
      <c r="Z169" s="73"/>
    </row>
    <row r="170" spans="1:26" ht="15" customHeight="1">
      <c r="A170" s="166"/>
      <c r="B170" s="166" t="s">
        <v>3520</v>
      </c>
      <c r="C170" s="166" t="s">
        <v>3521</v>
      </c>
      <c r="D170" s="2460">
        <v>130007146000</v>
      </c>
      <c r="E170" s="1260"/>
      <c r="F170" s="155" t="s">
        <v>3522</v>
      </c>
      <c r="G170" s="152">
        <v>100</v>
      </c>
      <c r="H170" s="1124"/>
      <c r="I170" s="154">
        <f t="shared" si="83"/>
        <v>0</v>
      </c>
      <c r="J170" s="769" t="s">
        <v>170</v>
      </c>
      <c r="K170" s="156"/>
      <c r="L170" s="157">
        <f>IF(OR(ISBLANK(K170),K170=0,H169=0,ISBLANK(H169)),,ROUND(K170+$L$5,2))</f>
        <v>0</v>
      </c>
      <c r="M170" s="555">
        <f t="shared" si="84"/>
        <v>0</v>
      </c>
      <c r="N170" s="1008">
        <f t="shared" si="85"/>
        <v>0</v>
      </c>
      <c r="O170" s="1942">
        <v>130007146000</v>
      </c>
      <c r="P170" s="261" t="s">
        <v>3523</v>
      </c>
      <c r="Q170" s="263">
        <v>100</v>
      </c>
      <c r="R170" s="289"/>
      <c r="S170" s="155">
        <v>1.19</v>
      </c>
      <c r="T170" s="179">
        <f t="shared" si="86"/>
        <v>0.95</v>
      </c>
      <c r="U170" s="179">
        <f t="shared" si="87"/>
        <v>0.95</v>
      </c>
      <c r="V170" s="179" t="s">
        <v>375</v>
      </c>
      <c r="W170" s="165" t="b">
        <f t="shared" si="88"/>
        <v>0</v>
      </c>
      <c r="X170" s="646">
        <f t="shared" si="89"/>
        <v>0</v>
      </c>
      <c r="Y170" s="1018" t="b">
        <f t="shared" si="90"/>
        <v>0</v>
      </c>
      <c r="Z170" s="73"/>
    </row>
    <row r="171" spans="1:26" ht="15" customHeight="1">
      <c r="A171" s="199"/>
      <c r="B171" s="199" t="s">
        <v>3524</v>
      </c>
      <c r="C171" s="270"/>
      <c r="D171" s="2460"/>
      <c r="E171" s="1832"/>
      <c r="F171" s="905"/>
      <c r="G171" s="2533"/>
      <c r="H171" s="1379"/>
      <c r="I171" s="2051"/>
      <c r="J171" s="562"/>
      <c r="K171" s="443"/>
      <c r="L171" s="1327"/>
      <c r="M171" s="1367"/>
      <c r="N171" s="1368"/>
      <c r="O171" s="1947"/>
      <c r="P171" s="783"/>
      <c r="Q171" s="588"/>
      <c r="R171" s="1327"/>
      <c r="S171" s="198"/>
      <c r="T171" s="832"/>
      <c r="U171" s="956"/>
      <c r="V171" s="956"/>
      <c r="W171" s="443"/>
      <c r="X171" s="1949"/>
      <c r="Y171" s="987"/>
      <c r="Z171" s="73"/>
    </row>
    <row r="172" spans="1:26" ht="15.75" customHeight="1">
      <c r="A172" s="549"/>
      <c r="B172" s="2890" t="s">
        <v>1984</v>
      </c>
      <c r="C172" s="2891"/>
      <c r="D172" s="2891"/>
      <c r="E172" s="2891"/>
      <c r="F172" s="2891"/>
      <c r="G172" s="2892"/>
      <c r="H172" s="550"/>
      <c r="I172" s="550"/>
      <c r="J172" s="550"/>
      <c r="K172" s="550"/>
      <c r="L172" s="550"/>
      <c r="M172" s="551"/>
      <c r="N172" s="552"/>
      <c r="O172" s="550"/>
      <c r="P172" s="550"/>
      <c r="Q172" s="550"/>
      <c r="R172" s="550"/>
      <c r="S172" s="550"/>
      <c r="T172" s="550"/>
      <c r="U172" s="550"/>
      <c r="V172" s="550"/>
      <c r="W172" s="550"/>
      <c r="X172" s="550"/>
      <c r="Y172" s="553"/>
      <c r="Z172" s="73"/>
    </row>
    <row r="173" spans="1:26" ht="15" customHeight="1">
      <c r="A173" s="2535">
        <v>34040</v>
      </c>
      <c r="B173" s="1047" t="s">
        <v>3525</v>
      </c>
      <c r="C173" s="257" t="s">
        <v>344</v>
      </c>
      <c r="D173" s="2270"/>
      <c r="E173" s="255"/>
      <c r="F173" s="255" t="s">
        <v>3073</v>
      </c>
      <c r="G173" s="311">
        <v>100</v>
      </c>
      <c r="H173" s="1257">
        <v>50</v>
      </c>
      <c r="I173" s="255">
        <f>ROUND(H173*G173/G173,2)</f>
        <v>50</v>
      </c>
      <c r="J173" s="255" t="s">
        <v>170</v>
      </c>
      <c r="K173" s="392"/>
      <c r="L173" s="392" t="s">
        <v>20</v>
      </c>
      <c r="M173" s="670" t="s">
        <v>20</v>
      </c>
      <c r="N173" s="533" t="s">
        <v>20</v>
      </c>
      <c r="O173" s="1860"/>
      <c r="P173" s="73"/>
      <c r="Q173" s="73"/>
      <c r="R173" s="73"/>
      <c r="S173" s="73"/>
      <c r="T173" s="73"/>
      <c r="U173" s="73"/>
      <c r="V173" s="73"/>
      <c r="W173" s="73"/>
      <c r="X173" s="73"/>
      <c r="Y173" s="73"/>
      <c r="Z173" s="73"/>
    </row>
    <row r="174" spans="1:26" ht="15" customHeight="1" thickBot="1">
      <c r="A174" s="166"/>
      <c r="B174" s="166"/>
      <c r="C174" s="1260" t="s">
        <v>347</v>
      </c>
      <c r="D174" s="2428"/>
      <c r="E174" s="2349"/>
      <c r="F174" s="2349"/>
      <c r="G174" s="2349"/>
      <c r="H174" s="1889"/>
      <c r="I174" s="364" t="e">
        <f>ROUND(H173*G173/G174,2)</f>
        <v>#DIV/0!</v>
      </c>
      <c r="J174" s="572" t="s">
        <v>170</v>
      </c>
      <c r="K174" s="1239"/>
      <c r="L174" s="444">
        <f>IF(OR(ISBLANK(K174),K174=0,H173=0,ISBLANK(H173)),,ROUND(K174+$L$5,2))</f>
        <v>0</v>
      </c>
      <c r="M174" s="738" t="e">
        <f>ROUND(I174*L174,2)</f>
        <v>#DIV/0!</v>
      </c>
      <c r="N174" s="1070" t="e">
        <f>ROUND(L174/G174,4)</f>
        <v>#DIV/0!</v>
      </c>
      <c r="O174" s="1860"/>
      <c r="P174" s="73"/>
      <c r="Q174" s="73"/>
      <c r="R174" s="73"/>
      <c r="S174" s="73"/>
      <c r="T174" s="73"/>
      <c r="U174" s="73"/>
      <c r="V174" s="73"/>
      <c r="W174" s="73"/>
      <c r="X174" s="73"/>
      <c r="Y174" s="73"/>
      <c r="Z174" s="73"/>
    </row>
    <row r="175" spans="1:26" ht="15" customHeight="1" thickBot="1">
      <c r="A175" s="747">
        <v>34041</v>
      </c>
      <c r="B175" s="1047" t="s">
        <v>3526</v>
      </c>
      <c r="C175" s="257" t="s">
        <v>344</v>
      </c>
      <c r="D175" s="1400"/>
      <c r="E175" s="2360"/>
      <c r="F175" s="155" t="s">
        <v>3527</v>
      </c>
      <c r="G175" s="152">
        <v>6000</v>
      </c>
      <c r="H175" s="1257">
        <v>20</v>
      </c>
      <c r="I175" s="154">
        <f>ROUND(H175*G175/G175,2)</f>
        <v>20</v>
      </c>
      <c r="J175" s="155" t="s">
        <v>170</v>
      </c>
      <c r="K175" s="165"/>
      <c r="L175" s="165"/>
      <c r="M175" s="555"/>
      <c r="N175" s="1008"/>
      <c r="O175" s="1860"/>
      <c r="P175" s="73"/>
      <c r="Q175" s="73"/>
      <c r="R175" s="73"/>
      <c r="S175" s="73"/>
      <c r="T175" s="73"/>
      <c r="U175" s="73"/>
      <c r="V175" s="73"/>
      <c r="W175" s="73"/>
      <c r="X175" s="73"/>
      <c r="Y175" s="73"/>
      <c r="Z175" s="73"/>
    </row>
    <row r="176" spans="1:26" ht="15" customHeight="1" thickBot="1">
      <c r="A176" s="270"/>
      <c r="B176" s="270" t="s">
        <v>3528</v>
      </c>
      <c r="C176" s="1260" t="s">
        <v>347</v>
      </c>
      <c r="D176" s="205"/>
      <c r="E176" s="2349"/>
      <c r="F176" s="2349"/>
      <c r="G176" s="2349"/>
      <c r="H176" s="1889"/>
      <c r="I176" s="364" t="e">
        <f>ROUND(H175*G175/G176,2)</f>
        <v>#DIV/0!</v>
      </c>
      <c r="J176" s="572" t="s">
        <v>170</v>
      </c>
      <c r="K176" s="1239"/>
      <c r="L176" s="444">
        <f>IF(OR(ISBLANK(K176),H175=0,ISBLANK(H175)),,ROUND(K176+$L$5,2))</f>
        <v>0</v>
      </c>
      <c r="M176" s="738" t="e">
        <f>ROUND(I176*L176,2)</f>
        <v>#DIV/0!</v>
      </c>
      <c r="N176" s="1070" t="e">
        <f>ROUND(L176/G176,4)</f>
        <v>#DIV/0!</v>
      </c>
      <c r="O176" s="1860"/>
      <c r="P176" s="73"/>
      <c r="Q176" s="73"/>
      <c r="R176" s="73"/>
      <c r="S176" s="73"/>
      <c r="T176" s="73"/>
      <c r="U176" s="73"/>
      <c r="V176" s="73"/>
      <c r="W176" s="73"/>
      <c r="X176" s="73"/>
      <c r="Y176" s="73"/>
      <c r="Z176" s="73"/>
    </row>
    <row r="177" spans="1:26" ht="15" customHeight="1">
      <c r="A177" s="504">
        <v>34042</v>
      </c>
      <c r="B177" s="1047" t="s">
        <v>3529</v>
      </c>
      <c r="C177" s="257" t="s">
        <v>344</v>
      </c>
      <c r="D177" s="1400"/>
      <c r="E177" s="155"/>
      <c r="F177" s="155" t="s">
        <v>3527</v>
      </c>
      <c r="G177" s="152">
        <v>6000</v>
      </c>
      <c r="H177" s="1257">
        <v>20</v>
      </c>
      <c r="I177" s="154">
        <f>ROUND(H177*G177/G177,2)</f>
        <v>20</v>
      </c>
      <c r="J177" s="155" t="s">
        <v>170</v>
      </c>
      <c r="K177" s="392"/>
      <c r="L177" s="165"/>
      <c r="M177" s="555"/>
      <c r="N177" s="1008"/>
      <c r="O177" s="1860"/>
      <c r="P177" s="73"/>
      <c r="Q177" s="73"/>
      <c r="R177" s="73"/>
      <c r="S177" s="73"/>
      <c r="T177" s="73"/>
      <c r="U177" s="73"/>
      <c r="V177" s="73"/>
      <c r="W177" s="73"/>
      <c r="X177" s="73"/>
      <c r="Y177" s="73"/>
      <c r="Z177" s="73"/>
    </row>
    <row r="178" spans="1:26" ht="15" customHeight="1">
      <c r="A178" s="270"/>
      <c r="B178" s="270" t="s">
        <v>3528</v>
      </c>
      <c r="C178" s="1683" t="s">
        <v>347</v>
      </c>
      <c r="D178" s="205"/>
      <c r="E178" s="2349"/>
      <c r="F178" s="2349"/>
      <c r="G178" s="2349"/>
      <c r="H178" s="1889"/>
      <c r="I178" s="364" t="e">
        <f>ROUND(H177*G177/G178,2)</f>
        <v>#DIV/0!</v>
      </c>
      <c r="J178" s="572" t="s">
        <v>170</v>
      </c>
      <c r="K178" s="1239"/>
      <c r="L178" s="444">
        <f>IF(OR(ISBLANK(K178),K178=0,H177=0,ISBLANK(H177)),,ROUND(K178+$L$5,2))</f>
        <v>0</v>
      </c>
      <c r="M178" s="738" t="e">
        <f>ROUND(I178*L178,2)</f>
        <v>#DIV/0!</v>
      </c>
      <c r="N178" s="1070" t="e">
        <f>ROUND(L178/G178,4)</f>
        <v>#DIV/0!</v>
      </c>
      <c r="O178" s="1860"/>
      <c r="P178" s="73"/>
      <c r="Q178" s="73"/>
      <c r="R178" s="73"/>
      <c r="S178" s="73"/>
      <c r="T178" s="73"/>
      <c r="U178" s="73"/>
      <c r="V178" s="73"/>
      <c r="W178" s="73"/>
      <c r="X178" s="73"/>
      <c r="Y178" s="73"/>
      <c r="Z178" s="73"/>
    </row>
    <row r="179" spans="1:26" ht="15" customHeight="1">
      <c r="A179" s="747">
        <v>34043</v>
      </c>
      <c r="B179" s="1047" t="s">
        <v>3530</v>
      </c>
      <c r="C179" s="257" t="s">
        <v>344</v>
      </c>
      <c r="D179" s="2270"/>
      <c r="E179" s="2536"/>
      <c r="F179" s="2536" t="s">
        <v>3522</v>
      </c>
      <c r="G179" s="2536">
        <v>100</v>
      </c>
      <c r="H179" s="1257">
        <v>100</v>
      </c>
      <c r="I179" s="154">
        <f>ROUND(H179*G179/G179,2)</f>
        <v>100</v>
      </c>
      <c r="J179" s="155" t="s">
        <v>170</v>
      </c>
      <c r="K179" s="392"/>
      <c r="L179" s="165"/>
      <c r="M179" s="555"/>
      <c r="N179" s="1008"/>
      <c r="O179" s="1860"/>
      <c r="P179" s="73"/>
      <c r="Q179" s="73"/>
      <c r="R179" s="73"/>
      <c r="S179" s="73"/>
      <c r="T179" s="73"/>
      <c r="U179" s="73"/>
      <c r="V179" s="73"/>
      <c r="W179" s="73"/>
      <c r="X179" s="73"/>
      <c r="Y179" s="73"/>
      <c r="Z179" s="73"/>
    </row>
    <row r="180" spans="1:26" ht="15" customHeight="1">
      <c r="A180" s="701"/>
      <c r="B180" s="198"/>
      <c r="C180" s="1683" t="s">
        <v>347</v>
      </c>
      <c r="D180" s="205"/>
      <c r="E180" s="2341"/>
      <c r="F180" s="2341"/>
      <c r="G180" s="2341"/>
      <c r="H180" s="1889"/>
      <c r="I180" s="364" t="e">
        <f>ROUND(H179*G179/G180,2)</f>
        <v>#DIV/0!</v>
      </c>
      <c r="J180" s="572" t="s">
        <v>170</v>
      </c>
      <c r="K180" s="1239"/>
      <c r="L180" s="444">
        <f>IF(OR(ISBLANK(K180),K180=0,H179=0,ISBLANK(H179)),,ROUND(K180+$L$5,2))</f>
        <v>0</v>
      </c>
      <c r="M180" s="738" t="e">
        <f>ROUND(I180*L180,2)</f>
        <v>#DIV/0!</v>
      </c>
      <c r="N180" s="1070" t="e">
        <f>ROUND(L180/G180,4)</f>
        <v>#DIV/0!</v>
      </c>
      <c r="O180" s="1860"/>
      <c r="P180" s="73"/>
      <c r="Q180" s="73"/>
      <c r="R180" s="73"/>
      <c r="S180" s="73"/>
      <c r="T180" s="73"/>
      <c r="U180" s="73"/>
      <c r="V180" s="73"/>
      <c r="W180" s="73"/>
      <c r="X180" s="73"/>
      <c r="Y180" s="73"/>
      <c r="Z180" s="73"/>
    </row>
    <row r="181" spans="1:26" ht="15" customHeight="1">
      <c r="A181" s="2537"/>
      <c r="B181" s="2320"/>
      <c r="C181" s="2320"/>
      <c r="D181" s="2320"/>
      <c r="E181" s="2320"/>
      <c r="F181" s="2320"/>
      <c r="G181" s="2323"/>
      <c r="H181" s="2324"/>
      <c r="I181" s="2325"/>
      <c r="J181" s="2455" t="s">
        <v>352</v>
      </c>
      <c r="K181" s="1818"/>
      <c r="L181" s="1818"/>
      <c r="M181" s="2327">
        <f>SUMIF(M10:M180,"&gt;0")</f>
        <v>105217.15</v>
      </c>
      <c r="N181" s="2456"/>
      <c r="O181" s="1860"/>
      <c r="P181" s="73"/>
      <c r="Q181" s="73"/>
      <c r="R181" s="73"/>
      <c r="S181" s="73"/>
      <c r="T181" s="73"/>
      <c r="U181" s="73"/>
      <c r="V181" s="73"/>
      <c r="W181" s="73"/>
      <c r="X181" s="73"/>
      <c r="Y181" s="73"/>
      <c r="Z181" s="73"/>
    </row>
    <row r="182" spans="1:26" ht="15" customHeight="1">
      <c r="A182" s="73"/>
      <c r="B182" s="73"/>
      <c r="C182" s="73"/>
      <c r="D182" s="73"/>
      <c r="E182" s="73"/>
      <c r="F182" s="73"/>
      <c r="G182" s="591"/>
      <c r="H182" s="1412"/>
      <c r="I182" s="73"/>
      <c r="J182" s="73"/>
      <c r="K182" s="74"/>
      <c r="L182" s="74"/>
      <c r="M182" s="989"/>
      <c r="N182" s="1695"/>
      <c r="O182" s="1860"/>
      <c r="P182" s="73"/>
      <c r="Q182" s="73"/>
      <c r="R182" s="73"/>
      <c r="S182" s="73"/>
      <c r="T182" s="73"/>
      <c r="U182" s="73"/>
      <c r="V182" s="73"/>
      <c r="W182" s="73"/>
      <c r="X182" s="73"/>
      <c r="Y182" s="73"/>
      <c r="Z182" s="73"/>
    </row>
    <row r="183" spans="1:26" ht="15" customHeight="1">
      <c r="A183" s="73"/>
      <c r="B183" s="73"/>
      <c r="C183" s="73"/>
      <c r="D183" s="73"/>
      <c r="E183" s="73"/>
      <c r="F183" s="73"/>
      <c r="G183" s="591"/>
      <c r="H183" s="988"/>
      <c r="I183" s="73"/>
      <c r="J183" s="73"/>
      <c r="K183" s="74"/>
      <c r="L183" s="74"/>
      <c r="M183" s="989"/>
      <c r="N183" s="1695"/>
      <c r="O183" s="1860"/>
      <c r="P183" s="73"/>
      <c r="Q183" s="73"/>
      <c r="R183" s="73"/>
      <c r="S183" s="73"/>
      <c r="T183" s="73"/>
      <c r="U183" s="73"/>
      <c r="V183" s="73"/>
      <c r="W183" s="73"/>
      <c r="X183" s="73"/>
      <c r="Y183" s="73"/>
      <c r="Z183" s="73"/>
    </row>
    <row r="184" spans="1:26" ht="15" customHeight="1">
      <c r="A184" s="73"/>
      <c r="B184" s="73"/>
      <c r="C184" s="73"/>
      <c r="D184" s="73"/>
      <c r="E184" s="73"/>
      <c r="F184" s="73"/>
      <c r="G184" s="591"/>
      <c r="H184" s="988"/>
      <c r="I184" s="73"/>
      <c r="J184" s="73"/>
      <c r="K184" s="74"/>
      <c r="L184" s="74"/>
      <c r="M184" s="989"/>
      <c r="N184" s="1695"/>
      <c r="O184" s="1860"/>
      <c r="P184" s="73"/>
      <c r="Q184" s="73"/>
      <c r="R184" s="73"/>
      <c r="S184" s="73"/>
      <c r="T184" s="73"/>
      <c r="U184" s="73"/>
      <c r="V184" s="73"/>
      <c r="W184" s="73"/>
      <c r="X184" s="73"/>
      <c r="Y184" s="73"/>
      <c r="Z184" s="73"/>
    </row>
    <row r="185" spans="1:26" ht="15" customHeight="1">
      <c r="A185" s="73"/>
      <c r="B185" s="73"/>
      <c r="C185" s="73"/>
      <c r="D185" s="73"/>
      <c r="E185" s="73"/>
      <c r="F185" s="73"/>
      <c r="G185" s="591"/>
      <c r="H185" s="988"/>
      <c r="I185" s="73"/>
      <c r="J185" s="73"/>
      <c r="K185" s="74"/>
      <c r="L185" s="74"/>
      <c r="M185" s="989"/>
      <c r="N185" s="1695"/>
      <c r="O185" s="1860"/>
      <c r="P185" s="73"/>
      <c r="Q185" s="73"/>
      <c r="R185" s="73"/>
      <c r="S185" s="73"/>
      <c r="T185" s="73"/>
      <c r="U185" s="73"/>
      <c r="V185" s="73"/>
      <c r="W185" s="73"/>
      <c r="X185" s="73"/>
      <c r="Y185" s="73"/>
      <c r="Z185" s="73"/>
    </row>
    <row r="186" spans="1:26" ht="15" customHeight="1">
      <c r="A186" s="73"/>
      <c r="B186" s="73"/>
      <c r="C186" s="73"/>
      <c r="D186" s="73"/>
      <c r="E186" s="73"/>
      <c r="F186" s="73"/>
      <c r="G186" s="591"/>
      <c r="H186" s="988"/>
      <c r="I186" s="73"/>
      <c r="J186" s="73"/>
      <c r="K186" s="74"/>
      <c r="L186" s="74"/>
      <c r="M186" s="989"/>
      <c r="N186" s="1695"/>
      <c r="O186" s="1860"/>
      <c r="P186" s="73"/>
      <c r="Q186" s="73"/>
      <c r="R186" s="73"/>
      <c r="S186" s="73"/>
      <c r="T186" s="73"/>
      <c r="U186" s="73"/>
      <c r="V186" s="73"/>
      <c r="W186" s="73"/>
      <c r="X186" s="73"/>
      <c r="Y186" s="73"/>
      <c r="Z186" s="73"/>
    </row>
    <row r="187" spans="1:26" ht="15" customHeight="1">
      <c r="A187" s="73"/>
      <c r="B187" s="73"/>
      <c r="C187" s="73"/>
      <c r="D187" s="73"/>
      <c r="E187" s="73"/>
      <c r="F187" s="73"/>
      <c r="G187" s="591"/>
      <c r="H187" s="988"/>
      <c r="I187" s="73"/>
      <c r="J187" s="73"/>
      <c r="K187" s="74"/>
      <c r="L187" s="74"/>
      <c r="M187" s="989"/>
      <c r="N187" s="1695"/>
      <c r="O187" s="1860"/>
      <c r="P187" s="73"/>
      <c r="Q187" s="73"/>
      <c r="R187" s="73"/>
      <c r="S187" s="73"/>
      <c r="T187" s="73"/>
      <c r="U187" s="73"/>
      <c r="V187" s="73"/>
      <c r="W187" s="73"/>
      <c r="X187" s="73"/>
      <c r="Y187" s="73"/>
      <c r="Z187" s="73"/>
    </row>
    <row r="188" spans="1:26" ht="15" customHeight="1">
      <c r="A188" s="73"/>
      <c r="B188" s="73"/>
      <c r="C188" s="73"/>
      <c r="D188" s="73"/>
      <c r="E188" s="73"/>
      <c r="F188" s="73"/>
      <c r="G188" s="591"/>
      <c r="H188" s="988"/>
      <c r="I188" s="73"/>
      <c r="J188" s="73"/>
      <c r="K188" s="74"/>
      <c r="L188" s="74"/>
      <c r="M188" s="989"/>
      <c r="N188" s="1695"/>
      <c r="O188" s="1860"/>
      <c r="P188" s="73"/>
      <c r="Q188" s="73"/>
      <c r="R188" s="73"/>
      <c r="S188" s="73"/>
      <c r="T188" s="73"/>
      <c r="U188" s="73"/>
      <c r="V188" s="73"/>
      <c r="W188" s="73"/>
      <c r="X188" s="73"/>
      <c r="Y188" s="73"/>
      <c r="Z188" s="73"/>
    </row>
    <row r="189" spans="1:26" ht="15" customHeight="1">
      <c r="A189" s="73"/>
      <c r="B189" s="73"/>
      <c r="C189" s="73"/>
      <c r="D189" s="73"/>
      <c r="E189" s="73"/>
      <c r="F189" s="73"/>
      <c r="G189" s="591"/>
      <c r="H189" s="988"/>
      <c r="I189" s="73"/>
      <c r="J189" s="73"/>
      <c r="K189" s="74"/>
      <c r="L189" s="74"/>
      <c r="M189" s="989"/>
      <c r="N189" s="1695"/>
      <c r="O189" s="1860"/>
      <c r="P189" s="73"/>
      <c r="Q189" s="73"/>
      <c r="R189" s="73"/>
      <c r="S189" s="73"/>
      <c r="T189" s="73"/>
      <c r="U189" s="73"/>
      <c r="V189" s="73"/>
      <c r="W189" s="73"/>
      <c r="X189" s="73"/>
      <c r="Y189" s="73"/>
      <c r="Z189" s="73"/>
    </row>
    <row r="190" spans="1:26" ht="15" customHeight="1">
      <c r="A190" s="73"/>
      <c r="B190" s="73"/>
      <c r="C190" s="73"/>
      <c r="D190" s="73"/>
      <c r="E190" s="73"/>
      <c r="F190" s="73"/>
      <c r="G190" s="591"/>
      <c r="H190" s="988"/>
      <c r="I190" s="73"/>
      <c r="J190" s="73"/>
      <c r="K190" s="74"/>
      <c r="L190" s="74"/>
      <c r="M190" s="989"/>
      <c r="N190" s="1695"/>
      <c r="O190" s="1860"/>
      <c r="P190" s="73"/>
      <c r="Q190" s="73"/>
      <c r="R190" s="73"/>
      <c r="S190" s="73"/>
      <c r="T190" s="73"/>
      <c r="U190" s="73"/>
      <c r="V190" s="73"/>
      <c r="W190" s="73"/>
      <c r="X190" s="73"/>
      <c r="Y190" s="73"/>
      <c r="Z190" s="73"/>
    </row>
    <row r="191" spans="1:26" ht="15" customHeight="1">
      <c r="A191" s="73"/>
      <c r="B191" s="73"/>
      <c r="C191" s="73"/>
      <c r="D191" s="73"/>
      <c r="E191" s="73"/>
      <c r="F191" s="73"/>
      <c r="G191" s="591"/>
      <c r="H191" s="988"/>
      <c r="I191" s="73"/>
      <c r="J191" s="73"/>
      <c r="K191" s="74"/>
      <c r="L191" s="74"/>
      <c r="M191" s="989"/>
      <c r="N191" s="1695"/>
      <c r="O191" s="1860"/>
      <c r="P191" s="73"/>
      <c r="Q191" s="73"/>
      <c r="R191" s="73"/>
      <c r="S191" s="73"/>
      <c r="T191" s="73"/>
      <c r="U191" s="73"/>
      <c r="V191" s="73"/>
      <c r="W191" s="73"/>
      <c r="X191" s="73"/>
      <c r="Y191" s="73"/>
      <c r="Z191" s="73"/>
    </row>
    <row r="192" spans="1:26" ht="15" customHeight="1">
      <c r="A192" s="73"/>
      <c r="B192" s="73"/>
      <c r="C192" s="73"/>
      <c r="D192" s="73"/>
      <c r="E192" s="73"/>
      <c r="F192" s="73"/>
      <c r="G192" s="591"/>
      <c r="H192" s="988"/>
      <c r="I192" s="73"/>
      <c r="J192" s="73"/>
      <c r="K192" s="74"/>
      <c r="L192" s="74"/>
      <c r="M192" s="989"/>
      <c r="N192" s="1695"/>
      <c r="O192" s="1860"/>
      <c r="P192" s="73"/>
      <c r="Q192" s="73"/>
      <c r="R192" s="73"/>
      <c r="S192" s="73"/>
      <c r="T192" s="73"/>
      <c r="U192" s="73"/>
      <c r="V192" s="73"/>
      <c r="W192" s="73"/>
      <c r="X192" s="73"/>
      <c r="Y192" s="73"/>
      <c r="Z192" s="73"/>
    </row>
    <row r="193" spans="1:26" ht="15" customHeight="1">
      <c r="A193" s="73"/>
      <c r="B193" s="73"/>
      <c r="C193" s="73"/>
      <c r="D193" s="73"/>
      <c r="E193" s="73"/>
      <c r="F193" s="73"/>
      <c r="G193" s="591"/>
      <c r="H193" s="988"/>
      <c r="I193" s="73"/>
      <c r="J193" s="73"/>
      <c r="K193" s="74"/>
      <c r="L193" s="74"/>
      <c r="M193" s="989"/>
      <c r="N193" s="1695"/>
      <c r="O193" s="1860"/>
      <c r="P193" s="73"/>
      <c r="Q193" s="73"/>
      <c r="R193" s="73"/>
      <c r="S193" s="73"/>
      <c r="T193" s="73"/>
      <c r="U193" s="73"/>
      <c r="V193" s="73"/>
      <c r="W193" s="73"/>
      <c r="X193" s="73"/>
      <c r="Y193" s="73"/>
      <c r="Z193" s="73"/>
    </row>
    <row r="194" spans="1:26" ht="15" customHeight="1">
      <c r="A194" s="73"/>
      <c r="B194" s="73"/>
      <c r="C194" s="73"/>
      <c r="D194" s="73"/>
      <c r="E194" s="73"/>
      <c r="F194" s="73"/>
      <c r="G194" s="591"/>
      <c r="H194" s="988"/>
      <c r="I194" s="73"/>
      <c r="J194" s="73"/>
      <c r="K194" s="74"/>
      <c r="L194" s="74"/>
      <c r="M194" s="989"/>
      <c r="N194" s="1695"/>
      <c r="O194" s="1860"/>
      <c r="P194" s="73"/>
      <c r="Q194" s="73"/>
      <c r="R194" s="73"/>
      <c r="S194" s="73"/>
      <c r="T194" s="73"/>
      <c r="U194" s="73"/>
      <c r="V194" s="73"/>
      <c r="W194" s="73"/>
      <c r="X194" s="73"/>
      <c r="Y194" s="73"/>
      <c r="Z194" s="73"/>
    </row>
    <row r="195" spans="1:26" ht="15" customHeight="1">
      <c r="A195" s="73"/>
      <c r="B195" s="73"/>
      <c r="C195" s="73"/>
      <c r="D195" s="73"/>
      <c r="E195" s="73"/>
      <c r="F195" s="73"/>
      <c r="G195" s="591"/>
      <c r="H195" s="988"/>
      <c r="I195" s="73"/>
      <c r="J195" s="73"/>
      <c r="K195" s="74"/>
      <c r="L195" s="74"/>
      <c r="M195" s="989"/>
      <c r="N195" s="1695"/>
      <c r="O195" s="1860"/>
      <c r="P195" s="73"/>
      <c r="Q195" s="73"/>
      <c r="R195" s="73"/>
      <c r="S195" s="73"/>
      <c r="T195" s="73"/>
      <c r="U195" s="73"/>
      <c r="V195" s="73"/>
      <c r="W195" s="73"/>
      <c r="X195" s="73"/>
      <c r="Y195" s="73"/>
      <c r="Z195" s="73"/>
    </row>
    <row r="196" spans="1:26" ht="15" customHeight="1">
      <c r="A196" s="73"/>
      <c r="B196" s="73"/>
      <c r="C196" s="73"/>
      <c r="D196" s="73"/>
      <c r="E196" s="73"/>
      <c r="F196" s="73"/>
      <c r="G196" s="591"/>
      <c r="H196" s="988"/>
      <c r="I196" s="73"/>
      <c r="J196" s="73"/>
      <c r="K196" s="74"/>
      <c r="L196" s="74"/>
      <c r="M196" s="989"/>
      <c r="N196" s="1695"/>
      <c r="O196" s="1860"/>
      <c r="P196" s="73"/>
      <c r="Q196" s="73"/>
      <c r="R196" s="73"/>
      <c r="S196" s="73"/>
      <c r="T196" s="73"/>
      <c r="U196" s="73"/>
      <c r="V196" s="73"/>
      <c r="W196" s="73"/>
      <c r="X196" s="73"/>
      <c r="Y196" s="73"/>
      <c r="Z196" s="73"/>
    </row>
    <row r="197" spans="1:26" ht="15" customHeight="1">
      <c r="A197" s="73"/>
      <c r="B197" s="73"/>
      <c r="C197" s="73"/>
      <c r="D197" s="73"/>
      <c r="E197" s="73"/>
      <c r="F197" s="73"/>
      <c r="G197" s="591"/>
      <c r="H197" s="988"/>
      <c r="I197" s="73"/>
      <c r="J197" s="73"/>
      <c r="K197" s="74"/>
      <c r="L197" s="74"/>
      <c r="M197" s="989"/>
      <c r="N197" s="1695"/>
      <c r="O197" s="1860"/>
      <c r="P197" s="73"/>
      <c r="Q197" s="73"/>
      <c r="R197" s="73"/>
      <c r="S197" s="73"/>
      <c r="T197" s="73"/>
      <c r="U197" s="73"/>
      <c r="V197" s="73"/>
      <c r="W197" s="73"/>
      <c r="X197" s="73"/>
      <c r="Y197" s="73"/>
      <c r="Z197" s="73"/>
    </row>
    <row r="198" spans="1:26" ht="15" customHeight="1">
      <c r="A198" s="73"/>
      <c r="B198" s="73"/>
      <c r="C198" s="73"/>
      <c r="D198" s="73"/>
      <c r="E198" s="73"/>
      <c r="F198" s="73"/>
      <c r="G198" s="591"/>
      <c r="H198" s="988"/>
      <c r="I198" s="73"/>
      <c r="J198" s="73"/>
      <c r="K198" s="74"/>
      <c r="L198" s="74"/>
      <c r="M198" s="989"/>
      <c r="N198" s="1695"/>
      <c r="O198" s="1860"/>
      <c r="P198" s="73"/>
      <c r="Q198" s="73"/>
      <c r="R198" s="73"/>
      <c r="S198" s="73"/>
      <c r="T198" s="73"/>
      <c r="U198" s="73"/>
      <c r="V198" s="73"/>
      <c r="W198" s="73"/>
      <c r="X198" s="73"/>
      <c r="Y198" s="73"/>
      <c r="Z198" s="73"/>
    </row>
    <row r="199" spans="1:26" ht="15" customHeight="1">
      <c r="A199" s="73"/>
      <c r="B199" s="73"/>
      <c r="C199" s="73"/>
      <c r="D199" s="73"/>
      <c r="E199" s="73"/>
      <c r="F199" s="73"/>
      <c r="G199" s="591"/>
      <c r="H199" s="988"/>
      <c r="I199" s="73"/>
      <c r="J199" s="73"/>
      <c r="K199" s="74"/>
      <c r="L199" s="74"/>
      <c r="M199" s="989"/>
      <c r="N199" s="1695"/>
      <c r="O199" s="1860"/>
      <c r="P199" s="73"/>
      <c r="Q199" s="73"/>
      <c r="R199" s="73"/>
      <c r="S199" s="73"/>
      <c r="T199" s="73"/>
      <c r="U199" s="73"/>
      <c r="V199" s="73"/>
      <c r="W199" s="73"/>
      <c r="X199" s="73"/>
      <c r="Y199" s="73"/>
      <c r="Z199" s="73"/>
    </row>
    <row r="200" spans="1:26" ht="15" customHeight="1">
      <c r="A200" s="73"/>
      <c r="B200" s="73"/>
      <c r="C200" s="73"/>
      <c r="D200" s="73"/>
      <c r="E200" s="73"/>
      <c r="F200" s="73"/>
      <c r="G200" s="591"/>
      <c r="H200" s="988"/>
      <c r="I200" s="73"/>
      <c r="J200" s="73"/>
      <c r="K200" s="74"/>
      <c r="L200" s="74"/>
      <c r="M200" s="989"/>
      <c r="N200" s="1695"/>
      <c r="O200" s="1860"/>
      <c r="P200" s="73"/>
      <c r="Q200" s="73"/>
      <c r="R200" s="73"/>
      <c r="S200" s="73"/>
      <c r="T200" s="73"/>
      <c r="U200" s="73"/>
      <c r="V200" s="73"/>
      <c r="W200" s="73"/>
      <c r="X200" s="73"/>
      <c r="Y200" s="73"/>
      <c r="Z200" s="73"/>
    </row>
    <row r="201" spans="1:26" ht="15" customHeight="1">
      <c r="A201" s="73"/>
      <c r="B201" s="73"/>
      <c r="C201" s="73"/>
      <c r="D201" s="73"/>
      <c r="E201" s="73"/>
      <c r="F201" s="73"/>
      <c r="G201" s="591"/>
      <c r="H201" s="988"/>
      <c r="I201" s="73"/>
      <c r="J201" s="73"/>
      <c r="K201" s="74"/>
      <c r="L201" s="74"/>
      <c r="M201" s="989"/>
      <c r="N201" s="1695"/>
      <c r="O201" s="1860"/>
      <c r="P201" s="73"/>
      <c r="Q201" s="73"/>
      <c r="R201" s="73"/>
      <c r="S201" s="73"/>
      <c r="T201" s="73"/>
      <c r="U201" s="73"/>
      <c r="V201" s="73"/>
      <c r="W201" s="73"/>
      <c r="X201" s="73"/>
      <c r="Y201" s="73"/>
      <c r="Z201" s="73"/>
    </row>
    <row r="202" spans="1:26" ht="15" customHeight="1">
      <c r="A202" s="73"/>
      <c r="B202" s="73"/>
      <c r="C202" s="73"/>
      <c r="D202" s="73"/>
      <c r="E202" s="73"/>
      <c r="F202" s="73"/>
      <c r="G202" s="591"/>
      <c r="H202" s="988"/>
      <c r="I202" s="73"/>
      <c r="J202" s="73"/>
      <c r="K202" s="74"/>
      <c r="L202" s="74"/>
      <c r="M202" s="989"/>
      <c r="N202" s="1695"/>
      <c r="O202" s="1860"/>
      <c r="P202" s="73"/>
      <c r="Q202" s="73"/>
      <c r="R202" s="73"/>
      <c r="S202" s="73"/>
      <c r="T202" s="73"/>
      <c r="U202" s="73"/>
      <c r="V202" s="73"/>
      <c r="W202" s="73"/>
      <c r="X202" s="73"/>
      <c r="Y202" s="73"/>
      <c r="Z202" s="73"/>
    </row>
    <row r="203" spans="1:26" ht="15" customHeight="1">
      <c r="A203" s="73"/>
      <c r="B203" s="73"/>
      <c r="C203" s="73"/>
      <c r="D203" s="73"/>
      <c r="E203" s="73"/>
      <c r="F203" s="73"/>
      <c r="G203" s="591"/>
      <c r="H203" s="988"/>
      <c r="I203" s="73"/>
      <c r="J203" s="73"/>
      <c r="K203" s="74"/>
      <c r="L203" s="74"/>
      <c r="M203" s="989"/>
      <c r="N203" s="1695"/>
      <c r="O203" s="1860"/>
      <c r="P203" s="73"/>
      <c r="Q203" s="73"/>
      <c r="R203" s="73"/>
      <c r="S203" s="73"/>
      <c r="T203" s="73"/>
      <c r="U203" s="73"/>
      <c r="V203" s="73"/>
      <c r="W203" s="73"/>
      <c r="X203" s="73"/>
      <c r="Y203" s="73"/>
      <c r="Z203" s="73"/>
    </row>
    <row r="204" spans="1:26" ht="15" customHeight="1">
      <c r="A204" s="73"/>
      <c r="B204" s="73"/>
      <c r="C204" s="73"/>
      <c r="D204" s="73"/>
      <c r="E204" s="73"/>
      <c r="F204" s="73"/>
      <c r="G204" s="591"/>
      <c r="H204" s="988"/>
      <c r="I204" s="73"/>
      <c r="J204" s="73"/>
      <c r="K204" s="74"/>
      <c r="L204" s="74"/>
      <c r="M204" s="989"/>
      <c r="N204" s="1695"/>
      <c r="O204" s="1860"/>
      <c r="P204" s="73"/>
      <c r="Q204" s="73"/>
      <c r="R204" s="73"/>
      <c r="S204" s="73"/>
      <c r="T204" s="73"/>
      <c r="U204" s="73"/>
      <c r="V204" s="73"/>
      <c r="W204" s="73"/>
      <c r="X204" s="73"/>
      <c r="Y204" s="73"/>
      <c r="Z204" s="73"/>
    </row>
    <row r="205" spans="1:26" ht="15" customHeight="1">
      <c r="A205" s="73"/>
      <c r="B205" s="73"/>
      <c r="C205" s="73"/>
      <c r="D205" s="73"/>
      <c r="E205" s="73"/>
      <c r="F205" s="73"/>
      <c r="G205" s="591"/>
      <c r="H205" s="988"/>
      <c r="I205" s="73"/>
      <c r="J205" s="73"/>
      <c r="K205" s="74"/>
      <c r="L205" s="74"/>
      <c r="M205" s="989"/>
      <c r="N205" s="1695"/>
      <c r="O205" s="1860"/>
      <c r="P205" s="73"/>
      <c r="Q205" s="73"/>
      <c r="R205" s="73"/>
      <c r="S205" s="73"/>
      <c r="T205" s="73"/>
      <c r="U205" s="73"/>
      <c r="V205" s="73"/>
      <c r="W205" s="73"/>
      <c r="X205" s="73"/>
      <c r="Y205" s="73"/>
      <c r="Z205" s="73"/>
    </row>
    <row r="206" spans="1:26" ht="15" customHeight="1">
      <c r="A206" s="73"/>
      <c r="B206" s="73"/>
      <c r="C206" s="73"/>
      <c r="D206" s="73"/>
      <c r="E206" s="73"/>
      <c r="F206" s="73"/>
      <c r="G206" s="591"/>
      <c r="H206" s="988"/>
      <c r="I206" s="73"/>
      <c r="J206" s="73"/>
      <c r="K206" s="74"/>
      <c r="L206" s="74"/>
      <c r="M206" s="989"/>
      <c r="N206" s="1695"/>
      <c r="O206" s="1860"/>
      <c r="P206" s="73"/>
      <c r="Q206" s="73"/>
      <c r="R206" s="73"/>
      <c r="S206" s="73"/>
      <c r="T206" s="73"/>
      <c r="U206" s="73"/>
      <c r="V206" s="73"/>
      <c r="W206" s="73"/>
      <c r="X206" s="73"/>
      <c r="Y206" s="73"/>
      <c r="Z206" s="73"/>
    </row>
    <row r="207" spans="1:26" ht="15" customHeight="1">
      <c r="A207" s="73"/>
      <c r="B207" s="73"/>
      <c r="C207" s="73"/>
      <c r="D207" s="73"/>
      <c r="E207" s="73"/>
      <c r="F207" s="73"/>
      <c r="G207" s="591"/>
      <c r="H207" s="988"/>
      <c r="I207" s="73"/>
      <c r="J207" s="73"/>
      <c r="K207" s="74"/>
      <c r="L207" s="74"/>
      <c r="M207" s="989"/>
      <c r="N207" s="1695"/>
      <c r="O207" s="1860"/>
      <c r="P207" s="73"/>
      <c r="Q207" s="73"/>
      <c r="R207" s="73"/>
      <c r="S207" s="73"/>
      <c r="T207" s="73"/>
      <c r="U207" s="73"/>
      <c r="V207" s="73"/>
      <c r="W207" s="73"/>
      <c r="X207" s="73"/>
      <c r="Y207" s="73"/>
      <c r="Z207" s="73"/>
    </row>
    <row r="208" spans="1:26" ht="15" customHeight="1">
      <c r="A208" s="73"/>
      <c r="B208" s="73"/>
      <c r="C208" s="73"/>
      <c r="D208" s="73"/>
      <c r="E208" s="73"/>
      <c r="F208" s="73"/>
      <c r="G208" s="591"/>
      <c r="H208" s="988"/>
      <c r="I208" s="73"/>
      <c r="J208" s="73"/>
      <c r="K208" s="74"/>
      <c r="L208" s="74"/>
      <c r="M208" s="989"/>
      <c r="N208" s="1695"/>
      <c r="O208" s="1860"/>
      <c r="P208" s="73"/>
      <c r="Q208" s="73"/>
      <c r="R208" s="73"/>
      <c r="S208" s="73"/>
      <c r="T208" s="73"/>
      <c r="U208" s="73"/>
      <c r="V208" s="73"/>
      <c r="W208" s="73"/>
      <c r="X208" s="73"/>
      <c r="Y208" s="73"/>
      <c r="Z208" s="73"/>
    </row>
    <row r="209" spans="1:26" ht="15" customHeight="1">
      <c r="A209" s="73"/>
      <c r="B209" s="73"/>
      <c r="C209" s="73"/>
      <c r="D209" s="73"/>
      <c r="E209" s="73"/>
      <c r="F209" s="73"/>
      <c r="G209" s="591"/>
      <c r="H209" s="988"/>
      <c r="I209" s="73"/>
      <c r="J209" s="73"/>
      <c r="K209" s="74"/>
      <c r="L209" s="74"/>
      <c r="M209" s="989"/>
      <c r="N209" s="1695"/>
      <c r="O209" s="1860"/>
      <c r="P209" s="73"/>
      <c r="Q209" s="73"/>
      <c r="R209" s="73"/>
      <c r="S209" s="73"/>
      <c r="T209" s="73"/>
      <c r="U209" s="73"/>
      <c r="V209" s="73"/>
      <c r="W209" s="73"/>
      <c r="X209" s="73"/>
      <c r="Y209" s="73"/>
      <c r="Z209" s="73"/>
    </row>
    <row r="210" spans="1:26" ht="15" customHeight="1">
      <c r="A210" s="73"/>
      <c r="B210" s="73"/>
      <c r="C210" s="73"/>
      <c r="D210" s="73"/>
      <c r="E210" s="73"/>
      <c r="F210" s="73"/>
      <c r="G210" s="591"/>
      <c r="H210" s="988"/>
      <c r="I210" s="73"/>
      <c r="J210" s="73"/>
      <c r="K210" s="74"/>
      <c r="L210" s="74"/>
      <c r="M210" s="989"/>
      <c r="N210" s="1695"/>
      <c r="O210" s="1860"/>
      <c r="P210" s="73"/>
      <c r="Q210" s="73"/>
      <c r="R210" s="73"/>
      <c r="S210" s="73"/>
      <c r="T210" s="73"/>
      <c r="U210" s="73"/>
      <c r="V210" s="73"/>
      <c r="W210" s="73"/>
      <c r="X210" s="73"/>
      <c r="Y210" s="73"/>
      <c r="Z210" s="73"/>
    </row>
    <row r="211" spans="1:26" ht="15" customHeight="1">
      <c r="A211" s="73"/>
      <c r="B211" s="73"/>
      <c r="C211" s="73"/>
      <c r="D211" s="73"/>
      <c r="E211" s="73"/>
      <c r="F211" s="73"/>
      <c r="G211" s="591"/>
      <c r="H211" s="988"/>
      <c r="I211" s="73"/>
      <c r="J211" s="73"/>
      <c r="K211" s="74"/>
      <c r="L211" s="74"/>
      <c r="M211" s="989"/>
      <c r="N211" s="1695"/>
      <c r="O211" s="1860"/>
      <c r="P211" s="73"/>
      <c r="Q211" s="73"/>
      <c r="R211" s="73"/>
      <c r="S211" s="73"/>
      <c r="T211" s="73"/>
      <c r="U211" s="73"/>
      <c r="V211" s="73"/>
      <c r="W211" s="73"/>
      <c r="X211" s="73"/>
      <c r="Y211" s="73"/>
      <c r="Z211" s="73"/>
    </row>
    <row r="212" spans="1:26" ht="15" customHeight="1">
      <c r="A212" s="73"/>
      <c r="B212" s="73"/>
      <c r="C212" s="73"/>
      <c r="D212" s="73"/>
      <c r="E212" s="73"/>
      <c r="F212" s="73"/>
      <c r="G212" s="591"/>
      <c r="H212" s="988"/>
      <c r="I212" s="73"/>
      <c r="J212" s="73"/>
      <c r="K212" s="74"/>
      <c r="L212" s="74"/>
      <c r="M212" s="989"/>
      <c r="N212" s="1695"/>
      <c r="O212" s="1860"/>
      <c r="P212" s="73"/>
      <c r="Q212" s="73"/>
      <c r="R212" s="73"/>
      <c r="S212" s="73"/>
      <c r="T212" s="73"/>
      <c r="U212" s="73"/>
      <c r="V212" s="73"/>
      <c r="W212" s="73"/>
      <c r="X212" s="73"/>
      <c r="Y212" s="73"/>
      <c r="Z212" s="73"/>
    </row>
    <row r="213" spans="1:26" ht="15" customHeight="1">
      <c r="A213" s="73"/>
      <c r="B213" s="73"/>
      <c r="C213" s="73"/>
      <c r="D213" s="73"/>
      <c r="E213" s="73"/>
      <c r="F213" s="73"/>
      <c r="G213" s="591"/>
      <c r="H213" s="988"/>
      <c r="I213" s="73"/>
      <c r="J213" s="73"/>
      <c r="K213" s="74"/>
      <c r="L213" s="74"/>
      <c r="M213" s="989"/>
      <c r="N213" s="1695"/>
      <c r="O213" s="1860"/>
      <c r="P213" s="73"/>
      <c r="Q213" s="73"/>
      <c r="R213" s="73"/>
      <c r="S213" s="73"/>
      <c r="T213" s="73"/>
      <c r="U213" s="73"/>
      <c r="V213" s="73"/>
      <c r="W213" s="73"/>
      <c r="X213" s="73"/>
      <c r="Y213" s="73"/>
      <c r="Z213" s="73"/>
    </row>
    <row r="214" spans="1:26" ht="15" customHeight="1">
      <c r="A214" s="73"/>
      <c r="B214" s="73"/>
      <c r="C214" s="73"/>
      <c r="D214" s="73"/>
      <c r="E214" s="73"/>
      <c r="F214" s="73"/>
      <c r="G214" s="591"/>
      <c r="H214" s="988"/>
      <c r="I214" s="73"/>
      <c r="J214" s="73"/>
      <c r="K214" s="74"/>
      <c r="L214" s="74"/>
      <c r="M214" s="989"/>
      <c r="N214" s="1695"/>
      <c r="O214" s="1860"/>
      <c r="P214" s="73"/>
      <c r="Q214" s="73"/>
      <c r="R214" s="73"/>
      <c r="S214" s="73"/>
      <c r="T214" s="73"/>
      <c r="U214" s="73"/>
      <c r="V214" s="73"/>
      <c r="W214" s="73"/>
      <c r="X214" s="73"/>
      <c r="Y214" s="73"/>
      <c r="Z214" s="73"/>
    </row>
    <row r="215" spans="1:26" ht="15" customHeight="1">
      <c r="A215" s="73"/>
      <c r="B215" s="73"/>
      <c r="C215" s="73"/>
      <c r="D215" s="73"/>
      <c r="E215" s="73"/>
      <c r="F215" s="73"/>
      <c r="G215" s="591"/>
      <c r="H215" s="988"/>
      <c r="I215" s="73"/>
      <c r="J215" s="73"/>
      <c r="K215" s="74"/>
      <c r="L215" s="74"/>
      <c r="M215" s="989"/>
      <c r="N215" s="1695"/>
      <c r="O215" s="1860"/>
      <c r="P215" s="73"/>
      <c r="Q215" s="73"/>
      <c r="R215" s="73"/>
      <c r="S215" s="73"/>
      <c r="T215" s="73"/>
      <c r="U215" s="73"/>
      <c r="V215" s="73"/>
      <c r="W215" s="73"/>
      <c r="X215" s="73"/>
      <c r="Y215" s="73"/>
      <c r="Z215" s="73"/>
    </row>
    <row r="216" spans="1:26" ht="15" customHeight="1">
      <c r="A216" s="73"/>
      <c r="B216" s="73"/>
      <c r="C216" s="73"/>
      <c r="D216" s="73"/>
      <c r="E216" s="73"/>
      <c r="F216" s="73"/>
      <c r="G216" s="591"/>
      <c r="H216" s="988"/>
      <c r="I216" s="73"/>
      <c r="J216" s="73"/>
      <c r="K216" s="74"/>
      <c r="L216" s="74"/>
      <c r="M216" s="989"/>
      <c r="N216" s="1695"/>
      <c r="O216" s="1860"/>
      <c r="P216" s="73"/>
      <c r="Q216" s="73"/>
      <c r="R216" s="73"/>
      <c r="S216" s="73"/>
      <c r="T216" s="73"/>
      <c r="U216" s="73"/>
      <c r="V216" s="73"/>
      <c r="W216" s="73"/>
      <c r="X216" s="73"/>
      <c r="Y216" s="73"/>
      <c r="Z216" s="73"/>
    </row>
    <row r="217" spans="1:26" ht="15" customHeight="1">
      <c r="A217" s="73"/>
      <c r="B217" s="73"/>
      <c r="C217" s="73"/>
      <c r="D217" s="73"/>
      <c r="E217" s="73"/>
      <c r="F217" s="73"/>
      <c r="G217" s="591"/>
      <c r="H217" s="988"/>
      <c r="I217" s="73"/>
      <c r="J217" s="73"/>
      <c r="K217" s="74"/>
      <c r="L217" s="74"/>
      <c r="M217" s="989"/>
      <c r="N217" s="1695"/>
      <c r="O217" s="1860"/>
      <c r="P217" s="73"/>
      <c r="Q217" s="73"/>
      <c r="R217" s="73"/>
      <c r="S217" s="73"/>
      <c r="T217" s="73"/>
      <c r="U217" s="73"/>
      <c r="V217" s="73"/>
      <c r="W217" s="73"/>
      <c r="X217" s="73"/>
      <c r="Y217" s="73"/>
      <c r="Z217" s="73"/>
    </row>
    <row r="218" spans="1:26" ht="15" customHeight="1">
      <c r="A218" s="73"/>
      <c r="B218" s="73"/>
      <c r="C218" s="73"/>
      <c r="D218" s="73"/>
      <c r="E218" s="73"/>
      <c r="F218" s="73"/>
      <c r="G218" s="591"/>
      <c r="H218" s="988"/>
      <c r="I218" s="73"/>
      <c r="J218" s="73"/>
      <c r="K218" s="74"/>
      <c r="L218" s="74"/>
      <c r="M218" s="989"/>
      <c r="N218" s="1695"/>
      <c r="O218" s="1860"/>
      <c r="P218" s="73"/>
      <c r="Q218" s="73"/>
      <c r="R218" s="73"/>
      <c r="S218" s="73"/>
      <c r="T218" s="73"/>
      <c r="U218" s="73"/>
      <c r="V218" s="73"/>
      <c r="W218" s="73"/>
      <c r="X218" s="73"/>
      <c r="Y218" s="73"/>
      <c r="Z218" s="73"/>
    </row>
    <row r="219" spans="1:26" ht="15" customHeight="1">
      <c r="A219" s="73"/>
      <c r="B219" s="73"/>
      <c r="C219" s="73"/>
      <c r="D219" s="73"/>
      <c r="E219" s="73"/>
      <c r="F219" s="73"/>
      <c r="G219" s="591"/>
      <c r="H219" s="988"/>
      <c r="I219" s="73"/>
      <c r="J219" s="73"/>
      <c r="K219" s="74"/>
      <c r="L219" s="74"/>
      <c r="M219" s="989"/>
      <c r="N219" s="1695"/>
      <c r="O219" s="1860"/>
      <c r="P219" s="73"/>
      <c r="Q219" s="73"/>
      <c r="R219" s="73"/>
      <c r="S219" s="73"/>
      <c r="T219" s="73"/>
      <c r="U219" s="73"/>
      <c r="V219" s="73"/>
      <c r="W219" s="73"/>
      <c r="X219" s="73"/>
      <c r="Y219" s="73"/>
      <c r="Z219" s="73"/>
    </row>
    <row r="220" spans="1:26" ht="15" customHeight="1">
      <c r="A220" s="73"/>
      <c r="B220" s="73"/>
      <c r="C220" s="73"/>
      <c r="D220" s="73"/>
      <c r="E220" s="73"/>
      <c r="F220" s="73"/>
      <c r="G220" s="591"/>
      <c r="H220" s="988"/>
      <c r="I220" s="73"/>
      <c r="J220" s="73"/>
      <c r="K220" s="74"/>
      <c r="L220" s="74"/>
      <c r="M220" s="989"/>
      <c r="N220" s="1695"/>
      <c r="O220" s="1860"/>
      <c r="P220" s="73"/>
      <c r="Q220" s="73"/>
      <c r="R220" s="73"/>
      <c r="S220" s="73"/>
      <c r="T220" s="73"/>
      <c r="U220" s="73"/>
      <c r="V220" s="73"/>
      <c r="W220" s="73"/>
      <c r="X220" s="73"/>
      <c r="Y220" s="73"/>
      <c r="Z220" s="73"/>
    </row>
    <row r="221" spans="1:26" ht="15" customHeight="1">
      <c r="A221" s="73"/>
      <c r="B221" s="73"/>
      <c r="C221" s="73"/>
      <c r="D221" s="73"/>
      <c r="E221" s="73"/>
      <c r="F221" s="73"/>
      <c r="G221" s="591"/>
      <c r="H221" s="988"/>
      <c r="I221" s="73"/>
      <c r="J221" s="73"/>
      <c r="K221" s="74"/>
      <c r="L221" s="74"/>
      <c r="M221" s="989"/>
      <c r="N221" s="1695"/>
      <c r="O221" s="1860"/>
      <c r="P221" s="73"/>
      <c r="Q221" s="73"/>
      <c r="R221" s="73"/>
      <c r="S221" s="73"/>
      <c r="T221" s="73"/>
      <c r="U221" s="73"/>
      <c r="V221" s="73"/>
      <c r="W221" s="73"/>
      <c r="X221" s="73"/>
      <c r="Y221" s="73"/>
      <c r="Z221" s="73"/>
    </row>
    <row r="222" spans="1:26" ht="15" customHeight="1">
      <c r="A222" s="73"/>
      <c r="B222" s="73"/>
      <c r="C222" s="73"/>
      <c r="D222" s="73"/>
      <c r="E222" s="73"/>
      <c r="F222" s="73"/>
      <c r="G222" s="591"/>
      <c r="H222" s="988"/>
      <c r="I222" s="73"/>
      <c r="J222" s="73"/>
      <c r="K222" s="74"/>
      <c r="L222" s="74"/>
      <c r="M222" s="989"/>
      <c r="N222" s="1695"/>
      <c r="O222" s="1860"/>
      <c r="P222" s="73"/>
      <c r="Q222" s="73"/>
      <c r="R222" s="73"/>
      <c r="S222" s="73"/>
      <c r="T222" s="73"/>
      <c r="U222" s="73"/>
      <c r="V222" s="73"/>
      <c r="W222" s="73"/>
      <c r="X222" s="73"/>
      <c r="Y222" s="73"/>
      <c r="Z222" s="73"/>
    </row>
    <row r="223" spans="1:26" ht="15" customHeight="1">
      <c r="A223" s="73"/>
      <c r="B223" s="73"/>
      <c r="C223" s="73"/>
      <c r="D223" s="73"/>
      <c r="E223" s="73"/>
      <c r="F223" s="73"/>
      <c r="G223" s="591"/>
      <c r="H223" s="988"/>
      <c r="I223" s="73"/>
      <c r="J223" s="73"/>
      <c r="K223" s="74"/>
      <c r="L223" s="74"/>
      <c r="M223" s="989"/>
      <c r="N223" s="1695"/>
      <c r="O223" s="1860"/>
      <c r="P223" s="73"/>
      <c r="Q223" s="73"/>
      <c r="R223" s="73"/>
      <c r="S223" s="73"/>
      <c r="T223" s="73"/>
      <c r="U223" s="73"/>
      <c r="V223" s="73"/>
      <c r="W223" s="73"/>
      <c r="X223" s="73"/>
      <c r="Y223" s="73"/>
      <c r="Z223" s="73"/>
    </row>
    <row r="224" spans="1:26" ht="15" customHeight="1">
      <c r="A224" s="73"/>
      <c r="B224" s="73"/>
      <c r="C224" s="73"/>
      <c r="D224" s="73"/>
      <c r="E224" s="73"/>
      <c r="F224" s="73"/>
      <c r="G224" s="591"/>
      <c r="H224" s="988"/>
      <c r="I224" s="73"/>
      <c r="J224" s="73"/>
      <c r="K224" s="74"/>
      <c r="L224" s="74"/>
      <c r="M224" s="989"/>
      <c r="N224" s="1695"/>
      <c r="O224" s="1860"/>
      <c r="P224" s="73"/>
      <c r="Q224" s="73"/>
      <c r="R224" s="73"/>
      <c r="S224" s="73"/>
      <c r="T224" s="73"/>
      <c r="U224" s="73"/>
      <c r="V224" s="73"/>
      <c r="W224" s="73"/>
      <c r="X224" s="73"/>
      <c r="Y224" s="73"/>
      <c r="Z224" s="73"/>
    </row>
    <row r="225" spans="1:26" ht="15" customHeight="1">
      <c r="A225" s="73"/>
      <c r="B225" s="73"/>
      <c r="C225" s="73"/>
      <c r="D225" s="73"/>
      <c r="E225" s="73"/>
      <c r="F225" s="73"/>
      <c r="G225" s="591"/>
      <c r="H225" s="988"/>
      <c r="I225" s="73"/>
      <c r="J225" s="73"/>
      <c r="K225" s="74"/>
      <c r="L225" s="74"/>
      <c r="M225" s="989"/>
      <c r="N225" s="1695"/>
      <c r="O225" s="1860"/>
      <c r="P225" s="73"/>
      <c r="Q225" s="73"/>
      <c r="R225" s="73"/>
      <c r="S225" s="73"/>
      <c r="T225" s="73"/>
      <c r="U225" s="73"/>
      <c r="V225" s="73"/>
      <c r="W225" s="73"/>
      <c r="X225" s="73"/>
      <c r="Y225" s="73"/>
      <c r="Z225" s="73"/>
    </row>
    <row r="226" spans="1:26" ht="15" customHeight="1">
      <c r="A226" s="73"/>
      <c r="B226" s="73"/>
      <c r="C226" s="73"/>
      <c r="D226" s="73"/>
      <c r="E226" s="73"/>
      <c r="F226" s="73"/>
      <c r="G226" s="591"/>
      <c r="H226" s="988"/>
      <c r="I226" s="73"/>
      <c r="J226" s="73"/>
      <c r="K226" s="74"/>
      <c r="L226" s="74"/>
      <c r="M226" s="989"/>
      <c r="N226" s="1695"/>
      <c r="O226" s="1860"/>
      <c r="P226" s="73"/>
      <c r="Q226" s="73"/>
      <c r="R226" s="73"/>
      <c r="S226" s="73"/>
      <c r="T226" s="73"/>
      <c r="U226" s="73"/>
      <c r="V226" s="73"/>
      <c r="W226" s="73"/>
      <c r="X226" s="73"/>
      <c r="Y226" s="73"/>
      <c r="Z226" s="73"/>
    </row>
    <row r="227" spans="1:26" ht="15" customHeight="1">
      <c r="A227" s="73"/>
      <c r="B227" s="73"/>
      <c r="C227" s="73"/>
      <c r="D227" s="73"/>
      <c r="E227" s="73"/>
      <c r="F227" s="73"/>
      <c r="G227" s="591"/>
      <c r="H227" s="988"/>
      <c r="I227" s="73"/>
      <c r="J227" s="73"/>
      <c r="K227" s="74"/>
      <c r="L227" s="74"/>
      <c r="M227" s="989"/>
      <c r="N227" s="1695"/>
      <c r="O227" s="1860"/>
      <c r="P227" s="73"/>
      <c r="Q227" s="73"/>
      <c r="R227" s="73"/>
      <c r="S227" s="73"/>
      <c r="T227" s="73"/>
      <c r="U227" s="73"/>
      <c r="V227" s="73"/>
      <c r="W227" s="73"/>
      <c r="X227" s="73"/>
      <c r="Y227" s="73"/>
      <c r="Z227" s="73"/>
    </row>
    <row r="228" spans="1:26" ht="15" customHeight="1">
      <c r="A228" s="73"/>
      <c r="B228" s="73"/>
      <c r="C228" s="73"/>
      <c r="D228" s="73"/>
      <c r="E228" s="73"/>
      <c r="F228" s="73"/>
      <c r="G228" s="591"/>
      <c r="H228" s="988"/>
      <c r="I228" s="73"/>
      <c r="J228" s="73"/>
      <c r="K228" s="74"/>
      <c r="L228" s="74"/>
      <c r="M228" s="989"/>
      <c r="N228" s="1695"/>
      <c r="O228" s="1860"/>
      <c r="P228" s="73"/>
      <c r="Q228" s="73"/>
      <c r="R228" s="73"/>
      <c r="S228" s="73"/>
      <c r="T228" s="73"/>
      <c r="U228" s="73"/>
      <c r="V228" s="73"/>
      <c r="W228" s="73"/>
      <c r="X228" s="73"/>
      <c r="Y228" s="73"/>
      <c r="Z228" s="73"/>
    </row>
    <row r="229" spans="1:26" ht="15" customHeight="1">
      <c r="A229" s="73"/>
      <c r="B229" s="73"/>
      <c r="C229" s="73"/>
      <c r="D229" s="73"/>
      <c r="E229" s="73"/>
      <c r="F229" s="73"/>
      <c r="G229" s="591"/>
      <c r="H229" s="988"/>
      <c r="I229" s="73"/>
      <c r="J229" s="73"/>
      <c r="K229" s="74"/>
      <c r="L229" s="74"/>
      <c r="M229" s="989"/>
      <c r="N229" s="1695"/>
      <c r="O229" s="1860"/>
      <c r="P229" s="73"/>
      <c r="Q229" s="73"/>
      <c r="R229" s="73"/>
      <c r="S229" s="73"/>
      <c r="T229" s="73"/>
      <c r="U229" s="73"/>
      <c r="V229" s="73"/>
      <c r="W229" s="73"/>
      <c r="X229" s="73"/>
      <c r="Y229" s="73"/>
      <c r="Z229" s="73"/>
    </row>
    <row r="230" spans="1:26" ht="15" customHeight="1">
      <c r="A230" s="73"/>
      <c r="B230" s="73"/>
      <c r="C230" s="73"/>
      <c r="D230" s="73"/>
      <c r="E230" s="73"/>
      <c r="F230" s="73"/>
      <c r="G230" s="591"/>
      <c r="H230" s="988"/>
      <c r="I230" s="73"/>
      <c r="J230" s="73"/>
      <c r="K230" s="74"/>
      <c r="L230" s="74"/>
      <c r="M230" s="989"/>
      <c r="N230" s="1695"/>
      <c r="O230" s="1860"/>
      <c r="P230" s="73"/>
      <c r="Q230" s="73"/>
      <c r="R230" s="73"/>
      <c r="S230" s="73"/>
      <c r="T230" s="73"/>
      <c r="U230" s="73"/>
      <c r="V230" s="73"/>
      <c r="W230" s="73"/>
      <c r="X230" s="73"/>
      <c r="Y230" s="73"/>
      <c r="Z230" s="73"/>
    </row>
    <row r="231" spans="1:26" ht="15" customHeight="1">
      <c r="A231" s="73"/>
      <c r="B231" s="73"/>
      <c r="C231" s="73"/>
      <c r="D231" s="73"/>
      <c r="E231" s="73"/>
      <c r="F231" s="73"/>
      <c r="G231" s="591"/>
      <c r="H231" s="988"/>
      <c r="I231" s="73"/>
      <c r="J231" s="73"/>
      <c r="K231" s="74"/>
      <c r="L231" s="74"/>
      <c r="M231" s="989"/>
      <c r="N231" s="1695"/>
      <c r="O231" s="1860"/>
      <c r="P231" s="73"/>
      <c r="Q231" s="73"/>
      <c r="R231" s="73"/>
      <c r="S231" s="73"/>
      <c r="T231" s="73"/>
      <c r="U231" s="73"/>
      <c r="V231" s="73"/>
      <c r="W231" s="73"/>
      <c r="X231" s="73"/>
      <c r="Y231" s="73"/>
      <c r="Z231" s="73"/>
    </row>
    <row r="232" spans="1:26" ht="15" customHeight="1">
      <c r="A232" s="73"/>
      <c r="B232" s="73"/>
      <c r="C232" s="73"/>
      <c r="D232" s="73"/>
      <c r="E232" s="73"/>
      <c r="F232" s="73"/>
      <c r="G232" s="591"/>
      <c r="H232" s="988"/>
      <c r="I232" s="73"/>
      <c r="J232" s="73"/>
      <c r="K232" s="74"/>
      <c r="L232" s="74"/>
      <c r="M232" s="989"/>
      <c r="N232" s="1695"/>
      <c r="O232" s="1860"/>
      <c r="P232" s="73"/>
      <c r="Q232" s="73"/>
      <c r="R232" s="73"/>
      <c r="S232" s="73"/>
      <c r="T232" s="73"/>
      <c r="U232" s="73"/>
      <c r="V232" s="73"/>
      <c r="W232" s="73"/>
      <c r="X232" s="73"/>
      <c r="Y232" s="73"/>
      <c r="Z232" s="73"/>
    </row>
    <row r="233" spans="1:26" ht="15" customHeight="1">
      <c r="A233" s="73"/>
      <c r="B233" s="73"/>
      <c r="C233" s="73"/>
      <c r="D233" s="73"/>
      <c r="E233" s="73"/>
      <c r="F233" s="73"/>
      <c r="G233" s="591"/>
      <c r="H233" s="988"/>
      <c r="I233" s="73"/>
      <c r="J233" s="73"/>
      <c r="K233" s="74"/>
      <c r="L233" s="74"/>
      <c r="M233" s="989"/>
      <c r="N233" s="1695"/>
      <c r="O233" s="1860"/>
      <c r="P233" s="73"/>
      <c r="Q233" s="73"/>
      <c r="R233" s="73"/>
      <c r="S233" s="73"/>
      <c r="T233" s="73"/>
      <c r="U233" s="73"/>
      <c r="V233" s="73"/>
      <c r="W233" s="73"/>
      <c r="X233" s="73"/>
      <c r="Y233" s="73"/>
      <c r="Z233" s="73"/>
    </row>
    <row r="234" spans="1:26" ht="15" customHeight="1">
      <c r="A234" s="73"/>
      <c r="B234" s="73"/>
      <c r="C234" s="73"/>
      <c r="D234" s="73"/>
      <c r="E234" s="73"/>
      <c r="F234" s="73"/>
      <c r="G234" s="591"/>
      <c r="H234" s="988"/>
      <c r="I234" s="73"/>
      <c r="J234" s="73"/>
      <c r="K234" s="74"/>
      <c r="L234" s="74"/>
      <c r="M234" s="989"/>
      <c r="N234" s="1695"/>
      <c r="O234" s="1860"/>
      <c r="P234" s="73"/>
      <c r="Q234" s="73"/>
      <c r="R234" s="73"/>
      <c r="S234" s="73"/>
      <c r="T234" s="73"/>
      <c r="U234" s="73"/>
      <c r="V234" s="73"/>
      <c r="W234" s="73"/>
      <c r="X234" s="73"/>
      <c r="Y234" s="73"/>
      <c r="Z234" s="73"/>
    </row>
    <row r="235" spans="1:26" ht="15" customHeight="1">
      <c r="A235" s="73"/>
      <c r="B235" s="73"/>
      <c r="C235" s="73"/>
      <c r="D235" s="73"/>
      <c r="E235" s="73"/>
      <c r="F235" s="73"/>
      <c r="G235" s="591"/>
      <c r="H235" s="988"/>
      <c r="I235" s="73"/>
      <c r="J235" s="73"/>
      <c r="K235" s="74"/>
      <c r="L235" s="74"/>
      <c r="M235" s="989"/>
      <c r="N235" s="1695"/>
      <c r="O235" s="1860"/>
      <c r="P235" s="73"/>
      <c r="Q235" s="73"/>
      <c r="R235" s="73"/>
      <c r="S235" s="73"/>
      <c r="T235" s="73"/>
      <c r="U235" s="73"/>
      <c r="V235" s="73"/>
      <c r="W235" s="73"/>
      <c r="X235" s="73"/>
      <c r="Y235" s="73"/>
      <c r="Z235" s="73"/>
    </row>
    <row r="236" spans="1:26" ht="15" customHeight="1">
      <c r="A236" s="73"/>
      <c r="B236" s="73"/>
      <c r="C236" s="73"/>
      <c r="D236" s="73"/>
      <c r="E236" s="73"/>
      <c r="F236" s="73"/>
      <c r="G236" s="591"/>
      <c r="H236" s="988"/>
      <c r="I236" s="73"/>
      <c r="J236" s="73"/>
      <c r="K236" s="74"/>
      <c r="L236" s="74"/>
      <c r="M236" s="989"/>
      <c r="N236" s="1695"/>
      <c r="O236" s="1860"/>
      <c r="P236" s="73"/>
      <c r="Q236" s="73"/>
      <c r="R236" s="73"/>
      <c r="S236" s="73"/>
      <c r="T236" s="73"/>
      <c r="U236" s="73"/>
      <c r="V236" s="73"/>
      <c r="W236" s="73"/>
      <c r="X236" s="73"/>
      <c r="Y236" s="73"/>
      <c r="Z236" s="73"/>
    </row>
    <row r="237" spans="1:26" ht="15" customHeight="1">
      <c r="A237" s="73"/>
      <c r="B237" s="73"/>
      <c r="C237" s="73"/>
      <c r="D237" s="73"/>
      <c r="E237" s="73"/>
      <c r="F237" s="73"/>
      <c r="G237" s="591"/>
      <c r="H237" s="988"/>
      <c r="I237" s="73"/>
      <c r="J237" s="73"/>
      <c r="K237" s="74"/>
      <c r="L237" s="74"/>
      <c r="M237" s="989"/>
      <c r="N237" s="1695"/>
      <c r="O237" s="1860"/>
      <c r="P237" s="73"/>
      <c r="Q237" s="73"/>
      <c r="R237" s="73"/>
      <c r="S237" s="73"/>
      <c r="T237" s="73"/>
      <c r="U237" s="73"/>
      <c r="V237" s="73"/>
      <c r="W237" s="73"/>
      <c r="X237" s="73"/>
      <c r="Y237" s="73"/>
      <c r="Z237" s="73"/>
    </row>
    <row r="238" spans="1:26" ht="15" customHeight="1">
      <c r="A238" s="73"/>
      <c r="B238" s="73"/>
      <c r="C238" s="73"/>
      <c r="D238" s="73"/>
      <c r="E238" s="73"/>
      <c r="F238" s="73"/>
      <c r="G238" s="591"/>
      <c r="H238" s="988"/>
      <c r="I238" s="73"/>
      <c r="J238" s="73"/>
      <c r="K238" s="74"/>
      <c r="L238" s="74"/>
      <c r="M238" s="989"/>
      <c r="N238" s="1695"/>
      <c r="O238" s="1860"/>
      <c r="P238" s="73"/>
      <c r="Q238" s="73"/>
      <c r="R238" s="73"/>
      <c r="S238" s="73"/>
      <c r="T238" s="73"/>
      <c r="U238" s="73"/>
      <c r="V238" s="73"/>
      <c r="W238" s="73"/>
      <c r="X238" s="73"/>
      <c r="Y238" s="73"/>
      <c r="Z238" s="73"/>
    </row>
    <row r="239" spans="1:26" ht="15" customHeight="1">
      <c r="A239" s="73"/>
      <c r="B239" s="73"/>
      <c r="C239" s="73"/>
      <c r="D239" s="73"/>
      <c r="E239" s="73"/>
      <c r="F239" s="73"/>
      <c r="G239" s="591"/>
      <c r="H239" s="988"/>
      <c r="I239" s="73"/>
      <c r="J239" s="73"/>
      <c r="K239" s="74"/>
      <c r="L239" s="74"/>
      <c r="M239" s="989"/>
      <c r="N239" s="1695"/>
      <c r="O239" s="1860"/>
      <c r="P239" s="73"/>
      <c r="Q239" s="73"/>
      <c r="R239" s="73"/>
      <c r="S239" s="73"/>
      <c r="T239" s="73"/>
      <c r="U239" s="73"/>
      <c r="V239" s="73"/>
      <c r="W239" s="73"/>
      <c r="X239" s="73"/>
      <c r="Y239" s="73"/>
      <c r="Z239" s="73"/>
    </row>
    <row r="240" spans="1:26" ht="15" customHeight="1">
      <c r="A240" s="73"/>
      <c r="B240" s="73"/>
      <c r="C240" s="73"/>
      <c r="D240" s="73"/>
      <c r="E240" s="73"/>
      <c r="F240" s="73"/>
      <c r="G240" s="591"/>
      <c r="H240" s="988"/>
      <c r="I240" s="73"/>
      <c r="J240" s="73"/>
      <c r="K240" s="74"/>
      <c r="L240" s="74"/>
      <c r="M240" s="989"/>
      <c r="N240" s="1695"/>
      <c r="O240" s="1860"/>
      <c r="P240" s="73"/>
      <c r="Q240" s="73"/>
      <c r="R240" s="73"/>
      <c r="S240" s="73"/>
      <c r="T240" s="73"/>
      <c r="U240" s="73"/>
      <c r="V240" s="73"/>
      <c r="W240" s="73"/>
      <c r="X240" s="73"/>
      <c r="Y240" s="73"/>
      <c r="Z240" s="73"/>
    </row>
    <row r="241" spans="1:26" ht="15" customHeight="1">
      <c r="A241" s="73"/>
      <c r="B241" s="73"/>
      <c r="C241" s="73"/>
      <c r="D241" s="73"/>
      <c r="E241" s="73"/>
      <c r="F241" s="73"/>
      <c r="G241" s="591"/>
      <c r="H241" s="988"/>
      <c r="I241" s="73"/>
      <c r="J241" s="73"/>
      <c r="K241" s="74"/>
      <c r="L241" s="74"/>
      <c r="M241" s="989"/>
      <c r="N241" s="1695"/>
      <c r="O241" s="1860"/>
      <c r="P241" s="73"/>
      <c r="Q241" s="73"/>
      <c r="R241" s="73"/>
      <c r="S241" s="73"/>
      <c r="T241" s="73"/>
      <c r="U241" s="73"/>
      <c r="V241" s="73"/>
      <c r="W241" s="73"/>
      <c r="X241" s="73"/>
      <c r="Y241" s="73"/>
      <c r="Z241" s="73"/>
    </row>
    <row r="242" spans="1:26" ht="15" customHeight="1">
      <c r="A242" s="73"/>
      <c r="B242" s="73"/>
      <c r="C242" s="73"/>
      <c r="D242" s="73"/>
      <c r="E242" s="73"/>
      <c r="F242" s="73"/>
      <c r="G242" s="591"/>
      <c r="H242" s="988"/>
      <c r="I242" s="73"/>
      <c r="J242" s="73"/>
      <c r="K242" s="74"/>
      <c r="L242" s="74"/>
      <c r="M242" s="989"/>
      <c r="N242" s="1695"/>
      <c r="O242" s="1860"/>
      <c r="P242" s="73"/>
      <c r="Q242" s="73"/>
      <c r="R242" s="73"/>
      <c r="S242" s="73"/>
      <c r="T242" s="73"/>
      <c r="U242" s="73"/>
      <c r="V242" s="73"/>
      <c r="W242" s="73"/>
      <c r="X242" s="73"/>
      <c r="Y242" s="73"/>
      <c r="Z242" s="73"/>
    </row>
    <row r="243" spans="1:26" ht="15" customHeight="1">
      <c r="A243" s="73"/>
      <c r="B243" s="73"/>
      <c r="C243" s="73"/>
      <c r="D243" s="73"/>
      <c r="E243" s="73"/>
      <c r="F243" s="73"/>
      <c r="G243" s="591"/>
      <c r="H243" s="988"/>
      <c r="I243" s="73"/>
      <c r="J243" s="73"/>
      <c r="K243" s="74"/>
      <c r="L243" s="74"/>
      <c r="M243" s="989"/>
      <c r="N243" s="1695"/>
      <c r="O243" s="1860"/>
      <c r="P243" s="73"/>
      <c r="Q243" s="73"/>
      <c r="R243" s="73"/>
      <c r="S243" s="73"/>
      <c r="T243" s="73"/>
      <c r="U243" s="73"/>
      <c r="V243" s="73"/>
      <c r="W243" s="73"/>
      <c r="X243" s="73"/>
      <c r="Y243" s="73"/>
      <c r="Z243" s="73"/>
    </row>
    <row r="244" spans="1:26" ht="15" customHeight="1">
      <c r="A244" s="73"/>
      <c r="B244" s="73"/>
      <c r="C244" s="73"/>
      <c r="D244" s="73"/>
      <c r="E244" s="73"/>
      <c r="F244" s="73"/>
      <c r="G244" s="591"/>
      <c r="H244" s="988"/>
      <c r="I244" s="73"/>
      <c r="J244" s="73"/>
      <c r="K244" s="74"/>
      <c r="L244" s="74"/>
      <c r="M244" s="989"/>
      <c r="N244" s="1695"/>
      <c r="O244" s="1860"/>
      <c r="P244" s="73"/>
      <c r="Q244" s="73"/>
      <c r="R244" s="73"/>
      <c r="S244" s="73"/>
      <c r="T244" s="73"/>
      <c r="U244" s="73"/>
      <c r="V244" s="73"/>
      <c r="W244" s="73"/>
      <c r="X244" s="73"/>
      <c r="Y244" s="73"/>
      <c r="Z244" s="73"/>
    </row>
    <row r="245" spans="1:26" ht="15" customHeight="1">
      <c r="A245" s="73"/>
      <c r="B245" s="73"/>
      <c r="C245" s="73"/>
      <c r="D245" s="73"/>
      <c r="E245" s="73"/>
      <c r="F245" s="73"/>
      <c r="G245" s="591"/>
      <c r="H245" s="988"/>
      <c r="I245" s="73"/>
      <c r="J245" s="73"/>
      <c r="K245" s="74"/>
      <c r="L245" s="74"/>
      <c r="M245" s="989"/>
      <c r="N245" s="1695"/>
      <c r="O245" s="1860"/>
      <c r="P245" s="73"/>
      <c r="Q245" s="73"/>
      <c r="R245" s="73"/>
      <c r="S245" s="73"/>
      <c r="T245" s="73"/>
      <c r="U245" s="73"/>
      <c r="V245" s="73"/>
      <c r="W245" s="73"/>
      <c r="X245" s="73"/>
      <c r="Y245" s="73"/>
      <c r="Z245" s="73"/>
    </row>
    <row r="246" spans="1:26" ht="15" customHeight="1">
      <c r="A246" s="73"/>
      <c r="B246" s="73"/>
      <c r="C246" s="73"/>
      <c r="D246" s="73"/>
      <c r="E246" s="73"/>
      <c r="F246" s="73"/>
      <c r="G246" s="591"/>
      <c r="H246" s="988"/>
      <c r="I246" s="73"/>
      <c r="J246" s="73"/>
      <c r="K246" s="74"/>
      <c r="L246" s="74"/>
      <c r="M246" s="989"/>
      <c r="N246" s="1695"/>
      <c r="O246" s="1860"/>
      <c r="P246" s="73"/>
      <c r="Q246" s="73"/>
      <c r="R246" s="73"/>
      <c r="S246" s="73"/>
      <c r="T246" s="73"/>
      <c r="U246" s="73"/>
      <c r="V246" s="73"/>
      <c r="W246" s="73"/>
      <c r="X246" s="73"/>
      <c r="Y246" s="73"/>
      <c r="Z246" s="73"/>
    </row>
    <row r="247" spans="1:26" ht="15" customHeight="1">
      <c r="A247" s="73"/>
      <c r="B247" s="73"/>
      <c r="C247" s="73"/>
      <c r="D247" s="73"/>
      <c r="E247" s="73"/>
      <c r="F247" s="73"/>
      <c r="G247" s="591"/>
      <c r="H247" s="988"/>
      <c r="I247" s="73"/>
      <c r="J247" s="73"/>
      <c r="K247" s="74"/>
      <c r="L247" s="74"/>
      <c r="M247" s="989"/>
      <c r="N247" s="1695"/>
      <c r="O247" s="1860"/>
      <c r="P247" s="73"/>
      <c r="Q247" s="73"/>
      <c r="R247" s="73"/>
      <c r="S247" s="73"/>
      <c r="T247" s="73"/>
      <c r="U247" s="73"/>
      <c r="V247" s="73"/>
      <c r="W247" s="73"/>
      <c r="X247" s="73"/>
      <c r="Y247" s="73"/>
      <c r="Z247" s="73"/>
    </row>
    <row r="248" spans="1:26" ht="15" customHeight="1">
      <c r="A248" s="73"/>
      <c r="B248" s="73"/>
      <c r="C248" s="73"/>
      <c r="D248" s="73"/>
      <c r="E248" s="73"/>
      <c r="F248" s="73"/>
      <c r="G248" s="591"/>
      <c r="H248" s="988"/>
      <c r="I248" s="73"/>
      <c r="J248" s="73"/>
      <c r="K248" s="74"/>
      <c r="L248" s="74"/>
      <c r="M248" s="989"/>
      <c r="N248" s="1695"/>
      <c r="O248" s="1860"/>
      <c r="P248" s="73"/>
      <c r="Q248" s="73"/>
      <c r="R248" s="73"/>
      <c r="S248" s="73"/>
      <c r="T248" s="73"/>
      <c r="U248" s="73"/>
      <c r="V248" s="73"/>
      <c r="W248" s="73"/>
      <c r="X248" s="73"/>
      <c r="Y248" s="73"/>
      <c r="Z248" s="73"/>
    </row>
    <row r="249" spans="1:26" ht="15" customHeight="1">
      <c r="A249" s="73"/>
      <c r="B249" s="73"/>
      <c r="C249" s="73"/>
      <c r="D249" s="73"/>
      <c r="E249" s="73"/>
      <c r="F249" s="73"/>
      <c r="G249" s="591"/>
      <c r="H249" s="988"/>
      <c r="I249" s="73"/>
      <c r="J249" s="73"/>
      <c r="K249" s="74"/>
      <c r="L249" s="74"/>
      <c r="M249" s="989"/>
      <c r="N249" s="1695"/>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988"/>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988"/>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988"/>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988"/>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988"/>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988"/>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988"/>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988"/>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988"/>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988"/>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1860"/>
      <c r="P1000" s="73"/>
      <c r="Q1000" s="73"/>
      <c r="R1000" s="73"/>
      <c r="S1000" s="73"/>
      <c r="T1000" s="73"/>
      <c r="U1000" s="73"/>
      <c r="V1000" s="73"/>
      <c r="W1000" s="73"/>
      <c r="X1000" s="73"/>
      <c r="Y1000" s="73"/>
      <c r="Z1000" s="73"/>
    </row>
  </sheetData>
  <mergeCells count="9">
    <mergeCell ref="P5:P7"/>
    <mergeCell ref="Q5:Q7"/>
    <mergeCell ref="B2:C2"/>
    <mergeCell ref="B172:G172"/>
    <mergeCell ref="B1:M1"/>
    <mergeCell ref="F2:M2"/>
    <mergeCell ref="F3:N3"/>
    <mergeCell ref="F4:N4"/>
    <mergeCell ref="G5:K5"/>
  </mergeCells>
  <conditionalFormatting sqref="H13 H15:H18 H20:H21 H23:H28 H30:H32 H34:H36 H38 H40 H42 H44:H46 H51:H57 H59:H64 H66:H69 H71:H80 H82:H88 H90:H91 H93:H94 H96 H98:H102 H104 H106:H107 H109 H111:H113 H115:H117 H119:H120 H122:H124 H126:H127 H129:H132 H135 H137:H139 H174 H181 H48:H49 H176 H178">
    <cfRule type="cellIs" dxfId="121" priority="3" stopIfTrue="1" operator="equal">
      <formula>0</formula>
    </cfRule>
  </conditionalFormatting>
  <conditionalFormatting sqref="H13 H15:H18 H20:H21 H23:H28 H30:H32 H34:H36 H38 H40 H42 H44:H46 H51:H57 H59:H64 H66:H69 H71:H80 H82:H88 H90:H91 H93:H94 H96 H98:H102 H104 H106:H107 H109 H111:H113 H115:H117 H119:H120 H122:H124 H126:H127 H129:H132 H135 H137:H139 H174 H181 H48:H49 H176 H178">
    <cfRule type="cellIs" dxfId="120" priority="4" stopIfTrue="1" operator="equal">
      <formula>0</formula>
    </cfRule>
  </conditionalFormatting>
  <conditionalFormatting sqref="H144">
    <cfRule type="cellIs" dxfId="119" priority="5" stopIfTrue="1" operator="equal">
      <formula>0</formula>
    </cfRule>
  </conditionalFormatting>
  <conditionalFormatting sqref="H144">
    <cfRule type="cellIs" dxfId="118" priority="6" stopIfTrue="1" operator="equal">
      <formula>0</formula>
    </cfRule>
  </conditionalFormatting>
  <conditionalFormatting sqref="H147:H149">
    <cfRule type="cellIs" dxfId="117" priority="7" stopIfTrue="1" operator="equal">
      <formula>0</formula>
    </cfRule>
  </conditionalFormatting>
  <conditionalFormatting sqref="H147:H149">
    <cfRule type="cellIs" dxfId="116" priority="8" stopIfTrue="1" operator="equal">
      <formula>0</formula>
    </cfRule>
  </conditionalFormatting>
  <conditionalFormatting sqref="H151:H153">
    <cfRule type="cellIs" dxfId="115" priority="9" stopIfTrue="1" operator="equal">
      <formula>0</formula>
    </cfRule>
  </conditionalFormatting>
  <conditionalFormatting sqref="H151:H153">
    <cfRule type="cellIs" dxfId="114" priority="10" stopIfTrue="1" operator="equal">
      <formula>0</formula>
    </cfRule>
  </conditionalFormatting>
  <conditionalFormatting sqref="H162:H164 H166:H168 H170:H171">
    <cfRule type="cellIs" dxfId="113" priority="13" stopIfTrue="1" operator="equal">
      <formula>0</formula>
    </cfRule>
  </conditionalFormatting>
  <conditionalFormatting sqref="H162:H164 H166:H168 H170:H171">
    <cfRule type="cellIs" dxfId="112" priority="14" stopIfTrue="1" operator="equal">
      <formula>0</formula>
    </cfRule>
  </conditionalFormatting>
  <conditionalFormatting sqref="H19">
    <cfRule type="cellIs" dxfId="111" priority="15" stopIfTrue="1" operator="equal">
      <formula>0</formula>
    </cfRule>
  </conditionalFormatting>
  <conditionalFormatting sqref="H19">
    <cfRule type="cellIs" dxfId="110" priority="16" stopIfTrue="1" operator="equal">
      <formula>0</formula>
    </cfRule>
  </conditionalFormatting>
  <conditionalFormatting sqref="H155:H156">
    <cfRule type="cellIs" dxfId="109" priority="17" stopIfTrue="1" operator="equal">
      <formula>0</formula>
    </cfRule>
  </conditionalFormatting>
  <conditionalFormatting sqref="H155:H156">
    <cfRule type="cellIs" dxfId="108" priority="18" stopIfTrue="1" operator="equal">
      <formula>0</formula>
    </cfRule>
  </conditionalFormatting>
  <conditionalFormatting sqref="H180">
    <cfRule type="cellIs" dxfId="107" priority="19" stopIfTrue="1" operator="equal">
      <formula>0</formula>
    </cfRule>
  </conditionalFormatting>
  <conditionalFormatting sqref="H180">
    <cfRule type="cellIs" dxfId="106" priority="20" stopIfTrue="1" operator="equal">
      <formula>0</formula>
    </cfRule>
  </conditionalFormatting>
  <conditionalFormatting sqref="H158:H160">
    <cfRule type="cellIs" dxfId="105" priority="1" stopIfTrue="1" operator="equal">
      <formula>0</formula>
    </cfRule>
  </conditionalFormatting>
  <conditionalFormatting sqref="H158:H160">
    <cfRule type="cellIs" dxfId="104" priority="2" stopIfTrue="1" operator="equal">
      <formula>0</formula>
    </cfRule>
  </conditionalFormatting>
  <hyperlinks>
    <hyperlink ref="C4" location="'Recap Sheet'!B1" display="Return to Recap Sheet" xr:uid="{00000000-0004-0000-1300-000000000000}"/>
  </hyperlinks>
  <pageMargins left="0.25" right="0.25" top="0.75" bottom="0.75" header="0" footer="0"/>
  <pageSetup paperSize="5" scale="64"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7">
    <tabColor rgb="FFC55A11"/>
  </sheetPr>
  <dimension ref="A1:AH1000"/>
  <sheetViews>
    <sheetView workbookViewId="0">
      <pane ySplit="9" topLeftCell="A106" activePane="bottomLeft" state="frozen"/>
      <selection activeCell="H10" sqref="H10"/>
      <selection pane="bottomLeft" activeCell="O113" sqref="O113"/>
    </sheetView>
  </sheetViews>
  <sheetFormatPr defaultColWidth="14.44140625" defaultRowHeight="15" customHeight="1"/>
  <cols>
    <col min="1" max="1" width="6.44140625" customWidth="1"/>
    <col min="2" max="2" width="50.5546875" customWidth="1"/>
    <col min="3" max="3" width="35.5546875" customWidth="1"/>
    <col min="4" max="4" width="12.109375" customWidth="1"/>
    <col min="5" max="5" width="7.6640625" customWidth="1"/>
    <col min="6" max="6" width="6.33203125" customWidth="1"/>
    <col min="7" max="7" width="5.6640625" customWidth="1"/>
    <col min="8" max="8" width="6.44140625" customWidth="1"/>
    <col min="9" max="9" width="7.109375" customWidth="1"/>
    <col min="10" max="10" width="3.33203125" customWidth="1"/>
    <col min="11" max="11" width="6.88671875" customWidth="1"/>
    <col min="12" max="12" width="7.33203125" customWidth="1"/>
    <col min="13" max="13" width="9.6640625" customWidth="1"/>
    <col min="14" max="14" width="7.5546875" customWidth="1"/>
    <col min="15" max="15" width="11.44140625" customWidth="1"/>
    <col min="16" max="16" width="9.44140625" customWidth="1"/>
    <col min="17" max="34" width="11.44140625" customWidth="1"/>
  </cols>
  <sheetData>
    <row r="1" spans="1:34" ht="15" customHeight="1">
      <c r="A1" s="73"/>
      <c r="B1" s="2888" t="str">
        <f>'Recap Sheet'!A1</f>
        <v>South Carolina School Food Service Purchasing Alliance,Inc</v>
      </c>
      <c r="C1" s="2889"/>
      <c r="D1" s="2889"/>
      <c r="E1" s="2889"/>
      <c r="F1" s="2889"/>
      <c r="G1" s="2889"/>
      <c r="H1" s="2889"/>
      <c r="I1" s="2889"/>
      <c r="J1" s="2889"/>
      <c r="K1" s="2889"/>
      <c r="L1" s="2889"/>
      <c r="M1" s="2889"/>
      <c r="N1" s="74"/>
      <c r="O1" s="73"/>
      <c r="P1" s="73"/>
      <c r="Q1" s="73"/>
      <c r="R1" s="73"/>
      <c r="S1" s="73"/>
      <c r="T1" s="73"/>
      <c r="U1" s="73"/>
      <c r="V1" s="73"/>
      <c r="W1" s="73"/>
      <c r="X1" s="73"/>
      <c r="Y1" s="73"/>
      <c r="Z1" s="73"/>
      <c r="AA1" s="73"/>
      <c r="AB1" s="73"/>
      <c r="AC1" s="73"/>
      <c r="AD1" s="73"/>
      <c r="AE1" s="73"/>
      <c r="AF1" s="73"/>
      <c r="AG1" s="73"/>
      <c r="AH1" s="73"/>
    </row>
    <row r="2" spans="1:34"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73"/>
      <c r="P2" s="73"/>
      <c r="Q2" s="73"/>
      <c r="R2" s="73"/>
      <c r="S2" s="73"/>
      <c r="T2" s="73"/>
      <c r="U2" s="73"/>
      <c r="V2" s="73"/>
      <c r="W2" s="73"/>
      <c r="X2" s="73"/>
      <c r="Y2" s="73"/>
      <c r="Z2" s="73"/>
      <c r="AA2" s="73"/>
      <c r="AB2" s="73"/>
      <c r="AC2" s="73"/>
      <c r="AD2" s="73"/>
      <c r="AE2" s="73"/>
      <c r="AF2" s="73"/>
      <c r="AG2" s="73"/>
      <c r="AH2" s="73"/>
    </row>
    <row r="3" spans="1:34" ht="18" customHeight="1">
      <c r="A3" s="1148"/>
      <c r="B3" s="1148" t="s">
        <v>3531</v>
      </c>
      <c r="C3" s="851"/>
      <c r="D3" s="77"/>
      <c r="E3" s="851"/>
      <c r="F3" s="2910" t="str">
        <f>'Recap Sheet'!A4</f>
        <v xml:space="preserve">Bidder's Name: </v>
      </c>
      <c r="G3" s="2903"/>
      <c r="H3" s="2903"/>
      <c r="I3" s="2903"/>
      <c r="J3" s="2903"/>
      <c r="K3" s="2903"/>
      <c r="L3" s="2903"/>
      <c r="M3" s="2903"/>
      <c r="N3" s="2903"/>
      <c r="O3" s="73"/>
      <c r="P3" s="73"/>
      <c r="Q3" s="73"/>
      <c r="R3" s="73"/>
      <c r="S3" s="73"/>
      <c r="T3" s="73"/>
      <c r="U3" s="73"/>
      <c r="V3" s="73"/>
      <c r="W3" s="73"/>
      <c r="X3" s="73"/>
      <c r="Y3" s="73"/>
      <c r="Z3" s="73"/>
      <c r="AA3" s="73"/>
      <c r="AB3" s="73"/>
      <c r="AC3" s="73"/>
      <c r="AD3" s="73"/>
      <c r="AE3" s="73"/>
      <c r="AF3" s="73"/>
      <c r="AG3" s="73"/>
      <c r="AH3" s="73"/>
    </row>
    <row r="4" spans="1:34" ht="18.75" customHeight="1">
      <c r="A4" s="79">
        <v>36001</v>
      </c>
      <c r="B4" s="1570" t="str">
        <f>'Recap Sheet'!B3</f>
        <v>Lexington Richland School District Five</v>
      </c>
      <c r="C4" s="1265" t="s">
        <v>119</v>
      </c>
      <c r="D4" s="82"/>
      <c r="E4" s="1154"/>
      <c r="F4" s="2914">
        <f>'Recap Sheet'!B4</f>
        <v>0</v>
      </c>
      <c r="G4" s="2891"/>
      <c r="H4" s="2891"/>
      <c r="I4" s="2891"/>
      <c r="J4" s="2891"/>
      <c r="K4" s="2891"/>
      <c r="L4" s="2891"/>
      <c r="M4" s="2891"/>
      <c r="N4" s="2897"/>
      <c r="O4" s="598"/>
      <c r="P4" s="598"/>
      <c r="Q4" s="598"/>
      <c r="R4" s="598"/>
      <c r="S4" s="598"/>
      <c r="T4" s="598"/>
      <c r="U4" s="598"/>
      <c r="V4" s="598"/>
      <c r="W4" s="598"/>
      <c r="X4" s="598"/>
      <c r="Y4" s="598"/>
      <c r="Z4" s="598"/>
      <c r="AA4" s="598"/>
      <c r="AB4" s="598"/>
      <c r="AC4" s="598"/>
      <c r="AD4" s="598"/>
      <c r="AE4" s="598"/>
      <c r="AF4" s="598"/>
      <c r="AG4" s="598"/>
      <c r="AH4" s="598"/>
    </row>
    <row r="5" spans="1:34" ht="15" customHeight="1">
      <c r="A5" s="79">
        <v>38000</v>
      </c>
      <c r="B5" s="1158" t="s">
        <v>120</v>
      </c>
      <c r="C5" s="232" t="s">
        <v>354</v>
      </c>
      <c r="D5" s="90"/>
      <c r="E5" s="1159"/>
      <c r="F5" s="1160"/>
      <c r="G5" s="2912" t="s">
        <v>122</v>
      </c>
      <c r="H5" s="2899"/>
      <c r="I5" s="2899"/>
      <c r="J5" s="2899"/>
      <c r="K5" s="2899"/>
      <c r="L5" s="1161">
        <f>'Recap Sheet'!B5</f>
        <v>0</v>
      </c>
      <c r="M5" s="1162" t="s">
        <v>20</v>
      </c>
      <c r="N5" s="545"/>
      <c r="O5" s="598"/>
      <c r="P5" s="598"/>
      <c r="Q5" s="598"/>
      <c r="R5" s="598"/>
      <c r="S5" s="598"/>
      <c r="T5" s="598"/>
      <c r="U5" s="598"/>
      <c r="V5" s="598"/>
      <c r="W5" s="598"/>
      <c r="X5" s="598"/>
      <c r="Y5" s="598"/>
      <c r="Z5" s="598"/>
      <c r="AA5" s="598"/>
      <c r="AB5" s="598"/>
      <c r="AC5" s="598"/>
      <c r="AD5" s="598"/>
      <c r="AE5" s="598"/>
      <c r="AF5" s="598"/>
      <c r="AG5" s="598"/>
      <c r="AH5" s="598"/>
    </row>
    <row r="6" spans="1:34"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73"/>
      <c r="P6" s="73"/>
      <c r="Q6" s="73"/>
      <c r="R6" s="73"/>
      <c r="S6" s="73"/>
      <c r="T6" s="73"/>
      <c r="U6" s="73"/>
      <c r="V6" s="73"/>
      <c r="W6" s="73"/>
      <c r="X6" s="73"/>
      <c r="Y6" s="73"/>
      <c r="Z6" s="73"/>
      <c r="AA6" s="73"/>
      <c r="AB6" s="73"/>
      <c r="AC6" s="73"/>
      <c r="AD6" s="73"/>
      <c r="AE6" s="73"/>
      <c r="AF6" s="73"/>
      <c r="AG6" s="73"/>
      <c r="AH6" s="73"/>
    </row>
    <row r="7" spans="1:34"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73"/>
      <c r="P7" s="73"/>
      <c r="Q7" s="73"/>
      <c r="R7" s="73"/>
      <c r="S7" s="73"/>
      <c r="T7" s="73"/>
      <c r="U7" s="73"/>
      <c r="V7" s="73"/>
      <c r="W7" s="73"/>
      <c r="X7" s="73"/>
      <c r="Y7" s="73"/>
      <c r="Z7" s="73"/>
      <c r="AA7" s="73"/>
      <c r="AB7" s="73"/>
      <c r="AC7" s="73"/>
      <c r="AD7" s="73"/>
      <c r="AE7" s="73"/>
      <c r="AF7" s="73"/>
      <c r="AG7" s="73"/>
      <c r="AH7" s="73"/>
    </row>
    <row r="8" spans="1:34" ht="15" customHeight="1">
      <c r="A8" s="1166"/>
      <c r="B8" s="1166" t="s">
        <v>108</v>
      </c>
      <c r="C8" s="1167"/>
      <c r="D8" s="123"/>
      <c r="E8" s="1167"/>
      <c r="F8" s="1167"/>
      <c r="G8" s="1168"/>
      <c r="H8" s="1167"/>
      <c r="I8" s="1167"/>
      <c r="J8" s="1167"/>
      <c r="K8" s="891"/>
      <c r="L8" s="891"/>
      <c r="M8" s="1169"/>
      <c r="N8" s="1170"/>
      <c r="O8" s="73"/>
      <c r="P8" s="73"/>
      <c r="Q8" s="73"/>
      <c r="R8" s="73"/>
      <c r="S8" s="73"/>
      <c r="T8" s="73"/>
      <c r="U8" s="73"/>
      <c r="V8" s="73"/>
      <c r="W8" s="73"/>
      <c r="X8" s="73"/>
      <c r="Y8" s="73"/>
      <c r="Z8" s="73"/>
      <c r="AA8" s="73"/>
      <c r="AB8" s="73"/>
      <c r="AC8" s="73"/>
      <c r="AD8" s="73"/>
      <c r="AE8" s="73"/>
      <c r="AF8" s="73"/>
      <c r="AG8" s="73"/>
      <c r="AH8" s="73"/>
    </row>
    <row r="9" spans="1:34" ht="15" customHeight="1">
      <c r="A9" s="1175"/>
      <c r="B9" s="1175"/>
      <c r="C9" s="1176"/>
      <c r="D9" s="137"/>
      <c r="E9" s="1176"/>
      <c r="F9" s="1176"/>
      <c r="G9" s="1177"/>
      <c r="H9" s="1176"/>
      <c r="I9" s="1176"/>
      <c r="J9" s="1176"/>
      <c r="K9" s="1178"/>
      <c r="L9" s="1178"/>
      <c r="M9" s="1179"/>
      <c r="N9" s="1180"/>
      <c r="O9" s="73"/>
      <c r="P9" s="73"/>
      <c r="Q9" s="73"/>
      <c r="R9" s="73"/>
      <c r="S9" s="73"/>
      <c r="T9" s="73"/>
      <c r="U9" s="73"/>
      <c r="V9" s="73"/>
      <c r="W9" s="73"/>
      <c r="X9" s="73"/>
      <c r="Y9" s="73"/>
      <c r="Z9" s="73"/>
      <c r="AA9" s="73"/>
      <c r="AB9" s="73"/>
      <c r="AC9" s="73"/>
      <c r="AD9" s="73"/>
      <c r="AE9" s="73"/>
      <c r="AF9" s="73"/>
      <c r="AG9" s="73"/>
      <c r="AH9" s="73"/>
    </row>
    <row r="10" spans="1:34" ht="15" customHeight="1">
      <c r="A10" s="747">
        <v>36001</v>
      </c>
      <c r="B10" s="254" t="s">
        <v>3532</v>
      </c>
      <c r="C10" s="2538" t="s">
        <v>3533</v>
      </c>
      <c r="D10" s="255">
        <v>2559</v>
      </c>
      <c r="E10" s="1831"/>
      <c r="F10" s="255" t="s">
        <v>3534</v>
      </c>
      <c r="G10" s="311">
        <v>12</v>
      </c>
      <c r="H10" s="1307">
        <v>20</v>
      </c>
      <c r="I10" s="154">
        <f>ROUND(H10*G10/G10,2)</f>
        <v>20</v>
      </c>
      <c r="J10" s="255" t="s">
        <v>170</v>
      </c>
      <c r="K10" s="313">
        <v>43.74</v>
      </c>
      <c r="L10" s="314">
        <f>IF(OR(ISBLANK(K10),K10=0,H10=0,ISBLANK(H10)),,ROUND(K10+$L$5,2))</f>
        <v>43.74</v>
      </c>
      <c r="M10" s="555">
        <f>ROUND(I10*L10,2)</f>
        <v>874.8</v>
      </c>
      <c r="N10" s="1018">
        <f>ROUND(L10/G10,2)</f>
        <v>3.65</v>
      </c>
      <c r="O10" s="73"/>
      <c r="P10" s="73"/>
      <c r="Q10" s="73"/>
      <c r="R10" s="73"/>
      <c r="S10" s="73"/>
      <c r="T10" s="73"/>
      <c r="U10" s="73"/>
      <c r="V10" s="73"/>
      <c r="W10" s="73"/>
      <c r="X10" s="73"/>
      <c r="Y10" s="73"/>
      <c r="Z10" s="73"/>
      <c r="AA10" s="73"/>
      <c r="AB10" s="73"/>
      <c r="AC10" s="73"/>
      <c r="AD10" s="73"/>
      <c r="AE10" s="73"/>
      <c r="AF10" s="73"/>
      <c r="AG10" s="73"/>
      <c r="AH10" s="73"/>
    </row>
    <row r="11" spans="1:34" ht="15" customHeight="1">
      <c r="A11" s="198"/>
      <c r="B11" s="905" t="s">
        <v>3535</v>
      </c>
      <c r="C11" s="572"/>
      <c r="D11" s="364"/>
      <c r="E11" s="572"/>
      <c r="F11" s="198"/>
      <c r="G11" s="243"/>
      <c r="H11" s="1889"/>
      <c r="I11" s="364"/>
      <c r="J11" s="198"/>
      <c r="K11" s="1038"/>
      <c r="L11" s="444"/>
      <c r="M11" s="738"/>
      <c r="N11" s="987"/>
      <c r="O11" s="73"/>
      <c r="P11" s="73"/>
      <c r="Q11" s="73"/>
      <c r="R11" s="73"/>
      <c r="S11" s="73"/>
      <c r="T11" s="73"/>
      <c r="U11" s="73"/>
      <c r="V11" s="73"/>
      <c r="W11" s="73"/>
      <c r="X11" s="73"/>
      <c r="Y11" s="73"/>
      <c r="Z11" s="73"/>
      <c r="AA11" s="73"/>
      <c r="AB11" s="73"/>
      <c r="AC11" s="73"/>
      <c r="AD11" s="73"/>
      <c r="AE11" s="73"/>
      <c r="AF11" s="73"/>
      <c r="AG11" s="73"/>
      <c r="AH11" s="73"/>
    </row>
    <row r="12" spans="1:34" ht="15" customHeight="1">
      <c r="A12" s="747">
        <v>36002</v>
      </c>
      <c r="B12" s="254" t="s">
        <v>3536</v>
      </c>
      <c r="C12" s="2763" t="s">
        <v>4656</v>
      </c>
      <c r="D12" s="255">
        <v>15909</v>
      </c>
      <c r="E12" s="1831"/>
      <c r="F12" s="255" t="s">
        <v>3537</v>
      </c>
      <c r="G12" s="311">
        <v>20</v>
      </c>
      <c r="H12" s="1307"/>
      <c r="I12" s="154">
        <f>ROUND(H12*G12/G12,2)</f>
        <v>0</v>
      </c>
      <c r="J12" s="255" t="s">
        <v>170</v>
      </c>
      <c r="K12" s="2762" t="s">
        <v>4636</v>
      </c>
      <c r="L12" s="392">
        <f>IF(OR(ISBLANK(K12),K12=0,H12=0,ISBLANK(H12)),,ROUND(K12+$L$5,2))</f>
        <v>0</v>
      </c>
      <c r="M12" s="555">
        <f t="shared" ref="M12:M14" si="0">ROUND(I12*L12,2)</f>
        <v>0</v>
      </c>
      <c r="N12" s="1018">
        <f t="shared" ref="N12:N14" si="1">ROUND(L12/G12,2)</f>
        <v>0</v>
      </c>
      <c r="O12" s="73"/>
      <c r="P12" s="73"/>
      <c r="Q12" s="73"/>
      <c r="R12" s="73"/>
      <c r="S12" s="73"/>
      <c r="T12" s="73"/>
      <c r="U12" s="73"/>
      <c r="V12" s="73"/>
      <c r="W12" s="73"/>
      <c r="X12" s="73"/>
      <c r="Y12" s="73"/>
      <c r="Z12" s="73"/>
      <c r="AA12" s="73"/>
      <c r="AB12" s="73"/>
      <c r="AC12" s="73"/>
      <c r="AD12" s="73"/>
      <c r="AE12" s="73"/>
      <c r="AF12" s="73"/>
      <c r="AG12" s="73"/>
      <c r="AH12" s="73"/>
    </row>
    <row r="13" spans="1:34" ht="15" customHeight="1">
      <c r="A13" s="198"/>
      <c r="B13" s="198" t="s">
        <v>3538</v>
      </c>
      <c r="C13" s="572" t="s">
        <v>3539</v>
      </c>
      <c r="D13" s="364">
        <v>2139</v>
      </c>
      <c r="E13" s="572"/>
      <c r="F13" s="198" t="s">
        <v>3537</v>
      </c>
      <c r="G13" s="243">
        <v>20</v>
      </c>
      <c r="H13" s="1889"/>
      <c r="I13" s="364">
        <f>ROUND(H12*G12/G13,2)</f>
        <v>0</v>
      </c>
      <c r="J13" s="198" t="s">
        <v>170</v>
      </c>
      <c r="K13" s="1835"/>
      <c r="L13" s="566">
        <f>IF(OR(ISBLANK(K13),K13=0,H12=0,ISBLANK(H12)),,ROUND(K13+$L$5,2))</f>
        <v>0</v>
      </c>
      <c r="M13" s="738">
        <f t="shared" si="0"/>
        <v>0</v>
      </c>
      <c r="N13" s="987">
        <f t="shared" si="1"/>
        <v>0</v>
      </c>
      <c r="O13" s="73"/>
      <c r="P13" s="73"/>
      <c r="Q13" s="73"/>
      <c r="R13" s="73"/>
      <c r="S13" s="73"/>
      <c r="T13" s="73"/>
      <c r="U13" s="73"/>
      <c r="V13" s="73"/>
      <c r="W13" s="73"/>
      <c r="X13" s="73"/>
      <c r="Y13" s="73"/>
      <c r="Z13" s="73"/>
      <c r="AA13" s="73"/>
      <c r="AB13" s="73"/>
      <c r="AC13" s="73"/>
      <c r="AD13" s="73"/>
      <c r="AE13" s="73"/>
      <c r="AF13" s="73"/>
      <c r="AG13" s="73"/>
      <c r="AH13" s="73"/>
    </row>
    <row r="14" spans="1:34" ht="15" customHeight="1">
      <c r="A14" s="747">
        <v>36003</v>
      </c>
      <c r="B14" s="2179" t="s">
        <v>3540</v>
      </c>
      <c r="C14" s="2538" t="s">
        <v>3541</v>
      </c>
      <c r="D14" s="255">
        <v>1546</v>
      </c>
      <c r="E14" s="1831"/>
      <c r="F14" s="1852" t="s">
        <v>3542</v>
      </c>
      <c r="G14" s="152">
        <v>336</v>
      </c>
      <c r="H14" s="532">
        <v>20</v>
      </c>
      <c r="I14" s="154">
        <f>ROUND(H14*G14/G14,2)</f>
        <v>20</v>
      </c>
      <c r="J14" s="155" t="s">
        <v>170</v>
      </c>
      <c r="K14" s="156">
        <v>50.89</v>
      </c>
      <c r="L14" s="165">
        <f>IF(OR(ISBLANK(K14),K14=0,H14=0,ISBLANK(H14)),,ROUND(K14+$L$5,2))</f>
        <v>50.89</v>
      </c>
      <c r="M14" s="555">
        <f t="shared" si="0"/>
        <v>1017.8</v>
      </c>
      <c r="N14" s="1018">
        <f t="shared" si="1"/>
        <v>0.15</v>
      </c>
      <c r="O14" s="73"/>
      <c r="P14" s="73"/>
      <c r="Q14" s="73"/>
      <c r="R14" s="73"/>
      <c r="S14" s="73"/>
      <c r="T14" s="73"/>
      <c r="U14" s="73"/>
      <c r="V14" s="73"/>
      <c r="W14" s="73"/>
      <c r="X14" s="73"/>
      <c r="Y14" s="73"/>
      <c r="Z14" s="73"/>
      <c r="AA14" s="73"/>
      <c r="AB14" s="73"/>
      <c r="AC14" s="73"/>
      <c r="AD14" s="73"/>
      <c r="AE14" s="73"/>
      <c r="AF14" s="73"/>
      <c r="AG14" s="73"/>
      <c r="AH14" s="73"/>
    </row>
    <row r="15" spans="1:34" ht="15" customHeight="1">
      <c r="A15" s="198"/>
      <c r="B15" s="198" t="s">
        <v>3543</v>
      </c>
      <c r="C15" s="572" t="s">
        <v>20</v>
      </c>
      <c r="D15" s="364"/>
      <c r="E15" s="572"/>
      <c r="F15" s="198" t="s">
        <v>20</v>
      </c>
      <c r="G15" s="243" t="s">
        <v>20</v>
      </c>
      <c r="H15" s="1897"/>
      <c r="I15" s="270" t="s">
        <v>20</v>
      </c>
      <c r="J15" s="270" t="s">
        <v>20</v>
      </c>
      <c r="K15" s="307"/>
      <c r="L15" s="246" t="s">
        <v>20</v>
      </c>
      <c r="M15" s="348" t="s">
        <v>20</v>
      </c>
      <c r="N15" s="1021" t="s">
        <v>255</v>
      </c>
      <c r="O15" s="73"/>
      <c r="P15" s="73"/>
      <c r="Q15" s="73"/>
      <c r="R15" s="73"/>
      <c r="S15" s="73"/>
      <c r="T15" s="73"/>
      <c r="U15" s="73"/>
      <c r="V15" s="73"/>
      <c r="W15" s="73"/>
      <c r="X15" s="73"/>
      <c r="Y15" s="73"/>
      <c r="Z15" s="73"/>
      <c r="AA15" s="73"/>
      <c r="AB15" s="73"/>
      <c r="AC15" s="73"/>
      <c r="AD15" s="73"/>
      <c r="AE15" s="73"/>
      <c r="AF15" s="73"/>
      <c r="AG15" s="73"/>
      <c r="AH15" s="73"/>
    </row>
    <row r="16" spans="1:34" ht="15" customHeight="1">
      <c r="A16" s="146">
        <v>36004</v>
      </c>
      <c r="B16" s="896" t="s">
        <v>3544</v>
      </c>
      <c r="C16" s="257" t="s">
        <v>3545</v>
      </c>
      <c r="D16" s="881"/>
      <c r="E16" s="2539"/>
      <c r="F16" s="881" t="s">
        <v>3546</v>
      </c>
      <c r="G16" s="591">
        <v>64</v>
      </c>
      <c r="H16" s="532"/>
      <c r="I16" s="701">
        <f>ROUND(H16*G16/G16,2)</f>
        <v>0</v>
      </c>
      <c r="J16" s="310" t="s">
        <v>170</v>
      </c>
      <c r="K16" s="2843" t="s">
        <v>4636</v>
      </c>
      <c r="L16" s="1729">
        <f>IF(OR(ISBLANK(K16),H16=0,ISBLANK(H16)),,ROUND(K16+$L$5,2))</f>
        <v>0</v>
      </c>
      <c r="M16" s="890">
        <f>ROUND(I16*L16,2)</f>
        <v>0</v>
      </c>
      <c r="N16" s="1440">
        <f>ROUND(L16/G16,2)</f>
        <v>0</v>
      </c>
      <c r="O16" s="73"/>
      <c r="P16" s="73"/>
      <c r="Q16" s="73"/>
      <c r="R16" s="73"/>
      <c r="S16" s="73"/>
      <c r="T16" s="73"/>
      <c r="U16" s="73"/>
      <c r="V16" s="73"/>
      <c r="W16" s="73"/>
      <c r="X16" s="73"/>
      <c r="Y16" s="73"/>
      <c r="Z16" s="73"/>
      <c r="AA16" s="73"/>
      <c r="AB16" s="73"/>
      <c r="AC16" s="73"/>
      <c r="AD16" s="73"/>
      <c r="AE16" s="73"/>
      <c r="AF16" s="73"/>
      <c r="AG16" s="73"/>
      <c r="AH16" s="73"/>
    </row>
    <row r="17" spans="1:34" ht="15" customHeight="1">
      <c r="A17" s="777"/>
      <c r="B17" s="263"/>
      <c r="C17" s="263"/>
      <c r="D17" s="263"/>
      <c r="E17" s="263"/>
      <c r="F17" s="263"/>
      <c r="G17" s="1658"/>
      <c r="H17" s="2540"/>
      <c r="I17" s="263"/>
      <c r="J17" s="263"/>
      <c r="K17" s="261"/>
      <c r="L17" s="261"/>
      <c r="M17" s="1221"/>
      <c r="N17" s="261"/>
      <c r="O17" s="73"/>
      <c r="P17" s="73"/>
      <c r="Q17" s="73"/>
      <c r="R17" s="73"/>
      <c r="S17" s="73"/>
      <c r="T17" s="73"/>
      <c r="U17" s="73"/>
      <c r="V17" s="73"/>
      <c r="W17" s="73"/>
      <c r="X17" s="73"/>
      <c r="Y17" s="73"/>
      <c r="Z17" s="73"/>
      <c r="AA17" s="73"/>
      <c r="AB17" s="73"/>
      <c r="AC17" s="73"/>
      <c r="AD17" s="73"/>
      <c r="AE17" s="73"/>
      <c r="AF17" s="73"/>
      <c r="AG17" s="73"/>
      <c r="AH17" s="73"/>
    </row>
    <row r="18" spans="1:34" ht="15" customHeight="1">
      <c r="A18" s="205"/>
      <c r="B18" s="757"/>
      <c r="C18" s="757"/>
      <c r="D18" s="757"/>
      <c r="E18" s="757"/>
      <c r="F18" s="757"/>
      <c r="G18" s="2381"/>
      <c r="H18" s="2541"/>
      <c r="I18" s="757"/>
      <c r="J18" s="757"/>
      <c r="K18" s="756"/>
      <c r="L18" s="756"/>
      <c r="M18" s="2383"/>
      <c r="N18" s="756"/>
      <c r="O18" s="73"/>
      <c r="P18" s="73"/>
      <c r="Q18" s="73"/>
      <c r="R18" s="73"/>
      <c r="S18" s="73"/>
      <c r="T18" s="73"/>
      <c r="U18" s="73"/>
      <c r="V18" s="73"/>
      <c r="W18" s="73"/>
      <c r="X18" s="73"/>
      <c r="Y18" s="73"/>
      <c r="Z18" s="73"/>
      <c r="AA18" s="73"/>
      <c r="AB18" s="73"/>
      <c r="AC18" s="73"/>
      <c r="AD18" s="73"/>
      <c r="AE18" s="73"/>
      <c r="AF18" s="73"/>
      <c r="AG18" s="73"/>
      <c r="AH18" s="73"/>
    </row>
    <row r="19" spans="1:34" ht="15" customHeight="1">
      <c r="A19" s="146">
        <v>36005</v>
      </c>
      <c r="B19" s="147" t="s">
        <v>3547</v>
      </c>
      <c r="C19" s="155" t="s">
        <v>3548</v>
      </c>
      <c r="D19" s="2542">
        <v>193200071800</v>
      </c>
      <c r="E19" s="1831"/>
      <c r="F19" s="155" t="s">
        <v>3549</v>
      </c>
      <c r="G19" s="152">
        <v>4</v>
      </c>
      <c r="H19" s="1307"/>
      <c r="I19" s="154">
        <f>ROUND(H19*G19/G19,2)</f>
        <v>0</v>
      </c>
      <c r="J19" s="155" t="s">
        <v>170</v>
      </c>
      <c r="K19" s="2731" t="s">
        <v>4636</v>
      </c>
      <c r="L19" s="157">
        <f>IF(OR(ISBLANK(K19),K19=0,H19=0,ISBLANK(H19)),,ROUND(K19+$L$5,2))</f>
        <v>0</v>
      </c>
      <c r="M19" s="555">
        <f>ROUND(I19*L19,2)</f>
        <v>0</v>
      </c>
      <c r="N19" s="1018">
        <f>ROUND(L19/G19,2)</f>
        <v>0</v>
      </c>
      <c r="O19" s="73"/>
      <c r="P19" s="73"/>
      <c r="Q19" s="73"/>
      <c r="R19" s="73"/>
      <c r="S19" s="73"/>
      <c r="T19" s="73"/>
      <c r="U19" s="73"/>
      <c r="V19" s="73"/>
      <c r="W19" s="73"/>
      <c r="X19" s="73"/>
      <c r="Y19" s="73"/>
      <c r="Z19" s="73"/>
      <c r="AA19" s="73"/>
      <c r="AB19" s="73"/>
      <c r="AC19" s="73"/>
      <c r="AD19" s="73"/>
      <c r="AE19" s="73"/>
      <c r="AF19" s="73"/>
      <c r="AG19" s="73"/>
      <c r="AH19" s="73"/>
    </row>
    <row r="20" spans="1:34" ht="15" customHeight="1">
      <c r="A20" s="356"/>
      <c r="B20" s="356"/>
      <c r="C20" s="356"/>
      <c r="D20" s="166"/>
      <c r="E20" s="283"/>
      <c r="F20" s="867"/>
      <c r="G20" s="927"/>
      <c r="H20" s="1477"/>
      <c r="I20" s="769"/>
      <c r="J20" s="769"/>
      <c r="K20" s="298"/>
      <c r="L20" s="171"/>
      <c r="M20" s="326"/>
      <c r="N20" s="1012"/>
      <c r="O20" s="73"/>
      <c r="P20" s="73"/>
      <c r="Q20" s="73"/>
      <c r="R20" s="73"/>
      <c r="S20" s="73"/>
      <c r="T20" s="73"/>
      <c r="U20" s="73"/>
      <c r="V20" s="73"/>
      <c r="W20" s="73"/>
      <c r="X20" s="73"/>
      <c r="Y20" s="73"/>
      <c r="Z20" s="73"/>
      <c r="AA20" s="73"/>
      <c r="AB20" s="73"/>
      <c r="AC20" s="73"/>
      <c r="AD20" s="73"/>
      <c r="AE20" s="73"/>
      <c r="AF20" s="73"/>
      <c r="AG20" s="73"/>
      <c r="AH20" s="73"/>
    </row>
    <row r="21" spans="1:34" ht="15" customHeight="1">
      <c r="A21" s="270"/>
      <c r="B21" s="270" t="s">
        <v>3550</v>
      </c>
      <c r="C21" s="2363" t="s">
        <v>3551</v>
      </c>
      <c r="D21" s="2543">
        <v>40865</v>
      </c>
      <c r="E21" s="2544"/>
      <c r="F21" s="2363" t="s">
        <v>3552</v>
      </c>
      <c r="G21" s="2545">
        <v>5</v>
      </c>
      <c r="H21" s="1059"/>
      <c r="I21" s="364">
        <f>ROUND($H$19*$G$19/G21,2)</f>
        <v>0</v>
      </c>
      <c r="J21" s="198" t="s">
        <v>170</v>
      </c>
      <c r="K21" s="1835"/>
      <c r="L21" s="444">
        <f>IF(OR(ISBLANK(K21),H19=0,ISBLANK(H19)),,ROUND(K21+$L$5,2))</f>
        <v>0</v>
      </c>
      <c r="M21" s="738">
        <f>ROUND(L21*I21,2)</f>
        <v>0</v>
      </c>
      <c r="N21" s="987">
        <f t="shared" ref="N21:N22" si="2">ROUND(L21/G21,2)</f>
        <v>0</v>
      </c>
      <c r="O21" s="73"/>
      <c r="P21" s="73"/>
      <c r="Q21" s="73"/>
      <c r="R21" s="73"/>
      <c r="S21" s="73"/>
      <c r="T21" s="73"/>
      <c r="U21" s="73"/>
      <c r="V21" s="73"/>
      <c r="W21" s="73"/>
      <c r="X21" s="73"/>
      <c r="Y21" s="73"/>
      <c r="Z21" s="73"/>
      <c r="AA21" s="73"/>
      <c r="AB21" s="73"/>
      <c r="AC21" s="73"/>
      <c r="AD21" s="73"/>
      <c r="AE21" s="73"/>
      <c r="AF21" s="73"/>
      <c r="AG21" s="73"/>
      <c r="AH21" s="73"/>
    </row>
    <row r="22" spans="1:34" ht="15" customHeight="1">
      <c r="A22" s="747">
        <v>36006</v>
      </c>
      <c r="B22" s="2179" t="s">
        <v>3553</v>
      </c>
      <c r="C22" s="257" t="s">
        <v>3554</v>
      </c>
      <c r="D22" s="851" t="s">
        <v>3555</v>
      </c>
      <c r="E22" s="648"/>
      <c r="F22" s="255" t="s">
        <v>3556</v>
      </c>
      <c r="G22" s="311">
        <v>126</v>
      </c>
      <c r="H22" s="1307"/>
      <c r="I22" s="257">
        <f>ROUND(H22*G22/G22,2)</f>
        <v>0</v>
      </c>
      <c r="J22" s="255" t="s">
        <v>170</v>
      </c>
      <c r="K22" s="2762" t="s">
        <v>4636</v>
      </c>
      <c r="L22" s="314">
        <f>IF(OR(ISBLANK(K22),K22=0,H22=0,ISBLANK(H22)),,ROUND(K22+$L$5,2))</f>
        <v>0</v>
      </c>
      <c r="M22" s="670">
        <f>ROUND(I22*L22,2)</f>
        <v>0</v>
      </c>
      <c r="N22" s="2546">
        <f t="shared" si="2"/>
        <v>0</v>
      </c>
      <c r="O22" s="73"/>
      <c r="P22" s="73"/>
      <c r="Q22" s="73"/>
      <c r="R22" s="73"/>
      <c r="S22" s="73"/>
      <c r="T22" s="73"/>
      <c r="U22" s="73"/>
      <c r="V22" s="73"/>
      <c r="W22" s="73"/>
      <c r="X22" s="73"/>
      <c r="Y22" s="73"/>
      <c r="Z22" s="73"/>
      <c r="AA22" s="73"/>
      <c r="AB22" s="73"/>
      <c r="AC22" s="73"/>
      <c r="AD22" s="73"/>
      <c r="AE22" s="73"/>
      <c r="AF22" s="73"/>
      <c r="AG22" s="73"/>
      <c r="AH22" s="73"/>
    </row>
    <row r="23" spans="1:34" ht="15" customHeight="1">
      <c r="A23" s="498"/>
      <c r="B23" s="166" t="s">
        <v>3557</v>
      </c>
      <c r="C23" s="498"/>
      <c r="D23" s="166"/>
      <c r="E23" s="648"/>
      <c r="F23" s="166"/>
      <c r="G23" s="168"/>
      <c r="H23" s="2547"/>
      <c r="I23" s="498"/>
      <c r="J23" s="166"/>
      <c r="K23" s="235"/>
      <c r="L23" s="157"/>
      <c r="M23" s="555"/>
      <c r="N23" s="1018"/>
      <c r="O23" s="73"/>
      <c r="P23" s="73"/>
      <c r="Q23" s="73"/>
      <c r="R23" s="73"/>
      <c r="S23" s="73"/>
      <c r="T23" s="73"/>
      <c r="U23" s="73"/>
      <c r="V23" s="73"/>
      <c r="W23" s="73"/>
      <c r="X23" s="73"/>
      <c r="Y23" s="73"/>
      <c r="Z23" s="73"/>
      <c r="AA23" s="73"/>
      <c r="AB23" s="73"/>
      <c r="AC23" s="73"/>
      <c r="AD23" s="73"/>
      <c r="AE23" s="73"/>
      <c r="AF23" s="73"/>
      <c r="AG23" s="73"/>
      <c r="AH23" s="73"/>
    </row>
    <row r="24" spans="1:34" ht="15" customHeight="1">
      <c r="A24" s="883"/>
      <c r="B24" s="146"/>
      <c r="C24" s="701"/>
      <c r="D24" s="166"/>
      <c r="E24" s="1913"/>
      <c r="F24" s="356"/>
      <c r="G24" s="895"/>
      <c r="H24" s="2253"/>
      <c r="I24" s="166"/>
      <c r="J24" s="166"/>
      <c r="K24" s="298"/>
      <c r="L24" s="171"/>
      <c r="M24" s="326"/>
      <c r="N24" s="1012"/>
      <c r="O24" s="73"/>
      <c r="P24" s="73"/>
      <c r="Q24" s="73"/>
      <c r="R24" s="73"/>
      <c r="S24" s="73"/>
      <c r="T24" s="73"/>
      <c r="U24" s="73"/>
      <c r="V24" s="73"/>
      <c r="W24" s="73"/>
      <c r="X24" s="73"/>
      <c r="Y24" s="73"/>
      <c r="Z24" s="73"/>
      <c r="AA24" s="73"/>
      <c r="AB24" s="73"/>
      <c r="AC24" s="73"/>
      <c r="AD24" s="73"/>
      <c r="AE24" s="73"/>
      <c r="AF24" s="73"/>
      <c r="AG24" s="73"/>
      <c r="AH24" s="73"/>
    </row>
    <row r="25" spans="1:34" ht="15" customHeight="1">
      <c r="A25" s="199"/>
      <c r="B25" s="199" t="s">
        <v>3558</v>
      </c>
      <c r="C25" s="1832" t="s">
        <v>20</v>
      </c>
      <c r="D25" s="364"/>
      <c r="E25" s="1832"/>
      <c r="F25" s="1832"/>
      <c r="G25" s="1832"/>
      <c r="H25" s="1379"/>
      <c r="I25" s="518" t="s">
        <v>20</v>
      </c>
      <c r="J25" s="905" t="s">
        <v>20</v>
      </c>
      <c r="K25" s="443"/>
      <c r="L25" s="1327" t="s">
        <v>20</v>
      </c>
      <c r="M25" s="1197" t="s">
        <v>255</v>
      </c>
      <c r="N25" s="2548" t="s">
        <v>20</v>
      </c>
      <c r="O25" s="73"/>
      <c r="P25" s="73"/>
      <c r="Q25" s="73"/>
      <c r="R25" s="73"/>
      <c r="S25" s="73"/>
      <c r="T25" s="73"/>
      <c r="U25" s="73"/>
      <c r="V25" s="73"/>
      <c r="W25" s="73"/>
      <c r="X25" s="73"/>
      <c r="Y25" s="73"/>
      <c r="Z25" s="73"/>
      <c r="AA25" s="73"/>
      <c r="AB25" s="73"/>
      <c r="AC25" s="73"/>
      <c r="AD25" s="73"/>
      <c r="AE25" s="73"/>
      <c r="AF25" s="73"/>
      <c r="AG25" s="73"/>
      <c r="AH25" s="73"/>
    </row>
    <row r="26" spans="1:34" ht="15" customHeight="1">
      <c r="A26" s="146">
        <v>36007</v>
      </c>
      <c r="B26" s="147" t="s">
        <v>3559</v>
      </c>
      <c r="C26" s="155" t="s">
        <v>3560</v>
      </c>
      <c r="D26" s="851">
        <v>1282247</v>
      </c>
      <c r="E26" s="1831"/>
      <c r="F26" s="155" t="s">
        <v>3561</v>
      </c>
      <c r="G26" s="152">
        <v>4</v>
      </c>
      <c r="H26" s="532">
        <v>20</v>
      </c>
      <c r="I26" s="154">
        <f>ROUND(H26*G26/G26,2)</f>
        <v>20</v>
      </c>
      <c r="J26" s="155" t="s">
        <v>170</v>
      </c>
      <c r="K26" s="156"/>
      <c r="L26" s="157">
        <f>IF(OR(ISBLANK(K26),K26=0,H26=0,ISBLANK(H26)),,ROUND(K26+$L$5,2))</f>
        <v>0</v>
      </c>
      <c r="M26" s="555">
        <f>ROUND(I26*L26,2)</f>
        <v>0</v>
      </c>
      <c r="N26" s="1018">
        <f t="shared" ref="N26:N28" si="3">ROUND(L26/G26,2)</f>
        <v>0</v>
      </c>
      <c r="O26" s="73"/>
      <c r="P26" s="73"/>
      <c r="Q26" s="73"/>
      <c r="R26" s="73"/>
      <c r="S26" s="73"/>
      <c r="T26" s="73"/>
      <c r="U26" s="73"/>
      <c r="V26" s="73"/>
      <c r="W26" s="73"/>
      <c r="X26" s="73"/>
      <c r="Y26" s="73"/>
      <c r="Z26" s="73"/>
      <c r="AA26" s="73"/>
      <c r="AB26" s="73"/>
      <c r="AC26" s="73"/>
      <c r="AD26" s="73"/>
      <c r="AE26" s="73"/>
      <c r="AF26" s="73"/>
      <c r="AG26" s="73"/>
      <c r="AH26" s="73"/>
    </row>
    <row r="27" spans="1:34" ht="15" customHeight="1">
      <c r="A27" s="166"/>
      <c r="B27" s="166" t="s">
        <v>3562</v>
      </c>
      <c r="C27" s="1026" t="s">
        <v>3563</v>
      </c>
      <c r="D27" s="166">
        <v>12814</v>
      </c>
      <c r="E27" s="1831"/>
      <c r="F27" s="228" t="s">
        <v>3561</v>
      </c>
      <c r="G27" s="297">
        <v>4</v>
      </c>
      <c r="H27" s="1059"/>
      <c r="I27" s="1035">
        <f t="shared" ref="I27:I28" si="4">ROUND($H$26*$G$26/G27,2)</f>
        <v>20</v>
      </c>
      <c r="J27" s="155" t="s">
        <v>170</v>
      </c>
      <c r="K27" s="170"/>
      <c r="L27" s="157">
        <f>IF(OR(ISBLANK(K27),K27=0,H26=0,ISBLANK(H26)),,ROUND(K27+$L$5,2))</f>
        <v>0</v>
      </c>
      <c r="M27" s="555">
        <f t="shared" ref="M27:M28" si="5">ROUND(L27*I27,2)</f>
        <v>0</v>
      </c>
      <c r="N27" s="1018">
        <f t="shared" si="3"/>
        <v>0</v>
      </c>
      <c r="O27" s="73"/>
      <c r="P27" s="73"/>
      <c r="Q27" s="73"/>
      <c r="R27" s="73"/>
      <c r="S27" s="73"/>
      <c r="T27" s="73"/>
      <c r="U27" s="73"/>
      <c r="V27" s="73"/>
      <c r="W27" s="73"/>
      <c r="X27" s="73"/>
      <c r="Y27" s="73"/>
      <c r="Z27" s="73"/>
      <c r="AA27" s="73"/>
      <c r="AB27" s="73"/>
      <c r="AC27" s="73"/>
      <c r="AD27" s="73"/>
      <c r="AE27" s="73"/>
      <c r="AF27" s="73"/>
      <c r="AG27" s="73"/>
      <c r="AH27" s="73"/>
    </row>
    <row r="28" spans="1:34" ht="15" customHeight="1">
      <c r="A28" s="166"/>
      <c r="B28" s="166"/>
      <c r="C28" s="1026" t="s">
        <v>3564</v>
      </c>
      <c r="D28" s="166">
        <v>1300000658</v>
      </c>
      <c r="E28" s="1831"/>
      <c r="F28" s="228" t="s">
        <v>3565</v>
      </c>
      <c r="G28" s="297">
        <v>6</v>
      </c>
      <c r="H28" s="1059"/>
      <c r="I28" s="498">
        <f t="shared" si="4"/>
        <v>13.33</v>
      </c>
      <c r="J28" s="155" t="s">
        <v>170</v>
      </c>
      <c r="K28" s="170">
        <v>41.46</v>
      </c>
      <c r="L28" s="157">
        <f>IF(OR(ISBLANK(K28),K28=0,H26=0,ISBLANK(H26)),,ROUND(K28+$L$5,2))</f>
        <v>41.46</v>
      </c>
      <c r="M28" s="555">
        <f t="shared" si="5"/>
        <v>552.66</v>
      </c>
      <c r="N28" s="1018">
        <f t="shared" si="3"/>
        <v>6.91</v>
      </c>
      <c r="O28" s="73"/>
      <c r="P28" s="73"/>
      <c r="Q28" s="73"/>
      <c r="R28" s="73"/>
      <c r="S28" s="73"/>
      <c r="T28" s="73"/>
      <c r="U28" s="73"/>
      <c r="V28" s="73"/>
      <c r="W28" s="73"/>
      <c r="X28" s="73"/>
      <c r="Y28" s="73"/>
      <c r="Z28" s="73"/>
      <c r="AA28" s="73"/>
      <c r="AB28" s="73"/>
      <c r="AC28" s="73"/>
      <c r="AD28" s="73"/>
      <c r="AE28" s="73"/>
      <c r="AF28" s="73"/>
      <c r="AG28" s="73"/>
      <c r="AH28" s="73"/>
    </row>
    <row r="29" spans="1:34" ht="15" customHeight="1">
      <c r="A29" s="270"/>
      <c r="B29" s="270"/>
      <c r="C29" s="270"/>
      <c r="D29" s="364"/>
      <c r="E29" s="270"/>
      <c r="F29" s="270"/>
      <c r="G29" s="305"/>
      <c r="H29" s="1231"/>
      <c r="I29" s="575"/>
      <c r="J29" s="198"/>
      <c r="K29" s="271"/>
      <c r="L29" s="444"/>
      <c r="M29" s="738"/>
      <c r="N29" s="987"/>
      <c r="O29" s="73"/>
      <c r="P29" s="73"/>
      <c r="Q29" s="73"/>
      <c r="R29" s="73"/>
      <c r="S29" s="73"/>
      <c r="T29" s="73"/>
      <c r="U29" s="73"/>
      <c r="V29" s="73"/>
      <c r="W29" s="73"/>
      <c r="X29" s="73"/>
      <c r="Y29" s="73"/>
      <c r="Z29" s="73"/>
      <c r="AA29" s="73"/>
      <c r="AB29" s="73"/>
      <c r="AC29" s="73"/>
      <c r="AD29" s="73"/>
      <c r="AE29" s="73"/>
      <c r="AF29" s="73"/>
      <c r="AG29" s="73"/>
      <c r="AH29" s="73"/>
    </row>
    <row r="30" spans="1:34" ht="15" customHeight="1">
      <c r="A30" s="702">
        <v>36008</v>
      </c>
      <c r="B30" s="937" t="s">
        <v>3566</v>
      </c>
      <c r="C30" s="166" t="s">
        <v>3567</v>
      </c>
      <c r="D30" s="851">
        <v>2965823</v>
      </c>
      <c r="E30" s="1831"/>
      <c r="F30" s="166" t="s">
        <v>3568</v>
      </c>
      <c r="G30" s="168">
        <v>5</v>
      </c>
      <c r="H30" s="1307">
        <v>5</v>
      </c>
      <c r="I30" s="154">
        <f>ROUND(H30*G30/G30,2)</f>
        <v>5</v>
      </c>
      <c r="J30" s="155" t="s">
        <v>170</v>
      </c>
      <c r="K30" s="170">
        <v>50.93</v>
      </c>
      <c r="L30" s="157">
        <f>IF(OR(ISBLANK(K30),K30=0,H30=0,ISBLANK(H30)),,ROUND(K30+$L$5,2))</f>
        <v>50.93</v>
      </c>
      <c r="M30" s="555">
        <f>ROUND(I30*L30,2)</f>
        <v>254.65</v>
      </c>
      <c r="N30" s="1018">
        <f t="shared" ref="N30:N32" si="6">ROUND(L30/G30,2)</f>
        <v>10.19</v>
      </c>
      <c r="O30" s="73"/>
      <c r="P30" s="73"/>
      <c r="Q30" s="73"/>
      <c r="R30" s="73"/>
      <c r="S30" s="73"/>
      <c r="T30" s="73"/>
      <c r="U30" s="73"/>
      <c r="V30" s="73"/>
      <c r="W30" s="73"/>
      <c r="X30" s="73"/>
      <c r="Y30" s="73"/>
      <c r="Z30" s="73"/>
      <c r="AA30" s="73"/>
      <c r="AB30" s="73"/>
      <c r="AC30" s="73"/>
      <c r="AD30" s="73"/>
      <c r="AE30" s="73"/>
      <c r="AF30" s="73"/>
      <c r="AG30" s="73"/>
      <c r="AH30" s="73"/>
    </row>
    <row r="31" spans="1:34" ht="15" customHeight="1">
      <c r="A31" s="166"/>
      <c r="B31" s="166" t="s">
        <v>3569</v>
      </c>
      <c r="C31" s="166" t="s">
        <v>3570</v>
      </c>
      <c r="D31" s="166">
        <v>55506</v>
      </c>
      <c r="E31" s="1831"/>
      <c r="F31" s="166" t="s">
        <v>3568</v>
      </c>
      <c r="G31" s="168">
        <v>5</v>
      </c>
      <c r="H31" s="1059"/>
      <c r="I31" s="498">
        <f t="shared" ref="I31:I32" si="7">ROUND($H$30*$G$30/G31,2)</f>
        <v>5</v>
      </c>
      <c r="J31" s="155" t="s">
        <v>170</v>
      </c>
      <c r="K31" s="170"/>
      <c r="L31" s="157">
        <f>IF(OR(ISBLANK(K31),K31=0,H30=0,ISBLANK(H30)),,ROUND(K31+$L$5,2))</f>
        <v>0</v>
      </c>
      <c r="M31" s="555">
        <f t="shared" ref="M31:M32" si="8">ROUND(L31*I31,2)</f>
        <v>0</v>
      </c>
      <c r="N31" s="1018">
        <f t="shared" si="6"/>
        <v>0</v>
      </c>
      <c r="O31" s="73"/>
      <c r="P31" s="73"/>
      <c r="Q31" s="73"/>
      <c r="R31" s="73"/>
      <c r="S31" s="73"/>
      <c r="T31" s="73"/>
      <c r="U31" s="73"/>
      <c r="V31" s="73"/>
      <c r="W31" s="73"/>
      <c r="X31" s="73"/>
      <c r="Y31" s="73"/>
      <c r="Z31" s="73"/>
      <c r="AA31" s="73"/>
      <c r="AB31" s="73"/>
      <c r="AC31" s="73"/>
      <c r="AD31" s="73"/>
      <c r="AE31" s="73"/>
      <c r="AF31" s="73"/>
      <c r="AG31" s="73"/>
      <c r="AH31" s="73"/>
    </row>
    <row r="32" spans="1:34" ht="15" customHeight="1">
      <c r="A32" s="155"/>
      <c r="B32" s="155"/>
      <c r="C32" s="155" t="s">
        <v>3571</v>
      </c>
      <c r="D32" s="166">
        <v>952278</v>
      </c>
      <c r="E32" s="1831"/>
      <c r="F32" s="155" t="s">
        <v>3568</v>
      </c>
      <c r="G32" s="152">
        <v>5</v>
      </c>
      <c r="H32" s="1059"/>
      <c r="I32" s="154">
        <f t="shared" si="7"/>
        <v>5</v>
      </c>
      <c r="J32" s="155" t="s">
        <v>170</v>
      </c>
      <c r="K32" s="156"/>
      <c r="L32" s="157">
        <f>IF(OR(ISBLANK(K32),K32=0,H30=0,ISBLANK(H30)),,ROUND(K32+$L$5,2))</f>
        <v>0</v>
      </c>
      <c r="M32" s="555">
        <f t="shared" si="8"/>
        <v>0</v>
      </c>
      <c r="N32" s="1018">
        <f t="shared" si="6"/>
        <v>0</v>
      </c>
      <c r="O32" s="73"/>
      <c r="P32" s="73"/>
      <c r="Q32" s="73"/>
      <c r="R32" s="73"/>
      <c r="S32" s="73"/>
      <c r="T32" s="73"/>
      <c r="U32" s="73"/>
      <c r="V32" s="73"/>
      <c r="W32" s="73"/>
      <c r="X32" s="73"/>
      <c r="Y32" s="73"/>
      <c r="Z32" s="73"/>
      <c r="AA32" s="73"/>
      <c r="AB32" s="73"/>
      <c r="AC32" s="73"/>
      <c r="AD32" s="73"/>
      <c r="AE32" s="73"/>
      <c r="AF32" s="73"/>
      <c r="AG32" s="73"/>
      <c r="AH32" s="73"/>
    </row>
    <row r="33" spans="1:34" ht="15" customHeight="1">
      <c r="A33" s="270"/>
      <c r="B33" s="270"/>
      <c r="C33" s="270"/>
      <c r="D33" s="364"/>
      <c r="E33" s="270"/>
      <c r="F33" s="270"/>
      <c r="G33" s="305"/>
      <c r="H33" s="1324"/>
      <c r="I33" s="575"/>
      <c r="J33" s="198"/>
      <c r="K33" s="271"/>
      <c r="L33" s="444"/>
      <c r="M33" s="738"/>
      <c r="N33" s="987"/>
      <c r="O33" s="73"/>
      <c r="P33" s="73"/>
      <c r="Q33" s="73"/>
      <c r="R33" s="73"/>
      <c r="S33" s="73"/>
      <c r="T33" s="73"/>
      <c r="U33" s="73"/>
      <c r="V33" s="73"/>
      <c r="W33" s="73"/>
      <c r="X33" s="73"/>
      <c r="Y33" s="73"/>
      <c r="Z33" s="73"/>
      <c r="AA33" s="73"/>
      <c r="AB33" s="73"/>
      <c r="AC33" s="73"/>
      <c r="AD33" s="73"/>
      <c r="AE33" s="73"/>
      <c r="AF33" s="73"/>
      <c r="AG33" s="73"/>
      <c r="AH33" s="73"/>
    </row>
    <row r="34" spans="1:34" ht="15" customHeight="1">
      <c r="A34" s="910">
        <v>36009</v>
      </c>
      <c r="B34" s="2549" t="s">
        <v>3572</v>
      </c>
      <c r="C34" s="228" t="s">
        <v>3573</v>
      </c>
      <c r="D34" s="851">
        <v>40800</v>
      </c>
      <c r="E34" s="1831"/>
      <c r="F34" s="228" t="s">
        <v>1986</v>
      </c>
      <c r="G34" s="297">
        <v>6</v>
      </c>
      <c r="H34" s="1307"/>
      <c r="I34" s="154">
        <f>ROUND(H34*G34/G34,2)</f>
        <v>0</v>
      </c>
      <c r="J34" s="356" t="s">
        <v>170</v>
      </c>
      <c r="K34" s="170"/>
      <c r="L34" s="157">
        <f>IF(OR(ISBLANK(K34),K34=0,H34=0,ISBLANK(H34)),,ROUND(K34+$L$5,2))</f>
        <v>0</v>
      </c>
      <c r="M34" s="555">
        <f>ROUND(I34*L34,2)</f>
        <v>0</v>
      </c>
      <c r="N34" s="1018">
        <f t="shared" ref="N34:N36" si="9">ROUND(L34/G34,2)</f>
        <v>0</v>
      </c>
      <c r="O34" s="73"/>
      <c r="P34" s="73"/>
      <c r="Q34" s="73"/>
      <c r="R34" s="73"/>
      <c r="S34" s="73"/>
      <c r="T34" s="73"/>
      <c r="U34" s="73"/>
      <c r="V34" s="73"/>
      <c r="W34" s="73"/>
      <c r="X34" s="73"/>
      <c r="Y34" s="73"/>
      <c r="Z34" s="73"/>
      <c r="AA34" s="73"/>
      <c r="AB34" s="73"/>
      <c r="AC34" s="73"/>
      <c r="AD34" s="73"/>
      <c r="AE34" s="73"/>
      <c r="AF34" s="73"/>
      <c r="AG34" s="73"/>
      <c r="AH34" s="73"/>
    </row>
    <row r="35" spans="1:34" ht="15" customHeight="1">
      <c r="A35" s="228"/>
      <c r="B35" s="228" t="s">
        <v>3574</v>
      </c>
      <c r="C35" s="228" t="s">
        <v>3575</v>
      </c>
      <c r="D35" s="166">
        <v>981495</v>
      </c>
      <c r="E35" s="1831"/>
      <c r="F35" s="228" t="s">
        <v>1986</v>
      </c>
      <c r="G35" s="297">
        <v>6</v>
      </c>
      <c r="H35" s="1059"/>
      <c r="I35" s="295">
        <f t="shared" ref="I35:I36" si="10">ROUND($H$34*$G$34/G35,2)</f>
        <v>0</v>
      </c>
      <c r="J35" s="166" t="s">
        <v>170</v>
      </c>
      <c r="K35" s="170"/>
      <c r="L35" s="157">
        <f>IF(OR(ISBLANK(K35),K35=0,H34=0,ISBLANK(H34)),,ROUND(K35+$L$5,2))</f>
        <v>0</v>
      </c>
      <c r="M35" s="555">
        <f t="shared" ref="M35:M36" si="11">ROUND(L35*I35,2)</f>
        <v>0</v>
      </c>
      <c r="N35" s="1018">
        <f t="shared" si="9"/>
        <v>0</v>
      </c>
      <c r="O35" s="73"/>
      <c r="P35" s="73"/>
      <c r="Q35" s="73"/>
      <c r="R35" s="73"/>
      <c r="S35" s="73"/>
      <c r="T35" s="73"/>
      <c r="U35" s="73"/>
      <c r="V35" s="73"/>
      <c r="W35" s="73"/>
      <c r="X35" s="73"/>
      <c r="Y35" s="73"/>
      <c r="Z35" s="73"/>
      <c r="AA35" s="73"/>
      <c r="AB35" s="73"/>
      <c r="AC35" s="73"/>
      <c r="AD35" s="73"/>
      <c r="AE35" s="73"/>
      <c r="AF35" s="73"/>
      <c r="AG35" s="73"/>
      <c r="AH35" s="73"/>
    </row>
    <row r="36" spans="1:34" ht="15" customHeight="1">
      <c r="A36" s="228"/>
      <c r="B36" s="228"/>
      <c r="C36" s="228" t="s">
        <v>3576</v>
      </c>
      <c r="D36" s="1125">
        <v>130006383000</v>
      </c>
      <c r="E36" s="1831"/>
      <c r="F36" s="228" t="s">
        <v>1986</v>
      </c>
      <c r="G36" s="297">
        <v>6</v>
      </c>
      <c r="H36" s="1059"/>
      <c r="I36" s="295">
        <f t="shared" si="10"/>
        <v>0</v>
      </c>
      <c r="J36" s="166" t="s">
        <v>170</v>
      </c>
      <c r="K36" s="156">
        <v>47.77</v>
      </c>
      <c r="L36" s="157">
        <f>IF(OR(ISBLANK(K36),K36=0,H34=0,ISBLANK(H34)),,ROUND(K36+$L$5,2))</f>
        <v>0</v>
      </c>
      <c r="M36" s="555">
        <f t="shared" si="11"/>
        <v>0</v>
      </c>
      <c r="N36" s="1018">
        <f t="shared" si="9"/>
        <v>0</v>
      </c>
      <c r="O36" s="73"/>
      <c r="P36" s="73"/>
      <c r="Q36" s="73"/>
      <c r="R36" s="73"/>
      <c r="S36" s="73"/>
      <c r="T36" s="73"/>
      <c r="U36" s="73"/>
      <c r="V36" s="73"/>
      <c r="W36" s="73"/>
      <c r="X36" s="73"/>
      <c r="Y36" s="73"/>
      <c r="Z36" s="73"/>
      <c r="AA36" s="73"/>
      <c r="AB36" s="73"/>
      <c r="AC36" s="73"/>
      <c r="AD36" s="73"/>
      <c r="AE36" s="73"/>
      <c r="AF36" s="73"/>
      <c r="AG36" s="73"/>
      <c r="AH36" s="73"/>
    </row>
    <row r="37" spans="1:34" ht="15" customHeight="1">
      <c r="A37" s="270"/>
      <c r="B37" s="270"/>
      <c r="C37" s="270"/>
      <c r="D37" s="364"/>
      <c r="E37" s="270"/>
      <c r="F37" s="270"/>
      <c r="G37" s="305"/>
      <c r="H37" s="1324"/>
      <c r="I37" s="575"/>
      <c r="J37" s="198"/>
      <c r="K37" s="271"/>
      <c r="L37" s="246"/>
      <c r="M37" s="348"/>
      <c r="N37" s="1021"/>
      <c r="O37" s="73"/>
      <c r="P37" s="73"/>
      <c r="Q37" s="73"/>
      <c r="R37" s="73"/>
      <c r="S37" s="73"/>
      <c r="T37" s="73"/>
      <c r="U37" s="73"/>
      <c r="V37" s="73"/>
      <c r="W37" s="73"/>
      <c r="X37" s="73"/>
      <c r="Y37" s="73"/>
      <c r="Z37" s="73"/>
      <c r="AA37" s="73"/>
      <c r="AB37" s="73"/>
      <c r="AC37" s="73"/>
      <c r="AD37" s="73"/>
      <c r="AE37" s="73"/>
      <c r="AF37" s="73"/>
      <c r="AG37" s="73"/>
      <c r="AH37" s="73"/>
    </row>
    <row r="38" spans="1:34" ht="15" customHeight="1">
      <c r="A38" s="146">
        <v>36010</v>
      </c>
      <c r="B38" s="147" t="s">
        <v>3577</v>
      </c>
      <c r="C38" s="155" t="s">
        <v>3578</v>
      </c>
      <c r="D38" s="851">
        <v>2965501</v>
      </c>
      <c r="E38" s="1831"/>
      <c r="F38" s="155" t="s">
        <v>3568</v>
      </c>
      <c r="G38" s="152">
        <v>5</v>
      </c>
      <c r="H38" s="1307">
        <v>5</v>
      </c>
      <c r="I38" s="154">
        <f>ROUND(H38*G38/G38,2)</f>
        <v>5</v>
      </c>
      <c r="J38" s="155" t="s">
        <v>170</v>
      </c>
      <c r="K38" s="156">
        <v>53.64</v>
      </c>
      <c r="L38" s="157">
        <f>IF(OR(ISBLANK(K38),K38=0,H38=0,ISBLANK(H38)),,ROUND(K38+$L$5,2))</f>
        <v>53.64</v>
      </c>
      <c r="M38" s="555">
        <f>ROUND(I38*L38,2)</f>
        <v>268.2</v>
      </c>
      <c r="N38" s="1018">
        <f t="shared" ref="N38:N39" si="12">ROUND(L38/G38,2)</f>
        <v>10.73</v>
      </c>
      <c r="O38" s="73"/>
      <c r="P38" s="73"/>
      <c r="Q38" s="73"/>
      <c r="R38" s="73"/>
      <c r="S38" s="73"/>
      <c r="T38" s="73"/>
      <c r="U38" s="73"/>
      <c r="V38" s="73"/>
      <c r="W38" s="73"/>
      <c r="X38" s="73"/>
      <c r="Y38" s="73"/>
      <c r="Z38" s="73"/>
      <c r="AA38" s="73"/>
      <c r="AB38" s="73"/>
      <c r="AC38" s="73"/>
      <c r="AD38" s="73"/>
      <c r="AE38" s="73"/>
      <c r="AF38" s="73"/>
      <c r="AG38" s="73"/>
      <c r="AH38" s="73"/>
    </row>
    <row r="39" spans="1:34" ht="15" customHeight="1">
      <c r="A39" s="166"/>
      <c r="B39" s="166" t="s">
        <v>3579</v>
      </c>
      <c r="C39" s="166" t="s">
        <v>3580</v>
      </c>
      <c r="D39" s="166">
        <v>961521</v>
      </c>
      <c r="E39" s="1831"/>
      <c r="F39" s="166" t="s">
        <v>3568</v>
      </c>
      <c r="G39" s="168">
        <v>5</v>
      </c>
      <c r="H39" s="1059"/>
      <c r="I39" s="498">
        <f>ROUND($H$38*$G$38/G39,2)</f>
        <v>5</v>
      </c>
      <c r="J39" s="155" t="s">
        <v>170</v>
      </c>
      <c r="K39" s="170"/>
      <c r="L39" s="157">
        <f>IF(OR(ISBLANK(K39),K39=0,H38=0,ISBLANK(H38)),,ROUND(K39+$L$5,2))</f>
        <v>0</v>
      </c>
      <c r="M39" s="555">
        <f>ROUND(L39*I39,2)</f>
        <v>0</v>
      </c>
      <c r="N39" s="1018">
        <f t="shared" si="12"/>
        <v>0</v>
      </c>
      <c r="O39" s="73"/>
      <c r="P39" s="73"/>
      <c r="Q39" s="73"/>
      <c r="R39" s="73"/>
      <c r="S39" s="73"/>
      <c r="T39" s="73"/>
      <c r="U39" s="73"/>
      <c r="V39" s="73"/>
      <c r="W39" s="73"/>
      <c r="X39" s="73"/>
      <c r="Y39" s="73"/>
      <c r="Z39" s="73"/>
      <c r="AA39" s="73"/>
      <c r="AB39" s="73"/>
      <c r="AC39" s="73"/>
      <c r="AD39" s="73"/>
      <c r="AE39" s="73"/>
      <c r="AF39" s="73"/>
      <c r="AG39" s="73"/>
      <c r="AH39" s="73"/>
    </row>
    <row r="40" spans="1:34" ht="15" customHeight="1">
      <c r="A40" s="270"/>
      <c r="B40" s="270"/>
      <c r="C40" s="270"/>
      <c r="D40" s="364"/>
      <c r="E40" s="270"/>
      <c r="F40" s="270"/>
      <c r="G40" s="305"/>
      <c r="H40" s="1324"/>
      <c r="I40" s="575"/>
      <c r="J40" s="198"/>
      <c r="K40" s="271"/>
      <c r="L40" s="444"/>
      <c r="M40" s="738"/>
      <c r="N40" s="987"/>
      <c r="O40" s="73"/>
      <c r="P40" s="73"/>
      <c r="Q40" s="73"/>
      <c r="R40" s="73"/>
      <c r="S40" s="73"/>
      <c r="T40" s="73"/>
      <c r="U40" s="73"/>
      <c r="V40" s="73"/>
      <c r="W40" s="73"/>
      <c r="X40" s="73"/>
      <c r="Y40" s="73"/>
      <c r="Z40" s="73"/>
      <c r="AA40" s="73"/>
      <c r="AB40" s="73"/>
      <c r="AC40" s="73"/>
      <c r="AD40" s="73"/>
      <c r="AE40" s="73"/>
      <c r="AF40" s="73"/>
      <c r="AG40" s="73"/>
      <c r="AH40" s="73"/>
    </row>
    <row r="41" spans="1:34" ht="15" customHeight="1">
      <c r="A41" s="146">
        <v>36011</v>
      </c>
      <c r="B41" s="147" t="s">
        <v>3581</v>
      </c>
      <c r="C41" s="155" t="s">
        <v>3582</v>
      </c>
      <c r="D41" s="851">
        <v>410531681</v>
      </c>
      <c r="E41" s="1831"/>
      <c r="F41" s="155" t="s">
        <v>3561</v>
      </c>
      <c r="G41" s="152">
        <v>4</v>
      </c>
      <c r="H41" s="1307">
        <v>200</v>
      </c>
      <c r="I41" s="154">
        <f>ROUND(H41*G41/G41,2)</f>
        <v>200</v>
      </c>
      <c r="J41" s="155" t="s">
        <v>170</v>
      </c>
      <c r="K41" s="156">
        <v>44.75</v>
      </c>
      <c r="L41" s="157">
        <f>IF(OR(ISBLANK(K41),K41=0,H41=0,ISBLANK(H41)),,ROUND(K41+$L$5,2))</f>
        <v>44.75</v>
      </c>
      <c r="M41" s="555">
        <f>ROUND(I41*L41,2)</f>
        <v>8950</v>
      </c>
      <c r="N41" s="1018">
        <f t="shared" ref="N41:N48" si="13">ROUND(L41/G41,2)</f>
        <v>11.19</v>
      </c>
      <c r="O41" s="73"/>
      <c r="P41" s="73"/>
      <c r="Q41" s="73"/>
      <c r="R41" s="73"/>
      <c r="S41" s="73"/>
      <c r="T41" s="73"/>
      <c r="U41" s="73"/>
      <c r="V41" s="73"/>
      <c r="W41" s="73"/>
      <c r="X41" s="73"/>
      <c r="Y41" s="73"/>
      <c r="Z41" s="73"/>
      <c r="AA41" s="73"/>
      <c r="AB41" s="73"/>
      <c r="AC41" s="73"/>
      <c r="AD41" s="73"/>
      <c r="AE41" s="73"/>
      <c r="AF41" s="73"/>
      <c r="AG41" s="73"/>
      <c r="AH41" s="73"/>
    </row>
    <row r="42" spans="1:34" ht="15" customHeight="1">
      <c r="A42" s="166"/>
      <c r="B42" s="166" t="s">
        <v>3583</v>
      </c>
      <c r="C42" s="166"/>
      <c r="D42" s="2550"/>
      <c r="E42" s="1831"/>
      <c r="F42" s="166"/>
      <c r="G42" s="168"/>
      <c r="H42" s="1059"/>
      <c r="I42" s="498" t="e">
        <f t="shared" ref="I42:I44" si="14">ROUND($H$41*$G$41/G42,2)</f>
        <v>#DIV/0!</v>
      </c>
      <c r="J42" s="166" t="s">
        <v>170</v>
      </c>
      <c r="K42" s="170"/>
      <c r="L42" s="171">
        <f>IF(OR(ISBLANK(K42),K42=0,H41=0,ISBLANK(H41)),,ROUND(K42+$L$5,2))</f>
        <v>0</v>
      </c>
      <c r="M42" s="326" t="e">
        <f t="shared" ref="M42:M44" si="15">ROUND(L42*I42,2)</f>
        <v>#DIV/0!</v>
      </c>
      <c r="N42" s="1012" t="e">
        <f t="shared" si="13"/>
        <v>#DIV/0!</v>
      </c>
      <c r="O42" s="73"/>
      <c r="P42" s="73"/>
      <c r="Q42" s="73"/>
      <c r="R42" s="73"/>
      <c r="S42" s="73"/>
      <c r="T42" s="73"/>
      <c r="U42" s="73"/>
      <c r="V42" s="73"/>
      <c r="W42" s="73"/>
      <c r="X42" s="73"/>
      <c r="Y42" s="73"/>
      <c r="Z42" s="73"/>
      <c r="AA42" s="73"/>
      <c r="AB42" s="73"/>
      <c r="AC42" s="73"/>
      <c r="AD42" s="73"/>
      <c r="AE42" s="73"/>
      <c r="AF42" s="73"/>
      <c r="AG42" s="73"/>
      <c r="AH42" s="73"/>
    </row>
    <row r="43" spans="1:34" ht="15" customHeight="1">
      <c r="A43" s="166"/>
      <c r="B43" s="166" t="s">
        <v>3584</v>
      </c>
      <c r="C43" s="166" t="s">
        <v>3585</v>
      </c>
      <c r="D43" s="166">
        <v>78207310</v>
      </c>
      <c r="E43" s="1831"/>
      <c r="F43" s="166" t="s">
        <v>3561</v>
      </c>
      <c r="G43" s="168">
        <v>4</v>
      </c>
      <c r="H43" s="1059"/>
      <c r="I43" s="166">
        <f t="shared" si="14"/>
        <v>200</v>
      </c>
      <c r="J43" s="166" t="s">
        <v>170</v>
      </c>
      <c r="K43" s="170"/>
      <c r="L43" s="230">
        <f>IF(OR(ISBLANK(K43),K43=0,H41=0,ISBLANK(H41)),,ROUND(K43+$L$5,2))</f>
        <v>0</v>
      </c>
      <c r="M43" s="326">
        <f t="shared" si="15"/>
        <v>0</v>
      </c>
      <c r="N43" s="1042">
        <f t="shared" si="13"/>
        <v>0</v>
      </c>
      <c r="O43" s="73"/>
      <c r="P43" s="73"/>
      <c r="Q43" s="73"/>
      <c r="R43" s="73"/>
      <c r="S43" s="73"/>
      <c r="T43" s="73"/>
      <c r="U43" s="73"/>
      <c r="V43" s="73"/>
      <c r="W43" s="73"/>
      <c r="X43" s="73"/>
      <c r="Y43" s="73"/>
      <c r="Z43" s="73"/>
      <c r="AA43" s="73"/>
      <c r="AB43" s="73"/>
      <c r="AC43" s="73"/>
      <c r="AD43" s="73"/>
      <c r="AE43" s="73"/>
      <c r="AF43" s="73"/>
      <c r="AG43" s="73"/>
      <c r="AH43" s="73"/>
    </row>
    <row r="44" spans="1:34" ht="15" customHeight="1">
      <c r="A44" s="575"/>
      <c r="B44" s="270" t="s">
        <v>3586</v>
      </c>
      <c r="C44" s="575" t="s">
        <v>3587</v>
      </c>
      <c r="D44" s="364">
        <v>6498</v>
      </c>
      <c r="E44" s="1831"/>
      <c r="F44" s="270" t="s">
        <v>3561</v>
      </c>
      <c r="G44" s="305">
        <v>4</v>
      </c>
      <c r="H44" s="1059"/>
      <c r="I44" s="575">
        <f t="shared" si="14"/>
        <v>200</v>
      </c>
      <c r="J44" s="270" t="s">
        <v>170</v>
      </c>
      <c r="K44" s="1239"/>
      <c r="L44" s="246">
        <f>IF(OR(ISBLANK(K44),K44=0,H41=0,ISBLANK(H41)),,ROUND(K44+$L$5,2))</f>
        <v>0</v>
      </c>
      <c r="M44" s="348">
        <f t="shared" si="15"/>
        <v>0</v>
      </c>
      <c r="N44" s="1021">
        <f t="shared" si="13"/>
        <v>0</v>
      </c>
      <c r="O44" s="73"/>
      <c r="P44" s="73"/>
      <c r="Q44" s="73"/>
      <c r="R44" s="73"/>
      <c r="S44" s="73"/>
      <c r="T44" s="73"/>
      <c r="U44" s="73"/>
      <c r="V44" s="73"/>
      <c r="W44" s="73"/>
      <c r="X44" s="73"/>
      <c r="Y44" s="73"/>
      <c r="Z44" s="73"/>
      <c r="AA44" s="73"/>
      <c r="AB44" s="73"/>
      <c r="AC44" s="73"/>
      <c r="AD44" s="73"/>
      <c r="AE44" s="73"/>
      <c r="AF44" s="73"/>
      <c r="AG44" s="73"/>
      <c r="AH44" s="73"/>
    </row>
    <row r="45" spans="1:34" ht="15" customHeight="1">
      <c r="A45" s="146">
        <v>36012</v>
      </c>
      <c r="B45" s="147" t="s">
        <v>3588</v>
      </c>
      <c r="C45" s="155" t="s">
        <v>3589</v>
      </c>
      <c r="D45" s="851">
        <v>5048</v>
      </c>
      <c r="E45" s="1831"/>
      <c r="F45" s="155" t="s">
        <v>1459</v>
      </c>
      <c r="G45" s="152">
        <v>636</v>
      </c>
      <c r="H45" s="1845"/>
      <c r="I45" s="154">
        <f>ROUND(H45*G45/G45,2)</f>
        <v>0</v>
      </c>
      <c r="J45" s="155" t="s">
        <v>170</v>
      </c>
      <c r="K45" s="156">
        <v>68.489999999999995</v>
      </c>
      <c r="L45" s="157">
        <f>IF(OR(ISBLANK(K45),K45=0,H45=0,ISBLANK(H45)),,ROUND(K45+$L$5,2))</f>
        <v>0</v>
      </c>
      <c r="M45" s="555">
        <f>ROUND(I45*L45,2)</f>
        <v>0</v>
      </c>
      <c r="N45" s="1018">
        <f t="shared" si="13"/>
        <v>0</v>
      </c>
      <c r="O45" s="73"/>
      <c r="P45" s="73"/>
      <c r="Q45" s="73"/>
      <c r="R45" s="73"/>
      <c r="S45" s="73"/>
      <c r="T45" s="73"/>
      <c r="U45" s="73"/>
      <c r="V45" s="73"/>
      <c r="W45" s="73"/>
      <c r="X45" s="73"/>
      <c r="Y45" s="73"/>
      <c r="Z45" s="73"/>
      <c r="AA45" s="73"/>
      <c r="AB45" s="73"/>
      <c r="AC45" s="73"/>
      <c r="AD45" s="73"/>
      <c r="AE45" s="73"/>
      <c r="AF45" s="73"/>
      <c r="AG45" s="73"/>
      <c r="AH45" s="73"/>
    </row>
    <row r="46" spans="1:34" ht="15" customHeight="1">
      <c r="A46" s="2551"/>
      <c r="B46" s="2551"/>
      <c r="C46" s="228" t="s">
        <v>3590</v>
      </c>
      <c r="D46" s="166">
        <v>5101</v>
      </c>
      <c r="E46" s="1831"/>
      <c r="F46" s="228" t="s">
        <v>3591</v>
      </c>
      <c r="G46" s="297">
        <v>256</v>
      </c>
      <c r="H46" s="1059"/>
      <c r="I46" s="1127">
        <f t="shared" ref="I46:I47" si="16">ROUND($H$45*$G$45/G46,2)</f>
        <v>0</v>
      </c>
      <c r="J46" s="356" t="s">
        <v>170</v>
      </c>
      <c r="K46" s="1567"/>
      <c r="L46" s="171">
        <f>IF(OR(ISBLANK(K46),K46=0,H45=0,ISBLANK(H45)),,ROUND(K46+$L$5,2))</f>
        <v>0</v>
      </c>
      <c r="M46" s="326">
        <f t="shared" ref="M46:M47" si="17">ROUND(L46*I46,2)</f>
        <v>0</v>
      </c>
      <c r="N46" s="1012">
        <f t="shared" si="13"/>
        <v>0</v>
      </c>
      <c r="O46" s="73"/>
      <c r="P46" s="73"/>
      <c r="Q46" s="73"/>
      <c r="R46" s="73"/>
      <c r="S46" s="73"/>
      <c r="T46" s="73"/>
      <c r="U46" s="73"/>
      <c r="V46" s="73"/>
      <c r="W46" s="73"/>
      <c r="X46" s="73"/>
      <c r="Y46" s="73"/>
      <c r="Z46" s="73"/>
      <c r="AA46" s="73"/>
      <c r="AB46" s="73"/>
      <c r="AC46" s="73"/>
      <c r="AD46" s="73"/>
      <c r="AE46" s="73"/>
      <c r="AF46" s="73"/>
      <c r="AG46" s="73"/>
      <c r="AH46" s="73"/>
    </row>
    <row r="47" spans="1:34" ht="15" customHeight="1">
      <c r="A47" s="270"/>
      <c r="B47" s="270"/>
      <c r="C47" s="270" t="s">
        <v>3592</v>
      </c>
      <c r="D47" s="364">
        <v>78370591170</v>
      </c>
      <c r="E47" s="1683"/>
      <c r="F47" s="270" t="s">
        <v>3593</v>
      </c>
      <c r="G47" s="305">
        <v>642</v>
      </c>
      <c r="H47" s="1059"/>
      <c r="I47" s="1029">
        <f t="shared" si="16"/>
        <v>0</v>
      </c>
      <c r="J47" s="270" t="s">
        <v>170</v>
      </c>
      <c r="K47" s="1239"/>
      <c r="L47" s="444">
        <f>IF(OR(ISBLANK(K47),K47=0,H45=0,ISBLANK(H45)),,ROUND(K47+$L$5,2))</f>
        <v>0</v>
      </c>
      <c r="M47" s="738">
        <f t="shared" si="17"/>
        <v>0</v>
      </c>
      <c r="N47" s="987">
        <f t="shared" si="13"/>
        <v>0</v>
      </c>
      <c r="O47" s="73"/>
      <c r="P47" s="73"/>
      <c r="Q47" s="73"/>
      <c r="R47" s="73"/>
      <c r="S47" s="73"/>
      <c r="T47" s="73"/>
      <c r="U47" s="73"/>
      <c r="V47" s="73"/>
      <c r="W47" s="73"/>
      <c r="X47" s="73"/>
      <c r="Y47" s="73"/>
      <c r="Z47" s="73"/>
      <c r="AA47" s="73"/>
      <c r="AB47" s="73"/>
      <c r="AC47" s="73"/>
      <c r="AD47" s="73"/>
      <c r="AE47" s="73"/>
      <c r="AF47" s="73"/>
      <c r="AG47" s="73"/>
      <c r="AH47" s="73"/>
    </row>
    <row r="48" spans="1:34" ht="15" customHeight="1">
      <c r="A48" s="747">
        <v>36013</v>
      </c>
      <c r="B48" s="254" t="s">
        <v>3594</v>
      </c>
      <c r="C48" s="508" t="s">
        <v>3595</v>
      </c>
      <c r="D48" s="851">
        <v>1036</v>
      </c>
      <c r="E48" s="1831"/>
      <c r="F48" s="255" t="s">
        <v>3596</v>
      </c>
      <c r="G48" s="311">
        <v>12</v>
      </c>
      <c r="H48" s="1307">
        <v>50</v>
      </c>
      <c r="I48" s="154">
        <f>ROUND(H48*G48/G48,2)</f>
        <v>50</v>
      </c>
      <c r="J48" s="255" t="s">
        <v>170</v>
      </c>
      <c r="K48" s="313"/>
      <c r="L48" s="314">
        <f>IF(OR(ISBLANK(K48),H48=0,ISBLANK(H48)),,ROUND(K48+$L$5,2))</f>
        <v>0</v>
      </c>
      <c r="M48" s="555">
        <f>ROUND(I48*L48,2)</f>
        <v>0</v>
      </c>
      <c r="N48" s="1018">
        <f t="shared" si="13"/>
        <v>0</v>
      </c>
      <c r="O48" s="73"/>
      <c r="P48" s="73"/>
      <c r="Q48" s="73"/>
      <c r="R48" s="73"/>
      <c r="S48" s="73"/>
      <c r="T48" s="73"/>
      <c r="U48" s="73"/>
      <c r="V48" s="73"/>
      <c r="W48" s="73"/>
      <c r="X48" s="73"/>
      <c r="Y48" s="73"/>
      <c r="Z48" s="73"/>
      <c r="AA48" s="73"/>
      <c r="AB48" s="73"/>
      <c r="AC48" s="73"/>
      <c r="AD48" s="73"/>
      <c r="AE48" s="73"/>
      <c r="AF48" s="73"/>
      <c r="AG48" s="73"/>
      <c r="AH48" s="73"/>
    </row>
    <row r="49" spans="1:34" ht="15" customHeight="1">
      <c r="A49" s="154"/>
      <c r="B49" s="839" t="s">
        <v>20</v>
      </c>
      <c r="C49" s="154" t="s">
        <v>20</v>
      </c>
      <c r="D49" s="166"/>
      <c r="E49" s="283"/>
      <c r="F49" s="155"/>
      <c r="G49" s="152"/>
      <c r="H49" s="1059"/>
      <c r="I49" s="154"/>
      <c r="J49" s="155"/>
      <c r="K49" s="2162"/>
      <c r="L49" s="157"/>
      <c r="M49" s="555"/>
      <c r="N49" s="1018"/>
      <c r="O49" s="73"/>
      <c r="P49" s="73"/>
      <c r="Q49" s="73"/>
      <c r="R49" s="73"/>
      <c r="S49" s="73"/>
      <c r="T49" s="73"/>
      <c r="U49" s="73"/>
      <c r="V49" s="73"/>
      <c r="W49" s="73"/>
      <c r="X49" s="73"/>
      <c r="Y49" s="73"/>
      <c r="Z49" s="73"/>
      <c r="AA49" s="73"/>
      <c r="AB49" s="73"/>
      <c r="AC49" s="73"/>
      <c r="AD49" s="73"/>
      <c r="AE49" s="73"/>
      <c r="AF49" s="73"/>
      <c r="AG49" s="73"/>
      <c r="AH49" s="73"/>
    </row>
    <row r="50" spans="1:34" ht="15" customHeight="1">
      <c r="A50" s="198"/>
      <c r="B50" s="198"/>
      <c r="C50" s="270"/>
      <c r="D50" s="364"/>
      <c r="E50" s="270"/>
      <c r="F50" s="198"/>
      <c r="G50" s="243"/>
      <c r="H50" s="985"/>
      <c r="I50" s="270"/>
      <c r="J50" s="270"/>
      <c r="K50" s="1031"/>
      <c r="L50" s="246"/>
      <c r="M50" s="348"/>
      <c r="N50" s="1021"/>
      <c r="O50" s="73"/>
      <c r="P50" s="73"/>
      <c r="Q50" s="73"/>
      <c r="R50" s="73"/>
      <c r="S50" s="73"/>
      <c r="T50" s="73"/>
      <c r="U50" s="73"/>
      <c r="V50" s="73"/>
      <c r="W50" s="73"/>
      <c r="X50" s="73"/>
      <c r="Y50" s="73"/>
      <c r="Z50" s="73"/>
      <c r="AA50" s="73"/>
      <c r="AB50" s="73"/>
      <c r="AC50" s="73"/>
      <c r="AD50" s="73"/>
      <c r="AE50" s="73"/>
      <c r="AF50" s="73"/>
      <c r="AG50" s="73"/>
      <c r="AH50" s="73"/>
    </row>
    <row r="51" spans="1:34" ht="15" customHeight="1">
      <c r="A51" s="146">
        <v>36014</v>
      </c>
      <c r="B51" s="147" t="s">
        <v>3597</v>
      </c>
      <c r="C51" s="155" t="s">
        <v>3330</v>
      </c>
      <c r="D51" s="155">
        <v>85016875061</v>
      </c>
      <c r="E51" s="1831"/>
      <c r="F51" s="214" t="s">
        <v>3561</v>
      </c>
      <c r="G51" s="152">
        <v>4</v>
      </c>
      <c r="H51" s="1307">
        <v>10</v>
      </c>
      <c r="I51" s="154">
        <f>ROUND(H51*G51/G51,2)</f>
        <v>10</v>
      </c>
      <c r="J51" s="155" t="s">
        <v>170</v>
      </c>
      <c r="K51" s="156"/>
      <c r="L51" s="157">
        <f>IF(OR(ISBLANK(K51),K51=0,H51=0,ISBLANK(H51)),,ROUND(K51+$L$5,2))</f>
        <v>0</v>
      </c>
      <c r="M51" s="555">
        <f>ROUND(I51*L51,2)</f>
        <v>0</v>
      </c>
      <c r="N51" s="1018">
        <f t="shared" ref="N51:N57" si="18">ROUND(L51/G51,2)</f>
        <v>0</v>
      </c>
      <c r="O51" s="73"/>
      <c r="P51" s="73"/>
      <c r="Q51" s="73"/>
      <c r="R51" s="73"/>
      <c r="S51" s="73"/>
      <c r="T51" s="73"/>
      <c r="U51" s="73"/>
      <c r="V51" s="73"/>
      <c r="W51" s="73"/>
      <c r="X51" s="73"/>
      <c r="Y51" s="73"/>
      <c r="Z51" s="73"/>
      <c r="AA51" s="73"/>
      <c r="AB51" s="73"/>
      <c r="AC51" s="73"/>
      <c r="AD51" s="73"/>
      <c r="AE51" s="73"/>
      <c r="AF51" s="73"/>
      <c r="AG51" s="73"/>
      <c r="AH51" s="73"/>
    </row>
    <row r="52" spans="1:34" ht="15" customHeight="1">
      <c r="A52" s="166"/>
      <c r="B52" s="769" t="s">
        <v>3598</v>
      </c>
      <c r="C52" s="166" t="s">
        <v>3599</v>
      </c>
      <c r="D52" s="155">
        <v>83023501</v>
      </c>
      <c r="E52" s="1831"/>
      <c r="F52" s="229" t="s">
        <v>3561</v>
      </c>
      <c r="G52" s="168">
        <v>4</v>
      </c>
      <c r="H52" s="1059"/>
      <c r="I52" s="154">
        <f t="shared" ref="I52:I55" si="19">ROUND($H$51*$G$51/G52,2)</f>
        <v>10</v>
      </c>
      <c r="J52" s="166" t="s">
        <v>170</v>
      </c>
      <c r="K52" s="170"/>
      <c r="L52" s="157">
        <f>IF(OR(ISBLANK(K52),K52=0,H51=0,ISBLANK(H51)),,ROUND(K52+$L$5,2))</f>
        <v>0</v>
      </c>
      <c r="M52" s="555">
        <f t="shared" ref="M52:M55" si="20">ROUND(L52*I52,2)</f>
        <v>0</v>
      </c>
      <c r="N52" s="1018">
        <f t="shared" si="18"/>
        <v>0</v>
      </c>
      <c r="O52" s="73"/>
      <c r="P52" s="73"/>
      <c r="Q52" s="73"/>
      <c r="R52" s="73"/>
      <c r="S52" s="73"/>
      <c r="T52" s="73"/>
      <c r="U52" s="73"/>
      <c r="V52" s="73"/>
      <c r="W52" s="73"/>
      <c r="X52" s="73"/>
      <c r="Y52" s="73"/>
      <c r="Z52" s="73"/>
      <c r="AA52" s="73"/>
      <c r="AB52" s="73"/>
      <c r="AC52" s="73"/>
      <c r="AD52" s="73"/>
      <c r="AE52" s="73"/>
      <c r="AF52" s="73"/>
      <c r="AG52" s="73"/>
      <c r="AH52" s="73"/>
    </row>
    <row r="53" spans="1:34" ht="15" customHeight="1">
      <c r="A53" s="166"/>
      <c r="B53" s="769"/>
      <c r="C53" s="166" t="s">
        <v>3394</v>
      </c>
      <c r="D53" s="155">
        <v>6148</v>
      </c>
      <c r="E53" s="1831"/>
      <c r="F53" s="229" t="s">
        <v>3561</v>
      </c>
      <c r="G53" s="168">
        <v>4</v>
      </c>
      <c r="H53" s="1308"/>
      <c r="I53" s="154">
        <f t="shared" si="19"/>
        <v>10</v>
      </c>
      <c r="J53" s="166" t="s">
        <v>170</v>
      </c>
      <c r="K53" s="170">
        <v>53.06</v>
      </c>
      <c r="L53" s="157">
        <f>IF(OR(ISBLANK(K53),K53=0,H51=0,ISBLANK(H51)),,ROUND(K53+$L$5,2))</f>
        <v>53.06</v>
      </c>
      <c r="M53" s="555">
        <f t="shared" si="20"/>
        <v>530.6</v>
      </c>
      <c r="N53" s="1018">
        <f t="shared" si="18"/>
        <v>13.27</v>
      </c>
      <c r="O53" s="73"/>
      <c r="P53" s="73"/>
      <c r="Q53" s="73"/>
      <c r="R53" s="73"/>
      <c r="S53" s="73"/>
      <c r="T53" s="73"/>
      <c r="U53" s="73"/>
      <c r="V53" s="73"/>
      <c r="W53" s="73"/>
      <c r="X53" s="73"/>
      <c r="Y53" s="73"/>
      <c r="Z53" s="73"/>
      <c r="AA53" s="73"/>
      <c r="AB53" s="73"/>
      <c r="AC53" s="73"/>
      <c r="AD53" s="73"/>
      <c r="AE53" s="73"/>
      <c r="AF53" s="73"/>
      <c r="AG53" s="73"/>
      <c r="AH53" s="73"/>
    </row>
    <row r="54" spans="1:34" ht="15" customHeight="1">
      <c r="A54" s="356"/>
      <c r="B54" s="867"/>
      <c r="C54" s="155" t="s">
        <v>3585</v>
      </c>
      <c r="D54" s="166">
        <v>17107410</v>
      </c>
      <c r="E54" s="1260"/>
      <c r="F54" s="214" t="s">
        <v>3561</v>
      </c>
      <c r="G54" s="152">
        <v>4</v>
      </c>
      <c r="H54" s="1411"/>
      <c r="I54" s="154">
        <f t="shared" si="19"/>
        <v>10</v>
      </c>
      <c r="J54" s="155" t="s">
        <v>170</v>
      </c>
      <c r="K54" s="156"/>
      <c r="L54" s="157">
        <f>IF(OR(ISBLANK(K54),H51=0,ISBLANK(H51)),,ROUND(K54+$L$5,2))</f>
        <v>0</v>
      </c>
      <c r="M54" s="555">
        <f t="shared" si="20"/>
        <v>0</v>
      </c>
      <c r="N54" s="1018">
        <f t="shared" si="18"/>
        <v>0</v>
      </c>
      <c r="O54" s="73"/>
      <c r="P54" s="73"/>
      <c r="Q54" s="73"/>
      <c r="R54" s="73"/>
      <c r="S54" s="73"/>
      <c r="T54" s="73"/>
      <c r="U54" s="73"/>
      <c r="V54" s="73"/>
      <c r="W54" s="73"/>
      <c r="X54" s="73"/>
      <c r="Y54" s="73"/>
      <c r="Z54" s="73"/>
      <c r="AA54" s="73"/>
      <c r="AB54" s="73"/>
      <c r="AC54" s="73"/>
      <c r="AD54" s="73"/>
      <c r="AE54" s="73"/>
      <c r="AF54" s="73"/>
      <c r="AG54" s="73"/>
      <c r="AH54" s="73"/>
    </row>
    <row r="55" spans="1:34" ht="15" customHeight="1">
      <c r="A55" s="198"/>
      <c r="B55" s="905"/>
      <c r="C55" s="198" t="s">
        <v>3600</v>
      </c>
      <c r="D55" s="1238">
        <v>210007052400</v>
      </c>
      <c r="E55" s="1692"/>
      <c r="F55" s="411" t="s">
        <v>3561</v>
      </c>
      <c r="G55" s="243">
        <v>4</v>
      </c>
      <c r="H55" s="985"/>
      <c r="I55" s="364">
        <f t="shared" si="19"/>
        <v>10</v>
      </c>
      <c r="J55" s="198" t="s">
        <v>170</v>
      </c>
      <c r="K55" s="1835"/>
      <c r="L55" s="444">
        <f>IF(OR(ISBLANK(K55),K55=0,H51=0,ISBLANK(H51)),,ROUND(K55+$L$5,2))</f>
        <v>0</v>
      </c>
      <c r="M55" s="738">
        <f t="shared" si="20"/>
        <v>0</v>
      </c>
      <c r="N55" s="987">
        <f t="shared" si="18"/>
        <v>0</v>
      </c>
      <c r="O55" s="73"/>
      <c r="P55" s="73"/>
      <c r="Q55" s="73"/>
      <c r="R55" s="73"/>
      <c r="S55" s="73"/>
      <c r="T55" s="73"/>
      <c r="U55" s="73"/>
      <c r="V55" s="73"/>
      <c r="W55" s="73"/>
      <c r="X55" s="73"/>
      <c r="Y55" s="73"/>
      <c r="Z55" s="73"/>
      <c r="AA55" s="73"/>
      <c r="AB55" s="73"/>
      <c r="AC55" s="73"/>
      <c r="AD55" s="73"/>
      <c r="AE55" s="73"/>
      <c r="AF55" s="73"/>
      <c r="AG55" s="73"/>
      <c r="AH55" s="73"/>
    </row>
    <row r="56" spans="1:34" ht="15" customHeight="1">
      <c r="A56" s="146">
        <v>36015</v>
      </c>
      <c r="B56" s="147" t="s">
        <v>3601</v>
      </c>
      <c r="C56" s="569" t="s">
        <v>3602</v>
      </c>
      <c r="D56" s="155">
        <v>13007310</v>
      </c>
      <c r="E56" s="1831"/>
      <c r="F56" s="214" t="s">
        <v>3561</v>
      </c>
      <c r="G56" s="152">
        <v>4</v>
      </c>
      <c r="H56" s="1307"/>
      <c r="I56" s="154">
        <f t="shared" ref="I56:I57" si="21">ROUND($H$56*$G$56/G56,2)</f>
        <v>0</v>
      </c>
      <c r="J56" s="155" t="s">
        <v>170</v>
      </c>
      <c r="K56" s="2731" t="s">
        <v>4636</v>
      </c>
      <c r="L56" s="157">
        <f>IF(OR(ISBLANK(K56),K56=0,H56=0,ISBLANK(H56)),,ROUND(K56+$L$5,2))</f>
        <v>0</v>
      </c>
      <c r="M56" s="555">
        <f t="shared" ref="M56:M57" si="22">ROUND(I56*L56,2)</f>
        <v>0</v>
      </c>
      <c r="N56" s="1018">
        <f t="shared" si="18"/>
        <v>0</v>
      </c>
      <c r="O56" s="73"/>
      <c r="P56" s="73"/>
      <c r="Q56" s="73"/>
      <c r="R56" s="73"/>
      <c r="S56" s="73"/>
      <c r="T56" s="73"/>
      <c r="U56" s="73"/>
      <c r="V56" s="73"/>
      <c r="W56" s="73"/>
      <c r="X56" s="73"/>
      <c r="Y56" s="73"/>
      <c r="Z56" s="73"/>
      <c r="AA56" s="73"/>
      <c r="AB56" s="73"/>
      <c r="AC56" s="73"/>
      <c r="AD56" s="73"/>
      <c r="AE56" s="73"/>
      <c r="AF56" s="73"/>
      <c r="AG56" s="73"/>
      <c r="AH56" s="73"/>
    </row>
    <row r="57" spans="1:34" ht="15" customHeight="1">
      <c r="A57" s="166"/>
      <c r="B57" s="769" t="s">
        <v>3598</v>
      </c>
      <c r="C57" s="1026" t="s">
        <v>3394</v>
      </c>
      <c r="D57" s="155">
        <v>6156</v>
      </c>
      <c r="E57" s="1831"/>
      <c r="F57" s="229" t="s">
        <v>3561</v>
      </c>
      <c r="G57" s="168">
        <v>4</v>
      </c>
      <c r="H57" s="1308"/>
      <c r="I57" s="154">
        <f t="shared" si="21"/>
        <v>0</v>
      </c>
      <c r="J57" s="155" t="s">
        <v>170</v>
      </c>
      <c r="K57" s="156"/>
      <c r="L57" s="157">
        <f>IF(OR(ISBLANK(K57),K57=0,H56=0,ISBLANK(H56)),,ROUND(K57+$L$5,2))</f>
        <v>0</v>
      </c>
      <c r="M57" s="555">
        <f t="shared" si="22"/>
        <v>0</v>
      </c>
      <c r="N57" s="1018">
        <f t="shared" si="18"/>
        <v>0</v>
      </c>
      <c r="O57" s="73"/>
      <c r="P57" s="73"/>
      <c r="Q57" s="73"/>
      <c r="R57" s="73"/>
      <c r="S57" s="73"/>
      <c r="T57" s="73"/>
      <c r="U57" s="73"/>
      <c r="V57" s="73"/>
      <c r="W57" s="73"/>
      <c r="X57" s="73"/>
      <c r="Y57" s="73"/>
      <c r="Z57" s="73"/>
      <c r="AA57" s="73"/>
      <c r="AB57" s="73"/>
      <c r="AC57" s="73"/>
      <c r="AD57" s="73"/>
      <c r="AE57" s="73"/>
      <c r="AF57" s="73"/>
      <c r="AG57" s="73"/>
      <c r="AH57" s="73"/>
    </row>
    <row r="58" spans="1:34" ht="15" customHeight="1">
      <c r="A58" s="198"/>
      <c r="B58" s="905"/>
      <c r="C58" s="1030"/>
      <c r="D58" s="2010"/>
      <c r="E58" s="673"/>
      <c r="F58" s="241"/>
      <c r="G58" s="305"/>
      <c r="H58" s="985"/>
      <c r="I58" s="364"/>
      <c r="J58" s="198"/>
      <c r="K58" s="566"/>
      <c r="L58" s="444"/>
      <c r="M58" s="738"/>
      <c r="N58" s="987"/>
      <c r="O58" s="73"/>
      <c r="P58" s="73"/>
      <c r="Q58" s="73"/>
      <c r="R58" s="73"/>
      <c r="S58" s="73"/>
      <c r="T58" s="73"/>
      <c r="U58" s="73"/>
      <c r="V58" s="73"/>
      <c r="W58" s="73"/>
      <c r="X58" s="73"/>
      <c r="Y58" s="73"/>
      <c r="Z58" s="73"/>
      <c r="AA58" s="73"/>
      <c r="AB58" s="73"/>
      <c r="AC58" s="73"/>
      <c r="AD58" s="73"/>
      <c r="AE58" s="73"/>
      <c r="AF58" s="73"/>
      <c r="AG58" s="73"/>
      <c r="AH58" s="73"/>
    </row>
    <row r="59" spans="1:34" ht="15" customHeight="1">
      <c r="A59" s="146">
        <v>36016</v>
      </c>
      <c r="B59" s="147" t="s">
        <v>3603</v>
      </c>
      <c r="C59" s="155" t="s">
        <v>3363</v>
      </c>
      <c r="D59" s="155">
        <v>837966</v>
      </c>
      <c r="E59" s="1831"/>
      <c r="F59" s="214" t="s">
        <v>3561</v>
      </c>
      <c r="G59" s="152">
        <v>4</v>
      </c>
      <c r="H59" s="2043">
        <v>10</v>
      </c>
      <c r="I59" s="154">
        <f>ROUND(H59*G59/G59,2)</f>
        <v>10</v>
      </c>
      <c r="J59" s="155" t="s">
        <v>170</v>
      </c>
      <c r="K59" s="156">
        <v>48.95</v>
      </c>
      <c r="L59" s="157">
        <f>IF(OR(ISBLANK(K59),K59=0,H59=0,ISBLANK(H59)),,ROUND(K59+$L$5,2))</f>
        <v>48.95</v>
      </c>
      <c r="M59" s="555">
        <f>ROUND(I59*L59,2)</f>
        <v>489.5</v>
      </c>
      <c r="N59" s="1018">
        <f t="shared" ref="N59:N77" si="23">ROUND(L59/G59,2)</f>
        <v>12.24</v>
      </c>
      <c r="O59" s="73"/>
      <c r="P59" s="73"/>
      <c r="Q59" s="73"/>
      <c r="R59" s="73"/>
      <c r="S59" s="73"/>
      <c r="T59" s="73"/>
      <c r="U59" s="73"/>
      <c r="V59" s="73"/>
      <c r="W59" s="73"/>
      <c r="X59" s="73"/>
      <c r="Y59" s="73"/>
      <c r="Z59" s="73"/>
      <c r="AA59" s="73"/>
      <c r="AB59" s="73"/>
      <c r="AC59" s="73"/>
      <c r="AD59" s="73"/>
      <c r="AE59" s="73"/>
      <c r="AF59" s="73"/>
      <c r="AG59" s="73"/>
      <c r="AH59" s="73"/>
    </row>
    <row r="60" spans="1:34" ht="15" customHeight="1">
      <c r="A60" s="166"/>
      <c r="B60" s="769" t="s">
        <v>3604</v>
      </c>
      <c r="C60" s="166" t="s">
        <v>3605</v>
      </c>
      <c r="D60" s="166">
        <v>25711</v>
      </c>
      <c r="E60" s="1831"/>
      <c r="F60" s="229" t="s">
        <v>3561</v>
      </c>
      <c r="G60" s="168">
        <v>4</v>
      </c>
      <c r="H60" s="1059"/>
      <c r="I60" s="498">
        <f t="shared" ref="I60:I66" si="24">ROUND($H$59*$G$59/G60,2)</f>
        <v>10</v>
      </c>
      <c r="J60" s="155" t="s">
        <v>170</v>
      </c>
      <c r="K60" s="170"/>
      <c r="L60" s="157">
        <f>IF(OR(ISBLANK(K60),K60=0,H59=0,ISBLANK(H59)),,ROUND(K60+$L$5,2))</f>
        <v>0</v>
      </c>
      <c r="M60" s="555">
        <f t="shared" ref="M60:M66" si="25">ROUND(L60*I60,2)</f>
        <v>0</v>
      </c>
      <c r="N60" s="1018">
        <f t="shared" si="23"/>
        <v>0</v>
      </c>
      <c r="O60" s="73"/>
      <c r="P60" s="73"/>
      <c r="Q60" s="73"/>
      <c r="R60" s="73"/>
      <c r="S60" s="73"/>
      <c r="T60" s="73"/>
      <c r="U60" s="73"/>
      <c r="V60" s="73"/>
      <c r="W60" s="73"/>
      <c r="X60" s="73"/>
      <c r="Y60" s="73"/>
      <c r="Z60" s="73"/>
      <c r="AA60" s="73"/>
      <c r="AB60" s="73"/>
      <c r="AC60" s="73"/>
      <c r="AD60" s="73"/>
      <c r="AE60" s="73"/>
      <c r="AF60" s="73"/>
      <c r="AG60" s="73"/>
      <c r="AH60" s="73"/>
    </row>
    <row r="61" spans="1:34" ht="15" customHeight="1">
      <c r="A61" s="166"/>
      <c r="B61" s="769"/>
      <c r="C61" s="1026" t="s">
        <v>3606</v>
      </c>
      <c r="D61" s="155" t="s">
        <v>3607</v>
      </c>
      <c r="E61" s="1831"/>
      <c r="F61" s="229" t="s">
        <v>3561</v>
      </c>
      <c r="G61" s="168">
        <v>4</v>
      </c>
      <c r="H61" s="1059"/>
      <c r="I61" s="498">
        <f t="shared" si="24"/>
        <v>10</v>
      </c>
      <c r="J61" s="155" t="s">
        <v>170</v>
      </c>
      <c r="K61" s="170"/>
      <c r="L61" s="157">
        <f>IF(OR(ISBLANK(K61),K61=0,H59=0,ISBLANK(H59)),,ROUND(K61+$L$5,2))</f>
        <v>0</v>
      </c>
      <c r="M61" s="555">
        <f t="shared" si="25"/>
        <v>0</v>
      </c>
      <c r="N61" s="1018">
        <f t="shared" si="23"/>
        <v>0</v>
      </c>
      <c r="O61" s="73"/>
      <c r="P61" s="73"/>
      <c r="Q61" s="73"/>
      <c r="R61" s="73"/>
      <c r="S61" s="73"/>
      <c r="T61" s="73"/>
      <c r="U61" s="73"/>
      <c r="V61" s="73"/>
      <c r="W61" s="73"/>
      <c r="X61" s="73"/>
      <c r="Y61" s="73"/>
      <c r="Z61" s="73"/>
      <c r="AA61" s="73"/>
      <c r="AB61" s="73"/>
      <c r="AC61" s="73"/>
      <c r="AD61" s="73"/>
      <c r="AE61" s="73"/>
      <c r="AF61" s="73"/>
      <c r="AG61" s="73"/>
      <c r="AH61" s="73"/>
    </row>
    <row r="62" spans="1:34" ht="15" customHeight="1">
      <c r="A62" s="228"/>
      <c r="B62" s="769"/>
      <c r="C62" s="228" t="s">
        <v>3608</v>
      </c>
      <c r="D62" s="155">
        <v>85620</v>
      </c>
      <c r="E62" s="1831"/>
      <c r="F62" s="229" t="s">
        <v>3561</v>
      </c>
      <c r="G62" s="168">
        <v>4</v>
      </c>
      <c r="H62" s="1059"/>
      <c r="I62" s="498">
        <f t="shared" si="24"/>
        <v>10</v>
      </c>
      <c r="J62" s="155" t="s">
        <v>170</v>
      </c>
      <c r="K62" s="170"/>
      <c r="L62" s="157">
        <f>IF(OR(ISBLANK(K62),K62=0,H59=0,ISBLANK(H59)),,ROUND(K62+$L$5,2))</f>
        <v>0</v>
      </c>
      <c r="M62" s="555">
        <f t="shared" si="25"/>
        <v>0</v>
      </c>
      <c r="N62" s="1018">
        <f t="shared" si="23"/>
        <v>0</v>
      </c>
      <c r="O62" s="73"/>
      <c r="P62" s="73"/>
      <c r="Q62" s="73"/>
      <c r="R62" s="73"/>
      <c r="S62" s="73"/>
      <c r="T62" s="73"/>
      <c r="U62" s="73"/>
      <c r="V62" s="73"/>
      <c r="W62" s="73"/>
      <c r="X62" s="73"/>
      <c r="Y62" s="73"/>
      <c r="Z62" s="73"/>
      <c r="AA62" s="73"/>
      <c r="AB62" s="73"/>
      <c r="AC62" s="73"/>
      <c r="AD62" s="73"/>
      <c r="AE62" s="73"/>
      <c r="AF62" s="73"/>
      <c r="AG62" s="73"/>
      <c r="AH62" s="73"/>
    </row>
    <row r="63" spans="1:34" ht="15" customHeight="1">
      <c r="A63" s="166"/>
      <c r="B63" s="769"/>
      <c r="C63" s="166" t="s">
        <v>3330</v>
      </c>
      <c r="D63" s="166">
        <v>85016645061</v>
      </c>
      <c r="E63" s="1831"/>
      <c r="F63" s="554" t="s">
        <v>3561</v>
      </c>
      <c r="G63" s="152">
        <v>4</v>
      </c>
      <c r="H63" s="1059"/>
      <c r="I63" s="498">
        <f t="shared" si="24"/>
        <v>10</v>
      </c>
      <c r="J63" s="155" t="s">
        <v>170</v>
      </c>
      <c r="K63" s="170"/>
      <c r="L63" s="157">
        <f>IF(OR(ISBLANK(K63),K63=0,H59=0,ISBLANK(H59)),,ROUND(K63+$L$5,2))</f>
        <v>0</v>
      </c>
      <c r="M63" s="326">
        <f t="shared" si="25"/>
        <v>0</v>
      </c>
      <c r="N63" s="1012">
        <f t="shared" si="23"/>
        <v>0</v>
      </c>
      <c r="O63" s="73"/>
      <c r="P63" s="73"/>
      <c r="Q63" s="73"/>
      <c r="R63" s="73"/>
      <c r="S63" s="73"/>
      <c r="T63" s="73"/>
      <c r="U63" s="73"/>
      <c r="V63" s="73"/>
      <c r="W63" s="73"/>
      <c r="X63" s="73"/>
      <c r="Y63" s="73"/>
      <c r="Z63" s="73"/>
      <c r="AA63" s="73"/>
      <c r="AB63" s="73"/>
      <c r="AC63" s="73"/>
      <c r="AD63" s="73"/>
      <c r="AE63" s="73"/>
      <c r="AF63" s="73"/>
      <c r="AG63" s="73"/>
      <c r="AH63" s="73"/>
    </row>
    <row r="64" spans="1:34" ht="15" customHeight="1">
      <c r="A64" s="701"/>
      <c r="B64" s="941"/>
      <c r="C64" s="356" t="s">
        <v>3609</v>
      </c>
      <c r="D64" s="228">
        <v>21107410</v>
      </c>
      <c r="E64" s="1831"/>
      <c r="F64" s="2291" t="s">
        <v>3561</v>
      </c>
      <c r="G64" s="895">
        <v>4</v>
      </c>
      <c r="H64" s="1059"/>
      <c r="I64" s="166">
        <f t="shared" si="24"/>
        <v>10</v>
      </c>
      <c r="J64" s="166" t="s">
        <v>170</v>
      </c>
      <c r="K64" s="170"/>
      <c r="L64" s="171">
        <f>IF(OR(ISBLANK(K64),K64=0,H59=0,ISBLANK(H59)),,ROUND(K64+$L$5,2))</f>
        <v>0</v>
      </c>
      <c r="M64" s="326">
        <f t="shared" si="25"/>
        <v>0</v>
      </c>
      <c r="N64" s="1012">
        <f t="shared" si="23"/>
        <v>0</v>
      </c>
      <c r="O64" s="73"/>
      <c r="P64" s="73"/>
      <c r="Q64" s="73"/>
      <c r="R64" s="73"/>
      <c r="S64" s="73"/>
      <c r="T64" s="73"/>
      <c r="U64" s="73"/>
      <c r="V64" s="73"/>
      <c r="W64" s="73"/>
      <c r="X64" s="73"/>
      <c r="Y64" s="73"/>
      <c r="Z64" s="73"/>
      <c r="AA64" s="73"/>
      <c r="AB64" s="73"/>
      <c r="AC64" s="73"/>
      <c r="AD64" s="73"/>
      <c r="AE64" s="73"/>
      <c r="AF64" s="73"/>
      <c r="AG64" s="73"/>
      <c r="AH64" s="73"/>
    </row>
    <row r="65" spans="1:34" ht="15" customHeight="1">
      <c r="A65" s="498"/>
      <c r="B65" s="846"/>
      <c r="C65" s="166" t="s">
        <v>3394</v>
      </c>
      <c r="D65" s="228">
        <v>6198</v>
      </c>
      <c r="E65" s="1831"/>
      <c r="F65" s="229" t="s">
        <v>3561</v>
      </c>
      <c r="G65" s="168">
        <v>4</v>
      </c>
      <c r="H65" s="2552"/>
      <c r="I65" s="166">
        <f t="shared" si="24"/>
        <v>10</v>
      </c>
      <c r="J65" s="166" t="s">
        <v>170</v>
      </c>
      <c r="K65" s="170"/>
      <c r="L65" s="171">
        <f>IF(OR(ISBLANK(K65),K65=0,H59=0,ISBLANK(H59)),,ROUND(K65+$L$5,2))</f>
        <v>0</v>
      </c>
      <c r="M65" s="326">
        <f t="shared" si="25"/>
        <v>0</v>
      </c>
      <c r="N65" s="1012">
        <f t="shared" si="23"/>
        <v>0</v>
      </c>
      <c r="O65" s="73"/>
      <c r="P65" s="73"/>
      <c r="Q65" s="73"/>
      <c r="R65" s="73"/>
      <c r="S65" s="73"/>
      <c r="T65" s="73"/>
      <c r="U65" s="73"/>
      <c r="V65" s="73"/>
      <c r="W65" s="73"/>
      <c r="X65" s="73"/>
      <c r="Y65" s="73"/>
      <c r="Z65" s="73"/>
      <c r="AA65" s="73"/>
      <c r="AB65" s="73"/>
      <c r="AC65" s="73"/>
      <c r="AD65" s="73"/>
      <c r="AE65" s="73"/>
      <c r="AF65" s="73"/>
      <c r="AG65" s="73"/>
      <c r="AH65" s="73"/>
    </row>
    <row r="66" spans="1:34" ht="15" customHeight="1">
      <c r="A66" s="575"/>
      <c r="B66" s="2051"/>
      <c r="C66" s="270" t="s">
        <v>3600</v>
      </c>
      <c r="D66" s="1238">
        <v>210006439900</v>
      </c>
      <c r="E66" s="1692"/>
      <c r="F66" s="241" t="s">
        <v>3561</v>
      </c>
      <c r="G66" s="305">
        <v>4</v>
      </c>
      <c r="H66" s="1346"/>
      <c r="I66" s="270">
        <f t="shared" si="24"/>
        <v>10</v>
      </c>
      <c r="J66" s="270" t="s">
        <v>170</v>
      </c>
      <c r="K66" s="1239"/>
      <c r="L66" s="246">
        <f>IF(OR(ISBLANK(K66),K66=0,H59=0,ISBLANK(H59)),,ROUND(K66+$L$5,2))</f>
        <v>0</v>
      </c>
      <c r="M66" s="348">
        <f t="shared" si="25"/>
        <v>0</v>
      </c>
      <c r="N66" s="1021">
        <f t="shared" si="23"/>
        <v>0</v>
      </c>
      <c r="O66" s="73"/>
      <c r="P66" s="73"/>
      <c r="Q66" s="73"/>
      <c r="R66" s="73"/>
      <c r="S66" s="73"/>
      <c r="T66" s="73"/>
      <c r="U66" s="73"/>
      <c r="V66" s="73"/>
      <c r="W66" s="73"/>
      <c r="X66" s="73"/>
      <c r="Y66" s="73"/>
      <c r="Z66" s="73"/>
      <c r="AA66" s="73"/>
      <c r="AB66" s="73"/>
      <c r="AC66" s="73"/>
      <c r="AD66" s="73"/>
      <c r="AE66" s="73"/>
      <c r="AF66" s="73"/>
      <c r="AG66" s="73"/>
      <c r="AH66" s="73"/>
    </row>
    <row r="67" spans="1:34" ht="15" customHeight="1">
      <c r="A67" s="146">
        <v>36017</v>
      </c>
      <c r="B67" s="147" t="s">
        <v>3610</v>
      </c>
      <c r="C67" s="155" t="s">
        <v>3363</v>
      </c>
      <c r="D67" s="155">
        <v>83000</v>
      </c>
      <c r="E67" s="1831"/>
      <c r="F67" s="214" t="s">
        <v>3561</v>
      </c>
      <c r="G67" s="152">
        <v>4</v>
      </c>
      <c r="H67" s="532">
        <v>10</v>
      </c>
      <c r="I67" s="154">
        <f>ROUND(H67*G67/G67,2)</f>
        <v>10</v>
      </c>
      <c r="J67" s="155" t="s">
        <v>170</v>
      </c>
      <c r="K67" s="156"/>
      <c r="L67" s="157">
        <f>IF(OR(ISBLANK(K67),K67=0,H67=0,ISBLANK(H67)),,ROUND(K67+$L$5,2))</f>
        <v>0</v>
      </c>
      <c r="M67" s="555">
        <f>ROUND(I67*L67,2)</f>
        <v>0</v>
      </c>
      <c r="N67" s="1018">
        <f t="shared" si="23"/>
        <v>0</v>
      </c>
      <c r="O67" s="73"/>
      <c r="P67" s="73"/>
      <c r="Q67" s="73"/>
      <c r="R67" s="73"/>
      <c r="S67" s="73"/>
      <c r="T67" s="73"/>
      <c r="U67" s="73"/>
      <c r="V67" s="73"/>
      <c r="W67" s="73"/>
      <c r="X67" s="73"/>
      <c r="Y67" s="73"/>
      <c r="Z67" s="73"/>
      <c r="AA67" s="73"/>
      <c r="AB67" s="73"/>
      <c r="AC67" s="73"/>
      <c r="AD67" s="73"/>
      <c r="AE67" s="73"/>
      <c r="AF67" s="73"/>
      <c r="AG67" s="73"/>
      <c r="AH67" s="73"/>
    </row>
    <row r="68" spans="1:34" ht="15" customHeight="1">
      <c r="A68" s="166"/>
      <c r="B68" s="769" t="s">
        <v>3598</v>
      </c>
      <c r="C68" s="166" t="s">
        <v>3605</v>
      </c>
      <c r="D68" s="356">
        <v>25714</v>
      </c>
      <c r="E68" s="1831"/>
      <c r="F68" s="229" t="s">
        <v>3561</v>
      </c>
      <c r="G68" s="168">
        <v>4</v>
      </c>
      <c r="H68" s="1059"/>
      <c r="I68" s="498">
        <f t="shared" ref="I68:I73" si="26">ROUND($H$67*$G$67/G68,2)</f>
        <v>10</v>
      </c>
      <c r="J68" s="155" t="s">
        <v>170</v>
      </c>
      <c r="K68" s="170"/>
      <c r="L68" s="157">
        <f>IF(OR(ISBLANK(K68),K68=0,H67=0,ISBLANK(H67)),,ROUND(K68+$L$5,2))</f>
        <v>0</v>
      </c>
      <c r="M68" s="555">
        <f t="shared" ref="M68:M73" si="27">ROUND(L68*I68,2)</f>
        <v>0</v>
      </c>
      <c r="N68" s="1018">
        <f t="shared" si="23"/>
        <v>0</v>
      </c>
      <c r="O68" s="73"/>
      <c r="P68" s="73"/>
      <c r="Q68" s="73"/>
      <c r="R68" s="73"/>
      <c r="S68" s="73"/>
      <c r="T68" s="73"/>
      <c r="U68" s="73"/>
      <c r="V68" s="73"/>
      <c r="W68" s="73"/>
      <c r="X68" s="73"/>
      <c r="Y68" s="73"/>
      <c r="Z68" s="73"/>
      <c r="AA68" s="73"/>
      <c r="AB68" s="73"/>
      <c r="AC68" s="73"/>
      <c r="AD68" s="73"/>
      <c r="AE68" s="73"/>
      <c r="AF68" s="73"/>
      <c r="AG68" s="73"/>
      <c r="AH68" s="73"/>
    </row>
    <row r="69" spans="1:34" ht="15" customHeight="1">
      <c r="A69" s="166"/>
      <c r="B69" s="769"/>
      <c r="C69" s="1026" t="s">
        <v>3606</v>
      </c>
      <c r="D69" s="166">
        <v>816</v>
      </c>
      <c r="E69" s="1831"/>
      <c r="F69" s="229" t="s">
        <v>3561</v>
      </c>
      <c r="G69" s="168">
        <v>4</v>
      </c>
      <c r="H69" s="1059"/>
      <c r="I69" s="498">
        <f t="shared" si="26"/>
        <v>10</v>
      </c>
      <c r="J69" s="155" t="s">
        <v>170</v>
      </c>
      <c r="K69" s="170"/>
      <c r="L69" s="157">
        <f>IF(OR(ISBLANK(K69),K69=0,H67=0,ISBLANK(H67)),,ROUND(K69+$L$5,2))</f>
        <v>0</v>
      </c>
      <c r="M69" s="555">
        <f t="shared" si="27"/>
        <v>0</v>
      </c>
      <c r="N69" s="1018">
        <f t="shared" si="23"/>
        <v>0</v>
      </c>
      <c r="O69" s="73"/>
      <c r="P69" s="73"/>
      <c r="Q69" s="73"/>
      <c r="R69" s="73"/>
      <c r="S69" s="73"/>
      <c r="T69" s="73"/>
      <c r="U69" s="73"/>
      <c r="V69" s="73"/>
      <c r="W69" s="73"/>
      <c r="X69" s="73"/>
      <c r="Y69" s="73"/>
      <c r="Z69" s="73"/>
      <c r="AA69" s="73"/>
      <c r="AB69" s="73"/>
      <c r="AC69" s="73"/>
      <c r="AD69" s="73"/>
      <c r="AE69" s="73"/>
      <c r="AF69" s="73"/>
      <c r="AG69" s="73"/>
      <c r="AH69" s="73"/>
    </row>
    <row r="70" spans="1:34" ht="15" customHeight="1">
      <c r="A70" s="166"/>
      <c r="B70" s="769"/>
      <c r="C70" s="166" t="s">
        <v>3608</v>
      </c>
      <c r="D70" s="166">
        <v>85648</v>
      </c>
      <c r="E70" s="1831"/>
      <c r="F70" s="229" t="s">
        <v>3561</v>
      </c>
      <c r="G70" s="168">
        <v>4</v>
      </c>
      <c r="H70" s="1059"/>
      <c r="I70" s="498">
        <f t="shared" si="26"/>
        <v>10</v>
      </c>
      <c r="J70" s="155" t="s">
        <v>170</v>
      </c>
      <c r="K70" s="170"/>
      <c r="L70" s="157">
        <f>IF(OR(ISBLANK(K70),K70=0,H67=0,ISBLANK(H67)),,ROUND(K70+$L$5,2))</f>
        <v>0</v>
      </c>
      <c r="M70" s="555">
        <f t="shared" si="27"/>
        <v>0</v>
      </c>
      <c r="N70" s="1018">
        <f t="shared" si="23"/>
        <v>0</v>
      </c>
      <c r="O70" s="73"/>
      <c r="P70" s="73"/>
      <c r="Q70" s="73"/>
      <c r="R70" s="73"/>
      <c r="S70" s="73"/>
      <c r="T70" s="73"/>
      <c r="U70" s="73"/>
      <c r="V70" s="73"/>
      <c r="W70" s="73"/>
      <c r="X70" s="73"/>
      <c r="Y70" s="73"/>
      <c r="Z70" s="73"/>
      <c r="AA70" s="73"/>
      <c r="AB70" s="73"/>
      <c r="AC70" s="73"/>
      <c r="AD70" s="73"/>
      <c r="AE70" s="73"/>
      <c r="AF70" s="73"/>
      <c r="AG70" s="73"/>
      <c r="AH70" s="73"/>
    </row>
    <row r="71" spans="1:34" ht="15" customHeight="1">
      <c r="A71" s="155"/>
      <c r="B71" s="650"/>
      <c r="C71" s="155" t="s">
        <v>3585</v>
      </c>
      <c r="D71" s="166">
        <v>34107410</v>
      </c>
      <c r="E71" s="1831"/>
      <c r="F71" s="214" t="s">
        <v>3561</v>
      </c>
      <c r="G71" s="152">
        <v>4</v>
      </c>
      <c r="H71" s="1059"/>
      <c r="I71" s="498">
        <f t="shared" si="26"/>
        <v>10</v>
      </c>
      <c r="J71" s="155" t="s">
        <v>170</v>
      </c>
      <c r="K71" s="170"/>
      <c r="L71" s="157">
        <f>IF(OR(ISBLANK(K71),K71=0,H67=0,ISBLANK(H67)),,ROUND(K71+$L$5,2))</f>
        <v>0</v>
      </c>
      <c r="M71" s="555">
        <f t="shared" si="27"/>
        <v>0</v>
      </c>
      <c r="N71" s="1018">
        <f t="shared" si="23"/>
        <v>0</v>
      </c>
      <c r="O71" s="73"/>
      <c r="P71" s="73"/>
      <c r="Q71" s="73"/>
      <c r="R71" s="73"/>
      <c r="S71" s="73"/>
      <c r="T71" s="73"/>
      <c r="U71" s="73"/>
      <c r="V71" s="73"/>
      <c r="W71" s="73"/>
      <c r="X71" s="73"/>
      <c r="Y71" s="73"/>
      <c r="Z71" s="73"/>
      <c r="AA71" s="73"/>
      <c r="AB71" s="73"/>
      <c r="AC71" s="73"/>
      <c r="AD71" s="73"/>
      <c r="AE71" s="73"/>
      <c r="AF71" s="73"/>
      <c r="AG71" s="73"/>
      <c r="AH71" s="73"/>
    </row>
    <row r="72" spans="1:34" ht="15" customHeight="1">
      <c r="A72" s="166"/>
      <c r="B72" s="769"/>
      <c r="C72" s="166" t="s">
        <v>3394</v>
      </c>
      <c r="D72" s="155">
        <v>6188</v>
      </c>
      <c r="E72" s="1260"/>
      <c r="F72" s="229" t="s">
        <v>3561</v>
      </c>
      <c r="G72" s="168">
        <v>4</v>
      </c>
      <c r="H72" s="1059"/>
      <c r="I72" s="166">
        <f t="shared" si="26"/>
        <v>10</v>
      </c>
      <c r="J72" s="166" t="s">
        <v>170</v>
      </c>
      <c r="K72" s="170"/>
      <c r="L72" s="171">
        <f>IF(OR(ISBLANK(K72),K72=0,H67=0,ISBLANK(H67)),,ROUND(K72+$L$5,2))</f>
        <v>0</v>
      </c>
      <c r="M72" s="326">
        <f t="shared" si="27"/>
        <v>0</v>
      </c>
      <c r="N72" s="1012">
        <f t="shared" si="23"/>
        <v>0</v>
      </c>
      <c r="O72" s="73"/>
      <c r="P72" s="73"/>
      <c r="Q72" s="73"/>
      <c r="R72" s="73"/>
      <c r="S72" s="73"/>
      <c r="T72" s="73"/>
      <c r="U72" s="73"/>
      <c r="V72" s="73"/>
      <c r="W72" s="73"/>
      <c r="X72" s="73"/>
      <c r="Y72" s="73"/>
      <c r="Z72" s="73"/>
      <c r="AA72" s="73"/>
      <c r="AB72" s="73"/>
      <c r="AC72" s="73"/>
      <c r="AD72" s="73"/>
      <c r="AE72" s="73"/>
      <c r="AF72" s="73"/>
      <c r="AG72" s="73"/>
      <c r="AH72" s="73"/>
    </row>
    <row r="73" spans="1:34" ht="15" customHeight="1">
      <c r="A73" s="198"/>
      <c r="B73" s="905"/>
      <c r="C73" s="198" t="s">
        <v>3600</v>
      </c>
      <c r="D73" s="1238">
        <v>210006430200</v>
      </c>
      <c r="E73" s="1692"/>
      <c r="F73" s="411" t="s">
        <v>3561</v>
      </c>
      <c r="G73" s="243">
        <v>4</v>
      </c>
      <c r="H73" s="985"/>
      <c r="I73" s="364">
        <f t="shared" si="26"/>
        <v>10</v>
      </c>
      <c r="J73" s="198" t="s">
        <v>170</v>
      </c>
      <c r="K73" s="1835">
        <v>47.83</v>
      </c>
      <c r="L73" s="444">
        <f>IF(OR(ISBLANK(K73),K73=0,H67=0,ISBLANK(H67)),,ROUND(K73+$L$5,2))</f>
        <v>47.83</v>
      </c>
      <c r="M73" s="738">
        <f t="shared" si="27"/>
        <v>478.3</v>
      </c>
      <c r="N73" s="987">
        <f t="shared" si="23"/>
        <v>11.96</v>
      </c>
      <c r="O73" s="73"/>
      <c r="P73" s="73"/>
      <c r="Q73" s="73"/>
      <c r="R73" s="73"/>
      <c r="S73" s="73"/>
      <c r="T73" s="73"/>
      <c r="U73" s="73"/>
      <c r="V73" s="73"/>
      <c r="W73" s="73"/>
      <c r="X73" s="73"/>
      <c r="Y73" s="73"/>
      <c r="Z73" s="73"/>
      <c r="AA73" s="73"/>
      <c r="AB73" s="73"/>
      <c r="AC73" s="73"/>
      <c r="AD73" s="73"/>
      <c r="AE73" s="73"/>
      <c r="AF73" s="73"/>
      <c r="AG73" s="73"/>
      <c r="AH73" s="73"/>
    </row>
    <row r="74" spans="1:34" ht="15" customHeight="1">
      <c r="A74" s="146">
        <v>36018</v>
      </c>
      <c r="B74" s="147" t="s">
        <v>3611</v>
      </c>
      <c r="C74" s="155" t="s">
        <v>3612</v>
      </c>
      <c r="D74" s="155">
        <v>63111</v>
      </c>
      <c r="E74" s="1831"/>
      <c r="F74" s="155" t="s">
        <v>3613</v>
      </c>
      <c r="G74" s="152">
        <v>102</v>
      </c>
      <c r="H74" s="532">
        <v>50</v>
      </c>
      <c r="I74" s="154">
        <f>ROUND(H74*G74/G74,2)</f>
        <v>50</v>
      </c>
      <c r="J74" s="155" t="s">
        <v>170</v>
      </c>
      <c r="K74" s="156">
        <v>19.93</v>
      </c>
      <c r="L74" s="157">
        <f>IF(OR(ISBLANK(K74),K74=0,H74=0,ISBLANK(H74)),,ROUND(K74+$L$5,2))</f>
        <v>19.93</v>
      </c>
      <c r="M74" s="555">
        <f>ROUND(I74*L74,2)</f>
        <v>996.5</v>
      </c>
      <c r="N74" s="2860">
        <f t="shared" si="23"/>
        <v>0.2</v>
      </c>
      <c r="O74" s="73"/>
      <c r="P74" s="73"/>
      <c r="Q74" s="73"/>
      <c r="R74" s="73"/>
      <c r="S74" s="73"/>
      <c r="T74" s="73"/>
      <c r="U74" s="73"/>
      <c r="V74" s="73"/>
      <c r="W74" s="73"/>
      <c r="X74" s="73"/>
      <c r="Y74" s="73"/>
      <c r="Z74" s="73"/>
      <c r="AA74" s="73"/>
      <c r="AB74" s="73"/>
      <c r="AC74" s="73"/>
      <c r="AD74" s="73"/>
      <c r="AE74" s="73"/>
      <c r="AF74" s="73"/>
      <c r="AG74" s="73"/>
      <c r="AH74" s="73"/>
    </row>
    <row r="75" spans="1:34" ht="15" customHeight="1">
      <c r="A75" s="166"/>
      <c r="B75" s="166" t="s">
        <v>3614</v>
      </c>
      <c r="C75" s="166" t="s">
        <v>3615</v>
      </c>
      <c r="D75" s="166">
        <v>62067</v>
      </c>
      <c r="E75" s="1831"/>
      <c r="F75" s="166" t="s">
        <v>3616</v>
      </c>
      <c r="G75" s="168">
        <v>102</v>
      </c>
      <c r="H75" s="1059"/>
      <c r="I75" s="1125">
        <f t="shared" ref="I75:I77" si="28">ROUND($H$74*$G$74/G75,2)</f>
        <v>50</v>
      </c>
      <c r="J75" s="166" t="s">
        <v>170</v>
      </c>
      <c r="K75" s="170"/>
      <c r="L75" s="230">
        <f>IF(OR(ISBLANK(K75),K75=0,H74=0,ISBLANK(H74)),,ROUND(K75+$L$5,2))</f>
        <v>0</v>
      </c>
      <c r="M75" s="555">
        <f t="shared" ref="M75:M77" si="29">ROUND(L75*I75,2)</f>
        <v>0</v>
      </c>
      <c r="N75" s="2860">
        <f t="shared" si="23"/>
        <v>0</v>
      </c>
      <c r="O75" s="73"/>
      <c r="P75" s="73"/>
      <c r="Q75" s="73"/>
      <c r="R75" s="73"/>
      <c r="S75" s="73"/>
      <c r="T75" s="73"/>
      <c r="U75" s="73"/>
      <c r="V75" s="73"/>
      <c r="W75" s="73"/>
      <c r="X75" s="73"/>
      <c r="Y75" s="73"/>
      <c r="Z75" s="73"/>
      <c r="AA75" s="73"/>
      <c r="AB75" s="73"/>
      <c r="AC75" s="73"/>
      <c r="AD75" s="73"/>
      <c r="AE75" s="73"/>
      <c r="AF75" s="73"/>
      <c r="AG75" s="73"/>
      <c r="AH75" s="73"/>
    </row>
    <row r="76" spans="1:34" ht="15" customHeight="1">
      <c r="A76" s="228"/>
      <c r="B76" s="228" t="s">
        <v>3617</v>
      </c>
      <c r="C76" s="228" t="s">
        <v>4660</v>
      </c>
      <c r="D76" s="228">
        <v>1000036936</v>
      </c>
      <c r="E76" s="1831"/>
      <c r="F76" s="228" t="s">
        <v>3618</v>
      </c>
      <c r="G76" s="297">
        <v>99</v>
      </c>
      <c r="H76" s="1308"/>
      <c r="I76" s="1125">
        <f t="shared" si="28"/>
        <v>51.52</v>
      </c>
      <c r="J76" s="166" t="s">
        <v>170</v>
      </c>
      <c r="K76" s="170"/>
      <c r="L76" s="230">
        <f>IF(OR(ISBLANK(K76),K76=0,H74=0,ISBLANK(H74)),,ROUND(K76+$L$5,2))</f>
        <v>0</v>
      </c>
      <c r="M76" s="555">
        <f t="shared" si="29"/>
        <v>0</v>
      </c>
      <c r="N76" s="2860">
        <f t="shared" si="23"/>
        <v>0</v>
      </c>
      <c r="O76" s="73"/>
      <c r="P76" s="73"/>
      <c r="Q76" s="73"/>
      <c r="R76" s="73"/>
      <c r="S76" s="73"/>
      <c r="T76" s="73"/>
      <c r="U76" s="73"/>
      <c r="V76" s="73"/>
      <c r="W76" s="73"/>
      <c r="X76" s="73"/>
      <c r="Y76" s="73"/>
      <c r="Z76" s="73"/>
      <c r="AA76" s="73"/>
      <c r="AB76" s="73"/>
      <c r="AC76" s="73"/>
      <c r="AD76" s="73"/>
      <c r="AE76" s="73"/>
      <c r="AF76" s="73"/>
      <c r="AG76" s="73"/>
      <c r="AH76" s="73"/>
    </row>
    <row r="77" spans="1:34" ht="15" customHeight="1">
      <c r="A77" s="228"/>
      <c r="B77" s="228"/>
      <c r="C77" s="228" t="s">
        <v>3619</v>
      </c>
      <c r="D77" s="166">
        <v>100087293</v>
      </c>
      <c r="E77" s="1831"/>
      <c r="F77" s="228" t="s">
        <v>3620</v>
      </c>
      <c r="G77" s="297">
        <v>84</v>
      </c>
      <c r="H77" s="1308"/>
      <c r="I77" s="1125">
        <f t="shared" si="28"/>
        <v>60.71</v>
      </c>
      <c r="J77" s="166" t="s">
        <v>170</v>
      </c>
      <c r="K77" s="170"/>
      <c r="L77" s="230">
        <f>IF(OR(ISBLANK(K77),K77=0,H74=0,ISBLANK(H74)),,ROUND(K77+$L$5,2))</f>
        <v>0</v>
      </c>
      <c r="M77" s="326">
        <f t="shared" si="29"/>
        <v>0</v>
      </c>
      <c r="N77" s="2861">
        <f t="shared" si="23"/>
        <v>0</v>
      </c>
      <c r="O77" s="73"/>
      <c r="P77" s="73"/>
      <c r="Q77" s="73"/>
      <c r="R77" s="73"/>
      <c r="S77" s="73"/>
      <c r="T77" s="73"/>
      <c r="U77" s="73"/>
      <c r="V77" s="73"/>
      <c r="W77" s="73"/>
      <c r="X77" s="73"/>
      <c r="Y77" s="73"/>
      <c r="Z77" s="73"/>
      <c r="AA77" s="73"/>
      <c r="AB77" s="73"/>
      <c r="AC77" s="73"/>
      <c r="AD77" s="73"/>
      <c r="AE77" s="73"/>
      <c r="AF77" s="73"/>
      <c r="AG77" s="73"/>
      <c r="AH77" s="73"/>
    </row>
    <row r="78" spans="1:34" ht="15" customHeight="1">
      <c r="A78" s="228"/>
      <c r="B78" s="228"/>
      <c r="C78" s="228"/>
      <c r="D78" s="270"/>
      <c r="E78" s="270"/>
      <c r="F78" s="228"/>
      <c r="G78" s="297"/>
      <c r="H78" s="1231"/>
      <c r="I78" s="2010"/>
      <c r="J78" s="356"/>
      <c r="K78" s="304"/>
      <c r="L78" s="266"/>
      <c r="M78" s="738"/>
      <c r="N78" s="1021"/>
      <c r="O78" s="73"/>
      <c r="P78" s="73"/>
      <c r="Q78" s="73"/>
      <c r="R78" s="73"/>
      <c r="S78" s="73"/>
      <c r="T78" s="73"/>
      <c r="U78" s="73"/>
      <c r="V78" s="73"/>
      <c r="W78" s="73"/>
      <c r="X78" s="73"/>
      <c r="Y78" s="73"/>
      <c r="Z78" s="73"/>
      <c r="AA78" s="73"/>
      <c r="AB78" s="73"/>
      <c r="AC78" s="73"/>
      <c r="AD78" s="73"/>
      <c r="AE78" s="73"/>
      <c r="AF78" s="73"/>
      <c r="AG78" s="73"/>
      <c r="AH78" s="73"/>
    </row>
    <row r="79" spans="1:34" ht="15" customHeight="1">
      <c r="A79" s="870">
        <v>36019</v>
      </c>
      <c r="B79" s="886" t="s">
        <v>3621</v>
      </c>
      <c r="C79" s="310" t="s">
        <v>4661</v>
      </c>
      <c r="D79" s="851">
        <v>1000037408</v>
      </c>
      <c r="E79" s="1831"/>
      <c r="F79" s="310" t="s">
        <v>3616</v>
      </c>
      <c r="G79" s="887">
        <v>102</v>
      </c>
      <c r="H79" s="1307"/>
      <c r="I79" s="154">
        <f>ROUND(H79*G79/G79,2)</f>
        <v>0</v>
      </c>
      <c r="J79" s="255" t="s">
        <v>170</v>
      </c>
      <c r="K79" s="313">
        <v>24.9</v>
      </c>
      <c r="L79" s="314">
        <f>IF(OR(ISBLANK(K79),K79=0,H79=0,ISBLANK(H79)),,ROUND(K79+$L$5,2))</f>
        <v>0</v>
      </c>
      <c r="M79" s="555">
        <f>ROUND(I79*L79,2)</f>
        <v>0</v>
      </c>
      <c r="N79" s="1018">
        <f>ROUND(L79/G79,2)</f>
        <v>0</v>
      </c>
      <c r="O79" s="73"/>
      <c r="P79" s="73"/>
      <c r="Q79" s="73"/>
      <c r="R79" s="73"/>
      <c r="S79" s="73"/>
      <c r="T79" s="73"/>
      <c r="U79" s="73"/>
      <c r="V79" s="73"/>
      <c r="W79" s="73"/>
      <c r="X79" s="73"/>
      <c r="Y79" s="73"/>
      <c r="Z79" s="73"/>
      <c r="AA79" s="73"/>
      <c r="AB79" s="73"/>
      <c r="AC79" s="73"/>
      <c r="AD79" s="73"/>
      <c r="AE79" s="73"/>
      <c r="AF79" s="73"/>
      <c r="AG79" s="73"/>
      <c r="AH79" s="73"/>
    </row>
    <row r="80" spans="1:34" ht="15" customHeight="1">
      <c r="A80" s="228"/>
      <c r="B80" s="166" t="s">
        <v>3622</v>
      </c>
      <c r="C80" s="228"/>
      <c r="D80" s="166"/>
      <c r="E80" s="228"/>
      <c r="F80" s="228"/>
      <c r="G80" s="297"/>
      <c r="H80" s="1059"/>
      <c r="I80" s="1035"/>
      <c r="J80" s="155"/>
      <c r="K80" s="165"/>
      <c r="L80" s="171"/>
      <c r="M80" s="326"/>
      <c r="N80" s="1012"/>
      <c r="O80" s="73"/>
      <c r="P80" s="73"/>
      <c r="Q80" s="73"/>
      <c r="R80" s="73"/>
      <c r="S80" s="73"/>
      <c r="T80" s="73"/>
      <c r="U80" s="73"/>
      <c r="V80" s="73"/>
      <c r="W80" s="73"/>
      <c r="X80" s="73"/>
      <c r="Y80" s="73"/>
      <c r="Z80" s="73"/>
      <c r="AA80" s="73"/>
      <c r="AB80" s="73"/>
      <c r="AC80" s="73"/>
      <c r="AD80" s="73"/>
      <c r="AE80" s="73"/>
      <c r="AF80" s="73"/>
      <c r="AG80" s="73"/>
      <c r="AH80" s="73"/>
    </row>
    <row r="81" spans="1:34" ht="15" customHeight="1">
      <c r="A81" s="364"/>
      <c r="B81" s="364" t="s">
        <v>3623</v>
      </c>
      <c r="C81" s="270"/>
      <c r="D81" s="364"/>
      <c r="E81" s="270"/>
      <c r="F81" s="270"/>
      <c r="G81" s="305"/>
      <c r="H81" s="985"/>
      <c r="I81" s="1238"/>
      <c r="J81" s="270"/>
      <c r="K81" s="271"/>
      <c r="L81" s="246"/>
      <c r="M81" s="348"/>
      <c r="N81" s="1021"/>
      <c r="O81" s="73"/>
      <c r="P81" s="73"/>
      <c r="Q81" s="73"/>
      <c r="R81" s="73"/>
      <c r="S81" s="73"/>
      <c r="T81" s="73"/>
      <c r="U81" s="73"/>
      <c r="V81" s="73"/>
      <c r="W81" s="73"/>
      <c r="X81" s="73"/>
      <c r="Y81" s="73"/>
      <c r="Z81" s="73"/>
      <c r="AA81" s="73"/>
      <c r="AB81" s="73"/>
      <c r="AC81" s="73"/>
      <c r="AD81" s="73"/>
      <c r="AE81" s="73"/>
      <c r="AF81" s="73"/>
      <c r="AG81" s="73"/>
      <c r="AH81" s="73"/>
    </row>
    <row r="82" spans="1:34" ht="15" customHeight="1">
      <c r="A82" s="870">
        <v>36020</v>
      </c>
      <c r="B82" s="147" t="s">
        <v>3624</v>
      </c>
      <c r="C82" s="310" t="s">
        <v>4662</v>
      </c>
      <c r="D82" s="851">
        <v>1000037409</v>
      </c>
      <c r="E82" s="1831"/>
      <c r="F82" s="356" t="s">
        <v>3616</v>
      </c>
      <c r="G82" s="895">
        <v>102</v>
      </c>
      <c r="H82" s="1307"/>
      <c r="I82" s="154">
        <f>ROUND(H82*G82/G82,2)</f>
        <v>0</v>
      </c>
      <c r="J82" s="255" t="s">
        <v>170</v>
      </c>
      <c r="K82" s="313">
        <v>24.42</v>
      </c>
      <c r="L82" s="314">
        <f>IF(OR(ISBLANK(K82),K82=0,H82=0,ISBLANK(H82)),,ROUND(K82+$L$5,2))</f>
        <v>0</v>
      </c>
      <c r="M82" s="555">
        <f>ROUND(I82*L82,2)</f>
        <v>0</v>
      </c>
      <c r="N82" s="1018">
        <f>ROUND(L82/G82,2)</f>
        <v>0</v>
      </c>
      <c r="O82" s="73"/>
      <c r="P82" s="73"/>
      <c r="Q82" s="73"/>
      <c r="R82" s="73"/>
      <c r="S82" s="73"/>
      <c r="T82" s="73"/>
      <c r="U82" s="73"/>
      <c r="V82" s="73"/>
      <c r="W82" s="73"/>
      <c r="X82" s="73"/>
      <c r="Y82" s="73"/>
      <c r="Z82" s="73"/>
      <c r="AA82" s="73"/>
      <c r="AB82" s="73"/>
      <c r="AC82" s="73"/>
      <c r="AD82" s="73"/>
      <c r="AE82" s="73"/>
      <c r="AF82" s="73"/>
      <c r="AG82" s="73"/>
      <c r="AH82" s="73"/>
    </row>
    <row r="83" spans="1:34" ht="15" customHeight="1">
      <c r="A83" s="166"/>
      <c r="B83" s="166" t="s">
        <v>3625</v>
      </c>
      <c r="C83" s="166"/>
      <c r="D83" s="166"/>
      <c r="E83" s="228"/>
      <c r="F83" s="166"/>
      <c r="G83" s="168"/>
      <c r="H83" s="1137"/>
      <c r="I83" s="1125"/>
      <c r="J83" s="166"/>
      <c r="K83" s="230"/>
      <c r="L83" s="171"/>
      <c r="M83" s="326"/>
      <c r="N83" s="1012"/>
      <c r="O83" s="73"/>
      <c r="P83" s="73"/>
      <c r="Q83" s="73"/>
      <c r="R83" s="73"/>
      <c r="S83" s="73"/>
      <c r="T83" s="73"/>
      <c r="U83" s="73"/>
      <c r="V83" s="73"/>
      <c r="W83" s="73"/>
      <c r="X83" s="73"/>
      <c r="Y83" s="73"/>
      <c r="Z83" s="73"/>
      <c r="AA83" s="73"/>
      <c r="AB83" s="73"/>
      <c r="AC83" s="73"/>
      <c r="AD83" s="73"/>
      <c r="AE83" s="73"/>
      <c r="AF83" s="73"/>
      <c r="AG83" s="73"/>
      <c r="AH83" s="73"/>
    </row>
    <row r="84" spans="1:34" ht="15" customHeight="1">
      <c r="A84" s="575"/>
      <c r="B84" s="575" t="s">
        <v>3623</v>
      </c>
      <c r="C84" s="575"/>
      <c r="D84" s="575"/>
      <c r="E84" s="270"/>
      <c r="F84" s="270"/>
      <c r="G84" s="305"/>
      <c r="H84" s="1444"/>
      <c r="I84" s="1238"/>
      <c r="J84" s="270"/>
      <c r="K84" s="271"/>
      <c r="L84" s="246"/>
      <c r="M84" s="348"/>
      <c r="N84" s="1021"/>
      <c r="O84" s="73"/>
      <c r="P84" s="73"/>
      <c r="Q84" s="73"/>
      <c r="R84" s="73"/>
      <c r="S84" s="73"/>
      <c r="T84" s="73"/>
      <c r="U84" s="73"/>
      <c r="V84" s="73"/>
      <c r="W84" s="73"/>
      <c r="X84" s="73"/>
      <c r="Y84" s="73"/>
      <c r="Z84" s="73"/>
      <c r="AA84" s="73"/>
      <c r="AB84" s="73"/>
      <c r="AC84" s="73"/>
      <c r="AD84" s="73"/>
      <c r="AE84" s="73"/>
      <c r="AF84" s="73"/>
      <c r="AG84" s="73"/>
      <c r="AH84" s="73"/>
    </row>
    <row r="85" spans="1:34" ht="15" customHeight="1">
      <c r="A85" s="870">
        <v>36021</v>
      </c>
      <c r="B85" s="886" t="s">
        <v>3621</v>
      </c>
      <c r="C85" s="310" t="s">
        <v>3626</v>
      </c>
      <c r="D85" s="851">
        <v>56217</v>
      </c>
      <c r="E85" s="1831"/>
      <c r="F85" s="310" t="s">
        <v>3616</v>
      </c>
      <c r="G85" s="887">
        <v>1952</v>
      </c>
      <c r="H85" s="1307">
        <v>30</v>
      </c>
      <c r="I85" s="154">
        <f>ROUND(H85*G85/G85,2)</f>
        <v>30</v>
      </c>
      <c r="J85" s="255" t="s">
        <v>170</v>
      </c>
      <c r="K85" s="313">
        <v>27.59</v>
      </c>
      <c r="L85" s="314">
        <f>IF(OR(ISBLANK(K85),K85=0,H85=0,ISBLANK(H85)),,ROUND(K85+$L$5,2))</f>
        <v>27.59</v>
      </c>
      <c r="M85" s="555">
        <f>ROUND(I85*L85,2)</f>
        <v>827.7</v>
      </c>
      <c r="N85" s="2853">
        <f>ROUND(L85/G85,4)</f>
        <v>1.41E-2</v>
      </c>
      <c r="O85" s="73"/>
      <c r="P85" s="73"/>
      <c r="Q85" s="73"/>
      <c r="R85" s="73"/>
      <c r="S85" s="73"/>
      <c r="T85" s="73"/>
      <c r="U85" s="73"/>
      <c r="V85" s="73"/>
      <c r="W85" s="73"/>
      <c r="X85" s="73"/>
      <c r="Y85" s="73"/>
      <c r="Z85" s="73"/>
      <c r="AA85" s="73"/>
      <c r="AB85" s="73"/>
      <c r="AC85" s="73"/>
      <c r="AD85" s="73"/>
      <c r="AE85" s="73"/>
      <c r="AF85" s="73"/>
      <c r="AG85" s="73"/>
      <c r="AH85" s="73"/>
    </row>
    <row r="86" spans="1:34" ht="15" customHeight="1">
      <c r="A86" s="228"/>
      <c r="B86" s="166" t="s">
        <v>3622</v>
      </c>
      <c r="C86" s="228"/>
      <c r="D86" s="166"/>
      <c r="E86" s="228"/>
      <c r="F86" s="228"/>
      <c r="G86" s="297"/>
      <c r="H86" s="1059"/>
      <c r="I86" s="1035"/>
      <c r="J86" s="155"/>
      <c r="K86" s="165"/>
      <c r="L86" s="171"/>
      <c r="M86" s="326"/>
      <c r="N86" s="1012"/>
      <c r="O86" s="73"/>
      <c r="P86" s="73"/>
      <c r="Q86" s="73"/>
      <c r="R86" s="73"/>
      <c r="S86" s="73"/>
      <c r="T86" s="73"/>
      <c r="U86" s="73"/>
      <c r="V86" s="73"/>
      <c r="W86" s="73"/>
      <c r="X86" s="73"/>
      <c r="Y86" s="73"/>
      <c r="Z86" s="73"/>
      <c r="AA86" s="73"/>
      <c r="AB86" s="73"/>
      <c r="AC86" s="73"/>
      <c r="AD86" s="73"/>
      <c r="AE86" s="73"/>
      <c r="AF86" s="73"/>
      <c r="AG86" s="73"/>
      <c r="AH86" s="73"/>
    </row>
    <row r="87" spans="1:34" ht="15" customHeight="1">
      <c r="A87" s="364"/>
      <c r="B87" s="364" t="s">
        <v>3623</v>
      </c>
      <c r="C87" s="270"/>
      <c r="D87" s="364"/>
      <c r="E87" s="270"/>
      <c r="F87" s="270"/>
      <c r="G87" s="305"/>
      <c r="H87" s="985"/>
      <c r="I87" s="1238"/>
      <c r="J87" s="270"/>
      <c r="K87" s="271"/>
      <c r="L87" s="246"/>
      <c r="M87" s="348"/>
      <c r="N87" s="1021"/>
      <c r="O87" s="73"/>
      <c r="P87" s="73"/>
      <c r="Q87" s="73"/>
      <c r="R87" s="73"/>
      <c r="S87" s="73"/>
      <c r="T87" s="73"/>
      <c r="U87" s="73"/>
      <c r="V87" s="73"/>
      <c r="W87" s="73"/>
      <c r="X87" s="73"/>
      <c r="Y87" s="73"/>
      <c r="Z87" s="73"/>
      <c r="AA87" s="73"/>
      <c r="AB87" s="73"/>
      <c r="AC87" s="73"/>
      <c r="AD87" s="73"/>
      <c r="AE87" s="73"/>
      <c r="AF87" s="73"/>
      <c r="AG87" s="73"/>
      <c r="AH87" s="73"/>
    </row>
    <row r="88" spans="1:34" ht="15" customHeight="1">
      <c r="A88" s="870">
        <v>36022</v>
      </c>
      <c r="B88" s="147" t="s">
        <v>3624</v>
      </c>
      <c r="C88" s="310" t="s">
        <v>3626</v>
      </c>
      <c r="D88" s="851">
        <v>56367</v>
      </c>
      <c r="E88" s="1831"/>
      <c r="F88" s="356" t="s">
        <v>3616</v>
      </c>
      <c r="G88" s="895">
        <v>1952</v>
      </c>
      <c r="H88" s="1307">
        <v>30</v>
      </c>
      <c r="I88" s="154">
        <f>ROUND(H88*G88/G88,2)</f>
        <v>30</v>
      </c>
      <c r="J88" s="255" t="s">
        <v>170</v>
      </c>
      <c r="K88" s="313">
        <v>27.59</v>
      </c>
      <c r="L88" s="314">
        <f>IF(OR(ISBLANK(K88),K88=0,H88=0,ISBLANK(H88)),,ROUND(K88+$L$5,2))</f>
        <v>27.59</v>
      </c>
      <c r="M88" s="555">
        <f>ROUND(I88*L88,2)</f>
        <v>827.7</v>
      </c>
      <c r="N88" s="2853">
        <f>ROUND(L88/G88,4)</f>
        <v>1.41E-2</v>
      </c>
      <c r="O88" s="73"/>
      <c r="P88" s="73"/>
      <c r="Q88" s="73"/>
      <c r="R88" s="73"/>
      <c r="S88" s="73"/>
      <c r="T88" s="73"/>
      <c r="U88" s="73"/>
      <c r="V88" s="73"/>
      <c r="W88" s="73"/>
      <c r="X88" s="73"/>
      <c r="Y88" s="73"/>
      <c r="Z88" s="73"/>
      <c r="AA88" s="73"/>
      <c r="AB88" s="73"/>
      <c r="AC88" s="73"/>
      <c r="AD88" s="73"/>
      <c r="AE88" s="73"/>
      <c r="AF88" s="73"/>
      <c r="AG88" s="73"/>
      <c r="AH88" s="73"/>
    </row>
    <row r="89" spans="1:34" ht="15" customHeight="1">
      <c r="A89" s="166"/>
      <c r="B89" s="166" t="s">
        <v>3625</v>
      </c>
      <c r="C89" s="166"/>
      <c r="D89" s="166"/>
      <c r="E89" s="228"/>
      <c r="F89" s="166"/>
      <c r="G89" s="168"/>
      <c r="H89" s="1137"/>
      <c r="I89" s="1125"/>
      <c r="J89" s="166"/>
      <c r="K89" s="230"/>
      <c r="L89" s="171"/>
      <c r="M89" s="326"/>
      <c r="N89" s="1012"/>
      <c r="O89" s="73"/>
      <c r="P89" s="73"/>
      <c r="Q89" s="73"/>
      <c r="R89" s="73"/>
      <c r="S89" s="73"/>
      <c r="T89" s="73"/>
      <c r="U89" s="73"/>
      <c r="V89" s="73"/>
      <c r="W89" s="73"/>
      <c r="X89" s="73"/>
      <c r="Y89" s="73"/>
      <c r="Z89" s="73"/>
      <c r="AA89" s="73"/>
      <c r="AB89" s="73"/>
      <c r="AC89" s="73"/>
      <c r="AD89" s="73"/>
      <c r="AE89" s="73"/>
      <c r="AF89" s="73"/>
      <c r="AG89" s="73"/>
      <c r="AH89" s="73"/>
    </row>
    <row r="90" spans="1:34" ht="15" customHeight="1">
      <c r="A90" s="575"/>
      <c r="B90" s="575" t="s">
        <v>3623</v>
      </c>
      <c r="C90" s="575"/>
      <c r="D90" s="575"/>
      <c r="E90" s="270"/>
      <c r="F90" s="270"/>
      <c r="G90" s="305"/>
      <c r="H90" s="1444"/>
      <c r="I90" s="1238"/>
      <c r="J90" s="270"/>
      <c r="K90" s="271"/>
      <c r="L90" s="246"/>
      <c r="M90" s="348"/>
      <c r="N90" s="1021"/>
      <c r="O90" s="73"/>
      <c r="P90" s="73"/>
      <c r="Q90" s="73"/>
      <c r="R90" s="73"/>
      <c r="S90" s="73"/>
      <c r="T90" s="73"/>
      <c r="U90" s="73"/>
      <c r="V90" s="73"/>
      <c r="W90" s="73"/>
      <c r="X90" s="73"/>
      <c r="Y90" s="73"/>
      <c r="Z90" s="73"/>
      <c r="AA90" s="73"/>
      <c r="AB90" s="73"/>
      <c r="AC90" s="73"/>
      <c r="AD90" s="73"/>
      <c r="AE90" s="73"/>
      <c r="AF90" s="73"/>
      <c r="AG90" s="73"/>
      <c r="AH90" s="73"/>
    </row>
    <row r="91" spans="1:34" ht="15" customHeight="1">
      <c r="A91" s="870">
        <v>36023</v>
      </c>
      <c r="B91" s="147" t="s">
        <v>3627</v>
      </c>
      <c r="C91" s="255" t="s">
        <v>3626</v>
      </c>
      <c r="D91" s="239">
        <v>49835</v>
      </c>
      <c r="E91" s="1831"/>
      <c r="F91" s="155" t="s">
        <v>3628</v>
      </c>
      <c r="G91" s="152">
        <v>24</v>
      </c>
      <c r="H91" s="1307">
        <v>30</v>
      </c>
      <c r="I91" s="154">
        <f>ROUND(H91*G91/G91,2)</f>
        <v>30</v>
      </c>
      <c r="J91" s="255" t="s">
        <v>170</v>
      </c>
      <c r="K91" s="313">
        <v>39.69</v>
      </c>
      <c r="L91" s="314">
        <f>IF(OR(ISBLANK(K91),K91=0,H91=0,ISBLANK(H91)),,ROUND(K91+$L$5,2))</f>
        <v>39.69</v>
      </c>
      <c r="M91" s="555">
        <f>ROUND(I91*L91,2)</f>
        <v>1190.7</v>
      </c>
      <c r="N91" s="1018">
        <f>ROUND(L91/G91,2)</f>
        <v>1.65</v>
      </c>
      <c r="O91" s="73"/>
      <c r="P91" s="73"/>
      <c r="Q91" s="73"/>
      <c r="R91" s="73"/>
      <c r="S91" s="73"/>
      <c r="T91" s="73"/>
      <c r="U91" s="73"/>
      <c r="V91" s="73"/>
      <c r="W91" s="73"/>
      <c r="X91" s="73"/>
      <c r="Y91" s="73"/>
      <c r="Z91" s="73"/>
      <c r="AA91" s="73"/>
      <c r="AB91" s="73"/>
      <c r="AC91" s="73"/>
      <c r="AD91" s="73"/>
      <c r="AE91" s="73"/>
      <c r="AF91" s="73"/>
      <c r="AG91" s="73"/>
      <c r="AH91" s="73"/>
    </row>
    <row r="92" spans="1:34" ht="15" customHeight="1">
      <c r="A92" s="701"/>
      <c r="B92" s="2553" t="s">
        <v>3629</v>
      </c>
      <c r="C92" s="155"/>
      <c r="D92" s="239"/>
      <c r="E92" s="155"/>
      <c r="F92" s="155"/>
      <c r="G92" s="152"/>
      <c r="H92" s="1785"/>
      <c r="I92" s="1210"/>
      <c r="J92" s="155"/>
      <c r="K92" s="165"/>
      <c r="L92" s="157"/>
      <c r="M92" s="555"/>
      <c r="N92" s="1018"/>
      <c r="O92" s="73"/>
      <c r="P92" s="73"/>
      <c r="Q92" s="73"/>
      <c r="R92" s="73"/>
      <c r="S92" s="73"/>
      <c r="T92" s="73"/>
      <c r="U92" s="73"/>
      <c r="V92" s="73"/>
      <c r="W92" s="73"/>
      <c r="X92" s="73"/>
      <c r="Y92" s="73"/>
      <c r="Z92" s="73"/>
      <c r="AA92" s="73"/>
      <c r="AB92" s="73"/>
      <c r="AC92" s="73"/>
      <c r="AD92" s="73"/>
      <c r="AE92" s="73"/>
      <c r="AF92" s="73"/>
      <c r="AG92" s="73"/>
      <c r="AH92" s="73"/>
    </row>
    <row r="93" spans="1:34" ht="15" customHeight="1">
      <c r="A93" s="701"/>
      <c r="B93" s="155" t="s">
        <v>3630</v>
      </c>
      <c r="C93" s="155"/>
      <c r="D93" s="239"/>
      <c r="E93" s="155"/>
      <c r="F93" s="155"/>
      <c r="G93" s="152"/>
      <c r="H93" s="1059"/>
      <c r="I93" s="1210"/>
      <c r="J93" s="155"/>
      <c r="K93" s="165"/>
      <c r="L93" s="157"/>
      <c r="M93" s="555"/>
      <c r="N93" s="1018"/>
      <c r="O93" s="73"/>
      <c r="P93" s="73"/>
      <c r="Q93" s="73"/>
      <c r="R93" s="73"/>
      <c r="S93" s="73"/>
      <c r="T93" s="73"/>
      <c r="U93" s="73"/>
      <c r="V93" s="73"/>
      <c r="W93" s="73"/>
      <c r="X93" s="73"/>
      <c r="Y93" s="73"/>
      <c r="Z93" s="73"/>
      <c r="AA93" s="73"/>
      <c r="AB93" s="73"/>
      <c r="AC93" s="73"/>
      <c r="AD93" s="73"/>
      <c r="AE93" s="73"/>
      <c r="AF93" s="73"/>
      <c r="AG93" s="73"/>
      <c r="AH93" s="73"/>
    </row>
    <row r="94" spans="1:34" ht="15" customHeight="1">
      <c r="A94" s="364"/>
      <c r="B94" s="364" t="s">
        <v>3631</v>
      </c>
      <c r="C94" s="364"/>
      <c r="D94" s="529"/>
      <c r="E94" s="198"/>
      <c r="F94" s="198"/>
      <c r="G94" s="243"/>
      <c r="H94" s="985"/>
      <c r="I94" s="1037"/>
      <c r="J94" s="198"/>
      <c r="K94" s="566"/>
      <c r="L94" s="444"/>
      <c r="M94" s="738"/>
      <c r="N94" s="987"/>
      <c r="O94" s="73"/>
      <c r="P94" s="73"/>
      <c r="Q94" s="73"/>
      <c r="R94" s="73"/>
      <c r="S94" s="73"/>
      <c r="T94" s="73"/>
      <c r="U94" s="73"/>
      <c r="V94" s="73"/>
      <c r="W94" s="73"/>
      <c r="X94" s="73"/>
      <c r="Y94" s="73"/>
      <c r="Z94" s="73"/>
      <c r="AA94" s="73"/>
      <c r="AB94" s="73"/>
      <c r="AC94" s="73"/>
      <c r="AD94" s="73"/>
      <c r="AE94" s="73"/>
      <c r="AF94" s="73"/>
      <c r="AG94" s="73"/>
      <c r="AH94" s="73"/>
    </row>
    <row r="95" spans="1:34" ht="15" customHeight="1">
      <c r="A95" s="253">
        <v>36024</v>
      </c>
      <c r="B95" s="254" t="s">
        <v>3632</v>
      </c>
      <c r="C95" s="255" t="s">
        <v>3633</v>
      </c>
      <c r="D95" s="851">
        <v>75001</v>
      </c>
      <c r="E95" s="1831"/>
      <c r="F95" s="255" t="s">
        <v>3634</v>
      </c>
      <c r="G95" s="311">
        <v>512</v>
      </c>
      <c r="H95" s="1307">
        <v>40</v>
      </c>
      <c r="I95" s="257">
        <f>ROUND(H95*G95/G95,2)</f>
        <v>40</v>
      </c>
      <c r="J95" s="255" t="s">
        <v>170</v>
      </c>
      <c r="K95" s="313"/>
      <c r="L95" s="314">
        <f>IF(OR(ISBLANK(K95),K95=0,H95=0,ISBLANK(H95)),,ROUND(K95+$L$5,2))</f>
        <v>0</v>
      </c>
      <c r="M95" s="670">
        <f>ROUND(I95*L95,2)</f>
        <v>0</v>
      </c>
      <c r="N95" s="2546">
        <f t="shared" ref="N95:N112" si="30">ROUND(L95/G95,2)</f>
        <v>0</v>
      </c>
      <c r="O95" s="73"/>
      <c r="P95" s="73"/>
      <c r="Q95" s="73"/>
      <c r="R95" s="73"/>
      <c r="S95" s="73"/>
      <c r="T95" s="73"/>
      <c r="U95" s="73"/>
      <c r="V95" s="73"/>
      <c r="W95" s="73"/>
      <c r="X95" s="73"/>
      <c r="Y95" s="73"/>
      <c r="Z95" s="73"/>
      <c r="AA95" s="73"/>
      <c r="AB95" s="73"/>
      <c r="AC95" s="73"/>
      <c r="AD95" s="73"/>
      <c r="AE95" s="73"/>
      <c r="AF95" s="73"/>
      <c r="AG95" s="73"/>
      <c r="AH95" s="73"/>
    </row>
    <row r="96" spans="1:34" ht="15" customHeight="1">
      <c r="A96" s="356"/>
      <c r="B96" s="356"/>
      <c r="C96" s="356" t="s">
        <v>3554</v>
      </c>
      <c r="D96" s="166" t="s">
        <v>3635</v>
      </c>
      <c r="E96" s="1831"/>
      <c r="F96" s="356" t="s">
        <v>3636</v>
      </c>
      <c r="G96" s="895">
        <v>552</v>
      </c>
      <c r="H96" s="1059"/>
      <c r="I96" s="154">
        <f t="shared" ref="I96:I99" si="31">ROUND($H$95*$G$95/G96,2)</f>
        <v>37.1</v>
      </c>
      <c r="J96" s="166" t="s">
        <v>170</v>
      </c>
      <c r="K96" s="156"/>
      <c r="L96" s="157">
        <f>IF(OR(ISBLANK(K96),K96=0,H95=0,ISBLANK(H95)),,ROUND(K96+$L$5,2))</f>
        <v>0</v>
      </c>
      <c r="M96" s="555">
        <f t="shared" ref="M96:M99" si="32">ROUND(L96*I96,2)</f>
        <v>0</v>
      </c>
      <c r="N96" s="1018">
        <f t="shared" si="30"/>
        <v>0</v>
      </c>
      <c r="O96" s="73"/>
      <c r="P96" s="73"/>
      <c r="Q96" s="73"/>
      <c r="R96" s="73"/>
      <c r="S96" s="73"/>
      <c r="T96" s="73"/>
      <c r="U96" s="73"/>
      <c r="V96" s="73"/>
      <c r="W96" s="73"/>
      <c r="X96" s="73"/>
      <c r="Y96" s="73"/>
      <c r="Z96" s="73"/>
      <c r="AA96" s="73"/>
      <c r="AB96" s="73"/>
      <c r="AC96" s="73"/>
      <c r="AD96" s="73"/>
      <c r="AE96" s="73"/>
      <c r="AF96" s="73"/>
      <c r="AG96" s="73"/>
      <c r="AH96" s="73"/>
    </row>
    <row r="97" spans="1:34" ht="15" customHeight="1">
      <c r="A97" s="228"/>
      <c r="B97" s="228"/>
      <c r="C97" s="228" t="s">
        <v>3637</v>
      </c>
      <c r="D97" s="166">
        <v>57232</v>
      </c>
      <c r="E97" s="1831"/>
      <c r="F97" s="228" t="s">
        <v>3638</v>
      </c>
      <c r="G97" s="297">
        <v>112</v>
      </c>
      <c r="H97" s="1059"/>
      <c r="I97" s="1127">
        <f t="shared" si="31"/>
        <v>182.86</v>
      </c>
      <c r="J97" s="356" t="s">
        <v>170</v>
      </c>
      <c r="K97" s="1567"/>
      <c r="L97" s="299">
        <f>IF(OR(ISBLANK(K97),K97=0,H95=0,ISBLANK(H95)),,ROUND(K97+$L$5,2))</f>
        <v>0</v>
      </c>
      <c r="M97" s="490">
        <f t="shared" si="32"/>
        <v>0</v>
      </c>
      <c r="N97" s="1042">
        <f t="shared" si="30"/>
        <v>0</v>
      </c>
      <c r="O97" s="73"/>
      <c r="P97" s="73"/>
      <c r="Q97" s="73"/>
      <c r="R97" s="73"/>
      <c r="S97" s="73"/>
      <c r="T97" s="73"/>
      <c r="U97" s="73"/>
      <c r="V97" s="73"/>
      <c r="W97" s="73"/>
      <c r="X97" s="73"/>
      <c r="Y97" s="73"/>
      <c r="Z97" s="73"/>
      <c r="AA97" s="73"/>
      <c r="AB97" s="73"/>
      <c r="AC97" s="73"/>
      <c r="AD97" s="73"/>
      <c r="AE97" s="73"/>
      <c r="AF97" s="73"/>
      <c r="AG97" s="73"/>
      <c r="AH97" s="73"/>
    </row>
    <row r="98" spans="1:34" ht="15" customHeight="1">
      <c r="A98" s="228"/>
      <c r="B98" s="228"/>
      <c r="C98" s="166" t="s">
        <v>3639</v>
      </c>
      <c r="D98" s="166">
        <v>38273</v>
      </c>
      <c r="E98" s="1831"/>
      <c r="F98" s="166" t="s">
        <v>3640</v>
      </c>
      <c r="G98" s="168">
        <v>107</v>
      </c>
      <c r="H98" s="1059"/>
      <c r="I98" s="1127">
        <f t="shared" si="31"/>
        <v>191.4</v>
      </c>
      <c r="J98" s="356" t="s">
        <v>170</v>
      </c>
      <c r="K98" s="1567">
        <v>29.85</v>
      </c>
      <c r="L98" s="299">
        <f>IF(OR(ISBLANK(K98),K98=0,H95=0,ISBLANK(H95)),,ROUND(K98+$L$5,2))</f>
        <v>29.85</v>
      </c>
      <c r="M98" s="490">
        <f t="shared" si="32"/>
        <v>5713.29</v>
      </c>
      <c r="N98" s="1042">
        <f t="shared" si="30"/>
        <v>0.28000000000000003</v>
      </c>
      <c r="O98" s="73"/>
      <c r="P98" s="73"/>
      <c r="Q98" s="73"/>
      <c r="R98" s="73"/>
      <c r="S98" s="73"/>
      <c r="T98" s="73"/>
      <c r="U98" s="73"/>
      <c r="V98" s="73"/>
      <c r="W98" s="73"/>
      <c r="X98" s="73"/>
      <c r="Y98" s="73"/>
      <c r="Z98" s="73"/>
      <c r="AA98" s="73"/>
      <c r="AB98" s="73"/>
      <c r="AC98" s="73"/>
      <c r="AD98" s="73"/>
      <c r="AE98" s="73"/>
      <c r="AF98" s="73"/>
      <c r="AG98" s="73"/>
      <c r="AH98" s="73"/>
    </row>
    <row r="99" spans="1:34" ht="15" customHeight="1">
      <c r="A99" s="270"/>
      <c r="B99" s="270"/>
      <c r="C99" s="270" t="s">
        <v>3641</v>
      </c>
      <c r="D99" s="364">
        <v>17649</v>
      </c>
      <c r="E99" s="1683"/>
      <c r="F99" s="270" t="s">
        <v>3642</v>
      </c>
      <c r="G99" s="270">
        <v>544</v>
      </c>
      <c r="H99" s="985"/>
      <c r="I99" s="1029">
        <f t="shared" si="31"/>
        <v>37.65</v>
      </c>
      <c r="J99" s="270" t="s">
        <v>170</v>
      </c>
      <c r="K99" s="1239"/>
      <c r="L99" s="246">
        <f>IF(OR(ISBLANK(K99),K99=0,H95=0,ISBLANK(H95)),,ROUND(K99+$L$5,2))</f>
        <v>0</v>
      </c>
      <c r="M99" s="348">
        <f t="shared" si="32"/>
        <v>0</v>
      </c>
      <c r="N99" s="1021">
        <f t="shared" si="30"/>
        <v>0</v>
      </c>
      <c r="O99" s="73"/>
      <c r="P99" s="73"/>
      <c r="Q99" s="73"/>
      <c r="R99" s="73"/>
      <c r="S99" s="73"/>
      <c r="T99" s="73"/>
      <c r="U99" s="73"/>
      <c r="V99" s="73"/>
      <c r="W99" s="73"/>
      <c r="X99" s="73"/>
      <c r="Y99" s="73"/>
      <c r="Z99" s="73"/>
      <c r="AA99" s="73"/>
      <c r="AB99" s="73"/>
      <c r="AC99" s="73"/>
      <c r="AD99" s="73"/>
      <c r="AE99" s="73"/>
      <c r="AF99" s="73"/>
      <c r="AG99" s="73"/>
      <c r="AH99" s="73"/>
    </row>
    <row r="100" spans="1:34" ht="15" customHeight="1">
      <c r="A100" s="253">
        <v>36025</v>
      </c>
      <c r="B100" s="254" t="s">
        <v>3643</v>
      </c>
      <c r="C100" s="255" t="s">
        <v>3644</v>
      </c>
      <c r="D100" s="851">
        <v>38282</v>
      </c>
      <c r="E100" s="1831"/>
      <c r="F100" s="255" t="s">
        <v>3645</v>
      </c>
      <c r="G100" s="311">
        <v>181</v>
      </c>
      <c r="H100" s="1307">
        <v>40</v>
      </c>
      <c r="I100" s="257">
        <f>ROUND(H100*G100/G100,2)</f>
        <v>40</v>
      </c>
      <c r="J100" s="255" t="s">
        <v>170</v>
      </c>
      <c r="K100" s="313">
        <v>36.92</v>
      </c>
      <c r="L100" s="314">
        <f>IF(OR(ISBLANK(K100),K100=0,H100=0,ISBLANK(H100)),,ROUND(K100+$L$5,2))</f>
        <v>36.92</v>
      </c>
      <c r="M100" s="670">
        <f>ROUND(I100*L100,2)</f>
        <v>1476.8</v>
      </c>
      <c r="N100" s="2546">
        <f t="shared" si="30"/>
        <v>0.2</v>
      </c>
      <c r="O100" s="73"/>
      <c r="P100" s="73"/>
      <c r="Q100" s="73"/>
      <c r="R100" s="73"/>
      <c r="S100" s="73"/>
      <c r="T100" s="73"/>
      <c r="U100" s="73"/>
      <c r="V100" s="73"/>
      <c r="W100" s="73"/>
      <c r="X100" s="73"/>
      <c r="Y100" s="73"/>
      <c r="Z100" s="73"/>
      <c r="AA100" s="73"/>
      <c r="AB100" s="73"/>
      <c r="AC100" s="73"/>
      <c r="AD100" s="73"/>
      <c r="AE100" s="73"/>
      <c r="AF100" s="73"/>
      <c r="AG100" s="73"/>
      <c r="AH100" s="73"/>
    </row>
    <row r="101" spans="1:34" ht="15" customHeight="1">
      <c r="A101" s="371"/>
      <c r="B101" s="371"/>
      <c r="C101" s="166" t="s">
        <v>3646</v>
      </c>
      <c r="D101" s="166">
        <v>75004</v>
      </c>
      <c r="E101" s="1831"/>
      <c r="F101" s="166" t="s">
        <v>3647</v>
      </c>
      <c r="G101" s="168">
        <v>512</v>
      </c>
      <c r="H101" s="1506"/>
      <c r="I101" s="166">
        <f t="shared" ref="I101:I102" si="33">ROUND($H$100*$G$100/G101,2)</f>
        <v>14.14</v>
      </c>
      <c r="J101" s="166" t="s">
        <v>170</v>
      </c>
      <c r="K101" s="170"/>
      <c r="L101" s="230">
        <f>IF(OR(ISBLANK(K101),K101=0,H100=0,ISBLANK(H100)),,ROUND(K101+$L$5,2))</f>
        <v>0</v>
      </c>
      <c r="M101" s="326">
        <f t="shared" ref="M101:M102" si="34">ROUND(L101*I101,2)</f>
        <v>0</v>
      </c>
      <c r="N101" s="1012">
        <f t="shared" si="30"/>
        <v>0</v>
      </c>
      <c r="O101" s="73"/>
      <c r="P101" s="73"/>
      <c r="Q101" s="73"/>
      <c r="R101" s="73"/>
      <c r="S101" s="73"/>
      <c r="T101" s="73"/>
      <c r="U101" s="73"/>
      <c r="V101" s="73"/>
      <c r="W101" s="73"/>
      <c r="X101" s="73"/>
      <c r="Y101" s="73"/>
      <c r="Z101" s="73"/>
      <c r="AA101" s="73"/>
      <c r="AB101" s="73"/>
      <c r="AC101" s="73"/>
      <c r="AD101" s="73"/>
      <c r="AE101" s="73"/>
      <c r="AF101" s="73"/>
      <c r="AG101" s="73"/>
      <c r="AH101" s="73"/>
    </row>
    <row r="102" spans="1:34" ht="15" customHeight="1">
      <c r="A102" s="199"/>
      <c r="B102" s="199"/>
      <c r="C102" s="270" t="s">
        <v>3641</v>
      </c>
      <c r="D102" s="364">
        <v>17839</v>
      </c>
      <c r="E102" s="1683"/>
      <c r="F102" s="270" t="s">
        <v>3648</v>
      </c>
      <c r="G102" s="270">
        <v>544</v>
      </c>
      <c r="H102" s="529"/>
      <c r="I102" s="270">
        <f t="shared" si="33"/>
        <v>13.31</v>
      </c>
      <c r="J102" s="270" t="s">
        <v>170</v>
      </c>
      <c r="K102" s="1239"/>
      <c r="L102" s="271">
        <f>IF(OR(ISBLANK(K102),K102=0,H100=0,ISBLANK(H100)),,ROUND(K102+$L$5,2))</f>
        <v>0</v>
      </c>
      <c r="M102" s="348">
        <f t="shared" si="34"/>
        <v>0</v>
      </c>
      <c r="N102" s="1021">
        <f t="shared" si="30"/>
        <v>0</v>
      </c>
      <c r="O102" s="73"/>
      <c r="P102" s="73"/>
      <c r="Q102" s="73"/>
      <c r="R102" s="73"/>
      <c r="S102" s="73"/>
      <c r="T102" s="73"/>
      <c r="U102" s="73"/>
      <c r="V102" s="73"/>
      <c r="W102" s="73"/>
      <c r="X102" s="73"/>
      <c r="Y102" s="73"/>
      <c r="Z102" s="73"/>
      <c r="AA102" s="73"/>
      <c r="AB102" s="73"/>
      <c r="AC102" s="73"/>
      <c r="AD102" s="73"/>
      <c r="AE102" s="73"/>
      <c r="AF102" s="73"/>
      <c r="AG102" s="73"/>
      <c r="AH102" s="73"/>
    </row>
    <row r="103" spans="1:34" ht="15" customHeight="1">
      <c r="A103" s="146">
        <v>36026</v>
      </c>
      <c r="B103" s="147" t="s">
        <v>3649</v>
      </c>
      <c r="C103" s="155" t="s">
        <v>3606</v>
      </c>
      <c r="D103" s="851" t="s">
        <v>3650</v>
      </c>
      <c r="E103" s="1831"/>
      <c r="F103" s="155" t="s">
        <v>3561</v>
      </c>
      <c r="G103" s="152">
        <v>4</v>
      </c>
      <c r="H103" s="1307">
        <v>10</v>
      </c>
      <c r="I103" s="154">
        <f>ROUND(H103*G103/G103,2)</f>
        <v>10</v>
      </c>
      <c r="J103" s="155" t="s">
        <v>170</v>
      </c>
      <c r="K103" s="156"/>
      <c r="L103" s="157">
        <f>IF(OR(ISBLANK(K103),K103=0,H103=0,ISBLANK(H103)),,ROUND(K103+$L$5,2))</f>
        <v>0</v>
      </c>
      <c r="M103" s="555">
        <f>ROUND(I103*L103,2)</f>
        <v>0</v>
      </c>
      <c r="N103" s="1018">
        <f t="shared" si="30"/>
        <v>0</v>
      </c>
      <c r="O103" s="73"/>
      <c r="P103" s="73"/>
      <c r="Q103" s="73"/>
      <c r="R103" s="73"/>
      <c r="S103" s="73"/>
      <c r="T103" s="73"/>
      <c r="U103" s="73"/>
      <c r="V103" s="73"/>
      <c r="W103" s="73"/>
      <c r="X103" s="73"/>
      <c r="Y103" s="73"/>
      <c r="Z103" s="73"/>
      <c r="AA103" s="73"/>
      <c r="AB103" s="73"/>
      <c r="AC103" s="73"/>
      <c r="AD103" s="73"/>
      <c r="AE103" s="73"/>
      <c r="AF103" s="73"/>
      <c r="AG103" s="73"/>
      <c r="AH103" s="73"/>
    </row>
    <row r="104" spans="1:34" ht="15" customHeight="1">
      <c r="A104" s="228"/>
      <c r="B104" s="228" t="s">
        <v>3651</v>
      </c>
      <c r="C104" s="228" t="s">
        <v>3605</v>
      </c>
      <c r="D104" s="166">
        <v>26730</v>
      </c>
      <c r="E104" s="1831"/>
      <c r="F104" s="228" t="s">
        <v>3561</v>
      </c>
      <c r="G104" s="297">
        <v>4</v>
      </c>
      <c r="H104" s="1059"/>
      <c r="I104" s="498">
        <f t="shared" ref="I104:I107" si="35">ROUND($H$103*$G$103/G104,2)</f>
        <v>10</v>
      </c>
      <c r="J104" s="166" t="s">
        <v>170</v>
      </c>
      <c r="K104" s="170"/>
      <c r="L104" s="171">
        <f>IF(OR(ISBLANK(K104),K104=0,H103=0,ISBLANK(H103)),,ROUND(K104+$L$5,2))</f>
        <v>0</v>
      </c>
      <c r="M104" s="326">
        <f t="shared" ref="M104:M107" si="36">ROUND(L104*I104,2)</f>
        <v>0</v>
      </c>
      <c r="N104" s="1012">
        <f t="shared" si="30"/>
        <v>0</v>
      </c>
      <c r="O104" s="73"/>
      <c r="P104" s="73"/>
      <c r="Q104" s="73"/>
      <c r="R104" s="73"/>
      <c r="S104" s="73"/>
      <c r="T104" s="73"/>
      <c r="U104" s="73"/>
      <c r="V104" s="73"/>
      <c r="W104" s="73"/>
      <c r="X104" s="73"/>
      <c r="Y104" s="73"/>
      <c r="Z104" s="73"/>
      <c r="AA104" s="73"/>
      <c r="AB104" s="73"/>
      <c r="AC104" s="73"/>
      <c r="AD104" s="73"/>
      <c r="AE104" s="73"/>
      <c r="AF104" s="73"/>
      <c r="AG104" s="73"/>
      <c r="AH104" s="73"/>
    </row>
    <row r="105" spans="1:34" ht="15" customHeight="1">
      <c r="A105" s="228"/>
      <c r="B105" s="228"/>
      <c r="C105" s="228" t="s">
        <v>3652</v>
      </c>
      <c r="D105" s="166">
        <v>6073</v>
      </c>
      <c r="E105" s="1831"/>
      <c r="F105" s="228" t="s">
        <v>3561</v>
      </c>
      <c r="G105" s="297">
        <v>4</v>
      </c>
      <c r="H105" s="1059"/>
      <c r="I105" s="701">
        <f t="shared" si="35"/>
        <v>10</v>
      </c>
      <c r="J105" s="356" t="s">
        <v>170</v>
      </c>
      <c r="K105" s="1201">
        <v>40.369999999999997</v>
      </c>
      <c r="L105" s="266">
        <f>IF(OR(ISBLANK(K105),K105=0,H103=0,ISBLANK(H103)),,ROUND(K105+$L$5,2))</f>
        <v>40.369999999999997</v>
      </c>
      <c r="M105" s="890">
        <f t="shared" si="36"/>
        <v>403.7</v>
      </c>
      <c r="N105" s="1440">
        <f t="shared" si="30"/>
        <v>10.09</v>
      </c>
      <c r="O105" s="73"/>
      <c r="P105" s="73"/>
      <c r="Q105" s="73"/>
      <c r="R105" s="73"/>
      <c r="S105" s="73"/>
      <c r="T105" s="73"/>
      <c r="U105" s="73"/>
      <c r="V105" s="73"/>
      <c r="W105" s="73"/>
      <c r="X105" s="73"/>
      <c r="Y105" s="73"/>
      <c r="Z105" s="73"/>
      <c r="AA105" s="73"/>
      <c r="AB105" s="73"/>
      <c r="AC105" s="73"/>
      <c r="AD105" s="73"/>
      <c r="AE105" s="73"/>
      <c r="AF105" s="73"/>
      <c r="AG105" s="73"/>
      <c r="AH105" s="73"/>
    </row>
    <row r="106" spans="1:34" ht="15" customHeight="1">
      <c r="A106" s="228"/>
      <c r="B106" s="228"/>
      <c r="C106" s="166" t="s">
        <v>3585</v>
      </c>
      <c r="D106" s="166">
        <v>89007410</v>
      </c>
      <c r="E106" s="1260"/>
      <c r="F106" s="166" t="s">
        <v>3561</v>
      </c>
      <c r="G106" s="168">
        <v>4</v>
      </c>
      <c r="H106" s="1059"/>
      <c r="I106" s="166">
        <f t="shared" si="35"/>
        <v>10</v>
      </c>
      <c r="J106" s="166" t="s">
        <v>170</v>
      </c>
      <c r="K106" s="170"/>
      <c r="L106" s="171">
        <f>IF(OR(ISBLANK(K106),K106=0,H103=0,ISBLANK(H103)),,ROUND(K106+$L$5,2))</f>
        <v>0</v>
      </c>
      <c r="M106" s="326">
        <f t="shared" si="36"/>
        <v>0</v>
      </c>
      <c r="N106" s="1012">
        <f t="shared" si="30"/>
        <v>0</v>
      </c>
      <c r="O106" s="73"/>
      <c r="P106" s="73"/>
      <c r="Q106" s="73"/>
      <c r="R106" s="73"/>
      <c r="S106" s="73"/>
      <c r="T106" s="73"/>
      <c r="U106" s="73"/>
      <c r="V106" s="73"/>
      <c r="W106" s="73"/>
      <c r="X106" s="73"/>
      <c r="Y106" s="73"/>
      <c r="Z106" s="73"/>
      <c r="AA106" s="73"/>
      <c r="AB106" s="73"/>
      <c r="AC106" s="73"/>
      <c r="AD106" s="73"/>
      <c r="AE106" s="73"/>
      <c r="AF106" s="73"/>
      <c r="AG106" s="73"/>
      <c r="AH106" s="73"/>
    </row>
    <row r="107" spans="1:34" ht="15" customHeight="1">
      <c r="A107" s="198"/>
      <c r="B107" s="270"/>
      <c r="C107" s="198" t="s">
        <v>3600</v>
      </c>
      <c r="D107" s="1037">
        <v>210006430100</v>
      </c>
      <c r="E107" s="1692"/>
      <c r="F107" s="198" t="s">
        <v>3561</v>
      </c>
      <c r="G107" s="243">
        <v>4</v>
      </c>
      <c r="H107" s="1059"/>
      <c r="I107" s="364">
        <f t="shared" si="35"/>
        <v>10</v>
      </c>
      <c r="J107" s="198" t="s">
        <v>170</v>
      </c>
      <c r="K107" s="1835"/>
      <c r="L107" s="444">
        <f>IF(OR(ISBLANK(K107),K107=0,H103=0,ISBLANK(H103)),,ROUND(K107+$L$5,2))</f>
        <v>0</v>
      </c>
      <c r="M107" s="738">
        <f t="shared" si="36"/>
        <v>0</v>
      </c>
      <c r="N107" s="987">
        <f t="shared" si="30"/>
        <v>0</v>
      </c>
      <c r="O107" s="73"/>
      <c r="P107" s="73"/>
      <c r="Q107" s="73"/>
      <c r="R107" s="73"/>
      <c r="S107" s="73"/>
      <c r="T107" s="73"/>
      <c r="U107" s="73"/>
      <c r="V107" s="73"/>
      <c r="W107" s="73"/>
      <c r="X107" s="73"/>
      <c r="Y107" s="73"/>
      <c r="Z107" s="73"/>
      <c r="AA107" s="73"/>
      <c r="AB107" s="73"/>
      <c r="AC107" s="73"/>
      <c r="AD107" s="73"/>
      <c r="AE107" s="73"/>
      <c r="AF107" s="73"/>
      <c r="AG107" s="73"/>
      <c r="AH107" s="73"/>
    </row>
    <row r="108" spans="1:34" ht="15" customHeight="1">
      <c r="A108" s="253">
        <v>36027</v>
      </c>
      <c r="B108" s="254" t="s">
        <v>3653</v>
      </c>
      <c r="C108" s="255" t="s">
        <v>3606</v>
      </c>
      <c r="D108" s="851" t="s">
        <v>3654</v>
      </c>
      <c r="E108" s="1831"/>
      <c r="F108" s="255" t="s">
        <v>3561</v>
      </c>
      <c r="G108" s="311">
        <v>4</v>
      </c>
      <c r="H108" s="1307">
        <v>10</v>
      </c>
      <c r="I108" s="257">
        <f>ROUND(H108*G108/G108,2)</f>
        <v>10</v>
      </c>
      <c r="J108" s="255" t="s">
        <v>170</v>
      </c>
      <c r="K108" s="313"/>
      <c r="L108" s="314">
        <f>IF(OR(ISBLANK(K108),K108=0,H108=0,ISBLANK(H108)),,ROUND(K108+$L$5,2))</f>
        <v>0</v>
      </c>
      <c r="M108" s="670">
        <f>ROUND(I108*L108,2)</f>
        <v>0</v>
      </c>
      <c r="N108" s="2546">
        <f t="shared" si="30"/>
        <v>0</v>
      </c>
      <c r="O108" s="73"/>
      <c r="P108" s="73"/>
      <c r="Q108" s="73"/>
      <c r="R108" s="73"/>
      <c r="S108" s="73"/>
      <c r="T108" s="73"/>
      <c r="U108" s="73"/>
      <c r="V108" s="73"/>
      <c r="W108" s="73"/>
      <c r="X108" s="73"/>
      <c r="Y108" s="73"/>
      <c r="Z108" s="73"/>
      <c r="AA108" s="73"/>
      <c r="AB108" s="73"/>
      <c r="AC108" s="73"/>
      <c r="AD108" s="73"/>
      <c r="AE108" s="73"/>
      <c r="AF108" s="73"/>
      <c r="AG108" s="73"/>
      <c r="AH108" s="73"/>
    </row>
    <row r="109" spans="1:34" ht="15" customHeight="1">
      <c r="A109" s="166"/>
      <c r="B109" s="166" t="s">
        <v>3655</v>
      </c>
      <c r="C109" s="166" t="s">
        <v>3605</v>
      </c>
      <c r="D109" s="166">
        <v>26530</v>
      </c>
      <c r="E109" s="1831"/>
      <c r="F109" s="166" t="s">
        <v>3561</v>
      </c>
      <c r="G109" s="168">
        <v>4</v>
      </c>
      <c r="H109" s="1059"/>
      <c r="I109" s="498">
        <f t="shared" ref="I109:I112" si="37">ROUND($H$108*$G$108/G109,2)</f>
        <v>10</v>
      </c>
      <c r="J109" s="155" t="s">
        <v>170</v>
      </c>
      <c r="K109" s="170"/>
      <c r="L109" s="157">
        <f>IF(OR(ISBLANK(K109),K109=0,H108=0,ISBLANK(H108)),,ROUND(K109+$L$5,2))</f>
        <v>0</v>
      </c>
      <c r="M109" s="555">
        <f t="shared" ref="M109:M112" si="38">ROUND(L109*I109,2)</f>
        <v>0</v>
      </c>
      <c r="N109" s="1018">
        <f t="shared" si="30"/>
        <v>0</v>
      </c>
      <c r="O109" s="73"/>
      <c r="P109" s="73"/>
      <c r="Q109" s="73"/>
      <c r="R109" s="73"/>
      <c r="S109" s="73"/>
      <c r="T109" s="73"/>
      <c r="U109" s="73"/>
      <c r="V109" s="73"/>
      <c r="W109" s="73"/>
      <c r="X109" s="73"/>
      <c r="Y109" s="73"/>
      <c r="Z109" s="73"/>
      <c r="AA109" s="73"/>
      <c r="AB109" s="73"/>
      <c r="AC109" s="73"/>
      <c r="AD109" s="73"/>
      <c r="AE109" s="73"/>
      <c r="AF109" s="73"/>
      <c r="AG109" s="73"/>
      <c r="AH109" s="73"/>
    </row>
    <row r="110" spans="1:34" ht="15" customHeight="1">
      <c r="A110" s="228"/>
      <c r="B110" s="228"/>
      <c r="C110" s="228" t="s">
        <v>3656</v>
      </c>
      <c r="D110" s="166">
        <v>91107410</v>
      </c>
      <c r="E110" s="1831"/>
      <c r="F110" s="228" t="s">
        <v>3561</v>
      </c>
      <c r="G110" s="297">
        <v>4</v>
      </c>
      <c r="H110" s="1059"/>
      <c r="I110" s="498">
        <f t="shared" si="37"/>
        <v>10</v>
      </c>
      <c r="J110" s="155" t="s">
        <v>170</v>
      </c>
      <c r="K110" s="170"/>
      <c r="L110" s="157">
        <f>IF(OR(ISBLANK(K110),K110=0,H108=0,ISBLANK(H108)),,ROUND(K110+$L$5,2))</f>
        <v>0</v>
      </c>
      <c r="M110" s="555">
        <f t="shared" si="38"/>
        <v>0</v>
      </c>
      <c r="N110" s="1018">
        <f t="shared" si="30"/>
        <v>0</v>
      </c>
      <c r="O110" s="73"/>
      <c r="P110" s="73"/>
      <c r="Q110" s="73"/>
      <c r="R110" s="73"/>
      <c r="S110" s="73"/>
      <c r="T110" s="73"/>
      <c r="U110" s="73"/>
      <c r="V110" s="73"/>
      <c r="W110" s="73"/>
      <c r="X110" s="73"/>
      <c r="Y110" s="73"/>
      <c r="Z110" s="73"/>
      <c r="AA110" s="73"/>
      <c r="AB110" s="73"/>
      <c r="AC110" s="73"/>
      <c r="AD110" s="73"/>
      <c r="AE110" s="73"/>
      <c r="AF110" s="73"/>
      <c r="AG110" s="73"/>
      <c r="AH110" s="73"/>
    </row>
    <row r="111" spans="1:34" ht="15" customHeight="1">
      <c r="A111" s="228"/>
      <c r="B111" s="228"/>
      <c r="C111" s="228" t="s">
        <v>3394</v>
      </c>
      <c r="D111" s="166">
        <v>6003</v>
      </c>
      <c r="E111" s="1831"/>
      <c r="F111" s="228" t="s">
        <v>3561</v>
      </c>
      <c r="G111" s="297">
        <v>4</v>
      </c>
      <c r="H111" s="1059"/>
      <c r="I111" s="498">
        <f t="shared" si="37"/>
        <v>10</v>
      </c>
      <c r="J111" s="155" t="s">
        <v>170</v>
      </c>
      <c r="K111" s="170">
        <v>52.8</v>
      </c>
      <c r="L111" s="157">
        <f>IF(OR(ISBLANK(K111),K111=0,H108=0,ISBLANK(H108)),,ROUND(K111+$L$5,2))</f>
        <v>52.8</v>
      </c>
      <c r="M111" s="555">
        <f t="shared" si="38"/>
        <v>528</v>
      </c>
      <c r="N111" s="1018">
        <f t="shared" si="30"/>
        <v>13.2</v>
      </c>
      <c r="O111" s="73"/>
      <c r="P111" s="73"/>
      <c r="Q111" s="73"/>
      <c r="R111" s="73"/>
      <c r="S111" s="73"/>
      <c r="T111" s="73"/>
      <c r="U111" s="73"/>
      <c r="V111" s="73"/>
      <c r="W111" s="73"/>
      <c r="X111" s="73"/>
      <c r="Y111" s="73"/>
      <c r="Z111" s="73"/>
      <c r="AA111" s="73"/>
      <c r="AB111" s="73"/>
      <c r="AC111" s="73"/>
      <c r="AD111" s="73"/>
      <c r="AE111" s="73"/>
      <c r="AF111" s="73"/>
      <c r="AG111" s="73"/>
      <c r="AH111" s="73"/>
    </row>
    <row r="112" spans="1:34" ht="15" customHeight="1" thickBot="1">
      <c r="A112" s="270"/>
      <c r="B112" s="270"/>
      <c r="C112" s="2258" t="s">
        <v>3600</v>
      </c>
      <c r="D112" s="1037">
        <v>21000642196</v>
      </c>
      <c r="E112" s="1692" t="s">
        <v>20</v>
      </c>
      <c r="F112" s="270" t="s">
        <v>3561</v>
      </c>
      <c r="G112" s="305">
        <v>4</v>
      </c>
      <c r="H112" s="985"/>
      <c r="I112" s="575">
        <f t="shared" si="37"/>
        <v>10</v>
      </c>
      <c r="J112" s="198" t="s">
        <v>170</v>
      </c>
      <c r="K112" s="1239"/>
      <c r="L112" s="444">
        <f>IF(OR(ISBLANK(K112),K112=0,H108=0,ISBLANK(H108)),,ROUND(K112+$L$5,2))</f>
        <v>0</v>
      </c>
      <c r="M112" s="738">
        <f t="shared" si="38"/>
        <v>0</v>
      </c>
      <c r="N112" s="987">
        <f t="shared" si="30"/>
        <v>0</v>
      </c>
      <c r="O112" s="73"/>
      <c r="P112" s="73"/>
      <c r="Q112" s="73"/>
      <c r="R112" s="73"/>
      <c r="S112" s="73"/>
      <c r="T112" s="73"/>
      <c r="U112" s="73"/>
      <c r="V112" s="73"/>
      <c r="W112" s="73"/>
      <c r="X112" s="73"/>
      <c r="Y112" s="73"/>
      <c r="Z112" s="73"/>
      <c r="AA112" s="73"/>
      <c r="AB112" s="73"/>
      <c r="AC112" s="73"/>
      <c r="AD112" s="73"/>
      <c r="AE112" s="73"/>
      <c r="AF112" s="73"/>
      <c r="AG112" s="73"/>
      <c r="AH112" s="73"/>
    </row>
    <row r="113" spans="1:34" ht="15" customHeight="1" thickBot="1">
      <c r="A113" s="504">
        <v>36028</v>
      </c>
      <c r="B113" s="147" t="s">
        <v>3657</v>
      </c>
      <c r="C113" s="155" t="s">
        <v>3658</v>
      </c>
      <c r="D113" s="148"/>
      <c r="E113" s="155"/>
      <c r="F113" s="155" t="s">
        <v>3659</v>
      </c>
      <c r="G113" s="256">
        <v>84</v>
      </c>
      <c r="H113" s="1307"/>
      <c r="I113" s="154">
        <f>ROUND(H113*G113/G113,2)</f>
        <v>0</v>
      </c>
      <c r="J113" s="155" t="s">
        <v>170</v>
      </c>
      <c r="K113" s="2731" t="s">
        <v>4636</v>
      </c>
      <c r="L113" s="157">
        <f>IF(OR(ISBLANK(K113),K113=0,H113=0,ISBLANK(H113)),,ROUND(K113+'Smart Snacks 30001-32000'!$L$5,2))</f>
        <v>0</v>
      </c>
      <c r="M113" s="555">
        <f>ROUND(I113*L113,2)</f>
        <v>0</v>
      </c>
      <c r="N113" s="1008">
        <f>ROUND(L113/G113,4)</f>
        <v>0</v>
      </c>
      <c r="O113" s="1860"/>
      <c r="P113" s="73"/>
      <c r="Q113" s="73"/>
      <c r="R113" s="73"/>
      <c r="S113" s="73"/>
      <c r="T113" s="73"/>
      <c r="U113" s="73"/>
      <c r="V113" s="73"/>
      <c r="W113" s="73"/>
      <c r="X113" s="73"/>
      <c r="Y113" s="73"/>
      <c r="Z113" s="73"/>
      <c r="AA113" s="73"/>
      <c r="AB113" s="73"/>
      <c r="AC113" s="73"/>
      <c r="AD113" s="73"/>
      <c r="AE113" s="73"/>
      <c r="AF113" s="73"/>
      <c r="AG113" s="73"/>
      <c r="AH113" s="73"/>
    </row>
    <row r="114" spans="1:34" ht="15" customHeight="1">
      <c r="A114" s="702"/>
      <c r="B114" s="166" t="s">
        <v>3660</v>
      </c>
      <c r="C114" s="155" t="s">
        <v>3661</v>
      </c>
      <c r="D114" s="148">
        <v>69074</v>
      </c>
      <c r="E114" s="2132"/>
      <c r="F114" s="155"/>
      <c r="G114" s="152"/>
      <c r="H114" s="1059"/>
      <c r="I114" s="155"/>
      <c r="J114" s="155"/>
      <c r="K114" s="1846"/>
      <c r="L114" s="954"/>
      <c r="M114" s="1847"/>
      <c r="N114" s="1848"/>
      <c r="O114" s="1860"/>
      <c r="P114" s="73"/>
      <c r="Q114" s="73"/>
      <c r="R114" s="73"/>
      <c r="S114" s="73"/>
      <c r="T114" s="73"/>
      <c r="U114" s="73"/>
      <c r="V114" s="73"/>
      <c r="W114" s="73"/>
      <c r="X114" s="73"/>
      <c r="Y114" s="73"/>
      <c r="Z114" s="73"/>
      <c r="AA114" s="73"/>
      <c r="AB114" s="73"/>
      <c r="AC114" s="73"/>
      <c r="AD114" s="73"/>
      <c r="AE114" s="73"/>
      <c r="AF114" s="73"/>
      <c r="AG114" s="73"/>
      <c r="AH114" s="73"/>
    </row>
    <row r="115" spans="1:34" ht="15" customHeight="1">
      <c r="A115" s="702"/>
      <c r="B115" s="166" t="s">
        <v>3662</v>
      </c>
      <c r="C115" s="155"/>
      <c r="D115" s="148"/>
      <c r="E115" s="155"/>
      <c r="F115" s="155"/>
      <c r="G115" s="152"/>
      <c r="H115" s="1059"/>
      <c r="I115" s="155"/>
      <c r="J115" s="155"/>
      <c r="K115" s="1846"/>
      <c r="L115" s="954"/>
      <c r="M115" s="1847"/>
      <c r="N115" s="1848"/>
      <c r="O115" s="1860"/>
      <c r="P115" s="73"/>
      <c r="Q115" s="73"/>
      <c r="R115" s="73"/>
      <c r="S115" s="73"/>
      <c r="T115" s="73"/>
      <c r="U115" s="73"/>
      <c r="V115" s="73"/>
      <c r="W115" s="73"/>
      <c r="X115" s="73"/>
      <c r="Y115" s="73"/>
      <c r="Z115" s="73"/>
      <c r="AA115" s="73"/>
      <c r="AB115" s="73"/>
      <c r="AC115" s="73"/>
      <c r="AD115" s="73"/>
      <c r="AE115" s="73"/>
      <c r="AF115" s="73"/>
      <c r="AG115" s="73"/>
      <c r="AH115" s="73"/>
    </row>
    <row r="116" spans="1:34" ht="15" customHeight="1" thickBot="1">
      <c r="A116" s="824"/>
      <c r="B116" s="199" t="s">
        <v>3663</v>
      </c>
      <c r="C116" s="198"/>
      <c r="D116" s="113"/>
      <c r="E116" s="198"/>
      <c r="F116" s="198"/>
      <c r="G116" s="243"/>
      <c r="H116" s="985"/>
      <c r="I116" s="198"/>
      <c r="J116" s="198"/>
      <c r="K116" s="1849"/>
      <c r="L116" s="1748"/>
      <c r="M116" s="1850"/>
      <c r="N116" s="1851"/>
      <c r="O116" s="2019"/>
      <c r="P116" s="73"/>
      <c r="Q116" s="73"/>
      <c r="R116" s="73"/>
      <c r="S116" s="73"/>
      <c r="T116" s="73"/>
      <c r="U116" s="73"/>
      <c r="V116" s="73"/>
      <c r="W116" s="73"/>
      <c r="X116" s="73"/>
      <c r="Y116" s="73"/>
      <c r="Z116" s="73"/>
      <c r="AA116" s="73"/>
      <c r="AB116" s="73"/>
      <c r="AC116" s="73"/>
      <c r="AD116" s="73"/>
      <c r="AE116" s="73"/>
      <c r="AF116" s="73"/>
      <c r="AG116" s="73"/>
      <c r="AH116" s="73"/>
    </row>
    <row r="117" spans="1:34" ht="15" customHeight="1" thickBot="1">
      <c r="A117" s="253">
        <v>36029</v>
      </c>
      <c r="B117" s="254" t="s">
        <v>3664</v>
      </c>
      <c r="C117" s="255" t="s">
        <v>3665</v>
      </c>
      <c r="D117" s="851">
        <v>423510</v>
      </c>
      <c r="E117" s="1831"/>
      <c r="F117" s="255" t="s">
        <v>3666</v>
      </c>
      <c r="G117" s="152">
        <v>30</v>
      </c>
      <c r="H117" s="1307">
        <v>150</v>
      </c>
      <c r="I117" s="154">
        <f>ROUND(H117*G117/G117,2)</f>
        <v>150</v>
      </c>
      <c r="J117" s="155" t="s">
        <v>170</v>
      </c>
      <c r="K117" s="156">
        <v>30.72</v>
      </c>
      <c r="L117" s="157">
        <f>IF(OR(ISBLANK(K117),K117=0,H117=0,ISBLANK(H117)),,ROUND(K117+$L$5,2))</f>
        <v>30.72</v>
      </c>
      <c r="M117" s="555">
        <f>ROUND(I117*L117,2)</f>
        <v>4608</v>
      </c>
      <c r="N117" s="1018">
        <f>ROUND(L117/G117,2)</f>
        <v>1.02</v>
      </c>
      <c r="O117" s="73"/>
      <c r="P117" s="73"/>
      <c r="Q117" s="73"/>
      <c r="R117" s="73"/>
      <c r="S117" s="73"/>
      <c r="T117" s="73"/>
      <c r="U117" s="73"/>
      <c r="V117" s="73"/>
      <c r="W117" s="73"/>
      <c r="X117" s="73"/>
      <c r="Y117" s="73"/>
      <c r="Z117" s="73"/>
      <c r="AA117" s="73"/>
      <c r="AB117" s="73"/>
      <c r="AC117" s="73"/>
      <c r="AD117" s="73"/>
      <c r="AE117" s="73"/>
      <c r="AF117" s="73"/>
      <c r="AG117" s="73"/>
      <c r="AH117" s="73"/>
    </row>
    <row r="118" spans="1:34" ht="15" customHeight="1" thickBot="1">
      <c r="A118" s="198"/>
      <c r="B118" s="198" t="s">
        <v>3667</v>
      </c>
      <c r="C118" s="198"/>
      <c r="D118" s="270"/>
      <c r="E118" s="198"/>
      <c r="F118" s="198"/>
      <c r="G118" s="243"/>
      <c r="H118" s="1889"/>
      <c r="I118" s="198"/>
      <c r="J118" s="198"/>
      <c r="K118" s="566"/>
      <c r="L118" s="444"/>
      <c r="M118" s="738"/>
      <c r="N118" s="987"/>
      <c r="O118" s="73"/>
      <c r="P118" s="73"/>
      <c r="Q118" s="73"/>
      <c r="R118" s="73"/>
      <c r="S118" s="73"/>
      <c r="T118" s="73"/>
      <c r="U118" s="73"/>
      <c r="V118" s="73"/>
      <c r="W118" s="73"/>
      <c r="X118" s="73"/>
      <c r="Y118" s="73"/>
      <c r="Z118" s="73"/>
      <c r="AA118" s="73"/>
      <c r="AB118" s="73"/>
      <c r="AC118" s="73"/>
      <c r="AD118" s="73"/>
      <c r="AE118" s="73"/>
      <c r="AF118" s="73"/>
      <c r="AG118" s="73"/>
      <c r="AH118" s="73"/>
    </row>
    <row r="119" spans="1:34" ht="15" customHeight="1" thickBot="1">
      <c r="A119" s="253">
        <v>36030</v>
      </c>
      <c r="B119" s="254" t="s">
        <v>3668</v>
      </c>
      <c r="C119" s="255" t="s">
        <v>3669</v>
      </c>
      <c r="D119" s="255" t="s">
        <v>3670</v>
      </c>
      <c r="E119" s="1831"/>
      <c r="F119" s="255" t="s">
        <v>3671</v>
      </c>
      <c r="G119" s="152">
        <v>480</v>
      </c>
      <c r="H119" s="1307"/>
      <c r="I119" s="154">
        <f>ROUND(H119*G119/G119,2)</f>
        <v>0</v>
      </c>
      <c r="J119" s="155" t="s">
        <v>170</v>
      </c>
      <c r="K119" s="156">
        <v>68.760000000000005</v>
      </c>
      <c r="L119" s="157">
        <f>IF(OR(ISBLANK(K119),K119=0,H119=0,ISBLANK(H119)),,ROUND(K119+$L$5,2))</f>
        <v>0</v>
      </c>
      <c r="M119" s="555">
        <f>ROUND(I119*L119,2)</f>
        <v>0</v>
      </c>
      <c r="N119" s="1018">
        <f>ROUND(L119/G119,2)</f>
        <v>0</v>
      </c>
      <c r="O119" s="73"/>
      <c r="P119" s="73"/>
      <c r="Q119" s="73"/>
      <c r="R119" s="73"/>
      <c r="S119" s="73"/>
      <c r="T119" s="73"/>
      <c r="U119" s="73"/>
      <c r="V119" s="73"/>
      <c r="W119" s="73"/>
      <c r="X119" s="73"/>
      <c r="Y119" s="73"/>
      <c r="Z119" s="73"/>
      <c r="AA119" s="73"/>
      <c r="AB119" s="73"/>
      <c r="AC119" s="73"/>
      <c r="AD119" s="73"/>
      <c r="AE119" s="73"/>
      <c r="AF119" s="73"/>
      <c r="AG119" s="73"/>
      <c r="AH119" s="73"/>
    </row>
    <row r="120" spans="1:34" ht="15" customHeight="1">
      <c r="A120" s="356"/>
      <c r="B120" s="155" t="s">
        <v>3672</v>
      </c>
      <c r="C120" s="155"/>
      <c r="D120" s="155"/>
      <c r="E120" s="155"/>
      <c r="F120" s="356"/>
      <c r="G120" s="895"/>
      <c r="H120" s="1059"/>
      <c r="I120" s="155"/>
      <c r="J120" s="356"/>
      <c r="K120" s="304"/>
      <c r="L120" s="266"/>
      <c r="M120" s="890"/>
      <c r="N120" s="1440"/>
      <c r="O120" s="73"/>
      <c r="P120" s="73"/>
      <c r="Q120" s="73"/>
      <c r="R120" s="73"/>
      <c r="S120" s="73"/>
      <c r="T120" s="73"/>
      <c r="U120" s="73"/>
      <c r="V120" s="73"/>
      <c r="W120" s="73"/>
      <c r="X120" s="73"/>
      <c r="Y120" s="73"/>
      <c r="Z120" s="73"/>
      <c r="AA120" s="73"/>
      <c r="AB120" s="73"/>
      <c r="AC120" s="73"/>
      <c r="AD120" s="73"/>
      <c r="AE120" s="73"/>
      <c r="AF120" s="73"/>
      <c r="AG120" s="73"/>
      <c r="AH120" s="73"/>
    </row>
    <row r="121" spans="1:34" ht="15" customHeight="1">
      <c r="A121" s="270"/>
      <c r="B121" s="268" t="s">
        <v>3673</v>
      </c>
      <c r="C121" s="198"/>
      <c r="D121" s="364"/>
      <c r="E121" s="198"/>
      <c r="F121" s="270"/>
      <c r="G121" s="305"/>
      <c r="H121" s="1053"/>
      <c r="I121" s="198"/>
      <c r="J121" s="270"/>
      <c r="K121" s="271"/>
      <c r="L121" s="271"/>
      <c r="M121" s="348"/>
      <c r="N121" s="1021"/>
      <c r="O121" s="73"/>
      <c r="P121" s="73"/>
      <c r="Q121" s="73"/>
      <c r="R121" s="73"/>
      <c r="S121" s="73"/>
      <c r="T121" s="73"/>
      <c r="U121" s="73"/>
      <c r="V121" s="73"/>
      <c r="W121" s="73"/>
      <c r="X121" s="73"/>
      <c r="Y121" s="73"/>
      <c r="Z121" s="73"/>
      <c r="AA121" s="73"/>
      <c r="AB121" s="73"/>
      <c r="AC121" s="73"/>
      <c r="AD121" s="73"/>
      <c r="AE121" s="73"/>
      <c r="AF121" s="73"/>
      <c r="AG121" s="73"/>
      <c r="AH121" s="73"/>
    </row>
    <row r="122" spans="1:34" ht="15.75" customHeight="1">
      <c r="A122" s="549"/>
      <c r="B122" s="2890" t="s">
        <v>2898</v>
      </c>
      <c r="C122" s="2891"/>
      <c r="D122" s="2891"/>
      <c r="E122" s="2891"/>
      <c r="F122" s="2891"/>
      <c r="G122" s="2892"/>
      <c r="H122" s="550"/>
      <c r="I122" s="550"/>
      <c r="J122" s="550"/>
      <c r="K122" s="550"/>
      <c r="L122" s="550"/>
      <c r="M122" s="551"/>
      <c r="N122" s="552"/>
      <c r="O122" s="1207"/>
      <c r="P122" s="1207"/>
      <c r="Q122" s="2554"/>
      <c r="R122" s="1207"/>
      <c r="S122" s="1207"/>
      <c r="T122" s="1207"/>
      <c r="U122" s="1207"/>
      <c r="V122" s="1207"/>
      <c r="W122" s="1207"/>
      <c r="X122" s="2555"/>
      <c r="Y122" s="2555"/>
      <c r="Z122" s="73"/>
      <c r="AA122" s="73"/>
      <c r="AB122" s="73"/>
      <c r="AC122" s="73"/>
      <c r="AD122" s="73"/>
      <c r="AE122" s="73"/>
      <c r="AF122" s="73"/>
      <c r="AG122" s="73"/>
      <c r="AH122" s="73"/>
    </row>
    <row r="123" spans="1:34" ht="15" customHeight="1">
      <c r="A123" s="747">
        <v>36031</v>
      </c>
      <c r="B123" s="254" t="s">
        <v>3674</v>
      </c>
      <c r="C123" s="257" t="s">
        <v>344</v>
      </c>
      <c r="D123" s="851"/>
      <c r="E123" s="648"/>
      <c r="F123" s="255" t="s">
        <v>1685</v>
      </c>
      <c r="G123" s="311">
        <v>6</v>
      </c>
      <c r="H123" s="1307"/>
      <c r="I123" s="257">
        <f>ROUND(H123*G123/G123,2)</f>
        <v>0</v>
      </c>
      <c r="J123" s="255" t="s">
        <v>170</v>
      </c>
      <c r="K123" s="235"/>
      <c r="L123" s="157"/>
      <c r="M123" s="555"/>
      <c r="N123" s="1018"/>
      <c r="O123" s="73"/>
      <c r="P123" s="73"/>
      <c r="Q123" s="73"/>
      <c r="R123" s="73"/>
      <c r="S123" s="73"/>
      <c r="T123" s="73"/>
      <c r="U123" s="73"/>
      <c r="V123" s="73"/>
      <c r="W123" s="73"/>
      <c r="X123" s="73"/>
      <c r="Y123" s="73"/>
      <c r="Z123" s="73"/>
      <c r="AA123" s="73"/>
      <c r="AB123" s="73"/>
      <c r="AC123" s="73"/>
      <c r="AD123" s="73"/>
      <c r="AE123" s="73"/>
      <c r="AF123" s="73"/>
      <c r="AG123" s="73"/>
      <c r="AH123" s="73"/>
    </row>
    <row r="124" spans="1:34" ht="15" customHeight="1">
      <c r="A124" s="356"/>
      <c r="B124" s="198" t="s">
        <v>3675</v>
      </c>
      <c r="C124" s="1260" t="s">
        <v>347</v>
      </c>
      <c r="D124" s="1683"/>
      <c r="E124" s="1683"/>
      <c r="F124" s="1683"/>
      <c r="G124" s="1683"/>
      <c r="H124" s="1059"/>
      <c r="I124" s="364" t="e">
        <f>ROUND(H123*G123/G124,2)</f>
        <v>#DIV/0!</v>
      </c>
      <c r="J124" s="572" t="s">
        <v>170</v>
      </c>
      <c r="K124" s="1239"/>
      <c r="L124" s="444">
        <f>IF(OR(ISBLANK(K124),K124=0,H123=0,ISBLANK(H123)),,ROUND(K124+$L$5,2))</f>
        <v>0</v>
      </c>
      <c r="M124" s="738" t="e">
        <f>ROUND(I124*L124,2)</f>
        <v>#DIV/0!</v>
      </c>
      <c r="N124" s="987" t="e">
        <f>ROUND(L124/G124,2)</f>
        <v>#DIV/0!</v>
      </c>
      <c r="O124" s="73"/>
      <c r="P124" s="73"/>
      <c r="Q124" s="73"/>
      <c r="R124" s="73"/>
      <c r="S124" s="73"/>
      <c r="T124" s="73"/>
      <c r="U124" s="73"/>
      <c r="V124" s="73"/>
      <c r="W124" s="73"/>
      <c r="X124" s="73"/>
      <c r="Y124" s="73"/>
      <c r="Z124" s="73"/>
      <c r="AA124" s="73"/>
      <c r="AB124" s="73"/>
      <c r="AC124" s="73"/>
      <c r="AD124" s="73"/>
      <c r="AE124" s="73"/>
      <c r="AF124" s="73"/>
      <c r="AG124" s="73"/>
      <c r="AH124" s="73"/>
    </row>
    <row r="125" spans="1:34" ht="15" customHeight="1">
      <c r="A125" s="747">
        <v>36032</v>
      </c>
      <c r="B125" s="254" t="s">
        <v>3676</v>
      </c>
      <c r="C125" s="257" t="s">
        <v>344</v>
      </c>
      <c r="D125" s="851"/>
      <c r="E125" s="648"/>
      <c r="F125" s="255" t="s">
        <v>3561</v>
      </c>
      <c r="G125" s="311">
        <v>4</v>
      </c>
      <c r="H125" s="1307"/>
      <c r="I125" s="257">
        <f>ROUND($H$125*$G$125/G125,2)</f>
        <v>0</v>
      </c>
      <c r="J125" s="255" t="s">
        <v>170</v>
      </c>
      <c r="K125" s="235"/>
      <c r="L125" s="157"/>
      <c r="M125" s="555"/>
      <c r="N125" s="1018"/>
      <c r="O125" s="73"/>
      <c r="P125" s="73"/>
      <c r="Q125" s="73"/>
      <c r="R125" s="73"/>
      <c r="S125" s="73"/>
      <c r="T125" s="73"/>
      <c r="U125" s="73"/>
      <c r="V125" s="73"/>
      <c r="W125" s="73"/>
      <c r="X125" s="73"/>
      <c r="Y125" s="73"/>
      <c r="Z125" s="73"/>
      <c r="AA125" s="73"/>
      <c r="AB125" s="73"/>
      <c r="AC125" s="73"/>
      <c r="AD125" s="73"/>
      <c r="AE125" s="73"/>
      <c r="AF125" s="73"/>
      <c r="AG125" s="73"/>
      <c r="AH125" s="73"/>
    </row>
    <row r="126" spans="1:34" ht="15" customHeight="1">
      <c r="A126" s="228"/>
      <c r="B126" s="270" t="s">
        <v>3677</v>
      </c>
      <c r="C126" s="1260" t="s">
        <v>347</v>
      </c>
      <c r="D126" s="1683"/>
      <c r="E126" s="1683"/>
      <c r="F126" s="1683"/>
      <c r="G126" s="1683"/>
      <c r="H126" s="1059"/>
      <c r="I126" s="364" t="e">
        <f>ROUND(H125*G125/G126,2)</f>
        <v>#DIV/0!</v>
      </c>
      <c r="J126" s="572" t="s">
        <v>170</v>
      </c>
      <c r="K126" s="1239"/>
      <c r="L126" s="444">
        <f>IF(OR(ISBLANK(K126),K126=0,H125=0,ISBLANK(H125)),,ROUND(K126+$L$5,2))</f>
        <v>0</v>
      </c>
      <c r="M126" s="738" t="e">
        <f>ROUND(I126*L126,2)</f>
        <v>#DIV/0!</v>
      </c>
      <c r="N126" s="987" t="e">
        <f>ROUND(L126/G126,2)</f>
        <v>#DIV/0!</v>
      </c>
      <c r="O126" s="73"/>
      <c r="P126" s="73"/>
      <c r="Q126" s="73"/>
      <c r="R126" s="73"/>
      <c r="S126" s="73"/>
      <c r="T126" s="73"/>
      <c r="U126" s="73"/>
      <c r="V126" s="73"/>
      <c r="W126" s="73"/>
      <c r="X126" s="73"/>
      <c r="Y126" s="73"/>
      <c r="Z126" s="73"/>
      <c r="AA126" s="73"/>
      <c r="AB126" s="73"/>
      <c r="AC126" s="73"/>
      <c r="AD126" s="73"/>
      <c r="AE126" s="73"/>
      <c r="AF126" s="73"/>
      <c r="AG126" s="73"/>
      <c r="AH126" s="73"/>
    </row>
    <row r="127" spans="1:34" ht="15" customHeight="1">
      <c r="A127" s="747">
        <v>36033</v>
      </c>
      <c r="B127" s="254" t="s">
        <v>3678</v>
      </c>
      <c r="C127" s="257" t="s">
        <v>344</v>
      </c>
      <c r="D127" s="851"/>
      <c r="E127" s="648"/>
      <c r="F127" s="255" t="s">
        <v>349</v>
      </c>
      <c r="G127" s="311">
        <v>10</v>
      </c>
      <c r="H127" s="1307">
        <v>10</v>
      </c>
      <c r="I127" s="257">
        <f>ROUND(H127*G127/G127,2)</f>
        <v>10</v>
      </c>
      <c r="J127" s="255" t="s">
        <v>170</v>
      </c>
      <c r="K127" s="235"/>
      <c r="L127" s="157"/>
      <c r="M127" s="555"/>
      <c r="N127" s="1018"/>
      <c r="O127" s="73"/>
      <c r="P127" s="73"/>
      <c r="Q127" s="73"/>
      <c r="R127" s="73"/>
      <c r="S127" s="73"/>
      <c r="T127" s="73"/>
      <c r="U127" s="73"/>
      <c r="V127" s="73"/>
      <c r="W127" s="73"/>
      <c r="X127" s="73"/>
      <c r="Y127" s="73"/>
      <c r="Z127" s="73"/>
      <c r="AA127" s="73"/>
      <c r="AB127" s="73"/>
      <c r="AC127" s="73"/>
      <c r="AD127" s="73"/>
      <c r="AE127" s="73"/>
      <c r="AF127" s="73"/>
      <c r="AG127" s="73"/>
      <c r="AH127" s="73"/>
    </row>
    <row r="128" spans="1:34" ht="15" customHeight="1">
      <c r="A128" s="166"/>
      <c r="B128" s="166" t="s">
        <v>3679</v>
      </c>
      <c r="C128" s="1260" t="s">
        <v>347</v>
      </c>
      <c r="D128" s="1260"/>
      <c r="E128" s="1260"/>
      <c r="F128" s="1260"/>
      <c r="G128" s="1260"/>
      <c r="H128" s="1411"/>
      <c r="I128" s="154" t="e">
        <f>ROUND(H127*G127/G128,2)</f>
        <v>#DIV/0!</v>
      </c>
      <c r="J128" s="569" t="s">
        <v>170</v>
      </c>
      <c r="K128" s="170"/>
      <c r="L128" s="157">
        <f>IF(OR(ISBLANK(K128),K128=0,H127=0,ISBLANK(H127)),,ROUND(K128+$L$5,2))</f>
        <v>0</v>
      </c>
      <c r="M128" s="555" t="e">
        <f>ROUND(I128*L128,2)</f>
        <v>#DIV/0!</v>
      </c>
      <c r="N128" s="1018" t="e">
        <f>ROUND(L128/G128,2)</f>
        <v>#DIV/0!</v>
      </c>
      <c r="O128" s="73"/>
      <c r="P128" s="73"/>
      <c r="Q128" s="73"/>
      <c r="R128" s="73"/>
      <c r="S128" s="73"/>
      <c r="T128" s="73"/>
      <c r="U128" s="73"/>
      <c r="V128" s="73"/>
      <c r="W128" s="73"/>
      <c r="X128" s="73"/>
      <c r="Y128" s="73"/>
      <c r="Z128" s="73"/>
      <c r="AA128" s="73"/>
      <c r="AB128" s="73"/>
      <c r="AC128" s="73"/>
      <c r="AD128" s="73"/>
      <c r="AE128" s="73"/>
      <c r="AF128" s="73"/>
      <c r="AG128" s="73"/>
      <c r="AH128" s="73"/>
    </row>
    <row r="129" spans="1:34" ht="15" customHeight="1">
      <c r="A129" s="198"/>
      <c r="B129" s="270" t="s">
        <v>3680</v>
      </c>
      <c r="C129" s="198"/>
      <c r="D129" s="364"/>
      <c r="E129" s="198"/>
      <c r="F129" s="198"/>
      <c r="G129" s="243"/>
      <c r="H129" s="985"/>
      <c r="I129" s="364"/>
      <c r="J129" s="198"/>
      <c r="K129" s="566"/>
      <c r="L129" s="444"/>
      <c r="M129" s="738"/>
      <c r="N129" s="987"/>
      <c r="O129" s="73"/>
      <c r="P129" s="73"/>
      <c r="Q129" s="73"/>
      <c r="R129" s="73"/>
      <c r="S129" s="73"/>
      <c r="T129" s="73"/>
      <c r="U129" s="73"/>
      <c r="V129" s="73"/>
      <c r="W129" s="73"/>
      <c r="X129" s="73"/>
      <c r="Y129" s="73"/>
      <c r="Z129" s="73"/>
      <c r="AA129" s="73"/>
      <c r="AB129" s="73"/>
      <c r="AC129" s="73"/>
      <c r="AD129" s="73"/>
      <c r="AE129" s="73"/>
      <c r="AF129" s="73"/>
      <c r="AG129" s="73"/>
      <c r="AH129" s="73"/>
    </row>
    <row r="130" spans="1:34" ht="15" customHeight="1">
      <c r="A130" s="747">
        <v>36034</v>
      </c>
      <c r="B130" s="2179" t="s">
        <v>3681</v>
      </c>
      <c r="C130" s="257" t="s">
        <v>344</v>
      </c>
      <c r="D130" s="851"/>
      <c r="E130" s="648"/>
      <c r="F130" s="255" t="s">
        <v>349</v>
      </c>
      <c r="G130" s="311">
        <v>10</v>
      </c>
      <c r="H130" s="1307">
        <v>10</v>
      </c>
      <c r="I130" s="257">
        <f>ROUND(H130*G130/G130,2)</f>
        <v>10</v>
      </c>
      <c r="J130" s="255" t="s">
        <v>170</v>
      </c>
      <c r="K130" s="235"/>
      <c r="L130" s="157"/>
      <c r="M130" s="555"/>
      <c r="N130" s="1018"/>
      <c r="O130" s="73"/>
      <c r="P130" s="73"/>
      <c r="Q130" s="73"/>
      <c r="R130" s="73"/>
      <c r="S130" s="73"/>
      <c r="T130" s="73"/>
      <c r="U130" s="73"/>
      <c r="V130" s="73"/>
      <c r="W130" s="73"/>
      <c r="X130" s="73"/>
      <c r="Y130" s="73"/>
      <c r="Z130" s="73"/>
      <c r="AA130" s="73"/>
      <c r="AB130" s="73"/>
      <c r="AC130" s="73"/>
      <c r="AD130" s="73"/>
      <c r="AE130" s="73"/>
      <c r="AF130" s="73"/>
      <c r="AG130" s="73"/>
      <c r="AH130" s="73"/>
    </row>
    <row r="131" spans="1:34" ht="15" customHeight="1">
      <c r="A131" s="166"/>
      <c r="B131" s="166" t="s">
        <v>3682</v>
      </c>
      <c r="C131" s="1260" t="s">
        <v>347</v>
      </c>
      <c r="D131" s="1260"/>
      <c r="E131" s="1260"/>
      <c r="F131" s="1260"/>
      <c r="G131" s="1260"/>
      <c r="H131" s="1411"/>
      <c r="I131" s="154" t="e">
        <f>ROUND(H130*G130/G131,2)</f>
        <v>#DIV/0!</v>
      </c>
      <c r="J131" s="569" t="s">
        <v>170</v>
      </c>
      <c r="K131" s="170"/>
      <c r="L131" s="157">
        <f>IF(OR(ISBLANK(K131),K131=0,H130=0,ISBLANK(H130)),,ROUND(K131+$L$5,2))</f>
        <v>0</v>
      </c>
      <c r="M131" s="555" t="e">
        <f>ROUND(I131*L131,2)</f>
        <v>#DIV/0!</v>
      </c>
      <c r="N131" s="1018" t="e">
        <f>ROUND(L131/G131,2)</f>
        <v>#DIV/0!</v>
      </c>
      <c r="O131" s="73"/>
      <c r="P131" s="73"/>
      <c r="Q131" s="73"/>
      <c r="R131" s="73"/>
      <c r="S131" s="73"/>
      <c r="T131" s="73"/>
      <c r="U131" s="73"/>
      <c r="V131" s="73"/>
      <c r="W131" s="73"/>
      <c r="X131" s="73"/>
      <c r="Y131" s="73"/>
      <c r="Z131" s="73"/>
      <c r="AA131" s="73"/>
      <c r="AB131" s="73"/>
      <c r="AC131" s="73"/>
      <c r="AD131" s="73"/>
      <c r="AE131" s="73"/>
      <c r="AF131" s="73"/>
      <c r="AG131" s="73"/>
      <c r="AH131" s="73"/>
    </row>
    <row r="132" spans="1:34" ht="15" customHeight="1">
      <c r="A132" s="198"/>
      <c r="B132" s="270" t="s">
        <v>20</v>
      </c>
      <c r="C132" s="198"/>
      <c r="D132" s="270"/>
      <c r="E132" s="198"/>
      <c r="F132" s="198"/>
      <c r="G132" s="243"/>
      <c r="H132" s="985"/>
      <c r="I132" s="364"/>
      <c r="J132" s="198"/>
      <c r="K132" s="566"/>
      <c r="L132" s="444"/>
      <c r="M132" s="738"/>
      <c r="N132" s="987"/>
      <c r="O132" s="73"/>
      <c r="P132" s="73"/>
      <c r="Q132" s="73"/>
      <c r="R132" s="73"/>
      <c r="S132" s="73"/>
      <c r="T132" s="73"/>
      <c r="U132" s="73"/>
      <c r="V132" s="73"/>
      <c r="W132" s="73"/>
      <c r="X132" s="73"/>
      <c r="Y132" s="73"/>
      <c r="Z132" s="73"/>
      <c r="AA132" s="73"/>
      <c r="AB132" s="73"/>
      <c r="AC132" s="73"/>
      <c r="AD132" s="73"/>
      <c r="AE132" s="73"/>
      <c r="AF132" s="73"/>
      <c r="AG132" s="73"/>
      <c r="AH132" s="73"/>
    </row>
    <row r="133" spans="1:34" ht="15" customHeight="1">
      <c r="A133" s="747">
        <v>36035</v>
      </c>
      <c r="B133" s="254" t="s">
        <v>3683</v>
      </c>
      <c r="C133" s="257" t="s">
        <v>344</v>
      </c>
      <c r="D133" s="851"/>
      <c r="E133" s="648"/>
      <c r="F133" s="255" t="s">
        <v>349</v>
      </c>
      <c r="G133" s="311">
        <v>10</v>
      </c>
      <c r="H133" s="1307">
        <v>30</v>
      </c>
      <c r="I133" s="257">
        <f>ROUND(H133*G133/G133,2)</f>
        <v>30</v>
      </c>
      <c r="J133" s="255" t="s">
        <v>170</v>
      </c>
      <c r="K133" s="235"/>
      <c r="L133" s="157"/>
      <c r="M133" s="555"/>
      <c r="N133" s="1018"/>
      <c r="O133" s="73"/>
      <c r="P133" s="73"/>
      <c r="Q133" s="73"/>
      <c r="R133" s="73"/>
      <c r="S133" s="73"/>
      <c r="T133" s="73"/>
      <c r="U133" s="73"/>
      <c r="V133" s="73"/>
      <c r="W133" s="73"/>
      <c r="X133" s="73"/>
      <c r="Y133" s="73"/>
      <c r="Z133" s="73"/>
      <c r="AA133" s="73"/>
      <c r="AB133" s="73"/>
      <c r="AC133" s="73"/>
      <c r="AD133" s="73"/>
      <c r="AE133" s="73"/>
      <c r="AF133" s="73"/>
      <c r="AG133" s="73"/>
      <c r="AH133" s="73"/>
    </row>
    <row r="134" spans="1:34" ht="15" customHeight="1">
      <c r="A134" s="228"/>
      <c r="B134" s="270" t="s">
        <v>3684</v>
      </c>
      <c r="C134" s="1260" t="s">
        <v>347</v>
      </c>
      <c r="D134" s="1683"/>
      <c r="E134" s="1683"/>
      <c r="F134" s="1683"/>
      <c r="G134" s="1683"/>
      <c r="H134" s="1059"/>
      <c r="I134" s="364" t="e">
        <f>ROUND(H133*G133/G134,2)</f>
        <v>#DIV/0!</v>
      </c>
      <c r="J134" s="572" t="s">
        <v>170</v>
      </c>
      <c r="K134" s="1239"/>
      <c r="L134" s="444">
        <f>IF(OR(ISBLANK(K134),K134=0,H133=0,ISBLANK(H133)),,ROUND(K134+$L$5,2))</f>
        <v>0</v>
      </c>
      <c r="M134" s="738" t="e">
        <f>ROUND(I134*L134,2)</f>
        <v>#DIV/0!</v>
      </c>
      <c r="N134" s="987" t="e">
        <f>ROUND(L134/G134,2)</f>
        <v>#DIV/0!</v>
      </c>
      <c r="O134" s="73"/>
      <c r="P134" s="73"/>
      <c r="Q134" s="73"/>
      <c r="R134" s="73"/>
      <c r="S134" s="73"/>
      <c r="T134" s="73"/>
      <c r="U134" s="73"/>
      <c r="V134" s="73"/>
      <c r="W134" s="73"/>
      <c r="X134" s="73"/>
      <c r="Y134" s="73"/>
      <c r="Z134" s="73"/>
      <c r="AA134" s="73"/>
      <c r="AB134" s="73"/>
      <c r="AC134" s="73"/>
      <c r="AD134" s="73"/>
      <c r="AE134" s="73"/>
      <c r="AF134" s="73"/>
      <c r="AG134" s="73"/>
      <c r="AH134" s="73"/>
    </row>
    <row r="135" spans="1:34" ht="15" customHeight="1">
      <c r="A135" s="747">
        <v>36036</v>
      </c>
      <c r="B135" s="2179" t="s">
        <v>3685</v>
      </c>
      <c r="C135" s="257" t="s">
        <v>344</v>
      </c>
      <c r="D135" s="851"/>
      <c r="E135" s="648"/>
      <c r="F135" s="255" t="s">
        <v>349</v>
      </c>
      <c r="G135" s="311">
        <v>10</v>
      </c>
      <c r="H135" s="1307"/>
      <c r="I135" s="257">
        <f>ROUND(H135*G135/G135,2)</f>
        <v>0</v>
      </c>
      <c r="J135" s="255" t="s">
        <v>170</v>
      </c>
      <c r="K135" s="235"/>
      <c r="L135" s="157"/>
      <c r="M135" s="555"/>
      <c r="N135" s="1018"/>
      <c r="O135" s="73"/>
      <c r="P135" s="73"/>
      <c r="Q135" s="73"/>
      <c r="R135" s="73"/>
      <c r="S135" s="73"/>
      <c r="T135" s="73"/>
      <c r="U135" s="73"/>
      <c r="V135" s="73"/>
      <c r="W135" s="73"/>
      <c r="X135" s="73"/>
      <c r="Y135" s="73"/>
      <c r="Z135" s="73"/>
      <c r="AA135" s="73"/>
      <c r="AB135" s="73"/>
      <c r="AC135" s="73"/>
      <c r="AD135" s="73"/>
      <c r="AE135" s="73"/>
      <c r="AF135" s="73"/>
      <c r="AG135" s="73"/>
      <c r="AH135" s="73"/>
    </row>
    <row r="136" spans="1:34" ht="15" customHeight="1">
      <c r="A136" s="228"/>
      <c r="B136" s="270" t="s">
        <v>3686</v>
      </c>
      <c r="C136" s="1260" t="s">
        <v>347</v>
      </c>
      <c r="D136" s="1683"/>
      <c r="E136" s="1683"/>
      <c r="F136" s="1683"/>
      <c r="G136" s="1683"/>
      <c r="H136" s="1059"/>
      <c r="I136" s="364" t="e">
        <f>ROUND(H135*G135/G136,2)</f>
        <v>#DIV/0!</v>
      </c>
      <c r="J136" s="572" t="s">
        <v>170</v>
      </c>
      <c r="K136" s="1239"/>
      <c r="L136" s="444">
        <f>IF(OR(ISBLANK(K136),K136=0,H135=0,ISBLANK(H135)),,ROUND(K136+$L$5,2))</f>
        <v>0</v>
      </c>
      <c r="M136" s="738" t="e">
        <f>ROUND(I136*L136,2)</f>
        <v>#DIV/0!</v>
      </c>
      <c r="N136" s="987" t="e">
        <f>ROUND(L136/G136,2)</f>
        <v>#DIV/0!</v>
      </c>
      <c r="O136" s="73"/>
      <c r="P136" s="73"/>
      <c r="Q136" s="73"/>
      <c r="R136" s="73"/>
      <c r="S136" s="73"/>
      <c r="T136" s="73"/>
      <c r="U136" s="73"/>
      <c r="V136" s="73"/>
      <c r="W136" s="73"/>
      <c r="X136" s="73"/>
      <c r="Y136" s="73"/>
      <c r="Z136" s="73"/>
      <c r="AA136" s="73"/>
      <c r="AB136" s="73"/>
      <c r="AC136" s="73"/>
      <c r="AD136" s="73"/>
      <c r="AE136" s="73"/>
      <c r="AF136" s="73"/>
      <c r="AG136" s="73"/>
      <c r="AH136" s="73"/>
    </row>
    <row r="137" spans="1:34" ht="15" customHeight="1">
      <c r="A137" s="747">
        <v>36037</v>
      </c>
      <c r="B137" s="254" t="s">
        <v>3687</v>
      </c>
      <c r="C137" s="257" t="s">
        <v>344</v>
      </c>
      <c r="D137" s="851"/>
      <c r="E137" s="648"/>
      <c r="F137" s="255" t="s">
        <v>1585</v>
      </c>
      <c r="G137" s="311">
        <v>10</v>
      </c>
      <c r="H137" s="1307">
        <v>50</v>
      </c>
      <c r="I137" s="257">
        <f>ROUND(H137*G137/G137,2)</f>
        <v>50</v>
      </c>
      <c r="J137" s="255" t="s">
        <v>170</v>
      </c>
      <c r="K137" s="235"/>
      <c r="L137" s="157"/>
      <c r="M137" s="555"/>
      <c r="N137" s="1018"/>
      <c r="O137" s="73"/>
      <c r="P137" s="73"/>
      <c r="Q137" s="73"/>
      <c r="R137" s="73"/>
      <c r="S137" s="73"/>
      <c r="T137" s="73"/>
      <c r="U137" s="73"/>
      <c r="V137" s="73"/>
      <c r="W137" s="73"/>
      <c r="X137" s="73"/>
      <c r="Y137" s="73"/>
      <c r="Z137" s="73"/>
      <c r="AA137" s="73"/>
      <c r="AB137" s="73"/>
      <c r="AC137" s="73"/>
      <c r="AD137" s="73"/>
      <c r="AE137" s="73"/>
      <c r="AF137" s="73"/>
      <c r="AG137" s="73"/>
      <c r="AH137" s="73"/>
    </row>
    <row r="138" spans="1:34" ht="15" customHeight="1">
      <c r="A138" s="228"/>
      <c r="B138" s="270" t="s">
        <v>3688</v>
      </c>
      <c r="C138" s="1260" t="s">
        <v>347</v>
      </c>
      <c r="D138" s="1683"/>
      <c r="E138" s="1683"/>
      <c r="F138" s="1683"/>
      <c r="G138" s="1683"/>
      <c r="H138" s="1059"/>
      <c r="I138" s="364" t="e">
        <f>ROUND(H137*G137/G138,2)</f>
        <v>#DIV/0!</v>
      </c>
      <c r="J138" s="572" t="s">
        <v>170</v>
      </c>
      <c r="K138" s="1239"/>
      <c r="L138" s="444">
        <f>IF(OR(ISBLANK(K138),K138=0,H137=0,ISBLANK(H137)),,ROUND(K138+$L$5,2))</f>
        <v>0</v>
      </c>
      <c r="M138" s="738" t="e">
        <f>ROUND(I138*L138,2)</f>
        <v>#DIV/0!</v>
      </c>
      <c r="N138" s="987" t="e">
        <f>ROUND(L138/G138,2)</f>
        <v>#DIV/0!</v>
      </c>
      <c r="O138" s="73"/>
      <c r="P138" s="73"/>
      <c r="Q138" s="73"/>
      <c r="R138" s="73"/>
      <c r="S138" s="73"/>
      <c r="T138" s="73"/>
      <c r="U138" s="73"/>
      <c r="V138" s="73"/>
      <c r="W138" s="73"/>
      <c r="X138" s="73"/>
      <c r="Y138" s="73"/>
      <c r="Z138" s="73"/>
      <c r="AA138" s="73"/>
      <c r="AB138" s="73"/>
      <c r="AC138" s="73"/>
      <c r="AD138" s="73"/>
      <c r="AE138" s="73"/>
      <c r="AF138" s="73"/>
      <c r="AG138" s="73"/>
      <c r="AH138" s="73"/>
    </row>
    <row r="139" spans="1:34" ht="15" customHeight="1">
      <c r="A139" s="747">
        <v>36038</v>
      </c>
      <c r="B139" s="2179" t="s">
        <v>3689</v>
      </c>
      <c r="C139" s="257" t="s">
        <v>344</v>
      </c>
      <c r="D139" s="851"/>
      <c r="E139" s="648"/>
      <c r="F139" s="255" t="s">
        <v>1585</v>
      </c>
      <c r="G139" s="311">
        <v>10</v>
      </c>
      <c r="H139" s="1307">
        <v>50</v>
      </c>
      <c r="I139" s="257">
        <f>ROUND(H139*G139/G139,2)</f>
        <v>50</v>
      </c>
      <c r="J139" s="255" t="s">
        <v>170</v>
      </c>
      <c r="K139" s="235"/>
      <c r="L139" s="157"/>
      <c r="M139" s="555"/>
      <c r="N139" s="1018"/>
      <c r="O139" s="73"/>
      <c r="P139" s="73"/>
      <c r="Q139" s="73"/>
      <c r="R139" s="73"/>
      <c r="S139" s="73"/>
      <c r="T139" s="73"/>
      <c r="U139" s="73"/>
      <c r="V139" s="73"/>
      <c r="W139" s="73"/>
      <c r="X139" s="73"/>
      <c r="Y139" s="73"/>
      <c r="Z139" s="73"/>
      <c r="AA139" s="73"/>
      <c r="AB139" s="73"/>
      <c r="AC139" s="73"/>
      <c r="AD139" s="73"/>
      <c r="AE139" s="73"/>
      <c r="AF139" s="73"/>
      <c r="AG139" s="73"/>
      <c r="AH139" s="73"/>
    </row>
    <row r="140" spans="1:34" ht="15" customHeight="1">
      <c r="A140" s="228"/>
      <c r="B140" s="270" t="s">
        <v>3690</v>
      </c>
      <c r="C140" s="1260" t="s">
        <v>347</v>
      </c>
      <c r="D140" s="1683"/>
      <c r="E140" s="1683"/>
      <c r="F140" s="1683"/>
      <c r="G140" s="1683"/>
      <c r="H140" s="1059"/>
      <c r="I140" s="364" t="e">
        <f>ROUND(H139*G139/G140,2)</f>
        <v>#DIV/0!</v>
      </c>
      <c r="J140" s="572" t="s">
        <v>170</v>
      </c>
      <c r="K140" s="1239"/>
      <c r="L140" s="444">
        <f>IF(OR(ISBLANK(K140),K140=0,H139=0,ISBLANK(H139)),,ROUND(K140+$L$5,2))</f>
        <v>0</v>
      </c>
      <c r="M140" s="738" t="e">
        <f>ROUND(I140*L140,2)</f>
        <v>#DIV/0!</v>
      </c>
      <c r="N140" s="987" t="e">
        <f>ROUND(L140/G140,2)</f>
        <v>#DIV/0!</v>
      </c>
      <c r="O140" s="73"/>
      <c r="P140" s="73"/>
      <c r="Q140" s="73"/>
      <c r="R140" s="73"/>
      <c r="S140" s="73"/>
      <c r="T140" s="73"/>
      <c r="U140" s="73"/>
      <c r="V140" s="73"/>
      <c r="W140" s="73"/>
      <c r="X140" s="73"/>
      <c r="Y140" s="73"/>
      <c r="Z140" s="73"/>
      <c r="AA140" s="73"/>
      <c r="AB140" s="73"/>
      <c r="AC140" s="73"/>
      <c r="AD140" s="73"/>
      <c r="AE140" s="73"/>
      <c r="AF140" s="73"/>
      <c r="AG140" s="73"/>
      <c r="AH140" s="73"/>
    </row>
    <row r="141" spans="1:34" ht="15" customHeight="1">
      <c r="A141" s="747">
        <v>36039</v>
      </c>
      <c r="B141" s="254" t="s">
        <v>3691</v>
      </c>
      <c r="C141" s="257" t="s">
        <v>344</v>
      </c>
      <c r="D141" s="851"/>
      <c r="E141" s="648"/>
      <c r="F141" s="255" t="s">
        <v>3692</v>
      </c>
      <c r="G141" s="311">
        <v>20</v>
      </c>
      <c r="H141" s="1307">
        <v>50</v>
      </c>
      <c r="I141" s="257">
        <f>ROUND(H141*G141/G141,2)</f>
        <v>50</v>
      </c>
      <c r="J141" s="255" t="s">
        <v>170</v>
      </c>
      <c r="K141" s="235"/>
      <c r="L141" s="157"/>
      <c r="M141" s="555"/>
      <c r="N141" s="1018"/>
      <c r="O141" s="73"/>
      <c r="P141" s="73"/>
      <c r="Q141" s="73"/>
      <c r="R141" s="73"/>
      <c r="S141" s="73"/>
      <c r="T141" s="73"/>
      <c r="U141" s="73"/>
      <c r="V141" s="73"/>
      <c r="W141" s="73"/>
      <c r="X141" s="73"/>
      <c r="Y141" s="73"/>
      <c r="Z141" s="73"/>
      <c r="AA141" s="73"/>
      <c r="AB141" s="73"/>
      <c r="AC141" s="73"/>
      <c r="AD141" s="73"/>
      <c r="AE141" s="73"/>
      <c r="AF141" s="73"/>
      <c r="AG141" s="73"/>
      <c r="AH141" s="73"/>
    </row>
    <row r="142" spans="1:34" ht="15" customHeight="1">
      <c r="A142" s="270"/>
      <c r="B142" s="270" t="s">
        <v>3693</v>
      </c>
      <c r="C142" s="1683" t="s">
        <v>347</v>
      </c>
      <c r="D142" s="1683"/>
      <c r="E142" s="1683"/>
      <c r="F142" s="1683"/>
      <c r="G142" s="1683"/>
      <c r="H142" s="1889"/>
      <c r="I142" s="364" t="e">
        <f>ROUND(H141*G141/G142,2)</f>
        <v>#DIV/0!</v>
      </c>
      <c r="J142" s="572" t="s">
        <v>170</v>
      </c>
      <c r="K142" s="1239"/>
      <c r="L142" s="444">
        <f>IF(OR(ISBLANK(K142),H141=0,ISBLANK(H141)),,ROUND(K142+$L$5,2))</f>
        <v>0</v>
      </c>
      <c r="M142" s="738" t="e">
        <f>ROUND(I142*L142,2)</f>
        <v>#DIV/0!</v>
      </c>
      <c r="N142" s="987" t="e">
        <f>ROUND(L142/G142,2)</f>
        <v>#DIV/0!</v>
      </c>
      <c r="O142" s="73"/>
      <c r="P142" s="73"/>
      <c r="Q142" s="73"/>
      <c r="R142" s="73"/>
      <c r="S142" s="73"/>
      <c r="T142" s="73"/>
      <c r="U142" s="73"/>
      <c r="V142" s="73"/>
      <c r="W142" s="73"/>
      <c r="X142" s="73"/>
      <c r="Y142" s="73"/>
      <c r="Z142" s="73"/>
      <c r="AA142" s="73"/>
      <c r="AB142" s="73"/>
      <c r="AC142" s="73"/>
      <c r="AD142" s="73"/>
      <c r="AE142" s="73"/>
      <c r="AF142" s="73"/>
      <c r="AG142" s="73"/>
      <c r="AH142" s="73"/>
    </row>
    <row r="143" spans="1:34" ht="15" customHeight="1">
      <c r="A143" s="504">
        <v>36040</v>
      </c>
      <c r="B143" s="147" t="s">
        <v>3694</v>
      </c>
      <c r="C143" s="154" t="s">
        <v>344</v>
      </c>
      <c r="D143" s="851"/>
      <c r="E143" s="648"/>
      <c r="F143" s="155" t="s">
        <v>3695</v>
      </c>
      <c r="G143" s="152">
        <v>30</v>
      </c>
      <c r="H143" s="532"/>
      <c r="I143" s="154">
        <f>ROUND(H143*G143/G143,2)</f>
        <v>0</v>
      </c>
      <c r="J143" s="155" t="s">
        <v>170</v>
      </c>
      <c r="K143" s="235"/>
      <c r="L143" s="157"/>
      <c r="M143" s="555"/>
      <c r="N143" s="1018"/>
      <c r="O143" s="73"/>
      <c r="P143" s="73"/>
      <c r="Q143" s="73"/>
      <c r="R143" s="73"/>
      <c r="S143" s="73"/>
      <c r="T143" s="73"/>
      <c r="U143" s="73"/>
      <c r="V143" s="73"/>
      <c r="W143" s="73"/>
      <c r="X143" s="73"/>
      <c r="Y143" s="73"/>
      <c r="Z143" s="73"/>
      <c r="AA143" s="73"/>
      <c r="AB143" s="73"/>
      <c r="AC143" s="73"/>
      <c r="AD143" s="73"/>
      <c r="AE143" s="73"/>
      <c r="AF143" s="73"/>
      <c r="AG143" s="73"/>
      <c r="AH143" s="73"/>
    </row>
    <row r="144" spans="1:34" ht="15" customHeight="1">
      <c r="A144" s="166"/>
      <c r="B144" s="166" t="s">
        <v>3696</v>
      </c>
      <c r="C144" s="1260" t="s">
        <v>347</v>
      </c>
      <c r="D144" s="1858"/>
      <c r="E144" s="1260"/>
      <c r="F144" s="1260"/>
      <c r="G144" s="1260"/>
      <c r="H144" s="1059"/>
      <c r="I144" s="154" t="e">
        <f>ROUND(H143*G143/G144,2)</f>
        <v>#DIV/0!</v>
      </c>
      <c r="J144" s="569" t="s">
        <v>170</v>
      </c>
      <c r="K144" s="170"/>
      <c r="L144" s="157">
        <f>IF(OR(ISBLANK(K144),K144=0,H143=0,ISBLANK(H143)),,ROUND(K144+$L$5,2))</f>
        <v>0</v>
      </c>
      <c r="M144" s="555" t="e">
        <f>ROUND(I144*L144,2)</f>
        <v>#DIV/0!</v>
      </c>
      <c r="N144" s="1018" t="e">
        <f>ROUND(L144/G144,2)</f>
        <v>#DIV/0!</v>
      </c>
      <c r="O144" s="73"/>
      <c r="P144" s="73"/>
      <c r="Q144" s="73"/>
      <c r="R144" s="73"/>
      <c r="S144" s="73"/>
      <c r="T144" s="73"/>
      <c r="U144" s="73"/>
      <c r="V144" s="73"/>
      <c r="W144" s="73"/>
      <c r="X144" s="73"/>
      <c r="Y144" s="73"/>
      <c r="Z144" s="73"/>
      <c r="AA144" s="73"/>
      <c r="AB144" s="73"/>
      <c r="AC144" s="73"/>
      <c r="AD144" s="73"/>
      <c r="AE144" s="73"/>
      <c r="AF144" s="73"/>
      <c r="AG144" s="73"/>
      <c r="AH144" s="73"/>
    </row>
    <row r="145" spans="1:34" ht="15" customHeight="1">
      <c r="A145" s="155"/>
      <c r="B145" s="166" t="s">
        <v>3697</v>
      </c>
      <c r="C145" s="155"/>
      <c r="D145" s="166"/>
      <c r="E145" s="155"/>
      <c r="F145" s="155"/>
      <c r="G145" s="152"/>
      <c r="H145" s="1059"/>
      <c r="I145" s="154"/>
      <c r="J145" s="155"/>
      <c r="K145" s="165"/>
      <c r="L145" s="157"/>
      <c r="M145" s="555"/>
      <c r="N145" s="1018"/>
      <c r="O145" s="73"/>
      <c r="P145" s="73"/>
      <c r="Q145" s="73"/>
      <c r="R145" s="73"/>
      <c r="S145" s="73"/>
      <c r="T145" s="73"/>
      <c r="U145" s="73"/>
      <c r="V145" s="73"/>
      <c r="W145" s="73"/>
      <c r="X145" s="73"/>
      <c r="Y145" s="73"/>
      <c r="Z145" s="73"/>
      <c r="AA145" s="73"/>
      <c r="AB145" s="73"/>
      <c r="AC145" s="73"/>
      <c r="AD145" s="73"/>
      <c r="AE145" s="73"/>
      <c r="AF145" s="73"/>
      <c r="AG145" s="73"/>
      <c r="AH145" s="73"/>
    </row>
    <row r="146" spans="1:34" ht="15" customHeight="1">
      <c r="A146" s="166"/>
      <c r="B146" s="166" t="s">
        <v>3698</v>
      </c>
      <c r="C146" s="166"/>
      <c r="D146" s="166"/>
      <c r="E146" s="166"/>
      <c r="F146" s="166"/>
      <c r="G146" s="168"/>
      <c r="H146" s="1059"/>
      <c r="I146" s="498"/>
      <c r="J146" s="166"/>
      <c r="K146" s="230"/>
      <c r="L146" s="157"/>
      <c r="M146" s="555"/>
      <c r="N146" s="1018"/>
      <c r="O146" s="73"/>
      <c r="P146" s="73"/>
      <c r="Q146" s="73"/>
      <c r="R146" s="73"/>
      <c r="S146" s="73"/>
      <c r="T146" s="73"/>
      <c r="U146" s="73"/>
      <c r="V146" s="73"/>
      <c r="W146" s="73"/>
      <c r="X146" s="73"/>
      <c r="Y146" s="73"/>
      <c r="Z146" s="73"/>
      <c r="AA146" s="73"/>
      <c r="AB146" s="73"/>
      <c r="AC146" s="73"/>
      <c r="AD146" s="73"/>
      <c r="AE146" s="73"/>
      <c r="AF146" s="73"/>
      <c r="AG146" s="73"/>
      <c r="AH146" s="73"/>
    </row>
    <row r="147" spans="1:34" ht="15" customHeight="1">
      <c r="A147" s="270"/>
      <c r="B147" s="270"/>
      <c r="C147" s="270"/>
      <c r="D147" s="364"/>
      <c r="E147" s="270"/>
      <c r="F147" s="270"/>
      <c r="G147" s="305"/>
      <c r="H147" s="1059"/>
      <c r="I147" s="575"/>
      <c r="J147" s="270"/>
      <c r="K147" s="271"/>
      <c r="L147" s="444"/>
      <c r="M147" s="738"/>
      <c r="N147" s="987"/>
      <c r="O147" s="73"/>
      <c r="P147" s="73"/>
      <c r="Q147" s="73"/>
      <c r="R147" s="73"/>
      <c r="S147" s="73"/>
      <c r="T147" s="73"/>
      <c r="U147" s="73"/>
      <c r="V147" s="73"/>
      <c r="W147" s="73"/>
      <c r="X147" s="73"/>
      <c r="Y147" s="73"/>
      <c r="Z147" s="73"/>
      <c r="AA147" s="73"/>
      <c r="AB147" s="73"/>
      <c r="AC147" s="73"/>
      <c r="AD147" s="73"/>
      <c r="AE147" s="73"/>
      <c r="AF147" s="73"/>
      <c r="AG147" s="73"/>
      <c r="AH147" s="73"/>
    </row>
    <row r="148" spans="1:34" ht="15" customHeight="1">
      <c r="A148" s="747">
        <v>36041</v>
      </c>
      <c r="B148" s="254" t="s">
        <v>3699</v>
      </c>
      <c r="C148" s="257" t="s">
        <v>344</v>
      </c>
      <c r="D148" s="851"/>
      <c r="E148" s="283"/>
      <c r="F148" s="255" t="s">
        <v>3561</v>
      </c>
      <c r="G148" s="311">
        <v>4</v>
      </c>
      <c r="H148" s="1307">
        <v>10</v>
      </c>
      <c r="I148" s="257">
        <f>ROUND(H148*G148/G148,2)</f>
        <v>10</v>
      </c>
      <c r="J148" s="255" t="s">
        <v>170</v>
      </c>
      <c r="K148" s="235"/>
      <c r="L148" s="157"/>
      <c r="M148" s="555"/>
      <c r="N148" s="1018"/>
      <c r="O148" s="73"/>
      <c r="P148" s="73"/>
      <c r="Q148" s="73"/>
      <c r="R148" s="73"/>
      <c r="S148" s="73"/>
      <c r="T148" s="73"/>
      <c r="U148" s="73"/>
      <c r="V148" s="73"/>
      <c r="W148" s="73"/>
      <c r="X148" s="73"/>
      <c r="Y148" s="73"/>
      <c r="Z148" s="73"/>
      <c r="AA148" s="73"/>
      <c r="AB148" s="73"/>
      <c r="AC148" s="73"/>
      <c r="AD148" s="73"/>
      <c r="AE148" s="73"/>
      <c r="AF148" s="73"/>
      <c r="AG148" s="73"/>
      <c r="AH148" s="73"/>
    </row>
    <row r="149" spans="1:34" ht="15" customHeight="1">
      <c r="A149" s="270"/>
      <c r="B149" s="270" t="s">
        <v>3700</v>
      </c>
      <c r="C149" s="1683" t="s">
        <v>347</v>
      </c>
      <c r="D149" s="1683"/>
      <c r="E149" s="1683"/>
      <c r="F149" s="1683"/>
      <c r="G149" s="1683"/>
      <c r="H149" s="1889"/>
      <c r="I149" s="364" t="e">
        <f>ROUND(H148*G148/G149,2)</f>
        <v>#DIV/0!</v>
      </c>
      <c r="J149" s="572" t="s">
        <v>170</v>
      </c>
      <c r="K149" s="1239"/>
      <c r="L149" s="444">
        <f>IF(OR(ISBLANK(K149),K149=0,H148=0,ISBLANK(H148)),,ROUND(K149+$L$5,2))</f>
        <v>0</v>
      </c>
      <c r="M149" s="738" t="e">
        <f>ROUND(I149*L149,2)</f>
        <v>#DIV/0!</v>
      </c>
      <c r="N149" s="987" t="e">
        <f>ROUND(L149/G149,2)</f>
        <v>#DIV/0!</v>
      </c>
      <c r="O149" s="73"/>
      <c r="P149" s="73"/>
      <c r="Q149" s="73"/>
      <c r="R149" s="73"/>
      <c r="S149" s="73"/>
      <c r="T149" s="73"/>
      <c r="U149" s="73"/>
      <c r="V149" s="73"/>
      <c r="W149" s="73"/>
      <c r="X149" s="73"/>
      <c r="Y149" s="73"/>
      <c r="Z149" s="73"/>
      <c r="AA149" s="73"/>
      <c r="AB149" s="73"/>
      <c r="AC149" s="73"/>
      <c r="AD149" s="73"/>
      <c r="AE149" s="73"/>
      <c r="AF149" s="73"/>
      <c r="AG149" s="73"/>
      <c r="AH149" s="73"/>
    </row>
    <row r="150" spans="1:34" ht="15" customHeight="1">
      <c r="A150" s="504">
        <v>36042</v>
      </c>
      <c r="B150" s="147" t="s">
        <v>3701</v>
      </c>
      <c r="C150" s="154" t="s">
        <v>344</v>
      </c>
      <c r="D150" s="851"/>
      <c r="E150" s="648"/>
      <c r="F150" s="155" t="s">
        <v>3702</v>
      </c>
      <c r="G150" s="152">
        <v>25</v>
      </c>
      <c r="H150" s="532">
        <v>50</v>
      </c>
      <c r="I150" s="154">
        <f>ROUND(H150*G150/G150,2)</f>
        <v>50</v>
      </c>
      <c r="J150" s="155" t="s">
        <v>170</v>
      </c>
      <c r="K150" s="235"/>
      <c r="L150" s="157"/>
      <c r="M150" s="555"/>
      <c r="N150" s="1018"/>
      <c r="O150" s="73"/>
      <c r="P150" s="73"/>
      <c r="Q150" s="73"/>
      <c r="R150" s="73"/>
      <c r="S150" s="73"/>
      <c r="T150" s="73"/>
      <c r="U150" s="73"/>
      <c r="V150" s="73"/>
      <c r="W150" s="73"/>
      <c r="X150" s="73"/>
      <c r="Y150" s="73"/>
      <c r="Z150" s="73"/>
      <c r="AA150" s="73"/>
      <c r="AB150" s="73"/>
      <c r="AC150" s="73"/>
      <c r="AD150" s="73"/>
      <c r="AE150" s="73"/>
      <c r="AF150" s="73"/>
      <c r="AG150" s="73"/>
      <c r="AH150" s="73"/>
    </row>
    <row r="151" spans="1:34" ht="15" customHeight="1">
      <c r="A151" s="166"/>
      <c r="B151" s="166" t="s">
        <v>3703</v>
      </c>
      <c r="C151" s="1260" t="s">
        <v>347</v>
      </c>
      <c r="D151" s="1683"/>
      <c r="E151" s="1683"/>
      <c r="F151" s="1683"/>
      <c r="G151" s="1683"/>
      <c r="H151" s="1889"/>
      <c r="I151" s="364" t="e">
        <f>ROUND(H150*G150/G151,2)</f>
        <v>#DIV/0!</v>
      </c>
      <c r="J151" s="572" t="s">
        <v>170</v>
      </c>
      <c r="K151" s="1239"/>
      <c r="L151" s="444">
        <f>IF(OR(ISBLANK(K151),K151=0,H150=0,ISBLANK(H150)),,ROUND(K151+$L$5,2))</f>
        <v>0</v>
      </c>
      <c r="M151" s="738" t="e">
        <f>ROUND(I151*L151,2)</f>
        <v>#DIV/0!</v>
      </c>
      <c r="N151" s="987" t="e">
        <f>ROUND(L151/G151,2)</f>
        <v>#DIV/0!</v>
      </c>
      <c r="O151" s="73"/>
      <c r="P151" s="73"/>
      <c r="Q151" s="73"/>
      <c r="R151" s="73"/>
      <c r="S151" s="73"/>
      <c r="T151" s="73"/>
      <c r="U151" s="73"/>
      <c r="V151" s="73"/>
      <c r="W151" s="73"/>
      <c r="X151" s="73"/>
      <c r="Y151" s="73"/>
      <c r="Z151" s="73"/>
      <c r="AA151" s="73"/>
      <c r="AB151" s="73"/>
      <c r="AC151" s="73"/>
      <c r="AD151" s="73"/>
      <c r="AE151" s="73"/>
      <c r="AF151" s="73"/>
      <c r="AG151" s="73"/>
      <c r="AH151" s="73"/>
    </row>
    <row r="152" spans="1:34" ht="15" customHeight="1">
      <c r="A152" s="504">
        <v>36043</v>
      </c>
      <c r="B152" s="147" t="s">
        <v>3704</v>
      </c>
      <c r="C152" s="154" t="s">
        <v>344</v>
      </c>
      <c r="D152" s="851"/>
      <c r="E152" s="283"/>
      <c r="F152" s="155" t="s">
        <v>3561</v>
      </c>
      <c r="G152" s="152">
        <v>4</v>
      </c>
      <c r="H152" s="1845">
        <v>20</v>
      </c>
      <c r="I152" s="154">
        <f>ROUND(H152*G152/G152,2)</f>
        <v>20</v>
      </c>
      <c r="J152" s="155" t="s">
        <v>170</v>
      </c>
      <c r="K152" s="235"/>
      <c r="L152" s="157"/>
      <c r="M152" s="555"/>
      <c r="N152" s="1018"/>
      <c r="O152" s="73"/>
      <c r="P152" s="73"/>
      <c r="Q152" s="73"/>
      <c r="R152" s="73"/>
      <c r="S152" s="73"/>
      <c r="T152" s="73"/>
      <c r="U152" s="73"/>
      <c r="V152" s="73"/>
      <c r="W152" s="73"/>
      <c r="X152" s="73"/>
      <c r="Y152" s="73"/>
      <c r="Z152" s="73"/>
      <c r="AA152" s="73"/>
      <c r="AB152" s="73"/>
      <c r="AC152" s="73"/>
      <c r="AD152" s="73"/>
      <c r="AE152" s="73"/>
      <c r="AF152" s="73"/>
      <c r="AG152" s="73"/>
      <c r="AH152" s="73"/>
    </row>
    <row r="153" spans="1:34" ht="15" customHeight="1">
      <c r="A153" s="228"/>
      <c r="B153" s="228" t="s">
        <v>3705</v>
      </c>
      <c r="C153" s="1260" t="s">
        <v>347</v>
      </c>
      <c r="D153" s="1683"/>
      <c r="E153" s="1683"/>
      <c r="F153" s="1683"/>
      <c r="G153" s="1683"/>
      <c r="H153" s="1231"/>
      <c r="I153" s="364" t="e">
        <f>ROUND(H152*G152/G153,2)</f>
        <v>#DIV/0!</v>
      </c>
      <c r="J153" s="572" t="s">
        <v>170</v>
      </c>
      <c r="K153" s="1239"/>
      <c r="L153" s="444">
        <f>IF(OR(ISBLANK(K153),K153=0,H152=0,ISBLANK(H152)),,ROUND(K153+$L$5,2))</f>
        <v>0</v>
      </c>
      <c r="M153" s="738" t="e">
        <f>ROUND(I153*L153,2)</f>
        <v>#DIV/0!</v>
      </c>
      <c r="N153" s="987" t="e">
        <f>ROUND(L153/G153,2)</f>
        <v>#DIV/0!</v>
      </c>
      <c r="O153" s="73"/>
      <c r="P153" s="73"/>
      <c r="Q153" s="73"/>
      <c r="R153" s="73"/>
      <c r="S153" s="73"/>
      <c r="T153" s="73"/>
      <c r="U153" s="73"/>
      <c r="V153" s="73"/>
      <c r="W153" s="73"/>
      <c r="X153" s="73"/>
      <c r="Y153" s="73"/>
      <c r="Z153" s="73"/>
      <c r="AA153" s="73"/>
      <c r="AB153" s="73"/>
      <c r="AC153" s="73"/>
      <c r="AD153" s="73"/>
      <c r="AE153" s="73"/>
      <c r="AF153" s="73"/>
      <c r="AG153" s="73"/>
      <c r="AH153" s="73"/>
    </row>
    <row r="154" spans="1:34" ht="15" customHeight="1">
      <c r="A154" s="870">
        <v>36044</v>
      </c>
      <c r="B154" s="896" t="s">
        <v>3706</v>
      </c>
      <c r="C154" s="257" t="s">
        <v>344</v>
      </c>
      <c r="D154" s="851"/>
      <c r="E154" s="648"/>
      <c r="F154" s="255" t="s">
        <v>3561</v>
      </c>
      <c r="G154" s="311">
        <v>4</v>
      </c>
      <c r="H154" s="1845">
        <v>20</v>
      </c>
      <c r="I154" s="257">
        <f>ROUND(H154*G154/G154,2)</f>
        <v>20</v>
      </c>
      <c r="J154" s="255" t="s">
        <v>170</v>
      </c>
      <c r="K154" s="235"/>
      <c r="L154" s="157"/>
      <c r="M154" s="555"/>
      <c r="N154" s="1018"/>
      <c r="O154" s="73"/>
      <c r="P154" s="73"/>
      <c r="Q154" s="73"/>
      <c r="R154" s="73"/>
      <c r="S154" s="73"/>
      <c r="T154" s="73"/>
      <c r="U154" s="73"/>
      <c r="V154" s="73"/>
      <c r="W154" s="73"/>
      <c r="X154" s="73"/>
      <c r="Y154" s="73"/>
      <c r="Z154" s="73"/>
      <c r="AA154" s="73"/>
      <c r="AB154" s="73"/>
      <c r="AC154" s="73"/>
      <c r="AD154" s="73"/>
      <c r="AE154" s="73"/>
      <c r="AF154" s="73"/>
      <c r="AG154" s="73"/>
      <c r="AH154" s="73"/>
    </row>
    <row r="155" spans="1:34" ht="15" customHeight="1">
      <c r="A155" s="270"/>
      <c r="B155" s="270" t="s">
        <v>3705</v>
      </c>
      <c r="C155" s="1683" t="s">
        <v>347</v>
      </c>
      <c r="D155" s="1683"/>
      <c r="E155" s="1683"/>
      <c r="F155" s="1683"/>
      <c r="G155" s="1683"/>
      <c r="H155" s="1889"/>
      <c r="I155" s="364" t="e">
        <f>ROUND(H154*G154/G155,2)</f>
        <v>#DIV/0!</v>
      </c>
      <c r="J155" s="572" t="s">
        <v>170</v>
      </c>
      <c r="K155" s="1239"/>
      <c r="L155" s="444">
        <f>IF(OR(ISBLANK(K155),K155=0,H154=0,ISBLANK(H154)),,ROUND(K155+$L$5,2))</f>
        <v>0</v>
      </c>
      <c r="M155" s="738" t="e">
        <f>ROUND(I155*L155,2)</f>
        <v>#DIV/0!</v>
      </c>
      <c r="N155" s="987" t="e">
        <f>ROUND(L155/G155,2)</f>
        <v>#DIV/0!</v>
      </c>
      <c r="O155" s="73"/>
      <c r="P155" s="73"/>
      <c r="Q155" s="73"/>
      <c r="R155" s="73"/>
      <c r="S155" s="73"/>
      <c r="T155" s="73"/>
      <c r="U155" s="73"/>
      <c r="V155" s="73"/>
      <c r="W155" s="73"/>
      <c r="X155" s="73"/>
      <c r="Y155" s="73"/>
      <c r="Z155" s="73"/>
      <c r="AA155" s="73"/>
      <c r="AB155" s="73"/>
      <c r="AC155" s="73"/>
      <c r="AD155" s="73"/>
      <c r="AE155" s="73"/>
      <c r="AF155" s="73"/>
      <c r="AG155" s="73"/>
      <c r="AH155" s="73"/>
    </row>
    <row r="156" spans="1:34" ht="15" customHeight="1">
      <c r="A156" s="504">
        <v>36045</v>
      </c>
      <c r="B156" s="147" t="s">
        <v>3707</v>
      </c>
      <c r="C156" s="154" t="s">
        <v>344</v>
      </c>
      <c r="D156" s="851"/>
      <c r="E156" s="648"/>
      <c r="F156" s="155" t="s">
        <v>3561</v>
      </c>
      <c r="G156" s="152">
        <v>4</v>
      </c>
      <c r="H156" s="2043">
        <v>50</v>
      </c>
      <c r="I156" s="154">
        <f>ROUND($H$156*$G$156/G156,2)</f>
        <v>50</v>
      </c>
      <c r="J156" s="155" t="s">
        <v>170</v>
      </c>
      <c r="K156" s="235"/>
      <c r="L156" s="157"/>
      <c r="M156" s="555"/>
      <c r="N156" s="1018"/>
      <c r="O156" s="73"/>
      <c r="P156" s="73"/>
      <c r="Q156" s="73"/>
      <c r="R156" s="73"/>
      <c r="S156" s="73"/>
      <c r="T156" s="73"/>
      <c r="U156" s="73"/>
      <c r="V156" s="73"/>
      <c r="W156" s="73"/>
      <c r="X156" s="73"/>
      <c r="Y156" s="73"/>
      <c r="Z156" s="73"/>
      <c r="AA156" s="73"/>
      <c r="AB156" s="73"/>
      <c r="AC156" s="73"/>
      <c r="AD156" s="73"/>
      <c r="AE156" s="73"/>
      <c r="AF156" s="73"/>
      <c r="AG156" s="73"/>
      <c r="AH156" s="73"/>
    </row>
    <row r="157" spans="1:34" ht="15" customHeight="1">
      <c r="A157" s="356"/>
      <c r="B157" s="356" t="s">
        <v>3705</v>
      </c>
      <c r="C157" s="1260" t="s">
        <v>347</v>
      </c>
      <c r="D157" s="1683"/>
      <c r="E157" s="1683"/>
      <c r="F157" s="1683"/>
      <c r="G157" s="1683"/>
      <c r="H157" s="1059"/>
      <c r="I157" s="364" t="e">
        <f>ROUND(H156*G156/G157,2)</f>
        <v>#DIV/0!</v>
      </c>
      <c r="J157" s="572" t="s">
        <v>170</v>
      </c>
      <c r="K157" s="1239"/>
      <c r="L157" s="444">
        <f>IF(OR(ISBLANK(K157),K157=0,H156=0,ISBLANK(H156)),,ROUND(K157+$L$5,2))</f>
        <v>0</v>
      </c>
      <c r="M157" s="738" t="e">
        <f>ROUND(I157*L157,2)</f>
        <v>#DIV/0!</v>
      </c>
      <c r="N157" s="987" t="e">
        <f>ROUND(L157/G157,2)</f>
        <v>#DIV/0!</v>
      </c>
      <c r="O157" s="73"/>
      <c r="P157" s="73"/>
      <c r="Q157" s="73"/>
      <c r="R157" s="73"/>
      <c r="S157" s="73"/>
      <c r="T157" s="73"/>
      <c r="U157" s="73"/>
      <c r="V157" s="73"/>
      <c r="W157" s="73"/>
      <c r="X157" s="73"/>
      <c r="Y157" s="73"/>
      <c r="Z157" s="73"/>
      <c r="AA157" s="73"/>
      <c r="AB157" s="73"/>
      <c r="AC157" s="73"/>
      <c r="AD157" s="73"/>
      <c r="AE157" s="73"/>
      <c r="AF157" s="73"/>
      <c r="AG157" s="73"/>
      <c r="AH157" s="73"/>
    </row>
    <row r="158" spans="1:34" ht="15" customHeight="1">
      <c r="A158" s="747">
        <v>36046</v>
      </c>
      <c r="B158" s="254" t="s">
        <v>3708</v>
      </c>
      <c r="C158" s="257" t="s">
        <v>344</v>
      </c>
      <c r="D158" s="851"/>
      <c r="E158" s="648"/>
      <c r="F158" s="255" t="s">
        <v>3709</v>
      </c>
      <c r="G158" s="311">
        <v>35</v>
      </c>
      <c r="H158" s="1845">
        <v>100</v>
      </c>
      <c r="I158" s="257">
        <f>ROUND(H158*G158/G158,2)</f>
        <v>100</v>
      </c>
      <c r="J158" s="255" t="s">
        <v>170</v>
      </c>
      <c r="K158" s="235"/>
      <c r="L158" s="157"/>
      <c r="M158" s="555"/>
      <c r="N158" s="1018"/>
      <c r="O158" s="73"/>
      <c r="P158" s="73"/>
      <c r="Q158" s="73"/>
      <c r="R158" s="73"/>
      <c r="S158" s="73"/>
      <c r="T158" s="73"/>
      <c r="U158" s="73"/>
      <c r="V158" s="73"/>
      <c r="W158" s="73"/>
      <c r="X158" s="73"/>
      <c r="Y158" s="73"/>
      <c r="Z158" s="73"/>
      <c r="AA158" s="73"/>
      <c r="AB158" s="73"/>
      <c r="AC158" s="73"/>
      <c r="AD158" s="73"/>
      <c r="AE158" s="73"/>
      <c r="AF158" s="73"/>
      <c r="AG158" s="73"/>
      <c r="AH158" s="73"/>
    </row>
    <row r="159" spans="1:34" ht="15" customHeight="1">
      <c r="A159" s="166"/>
      <c r="B159" s="166" t="s">
        <v>3710</v>
      </c>
      <c r="C159" s="1260" t="s">
        <v>347</v>
      </c>
      <c r="D159" s="1260"/>
      <c r="E159" s="1260"/>
      <c r="F159" s="1260"/>
      <c r="G159" s="1260"/>
      <c r="H159" s="1059"/>
      <c r="I159" s="166" t="e">
        <f>ROUND(H158*G158/G159,2)</f>
        <v>#DIV/0!</v>
      </c>
      <c r="J159" s="1026" t="s">
        <v>170</v>
      </c>
      <c r="K159" s="170"/>
      <c r="L159" s="171">
        <f>IF(OR(ISBLANK(K159),K159=0,H158=0,ISBLANK(H158)),,ROUND(K159+$L$5,2))</f>
        <v>0</v>
      </c>
      <c r="M159" s="326" t="e">
        <f>ROUND(I159*L159,2)</f>
        <v>#DIV/0!</v>
      </c>
      <c r="N159" s="1012" t="e">
        <f>ROUND(L159/G159,2)</f>
        <v>#DIV/0!</v>
      </c>
      <c r="O159" s="73"/>
      <c r="P159" s="73"/>
      <c r="Q159" s="73"/>
      <c r="R159" s="73"/>
      <c r="S159" s="73"/>
      <c r="T159" s="73"/>
      <c r="U159" s="73"/>
      <c r="V159" s="73"/>
      <c r="W159" s="73"/>
      <c r="X159" s="73"/>
      <c r="Y159" s="73"/>
      <c r="Z159" s="73"/>
      <c r="AA159" s="73"/>
      <c r="AB159" s="73"/>
      <c r="AC159" s="73"/>
      <c r="AD159" s="73"/>
      <c r="AE159" s="73"/>
      <c r="AF159" s="73"/>
      <c r="AG159" s="73"/>
      <c r="AH159" s="73"/>
    </row>
    <row r="160" spans="1:34" ht="15" customHeight="1">
      <c r="A160" s="270"/>
      <c r="B160" s="270" t="s">
        <v>3711</v>
      </c>
      <c r="C160" s="270"/>
      <c r="D160" s="364"/>
      <c r="E160" s="270"/>
      <c r="F160" s="270"/>
      <c r="G160" s="305"/>
      <c r="H160" s="985"/>
      <c r="I160" s="364"/>
      <c r="J160" s="198"/>
      <c r="K160" s="566"/>
      <c r="L160" s="444"/>
      <c r="M160" s="738"/>
      <c r="N160" s="987"/>
      <c r="O160" s="73"/>
      <c r="P160" s="73"/>
      <c r="Q160" s="73"/>
      <c r="R160" s="73"/>
      <c r="S160" s="73"/>
      <c r="T160" s="73"/>
      <c r="U160" s="73"/>
      <c r="V160" s="73"/>
      <c r="W160" s="73"/>
      <c r="X160" s="73"/>
      <c r="Y160" s="73"/>
      <c r="Z160" s="73"/>
      <c r="AA160" s="73"/>
      <c r="AB160" s="73"/>
      <c r="AC160" s="73"/>
      <c r="AD160" s="73"/>
      <c r="AE160" s="73"/>
      <c r="AF160" s="73"/>
      <c r="AG160" s="73"/>
      <c r="AH160" s="73"/>
    </row>
    <row r="161" spans="1:34" ht="15" customHeight="1">
      <c r="A161" s="883">
        <v>36047</v>
      </c>
      <c r="B161" s="896" t="s">
        <v>3712</v>
      </c>
      <c r="C161" s="154" t="s">
        <v>344</v>
      </c>
      <c r="D161" s="851"/>
      <c r="E161" s="283"/>
      <c r="F161" s="310" t="s">
        <v>3713</v>
      </c>
      <c r="G161" s="887">
        <v>24</v>
      </c>
      <c r="H161" s="1307">
        <v>10</v>
      </c>
      <c r="I161" s="154">
        <f>ROUND(H161*G161/G161,2)</f>
        <v>10</v>
      </c>
      <c r="J161" s="255" t="s">
        <v>170</v>
      </c>
      <c r="K161" s="235"/>
      <c r="L161" s="157"/>
      <c r="M161" s="555"/>
      <c r="N161" s="1018"/>
      <c r="O161" s="73"/>
      <c r="P161" s="73"/>
      <c r="Q161" s="73"/>
      <c r="R161" s="73"/>
      <c r="S161" s="73"/>
      <c r="T161" s="73"/>
      <c r="U161" s="73"/>
      <c r="V161" s="73"/>
      <c r="W161" s="73"/>
      <c r="X161" s="73"/>
      <c r="Y161" s="73"/>
      <c r="Z161" s="73"/>
      <c r="AA161" s="73"/>
      <c r="AB161" s="73"/>
      <c r="AC161" s="73"/>
      <c r="AD161" s="73"/>
      <c r="AE161" s="73"/>
      <c r="AF161" s="73"/>
      <c r="AG161" s="73"/>
      <c r="AH161" s="73"/>
    </row>
    <row r="162" spans="1:34" ht="15" customHeight="1">
      <c r="A162" s="575"/>
      <c r="B162" s="575"/>
      <c r="C162" s="1683" t="s">
        <v>347</v>
      </c>
      <c r="D162" s="1683"/>
      <c r="E162" s="1683"/>
      <c r="F162" s="1683"/>
      <c r="G162" s="1683"/>
      <c r="H162" s="1059"/>
      <c r="I162" s="364" t="e">
        <f>ROUND(H161*G161/G162,2)</f>
        <v>#DIV/0!</v>
      </c>
      <c r="J162" s="572" t="s">
        <v>170</v>
      </c>
      <c r="K162" s="1239"/>
      <c r="L162" s="444">
        <f>IF(OR(ISBLANK(K162),K162=0,H161=0,ISBLANK(H161)),,ROUND(K162+$L$5,2))</f>
        <v>0</v>
      </c>
      <c r="M162" s="738" t="e">
        <f>ROUND(I162*L162,2)</f>
        <v>#DIV/0!</v>
      </c>
      <c r="N162" s="987" t="e">
        <f>ROUND(L162/G162,2)</f>
        <v>#DIV/0!</v>
      </c>
      <c r="O162" s="73"/>
      <c r="P162" s="73"/>
      <c r="Q162" s="73"/>
      <c r="R162" s="73"/>
      <c r="S162" s="73"/>
      <c r="T162" s="73"/>
      <c r="U162" s="73"/>
      <c r="V162" s="73"/>
      <c r="W162" s="73"/>
      <c r="X162" s="73"/>
      <c r="Y162" s="73"/>
      <c r="Z162" s="73"/>
      <c r="AA162" s="73"/>
      <c r="AB162" s="73"/>
      <c r="AC162" s="73"/>
      <c r="AD162" s="73"/>
      <c r="AE162" s="73"/>
      <c r="AF162" s="73"/>
      <c r="AG162" s="73"/>
      <c r="AH162" s="73"/>
    </row>
    <row r="163" spans="1:34" ht="15" customHeight="1">
      <c r="A163" s="504">
        <v>36048</v>
      </c>
      <c r="B163" s="147" t="s">
        <v>3714</v>
      </c>
      <c r="C163" s="154" t="s">
        <v>344</v>
      </c>
      <c r="D163" s="851"/>
      <c r="E163" s="648"/>
      <c r="F163" s="155" t="s">
        <v>3715</v>
      </c>
      <c r="G163" s="152">
        <v>50</v>
      </c>
      <c r="H163" s="1307">
        <v>75</v>
      </c>
      <c r="I163" s="154">
        <f>ROUND(H163*G163/G163,2)</f>
        <v>75</v>
      </c>
      <c r="J163" s="155" t="s">
        <v>170</v>
      </c>
      <c r="K163" s="235"/>
      <c r="L163" s="157"/>
      <c r="M163" s="555"/>
      <c r="N163" s="1018"/>
      <c r="O163" s="73"/>
      <c r="P163" s="73"/>
      <c r="Q163" s="73"/>
      <c r="R163" s="73"/>
      <c r="S163" s="73"/>
      <c r="T163" s="73"/>
      <c r="U163" s="73"/>
      <c r="V163" s="73"/>
      <c r="W163" s="73"/>
      <c r="X163" s="73"/>
      <c r="Y163" s="73"/>
      <c r="Z163" s="73"/>
      <c r="AA163" s="73"/>
      <c r="AB163" s="73"/>
      <c r="AC163" s="73"/>
      <c r="AD163" s="73"/>
      <c r="AE163" s="73"/>
      <c r="AF163" s="73"/>
      <c r="AG163" s="73"/>
      <c r="AH163" s="73"/>
    </row>
    <row r="164" spans="1:34" ht="15" customHeight="1">
      <c r="A164" s="270"/>
      <c r="B164" s="270" t="s">
        <v>3716</v>
      </c>
      <c r="C164" s="1683" t="s">
        <v>347</v>
      </c>
      <c r="D164" s="1683"/>
      <c r="E164" s="1683"/>
      <c r="F164" s="1683"/>
      <c r="G164" s="1683"/>
      <c r="H164" s="1059"/>
      <c r="I164" s="364" t="e">
        <f>ROUND(H163*G163/G164,2)</f>
        <v>#DIV/0!</v>
      </c>
      <c r="J164" s="572" t="s">
        <v>170</v>
      </c>
      <c r="K164" s="1239"/>
      <c r="L164" s="444">
        <f>IF(OR(ISBLANK(K164),K164=0,H163=0,ISBLANK(H163)),,ROUND(K164+$L$5,2))</f>
        <v>0</v>
      </c>
      <c r="M164" s="738" t="e">
        <f>ROUND(I164*L164,2)</f>
        <v>#DIV/0!</v>
      </c>
      <c r="N164" s="987" t="e">
        <f>ROUND(L164/G164,2)</f>
        <v>#DIV/0!</v>
      </c>
      <c r="O164" s="73"/>
      <c r="P164" s="73"/>
      <c r="Q164" s="73"/>
      <c r="R164" s="73"/>
      <c r="S164" s="73"/>
      <c r="T164" s="73"/>
      <c r="U164" s="73"/>
      <c r="V164" s="73"/>
      <c r="W164" s="73"/>
      <c r="X164" s="73"/>
      <c r="Y164" s="73"/>
      <c r="Z164" s="73"/>
      <c r="AA164" s="73"/>
      <c r="AB164" s="73"/>
      <c r="AC164" s="73"/>
      <c r="AD164" s="73"/>
      <c r="AE164" s="73"/>
      <c r="AF164" s="73"/>
      <c r="AG164" s="73"/>
      <c r="AH164" s="73"/>
    </row>
    <row r="165" spans="1:34" ht="15" customHeight="1">
      <c r="A165" s="883">
        <v>36049</v>
      </c>
      <c r="B165" s="896" t="s">
        <v>3717</v>
      </c>
      <c r="C165" s="154" t="s">
        <v>344</v>
      </c>
      <c r="D165" s="851"/>
      <c r="E165" s="648"/>
      <c r="F165" s="310" t="s">
        <v>3713</v>
      </c>
      <c r="G165" s="887">
        <v>24</v>
      </c>
      <c r="H165" s="1307">
        <v>30</v>
      </c>
      <c r="I165" s="528">
        <f>ROUND(H165*G165/G165,2)</f>
        <v>30</v>
      </c>
      <c r="J165" s="310" t="s">
        <v>170</v>
      </c>
      <c r="K165" s="235"/>
      <c r="L165" s="157"/>
      <c r="M165" s="555"/>
      <c r="N165" s="1018"/>
      <c r="O165" s="73"/>
      <c r="P165" s="73"/>
      <c r="Q165" s="73"/>
      <c r="R165" s="73"/>
      <c r="S165" s="73"/>
      <c r="T165" s="73"/>
      <c r="U165" s="73"/>
      <c r="V165" s="73"/>
      <c r="W165" s="73"/>
      <c r="X165" s="73"/>
      <c r="Y165" s="73"/>
      <c r="Z165" s="73"/>
      <c r="AA165" s="73"/>
      <c r="AB165" s="73"/>
      <c r="AC165" s="73"/>
      <c r="AD165" s="73"/>
      <c r="AE165" s="73"/>
      <c r="AF165" s="73"/>
      <c r="AG165" s="73"/>
      <c r="AH165" s="73"/>
    </row>
    <row r="166" spans="1:34" ht="15" customHeight="1">
      <c r="A166" s="575"/>
      <c r="B166" s="575"/>
      <c r="C166" s="1683" t="s">
        <v>347</v>
      </c>
      <c r="D166" s="1683"/>
      <c r="E166" s="1683"/>
      <c r="F166" s="1683"/>
      <c r="G166" s="1683"/>
      <c r="H166" s="1889"/>
      <c r="I166" s="364" t="e">
        <f>ROUND(H165*G165/G166,2)</f>
        <v>#DIV/0!</v>
      </c>
      <c r="J166" s="572" t="s">
        <v>170</v>
      </c>
      <c r="K166" s="1239"/>
      <c r="L166" s="444">
        <f>IF(OR(ISBLANK(K166),K166=0,H165=0,ISBLANK(H165)),,ROUND(K166+$L$5,2))</f>
        <v>0</v>
      </c>
      <c r="M166" s="738" t="e">
        <f>ROUND(I166*L166,2)</f>
        <v>#DIV/0!</v>
      </c>
      <c r="N166" s="987" t="e">
        <f>ROUND(L166/G166,2)</f>
        <v>#DIV/0!</v>
      </c>
      <c r="O166" s="73"/>
      <c r="P166" s="73"/>
      <c r="Q166" s="73"/>
      <c r="R166" s="73"/>
      <c r="S166" s="73"/>
      <c r="T166" s="73"/>
      <c r="U166" s="73"/>
      <c r="V166" s="73"/>
      <c r="W166" s="73"/>
      <c r="X166" s="73"/>
      <c r="Y166" s="73"/>
      <c r="Z166" s="73"/>
      <c r="AA166" s="73"/>
      <c r="AB166" s="73"/>
      <c r="AC166" s="73"/>
      <c r="AD166" s="73"/>
      <c r="AE166" s="73"/>
      <c r="AF166" s="73"/>
      <c r="AG166" s="73"/>
      <c r="AH166" s="73"/>
    </row>
    <row r="167" spans="1:34" ht="15" customHeight="1">
      <c r="A167" s="504">
        <v>36050</v>
      </c>
      <c r="B167" s="147" t="s">
        <v>3718</v>
      </c>
      <c r="C167" s="154" t="s">
        <v>344</v>
      </c>
      <c r="D167" s="851"/>
      <c r="E167" s="648"/>
      <c r="F167" s="155" t="s">
        <v>3561</v>
      </c>
      <c r="G167" s="152">
        <v>4</v>
      </c>
      <c r="H167" s="1307">
        <v>20</v>
      </c>
      <c r="I167" s="154">
        <f>ROUND(H167*G167/G167,2)</f>
        <v>20</v>
      </c>
      <c r="J167" s="155" t="s">
        <v>170</v>
      </c>
      <c r="K167" s="235"/>
      <c r="L167" s="157"/>
      <c r="M167" s="555"/>
      <c r="N167" s="1018"/>
      <c r="O167" s="73"/>
      <c r="P167" s="73"/>
      <c r="Q167" s="73"/>
      <c r="R167" s="73"/>
      <c r="S167" s="73"/>
      <c r="T167" s="73"/>
      <c r="U167" s="73"/>
      <c r="V167" s="73"/>
      <c r="W167" s="73"/>
      <c r="X167" s="73"/>
      <c r="Y167" s="73"/>
      <c r="Z167" s="73"/>
      <c r="AA167" s="73"/>
      <c r="AB167" s="73"/>
      <c r="AC167" s="73"/>
      <c r="AD167" s="73"/>
      <c r="AE167" s="73"/>
      <c r="AF167" s="73"/>
      <c r="AG167" s="73"/>
      <c r="AH167" s="73"/>
    </row>
    <row r="168" spans="1:34" ht="15" customHeight="1" thickBot="1">
      <c r="A168" s="270"/>
      <c r="B168" s="270" t="s">
        <v>3719</v>
      </c>
      <c r="C168" s="1683" t="s">
        <v>347</v>
      </c>
      <c r="D168" s="1683"/>
      <c r="E168" s="1683"/>
      <c r="F168" s="1683"/>
      <c r="G168" s="1683"/>
      <c r="H168" s="985"/>
      <c r="I168" s="270" t="e">
        <f>ROUND(H167*G167/G168,2)</f>
        <v>#DIV/0!</v>
      </c>
      <c r="J168" s="1030" t="s">
        <v>170</v>
      </c>
      <c r="K168" s="1239"/>
      <c r="L168" s="246">
        <f>IF(OR(ISBLANK(K168),K168=0,H167=0,ISBLANK(H167)),,ROUND(K168+$L$5,2))</f>
        <v>0</v>
      </c>
      <c r="M168" s="348" t="e">
        <f>ROUND(I168*L168,2)</f>
        <v>#DIV/0!</v>
      </c>
      <c r="N168" s="1021" t="e">
        <f>ROUND(L168/G168,2)</f>
        <v>#DIV/0!</v>
      </c>
      <c r="O168" s="73"/>
      <c r="P168" s="73"/>
      <c r="Q168" s="73"/>
      <c r="R168" s="73"/>
      <c r="S168" s="73"/>
      <c r="T168" s="73"/>
      <c r="U168" s="73"/>
      <c r="V168" s="73"/>
      <c r="W168" s="73"/>
      <c r="X168" s="73"/>
      <c r="Y168" s="73"/>
      <c r="Z168" s="73"/>
      <c r="AA168" s="73"/>
      <c r="AB168" s="73"/>
      <c r="AC168" s="73"/>
      <c r="AD168" s="73"/>
      <c r="AE168" s="73"/>
      <c r="AF168" s="73"/>
      <c r="AG168" s="73"/>
      <c r="AH168" s="73"/>
    </row>
    <row r="169" spans="1:34" ht="15" customHeight="1" thickBot="1">
      <c r="A169" s="504">
        <v>36051</v>
      </c>
      <c r="B169" s="147" t="s">
        <v>3720</v>
      </c>
      <c r="C169" s="154" t="s">
        <v>344</v>
      </c>
      <c r="D169" s="155"/>
      <c r="E169" s="283"/>
      <c r="F169" s="155" t="s">
        <v>3702</v>
      </c>
      <c r="G169" s="152">
        <v>25</v>
      </c>
      <c r="H169" s="1307">
        <v>10</v>
      </c>
      <c r="I169" s="154">
        <f>ROUND(H169*G169/G169,2)</f>
        <v>10</v>
      </c>
      <c r="J169" s="155" t="s">
        <v>170</v>
      </c>
      <c r="K169" s="235"/>
      <c r="L169" s="157"/>
      <c r="M169" s="555"/>
      <c r="N169" s="1018"/>
      <c r="O169" s="73"/>
      <c r="P169" s="73"/>
      <c r="Q169" s="73"/>
      <c r="R169" s="73"/>
      <c r="S169" s="73"/>
      <c r="T169" s="73"/>
      <c r="U169" s="73"/>
      <c r="V169" s="73"/>
      <c r="W169" s="73"/>
      <c r="X169" s="73"/>
      <c r="Y169" s="73"/>
      <c r="Z169" s="73"/>
      <c r="AA169" s="73"/>
      <c r="AB169" s="73"/>
      <c r="AC169" s="73"/>
      <c r="AD169" s="73"/>
      <c r="AE169" s="73"/>
      <c r="AF169" s="73"/>
      <c r="AG169" s="73"/>
      <c r="AH169" s="73"/>
    </row>
    <row r="170" spans="1:34" ht="15" customHeight="1" thickBot="1">
      <c r="A170" s="270"/>
      <c r="B170" s="270" t="s">
        <v>3721</v>
      </c>
      <c r="C170" s="1683" t="s">
        <v>1988</v>
      </c>
      <c r="D170" s="1683"/>
      <c r="E170" s="1683"/>
      <c r="F170" s="1683"/>
      <c r="G170" s="1683"/>
      <c r="H170" s="1059"/>
      <c r="I170" s="364" t="e">
        <f>ROUND(H169*G169/G170,2)</f>
        <v>#DIV/0!</v>
      </c>
      <c r="J170" s="572" t="s">
        <v>170</v>
      </c>
      <c r="K170" s="1239"/>
      <c r="L170" s="444">
        <f>IF(OR(ISBLANK(K170),K170=0,H169=0,ISBLANK(H169)),,ROUND(K170+$L$5,2))</f>
        <v>0</v>
      </c>
      <c r="M170" s="738" t="e">
        <f>ROUND(I170*L170,2)</f>
        <v>#DIV/0!</v>
      </c>
      <c r="N170" s="987" t="e">
        <f>ROUND(L170/G170,2)</f>
        <v>#DIV/0!</v>
      </c>
      <c r="O170" s="73"/>
      <c r="P170" s="73"/>
      <c r="Q170" s="73"/>
      <c r="R170" s="73"/>
      <c r="S170" s="73"/>
      <c r="T170" s="73"/>
      <c r="U170" s="73"/>
      <c r="V170" s="73"/>
      <c r="W170" s="73"/>
      <c r="X170" s="73"/>
      <c r="Y170" s="73"/>
      <c r="Z170" s="73"/>
      <c r="AA170" s="73"/>
      <c r="AB170" s="73"/>
      <c r="AC170" s="73"/>
      <c r="AD170" s="73"/>
      <c r="AE170" s="73"/>
      <c r="AF170" s="73"/>
      <c r="AG170" s="73"/>
      <c r="AH170" s="73"/>
    </row>
    <row r="171" spans="1:34" ht="15" customHeight="1">
      <c r="A171" s="504">
        <v>36052</v>
      </c>
      <c r="B171" s="147" t="s">
        <v>3722</v>
      </c>
      <c r="C171" s="154" t="s">
        <v>344</v>
      </c>
      <c r="D171" s="155"/>
      <c r="E171" s="648"/>
      <c r="F171" s="166" t="s">
        <v>3723</v>
      </c>
      <c r="G171" s="168">
        <v>40</v>
      </c>
      <c r="H171" s="1307"/>
      <c r="I171" s="154">
        <f>ROUND(H171*G171/G171,2)</f>
        <v>0</v>
      </c>
      <c r="J171" s="155" t="s">
        <v>170</v>
      </c>
      <c r="K171" s="235"/>
      <c r="L171" s="157"/>
      <c r="M171" s="555"/>
      <c r="N171" s="1018"/>
      <c r="O171" s="73"/>
      <c r="P171" s="73"/>
      <c r="Q171" s="73"/>
      <c r="R171" s="73"/>
      <c r="S171" s="73"/>
      <c r="T171" s="73"/>
      <c r="U171" s="73"/>
      <c r="V171" s="73"/>
      <c r="W171" s="73"/>
      <c r="X171" s="73"/>
      <c r="Y171" s="73"/>
      <c r="Z171" s="73"/>
      <c r="AA171" s="73"/>
      <c r="AB171" s="73"/>
      <c r="AC171" s="73"/>
      <c r="AD171" s="73"/>
      <c r="AE171" s="73"/>
      <c r="AF171" s="73"/>
      <c r="AG171" s="73"/>
      <c r="AH171" s="73"/>
    </row>
    <row r="172" spans="1:34" ht="15" customHeight="1">
      <c r="A172" s="228"/>
      <c r="B172" s="228" t="s">
        <v>3724</v>
      </c>
      <c r="C172" s="1260" t="s">
        <v>1988</v>
      </c>
      <c r="D172" s="1683"/>
      <c r="E172" s="1683"/>
      <c r="F172" s="1683"/>
      <c r="G172" s="1683"/>
      <c r="H172" s="1059"/>
      <c r="I172" s="364" t="e">
        <f>ROUND(H171*G171/G172,2)</f>
        <v>#DIV/0!</v>
      </c>
      <c r="J172" s="572" t="s">
        <v>170</v>
      </c>
      <c r="K172" s="1239"/>
      <c r="L172" s="444">
        <f>IF(OR(ISBLANK(K172),K172=0,H171=0,ISBLANK(H171)),,ROUND(K172+$L$5,2))</f>
        <v>0</v>
      </c>
      <c r="M172" s="738" t="e">
        <f>ROUND(I172*L172,2)</f>
        <v>#DIV/0!</v>
      </c>
      <c r="N172" s="987" t="e">
        <f>ROUND(L172/G172,2)</f>
        <v>#DIV/0!</v>
      </c>
      <c r="O172" s="73"/>
      <c r="P172" s="73"/>
      <c r="Q172" s="73"/>
      <c r="R172" s="73"/>
      <c r="S172" s="73"/>
      <c r="T172" s="73"/>
      <c r="U172" s="73"/>
      <c r="V172" s="73"/>
      <c r="W172" s="73"/>
      <c r="X172" s="73"/>
      <c r="Y172" s="73"/>
      <c r="Z172" s="73"/>
      <c r="AA172" s="73"/>
      <c r="AB172" s="73"/>
      <c r="AC172" s="73"/>
      <c r="AD172" s="73"/>
      <c r="AE172" s="73"/>
      <c r="AF172" s="73"/>
      <c r="AG172" s="73"/>
      <c r="AH172" s="73"/>
    </row>
    <row r="173" spans="1:34" ht="15" customHeight="1">
      <c r="A173" s="870">
        <v>36053</v>
      </c>
      <c r="B173" s="896" t="s">
        <v>3725</v>
      </c>
      <c r="C173" s="257" t="s">
        <v>344</v>
      </c>
      <c r="D173" s="155"/>
      <c r="E173" s="648"/>
      <c r="F173" s="310" t="s">
        <v>3726</v>
      </c>
      <c r="G173" s="887">
        <v>24</v>
      </c>
      <c r="H173" s="1307">
        <v>20</v>
      </c>
      <c r="I173" s="528"/>
      <c r="J173" s="255"/>
      <c r="K173" s="729"/>
      <c r="L173" s="314"/>
      <c r="M173" s="670"/>
      <c r="N173" s="2546"/>
      <c r="O173" s="73"/>
      <c r="P173" s="73"/>
      <c r="Q173" s="73"/>
      <c r="R173" s="73"/>
      <c r="S173" s="73"/>
      <c r="T173" s="73"/>
      <c r="U173" s="73"/>
      <c r="V173" s="73"/>
      <c r="W173" s="73"/>
      <c r="X173" s="73"/>
      <c r="Y173" s="73"/>
      <c r="Z173" s="73"/>
      <c r="AA173" s="73"/>
      <c r="AB173" s="73"/>
      <c r="AC173" s="73"/>
      <c r="AD173" s="73"/>
      <c r="AE173" s="73"/>
      <c r="AF173" s="73"/>
      <c r="AG173" s="73"/>
      <c r="AH173" s="73"/>
    </row>
    <row r="174" spans="1:34" ht="15" customHeight="1" thickBot="1">
      <c r="A174" s="270"/>
      <c r="B174" s="270" t="s">
        <v>1849</v>
      </c>
      <c r="C174" s="1683" t="s">
        <v>1988</v>
      </c>
      <c r="D174" s="1683"/>
      <c r="E174" s="1683"/>
      <c r="F174" s="1683"/>
      <c r="G174" s="1683"/>
      <c r="H174" s="1889"/>
      <c r="I174" s="364" t="e">
        <f>ROUND(H173*G173/G174,2)</f>
        <v>#DIV/0!</v>
      </c>
      <c r="J174" s="572" t="s">
        <v>170</v>
      </c>
      <c r="K174" s="1835"/>
      <c r="L174" s="444">
        <f>IF(OR(ISBLANK(K174),K174=0,H173=0,ISBLANK(H173)),,ROUND(K174+$L$5,2))</f>
        <v>0</v>
      </c>
      <c r="M174" s="738" t="e">
        <f>ROUND(I174*L174,2)</f>
        <v>#DIV/0!</v>
      </c>
      <c r="N174" s="987" t="e">
        <f>ROUND(L174/G174,2)</f>
        <v>#DIV/0!</v>
      </c>
      <c r="O174" s="73"/>
      <c r="P174" s="73"/>
      <c r="Q174" s="73"/>
      <c r="R174" s="73"/>
      <c r="S174" s="73"/>
      <c r="T174" s="73"/>
      <c r="U174" s="73"/>
      <c r="V174" s="73"/>
      <c r="W174" s="73"/>
      <c r="X174" s="73"/>
      <c r="Y174" s="73"/>
      <c r="Z174" s="73"/>
      <c r="AA174" s="73"/>
      <c r="AB174" s="73"/>
      <c r="AC174" s="73"/>
      <c r="AD174" s="73"/>
      <c r="AE174" s="73"/>
      <c r="AF174" s="73"/>
      <c r="AG174" s="73"/>
      <c r="AH174" s="73"/>
    </row>
    <row r="175" spans="1:34" ht="15" customHeight="1" thickBot="1">
      <c r="A175" s="504">
        <v>36054</v>
      </c>
      <c r="B175" s="147" t="s">
        <v>3727</v>
      </c>
      <c r="C175" s="154" t="s">
        <v>344</v>
      </c>
      <c r="D175" s="228"/>
      <c r="E175" s="648"/>
      <c r="F175" s="155" t="s">
        <v>3728</v>
      </c>
      <c r="G175" s="152">
        <v>12</v>
      </c>
      <c r="H175" s="1307">
        <v>10</v>
      </c>
      <c r="I175" s="154">
        <f>ROUND(H175*G175/G175,2)</f>
        <v>10</v>
      </c>
      <c r="J175" s="155" t="s">
        <v>170</v>
      </c>
      <c r="K175" s="235"/>
      <c r="L175" s="157"/>
      <c r="M175" s="555"/>
      <c r="N175" s="1018"/>
      <c r="O175" s="73"/>
      <c r="P175" s="73"/>
      <c r="Q175" s="73"/>
      <c r="R175" s="73"/>
      <c r="S175" s="73"/>
      <c r="T175" s="73"/>
      <c r="U175" s="73"/>
      <c r="V175" s="73"/>
      <c r="W175" s="73"/>
      <c r="X175" s="73"/>
      <c r="Y175" s="73"/>
      <c r="Z175" s="73"/>
      <c r="AA175" s="73"/>
      <c r="AB175" s="73"/>
      <c r="AC175" s="73"/>
      <c r="AD175" s="73"/>
      <c r="AE175" s="73"/>
      <c r="AF175" s="73"/>
      <c r="AG175" s="73"/>
      <c r="AH175" s="73"/>
    </row>
    <row r="176" spans="1:34" ht="15" customHeight="1">
      <c r="A176" s="166"/>
      <c r="B176" s="166" t="s">
        <v>3729</v>
      </c>
      <c r="C176" s="1260" t="s">
        <v>1988</v>
      </c>
      <c r="D176" s="1260"/>
      <c r="E176" s="1260"/>
      <c r="F176" s="1260"/>
      <c r="G176" s="1260"/>
      <c r="H176" s="1059"/>
      <c r="I176" s="166" t="e">
        <f>ROUND(H175*G175/G176,2)</f>
        <v>#DIV/0!</v>
      </c>
      <c r="J176" s="1026" t="s">
        <v>170</v>
      </c>
      <c r="K176" s="170"/>
      <c r="L176" s="171">
        <f>IF(OR(ISBLANK(K176),K176=0,H175=0,ISBLANK(H175)),,ROUND(K176+$L$5,2))</f>
        <v>0</v>
      </c>
      <c r="M176" s="326" t="e">
        <f>ROUND(I176*L176,2)</f>
        <v>#DIV/0!</v>
      </c>
      <c r="N176" s="1012" t="e">
        <f>ROUND(L176/G176,2)</f>
        <v>#DIV/0!</v>
      </c>
      <c r="O176" s="73"/>
      <c r="P176" s="73"/>
      <c r="Q176" s="73"/>
      <c r="R176" s="73"/>
      <c r="S176" s="73"/>
      <c r="T176" s="73"/>
      <c r="U176" s="73"/>
      <c r="V176" s="73"/>
      <c r="W176" s="73"/>
      <c r="X176" s="73"/>
      <c r="Y176" s="73"/>
      <c r="Z176" s="73"/>
      <c r="AA176" s="73"/>
      <c r="AB176" s="73"/>
      <c r="AC176" s="73"/>
      <c r="AD176" s="73"/>
      <c r="AE176" s="73"/>
      <c r="AF176" s="73"/>
      <c r="AG176" s="73"/>
      <c r="AH176" s="73"/>
    </row>
    <row r="177" spans="1:34" ht="15" customHeight="1">
      <c r="A177" s="198"/>
      <c r="B177" s="270" t="s">
        <v>3730</v>
      </c>
      <c r="C177" s="572"/>
      <c r="D177" s="270"/>
      <c r="E177" s="572"/>
      <c r="F177" s="198"/>
      <c r="G177" s="243"/>
      <c r="H177" s="1059"/>
      <c r="I177" s="364"/>
      <c r="J177" s="572"/>
      <c r="K177" s="1038"/>
      <c r="L177" s="444"/>
      <c r="M177" s="738"/>
      <c r="N177" s="987"/>
      <c r="O177" s="73"/>
      <c r="P177" s="73"/>
      <c r="Q177" s="73"/>
      <c r="R177" s="73"/>
      <c r="S177" s="73"/>
      <c r="T177" s="73"/>
      <c r="U177" s="73"/>
      <c r="V177" s="73"/>
      <c r="W177" s="73"/>
      <c r="X177" s="73"/>
      <c r="Y177" s="73"/>
      <c r="Z177" s="73"/>
      <c r="AA177" s="73"/>
      <c r="AB177" s="73"/>
      <c r="AC177" s="73"/>
      <c r="AD177" s="73"/>
      <c r="AE177" s="73"/>
      <c r="AF177" s="73"/>
      <c r="AG177" s="73"/>
      <c r="AH177" s="73"/>
    </row>
    <row r="178" spans="1:34" ht="15" customHeight="1">
      <c r="A178" s="747">
        <v>36055</v>
      </c>
      <c r="B178" s="254" t="s">
        <v>3731</v>
      </c>
      <c r="C178" s="257" t="s">
        <v>344</v>
      </c>
      <c r="D178" s="155"/>
      <c r="E178" s="648"/>
      <c r="F178" s="255" t="s">
        <v>3728</v>
      </c>
      <c r="G178" s="311">
        <v>12</v>
      </c>
      <c r="H178" s="1307">
        <v>10</v>
      </c>
      <c r="I178" s="257">
        <f>ROUND(H178*G178/G178,2)</f>
        <v>10</v>
      </c>
      <c r="J178" s="255" t="s">
        <v>170</v>
      </c>
      <c r="K178" s="235"/>
      <c r="L178" s="157"/>
      <c r="M178" s="555"/>
      <c r="N178" s="1018"/>
      <c r="O178" s="73"/>
      <c r="P178" s="73"/>
      <c r="Q178" s="73"/>
      <c r="R178" s="73"/>
      <c r="S178" s="73"/>
      <c r="T178" s="73"/>
      <c r="U178" s="73"/>
      <c r="V178" s="73"/>
      <c r="W178" s="73"/>
      <c r="X178" s="73"/>
      <c r="Y178" s="73"/>
      <c r="Z178" s="73"/>
      <c r="AA178" s="73"/>
      <c r="AB178" s="73"/>
      <c r="AC178" s="73"/>
      <c r="AD178" s="73"/>
      <c r="AE178" s="73"/>
      <c r="AF178" s="73"/>
      <c r="AG178" s="73"/>
      <c r="AH178" s="73"/>
    </row>
    <row r="179" spans="1:34" ht="15" customHeight="1">
      <c r="A179" s="228"/>
      <c r="B179" s="270" t="s">
        <v>3732</v>
      </c>
      <c r="C179" s="1260" t="s">
        <v>1988</v>
      </c>
      <c r="D179" s="1683"/>
      <c r="E179" s="1683"/>
      <c r="F179" s="1683"/>
      <c r="G179" s="1683"/>
      <c r="H179" s="1059"/>
      <c r="I179" s="364" t="e">
        <f>ROUND(H178*G178/G179,2)</f>
        <v>#DIV/0!</v>
      </c>
      <c r="J179" s="572" t="s">
        <v>170</v>
      </c>
      <c r="K179" s="1239"/>
      <c r="L179" s="444">
        <f>IF(OR(ISBLANK(K179),K179=0,H178=0,ISBLANK(H178)),,ROUND(K179+$L$5,2))</f>
        <v>0</v>
      </c>
      <c r="M179" s="738" t="e">
        <f>ROUND(I179*L179,2)</f>
        <v>#DIV/0!</v>
      </c>
      <c r="N179" s="987" t="e">
        <f>ROUND(L179/G179,2)</f>
        <v>#DIV/0!</v>
      </c>
      <c r="O179" s="73"/>
      <c r="P179" s="73"/>
      <c r="Q179" s="73"/>
      <c r="R179" s="73"/>
      <c r="S179" s="73"/>
      <c r="T179" s="73"/>
      <c r="U179" s="73"/>
      <c r="V179" s="73"/>
      <c r="W179" s="73"/>
      <c r="X179" s="73"/>
      <c r="Y179" s="73"/>
      <c r="Z179" s="73"/>
      <c r="AA179" s="73"/>
      <c r="AB179" s="73"/>
      <c r="AC179" s="73"/>
      <c r="AD179" s="73"/>
      <c r="AE179" s="73"/>
      <c r="AF179" s="73"/>
      <c r="AG179" s="73"/>
      <c r="AH179" s="73"/>
    </row>
    <row r="180" spans="1:34" ht="15" customHeight="1">
      <c r="A180" s="747">
        <v>36056</v>
      </c>
      <c r="B180" s="254" t="s">
        <v>3733</v>
      </c>
      <c r="C180" s="257" t="s">
        <v>344</v>
      </c>
      <c r="D180" s="166"/>
      <c r="E180" s="648"/>
      <c r="F180" s="255" t="s">
        <v>3728</v>
      </c>
      <c r="G180" s="311">
        <v>12</v>
      </c>
      <c r="H180" s="1307">
        <v>10</v>
      </c>
      <c r="I180" s="257">
        <f>ROUND(H180*G180/G180,2)</f>
        <v>10</v>
      </c>
      <c r="J180" s="255" t="s">
        <v>170</v>
      </c>
      <c r="K180" s="235"/>
      <c r="L180" s="157"/>
      <c r="M180" s="555"/>
      <c r="N180" s="1018"/>
      <c r="O180" s="73"/>
      <c r="P180" s="73"/>
      <c r="Q180" s="73"/>
      <c r="R180" s="73"/>
      <c r="S180" s="73"/>
      <c r="T180" s="73"/>
      <c r="U180" s="73"/>
      <c r="V180" s="73"/>
      <c r="W180" s="73"/>
      <c r="X180" s="73"/>
      <c r="Y180" s="73"/>
      <c r="Z180" s="73"/>
      <c r="AA180" s="73"/>
      <c r="AB180" s="73"/>
      <c r="AC180" s="73"/>
      <c r="AD180" s="73"/>
      <c r="AE180" s="73"/>
      <c r="AF180" s="73"/>
      <c r="AG180" s="73"/>
      <c r="AH180" s="73"/>
    </row>
    <row r="181" spans="1:34" ht="15" customHeight="1" thickBot="1">
      <c r="A181" s="270"/>
      <c r="B181" s="270" t="s">
        <v>3734</v>
      </c>
      <c r="C181" s="1683" t="s">
        <v>1988</v>
      </c>
      <c r="D181" s="1683"/>
      <c r="E181" s="1683"/>
      <c r="F181" s="1683"/>
      <c r="G181" s="1683"/>
      <c r="H181" s="1889"/>
      <c r="I181" s="364" t="e">
        <f>ROUND(H180*G180/G181,2)</f>
        <v>#DIV/0!</v>
      </c>
      <c r="J181" s="572" t="s">
        <v>170</v>
      </c>
      <c r="K181" s="1239"/>
      <c r="L181" s="444">
        <f>IF(OR(ISBLANK(K181),K181=0,H180=0,ISBLANK(H180)),,ROUND(K181+$L$5,2))</f>
        <v>0</v>
      </c>
      <c r="M181" s="738" t="e">
        <f>ROUND(I181*L181,2)</f>
        <v>#DIV/0!</v>
      </c>
      <c r="N181" s="987" t="e">
        <f>ROUND(L181/G181,2)</f>
        <v>#DIV/0!</v>
      </c>
      <c r="O181" s="73"/>
      <c r="P181" s="73"/>
      <c r="Q181" s="73"/>
      <c r="R181" s="73"/>
      <c r="S181" s="73"/>
      <c r="T181" s="73"/>
      <c r="U181" s="73"/>
      <c r="V181" s="73"/>
      <c r="W181" s="73"/>
      <c r="X181" s="73"/>
      <c r="Y181" s="73"/>
      <c r="Z181" s="73"/>
      <c r="AA181" s="73"/>
      <c r="AB181" s="73"/>
      <c r="AC181" s="73"/>
      <c r="AD181" s="73"/>
      <c r="AE181" s="73"/>
      <c r="AF181" s="73"/>
      <c r="AG181" s="73"/>
      <c r="AH181" s="73"/>
    </row>
    <row r="182" spans="1:34" ht="15" customHeight="1" thickBot="1">
      <c r="A182" s="504">
        <v>36057</v>
      </c>
      <c r="B182" s="147" t="s">
        <v>3735</v>
      </c>
      <c r="C182" s="154" t="s">
        <v>344</v>
      </c>
      <c r="D182" s="356"/>
      <c r="E182" s="648"/>
      <c r="F182" s="155" t="s">
        <v>3702</v>
      </c>
      <c r="G182" s="152">
        <v>25</v>
      </c>
      <c r="H182" s="1307">
        <v>10</v>
      </c>
      <c r="I182" s="154">
        <f>ROUND(H182*G182/G182,2)</f>
        <v>10</v>
      </c>
      <c r="J182" s="155" t="s">
        <v>170</v>
      </c>
      <c r="K182" s="235"/>
      <c r="L182" s="157"/>
      <c r="M182" s="555"/>
      <c r="N182" s="1018"/>
      <c r="O182" s="73"/>
      <c r="P182" s="73"/>
      <c r="Q182" s="73"/>
      <c r="R182" s="73"/>
      <c r="S182" s="73"/>
      <c r="T182" s="73"/>
      <c r="U182" s="73"/>
      <c r="V182" s="73"/>
      <c r="W182" s="73"/>
      <c r="X182" s="73"/>
      <c r="Y182" s="73"/>
      <c r="Z182" s="73"/>
      <c r="AA182" s="73"/>
      <c r="AB182" s="73"/>
      <c r="AC182" s="73"/>
      <c r="AD182" s="73"/>
      <c r="AE182" s="73"/>
      <c r="AF182" s="73"/>
      <c r="AG182" s="73"/>
      <c r="AH182" s="73"/>
    </row>
    <row r="183" spans="1:34" ht="15" customHeight="1">
      <c r="A183" s="166"/>
      <c r="B183" s="166" t="s">
        <v>3736</v>
      </c>
      <c r="C183" s="1260" t="s">
        <v>347</v>
      </c>
      <c r="D183" s="1260"/>
      <c r="E183" s="1260"/>
      <c r="F183" s="1260"/>
      <c r="G183" s="1260"/>
      <c r="H183" s="1411"/>
      <c r="I183" s="154" t="e">
        <f>ROUND(H182*G182/G183,2)</f>
        <v>#DIV/0!</v>
      </c>
      <c r="J183" s="569" t="s">
        <v>170</v>
      </c>
      <c r="K183" s="170"/>
      <c r="L183" s="157">
        <f>IF(OR(ISBLANK(K183),K183=0,H182=0,ISBLANK(H182)),,ROUND(K183+$L$5,2))</f>
        <v>0</v>
      </c>
      <c r="M183" s="555" t="e">
        <f>ROUND(I183*L183,2)</f>
        <v>#DIV/0!</v>
      </c>
      <c r="N183" s="1018" t="e">
        <f>ROUND(L183/G183,2)</f>
        <v>#DIV/0!</v>
      </c>
      <c r="O183" s="73"/>
      <c r="P183" s="73"/>
      <c r="Q183" s="73"/>
      <c r="R183" s="73"/>
      <c r="S183" s="73"/>
      <c r="T183" s="73"/>
      <c r="U183" s="73"/>
      <c r="V183" s="73"/>
      <c r="W183" s="73"/>
      <c r="X183" s="73"/>
      <c r="Y183" s="73"/>
      <c r="Z183" s="73"/>
      <c r="AA183" s="73"/>
      <c r="AB183" s="73"/>
      <c r="AC183" s="73"/>
      <c r="AD183" s="73"/>
      <c r="AE183" s="73"/>
      <c r="AF183" s="73"/>
      <c r="AG183" s="73"/>
      <c r="AH183" s="73"/>
    </row>
    <row r="184" spans="1:34" ht="15" customHeight="1">
      <c r="A184" s="270"/>
      <c r="B184" s="270"/>
      <c r="C184" s="270"/>
      <c r="D184" s="198"/>
      <c r="E184" s="198"/>
      <c r="F184" s="198"/>
      <c r="G184" s="243"/>
      <c r="H184" s="1059"/>
      <c r="I184" s="364"/>
      <c r="J184" s="198"/>
      <c r="K184" s="566"/>
      <c r="L184" s="444"/>
      <c r="M184" s="738"/>
      <c r="N184" s="987"/>
      <c r="O184" s="73"/>
      <c r="P184" s="73"/>
      <c r="Q184" s="73"/>
      <c r="R184" s="73"/>
      <c r="S184" s="73"/>
      <c r="T184" s="73"/>
      <c r="U184" s="73"/>
      <c r="V184" s="73"/>
      <c r="W184" s="73"/>
      <c r="X184" s="73"/>
      <c r="Y184" s="73"/>
      <c r="Z184" s="73"/>
      <c r="AA184" s="73"/>
      <c r="AB184" s="73"/>
      <c r="AC184" s="73"/>
      <c r="AD184" s="73"/>
      <c r="AE184" s="73"/>
      <c r="AF184" s="73"/>
      <c r="AG184" s="73"/>
      <c r="AH184" s="73"/>
    </row>
    <row r="185" spans="1:34" ht="15" customHeight="1">
      <c r="A185" s="747">
        <v>36058</v>
      </c>
      <c r="B185" s="254" t="s">
        <v>3737</v>
      </c>
      <c r="C185" s="257" t="s">
        <v>344</v>
      </c>
      <c r="D185" s="155"/>
      <c r="E185" s="648"/>
      <c r="F185" s="255" t="s">
        <v>3715</v>
      </c>
      <c r="G185" s="311">
        <v>50</v>
      </c>
      <c r="H185" s="1307">
        <v>10</v>
      </c>
      <c r="I185" s="257">
        <f>ROUND(H185*G185/G185,2)</f>
        <v>10</v>
      </c>
      <c r="J185" s="255" t="s">
        <v>170</v>
      </c>
      <c r="K185" s="235"/>
      <c r="L185" s="157"/>
      <c r="M185" s="555"/>
      <c r="N185" s="1018"/>
      <c r="O185" s="73"/>
      <c r="P185" s="73"/>
      <c r="Q185" s="73"/>
      <c r="R185" s="73"/>
      <c r="S185" s="73"/>
      <c r="T185" s="73"/>
      <c r="U185" s="73"/>
      <c r="V185" s="73"/>
      <c r="W185" s="73"/>
      <c r="X185" s="73"/>
      <c r="Y185" s="73"/>
      <c r="Z185" s="73"/>
      <c r="AA185" s="73"/>
      <c r="AB185" s="73"/>
      <c r="AC185" s="73"/>
      <c r="AD185" s="73"/>
      <c r="AE185" s="73"/>
      <c r="AF185" s="73"/>
      <c r="AG185" s="73"/>
      <c r="AH185" s="73"/>
    </row>
    <row r="186" spans="1:34" ht="15" customHeight="1" thickBot="1">
      <c r="A186" s="198"/>
      <c r="B186" s="198"/>
      <c r="C186" s="1683" t="s">
        <v>347</v>
      </c>
      <c r="D186" s="1683"/>
      <c r="E186" s="1683"/>
      <c r="F186" s="1683"/>
      <c r="G186" s="1683"/>
      <c r="H186" s="1889"/>
      <c r="I186" s="364" t="e">
        <f>ROUND(H185*G185/G186,2)</f>
        <v>#DIV/0!</v>
      </c>
      <c r="J186" s="572" t="s">
        <v>170</v>
      </c>
      <c r="K186" s="1239"/>
      <c r="L186" s="444">
        <f>IF(OR(ISBLANK(K186),H185=0,ISBLANK(H185)),,ROUND(K186+$L$5,2))</f>
        <v>0</v>
      </c>
      <c r="M186" s="738" t="e">
        <f>ROUND(I186*L186,2)</f>
        <v>#DIV/0!</v>
      </c>
      <c r="N186" s="987" t="e">
        <f>ROUND(L186/G186,2)</f>
        <v>#DIV/0!</v>
      </c>
      <c r="O186" s="73"/>
      <c r="P186" s="73"/>
      <c r="Q186" s="73"/>
      <c r="R186" s="73"/>
      <c r="S186" s="73"/>
      <c r="T186" s="73"/>
      <c r="U186" s="73"/>
      <c r="V186" s="73"/>
      <c r="W186" s="73"/>
      <c r="X186" s="73"/>
      <c r="Y186" s="73"/>
      <c r="Z186" s="73"/>
      <c r="AA186" s="73"/>
      <c r="AB186" s="73"/>
      <c r="AC186" s="73"/>
      <c r="AD186" s="73"/>
      <c r="AE186" s="73"/>
      <c r="AF186" s="73"/>
      <c r="AG186" s="73"/>
      <c r="AH186" s="73"/>
    </row>
    <row r="187" spans="1:34" ht="15" customHeight="1" thickBot="1">
      <c r="A187" s="504">
        <v>36059</v>
      </c>
      <c r="B187" s="147" t="s">
        <v>3738</v>
      </c>
      <c r="C187" s="154" t="s">
        <v>344</v>
      </c>
      <c r="D187" s="405"/>
      <c r="E187" s="283"/>
      <c r="F187" s="155" t="s">
        <v>3702</v>
      </c>
      <c r="G187" s="152">
        <v>25</v>
      </c>
      <c r="H187" s="1307"/>
      <c r="I187" s="154">
        <f>ROUND(H187*G187/G187,2)</f>
        <v>0</v>
      </c>
      <c r="J187" s="155" t="s">
        <v>170</v>
      </c>
      <c r="K187" s="235"/>
      <c r="L187" s="157"/>
      <c r="M187" s="555"/>
      <c r="N187" s="1018"/>
      <c r="O187" s="73"/>
      <c r="P187" s="73"/>
      <c r="Q187" s="73"/>
      <c r="R187" s="73"/>
      <c r="S187" s="73"/>
      <c r="T187" s="73"/>
      <c r="U187" s="73"/>
      <c r="V187" s="73"/>
      <c r="W187" s="73"/>
      <c r="X187" s="73"/>
      <c r="Y187" s="73"/>
      <c r="Z187" s="73"/>
      <c r="AA187" s="73"/>
      <c r="AB187" s="73"/>
      <c r="AC187" s="73"/>
      <c r="AD187" s="73"/>
      <c r="AE187" s="73"/>
      <c r="AF187" s="73"/>
      <c r="AG187" s="73"/>
      <c r="AH187" s="73"/>
    </row>
    <row r="188" spans="1:34" ht="15" customHeight="1">
      <c r="A188" s="155"/>
      <c r="B188" s="155" t="s">
        <v>3739</v>
      </c>
      <c r="C188" s="1260" t="s">
        <v>347</v>
      </c>
      <c r="D188" s="1260"/>
      <c r="E188" s="1260"/>
      <c r="F188" s="1260"/>
      <c r="G188" s="1260"/>
      <c r="H188" s="1411"/>
      <c r="I188" s="154" t="e">
        <f>ROUND(H187*G187/G188,2)</f>
        <v>#DIV/0!</v>
      </c>
      <c r="J188" s="569" t="s">
        <v>170</v>
      </c>
      <c r="K188" s="170"/>
      <c r="L188" s="157">
        <f>IF(OR(ISBLANK(K188),K188=0,H187=0,ISBLANK(H187)),,ROUND(K188+$L$5,2))</f>
        <v>0</v>
      </c>
      <c r="M188" s="555" t="e">
        <f>ROUND(I188*L188,2)</f>
        <v>#DIV/0!</v>
      </c>
      <c r="N188" s="1018" t="e">
        <f>ROUND(L188/G188,2)</f>
        <v>#DIV/0!</v>
      </c>
      <c r="O188" s="73"/>
      <c r="P188" s="73"/>
      <c r="Q188" s="73"/>
      <c r="R188" s="73"/>
      <c r="S188" s="73"/>
      <c r="T188" s="73"/>
      <c r="U188" s="73"/>
      <c r="V188" s="73"/>
      <c r="W188" s="73"/>
      <c r="X188" s="73"/>
      <c r="Y188" s="73"/>
      <c r="Z188" s="73"/>
      <c r="AA188" s="73"/>
      <c r="AB188" s="73"/>
      <c r="AC188" s="73"/>
      <c r="AD188" s="73"/>
      <c r="AE188" s="73"/>
      <c r="AF188" s="73"/>
      <c r="AG188" s="73"/>
      <c r="AH188" s="73"/>
    </row>
    <row r="189" spans="1:34" ht="15" customHeight="1" thickBot="1">
      <c r="A189" s="851"/>
      <c r="B189" s="356" t="s">
        <v>3740</v>
      </c>
      <c r="C189" s="575"/>
      <c r="D189" s="364"/>
      <c r="E189" s="270"/>
      <c r="F189" s="270"/>
      <c r="G189" s="305"/>
      <c r="H189" s="2418"/>
      <c r="I189" s="1029"/>
      <c r="J189" s="270"/>
      <c r="K189" s="271"/>
      <c r="L189" s="246"/>
      <c r="M189" s="348"/>
      <c r="N189" s="1021"/>
      <c r="O189" s="73"/>
      <c r="P189" s="73"/>
      <c r="Q189" s="73"/>
      <c r="R189" s="73"/>
      <c r="S189" s="73"/>
      <c r="T189" s="73"/>
      <c r="U189" s="73"/>
      <c r="V189" s="73"/>
      <c r="W189" s="73"/>
      <c r="X189" s="73"/>
      <c r="Y189" s="73"/>
      <c r="Z189" s="73"/>
      <c r="AA189" s="73"/>
      <c r="AB189" s="73"/>
      <c r="AC189" s="73"/>
      <c r="AD189" s="73"/>
      <c r="AE189" s="73"/>
      <c r="AF189" s="73"/>
      <c r="AG189" s="73"/>
      <c r="AH189" s="73"/>
    </row>
    <row r="190" spans="1:34" ht="15" customHeight="1" thickBot="1">
      <c r="A190" s="747">
        <v>36060</v>
      </c>
      <c r="B190" s="254" t="s">
        <v>3741</v>
      </c>
      <c r="C190" s="257" t="s">
        <v>344</v>
      </c>
      <c r="D190" s="161"/>
      <c r="E190" s="283"/>
      <c r="F190" s="155" t="s">
        <v>3742</v>
      </c>
      <c r="G190" s="152">
        <v>24</v>
      </c>
      <c r="H190" s="1307">
        <v>5</v>
      </c>
      <c r="I190" s="154">
        <f>ROUND(H190*G190/G190,2)</f>
        <v>5</v>
      </c>
      <c r="J190" s="155" t="s">
        <v>170</v>
      </c>
      <c r="K190" s="235"/>
      <c r="L190" s="157"/>
      <c r="M190" s="555"/>
      <c r="N190" s="1018"/>
      <c r="O190" s="73"/>
      <c r="P190" s="73"/>
      <c r="Q190" s="73"/>
      <c r="R190" s="73"/>
      <c r="S190" s="73"/>
      <c r="T190" s="73"/>
      <c r="U190" s="73"/>
      <c r="V190" s="73"/>
      <c r="W190" s="73"/>
      <c r="X190" s="73"/>
      <c r="Y190" s="73"/>
      <c r="Z190" s="73"/>
      <c r="AA190" s="73"/>
      <c r="AB190" s="73"/>
      <c r="AC190" s="73"/>
      <c r="AD190" s="73"/>
      <c r="AE190" s="73"/>
      <c r="AF190" s="73"/>
      <c r="AG190" s="73"/>
      <c r="AH190" s="73"/>
    </row>
    <row r="191" spans="1:34" ht="15" customHeight="1" thickBot="1">
      <c r="A191" s="270"/>
      <c r="B191" s="270" t="s">
        <v>3743</v>
      </c>
      <c r="C191" s="1683" t="s">
        <v>347</v>
      </c>
      <c r="D191" s="1683"/>
      <c r="E191" s="1683"/>
      <c r="F191" s="1683"/>
      <c r="G191" s="1683"/>
      <c r="H191" s="1889"/>
      <c r="I191" s="364" t="e">
        <f>ROUND(H190*G190/G191,2)</f>
        <v>#DIV/0!</v>
      </c>
      <c r="J191" s="572" t="s">
        <v>170</v>
      </c>
      <c r="K191" s="1239"/>
      <c r="L191" s="444">
        <f>IF(OR(ISBLANK(K191),K191=0,H190=0,ISBLANK(H190)),,ROUND(K191+$L$5,2))</f>
        <v>0</v>
      </c>
      <c r="M191" s="738" t="e">
        <f>ROUND(I191*L191,2)</f>
        <v>#DIV/0!</v>
      </c>
      <c r="N191" s="987" t="e">
        <f>ROUND(L191/G191,2)</f>
        <v>#DIV/0!</v>
      </c>
      <c r="O191" s="73"/>
      <c r="P191" s="73"/>
      <c r="Q191" s="73"/>
      <c r="R191" s="73"/>
      <c r="S191" s="73"/>
      <c r="T191" s="73"/>
      <c r="U191" s="73"/>
      <c r="V191" s="73"/>
      <c r="W191" s="73"/>
      <c r="X191" s="73"/>
      <c r="Y191" s="73"/>
      <c r="Z191" s="73"/>
      <c r="AA191" s="73"/>
      <c r="AB191" s="73"/>
      <c r="AC191" s="73"/>
      <c r="AD191" s="73"/>
      <c r="AE191" s="73"/>
      <c r="AF191" s="73"/>
      <c r="AG191" s="73"/>
      <c r="AH191" s="73"/>
    </row>
    <row r="192" spans="1:34" ht="15" customHeight="1">
      <c r="A192" s="504">
        <v>36061</v>
      </c>
      <c r="B192" s="147" t="s">
        <v>3744</v>
      </c>
      <c r="C192" s="154" t="s">
        <v>344</v>
      </c>
      <c r="D192" s="2266"/>
      <c r="E192" s="648"/>
      <c r="F192" s="356" t="s">
        <v>3745</v>
      </c>
      <c r="G192" s="2347">
        <v>500</v>
      </c>
      <c r="H192" s="1307">
        <v>100</v>
      </c>
      <c r="I192" s="154">
        <f>ROUND($H$192*$G$192/G192,2)</f>
        <v>100</v>
      </c>
      <c r="J192" s="356" t="s">
        <v>170</v>
      </c>
      <c r="K192" s="235"/>
      <c r="L192" s="157"/>
      <c r="M192" s="555"/>
      <c r="N192" s="1018"/>
      <c r="O192" s="73"/>
      <c r="P192" s="73"/>
      <c r="Q192" s="73"/>
      <c r="R192" s="73"/>
      <c r="S192" s="73"/>
      <c r="T192" s="73"/>
      <c r="U192" s="73"/>
      <c r="V192" s="73"/>
      <c r="W192" s="73"/>
      <c r="X192" s="73"/>
      <c r="Y192" s="73"/>
      <c r="Z192" s="73"/>
      <c r="AA192" s="73"/>
      <c r="AB192" s="73"/>
      <c r="AC192" s="73"/>
      <c r="AD192" s="73"/>
      <c r="AE192" s="73"/>
      <c r="AF192" s="73"/>
      <c r="AG192" s="73"/>
      <c r="AH192" s="73"/>
    </row>
    <row r="193" spans="1:34" ht="15" customHeight="1">
      <c r="A193" s="166"/>
      <c r="B193" s="166" t="s">
        <v>3746</v>
      </c>
      <c r="C193" s="1260" t="s">
        <v>347</v>
      </c>
      <c r="D193" s="1260"/>
      <c r="E193" s="1260"/>
      <c r="F193" s="1260"/>
      <c r="G193" s="1260"/>
      <c r="H193" s="1411"/>
      <c r="I193" s="154" t="e">
        <f>ROUND(H192*G192/G193,2)</f>
        <v>#DIV/0!</v>
      </c>
      <c r="J193" s="569" t="s">
        <v>170</v>
      </c>
      <c r="K193" s="170"/>
      <c r="L193" s="157">
        <f>IF(OR(ISBLANK(K193),K193=0,H192=0,ISBLANK(H192)),,ROUND(K193+$L$5,2))</f>
        <v>0</v>
      </c>
      <c r="M193" s="555" t="e">
        <f>ROUND(I193*L193,2)</f>
        <v>#DIV/0!</v>
      </c>
      <c r="N193" s="1018" t="e">
        <f>ROUND(L193/G193,2)</f>
        <v>#DIV/0!</v>
      </c>
      <c r="O193" s="73"/>
      <c r="P193" s="73"/>
      <c r="Q193" s="73"/>
      <c r="R193" s="73"/>
      <c r="S193" s="73"/>
      <c r="T193" s="73"/>
      <c r="U193" s="73"/>
      <c r="V193" s="73"/>
      <c r="W193" s="73"/>
      <c r="X193" s="73"/>
      <c r="Y193" s="73"/>
      <c r="Z193" s="73"/>
      <c r="AA193" s="73"/>
      <c r="AB193" s="73"/>
      <c r="AC193" s="73"/>
      <c r="AD193" s="73"/>
      <c r="AE193" s="73"/>
      <c r="AF193" s="73"/>
      <c r="AG193" s="73"/>
      <c r="AH193" s="73"/>
    </row>
    <row r="194" spans="1:34" ht="15" customHeight="1" thickBot="1">
      <c r="A194" s="270"/>
      <c r="B194" s="270" t="s">
        <v>3747</v>
      </c>
      <c r="C194" s="270"/>
      <c r="D194" s="270"/>
      <c r="E194" s="270"/>
      <c r="F194" s="270"/>
      <c r="G194" s="305"/>
      <c r="H194" s="2418"/>
      <c r="I194" s="270"/>
      <c r="J194" s="270"/>
      <c r="K194" s="271"/>
      <c r="L194" s="271"/>
      <c r="M194" s="348"/>
      <c r="N194" s="1021"/>
      <c r="O194" s="73"/>
      <c r="P194" s="73"/>
      <c r="Q194" s="73"/>
      <c r="R194" s="73"/>
      <c r="S194" s="73"/>
      <c r="T194" s="73"/>
      <c r="U194" s="73"/>
      <c r="V194" s="73"/>
      <c r="W194" s="73"/>
      <c r="X194" s="73"/>
      <c r="Y194" s="73"/>
      <c r="Z194" s="73"/>
      <c r="AA194" s="73"/>
      <c r="AB194" s="73"/>
      <c r="AC194" s="73"/>
      <c r="AD194" s="73"/>
      <c r="AE194" s="73"/>
      <c r="AF194" s="73"/>
      <c r="AG194" s="73"/>
      <c r="AH194" s="73"/>
    </row>
    <row r="195" spans="1:34" ht="15" customHeight="1" thickBot="1">
      <c r="A195" s="504">
        <v>36062</v>
      </c>
      <c r="B195" s="147" t="s">
        <v>3748</v>
      </c>
      <c r="C195" s="154" t="s">
        <v>344</v>
      </c>
      <c r="D195" s="851"/>
      <c r="E195" s="283"/>
      <c r="F195" s="356" t="s">
        <v>3749</v>
      </c>
      <c r="G195" s="152">
        <v>420</v>
      </c>
      <c r="H195" s="1307">
        <v>10</v>
      </c>
      <c r="I195" s="154">
        <f>ROUND(H195*G195/G195,2)</f>
        <v>10</v>
      </c>
      <c r="J195" s="155" t="s">
        <v>170</v>
      </c>
      <c r="K195" s="235"/>
      <c r="L195" s="157"/>
      <c r="M195" s="555"/>
      <c r="N195" s="1018"/>
      <c r="O195" s="73"/>
      <c r="P195" s="73"/>
      <c r="Q195" s="73"/>
      <c r="R195" s="73"/>
      <c r="S195" s="73"/>
      <c r="T195" s="73"/>
      <c r="U195" s="73"/>
      <c r="V195" s="73"/>
      <c r="W195" s="73"/>
      <c r="X195" s="73"/>
      <c r="Y195" s="73"/>
      <c r="Z195" s="73"/>
      <c r="AA195" s="73"/>
      <c r="AB195" s="73"/>
      <c r="AC195" s="73"/>
      <c r="AD195" s="73"/>
      <c r="AE195" s="73"/>
      <c r="AF195" s="73"/>
      <c r="AG195" s="73"/>
      <c r="AH195" s="73"/>
    </row>
    <row r="196" spans="1:34" ht="15" customHeight="1" thickBot="1">
      <c r="A196" s="270"/>
      <c r="B196" s="270" t="s">
        <v>3750</v>
      </c>
      <c r="C196" s="1683" t="s">
        <v>347</v>
      </c>
      <c r="D196" s="1683"/>
      <c r="E196" s="1683"/>
      <c r="F196" s="1683"/>
      <c r="G196" s="1683"/>
      <c r="H196" s="1889"/>
      <c r="I196" s="364" t="e">
        <f>ROUND(H195*G195/G196,2)</f>
        <v>#DIV/0!</v>
      </c>
      <c r="J196" s="572" t="s">
        <v>170</v>
      </c>
      <c r="K196" s="1239"/>
      <c r="L196" s="444">
        <f>IF(OR(ISBLANK(K196),K196=0,H195=0,ISBLANK(H195)),,ROUND(K196+$L$5,2))</f>
        <v>0</v>
      </c>
      <c r="M196" s="738" t="e">
        <f>ROUND(I196*L196,2)</f>
        <v>#DIV/0!</v>
      </c>
      <c r="N196" s="987" t="e">
        <f>ROUND(L196/G196,2)</f>
        <v>#DIV/0!</v>
      </c>
      <c r="O196" s="73"/>
      <c r="P196" s="73"/>
      <c r="Q196" s="73"/>
      <c r="R196" s="73"/>
      <c r="S196" s="73"/>
      <c r="T196" s="73"/>
      <c r="U196" s="73"/>
      <c r="V196" s="73"/>
      <c r="W196" s="73"/>
      <c r="X196" s="73"/>
      <c r="Y196" s="73"/>
      <c r="Z196" s="73"/>
      <c r="AA196" s="73"/>
      <c r="AB196" s="73"/>
      <c r="AC196" s="73"/>
      <c r="AD196" s="73"/>
      <c r="AE196" s="73"/>
      <c r="AF196" s="73"/>
      <c r="AG196" s="73"/>
      <c r="AH196" s="73"/>
    </row>
    <row r="197" spans="1:34" ht="15" customHeight="1" thickBot="1">
      <c r="A197" s="504">
        <v>36063</v>
      </c>
      <c r="B197" s="147" t="s">
        <v>3751</v>
      </c>
      <c r="C197" s="154" t="s">
        <v>344</v>
      </c>
      <c r="D197" s="851"/>
      <c r="E197" s="648"/>
      <c r="F197" s="356" t="s">
        <v>3752</v>
      </c>
      <c r="G197" s="895">
        <v>288</v>
      </c>
      <c r="H197" s="1307">
        <v>10</v>
      </c>
      <c r="I197" s="154">
        <f>ROUND(H197*G197/G197,2)</f>
        <v>10</v>
      </c>
      <c r="J197" s="356" t="s">
        <v>170</v>
      </c>
      <c r="K197" s="235"/>
      <c r="L197" s="157"/>
      <c r="M197" s="555"/>
      <c r="N197" s="1018"/>
      <c r="O197" s="73"/>
      <c r="P197" s="73"/>
      <c r="Q197" s="73"/>
      <c r="R197" s="73"/>
      <c r="S197" s="73"/>
      <c r="T197" s="73"/>
      <c r="U197" s="73"/>
      <c r="V197" s="73"/>
      <c r="W197" s="73"/>
      <c r="X197" s="73"/>
      <c r="Y197" s="73"/>
      <c r="Z197" s="73"/>
      <c r="AA197" s="73"/>
      <c r="AB197" s="73"/>
      <c r="AC197" s="73"/>
      <c r="AD197" s="73"/>
      <c r="AE197" s="73"/>
      <c r="AF197" s="73"/>
      <c r="AG197" s="73"/>
      <c r="AH197" s="73"/>
    </row>
    <row r="198" spans="1:34" ht="15" customHeight="1" thickBot="1">
      <c r="A198" s="228"/>
      <c r="B198" s="228" t="s">
        <v>3750</v>
      </c>
      <c r="C198" s="1260" t="s">
        <v>347</v>
      </c>
      <c r="D198" s="1683"/>
      <c r="E198" s="1683"/>
      <c r="F198" s="1683"/>
      <c r="G198" s="1683"/>
      <c r="H198" s="1059"/>
      <c r="I198" s="364" t="e">
        <f>ROUND(H197*G197/G198,2)</f>
        <v>#DIV/0!</v>
      </c>
      <c r="J198" s="572" t="s">
        <v>170</v>
      </c>
      <c r="K198" s="1239"/>
      <c r="L198" s="444">
        <f>IF(OR(ISBLANK(K198),H197=0,ISBLANK(H197)),,ROUND(K198+$L$5,2))</f>
        <v>0</v>
      </c>
      <c r="M198" s="738" t="e">
        <f>ROUND(I198*L198,2)</f>
        <v>#DIV/0!</v>
      </c>
      <c r="N198" s="987" t="e">
        <f>ROUND(L198/G198,2)</f>
        <v>#DIV/0!</v>
      </c>
      <c r="O198" s="73"/>
      <c r="P198" s="73"/>
      <c r="Q198" s="73"/>
      <c r="R198" s="73"/>
      <c r="S198" s="73"/>
      <c r="T198" s="73"/>
      <c r="U198" s="73"/>
      <c r="V198" s="73"/>
      <c r="W198" s="73"/>
      <c r="X198" s="73"/>
      <c r="Y198" s="73"/>
      <c r="Z198" s="73"/>
      <c r="AA198" s="73"/>
      <c r="AB198" s="73"/>
      <c r="AC198" s="73"/>
      <c r="AD198" s="73"/>
      <c r="AE198" s="73"/>
      <c r="AF198" s="73"/>
      <c r="AG198" s="73"/>
      <c r="AH198" s="73"/>
    </row>
    <row r="199" spans="1:34" ht="15" customHeight="1" thickBot="1">
      <c r="A199" s="504">
        <v>36064</v>
      </c>
      <c r="B199" s="147" t="s">
        <v>3753</v>
      </c>
      <c r="C199" s="154" t="s">
        <v>344</v>
      </c>
      <c r="D199" s="851"/>
      <c r="E199" s="283"/>
      <c r="F199" s="155" t="s">
        <v>3754</v>
      </c>
      <c r="G199" s="152">
        <v>24</v>
      </c>
      <c r="H199" s="1307">
        <v>50</v>
      </c>
      <c r="I199" s="1364">
        <f>ROUND(H199*G199/G199,2)</f>
        <v>50</v>
      </c>
      <c r="J199" s="155" t="s">
        <v>170</v>
      </c>
      <c r="K199" s="235"/>
      <c r="L199" s="157"/>
      <c r="M199" s="555"/>
      <c r="N199" s="1018"/>
      <c r="O199" s="73"/>
      <c r="P199" s="73"/>
      <c r="Q199" s="73"/>
      <c r="R199" s="73"/>
      <c r="S199" s="73"/>
      <c r="T199" s="73"/>
      <c r="U199" s="73"/>
      <c r="V199" s="73"/>
      <c r="W199" s="73"/>
      <c r="X199" s="73"/>
      <c r="Y199" s="73"/>
      <c r="Z199" s="73"/>
      <c r="AA199" s="73"/>
      <c r="AB199" s="73"/>
      <c r="AC199" s="73"/>
      <c r="AD199" s="73"/>
      <c r="AE199" s="73"/>
      <c r="AF199" s="73"/>
      <c r="AG199" s="73"/>
      <c r="AH199" s="73"/>
    </row>
    <row r="200" spans="1:34" ht="15" customHeight="1" thickBot="1">
      <c r="A200" s="166"/>
      <c r="B200" s="166" t="s">
        <v>3755</v>
      </c>
      <c r="C200" s="1260" t="s">
        <v>347</v>
      </c>
      <c r="D200" s="1260"/>
      <c r="E200" s="1260"/>
      <c r="F200" s="1260"/>
      <c r="G200" s="1260">
        <v>0</v>
      </c>
      <c r="H200" s="1059"/>
      <c r="I200" s="155" t="e">
        <f>ROUND(H199*G199/G200,2)</f>
        <v>#DIV/0!</v>
      </c>
      <c r="J200" s="1026" t="s">
        <v>170</v>
      </c>
      <c r="K200" s="170"/>
      <c r="L200" s="171">
        <f>IF(OR(ISBLANK(K200),K200=0,H199=0,ISBLANK(H199)),,ROUND(K200+$L$5,2))</f>
        <v>0</v>
      </c>
      <c r="M200" s="326" t="e">
        <f>ROUND(I200*L200,2)</f>
        <v>#DIV/0!</v>
      </c>
      <c r="N200" s="1012" t="e">
        <f>ROUND(L200/G200,2)</f>
        <v>#DIV/0!</v>
      </c>
      <c r="O200" s="73"/>
      <c r="P200" s="73"/>
      <c r="Q200" s="73"/>
      <c r="R200" s="73"/>
      <c r="S200" s="73"/>
      <c r="T200" s="73"/>
      <c r="U200" s="73"/>
      <c r="V200" s="73"/>
      <c r="W200" s="73"/>
      <c r="X200" s="73"/>
      <c r="Y200" s="73"/>
      <c r="Z200" s="73"/>
      <c r="AA200" s="73"/>
      <c r="AB200" s="73"/>
      <c r="AC200" s="73"/>
      <c r="AD200" s="73"/>
      <c r="AE200" s="73"/>
      <c r="AF200" s="73"/>
      <c r="AG200" s="73"/>
      <c r="AH200" s="73"/>
    </row>
    <row r="201" spans="1:34" ht="15" customHeight="1">
      <c r="A201" s="747">
        <v>36065</v>
      </c>
      <c r="B201" s="254" t="s">
        <v>3756</v>
      </c>
      <c r="C201" s="257" t="s">
        <v>344</v>
      </c>
      <c r="D201" s="851"/>
      <c r="E201" s="283"/>
      <c r="F201" s="255" t="s">
        <v>525</v>
      </c>
      <c r="G201" s="311">
        <v>20</v>
      </c>
      <c r="H201" s="1307">
        <v>20</v>
      </c>
      <c r="I201" s="257">
        <f>ROUND(H201*G201/G201,2)</f>
        <v>20</v>
      </c>
      <c r="J201" s="255" t="s">
        <v>170</v>
      </c>
      <c r="K201" s="235"/>
      <c r="L201" s="157"/>
      <c r="M201" s="555"/>
      <c r="N201" s="1018"/>
      <c r="O201" s="73"/>
      <c r="P201" s="73"/>
      <c r="Q201" s="73"/>
      <c r="R201" s="73"/>
      <c r="S201" s="73"/>
      <c r="T201" s="73"/>
      <c r="U201" s="73"/>
      <c r="V201" s="73"/>
      <c r="W201" s="73"/>
      <c r="X201" s="73"/>
      <c r="Y201" s="73"/>
      <c r="Z201" s="73"/>
      <c r="AA201" s="73"/>
      <c r="AB201" s="73"/>
      <c r="AC201" s="73"/>
      <c r="AD201" s="73"/>
      <c r="AE201" s="73"/>
      <c r="AF201" s="73"/>
      <c r="AG201" s="73"/>
      <c r="AH201" s="73"/>
    </row>
    <row r="202" spans="1:34" ht="15" customHeight="1" thickBot="1">
      <c r="A202" s="270"/>
      <c r="B202" s="270" t="s">
        <v>3757</v>
      </c>
      <c r="C202" s="1683" t="s">
        <v>347</v>
      </c>
      <c r="D202" s="1683"/>
      <c r="E202" s="1683"/>
      <c r="F202" s="1683"/>
      <c r="G202" s="1683"/>
      <c r="H202" s="1889"/>
      <c r="I202" s="364" t="e">
        <f>ROUND(H201*G201/G202,2)</f>
        <v>#DIV/0!</v>
      </c>
      <c r="J202" s="572" t="s">
        <v>170</v>
      </c>
      <c r="K202" s="1239"/>
      <c r="L202" s="444">
        <f>IF(OR(ISBLANK(K202),K202=0,H201=0,ISBLANK(H201)),,ROUND(K202+$L$5,2))</f>
        <v>0</v>
      </c>
      <c r="M202" s="738" t="e">
        <f>ROUND(I202*L202,2)</f>
        <v>#DIV/0!</v>
      </c>
      <c r="N202" s="987" t="e">
        <f>ROUND(L202/G202,2)</f>
        <v>#DIV/0!</v>
      </c>
      <c r="O202" s="73"/>
      <c r="P202" s="73"/>
      <c r="Q202" s="73"/>
      <c r="R202" s="73"/>
      <c r="S202" s="73"/>
      <c r="T202" s="73"/>
      <c r="U202" s="73"/>
      <c r="V202" s="73"/>
      <c r="W202" s="73"/>
      <c r="X202" s="73"/>
      <c r="Y202" s="73"/>
      <c r="Z202" s="73"/>
      <c r="AA202" s="73"/>
      <c r="AB202" s="73"/>
      <c r="AC202" s="73"/>
      <c r="AD202" s="73"/>
      <c r="AE202" s="73"/>
      <c r="AF202" s="73"/>
      <c r="AG202" s="73"/>
      <c r="AH202" s="73"/>
    </row>
    <row r="203" spans="1:34" ht="15" customHeight="1" thickBot="1">
      <c r="A203" s="504">
        <v>36066</v>
      </c>
      <c r="B203" s="147" t="s">
        <v>3758</v>
      </c>
      <c r="C203" s="154" t="s">
        <v>344</v>
      </c>
      <c r="D203" s="851"/>
      <c r="E203" s="648"/>
      <c r="F203" s="356" t="s">
        <v>3692</v>
      </c>
      <c r="G203" s="895">
        <v>20</v>
      </c>
      <c r="H203" s="1307">
        <v>100</v>
      </c>
      <c r="I203" s="154">
        <f>ROUND(H203*G203/G203,2)</f>
        <v>100</v>
      </c>
      <c r="J203" s="356" t="s">
        <v>170</v>
      </c>
      <c r="K203" s="235"/>
      <c r="L203" s="157"/>
      <c r="M203" s="555"/>
      <c r="N203" s="1018"/>
      <c r="O203" s="73"/>
      <c r="P203" s="73"/>
      <c r="Q203" s="73"/>
      <c r="R203" s="73"/>
      <c r="S203" s="73"/>
      <c r="T203" s="73"/>
      <c r="U203" s="73"/>
      <c r="V203" s="73"/>
      <c r="W203" s="73"/>
      <c r="X203" s="73"/>
      <c r="Y203" s="73"/>
      <c r="Z203" s="73"/>
      <c r="AA203" s="73"/>
      <c r="AB203" s="73"/>
      <c r="AC203" s="73"/>
      <c r="AD203" s="73"/>
      <c r="AE203" s="73"/>
      <c r="AF203" s="73"/>
      <c r="AG203" s="73"/>
      <c r="AH203" s="73"/>
    </row>
    <row r="204" spans="1:34" ht="15" customHeight="1">
      <c r="A204" s="166"/>
      <c r="B204" s="166" t="s">
        <v>3759</v>
      </c>
      <c r="C204" s="1260" t="s">
        <v>347</v>
      </c>
      <c r="D204" s="1260"/>
      <c r="E204" s="1260"/>
      <c r="F204" s="1260"/>
      <c r="G204" s="1260"/>
      <c r="H204" s="1411"/>
      <c r="I204" s="154" t="e">
        <f>ROUND(H203*G203/G204,2)</f>
        <v>#DIV/0!</v>
      </c>
      <c r="J204" s="569" t="s">
        <v>170</v>
      </c>
      <c r="K204" s="170"/>
      <c r="L204" s="157">
        <f>IF(OR(ISBLANK(K204),K204=0,H203=0,ISBLANK(H203)),,ROUND(K204+$L$5,2))</f>
        <v>0</v>
      </c>
      <c r="M204" s="555" t="e">
        <f>ROUND(I204*L204,2)</f>
        <v>#DIV/0!</v>
      </c>
      <c r="N204" s="1018" t="e">
        <f>ROUND(L204/G204,2)</f>
        <v>#DIV/0!</v>
      </c>
      <c r="O204" s="73"/>
      <c r="P204" s="73"/>
      <c r="Q204" s="73"/>
      <c r="R204" s="73"/>
      <c r="S204" s="73"/>
      <c r="T204" s="73"/>
      <c r="U204" s="73"/>
      <c r="V204" s="73"/>
      <c r="W204" s="73"/>
      <c r="X204" s="73"/>
      <c r="Y204" s="73"/>
      <c r="Z204" s="73"/>
      <c r="AA204" s="73"/>
      <c r="AB204" s="73"/>
      <c r="AC204" s="73"/>
      <c r="AD204" s="73"/>
      <c r="AE204" s="73"/>
      <c r="AF204" s="73"/>
      <c r="AG204" s="73"/>
      <c r="AH204" s="73"/>
    </row>
    <row r="205" spans="1:34" ht="15" customHeight="1">
      <c r="A205" s="198"/>
      <c r="B205" s="198" t="s">
        <v>3760</v>
      </c>
      <c r="C205" s="198"/>
      <c r="D205" s="364"/>
      <c r="E205" s="198"/>
      <c r="F205" s="572"/>
      <c r="G205" s="2556"/>
      <c r="H205" s="985"/>
      <c r="I205" s="2209"/>
      <c r="J205" s="572"/>
      <c r="K205" s="1038"/>
      <c r="L205" s="2557"/>
      <c r="M205" s="2558"/>
      <c r="N205" s="2559"/>
      <c r="O205" s="73"/>
      <c r="P205" s="73"/>
      <c r="Q205" s="73"/>
      <c r="R205" s="73"/>
      <c r="S205" s="73"/>
      <c r="T205" s="73"/>
      <c r="U205" s="73"/>
      <c r="V205" s="73"/>
      <c r="W205" s="73"/>
      <c r="X205" s="73"/>
      <c r="Y205" s="73"/>
      <c r="Z205" s="73"/>
      <c r="AA205" s="73"/>
      <c r="AB205" s="73"/>
      <c r="AC205" s="73"/>
      <c r="AD205" s="73"/>
      <c r="AE205" s="73"/>
      <c r="AF205" s="73"/>
      <c r="AG205" s="73"/>
      <c r="AH205" s="73"/>
    </row>
    <row r="206" spans="1:34" ht="15" customHeight="1">
      <c r="A206" s="228"/>
      <c r="B206" s="166"/>
      <c r="C206" s="1026"/>
      <c r="D206" s="166"/>
      <c r="E206" s="1026"/>
      <c r="F206" s="166"/>
      <c r="G206" s="168"/>
      <c r="H206" s="1231"/>
      <c r="I206" s="166"/>
      <c r="J206" s="166"/>
      <c r="K206" s="298"/>
      <c r="L206" s="230"/>
      <c r="M206" s="326"/>
      <c r="N206" s="1042"/>
      <c r="O206" s="73"/>
      <c r="P206" s="73"/>
      <c r="Q206" s="73"/>
      <c r="R206" s="73"/>
      <c r="S206" s="73"/>
      <c r="T206" s="73"/>
      <c r="U206" s="73"/>
      <c r="V206" s="73"/>
      <c r="W206" s="73"/>
      <c r="X206" s="73"/>
      <c r="Y206" s="73"/>
      <c r="Z206" s="73"/>
      <c r="AA206" s="73"/>
      <c r="AB206" s="73"/>
      <c r="AC206" s="73"/>
      <c r="AD206" s="73"/>
      <c r="AE206" s="73"/>
      <c r="AF206" s="73"/>
      <c r="AG206" s="73"/>
      <c r="AH206" s="73"/>
    </row>
    <row r="207" spans="1:34" ht="15" customHeight="1">
      <c r="A207" s="2560"/>
      <c r="B207" s="971"/>
      <c r="C207" s="971"/>
      <c r="D207" s="971"/>
      <c r="E207" s="971"/>
      <c r="F207" s="973"/>
      <c r="G207" s="974"/>
      <c r="H207" s="975"/>
      <c r="I207" s="976"/>
      <c r="J207" s="2561"/>
      <c r="K207" s="978"/>
      <c r="L207" s="978"/>
      <c r="M207" s="979"/>
      <c r="N207" s="2562"/>
      <c r="O207" s="73"/>
      <c r="P207" s="73"/>
      <c r="Q207" s="73"/>
      <c r="R207" s="73"/>
      <c r="S207" s="73"/>
      <c r="T207" s="73"/>
      <c r="U207" s="73"/>
      <c r="V207" s="73"/>
      <c r="W207" s="73"/>
      <c r="X207" s="73"/>
      <c r="Y207" s="73"/>
      <c r="Z207" s="73"/>
      <c r="AA207" s="73"/>
      <c r="AB207" s="73"/>
      <c r="AC207" s="73"/>
      <c r="AD207" s="73"/>
      <c r="AE207" s="73"/>
      <c r="AF207" s="73"/>
      <c r="AG207" s="73"/>
      <c r="AH207" s="73"/>
    </row>
    <row r="208" spans="1:34" ht="15" customHeight="1">
      <c r="A208" s="2320"/>
      <c r="B208" s="2320"/>
      <c r="C208" s="2320"/>
      <c r="D208" s="2320"/>
      <c r="E208" s="2320"/>
      <c r="F208" s="2322"/>
      <c r="G208" s="2323"/>
      <c r="H208" s="2324"/>
      <c r="I208" s="2325"/>
      <c r="J208" s="2326" t="s">
        <v>352</v>
      </c>
      <c r="K208" s="1818"/>
      <c r="L208" s="1818"/>
      <c r="M208" s="2327">
        <f>SUMIF(M10:M207,"&gt;0")</f>
        <v>29988.9</v>
      </c>
      <c r="N208" s="2328"/>
      <c r="O208" s="73"/>
      <c r="P208" s="73"/>
      <c r="Q208" s="73"/>
      <c r="R208" s="73"/>
      <c r="S208" s="73"/>
      <c r="T208" s="73"/>
      <c r="U208" s="73"/>
      <c r="V208" s="73"/>
      <c r="W208" s="73"/>
      <c r="X208" s="73"/>
      <c r="Y208" s="73"/>
      <c r="Z208" s="73"/>
      <c r="AA208" s="73"/>
      <c r="AB208" s="73"/>
      <c r="AC208" s="73"/>
      <c r="AD208" s="73"/>
      <c r="AE208" s="73"/>
      <c r="AF208" s="73"/>
      <c r="AG208" s="73"/>
      <c r="AH208" s="73"/>
    </row>
    <row r="209" spans="1:34" ht="15" customHeight="1">
      <c r="A209" s="73"/>
      <c r="B209" s="73"/>
      <c r="C209" s="73"/>
      <c r="D209" s="73"/>
      <c r="E209" s="73"/>
      <c r="F209" s="73"/>
      <c r="G209" s="591"/>
      <c r="H209" s="1412"/>
      <c r="I209" s="73"/>
      <c r="J209" s="73"/>
      <c r="K209" s="74"/>
      <c r="L209" s="74"/>
      <c r="M209" s="989"/>
      <c r="N209" s="74"/>
      <c r="O209" s="73"/>
      <c r="P209" s="73"/>
      <c r="Q209" s="73"/>
      <c r="R209" s="73"/>
      <c r="S209" s="73"/>
      <c r="T209" s="73"/>
      <c r="U209" s="73"/>
      <c r="V209" s="73"/>
      <c r="W209" s="73"/>
      <c r="X209" s="73"/>
      <c r="Y209" s="73"/>
      <c r="Z209" s="73"/>
      <c r="AA209" s="73"/>
      <c r="AB209" s="73"/>
      <c r="AC209" s="73"/>
      <c r="AD209" s="73"/>
      <c r="AE209" s="73"/>
      <c r="AF209" s="73"/>
      <c r="AG209" s="73"/>
      <c r="AH209" s="73"/>
    </row>
    <row r="210" spans="1:34" ht="15" customHeight="1">
      <c r="A210" s="73"/>
      <c r="B210" s="73"/>
      <c r="C210" s="73"/>
      <c r="D210" s="73"/>
      <c r="E210" s="73"/>
      <c r="F210" s="73"/>
      <c r="G210" s="591"/>
      <c r="H210" s="1412"/>
      <c r="I210" s="73"/>
      <c r="J210" s="73"/>
      <c r="K210" s="74"/>
      <c r="L210" s="74"/>
      <c r="M210" s="989"/>
      <c r="N210" s="74"/>
      <c r="O210" s="73"/>
      <c r="P210" s="73"/>
      <c r="Q210" s="73"/>
      <c r="R210" s="73"/>
      <c r="S210" s="73"/>
      <c r="T210" s="73"/>
      <c r="U210" s="73"/>
      <c r="V210" s="73"/>
      <c r="W210" s="73"/>
      <c r="X210" s="73"/>
      <c r="Y210" s="73"/>
      <c r="Z210" s="73"/>
      <c r="AA210" s="73"/>
      <c r="AB210" s="73"/>
      <c r="AC210" s="73"/>
      <c r="AD210" s="73"/>
      <c r="AE210" s="73"/>
      <c r="AF210" s="73"/>
      <c r="AG210" s="73"/>
      <c r="AH210" s="73"/>
    </row>
    <row r="211" spans="1:34" ht="15" customHeight="1">
      <c r="A211" s="73"/>
      <c r="B211" s="73"/>
      <c r="C211" s="73"/>
      <c r="D211" s="73"/>
      <c r="E211" s="73"/>
      <c r="F211" s="73"/>
      <c r="G211" s="591"/>
      <c r="H211" s="1412"/>
      <c r="I211" s="73"/>
      <c r="J211" s="73"/>
      <c r="K211" s="74"/>
      <c r="L211" s="74"/>
      <c r="M211" s="989"/>
      <c r="N211" s="74"/>
      <c r="O211" s="73"/>
      <c r="P211" s="73"/>
      <c r="Q211" s="73"/>
      <c r="R211" s="73"/>
      <c r="S211" s="73"/>
      <c r="T211" s="73"/>
      <c r="U211" s="73"/>
      <c r="V211" s="73"/>
      <c r="W211" s="73"/>
      <c r="X211" s="73"/>
      <c r="Y211" s="73"/>
      <c r="Z211" s="73"/>
      <c r="AA211" s="73"/>
      <c r="AB211" s="73"/>
      <c r="AC211" s="73"/>
      <c r="AD211" s="73"/>
      <c r="AE211" s="73"/>
      <c r="AF211" s="73"/>
      <c r="AG211" s="73"/>
      <c r="AH211" s="73"/>
    </row>
    <row r="212" spans="1:34" ht="15" customHeight="1">
      <c r="A212" s="73"/>
      <c r="B212" s="73"/>
      <c r="C212" s="73"/>
      <c r="D212" s="73"/>
      <c r="E212" s="73"/>
      <c r="F212" s="73"/>
      <c r="G212" s="591"/>
      <c r="H212" s="1412"/>
      <c r="I212" s="73"/>
      <c r="J212" s="73"/>
      <c r="K212" s="74"/>
      <c r="L212" s="74"/>
      <c r="M212" s="989"/>
      <c r="N212" s="74"/>
      <c r="O212" s="73"/>
      <c r="P212" s="73"/>
      <c r="Q212" s="73"/>
      <c r="R212" s="73"/>
      <c r="S212" s="73"/>
      <c r="T212" s="73"/>
      <c r="U212" s="73"/>
      <c r="V212" s="73"/>
      <c r="W212" s="73"/>
      <c r="X212" s="73"/>
      <c r="Y212" s="73"/>
      <c r="Z212" s="73"/>
      <c r="AA212" s="73"/>
      <c r="AB212" s="73"/>
      <c r="AC212" s="73"/>
      <c r="AD212" s="73"/>
      <c r="AE212" s="73"/>
      <c r="AF212" s="73"/>
      <c r="AG212" s="73"/>
      <c r="AH212" s="73"/>
    </row>
    <row r="213" spans="1:34" ht="15" customHeight="1">
      <c r="A213" s="73"/>
      <c r="B213" s="73"/>
      <c r="C213" s="73"/>
      <c r="D213" s="73"/>
      <c r="E213" s="73"/>
      <c r="F213" s="73"/>
      <c r="G213" s="591"/>
      <c r="H213" s="1412"/>
      <c r="I213" s="73"/>
      <c r="J213" s="73"/>
      <c r="K213" s="74"/>
      <c r="L213" s="74"/>
      <c r="M213" s="989"/>
      <c r="N213" s="74"/>
      <c r="O213" s="73"/>
      <c r="P213" s="73"/>
      <c r="Q213" s="73"/>
      <c r="R213" s="73"/>
      <c r="S213" s="73"/>
      <c r="T213" s="73"/>
      <c r="U213" s="73"/>
      <c r="V213" s="73"/>
      <c r="W213" s="73"/>
      <c r="X213" s="73"/>
      <c r="Y213" s="73"/>
      <c r="Z213" s="73"/>
      <c r="AA213" s="73"/>
      <c r="AB213" s="73"/>
      <c r="AC213" s="73"/>
      <c r="AD213" s="73"/>
      <c r="AE213" s="73"/>
      <c r="AF213" s="73"/>
      <c r="AG213" s="73"/>
      <c r="AH213" s="73"/>
    </row>
    <row r="214" spans="1:34" ht="15" customHeight="1">
      <c r="A214" s="73"/>
      <c r="B214" s="73"/>
      <c r="C214" s="73"/>
      <c r="D214" s="73"/>
      <c r="E214" s="73"/>
      <c r="F214" s="73"/>
      <c r="G214" s="591"/>
      <c r="H214" s="1412"/>
      <c r="I214" s="73"/>
      <c r="J214" s="73"/>
      <c r="K214" s="74"/>
      <c r="L214" s="74"/>
      <c r="M214" s="989"/>
      <c r="N214" s="74"/>
      <c r="O214" s="73"/>
      <c r="P214" s="73"/>
      <c r="Q214" s="73"/>
      <c r="R214" s="73"/>
      <c r="S214" s="73"/>
      <c r="T214" s="73"/>
      <c r="U214" s="73"/>
      <c r="V214" s="73"/>
      <c r="W214" s="73"/>
      <c r="X214" s="73"/>
      <c r="Y214" s="73"/>
      <c r="Z214" s="73"/>
      <c r="AA214" s="73"/>
      <c r="AB214" s="73"/>
      <c r="AC214" s="73"/>
      <c r="AD214" s="73"/>
      <c r="AE214" s="73"/>
      <c r="AF214" s="73"/>
      <c r="AG214" s="73"/>
      <c r="AH214" s="73"/>
    </row>
    <row r="215" spans="1:34" ht="15" customHeight="1">
      <c r="A215" s="73"/>
      <c r="B215" s="73"/>
      <c r="C215" s="73"/>
      <c r="D215" s="73"/>
      <c r="E215" s="73"/>
      <c r="F215" s="73"/>
      <c r="G215" s="591"/>
      <c r="H215" s="1412"/>
      <c r="I215" s="73"/>
      <c r="J215" s="73"/>
      <c r="K215" s="74"/>
      <c r="L215" s="74"/>
      <c r="M215" s="989"/>
      <c r="N215" s="74"/>
      <c r="O215" s="73"/>
      <c r="P215" s="73"/>
      <c r="Q215" s="73"/>
      <c r="R215" s="73"/>
      <c r="S215" s="73"/>
      <c r="T215" s="73"/>
      <c r="U215" s="73"/>
      <c r="V215" s="73"/>
      <c r="W215" s="73"/>
      <c r="X215" s="73"/>
      <c r="Y215" s="73"/>
      <c r="Z215" s="73"/>
      <c r="AA215" s="73"/>
      <c r="AB215" s="73"/>
      <c r="AC215" s="73"/>
      <c r="AD215" s="73"/>
      <c r="AE215" s="73"/>
      <c r="AF215" s="73"/>
      <c r="AG215" s="73"/>
      <c r="AH215" s="73"/>
    </row>
    <row r="216" spans="1:34" ht="15" customHeight="1">
      <c r="A216" s="73"/>
      <c r="B216" s="73"/>
      <c r="C216" s="73"/>
      <c r="D216" s="73"/>
      <c r="E216" s="73"/>
      <c r="F216" s="73"/>
      <c r="G216" s="591"/>
      <c r="H216" s="1412"/>
      <c r="I216" s="73"/>
      <c r="J216" s="73"/>
      <c r="K216" s="74"/>
      <c r="L216" s="74"/>
      <c r="M216" s="989"/>
      <c r="N216" s="74"/>
      <c r="O216" s="73"/>
      <c r="P216" s="73"/>
      <c r="Q216" s="73"/>
      <c r="R216" s="73"/>
      <c r="S216" s="73"/>
      <c r="T216" s="73"/>
      <c r="U216" s="73"/>
      <c r="V216" s="73"/>
      <c r="W216" s="73"/>
      <c r="X216" s="73"/>
      <c r="Y216" s="73"/>
      <c r="Z216" s="73"/>
      <c r="AA216" s="73"/>
      <c r="AB216" s="73"/>
      <c r="AC216" s="73"/>
      <c r="AD216" s="73"/>
      <c r="AE216" s="73"/>
      <c r="AF216" s="73"/>
      <c r="AG216" s="73"/>
      <c r="AH216" s="73"/>
    </row>
    <row r="217" spans="1:34" ht="15" customHeight="1">
      <c r="A217" s="73"/>
      <c r="B217" s="73"/>
      <c r="C217" s="73"/>
      <c r="D217" s="73"/>
      <c r="E217" s="73"/>
      <c r="F217" s="73"/>
      <c r="G217" s="591"/>
      <c r="H217" s="1412"/>
      <c r="I217" s="73"/>
      <c r="J217" s="73"/>
      <c r="K217" s="74"/>
      <c r="L217" s="74"/>
      <c r="M217" s="989"/>
      <c r="N217" s="74"/>
      <c r="O217" s="73"/>
      <c r="P217" s="73"/>
      <c r="Q217" s="73"/>
      <c r="R217" s="73"/>
      <c r="S217" s="73"/>
      <c r="T217" s="73"/>
      <c r="U217" s="73"/>
      <c r="V217" s="73"/>
      <c r="W217" s="73"/>
      <c r="X217" s="73"/>
      <c r="Y217" s="73"/>
      <c r="Z217" s="73"/>
      <c r="AA217" s="73"/>
      <c r="AB217" s="73"/>
      <c r="AC217" s="73"/>
      <c r="AD217" s="73"/>
      <c r="AE217" s="73"/>
      <c r="AF217" s="73"/>
      <c r="AG217" s="73"/>
      <c r="AH217" s="73"/>
    </row>
    <row r="218" spans="1:34" ht="15" customHeight="1">
      <c r="A218" s="73"/>
      <c r="B218" s="73"/>
      <c r="C218" s="73"/>
      <c r="D218" s="73"/>
      <c r="E218" s="73"/>
      <c r="F218" s="73"/>
      <c r="G218" s="591"/>
      <c r="H218" s="1412"/>
      <c r="I218" s="73"/>
      <c r="J218" s="73"/>
      <c r="K218" s="74"/>
      <c r="L218" s="74"/>
      <c r="M218" s="989"/>
      <c r="N218" s="74"/>
      <c r="O218" s="73"/>
      <c r="P218" s="73"/>
      <c r="Q218" s="73"/>
      <c r="R218" s="73"/>
      <c r="S218" s="73"/>
      <c r="T218" s="73"/>
      <c r="U218" s="73"/>
      <c r="V218" s="73"/>
      <c r="W218" s="73"/>
      <c r="X218" s="73"/>
      <c r="Y218" s="73"/>
      <c r="Z218" s="73"/>
      <c r="AA218" s="73"/>
      <c r="AB218" s="73"/>
      <c r="AC218" s="73"/>
      <c r="AD218" s="73"/>
      <c r="AE218" s="73"/>
      <c r="AF218" s="73"/>
      <c r="AG218" s="73"/>
      <c r="AH218" s="73"/>
    </row>
    <row r="219" spans="1:34" ht="15" customHeight="1">
      <c r="A219" s="73"/>
      <c r="B219" s="73"/>
      <c r="C219" s="73"/>
      <c r="D219" s="73"/>
      <c r="E219" s="73"/>
      <c r="F219" s="73"/>
      <c r="G219" s="591"/>
      <c r="H219" s="1412"/>
      <c r="I219" s="73"/>
      <c r="J219" s="73"/>
      <c r="K219" s="74"/>
      <c r="L219" s="74"/>
      <c r="M219" s="989"/>
      <c r="N219" s="74"/>
      <c r="O219" s="73"/>
      <c r="P219" s="73"/>
      <c r="Q219" s="73"/>
      <c r="R219" s="73"/>
      <c r="S219" s="73"/>
      <c r="T219" s="73"/>
      <c r="U219" s="73"/>
      <c r="V219" s="73"/>
      <c r="W219" s="73"/>
      <c r="X219" s="73"/>
      <c r="Y219" s="73"/>
      <c r="Z219" s="73"/>
      <c r="AA219" s="73"/>
      <c r="AB219" s="73"/>
      <c r="AC219" s="73"/>
      <c r="AD219" s="73"/>
      <c r="AE219" s="73"/>
      <c r="AF219" s="73"/>
      <c r="AG219" s="73"/>
      <c r="AH219" s="73"/>
    </row>
    <row r="220" spans="1:34" ht="15" customHeight="1">
      <c r="A220" s="73"/>
      <c r="B220" s="73"/>
      <c r="C220" s="73"/>
      <c r="D220" s="73"/>
      <c r="E220" s="73"/>
      <c r="F220" s="73"/>
      <c r="G220" s="591"/>
      <c r="H220" s="1412"/>
      <c r="I220" s="73"/>
      <c r="J220" s="73"/>
      <c r="K220" s="74"/>
      <c r="L220" s="74"/>
      <c r="M220" s="989"/>
      <c r="N220" s="74"/>
      <c r="O220" s="73"/>
      <c r="P220" s="73"/>
      <c r="Q220" s="73"/>
      <c r="R220" s="73"/>
      <c r="S220" s="73"/>
      <c r="T220" s="73"/>
      <c r="U220" s="73"/>
      <c r="V220" s="73"/>
      <c r="W220" s="73"/>
      <c r="X220" s="73"/>
      <c r="Y220" s="73"/>
      <c r="Z220" s="73"/>
      <c r="AA220" s="73"/>
      <c r="AB220" s="73"/>
      <c r="AC220" s="73"/>
      <c r="AD220" s="73"/>
      <c r="AE220" s="73"/>
      <c r="AF220" s="73"/>
      <c r="AG220" s="73"/>
      <c r="AH220" s="73"/>
    </row>
    <row r="221" spans="1:34" ht="15" customHeight="1">
      <c r="A221" s="73"/>
      <c r="B221" s="73"/>
      <c r="C221" s="73"/>
      <c r="D221" s="73"/>
      <c r="E221" s="73"/>
      <c r="F221" s="73"/>
      <c r="G221" s="591"/>
      <c r="H221" s="1412"/>
      <c r="I221" s="73"/>
      <c r="J221" s="73"/>
      <c r="K221" s="74"/>
      <c r="L221" s="74"/>
      <c r="M221" s="989"/>
      <c r="N221" s="74"/>
      <c r="O221" s="73"/>
      <c r="P221" s="73"/>
      <c r="Q221" s="73"/>
      <c r="R221" s="73"/>
      <c r="S221" s="73"/>
      <c r="T221" s="73"/>
      <c r="U221" s="73"/>
      <c r="V221" s="73"/>
      <c r="W221" s="73"/>
      <c r="X221" s="73"/>
      <c r="Y221" s="73"/>
      <c r="Z221" s="73"/>
      <c r="AA221" s="73"/>
      <c r="AB221" s="73"/>
      <c r="AC221" s="73"/>
      <c r="AD221" s="73"/>
      <c r="AE221" s="73"/>
      <c r="AF221" s="73"/>
      <c r="AG221" s="73"/>
      <c r="AH221" s="73"/>
    </row>
    <row r="222" spans="1:34" ht="15" customHeight="1">
      <c r="A222" s="73"/>
      <c r="B222" s="73"/>
      <c r="C222" s="73"/>
      <c r="D222" s="73"/>
      <c r="E222" s="73"/>
      <c r="F222" s="73"/>
      <c r="G222" s="591"/>
      <c r="H222" s="1412"/>
      <c r="I222" s="73"/>
      <c r="J222" s="73"/>
      <c r="K222" s="74"/>
      <c r="L222" s="74"/>
      <c r="M222" s="989"/>
      <c r="N222" s="74"/>
      <c r="O222" s="73"/>
      <c r="P222" s="73"/>
      <c r="Q222" s="73"/>
      <c r="R222" s="73"/>
      <c r="S222" s="73"/>
      <c r="T222" s="73"/>
      <c r="U222" s="73"/>
      <c r="V222" s="73"/>
      <c r="W222" s="73"/>
      <c r="X222" s="73"/>
      <c r="Y222" s="73"/>
      <c r="Z222" s="73"/>
      <c r="AA222" s="73"/>
      <c r="AB222" s="73"/>
      <c r="AC222" s="73"/>
      <c r="AD222" s="73"/>
      <c r="AE222" s="73"/>
      <c r="AF222" s="73"/>
      <c r="AG222" s="73"/>
      <c r="AH222" s="73"/>
    </row>
    <row r="223" spans="1:34" ht="15" customHeight="1">
      <c r="A223" s="73"/>
      <c r="B223" s="73"/>
      <c r="C223" s="73"/>
      <c r="D223" s="73"/>
      <c r="E223" s="73"/>
      <c r="F223" s="73"/>
      <c r="G223" s="591"/>
      <c r="H223" s="1412"/>
      <c r="I223" s="73"/>
      <c r="J223" s="73"/>
      <c r="K223" s="74"/>
      <c r="L223" s="74"/>
      <c r="M223" s="989"/>
      <c r="N223" s="74"/>
      <c r="O223" s="73"/>
      <c r="P223" s="73"/>
      <c r="Q223" s="73"/>
      <c r="R223" s="73"/>
      <c r="S223" s="73"/>
      <c r="T223" s="73"/>
      <c r="U223" s="73"/>
      <c r="V223" s="73"/>
      <c r="W223" s="73"/>
      <c r="X223" s="73"/>
      <c r="Y223" s="73"/>
      <c r="Z223" s="73"/>
      <c r="AA223" s="73"/>
      <c r="AB223" s="73"/>
      <c r="AC223" s="73"/>
      <c r="AD223" s="73"/>
      <c r="AE223" s="73"/>
      <c r="AF223" s="73"/>
      <c r="AG223" s="73"/>
      <c r="AH223" s="73"/>
    </row>
    <row r="224" spans="1:34" ht="15" customHeight="1">
      <c r="A224" s="73"/>
      <c r="B224" s="73"/>
      <c r="C224" s="73"/>
      <c r="D224" s="73"/>
      <c r="E224" s="73"/>
      <c r="F224" s="73"/>
      <c r="G224" s="591"/>
      <c r="H224" s="1412"/>
      <c r="I224" s="73"/>
      <c r="J224" s="73"/>
      <c r="K224" s="74"/>
      <c r="L224" s="74"/>
      <c r="M224" s="989"/>
      <c r="N224" s="74"/>
      <c r="O224" s="73"/>
      <c r="P224" s="73"/>
      <c r="Q224" s="73"/>
      <c r="R224" s="73"/>
      <c r="S224" s="73"/>
      <c r="T224" s="73"/>
      <c r="U224" s="73"/>
      <c r="V224" s="73"/>
      <c r="W224" s="73"/>
      <c r="X224" s="73"/>
      <c r="Y224" s="73"/>
      <c r="Z224" s="73"/>
      <c r="AA224" s="73"/>
      <c r="AB224" s="73"/>
      <c r="AC224" s="73"/>
      <c r="AD224" s="73"/>
      <c r="AE224" s="73"/>
      <c r="AF224" s="73"/>
      <c r="AG224" s="73"/>
      <c r="AH224" s="73"/>
    </row>
    <row r="225" spans="1:34" ht="15" customHeight="1">
      <c r="A225" s="73"/>
      <c r="B225" s="73"/>
      <c r="C225" s="73"/>
      <c r="D225" s="73"/>
      <c r="E225" s="73"/>
      <c r="F225" s="73"/>
      <c r="G225" s="591"/>
      <c r="H225" s="1412"/>
      <c r="I225" s="73"/>
      <c r="J225" s="73"/>
      <c r="K225" s="74"/>
      <c r="L225" s="74"/>
      <c r="M225" s="989"/>
      <c r="N225" s="74"/>
      <c r="O225" s="73"/>
      <c r="P225" s="73"/>
      <c r="Q225" s="73"/>
      <c r="R225" s="73"/>
      <c r="S225" s="73"/>
      <c r="T225" s="73"/>
      <c r="U225" s="73"/>
      <c r="V225" s="73"/>
      <c r="W225" s="73"/>
      <c r="X225" s="73"/>
      <c r="Y225" s="73"/>
      <c r="Z225" s="73"/>
      <c r="AA225" s="73"/>
      <c r="AB225" s="73"/>
      <c r="AC225" s="73"/>
      <c r="AD225" s="73"/>
      <c r="AE225" s="73"/>
      <c r="AF225" s="73"/>
      <c r="AG225" s="73"/>
      <c r="AH225" s="73"/>
    </row>
    <row r="226" spans="1:34" ht="15" customHeight="1">
      <c r="A226" s="73"/>
      <c r="B226" s="73"/>
      <c r="C226" s="73"/>
      <c r="D226" s="73"/>
      <c r="E226" s="73"/>
      <c r="F226" s="73"/>
      <c r="G226" s="591"/>
      <c r="H226" s="1412"/>
      <c r="I226" s="73"/>
      <c r="J226" s="73"/>
      <c r="K226" s="74"/>
      <c r="L226" s="74"/>
      <c r="M226" s="989"/>
      <c r="N226" s="74"/>
      <c r="O226" s="73"/>
      <c r="P226" s="73"/>
      <c r="Q226" s="73"/>
      <c r="R226" s="73"/>
      <c r="S226" s="73"/>
      <c r="T226" s="73"/>
      <c r="U226" s="73"/>
      <c r="V226" s="73"/>
      <c r="W226" s="73"/>
      <c r="X226" s="73"/>
      <c r="Y226" s="73"/>
      <c r="Z226" s="73"/>
      <c r="AA226" s="73"/>
      <c r="AB226" s="73"/>
      <c r="AC226" s="73"/>
      <c r="AD226" s="73"/>
      <c r="AE226" s="73"/>
      <c r="AF226" s="73"/>
      <c r="AG226" s="73"/>
      <c r="AH226" s="73"/>
    </row>
    <row r="227" spans="1:34" ht="15" customHeight="1">
      <c r="A227" s="73"/>
      <c r="B227" s="73"/>
      <c r="C227" s="73"/>
      <c r="D227" s="73"/>
      <c r="E227" s="73"/>
      <c r="F227" s="73"/>
      <c r="G227" s="591"/>
      <c r="H227" s="1412"/>
      <c r="I227" s="73"/>
      <c r="J227" s="73"/>
      <c r="K227" s="74"/>
      <c r="L227" s="74"/>
      <c r="M227" s="989"/>
      <c r="N227" s="74"/>
      <c r="O227" s="73"/>
      <c r="P227" s="73"/>
      <c r="Q227" s="73"/>
      <c r="R227" s="73"/>
      <c r="S227" s="73"/>
      <c r="T227" s="73"/>
      <c r="U227" s="73"/>
      <c r="V227" s="73"/>
      <c r="W227" s="73"/>
      <c r="X227" s="73"/>
      <c r="Y227" s="73"/>
      <c r="Z227" s="73"/>
      <c r="AA227" s="73"/>
      <c r="AB227" s="73"/>
      <c r="AC227" s="73"/>
      <c r="AD227" s="73"/>
      <c r="AE227" s="73"/>
      <c r="AF227" s="73"/>
      <c r="AG227" s="73"/>
      <c r="AH227" s="73"/>
    </row>
    <row r="228" spans="1:34" ht="15" customHeight="1">
      <c r="A228" s="73"/>
      <c r="B228" s="73"/>
      <c r="C228" s="73"/>
      <c r="D228" s="73"/>
      <c r="E228" s="73"/>
      <c r="F228" s="73"/>
      <c r="G228" s="591"/>
      <c r="H228" s="1412"/>
      <c r="I228" s="73"/>
      <c r="J228" s="73"/>
      <c r="K228" s="74"/>
      <c r="L228" s="74"/>
      <c r="M228" s="989"/>
      <c r="N228" s="74"/>
      <c r="O228" s="73"/>
      <c r="P228" s="73"/>
      <c r="Q228" s="73"/>
      <c r="R228" s="73"/>
      <c r="S228" s="73"/>
      <c r="T228" s="73"/>
      <c r="U228" s="73"/>
      <c r="V228" s="73"/>
      <c r="W228" s="73"/>
      <c r="X228" s="73"/>
      <c r="Y228" s="73"/>
      <c r="Z228" s="73"/>
      <c r="AA228" s="73"/>
      <c r="AB228" s="73"/>
      <c r="AC228" s="73"/>
      <c r="AD228" s="73"/>
      <c r="AE228" s="73"/>
      <c r="AF228" s="73"/>
      <c r="AG228" s="73"/>
      <c r="AH228" s="73"/>
    </row>
    <row r="229" spans="1:34" ht="15" customHeight="1">
      <c r="A229" s="73"/>
      <c r="B229" s="73"/>
      <c r="C229" s="73"/>
      <c r="D229" s="73"/>
      <c r="E229" s="73"/>
      <c r="F229" s="73"/>
      <c r="G229" s="591"/>
      <c r="H229" s="1412"/>
      <c r="I229" s="73"/>
      <c r="J229" s="73"/>
      <c r="K229" s="74"/>
      <c r="L229" s="74"/>
      <c r="M229" s="989"/>
      <c r="N229" s="74"/>
      <c r="O229" s="73"/>
      <c r="P229" s="73"/>
      <c r="Q229" s="73"/>
      <c r="R229" s="73"/>
      <c r="S229" s="73"/>
      <c r="T229" s="73"/>
      <c r="U229" s="73"/>
      <c r="V229" s="73"/>
      <c r="W229" s="73"/>
      <c r="X229" s="73"/>
      <c r="Y229" s="73"/>
      <c r="Z229" s="73"/>
      <c r="AA229" s="73"/>
      <c r="AB229" s="73"/>
      <c r="AC229" s="73"/>
      <c r="AD229" s="73"/>
      <c r="AE229" s="73"/>
      <c r="AF229" s="73"/>
      <c r="AG229" s="73"/>
      <c r="AH229" s="73"/>
    </row>
    <row r="230" spans="1:34" ht="15" customHeight="1">
      <c r="A230" s="73"/>
      <c r="B230" s="73"/>
      <c r="C230" s="73"/>
      <c r="D230" s="73"/>
      <c r="E230" s="73"/>
      <c r="F230" s="73"/>
      <c r="G230" s="591"/>
      <c r="H230" s="1412"/>
      <c r="I230" s="73"/>
      <c r="J230" s="73"/>
      <c r="K230" s="74"/>
      <c r="L230" s="74"/>
      <c r="M230" s="989"/>
      <c r="N230" s="74"/>
      <c r="O230" s="73"/>
      <c r="P230" s="73"/>
      <c r="Q230" s="73"/>
      <c r="R230" s="73"/>
      <c r="S230" s="73"/>
      <c r="T230" s="73"/>
      <c r="U230" s="73"/>
      <c r="V230" s="73"/>
      <c r="W230" s="73"/>
      <c r="X230" s="73"/>
      <c r="Y230" s="73"/>
      <c r="Z230" s="73"/>
      <c r="AA230" s="73"/>
      <c r="AB230" s="73"/>
      <c r="AC230" s="73"/>
      <c r="AD230" s="73"/>
      <c r="AE230" s="73"/>
      <c r="AF230" s="73"/>
      <c r="AG230" s="73"/>
      <c r="AH230" s="73"/>
    </row>
    <row r="231" spans="1:34" ht="15" customHeight="1">
      <c r="A231" s="73"/>
      <c r="B231" s="73"/>
      <c r="C231" s="73"/>
      <c r="D231" s="73"/>
      <c r="E231" s="73"/>
      <c r="F231" s="73"/>
      <c r="G231" s="591"/>
      <c r="H231" s="1412"/>
      <c r="I231" s="73"/>
      <c r="J231" s="73"/>
      <c r="K231" s="74"/>
      <c r="L231" s="74"/>
      <c r="M231" s="989"/>
      <c r="N231" s="74"/>
      <c r="O231" s="73"/>
      <c r="P231" s="73"/>
      <c r="Q231" s="73"/>
      <c r="R231" s="73"/>
      <c r="S231" s="73"/>
      <c r="T231" s="73"/>
      <c r="U231" s="73"/>
      <c r="V231" s="73"/>
      <c r="W231" s="73"/>
      <c r="X231" s="73"/>
      <c r="Y231" s="73"/>
      <c r="Z231" s="73"/>
      <c r="AA231" s="73"/>
      <c r="AB231" s="73"/>
      <c r="AC231" s="73"/>
      <c r="AD231" s="73"/>
      <c r="AE231" s="73"/>
      <c r="AF231" s="73"/>
      <c r="AG231" s="73"/>
      <c r="AH231" s="73"/>
    </row>
    <row r="232" spans="1:34" ht="15" customHeight="1">
      <c r="A232" s="73"/>
      <c r="B232" s="73"/>
      <c r="C232" s="73"/>
      <c r="D232" s="73"/>
      <c r="E232" s="73"/>
      <c r="F232" s="73"/>
      <c r="G232" s="591"/>
      <c r="H232" s="1412"/>
      <c r="I232" s="73"/>
      <c r="J232" s="73"/>
      <c r="K232" s="74"/>
      <c r="L232" s="74"/>
      <c r="M232" s="989"/>
      <c r="N232" s="74"/>
      <c r="O232" s="73"/>
      <c r="P232" s="73"/>
      <c r="Q232" s="73"/>
      <c r="R232" s="73"/>
      <c r="S232" s="73"/>
      <c r="T232" s="73"/>
      <c r="U232" s="73"/>
      <c r="V232" s="73"/>
      <c r="W232" s="73"/>
      <c r="X232" s="73"/>
      <c r="Y232" s="73"/>
      <c r="Z232" s="73"/>
      <c r="AA232" s="73"/>
      <c r="AB232" s="73"/>
      <c r="AC232" s="73"/>
      <c r="AD232" s="73"/>
      <c r="AE232" s="73"/>
      <c r="AF232" s="73"/>
      <c r="AG232" s="73"/>
      <c r="AH232" s="73"/>
    </row>
    <row r="233" spans="1:34" ht="15" customHeight="1">
      <c r="A233" s="73"/>
      <c r="B233" s="73"/>
      <c r="C233" s="73"/>
      <c r="D233" s="73"/>
      <c r="E233" s="73"/>
      <c r="F233" s="73"/>
      <c r="G233" s="591"/>
      <c r="H233" s="1412"/>
      <c r="I233" s="73"/>
      <c r="J233" s="73"/>
      <c r="K233" s="74"/>
      <c r="L233" s="74"/>
      <c r="M233" s="989"/>
      <c r="N233" s="74"/>
      <c r="O233" s="73"/>
      <c r="P233" s="73"/>
      <c r="Q233" s="73"/>
      <c r="R233" s="73"/>
      <c r="S233" s="73"/>
      <c r="T233" s="73"/>
      <c r="U233" s="73"/>
      <c r="V233" s="73"/>
      <c r="W233" s="73"/>
      <c r="X233" s="73"/>
      <c r="Y233" s="73"/>
      <c r="Z233" s="73"/>
      <c r="AA233" s="73"/>
      <c r="AB233" s="73"/>
      <c r="AC233" s="73"/>
      <c r="AD233" s="73"/>
      <c r="AE233" s="73"/>
      <c r="AF233" s="73"/>
      <c r="AG233" s="73"/>
      <c r="AH233" s="73"/>
    </row>
    <row r="234" spans="1:34" ht="15" customHeight="1">
      <c r="A234" s="73"/>
      <c r="B234" s="73"/>
      <c r="C234" s="73"/>
      <c r="D234" s="73"/>
      <c r="E234" s="73"/>
      <c r="F234" s="73"/>
      <c r="G234" s="591"/>
      <c r="H234" s="1412"/>
      <c r="I234" s="73"/>
      <c r="J234" s="73"/>
      <c r="K234" s="74"/>
      <c r="L234" s="74"/>
      <c r="M234" s="989"/>
      <c r="N234" s="74"/>
      <c r="O234" s="73"/>
      <c r="P234" s="73"/>
      <c r="Q234" s="73"/>
      <c r="R234" s="73"/>
      <c r="S234" s="73"/>
      <c r="T234" s="73"/>
      <c r="U234" s="73"/>
      <c r="V234" s="73"/>
      <c r="W234" s="73"/>
      <c r="X234" s="73"/>
      <c r="Y234" s="73"/>
      <c r="Z234" s="73"/>
      <c r="AA234" s="73"/>
      <c r="AB234" s="73"/>
      <c r="AC234" s="73"/>
      <c r="AD234" s="73"/>
      <c r="AE234" s="73"/>
      <c r="AF234" s="73"/>
      <c r="AG234" s="73"/>
      <c r="AH234" s="73"/>
    </row>
    <row r="235" spans="1:34" ht="15" customHeight="1">
      <c r="A235" s="73"/>
      <c r="B235" s="73"/>
      <c r="C235" s="73"/>
      <c r="D235" s="73"/>
      <c r="E235" s="73"/>
      <c r="F235" s="73"/>
      <c r="G235" s="591"/>
      <c r="H235" s="1412"/>
      <c r="I235" s="73"/>
      <c r="J235" s="73"/>
      <c r="K235" s="74"/>
      <c r="L235" s="74"/>
      <c r="M235" s="989"/>
      <c r="N235" s="74"/>
      <c r="O235" s="73"/>
      <c r="P235" s="73"/>
      <c r="Q235" s="73"/>
      <c r="R235" s="73"/>
      <c r="S235" s="73"/>
      <c r="T235" s="73"/>
      <c r="U235" s="73"/>
      <c r="V235" s="73"/>
      <c r="W235" s="73"/>
      <c r="X235" s="73"/>
      <c r="Y235" s="73"/>
      <c r="Z235" s="73"/>
      <c r="AA235" s="73"/>
      <c r="AB235" s="73"/>
      <c r="AC235" s="73"/>
      <c r="AD235" s="73"/>
      <c r="AE235" s="73"/>
      <c r="AF235" s="73"/>
      <c r="AG235" s="73"/>
      <c r="AH235" s="73"/>
    </row>
    <row r="236" spans="1:34" ht="15" customHeight="1">
      <c r="A236" s="73"/>
      <c r="B236" s="73"/>
      <c r="C236" s="73"/>
      <c r="D236" s="73"/>
      <c r="E236" s="73"/>
      <c r="F236" s="73"/>
      <c r="G236" s="591"/>
      <c r="H236" s="1412"/>
      <c r="I236" s="73"/>
      <c r="J236" s="73"/>
      <c r="K236" s="74"/>
      <c r="L236" s="74"/>
      <c r="M236" s="989"/>
      <c r="N236" s="74"/>
      <c r="O236" s="73"/>
      <c r="P236" s="73"/>
      <c r="Q236" s="73"/>
      <c r="R236" s="73"/>
      <c r="S236" s="73"/>
      <c r="T236" s="73"/>
      <c r="U236" s="73"/>
      <c r="V236" s="73"/>
      <c r="W236" s="73"/>
      <c r="X236" s="73"/>
      <c r="Y236" s="73"/>
      <c r="Z236" s="73"/>
      <c r="AA236" s="73"/>
      <c r="AB236" s="73"/>
      <c r="AC236" s="73"/>
      <c r="AD236" s="73"/>
      <c r="AE236" s="73"/>
      <c r="AF236" s="73"/>
      <c r="AG236" s="73"/>
      <c r="AH236" s="73"/>
    </row>
    <row r="237" spans="1:34" ht="15" customHeight="1">
      <c r="A237" s="73"/>
      <c r="B237" s="73"/>
      <c r="C237" s="73"/>
      <c r="D237" s="73"/>
      <c r="E237" s="73"/>
      <c r="F237" s="73"/>
      <c r="G237" s="591"/>
      <c r="H237" s="1412"/>
      <c r="I237" s="73"/>
      <c r="J237" s="73"/>
      <c r="K237" s="74"/>
      <c r="L237" s="74"/>
      <c r="M237" s="989"/>
      <c r="N237" s="74"/>
      <c r="O237" s="73"/>
      <c r="P237" s="73"/>
      <c r="Q237" s="73"/>
      <c r="R237" s="73"/>
      <c r="S237" s="73"/>
      <c r="T237" s="73"/>
      <c r="U237" s="73"/>
      <c r="V237" s="73"/>
      <c r="W237" s="73"/>
      <c r="X237" s="73"/>
      <c r="Y237" s="73"/>
      <c r="Z237" s="73"/>
      <c r="AA237" s="73"/>
      <c r="AB237" s="73"/>
      <c r="AC237" s="73"/>
      <c r="AD237" s="73"/>
      <c r="AE237" s="73"/>
      <c r="AF237" s="73"/>
      <c r="AG237" s="73"/>
      <c r="AH237" s="73"/>
    </row>
    <row r="238" spans="1:34" ht="15" customHeight="1">
      <c r="A238" s="73"/>
      <c r="B238" s="73"/>
      <c r="C238" s="73"/>
      <c r="D238" s="73"/>
      <c r="E238" s="73"/>
      <c r="F238" s="73"/>
      <c r="G238" s="591"/>
      <c r="H238" s="1412"/>
      <c r="I238" s="73"/>
      <c r="J238" s="73"/>
      <c r="K238" s="74"/>
      <c r="L238" s="74"/>
      <c r="M238" s="989"/>
      <c r="N238" s="74"/>
      <c r="O238" s="73"/>
      <c r="P238" s="73"/>
      <c r="Q238" s="73"/>
      <c r="R238" s="73"/>
      <c r="S238" s="73"/>
      <c r="T238" s="73"/>
      <c r="U238" s="73"/>
      <c r="V238" s="73"/>
      <c r="W238" s="73"/>
      <c r="X238" s="73"/>
      <c r="Y238" s="73"/>
      <c r="Z238" s="73"/>
      <c r="AA238" s="73"/>
      <c r="AB238" s="73"/>
      <c r="AC238" s="73"/>
      <c r="AD238" s="73"/>
      <c r="AE238" s="73"/>
      <c r="AF238" s="73"/>
      <c r="AG238" s="73"/>
      <c r="AH238" s="73"/>
    </row>
    <row r="239" spans="1:34" ht="15" customHeight="1">
      <c r="A239" s="73"/>
      <c r="B239" s="73"/>
      <c r="C239" s="73"/>
      <c r="D239" s="73"/>
      <c r="E239" s="73"/>
      <c r="F239" s="73"/>
      <c r="G239" s="591"/>
      <c r="H239" s="1412"/>
      <c r="I239" s="73"/>
      <c r="J239" s="73"/>
      <c r="K239" s="74"/>
      <c r="L239" s="74"/>
      <c r="M239" s="989"/>
      <c r="N239" s="74"/>
      <c r="O239" s="73"/>
      <c r="P239" s="73"/>
      <c r="Q239" s="73"/>
      <c r="R239" s="73"/>
      <c r="S239" s="73"/>
      <c r="T239" s="73"/>
      <c r="U239" s="73"/>
      <c r="V239" s="73"/>
      <c r="W239" s="73"/>
      <c r="X239" s="73"/>
      <c r="Y239" s="73"/>
      <c r="Z239" s="73"/>
      <c r="AA239" s="73"/>
      <c r="AB239" s="73"/>
      <c r="AC239" s="73"/>
      <c r="AD239" s="73"/>
      <c r="AE239" s="73"/>
      <c r="AF239" s="73"/>
      <c r="AG239" s="73"/>
      <c r="AH239" s="73"/>
    </row>
    <row r="240" spans="1:34" ht="15" customHeight="1">
      <c r="A240" s="73"/>
      <c r="B240" s="73"/>
      <c r="C240" s="73"/>
      <c r="D240" s="73"/>
      <c r="E240" s="73"/>
      <c r="F240" s="73"/>
      <c r="G240" s="591"/>
      <c r="H240" s="1412"/>
      <c r="I240" s="73"/>
      <c r="J240" s="73"/>
      <c r="K240" s="74"/>
      <c r="L240" s="74"/>
      <c r="M240" s="989"/>
      <c r="N240" s="74"/>
      <c r="O240" s="73"/>
      <c r="P240" s="73"/>
      <c r="Q240" s="73"/>
      <c r="R240" s="73"/>
      <c r="S240" s="73"/>
      <c r="T240" s="73"/>
      <c r="U240" s="73"/>
      <c r="V240" s="73"/>
      <c r="W240" s="73"/>
      <c r="X240" s="73"/>
      <c r="Y240" s="73"/>
      <c r="Z240" s="73"/>
      <c r="AA240" s="73"/>
      <c r="AB240" s="73"/>
      <c r="AC240" s="73"/>
      <c r="AD240" s="73"/>
      <c r="AE240" s="73"/>
      <c r="AF240" s="73"/>
      <c r="AG240" s="73"/>
      <c r="AH240" s="73"/>
    </row>
    <row r="241" spans="1:34" ht="15" customHeight="1">
      <c r="A241" s="73"/>
      <c r="B241" s="73"/>
      <c r="C241" s="73"/>
      <c r="D241" s="73"/>
      <c r="E241" s="73"/>
      <c r="F241" s="73"/>
      <c r="G241" s="591"/>
      <c r="H241" s="1412"/>
      <c r="I241" s="73"/>
      <c r="J241" s="73"/>
      <c r="K241" s="74"/>
      <c r="L241" s="74"/>
      <c r="M241" s="989"/>
      <c r="N241" s="74"/>
      <c r="O241" s="73"/>
      <c r="P241" s="73"/>
      <c r="Q241" s="73"/>
      <c r="R241" s="73"/>
      <c r="S241" s="73"/>
      <c r="T241" s="73"/>
      <c r="U241" s="73"/>
      <c r="V241" s="73"/>
      <c r="W241" s="73"/>
      <c r="X241" s="73"/>
      <c r="Y241" s="73"/>
      <c r="Z241" s="73"/>
      <c r="AA241" s="73"/>
      <c r="AB241" s="73"/>
      <c r="AC241" s="73"/>
      <c r="AD241" s="73"/>
      <c r="AE241" s="73"/>
      <c r="AF241" s="73"/>
      <c r="AG241" s="73"/>
      <c r="AH241" s="73"/>
    </row>
    <row r="242" spans="1:34" ht="15" customHeight="1">
      <c r="A242" s="73"/>
      <c r="B242" s="73"/>
      <c r="C242" s="73"/>
      <c r="D242" s="73"/>
      <c r="E242" s="73"/>
      <c r="F242" s="73"/>
      <c r="G242" s="591"/>
      <c r="H242" s="1412"/>
      <c r="I242" s="73"/>
      <c r="J242" s="73"/>
      <c r="K242" s="74"/>
      <c r="L242" s="74"/>
      <c r="M242" s="989"/>
      <c r="N242" s="74"/>
      <c r="O242" s="73"/>
      <c r="P242" s="73"/>
      <c r="Q242" s="73"/>
      <c r="R242" s="73"/>
      <c r="S242" s="73"/>
      <c r="T242" s="73"/>
      <c r="U242" s="73"/>
      <c r="V242" s="73"/>
      <c r="W242" s="73"/>
      <c r="X242" s="73"/>
      <c r="Y242" s="73"/>
      <c r="Z242" s="73"/>
      <c r="AA242" s="73"/>
      <c r="AB242" s="73"/>
      <c r="AC242" s="73"/>
      <c r="AD242" s="73"/>
      <c r="AE242" s="73"/>
      <c r="AF242" s="73"/>
      <c r="AG242" s="73"/>
      <c r="AH242" s="73"/>
    </row>
    <row r="243" spans="1:34" ht="15" customHeight="1">
      <c r="A243" s="73"/>
      <c r="B243" s="73"/>
      <c r="C243" s="73"/>
      <c r="D243" s="73"/>
      <c r="E243" s="73"/>
      <c r="F243" s="73"/>
      <c r="G243" s="591"/>
      <c r="H243" s="1412"/>
      <c r="I243" s="73"/>
      <c r="J243" s="73"/>
      <c r="K243" s="74"/>
      <c r="L243" s="74"/>
      <c r="M243" s="989"/>
      <c r="N243" s="74"/>
      <c r="O243" s="73"/>
      <c r="P243" s="73"/>
      <c r="Q243" s="73"/>
      <c r="R243" s="73"/>
      <c r="S243" s="73"/>
      <c r="T243" s="73"/>
      <c r="U243" s="73"/>
      <c r="V243" s="73"/>
      <c r="W243" s="73"/>
      <c r="X243" s="73"/>
      <c r="Y243" s="73"/>
      <c r="Z243" s="73"/>
      <c r="AA243" s="73"/>
      <c r="AB243" s="73"/>
      <c r="AC243" s="73"/>
      <c r="AD243" s="73"/>
      <c r="AE243" s="73"/>
      <c r="AF243" s="73"/>
      <c r="AG243" s="73"/>
      <c r="AH243" s="73"/>
    </row>
    <row r="244" spans="1:34" ht="15" customHeight="1">
      <c r="A244" s="73"/>
      <c r="B244" s="73"/>
      <c r="C244" s="73"/>
      <c r="D244" s="73"/>
      <c r="E244" s="73"/>
      <c r="F244" s="73"/>
      <c r="G244" s="591"/>
      <c r="H244" s="1412"/>
      <c r="I244" s="73"/>
      <c r="J244" s="73"/>
      <c r="K244" s="74"/>
      <c r="L244" s="74"/>
      <c r="M244" s="989"/>
      <c r="N244" s="74"/>
      <c r="O244" s="73"/>
      <c r="P244" s="73"/>
      <c r="Q244" s="73"/>
      <c r="R244" s="73"/>
      <c r="S244" s="73"/>
      <c r="T244" s="73"/>
      <c r="U244" s="73"/>
      <c r="V244" s="73"/>
      <c r="W244" s="73"/>
      <c r="X244" s="73"/>
      <c r="Y244" s="73"/>
      <c r="Z244" s="73"/>
      <c r="AA244" s="73"/>
      <c r="AB244" s="73"/>
      <c r="AC244" s="73"/>
      <c r="AD244" s="73"/>
      <c r="AE244" s="73"/>
      <c r="AF244" s="73"/>
      <c r="AG244" s="73"/>
      <c r="AH244" s="73"/>
    </row>
    <row r="245" spans="1:34" ht="15" customHeight="1">
      <c r="A245" s="73"/>
      <c r="B245" s="73"/>
      <c r="C245" s="73"/>
      <c r="D245" s="73"/>
      <c r="E245" s="73"/>
      <c r="F245" s="73"/>
      <c r="G245" s="591"/>
      <c r="H245" s="1412"/>
      <c r="I245" s="73"/>
      <c r="J245" s="73"/>
      <c r="K245" s="74"/>
      <c r="L245" s="74"/>
      <c r="M245" s="989"/>
      <c r="N245" s="74"/>
      <c r="O245" s="73"/>
      <c r="P245" s="73"/>
      <c r="Q245" s="73"/>
      <c r="R245" s="73"/>
      <c r="S245" s="73"/>
      <c r="T245" s="73"/>
      <c r="U245" s="73"/>
      <c r="V245" s="73"/>
      <c r="W245" s="73"/>
      <c r="X245" s="73"/>
      <c r="Y245" s="73"/>
      <c r="Z245" s="73"/>
      <c r="AA245" s="73"/>
      <c r="AB245" s="73"/>
      <c r="AC245" s="73"/>
      <c r="AD245" s="73"/>
      <c r="AE245" s="73"/>
      <c r="AF245" s="73"/>
      <c r="AG245" s="73"/>
      <c r="AH245" s="73"/>
    </row>
    <row r="246" spans="1:34" ht="15" customHeight="1">
      <c r="A246" s="73"/>
      <c r="B246" s="73"/>
      <c r="C246" s="73"/>
      <c r="D246" s="73"/>
      <c r="E246" s="73"/>
      <c r="F246" s="73"/>
      <c r="G246" s="591"/>
      <c r="H246" s="1412"/>
      <c r="I246" s="73"/>
      <c r="J246" s="73"/>
      <c r="K246" s="74"/>
      <c r="L246" s="74"/>
      <c r="M246" s="989"/>
      <c r="N246" s="74"/>
      <c r="O246" s="73"/>
      <c r="P246" s="73"/>
      <c r="Q246" s="73"/>
      <c r="R246" s="73"/>
      <c r="S246" s="73"/>
      <c r="T246" s="73"/>
      <c r="U246" s="73"/>
      <c r="V246" s="73"/>
      <c r="W246" s="73"/>
      <c r="X246" s="73"/>
      <c r="Y246" s="73"/>
      <c r="Z246" s="73"/>
      <c r="AA246" s="73"/>
      <c r="AB246" s="73"/>
      <c r="AC246" s="73"/>
      <c r="AD246" s="73"/>
      <c r="AE246" s="73"/>
      <c r="AF246" s="73"/>
      <c r="AG246" s="73"/>
      <c r="AH246" s="73"/>
    </row>
    <row r="247" spans="1:34" ht="15" customHeight="1">
      <c r="A247" s="73"/>
      <c r="B247" s="73"/>
      <c r="C247" s="73"/>
      <c r="D247" s="73"/>
      <c r="E247" s="73"/>
      <c r="F247" s="73"/>
      <c r="G247" s="591"/>
      <c r="H247" s="1412"/>
      <c r="I247" s="73"/>
      <c r="J247" s="73"/>
      <c r="K247" s="74"/>
      <c r="L247" s="74"/>
      <c r="M247" s="989"/>
      <c r="N247" s="74"/>
      <c r="O247" s="73"/>
      <c r="P247" s="73"/>
      <c r="Q247" s="73"/>
      <c r="R247" s="73"/>
      <c r="S247" s="73"/>
      <c r="T247" s="73"/>
      <c r="U247" s="73"/>
      <c r="V247" s="73"/>
      <c r="W247" s="73"/>
      <c r="X247" s="73"/>
      <c r="Y247" s="73"/>
      <c r="Z247" s="73"/>
      <c r="AA247" s="73"/>
      <c r="AB247" s="73"/>
      <c r="AC247" s="73"/>
      <c r="AD247" s="73"/>
      <c r="AE247" s="73"/>
      <c r="AF247" s="73"/>
      <c r="AG247" s="73"/>
      <c r="AH247" s="73"/>
    </row>
    <row r="248" spans="1:34" ht="15" customHeight="1">
      <c r="A248" s="73"/>
      <c r="B248" s="73"/>
      <c r="C248" s="73"/>
      <c r="D248" s="73"/>
      <c r="E248" s="73"/>
      <c r="F248" s="73"/>
      <c r="G248" s="591"/>
      <c r="H248" s="1412"/>
      <c r="I248" s="73"/>
      <c r="J248" s="73"/>
      <c r="K248" s="74"/>
      <c r="L248" s="74"/>
      <c r="M248" s="989"/>
      <c r="N248" s="74"/>
      <c r="O248" s="73"/>
      <c r="P248" s="73"/>
      <c r="Q248" s="73"/>
      <c r="R248" s="73"/>
      <c r="S248" s="73"/>
      <c r="T248" s="73"/>
      <c r="U248" s="73"/>
      <c r="V248" s="73"/>
      <c r="W248" s="73"/>
      <c r="X248" s="73"/>
      <c r="Y248" s="73"/>
      <c r="Z248" s="73"/>
      <c r="AA248" s="73"/>
      <c r="AB248" s="73"/>
      <c r="AC248" s="73"/>
      <c r="AD248" s="73"/>
      <c r="AE248" s="73"/>
      <c r="AF248" s="73"/>
      <c r="AG248" s="73"/>
      <c r="AH248" s="73"/>
    </row>
    <row r="249" spans="1:34" ht="15" customHeight="1">
      <c r="A249" s="73"/>
      <c r="B249" s="73"/>
      <c r="C249" s="73"/>
      <c r="D249" s="73"/>
      <c r="E249" s="73"/>
      <c r="F249" s="73"/>
      <c r="G249" s="591"/>
      <c r="H249" s="1412"/>
      <c r="I249" s="73"/>
      <c r="J249" s="73"/>
      <c r="K249" s="74"/>
      <c r="L249" s="74"/>
      <c r="M249" s="989"/>
      <c r="N249" s="74"/>
      <c r="O249" s="73"/>
      <c r="P249" s="73"/>
      <c r="Q249" s="73"/>
      <c r="R249" s="73"/>
      <c r="S249" s="73"/>
      <c r="T249" s="73"/>
      <c r="U249" s="73"/>
      <c r="V249" s="73"/>
      <c r="W249" s="73"/>
      <c r="X249" s="73"/>
      <c r="Y249" s="73"/>
      <c r="Z249" s="73"/>
      <c r="AA249" s="73"/>
      <c r="AB249" s="73"/>
      <c r="AC249" s="73"/>
      <c r="AD249" s="73"/>
      <c r="AE249" s="73"/>
      <c r="AF249" s="73"/>
      <c r="AG249" s="73"/>
      <c r="AH249" s="73"/>
    </row>
    <row r="250" spans="1:34" ht="15" customHeight="1">
      <c r="A250" s="73"/>
      <c r="B250" s="73"/>
      <c r="C250" s="73"/>
      <c r="D250" s="73"/>
      <c r="E250" s="73"/>
      <c r="F250" s="73"/>
      <c r="G250" s="591"/>
      <c r="H250" s="1412"/>
      <c r="I250" s="73"/>
      <c r="J250" s="73"/>
      <c r="K250" s="74"/>
      <c r="L250" s="74"/>
      <c r="M250" s="989"/>
      <c r="N250" s="74"/>
      <c r="O250" s="73"/>
      <c r="P250" s="73"/>
      <c r="Q250" s="73"/>
      <c r="R250" s="73"/>
      <c r="S250" s="73"/>
      <c r="T250" s="73"/>
      <c r="U250" s="73"/>
      <c r="V250" s="73"/>
      <c r="W250" s="73"/>
      <c r="X250" s="73"/>
      <c r="Y250" s="73"/>
      <c r="Z250" s="73"/>
      <c r="AA250" s="73"/>
      <c r="AB250" s="73"/>
      <c r="AC250" s="73"/>
      <c r="AD250" s="73"/>
      <c r="AE250" s="73"/>
      <c r="AF250" s="73"/>
      <c r="AG250" s="73"/>
      <c r="AH250" s="73"/>
    </row>
    <row r="251" spans="1:34" ht="15" customHeight="1">
      <c r="A251" s="73"/>
      <c r="B251" s="73"/>
      <c r="C251" s="73"/>
      <c r="D251" s="73"/>
      <c r="E251" s="73"/>
      <c r="F251" s="73"/>
      <c r="G251" s="591"/>
      <c r="H251" s="1412"/>
      <c r="I251" s="73"/>
      <c r="J251" s="73"/>
      <c r="K251" s="74"/>
      <c r="L251" s="74"/>
      <c r="M251" s="989"/>
      <c r="N251" s="74"/>
      <c r="O251" s="73"/>
      <c r="P251" s="73"/>
      <c r="Q251" s="73"/>
      <c r="R251" s="73"/>
      <c r="S251" s="73"/>
      <c r="T251" s="73"/>
      <c r="U251" s="73"/>
      <c r="V251" s="73"/>
      <c r="W251" s="73"/>
      <c r="X251" s="73"/>
      <c r="Y251" s="73"/>
      <c r="Z251" s="73"/>
      <c r="AA251" s="73"/>
      <c r="AB251" s="73"/>
      <c r="AC251" s="73"/>
      <c r="AD251" s="73"/>
      <c r="AE251" s="73"/>
      <c r="AF251" s="73"/>
      <c r="AG251" s="73"/>
      <c r="AH251" s="73"/>
    </row>
    <row r="252" spans="1:34" ht="15" customHeight="1">
      <c r="A252" s="73"/>
      <c r="B252" s="73"/>
      <c r="C252" s="73"/>
      <c r="D252" s="73"/>
      <c r="E252" s="73"/>
      <c r="F252" s="73"/>
      <c r="G252" s="591"/>
      <c r="H252" s="1412"/>
      <c r="I252" s="73"/>
      <c r="J252" s="73"/>
      <c r="K252" s="74"/>
      <c r="L252" s="74"/>
      <c r="M252" s="989"/>
      <c r="N252" s="74"/>
      <c r="O252" s="73"/>
      <c r="P252" s="73"/>
      <c r="Q252" s="73"/>
      <c r="R252" s="73"/>
      <c r="S252" s="73"/>
      <c r="T252" s="73"/>
      <c r="U252" s="73"/>
      <c r="V252" s="73"/>
      <c r="W252" s="73"/>
      <c r="X252" s="73"/>
      <c r="Y252" s="73"/>
      <c r="Z252" s="73"/>
      <c r="AA252" s="73"/>
      <c r="AB252" s="73"/>
      <c r="AC252" s="73"/>
      <c r="AD252" s="73"/>
      <c r="AE252" s="73"/>
      <c r="AF252" s="73"/>
      <c r="AG252" s="73"/>
      <c r="AH252" s="73"/>
    </row>
    <row r="253" spans="1:34" ht="15" customHeight="1">
      <c r="A253" s="73"/>
      <c r="B253" s="73"/>
      <c r="C253" s="73"/>
      <c r="D253" s="73"/>
      <c r="E253" s="73"/>
      <c r="F253" s="73"/>
      <c r="G253" s="591"/>
      <c r="H253" s="1412"/>
      <c r="I253" s="73"/>
      <c r="J253" s="73"/>
      <c r="K253" s="74"/>
      <c r="L253" s="74"/>
      <c r="M253" s="989"/>
      <c r="N253" s="74"/>
      <c r="O253" s="73"/>
      <c r="P253" s="73"/>
      <c r="Q253" s="73"/>
      <c r="R253" s="73"/>
      <c r="S253" s="73"/>
      <c r="T253" s="73"/>
      <c r="U253" s="73"/>
      <c r="V253" s="73"/>
      <c r="W253" s="73"/>
      <c r="X253" s="73"/>
      <c r="Y253" s="73"/>
      <c r="Z253" s="73"/>
      <c r="AA253" s="73"/>
      <c r="AB253" s="73"/>
      <c r="AC253" s="73"/>
      <c r="AD253" s="73"/>
      <c r="AE253" s="73"/>
      <c r="AF253" s="73"/>
      <c r="AG253" s="73"/>
      <c r="AH253" s="73"/>
    </row>
    <row r="254" spans="1:34" ht="15" customHeight="1">
      <c r="A254" s="73"/>
      <c r="B254" s="73"/>
      <c r="C254" s="73"/>
      <c r="D254" s="73"/>
      <c r="E254" s="73"/>
      <c r="F254" s="73"/>
      <c r="G254" s="591"/>
      <c r="H254" s="1412"/>
      <c r="I254" s="73"/>
      <c r="J254" s="73"/>
      <c r="K254" s="74"/>
      <c r="L254" s="74"/>
      <c r="M254" s="989"/>
      <c r="N254" s="74"/>
      <c r="O254" s="73"/>
      <c r="P254" s="73"/>
      <c r="Q254" s="73"/>
      <c r="R254" s="73"/>
      <c r="S254" s="73"/>
      <c r="T254" s="73"/>
      <c r="U254" s="73"/>
      <c r="V254" s="73"/>
      <c r="W254" s="73"/>
      <c r="X254" s="73"/>
      <c r="Y254" s="73"/>
      <c r="Z254" s="73"/>
      <c r="AA254" s="73"/>
      <c r="AB254" s="73"/>
      <c r="AC254" s="73"/>
      <c r="AD254" s="73"/>
      <c r="AE254" s="73"/>
      <c r="AF254" s="73"/>
      <c r="AG254" s="73"/>
      <c r="AH254" s="73"/>
    </row>
    <row r="255" spans="1:34" ht="15" customHeight="1">
      <c r="A255" s="73"/>
      <c r="B255" s="73"/>
      <c r="C255" s="73"/>
      <c r="D255" s="73"/>
      <c r="E255" s="73"/>
      <c r="F255" s="73"/>
      <c r="G255" s="591"/>
      <c r="H255" s="1412"/>
      <c r="I255" s="73"/>
      <c r="J255" s="73"/>
      <c r="K255" s="74"/>
      <c r="L255" s="74"/>
      <c r="M255" s="989"/>
      <c r="N255" s="74"/>
      <c r="O255" s="73"/>
      <c r="P255" s="73"/>
      <c r="Q255" s="73"/>
      <c r="R255" s="73"/>
      <c r="S255" s="73"/>
      <c r="T255" s="73"/>
      <c r="U255" s="73"/>
      <c r="V255" s="73"/>
      <c r="W255" s="73"/>
      <c r="X255" s="73"/>
      <c r="Y255" s="73"/>
      <c r="Z255" s="73"/>
      <c r="AA255" s="73"/>
      <c r="AB255" s="73"/>
      <c r="AC255" s="73"/>
      <c r="AD255" s="73"/>
      <c r="AE255" s="73"/>
      <c r="AF255" s="73"/>
      <c r="AG255" s="73"/>
      <c r="AH255" s="73"/>
    </row>
    <row r="256" spans="1:34" ht="15" customHeight="1">
      <c r="A256" s="73"/>
      <c r="B256" s="73"/>
      <c r="C256" s="73"/>
      <c r="D256" s="73"/>
      <c r="E256" s="73"/>
      <c r="F256" s="73"/>
      <c r="G256" s="591"/>
      <c r="H256" s="1412"/>
      <c r="I256" s="73"/>
      <c r="J256" s="73"/>
      <c r="K256" s="74"/>
      <c r="L256" s="74"/>
      <c r="M256" s="989"/>
      <c r="N256" s="74"/>
      <c r="O256" s="73"/>
      <c r="P256" s="73"/>
      <c r="Q256" s="73"/>
      <c r="R256" s="73"/>
      <c r="S256" s="73"/>
      <c r="T256" s="73"/>
      <c r="U256" s="73"/>
      <c r="V256" s="73"/>
      <c r="W256" s="73"/>
      <c r="X256" s="73"/>
      <c r="Y256" s="73"/>
      <c r="Z256" s="73"/>
      <c r="AA256" s="73"/>
      <c r="AB256" s="73"/>
      <c r="AC256" s="73"/>
      <c r="AD256" s="73"/>
      <c r="AE256" s="73"/>
      <c r="AF256" s="73"/>
      <c r="AG256" s="73"/>
      <c r="AH256" s="73"/>
    </row>
    <row r="257" spans="1:34" ht="15.75" customHeight="1">
      <c r="A257" s="73"/>
      <c r="B257" s="73"/>
      <c r="C257" s="73"/>
      <c r="D257" s="73"/>
      <c r="E257" s="73"/>
      <c r="F257" s="73"/>
      <c r="G257" s="591"/>
      <c r="H257" s="1412"/>
      <c r="I257" s="73"/>
      <c r="J257" s="73"/>
      <c r="K257" s="74"/>
      <c r="L257" s="74"/>
      <c r="M257" s="989"/>
      <c r="N257" s="74"/>
      <c r="O257" s="73"/>
      <c r="P257" s="73"/>
      <c r="Q257" s="73"/>
      <c r="R257" s="73"/>
      <c r="S257" s="73"/>
      <c r="T257" s="73"/>
      <c r="U257" s="73"/>
      <c r="V257" s="73"/>
      <c r="W257" s="73"/>
      <c r="X257" s="73"/>
      <c r="Y257" s="73"/>
      <c r="Z257" s="73"/>
      <c r="AA257" s="73"/>
      <c r="AB257" s="73"/>
      <c r="AC257" s="73"/>
      <c r="AD257" s="73"/>
      <c r="AE257" s="73"/>
      <c r="AF257" s="73"/>
      <c r="AG257" s="73"/>
      <c r="AH257" s="73"/>
    </row>
    <row r="258" spans="1:34" ht="15.75" customHeight="1">
      <c r="A258" s="73"/>
      <c r="B258" s="73"/>
      <c r="C258" s="73"/>
      <c r="D258" s="73"/>
      <c r="E258" s="73"/>
      <c r="F258" s="73"/>
      <c r="G258" s="591"/>
      <c r="H258" s="1412"/>
      <c r="I258" s="73"/>
      <c r="J258" s="73"/>
      <c r="K258" s="74"/>
      <c r="L258" s="74"/>
      <c r="M258" s="989"/>
      <c r="N258" s="74"/>
      <c r="O258" s="73"/>
      <c r="P258" s="73"/>
      <c r="Q258" s="73"/>
      <c r="R258" s="73"/>
      <c r="S258" s="73"/>
      <c r="T258" s="73"/>
      <c r="U258" s="73"/>
      <c r="V258" s="73"/>
      <c r="W258" s="73"/>
      <c r="X258" s="73"/>
      <c r="Y258" s="73"/>
      <c r="Z258" s="73"/>
      <c r="AA258" s="73"/>
      <c r="AB258" s="73"/>
      <c r="AC258" s="73"/>
      <c r="AD258" s="73"/>
      <c r="AE258" s="73"/>
      <c r="AF258" s="73"/>
      <c r="AG258" s="73"/>
      <c r="AH258" s="73"/>
    </row>
    <row r="259" spans="1:34" ht="15.75" customHeight="1">
      <c r="A259" s="73"/>
      <c r="B259" s="73"/>
      <c r="C259" s="73"/>
      <c r="D259" s="73"/>
      <c r="E259" s="73"/>
      <c r="F259" s="73"/>
      <c r="G259" s="591"/>
      <c r="H259" s="1412"/>
      <c r="I259" s="73"/>
      <c r="J259" s="73"/>
      <c r="K259" s="74"/>
      <c r="L259" s="74"/>
      <c r="M259" s="989"/>
      <c r="N259" s="74"/>
      <c r="O259" s="73"/>
      <c r="P259" s="73"/>
      <c r="Q259" s="73"/>
      <c r="R259" s="73"/>
      <c r="S259" s="73"/>
      <c r="T259" s="73"/>
      <c r="U259" s="73"/>
      <c r="V259" s="73"/>
      <c r="W259" s="73"/>
      <c r="X259" s="73"/>
      <c r="Y259" s="73"/>
      <c r="Z259" s="73"/>
      <c r="AA259" s="73"/>
      <c r="AB259" s="73"/>
      <c r="AC259" s="73"/>
      <c r="AD259" s="73"/>
      <c r="AE259" s="73"/>
      <c r="AF259" s="73"/>
      <c r="AG259" s="73"/>
      <c r="AH259" s="73"/>
    </row>
    <row r="260" spans="1:34" ht="15.75" customHeight="1">
      <c r="A260" s="73"/>
      <c r="B260" s="73"/>
      <c r="C260" s="73"/>
      <c r="D260" s="73"/>
      <c r="E260" s="73"/>
      <c r="F260" s="73"/>
      <c r="G260" s="591"/>
      <c r="H260" s="1412"/>
      <c r="I260" s="73"/>
      <c r="J260" s="73"/>
      <c r="K260" s="74"/>
      <c r="L260" s="74"/>
      <c r="M260" s="989"/>
      <c r="N260" s="74"/>
      <c r="O260" s="73"/>
      <c r="P260" s="73"/>
      <c r="Q260" s="73"/>
      <c r="R260" s="73"/>
      <c r="S260" s="73"/>
      <c r="T260" s="73"/>
      <c r="U260" s="73"/>
      <c r="V260" s="73"/>
      <c r="W260" s="73"/>
      <c r="X260" s="73"/>
      <c r="Y260" s="73"/>
      <c r="Z260" s="73"/>
      <c r="AA260" s="73"/>
      <c r="AB260" s="73"/>
      <c r="AC260" s="73"/>
      <c r="AD260" s="73"/>
      <c r="AE260" s="73"/>
      <c r="AF260" s="73"/>
      <c r="AG260" s="73"/>
      <c r="AH260" s="73"/>
    </row>
    <row r="261" spans="1:34" ht="15.75" customHeight="1">
      <c r="A261" s="73"/>
      <c r="B261" s="73"/>
      <c r="C261" s="73"/>
      <c r="D261" s="73"/>
      <c r="E261" s="73"/>
      <c r="F261" s="73"/>
      <c r="G261" s="591"/>
      <c r="H261" s="1412"/>
      <c r="I261" s="73"/>
      <c r="J261" s="73"/>
      <c r="K261" s="74"/>
      <c r="L261" s="74"/>
      <c r="M261" s="989"/>
      <c r="N261" s="74"/>
      <c r="O261" s="73"/>
      <c r="P261" s="73"/>
      <c r="Q261" s="73"/>
      <c r="R261" s="73"/>
      <c r="S261" s="73"/>
      <c r="T261" s="73"/>
      <c r="U261" s="73"/>
      <c r="V261" s="73"/>
      <c r="W261" s="73"/>
      <c r="X261" s="73"/>
      <c r="Y261" s="73"/>
      <c r="Z261" s="73"/>
      <c r="AA261" s="73"/>
      <c r="AB261" s="73"/>
      <c r="AC261" s="73"/>
      <c r="AD261" s="73"/>
      <c r="AE261" s="73"/>
      <c r="AF261" s="73"/>
      <c r="AG261" s="73"/>
      <c r="AH261" s="73"/>
    </row>
    <row r="262" spans="1:34" ht="15.75" customHeight="1">
      <c r="A262" s="73"/>
      <c r="B262" s="73"/>
      <c r="C262" s="73"/>
      <c r="D262" s="73"/>
      <c r="E262" s="73"/>
      <c r="F262" s="73"/>
      <c r="G262" s="591"/>
      <c r="H262" s="1412"/>
      <c r="I262" s="73"/>
      <c r="J262" s="73"/>
      <c r="K262" s="74"/>
      <c r="L262" s="74"/>
      <c r="M262" s="989"/>
      <c r="N262" s="74"/>
      <c r="O262" s="73"/>
      <c r="P262" s="73"/>
      <c r="Q262" s="73"/>
      <c r="R262" s="73"/>
      <c r="S262" s="73"/>
      <c r="T262" s="73"/>
      <c r="U262" s="73"/>
      <c r="V262" s="73"/>
      <c r="W262" s="73"/>
      <c r="X262" s="73"/>
      <c r="Y262" s="73"/>
      <c r="Z262" s="73"/>
      <c r="AA262" s="73"/>
      <c r="AB262" s="73"/>
      <c r="AC262" s="73"/>
      <c r="AD262" s="73"/>
      <c r="AE262" s="73"/>
      <c r="AF262" s="73"/>
      <c r="AG262" s="73"/>
      <c r="AH262" s="73"/>
    </row>
    <row r="263" spans="1:34" ht="15.75" customHeight="1">
      <c r="A263" s="73"/>
      <c r="B263" s="73"/>
      <c r="C263" s="73"/>
      <c r="D263" s="73"/>
      <c r="E263" s="73"/>
      <c r="F263" s="73"/>
      <c r="G263" s="591"/>
      <c r="H263" s="1412"/>
      <c r="I263" s="73"/>
      <c r="J263" s="73"/>
      <c r="K263" s="74"/>
      <c r="L263" s="74"/>
      <c r="M263" s="989"/>
      <c r="N263" s="74"/>
      <c r="O263" s="73"/>
      <c r="P263" s="73"/>
      <c r="Q263" s="73"/>
      <c r="R263" s="73"/>
      <c r="S263" s="73"/>
      <c r="T263" s="73"/>
      <c r="U263" s="73"/>
      <c r="V263" s="73"/>
      <c r="W263" s="73"/>
      <c r="X263" s="73"/>
      <c r="Y263" s="73"/>
      <c r="Z263" s="73"/>
      <c r="AA263" s="73"/>
      <c r="AB263" s="73"/>
      <c r="AC263" s="73"/>
      <c r="AD263" s="73"/>
      <c r="AE263" s="73"/>
      <c r="AF263" s="73"/>
      <c r="AG263" s="73"/>
      <c r="AH263" s="73"/>
    </row>
    <row r="264" spans="1:34" ht="15.75" customHeight="1">
      <c r="A264" s="73"/>
      <c r="B264" s="73"/>
      <c r="C264" s="73"/>
      <c r="D264" s="73"/>
      <c r="E264" s="73"/>
      <c r="F264" s="73"/>
      <c r="G264" s="591"/>
      <c r="H264" s="1412"/>
      <c r="I264" s="73"/>
      <c r="J264" s="73"/>
      <c r="K264" s="74"/>
      <c r="L264" s="74"/>
      <c r="M264" s="989"/>
      <c r="N264" s="74"/>
      <c r="O264" s="73"/>
      <c r="P264" s="73"/>
      <c r="Q264" s="73"/>
      <c r="R264" s="73"/>
      <c r="S264" s="73"/>
      <c r="T264" s="73"/>
      <c r="U264" s="73"/>
      <c r="V264" s="73"/>
      <c r="W264" s="73"/>
      <c r="X264" s="73"/>
      <c r="Y264" s="73"/>
      <c r="Z264" s="73"/>
      <c r="AA264" s="73"/>
      <c r="AB264" s="73"/>
      <c r="AC264" s="73"/>
      <c r="AD264" s="73"/>
      <c r="AE264" s="73"/>
      <c r="AF264" s="73"/>
      <c r="AG264" s="73"/>
      <c r="AH264" s="73"/>
    </row>
    <row r="265" spans="1:34" ht="15.75" customHeight="1">
      <c r="A265" s="73"/>
      <c r="B265" s="73"/>
      <c r="C265" s="73"/>
      <c r="D265" s="73"/>
      <c r="E265" s="73"/>
      <c r="F265" s="73"/>
      <c r="G265" s="591"/>
      <c r="H265" s="1412"/>
      <c r="I265" s="73"/>
      <c r="J265" s="73"/>
      <c r="K265" s="74"/>
      <c r="L265" s="74"/>
      <c r="M265" s="989"/>
      <c r="N265" s="74"/>
      <c r="O265" s="73"/>
      <c r="P265" s="73"/>
      <c r="Q265" s="73"/>
      <c r="R265" s="73"/>
      <c r="S265" s="73"/>
      <c r="T265" s="73"/>
      <c r="U265" s="73"/>
      <c r="V265" s="73"/>
      <c r="W265" s="73"/>
      <c r="X265" s="73"/>
      <c r="Y265" s="73"/>
      <c r="Z265" s="73"/>
      <c r="AA265" s="73"/>
      <c r="AB265" s="73"/>
      <c r="AC265" s="73"/>
      <c r="AD265" s="73"/>
      <c r="AE265" s="73"/>
      <c r="AF265" s="73"/>
      <c r="AG265" s="73"/>
      <c r="AH265" s="73"/>
    </row>
    <row r="266" spans="1:34" ht="15.75" customHeight="1">
      <c r="A266" s="73"/>
      <c r="B266" s="73"/>
      <c r="C266" s="73"/>
      <c r="D266" s="73"/>
      <c r="E266" s="73"/>
      <c r="F266" s="73"/>
      <c r="G266" s="591"/>
      <c r="H266" s="1412"/>
      <c r="I266" s="73"/>
      <c r="J266" s="73"/>
      <c r="K266" s="74"/>
      <c r="L266" s="74"/>
      <c r="M266" s="989"/>
      <c r="N266" s="74"/>
      <c r="O266" s="73"/>
      <c r="P266" s="73"/>
      <c r="Q266" s="73"/>
      <c r="R266" s="73"/>
      <c r="S266" s="73"/>
      <c r="T266" s="73"/>
      <c r="U266" s="73"/>
      <c r="V266" s="73"/>
      <c r="W266" s="73"/>
      <c r="X266" s="73"/>
      <c r="Y266" s="73"/>
      <c r="Z266" s="73"/>
      <c r="AA266" s="73"/>
      <c r="AB266" s="73"/>
      <c r="AC266" s="73"/>
      <c r="AD266" s="73"/>
      <c r="AE266" s="73"/>
      <c r="AF266" s="73"/>
      <c r="AG266" s="73"/>
      <c r="AH266" s="73"/>
    </row>
    <row r="267" spans="1:34" ht="15.75" customHeight="1">
      <c r="A267" s="73"/>
      <c r="B267" s="73"/>
      <c r="C267" s="73"/>
      <c r="D267" s="73"/>
      <c r="E267" s="73"/>
      <c r="F267" s="73"/>
      <c r="G267" s="591"/>
      <c r="H267" s="1412"/>
      <c r="I267" s="73"/>
      <c r="J267" s="73"/>
      <c r="K267" s="74"/>
      <c r="L267" s="74"/>
      <c r="M267" s="989"/>
      <c r="N267" s="74"/>
      <c r="O267" s="73"/>
      <c r="P267" s="73"/>
      <c r="Q267" s="73"/>
      <c r="R267" s="73"/>
      <c r="S267" s="73"/>
      <c r="T267" s="73"/>
      <c r="U267" s="73"/>
      <c r="V267" s="73"/>
      <c r="W267" s="73"/>
      <c r="X267" s="73"/>
      <c r="Y267" s="73"/>
      <c r="Z267" s="73"/>
      <c r="AA267" s="73"/>
      <c r="AB267" s="73"/>
      <c r="AC267" s="73"/>
      <c r="AD267" s="73"/>
      <c r="AE267" s="73"/>
      <c r="AF267" s="73"/>
      <c r="AG267" s="73"/>
      <c r="AH267" s="73"/>
    </row>
    <row r="268" spans="1:34" ht="15.75" customHeight="1">
      <c r="A268" s="73"/>
      <c r="B268" s="73"/>
      <c r="C268" s="73"/>
      <c r="D268" s="73"/>
      <c r="E268" s="73"/>
      <c r="F268" s="73"/>
      <c r="G268" s="591"/>
      <c r="H268" s="1412"/>
      <c r="I268" s="73"/>
      <c r="J268" s="73"/>
      <c r="K268" s="74"/>
      <c r="L268" s="74"/>
      <c r="M268" s="989"/>
      <c r="N268" s="74"/>
      <c r="O268" s="73"/>
      <c r="P268" s="73"/>
      <c r="Q268" s="73"/>
      <c r="R268" s="73"/>
      <c r="S268" s="73"/>
      <c r="T268" s="73"/>
      <c r="U268" s="73"/>
      <c r="V268" s="73"/>
      <c r="W268" s="73"/>
      <c r="X268" s="73"/>
      <c r="Y268" s="73"/>
      <c r="Z268" s="73"/>
      <c r="AA268" s="73"/>
      <c r="AB268" s="73"/>
      <c r="AC268" s="73"/>
      <c r="AD268" s="73"/>
      <c r="AE268" s="73"/>
      <c r="AF268" s="73"/>
      <c r="AG268" s="73"/>
      <c r="AH268" s="73"/>
    </row>
    <row r="269" spans="1:34" ht="15.75" customHeight="1">
      <c r="A269" s="73"/>
      <c r="B269" s="73"/>
      <c r="C269" s="73"/>
      <c r="D269" s="73"/>
      <c r="E269" s="73"/>
      <c r="F269" s="73"/>
      <c r="G269" s="591"/>
      <c r="H269" s="1412"/>
      <c r="I269" s="73"/>
      <c r="J269" s="73"/>
      <c r="K269" s="74"/>
      <c r="L269" s="74"/>
      <c r="M269" s="989"/>
      <c r="N269" s="74"/>
      <c r="O269" s="73"/>
      <c r="P269" s="73"/>
      <c r="Q269" s="73"/>
      <c r="R269" s="73"/>
      <c r="S269" s="73"/>
      <c r="T269" s="73"/>
      <c r="U269" s="73"/>
      <c r="V269" s="73"/>
      <c r="W269" s="73"/>
      <c r="X269" s="73"/>
      <c r="Y269" s="73"/>
      <c r="Z269" s="73"/>
      <c r="AA269" s="73"/>
      <c r="AB269" s="73"/>
      <c r="AC269" s="73"/>
      <c r="AD269" s="73"/>
      <c r="AE269" s="73"/>
      <c r="AF269" s="73"/>
      <c r="AG269" s="73"/>
      <c r="AH269" s="73"/>
    </row>
    <row r="270" spans="1:34" ht="15.75" customHeight="1">
      <c r="A270" s="73"/>
      <c r="B270" s="73"/>
      <c r="C270" s="73"/>
      <c r="D270" s="73"/>
      <c r="E270" s="73"/>
      <c r="F270" s="73"/>
      <c r="G270" s="591"/>
      <c r="H270" s="1412"/>
      <c r="I270" s="73"/>
      <c r="J270" s="73"/>
      <c r="K270" s="74"/>
      <c r="L270" s="74"/>
      <c r="M270" s="989"/>
      <c r="N270" s="74"/>
      <c r="O270" s="73"/>
      <c r="P270" s="73"/>
      <c r="Q270" s="73"/>
      <c r="R270" s="73"/>
      <c r="S270" s="73"/>
      <c r="T270" s="73"/>
      <c r="U270" s="73"/>
      <c r="V270" s="73"/>
      <c r="W270" s="73"/>
      <c r="X270" s="73"/>
      <c r="Y270" s="73"/>
      <c r="Z270" s="73"/>
      <c r="AA270" s="73"/>
      <c r="AB270" s="73"/>
      <c r="AC270" s="73"/>
      <c r="AD270" s="73"/>
      <c r="AE270" s="73"/>
      <c r="AF270" s="73"/>
      <c r="AG270" s="73"/>
      <c r="AH270" s="73"/>
    </row>
    <row r="271" spans="1:34" ht="15.75" customHeight="1">
      <c r="A271" s="73"/>
      <c r="B271" s="73"/>
      <c r="C271" s="73"/>
      <c r="D271" s="73"/>
      <c r="E271" s="73"/>
      <c r="F271" s="73"/>
      <c r="G271" s="591"/>
      <c r="H271" s="1412"/>
      <c r="I271" s="73"/>
      <c r="J271" s="73"/>
      <c r="K271" s="74"/>
      <c r="L271" s="74"/>
      <c r="M271" s="989"/>
      <c r="N271" s="74"/>
      <c r="O271" s="73"/>
      <c r="P271" s="73"/>
      <c r="Q271" s="73"/>
      <c r="R271" s="73"/>
      <c r="S271" s="73"/>
      <c r="T271" s="73"/>
      <c r="U271" s="73"/>
      <c r="V271" s="73"/>
      <c r="W271" s="73"/>
      <c r="X271" s="73"/>
      <c r="Y271" s="73"/>
      <c r="Z271" s="73"/>
      <c r="AA271" s="73"/>
      <c r="AB271" s="73"/>
      <c r="AC271" s="73"/>
      <c r="AD271" s="73"/>
      <c r="AE271" s="73"/>
      <c r="AF271" s="73"/>
      <c r="AG271" s="73"/>
      <c r="AH271" s="73"/>
    </row>
    <row r="272" spans="1:34" ht="15.75" customHeight="1">
      <c r="A272" s="73"/>
      <c r="B272" s="73"/>
      <c r="C272" s="73"/>
      <c r="D272" s="73"/>
      <c r="E272" s="73"/>
      <c r="F272" s="73"/>
      <c r="G272" s="591"/>
      <c r="H272" s="1412"/>
      <c r="I272" s="73"/>
      <c r="J272" s="73"/>
      <c r="K272" s="74"/>
      <c r="L272" s="74"/>
      <c r="M272" s="989"/>
      <c r="N272" s="74"/>
      <c r="O272" s="73"/>
      <c r="P272" s="73"/>
      <c r="Q272" s="73"/>
      <c r="R272" s="73"/>
      <c r="S272" s="73"/>
      <c r="T272" s="73"/>
      <c r="U272" s="73"/>
      <c r="V272" s="73"/>
      <c r="W272" s="73"/>
      <c r="X272" s="73"/>
      <c r="Y272" s="73"/>
      <c r="Z272" s="73"/>
      <c r="AA272" s="73"/>
      <c r="AB272" s="73"/>
      <c r="AC272" s="73"/>
      <c r="AD272" s="73"/>
      <c r="AE272" s="73"/>
      <c r="AF272" s="73"/>
      <c r="AG272" s="73"/>
      <c r="AH272" s="73"/>
    </row>
    <row r="273" spans="1:34" ht="15.75" customHeight="1">
      <c r="A273" s="73"/>
      <c r="B273" s="73"/>
      <c r="C273" s="73"/>
      <c r="D273" s="73"/>
      <c r="E273" s="73"/>
      <c r="F273" s="73"/>
      <c r="G273" s="591"/>
      <c r="H273" s="1412"/>
      <c r="I273" s="73"/>
      <c r="J273" s="73"/>
      <c r="K273" s="74"/>
      <c r="L273" s="74"/>
      <c r="M273" s="989"/>
      <c r="N273" s="74"/>
      <c r="O273" s="73"/>
      <c r="P273" s="73"/>
      <c r="Q273" s="73"/>
      <c r="R273" s="73"/>
      <c r="S273" s="73"/>
      <c r="T273" s="73"/>
      <c r="U273" s="73"/>
      <c r="V273" s="73"/>
      <c r="W273" s="73"/>
      <c r="X273" s="73"/>
      <c r="Y273" s="73"/>
      <c r="Z273" s="73"/>
      <c r="AA273" s="73"/>
      <c r="AB273" s="73"/>
      <c r="AC273" s="73"/>
      <c r="AD273" s="73"/>
      <c r="AE273" s="73"/>
      <c r="AF273" s="73"/>
      <c r="AG273" s="73"/>
      <c r="AH273" s="73"/>
    </row>
    <row r="274" spans="1:34" ht="15.75" customHeight="1">
      <c r="A274" s="73"/>
      <c r="B274" s="73"/>
      <c r="C274" s="73"/>
      <c r="D274" s="73"/>
      <c r="E274" s="73"/>
      <c r="F274" s="73"/>
      <c r="G274" s="591"/>
      <c r="H274" s="1412"/>
      <c r="I274" s="73"/>
      <c r="J274" s="73"/>
      <c r="K274" s="74"/>
      <c r="L274" s="74"/>
      <c r="M274" s="989"/>
      <c r="N274" s="74"/>
      <c r="O274" s="73"/>
      <c r="P274" s="73"/>
      <c r="Q274" s="73"/>
      <c r="R274" s="73"/>
      <c r="S274" s="73"/>
      <c r="T274" s="73"/>
      <c r="U274" s="73"/>
      <c r="V274" s="73"/>
      <c r="W274" s="73"/>
      <c r="X274" s="73"/>
      <c r="Y274" s="73"/>
      <c r="Z274" s="73"/>
      <c r="AA274" s="73"/>
      <c r="AB274" s="73"/>
      <c r="AC274" s="73"/>
      <c r="AD274" s="73"/>
      <c r="AE274" s="73"/>
      <c r="AF274" s="73"/>
      <c r="AG274" s="73"/>
      <c r="AH274" s="73"/>
    </row>
    <row r="275" spans="1:34" ht="15.75" customHeight="1">
      <c r="A275" s="73"/>
      <c r="B275" s="73"/>
      <c r="C275" s="73"/>
      <c r="D275" s="73"/>
      <c r="E275" s="73"/>
      <c r="F275" s="73"/>
      <c r="G275" s="591"/>
      <c r="H275" s="1412"/>
      <c r="I275" s="73"/>
      <c r="J275" s="73"/>
      <c r="K275" s="74"/>
      <c r="L275" s="74"/>
      <c r="M275" s="989"/>
      <c r="N275" s="74"/>
      <c r="O275" s="73"/>
      <c r="P275" s="73"/>
      <c r="Q275" s="73"/>
      <c r="R275" s="73"/>
      <c r="S275" s="73"/>
      <c r="T275" s="73"/>
      <c r="U275" s="73"/>
      <c r="V275" s="73"/>
      <c r="W275" s="73"/>
      <c r="X275" s="73"/>
      <c r="Y275" s="73"/>
      <c r="Z275" s="73"/>
      <c r="AA275" s="73"/>
      <c r="AB275" s="73"/>
      <c r="AC275" s="73"/>
      <c r="AD275" s="73"/>
      <c r="AE275" s="73"/>
      <c r="AF275" s="73"/>
      <c r="AG275" s="73"/>
      <c r="AH275" s="73"/>
    </row>
    <row r="276" spans="1:34" ht="15.75" customHeight="1">
      <c r="A276" s="73"/>
      <c r="B276" s="73"/>
      <c r="C276" s="73"/>
      <c r="D276" s="73"/>
      <c r="E276" s="73"/>
      <c r="F276" s="73"/>
      <c r="G276" s="591"/>
      <c r="H276" s="1412"/>
      <c r="I276" s="73"/>
      <c r="J276" s="73"/>
      <c r="K276" s="74"/>
      <c r="L276" s="74"/>
      <c r="M276" s="989"/>
      <c r="N276" s="74"/>
      <c r="O276" s="73"/>
      <c r="P276" s="73"/>
      <c r="Q276" s="73"/>
      <c r="R276" s="73"/>
      <c r="S276" s="73"/>
      <c r="T276" s="73"/>
      <c r="U276" s="73"/>
      <c r="V276" s="73"/>
      <c r="W276" s="73"/>
      <c r="X276" s="73"/>
      <c r="Y276" s="73"/>
      <c r="Z276" s="73"/>
      <c r="AA276" s="73"/>
      <c r="AB276" s="73"/>
      <c r="AC276" s="73"/>
      <c r="AD276" s="73"/>
      <c r="AE276" s="73"/>
      <c r="AF276" s="73"/>
      <c r="AG276" s="73"/>
      <c r="AH276" s="73"/>
    </row>
    <row r="277" spans="1:34" ht="15.75" customHeight="1">
      <c r="A277" s="73"/>
      <c r="B277" s="73"/>
      <c r="C277" s="73"/>
      <c r="D277" s="73"/>
      <c r="E277" s="73"/>
      <c r="F277" s="73"/>
      <c r="G277" s="591"/>
      <c r="H277" s="1412"/>
      <c r="I277" s="73"/>
      <c r="J277" s="73"/>
      <c r="K277" s="74"/>
      <c r="L277" s="74"/>
      <c r="M277" s="989"/>
      <c r="N277" s="74"/>
      <c r="O277" s="73"/>
      <c r="P277" s="73"/>
      <c r="Q277" s="73"/>
      <c r="R277" s="73"/>
      <c r="S277" s="73"/>
      <c r="T277" s="73"/>
      <c r="U277" s="73"/>
      <c r="V277" s="73"/>
      <c r="W277" s="73"/>
      <c r="X277" s="73"/>
      <c r="Y277" s="73"/>
      <c r="Z277" s="73"/>
      <c r="AA277" s="73"/>
      <c r="AB277" s="73"/>
      <c r="AC277" s="73"/>
      <c r="AD277" s="73"/>
      <c r="AE277" s="73"/>
      <c r="AF277" s="73"/>
      <c r="AG277" s="73"/>
      <c r="AH277" s="73"/>
    </row>
    <row r="278" spans="1:34" ht="15.75" customHeight="1">
      <c r="A278" s="73"/>
      <c r="B278" s="73"/>
      <c r="C278" s="73"/>
      <c r="D278" s="73"/>
      <c r="E278" s="73"/>
      <c r="F278" s="73"/>
      <c r="G278" s="591"/>
      <c r="H278" s="1412"/>
      <c r="I278" s="73"/>
      <c r="J278" s="73"/>
      <c r="K278" s="74"/>
      <c r="L278" s="74"/>
      <c r="M278" s="989"/>
      <c r="N278" s="74"/>
      <c r="O278" s="73"/>
      <c r="P278" s="73"/>
      <c r="Q278" s="73"/>
      <c r="R278" s="73"/>
      <c r="S278" s="73"/>
      <c r="T278" s="73"/>
      <c r="U278" s="73"/>
      <c r="V278" s="73"/>
      <c r="W278" s="73"/>
      <c r="X278" s="73"/>
      <c r="Y278" s="73"/>
      <c r="Z278" s="73"/>
      <c r="AA278" s="73"/>
      <c r="AB278" s="73"/>
      <c r="AC278" s="73"/>
      <c r="AD278" s="73"/>
      <c r="AE278" s="73"/>
      <c r="AF278" s="73"/>
      <c r="AG278" s="73"/>
      <c r="AH278" s="73"/>
    </row>
    <row r="279" spans="1:34" ht="15.75" customHeight="1">
      <c r="A279" s="73"/>
      <c r="B279" s="73"/>
      <c r="C279" s="73"/>
      <c r="D279" s="73"/>
      <c r="E279" s="73"/>
      <c r="F279" s="73"/>
      <c r="G279" s="591"/>
      <c r="H279" s="1412"/>
      <c r="I279" s="73"/>
      <c r="J279" s="73"/>
      <c r="K279" s="74"/>
      <c r="L279" s="74"/>
      <c r="M279" s="989"/>
      <c r="N279" s="74"/>
      <c r="O279" s="73"/>
      <c r="P279" s="73"/>
      <c r="Q279" s="73"/>
      <c r="R279" s="73"/>
      <c r="S279" s="73"/>
      <c r="T279" s="73"/>
      <c r="U279" s="73"/>
      <c r="V279" s="73"/>
      <c r="W279" s="73"/>
      <c r="X279" s="73"/>
      <c r="Y279" s="73"/>
      <c r="Z279" s="73"/>
      <c r="AA279" s="73"/>
      <c r="AB279" s="73"/>
      <c r="AC279" s="73"/>
      <c r="AD279" s="73"/>
      <c r="AE279" s="73"/>
      <c r="AF279" s="73"/>
      <c r="AG279" s="73"/>
      <c r="AH279" s="73"/>
    </row>
    <row r="280" spans="1:34" ht="15.75" customHeight="1">
      <c r="A280" s="73"/>
      <c r="B280" s="73"/>
      <c r="C280" s="73"/>
      <c r="D280" s="73"/>
      <c r="E280" s="73"/>
      <c r="F280" s="73"/>
      <c r="G280" s="591"/>
      <c r="H280" s="1412"/>
      <c r="I280" s="73"/>
      <c r="J280" s="73"/>
      <c r="K280" s="74"/>
      <c r="L280" s="74"/>
      <c r="M280" s="989"/>
      <c r="N280" s="74"/>
      <c r="O280" s="73"/>
      <c r="P280" s="73"/>
      <c r="Q280" s="73"/>
      <c r="R280" s="73"/>
      <c r="S280" s="73"/>
      <c r="T280" s="73"/>
      <c r="U280" s="73"/>
      <c r="V280" s="73"/>
      <c r="W280" s="73"/>
      <c r="X280" s="73"/>
      <c r="Y280" s="73"/>
      <c r="Z280" s="73"/>
      <c r="AA280" s="73"/>
      <c r="AB280" s="73"/>
      <c r="AC280" s="73"/>
      <c r="AD280" s="73"/>
      <c r="AE280" s="73"/>
      <c r="AF280" s="73"/>
      <c r="AG280" s="73"/>
      <c r="AH280" s="73"/>
    </row>
    <row r="281" spans="1:34" ht="15.75" customHeight="1">
      <c r="A281" s="73"/>
      <c r="B281" s="73"/>
      <c r="C281" s="73"/>
      <c r="D281" s="73"/>
      <c r="E281" s="73"/>
      <c r="F281" s="73"/>
      <c r="G281" s="591"/>
      <c r="H281" s="1412"/>
      <c r="I281" s="73"/>
      <c r="J281" s="73"/>
      <c r="K281" s="74"/>
      <c r="L281" s="74"/>
      <c r="M281" s="989"/>
      <c r="N281" s="74"/>
      <c r="O281" s="73"/>
      <c r="P281" s="73"/>
      <c r="Q281" s="73"/>
      <c r="R281" s="73"/>
      <c r="S281" s="73"/>
      <c r="T281" s="73"/>
      <c r="U281" s="73"/>
      <c r="V281" s="73"/>
      <c r="W281" s="73"/>
      <c r="X281" s="73"/>
      <c r="Y281" s="73"/>
      <c r="Z281" s="73"/>
      <c r="AA281" s="73"/>
      <c r="AB281" s="73"/>
      <c r="AC281" s="73"/>
      <c r="AD281" s="73"/>
      <c r="AE281" s="73"/>
      <c r="AF281" s="73"/>
      <c r="AG281" s="73"/>
      <c r="AH281" s="73"/>
    </row>
    <row r="282" spans="1:34" ht="15.75" customHeight="1">
      <c r="A282" s="73"/>
      <c r="B282" s="73"/>
      <c r="C282" s="73"/>
      <c r="D282" s="73"/>
      <c r="E282" s="73"/>
      <c r="F282" s="73"/>
      <c r="G282" s="591"/>
      <c r="H282" s="1412"/>
      <c r="I282" s="73"/>
      <c r="J282" s="73"/>
      <c r="K282" s="74"/>
      <c r="L282" s="74"/>
      <c r="M282" s="989"/>
      <c r="N282" s="74"/>
      <c r="O282" s="73"/>
      <c r="P282" s="73"/>
      <c r="Q282" s="73"/>
      <c r="R282" s="73"/>
      <c r="S282" s="73"/>
      <c r="T282" s="73"/>
      <c r="U282" s="73"/>
      <c r="V282" s="73"/>
      <c r="W282" s="73"/>
      <c r="X282" s="73"/>
      <c r="Y282" s="73"/>
      <c r="Z282" s="73"/>
      <c r="AA282" s="73"/>
      <c r="AB282" s="73"/>
      <c r="AC282" s="73"/>
      <c r="AD282" s="73"/>
      <c r="AE282" s="73"/>
      <c r="AF282" s="73"/>
      <c r="AG282" s="73"/>
      <c r="AH282" s="73"/>
    </row>
    <row r="283" spans="1:34" ht="15.75" customHeight="1">
      <c r="A283" s="73"/>
      <c r="B283" s="73"/>
      <c r="C283" s="73"/>
      <c r="D283" s="73"/>
      <c r="E283" s="73"/>
      <c r="F283" s="73"/>
      <c r="G283" s="591"/>
      <c r="H283" s="1412"/>
      <c r="I283" s="73"/>
      <c r="J283" s="73"/>
      <c r="K283" s="74"/>
      <c r="L283" s="74"/>
      <c r="M283" s="989"/>
      <c r="N283" s="74"/>
      <c r="O283" s="73"/>
      <c r="P283" s="73"/>
      <c r="Q283" s="73"/>
      <c r="R283" s="73"/>
      <c r="S283" s="73"/>
      <c r="T283" s="73"/>
      <c r="U283" s="73"/>
      <c r="V283" s="73"/>
      <c r="W283" s="73"/>
      <c r="X283" s="73"/>
      <c r="Y283" s="73"/>
      <c r="Z283" s="73"/>
      <c r="AA283" s="73"/>
      <c r="AB283" s="73"/>
      <c r="AC283" s="73"/>
      <c r="AD283" s="73"/>
      <c r="AE283" s="73"/>
      <c r="AF283" s="73"/>
      <c r="AG283" s="73"/>
      <c r="AH283" s="73"/>
    </row>
    <row r="284" spans="1:34" ht="15.75" customHeight="1">
      <c r="A284" s="73"/>
      <c r="B284" s="73"/>
      <c r="C284" s="73"/>
      <c r="D284" s="73"/>
      <c r="E284" s="73"/>
      <c r="F284" s="73"/>
      <c r="G284" s="591"/>
      <c r="H284" s="1412"/>
      <c r="I284" s="73"/>
      <c r="J284" s="73"/>
      <c r="K284" s="74"/>
      <c r="L284" s="74"/>
      <c r="M284" s="989"/>
      <c r="N284" s="74"/>
      <c r="O284" s="73"/>
      <c r="P284" s="73"/>
      <c r="Q284" s="73"/>
      <c r="R284" s="73"/>
      <c r="S284" s="73"/>
      <c r="T284" s="73"/>
      <c r="U284" s="73"/>
      <c r="V284" s="73"/>
      <c r="W284" s="73"/>
      <c r="X284" s="73"/>
      <c r="Y284" s="73"/>
      <c r="Z284" s="73"/>
      <c r="AA284" s="73"/>
      <c r="AB284" s="73"/>
      <c r="AC284" s="73"/>
      <c r="AD284" s="73"/>
      <c r="AE284" s="73"/>
      <c r="AF284" s="73"/>
      <c r="AG284" s="73"/>
      <c r="AH284" s="73"/>
    </row>
    <row r="285" spans="1:34" ht="15.75" customHeight="1">
      <c r="A285" s="73"/>
      <c r="B285" s="73"/>
      <c r="C285" s="73"/>
      <c r="D285" s="73"/>
      <c r="E285" s="73"/>
      <c r="F285" s="73"/>
      <c r="G285" s="591"/>
      <c r="H285" s="1412"/>
      <c r="I285" s="73"/>
      <c r="J285" s="73"/>
      <c r="K285" s="74"/>
      <c r="L285" s="74"/>
      <c r="M285" s="989"/>
      <c r="N285" s="74"/>
      <c r="O285" s="73"/>
      <c r="P285" s="73"/>
      <c r="Q285" s="73"/>
      <c r="R285" s="73"/>
      <c r="S285" s="73"/>
      <c r="T285" s="73"/>
      <c r="U285" s="73"/>
      <c r="V285" s="73"/>
      <c r="W285" s="73"/>
      <c r="X285" s="73"/>
      <c r="Y285" s="73"/>
      <c r="Z285" s="73"/>
      <c r="AA285" s="73"/>
      <c r="AB285" s="73"/>
      <c r="AC285" s="73"/>
      <c r="AD285" s="73"/>
      <c r="AE285" s="73"/>
      <c r="AF285" s="73"/>
      <c r="AG285" s="73"/>
      <c r="AH285" s="73"/>
    </row>
    <row r="286" spans="1:34" ht="15.75" customHeight="1">
      <c r="A286" s="73"/>
      <c r="B286" s="73"/>
      <c r="C286" s="73"/>
      <c r="D286" s="73"/>
      <c r="E286" s="73"/>
      <c r="F286" s="73"/>
      <c r="G286" s="591"/>
      <c r="H286" s="1412"/>
      <c r="I286" s="73"/>
      <c r="J286" s="73"/>
      <c r="K286" s="74"/>
      <c r="L286" s="74"/>
      <c r="M286" s="989"/>
      <c r="N286" s="74"/>
      <c r="O286" s="73"/>
      <c r="P286" s="73"/>
      <c r="Q286" s="73"/>
      <c r="R286" s="73"/>
      <c r="S286" s="73"/>
      <c r="T286" s="73"/>
      <c r="U286" s="73"/>
      <c r="V286" s="73"/>
      <c r="W286" s="73"/>
      <c r="X286" s="73"/>
      <c r="Y286" s="73"/>
      <c r="Z286" s="73"/>
      <c r="AA286" s="73"/>
      <c r="AB286" s="73"/>
      <c r="AC286" s="73"/>
      <c r="AD286" s="73"/>
      <c r="AE286" s="73"/>
      <c r="AF286" s="73"/>
      <c r="AG286" s="73"/>
      <c r="AH286" s="73"/>
    </row>
    <row r="287" spans="1:34" ht="15.75" customHeight="1">
      <c r="A287" s="73"/>
      <c r="B287" s="73"/>
      <c r="C287" s="73"/>
      <c r="D287" s="73"/>
      <c r="E287" s="73"/>
      <c r="F287" s="73"/>
      <c r="G287" s="591"/>
      <c r="H287" s="1412"/>
      <c r="I287" s="73"/>
      <c r="J287" s="73"/>
      <c r="K287" s="74"/>
      <c r="L287" s="74"/>
      <c r="M287" s="989"/>
      <c r="N287" s="74"/>
      <c r="O287" s="73"/>
      <c r="P287" s="73"/>
      <c r="Q287" s="73"/>
      <c r="R287" s="73"/>
      <c r="S287" s="73"/>
      <c r="T287" s="73"/>
      <c r="U287" s="73"/>
      <c r="V287" s="73"/>
      <c r="W287" s="73"/>
      <c r="X287" s="73"/>
      <c r="Y287" s="73"/>
      <c r="Z287" s="73"/>
      <c r="AA287" s="73"/>
      <c r="AB287" s="73"/>
      <c r="AC287" s="73"/>
      <c r="AD287" s="73"/>
      <c r="AE287" s="73"/>
      <c r="AF287" s="73"/>
      <c r="AG287" s="73"/>
      <c r="AH287" s="73"/>
    </row>
    <row r="288" spans="1:34" ht="15.75" customHeight="1">
      <c r="A288" s="73"/>
      <c r="B288" s="73"/>
      <c r="C288" s="73"/>
      <c r="D288" s="73"/>
      <c r="E288" s="73"/>
      <c r="F288" s="73"/>
      <c r="G288" s="591"/>
      <c r="H288" s="1412"/>
      <c r="I288" s="73"/>
      <c r="J288" s="73"/>
      <c r="K288" s="74"/>
      <c r="L288" s="74"/>
      <c r="M288" s="989"/>
      <c r="N288" s="74"/>
      <c r="O288" s="73"/>
      <c r="P288" s="73"/>
      <c r="Q288" s="73"/>
      <c r="R288" s="73"/>
      <c r="S288" s="73"/>
      <c r="T288" s="73"/>
      <c r="U288" s="73"/>
      <c r="V288" s="73"/>
      <c r="W288" s="73"/>
      <c r="X288" s="73"/>
      <c r="Y288" s="73"/>
      <c r="Z288" s="73"/>
      <c r="AA288" s="73"/>
      <c r="AB288" s="73"/>
      <c r="AC288" s="73"/>
      <c r="AD288" s="73"/>
      <c r="AE288" s="73"/>
      <c r="AF288" s="73"/>
      <c r="AG288" s="73"/>
      <c r="AH288" s="73"/>
    </row>
    <row r="289" spans="1:34" ht="15.75" customHeight="1">
      <c r="A289" s="73"/>
      <c r="B289" s="73"/>
      <c r="C289" s="73"/>
      <c r="D289" s="73"/>
      <c r="E289" s="73"/>
      <c r="F289" s="73"/>
      <c r="G289" s="591"/>
      <c r="H289" s="1412"/>
      <c r="I289" s="73"/>
      <c r="J289" s="73"/>
      <c r="K289" s="74"/>
      <c r="L289" s="74"/>
      <c r="M289" s="989"/>
      <c r="N289" s="74"/>
      <c r="O289" s="73"/>
      <c r="P289" s="73"/>
      <c r="Q289" s="73"/>
      <c r="R289" s="73"/>
      <c r="S289" s="73"/>
      <c r="T289" s="73"/>
      <c r="U289" s="73"/>
      <c r="V289" s="73"/>
      <c r="W289" s="73"/>
      <c r="X289" s="73"/>
      <c r="Y289" s="73"/>
      <c r="Z289" s="73"/>
      <c r="AA289" s="73"/>
      <c r="AB289" s="73"/>
      <c r="AC289" s="73"/>
      <c r="AD289" s="73"/>
      <c r="AE289" s="73"/>
      <c r="AF289" s="73"/>
      <c r="AG289" s="73"/>
      <c r="AH289" s="73"/>
    </row>
    <row r="290" spans="1:34" ht="15.75" customHeight="1">
      <c r="A290" s="73"/>
      <c r="B290" s="73"/>
      <c r="C290" s="73"/>
      <c r="D290" s="73"/>
      <c r="E290" s="73"/>
      <c r="F290" s="73"/>
      <c r="G290" s="591"/>
      <c r="H290" s="1412"/>
      <c r="I290" s="73"/>
      <c r="J290" s="73"/>
      <c r="K290" s="74"/>
      <c r="L290" s="74"/>
      <c r="M290" s="989"/>
      <c r="N290" s="74"/>
      <c r="O290" s="73"/>
      <c r="P290" s="73"/>
      <c r="Q290" s="73"/>
      <c r="R290" s="73"/>
      <c r="S290" s="73"/>
      <c r="T290" s="73"/>
      <c r="U290" s="73"/>
      <c r="V290" s="73"/>
      <c r="W290" s="73"/>
      <c r="X290" s="73"/>
      <c r="Y290" s="73"/>
      <c r="Z290" s="73"/>
      <c r="AA290" s="73"/>
      <c r="AB290" s="73"/>
      <c r="AC290" s="73"/>
      <c r="AD290" s="73"/>
      <c r="AE290" s="73"/>
      <c r="AF290" s="73"/>
      <c r="AG290" s="73"/>
      <c r="AH290" s="73"/>
    </row>
    <row r="291" spans="1:34" ht="15.75" customHeight="1">
      <c r="A291" s="73"/>
      <c r="B291" s="73"/>
      <c r="C291" s="73"/>
      <c r="D291" s="73"/>
      <c r="E291" s="73"/>
      <c r="F291" s="73"/>
      <c r="G291" s="591"/>
      <c r="H291" s="1412"/>
      <c r="I291" s="73"/>
      <c r="J291" s="73"/>
      <c r="K291" s="74"/>
      <c r="L291" s="74"/>
      <c r="M291" s="989"/>
      <c r="N291" s="74"/>
      <c r="O291" s="73"/>
      <c r="P291" s="73"/>
      <c r="Q291" s="73"/>
      <c r="R291" s="73"/>
      <c r="S291" s="73"/>
      <c r="T291" s="73"/>
      <c r="U291" s="73"/>
      <c r="V291" s="73"/>
      <c r="W291" s="73"/>
      <c r="X291" s="73"/>
      <c r="Y291" s="73"/>
      <c r="Z291" s="73"/>
      <c r="AA291" s="73"/>
      <c r="AB291" s="73"/>
      <c r="AC291" s="73"/>
      <c r="AD291" s="73"/>
      <c r="AE291" s="73"/>
      <c r="AF291" s="73"/>
      <c r="AG291" s="73"/>
      <c r="AH291" s="73"/>
    </row>
    <row r="292" spans="1:34" ht="15.75" customHeight="1">
      <c r="A292" s="73"/>
      <c r="B292" s="73"/>
      <c r="C292" s="73"/>
      <c r="D292" s="73"/>
      <c r="E292" s="73"/>
      <c r="F292" s="73"/>
      <c r="G292" s="591"/>
      <c r="H292" s="1412"/>
      <c r="I292" s="73"/>
      <c r="J292" s="73"/>
      <c r="K292" s="74"/>
      <c r="L292" s="74"/>
      <c r="M292" s="989"/>
      <c r="N292" s="74"/>
      <c r="O292" s="73"/>
      <c r="P292" s="73"/>
      <c r="Q292" s="73"/>
      <c r="R292" s="73"/>
      <c r="S292" s="73"/>
      <c r="T292" s="73"/>
      <c r="U292" s="73"/>
      <c r="V292" s="73"/>
      <c r="W292" s="73"/>
      <c r="X292" s="73"/>
      <c r="Y292" s="73"/>
      <c r="Z292" s="73"/>
      <c r="AA292" s="73"/>
      <c r="AB292" s="73"/>
      <c r="AC292" s="73"/>
      <c r="AD292" s="73"/>
      <c r="AE292" s="73"/>
      <c r="AF292" s="73"/>
      <c r="AG292" s="73"/>
      <c r="AH292" s="73"/>
    </row>
    <row r="293" spans="1:34" ht="15.75" customHeight="1">
      <c r="A293" s="73"/>
      <c r="B293" s="73"/>
      <c r="C293" s="73"/>
      <c r="D293" s="73"/>
      <c r="E293" s="73"/>
      <c r="F293" s="73"/>
      <c r="G293" s="591"/>
      <c r="H293" s="1412"/>
      <c r="I293" s="73"/>
      <c r="J293" s="73"/>
      <c r="K293" s="74"/>
      <c r="L293" s="74"/>
      <c r="M293" s="989"/>
      <c r="N293" s="74"/>
      <c r="O293" s="73"/>
      <c r="P293" s="73"/>
      <c r="Q293" s="73"/>
      <c r="R293" s="73"/>
      <c r="S293" s="73"/>
      <c r="T293" s="73"/>
      <c r="U293" s="73"/>
      <c r="V293" s="73"/>
      <c r="W293" s="73"/>
      <c r="X293" s="73"/>
      <c r="Y293" s="73"/>
      <c r="Z293" s="73"/>
      <c r="AA293" s="73"/>
      <c r="AB293" s="73"/>
      <c r="AC293" s="73"/>
      <c r="AD293" s="73"/>
      <c r="AE293" s="73"/>
      <c r="AF293" s="73"/>
      <c r="AG293" s="73"/>
      <c r="AH293" s="73"/>
    </row>
    <row r="294" spans="1:34" ht="15.75" customHeight="1">
      <c r="A294" s="73"/>
      <c r="B294" s="73"/>
      <c r="C294" s="73"/>
      <c r="D294" s="73"/>
      <c r="E294" s="73"/>
      <c r="F294" s="73"/>
      <c r="G294" s="591"/>
      <c r="H294" s="1412"/>
      <c r="I294" s="73"/>
      <c r="J294" s="73"/>
      <c r="K294" s="74"/>
      <c r="L294" s="74"/>
      <c r="M294" s="989"/>
      <c r="N294" s="74"/>
      <c r="O294" s="73"/>
      <c r="P294" s="73"/>
      <c r="Q294" s="73"/>
      <c r="R294" s="73"/>
      <c r="S294" s="73"/>
      <c r="T294" s="73"/>
      <c r="U294" s="73"/>
      <c r="V294" s="73"/>
      <c r="W294" s="73"/>
      <c r="X294" s="73"/>
      <c r="Y294" s="73"/>
      <c r="Z294" s="73"/>
      <c r="AA294" s="73"/>
      <c r="AB294" s="73"/>
      <c r="AC294" s="73"/>
      <c r="AD294" s="73"/>
      <c r="AE294" s="73"/>
      <c r="AF294" s="73"/>
      <c r="AG294" s="73"/>
      <c r="AH294" s="73"/>
    </row>
    <row r="295" spans="1:34" ht="15.75" customHeight="1">
      <c r="A295" s="73"/>
      <c r="B295" s="73"/>
      <c r="C295" s="73"/>
      <c r="D295" s="73"/>
      <c r="E295" s="73"/>
      <c r="F295" s="73"/>
      <c r="G295" s="591"/>
      <c r="H295" s="1412"/>
      <c r="I295" s="73"/>
      <c r="J295" s="73"/>
      <c r="K295" s="74"/>
      <c r="L295" s="74"/>
      <c r="M295" s="989"/>
      <c r="N295" s="74"/>
      <c r="O295" s="73"/>
      <c r="P295" s="73"/>
      <c r="Q295" s="73"/>
      <c r="R295" s="73"/>
      <c r="S295" s="73"/>
      <c r="T295" s="73"/>
      <c r="U295" s="73"/>
      <c r="V295" s="73"/>
      <c r="W295" s="73"/>
      <c r="X295" s="73"/>
      <c r="Y295" s="73"/>
      <c r="Z295" s="73"/>
      <c r="AA295" s="73"/>
      <c r="AB295" s="73"/>
      <c r="AC295" s="73"/>
      <c r="AD295" s="73"/>
      <c r="AE295" s="73"/>
      <c r="AF295" s="73"/>
      <c r="AG295" s="73"/>
      <c r="AH295" s="73"/>
    </row>
    <row r="296" spans="1:34" ht="15.75" customHeight="1">
      <c r="A296" s="73"/>
      <c r="B296" s="73"/>
      <c r="C296" s="73"/>
      <c r="D296" s="73"/>
      <c r="E296" s="73"/>
      <c r="F296" s="73"/>
      <c r="G296" s="591"/>
      <c r="H296" s="1412"/>
      <c r="I296" s="73"/>
      <c r="J296" s="73"/>
      <c r="K296" s="74"/>
      <c r="L296" s="74"/>
      <c r="M296" s="989"/>
      <c r="N296" s="74"/>
      <c r="O296" s="73"/>
      <c r="P296" s="73"/>
      <c r="Q296" s="73"/>
      <c r="R296" s="73"/>
      <c r="S296" s="73"/>
      <c r="T296" s="73"/>
      <c r="U296" s="73"/>
      <c r="V296" s="73"/>
      <c r="W296" s="73"/>
      <c r="X296" s="73"/>
      <c r="Y296" s="73"/>
      <c r="Z296" s="73"/>
      <c r="AA296" s="73"/>
      <c r="AB296" s="73"/>
      <c r="AC296" s="73"/>
      <c r="AD296" s="73"/>
      <c r="AE296" s="73"/>
      <c r="AF296" s="73"/>
      <c r="AG296" s="73"/>
      <c r="AH296" s="73"/>
    </row>
    <row r="297" spans="1:34" ht="15.75" customHeight="1">
      <c r="A297" s="73"/>
      <c r="B297" s="73"/>
      <c r="C297" s="73"/>
      <c r="D297" s="73"/>
      <c r="E297" s="73"/>
      <c r="F297" s="73"/>
      <c r="G297" s="591"/>
      <c r="H297" s="1412"/>
      <c r="I297" s="73"/>
      <c r="J297" s="73"/>
      <c r="K297" s="74"/>
      <c r="L297" s="74"/>
      <c r="M297" s="989"/>
      <c r="N297" s="74"/>
      <c r="O297" s="73"/>
      <c r="P297" s="73"/>
      <c r="Q297" s="73"/>
      <c r="R297" s="73"/>
      <c r="S297" s="73"/>
      <c r="T297" s="73"/>
      <c r="U297" s="73"/>
      <c r="V297" s="73"/>
      <c r="W297" s="73"/>
      <c r="X297" s="73"/>
      <c r="Y297" s="73"/>
      <c r="Z297" s="73"/>
      <c r="AA297" s="73"/>
      <c r="AB297" s="73"/>
      <c r="AC297" s="73"/>
      <c r="AD297" s="73"/>
      <c r="AE297" s="73"/>
      <c r="AF297" s="73"/>
      <c r="AG297" s="73"/>
      <c r="AH297" s="73"/>
    </row>
    <row r="298" spans="1:34" ht="15.75" customHeight="1">
      <c r="A298" s="73"/>
      <c r="B298" s="73"/>
      <c r="C298" s="73"/>
      <c r="D298" s="73"/>
      <c r="E298" s="73"/>
      <c r="F298" s="73"/>
      <c r="G298" s="591"/>
      <c r="H298" s="1412"/>
      <c r="I298" s="73"/>
      <c r="J298" s="73"/>
      <c r="K298" s="74"/>
      <c r="L298" s="74"/>
      <c r="M298" s="989"/>
      <c r="N298" s="74"/>
      <c r="O298" s="73"/>
      <c r="P298" s="73"/>
      <c r="Q298" s="73"/>
      <c r="R298" s="73"/>
      <c r="S298" s="73"/>
      <c r="T298" s="73"/>
      <c r="U298" s="73"/>
      <c r="V298" s="73"/>
      <c r="W298" s="73"/>
      <c r="X298" s="73"/>
      <c r="Y298" s="73"/>
      <c r="Z298" s="73"/>
      <c r="AA298" s="73"/>
      <c r="AB298" s="73"/>
      <c r="AC298" s="73"/>
      <c r="AD298" s="73"/>
      <c r="AE298" s="73"/>
      <c r="AF298" s="73"/>
      <c r="AG298" s="73"/>
      <c r="AH298" s="73"/>
    </row>
    <row r="299" spans="1:34" ht="15.75" customHeight="1">
      <c r="A299" s="73"/>
      <c r="B299" s="73"/>
      <c r="C299" s="73"/>
      <c r="D299" s="73"/>
      <c r="E299" s="73"/>
      <c r="F299" s="73"/>
      <c r="G299" s="591"/>
      <c r="H299" s="1412"/>
      <c r="I299" s="73"/>
      <c r="J299" s="73"/>
      <c r="K299" s="74"/>
      <c r="L299" s="74"/>
      <c r="M299" s="989"/>
      <c r="N299" s="74"/>
      <c r="O299" s="73"/>
      <c r="P299" s="73"/>
      <c r="Q299" s="73"/>
      <c r="R299" s="73"/>
      <c r="S299" s="73"/>
      <c r="T299" s="73"/>
      <c r="U299" s="73"/>
      <c r="V299" s="73"/>
      <c r="W299" s="73"/>
      <c r="X299" s="73"/>
      <c r="Y299" s="73"/>
      <c r="Z299" s="73"/>
      <c r="AA299" s="73"/>
      <c r="AB299" s="73"/>
      <c r="AC299" s="73"/>
      <c r="AD299" s="73"/>
      <c r="AE299" s="73"/>
      <c r="AF299" s="73"/>
      <c r="AG299" s="73"/>
      <c r="AH299" s="73"/>
    </row>
    <row r="300" spans="1:34" ht="15.75" customHeight="1">
      <c r="A300" s="73"/>
      <c r="B300" s="73"/>
      <c r="C300" s="73"/>
      <c r="D300" s="73"/>
      <c r="E300" s="73"/>
      <c r="F300" s="73"/>
      <c r="G300" s="591"/>
      <c r="H300" s="1412"/>
      <c r="I300" s="73"/>
      <c r="J300" s="73"/>
      <c r="K300" s="74"/>
      <c r="L300" s="74"/>
      <c r="M300" s="989"/>
      <c r="N300" s="74"/>
      <c r="O300" s="73"/>
      <c r="P300" s="73"/>
      <c r="Q300" s="73"/>
      <c r="R300" s="73"/>
      <c r="S300" s="73"/>
      <c r="T300" s="73"/>
      <c r="U300" s="73"/>
      <c r="V300" s="73"/>
      <c r="W300" s="73"/>
      <c r="X300" s="73"/>
      <c r="Y300" s="73"/>
      <c r="Z300" s="73"/>
      <c r="AA300" s="73"/>
      <c r="AB300" s="73"/>
      <c r="AC300" s="73"/>
      <c r="AD300" s="73"/>
      <c r="AE300" s="73"/>
      <c r="AF300" s="73"/>
      <c r="AG300" s="73"/>
      <c r="AH300" s="73"/>
    </row>
    <row r="301" spans="1:34" ht="15.75" customHeight="1">
      <c r="A301" s="73"/>
      <c r="B301" s="73"/>
      <c r="C301" s="73"/>
      <c r="D301" s="73"/>
      <c r="E301" s="73"/>
      <c r="F301" s="73"/>
      <c r="G301" s="591"/>
      <c r="H301" s="1412"/>
      <c r="I301" s="73"/>
      <c r="J301" s="73"/>
      <c r="K301" s="74"/>
      <c r="L301" s="74"/>
      <c r="M301" s="989"/>
      <c r="N301" s="74"/>
      <c r="O301" s="73"/>
      <c r="P301" s="73"/>
      <c r="Q301" s="73"/>
      <c r="R301" s="73"/>
      <c r="S301" s="73"/>
      <c r="T301" s="73"/>
      <c r="U301" s="73"/>
      <c r="V301" s="73"/>
      <c r="W301" s="73"/>
      <c r="X301" s="73"/>
      <c r="Y301" s="73"/>
      <c r="Z301" s="73"/>
      <c r="AA301" s="73"/>
      <c r="AB301" s="73"/>
      <c r="AC301" s="73"/>
      <c r="AD301" s="73"/>
      <c r="AE301" s="73"/>
      <c r="AF301" s="73"/>
      <c r="AG301" s="73"/>
      <c r="AH301" s="73"/>
    </row>
    <row r="302" spans="1:34" ht="15.75" customHeight="1">
      <c r="A302" s="73"/>
      <c r="B302" s="73"/>
      <c r="C302" s="73"/>
      <c r="D302" s="73"/>
      <c r="E302" s="73"/>
      <c r="F302" s="73"/>
      <c r="G302" s="591"/>
      <c r="H302" s="1412"/>
      <c r="I302" s="73"/>
      <c r="J302" s="73"/>
      <c r="K302" s="74"/>
      <c r="L302" s="74"/>
      <c r="M302" s="989"/>
      <c r="N302" s="74"/>
      <c r="O302" s="73"/>
      <c r="P302" s="73"/>
      <c r="Q302" s="73"/>
      <c r="R302" s="73"/>
      <c r="S302" s="73"/>
      <c r="T302" s="73"/>
      <c r="U302" s="73"/>
      <c r="V302" s="73"/>
      <c r="W302" s="73"/>
      <c r="X302" s="73"/>
      <c r="Y302" s="73"/>
      <c r="Z302" s="73"/>
      <c r="AA302" s="73"/>
      <c r="AB302" s="73"/>
      <c r="AC302" s="73"/>
      <c r="AD302" s="73"/>
      <c r="AE302" s="73"/>
      <c r="AF302" s="73"/>
      <c r="AG302" s="73"/>
      <c r="AH302" s="73"/>
    </row>
    <row r="303" spans="1:34" ht="15.75" customHeight="1">
      <c r="A303" s="73"/>
      <c r="B303" s="73"/>
      <c r="C303" s="73"/>
      <c r="D303" s="73"/>
      <c r="E303" s="73"/>
      <c r="F303" s="73"/>
      <c r="G303" s="591"/>
      <c r="H303" s="1412"/>
      <c r="I303" s="73"/>
      <c r="J303" s="73"/>
      <c r="K303" s="74"/>
      <c r="L303" s="74"/>
      <c r="M303" s="989"/>
      <c r="N303" s="74"/>
      <c r="O303" s="73"/>
      <c r="P303" s="73"/>
      <c r="Q303" s="73"/>
      <c r="R303" s="73"/>
      <c r="S303" s="73"/>
      <c r="T303" s="73"/>
      <c r="U303" s="73"/>
      <c r="V303" s="73"/>
      <c r="W303" s="73"/>
      <c r="X303" s="73"/>
      <c r="Y303" s="73"/>
      <c r="Z303" s="73"/>
      <c r="AA303" s="73"/>
      <c r="AB303" s="73"/>
      <c r="AC303" s="73"/>
      <c r="AD303" s="73"/>
      <c r="AE303" s="73"/>
      <c r="AF303" s="73"/>
      <c r="AG303" s="73"/>
      <c r="AH303" s="73"/>
    </row>
    <row r="304" spans="1:34" ht="15.75" customHeight="1">
      <c r="A304" s="73"/>
      <c r="B304" s="73"/>
      <c r="C304" s="73"/>
      <c r="D304" s="73"/>
      <c r="E304" s="73"/>
      <c r="F304" s="73"/>
      <c r="G304" s="591"/>
      <c r="H304" s="1412"/>
      <c r="I304" s="73"/>
      <c r="J304" s="73"/>
      <c r="K304" s="74"/>
      <c r="L304" s="74"/>
      <c r="M304" s="989"/>
      <c r="N304" s="74"/>
      <c r="O304" s="73"/>
      <c r="P304" s="73"/>
      <c r="Q304" s="73"/>
      <c r="R304" s="73"/>
      <c r="S304" s="73"/>
      <c r="T304" s="73"/>
      <c r="U304" s="73"/>
      <c r="V304" s="73"/>
      <c r="W304" s="73"/>
      <c r="X304" s="73"/>
      <c r="Y304" s="73"/>
      <c r="Z304" s="73"/>
      <c r="AA304" s="73"/>
      <c r="AB304" s="73"/>
      <c r="AC304" s="73"/>
      <c r="AD304" s="73"/>
      <c r="AE304" s="73"/>
      <c r="AF304" s="73"/>
      <c r="AG304" s="73"/>
      <c r="AH304" s="73"/>
    </row>
    <row r="305" spans="1:34" ht="15.75" customHeight="1">
      <c r="A305" s="73"/>
      <c r="B305" s="73"/>
      <c r="C305" s="73"/>
      <c r="D305" s="73"/>
      <c r="E305" s="73"/>
      <c r="F305" s="73"/>
      <c r="G305" s="591"/>
      <c r="H305" s="1412"/>
      <c r="I305" s="73"/>
      <c r="J305" s="73"/>
      <c r="K305" s="74"/>
      <c r="L305" s="74"/>
      <c r="M305" s="989"/>
      <c r="N305" s="74"/>
      <c r="O305" s="73"/>
      <c r="P305" s="73"/>
      <c r="Q305" s="73"/>
      <c r="R305" s="73"/>
      <c r="S305" s="73"/>
      <c r="T305" s="73"/>
      <c r="U305" s="73"/>
      <c r="V305" s="73"/>
      <c r="W305" s="73"/>
      <c r="X305" s="73"/>
      <c r="Y305" s="73"/>
      <c r="Z305" s="73"/>
      <c r="AA305" s="73"/>
      <c r="AB305" s="73"/>
      <c r="AC305" s="73"/>
      <c r="AD305" s="73"/>
      <c r="AE305" s="73"/>
      <c r="AF305" s="73"/>
      <c r="AG305" s="73"/>
      <c r="AH305" s="73"/>
    </row>
    <row r="306" spans="1:34" ht="15.75" customHeight="1">
      <c r="A306" s="73"/>
      <c r="B306" s="73"/>
      <c r="C306" s="73"/>
      <c r="D306" s="73"/>
      <c r="E306" s="73"/>
      <c r="F306" s="73"/>
      <c r="G306" s="591"/>
      <c r="H306" s="1412"/>
      <c r="I306" s="73"/>
      <c r="J306" s="73"/>
      <c r="K306" s="74"/>
      <c r="L306" s="74"/>
      <c r="M306" s="989"/>
      <c r="N306" s="74"/>
      <c r="O306" s="73"/>
      <c r="P306" s="73"/>
      <c r="Q306" s="73"/>
      <c r="R306" s="73"/>
      <c r="S306" s="73"/>
      <c r="T306" s="73"/>
      <c r="U306" s="73"/>
      <c r="V306" s="73"/>
      <c r="W306" s="73"/>
      <c r="X306" s="73"/>
      <c r="Y306" s="73"/>
      <c r="Z306" s="73"/>
      <c r="AA306" s="73"/>
      <c r="AB306" s="73"/>
      <c r="AC306" s="73"/>
      <c r="AD306" s="73"/>
      <c r="AE306" s="73"/>
      <c r="AF306" s="73"/>
      <c r="AG306" s="73"/>
      <c r="AH306" s="73"/>
    </row>
    <row r="307" spans="1:34" ht="15.75" customHeight="1">
      <c r="A307" s="73"/>
      <c r="B307" s="73"/>
      <c r="C307" s="73"/>
      <c r="D307" s="73"/>
      <c r="E307" s="73"/>
      <c r="F307" s="73"/>
      <c r="G307" s="591"/>
      <c r="H307" s="1412"/>
      <c r="I307" s="73"/>
      <c r="J307" s="73"/>
      <c r="K307" s="74"/>
      <c r="L307" s="74"/>
      <c r="M307" s="989"/>
      <c r="N307" s="74"/>
      <c r="O307" s="73"/>
      <c r="P307" s="73"/>
      <c r="Q307" s="73"/>
      <c r="R307" s="73"/>
      <c r="S307" s="73"/>
      <c r="T307" s="73"/>
      <c r="U307" s="73"/>
      <c r="V307" s="73"/>
      <c r="W307" s="73"/>
      <c r="X307" s="73"/>
      <c r="Y307" s="73"/>
      <c r="Z307" s="73"/>
      <c r="AA307" s="73"/>
      <c r="AB307" s="73"/>
      <c r="AC307" s="73"/>
      <c r="AD307" s="73"/>
      <c r="AE307" s="73"/>
      <c r="AF307" s="73"/>
      <c r="AG307" s="73"/>
      <c r="AH307" s="73"/>
    </row>
    <row r="308" spans="1:34" ht="15.75" customHeight="1">
      <c r="A308" s="73"/>
      <c r="B308" s="73"/>
      <c r="C308" s="73"/>
      <c r="D308" s="73"/>
      <c r="E308" s="73"/>
      <c r="F308" s="73"/>
      <c r="G308" s="591"/>
      <c r="H308" s="1412"/>
      <c r="I308" s="73"/>
      <c r="J308" s="73"/>
      <c r="K308" s="74"/>
      <c r="L308" s="74"/>
      <c r="M308" s="989"/>
      <c r="N308" s="74"/>
      <c r="O308" s="73"/>
      <c r="P308" s="73"/>
      <c r="Q308" s="73"/>
      <c r="R308" s="73"/>
      <c r="S308" s="73"/>
      <c r="T308" s="73"/>
      <c r="U308" s="73"/>
      <c r="V308" s="73"/>
      <c r="W308" s="73"/>
      <c r="X308" s="73"/>
      <c r="Y308" s="73"/>
      <c r="Z308" s="73"/>
      <c r="AA308" s="73"/>
      <c r="AB308" s="73"/>
      <c r="AC308" s="73"/>
      <c r="AD308" s="73"/>
      <c r="AE308" s="73"/>
      <c r="AF308" s="73"/>
      <c r="AG308" s="73"/>
      <c r="AH308" s="73"/>
    </row>
    <row r="309" spans="1:34" ht="15.75" customHeight="1">
      <c r="A309" s="73"/>
      <c r="B309" s="73"/>
      <c r="C309" s="73"/>
      <c r="D309" s="73"/>
      <c r="E309" s="73"/>
      <c r="F309" s="73"/>
      <c r="G309" s="591"/>
      <c r="H309" s="1412"/>
      <c r="I309" s="73"/>
      <c r="J309" s="73"/>
      <c r="K309" s="74"/>
      <c r="L309" s="74"/>
      <c r="M309" s="989"/>
      <c r="N309" s="74"/>
      <c r="O309" s="73"/>
      <c r="P309" s="73"/>
      <c r="Q309" s="73"/>
      <c r="R309" s="73"/>
      <c r="S309" s="73"/>
      <c r="T309" s="73"/>
      <c r="U309" s="73"/>
      <c r="V309" s="73"/>
      <c r="W309" s="73"/>
      <c r="X309" s="73"/>
      <c r="Y309" s="73"/>
      <c r="Z309" s="73"/>
      <c r="AA309" s="73"/>
      <c r="AB309" s="73"/>
      <c r="AC309" s="73"/>
      <c r="AD309" s="73"/>
      <c r="AE309" s="73"/>
      <c r="AF309" s="73"/>
      <c r="AG309" s="73"/>
      <c r="AH309" s="73"/>
    </row>
    <row r="310" spans="1:34" ht="15.75" customHeight="1">
      <c r="A310" s="73"/>
      <c r="B310" s="73"/>
      <c r="C310" s="73"/>
      <c r="D310" s="73"/>
      <c r="E310" s="73"/>
      <c r="F310" s="73"/>
      <c r="G310" s="591"/>
      <c r="H310" s="1412"/>
      <c r="I310" s="73"/>
      <c r="J310" s="73"/>
      <c r="K310" s="74"/>
      <c r="L310" s="74"/>
      <c r="M310" s="989"/>
      <c r="N310" s="74"/>
      <c r="O310" s="73"/>
      <c r="P310" s="73"/>
      <c r="Q310" s="73"/>
      <c r="R310" s="73"/>
      <c r="S310" s="73"/>
      <c r="T310" s="73"/>
      <c r="U310" s="73"/>
      <c r="V310" s="73"/>
      <c r="W310" s="73"/>
      <c r="X310" s="73"/>
      <c r="Y310" s="73"/>
      <c r="Z310" s="73"/>
      <c r="AA310" s="73"/>
      <c r="AB310" s="73"/>
      <c r="AC310" s="73"/>
      <c r="AD310" s="73"/>
      <c r="AE310" s="73"/>
      <c r="AF310" s="73"/>
      <c r="AG310" s="73"/>
      <c r="AH310" s="73"/>
    </row>
    <row r="311" spans="1:34" ht="15.75" customHeight="1">
      <c r="A311" s="73"/>
      <c r="B311" s="73"/>
      <c r="C311" s="73"/>
      <c r="D311" s="73"/>
      <c r="E311" s="73"/>
      <c r="F311" s="73"/>
      <c r="G311" s="591"/>
      <c r="H311" s="1412"/>
      <c r="I311" s="73"/>
      <c r="J311" s="73"/>
      <c r="K311" s="74"/>
      <c r="L311" s="74"/>
      <c r="M311" s="989"/>
      <c r="N311" s="74"/>
      <c r="O311" s="73"/>
      <c r="P311" s="73"/>
      <c r="Q311" s="73"/>
      <c r="R311" s="73"/>
      <c r="S311" s="73"/>
      <c r="T311" s="73"/>
      <c r="U311" s="73"/>
      <c r="V311" s="73"/>
      <c r="W311" s="73"/>
      <c r="X311" s="73"/>
      <c r="Y311" s="73"/>
      <c r="Z311" s="73"/>
      <c r="AA311" s="73"/>
      <c r="AB311" s="73"/>
      <c r="AC311" s="73"/>
      <c r="AD311" s="73"/>
      <c r="AE311" s="73"/>
      <c r="AF311" s="73"/>
      <c r="AG311" s="73"/>
      <c r="AH311" s="73"/>
    </row>
    <row r="312" spans="1:34" ht="15.75" customHeight="1">
      <c r="A312" s="73"/>
      <c r="B312" s="73"/>
      <c r="C312" s="73"/>
      <c r="D312" s="73"/>
      <c r="E312" s="73"/>
      <c r="F312" s="73"/>
      <c r="G312" s="591"/>
      <c r="H312" s="1412"/>
      <c r="I312" s="73"/>
      <c r="J312" s="73"/>
      <c r="K312" s="74"/>
      <c r="L312" s="74"/>
      <c r="M312" s="989"/>
      <c r="N312" s="74"/>
      <c r="O312" s="73"/>
      <c r="P312" s="73"/>
      <c r="Q312" s="73"/>
      <c r="R312" s="73"/>
      <c r="S312" s="73"/>
      <c r="T312" s="73"/>
      <c r="U312" s="73"/>
      <c r="V312" s="73"/>
      <c r="W312" s="73"/>
      <c r="X312" s="73"/>
      <c r="Y312" s="73"/>
      <c r="Z312" s="73"/>
      <c r="AA312" s="73"/>
      <c r="AB312" s="73"/>
      <c r="AC312" s="73"/>
      <c r="AD312" s="73"/>
      <c r="AE312" s="73"/>
      <c r="AF312" s="73"/>
      <c r="AG312" s="73"/>
      <c r="AH312" s="73"/>
    </row>
    <row r="313" spans="1:34" ht="15.75" customHeight="1">
      <c r="A313" s="73"/>
      <c r="B313" s="73"/>
      <c r="C313" s="73"/>
      <c r="D313" s="73"/>
      <c r="E313" s="73"/>
      <c r="F313" s="73"/>
      <c r="G313" s="591"/>
      <c r="H313" s="1412"/>
      <c r="I313" s="73"/>
      <c r="J313" s="73"/>
      <c r="K313" s="74"/>
      <c r="L313" s="74"/>
      <c r="M313" s="989"/>
      <c r="N313" s="74"/>
      <c r="O313" s="73"/>
      <c r="P313" s="73"/>
      <c r="Q313" s="73"/>
      <c r="R313" s="73"/>
      <c r="S313" s="73"/>
      <c r="T313" s="73"/>
      <c r="U313" s="73"/>
      <c r="V313" s="73"/>
      <c r="W313" s="73"/>
      <c r="X313" s="73"/>
      <c r="Y313" s="73"/>
      <c r="Z313" s="73"/>
      <c r="AA313" s="73"/>
      <c r="AB313" s="73"/>
      <c r="AC313" s="73"/>
      <c r="AD313" s="73"/>
      <c r="AE313" s="73"/>
      <c r="AF313" s="73"/>
      <c r="AG313" s="73"/>
      <c r="AH313" s="73"/>
    </row>
    <row r="314" spans="1:34" ht="15.75" customHeight="1">
      <c r="A314" s="73"/>
      <c r="B314" s="73"/>
      <c r="C314" s="73"/>
      <c r="D314" s="73"/>
      <c r="E314" s="73"/>
      <c r="F314" s="73"/>
      <c r="G314" s="591"/>
      <c r="H314" s="1412"/>
      <c r="I314" s="73"/>
      <c r="J314" s="73"/>
      <c r="K314" s="74"/>
      <c r="L314" s="74"/>
      <c r="M314" s="989"/>
      <c r="N314" s="74"/>
      <c r="O314" s="73"/>
      <c r="P314" s="73"/>
      <c r="Q314" s="73"/>
      <c r="R314" s="73"/>
      <c r="S314" s="73"/>
      <c r="T314" s="73"/>
      <c r="U314" s="73"/>
      <c r="V314" s="73"/>
      <c r="W314" s="73"/>
      <c r="X314" s="73"/>
      <c r="Y314" s="73"/>
      <c r="Z314" s="73"/>
      <c r="AA314" s="73"/>
      <c r="AB314" s="73"/>
      <c r="AC314" s="73"/>
      <c r="AD314" s="73"/>
      <c r="AE314" s="73"/>
      <c r="AF314" s="73"/>
      <c r="AG314" s="73"/>
      <c r="AH314" s="73"/>
    </row>
    <row r="315" spans="1:34" ht="15.75" customHeight="1">
      <c r="A315" s="73"/>
      <c r="B315" s="73"/>
      <c r="C315" s="73"/>
      <c r="D315" s="73"/>
      <c r="E315" s="73"/>
      <c r="F315" s="73"/>
      <c r="G315" s="591"/>
      <c r="H315" s="1412"/>
      <c r="I315" s="73"/>
      <c r="J315" s="73"/>
      <c r="K315" s="74"/>
      <c r="L315" s="74"/>
      <c r="M315" s="989"/>
      <c r="N315" s="74"/>
      <c r="O315" s="73"/>
      <c r="P315" s="73"/>
      <c r="Q315" s="73"/>
      <c r="R315" s="73"/>
      <c r="S315" s="73"/>
      <c r="T315" s="73"/>
      <c r="U315" s="73"/>
      <c r="V315" s="73"/>
      <c r="W315" s="73"/>
      <c r="X315" s="73"/>
      <c r="Y315" s="73"/>
      <c r="Z315" s="73"/>
      <c r="AA315" s="73"/>
      <c r="AB315" s="73"/>
      <c r="AC315" s="73"/>
      <c r="AD315" s="73"/>
      <c r="AE315" s="73"/>
      <c r="AF315" s="73"/>
      <c r="AG315" s="73"/>
      <c r="AH315" s="73"/>
    </row>
    <row r="316" spans="1:34" ht="15.75" customHeight="1">
      <c r="A316" s="73"/>
      <c r="B316" s="73"/>
      <c r="C316" s="73"/>
      <c r="D316" s="73"/>
      <c r="E316" s="73"/>
      <c r="F316" s="73"/>
      <c r="G316" s="591"/>
      <c r="H316" s="1412"/>
      <c r="I316" s="73"/>
      <c r="J316" s="73"/>
      <c r="K316" s="74"/>
      <c r="L316" s="74"/>
      <c r="M316" s="989"/>
      <c r="N316" s="74"/>
      <c r="O316" s="73"/>
      <c r="P316" s="73"/>
      <c r="Q316" s="73"/>
      <c r="R316" s="73"/>
      <c r="S316" s="73"/>
      <c r="T316" s="73"/>
      <c r="U316" s="73"/>
      <c r="V316" s="73"/>
      <c r="W316" s="73"/>
      <c r="X316" s="73"/>
      <c r="Y316" s="73"/>
      <c r="Z316" s="73"/>
      <c r="AA316" s="73"/>
      <c r="AB316" s="73"/>
      <c r="AC316" s="73"/>
      <c r="AD316" s="73"/>
      <c r="AE316" s="73"/>
      <c r="AF316" s="73"/>
      <c r="AG316" s="73"/>
      <c r="AH316" s="73"/>
    </row>
    <row r="317" spans="1:34" ht="15.75" customHeight="1">
      <c r="A317" s="73"/>
      <c r="B317" s="73"/>
      <c r="C317" s="73"/>
      <c r="D317" s="73"/>
      <c r="E317" s="73"/>
      <c r="F317" s="73"/>
      <c r="G317" s="591"/>
      <c r="H317" s="1412"/>
      <c r="I317" s="73"/>
      <c r="J317" s="73"/>
      <c r="K317" s="74"/>
      <c r="L317" s="74"/>
      <c r="M317" s="989"/>
      <c r="N317" s="74"/>
      <c r="O317" s="73"/>
      <c r="P317" s="73"/>
      <c r="Q317" s="73"/>
      <c r="R317" s="73"/>
      <c r="S317" s="73"/>
      <c r="T317" s="73"/>
      <c r="U317" s="73"/>
      <c r="V317" s="73"/>
      <c r="W317" s="73"/>
      <c r="X317" s="73"/>
      <c r="Y317" s="73"/>
      <c r="Z317" s="73"/>
      <c r="AA317" s="73"/>
      <c r="AB317" s="73"/>
      <c r="AC317" s="73"/>
      <c r="AD317" s="73"/>
      <c r="AE317" s="73"/>
      <c r="AF317" s="73"/>
      <c r="AG317" s="73"/>
      <c r="AH317" s="73"/>
    </row>
    <row r="318" spans="1:34" ht="15.75" customHeight="1">
      <c r="A318" s="73"/>
      <c r="B318" s="73"/>
      <c r="C318" s="73"/>
      <c r="D318" s="73"/>
      <c r="E318" s="73"/>
      <c r="F318" s="73"/>
      <c r="G318" s="591"/>
      <c r="H318" s="1412"/>
      <c r="I318" s="73"/>
      <c r="J318" s="73"/>
      <c r="K318" s="74"/>
      <c r="L318" s="74"/>
      <c r="M318" s="989"/>
      <c r="N318" s="74"/>
      <c r="O318" s="73"/>
      <c r="P318" s="73"/>
      <c r="Q318" s="73"/>
      <c r="R318" s="73"/>
      <c r="S318" s="73"/>
      <c r="T318" s="73"/>
      <c r="U318" s="73"/>
      <c r="V318" s="73"/>
      <c r="W318" s="73"/>
      <c r="X318" s="73"/>
      <c r="Y318" s="73"/>
      <c r="Z318" s="73"/>
      <c r="AA318" s="73"/>
      <c r="AB318" s="73"/>
      <c r="AC318" s="73"/>
      <c r="AD318" s="73"/>
      <c r="AE318" s="73"/>
      <c r="AF318" s="73"/>
      <c r="AG318" s="73"/>
      <c r="AH318" s="73"/>
    </row>
    <row r="319" spans="1:34" ht="15.75" customHeight="1">
      <c r="A319" s="73"/>
      <c r="B319" s="73"/>
      <c r="C319" s="73"/>
      <c r="D319" s="73"/>
      <c r="E319" s="73"/>
      <c r="F319" s="73"/>
      <c r="G319" s="591"/>
      <c r="H319" s="1412"/>
      <c r="I319" s="73"/>
      <c r="J319" s="73"/>
      <c r="K319" s="74"/>
      <c r="L319" s="74"/>
      <c r="M319" s="989"/>
      <c r="N319" s="74"/>
      <c r="O319" s="73"/>
      <c r="P319" s="73"/>
      <c r="Q319" s="73"/>
      <c r="R319" s="73"/>
      <c r="S319" s="73"/>
      <c r="T319" s="73"/>
      <c r="U319" s="73"/>
      <c r="V319" s="73"/>
      <c r="W319" s="73"/>
      <c r="X319" s="73"/>
      <c r="Y319" s="73"/>
      <c r="Z319" s="73"/>
      <c r="AA319" s="73"/>
      <c r="AB319" s="73"/>
      <c r="AC319" s="73"/>
      <c r="AD319" s="73"/>
      <c r="AE319" s="73"/>
      <c r="AF319" s="73"/>
      <c r="AG319" s="73"/>
      <c r="AH319" s="73"/>
    </row>
    <row r="320" spans="1:34" ht="15.75" customHeight="1">
      <c r="A320" s="73"/>
      <c r="B320" s="73"/>
      <c r="C320" s="73"/>
      <c r="D320" s="73"/>
      <c r="E320" s="73"/>
      <c r="F320" s="73"/>
      <c r="G320" s="591"/>
      <c r="H320" s="1412"/>
      <c r="I320" s="73"/>
      <c r="J320" s="73"/>
      <c r="K320" s="74"/>
      <c r="L320" s="74"/>
      <c r="M320" s="989"/>
      <c r="N320" s="74"/>
      <c r="O320" s="73"/>
      <c r="P320" s="73"/>
      <c r="Q320" s="73"/>
      <c r="R320" s="73"/>
      <c r="S320" s="73"/>
      <c r="T320" s="73"/>
      <c r="U320" s="73"/>
      <c r="V320" s="73"/>
      <c r="W320" s="73"/>
      <c r="X320" s="73"/>
      <c r="Y320" s="73"/>
      <c r="Z320" s="73"/>
      <c r="AA320" s="73"/>
      <c r="AB320" s="73"/>
      <c r="AC320" s="73"/>
      <c r="AD320" s="73"/>
      <c r="AE320" s="73"/>
      <c r="AF320" s="73"/>
      <c r="AG320" s="73"/>
      <c r="AH320" s="73"/>
    </row>
    <row r="321" spans="1:34" ht="15.75" customHeight="1">
      <c r="A321" s="73"/>
      <c r="B321" s="73"/>
      <c r="C321" s="73"/>
      <c r="D321" s="73"/>
      <c r="E321" s="73"/>
      <c r="F321" s="73"/>
      <c r="G321" s="591"/>
      <c r="H321" s="1412"/>
      <c r="I321" s="73"/>
      <c r="J321" s="73"/>
      <c r="K321" s="74"/>
      <c r="L321" s="74"/>
      <c r="M321" s="989"/>
      <c r="N321" s="74"/>
      <c r="O321" s="73"/>
      <c r="P321" s="73"/>
      <c r="Q321" s="73"/>
      <c r="R321" s="73"/>
      <c r="S321" s="73"/>
      <c r="T321" s="73"/>
      <c r="U321" s="73"/>
      <c r="V321" s="73"/>
      <c r="W321" s="73"/>
      <c r="X321" s="73"/>
      <c r="Y321" s="73"/>
      <c r="Z321" s="73"/>
      <c r="AA321" s="73"/>
      <c r="AB321" s="73"/>
      <c r="AC321" s="73"/>
      <c r="AD321" s="73"/>
      <c r="AE321" s="73"/>
      <c r="AF321" s="73"/>
      <c r="AG321" s="73"/>
      <c r="AH321" s="73"/>
    </row>
    <row r="322" spans="1:34" ht="15.75" customHeight="1">
      <c r="A322" s="73"/>
      <c r="B322" s="73"/>
      <c r="C322" s="73"/>
      <c r="D322" s="73"/>
      <c r="E322" s="73"/>
      <c r="F322" s="73"/>
      <c r="G322" s="591"/>
      <c r="H322" s="1412"/>
      <c r="I322" s="73"/>
      <c r="J322" s="73"/>
      <c r="K322" s="74"/>
      <c r="L322" s="74"/>
      <c r="M322" s="989"/>
      <c r="N322" s="74"/>
      <c r="O322" s="73"/>
      <c r="P322" s="73"/>
      <c r="Q322" s="73"/>
      <c r="R322" s="73"/>
      <c r="S322" s="73"/>
      <c r="T322" s="73"/>
      <c r="U322" s="73"/>
      <c r="V322" s="73"/>
      <c r="W322" s="73"/>
      <c r="X322" s="73"/>
      <c r="Y322" s="73"/>
      <c r="Z322" s="73"/>
      <c r="AA322" s="73"/>
      <c r="AB322" s="73"/>
      <c r="AC322" s="73"/>
      <c r="AD322" s="73"/>
      <c r="AE322" s="73"/>
      <c r="AF322" s="73"/>
      <c r="AG322" s="73"/>
      <c r="AH322" s="73"/>
    </row>
    <row r="323" spans="1:34" ht="15.75" customHeight="1">
      <c r="A323" s="73"/>
      <c r="B323" s="73"/>
      <c r="C323" s="73"/>
      <c r="D323" s="73"/>
      <c r="E323" s="73"/>
      <c r="F323" s="73"/>
      <c r="G323" s="591"/>
      <c r="H323" s="1412"/>
      <c r="I323" s="73"/>
      <c r="J323" s="73"/>
      <c r="K323" s="74"/>
      <c r="L323" s="74"/>
      <c r="M323" s="989"/>
      <c r="N323" s="74"/>
      <c r="O323" s="73"/>
      <c r="P323" s="73"/>
      <c r="Q323" s="73"/>
      <c r="R323" s="73"/>
      <c r="S323" s="73"/>
      <c r="T323" s="73"/>
      <c r="U323" s="73"/>
      <c r="V323" s="73"/>
      <c r="W323" s="73"/>
      <c r="X323" s="73"/>
      <c r="Y323" s="73"/>
      <c r="Z323" s="73"/>
      <c r="AA323" s="73"/>
      <c r="AB323" s="73"/>
      <c r="AC323" s="73"/>
      <c r="AD323" s="73"/>
      <c r="AE323" s="73"/>
      <c r="AF323" s="73"/>
      <c r="AG323" s="73"/>
      <c r="AH323" s="73"/>
    </row>
    <row r="324" spans="1:34" ht="15.75" customHeight="1">
      <c r="A324" s="73"/>
      <c r="B324" s="73"/>
      <c r="C324" s="73"/>
      <c r="D324" s="73"/>
      <c r="E324" s="73"/>
      <c r="F324" s="73"/>
      <c r="G324" s="591"/>
      <c r="H324" s="1412"/>
      <c r="I324" s="73"/>
      <c r="J324" s="73"/>
      <c r="K324" s="74"/>
      <c r="L324" s="74"/>
      <c r="M324" s="989"/>
      <c r="N324" s="74"/>
      <c r="O324" s="73"/>
      <c r="P324" s="73"/>
      <c r="Q324" s="73"/>
      <c r="R324" s="73"/>
      <c r="S324" s="73"/>
      <c r="T324" s="73"/>
      <c r="U324" s="73"/>
      <c r="V324" s="73"/>
      <c r="W324" s="73"/>
      <c r="X324" s="73"/>
      <c r="Y324" s="73"/>
      <c r="Z324" s="73"/>
      <c r="AA324" s="73"/>
      <c r="AB324" s="73"/>
      <c r="AC324" s="73"/>
      <c r="AD324" s="73"/>
      <c r="AE324" s="73"/>
      <c r="AF324" s="73"/>
      <c r="AG324" s="73"/>
      <c r="AH324" s="73"/>
    </row>
    <row r="325" spans="1:34" ht="15.75" customHeight="1">
      <c r="A325" s="73"/>
      <c r="B325" s="73"/>
      <c r="C325" s="73"/>
      <c r="D325" s="73"/>
      <c r="E325" s="73"/>
      <c r="F325" s="73"/>
      <c r="G325" s="591"/>
      <c r="H325" s="1412"/>
      <c r="I325" s="73"/>
      <c r="J325" s="73"/>
      <c r="K325" s="74"/>
      <c r="L325" s="74"/>
      <c r="M325" s="989"/>
      <c r="N325" s="74"/>
      <c r="O325" s="73"/>
      <c r="P325" s="73"/>
      <c r="Q325" s="73"/>
      <c r="R325" s="73"/>
      <c r="S325" s="73"/>
      <c r="T325" s="73"/>
      <c r="U325" s="73"/>
      <c r="V325" s="73"/>
      <c r="W325" s="73"/>
      <c r="X325" s="73"/>
      <c r="Y325" s="73"/>
      <c r="Z325" s="73"/>
      <c r="AA325" s="73"/>
      <c r="AB325" s="73"/>
      <c r="AC325" s="73"/>
      <c r="AD325" s="73"/>
      <c r="AE325" s="73"/>
      <c r="AF325" s="73"/>
      <c r="AG325" s="73"/>
      <c r="AH325" s="73"/>
    </row>
    <row r="326" spans="1:34" ht="15.75" customHeight="1">
      <c r="A326" s="73"/>
      <c r="B326" s="73"/>
      <c r="C326" s="73"/>
      <c r="D326" s="73"/>
      <c r="E326" s="73"/>
      <c r="F326" s="73"/>
      <c r="G326" s="591"/>
      <c r="H326" s="1412"/>
      <c r="I326" s="73"/>
      <c r="J326" s="73"/>
      <c r="K326" s="74"/>
      <c r="L326" s="74"/>
      <c r="M326" s="989"/>
      <c r="N326" s="74"/>
      <c r="O326" s="73"/>
      <c r="P326" s="73"/>
      <c r="Q326" s="73"/>
      <c r="R326" s="73"/>
      <c r="S326" s="73"/>
      <c r="T326" s="73"/>
      <c r="U326" s="73"/>
      <c r="V326" s="73"/>
      <c r="W326" s="73"/>
      <c r="X326" s="73"/>
      <c r="Y326" s="73"/>
      <c r="Z326" s="73"/>
      <c r="AA326" s="73"/>
      <c r="AB326" s="73"/>
      <c r="AC326" s="73"/>
      <c r="AD326" s="73"/>
      <c r="AE326" s="73"/>
      <c r="AF326" s="73"/>
      <c r="AG326" s="73"/>
      <c r="AH326" s="73"/>
    </row>
    <row r="327" spans="1:34" ht="15.75" customHeight="1">
      <c r="A327" s="73"/>
      <c r="B327" s="73"/>
      <c r="C327" s="73"/>
      <c r="D327" s="73"/>
      <c r="E327" s="73"/>
      <c r="F327" s="73"/>
      <c r="G327" s="591"/>
      <c r="H327" s="1412"/>
      <c r="I327" s="73"/>
      <c r="J327" s="73"/>
      <c r="K327" s="74"/>
      <c r="L327" s="74"/>
      <c r="M327" s="989"/>
      <c r="N327" s="74"/>
      <c r="O327" s="73"/>
      <c r="P327" s="73"/>
      <c r="Q327" s="73"/>
      <c r="R327" s="73"/>
      <c r="S327" s="73"/>
      <c r="T327" s="73"/>
      <c r="U327" s="73"/>
      <c r="V327" s="73"/>
      <c r="W327" s="73"/>
      <c r="X327" s="73"/>
      <c r="Y327" s="73"/>
      <c r="Z327" s="73"/>
      <c r="AA327" s="73"/>
      <c r="AB327" s="73"/>
      <c r="AC327" s="73"/>
      <c r="AD327" s="73"/>
      <c r="AE327" s="73"/>
      <c r="AF327" s="73"/>
      <c r="AG327" s="73"/>
      <c r="AH327" s="73"/>
    </row>
    <row r="328" spans="1:34" ht="15.75" customHeight="1">
      <c r="A328" s="73"/>
      <c r="B328" s="73"/>
      <c r="C328" s="73"/>
      <c r="D328" s="73"/>
      <c r="E328" s="73"/>
      <c r="F328" s="73"/>
      <c r="G328" s="591"/>
      <c r="H328" s="1412"/>
      <c r="I328" s="73"/>
      <c r="J328" s="73"/>
      <c r="K328" s="74"/>
      <c r="L328" s="74"/>
      <c r="M328" s="989"/>
      <c r="N328" s="74"/>
      <c r="O328" s="73"/>
      <c r="P328" s="73"/>
      <c r="Q328" s="73"/>
      <c r="R328" s="73"/>
      <c r="S328" s="73"/>
      <c r="T328" s="73"/>
      <c r="U328" s="73"/>
      <c r="V328" s="73"/>
      <c r="W328" s="73"/>
      <c r="X328" s="73"/>
      <c r="Y328" s="73"/>
      <c r="Z328" s="73"/>
      <c r="AA328" s="73"/>
      <c r="AB328" s="73"/>
      <c r="AC328" s="73"/>
      <c r="AD328" s="73"/>
      <c r="AE328" s="73"/>
      <c r="AF328" s="73"/>
      <c r="AG328" s="73"/>
      <c r="AH328" s="73"/>
    </row>
    <row r="329" spans="1:34" ht="15.75" customHeight="1">
      <c r="A329" s="73"/>
      <c r="B329" s="73"/>
      <c r="C329" s="73"/>
      <c r="D329" s="73"/>
      <c r="E329" s="73"/>
      <c r="F329" s="73"/>
      <c r="G329" s="591"/>
      <c r="H329" s="1412"/>
      <c r="I329" s="73"/>
      <c r="J329" s="73"/>
      <c r="K329" s="74"/>
      <c r="L329" s="74"/>
      <c r="M329" s="989"/>
      <c r="N329" s="74"/>
      <c r="O329" s="73"/>
      <c r="P329" s="73"/>
      <c r="Q329" s="73"/>
      <c r="R329" s="73"/>
      <c r="S329" s="73"/>
      <c r="T329" s="73"/>
      <c r="U329" s="73"/>
      <c r="V329" s="73"/>
      <c r="W329" s="73"/>
      <c r="X329" s="73"/>
      <c r="Y329" s="73"/>
      <c r="Z329" s="73"/>
      <c r="AA329" s="73"/>
      <c r="AB329" s="73"/>
      <c r="AC329" s="73"/>
      <c r="AD329" s="73"/>
      <c r="AE329" s="73"/>
      <c r="AF329" s="73"/>
      <c r="AG329" s="73"/>
      <c r="AH329" s="73"/>
    </row>
    <row r="330" spans="1:34" ht="15.75" customHeight="1">
      <c r="A330" s="73"/>
      <c r="B330" s="73"/>
      <c r="C330" s="73"/>
      <c r="D330" s="73"/>
      <c r="E330" s="73"/>
      <c r="F330" s="73"/>
      <c r="G330" s="591"/>
      <c r="H330" s="1412"/>
      <c r="I330" s="73"/>
      <c r="J330" s="73"/>
      <c r="K330" s="74"/>
      <c r="L330" s="74"/>
      <c r="M330" s="989"/>
      <c r="N330" s="74"/>
      <c r="O330" s="73"/>
      <c r="P330" s="73"/>
      <c r="Q330" s="73"/>
      <c r="R330" s="73"/>
      <c r="S330" s="73"/>
      <c r="T330" s="73"/>
      <c r="U330" s="73"/>
      <c r="V330" s="73"/>
      <c r="W330" s="73"/>
      <c r="X330" s="73"/>
      <c r="Y330" s="73"/>
      <c r="Z330" s="73"/>
      <c r="AA330" s="73"/>
      <c r="AB330" s="73"/>
      <c r="AC330" s="73"/>
      <c r="AD330" s="73"/>
      <c r="AE330" s="73"/>
      <c r="AF330" s="73"/>
      <c r="AG330" s="73"/>
      <c r="AH330" s="73"/>
    </row>
    <row r="331" spans="1:34" ht="15.75" customHeight="1">
      <c r="A331" s="73"/>
      <c r="B331" s="73"/>
      <c r="C331" s="73"/>
      <c r="D331" s="73"/>
      <c r="E331" s="73"/>
      <c r="F331" s="73"/>
      <c r="G331" s="591"/>
      <c r="H331" s="1412"/>
      <c r="I331" s="73"/>
      <c r="J331" s="73"/>
      <c r="K331" s="74"/>
      <c r="L331" s="74"/>
      <c r="M331" s="989"/>
      <c r="N331" s="74"/>
      <c r="O331" s="73"/>
      <c r="P331" s="73"/>
      <c r="Q331" s="73"/>
      <c r="R331" s="73"/>
      <c r="S331" s="73"/>
      <c r="T331" s="73"/>
      <c r="U331" s="73"/>
      <c r="V331" s="73"/>
      <c r="W331" s="73"/>
      <c r="X331" s="73"/>
      <c r="Y331" s="73"/>
      <c r="Z331" s="73"/>
      <c r="AA331" s="73"/>
      <c r="AB331" s="73"/>
      <c r="AC331" s="73"/>
      <c r="AD331" s="73"/>
      <c r="AE331" s="73"/>
      <c r="AF331" s="73"/>
      <c r="AG331" s="73"/>
      <c r="AH331" s="73"/>
    </row>
    <row r="332" spans="1:34" ht="15.75" customHeight="1">
      <c r="A332" s="73"/>
      <c r="B332" s="73"/>
      <c r="C332" s="73"/>
      <c r="D332" s="73"/>
      <c r="E332" s="73"/>
      <c r="F332" s="73"/>
      <c r="G332" s="591"/>
      <c r="H332" s="1412"/>
      <c r="I332" s="73"/>
      <c r="J332" s="73"/>
      <c r="K332" s="74"/>
      <c r="L332" s="74"/>
      <c r="M332" s="989"/>
      <c r="N332" s="74"/>
      <c r="O332" s="73"/>
      <c r="P332" s="73"/>
      <c r="Q332" s="73"/>
      <c r="R332" s="73"/>
      <c r="S332" s="73"/>
      <c r="T332" s="73"/>
      <c r="U332" s="73"/>
      <c r="V332" s="73"/>
      <c r="W332" s="73"/>
      <c r="X332" s="73"/>
      <c r="Y332" s="73"/>
      <c r="Z332" s="73"/>
      <c r="AA332" s="73"/>
      <c r="AB332" s="73"/>
      <c r="AC332" s="73"/>
      <c r="AD332" s="73"/>
      <c r="AE332" s="73"/>
      <c r="AF332" s="73"/>
      <c r="AG332" s="73"/>
      <c r="AH332" s="73"/>
    </row>
    <row r="333" spans="1:34" ht="15.75" customHeight="1">
      <c r="A333" s="73"/>
      <c r="B333" s="73"/>
      <c r="C333" s="73"/>
      <c r="D333" s="73"/>
      <c r="E333" s="73"/>
      <c r="F333" s="73"/>
      <c r="G333" s="591"/>
      <c r="H333" s="1412"/>
      <c r="I333" s="73"/>
      <c r="J333" s="73"/>
      <c r="K333" s="74"/>
      <c r="L333" s="74"/>
      <c r="M333" s="989"/>
      <c r="N333" s="74"/>
      <c r="O333" s="73"/>
      <c r="P333" s="73"/>
      <c r="Q333" s="73"/>
      <c r="R333" s="73"/>
      <c r="S333" s="73"/>
      <c r="T333" s="73"/>
      <c r="U333" s="73"/>
      <c r="V333" s="73"/>
      <c r="W333" s="73"/>
      <c r="X333" s="73"/>
      <c r="Y333" s="73"/>
      <c r="Z333" s="73"/>
      <c r="AA333" s="73"/>
      <c r="AB333" s="73"/>
      <c r="AC333" s="73"/>
      <c r="AD333" s="73"/>
      <c r="AE333" s="73"/>
      <c r="AF333" s="73"/>
      <c r="AG333" s="73"/>
      <c r="AH333" s="73"/>
    </row>
    <row r="334" spans="1:34" ht="15.75" customHeight="1">
      <c r="A334" s="73"/>
      <c r="B334" s="73"/>
      <c r="C334" s="73"/>
      <c r="D334" s="73"/>
      <c r="E334" s="73"/>
      <c r="F334" s="73"/>
      <c r="G334" s="591"/>
      <c r="H334" s="1412"/>
      <c r="I334" s="73"/>
      <c r="J334" s="73"/>
      <c r="K334" s="74"/>
      <c r="L334" s="74"/>
      <c r="M334" s="989"/>
      <c r="N334" s="74"/>
      <c r="O334" s="73"/>
      <c r="P334" s="73"/>
      <c r="Q334" s="73"/>
      <c r="R334" s="73"/>
      <c r="S334" s="73"/>
      <c r="T334" s="73"/>
      <c r="U334" s="73"/>
      <c r="V334" s="73"/>
      <c r="W334" s="73"/>
      <c r="X334" s="73"/>
      <c r="Y334" s="73"/>
      <c r="Z334" s="73"/>
      <c r="AA334" s="73"/>
      <c r="AB334" s="73"/>
      <c r="AC334" s="73"/>
      <c r="AD334" s="73"/>
      <c r="AE334" s="73"/>
      <c r="AF334" s="73"/>
      <c r="AG334" s="73"/>
      <c r="AH334" s="73"/>
    </row>
    <row r="335" spans="1:34" ht="15.75" customHeight="1">
      <c r="A335" s="73"/>
      <c r="B335" s="73"/>
      <c r="C335" s="73"/>
      <c r="D335" s="73"/>
      <c r="E335" s="73"/>
      <c r="F335" s="73"/>
      <c r="G335" s="591"/>
      <c r="H335" s="1412"/>
      <c r="I335" s="73"/>
      <c r="J335" s="73"/>
      <c r="K335" s="74"/>
      <c r="L335" s="74"/>
      <c r="M335" s="989"/>
      <c r="N335" s="74"/>
      <c r="O335" s="73"/>
      <c r="P335" s="73"/>
      <c r="Q335" s="73"/>
      <c r="R335" s="73"/>
      <c r="S335" s="73"/>
      <c r="T335" s="73"/>
      <c r="U335" s="73"/>
      <c r="V335" s="73"/>
      <c r="W335" s="73"/>
      <c r="X335" s="73"/>
      <c r="Y335" s="73"/>
      <c r="Z335" s="73"/>
      <c r="AA335" s="73"/>
      <c r="AB335" s="73"/>
      <c r="AC335" s="73"/>
      <c r="AD335" s="73"/>
      <c r="AE335" s="73"/>
      <c r="AF335" s="73"/>
      <c r="AG335" s="73"/>
      <c r="AH335" s="73"/>
    </row>
    <row r="336" spans="1:34" ht="15.75" customHeight="1">
      <c r="A336" s="73"/>
      <c r="B336" s="73"/>
      <c r="C336" s="73"/>
      <c r="D336" s="73"/>
      <c r="E336" s="73"/>
      <c r="F336" s="73"/>
      <c r="G336" s="591"/>
      <c r="H336" s="1412"/>
      <c r="I336" s="73"/>
      <c r="J336" s="73"/>
      <c r="K336" s="74"/>
      <c r="L336" s="74"/>
      <c r="M336" s="989"/>
      <c r="N336" s="74"/>
      <c r="O336" s="73"/>
      <c r="P336" s="73"/>
      <c r="Q336" s="73"/>
      <c r="R336" s="73"/>
      <c r="S336" s="73"/>
      <c r="T336" s="73"/>
      <c r="U336" s="73"/>
      <c r="V336" s="73"/>
      <c r="W336" s="73"/>
      <c r="X336" s="73"/>
      <c r="Y336" s="73"/>
      <c r="Z336" s="73"/>
      <c r="AA336" s="73"/>
      <c r="AB336" s="73"/>
      <c r="AC336" s="73"/>
      <c r="AD336" s="73"/>
      <c r="AE336" s="73"/>
      <c r="AF336" s="73"/>
      <c r="AG336" s="73"/>
      <c r="AH336" s="73"/>
    </row>
    <row r="337" spans="1:34" ht="15.75" customHeight="1">
      <c r="A337" s="73"/>
      <c r="B337" s="73"/>
      <c r="C337" s="73"/>
      <c r="D337" s="73"/>
      <c r="E337" s="73"/>
      <c r="F337" s="73"/>
      <c r="G337" s="591"/>
      <c r="H337" s="1412"/>
      <c r="I337" s="73"/>
      <c r="J337" s="73"/>
      <c r="K337" s="74"/>
      <c r="L337" s="74"/>
      <c r="M337" s="989"/>
      <c r="N337" s="74"/>
      <c r="O337" s="73"/>
      <c r="P337" s="73"/>
      <c r="Q337" s="73"/>
      <c r="R337" s="73"/>
      <c r="S337" s="73"/>
      <c r="T337" s="73"/>
      <c r="U337" s="73"/>
      <c r="V337" s="73"/>
      <c r="W337" s="73"/>
      <c r="X337" s="73"/>
      <c r="Y337" s="73"/>
      <c r="Z337" s="73"/>
      <c r="AA337" s="73"/>
      <c r="AB337" s="73"/>
      <c r="AC337" s="73"/>
      <c r="AD337" s="73"/>
      <c r="AE337" s="73"/>
      <c r="AF337" s="73"/>
      <c r="AG337" s="73"/>
      <c r="AH337" s="73"/>
    </row>
    <row r="338" spans="1:34" ht="15.75" customHeight="1">
      <c r="A338" s="73"/>
      <c r="B338" s="73"/>
      <c r="C338" s="73"/>
      <c r="D338" s="73"/>
      <c r="E338" s="73"/>
      <c r="F338" s="73"/>
      <c r="G338" s="591"/>
      <c r="H338" s="1412"/>
      <c r="I338" s="73"/>
      <c r="J338" s="73"/>
      <c r="K338" s="74"/>
      <c r="L338" s="74"/>
      <c r="M338" s="989"/>
      <c r="N338" s="74"/>
      <c r="O338" s="73"/>
      <c r="P338" s="73"/>
      <c r="Q338" s="73"/>
      <c r="R338" s="73"/>
      <c r="S338" s="73"/>
      <c r="T338" s="73"/>
      <c r="U338" s="73"/>
      <c r="V338" s="73"/>
      <c r="W338" s="73"/>
      <c r="X338" s="73"/>
      <c r="Y338" s="73"/>
      <c r="Z338" s="73"/>
      <c r="AA338" s="73"/>
      <c r="AB338" s="73"/>
      <c r="AC338" s="73"/>
      <c r="AD338" s="73"/>
      <c r="AE338" s="73"/>
      <c r="AF338" s="73"/>
      <c r="AG338" s="73"/>
      <c r="AH338" s="73"/>
    </row>
    <row r="339" spans="1:34" ht="15.75" customHeight="1">
      <c r="A339" s="73"/>
      <c r="B339" s="73"/>
      <c r="C339" s="73"/>
      <c r="D339" s="73"/>
      <c r="E339" s="73"/>
      <c r="F339" s="73"/>
      <c r="G339" s="591"/>
      <c r="H339" s="1412"/>
      <c r="I339" s="73"/>
      <c r="J339" s="73"/>
      <c r="K339" s="74"/>
      <c r="L339" s="74"/>
      <c r="M339" s="989"/>
      <c r="N339" s="74"/>
      <c r="O339" s="73"/>
      <c r="P339" s="73"/>
      <c r="Q339" s="73"/>
      <c r="R339" s="73"/>
      <c r="S339" s="73"/>
      <c r="T339" s="73"/>
      <c r="U339" s="73"/>
      <c r="V339" s="73"/>
      <c r="W339" s="73"/>
      <c r="X339" s="73"/>
      <c r="Y339" s="73"/>
      <c r="Z339" s="73"/>
      <c r="AA339" s="73"/>
      <c r="AB339" s="73"/>
      <c r="AC339" s="73"/>
      <c r="AD339" s="73"/>
      <c r="AE339" s="73"/>
      <c r="AF339" s="73"/>
      <c r="AG339" s="73"/>
      <c r="AH339" s="73"/>
    </row>
    <row r="340" spans="1:34" ht="15.75" customHeight="1">
      <c r="A340" s="73"/>
      <c r="B340" s="73"/>
      <c r="C340" s="73"/>
      <c r="D340" s="73"/>
      <c r="E340" s="73"/>
      <c r="F340" s="73"/>
      <c r="G340" s="591"/>
      <c r="H340" s="1412"/>
      <c r="I340" s="73"/>
      <c r="J340" s="73"/>
      <c r="K340" s="74"/>
      <c r="L340" s="74"/>
      <c r="M340" s="989"/>
      <c r="N340" s="74"/>
      <c r="O340" s="73"/>
      <c r="P340" s="73"/>
      <c r="Q340" s="73"/>
      <c r="R340" s="73"/>
      <c r="S340" s="73"/>
      <c r="T340" s="73"/>
      <c r="U340" s="73"/>
      <c r="V340" s="73"/>
      <c r="W340" s="73"/>
      <c r="X340" s="73"/>
      <c r="Y340" s="73"/>
      <c r="Z340" s="73"/>
      <c r="AA340" s="73"/>
      <c r="AB340" s="73"/>
      <c r="AC340" s="73"/>
      <c r="AD340" s="73"/>
      <c r="AE340" s="73"/>
      <c r="AF340" s="73"/>
      <c r="AG340" s="73"/>
      <c r="AH340" s="73"/>
    </row>
    <row r="341" spans="1:34" ht="15.75" customHeight="1">
      <c r="A341" s="73"/>
      <c r="B341" s="73"/>
      <c r="C341" s="73"/>
      <c r="D341" s="73"/>
      <c r="E341" s="73"/>
      <c r="F341" s="73"/>
      <c r="G341" s="591"/>
      <c r="H341" s="1412"/>
      <c r="I341" s="73"/>
      <c r="J341" s="73"/>
      <c r="K341" s="74"/>
      <c r="L341" s="74"/>
      <c r="M341" s="989"/>
      <c r="N341" s="74"/>
      <c r="O341" s="73"/>
      <c r="P341" s="73"/>
      <c r="Q341" s="73"/>
      <c r="R341" s="73"/>
      <c r="S341" s="73"/>
      <c r="T341" s="73"/>
      <c r="U341" s="73"/>
      <c r="V341" s="73"/>
      <c r="W341" s="73"/>
      <c r="X341" s="73"/>
      <c r="Y341" s="73"/>
      <c r="Z341" s="73"/>
      <c r="AA341" s="73"/>
      <c r="AB341" s="73"/>
      <c r="AC341" s="73"/>
      <c r="AD341" s="73"/>
      <c r="AE341" s="73"/>
      <c r="AF341" s="73"/>
      <c r="AG341" s="73"/>
      <c r="AH341" s="73"/>
    </row>
    <row r="342" spans="1:34" ht="15.75" customHeight="1">
      <c r="A342" s="73"/>
      <c r="B342" s="73"/>
      <c r="C342" s="73"/>
      <c r="D342" s="73"/>
      <c r="E342" s="73"/>
      <c r="F342" s="73"/>
      <c r="G342" s="591"/>
      <c r="H342" s="1412"/>
      <c r="I342" s="73"/>
      <c r="J342" s="73"/>
      <c r="K342" s="74"/>
      <c r="L342" s="74"/>
      <c r="M342" s="989"/>
      <c r="N342" s="74"/>
      <c r="O342" s="73"/>
      <c r="P342" s="73"/>
      <c r="Q342" s="73"/>
      <c r="R342" s="73"/>
      <c r="S342" s="73"/>
      <c r="T342" s="73"/>
      <c r="U342" s="73"/>
      <c r="V342" s="73"/>
      <c r="W342" s="73"/>
      <c r="X342" s="73"/>
      <c r="Y342" s="73"/>
      <c r="Z342" s="73"/>
      <c r="AA342" s="73"/>
      <c r="AB342" s="73"/>
      <c r="AC342" s="73"/>
      <c r="AD342" s="73"/>
      <c r="AE342" s="73"/>
      <c r="AF342" s="73"/>
      <c r="AG342" s="73"/>
      <c r="AH342" s="73"/>
    </row>
    <row r="343" spans="1:34" ht="15.75" customHeight="1">
      <c r="A343" s="73"/>
      <c r="B343" s="73"/>
      <c r="C343" s="73"/>
      <c r="D343" s="73"/>
      <c r="E343" s="73"/>
      <c r="F343" s="73"/>
      <c r="G343" s="591"/>
      <c r="H343" s="1412"/>
      <c r="I343" s="73"/>
      <c r="J343" s="73"/>
      <c r="K343" s="74"/>
      <c r="L343" s="74"/>
      <c r="M343" s="989"/>
      <c r="N343" s="74"/>
      <c r="O343" s="73"/>
      <c r="P343" s="73"/>
      <c r="Q343" s="73"/>
      <c r="R343" s="73"/>
      <c r="S343" s="73"/>
      <c r="T343" s="73"/>
      <c r="U343" s="73"/>
      <c r="V343" s="73"/>
      <c r="W343" s="73"/>
      <c r="X343" s="73"/>
      <c r="Y343" s="73"/>
      <c r="Z343" s="73"/>
      <c r="AA343" s="73"/>
      <c r="AB343" s="73"/>
      <c r="AC343" s="73"/>
      <c r="AD343" s="73"/>
      <c r="AE343" s="73"/>
      <c r="AF343" s="73"/>
      <c r="AG343" s="73"/>
      <c r="AH343" s="73"/>
    </row>
    <row r="344" spans="1:34" ht="15.75" customHeight="1">
      <c r="A344" s="73"/>
      <c r="B344" s="73"/>
      <c r="C344" s="73"/>
      <c r="D344" s="73"/>
      <c r="E344" s="73"/>
      <c r="F344" s="73"/>
      <c r="G344" s="591"/>
      <c r="H344" s="1412"/>
      <c r="I344" s="73"/>
      <c r="J344" s="73"/>
      <c r="K344" s="74"/>
      <c r="L344" s="74"/>
      <c r="M344" s="989"/>
      <c r="N344" s="74"/>
      <c r="O344" s="73"/>
      <c r="P344" s="73"/>
      <c r="Q344" s="73"/>
      <c r="R344" s="73"/>
      <c r="S344" s="73"/>
      <c r="T344" s="73"/>
      <c r="U344" s="73"/>
      <c r="V344" s="73"/>
      <c r="W344" s="73"/>
      <c r="X344" s="73"/>
      <c r="Y344" s="73"/>
      <c r="Z344" s="73"/>
      <c r="AA344" s="73"/>
      <c r="AB344" s="73"/>
      <c r="AC344" s="73"/>
      <c r="AD344" s="73"/>
      <c r="AE344" s="73"/>
      <c r="AF344" s="73"/>
      <c r="AG344" s="73"/>
      <c r="AH344" s="73"/>
    </row>
    <row r="345" spans="1:34" ht="15.75" customHeight="1">
      <c r="A345" s="73"/>
      <c r="B345" s="73"/>
      <c r="C345" s="73"/>
      <c r="D345" s="73"/>
      <c r="E345" s="73"/>
      <c r="F345" s="73"/>
      <c r="G345" s="591"/>
      <c r="H345" s="1412"/>
      <c r="I345" s="73"/>
      <c r="J345" s="73"/>
      <c r="K345" s="74"/>
      <c r="L345" s="74"/>
      <c r="M345" s="989"/>
      <c r="N345" s="74"/>
      <c r="O345" s="73"/>
      <c r="P345" s="73"/>
      <c r="Q345" s="73"/>
      <c r="R345" s="73"/>
      <c r="S345" s="73"/>
      <c r="T345" s="73"/>
      <c r="U345" s="73"/>
      <c r="V345" s="73"/>
      <c r="W345" s="73"/>
      <c r="X345" s="73"/>
      <c r="Y345" s="73"/>
      <c r="Z345" s="73"/>
      <c r="AA345" s="73"/>
      <c r="AB345" s="73"/>
      <c r="AC345" s="73"/>
      <c r="AD345" s="73"/>
      <c r="AE345" s="73"/>
      <c r="AF345" s="73"/>
      <c r="AG345" s="73"/>
      <c r="AH345" s="73"/>
    </row>
    <row r="346" spans="1:34" ht="15.75" customHeight="1">
      <c r="A346" s="73"/>
      <c r="B346" s="73"/>
      <c r="C346" s="73"/>
      <c r="D346" s="73"/>
      <c r="E346" s="73"/>
      <c r="F346" s="73"/>
      <c r="G346" s="591"/>
      <c r="H346" s="1412"/>
      <c r="I346" s="73"/>
      <c r="J346" s="73"/>
      <c r="K346" s="74"/>
      <c r="L346" s="74"/>
      <c r="M346" s="989"/>
      <c r="N346" s="74"/>
      <c r="O346" s="73"/>
      <c r="P346" s="73"/>
      <c r="Q346" s="73"/>
      <c r="R346" s="73"/>
      <c r="S346" s="73"/>
      <c r="T346" s="73"/>
      <c r="U346" s="73"/>
      <c r="V346" s="73"/>
      <c r="W346" s="73"/>
      <c r="X346" s="73"/>
      <c r="Y346" s="73"/>
      <c r="Z346" s="73"/>
      <c r="AA346" s="73"/>
      <c r="AB346" s="73"/>
      <c r="AC346" s="73"/>
      <c r="AD346" s="73"/>
      <c r="AE346" s="73"/>
      <c r="AF346" s="73"/>
      <c r="AG346" s="73"/>
      <c r="AH346" s="73"/>
    </row>
    <row r="347" spans="1:34" ht="15.75" customHeight="1">
      <c r="A347" s="73"/>
      <c r="B347" s="73"/>
      <c r="C347" s="73"/>
      <c r="D347" s="73"/>
      <c r="E347" s="73"/>
      <c r="F347" s="73"/>
      <c r="G347" s="591"/>
      <c r="H347" s="1412"/>
      <c r="I347" s="73"/>
      <c r="J347" s="73"/>
      <c r="K347" s="74"/>
      <c r="L347" s="74"/>
      <c r="M347" s="989"/>
      <c r="N347" s="74"/>
      <c r="O347" s="73"/>
      <c r="P347" s="73"/>
      <c r="Q347" s="73"/>
      <c r="R347" s="73"/>
      <c r="S347" s="73"/>
      <c r="T347" s="73"/>
      <c r="U347" s="73"/>
      <c r="V347" s="73"/>
      <c r="W347" s="73"/>
      <c r="X347" s="73"/>
      <c r="Y347" s="73"/>
      <c r="Z347" s="73"/>
      <c r="AA347" s="73"/>
      <c r="AB347" s="73"/>
      <c r="AC347" s="73"/>
      <c r="AD347" s="73"/>
      <c r="AE347" s="73"/>
      <c r="AF347" s="73"/>
      <c r="AG347" s="73"/>
      <c r="AH347" s="73"/>
    </row>
    <row r="348" spans="1:34" ht="15.75" customHeight="1">
      <c r="A348" s="73"/>
      <c r="B348" s="73"/>
      <c r="C348" s="73"/>
      <c r="D348" s="73"/>
      <c r="E348" s="73"/>
      <c r="F348" s="73"/>
      <c r="G348" s="591"/>
      <c r="H348" s="1412"/>
      <c r="I348" s="73"/>
      <c r="J348" s="73"/>
      <c r="K348" s="74"/>
      <c r="L348" s="74"/>
      <c r="M348" s="989"/>
      <c r="N348" s="74"/>
      <c r="O348" s="73"/>
      <c r="P348" s="73"/>
      <c r="Q348" s="73"/>
      <c r="R348" s="73"/>
      <c r="S348" s="73"/>
      <c r="T348" s="73"/>
      <c r="U348" s="73"/>
      <c r="V348" s="73"/>
      <c r="W348" s="73"/>
      <c r="X348" s="73"/>
      <c r="Y348" s="73"/>
      <c r="Z348" s="73"/>
      <c r="AA348" s="73"/>
      <c r="AB348" s="73"/>
      <c r="AC348" s="73"/>
      <c r="AD348" s="73"/>
      <c r="AE348" s="73"/>
      <c r="AF348" s="73"/>
      <c r="AG348" s="73"/>
      <c r="AH348" s="73"/>
    </row>
    <row r="349" spans="1:34" ht="15.75" customHeight="1">
      <c r="A349" s="73"/>
      <c r="B349" s="73"/>
      <c r="C349" s="73"/>
      <c r="D349" s="73"/>
      <c r="E349" s="73"/>
      <c r="F349" s="73"/>
      <c r="G349" s="591"/>
      <c r="H349" s="1412"/>
      <c r="I349" s="73"/>
      <c r="J349" s="73"/>
      <c r="K349" s="74"/>
      <c r="L349" s="74"/>
      <c r="M349" s="989"/>
      <c r="N349" s="74"/>
      <c r="O349" s="73"/>
      <c r="P349" s="73"/>
      <c r="Q349" s="73"/>
      <c r="R349" s="73"/>
      <c r="S349" s="73"/>
      <c r="T349" s="73"/>
      <c r="U349" s="73"/>
      <c r="V349" s="73"/>
      <c r="W349" s="73"/>
      <c r="X349" s="73"/>
      <c r="Y349" s="73"/>
      <c r="Z349" s="73"/>
      <c r="AA349" s="73"/>
      <c r="AB349" s="73"/>
      <c r="AC349" s="73"/>
      <c r="AD349" s="73"/>
      <c r="AE349" s="73"/>
      <c r="AF349" s="73"/>
      <c r="AG349" s="73"/>
      <c r="AH349" s="73"/>
    </row>
    <row r="350" spans="1:34" ht="15.75" customHeight="1">
      <c r="A350" s="73"/>
      <c r="B350" s="73"/>
      <c r="C350" s="73"/>
      <c r="D350" s="73"/>
      <c r="E350" s="73"/>
      <c r="F350" s="73"/>
      <c r="G350" s="591"/>
      <c r="H350" s="1412"/>
      <c r="I350" s="73"/>
      <c r="J350" s="73"/>
      <c r="K350" s="74"/>
      <c r="L350" s="74"/>
      <c r="M350" s="989"/>
      <c r="N350" s="74"/>
      <c r="O350" s="73"/>
      <c r="P350" s="73"/>
      <c r="Q350" s="73"/>
      <c r="R350" s="73"/>
      <c r="S350" s="73"/>
      <c r="T350" s="73"/>
      <c r="U350" s="73"/>
      <c r="V350" s="73"/>
      <c r="W350" s="73"/>
      <c r="X350" s="73"/>
      <c r="Y350" s="73"/>
      <c r="Z350" s="73"/>
      <c r="AA350" s="73"/>
      <c r="AB350" s="73"/>
      <c r="AC350" s="73"/>
      <c r="AD350" s="73"/>
      <c r="AE350" s="73"/>
      <c r="AF350" s="73"/>
      <c r="AG350" s="73"/>
      <c r="AH350" s="73"/>
    </row>
    <row r="351" spans="1:34" ht="15.75" customHeight="1">
      <c r="A351" s="73"/>
      <c r="B351" s="73"/>
      <c r="C351" s="73"/>
      <c r="D351" s="73"/>
      <c r="E351" s="73"/>
      <c r="F351" s="73"/>
      <c r="G351" s="591"/>
      <c r="H351" s="1412"/>
      <c r="I351" s="73"/>
      <c r="J351" s="73"/>
      <c r="K351" s="74"/>
      <c r="L351" s="74"/>
      <c r="M351" s="989"/>
      <c r="N351" s="74"/>
      <c r="O351" s="73"/>
      <c r="P351" s="73"/>
      <c r="Q351" s="73"/>
      <c r="R351" s="73"/>
      <c r="S351" s="73"/>
      <c r="T351" s="73"/>
      <c r="U351" s="73"/>
      <c r="V351" s="73"/>
      <c r="W351" s="73"/>
      <c r="X351" s="73"/>
      <c r="Y351" s="73"/>
      <c r="Z351" s="73"/>
      <c r="AA351" s="73"/>
      <c r="AB351" s="73"/>
      <c r="AC351" s="73"/>
      <c r="AD351" s="73"/>
      <c r="AE351" s="73"/>
      <c r="AF351" s="73"/>
      <c r="AG351" s="73"/>
      <c r="AH351" s="73"/>
    </row>
    <row r="352" spans="1:34" ht="15.75" customHeight="1">
      <c r="A352" s="73"/>
      <c r="B352" s="73"/>
      <c r="C352" s="73"/>
      <c r="D352" s="73"/>
      <c r="E352" s="73"/>
      <c r="F352" s="73"/>
      <c r="G352" s="591"/>
      <c r="H352" s="1412"/>
      <c r="I352" s="73"/>
      <c r="J352" s="73"/>
      <c r="K352" s="74"/>
      <c r="L352" s="74"/>
      <c r="M352" s="989"/>
      <c r="N352" s="74"/>
      <c r="O352" s="73"/>
      <c r="P352" s="73"/>
      <c r="Q352" s="73"/>
      <c r="R352" s="73"/>
      <c r="S352" s="73"/>
      <c r="T352" s="73"/>
      <c r="U352" s="73"/>
      <c r="V352" s="73"/>
      <c r="W352" s="73"/>
      <c r="X352" s="73"/>
      <c r="Y352" s="73"/>
      <c r="Z352" s="73"/>
      <c r="AA352" s="73"/>
      <c r="AB352" s="73"/>
      <c r="AC352" s="73"/>
      <c r="AD352" s="73"/>
      <c r="AE352" s="73"/>
      <c r="AF352" s="73"/>
      <c r="AG352" s="73"/>
      <c r="AH352" s="73"/>
    </row>
    <row r="353" spans="1:34" ht="15.75" customHeight="1">
      <c r="A353" s="73"/>
      <c r="B353" s="73"/>
      <c r="C353" s="73"/>
      <c r="D353" s="73"/>
      <c r="E353" s="73"/>
      <c r="F353" s="73"/>
      <c r="G353" s="591"/>
      <c r="H353" s="1412"/>
      <c r="I353" s="73"/>
      <c r="J353" s="73"/>
      <c r="K353" s="74"/>
      <c r="L353" s="74"/>
      <c r="M353" s="989"/>
      <c r="N353" s="74"/>
      <c r="O353" s="73"/>
      <c r="P353" s="73"/>
      <c r="Q353" s="73"/>
      <c r="R353" s="73"/>
      <c r="S353" s="73"/>
      <c r="T353" s="73"/>
      <c r="U353" s="73"/>
      <c r="V353" s="73"/>
      <c r="W353" s="73"/>
      <c r="X353" s="73"/>
      <c r="Y353" s="73"/>
      <c r="Z353" s="73"/>
      <c r="AA353" s="73"/>
      <c r="AB353" s="73"/>
      <c r="AC353" s="73"/>
      <c r="AD353" s="73"/>
      <c r="AE353" s="73"/>
      <c r="AF353" s="73"/>
      <c r="AG353" s="73"/>
      <c r="AH353" s="73"/>
    </row>
    <row r="354" spans="1:34" ht="15.75" customHeight="1">
      <c r="A354" s="73"/>
      <c r="B354" s="73"/>
      <c r="C354" s="73"/>
      <c r="D354" s="73"/>
      <c r="E354" s="73"/>
      <c r="F354" s="73"/>
      <c r="G354" s="591"/>
      <c r="H354" s="1412"/>
      <c r="I354" s="73"/>
      <c r="J354" s="73"/>
      <c r="K354" s="74"/>
      <c r="L354" s="74"/>
      <c r="M354" s="989"/>
      <c r="N354" s="74"/>
      <c r="O354" s="73"/>
      <c r="P354" s="73"/>
      <c r="Q354" s="73"/>
      <c r="R354" s="73"/>
      <c r="S354" s="73"/>
      <c r="T354" s="73"/>
      <c r="U354" s="73"/>
      <c r="V354" s="73"/>
      <c r="W354" s="73"/>
      <c r="X354" s="73"/>
      <c r="Y354" s="73"/>
      <c r="Z354" s="73"/>
      <c r="AA354" s="73"/>
      <c r="AB354" s="73"/>
      <c r="AC354" s="73"/>
      <c r="AD354" s="73"/>
      <c r="AE354" s="73"/>
      <c r="AF354" s="73"/>
      <c r="AG354" s="73"/>
      <c r="AH354" s="73"/>
    </row>
    <row r="355" spans="1:34" ht="15.75" customHeight="1">
      <c r="A355" s="73"/>
      <c r="B355" s="73"/>
      <c r="C355" s="73"/>
      <c r="D355" s="73"/>
      <c r="E355" s="73"/>
      <c r="F355" s="73"/>
      <c r="G355" s="591"/>
      <c r="H355" s="1412"/>
      <c r="I355" s="73"/>
      <c r="J355" s="73"/>
      <c r="K355" s="74"/>
      <c r="L355" s="74"/>
      <c r="M355" s="989"/>
      <c r="N355" s="74"/>
      <c r="O355" s="73"/>
      <c r="P355" s="73"/>
      <c r="Q355" s="73"/>
      <c r="R355" s="73"/>
      <c r="S355" s="73"/>
      <c r="T355" s="73"/>
      <c r="U355" s="73"/>
      <c r="V355" s="73"/>
      <c r="W355" s="73"/>
      <c r="X355" s="73"/>
      <c r="Y355" s="73"/>
      <c r="Z355" s="73"/>
      <c r="AA355" s="73"/>
      <c r="AB355" s="73"/>
      <c r="AC355" s="73"/>
      <c r="AD355" s="73"/>
      <c r="AE355" s="73"/>
      <c r="AF355" s="73"/>
      <c r="AG355" s="73"/>
      <c r="AH355" s="73"/>
    </row>
    <row r="356" spans="1:34" ht="15.75" customHeight="1">
      <c r="A356" s="73"/>
      <c r="B356" s="73"/>
      <c r="C356" s="73"/>
      <c r="D356" s="73"/>
      <c r="E356" s="73"/>
      <c r="F356" s="73"/>
      <c r="G356" s="591"/>
      <c r="H356" s="1412"/>
      <c r="I356" s="73"/>
      <c r="J356" s="73"/>
      <c r="K356" s="74"/>
      <c r="L356" s="74"/>
      <c r="M356" s="989"/>
      <c r="N356" s="74"/>
      <c r="O356" s="73"/>
      <c r="P356" s="73"/>
      <c r="Q356" s="73"/>
      <c r="R356" s="73"/>
      <c r="S356" s="73"/>
      <c r="T356" s="73"/>
      <c r="U356" s="73"/>
      <c r="V356" s="73"/>
      <c r="W356" s="73"/>
      <c r="X356" s="73"/>
      <c r="Y356" s="73"/>
      <c r="Z356" s="73"/>
      <c r="AA356" s="73"/>
      <c r="AB356" s="73"/>
      <c r="AC356" s="73"/>
      <c r="AD356" s="73"/>
      <c r="AE356" s="73"/>
      <c r="AF356" s="73"/>
      <c r="AG356" s="73"/>
      <c r="AH356" s="73"/>
    </row>
    <row r="357" spans="1:34" ht="15.75" customHeight="1">
      <c r="A357" s="73"/>
      <c r="B357" s="73"/>
      <c r="C357" s="73"/>
      <c r="D357" s="73"/>
      <c r="E357" s="73"/>
      <c r="F357" s="73"/>
      <c r="G357" s="591"/>
      <c r="H357" s="1412"/>
      <c r="I357" s="73"/>
      <c r="J357" s="73"/>
      <c r="K357" s="74"/>
      <c r="L357" s="74"/>
      <c r="M357" s="989"/>
      <c r="N357" s="74"/>
      <c r="O357" s="73"/>
      <c r="P357" s="73"/>
      <c r="Q357" s="73"/>
      <c r="R357" s="73"/>
      <c r="S357" s="73"/>
      <c r="T357" s="73"/>
      <c r="U357" s="73"/>
      <c r="V357" s="73"/>
      <c r="W357" s="73"/>
      <c r="X357" s="73"/>
      <c r="Y357" s="73"/>
      <c r="Z357" s="73"/>
      <c r="AA357" s="73"/>
      <c r="AB357" s="73"/>
      <c r="AC357" s="73"/>
      <c r="AD357" s="73"/>
      <c r="AE357" s="73"/>
      <c r="AF357" s="73"/>
      <c r="AG357" s="73"/>
      <c r="AH357" s="73"/>
    </row>
    <row r="358" spans="1:34" ht="15.75" customHeight="1">
      <c r="A358" s="73"/>
      <c r="B358" s="73"/>
      <c r="C358" s="73"/>
      <c r="D358" s="73"/>
      <c r="E358" s="73"/>
      <c r="F358" s="73"/>
      <c r="G358" s="591"/>
      <c r="H358" s="1412"/>
      <c r="I358" s="73"/>
      <c r="J358" s="73"/>
      <c r="K358" s="74"/>
      <c r="L358" s="74"/>
      <c r="M358" s="989"/>
      <c r="N358" s="74"/>
      <c r="O358" s="73"/>
      <c r="P358" s="73"/>
      <c r="Q358" s="73"/>
      <c r="R358" s="73"/>
      <c r="S358" s="73"/>
      <c r="T358" s="73"/>
      <c r="U358" s="73"/>
      <c r="V358" s="73"/>
      <c r="W358" s="73"/>
      <c r="X358" s="73"/>
      <c r="Y358" s="73"/>
      <c r="Z358" s="73"/>
      <c r="AA358" s="73"/>
      <c r="AB358" s="73"/>
      <c r="AC358" s="73"/>
      <c r="AD358" s="73"/>
      <c r="AE358" s="73"/>
      <c r="AF358" s="73"/>
      <c r="AG358" s="73"/>
      <c r="AH358" s="73"/>
    </row>
    <row r="359" spans="1:34" ht="15.75" customHeight="1">
      <c r="A359" s="73"/>
      <c r="B359" s="73"/>
      <c r="C359" s="73"/>
      <c r="D359" s="73"/>
      <c r="E359" s="73"/>
      <c r="F359" s="73"/>
      <c r="G359" s="591"/>
      <c r="H359" s="1412"/>
      <c r="I359" s="73"/>
      <c r="J359" s="73"/>
      <c r="K359" s="74"/>
      <c r="L359" s="74"/>
      <c r="M359" s="989"/>
      <c r="N359" s="74"/>
      <c r="O359" s="73"/>
      <c r="P359" s="73"/>
      <c r="Q359" s="73"/>
      <c r="R359" s="73"/>
      <c r="S359" s="73"/>
      <c r="T359" s="73"/>
      <c r="U359" s="73"/>
      <c r="V359" s="73"/>
      <c r="W359" s="73"/>
      <c r="X359" s="73"/>
      <c r="Y359" s="73"/>
      <c r="Z359" s="73"/>
      <c r="AA359" s="73"/>
      <c r="AB359" s="73"/>
      <c r="AC359" s="73"/>
      <c r="AD359" s="73"/>
      <c r="AE359" s="73"/>
      <c r="AF359" s="73"/>
      <c r="AG359" s="73"/>
      <c r="AH359" s="73"/>
    </row>
    <row r="360" spans="1:34" ht="15.75" customHeight="1">
      <c r="A360" s="73"/>
      <c r="B360" s="73"/>
      <c r="C360" s="73"/>
      <c r="D360" s="73"/>
      <c r="E360" s="73"/>
      <c r="F360" s="73"/>
      <c r="G360" s="591"/>
      <c r="H360" s="1412"/>
      <c r="I360" s="73"/>
      <c r="J360" s="73"/>
      <c r="K360" s="74"/>
      <c r="L360" s="74"/>
      <c r="M360" s="989"/>
      <c r="N360" s="74"/>
      <c r="O360" s="73"/>
      <c r="P360" s="73"/>
      <c r="Q360" s="73"/>
      <c r="R360" s="73"/>
      <c r="S360" s="73"/>
      <c r="T360" s="73"/>
      <c r="U360" s="73"/>
      <c r="V360" s="73"/>
      <c r="W360" s="73"/>
      <c r="X360" s="73"/>
      <c r="Y360" s="73"/>
      <c r="Z360" s="73"/>
      <c r="AA360" s="73"/>
      <c r="AB360" s="73"/>
      <c r="AC360" s="73"/>
      <c r="AD360" s="73"/>
      <c r="AE360" s="73"/>
      <c r="AF360" s="73"/>
      <c r="AG360" s="73"/>
      <c r="AH360" s="73"/>
    </row>
    <row r="361" spans="1:34" ht="15.75" customHeight="1">
      <c r="A361" s="73"/>
      <c r="B361" s="73"/>
      <c r="C361" s="73"/>
      <c r="D361" s="73"/>
      <c r="E361" s="73"/>
      <c r="F361" s="73"/>
      <c r="G361" s="591"/>
      <c r="H361" s="1412"/>
      <c r="I361" s="73"/>
      <c r="J361" s="73"/>
      <c r="K361" s="74"/>
      <c r="L361" s="74"/>
      <c r="M361" s="989"/>
      <c r="N361" s="74"/>
      <c r="O361" s="73"/>
      <c r="P361" s="73"/>
      <c r="Q361" s="73"/>
      <c r="R361" s="73"/>
      <c r="S361" s="73"/>
      <c r="T361" s="73"/>
      <c r="U361" s="73"/>
      <c r="V361" s="73"/>
      <c r="W361" s="73"/>
      <c r="X361" s="73"/>
      <c r="Y361" s="73"/>
      <c r="Z361" s="73"/>
      <c r="AA361" s="73"/>
      <c r="AB361" s="73"/>
      <c r="AC361" s="73"/>
      <c r="AD361" s="73"/>
      <c r="AE361" s="73"/>
      <c r="AF361" s="73"/>
      <c r="AG361" s="73"/>
      <c r="AH361" s="73"/>
    </row>
    <row r="362" spans="1:34" ht="15.75" customHeight="1">
      <c r="A362" s="73"/>
      <c r="B362" s="73"/>
      <c r="C362" s="73"/>
      <c r="D362" s="73"/>
      <c r="E362" s="73"/>
      <c r="F362" s="73"/>
      <c r="G362" s="591"/>
      <c r="H362" s="1412"/>
      <c r="I362" s="73"/>
      <c r="J362" s="73"/>
      <c r="K362" s="74"/>
      <c r="L362" s="74"/>
      <c r="M362" s="989"/>
      <c r="N362" s="74"/>
      <c r="O362" s="73"/>
      <c r="P362" s="73"/>
      <c r="Q362" s="73"/>
      <c r="R362" s="73"/>
      <c r="S362" s="73"/>
      <c r="T362" s="73"/>
      <c r="U362" s="73"/>
      <c r="V362" s="73"/>
      <c r="W362" s="73"/>
      <c r="X362" s="73"/>
      <c r="Y362" s="73"/>
      <c r="Z362" s="73"/>
      <c r="AA362" s="73"/>
      <c r="AB362" s="73"/>
      <c r="AC362" s="73"/>
      <c r="AD362" s="73"/>
      <c r="AE362" s="73"/>
      <c r="AF362" s="73"/>
      <c r="AG362" s="73"/>
      <c r="AH362" s="73"/>
    </row>
    <row r="363" spans="1:34" ht="15.75" customHeight="1">
      <c r="A363" s="73"/>
      <c r="B363" s="73"/>
      <c r="C363" s="73"/>
      <c r="D363" s="73"/>
      <c r="E363" s="73"/>
      <c r="F363" s="73"/>
      <c r="G363" s="591"/>
      <c r="H363" s="1412"/>
      <c r="I363" s="73"/>
      <c r="J363" s="73"/>
      <c r="K363" s="74"/>
      <c r="L363" s="74"/>
      <c r="M363" s="989"/>
      <c r="N363" s="74"/>
      <c r="O363" s="73"/>
      <c r="P363" s="73"/>
      <c r="Q363" s="73"/>
      <c r="R363" s="73"/>
      <c r="S363" s="73"/>
      <c r="T363" s="73"/>
      <c r="U363" s="73"/>
      <c r="V363" s="73"/>
      <c r="W363" s="73"/>
      <c r="X363" s="73"/>
      <c r="Y363" s="73"/>
      <c r="Z363" s="73"/>
      <c r="AA363" s="73"/>
      <c r="AB363" s="73"/>
      <c r="AC363" s="73"/>
      <c r="AD363" s="73"/>
      <c r="AE363" s="73"/>
      <c r="AF363" s="73"/>
      <c r="AG363" s="73"/>
      <c r="AH363" s="73"/>
    </row>
    <row r="364" spans="1:34" ht="15.75" customHeight="1">
      <c r="A364" s="73"/>
      <c r="B364" s="73"/>
      <c r="C364" s="73"/>
      <c r="D364" s="73"/>
      <c r="E364" s="73"/>
      <c r="F364" s="73"/>
      <c r="G364" s="591"/>
      <c r="H364" s="1412"/>
      <c r="I364" s="73"/>
      <c r="J364" s="73"/>
      <c r="K364" s="74"/>
      <c r="L364" s="74"/>
      <c r="M364" s="989"/>
      <c r="N364" s="74"/>
      <c r="O364" s="73"/>
      <c r="P364" s="73"/>
      <c r="Q364" s="73"/>
      <c r="R364" s="73"/>
      <c r="S364" s="73"/>
      <c r="T364" s="73"/>
      <c r="U364" s="73"/>
      <c r="V364" s="73"/>
      <c r="W364" s="73"/>
      <c r="X364" s="73"/>
      <c r="Y364" s="73"/>
      <c r="Z364" s="73"/>
      <c r="AA364" s="73"/>
      <c r="AB364" s="73"/>
      <c r="AC364" s="73"/>
      <c r="AD364" s="73"/>
      <c r="AE364" s="73"/>
      <c r="AF364" s="73"/>
      <c r="AG364" s="73"/>
      <c r="AH364" s="73"/>
    </row>
    <row r="365" spans="1:34" ht="15.75" customHeight="1">
      <c r="A365" s="73"/>
      <c r="B365" s="73"/>
      <c r="C365" s="73"/>
      <c r="D365" s="73"/>
      <c r="E365" s="73"/>
      <c r="F365" s="73"/>
      <c r="G365" s="591"/>
      <c r="H365" s="1412"/>
      <c r="I365" s="73"/>
      <c r="J365" s="73"/>
      <c r="K365" s="74"/>
      <c r="L365" s="74"/>
      <c r="M365" s="989"/>
      <c r="N365" s="74"/>
      <c r="O365" s="73"/>
      <c r="P365" s="73"/>
      <c r="Q365" s="73"/>
      <c r="R365" s="73"/>
      <c r="S365" s="73"/>
      <c r="T365" s="73"/>
      <c r="U365" s="73"/>
      <c r="V365" s="73"/>
      <c r="W365" s="73"/>
      <c r="X365" s="73"/>
      <c r="Y365" s="73"/>
      <c r="Z365" s="73"/>
      <c r="AA365" s="73"/>
      <c r="AB365" s="73"/>
      <c r="AC365" s="73"/>
      <c r="AD365" s="73"/>
      <c r="AE365" s="73"/>
      <c r="AF365" s="73"/>
      <c r="AG365" s="73"/>
      <c r="AH365" s="73"/>
    </row>
    <row r="366" spans="1:34" ht="15.75" customHeight="1">
      <c r="A366" s="73"/>
      <c r="B366" s="73"/>
      <c r="C366" s="73"/>
      <c r="D366" s="73"/>
      <c r="E366" s="73"/>
      <c r="F366" s="73"/>
      <c r="G366" s="591"/>
      <c r="H366" s="1412"/>
      <c r="I366" s="73"/>
      <c r="J366" s="73"/>
      <c r="K366" s="74"/>
      <c r="L366" s="74"/>
      <c r="M366" s="989"/>
      <c r="N366" s="74"/>
      <c r="O366" s="73"/>
      <c r="P366" s="73"/>
      <c r="Q366" s="73"/>
      <c r="R366" s="73"/>
      <c r="S366" s="73"/>
      <c r="T366" s="73"/>
      <c r="U366" s="73"/>
      <c r="V366" s="73"/>
      <c r="W366" s="73"/>
      <c r="X366" s="73"/>
      <c r="Y366" s="73"/>
      <c r="Z366" s="73"/>
      <c r="AA366" s="73"/>
      <c r="AB366" s="73"/>
      <c r="AC366" s="73"/>
      <c r="AD366" s="73"/>
      <c r="AE366" s="73"/>
      <c r="AF366" s="73"/>
      <c r="AG366" s="73"/>
      <c r="AH366" s="73"/>
    </row>
    <row r="367" spans="1:34" ht="15.75" customHeight="1">
      <c r="A367" s="73"/>
      <c r="B367" s="73"/>
      <c r="C367" s="73"/>
      <c r="D367" s="73"/>
      <c r="E367" s="73"/>
      <c r="F367" s="73"/>
      <c r="G367" s="591"/>
      <c r="H367" s="1412"/>
      <c r="I367" s="73"/>
      <c r="J367" s="73"/>
      <c r="K367" s="74"/>
      <c r="L367" s="74"/>
      <c r="M367" s="989"/>
      <c r="N367" s="74"/>
      <c r="O367" s="73"/>
      <c r="P367" s="73"/>
      <c r="Q367" s="73"/>
      <c r="R367" s="73"/>
      <c r="S367" s="73"/>
      <c r="T367" s="73"/>
      <c r="U367" s="73"/>
      <c r="V367" s="73"/>
      <c r="W367" s="73"/>
      <c r="X367" s="73"/>
      <c r="Y367" s="73"/>
      <c r="Z367" s="73"/>
      <c r="AA367" s="73"/>
      <c r="AB367" s="73"/>
      <c r="AC367" s="73"/>
      <c r="AD367" s="73"/>
      <c r="AE367" s="73"/>
      <c r="AF367" s="73"/>
      <c r="AG367" s="73"/>
      <c r="AH367" s="73"/>
    </row>
    <row r="368" spans="1:34" ht="15.75" customHeight="1">
      <c r="A368" s="73"/>
      <c r="B368" s="73"/>
      <c r="C368" s="73"/>
      <c r="D368" s="73"/>
      <c r="E368" s="73"/>
      <c r="F368" s="73"/>
      <c r="G368" s="591"/>
      <c r="H368" s="1412"/>
      <c r="I368" s="73"/>
      <c r="J368" s="73"/>
      <c r="K368" s="74"/>
      <c r="L368" s="74"/>
      <c r="M368" s="989"/>
      <c r="N368" s="74"/>
      <c r="O368" s="73"/>
      <c r="P368" s="73"/>
      <c r="Q368" s="73"/>
      <c r="R368" s="73"/>
      <c r="S368" s="73"/>
      <c r="T368" s="73"/>
      <c r="U368" s="73"/>
      <c r="V368" s="73"/>
      <c r="W368" s="73"/>
      <c r="X368" s="73"/>
      <c r="Y368" s="73"/>
      <c r="Z368" s="73"/>
      <c r="AA368" s="73"/>
      <c r="AB368" s="73"/>
      <c r="AC368" s="73"/>
      <c r="AD368" s="73"/>
      <c r="AE368" s="73"/>
      <c r="AF368" s="73"/>
      <c r="AG368" s="73"/>
      <c r="AH368" s="73"/>
    </row>
    <row r="369" spans="1:34" ht="15.75" customHeight="1">
      <c r="A369" s="73"/>
      <c r="B369" s="73"/>
      <c r="C369" s="73"/>
      <c r="D369" s="73"/>
      <c r="E369" s="73"/>
      <c r="F369" s="73"/>
      <c r="G369" s="591"/>
      <c r="H369" s="1412"/>
      <c r="I369" s="73"/>
      <c r="J369" s="73"/>
      <c r="K369" s="74"/>
      <c r="L369" s="74"/>
      <c r="M369" s="989"/>
      <c r="N369" s="74"/>
      <c r="O369" s="73"/>
      <c r="P369" s="73"/>
      <c r="Q369" s="73"/>
      <c r="R369" s="73"/>
      <c r="S369" s="73"/>
      <c r="T369" s="73"/>
      <c r="U369" s="73"/>
      <c r="V369" s="73"/>
      <c r="W369" s="73"/>
      <c r="X369" s="73"/>
      <c r="Y369" s="73"/>
      <c r="Z369" s="73"/>
      <c r="AA369" s="73"/>
      <c r="AB369" s="73"/>
      <c r="AC369" s="73"/>
      <c r="AD369" s="73"/>
      <c r="AE369" s="73"/>
      <c r="AF369" s="73"/>
      <c r="AG369" s="73"/>
      <c r="AH369" s="73"/>
    </row>
    <row r="370" spans="1:34" ht="15.75" customHeight="1">
      <c r="A370" s="73"/>
      <c r="B370" s="73"/>
      <c r="C370" s="73"/>
      <c r="D370" s="73"/>
      <c r="E370" s="73"/>
      <c r="F370" s="73"/>
      <c r="G370" s="591"/>
      <c r="H370" s="1412"/>
      <c r="I370" s="73"/>
      <c r="J370" s="73"/>
      <c r="K370" s="74"/>
      <c r="L370" s="74"/>
      <c r="M370" s="989"/>
      <c r="N370" s="74"/>
      <c r="O370" s="73"/>
      <c r="P370" s="73"/>
      <c r="Q370" s="73"/>
      <c r="R370" s="73"/>
      <c r="S370" s="73"/>
      <c r="T370" s="73"/>
      <c r="U370" s="73"/>
      <c r="V370" s="73"/>
      <c r="W370" s="73"/>
      <c r="X370" s="73"/>
      <c r="Y370" s="73"/>
      <c r="Z370" s="73"/>
      <c r="AA370" s="73"/>
      <c r="AB370" s="73"/>
      <c r="AC370" s="73"/>
      <c r="AD370" s="73"/>
      <c r="AE370" s="73"/>
      <c r="AF370" s="73"/>
      <c r="AG370" s="73"/>
      <c r="AH370" s="73"/>
    </row>
    <row r="371" spans="1:34" ht="15.75" customHeight="1">
      <c r="A371" s="73"/>
      <c r="B371" s="73"/>
      <c r="C371" s="73"/>
      <c r="D371" s="73"/>
      <c r="E371" s="73"/>
      <c r="F371" s="73"/>
      <c r="G371" s="591"/>
      <c r="H371" s="1412"/>
      <c r="I371" s="73"/>
      <c r="J371" s="73"/>
      <c r="K371" s="74"/>
      <c r="L371" s="74"/>
      <c r="M371" s="989"/>
      <c r="N371" s="74"/>
      <c r="O371" s="73"/>
      <c r="P371" s="73"/>
      <c r="Q371" s="73"/>
      <c r="R371" s="73"/>
      <c r="S371" s="73"/>
      <c r="T371" s="73"/>
      <c r="U371" s="73"/>
      <c r="V371" s="73"/>
      <c r="W371" s="73"/>
      <c r="X371" s="73"/>
      <c r="Y371" s="73"/>
      <c r="Z371" s="73"/>
      <c r="AA371" s="73"/>
      <c r="AB371" s="73"/>
      <c r="AC371" s="73"/>
      <c r="AD371" s="73"/>
      <c r="AE371" s="73"/>
      <c r="AF371" s="73"/>
      <c r="AG371" s="73"/>
      <c r="AH371" s="73"/>
    </row>
    <row r="372" spans="1:34" ht="15.75" customHeight="1">
      <c r="A372" s="73"/>
      <c r="B372" s="73"/>
      <c r="C372" s="73"/>
      <c r="D372" s="73"/>
      <c r="E372" s="73"/>
      <c r="F372" s="73"/>
      <c r="G372" s="591"/>
      <c r="H372" s="1412"/>
      <c r="I372" s="73"/>
      <c r="J372" s="73"/>
      <c r="K372" s="74"/>
      <c r="L372" s="74"/>
      <c r="M372" s="989"/>
      <c r="N372" s="74"/>
      <c r="O372" s="73"/>
      <c r="P372" s="73"/>
      <c r="Q372" s="73"/>
      <c r="R372" s="73"/>
      <c r="S372" s="73"/>
      <c r="T372" s="73"/>
      <c r="U372" s="73"/>
      <c r="V372" s="73"/>
      <c r="W372" s="73"/>
      <c r="X372" s="73"/>
      <c r="Y372" s="73"/>
      <c r="Z372" s="73"/>
      <c r="AA372" s="73"/>
      <c r="AB372" s="73"/>
      <c r="AC372" s="73"/>
      <c r="AD372" s="73"/>
      <c r="AE372" s="73"/>
      <c r="AF372" s="73"/>
      <c r="AG372" s="73"/>
      <c r="AH372" s="73"/>
    </row>
    <row r="373" spans="1:34" ht="15.75" customHeight="1">
      <c r="A373" s="73"/>
      <c r="B373" s="73"/>
      <c r="C373" s="73"/>
      <c r="D373" s="73"/>
      <c r="E373" s="73"/>
      <c r="F373" s="73"/>
      <c r="G373" s="591"/>
      <c r="H373" s="1412"/>
      <c r="I373" s="73"/>
      <c r="J373" s="73"/>
      <c r="K373" s="74"/>
      <c r="L373" s="74"/>
      <c r="M373" s="989"/>
      <c r="N373" s="74"/>
      <c r="O373" s="73"/>
      <c r="P373" s="73"/>
      <c r="Q373" s="73"/>
      <c r="R373" s="73"/>
      <c r="S373" s="73"/>
      <c r="T373" s="73"/>
      <c r="U373" s="73"/>
      <c r="V373" s="73"/>
      <c r="W373" s="73"/>
      <c r="X373" s="73"/>
      <c r="Y373" s="73"/>
      <c r="Z373" s="73"/>
      <c r="AA373" s="73"/>
      <c r="AB373" s="73"/>
      <c r="AC373" s="73"/>
      <c r="AD373" s="73"/>
      <c r="AE373" s="73"/>
      <c r="AF373" s="73"/>
      <c r="AG373" s="73"/>
      <c r="AH373" s="73"/>
    </row>
    <row r="374" spans="1:34" ht="15.75" customHeight="1">
      <c r="A374" s="73"/>
      <c r="B374" s="73"/>
      <c r="C374" s="73"/>
      <c r="D374" s="73"/>
      <c r="E374" s="73"/>
      <c r="F374" s="73"/>
      <c r="G374" s="591"/>
      <c r="H374" s="1412"/>
      <c r="I374" s="73"/>
      <c r="J374" s="73"/>
      <c r="K374" s="74"/>
      <c r="L374" s="74"/>
      <c r="M374" s="989"/>
      <c r="N374" s="74"/>
      <c r="O374" s="73"/>
      <c r="P374" s="73"/>
      <c r="Q374" s="73"/>
      <c r="R374" s="73"/>
      <c r="S374" s="73"/>
      <c r="T374" s="73"/>
      <c r="U374" s="73"/>
      <c r="V374" s="73"/>
      <c r="W374" s="73"/>
      <c r="X374" s="73"/>
      <c r="Y374" s="73"/>
      <c r="Z374" s="73"/>
      <c r="AA374" s="73"/>
      <c r="AB374" s="73"/>
      <c r="AC374" s="73"/>
      <c r="AD374" s="73"/>
      <c r="AE374" s="73"/>
      <c r="AF374" s="73"/>
      <c r="AG374" s="73"/>
      <c r="AH374" s="73"/>
    </row>
    <row r="375" spans="1:34" ht="15.75" customHeight="1">
      <c r="A375" s="73"/>
      <c r="B375" s="73"/>
      <c r="C375" s="73"/>
      <c r="D375" s="73"/>
      <c r="E375" s="73"/>
      <c r="F375" s="73"/>
      <c r="G375" s="591"/>
      <c r="H375" s="1412"/>
      <c r="I375" s="73"/>
      <c r="J375" s="73"/>
      <c r="K375" s="74"/>
      <c r="L375" s="74"/>
      <c r="M375" s="989"/>
      <c r="N375" s="74"/>
      <c r="O375" s="73"/>
      <c r="P375" s="73"/>
      <c r="Q375" s="73"/>
      <c r="R375" s="73"/>
      <c r="S375" s="73"/>
      <c r="T375" s="73"/>
      <c r="U375" s="73"/>
      <c r="V375" s="73"/>
      <c r="W375" s="73"/>
      <c r="X375" s="73"/>
      <c r="Y375" s="73"/>
      <c r="Z375" s="73"/>
      <c r="AA375" s="73"/>
      <c r="AB375" s="73"/>
      <c r="AC375" s="73"/>
      <c r="AD375" s="73"/>
      <c r="AE375" s="73"/>
      <c r="AF375" s="73"/>
      <c r="AG375" s="73"/>
      <c r="AH375" s="73"/>
    </row>
    <row r="376" spans="1:34" ht="15.75" customHeight="1">
      <c r="A376" s="73"/>
      <c r="B376" s="73"/>
      <c r="C376" s="73"/>
      <c r="D376" s="73"/>
      <c r="E376" s="73"/>
      <c r="F376" s="73"/>
      <c r="G376" s="591"/>
      <c r="H376" s="1412"/>
      <c r="I376" s="73"/>
      <c r="J376" s="73"/>
      <c r="K376" s="74"/>
      <c r="L376" s="74"/>
      <c r="M376" s="989"/>
      <c r="N376" s="74"/>
      <c r="O376" s="73"/>
      <c r="P376" s="73"/>
      <c r="Q376" s="73"/>
      <c r="R376" s="73"/>
      <c r="S376" s="73"/>
      <c r="T376" s="73"/>
      <c r="U376" s="73"/>
      <c r="V376" s="73"/>
      <c r="W376" s="73"/>
      <c r="X376" s="73"/>
      <c r="Y376" s="73"/>
      <c r="Z376" s="73"/>
      <c r="AA376" s="73"/>
      <c r="AB376" s="73"/>
      <c r="AC376" s="73"/>
      <c r="AD376" s="73"/>
      <c r="AE376" s="73"/>
      <c r="AF376" s="73"/>
      <c r="AG376" s="73"/>
      <c r="AH376" s="73"/>
    </row>
    <row r="377" spans="1:34" ht="15.75" customHeight="1">
      <c r="A377" s="73"/>
      <c r="B377" s="73"/>
      <c r="C377" s="73"/>
      <c r="D377" s="73"/>
      <c r="E377" s="73"/>
      <c r="F377" s="73"/>
      <c r="G377" s="591"/>
      <c r="H377" s="1412"/>
      <c r="I377" s="73"/>
      <c r="J377" s="73"/>
      <c r="K377" s="74"/>
      <c r="L377" s="74"/>
      <c r="M377" s="989"/>
      <c r="N377" s="74"/>
      <c r="O377" s="73"/>
      <c r="P377" s="73"/>
      <c r="Q377" s="73"/>
      <c r="R377" s="73"/>
      <c r="S377" s="73"/>
      <c r="T377" s="73"/>
      <c r="U377" s="73"/>
      <c r="V377" s="73"/>
      <c r="W377" s="73"/>
      <c r="X377" s="73"/>
      <c r="Y377" s="73"/>
      <c r="Z377" s="73"/>
      <c r="AA377" s="73"/>
      <c r="AB377" s="73"/>
      <c r="AC377" s="73"/>
      <c r="AD377" s="73"/>
      <c r="AE377" s="73"/>
      <c r="AF377" s="73"/>
      <c r="AG377" s="73"/>
      <c r="AH377" s="73"/>
    </row>
    <row r="378" spans="1:34" ht="15.75" customHeight="1">
      <c r="A378" s="73"/>
      <c r="B378" s="73"/>
      <c r="C378" s="73"/>
      <c r="D378" s="73"/>
      <c r="E378" s="73"/>
      <c r="F378" s="73"/>
      <c r="G378" s="591"/>
      <c r="H378" s="1412"/>
      <c r="I378" s="73"/>
      <c r="J378" s="73"/>
      <c r="K378" s="74"/>
      <c r="L378" s="74"/>
      <c r="M378" s="989"/>
      <c r="N378" s="74"/>
      <c r="O378" s="73"/>
      <c r="P378" s="73"/>
      <c r="Q378" s="73"/>
      <c r="R378" s="73"/>
      <c r="S378" s="73"/>
      <c r="T378" s="73"/>
      <c r="U378" s="73"/>
      <c r="V378" s="73"/>
      <c r="W378" s="73"/>
      <c r="X378" s="73"/>
      <c r="Y378" s="73"/>
      <c r="Z378" s="73"/>
      <c r="AA378" s="73"/>
      <c r="AB378" s="73"/>
      <c r="AC378" s="73"/>
      <c r="AD378" s="73"/>
      <c r="AE378" s="73"/>
      <c r="AF378" s="73"/>
      <c r="AG378" s="73"/>
      <c r="AH378" s="73"/>
    </row>
    <row r="379" spans="1:34" ht="15.75" customHeight="1">
      <c r="A379" s="73"/>
      <c r="B379" s="73"/>
      <c r="C379" s="73"/>
      <c r="D379" s="73"/>
      <c r="E379" s="73"/>
      <c r="F379" s="73"/>
      <c r="G379" s="591"/>
      <c r="H379" s="1412"/>
      <c r="I379" s="73"/>
      <c r="J379" s="73"/>
      <c r="K379" s="74"/>
      <c r="L379" s="74"/>
      <c r="M379" s="989"/>
      <c r="N379" s="74"/>
      <c r="O379" s="73"/>
      <c r="P379" s="73"/>
      <c r="Q379" s="73"/>
      <c r="R379" s="73"/>
      <c r="S379" s="73"/>
      <c r="T379" s="73"/>
      <c r="U379" s="73"/>
      <c r="V379" s="73"/>
      <c r="W379" s="73"/>
      <c r="X379" s="73"/>
      <c r="Y379" s="73"/>
      <c r="Z379" s="73"/>
      <c r="AA379" s="73"/>
      <c r="AB379" s="73"/>
      <c r="AC379" s="73"/>
      <c r="AD379" s="73"/>
      <c r="AE379" s="73"/>
      <c r="AF379" s="73"/>
      <c r="AG379" s="73"/>
      <c r="AH379" s="73"/>
    </row>
    <row r="380" spans="1:34" ht="15.75" customHeight="1">
      <c r="A380" s="73"/>
      <c r="B380" s="73"/>
      <c r="C380" s="73"/>
      <c r="D380" s="73"/>
      <c r="E380" s="73"/>
      <c r="F380" s="73"/>
      <c r="G380" s="591"/>
      <c r="H380" s="1412"/>
      <c r="I380" s="73"/>
      <c r="J380" s="73"/>
      <c r="K380" s="74"/>
      <c r="L380" s="74"/>
      <c r="M380" s="989"/>
      <c r="N380" s="74"/>
      <c r="O380" s="73"/>
      <c r="P380" s="73"/>
      <c r="Q380" s="73"/>
      <c r="R380" s="73"/>
      <c r="S380" s="73"/>
      <c r="T380" s="73"/>
      <c r="U380" s="73"/>
      <c r="V380" s="73"/>
      <c r="W380" s="73"/>
      <c r="X380" s="73"/>
      <c r="Y380" s="73"/>
      <c r="Z380" s="73"/>
      <c r="AA380" s="73"/>
      <c r="AB380" s="73"/>
      <c r="AC380" s="73"/>
      <c r="AD380" s="73"/>
      <c r="AE380" s="73"/>
      <c r="AF380" s="73"/>
      <c r="AG380" s="73"/>
      <c r="AH380" s="73"/>
    </row>
    <row r="381" spans="1:34" ht="15.75" customHeight="1">
      <c r="A381" s="73"/>
      <c r="B381" s="73"/>
      <c r="C381" s="73"/>
      <c r="D381" s="73"/>
      <c r="E381" s="73"/>
      <c r="F381" s="73"/>
      <c r="G381" s="591"/>
      <c r="H381" s="1412"/>
      <c r="I381" s="73"/>
      <c r="J381" s="73"/>
      <c r="K381" s="74"/>
      <c r="L381" s="74"/>
      <c r="M381" s="989"/>
      <c r="N381" s="74"/>
      <c r="O381" s="73"/>
      <c r="P381" s="73"/>
      <c r="Q381" s="73"/>
      <c r="R381" s="73"/>
      <c r="S381" s="73"/>
      <c r="T381" s="73"/>
      <c r="U381" s="73"/>
      <c r="V381" s="73"/>
      <c r="W381" s="73"/>
      <c r="X381" s="73"/>
      <c r="Y381" s="73"/>
      <c r="Z381" s="73"/>
      <c r="AA381" s="73"/>
      <c r="AB381" s="73"/>
      <c r="AC381" s="73"/>
      <c r="AD381" s="73"/>
      <c r="AE381" s="73"/>
      <c r="AF381" s="73"/>
      <c r="AG381" s="73"/>
      <c r="AH381" s="73"/>
    </row>
    <row r="382" spans="1:34" ht="15.75" customHeight="1">
      <c r="A382" s="73"/>
      <c r="B382" s="73"/>
      <c r="C382" s="73"/>
      <c r="D382" s="73"/>
      <c r="E382" s="73"/>
      <c r="F382" s="73"/>
      <c r="G382" s="591"/>
      <c r="H382" s="1412"/>
      <c r="I382" s="73"/>
      <c r="J382" s="73"/>
      <c r="K382" s="74"/>
      <c r="L382" s="74"/>
      <c r="M382" s="989"/>
      <c r="N382" s="74"/>
      <c r="O382" s="73"/>
      <c r="P382" s="73"/>
      <c r="Q382" s="73"/>
      <c r="R382" s="73"/>
      <c r="S382" s="73"/>
      <c r="T382" s="73"/>
      <c r="U382" s="73"/>
      <c r="V382" s="73"/>
      <c r="W382" s="73"/>
      <c r="X382" s="73"/>
      <c r="Y382" s="73"/>
      <c r="Z382" s="73"/>
      <c r="AA382" s="73"/>
      <c r="AB382" s="73"/>
      <c r="AC382" s="73"/>
      <c r="AD382" s="73"/>
      <c r="AE382" s="73"/>
      <c r="AF382" s="73"/>
      <c r="AG382" s="73"/>
      <c r="AH382" s="73"/>
    </row>
    <row r="383" spans="1:34" ht="15.75" customHeight="1">
      <c r="A383" s="73"/>
      <c r="B383" s="73"/>
      <c r="C383" s="73"/>
      <c r="D383" s="73"/>
      <c r="E383" s="73"/>
      <c r="F383" s="73"/>
      <c r="G383" s="591"/>
      <c r="H383" s="1412"/>
      <c r="I383" s="73"/>
      <c r="J383" s="73"/>
      <c r="K383" s="74"/>
      <c r="L383" s="74"/>
      <c r="M383" s="989"/>
      <c r="N383" s="74"/>
      <c r="O383" s="73"/>
      <c r="P383" s="73"/>
      <c r="Q383" s="73"/>
      <c r="R383" s="73"/>
      <c r="S383" s="73"/>
      <c r="T383" s="73"/>
      <c r="U383" s="73"/>
      <c r="V383" s="73"/>
      <c r="W383" s="73"/>
      <c r="X383" s="73"/>
      <c r="Y383" s="73"/>
      <c r="Z383" s="73"/>
      <c r="AA383" s="73"/>
      <c r="AB383" s="73"/>
      <c r="AC383" s="73"/>
      <c r="AD383" s="73"/>
      <c r="AE383" s="73"/>
      <c r="AF383" s="73"/>
      <c r="AG383" s="73"/>
      <c r="AH383" s="73"/>
    </row>
    <row r="384" spans="1:34" ht="15.75" customHeight="1">
      <c r="A384" s="73"/>
      <c r="B384" s="73"/>
      <c r="C384" s="73"/>
      <c r="D384" s="73"/>
      <c r="E384" s="73"/>
      <c r="F384" s="73"/>
      <c r="G384" s="591"/>
      <c r="H384" s="1412"/>
      <c r="I384" s="73"/>
      <c r="J384" s="73"/>
      <c r="K384" s="74"/>
      <c r="L384" s="74"/>
      <c r="M384" s="989"/>
      <c r="N384" s="74"/>
      <c r="O384" s="73"/>
      <c r="P384" s="73"/>
      <c r="Q384" s="73"/>
      <c r="R384" s="73"/>
      <c r="S384" s="73"/>
      <c r="T384" s="73"/>
      <c r="U384" s="73"/>
      <c r="V384" s="73"/>
      <c r="W384" s="73"/>
      <c r="X384" s="73"/>
      <c r="Y384" s="73"/>
      <c r="Z384" s="73"/>
      <c r="AA384" s="73"/>
      <c r="AB384" s="73"/>
      <c r="AC384" s="73"/>
      <c r="AD384" s="73"/>
      <c r="AE384" s="73"/>
      <c r="AF384" s="73"/>
      <c r="AG384" s="73"/>
      <c r="AH384" s="73"/>
    </row>
    <row r="385" spans="1:34" ht="15.75" customHeight="1">
      <c r="A385" s="73"/>
      <c r="B385" s="73"/>
      <c r="C385" s="73"/>
      <c r="D385" s="73"/>
      <c r="E385" s="73"/>
      <c r="F385" s="73"/>
      <c r="G385" s="591"/>
      <c r="H385" s="1412"/>
      <c r="I385" s="73"/>
      <c r="J385" s="73"/>
      <c r="K385" s="74"/>
      <c r="L385" s="74"/>
      <c r="M385" s="989"/>
      <c r="N385" s="74"/>
      <c r="O385" s="73"/>
      <c r="P385" s="73"/>
      <c r="Q385" s="73"/>
      <c r="R385" s="73"/>
      <c r="S385" s="73"/>
      <c r="T385" s="73"/>
      <c r="U385" s="73"/>
      <c r="V385" s="73"/>
      <c r="W385" s="73"/>
      <c r="X385" s="73"/>
      <c r="Y385" s="73"/>
      <c r="Z385" s="73"/>
      <c r="AA385" s="73"/>
      <c r="AB385" s="73"/>
      <c r="AC385" s="73"/>
      <c r="AD385" s="73"/>
      <c r="AE385" s="73"/>
      <c r="AF385" s="73"/>
      <c r="AG385" s="73"/>
      <c r="AH385" s="73"/>
    </row>
    <row r="386" spans="1:34" ht="15.75" customHeight="1">
      <c r="A386" s="73"/>
      <c r="B386" s="73"/>
      <c r="C386" s="73"/>
      <c r="D386" s="73"/>
      <c r="E386" s="73"/>
      <c r="F386" s="73"/>
      <c r="G386" s="591"/>
      <c r="H386" s="1412"/>
      <c r="I386" s="73"/>
      <c r="J386" s="73"/>
      <c r="K386" s="74"/>
      <c r="L386" s="74"/>
      <c r="M386" s="989"/>
      <c r="N386" s="74"/>
      <c r="O386" s="73"/>
      <c r="P386" s="73"/>
      <c r="Q386" s="73"/>
      <c r="R386" s="73"/>
      <c r="S386" s="73"/>
      <c r="T386" s="73"/>
      <c r="U386" s="73"/>
      <c r="V386" s="73"/>
      <c r="W386" s="73"/>
      <c r="X386" s="73"/>
      <c r="Y386" s="73"/>
      <c r="Z386" s="73"/>
      <c r="AA386" s="73"/>
      <c r="AB386" s="73"/>
      <c r="AC386" s="73"/>
      <c r="AD386" s="73"/>
      <c r="AE386" s="73"/>
      <c r="AF386" s="73"/>
      <c r="AG386" s="73"/>
      <c r="AH386" s="73"/>
    </row>
    <row r="387" spans="1:34" ht="15.75" customHeight="1">
      <c r="A387" s="73"/>
      <c r="B387" s="73"/>
      <c r="C387" s="73"/>
      <c r="D387" s="73"/>
      <c r="E387" s="73"/>
      <c r="F387" s="73"/>
      <c r="G387" s="591"/>
      <c r="H387" s="1412"/>
      <c r="I387" s="73"/>
      <c r="J387" s="73"/>
      <c r="K387" s="74"/>
      <c r="L387" s="74"/>
      <c r="M387" s="989"/>
      <c r="N387" s="74"/>
      <c r="O387" s="73"/>
      <c r="P387" s="73"/>
      <c r="Q387" s="73"/>
      <c r="R387" s="73"/>
      <c r="S387" s="73"/>
      <c r="T387" s="73"/>
      <c r="U387" s="73"/>
      <c r="V387" s="73"/>
      <c r="W387" s="73"/>
      <c r="X387" s="73"/>
      <c r="Y387" s="73"/>
      <c r="Z387" s="73"/>
      <c r="AA387" s="73"/>
      <c r="AB387" s="73"/>
      <c r="AC387" s="73"/>
      <c r="AD387" s="73"/>
      <c r="AE387" s="73"/>
      <c r="AF387" s="73"/>
      <c r="AG387" s="73"/>
      <c r="AH387" s="73"/>
    </row>
    <row r="388" spans="1:34" ht="15.75" customHeight="1">
      <c r="A388" s="73"/>
      <c r="B388" s="73"/>
      <c r="C388" s="73"/>
      <c r="D388" s="73"/>
      <c r="E388" s="73"/>
      <c r="F388" s="73"/>
      <c r="G388" s="591"/>
      <c r="H388" s="1412"/>
      <c r="I388" s="73"/>
      <c r="J388" s="73"/>
      <c r="K388" s="74"/>
      <c r="L388" s="74"/>
      <c r="M388" s="989"/>
      <c r="N388" s="74"/>
      <c r="O388" s="73"/>
      <c r="P388" s="73"/>
      <c r="Q388" s="73"/>
      <c r="R388" s="73"/>
      <c r="S388" s="73"/>
      <c r="T388" s="73"/>
      <c r="U388" s="73"/>
      <c r="V388" s="73"/>
      <c r="W388" s="73"/>
      <c r="X388" s="73"/>
      <c r="Y388" s="73"/>
      <c r="Z388" s="73"/>
      <c r="AA388" s="73"/>
      <c r="AB388" s="73"/>
      <c r="AC388" s="73"/>
      <c r="AD388" s="73"/>
      <c r="AE388" s="73"/>
      <c r="AF388" s="73"/>
      <c r="AG388" s="73"/>
      <c r="AH388" s="73"/>
    </row>
    <row r="389" spans="1:34" ht="15.75" customHeight="1">
      <c r="A389" s="73"/>
      <c r="B389" s="73"/>
      <c r="C389" s="73"/>
      <c r="D389" s="73"/>
      <c r="E389" s="73"/>
      <c r="F389" s="73"/>
      <c r="G389" s="591"/>
      <c r="H389" s="1412"/>
      <c r="I389" s="73"/>
      <c r="J389" s="73"/>
      <c r="K389" s="74"/>
      <c r="L389" s="74"/>
      <c r="M389" s="989"/>
      <c r="N389" s="74"/>
      <c r="O389" s="73"/>
      <c r="P389" s="73"/>
      <c r="Q389" s="73"/>
      <c r="R389" s="73"/>
      <c r="S389" s="73"/>
      <c r="T389" s="73"/>
      <c r="U389" s="73"/>
      <c r="V389" s="73"/>
      <c r="W389" s="73"/>
      <c r="X389" s="73"/>
      <c r="Y389" s="73"/>
      <c r="Z389" s="73"/>
      <c r="AA389" s="73"/>
      <c r="AB389" s="73"/>
      <c r="AC389" s="73"/>
      <c r="AD389" s="73"/>
      <c r="AE389" s="73"/>
      <c r="AF389" s="73"/>
      <c r="AG389" s="73"/>
      <c r="AH389" s="73"/>
    </row>
    <row r="390" spans="1:34" ht="15.75" customHeight="1">
      <c r="A390" s="73"/>
      <c r="B390" s="73"/>
      <c r="C390" s="73"/>
      <c r="D390" s="73"/>
      <c r="E390" s="73"/>
      <c r="F390" s="73"/>
      <c r="G390" s="591"/>
      <c r="H390" s="1412"/>
      <c r="I390" s="73"/>
      <c r="J390" s="73"/>
      <c r="K390" s="74"/>
      <c r="L390" s="74"/>
      <c r="M390" s="989"/>
      <c r="N390" s="74"/>
      <c r="O390" s="73"/>
      <c r="P390" s="73"/>
      <c r="Q390" s="73"/>
      <c r="R390" s="73"/>
      <c r="S390" s="73"/>
      <c r="T390" s="73"/>
      <c r="U390" s="73"/>
      <c r="V390" s="73"/>
      <c r="W390" s="73"/>
      <c r="X390" s="73"/>
      <c r="Y390" s="73"/>
      <c r="Z390" s="73"/>
      <c r="AA390" s="73"/>
      <c r="AB390" s="73"/>
      <c r="AC390" s="73"/>
      <c r="AD390" s="73"/>
      <c r="AE390" s="73"/>
      <c r="AF390" s="73"/>
      <c r="AG390" s="73"/>
      <c r="AH390" s="73"/>
    </row>
    <row r="391" spans="1:34" ht="15.75" customHeight="1">
      <c r="A391" s="73"/>
      <c r="B391" s="73"/>
      <c r="C391" s="73"/>
      <c r="D391" s="73"/>
      <c r="E391" s="73"/>
      <c r="F391" s="73"/>
      <c r="G391" s="591"/>
      <c r="H391" s="1412"/>
      <c r="I391" s="73"/>
      <c r="J391" s="73"/>
      <c r="K391" s="74"/>
      <c r="L391" s="74"/>
      <c r="M391" s="989"/>
      <c r="N391" s="74"/>
      <c r="O391" s="73"/>
      <c r="P391" s="73"/>
      <c r="Q391" s="73"/>
      <c r="R391" s="73"/>
      <c r="S391" s="73"/>
      <c r="T391" s="73"/>
      <c r="U391" s="73"/>
      <c r="V391" s="73"/>
      <c r="W391" s="73"/>
      <c r="X391" s="73"/>
      <c r="Y391" s="73"/>
      <c r="Z391" s="73"/>
      <c r="AA391" s="73"/>
      <c r="AB391" s="73"/>
      <c r="AC391" s="73"/>
      <c r="AD391" s="73"/>
      <c r="AE391" s="73"/>
      <c r="AF391" s="73"/>
      <c r="AG391" s="73"/>
      <c r="AH391" s="73"/>
    </row>
    <row r="392" spans="1:34" ht="15.75" customHeight="1">
      <c r="A392" s="73"/>
      <c r="B392" s="73"/>
      <c r="C392" s="73"/>
      <c r="D392" s="73"/>
      <c r="E392" s="73"/>
      <c r="F392" s="73"/>
      <c r="G392" s="591"/>
      <c r="H392" s="1412"/>
      <c r="I392" s="73"/>
      <c r="J392" s="73"/>
      <c r="K392" s="74"/>
      <c r="L392" s="74"/>
      <c r="M392" s="989"/>
      <c r="N392" s="74"/>
      <c r="O392" s="73"/>
      <c r="P392" s="73"/>
      <c r="Q392" s="73"/>
      <c r="R392" s="73"/>
      <c r="S392" s="73"/>
      <c r="T392" s="73"/>
      <c r="U392" s="73"/>
      <c r="V392" s="73"/>
      <c r="W392" s="73"/>
      <c r="X392" s="73"/>
      <c r="Y392" s="73"/>
      <c r="Z392" s="73"/>
      <c r="AA392" s="73"/>
      <c r="AB392" s="73"/>
      <c r="AC392" s="73"/>
      <c r="AD392" s="73"/>
      <c r="AE392" s="73"/>
      <c r="AF392" s="73"/>
      <c r="AG392" s="73"/>
      <c r="AH392" s="73"/>
    </row>
    <row r="393" spans="1:34" ht="15.75" customHeight="1">
      <c r="A393" s="73"/>
      <c r="B393" s="73"/>
      <c r="C393" s="73"/>
      <c r="D393" s="73"/>
      <c r="E393" s="73"/>
      <c r="F393" s="73"/>
      <c r="G393" s="591"/>
      <c r="H393" s="1412"/>
      <c r="I393" s="73"/>
      <c r="J393" s="73"/>
      <c r="K393" s="74"/>
      <c r="L393" s="74"/>
      <c r="M393" s="989"/>
      <c r="N393" s="74"/>
      <c r="O393" s="73"/>
      <c r="P393" s="73"/>
      <c r="Q393" s="73"/>
      <c r="R393" s="73"/>
      <c r="S393" s="73"/>
      <c r="T393" s="73"/>
      <c r="U393" s="73"/>
      <c r="V393" s="73"/>
      <c r="W393" s="73"/>
      <c r="X393" s="73"/>
      <c r="Y393" s="73"/>
      <c r="Z393" s="73"/>
      <c r="AA393" s="73"/>
      <c r="AB393" s="73"/>
      <c r="AC393" s="73"/>
      <c r="AD393" s="73"/>
      <c r="AE393" s="73"/>
      <c r="AF393" s="73"/>
      <c r="AG393" s="73"/>
      <c r="AH393" s="73"/>
    </row>
    <row r="394" spans="1:34" ht="15.75" customHeight="1">
      <c r="A394" s="73"/>
      <c r="B394" s="73"/>
      <c r="C394" s="73"/>
      <c r="D394" s="73"/>
      <c r="E394" s="73"/>
      <c r="F394" s="73"/>
      <c r="G394" s="591"/>
      <c r="H394" s="1412"/>
      <c r="I394" s="73"/>
      <c r="J394" s="73"/>
      <c r="K394" s="74"/>
      <c r="L394" s="74"/>
      <c r="M394" s="989"/>
      <c r="N394" s="74"/>
      <c r="O394" s="73"/>
      <c r="P394" s="73"/>
      <c r="Q394" s="73"/>
      <c r="R394" s="73"/>
      <c r="S394" s="73"/>
      <c r="T394" s="73"/>
      <c r="U394" s="73"/>
      <c r="V394" s="73"/>
      <c r="W394" s="73"/>
      <c r="X394" s="73"/>
      <c r="Y394" s="73"/>
      <c r="Z394" s="73"/>
      <c r="AA394" s="73"/>
      <c r="AB394" s="73"/>
      <c r="AC394" s="73"/>
      <c r="AD394" s="73"/>
      <c r="AE394" s="73"/>
      <c r="AF394" s="73"/>
      <c r="AG394" s="73"/>
      <c r="AH394" s="73"/>
    </row>
    <row r="395" spans="1:34" ht="15.75" customHeight="1">
      <c r="A395" s="73"/>
      <c r="B395" s="73"/>
      <c r="C395" s="73"/>
      <c r="D395" s="73"/>
      <c r="E395" s="73"/>
      <c r="F395" s="73"/>
      <c r="G395" s="591"/>
      <c r="H395" s="1412"/>
      <c r="I395" s="73"/>
      <c r="J395" s="73"/>
      <c r="K395" s="74"/>
      <c r="L395" s="74"/>
      <c r="M395" s="989"/>
      <c r="N395" s="74"/>
      <c r="O395" s="73"/>
      <c r="P395" s="73"/>
      <c r="Q395" s="73"/>
      <c r="R395" s="73"/>
      <c r="S395" s="73"/>
      <c r="T395" s="73"/>
      <c r="U395" s="73"/>
      <c r="V395" s="73"/>
      <c r="W395" s="73"/>
      <c r="X395" s="73"/>
      <c r="Y395" s="73"/>
      <c r="Z395" s="73"/>
      <c r="AA395" s="73"/>
      <c r="AB395" s="73"/>
      <c r="AC395" s="73"/>
      <c r="AD395" s="73"/>
      <c r="AE395" s="73"/>
      <c r="AF395" s="73"/>
      <c r="AG395" s="73"/>
      <c r="AH395" s="73"/>
    </row>
    <row r="396" spans="1:34" ht="15.75" customHeight="1">
      <c r="A396" s="73"/>
      <c r="B396" s="73"/>
      <c r="C396" s="73"/>
      <c r="D396" s="73"/>
      <c r="E396" s="73"/>
      <c r="F396" s="73"/>
      <c r="G396" s="591"/>
      <c r="H396" s="1412"/>
      <c r="I396" s="73"/>
      <c r="J396" s="73"/>
      <c r="K396" s="74"/>
      <c r="L396" s="74"/>
      <c r="M396" s="989"/>
      <c r="N396" s="74"/>
      <c r="O396" s="73"/>
      <c r="P396" s="73"/>
      <c r="Q396" s="73"/>
      <c r="R396" s="73"/>
      <c r="S396" s="73"/>
      <c r="T396" s="73"/>
      <c r="U396" s="73"/>
      <c r="V396" s="73"/>
      <c r="W396" s="73"/>
      <c r="X396" s="73"/>
      <c r="Y396" s="73"/>
      <c r="Z396" s="73"/>
      <c r="AA396" s="73"/>
      <c r="AB396" s="73"/>
      <c r="AC396" s="73"/>
      <c r="AD396" s="73"/>
      <c r="AE396" s="73"/>
      <c r="AF396" s="73"/>
      <c r="AG396" s="73"/>
      <c r="AH396" s="73"/>
    </row>
    <row r="397" spans="1:34" ht="15.75" customHeight="1">
      <c r="A397" s="73"/>
      <c r="B397" s="73"/>
      <c r="C397" s="73"/>
      <c r="D397" s="73"/>
      <c r="E397" s="73"/>
      <c r="F397" s="73"/>
      <c r="G397" s="591"/>
      <c r="H397" s="1412"/>
      <c r="I397" s="73"/>
      <c r="J397" s="73"/>
      <c r="K397" s="74"/>
      <c r="L397" s="74"/>
      <c r="M397" s="989"/>
      <c r="N397" s="74"/>
      <c r="O397" s="73"/>
      <c r="P397" s="73"/>
      <c r="Q397" s="73"/>
      <c r="R397" s="73"/>
      <c r="S397" s="73"/>
      <c r="T397" s="73"/>
      <c r="U397" s="73"/>
      <c r="V397" s="73"/>
      <c r="W397" s="73"/>
      <c r="X397" s="73"/>
      <c r="Y397" s="73"/>
      <c r="Z397" s="73"/>
      <c r="AA397" s="73"/>
      <c r="AB397" s="73"/>
      <c r="AC397" s="73"/>
      <c r="AD397" s="73"/>
      <c r="AE397" s="73"/>
      <c r="AF397" s="73"/>
      <c r="AG397" s="73"/>
      <c r="AH397" s="73"/>
    </row>
    <row r="398" spans="1:34" ht="15.75" customHeight="1">
      <c r="A398" s="73"/>
      <c r="B398" s="73"/>
      <c r="C398" s="73"/>
      <c r="D398" s="73"/>
      <c r="E398" s="73"/>
      <c r="F398" s="73"/>
      <c r="G398" s="591"/>
      <c r="H398" s="1412"/>
      <c r="I398" s="73"/>
      <c r="J398" s="73"/>
      <c r="K398" s="74"/>
      <c r="L398" s="74"/>
      <c r="M398" s="989"/>
      <c r="N398" s="74"/>
      <c r="O398" s="73"/>
      <c r="P398" s="73"/>
      <c r="Q398" s="73"/>
      <c r="R398" s="73"/>
      <c r="S398" s="73"/>
      <c r="T398" s="73"/>
      <c r="U398" s="73"/>
      <c r="V398" s="73"/>
      <c r="W398" s="73"/>
      <c r="X398" s="73"/>
      <c r="Y398" s="73"/>
      <c r="Z398" s="73"/>
      <c r="AA398" s="73"/>
      <c r="AB398" s="73"/>
      <c r="AC398" s="73"/>
      <c r="AD398" s="73"/>
      <c r="AE398" s="73"/>
      <c r="AF398" s="73"/>
      <c r="AG398" s="73"/>
      <c r="AH398" s="73"/>
    </row>
    <row r="399" spans="1:34" ht="15.75" customHeight="1">
      <c r="A399" s="73"/>
      <c r="B399" s="73"/>
      <c r="C399" s="73"/>
      <c r="D399" s="73"/>
      <c r="E399" s="73"/>
      <c r="F399" s="73"/>
      <c r="G399" s="591"/>
      <c r="H399" s="1412"/>
      <c r="I399" s="73"/>
      <c r="J399" s="73"/>
      <c r="K399" s="74"/>
      <c r="L399" s="74"/>
      <c r="M399" s="989"/>
      <c r="N399" s="74"/>
      <c r="O399" s="73"/>
      <c r="P399" s="73"/>
      <c r="Q399" s="73"/>
      <c r="R399" s="73"/>
      <c r="S399" s="73"/>
      <c r="T399" s="73"/>
      <c r="U399" s="73"/>
      <c r="V399" s="73"/>
      <c r="W399" s="73"/>
      <c r="X399" s="73"/>
      <c r="Y399" s="73"/>
      <c r="Z399" s="73"/>
      <c r="AA399" s="73"/>
      <c r="AB399" s="73"/>
      <c r="AC399" s="73"/>
      <c r="AD399" s="73"/>
      <c r="AE399" s="73"/>
      <c r="AF399" s="73"/>
      <c r="AG399" s="73"/>
      <c r="AH399" s="73"/>
    </row>
    <row r="400" spans="1:34" ht="15.75" customHeight="1">
      <c r="A400" s="73"/>
      <c r="B400" s="73"/>
      <c r="C400" s="73"/>
      <c r="D400" s="73"/>
      <c r="E400" s="73"/>
      <c r="F400" s="73"/>
      <c r="G400" s="591"/>
      <c r="H400" s="1412"/>
      <c r="I400" s="73"/>
      <c r="J400" s="73"/>
      <c r="K400" s="74"/>
      <c r="L400" s="74"/>
      <c r="M400" s="989"/>
      <c r="N400" s="74"/>
      <c r="O400" s="73"/>
      <c r="P400" s="73"/>
      <c r="Q400" s="73"/>
      <c r="R400" s="73"/>
      <c r="S400" s="73"/>
      <c r="T400" s="73"/>
      <c r="U400" s="73"/>
      <c r="V400" s="73"/>
      <c r="W400" s="73"/>
      <c r="X400" s="73"/>
      <c r="Y400" s="73"/>
      <c r="Z400" s="73"/>
      <c r="AA400" s="73"/>
      <c r="AB400" s="73"/>
      <c r="AC400" s="73"/>
      <c r="AD400" s="73"/>
      <c r="AE400" s="73"/>
      <c r="AF400" s="73"/>
      <c r="AG400" s="73"/>
      <c r="AH400" s="73"/>
    </row>
    <row r="401" spans="1:34" ht="15.75" customHeight="1">
      <c r="A401" s="73"/>
      <c r="B401" s="73"/>
      <c r="C401" s="73"/>
      <c r="D401" s="73"/>
      <c r="E401" s="73"/>
      <c r="F401" s="73"/>
      <c r="G401" s="591"/>
      <c r="H401" s="1412"/>
      <c r="I401" s="73"/>
      <c r="J401" s="73"/>
      <c r="K401" s="74"/>
      <c r="L401" s="74"/>
      <c r="M401" s="989"/>
      <c r="N401" s="74"/>
      <c r="O401" s="73"/>
      <c r="P401" s="73"/>
      <c r="Q401" s="73"/>
      <c r="R401" s="73"/>
      <c r="S401" s="73"/>
      <c r="T401" s="73"/>
      <c r="U401" s="73"/>
      <c r="V401" s="73"/>
      <c r="W401" s="73"/>
      <c r="X401" s="73"/>
      <c r="Y401" s="73"/>
      <c r="Z401" s="73"/>
      <c r="AA401" s="73"/>
      <c r="AB401" s="73"/>
      <c r="AC401" s="73"/>
      <c r="AD401" s="73"/>
      <c r="AE401" s="73"/>
      <c r="AF401" s="73"/>
      <c r="AG401" s="73"/>
      <c r="AH401" s="73"/>
    </row>
    <row r="402" spans="1:34" ht="15.75" customHeight="1">
      <c r="A402" s="73"/>
      <c r="B402" s="73"/>
      <c r="C402" s="73"/>
      <c r="D402" s="73"/>
      <c r="E402" s="73"/>
      <c r="F402" s="73"/>
      <c r="G402" s="591"/>
      <c r="H402" s="1412"/>
      <c r="I402" s="73"/>
      <c r="J402" s="73"/>
      <c r="K402" s="74"/>
      <c r="L402" s="74"/>
      <c r="M402" s="989"/>
      <c r="N402" s="74"/>
      <c r="O402" s="73"/>
      <c r="P402" s="73"/>
      <c r="Q402" s="73"/>
      <c r="R402" s="73"/>
      <c r="S402" s="73"/>
      <c r="T402" s="73"/>
      <c r="U402" s="73"/>
      <c r="V402" s="73"/>
      <c r="W402" s="73"/>
      <c r="X402" s="73"/>
      <c r="Y402" s="73"/>
      <c r="Z402" s="73"/>
      <c r="AA402" s="73"/>
      <c r="AB402" s="73"/>
      <c r="AC402" s="73"/>
      <c r="AD402" s="73"/>
      <c r="AE402" s="73"/>
      <c r="AF402" s="73"/>
      <c r="AG402" s="73"/>
      <c r="AH402" s="73"/>
    </row>
    <row r="403" spans="1:34" ht="15.75" customHeight="1">
      <c r="A403" s="73"/>
      <c r="B403" s="73"/>
      <c r="C403" s="73"/>
      <c r="D403" s="73"/>
      <c r="E403" s="73"/>
      <c r="F403" s="73"/>
      <c r="G403" s="591"/>
      <c r="H403" s="1412"/>
      <c r="I403" s="73"/>
      <c r="J403" s="73"/>
      <c r="K403" s="74"/>
      <c r="L403" s="74"/>
      <c r="M403" s="989"/>
      <c r="N403" s="74"/>
      <c r="O403" s="73"/>
      <c r="P403" s="73"/>
      <c r="Q403" s="73"/>
      <c r="R403" s="73"/>
      <c r="S403" s="73"/>
      <c r="T403" s="73"/>
      <c r="U403" s="73"/>
      <c r="V403" s="73"/>
      <c r="W403" s="73"/>
      <c r="X403" s="73"/>
      <c r="Y403" s="73"/>
      <c r="Z403" s="73"/>
      <c r="AA403" s="73"/>
      <c r="AB403" s="73"/>
      <c r="AC403" s="73"/>
      <c r="AD403" s="73"/>
      <c r="AE403" s="73"/>
      <c r="AF403" s="73"/>
      <c r="AG403" s="73"/>
      <c r="AH403" s="73"/>
    </row>
    <row r="404" spans="1:34" ht="15.75" customHeight="1">
      <c r="A404" s="73"/>
      <c r="B404" s="73"/>
      <c r="C404" s="73"/>
      <c r="D404" s="73"/>
      <c r="E404" s="73"/>
      <c r="F404" s="73"/>
      <c r="G404" s="591"/>
      <c r="H404" s="1412"/>
      <c r="I404" s="73"/>
      <c r="J404" s="73"/>
      <c r="K404" s="74"/>
      <c r="L404" s="74"/>
      <c r="M404" s="989"/>
      <c r="N404" s="74"/>
      <c r="O404" s="73"/>
      <c r="P404" s="73"/>
      <c r="Q404" s="73"/>
      <c r="R404" s="73"/>
      <c r="S404" s="73"/>
      <c r="T404" s="73"/>
      <c r="U404" s="73"/>
      <c r="V404" s="73"/>
      <c r="W404" s="73"/>
      <c r="X404" s="73"/>
      <c r="Y404" s="73"/>
      <c r="Z404" s="73"/>
      <c r="AA404" s="73"/>
      <c r="AB404" s="73"/>
      <c r="AC404" s="73"/>
      <c r="AD404" s="73"/>
      <c r="AE404" s="73"/>
      <c r="AF404" s="73"/>
      <c r="AG404" s="73"/>
      <c r="AH404" s="73"/>
    </row>
    <row r="405" spans="1:34" ht="15.75" customHeight="1">
      <c r="A405" s="73"/>
      <c r="B405" s="73"/>
      <c r="C405" s="73"/>
      <c r="D405" s="73"/>
      <c r="E405" s="73"/>
      <c r="F405" s="73"/>
      <c r="G405" s="591"/>
      <c r="H405" s="1412"/>
      <c r="I405" s="73"/>
      <c r="J405" s="73"/>
      <c r="K405" s="74"/>
      <c r="L405" s="74"/>
      <c r="M405" s="989"/>
      <c r="N405" s="74"/>
      <c r="O405" s="73"/>
      <c r="P405" s="73"/>
      <c r="Q405" s="73"/>
      <c r="R405" s="73"/>
      <c r="S405" s="73"/>
      <c r="T405" s="73"/>
      <c r="U405" s="73"/>
      <c r="V405" s="73"/>
      <c r="W405" s="73"/>
      <c r="X405" s="73"/>
      <c r="Y405" s="73"/>
      <c r="Z405" s="73"/>
      <c r="AA405" s="73"/>
      <c r="AB405" s="73"/>
      <c r="AC405" s="73"/>
      <c r="AD405" s="73"/>
      <c r="AE405" s="73"/>
      <c r="AF405" s="73"/>
      <c r="AG405" s="73"/>
      <c r="AH405" s="73"/>
    </row>
    <row r="406" spans="1:34" ht="15.75" customHeight="1">
      <c r="A406" s="73"/>
      <c r="B406" s="73"/>
      <c r="C406" s="73"/>
      <c r="D406" s="73"/>
      <c r="E406" s="73"/>
      <c r="F406" s="73"/>
      <c r="G406" s="591"/>
      <c r="H406" s="1412"/>
      <c r="I406" s="73"/>
      <c r="J406" s="73"/>
      <c r="K406" s="74"/>
      <c r="L406" s="74"/>
      <c r="M406" s="989"/>
      <c r="N406" s="74"/>
      <c r="O406" s="73"/>
      <c r="P406" s="73"/>
      <c r="Q406" s="73"/>
      <c r="R406" s="73"/>
      <c r="S406" s="73"/>
      <c r="T406" s="73"/>
      <c r="U406" s="73"/>
      <c r="V406" s="73"/>
      <c r="W406" s="73"/>
      <c r="X406" s="73"/>
      <c r="Y406" s="73"/>
      <c r="Z406" s="73"/>
      <c r="AA406" s="73"/>
      <c r="AB406" s="73"/>
      <c r="AC406" s="73"/>
      <c r="AD406" s="73"/>
      <c r="AE406" s="73"/>
      <c r="AF406" s="73"/>
      <c r="AG406" s="73"/>
      <c r="AH406" s="73"/>
    </row>
    <row r="407" spans="1:34" ht="15.75" customHeight="1">
      <c r="A407" s="73"/>
      <c r="B407" s="73"/>
      <c r="C407" s="73"/>
      <c r="D407" s="73"/>
      <c r="E407" s="73"/>
      <c r="F407" s="73"/>
      <c r="G407" s="591"/>
      <c r="H407" s="1412"/>
      <c r="I407" s="73"/>
      <c r="J407" s="73"/>
      <c r="K407" s="74"/>
      <c r="L407" s="74"/>
      <c r="M407" s="989"/>
      <c r="N407" s="74"/>
      <c r="O407" s="73"/>
      <c r="P407" s="73"/>
      <c r="Q407" s="73"/>
      <c r="R407" s="73"/>
      <c r="S407" s="73"/>
      <c r="T407" s="73"/>
      <c r="U407" s="73"/>
      <c r="V407" s="73"/>
      <c r="W407" s="73"/>
      <c r="X407" s="73"/>
      <c r="Y407" s="73"/>
      <c r="Z407" s="73"/>
      <c r="AA407" s="73"/>
      <c r="AB407" s="73"/>
      <c r="AC407" s="73"/>
      <c r="AD407" s="73"/>
      <c r="AE407" s="73"/>
      <c r="AF407" s="73"/>
      <c r="AG407" s="73"/>
      <c r="AH407" s="73"/>
    </row>
    <row r="408" spans="1:34" ht="15.75" customHeight="1">
      <c r="A408" s="73"/>
      <c r="B408" s="73"/>
      <c r="C408" s="73"/>
      <c r="D408" s="73"/>
      <c r="E408" s="73"/>
      <c r="F408" s="73"/>
      <c r="G408" s="591"/>
      <c r="H408" s="1412"/>
      <c r="I408" s="73"/>
      <c r="J408" s="73"/>
      <c r="K408" s="74"/>
      <c r="L408" s="74"/>
      <c r="M408" s="989"/>
      <c r="N408" s="74"/>
      <c r="O408" s="73"/>
      <c r="P408" s="73"/>
      <c r="Q408" s="73"/>
      <c r="R408" s="73"/>
      <c r="S408" s="73"/>
      <c r="T408" s="73"/>
      <c r="U408" s="73"/>
      <c r="V408" s="73"/>
      <c r="W408" s="73"/>
      <c r="X408" s="73"/>
      <c r="Y408" s="73"/>
      <c r="Z408" s="73"/>
      <c r="AA408" s="73"/>
      <c r="AB408" s="73"/>
      <c r="AC408" s="73"/>
      <c r="AD408" s="73"/>
      <c r="AE408" s="73"/>
      <c r="AF408" s="73"/>
      <c r="AG408" s="73"/>
      <c r="AH408" s="73"/>
    </row>
    <row r="409" spans="1:34" ht="15.75" customHeight="1">
      <c r="A409" s="73"/>
      <c r="B409" s="73"/>
      <c r="C409" s="73"/>
      <c r="D409" s="73"/>
      <c r="E409" s="73"/>
      <c r="F409" s="73"/>
      <c r="G409" s="591"/>
      <c r="H409" s="1412"/>
      <c r="I409" s="73"/>
      <c r="J409" s="73"/>
      <c r="K409" s="74"/>
      <c r="L409" s="74"/>
      <c r="M409" s="989"/>
      <c r="N409" s="74"/>
      <c r="O409" s="73"/>
      <c r="P409" s="73"/>
      <c r="Q409" s="73"/>
      <c r="R409" s="73"/>
      <c r="S409" s="73"/>
      <c r="T409" s="73"/>
      <c r="U409" s="73"/>
      <c r="V409" s="73"/>
      <c r="W409" s="73"/>
      <c r="X409" s="73"/>
      <c r="Y409" s="73"/>
      <c r="Z409" s="73"/>
      <c r="AA409" s="73"/>
      <c r="AB409" s="73"/>
      <c r="AC409" s="73"/>
      <c r="AD409" s="73"/>
      <c r="AE409" s="73"/>
      <c r="AF409" s="73"/>
      <c r="AG409" s="73"/>
      <c r="AH409" s="73"/>
    </row>
    <row r="410" spans="1:34" ht="15.75" customHeight="1">
      <c r="A410" s="73"/>
      <c r="B410" s="73"/>
      <c r="C410" s="73"/>
      <c r="D410" s="73"/>
      <c r="E410" s="73"/>
      <c r="F410" s="73"/>
      <c r="G410" s="591"/>
      <c r="H410" s="1412"/>
      <c r="I410" s="73"/>
      <c r="J410" s="73"/>
      <c r="K410" s="74"/>
      <c r="L410" s="74"/>
      <c r="M410" s="989"/>
      <c r="N410" s="74"/>
      <c r="O410" s="73"/>
      <c r="P410" s="73"/>
      <c r="Q410" s="73"/>
      <c r="R410" s="73"/>
      <c r="S410" s="73"/>
      <c r="T410" s="73"/>
      <c r="U410" s="73"/>
      <c r="V410" s="73"/>
      <c r="W410" s="73"/>
      <c r="X410" s="73"/>
      <c r="Y410" s="73"/>
      <c r="Z410" s="73"/>
      <c r="AA410" s="73"/>
      <c r="AB410" s="73"/>
      <c r="AC410" s="73"/>
      <c r="AD410" s="73"/>
      <c r="AE410" s="73"/>
      <c r="AF410" s="73"/>
      <c r="AG410" s="73"/>
      <c r="AH410" s="73"/>
    </row>
    <row r="411" spans="1:34" ht="15.75" customHeight="1">
      <c r="A411" s="73"/>
      <c r="B411" s="73"/>
      <c r="C411" s="73"/>
      <c r="D411" s="73"/>
      <c r="E411" s="73"/>
      <c r="F411" s="73"/>
      <c r="G411" s="591"/>
      <c r="H411" s="1412"/>
      <c r="I411" s="73"/>
      <c r="J411" s="73"/>
      <c r="K411" s="74"/>
      <c r="L411" s="74"/>
      <c r="M411" s="989"/>
      <c r="N411" s="74"/>
      <c r="O411" s="73"/>
      <c r="P411" s="73"/>
      <c r="Q411" s="73"/>
      <c r="R411" s="73"/>
      <c r="S411" s="73"/>
      <c r="T411" s="73"/>
      <c r="U411" s="73"/>
      <c r="V411" s="73"/>
      <c r="W411" s="73"/>
      <c r="X411" s="73"/>
      <c r="Y411" s="73"/>
      <c r="Z411" s="73"/>
      <c r="AA411" s="73"/>
      <c r="AB411" s="73"/>
      <c r="AC411" s="73"/>
      <c r="AD411" s="73"/>
      <c r="AE411" s="73"/>
      <c r="AF411" s="73"/>
      <c r="AG411" s="73"/>
      <c r="AH411" s="73"/>
    </row>
    <row r="412" spans="1:34" ht="15.75" customHeight="1">
      <c r="A412" s="73"/>
      <c r="B412" s="73"/>
      <c r="C412" s="73"/>
      <c r="D412" s="73"/>
      <c r="E412" s="73"/>
      <c r="F412" s="73"/>
      <c r="G412" s="591"/>
      <c r="H412" s="1412"/>
      <c r="I412" s="73"/>
      <c r="J412" s="73"/>
      <c r="K412" s="74"/>
      <c r="L412" s="74"/>
      <c r="M412" s="989"/>
      <c r="N412" s="74"/>
      <c r="O412" s="73"/>
      <c r="P412" s="73"/>
      <c r="Q412" s="73"/>
      <c r="R412" s="73"/>
      <c r="S412" s="73"/>
      <c r="T412" s="73"/>
      <c r="U412" s="73"/>
      <c r="V412" s="73"/>
      <c r="W412" s="73"/>
      <c r="X412" s="73"/>
      <c r="Y412" s="73"/>
      <c r="Z412" s="73"/>
      <c r="AA412" s="73"/>
      <c r="AB412" s="73"/>
      <c r="AC412" s="73"/>
      <c r="AD412" s="73"/>
      <c r="AE412" s="73"/>
      <c r="AF412" s="73"/>
      <c r="AG412" s="73"/>
      <c r="AH412" s="73"/>
    </row>
    <row r="413" spans="1:34" ht="15.75" customHeight="1">
      <c r="A413" s="73"/>
      <c r="B413" s="73"/>
      <c r="C413" s="73"/>
      <c r="D413" s="73"/>
      <c r="E413" s="73"/>
      <c r="F413" s="73"/>
      <c r="G413" s="591"/>
      <c r="H413" s="1412"/>
      <c r="I413" s="73"/>
      <c r="J413" s="73"/>
      <c r="K413" s="74"/>
      <c r="L413" s="74"/>
      <c r="M413" s="989"/>
      <c r="N413" s="74"/>
      <c r="O413" s="73"/>
      <c r="P413" s="73"/>
      <c r="Q413" s="73"/>
      <c r="R413" s="73"/>
      <c r="S413" s="73"/>
      <c r="T413" s="73"/>
      <c r="U413" s="73"/>
      <c r="V413" s="73"/>
      <c r="W413" s="73"/>
      <c r="X413" s="73"/>
      <c r="Y413" s="73"/>
      <c r="Z413" s="73"/>
      <c r="AA413" s="73"/>
      <c r="AB413" s="73"/>
      <c r="AC413" s="73"/>
      <c r="AD413" s="73"/>
      <c r="AE413" s="73"/>
      <c r="AF413" s="73"/>
      <c r="AG413" s="73"/>
      <c r="AH413" s="73"/>
    </row>
    <row r="414" spans="1:34" ht="15.75" customHeight="1">
      <c r="A414" s="73"/>
      <c r="B414" s="73"/>
      <c r="C414" s="73"/>
      <c r="D414" s="73"/>
      <c r="E414" s="73"/>
      <c r="F414" s="73"/>
      <c r="G414" s="591"/>
      <c r="H414" s="1412"/>
      <c r="I414" s="73"/>
      <c r="J414" s="73"/>
      <c r="K414" s="74"/>
      <c r="L414" s="74"/>
      <c r="M414" s="989"/>
      <c r="N414" s="74"/>
      <c r="O414" s="73"/>
      <c r="P414" s="73"/>
      <c r="Q414" s="73"/>
      <c r="R414" s="73"/>
      <c r="S414" s="73"/>
      <c r="T414" s="73"/>
      <c r="U414" s="73"/>
      <c r="V414" s="73"/>
      <c r="W414" s="73"/>
      <c r="X414" s="73"/>
      <c r="Y414" s="73"/>
      <c r="Z414" s="73"/>
      <c r="AA414" s="73"/>
      <c r="AB414" s="73"/>
      <c r="AC414" s="73"/>
      <c r="AD414" s="73"/>
      <c r="AE414" s="73"/>
      <c r="AF414" s="73"/>
      <c r="AG414" s="73"/>
      <c r="AH414" s="73"/>
    </row>
    <row r="415" spans="1:34" ht="15.75" customHeight="1">
      <c r="A415" s="73"/>
      <c r="B415" s="73"/>
      <c r="C415" s="73"/>
      <c r="D415" s="73"/>
      <c r="E415" s="73"/>
      <c r="F415" s="73"/>
      <c r="G415" s="591"/>
      <c r="H415" s="1412"/>
      <c r="I415" s="73"/>
      <c r="J415" s="73"/>
      <c r="K415" s="74"/>
      <c r="L415" s="74"/>
      <c r="M415" s="989"/>
      <c r="N415" s="74"/>
      <c r="O415" s="73"/>
      <c r="P415" s="73"/>
      <c r="Q415" s="73"/>
      <c r="R415" s="73"/>
      <c r="S415" s="73"/>
      <c r="T415" s="73"/>
      <c r="U415" s="73"/>
      <c r="V415" s="73"/>
      <c r="W415" s="73"/>
      <c r="X415" s="73"/>
      <c r="Y415" s="73"/>
      <c r="Z415" s="73"/>
      <c r="AA415" s="73"/>
      <c r="AB415" s="73"/>
      <c r="AC415" s="73"/>
      <c r="AD415" s="73"/>
      <c r="AE415" s="73"/>
      <c r="AF415" s="73"/>
      <c r="AG415" s="73"/>
      <c r="AH415" s="73"/>
    </row>
    <row r="416" spans="1:34" ht="15.75" customHeight="1">
      <c r="A416" s="73"/>
      <c r="B416" s="73"/>
      <c r="C416" s="73"/>
      <c r="D416" s="73"/>
      <c r="E416" s="73"/>
      <c r="F416" s="73"/>
      <c r="G416" s="591"/>
      <c r="H416" s="1412"/>
      <c r="I416" s="73"/>
      <c r="J416" s="73"/>
      <c r="K416" s="74"/>
      <c r="L416" s="74"/>
      <c r="M416" s="989"/>
      <c r="N416" s="74"/>
      <c r="O416" s="73"/>
      <c r="P416" s="73"/>
      <c r="Q416" s="73"/>
      <c r="R416" s="73"/>
      <c r="S416" s="73"/>
      <c r="T416" s="73"/>
      <c r="U416" s="73"/>
      <c r="V416" s="73"/>
      <c r="W416" s="73"/>
      <c r="X416" s="73"/>
      <c r="Y416" s="73"/>
      <c r="Z416" s="73"/>
      <c r="AA416" s="73"/>
      <c r="AB416" s="73"/>
      <c r="AC416" s="73"/>
      <c r="AD416" s="73"/>
      <c r="AE416" s="73"/>
      <c r="AF416" s="73"/>
      <c r="AG416" s="73"/>
      <c r="AH416" s="73"/>
    </row>
    <row r="417" spans="1:34" ht="15.75" customHeight="1">
      <c r="A417" s="73"/>
      <c r="B417" s="73"/>
      <c r="C417" s="73"/>
      <c r="D417" s="73"/>
      <c r="E417" s="73"/>
      <c r="F417" s="73"/>
      <c r="G417" s="591"/>
      <c r="H417" s="1412"/>
      <c r="I417" s="73"/>
      <c r="J417" s="73"/>
      <c r="K417" s="74"/>
      <c r="L417" s="74"/>
      <c r="M417" s="989"/>
      <c r="N417" s="74"/>
      <c r="O417" s="73"/>
      <c r="P417" s="73"/>
      <c r="Q417" s="73"/>
      <c r="R417" s="73"/>
      <c r="S417" s="73"/>
      <c r="T417" s="73"/>
      <c r="U417" s="73"/>
      <c r="V417" s="73"/>
      <c r="W417" s="73"/>
      <c r="X417" s="73"/>
      <c r="Y417" s="73"/>
      <c r="Z417" s="73"/>
      <c r="AA417" s="73"/>
      <c r="AB417" s="73"/>
      <c r="AC417" s="73"/>
      <c r="AD417" s="73"/>
      <c r="AE417" s="73"/>
      <c r="AF417" s="73"/>
      <c r="AG417" s="73"/>
      <c r="AH417" s="73"/>
    </row>
    <row r="418" spans="1:34" ht="15.75" customHeight="1">
      <c r="A418" s="73"/>
      <c r="B418" s="73"/>
      <c r="C418" s="73"/>
      <c r="D418" s="73"/>
      <c r="E418" s="73"/>
      <c r="F418" s="73"/>
      <c r="G418" s="591"/>
      <c r="H418" s="1412"/>
      <c r="I418" s="73"/>
      <c r="J418" s="73"/>
      <c r="K418" s="74"/>
      <c r="L418" s="74"/>
      <c r="M418" s="989"/>
      <c r="N418" s="74"/>
      <c r="O418" s="73"/>
      <c r="P418" s="73"/>
      <c r="Q418" s="73"/>
      <c r="R418" s="73"/>
      <c r="S418" s="73"/>
      <c r="T418" s="73"/>
      <c r="U418" s="73"/>
      <c r="V418" s="73"/>
      <c r="W418" s="73"/>
      <c r="X418" s="73"/>
      <c r="Y418" s="73"/>
      <c r="Z418" s="73"/>
      <c r="AA418" s="73"/>
      <c r="AB418" s="73"/>
      <c r="AC418" s="73"/>
      <c r="AD418" s="73"/>
      <c r="AE418" s="73"/>
      <c r="AF418" s="73"/>
      <c r="AG418" s="73"/>
      <c r="AH418" s="73"/>
    </row>
    <row r="419" spans="1:34" ht="15.75" customHeight="1">
      <c r="A419" s="73"/>
      <c r="B419" s="73"/>
      <c r="C419" s="73"/>
      <c r="D419" s="73"/>
      <c r="E419" s="73"/>
      <c r="F419" s="73"/>
      <c r="G419" s="591"/>
      <c r="H419" s="1412"/>
      <c r="I419" s="73"/>
      <c r="J419" s="73"/>
      <c r="K419" s="74"/>
      <c r="L419" s="74"/>
      <c r="M419" s="989"/>
      <c r="N419" s="74"/>
      <c r="O419" s="73"/>
      <c r="P419" s="73"/>
      <c r="Q419" s="73"/>
      <c r="R419" s="73"/>
      <c r="S419" s="73"/>
      <c r="T419" s="73"/>
      <c r="U419" s="73"/>
      <c r="V419" s="73"/>
      <c r="W419" s="73"/>
      <c r="X419" s="73"/>
      <c r="Y419" s="73"/>
      <c r="Z419" s="73"/>
      <c r="AA419" s="73"/>
      <c r="AB419" s="73"/>
      <c r="AC419" s="73"/>
      <c r="AD419" s="73"/>
      <c r="AE419" s="73"/>
      <c r="AF419" s="73"/>
      <c r="AG419" s="73"/>
      <c r="AH419" s="73"/>
    </row>
    <row r="420" spans="1:34" ht="15.75" customHeight="1">
      <c r="A420" s="73"/>
      <c r="B420" s="73"/>
      <c r="C420" s="73"/>
      <c r="D420" s="73"/>
      <c r="E420" s="73"/>
      <c r="F420" s="73"/>
      <c r="G420" s="591"/>
      <c r="H420" s="1412"/>
      <c r="I420" s="73"/>
      <c r="J420" s="73"/>
      <c r="K420" s="74"/>
      <c r="L420" s="74"/>
      <c r="M420" s="989"/>
      <c r="N420" s="74"/>
      <c r="O420" s="73"/>
      <c r="P420" s="73"/>
      <c r="Q420" s="73"/>
      <c r="R420" s="73"/>
      <c r="S420" s="73"/>
      <c r="T420" s="73"/>
      <c r="U420" s="73"/>
      <c r="V420" s="73"/>
      <c r="W420" s="73"/>
      <c r="X420" s="73"/>
      <c r="Y420" s="73"/>
      <c r="Z420" s="73"/>
      <c r="AA420" s="73"/>
      <c r="AB420" s="73"/>
      <c r="AC420" s="73"/>
      <c r="AD420" s="73"/>
      <c r="AE420" s="73"/>
      <c r="AF420" s="73"/>
      <c r="AG420" s="73"/>
      <c r="AH420" s="73"/>
    </row>
    <row r="421" spans="1:34" ht="15.75" customHeight="1">
      <c r="A421" s="73"/>
      <c r="B421" s="73"/>
      <c r="C421" s="73"/>
      <c r="D421" s="73"/>
      <c r="E421" s="73"/>
      <c r="F421" s="73"/>
      <c r="G421" s="591"/>
      <c r="H421" s="1412"/>
      <c r="I421" s="73"/>
      <c r="J421" s="73"/>
      <c r="K421" s="74"/>
      <c r="L421" s="74"/>
      <c r="M421" s="989"/>
      <c r="N421" s="74"/>
      <c r="O421" s="73"/>
      <c r="P421" s="73"/>
      <c r="Q421" s="73"/>
      <c r="R421" s="73"/>
      <c r="S421" s="73"/>
      <c r="T421" s="73"/>
      <c r="U421" s="73"/>
      <c r="V421" s="73"/>
      <c r="W421" s="73"/>
      <c r="X421" s="73"/>
      <c r="Y421" s="73"/>
      <c r="Z421" s="73"/>
      <c r="AA421" s="73"/>
      <c r="AB421" s="73"/>
      <c r="AC421" s="73"/>
      <c r="AD421" s="73"/>
      <c r="AE421" s="73"/>
      <c r="AF421" s="73"/>
      <c r="AG421" s="73"/>
      <c r="AH421" s="73"/>
    </row>
    <row r="422" spans="1:34" ht="15.75" customHeight="1">
      <c r="A422" s="73"/>
      <c r="B422" s="73"/>
      <c r="C422" s="73"/>
      <c r="D422" s="73"/>
      <c r="E422" s="73"/>
      <c r="F422" s="73"/>
      <c r="G422" s="591"/>
      <c r="H422" s="1412"/>
      <c r="I422" s="73"/>
      <c r="J422" s="73"/>
      <c r="K422" s="74"/>
      <c r="L422" s="74"/>
      <c r="M422" s="989"/>
      <c r="N422" s="74"/>
      <c r="O422" s="73"/>
      <c r="P422" s="73"/>
      <c r="Q422" s="73"/>
      <c r="R422" s="73"/>
      <c r="S422" s="73"/>
      <c r="T422" s="73"/>
      <c r="U422" s="73"/>
      <c r="V422" s="73"/>
      <c r="W422" s="73"/>
      <c r="X422" s="73"/>
      <c r="Y422" s="73"/>
      <c r="Z422" s="73"/>
      <c r="AA422" s="73"/>
      <c r="AB422" s="73"/>
      <c r="AC422" s="73"/>
      <c r="AD422" s="73"/>
      <c r="AE422" s="73"/>
      <c r="AF422" s="73"/>
      <c r="AG422" s="73"/>
      <c r="AH422" s="73"/>
    </row>
    <row r="423" spans="1:34" ht="15.75" customHeight="1">
      <c r="A423" s="73"/>
      <c r="B423" s="73"/>
      <c r="C423" s="73"/>
      <c r="D423" s="73"/>
      <c r="E423" s="73"/>
      <c r="F423" s="73"/>
      <c r="G423" s="591"/>
      <c r="H423" s="1412"/>
      <c r="I423" s="73"/>
      <c r="J423" s="73"/>
      <c r="K423" s="74"/>
      <c r="L423" s="74"/>
      <c r="M423" s="989"/>
      <c r="N423" s="74"/>
      <c r="O423" s="73"/>
      <c r="P423" s="73"/>
      <c r="Q423" s="73"/>
      <c r="R423" s="73"/>
      <c r="S423" s="73"/>
      <c r="T423" s="73"/>
      <c r="U423" s="73"/>
      <c r="V423" s="73"/>
      <c r="W423" s="73"/>
      <c r="X423" s="73"/>
      <c r="Y423" s="73"/>
      <c r="Z423" s="73"/>
      <c r="AA423" s="73"/>
      <c r="AB423" s="73"/>
      <c r="AC423" s="73"/>
      <c r="AD423" s="73"/>
      <c r="AE423" s="73"/>
      <c r="AF423" s="73"/>
      <c r="AG423" s="73"/>
      <c r="AH423" s="73"/>
    </row>
    <row r="424" spans="1:34" ht="15.75" customHeight="1">
      <c r="A424" s="73"/>
      <c r="B424" s="73"/>
      <c r="C424" s="73"/>
      <c r="D424" s="73"/>
      <c r="E424" s="73"/>
      <c r="F424" s="73"/>
      <c r="G424" s="591"/>
      <c r="H424" s="1412"/>
      <c r="I424" s="73"/>
      <c r="J424" s="73"/>
      <c r="K424" s="74"/>
      <c r="L424" s="74"/>
      <c r="M424" s="989"/>
      <c r="N424" s="74"/>
      <c r="O424" s="73"/>
      <c r="P424" s="73"/>
      <c r="Q424" s="73"/>
      <c r="R424" s="73"/>
      <c r="S424" s="73"/>
      <c r="T424" s="73"/>
      <c r="U424" s="73"/>
      <c r="V424" s="73"/>
      <c r="W424" s="73"/>
      <c r="X424" s="73"/>
      <c r="Y424" s="73"/>
      <c r="Z424" s="73"/>
      <c r="AA424" s="73"/>
      <c r="AB424" s="73"/>
      <c r="AC424" s="73"/>
      <c r="AD424" s="73"/>
      <c r="AE424" s="73"/>
      <c r="AF424" s="73"/>
      <c r="AG424" s="73"/>
      <c r="AH424" s="73"/>
    </row>
    <row r="425" spans="1:34" ht="15.75" customHeight="1">
      <c r="A425" s="73"/>
      <c r="B425" s="73"/>
      <c r="C425" s="73"/>
      <c r="D425" s="73"/>
      <c r="E425" s="73"/>
      <c r="F425" s="73"/>
      <c r="G425" s="591"/>
      <c r="H425" s="1412"/>
      <c r="I425" s="73"/>
      <c r="J425" s="73"/>
      <c r="K425" s="74"/>
      <c r="L425" s="74"/>
      <c r="M425" s="989"/>
      <c r="N425" s="74"/>
      <c r="O425" s="73"/>
      <c r="P425" s="73"/>
      <c r="Q425" s="73"/>
      <c r="R425" s="73"/>
      <c r="S425" s="73"/>
      <c r="T425" s="73"/>
      <c r="U425" s="73"/>
      <c r="V425" s="73"/>
      <c r="W425" s="73"/>
      <c r="X425" s="73"/>
      <c r="Y425" s="73"/>
      <c r="Z425" s="73"/>
      <c r="AA425" s="73"/>
      <c r="AB425" s="73"/>
      <c r="AC425" s="73"/>
      <c r="AD425" s="73"/>
      <c r="AE425" s="73"/>
      <c r="AF425" s="73"/>
      <c r="AG425" s="73"/>
      <c r="AH425" s="73"/>
    </row>
    <row r="426" spans="1:34" ht="15.75" customHeight="1">
      <c r="A426" s="73"/>
      <c r="B426" s="73"/>
      <c r="C426" s="73"/>
      <c r="D426" s="73"/>
      <c r="E426" s="73"/>
      <c r="F426" s="73"/>
      <c r="G426" s="591"/>
      <c r="H426" s="1412"/>
      <c r="I426" s="73"/>
      <c r="J426" s="73"/>
      <c r="K426" s="74"/>
      <c r="L426" s="74"/>
      <c r="M426" s="989"/>
      <c r="N426" s="74"/>
      <c r="O426" s="73"/>
      <c r="P426" s="73"/>
      <c r="Q426" s="73"/>
      <c r="R426" s="73"/>
      <c r="S426" s="73"/>
      <c r="T426" s="73"/>
      <c r="U426" s="73"/>
      <c r="V426" s="73"/>
      <c r="W426" s="73"/>
      <c r="X426" s="73"/>
      <c r="Y426" s="73"/>
      <c r="Z426" s="73"/>
      <c r="AA426" s="73"/>
      <c r="AB426" s="73"/>
      <c r="AC426" s="73"/>
      <c r="AD426" s="73"/>
      <c r="AE426" s="73"/>
      <c r="AF426" s="73"/>
      <c r="AG426" s="73"/>
      <c r="AH426" s="73"/>
    </row>
    <row r="427" spans="1:34" ht="15.75" customHeight="1">
      <c r="A427" s="73"/>
      <c r="B427" s="73"/>
      <c r="C427" s="73"/>
      <c r="D427" s="73"/>
      <c r="E427" s="73"/>
      <c r="F427" s="73"/>
      <c r="G427" s="591"/>
      <c r="H427" s="1412"/>
      <c r="I427" s="73"/>
      <c r="J427" s="73"/>
      <c r="K427" s="74"/>
      <c r="L427" s="74"/>
      <c r="M427" s="989"/>
      <c r="N427" s="74"/>
      <c r="O427" s="73"/>
      <c r="P427" s="73"/>
      <c r="Q427" s="73"/>
      <c r="R427" s="73"/>
      <c r="S427" s="73"/>
      <c r="T427" s="73"/>
      <c r="U427" s="73"/>
      <c r="V427" s="73"/>
      <c r="W427" s="73"/>
      <c r="X427" s="73"/>
      <c r="Y427" s="73"/>
      <c r="Z427" s="73"/>
      <c r="AA427" s="73"/>
      <c r="AB427" s="73"/>
      <c r="AC427" s="73"/>
      <c r="AD427" s="73"/>
      <c r="AE427" s="73"/>
      <c r="AF427" s="73"/>
      <c r="AG427" s="73"/>
      <c r="AH427" s="73"/>
    </row>
    <row r="428" spans="1:34" ht="15.75" customHeight="1">
      <c r="A428" s="73"/>
      <c r="B428" s="73"/>
      <c r="C428" s="73"/>
      <c r="D428" s="73"/>
      <c r="E428" s="73"/>
      <c r="F428" s="73"/>
      <c r="G428" s="591"/>
      <c r="H428" s="1412"/>
      <c r="I428" s="73"/>
      <c r="J428" s="73"/>
      <c r="K428" s="74"/>
      <c r="L428" s="74"/>
      <c r="M428" s="989"/>
      <c r="N428" s="74"/>
      <c r="O428" s="73"/>
      <c r="P428" s="73"/>
      <c r="Q428" s="73"/>
      <c r="R428" s="73"/>
      <c r="S428" s="73"/>
      <c r="T428" s="73"/>
      <c r="U428" s="73"/>
      <c r="V428" s="73"/>
      <c r="W428" s="73"/>
      <c r="X428" s="73"/>
      <c r="Y428" s="73"/>
      <c r="Z428" s="73"/>
      <c r="AA428" s="73"/>
      <c r="AB428" s="73"/>
      <c r="AC428" s="73"/>
      <c r="AD428" s="73"/>
      <c r="AE428" s="73"/>
      <c r="AF428" s="73"/>
      <c r="AG428" s="73"/>
      <c r="AH428" s="73"/>
    </row>
    <row r="429" spans="1:34" ht="15.75" customHeight="1">
      <c r="A429" s="73"/>
      <c r="B429" s="73"/>
      <c r="C429" s="73"/>
      <c r="D429" s="73"/>
      <c r="E429" s="73"/>
      <c r="F429" s="73"/>
      <c r="G429" s="591"/>
      <c r="H429" s="1412"/>
      <c r="I429" s="73"/>
      <c r="J429" s="73"/>
      <c r="K429" s="74"/>
      <c r="L429" s="74"/>
      <c r="M429" s="989"/>
      <c r="N429" s="74"/>
      <c r="O429" s="73"/>
      <c r="P429" s="73"/>
      <c r="Q429" s="73"/>
      <c r="R429" s="73"/>
      <c r="S429" s="73"/>
      <c r="T429" s="73"/>
      <c r="U429" s="73"/>
      <c r="V429" s="73"/>
      <c r="W429" s="73"/>
      <c r="X429" s="73"/>
      <c r="Y429" s="73"/>
      <c r="Z429" s="73"/>
      <c r="AA429" s="73"/>
      <c r="AB429" s="73"/>
      <c r="AC429" s="73"/>
      <c r="AD429" s="73"/>
      <c r="AE429" s="73"/>
      <c r="AF429" s="73"/>
      <c r="AG429" s="73"/>
      <c r="AH429" s="73"/>
    </row>
    <row r="430" spans="1:34" ht="15.75" customHeight="1">
      <c r="A430" s="73"/>
      <c r="B430" s="73"/>
      <c r="C430" s="73"/>
      <c r="D430" s="73"/>
      <c r="E430" s="73"/>
      <c r="F430" s="73"/>
      <c r="G430" s="591"/>
      <c r="H430" s="1412"/>
      <c r="I430" s="73"/>
      <c r="J430" s="73"/>
      <c r="K430" s="74"/>
      <c r="L430" s="74"/>
      <c r="M430" s="989"/>
      <c r="N430" s="74"/>
      <c r="O430" s="73"/>
      <c r="P430" s="73"/>
      <c r="Q430" s="73"/>
      <c r="R430" s="73"/>
      <c r="S430" s="73"/>
      <c r="T430" s="73"/>
      <c r="U430" s="73"/>
      <c r="V430" s="73"/>
      <c r="W430" s="73"/>
      <c r="X430" s="73"/>
      <c r="Y430" s="73"/>
      <c r="Z430" s="73"/>
      <c r="AA430" s="73"/>
      <c r="AB430" s="73"/>
      <c r="AC430" s="73"/>
      <c r="AD430" s="73"/>
      <c r="AE430" s="73"/>
      <c r="AF430" s="73"/>
      <c r="AG430" s="73"/>
      <c r="AH430" s="73"/>
    </row>
    <row r="431" spans="1:34" ht="15.75" customHeight="1">
      <c r="A431" s="73"/>
      <c r="B431" s="73"/>
      <c r="C431" s="73"/>
      <c r="D431" s="73"/>
      <c r="E431" s="73"/>
      <c r="F431" s="73"/>
      <c r="G431" s="591"/>
      <c r="H431" s="1412"/>
      <c r="I431" s="73"/>
      <c r="J431" s="73"/>
      <c r="K431" s="74"/>
      <c r="L431" s="74"/>
      <c r="M431" s="989"/>
      <c r="N431" s="74"/>
      <c r="O431" s="73"/>
      <c r="P431" s="73"/>
      <c r="Q431" s="73"/>
      <c r="R431" s="73"/>
      <c r="S431" s="73"/>
      <c r="T431" s="73"/>
      <c r="U431" s="73"/>
      <c r="V431" s="73"/>
      <c r="W431" s="73"/>
      <c r="X431" s="73"/>
      <c r="Y431" s="73"/>
      <c r="Z431" s="73"/>
      <c r="AA431" s="73"/>
      <c r="AB431" s="73"/>
      <c r="AC431" s="73"/>
      <c r="AD431" s="73"/>
      <c r="AE431" s="73"/>
      <c r="AF431" s="73"/>
      <c r="AG431" s="73"/>
      <c r="AH431" s="73"/>
    </row>
    <row r="432" spans="1:34" ht="15.75" customHeight="1">
      <c r="A432" s="73"/>
      <c r="B432" s="73"/>
      <c r="C432" s="73"/>
      <c r="D432" s="73"/>
      <c r="E432" s="73"/>
      <c r="F432" s="73"/>
      <c r="G432" s="591"/>
      <c r="H432" s="1412"/>
      <c r="I432" s="73"/>
      <c r="J432" s="73"/>
      <c r="K432" s="74"/>
      <c r="L432" s="74"/>
      <c r="M432" s="989"/>
      <c r="N432" s="74"/>
      <c r="O432" s="73"/>
      <c r="P432" s="73"/>
      <c r="Q432" s="73"/>
      <c r="R432" s="73"/>
      <c r="S432" s="73"/>
      <c r="T432" s="73"/>
      <c r="U432" s="73"/>
      <c r="V432" s="73"/>
      <c r="W432" s="73"/>
      <c r="X432" s="73"/>
      <c r="Y432" s="73"/>
      <c r="Z432" s="73"/>
      <c r="AA432" s="73"/>
      <c r="AB432" s="73"/>
      <c r="AC432" s="73"/>
      <c r="AD432" s="73"/>
      <c r="AE432" s="73"/>
      <c r="AF432" s="73"/>
      <c r="AG432" s="73"/>
      <c r="AH432" s="73"/>
    </row>
    <row r="433" spans="1:34" ht="15.75" customHeight="1">
      <c r="A433" s="73"/>
      <c r="B433" s="73"/>
      <c r="C433" s="73"/>
      <c r="D433" s="73"/>
      <c r="E433" s="73"/>
      <c r="F433" s="73"/>
      <c r="G433" s="591"/>
      <c r="H433" s="1412"/>
      <c r="I433" s="73"/>
      <c r="J433" s="73"/>
      <c r="K433" s="74"/>
      <c r="L433" s="74"/>
      <c r="M433" s="989"/>
      <c r="N433" s="74"/>
      <c r="O433" s="73"/>
      <c r="P433" s="73"/>
      <c r="Q433" s="73"/>
      <c r="R433" s="73"/>
      <c r="S433" s="73"/>
      <c r="T433" s="73"/>
      <c r="U433" s="73"/>
      <c r="V433" s="73"/>
      <c r="W433" s="73"/>
      <c r="X433" s="73"/>
      <c r="Y433" s="73"/>
      <c r="Z433" s="73"/>
      <c r="AA433" s="73"/>
      <c r="AB433" s="73"/>
      <c r="AC433" s="73"/>
      <c r="AD433" s="73"/>
      <c r="AE433" s="73"/>
      <c r="AF433" s="73"/>
      <c r="AG433" s="73"/>
      <c r="AH433" s="73"/>
    </row>
    <row r="434" spans="1:34" ht="15.75" customHeight="1">
      <c r="A434" s="73"/>
      <c r="B434" s="73"/>
      <c r="C434" s="73"/>
      <c r="D434" s="73"/>
      <c r="E434" s="73"/>
      <c r="F434" s="73"/>
      <c r="G434" s="591"/>
      <c r="H434" s="1412"/>
      <c r="I434" s="73"/>
      <c r="J434" s="73"/>
      <c r="K434" s="74"/>
      <c r="L434" s="74"/>
      <c r="M434" s="989"/>
      <c r="N434" s="74"/>
      <c r="O434" s="73"/>
      <c r="P434" s="73"/>
      <c r="Q434" s="73"/>
      <c r="R434" s="73"/>
      <c r="S434" s="73"/>
      <c r="T434" s="73"/>
      <c r="U434" s="73"/>
      <c r="V434" s="73"/>
      <c r="W434" s="73"/>
      <c r="X434" s="73"/>
      <c r="Y434" s="73"/>
      <c r="Z434" s="73"/>
      <c r="AA434" s="73"/>
      <c r="AB434" s="73"/>
      <c r="AC434" s="73"/>
      <c r="AD434" s="73"/>
      <c r="AE434" s="73"/>
      <c r="AF434" s="73"/>
      <c r="AG434" s="73"/>
      <c r="AH434" s="73"/>
    </row>
    <row r="435" spans="1:34" ht="15.75" customHeight="1">
      <c r="A435" s="73"/>
      <c r="B435" s="73"/>
      <c r="C435" s="73"/>
      <c r="D435" s="73"/>
      <c r="E435" s="73"/>
      <c r="F435" s="73"/>
      <c r="G435" s="591"/>
      <c r="H435" s="1412"/>
      <c r="I435" s="73"/>
      <c r="J435" s="73"/>
      <c r="K435" s="74"/>
      <c r="L435" s="74"/>
      <c r="M435" s="989"/>
      <c r="N435" s="74"/>
      <c r="O435" s="73"/>
      <c r="P435" s="73"/>
      <c r="Q435" s="73"/>
      <c r="R435" s="73"/>
      <c r="S435" s="73"/>
      <c r="T435" s="73"/>
      <c r="U435" s="73"/>
      <c r="V435" s="73"/>
      <c r="W435" s="73"/>
      <c r="X435" s="73"/>
      <c r="Y435" s="73"/>
      <c r="Z435" s="73"/>
      <c r="AA435" s="73"/>
      <c r="AB435" s="73"/>
      <c r="AC435" s="73"/>
      <c r="AD435" s="73"/>
      <c r="AE435" s="73"/>
      <c r="AF435" s="73"/>
      <c r="AG435" s="73"/>
      <c r="AH435" s="73"/>
    </row>
    <row r="436" spans="1:34" ht="15.75" customHeight="1">
      <c r="A436" s="73"/>
      <c r="B436" s="73"/>
      <c r="C436" s="73"/>
      <c r="D436" s="73"/>
      <c r="E436" s="73"/>
      <c r="F436" s="73"/>
      <c r="G436" s="591"/>
      <c r="H436" s="1412"/>
      <c r="I436" s="73"/>
      <c r="J436" s="73"/>
      <c r="K436" s="74"/>
      <c r="L436" s="74"/>
      <c r="M436" s="989"/>
      <c r="N436" s="74"/>
      <c r="O436" s="73"/>
      <c r="P436" s="73"/>
      <c r="Q436" s="73"/>
      <c r="R436" s="73"/>
      <c r="S436" s="73"/>
      <c r="T436" s="73"/>
      <c r="U436" s="73"/>
      <c r="V436" s="73"/>
      <c r="W436" s="73"/>
      <c r="X436" s="73"/>
      <c r="Y436" s="73"/>
      <c r="Z436" s="73"/>
      <c r="AA436" s="73"/>
      <c r="AB436" s="73"/>
      <c r="AC436" s="73"/>
      <c r="AD436" s="73"/>
      <c r="AE436" s="73"/>
      <c r="AF436" s="73"/>
      <c r="AG436" s="73"/>
      <c r="AH436" s="73"/>
    </row>
    <row r="437" spans="1:34" ht="15.75" customHeight="1">
      <c r="A437" s="73"/>
      <c r="B437" s="73"/>
      <c r="C437" s="73"/>
      <c r="D437" s="73"/>
      <c r="E437" s="73"/>
      <c r="F437" s="73"/>
      <c r="G437" s="591"/>
      <c r="H437" s="1412"/>
      <c r="I437" s="73"/>
      <c r="J437" s="73"/>
      <c r="K437" s="74"/>
      <c r="L437" s="74"/>
      <c r="M437" s="989"/>
      <c r="N437" s="74"/>
      <c r="O437" s="73"/>
      <c r="P437" s="73"/>
      <c r="Q437" s="73"/>
      <c r="R437" s="73"/>
      <c r="S437" s="73"/>
      <c r="T437" s="73"/>
      <c r="U437" s="73"/>
      <c r="V437" s="73"/>
      <c r="W437" s="73"/>
      <c r="X437" s="73"/>
      <c r="Y437" s="73"/>
      <c r="Z437" s="73"/>
      <c r="AA437" s="73"/>
      <c r="AB437" s="73"/>
      <c r="AC437" s="73"/>
      <c r="AD437" s="73"/>
      <c r="AE437" s="73"/>
      <c r="AF437" s="73"/>
      <c r="AG437" s="73"/>
      <c r="AH437" s="73"/>
    </row>
    <row r="438" spans="1:34" ht="15.75" customHeight="1">
      <c r="A438" s="73"/>
      <c r="B438" s="73"/>
      <c r="C438" s="73"/>
      <c r="D438" s="73"/>
      <c r="E438" s="73"/>
      <c r="F438" s="73"/>
      <c r="G438" s="591"/>
      <c r="H438" s="1412"/>
      <c r="I438" s="73"/>
      <c r="J438" s="73"/>
      <c r="K438" s="74"/>
      <c r="L438" s="74"/>
      <c r="M438" s="989"/>
      <c r="N438" s="74"/>
      <c r="O438" s="73"/>
      <c r="P438" s="73"/>
      <c r="Q438" s="73"/>
      <c r="R438" s="73"/>
      <c r="S438" s="73"/>
      <c r="T438" s="73"/>
      <c r="U438" s="73"/>
      <c r="V438" s="73"/>
      <c r="W438" s="73"/>
      <c r="X438" s="73"/>
      <c r="Y438" s="73"/>
      <c r="Z438" s="73"/>
      <c r="AA438" s="73"/>
      <c r="AB438" s="73"/>
      <c r="AC438" s="73"/>
      <c r="AD438" s="73"/>
      <c r="AE438" s="73"/>
      <c r="AF438" s="73"/>
      <c r="AG438" s="73"/>
      <c r="AH438" s="73"/>
    </row>
    <row r="439" spans="1:34" ht="15.75" customHeight="1">
      <c r="A439" s="73"/>
      <c r="B439" s="73"/>
      <c r="C439" s="73"/>
      <c r="D439" s="73"/>
      <c r="E439" s="73"/>
      <c r="F439" s="73"/>
      <c r="G439" s="591"/>
      <c r="H439" s="1412"/>
      <c r="I439" s="73"/>
      <c r="J439" s="73"/>
      <c r="K439" s="74"/>
      <c r="L439" s="74"/>
      <c r="M439" s="989"/>
      <c r="N439" s="74"/>
      <c r="O439" s="73"/>
      <c r="P439" s="73"/>
      <c r="Q439" s="73"/>
      <c r="R439" s="73"/>
      <c r="S439" s="73"/>
      <c r="T439" s="73"/>
      <c r="U439" s="73"/>
      <c r="V439" s="73"/>
      <c r="W439" s="73"/>
      <c r="X439" s="73"/>
      <c r="Y439" s="73"/>
      <c r="Z439" s="73"/>
      <c r="AA439" s="73"/>
      <c r="AB439" s="73"/>
      <c r="AC439" s="73"/>
      <c r="AD439" s="73"/>
      <c r="AE439" s="73"/>
      <c r="AF439" s="73"/>
      <c r="AG439" s="73"/>
      <c r="AH439" s="73"/>
    </row>
    <row r="440" spans="1:34" ht="15.75" customHeight="1">
      <c r="A440" s="73"/>
      <c r="B440" s="73"/>
      <c r="C440" s="73"/>
      <c r="D440" s="73"/>
      <c r="E440" s="73"/>
      <c r="F440" s="73"/>
      <c r="G440" s="591"/>
      <c r="H440" s="1412"/>
      <c r="I440" s="73"/>
      <c r="J440" s="73"/>
      <c r="K440" s="74"/>
      <c r="L440" s="74"/>
      <c r="M440" s="989"/>
      <c r="N440" s="74"/>
      <c r="O440" s="73"/>
      <c r="P440" s="73"/>
      <c r="Q440" s="73"/>
      <c r="R440" s="73"/>
      <c r="S440" s="73"/>
      <c r="T440" s="73"/>
      <c r="U440" s="73"/>
      <c r="V440" s="73"/>
      <c r="W440" s="73"/>
      <c r="X440" s="73"/>
      <c r="Y440" s="73"/>
      <c r="Z440" s="73"/>
      <c r="AA440" s="73"/>
      <c r="AB440" s="73"/>
      <c r="AC440" s="73"/>
      <c r="AD440" s="73"/>
      <c r="AE440" s="73"/>
      <c r="AF440" s="73"/>
      <c r="AG440" s="73"/>
      <c r="AH440" s="73"/>
    </row>
    <row r="441" spans="1:34" ht="15.75" customHeight="1">
      <c r="A441" s="73"/>
      <c r="B441" s="73"/>
      <c r="C441" s="73"/>
      <c r="D441" s="73"/>
      <c r="E441" s="73"/>
      <c r="F441" s="73"/>
      <c r="G441" s="591"/>
      <c r="H441" s="1412"/>
      <c r="I441" s="73"/>
      <c r="J441" s="73"/>
      <c r="K441" s="74"/>
      <c r="L441" s="74"/>
      <c r="M441" s="989"/>
      <c r="N441" s="74"/>
      <c r="O441" s="73"/>
      <c r="P441" s="73"/>
      <c r="Q441" s="73"/>
      <c r="R441" s="73"/>
      <c r="S441" s="73"/>
      <c r="T441" s="73"/>
      <c r="U441" s="73"/>
      <c r="V441" s="73"/>
      <c r="W441" s="73"/>
      <c r="X441" s="73"/>
      <c r="Y441" s="73"/>
      <c r="Z441" s="73"/>
      <c r="AA441" s="73"/>
      <c r="AB441" s="73"/>
      <c r="AC441" s="73"/>
      <c r="AD441" s="73"/>
      <c r="AE441" s="73"/>
      <c r="AF441" s="73"/>
      <c r="AG441" s="73"/>
      <c r="AH441" s="73"/>
    </row>
    <row r="442" spans="1:34" ht="15.75" customHeight="1">
      <c r="A442" s="73"/>
      <c r="B442" s="73"/>
      <c r="C442" s="73"/>
      <c r="D442" s="73"/>
      <c r="E442" s="73"/>
      <c r="F442" s="73"/>
      <c r="G442" s="591"/>
      <c r="H442" s="1412"/>
      <c r="I442" s="73"/>
      <c r="J442" s="73"/>
      <c r="K442" s="74"/>
      <c r="L442" s="74"/>
      <c r="M442" s="989"/>
      <c r="N442" s="74"/>
      <c r="O442" s="73"/>
      <c r="P442" s="73"/>
      <c r="Q442" s="73"/>
      <c r="R442" s="73"/>
      <c r="S442" s="73"/>
      <c r="T442" s="73"/>
      <c r="U442" s="73"/>
      <c r="V442" s="73"/>
      <c r="W442" s="73"/>
      <c r="X442" s="73"/>
      <c r="Y442" s="73"/>
      <c r="Z442" s="73"/>
      <c r="AA442" s="73"/>
      <c r="AB442" s="73"/>
      <c r="AC442" s="73"/>
      <c r="AD442" s="73"/>
      <c r="AE442" s="73"/>
      <c r="AF442" s="73"/>
      <c r="AG442" s="73"/>
      <c r="AH442" s="73"/>
    </row>
    <row r="443" spans="1:34" ht="15.75" customHeight="1">
      <c r="A443" s="73"/>
      <c r="B443" s="73"/>
      <c r="C443" s="73"/>
      <c r="D443" s="73"/>
      <c r="E443" s="73"/>
      <c r="F443" s="73"/>
      <c r="G443" s="591"/>
      <c r="H443" s="1412"/>
      <c r="I443" s="73"/>
      <c r="J443" s="73"/>
      <c r="K443" s="74"/>
      <c r="L443" s="74"/>
      <c r="M443" s="989"/>
      <c r="N443" s="74"/>
      <c r="O443" s="73"/>
      <c r="P443" s="73"/>
      <c r="Q443" s="73"/>
      <c r="R443" s="73"/>
      <c r="S443" s="73"/>
      <c r="T443" s="73"/>
      <c r="U443" s="73"/>
      <c r="V443" s="73"/>
      <c r="W443" s="73"/>
      <c r="X443" s="73"/>
      <c r="Y443" s="73"/>
      <c r="Z443" s="73"/>
      <c r="AA443" s="73"/>
      <c r="AB443" s="73"/>
      <c r="AC443" s="73"/>
      <c r="AD443" s="73"/>
      <c r="AE443" s="73"/>
      <c r="AF443" s="73"/>
      <c r="AG443" s="73"/>
      <c r="AH443" s="73"/>
    </row>
    <row r="444" spans="1:34" ht="15.75" customHeight="1">
      <c r="A444" s="73"/>
      <c r="B444" s="73"/>
      <c r="C444" s="73"/>
      <c r="D444" s="73"/>
      <c r="E444" s="73"/>
      <c r="F444" s="73"/>
      <c r="G444" s="591"/>
      <c r="H444" s="1412"/>
      <c r="I444" s="73"/>
      <c r="J444" s="73"/>
      <c r="K444" s="74"/>
      <c r="L444" s="74"/>
      <c r="M444" s="989"/>
      <c r="N444" s="74"/>
      <c r="O444" s="73"/>
      <c r="P444" s="73"/>
      <c r="Q444" s="73"/>
      <c r="R444" s="73"/>
      <c r="S444" s="73"/>
      <c r="T444" s="73"/>
      <c r="U444" s="73"/>
      <c r="V444" s="73"/>
      <c r="W444" s="73"/>
      <c r="X444" s="73"/>
      <c r="Y444" s="73"/>
      <c r="Z444" s="73"/>
      <c r="AA444" s="73"/>
      <c r="AB444" s="73"/>
      <c r="AC444" s="73"/>
      <c r="AD444" s="73"/>
      <c r="AE444" s="73"/>
      <c r="AF444" s="73"/>
      <c r="AG444" s="73"/>
      <c r="AH444" s="73"/>
    </row>
    <row r="445" spans="1:34" ht="15.75" customHeight="1">
      <c r="A445" s="73"/>
      <c r="B445" s="73"/>
      <c r="C445" s="73"/>
      <c r="D445" s="73"/>
      <c r="E445" s="73"/>
      <c r="F445" s="73"/>
      <c r="G445" s="591"/>
      <c r="H445" s="1412"/>
      <c r="I445" s="73"/>
      <c r="J445" s="73"/>
      <c r="K445" s="74"/>
      <c r="L445" s="74"/>
      <c r="M445" s="989"/>
      <c r="N445" s="74"/>
      <c r="O445" s="73"/>
      <c r="P445" s="73"/>
      <c r="Q445" s="73"/>
      <c r="R445" s="73"/>
      <c r="S445" s="73"/>
      <c r="T445" s="73"/>
      <c r="U445" s="73"/>
      <c r="V445" s="73"/>
      <c r="W445" s="73"/>
      <c r="X445" s="73"/>
      <c r="Y445" s="73"/>
      <c r="Z445" s="73"/>
      <c r="AA445" s="73"/>
      <c r="AB445" s="73"/>
      <c r="AC445" s="73"/>
      <c r="AD445" s="73"/>
      <c r="AE445" s="73"/>
      <c r="AF445" s="73"/>
      <c r="AG445" s="73"/>
      <c r="AH445" s="73"/>
    </row>
    <row r="446" spans="1:34" ht="15.75" customHeight="1">
      <c r="A446" s="73"/>
      <c r="B446" s="73"/>
      <c r="C446" s="73"/>
      <c r="D446" s="73"/>
      <c r="E446" s="73"/>
      <c r="F446" s="73"/>
      <c r="G446" s="591"/>
      <c r="H446" s="1412"/>
      <c r="I446" s="73"/>
      <c r="J446" s="73"/>
      <c r="K446" s="74"/>
      <c r="L446" s="74"/>
      <c r="M446" s="989"/>
      <c r="N446" s="74"/>
      <c r="O446" s="73"/>
      <c r="P446" s="73"/>
      <c r="Q446" s="73"/>
      <c r="R446" s="73"/>
      <c r="S446" s="73"/>
      <c r="T446" s="73"/>
      <c r="U446" s="73"/>
      <c r="V446" s="73"/>
      <c r="W446" s="73"/>
      <c r="X446" s="73"/>
      <c r="Y446" s="73"/>
      <c r="Z446" s="73"/>
      <c r="AA446" s="73"/>
      <c r="AB446" s="73"/>
      <c r="AC446" s="73"/>
      <c r="AD446" s="73"/>
      <c r="AE446" s="73"/>
      <c r="AF446" s="73"/>
      <c r="AG446" s="73"/>
      <c r="AH446" s="73"/>
    </row>
    <row r="447" spans="1:34" ht="15.75" customHeight="1">
      <c r="A447" s="73"/>
      <c r="B447" s="73"/>
      <c r="C447" s="73"/>
      <c r="D447" s="73"/>
      <c r="E447" s="73"/>
      <c r="F447" s="73"/>
      <c r="G447" s="591"/>
      <c r="H447" s="1412"/>
      <c r="I447" s="73"/>
      <c r="J447" s="73"/>
      <c r="K447" s="74"/>
      <c r="L447" s="74"/>
      <c r="M447" s="989"/>
      <c r="N447" s="74"/>
      <c r="O447" s="73"/>
      <c r="P447" s="73"/>
      <c r="Q447" s="73"/>
      <c r="R447" s="73"/>
      <c r="S447" s="73"/>
      <c r="T447" s="73"/>
      <c r="U447" s="73"/>
      <c r="V447" s="73"/>
      <c r="W447" s="73"/>
      <c r="X447" s="73"/>
      <c r="Y447" s="73"/>
      <c r="Z447" s="73"/>
      <c r="AA447" s="73"/>
      <c r="AB447" s="73"/>
      <c r="AC447" s="73"/>
      <c r="AD447" s="73"/>
      <c r="AE447" s="73"/>
      <c r="AF447" s="73"/>
      <c r="AG447" s="73"/>
      <c r="AH447" s="73"/>
    </row>
    <row r="448" spans="1:34" ht="15.75" customHeight="1">
      <c r="A448" s="73"/>
      <c r="B448" s="73"/>
      <c r="C448" s="73"/>
      <c r="D448" s="73"/>
      <c r="E448" s="73"/>
      <c r="F448" s="73"/>
      <c r="G448" s="591"/>
      <c r="H448" s="1412"/>
      <c r="I448" s="73"/>
      <c r="J448" s="73"/>
      <c r="K448" s="74"/>
      <c r="L448" s="74"/>
      <c r="M448" s="989"/>
      <c r="N448" s="74"/>
      <c r="O448" s="73"/>
      <c r="P448" s="73"/>
      <c r="Q448" s="73"/>
      <c r="R448" s="73"/>
      <c r="S448" s="73"/>
      <c r="T448" s="73"/>
      <c r="U448" s="73"/>
      <c r="V448" s="73"/>
      <c r="W448" s="73"/>
      <c r="X448" s="73"/>
      <c r="Y448" s="73"/>
      <c r="Z448" s="73"/>
      <c r="AA448" s="73"/>
      <c r="AB448" s="73"/>
      <c r="AC448" s="73"/>
      <c r="AD448" s="73"/>
      <c r="AE448" s="73"/>
      <c r="AF448" s="73"/>
      <c r="AG448" s="73"/>
      <c r="AH448" s="73"/>
    </row>
    <row r="449" spans="1:34" ht="15.75" customHeight="1">
      <c r="A449" s="73"/>
      <c r="B449" s="73"/>
      <c r="C449" s="73"/>
      <c r="D449" s="73"/>
      <c r="E449" s="73"/>
      <c r="F449" s="73"/>
      <c r="G449" s="591"/>
      <c r="H449" s="1412"/>
      <c r="I449" s="73"/>
      <c r="J449" s="73"/>
      <c r="K449" s="74"/>
      <c r="L449" s="74"/>
      <c r="M449" s="989"/>
      <c r="N449" s="74"/>
      <c r="O449" s="73"/>
      <c r="P449" s="73"/>
      <c r="Q449" s="73"/>
      <c r="R449" s="73"/>
      <c r="S449" s="73"/>
      <c r="T449" s="73"/>
      <c r="U449" s="73"/>
      <c r="V449" s="73"/>
      <c r="W449" s="73"/>
      <c r="X449" s="73"/>
      <c r="Y449" s="73"/>
      <c r="Z449" s="73"/>
      <c r="AA449" s="73"/>
      <c r="AB449" s="73"/>
      <c r="AC449" s="73"/>
      <c r="AD449" s="73"/>
      <c r="AE449" s="73"/>
      <c r="AF449" s="73"/>
      <c r="AG449" s="73"/>
      <c r="AH449" s="73"/>
    </row>
    <row r="450" spans="1:34" ht="15.75" customHeight="1">
      <c r="A450" s="73"/>
      <c r="B450" s="73"/>
      <c r="C450" s="73"/>
      <c r="D450" s="73"/>
      <c r="E450" s="73"/>
      <c r="F450" s="73"/>
      <c r="G450" s="591"/>
      <c r="H450" s="1412"/>
      <c r="I450" s="73"/>
      <c r="J450" s="73"/>
      <c r="K450" s="74"/>
      <c r="L450" s="74"/>
      <c r="M450" s="989"/>
      <c r="N450" s="74"/>
      <c r="O450" s="73"/>
      <c r="P450" s="73"/>
      <c r="Q450" s="73"/>
      <c r="R450" s="73"/>
      <c r="S450" s="73"/>
      <c r="T450" s="73"/>
      <c r="U450" s="73"/>
      <c r="V450" s="73"/>
      <c r="W450" s="73"/>
      <c r="X450" s="73"/>
      <c r="Y450" s="73"/>
      <c r="Z450" s="73"/>
      <c r="AA450" s="73"/>
      <c r="AB450" s="73"/>
      <c r="AC450" s="73"/>
      <c r="AD450" s="73"/>
      <c r="AE450" s="73"/>
      <c r="AF450" s="73"/>
      <c r="AG450" s="73"/>
      <c r="AH450" s="73"/>
    </row>
    <row r="451" spans="1:34" ht="15.75" customHeight="1">
      <c r="A451" s="73"/>
      <c r="B451" s="73"/>
      <c r="C451" s="73"/>
      <c r="D451" s="73"/>
      <c r="E451" s="73"/>
      <c r="F451" s="73"/>
      <c r="G451" s="591"/>
      <c r="H451" s="1412"/>
      <c r="I451" s="73"/>
      <c r="J451" s="73"/>
      <c r="K451" s="74"/>
      <c r="L451" s="74"/>
      <c r="M451" s="989"/>
      <c r="N451" s="74"/>
      <c r="O451" s="73"/>
      <c r="P451" s="73"/>
      <c r="Q451" s="73"/>
      <c r="R451" s="73"/>
      <c r="S451" s="73"/>
      <c r="T451" s="73"/>
      <c r="U451" s="73"/>
      <c r="V451" s="73"/>
      <c r="W451" s="73"/>
      <c r="X451" s="73"/>
      <c r="Y451" s="73"/>
      <c r="Z451" s="73"/>
      <c r="AA451" s="73"/>
      <c r="AB451" s="73"/>
      <c r="AC451" s="73"/>
      <c r="AD451" s="73"/>
      <c r="AE451" s="73"/>
      <c r="AF451" s="73"/>
      <c r="AG451" s="73"/>
      <c r="AH451" s="73"/>
    </row>
    <row r="452" spans="1:34" ht="15.75" customHeight="1">
      <c r="A452" s="73"/>
      <c r="B452" s="73"/>
      <c r="C452" s="73"/>
      <c r="D452" s="73"/>
      <c r="E452" s="73"/>
      <c r="F452" s="73"/>
      <c r="G452" s="591"/>
      <c r="H452" s="1412"/>
      <c r="I452" s="73"/>
      <c r="J452" s="73"/>
      <c r="K452" s="74"/>
      <c r="L452" s="74"/>
      <c r="M452" s="989"/>
      <c r="N452" s="74"/>
      <c r="O452" s="73"/>
      <c r="P452" s="73"/>
      <c r="Q452" s="73"/>
      <c r="R452" s="73"/>
      <c r="S452" s="73"/>
      <c r="T452" s="73"/>
      <c r="U452" s="73"/>
      <c r="V452" s="73"/>
      <c r="W452" s="73"/>
      <c r="X452" s="73"/>
      <c r="Y452" s="73"/>
      <c r="Z452" s="73"/>
      <c r="AA452" s="73"/>
      <c r="AB452" s="73"/>
      <c r="AC452" s="73"/>
      <c r="AD452" s="73"/>
      <c r="AE452" s="73"/>
      <c r="AF452" s="73"/>
      <c r="AG452" s="73"/>
      <c r="AH452" s="73"/>
    </row>
    <row r="453" spans="1:34" ht="15.75" customHeight="1">
      <c r="A453" s="73"/>
      <c r="B453" s="73"/>
      <c r="C453" s="73"/>
      <c r="D453" s="73"/>
      <c r="E453" s="73"/>
      <c r="F453" s="73"/>
      <c r="G453" s="591"/>
      <c r="H453" s="1412"/>
      <c r="I453" s="73"/>
      <c r="J453" s="73"/>
      <c r="K453" s="74"/>
      <c r="L453" s="74"/>
      <c r="M453" s="989"/>
      <c r="N453" s="74"/>
      <c r="O453" s="73"/>
      <c r="P453" s="73"/>
      <c r="Q453" s="73"/>
      <c r="R453" s="73"/>
      <c r="S453" s="73"/>
      <c r="T453" s="73"/>
      <c r="U453" s="73"/>
      <c r="V453" s="73"/>
      <c r="W453" s="73"/>
      <c r="X453" s="73"/>
      <c r="Y453" s="73"/>
      <c r="Z453" s="73"/>
      <c r="AA453" s="73"/>
      <c r="AB453" s="73"/>
      <c r="AC453" s="73"/>
      <c r="AD453" s="73"/>
      <c r="AE453" s="73"/>
      <c r="AF453" s="73"/>
      <c r="AG453" s="73"/>
      <c r="AH453" s="73"/>
    </row>
    <row r="454" spans="1:34" ht="15.75" customHeight="1">
      <c r="A454" s="73"/>
      <c r="B454" s="73"/>
      <c r="C454" s="73"/>
      <c r="D454" s="73"/>
      <c r="E454" s="73"/>
      <c r="F454" s="73"/>
      <c r="G454" s="591"/>
      <c r="H454" s="1412"/>
      <c r="I454" s="73"/>
      <c r="J454" s="73"/>
      <c r="K454" s="74"/>
      <c r="L454" s="74"/>
      <c r="M454" s="989"/>
      <c r="N454" s="74"/>
      <c r="O454" s="73"/>
      <c r="P454" s="73"/>
      <c r="Q454" s="73"/>
      <c r="R454" s="73"/>
      <c r="S454" s="73"/>
      <c r="T454" s="73"/>
      <c r="U454" s="73"/>
      <c r="V454" s="73"/>
      <c r="W454" s="73"/>
      <c r="X454" s="73"/>
      <c r="Y454" s="73"/>
      <c r="Z454" s="73"/>
      <c r="AA454" s="73"/>
      <c r="AB454" s="73"/>
      <c r="AC454" s="73"/>
      <c r="AD454" s="73"/>
      <c r="AE454" s="73"/>
      <c r="AF454" s="73"/>
      <c r="AG454" s="73"/>
      <c r="AH454" s="73"/>
    </row>
    <row r="455" spans="1:34" ht="15.75" customHeight="1">
      <c r="A455" s="73"/>
      <c r="B455" s="73"/>
      <c r="C455" s="73"/>
      <c r="D455" s="73"/>
      <c r="E455" s="73"/>
      <c r="F455" s="73"/>
      <c r="G455" s="591"/>
      <c r="H455" s="1412"/>
      <c r="I455" s="73"/>
      <c r="J455" s="73"/>
      <c r="K455" s="74"/>
      <c r="L455" s="74"/>
      <c r="M455" s="989"/>
      <c r="N455" s="74"/>
      <c r="O455" s="73"/>
      <c r="P455" s="73"/>
      <c r="Q455" s="73"/>
      <c r="R455" s="73"/>
      <c r="S455" s="73"/>
      <c r="T455" s="73"/>
      <c r="U455" s="73"/>
      <c r="V455" s="73"/>
      <c r="W455" s="73"/>
      <c r="X455" s="73"/>
      <c r="Y455" s="73"/>
      <c r="Z455" s="73"/>
      <c r="AA455" s="73"/>
      <c r="AB455" s="73"/>
      <c r="AC455" s="73"/>
      <c r="AD455" s="73"/>
      <c r="AE455" s="73"/>
      <c r="AF455" s="73"/>
      <c r="AG455" s="73"/>
      <c r="AH455" s="73"/>
    </row>
    <row r="456" spans="1:34" ht="15.75" customHeight="1">
      <c r="A456" s="73"/>
      <c r="B456" s="73"/>
      <c r="C456" s="73"/>
      <c r="D456" s="73"/>
      <c r="E456" s="73"/>
      <c r="F456" s="73"/>
      <c r="G456" s="591"/>
      <c r="H456" s="1412"/>
      <c r="I456" s="73"/>
      <c r="J456" s="73"/>
      <c r="K456" s="74"/>
      <c r="L456" s="74"/>
      <c r="M456" s="989"/>
      <c r="N456" s="74"/>
      <c r="O456" s="73"/>
      <c r="P456" s="73"/>
      <c r="Q456" s="73"/>
      <c r="R456" s="73"/>
      <c r="S456" s="73"/>
      <c r="T456" s="73"/>
      <c r="U456" s="73"/>
      <c r="V456" s="73"/>
      <c r="W456" s="73"/>
      <c r="X456" s="73"/>
      <c r="Y456" s="73"/>
      <c r="Z456" s="73"/>
      <c r="AA456" s="73"/>
      <c r="AB456" s="73"/>
      <c r="AC456" s="73"/>
      <c r="AD456" s="73"/>
      <c r="AE456" s="73"/>
      <c r="AF456" s="73"/>
      <c r="AG456" s="73"/>
      <c r="AH456" s="73"/>
    </row>
    <row r="457" spans="1:34" ht="15.75" customHeight="1">
      <c r="A457" s="73"/>
      <c r="B457" s="73"/>
      <c r="C457" s="73"/>
      <c r="D457" s="73"/>
      <c r="E457" s="73"/>
      <c r="F457" s="73"/>
      <c r="G457" s="591"/>
      <c r="H457" s="1412"/>
      <c r="I457" s="73"/>
      <c r="J457" s="73"/>
      <c r="K457" s="74"/>
      <c r="L457" s="74"/>
      <c r="M457" s="989"/>
      <c r="N457" s="74"/>
      <c r="O457" s="73"/>
      <c r="P457" s="73"/>
      <c r="Q457" s="73"/>
      <c r="R457" s="73"/>
      <c r="S457" s="73"/>
      <c r="T457" s="73"/>
      <c r="U457" s="73"/>
      <c r="V457" s="73"/>
      <c r="W457" s="73"/>
      <c r="X457" s="73"/>
      <c r="Y457" s="73"/>
      <c r="Z457" s="73"/>
      <c r="AA457" s="73"/>
      <c r="AB457" s="73"/>
      <c r="AC457" s="73"/>
      <c r="AD457" s="73"/>
      <c r="AE457" s="73"/>
      <c r="AF457" s="73"/>
      <c r="AG457" s="73"/>
      <c r="AH457" s="73"/>
    </row>
    <row r="458" spans="1:34" ht="15.75" customHeight="1">
      <c r="A458" s="73"/>
      <c r="B458" s="73"/>
      <c r="C458" s="73"/>
      <c r="D458" s="73"/>
      <c r="E458" s="73"/>
      <c r="F458" s="73"/>
      <c r="G458" s="591"/>
      <c r="H458" s="1412"/>
      <c r="I458" s="73"/>
      <c r="J458" s="73"/>
      <c r="K458" s="74"/>
      <c r="L458" s="74"/>
      <c r="M458" s="989"/>
      <c r="N458" s="74"/>
      <c r="O458" s="73"/>
      <c r="P458" s="73"/>
      <c r="Q458" s="73"/>
      <c r="R458" s="73"/>
      <c r="S458" s="73"/>
      <c r="T458" s="73"/>
      <c r="U458" s="73"/>
      <c r="V458" s="73"/>
      <c r="W458" s="73"/>
      <c r="X458" s="73"/>
      <c r="Y458" s="73"/>
      <c r="Z458" s="73"/>
      <c r="AA458" s="73"/>
      <c r="AB458" s="73"/>
      <c r="AC458" s="73"/>
      <c r="AD458" s="73"/>
      <c r="AE458" s="73"/>
      <c r="AF458" s="73"/>
      <c r="AG458" s="73"/>
      <c r="AH458" s="73"/>
    </row>
    <row r="459" spans="1:34" ht="15.75" customHeight="1">
      <c r="A459" s="73"/>
      <c r="B459" s="73"/>
      <c r="C459" s="73"/>
      <c r="D459" s="73"/>
      <c r="E459" s="73"/>
      <c r="F459" s="73"/>
      <c r="G459" s="591"/>
      <c r="H459" s="1412"/>
      <c r="I459" s="73"/>
      <c r="J459" s="73"/>
      <c r="K459" s="74"/>
      <c r="L459" s="74"/>
      <c r="M459" s="989"/>
      <c r="N459" s="74"/>
      <c r="O459" s="73"/>
      <c r="P459" s="73"/>
      <c r="Q459" s="73"/>
      <c r="R459" s="73"/>
      <c r="S459" s="73"/>
      <c r="T459" s="73"/>
      <c r="U459" s="73"/>
      <c r="V459" s="73"/>
      <c r="W459" s="73"/>
      <c r="X459" s="73"/>
      <c r="Y459" s="73"/>
      <c r="Z459" s="73"/>
      <c r="AA459" s="73"/>
      <c r="AB459" s="73"/>
      <c r="AC459" s="73"/>
      <c r="AD459" s="73"/>
      <c r="AE459" s="73"/>
      <c r="AF459" s="73"/>
      <c r="AG459" s="73"/>
      <c r="AH459" s="73"/>
    </row>
    <row r="460" spans="1:34" ht="15.75" customHeight="1">
      <c r="A460" s="73"/>
      <c r="B460" s="73"/>
      <c r="C460" s="73"/>
      <c r="D460" s="73"/>
      <c r="E460" s="73"/>
      <c r="F460" s="73"/>
      <c r="G460" s="591"/>
      <c r="H460" s="1412"/>
      <c r="I460" s="73"/>
      <c r="J460" s="73"/>
      <c r="K460" s="74"/>
      <c r="L460" s="74"/>
      <c r="M460" s="989"/>
      <c r="N460" s="74"/>
      <c r="O460" s="73"/>
      <c r="P460" s="73"/>
      <c r="Q460" s="73"/>
      <c r="R460" s="73"/>
      <c r="S460" s="73"/>
      <c r="T460" s="73"/>
      <c r="U460" s="73"/>
      <c r="V460" s="73"/>
      <c r="W460" s="73"/>
      <c r="X460" s="73"/>
      <c r="Y460" s="73"/>
      <c r="Z460" s="73"/>
      <c r="AA460" s="73"/>
      <c r="AB460" s="73"/>
      <c r="AC460" s="73"/>
      <c r="AD460" s="73"/>
      <c r="AE460" s="73"/>
      <c r="AF460" s="73"/>
      <c r="AG460" s="73"/>
      <c r="AH460" s="73"/>
    </row>
    <row r="461" spans="1:34" ht="15.75" customHeight="1">
      <c r="A461" s="73"/>
      <c r="B461" s="73"/>
      <c r="C461" s="73"/>
      <c r="D461" s="73"/>
      <c r="E461" s="73"/>
      <c r="F461" s="73"/>
      <c r="G461" s="591"/>
      <c r="H461" s="1412"/>
      <c r="I461" s="73"/>
      <c r="J461" s="73"/>
      <c r="K461" s="74"/>
      <c r="L461" s="74"/>
      <c r="M461" s="989"/>
      <c r="N461" s="74"/>
      <c r="O461" s="73"/>
      <c r="P461" s="73"/>
      <c r="Q461" s="73"/>
      <c r="R461" s="73"/>
      <c r="S461" s="73"/>
      <c r="T461" s="73"/>
      <c r="U461" s="73"/>
      <c r="V461" s="73"/>
      <c r="W461" s="73"/>
      <c r="X461" s="73"/>
      <c r="Y461" s="73"/>
      <c r="Z461" s="73"/>
      <c r="AA461" s="73"/>
      <c r="AB461" s="73"/>
      <c r="AC461" s="73"/>
      <c r="AD461" s="73"/>
      <c r="AE461" s="73"/>
      <c r="AF461" s="73"/>
      <c r="AG461" s="73"/>
      <c r="AH461" s="73"/>
    </row>
    <row r="462" spans="1:34" ht="15.75" customHeight="1">
      <c r="A462" s="73"/>
      <c r="B462" s="73"/>
      <c r="C462" s="73"/>
      <c r="D462" s="73"/>
      <c r="E462" s="73"/>
      <c r="F462" s="73"/>
      <c r="G462" s="591"/>
      <c r="H462" s="1412"/>
      <c r="I462" s="73"/>
      <c r="J462" s="73"/>
      <c r="K462" s="74"/>
      <c r="L462" s="74"/>
      <c r="M462" s="989"/>
      <c r="N462" s="74"/>
      <c r="O462" s="73"/>
      <c r="P462" s="73"/>
      <c r="Q462" s="73"/>
      <c r="R462" s="73"/>
      <c r="S462" s="73"/>
      <c r="T462" s="73"/>
      <c r="U462" s="73"/>
      <c r="V462" s="73"/>
      <c r="W462" s="73"/>
      <c r="X462" s="73"/>
      <c r="Y462" s="73"/>
      <c r="Z462" s="73"/>
      <c r="AA462" s="73"/>
      <c r="AB462" s="73"/>
      <c r="AC462" s="73"/>
      <c r="AD462" s="73"/>
      <c r="AE462" s="73"/>
      <c r="AF462" s="73"/>
      <c r="AG462" s="73"/>
      <c r="AH462" s="73"/>
    </row>
    <row r="463" spans="1:34" ht="15.75" customHeight="1">
      <c r="A463" s="73"/>
      <c r="B463" s="73"/>
      <c r="C463" s="73"/>
      <c r="D463" s="73"/>
      <c r="E463" s="73"/>
      <c r="F463" s="73"/>
      <c r="G463" s="591"/>
      <c r="H463" s="1412"/>
      <c r="I463" s="73"/>
      <c r="J463" s="73"/>
      <c r="K463" s="74"/>
      <c r="L463" s="74"/>
      <c r="M463" s="989"/>
      <c r="N463" s="74"/>
      <c r="O463" s="73"/>
      <c r="P463" s="73"/>
      <c r="Q463" s="73"/>
      <c r="R463" s="73"/>
      <c r="S463" s="73"/>
      <c r="T463" s="73"/>
      <c r="U463" s="73"/>
      <c r="V463" s="73"/>
      <c r="W463" s="73"/>
      <c r="X463" s="73"/>
      <c r="Y463" s="73"/>
      <c r="Z463" s="73"/>
      <c r="AA463" s="73"/>
      <c r="AB463" s="73"/>
      <c r="AC463" s="73"/>
      <c r="AD463" s="73"/>
      <c r="AE463" s="73"/>
      <c r="AF463" s="73"/>
      <c r="AG463" s="73"/>
      <c r="AH463" s="73"/>
    </row>
    <row r="464" spans="1:34" ht="15.75" customHeight="1">
      <c r="A464" s="73"/>
      <c r="B464" s="73"/>
      <c r="C464" s="73"/>
      <c r="D464" s="73"/>
      <c r="E464" s="73"/>
      <c r="F464" s="73"/>
      <c r="G464" s="591"/>
      <c r="H464" s="1412"/>
      <c r="I464" s="73"/>
      <c r="J464" s="73"/>
      <c r="K464" s="74"/>
      <c r="L464" s="74"/>
      <c r="M464" s="989"/>
      <c r="N464" s="74"/>
      <c r="O464" s="73"/>
      <c r="P464" s="73"/>
      <c r="Q464" s="73"/>
      <c r="R464" s="73"/>
      <c r="S464" s="73"/>
      <c r="T464" s="73"/>
      <c r="U464" s="73"/>
      <c r="V464" s="73"/>
      <c r="W464" s="73"/>
      <c r="X464" s="73"/>
      <c r="Y464" s="73"/>
      <c r="Z464" s="73"/>
      <c r="AA464" s="73"/>
      <c r="AB464" s="73"/>
      <c r="AC464" s="73"/>
      <c r="AD464" s="73"/>
      <c r="AE464" s="73"/>
      <c r="AF464" s="73"/>
      <c r="AG464" s="73"/>
      <c r="AH464" s="73"/>
    </row>
    <row r="465" spans="1:34" ht="15.75" customHeight="1">
      <c r="A465" s="73"/>
      <c r="B465" s="73"/>
      <c r="C465" s="73"/>
      <c r="D465" s="73"/>
      <c r="E465" s="73"/>
      <c r="F465" s="73"/>
      <c r="G465" s="591"/>
      <c r="H465" s="1412"/>
      <c r="I465" s="73"/>
      <c r="J465" s="73"/>
      <c r="K465" s="74"/>
      <c r="L465" s="74"/>
      <c r="M465" s="989"/>
      <c r="N465" s="74"/>
      <c r="O465" s="73"/>
      <c r="P465" s="73"/>
      <c r="Q465" s="73"/>
      <c r="R465" s="73"/>
      <c r="S465" s="73"/>
      <c r="T465" s="73"/>
      <c r="U465" s="73"/>
      <c r="V465" s="73"/>
      <c r="W465" s="73"/>
      <c r="X465" s="73"/>
      <c r="Y465" s="73"/>
      <c r="Z465" s="73"/>
      <c r="AA465" s="73"/>
      <c r="AB465" s="73"/>
      <c r="AC465" s="73"/>
      <c r="AD465" s="73"/>
      <c r="AE465" s="73"/>
      <c r="AF465" s="73"/>
      <c r="AG465" s="73"/>
      <c r="AH465" s="73"/>
    </row>
    <row r="466" spans="1:34" ht="15.75" customHeight="1">
      <c r="A466" s="73"/>
      <c r="B466" s="73"/>
      <c r="C466" s="73"/>
      <c r="D466" s="73"/>
      <c r="E466" s="73"/>
      <c r="F466" s="73"/>
      <c r="G466" s="591"/>
      <c r="H466" s="1412"/>
      <c r="I466" s="73"/>
      <c r="J466" s="73"/>
      <c r="K466" s="74"/>
      <c r="L466" s="74"/>
      <c r="M466" s="989"/>
      <c r="N466" s="74"/>
      <c r="O466" s="73"/>
      <c r="P466" s="73"/>
      <c r="Q466" s="73"/>
      <c r="R466" s="73"/>
      <c r="S466" s="73"/>
      <c r="T466" s="73"/>
      <c r="U466" s="73"/>
      <c r="V466" s="73"/>
      <c r="W466" s="73"/>
      <c r="X466" s="73"/>
      <c r="Y466" s="73"/>
      <c r="Z466" s="73"/>
      <c r="AA466" s="73"/>
      <c r="AB466" s="73"/>
      <c r="AC466" s="73"/>
      <c r="AD466" s="73"/>
      <c r="AE466" s="73"/>
      <c r="AF466" s="73"/>
      <c r="AG466" s="73"/>
      <c r="AH466" s="73"/>
    </row>
    <row r="467" spans="1:34" ht="15.75" customHeight="1">
      <c r="A467" s="73"/>
      <c r="B467" s="73"/>
      <c r="C467" s="73"/>
      <c r="D467" s="73"/>
      <c r="E467" s="73"/>
      <c r="F467" s="73"/>
      <c r="G467" s="591"/>
      <c r="H467" s="1412"/>
      <c r="I467" s="73"/>
      <c r="J467" s="73"/>
      <c r="K467" s="74"/>
      <c r="L467" s="74"/>
      <c r="M467" s="989"/>
      <c r="N467" s="74"/>
      <c r="O467" s="73"/>
      <c r="P467" s="73"/>
      <c r="Q467" s="73"/>
      <c r="R467" s="73"/>
      <c r="S467" s="73"/>
      <c r="T467" s="73"/>
      <c r="U467" s="73"/>
      <c r="V467" s="73"/>
      <c r="W467" s="73"/>
      <c r="X467" s="73"/>
      <c r="Y467" s="73"/>
      <c r="Z467" s="73"/>
      <c r="AA467" s="73"/>
      <c r="AB467" s="73"/>
      <c r="AC467" s="73"/>
      <c r="AD467" s="73"/>
      <c r="AE467" s="73"/>
      <c r="AF467" s="73"/>
      <c r="AG467" s="73"/>
      <c r="AH467" s="73"/>
    </row>
    <row r="468" spans="1:34" ht="15.75" customHeight="1">
      <c r="A468" s="73"/>
      <c r="B468" s="73"/>
      <c r="C468" s="73"/>
      <c r="D468" s="73"/>
      <c r="E468" s="73"/>
      <c r="F468" s="73"/>
      <c r="G468" s="591"/>
      <c r="H468" s="1412"/>
      <c r="I468" s="73"/>
      <c r="J468" s="73"/>
      <c r="K468" s="74"/>
      <c r="L468" s="74"/>
      <c r="M468" s="989"/>
      <c r="N468" s="74"/>
      <c r="O468" s="73"/>
      <c r="P468" s="73"/>
      <c r="Q468" s="73"/>
      <c r="R468" s="73"/>
      <c r="S468" s="73"/>
      <c r="T468" s="73"/>
      <c r="U468" s="73"/>
      <c r="V468" s="73"/>
      <c r="W468" s="73"/>
      <c r="X468" s="73"/>
      <c r="Y468" s="73"/>
      <c r="Z468" s="73"/>
      <c r="AA468" s="73"/>
      <c r="AB468" s="73"/>
      <c r="AC468" s="73"/>
      <c r="AD468" s="73"/>
      <c r="AE468" s="73"/>
      <c r="AF468" s="73"/>
      <c r="AG468" s="73"/>
      <c r="AH468" s="73"/>
    </row>
    <row r="469" spans="1:34" ht="15.75" customHeight="1">
      <c r="A469" s="73"/>
      <c r="B469" s="73"/>
      <c r="C469" s="73"/>
      <c r="D469" s="73"/>
      <c r="E469" s="73"/>
      <c r="F469" s="73"/>
      <c r="G469" s="591"/>
      <c r="H469" s="1412"/>
      <c r="I469" s="73"/>
      <c r="J469" s="73"/>
      <c r="K469" s="74"/>
      <c r="L469" s="74"/>
      <c r="M469" s="989"/>
      <c r="N469" s="74"/>
      <c r="O469" s="73"/>
      <c r="P469" s="73"/>
      <c r="Q469" s="73"/>
      <c r="R469" s="73"/>
      <c r="S469" s="73"/>
      <c r="T469" s="73"/>
      <c r="U469" s="73"/>
      <c r="V469" s="73"/>
      <c r="W469" s="73"/>
      <c r="X469" s="73"/>
      <c r="Y469" s="73"/>
      <c r="Z469" s="73"/>
      <c r="AA469" s="73"/>
      <c r="AB469" s="73"/>
      <c r="AC469" s="73"/>
      <c r="AD469" s="73"/>
      <c r="AE469" s="73"/>
      <c r="AF469" s="73"/>
      <c r="AG469" s="73"/>
      <c r="AH469" s="73"/>
    </row>
    <row r="470" spans="1:34" ht="15.75" customHeight="1">
      <c r="A470" s="73"/>
      <c r="B470" s="73"/>
      <c r="C470" s="73"/>
      <c r="D470" s="73"/>
      <c r="E470" s="73"/>
      <c r="F470" s="73"/>
      <c r="G470" s="591"/>
      <c r="H470" s="1412"/>
      <c r="I470" s="73"/>
      <c r="J470" s="73"/>
      <c r="K470" s="74"/>
      <c r="L470" s="74"/>
      <c r="M470" s="989"/>
      <c r="N470" s="74"/>
      <c r="O470" s="73"/>
      <c r="P470" s="73"/>
      <c r="Q470" s="73"/>
      <c r="R470" s="73"/>
      <c r="S470" s="73"/>
      <c r="T470" s="73"/>
      <c r="U470" s="73"/>
      <c r="V470" s="73"/>
      <c r="W470" s="73"/>
      <c r="X470" s="73"/>
      <c r="Y470" s="73"/>
      <c r="Z470" s="73"/>
      <c r="AA470" s="73"/>
      <c r="AB470" s="73"/>
      <c r="AC470" s="73"/>
      <c r="AD470" s="73"/>
      <c r="AE470" s="73"/>
      <c r="AF470" s="73"/>
      <c r="AG470" s="73"/>
      <c r="AH470" s="73"/>
    </row>
    <row r="471" spans="1:34" ht="15.75" customHeight="1">
      <c r="A471" s="73"/>
      <c r="B471" s="73"/>
      <c r="C471" s="73"/>
      <c r="D471" s="73"/>
      <c r="E471" s="73"/>
      <c r="F471" s="73"/>
      <c r="G471" s="591"/>
      <c r="H471" s="1412"/>
      <c r="I471" s="73"/>
      <c r="J471" s="73"/>
      <c r="K471" s="74"/>
      <c r="L471" s="74"/>
      <c r="M471" s="989"/>
      <c r="N471" s="74"/>
      <c r="O471" s="73"/>
      <c r="P471" s="73"/>
      <c r="Q471" s="73"/>
      <c r="R471" s="73"/>
      <c r="S471" s="73"/>
      <c r="T471" s="73"/>
      <c r="U471" s="73"/>
      <c r="V471" s="73"/>
      <c r="W471" s="73"/>
      <c r="X471" s="73"/>
      <c r="Y471" s="73"/>
      <c r="Z471" s="73"/>
      <c r="AA471" s="73"/>
      <c r="AB471" s="73"/>
      <c r="AC471" s="73"/>
      <c r="AD471" s="73"/>
      <c r="AE471" s="73"/>
      <c r="AF471" s="73"/>
      <c r="AG471" s="73"/>
      <c r="AH471" s="73"/>
    </row>
    <row r="472" spans="1:34" ht="15.75" customHeight="1">
      <c r="A472" s="73"/>
      <c r="B472" s="73"/>
      <c r="C472" s="73"/>
      <c r="D472" s="73"/>
      <c r="E472" s="73"/>
      <c r="F472" s="73"/>
      <c r="G472" s="591"/>
      <c r="H472" s="1412"/>
      <c r="I472" s="73"/>
      <c r="J472" s="73"/>
      <c r="K472" s="74"/>
      <c r="L472" s="74"/>
      <c r="M472" s="989"/>
      <c r="N472" s="74"/>
      <c r="O472" s="73"/>
      <c r="P472" s="73"/>
      <c r="Q472" s="73"/>
      <c r="R472" s="73"/>
      <c r="S472" s="73"/>
      <c r="T472" s="73"/>
      <c r="U472" s="73"/>
      <c r="V472" s="73"/>
      <c r="W472" s="73"/>
      <c r="X472" s="73"/>
      <c r="Y472" s="73"/>
      <c r="Z472" s="73"/>
      <c r="AA472" s="73"/>
      <c r="AB472" s="73"/>
      <c r="AC472" s="73"/>
      <c r="AD472" s="73"/>
      <c r="AE472" s="73"/>
      <c r="AF472" s="73"/>
      <c r="AG472" s="73"/>
      <c r="AH472" s="73"/>
    </row>
    <row r="473" spans="1:34" ht="15.75" customHeight="1">
      <c r="A473" s="73"/>
      <c r="B473" s="73"/>
      <c r="C473" s="73"/>
      <c r="D473" s="73"/>
      <c r="E473" s="73"/>
      <c r="F473" s="73"/>
      <c r="G473" s="591"/>
      <c r="H473" s="1412"/>
      <c r="I473" s="73"/>
      <c r="J473" s="73"/>
      <c r="K473" s="74"/>
      <c r="L473" s="74"/>
      <c r="M473" s="989"/>
      <c r="N473" s="74"/>
      <c r="O473" s="73"/>
      <c r="P473" s="73"/>
      <c r="Q473" s="73"/>
      <c r="R473" s="73"/>
      <c r="S473" s="73"/>
      <c r="T473" s="73"/>
      <c r="U473" s="73"/>
      <c r="V473" s="73"/>
      <c r="W473" s="73"/>
      <c r="X473" s="73"/>
      <c r="Y473" s="73"/>
      <c r="Z473" s="73"/>
      <c r="AA473" s="73"/>
      <c r="AB473" s="73"/>
      <c r="AC473" s="73"/>
      <c r="AD473" s="73"/>
      <c r="AE473" s="73"/>
      <c r="AF473" s="73"/>
      <c r="AG473" s="73"/>
      <c r="AH473" s="73"/>
    </row>
    <row r="474" spans="1:34" ht="15.75" customHeight="1">
      <c r="A474" s="73"/>
      <c r="B474" s="73"/>
      <c r="C474" s="73"/>
      <c r="D474" s="73"/>
      <c r="E474" s="73"/>
      <c r="F474" s="73"/>
      <c r="G474" s="591"/>
      <c r="H474" s="1412"/>
      <c r="I474" s="73"/>
      <c r="J474" s="73"/>
      <c r="K474" s="74"/>
      <c r="L474" s="74"/>
      <c r="M474" s="989"/>
      <c r="N474" s="74"/>
      <c r="O474" s="73"/>
      <c r="P474" s="73"/>
      <c r="Q474" s="73"/>
      <c r="R474" s="73"/>
      <c r="S474" s="73"/>
      <c r="T474" s="73"/>
      <c r="U474" s="73"/>
      <c r="V474" s="73"/>
      <c r="W474" s="73"/>
      <c r="X474" s="73"/>
      <c r="Y474" s="73"/>
      <c r="Z474" s="73"/>
      <c r="AA474" s="73"/>
      <c r="AB474" s="73"/>
      <c r="AC474" s="73"/>
      <c r="AD474" s="73"/>
      <c r="AE474" s="73"/>
      <c r="AF474" s="73"/>
      <c r="AG474" s="73"/>
      <c r="AH474" s="73"/>
    </row>
    <row r="475" spans="1:34" ht="15.75" customHeight="1">
      <c r="A475" s="73"/>
      <c r="B475" s="73"/>
      <c r="C475" s="73"/>
      <c r="D475" s="73"/>
      <c r="E475" s="73"/>
      <c r="F475" s="73"/>
      <c r="G475" s="591"/>
      <c r="H475" s="1412"/>
      <c r="I475" s="73"/>
      <c r="J475" s="73"/>
      <c r="K475" s="74"/>
      <c r="L475" s="74"/>
      <c r="M475" s="989"/>
      <c r="N475" s="74"/>
      <c r="O475" s="73"/>
      <c r="P475" s="73"/>
      <c r="Q475" s="73"/>
      <c r="R475" s="73"/>
      <c r="S475" s="73"/>
      <c r="T475" s="73"/>
      <c r="U475" s="73"/>
      <c r="V475" s="73"/>
      <c r="W475" s="73"/>
      <c r="X475" s="73"/>
      <c r="Y475" s="73"/>
      <c r="Z475" s="73"/>
      <c r="AA475" s="73"/>
      <c r="AB475" s="73"/>
      <c r="AC475" s="73"/>
      <c r="AD475" s="73"/>
      <c r="AE475" s="73"/>
      <c r="AF475" s="73"/>
      <c r="AG475" s="73"/>
      <c r="AH475" s="73"/>
    </row>
    <row r="476" spans="1:34" ht="15.75" customHeight="1">
      <c r="A476" s="73"/>
      <c r="B476" s="73"/>
      <c r="C476" s="73"/>
      <c r="D476" s="73"/>
      <c r="E476" s="73"/>
      <c r="F476" s="73"/>
      <c r="G476" s="591"/>
      <c r="H476" s="1412"/>
      <c r="I476" s="73"/>
      <c r="J476" s="73"/>
      <c r="K476" s="74"/>
      <c r="L476" s="74"/>
      <c r="M476" s="989"/>
      <c r="N476" s="74"/>
      <c r="O476" s="73"/>
      <c r="P476" s="73"/>
      <c r="Q476" s="73"/>
      <c r="R476" s="73"/>
      <c r="S476" s="73"/>
      <c r="T476" s="73"/>
      <c r="U476" s="73"/>
      <c r="V476" s="73"/>
      <c r="W476" s="73"/>
      <c r="X476" s="73"/>
      <c r="Y476" s="73"/>
      <c r="Z476" s="73"/>
      <c r="AA476" s="73"/>
      <c r="AB476" s="73"/>
      <c r="AC476" s="73"/>
      <c r="AD476" s="73"/>
      <c r="AE476" s="73"/>
      <c r="AF476" s="73"/>
      <c r="AG476" s="73"/>
      <c r="AH476" s="73"/>
    </row>
    <row r="477" spans="1:34" ht="15.75" customHeight="1">
      <c r="A477" s="73"/>
      <c r="B477" s="73"/>
      <c r="C477" s="73"/>
      <c r="D477" s="73"/>
      <c r="E477" s="73"/>
      <c r="F477" s="73"/>
      <c r="G477" s="591"/>
      <c r="H477" s="1412"/>
      <c r="I477" s="73"/>
      <c r="J477" s="73"/>
      <c r="K477" s="74"/>
      <c r="L477" s="74"/>
      <c r="M477" s="989"/>
      <c r="N477" s="74"/>
      <c r="O477" s="73"/>
      <c r="P477" s="73"/>
      <c r="Q477" s="73"/>
      <c r="R477" s="73"/>
      <c r="S477" s="73"/>
      <c r="T477" s="73"/>
      <c r="U477" s="73"/>
      <c r="V477" s="73"/>
      <c r="W477" s="73"/>
      <c r="X477" s="73"/>
      <c r="Y477" s="73"/>
      <c r="Z477" s="73"/>
      <c r="AA477" s="73"/>
      <c r="AB477" s="73"/>
      <c r="AC477" s="73"/>
      <c r="AD477" s="73"/>
      <c r="AE477" s="73"/>
      <c r="AF477" s="73"/>
      <c r="AG477" s="73"/>
      <c r="AH477" s="73"/>
    </row>
    <row r="478" spans="1:34" ht="15.75" customHeight="1">
      <c r="A478" s="73"/>
      <c r="B478" s="73"/>
      <c r="C478" s="73"/>
      <c r="D478" s="73"/>
      <c r="E478" s="73"/>
      <c r="F478" s="73"/>
      <c r="G478" s="591"/>
      <c r="H478" s="1412"/>
      <c r="I478" s="73"/>
      <c r="J478" s="73"/>
      <c r="K478" s="74"/>
      <c r="L478" s="74"/>
      <c r="M478" s="989"/>
      <c r="N478" s="74"/>
      <c r="O478" s="73"/>
      <c r="P478" s="73"/>
      <c r="Q478" s="73"/>
      <c r="R478" s="73"/>
      <c r="S478" s="73"/>
      <c r="T478" s="73"/>
      <c r="U478" s="73"/>
      <c r="V478" s="73"/>
      <c r="W478" s="73"/>
      <c r="X478" s="73"/>
      <c r="Y478" s="73"/>
      <c r="Z478" s="73"/>
      <c r="AA478" s="73"/>
      <c r="AB478" s="73"/>
      <c r="AC478" s="73"/>
      <c r="AD478" s="73"/>
      <c r="AE478" s="73"/>
      <c r="AF478" s="73"/>
      <c r="AG478" s="73"/>
      <c r="AH478" s="73"/>
    </row>
    <row r="479" spans="1:34" ht="15.75" customHeight="1">
      <c r="A479" s="73"/>
      <c r="B479" s="73"/>
      <c r="C479" s="73"/>
      <c r="D479" s="73"/>
      <c r="E479" s="73"/>
      <c r="F479" s="73"/>
      <c r="G479" s="591"/>
      <c r="H479" s="1412"/>
      <c r="I479" s="73"/>
      <c r="J479" s="73"/>
      <c r="K479" s="74"/>
      <c r="L479" s="74"/>
      <c r="M479" s="989"/>
      <c r="N479" s="74"/>
      <c r="O479" s="73"/>
      <c r="P479" s="73"/>
      <c r="Q479" s="73"/>
      <c r="R479" s="73"/>
      <c r="S479" s="73"/>
      <c r="T479" s="73"/>
      <c r="U479" s="73"/>
      <c r="V479" s="73"/>
      <c r="W479" s="73"/>
      <c r="X479" s="73"/>
      <c r="Y479" s="73"/>
      <c r="Z479" s="73"/>
      <c r="AA479" s="73"/>
      <c r="AB479" s="73"/>
      <c r="AC479" s="73"/>
      <c r="AD479" s="73"/>
      <c r="AE479" s="73"/>
      <c r="AF479" s="73"/>
      <c r="AG479" s="73"/>
      <c r="AH479" s="73"/>
    </row>
    <row r="480" spans="1:34" ht="15.75" customHeight="1">
      <c r="A480" s="73"/>
      <c r="B480" s="73"/>
      <c r="C480" s="73"/>
      <c r="D480" s="73"/>
      <c r="E480" s="73"/>
      <c r="F480" s="73"/>
      <c r="G480" s="591"/>
      <c r="H480" s="1412"/>
      <c r="I480" s="73"/>
      <c r="J480" s="73"/>
      <c r="K480" s="74"/>
      <c r="L480" s="74"/>
      <c r="M480" s="989"/>
      <c r="N480" s="74"/>
      <c r="O480" s="73"/>
      <c r="P480" s="73"/>
      <c r="Q480" s="73"/>
      <c r="R480" s="73"/>
      <c r="S480" s="73"/>
      <c r="T480" s="73"/>
      <c r="U480" s="73"/>
      <c r="V480" s="73"/>
      <c r="W480" s="73"/>
      <c r="X480" s="73"/>
      <c r="Y480" s="73"/>
      <c r="Z480" s="73"/>
      <c r="AA480" s="73"/>
      <c r="AB480" s="73"/>
      <c r="AC480" s="73"/>
      <c r="AD480" s="73"/>
      <c r="AE480" s="73"/>
      <c r="AF480" s="73"/>
      <c r="AG480" s="73"/>
      <c r="AH480" s="73"/>
    </row>
    <row r="481" spans="1:34" ht="15.75" customHeight="1">
      <c r="A481" s="73"/>
      <c r="B481" s="73"/>
      <c r="C481" s="73"/>
      <c r="D481" s="73"/>
      <c r="E481" s="73"/>
      <c r="F481" s="73"/>
      <c r="G481" s="591"/>
      <c r="H481" s="1412"/>
      <c r="I481" s="73"/>
      <c r="J481" s="73"/>
      <c r="K481" s="74"/>
      <c r="L481" s="74"/>
      <c r="M481" s="989"/>
      <c r="N481" s="74"/>
      <c r="O481" s="73"/>
      <c r="P481" s="73"/>
      <c r="Q481" s="73"/>
      <c r="R481" s="73"/>
      <c r="S481" s="73"/>
      <c r="T481" s="73"/>
      <c r="U481" s="73"/>
      <c r="V481" s="73"/>
      <c r="W481" s="73"/>
      <c r="X481" s="73"/>
      <c r="Y481" s="73"/>
      <c r="Z481" s="73"/>
      <c r="AA481" s="73"/>
      <c r="AB481" s="73"/>
      <c r="AC481" s="73"/>
      <c r="AD481" s="73"/>
      <c r="AE481" s="73"/>
      <c r="AF481" s="73"/>
      <c r="AG481" s="73"/>
      <c r="AH481" s="73"/>
    </row>
    <row r="482" spans="1:34" ht="15.75" customHeight="1">
      <c r="A482" s="73"/>
      <c r="B482" s="73"/>
      <c r="C482" s="73"/>
      <c r="D482" s="73"/>
      <c r="E482" s="73"/>
      <c r="F482" s="73"/>
      <c r="G482" s="591"/>
      <c r="H482" s="1412"/>
      <c r="I482" s="73"/>
      <c r="J482" s="73"/>
      <c r="K482" s="74"/>
      <c r="L482" s="74"/>
      <c r="M482" s="989"/>
      <c r="N482" s="74"/>
      <c r="O482" s="73"/>
      <c r="P482" s="73"/>
      <c r="Q482" s="73"/>
      <c r="R482" s="73"/>
      <c r="S482" s="73"/>
      <c r="T482" s="73"/>
      <c r="U482" s="73"/>
      <c r="V482" s="73"/>
      <c r="W482" s="73"/>
      <c r="X482" s="73"/>
      <c r="Y482" s="73"/>
      <c r="Z482" s="73"/>
      <c r="AA482" s="73"/>
      <c r="AB482" s="73"/>
      <c r="AC482" s="73"/>
      <c r="AD482" s="73"/>
      <c r="AE482" s="73"/>
      <c r="AF482" s="73"/>
      <c r="AG482" s="73"/>
      <c r="AH482" s="73"/>
    </row>
    <row r="483" spans="1:34" ht="15.75" customHeight="1">
      <c r="A483" s="73"/>
      <c r="B483" s="73"/>
      <c r="C483" s="73"/>
      <c r="D483" s="73"/>
      <c r="E483" s="73"/>
      <c r="F483" s="73"/>
      <c r="G483" s="591"/>
      <c r="H483" s="1412"/>
      <c r="I483" s="73"/>
      <c r="J483" s="73"/>
      <c r="K483" s="74"/>
      <c r="L483" s="74"/>
      <c r="M483" s="989"/>
      <c r="N483" s="74"/>
      <c r="O483" s="73"/>
      <c r="P483" s="73"/>
      <c r="Q483" s="73"/>
      <c r="R483" s="73"/>
      <c r="S483" s="73"/>
      <c r="T483" s="73"/>
      <c r="U483" s="73"/>
      <c r="V483" s="73"/>
      <c r="W483" s="73"/>
      <c r="X483" s="73"/>
      <c r="Y483" s="73"/>
      <c r="Z483" s="73"/>
      <c r="AA483" s="73"/>
      <c r="AB483" s="73"/>
      <c r="AC483" s="73"/>
      <c r="AD483" s="73"/>
      <c r="AE483" s="73"/>
      <c r="AF483" s="73"/>
      <c r="AG483" s="73"/>
      <c r="AH483" s="73"/>
    </row>
    <row r="484" spans="1:34" ht="15.75" customHeight="1">
      <c r="A484" s="73"/>
      <c r="B484" s="73"/>
      <c r="C484" s="73"/>
      <c r="D484" s="73"/>
      <c r="E484" s="73"/>
      <c r="F484" s="73"/>
      <c r="G484" s="591"/>
      <c r="H484" s="1412"/>
      <c r="I484" s="73"/>
      <c r="J484" s="73"/>
      <c r="K484" s="74"/>
      <c r="L484" s="74"/>
      <c r="M484" s="989"/>
      <c r="N484" s="74"/>
      <c r="O484" s="73"/>
      <c r="P484" s="73"/>
      <c r="Q484" s="73"/>
      <c r="R484" s="73"/>
      <c r="S484" s="73"/>
      <c r="T484" s="73"/>
      <c r="U484" s="73"/>
      <c r="V484" s="73"/>
      <c r="W484" s="73"/>
      <c r="X484" s="73"/>
      <c r="Y484" s="73"/>
      <c r="Z484" s="73"/>
      <c r="AA484" s="73"/>
      <c r="AB484" s="73"/>
      <c r="AC484" s="73"/>
      <c r="AD484" s="73"/>
      <c r="AE484" s="73"/>
      <c r="AF484" s="73"/>
      <c r="AG484" s="73"/>
      <c r="AH484" s="73"/>
    </row>
    <row r="485" spans="1:34" ht="15.75" customHeight="1">
      <c r="A485" s="73"/>
      <c r="B485" s="73"/>
      <c r="C485" s="73"/>
      <c r="D485" s="73"/>
      <c r="E485" s="73"/>
      <c r="F485" s="73"/>
      <c r="G485" s="591"/>
      <c r="H485" s="1412"/>
      <c r="I485" s="73"/>
      <c r="J485" s="73"/>
      <c r="K485" s="74"/>
      <c r="L485" s="74"/>
      <c r="M485" s="989"/>
      <c r="N485" s="74"/>
      <c r="O485" s="73"/>
      <c r="P485" s="73"/>
      <c r="Q485" s="73"/>
      <c r="R485" s="73"/>
      <c r="S485" s="73"/>
      <c r="T485" s="73"/>
      <c r="U485" s="73"/>
      <c r="V485" s="73"/>
      <c r="W485" s="73"/>
      <c r="X485" s="73"/>
      <c r="Y485" s="73"/>
      <c r="Z485" s="73"/>
      <c r="AA485" s="73"/>
      <c r="AB485" s="73"/>
      <c r="AC485" s="73"/>
      <c r="AD485" s="73"/>
      <c r="AE485" s="73"/>
      <c r="AF485" s="73"/>
      <c r="AG485" s="73"/>
      <c r="AH485" s="73"/>
    </row>
    <row r="486" spans="1:34" ht="15.75" customHeight="1">
      <c r="A486" s="73"/>
      <c r="B486" s="73"/>
      <c r="C486" s="73"/>
      <c r="D486" s="73"/>
      <c r="E486" s="73"/>
      <c r="F486" s="73"/>
      <c r="G486" s="591"/>
      <c r="H486" s="1412"/>
      <c r="I486" s="73"/>
      <c r="J486" s="73"/>
      <c r="K486" s="74"/>
      <c r="L486" s="74"/>
      <c r="M486" s="989"/>
      <c r="N486" s="74"/>
      <c r="O486" s="73"/>
      <c r="P486" s="73"/>
      <c r="Q486" s="73"/>
      <c r="R486" s="73"/>
      <c r="S486" s="73"/>
      <c r="T486" s="73"/>
      <c r="U486" s="73"/>
      <c r="V486" s="73"/>
      <c r="W486" s="73"/>
      <c r="X486" s="73"/>
      <c r="Y486" s="73"/>
      <c r="Z486" s="73"/>
      <c r="AA486" s="73"/>
      <c r="AB486" s="73"/>
      <c r="AC486" s="73"/>
      <c r="AD486" s="73"/>
      <c r="AE486" s="73"/>
      <c r="AF486" s="73"/>
      <c r="AG486" s="73"/>
      <c r="AH486" s="73"/>
    </row>
    <row r="487" spans="1:34" ht="15.75" customHeight="1">
      <c r="A487" s="73"/>
      <c r="B487" s="73"/>
      <c r="C487" s="73"/>
      <c r="D487" s="73"/>
      <c r="E487" s="73"/>
      <c r="F487" s="73"/>
      <c r="G487" s="591"/>
      <c r="H487" s="1412"/>
      <c r="I487" s="73"/>
      <c r="J487" s="73"/>
      <c r="K487" s="74"/>
      <c r="L487" s="74"/>
      <c r="M487" s="989"/>
      <c r="N487" s="74"/>
      <c r="O487" s="73"/>
      <c r="P487" s="73"/>
      <c r="Q487" s="73"/>
      <c r="R487" s="73"/>
      <c r="S487" s="73"/>
      <c r="T487" s="73"/>
      <c r="U487" s="73"/>
      <c r="V487" s="73"/>
      <c r="W487" s="73"/>
      <c r="X487" s="73"/>
      <c r="Y487" s="73"/>
      <c r="Z487" s="73"/>
      <c r="AA487" s="73"/>
      <c r="AB487" s="73"/>
      <c r="AC487" s="73"/>
      <c r="AD487" s="73"/>
      <c r="AE487" s="73"/>
      <c r="AF487" s="73"/>
      <c r="AG487" s="73"/>
      <c r="AH487" s="73"/>
    </row>
    <row r="488" spans="1:34" ht="15.75" customHeight="1">
      <c r="A488" s="73"/>
      <c r="B488" s="73"/>
      <c r="C488" s="73"/>
      <c r="D488" s="73"/>
      <c r="E488" s="73"/>
      <c r="F488" s="73"/>
      <c r="G488" s="591"/>
      <c r="H488" s="1412"/>
      <c r="I488" s="73"/>
      <c r="J488" s="73"/>
      <c r="K488" s="74"/>
      <c r="L488" s="74"/>
      <c r="M488" s="989"/>
      <c r="N488" s="74"/>
      <c r="O488" s="73"/>
      <c r="P488" s="73"/>
      <c r="Q488" s="73"/>
      <c r="R488" s="73"/>
      <c r="S488" s="73"/>
      <c r="T488" s="73"/>
      <c r="U488" s="73"/>
      <c r="V488" s="73"/>
      <c r="W488" s="73"/>
      <c r="X488" s="73"/>
      <c r="Y488" s="73"/>
      <c r="Z488" s="73"/>
      <c r="AA488" s="73"/>
      <c r="AB488" s="73"/>
      <c r="AC488" s="73"/>
      <c r="AD488" s="73"/>
      <c r="AE488" s="73"/>
      <c r="AF488" s="73"/>
      <c r="AG488" s="73"/>
      <c r="AH488" s="73"/>
    </row>
    <row r="489" spans="1:34" ht="15.75" customHeight="1">
      <c r="A489" s="73"/>
      <c r="B489" s="73"/>
      <c r="C489" s="73"/>
      <c r="D489" s="73"/>
      <c r="E489" s="73"/>
      <c r="F489" s="73"/>
      <c r="G489" s="591"/>
      <c r="H489" s="1412"/>
      <c r="I489" s="73"/>
      <c r="J489" s="73"/>
      <c r="K489" s="74"/>
      <c r="L489" s="74"/>
      <c r="M489" s="989"/>
      <c r="N489" s="74"/>
      <c r="O489" s="73"/>
      <c r="P489" s="73"/>
      <c r="Q489" s="73"/>
      <c r="R489" s="73"/>
      <c r="S489" s="73"/>
      <c r="T489" s="73"/>
      <c r="U489" s="73"/>
      <c r="V489" s="73"/>
      <c r="W489" s="73"/>
      <c r="X489" s="73"/>
      <c r="Y489" s="73"/>
      <c r="Z489" s="73"/>
      <c r="AA489" s="73"/>
      <c r="AB489" s="73"/>
      <c r="AC489" s="73"/>
      <c r="AD489" s="73"/>
      <c r="AE489" s="73"/>
      <c r="AF489" s="73"/>
      <c r="AG489" s="73"/>
      <c r="AH489" s="73"/>
    </row>
    <row r="490" spans="1:34" ht="15.75" customHeight="1">
      <c r="A490" s="73"/>
      <c r="B490" s="73"/>
      <c r="C490" s="73"/>
      <c r="D490" s="73"/>
      <c r="E490" s="73"/>
      <c r="F490" s="73"/>
      <c r="G490" s="591"/>
      <c r="H490" s="1412"/>
      <c r="I490" s="73"/>
      <c r="J490" s="73"/>
      <c r="K490" s="74"/>
      <c r="L490" s="74"/>
      <c r="M490" s="989"/>
      <c r="N490" s="74"/>
      <c r="O490" s="73"/>
      <c r="P490" s="73"/>
      <c r="Q490" s="73"/>
      <c r="R490" s="73"/>
      <c r="S490" s="73"/>
      <c r="T490" s="73"/>
      <c r="U490" s="73"/>
      <c r="V490" s="73"/>
      <c r="W490" s="73"/>
      <c r="X490" s="73"/>
      <c r="Y490" s="73"/>
      <c r="Z490" s="73"/>
      <c r="AA490" s="73"/>
      <c r="AB490" s="73"/>
      <c r="AC490" s="73"/>
      <c r="AD490" s="73"/>
      <c r="AE490" s="73"/>
      <c r="AF490" s="73"/>
      <c r="AG490" s="73"/>
      <c r="AH490" s="73"/>
    </row>
    <row r="491" spans="1:34" ht="15.75" customHeight="1">
      <c r="A491" s="73"/>
      <c r="B491" s="73"/>
      <c r="C491" s="73"/>
      <c r="D491" s="73"/>
      <c r="E491" s="73"/>
      <c r="F491" s="73"/>
      <c r="G491" s="591"/>
      <c r="H491" s="1412"/>
      <c r="I491" s="73"/>
      <c r="J491" s="73"/>
      <c r="K491" s="74"/>
      <c r="L491" s="74"/>
      <c r="M491" s="989"/>
      <c r="N491" s="74"/>
      <c r="O491" s="73"/>
      <c r="P491" s="73"/>
      <c r="Q491" s="73"/>
      <c r="R491" s="73"/>
      <c r="S491" s="73"/>
      <c r="T491" s="73"/>
      <c r="U491" s="73"/>
      <c r="V491" s="73"/>
      <c r="W491" s="73"/>
      <c r="X491" s="73"/>
      <c r="Y491" s="73"/>
      <c r="Z491" s="73"/>
      <c r="AA491" s="73"/>
      <c r="AB491" s="73"/>
      <c r="AC491" s="73"/>
      <c r="AD491" s="73"/>
      <c r="AE491" s="73"/>
      <c r="AF491" s="73"/>
      <c r="AG491" s="73"/>
      <c r="AH491" s="73"/>
    </row>
    <row r="492" spans="1:34" ht="15.75" customHeight="1">
      <c r="A492" s="73"/>
      <c r="B492" s="73"/>
      <c r="C492" s="73"/>
      <c r="D492" s="73"/>
      <c r="E492" s="73"/>
      <c r="F492" s="73"/>
      <c r="G492" s="591"/>
      <c r="H492" s="1412"/>
      <c r="I492" s="73"/>
      <c r="J492" s="73"/>
      <c r="K492" s="74"/>
      <c r="L492" s="74"/>
      <c r="M492" s="989"/>
      <c r="N492" s="74"/>
      <c r="O492" s="73"/>
      <c r="P492" s="73"/>
      <c r="Q492" s="73"/>
      <c r="R492" s="73"/>
      <c r="S492" s="73"/>
      <c r="T492" s="73"/>
      <c r="U492" s="73"/>
      <c r="V492" s="73"/>
      <c r="W492" s="73"/>
      <c r="X492" s="73"/>
      <c r="Y492" s="73"/>
      <c r="Z492" s="73"/>
      <c r="AA492" s="73"/>
      <c r="AB492" s="73"/>
      <c r="AC492" s="73"/>
      <c r="AD492" s="73"/>
      <c r="AE492" s="73"/>
      <c r="AF492" s="73"/>
      <c r="AG492" s="73"/>
      <c r="AH492" s="73"/>
    </row>
    <row r="493" spans="1:34" ht="15.75" customHeight="1">
      <c r="A493" s="73"/>
      <c r="B493" s="73"/>
      <c r="C493" s="73"/>
      <c r="D493" s="73"/>
      <c r="E493" s="73"/>
      <c r="F493" s="73"/>
      <c r="G493" s="591"/>
      <c r="H493" s="1412"/>
      <c r="I493" s="73"/>
      <c r="J493" s="73"/>
      <c r="K493" s="74"/>
      <c r="L493" s="74"/>
      <c r="M493" s="989"/>
      <c r="N493" s="74"/>
      <c r="O493" s="73"/>
      <c r="P493" s="73"/>
      <c r="Q493" s="73"/>
      <c r="R493" s="73"/>
      <c r="S493" s="73"/>
      <c r="T493" s="73"/>
      <c r="U493" s="73"/>
      <c r="V493" s="73"/>
      <c r="W493" s="73"/>
      <c r="X493" s="73"/>
      <c r="Y493" s="73"/>
      <c r="Z493" s="73"/>
      <c r="AA493" s="73"/>
      <c r="AB493" s="73"/>
      <c r="AC493" s="73"/>
      <c r="AD493" s="73"/>
      <c r="AE493" s="73"/>
      <c r="AF493" s="73"/>
      <c r="AG493" s="73"/>
      <c r="AH493" s="73"/>
    </row>
    <row r="494" spans="1:34" ht="15.75" customHeight="1">
      <c r="A494" s="73"/>
      <c r="B494" s="73"/>
      <c r="C494" s="73"/>
      <c r="D494" s="73"/>
      <c r="E494" s="73"/>
      <c r="F494" s="73"/>
      <c r="G494" s="591"/>
      <c r="H494" s="1412"/>
      <c r="I494" s="73"/>
      <c r="J494" s="73"/>
      <c r="K494" s="74"/>
      <c r="L494" s="74"/>
      <c r="M494" s="989"/>
      <c r="N494" s="74"/>
      <c r="O494" s="73"/>
      <c r="P494" s="73"/>
      <c r="Q494" s="73"/>
      <c r="R494" s="73"/>
      <c r="S494" s="73"/>
      <c r="T494" s="73"/>
      <c r="U494" s="73"/>
      <c r="V494" s="73"/>
      <c r="W494" s="73"/>
      <c r="X494" s="73"/>
      <c r="Y494" s="73"/>
      <c r="Z494" s="73"/>
      <c r="AA494" s="73"/>
      <c r="AB494" s="73"/>
      <c r="AC494" s="73"/>
      <c r="AD494" s="73"/>
      <c r="AE494" s="73"/>
      <c r="AF494" s="73"/>
      <c r="AG494" s="73"/>
      <c r="AH494" s="73"/>
    </row>
    <row r="495" spans="1:34" ht="15.75" customHeight="1">
      <c r="A495" s="73"/>
      <c r="B495" s="73"/>
      <c r="C495" s="73"/>
      <c r="D495" s="73"/>
      <c r="E495" s="73"/>
      <c r="F495" s="73"/>
      <c r="G495" s="591"/>
      <c r="H495" s="1412"/>
      <c r="I495" s="73"/>
      <c r="J495" s="73"/>
      <c r="K495" s="74"/>
      <c r="L495" s="74"/>
      <c r="M495" s="989"/>
      <c r="N495" s="74"/>
      <c r="O495" s="73"/>
      <c r="P495" s="73"/>
      <c r="Q495" s="73"/>
      <c r="R495" s="73"/>
      <c r="S495" s="73"/>
      <c r="T495" s="73"/>
      <c r="U495" s="73"/>
      <c r="V495" s="73"/>
      <c r="W495" s="73"/>
      <c r="X495" s="73"/>
      <c r="Y495" s="73"/>
      <c r="Z495" s="73"/>
      <c r="AA495" s="73"/>
      <c r="AB495" s="73"/>
      <c r="AC495" s="73"/>
      <c r="AD495" s="73"/>
      <c r="AE495" s="73"/>
      <c r="AF495" s="73"/>
      <c r="AG495" s="73"/>
      <c r="AH495" s="73"/>
    </row>
    <row r="496" spans="1:34" ht="15.75" customHeight="1">
      <c r="A496" s="73"/>
      <c r="B496" s="73"/>
      <c r="C496" s="73"/>
      <c r="D496" s="73"/>
      <c r="E496" s="73"/>
      <c r="F496" s="73"/>
      <c r="G496" s="591"/>
      <c r="H496" s="1412"/>
      <c r="I496" s="73"/>
      <c r="J496" s="73"/>
      <c r="K496" s="74"/>
      <c r="L496" s="74"/>
      <c r="M496" s="989"/>
      <c r="N496" s="74"/>
      <c r="O496" s="73"/>
      <c r="P496" s="73"/>
      <c r="Q496" s="73"/>
      <c r="R496" s="73"/>
      <c r="S496" s="73"/>
      <c r="T496" s="73"/>
      <c r="U496" s="73"/>
      <c r="V496" s="73"/>
      <c r="W496" s="73"/>
      <c r="X496" s="73"/>
      <c r="Y496" s="73"/>
      <c r="Z496" s="73"/>
      <c r="AA496" s="73"/>
      <c r="AB496" s="73"/>
      <c r="AC496" s="73"/>
      <c r="AD496" s="73"/>
      <c r="AE496" s="73"/>
      <c r="AF496" s="73"/>
      <c r="AG496" s="73"/>
      <c r="AH496" s="73"/>
    </row>
    <row r="497" spans="1:34" ht="15.75" customHeight="1">
      <c r="A497" s="73"/>
      <c r="B497" s="73"/>
      <c r="C497" s="73"/>
      <c r="D497" s="73"/>
      <c r="E497" s="73"/>
      <c r="F497" s="73"/>
      <c r="G497" s="591"/>
      <c r="H497" s="1412"/>
      <c r="I497" s="73"/>
      <c r="J497" s="73"/>
      <c r="K497" s="74"/>
      <c r="L497" s="74"/>
      <c r="M497" s="989"/>
      <c r="N497" s="74"/>
      <c r="O497" s="73"/>
      <c r="P497" s="73"/>
      <c r="Q497" s="73"/>
      <c r="R497" s="73"/>
      <c r="S497" s="73"/>
      <c r="T497" s="73"/>
      <c r="U497" s="73"/>
      <c r="V497" s="73"/>
      <c r="W497" s="73"/>
      <c r="X497" s="73"/>
      <c r="Y497" s="73"/>
      <c r="Z497" s="73"/>
      <c r="AA497" s="73"/>
      <c r="AB497" s="73"/>
      <c r="AC497" s="73"/>
      <c r="AD497" s="73"/>
      <c r="AE497" s="73"/>
      <c r="AF497" s="73"/>
      <c r="AG497" s="73"/>
      <c r="AH497" s="73"/>
    </row>
    <row r="498" spans="1:34" ht="15.75" customHeight="1">
      <c r="A498" s="73"/>
      <c r="B498" s="73"/>
      <c r="C498" s="73"/>
      <c r="D498" s="73"/>
      <c r="E498" s="73"/>
      <c r="F498" s="73"/>
      <c r="G498" s="591"/>
      <c r="H498" s="1412"/>
      <c r="I498" s="73"/>
      <c r="J498" s="73"/>
      <c r="K498" s="74"/>
      <c r="L498" s="74"/>
      <c r="M498" s="989"/>
      <c r="N498" s="74"/>
      <c r="O498" s="73"/>
      <c r="P498" s="73"/>
      <c r="Q498" s="73"/>
      <c r="R498" s="73"/>
      <c r="S498" s="73"/>
      <c r="T498" s="73"/>
      <c r="U498" s="73"/>
      <c r="V498" s="73"/>
      <c r="W498" s="73"/>
      <c r="X498" s="73"/>
      <c r="Y498" s="73"/>
      <c r="Z498" s="73"/>
      <c r="AA498" s="73"/>
      <c r="AB498" s="73"/>
      <c r="AC498" s="73"/>
      <c r="AD498" s="73"/>
      <c r="AE498" s="73"/>
      <c r="AF498" s="73"/>
      <c r="AG498" s="73"/>
      <c r="AH498" s="73"/>
    </row>
    <row r="499" spans="1:34" ht="15.75" customHeight="1">
      <c r="A499" s="73"/>
      <c r="B499" s="73"/>
      <c r="C499" s="73"/>
      <c r="D499" s="73"/>
      <c r="E499" s="73"/>
      <c r="F499" s="73"/>
      <c r="G499" s="591"/>
      <c r="H499" s="1412"/>
      <c r="I499" s="73"/>
      <c r="J499" s="73"/>
      <c r="K499" s="74"/>
      <c r="L499" s="74"/>
      <c r="M499" s="989"/>
      <c r="N499" s="74"/>
      <c r="O499" s="73"/>
      <c r="P499" s="73"/>
      <c r="Q499" s="73"/>
      <c r="R499" s="73"/>
      <c r="S499" s="73"/>
      <c r="T499" s="73"/>
      <c r="U499" s="73"/>
      <c r="V499" s="73"/>
      <c r="W499" s="73"/>
      <c r="X499" s="73"/>
      <c r="Y499" s="73"/>
      <c r="Z499" s="73"/>
      <c r="AA499" s="73"/>
      <c r="AB499" s="73"/>
      <c r="AC499" s="73"/>
      <c r="AD499" s="73"/>
      <c r="AE499" s="73"/>
      <c r="AF499" s="73"/>
      <c r="AG499" s="73"/>
      <c r="AH499" s="73"/>
    </row>
    <row r="500" spans="1:34" ht="15.75" customHeight="1">
      <c r="A500" s="73"/>
      <c r="B500" s="73"/>
      <c r="C500" s="73"/>
      <c r="D500" s="73"/>
      <c r="E500" s="73"/>
      <c r="F500" s="73"/>
      <c r="G500" s="591"/>
      <c r="H500" s="1412"/>
      <c r="I500" s="73"/>
      <c r="J500" s="73"/>
      <c r="K500" s="74"/>
      <c r="L500" s="74"/>
      <c r="M500" s="989"/>
      <c r="N500" s="74"/>
      <c r="O500" s="73"/>
      <c r="P500" s="73"/>
      <c r="Q500" s="73"/>
      <c r="R500" s="73"/>
      <c r="S500" s="73"/>
      <c r="T500" s="73"/>
      <c r="U500" s="73"/>
      <c r="V500" s="73"/>
      <c r="W500" s="73"/>
      <c r="X500" s="73"/>
      <c r="Y500" s="73"/>
      <c r="Z500" s="73"/>
      <c r="AA500" s="73"/>
      <c r="AB500" s="73"/>
      <c r="AC500" s="73"/>
      <c r="AD500" s="73"/>
      <c r="AE500" s="73"/>
      <c r="AF500" s="73"/>
      <c r="AG500" s="73"/>
      <c r="AH500" s="73"/>
    </row>
    <row r="501" spans="1:34" ht="15.75" customHeight="1">
      <c r="A501" s="73"/>
      <c r="B501" s="73"/>
      <c r="C501" s="73"/>
      <c r="D501" s="73"/>
      <c r="E501" s="73"/>
      <c r="F501" s="73"/>
      <c r="G501" s="591"/>
      <c r="H501" s="1412"/>
      <c r="I501" s="73"/>
      <c r="J501" s="73"/>
      <c r="K501" s="74"/>
      <c r="L501" s="74"/>
      <c r="M501" s="989"/>
      <c r="N501" s="74"/>
      <c r="O501" s="73"/>
      <c r="P501" s="73"/>
      <c r="Q501" s="73"/>
      <c r="R501" s="73"/>
      <c r="S501" s="73"/>
      <c r="T501" s="73"/>
      <c r="U501" s="73"/>
      <c r="V501" s="73"/>
      <c r="W501" s="73"/>
      <c r="X501" s="73"/>
      <c r="Y501" s="73"/>
      <c r="Z501" s="73"/>
      <c r="AA501" s="73"/>
      <c r="AB501" s="73"/>
      <c r="AC501" s="73"/>
      <c r="AD501" s="73"/>
      <c r="AE501" s="73"/>
      <c r="AF501" s="73"/>
      <c r="AG501" s="73"/>
      <c r="AH501" s="73"/>
    </row>
    <row r="502" spans="1:34" ht="15.75" customHeight="1">
      <c r="A502" s="73"/>
      <c r="B502" s="73"/>
      <c r="C502" s="73"/>
      <c r="D502" s="73"/>
      <c r="E502" s="73"/>
      <c r="F502" s="73"/>
      <c r="G502" s="591"/>
      <c r="H502" s="1412"/>
      <c r="I502" s="73"/>
      <c r="J502" s="73"/>
      <c r="K502" s="74"/>
      <c r="L502" s="74"/>
      <c r="M502" s="989"/>
      <c r="N502" s="74"/>
      <c r="O502" s="73"/>
      <c r="P502" s="73"/>
      <c r="Q502" s="73"/>
      <c r="R502" s="73"/>
      <c r="S502" s="73"/>
      <c r="T502" s="73"/>
      <c r="U502" s="73"/>
      <c r="V502" s="73"/>
      <c r="W502" s="73"/>
      <c r="X502" s="73"/>
      <c r="Y502" s="73"/>
      <c r="Z502" s="73"/>
      <c r="AA502" s="73"/>
      <c r="AB502" s="73"/>
      <c r="AC502" s="73"/>
      <c r="AD502" s="73"/>
      <c r="AE502" s="73"/>
      <c r="AF502" s="73"/>
      <c r="AG502" s="73"/>
      <c r="AH502" s="73"/>
    </row>
    <row r="503" spans="1:34" ht="15.75" customHeight="1">
      <c r="A503" s="73"/>
      <c r="B503" s="73"/>
      <c r="C503" s="73"/>
      <c r="D503" s="73"/>
      <c r="E503" s="73"/>
      <c r="F503" s="73"/>
      <c r="G503" s="591"/>
      <c r="H503" s="1412"/>
      <c r="I503" s="73"/>
      <c r="J503" s="73"/>
      <c r="K503" s="74"/>
      <c r="L503" s="74"/>
      <c r="M503" s="989"/>
      <c r="N503" s="74"/>
      <c r="O503" s="73"/>
      <c r="P503" s="73"/>
      <c r="Q503" s="73"/>
      <c r="R503" s="73"/>
      <c r="S503" s="73"/>
      <c r="T503" s="73"/>
      <c r="U503" s="73"/>
      <c r="V503" s="73"/>
      <c r="W503" s="73"/>
      <c r="X503" s="73"/>
      <c r="Y503" s="73"/>
      <c r="Z503" s="73"/>
      <c r="AA503" s="73"/>
      <c r="AB503" s="73"/>
      <c r="AC503" s="73"/>
      <c r="AD503" s="73"/>
      <c r="AE503" s="73"/>
      <c r="AF503" s="73"/>
      <c r="AG503" s="73"/>
      <c r="AH503" s="73"/>
    </row>
    <row r="504" spans="1:34" ht="15.75" customHeight="1">
      <c r="A504" s="73"/>
      <c r="B504" s="73"/>
      <c r="C504" s="73"/>
      <c r="D504" s="73"/>
      <c r="E504" s="73"/>
      <c r="F504" s="73"/>
      <c r="G504" s="591"/>
      <c r="H504" s="1412"/>
      <c r="I504" s="73"/>
      <c r="J504" s="73"/>
      <c r="K504" s="74"/>
      <c r="L504" s="74"/>
      <c r="M504" s="989"/>
      <c r="N504" s="74"/>
      <c r="O504" s="73"/>
      <c r="P504" s="73"/>
      <c r="Q504" s="73"/>
      <c r="R504" s="73"/>
      <c r="S504" s="73"/>
      <c r="T504" s="73"/>
      <c r="U504" s="73"/>
      <c r="V504" s="73"/>
      <c r="W504" s="73"/>
      <c r="X504" s="73"/>
      <c r="Y504" s="73"/>
      <c r="Z504" s="73"/>
      <c r="AA504" s="73"/>
      <c r="AB504" s="73"/>
      <c r="AC504" s="73"/>
      <c r="AD504" s="73"/>
      <c r="AE504" s="73"/>
      <c r="AF504" s="73"/>
      <c r="AG504" s="73"/>
      <c r="AH504" s="73"/>
    </row>
    <row r="505" spans="1:34" ht="15.75" customHeight="1">
      <c r="A505" s="73"/>
      <c r="B505" s="73"/>
      <c r="C505" s="73"/>
      <c r="D505" s="73"/>
      <c r="E505" s="73"/>
      <c r="F505" s="73"/>
      <c r="G505" s="591"/>
      <c r="H505" s="1412"/>
      <c r="I505" s="73"/>
      <c r="J505" s="73"/>
      <c r="K505" s="74"/>
      <c r="L505" s="74"/>
      <c r="M505" s="989"/>
      <c r="N505" s="74"/>
      <c r="O505" s="73"/>
      <c r="P505" s="73"/>
      <c r="Q505" s="73"/>
      <c r="R505" s="73"/>
      <c r="S505" s="73"/>
      <c r="T505" s="73"/>
      <c r="U505" s="73"/>
      <c r="V505" s="73"/>
      <c r="W505" s="73"/>
      <c r="X505" s="73"/>
      <c r="Y505" s="73"/>
      <c r="Z505" s="73"/>
      <c r="AA505" s="73"/>
      <c r="AB505" s="73"/>
      <c r="AC505" s="73"/>
      <c r="AD505" s="73"/>
      <c r="AE505" s="73"/>
      <c r="AF505" s="73"/>
      <c r="AG505" s="73"/>
      <c r="AH505" s="73"/>
    </row>
    <row r="506" spans="1:34" ht="15.75" customHeight="1">
      <c r="A506" s="73"/>
      <c r="B506" s="73"/>
      <c r="C506" s="73"/>
      <c r="D506" s="73"/>
      <c r="E506" s="73"/>
      <c r="F506" s="73"/>
      <c r="G506" s="591"/>
      <c r="H506" s="1412"/>
      <c r="I506" s="73"/>
      <c r="J506" s="73"/>
      <c r="K506" s="74"/>
      <c r="L506" s="74"/>
      <c r="M506" s="989"/>
      <c r="N506" s="74"/>
      <c r="O506" s="73"/>
      <c r="P506" s="73"/>
      <c r="Q506" s="73"/>
      <c r="R506" s="73"/>
      <c r="S506" s="73"/>
      <c r="T506" s="73"/>
      <c r="U506" s="73"/>
      <c r="V506" s="73"/>
      <c r="W506" s="73"/>
      <c r="X506" s="73"/>
      <c r="Y506" s="73"/>
      <c r="Z506" s="73"/>
      <c r="AA506" s="73"/>
      <c r="AB506" s="73"/>
      <c r="AC506" s="73"/>
      <c r="AD506" s="73"/>
      <c r="AE506" s="73"/>
      <c r="AF506" s="73"/>
      <c r="AG506" s="73"/>
      <c r="AH506" s="73"/>
    </row>
    <row r="507" spans="1:34" ht="15.75" customHeight="1">
      <c r="A507" s="73"/>
      <c r="B507" s="73"/>
      <c r="C507" s="73"/>
      <c r="D507" s="73"/>
      <c r="E507" s="73"/>
      <c r="F507" s="73"/>
      <c r="G507" s="591"/>
      <c r="H507" s="1412"/>
      <c r="I507" s="73"/>
      <c r="J507" s="73"/>
      <c r="K507" s="74"/>
      <c r="L507" s="74"/>
      <c r="M507" s="989"/>
      <c r="N507" s="74"/>
      <c r="O507" s="73"/>
      <c r="P507" s="73"/>
      <c r="Q507" s="73"/>
      <c r="R507" s="73"/>
      <c r="S507" s="73"/>
      <c r="T507" s="73"/>
      <c r="U507" s="73"/>
      <c r="V507" s="73"/>
      <c r="W507" s="73"/>
      <c r="X507" s="73"/>
      <c r="Y507" s="73"/>
      <c r="Z507" s="73"/>
      <c r="AA507" s="73"/>
      <c r="AB507" s="73"/>
      <c r="AC507" s="73"/>
      <c r="AD507" s="73"/>
      <c r="AE507" s="73"/>
      <c r="AF507" s="73"/>
      <c r="AG507" s="73"/>
      <c r="AH507" s="73"/>
    </row>
    <row r="508" spans="1:34" ht="15.75" customHeight="1">
      <c r="A508" s="73"/>
      <c r="B508" s="73"/>
      <c r="C508" s="73"/>
      <c r="D508" s="73"/>
      <c r="E508" s="73"/>
      <c r="F508" s="73"/>
      <c r="G508" s="591"/>
      <c r="H508" s="1412"/>
      <c r="I508" s="73"/>
      <c r="J508" s="73"/>
      <c r="K508" s="74"/>
      <c r="L508" s="74"/>
      <c r="M508" s="989"/>
      <c r="N508" s="74"/>
      <c r="O508" s="73"/>
      <c r="P508" s="73"/>
      <c r="Q508" s="73"/>
      <c r="R508" s="73"/>
      <c r="S508" s="73"/>
      <c r="T508" s="73"/>
      <c r="U508" s="73"/>
      <c r="V508" s="73"/>
      <c r="W508" s="73"/>
      <c r="X508" s="73"/>
      <c r="Y508" s="73"/>
      <c r="Z508" s="73"/>
      <c r="AA508" s="73"/>
      <c r="AB508" s="73"/>
      <c r="AC508" s="73"/>
      <c r="AD508" s="73"/>
      <c r="AE508" s="73"/>
      <c r="AF508" s="73"/>
      <c r="AG508" s="73"/>
      <c r="AH508" s="73"/>
    </row>
    <row r="509" spans="1:34" ht="15.75" customHeight="1">
      <c r="A509" s="73"/>
      <c r="B509" s="73"/>
      <c r="C509" s="73"/>
      <c r="D509" s="73"/>
      <c r="E509" s="73"/>
      <c r="F509" s="73"/>
      <c r="G509" s="591"/>
      <c r="H509" s="1412"/>
      <c r="I509" s="73"/>
      <c r="J509" s="73"/>
      <c r="K509" s="74"/>
      <c r="L509" s="74"/>
      <c r="M509" s="989"/>
      <c r="N509" s="74"/>
      <c r="O509" s="73"/>
      <c r="P509" s="73"/>
      <c r="Q509" s="73"/>
      <c r="R509" s="73"/>
      <c r="S509" s="73"/>
      <c r="T509" s="73"/>
      <c r="U509" s="73"/>
      <c r="V509" s="73"/>
      <c r="W509" s="73"/>
      <c r="X509" s="73"/>
      <c r="Y509" s="73"/>
      <c r="Z509" s="73"/>
      <c r="AA509" s="73"/>
      <c r="AB509" s="73"/>
      <c r="AC509" s="73"/>
      <c r="AD509" s="73"/>
      <c r="AE509" s="73"/>
      <c r="AF509" s="73"/>
      <c r="AG509" s="73"/>
      <c r="AH509" s="73"/>
    </row>
    <row r="510" spans="1:34" ht="15.75" customHeight="1">
      <c r="A510" s="73"/>
      <c r="B510" s="73"/>
      <c r="C510" s="73"/>
      <c r="D510" s="73"/>
      <c r="E510" s="73"/>
      <c r="F510" s="73"/>
      <c r="G510" s="591"/>
      <c r="H510" s="1412"/>
      <c r="I510" s="73"/>
      <c r="J510" s="73"/>
      <c r="K510" s="74"/>
      <c r="L510" s="74"/>
      <c r="M510" s="989"/>
      <c r="N510" s="74"/>
      <c r="O510" s="73"/>
      <c r="P510" s="73"/>
      <c r="Q510" s="73"/>
      <c r="R510" s="73"/>
      <c r="S510" s="73"/>
      <c r="T510" s="73"/>
      <c r="U510" s="73"/>
      <c r="V510" s="73"/>
      <c r="W510" s="73"/>
      <c r="X510" s="73"/>
      <c r="Y510" s="73"/>
      <c r="Z510" s="73"/>
      <c r="AA510" s="73"/>
      <c r="AB510" s="73"/>
      <c r="AC510" s="73"/>
      <c r="AD510" s="73"/>
      <c r="AE510" s="73"/>
      <c r="AF510" s="73"/>
      <c r="AG510" s="73"/>
      <c r="AH510" s="73"/>
    </row>
    <row r="511" spans="1:34" ht="15.75" customHeight="1">
      <c r="A511" s="73"/>
      <c r="B511" s="73"/>
      <c r="C511" s="73"/>
      <c r="D511" s="73"/>
      <c r="E511" s="73"/>
      <c r="F511" s="73"/>
      <c r="G511" s="591"/>
      <c r="H511" s="1412"/>
      <c r="I511" s="73"/>
      <c r="J511" s="73"/>
      <c r="K511" s="74"/>
      <c r="L511" s="74"/>
      <c r="M511" s="989"/>
      <c r="N511" s="74"/>
      <c r="O511" s="73"/>
      <c r="P511" s="73"/>
      <c r="Q511" s="73"/>
      <c r="R511" s="73"/>
      <c r="S511" s="73"/>
      <c r="T511" s="73"/>
      <c r="U511" s="73"/>
      <c r="V511" s="73"/>
      <c r="W511" s="73"/>
      <c r="X511" s="73"/>
      <c r="Y511" s="73"/>
      <c r="Z511" s="73"/>
      <c r="AA511" s="73"/>
      <c r="AB511" s="73"/>
      <c r="AC511" s="73"/>
      <c r="AD511" s="73"/>
      <c r="AE511" s="73"/>
      <c r="AF511" s="73"/>
      <c r="AG511" s="73"/>
      <c r="AH511" s="73"/>
    </row>
    <row r="512" spans="1:34" ht="15.75" customHeight="1">
      <c r="A512" s="73"/>
      <c r="B512" s="73"/>
      <c r="C512" s="73"/>
      <c r="D512" s="73"/>
      <c r="E512" s="73"/>
      <c r="F512" s="73"/>
      <c r="G512" s="591"/>
      <c r="H512" s="1412"/>
      <c r="I512" s="73"/>
      <c r="J512" s="73"/>
      <c r="K512" s="74"/>
      <c r="L512" s="74"/>
      <c r="M512" s="989"/>
      <c r="N512" s="74"/>
      <c r="O512" s="73"/>
      <c r="P512" s="73"/>
      <c r="Q512" s="73"/>
      <c r="R512" s="73"/>
      <c r="S512" s="73"/>
      <c r="T512" s="73"/>
      <c r="U512" s="73"/>
      <c r="V512" s="73"/>
      <c r="W512" s="73"/>
      <c r="X512" s="73"/>
      <c r="Y512" s="73"/>
      <c r="Z512" s="73"/>
      <c r="AA512" s="73"/>
      <c r="AB512" s="73"/>
      <c r="AC512" s="73"/>
      <c r="AD512" s="73"/>
      <c r="AE512" s="73"/>
      <c r="AF512" s="73"/>
      <c r="AG512" s="73"/>
      <c r="AH512" s="73"/>
    </row>
    <row r="513" spans="1:34" ht="15.75" customHeight="1">
      <c r="A513" s="73"/>
      <c r="B513" s="73"/>
      <c r="C513" s="73"/>
      <c r="D513" s="73"/>
      <c r="E513" s="73"/>
      <c r="F513" s="73"/>
      <c r="G513" s="591"/>
      <c r="H513" s="1412"/>
      <c r="I513" s="73"/>
      <c r="J513" s="73"/>
      <c r="K513" s="74"/>
      <c r="L513" s="74"/>
      <c r="M513" s="989"/>
      <c r="N513" s="74"/>
      <c r="O513" s="73"/>
      <c r="P513" s="73"/>
      <c r="Q513" s="73"/>
      <c r="R513" s="73"/>
      <c r="S513" s="73"/>
      <c r="T513" s="73"/>
      <c r="U513" s="73"/>
      <c r="V513" s="73"/>
      <c r="W513" s="73"/>
      <c r="X513" s="73"/>
      <c r="Y513" s="73"/>
      <c r="Z513" s="73"/>
      <c r="AA513" s="73"/>
      <c r="AB513" s="73"/>
      <c r="AC513" s="73"/>
      <c r="AD513" s="73"/>
      <c r="AE513" s="73"/>
      <c r="AF513" s="73"/>
      <c r="AG513" s="73"/>
      <c r="AH513" s="73"/>
    </row>
    <row r="514" spans="1:34" ht="15.75" customHeight="1">
      <c r="A514" s="73"/>
      <c r="B514" s="73"/>
      <c r="C514" s="73"/>
      <c r="D514" s="73"/>
      <c r="E514" s="73"/>
      <c r="F514" s="73"/>
      <c r="G514" s="591"/>
      <c r="H514" s="1412"/>
      <c r="I514" s="73"/>
      <c r="J514" s="73"/>
      <c r="K514" s="74"/>
      <c r="L514" s="74"/>
      <c r="M514" s="989"/>
      <c r="N514" s="74"/>
      <c r="O514" s="73"/>
      <c r="P514" s="73"/>
      <c r="Q514" s="73"/>
      <c r="R514" s="73"/>
      <c r="S514" s="73"/>
      <c r="T514" s="73"/>
      <c r="U514" s="73"/>
      <c r="V514" s="73"/>
      <c r="W514" s="73"/>
      <c r="X514" s="73"/>
      <c r="Y514" s="73"/>
      <c r="Z514" s="73"/>
      <c r="AA514" s="73"/>
      <c r="AB514" s="73"/>
      <c r="AC514" s="73"/>
      <c r="AD514" s="73"/>
      <c r="AE514" s="73"/>
      <c r="AF514" s="73"/>
      <c r="AG514" s="73"/>
      <c r="AH514" s="73"/>
    </row>
    <row r="515" spans="1:34" ht="15.75" customHeight="1">
      <c r="A515" s="73"/>
      <c r="B515" s="73"/>
      <c r="C515" s="73"/>
      <c r="D515" s="73"/>
      <c r="E515" s="73"/>
      <c r="F515" s="73"/>
      <c r="G515" s="591"/>
      <c r="H515" s="1412"/>
      <c r="I515" s="73"/>
      <c r="J515" s="73"/>
      <c r="K515" s="74"/>
      <c r="L515" s="74"/>
      <c r="M515" s="989"/>
      <c r="N515" s="74"/>
      <c r="O515" s="73"/>
      <c r="P515" s="73"/>
      <c r="Q515" s="73"/>
      <c r="R515" s="73"/>
      <c r="S515" s="73"/>
      <c r="T515" s="73"/>
      <c r="U515" s="73"/>
      <c r="V515" s="73"/>
      <c r="W515" s="73"/>
      <c r="X515" s="73"/>
      <c r="Y515" s="73"/>
      <c r="Z515" s="73"/>
      <c r="AA515" s="73"/>
      <c r="AB515" s="73"/>
      <c r="AC515" s="73"/>
      <c r="AD515" s="73"/>
      <c r="AE515" s="73"/>
      <c r="AF515" s="73"/>
      <c r="AG515" s="73"/>
      <c r="AH515" s="73"/>
    </row>
    <row r="516" spans="1:34" ht="15.75" customHeight="1">
      <c r="A516" s="73"/>
      <c r="B516" s="73"/>
      <c r="C516" s="73"/>
      <c r="D516" s="73"/>
      <c r="E516" s="73"/>
      <c r="F516" s="73"/>
      <c r="G516" s="591"/>
      <c r="H516" s="1412"/>
      <c r="I516" s="73"/>
      <c r="J516" s="73"/>
      <c r="K516" s="74"/>
      <c r="L516" s="74"/>
      <c r="M516" s="989"/>
      <c r="N516" s="74"/>
      <c r="O516" s="73"/>
      <c r="P516" s="73"/>
      <c r="Q516" s="73"/>
      <c r="R516" s="73"/>
      <c r="S516" s="73"/>
      <c r="T516" s="73"/>
      <c r="U516" s="73"/>
      <c r="V516" s="73"/>
      <c r="W516" s="73"/>
      <c r="X516" s="73"/>
      <c r="Y516" s="73"/>
      <c r="Z516" s="73"/>
      <c r="AA516" s="73"/>
      <c r="AB516" s="73"/>
      <c r="AC516" s="73"/>
      <c r="AD516" s="73"/>
      <c r="AE516" s="73"/>
      <c r="AF516" s="73"/>
      <c r="AG516" s="73"/>
      <c r="AH516" s="73"/>
    </row>
    <row r="517" spans="1:34" ht="15.75" customHeight="1">
      <c r="A517" s="73"/>
      <c r="B517" s="73"/>
      <c r="C517" s="73"/>
      <c r="D517" s="73"/>
      <c r="E517" s="73"/>
      <c r="F517" s="73"/>
      <c r="G517" s="591"/>
      <c r="H517" s="1412"/>
      <c r="I517" s="73"/>
      <c r="J517" s="73"/>
      <c r="K517" s="74"/>
      <c r="L517" s="74"/>
      <c r="M517" s="989"/>
      <c r="N517" s="74"/>
      <c r="O517" s="73"/>
      <c r="P517" s="73"/>
      <c r="Q517" s="73"/>
      <c r="R517" s="73"/>
      <c r="S517" s="73"/>
      <c r="T517" s="73"/>
      <c r="U517" s="73"/>
      <c r="V517" s="73"/>
      <c r="W517" s="73"/>
      <c r="X517" s="73"/>
      <c r="Y517" s="73"/>
      <c r="Z517" s="73"/>
      <c r="AA517" s="73"/>
      <c r="AB517" s="73"/>
      <c r="AC517" s="73"/>
      <c r="AD517" s="73"/>
      <c r="AE517" s="73"/>
      <c r="AF517" s="73"/>
      <c r="AG517" s="73"/>
      <c r="AH517" s="73"/>
    </row>
    <row r="518" spans="1:34" ht="15.75" customHeight="1">
      <c r="A518" s="73"/>
      <c r="B518" s="73"/>
      <c r="C518" s="73"/>
      <c r="D518" s="73"/>
      <c r="E518" s="73"/>
      <c r="F518" s="73"/>
      <c r="G518" s="591"/>
      <c r="H518" s="1412"/>
      <c r="I518" s="73"/>
      <c r="J518" s="73"/>
      <c r="K518" s="74"/>
      <c r="L518" s="74"/>
      <c r="M518" s="989"/>
      <c r="N518" s="74"/>
      <c r="O518" s="73"/>
      <c r="P518" s="73"/>
      <c r="Q518" s="73"/>
      <c r="R518" s="73"/>
      <c r="S518" s="73"/>
      <c r="T518" s="73"/>
      <c r="U518" s="73"/>
      <c r="V518" s="73"/>
      <c r="W518" s="73"/>
      <c r="X518" s="73"/>
      <c r="Y518" s="73"/>
      <c r="Z518" s="73"/>
      <c r="AA518" s="73"/>
      <c r="AB518" s="73"/>
      <c r="AC518" s="73"/>
      <c r="AD518" s="73"/>
      <c r="AE518" s="73"/>
      <c r="AF518" s="73"/>
      <c r="AG518" s="73"/>
      <c r="AH518" s="73"/>
    </row>
    <row r="519" spans="1:34" ht="15.75" customHeight="1">
      <c r="A519" s="73"/>
      <c r="B519" s="73"/>
      <c r="C519" s="73"/>
      <c r="D519" s="73"/>
      <c r="E519" s="73"/>
      <c r="F519" s="73"/>
      <c r="G519" s="591"/>
      <c r="H519" s="1412"/>
      <c r="I519" s="73"/>
      <c r="J519" s="73"/>
      <c r="K519" s="74"/>
      <c r="L519" s="74"/>
      <c r="M519" s="989"/>
      <c r="N519" s="74"/>
      <c r="O519" s="73"/>
      <c r="P519" s="73"/>
      <c r="Q519" s="73"/>
      <c r="R519" s="73"/>
      <c r="S519" s="73"/>
      <c r="T519" s="73"/>
      <c r="U519" s="73"/>
      <c r="V519" s="73"/>
      <c r="W519" s="73"/>
      <c r="X519" s="73"/>
      <c r="Y519" s="73"/>
      <c r="Z519" s="73"/>
      <c r="AA519" s="73"/>
      <c r="AB519" s="73"/>
      <c r="AC519" s="73"/>
      <c r="AD519" s="73"/>
      <c r="AE519" s="73"/>
      <c r="AF519" s="73"/>
      <c r="AG519" s="73"/>
      <c r="AH519" s="73"/>
    </row>
    <row r="520" spans="1:34" ht="15.75" customHeight="1">
      <c r="A520" s="73"/>
      <c r="B520" s="73"/>
      <c r="C520" s="73"/>
      <c r="D520" s="73"/>
      <c r="E520" s="73"/>
      <c r="F520" s="73"/>
      <c r="G520" s="591"/>
      <c r="H520" s="1412"/>
      <c r="I520" s="73"/>
      <c r="J520" s="73"/>
      <c r="K520" s="74"/>
      <c r="L520" s="74"/>
      <c r="M520" s="989"/>
      <c r="N520" s="74"/>
      <c r="O520" s="73"/>
      <c r="P520" s="73"/>
      <c r="Q520" s="73"/>
      <c r="R520" s="73"/>
      <c r="S520" s="73"/>
      <c r="T520" s="73"/>
      <c r="U520" s="73"/>
      <c r="V520" s="73"/>
      <c r="W520" s="73"/>
      <c r="X520" s="73"/>
      <c r="Y520" s="73"/>
      <c r="Z520" s="73"/>
      <c r="AA520" s="73"/>
      <c r="AB520" s="73"/>
      <c r="AC520" s="73"/>
      <c r="AD520" s="73"/>
      <c r="AE520" s="73"/>
      <c r="AF520" s="73"/>
      <c r="AG520" s="73"/>
      <c r="AH520" s="73"/>
    </row>
    <row r="521" spans="1:34" ht="15.75" customHeight="1">
      <c r="A521" s="73"/>
      <c r="B521" s="73"/>
      <c r="C521" s="73"/>
      <c r="D521" s="73"/>
      <c r="E521" s="73"/>
      <c r="F521" s="73"/>
      <c r="G521" s="591"/>
      <c r="H521" s="1412"/>
      <c r="I521" s="73"/>
      <c r="J521" s="73"/>
      <c r="K521" s="74"/>
      <c r="L521" s="74"/>
      <c r="M521" s="989"/>
      <c r="N521" s="74"/>
      <c r="O521" s="73"/>
      <c r="P521" s="73"/>
      <c r="Q521" s="73"/>
      <c r="R521" s="73"/>
      <c r="S521" s="73"/>
      <c r="T521" s="73"/>
      <c r="U521" s="73"/>
      <c r="V521" s="73"/>
      <c r="W521" s="73"/>
      <c r="X521" s="73"/>
      <c r="Y521" s="73"/>
      <c r="Z521" s="73"/>
      <c r="AA521" s="73"/>
      <c r="AB521" s="73"/>
      <c r="AC521" s="73"/>
      <c r="AD521" s="73"/>
      <c r="AE521" s="73"/>
      <c r="AF521" s="73"/>
      <c r="AG521" s="73"/>
      <c r="AH521" s="73"/>
    </row>
    <row r="522" spans="1:34" ht="15.75" customHeight="1">
      <c r="A522" s="73"/>
      <c r="B522" s="73"/>
      <c r="C522" s="73"/>
      <c r="D522" s="73"/>
      <c r="E522" s="73"/>
      <c r="F522" s="73"/>
      <c r="G522" s="591"/>
      <c r="H522" s="1412"/>
      <c r="I522" s="73"/>
      <c r="J522" s="73"/>
      <c r="K522" s="74"/>
      <c r="L522" s="74"/>
      <c r="M522" s="989"/>
      <c r="N522" s="74"/>
      <c r="O522" s="73"/>
      <c r="P522" s="73"/>
      <c r="Q522" s="73"/>
      <c r="R522" s="73"/>
      <c r="S522" s="73"/>
      <c r="T522" s="73"/>
      <c r="U522" s="73"/>
      <c r="V522" s="73"/>
      <c r="W522" s="73"/>
      <c r="X522" s="73"/>
      <c r="Y522" s="73"/>
      <c r="Z522" s="73"/>
      <c r="AA522" s="73"/>
      <c r="AB522" s="73"/>
      <c r="AC522" s="73"/>
      <c r="AD522" s="73"/>
      <c r="AE522" s="73"/>
      <c r="AF522" s="73"/>
      <c r="AG522" s="73"/>
      <c r="AH522" s="73"/>
    </row>
    <row r="523" spans="1:34" ht="15.75" customHeight="1">
      <c r="A523" s="73"/>
      <c r="B523" s="73"/>
      <c r="C523" s="73"/>
      <c r="D523" s="73"/>
      <c r="E523" s="73"/>
      <c r="F523" s="73"/>
      <c r="G523" s="591"/>
      <c r="H523" s="1412"/>
      <c r="I523" s="73"/>
      <c r="J523" s="73"/>
      <c r="K523" s="74"/>
      <c r="L523" s="74"/>
      <c r="M523" s="989"/>
      <c r="N523" s="74"/>
      <c r="O523" s="73"/>
      <c r="P523" s="73"/>
      <c r="Q523" s="73"/>
      <c r="R523" s="73"/>
      <c r="S523" s="73"/>
      <c r="T523" s="73"/>
      <c r="U523" s="73"/>
      <c r="V523" s="73"/>
      <c r="W523" s="73"/>
      <c r="X523" s="73"/>
      <c r="Y523" s="73"/>
      <c r="Z523" s="73"/>
      <c r="AA523" s="73"/>
      <c r="AB523" s="73"/>
      <c r="AC523" s="73"/>
      <c r="AD523" s="73"/>
      <c r="AE523" s="73"/>
      <c r="AF523" s="73"/>
      <c r="AG523" s="73"/>
      <c r="AH523" s="73"/>
    </row>
    <row r="524" spans="1:34" ht="15.75" customHeight="1">
      <c r="A524" s="73"/>
      <c r="B524" s="73"/>
      <c r="C524" s="73"/>
      <c r="D524" s="73"/>
      <c r="E524" s="73"/>
      <c r="F524" s="73"/>
      <c r="G524" s="591"/>
      <c r="H524" s="1412"/>
      <c r="I524" s="73"/>
      <c r="J524" s="73"/>
      <c r="K524" s="74"/>
      <c r="L524" s="74"/>
      <c r="M524" s="989"/>
      <c r="N524" s="74"/>
      <c r="O524" s="73"/>
      <c r="P524" s="73"/>
      <c r="Q524" s="73"/>
      <c r="R524" s="73"/>
      <c r="S524" s="73"/>
      <c r="T524" s="73"/>
      <c r="U524" s="73"/>
      <c r="V524" s="73"/>
      <c r="W524" s="73"/>
      <c r="X524" s="73"/>
      <c r="Y524" s="73"/>
      <c r="Z524" s="73"/>
      <c r="AA524" s="73"/>
      <c r="AB524" s="73"/>
      <c r="AC524" s="73"/>
      <c r="AD524" s="73"/>
      <c r="AE524" s="73"/>
      <c r="AF524" s="73"/>
      <c r="AG524" s="73"/>
      <c r="AH524" s="73"/>
    </row>
    <row r="525" spans="1:34" ht="15.75" customHeight="1">
      <c r="A525" s="73"/>
      <c r="B525" s="73"/>
      <c r="C525" s="73"/>
      <c r="D525" s="73"/>
      <c r="E525" s="73"/>
      <c r="F525" s="73"/>
      <c r="G525" s="591"/>
      <c r="H525" s="1412"/>
      <c r="I525" s="73"/>
      <c r="J525" s="73"/>
      <c r="K525" s="74"/>
      <c r="L525" s="74"/>
      <c r="M525" s="989"/>
      <c r="N525" s="74"/>
      <c r="O525" s="73"/>
      <c r="P525" s="73"/>
      <c r="Q525" s="73"/>
      <c r="R525" s="73"/>
      <c r="S525" s="73"/>
      <c r="T525" s="73"/>
      <c r="U525" s="73"/>
      <c r="V525" s="73"/>
      <c r="W525" s="73"/>
      <c r="X525" s="73"/>
      <c r="Y525" s="73"/>
      <c r="Z525" s="73"/>
      <c r="AA525" s="73"/>
      <c r="AB525" s="73"/>
      <c r="AC525" s="73"/>
      <c r="AD525" s="73"/>
      <c r="AE525" s="73"/>
      <c r="AF525" s="73"/>
      <c r="AG525" s="73"/>
      <c r="AH525" s="73"/>
    </row>
    <row r="526" spans="1:34" ht="15.75" customHeight="1">
      <c r="A526" s="73"/>
      <c r="B526" s="73"/>
      <c r="C526" s="73"/>
      <c r="D526" s="73"/>
      <c r="E526" s="73"/>
      <c r="F526" s="73"/>
      <c r="G526" s="591"/>
      <c r="H526" s="1412"/>
      <c r="I526" s="73"/>
      <c r="J526" s="73"/>
      <c r="K526" s="74"/>
      <c r="L526" s="74"/>
      <c r="M526" s="989"/>
      <c r="N526" s="74"/>
      <c r="O526" s="73"/>
      <c r="P526" s="73"/>
      <c r="Q526" s="73"/>
      <c r="R526" s="73"/>
      <c r="S526" s="73"/>
      <c r="T526" s="73"/>
      <c r="U526" s="73"/>
      <c r="V526" s="73"/>
      <c r="W526" s="73"/>
      <c r="X526" s="73"/>
      <c r="Y526" s="73"/>
      <c r="Z526" s="73"/>
      <c r="AA526" s="73"/>
      <c r="AB526" s="73"/>
      <c r="AC526" s="73"/>
      <c r="AD526" s="73"/>
      <c r="AE526" s="73"/>
      <c r="AF526" s="73"/>
      <c r="AG526" s="73"/>
      <c r="AH526" s="73"/>
    </row>
    <row r="527" spans="1:34" ht="15.75" customHeight="1">
      <c r="A527" s="73"/>
      <c r="B527" s="73"/>
      <c r="C527" s="73"/>
      <c r="D527" s="73"/>
      <c r="E527" s="73"/>
      <c r="F527" s="73"/>
      <c r="G527" s="591"/>
      <c r="H527" s="1412"/>
      <c r="I527" s="73"/>
      <c r="J527" s="73"/>
      <c r="K527" s="74"/>
      <c r="L527" s="74"/>
      <c r="M527" s="989"/>
      <c r="N527" s="74"/>
      <c r="O527" s="73"/>
      <c r="P527" s="73"/>
      <c r="Q527" s="73"/>
      <c r="R527" s="73"/>
      <c r="S527" s="73"/>
      <c r="T527" s="73"/>
      <c r="U527" s="73"/>
      <c r="V527" s="73"/>
      <c r="W527" s="73"/>
      <c r="X527" s="73"/>
      <c r="Y527" s="73"/>
      <c r="Z527" s="73"/>
      <c r="AA527" s="73"/>
      <c r="AB527" s="73"/>
      <c r="AC527" s="73"/>
      <c r="AD527" s="73"/>
      <c r="AE527" s="73"/>
      <c r="AF527" s="73"/>
      <c r="AG527" s="73"/>
      <c r="AH527" s="73"/>
    </row>
    <row r="528" spans="1:34" ht="15.75" customHeight="1">
      <c r="A528" s="73"/>
      <c r="B528" s="73"/>
      <c r="C528" s="73"/>
      <c r="D528" s="73"/>
      <c r="E528" s="73"/>
      <c r="F528" s="73"/>
      <c r="G528" s="591"/>
      <c r="H528" s="1412"/>
      <c r="I528" s="73"/>
      <c r="J528" s="73"/>
      <c r="K528" s="74"/>
      <c r="L528" s="74"/>
      <c r="M528" s="989"/>
      <c r="N528" s="74"/>
      <c r="O528" s="73"/>
      <c r="P528" s="73"/>
      <c r="Q528" s="73"/>
      <c r="R528" s="73"/>
      <c r="S528" s="73"/>
      <c r="T528" s="73"/>
      <c r="U528" s="73"/>
      <c r="V528" s="73"/>
      <c r="W528" s="73"/>
      <c r="X528" s="73"/>
      <c r="Y528" s="73"/>
      <c r="Z528" s="73"/>
      <c r="AA528" s="73"/>
      <c r="AB528" s="73"/>
      <c r="AC528" s="73"/>
      <c r="AD528" s="73"/>
      <c r="AE528" s="73"/>
      <c r="AF528" s="73"/>
      <c r="AG528" s="73"/>
      <c r="AH528" s="73"/>
    </row>
    <row r="529" spans="1:34" ht="15.75" customHeight="1">
      <c r="A529" s="73"/>
      <c r="B529" s="73"/>
      <c r="C529" s="73"/>
      <c r="D529" s="73"/>
      <c r="E529" s="73"/>
      <c r="F529" s="73"/>
      <c r="G529" s="591"/>
      <c r="H529" s="1412"/>
      <c r="I529" s="73"/>
      <c r="J529" s="73"/>
      <c r="K529" s="74"/>
      <c r="L529" s="74"/>
      <c r="M529" s="989"/>
      <c r="N529" s="74"/>
      <c r="O529" s="73"/>
      <c r="P529" s="73"/>
      <c r="Q529" s="73"/>
      <c r="R529" s="73"/>
      <c r="S529" s="73"/>
      <c r="T529" s="73"/>
      <c r="U529" s="73"/>
      <c r="V529" s="73"/>
      <c r="W529" s="73"/>
      <c r="X529" s="73"/>
      <c r="Y529" s="73"/>
      <c r="Z529" s="73"/>
      <c r="AA529" s="73"/>
      <c r="AB529" s="73"/>
      <c r="AC529" s="73"/>
      <c r="AD529" s="73"/>
      <c r="AE529" s="73"/>
      <c r="AF529" s="73"/>
      <c r="AG529" s="73"/>
      <c r="AH529" s="73"/>
    </row>
    <row r="530" spans="1:34" ht="15.75" customHeight="1">
      <c r="A530" s="73"/>
      <c r="B530" s="73"/>
      <c r="C530" s="73"/>
      <c r="D530" s="73"/>
      <c r="E530" s="73"/>
      <c r="F530" s="73"/>
      <c r="G530" s="591"/>
      <c r="H530" s="1412"/>
      <c r="I530" s="73"/>
      <c r="J530" s="73"/>
      <c r="K530" s="74"/>
      <c r="L530" s="74"/>
      <c r="M530" s="989"/>
      <c r="N530" s="74"/>
      <c r="O530" s="73"/>
      <c r="P530" s="73"/>
      <c r="Q530" s="73"/>
      <c r="R530" s="73"/>
      <c r="S530" s="73"/>
      <c r="T530" s="73"/>
      <c r="U530" s="73"/>
      <c r="V530" s="73"/>
      <c r="W530" s="73"/>
      <c r="X530" s="73"/>
      <c r="Y530" s="73"/>
      <c r="Z530" s="73"/>
      <c r="AA530" s="73"/>
      <c r="AB530" s="73"/>
      <c r="AC530" s="73"/>
      <c r="AD530" s="73"/>
      <c r="AE530" s="73"/>
      <c r="AF530" s="73"/>
      <c r="AG530" s="73"/>
      <c r="AH530" s="73"/>
    </row>
    <row r="531" spans="1:34" ht="15.75" customHeight="1">
      <c r="A531" s="73"/>
      <c r="B531" s="73"/>
      <c r="C531" s="73"/>
      <c r="D531" s="73"/>
      <c r="E531" s="73"/>
      <c r="F531" s="73"/>
      <c r="G531" s="591"/>
      <c r="H531" s="1412"/>
      <c r="I531" s="73"/>
      <c r="J531" s="73"/>
      <c r="K531" s="74"/>
      <c r="L531" s="74"/>
      <c r="M531" s="989"/>
      <c r="N531" s="74"/>
      <c r="O531" s="73"/>
      <c r="P531" s="73"/>
      <c r="Q531" s="73"/>
      <c r="R531" s="73"/>
      <c r="S531" s="73"/>
      <c r="T531" s="73"/>
      <c r="U531" s="73"/>
      <c r="V531" s="73"/>
      <c r="W531" s="73"/>
      <c r="X531" s="73"/>
      <c r="Y531" s="73"/>
      <c r="Z531" s="73"/>
      <c r="AA531" s="73"/>
      <c r="AB531" s="73"/>
      <c r="AC531" s="73"/>
      <c r="AD531" s="73"/>
      <c r="AE531" s="73"/>
      <c r="AF531" s="73"/>
      <c r="AG531" s="73"/>
      <c r="AH531" s="73"/>
    </row>
    <row r="532" spans="1:34" ht="15.75" customHeight="1">
      <c r="A532" s="73"/>
      <c r="B532" s="73"/>
      <c r="C532" s="73"/>
      <c r="D532" s="73"/>
      <c r="E532" s="73"/>
      <c r="F532" s="73"/>
      <c r="G532" s="591"/>
      <c r="H532" s="1412"/>
      <c r="I532" s="73"/>
      <c r="J532" s="73"/>
      <c r="K532" s="74"/>
      <c r="L532" s="74"/>
      <c r="M532" s="989"/>
      <c r="N532" s="74"/>
      <c r="O532" s="73"/>
      <c r="P532" s="73"/>
      <c r="Q532" s="73"/>
      <c r="R532" s="73"/>
      <c r="S532" s="73"/>
      <c r="T532" s="73"/>
      <c r="U532" s="73"/>
      <c r="V532" s="73"/>
      <c r="W532" s="73"/>
      <c r="X532" s="73"/>
      <c r="Y532" s="73"/>
      <c r="Z532" s="73"/>
      <c r="AA532" s="73"/>
      <c r="AB532" s="73"/>
      <c r="AC532" s="73"/>
      <c r="AD532" s="73"/>
      <c r="AE532" s="73"/>
      <c r="AF532" s="73"/>
      <c r="AG532" s="73"/>
      <c r="AH532" s="73"/>
    </row>
    <row r="533" spans="1:34" ht="15.75" customHeight="1">
      <c r="A533" s="73"/>
      <c r="B533" s="73"/>
      <c r="C533" s="73"/>
      <c r="D533" s="73"/>
      <c r="E533" s="73"/>
      <c r="F533" s="73"/>
      <c r="G533" s="591"/>
      <c r="H533" s="1412"/>
      <c r="I533" s="73"/>
      <c r="J533" s="73"/>
      <c r="K533" s="74"/>
      <c r="L533" s="74"/>
      <c r="M533" s="989"/>
      <c r="N533" s="74"/>
      <c r="O533" s="73"/>
      <c r="P533" s="73"/>
      <c r="Q533" s="73"/>
      <c r="R533" s="73"/>
      <c r="S533" s="73"/>
      <c r="T533" s="73"/>
      <c r="U533" s="73"/>
      <c r="V533" s="73"/>
      <c r="W533" s="73"/>
      <c r="X533" s="73"/>
      <c r="Y533" s="73"/>
      <c r="Z533" s="73"/>
      <c r="AA533" s="73"/>
      <c r="AB533" s="73"/>
      <c r="AC533" s="73"/>
      <c r="AD533" s="73"/>
      <c r="AE533" s="73"/>
      <c r="AF533" s="73"/>
      <c r="AG533" s="73"/>
      <c r="AH533" s="73"/>
    </row>
    <row r="534" spans="1:34" ht="15.75" customHeight="1">
      <c r="A534" s="73"/>
      <c r="B534" s="73"/>
      <c r="C534" s="73"/>
      <c r="D534" s="73"/>
      <c r="E534" s="73"/>
      <c r="F534" s="73"/>
      <c r="G534" s="591"/>
      <c r="H534" s="1412"/>
      <c r="I534" s="73"/>
      <c r="J534" s="73"/>
      <c r="K534" s="74"/>
      <c r="L534" s="74"/>
      <c r="M534" s="989"/>
      <c r="N534" s="74"/>
      <c r="O534" s="73"/>
      <c r="P534" s="73"/>
      <c r="Q534" s="73"/>
      <c r="R534" s="73"/>
      <c r="S534" s="73"/>
      <c r="T534" s="73"/>
      <c r="U534" s="73"/>
      <c r="V534" s="73"/>
      <c r="W534" s="73"/>
      <c r="X534" s="73"/>
      <c r="Y534" s="73"/>
      <c r="Z534" s="73"/>
      <c r="AA534" s="73"/>
      <c r="AB534" s="73"/>
      <c r="AC534" s="73"/>
      <c r="AD534" s="73"/>
      <c r="AE534" s="73"/>
      <c r="AF534" s="73"/>
      <c r="AG534" s="73"/>
      <c r="AH534" s="73"/>
    </row>
    <row r="535" spans="1:34" ht="15.75" customHeight="1">
      <c r="A535" s="73"/>
      <c r="B535" s="73"/>
      <c r="C535" s="73"/>
      <c r="D535" s="73"/>
      <c r="E535" s="73"/>
      <c r="F535" s="73"/>
      <c r="G535" s="591"/>
      <c r="H535" s="1412"/>
      <c r="I535" s="73"/>
      <c r="J535" s="73"/>
      <c r="K535" s="74"/>
      <c r="L535" s="74"/>
      <c r="M535" s="989"/>
      <c r="N535" s="74"/>
      <c r="O535" s="73"/>
      <c r="P535" s="73"/>
      <c r="Q535" s="73"/>
      <c r="R535" s="73"/>
      <c r="S535" s="73"/>
      <c r="T535" s="73"/>
      <c r="U535" s="73"/>
      <c r="V535" s="73"/>
      <c r="W535" s="73"/>
      <c r="X535" s="73"/>
      <c r="Y535" s="73"/>
      <c r="Z535" s="73"/>
      <c r="AA535" s="73"/>
      <c r="AB535" s="73"/>
      <c r="AC535" s="73"/>
      <c r="AD535" s="73"/>
      <c r="AE535" s="73"/>
      <c r="AF535" s="73"/>
      <c r="AG535" s="73"/>
      <c r="AH535" s="73"/>
    </row>
    <row r="536" spans="1:34" ht="15.75" customHeight="1">
      <c r="A536" s="73"/>
      <c r="B536" s="73"/>
      <c r="C536" s="73"/>
      <c r="D536" s="73"/>
      <c r="E536" s="73"/>
      <c r="F536" s="73"/>
      <c r="G536" s="591"/>
      <c r="H536" s="1412"/>
      <c r="I536" s="73"/>
      <c r="J536" s="73"/>
      <c r="K536" s="74"/>
      <c r="L536" s="74"/>
      <c r="M536" s="989"/>
      <c r="N536" s="74"/>
      <c r="O536" s="73"/>
      <c r="P536" s="73"/>
      <c r="Q536" s="73"/>
      <c r="R536" s="73"/>
      <c r="S536" s="73"/>
      <c r="T536" s="73"/>
      <c r="U536" s="73"/>
      <c r="V536" s="73"/>
      <c r="W536" s="73"/>
      <c r="X536" s="73"/>
      <c r="Y536" s="73"/>
      <c r="Z536" s="73"/>
      <c r="AA536" s="73"/>
      <c r="AB536" s="73"/>
      <c r="AC536" s="73"/>
      <c r="AD536" s="73"/>
      <c r="AE536" s="73"/>
      <c r="AF536" s="73"/>
      <c r="AG536" s="73"/>
      <c r="AH536" s="73"/>
    </row>
    <row r="537" spans="1:34" ht="15.75" customHeight="1">
      <c r="A537" s="73"/>
      <c r="B537" s="73"/>
      <c r="C537" s="73"/>
      <c r="D537" s="73"/>
      <c r="E537" s="73"/>
      <c r="F537" s="73"/>
      <c r="G537" s="591"/>
      <c r="H537" s="1412"/>
      <c r="I537" s="73"/>
      <c r="J537" s="73"/>
      <c r="K537" s="74"/>
      <c r="L537" s="74"/>
      <c r="M537" s="989"/>
      <c r="N537" s="74"/>
      <c r="O537" s="73"/>
      <c r="P537" s="73"/>
      <c r="Q537" s="73"/>
      <c r="R537" s="73"/>
      <c r="S537" s="73"/>
      <c r="T537" s="73"/>
      <c r="U537" s="73"/>
      <c r="V537" s="73"/>
      <c r="W537" s="73"/>
      <c r="X537" s="73"/>
      <c r="Y537" s="73"/>
      <c r="Z537" s="73"/>
      <c r="AA537" s="73"/>
      <c r="AB537" s="73"/>
      <c r="AC537" s="73"/>
      <c r="AD537" s="73"/>
      <c r="AE537" s="73"/>
      <c r="AF537" s="73"/>
      <c r="AG537" s="73"/>
      <c r="AH537" s="73"/>
    </row>
    <row r="538" spans="1:34" ht="15.75" customHeight="1">
      <c r="A538" s="73"/>
      <c r="B538" s="73"/>
      <c r="C538" s="73"/>
      <c r="D538" s="73"/>
      <c r="E538" s="73"/>
      <c r="F538" s="73"/>
      <c r="G538" s="591"/>
      <c r="H538" s="1412"/>
      <c r="I538" s="73"/>
      <c r="J538" s="73"/>
      <c r="K538" s="74"/>
      <c r="L538" s="74"/>
      <c r="M538" s="989"/>
      <c r="N538" s="74"/>
      <c r="O538" s="73"/>
      <c r="P538" s="73"/>
      <c r="Q538" s="73"/>
      <c r="R538" s="73"/>
      <c r="S538" s="73"/>
      <c r="T538" s="73"/>
      <c r="U538" s="73"/>
      <c r="V538" s="73"/>
      <c r="W538" s="73"/>
      <c r="X538" s="73"/>
      <c r="Y538" s="73"/>
      <c r="Z538" s="73"/>
      <c r="AA538" s="73"/>
      <c r="AB538" s="73"/>
      <c r="AC538" s="73"/>
      <c r="AD538" s="73"/>
      <c r="AE538" s="73"/>
      <c r="AF538" s="73"/>
      <c r="AG538" s="73"/>
      <c r="AH538" s="73"/>
    </row>
    <row r="539" spans="1:34" ht="15.75" customHeight="1">
      <c r="A539" s="73"/>
      <c r="B539" s="73"/>
      <c r="C539" s="73"/>
      <c r="D539" s="73"/>
      <c r="E539" s="73"/>
      <c r="F539" s="73"/>
      <c r="G539" s="591"/>
      <c r="H539" s="1412"/>
      <c r="I539" s="73"/>
      <c r="J539" s="73"/>
      <c r="K539" s="74"/>
      <c r="L539" s="74"/>
      <c r="M539" s="989"/>
      <c r="N539" s="74"/>
      <c r="O539" s="73"/>
      <c r="P539" s="73"/>
      <c r="Q539" s="73"/>
      <c r="R539" s="73"/>
      <c r="S539" s="73"/>
      <c r="T539" s="73"/>
      <c r="U539" s="73"/>
      <c r="V539" s="73"/>
      <c r="W539" s="73"/>
      <c r="X539" s="73"/>
      <c r="Y539" s="73"/>
      <c r="Z539" s="73"/>
      <c r="AA539" s="73"/>
      <c r="AB539" s="73"/>
      <c r="AC539" s="73"/>
      <c r="AD539" s="73"/>
      <c r="AE539" s="73"/>
      <c r="AF539" s="73"/>
      <c r="AG539" s="73"/>
      <c r="AH539" s="73"/>
    </row>
    <row r="540" spans="1:34" ht="15.75" customHeight="1">
      <c r="A540" s="73"/>
      <c r="B540" s="73"/>
      <c r="C540" s="73"/>
      <c r="D540" s="73"/>
      <c r="E540" s="73"/>
      <c r="F540" s="73"/>
      <c r="G540" s="591"/>
      <c r="H540" s="1412"/>
      <c r="I540" s="73"/>
      <c r="J540" s="73"/>
      <c r="K540" s="74"/>
      <c r="L540" s="74"/>
      <c r="M540" s="989"/>
      <c r="N540" s="74"/>
      <c r="O540" s="73"/>
      <c r="P540" s="73"/>
      <c r="Q540" s="73"/>
      <c r="R540" s="73"/>
      <c r="S540" s="73"/>
      <c r="T540" s="73"/>
      <c r="U540" s="73"/>
      <c r="V540" s="73"/>
      <c r="W540" s="73"/>
      <c r="X540" s="73"/>
      <c r="Y540" s="73"/>
      <c r="Z540" s="73"/>
      <c r="AA540" s="73"/>
      <c r="AB540" s="73"/>
      <c r="AC540" s="73"/>
      <c r="AD540" s="73"/>
      <c r="AE540" s="73"/>
      <c r="AF540" s="73"/>
      <c r="AG540" s="73"/>
      <c r="AH540" s="73"/>
    </row>
    <row r="541" spans="1:34" ht="15.75" customHeight="1">
      <c r="A541" s="73"/>
      <c r="B541" s="73"/>
      <c r="C541" s="73"/>
      <c r="D541" s="73"/>
      <c r="E541" s="73"/>
      <c r="F541" s="73"/>
      <c r="G541" s="591"/>
      <c r="H541" s="1412"/>
      <c r="I541" s="73"/>
      <c r="J541" s="73"/>
      <c r="K541" s="74"/>
      <c r="L541" s="74"/>
      <c r="M541" s="989"/>
      <c r="N541" s="74"/>
      <c r="O541" s="73"/>
      <c r="P541" s="73"/>
      <c r="Q541" s="73"/>
      <c r="R541" s="73"/>
      <c r="S541" s="73"/>
      <c r="T541" s="73"/>
      <c r="U541" s="73"/>
      <c r="V541" s="73"/>
      <c r="W541" s="73"/>
      <c r="X541" s="73"/>
      <c r="Y541" s="73"/>
      <c r="Z541" s="73"/>
      <c r="AA541" s="73"/>
      <c r="AB541" s="73"/>
      <c r="AC541" s="73"/>
      <c r="AD541" s="73"/>
      <c r="AE541" s="73"/>
      <c r="AF541" s="73"/>
      <c r="AG541" s="73"/>
      <c r="AH541" s="73"/>
    </row>
    <row r="542" spans="1:34" ht="15.75" customHeight="1">
      <c r="A542" s="73"/>
      <c r="B542" s="73"/>
      <c r="C542" s="73"/>
      <c r="D542" s="73"/>
      <c r="E542" s="73"/>
      <c r="F542" s="73"/>
      <c r="G542" s="591"/>
      <c r="H542" s="1412"/>
      <c r="I542" s="73"/>
      <c r="J542" s="73"/>
      <c r="K542" s="74"/>
      <c r="L542" s="74"/>
      <c r="M542" s="989"/>
      <c r="N542" s="74"/>
      <c r="O542" s="73"/>
      <c r="P542" s="73"/>
      <c r="Q542" s="73"/>
      <c r="R542" s="73"/>
      <c r="S542" s="73"/>
      <c r="T542" s="73"/>
      <c r="U542" s="73"/>
      <c r="V542" s="73"/>
      <c r="W542" s="73"/>
      <c r="X542" s="73"/>
      <c r="Y542" s="73"/>
      <c r="Z542" s="73"/>
      <c r="AA542" s="73"/>
      <c r="AB542" s="73"/>
      <c r="AC542" s="73"/>
      <c r="AD542" s="73"/>
      <c r="AE542" s="73"/>
      <c r="AF542" s="73"/>
      <c r="AG542" s="73"/>
      <c r="AH542" s="73"/>
    </row>
    <row r="543" spans="1:34" ht="15.75" customHeight="1">
      <c r="A543" s="73"/>
      <c r="B543" s="73"/>
      <c r="C543" s="73"/>
      <c r="D543" s="73"/>
      <c r="E543" s="73"/>
      <c r="F543" s="73"/>
      <c r="G543" s="591"/>
      <c r="H543" s="1412"/>
      <c r="I543" s="73"/>
      <c r="J543" s="73"/>
      <c r="K543" s="74"/>
      <c r="L543" s="74"/>
      <c r="M543" s="989"/>
      <c r="N543" s="74"/>
      <c r="O543" s="73"/>
      <c r="P543" s="73"/>
      <c r="Q543" s="73"/>
      <c r="R543" s="73"/>
      <c r="S543" s="73"/>
      <c r="T543" s="73"/>
      <c r="U543" s="73"/>
      <c r="V543" s="73"/>
      <c r="W543" s="73"/>
      <c r="X543" s="73"/>
      <c r="Y543" s="73"/>
      <c r="Z543" s="73"/>
      <c r="AA543" s="73"/>
      <c r="AB543" s="73"/>
      <c r="AC543" s="73"/>
      <c r="AD543" s="73"/>
      <c r="AE543" s="73"/>
      <c r="AF543" s="73"/>
      <c r="AG543" s="73"/>
      <c r="AH543" s="73"/>
    </row>
    <row r="544" spans="1:34" ht="15.75" customHeight="1">
      <c r="A544" s="73"/>
      <c r="B544" s="73"/>
      <c r="C544" s="73"/>
      <c r="D544" s="73"/>
      <c r="E544" s="73"/>
      <c r="F544" s="73"/>
      <c r="G544" s="591"/>
      <c r="H544" s="1412"/>
      <c r="I544" s="73"/>
      <c r="J544" s="73"/>
      <c r="K544" s="74"/>
      <c r="L544" s="74"/>
      <c r="M544" s="989"/>
      <c r="N544" s="74"/>
      <c r="O544" s="73"/>
      <c r="P544" s="73"/>
      <c r="Q544" s="73"/>
      <c r="R544" s="73"/>
      <c r="S544" s="73"/>
      <c r="T544" s="73"/>
      <c r="U544" s="73"/>
      <c r="V544" s="73"/>
      <c r="W544" s="73"/>
      <c r="X544" s="73"/>
      <c r="Y544" s="73"/>
      <c r="Z544" s="73"/>
      <c r="AA544" s="73"/>
      <c r="AB544" s="73"/>
      <c r="AC544" s="73"/>
      <c r="AD544" s="73"/>
      <c r="AE544" s="73"/>
      <c r="AF544" s="73"/>
      <c r="AG544" s="73"/>
      <c r="AH544" s="73"/>
    </row>
    <row r="545" spans="1:34" ht="15.75" customHeight="1">
      <c r="A545" s="73"/>
      <c r="B545" s="73"/>
      <c r="C545" s="73"/>
      <c r="D545" s="73"/>
      <c r="E545" s="73"/>
      <c r="F545" s="73"/>
      <c r="G545" s="591"/>
      <c r="H545" s="1412"/>
      <c r="I545" s="73"/>
      <c r="J545" s="73"/>
      <c r="K545" s="74"/>
      <c r="L545" s="74"/>
      <c r="M545" s="989"/>
      <c r="N545" s="74"/>
      <c r="O545" s="73"/>
      <c r="P545" s="73"/>
      <c r="Q545" s="73"/>
      <c r="R545" s="73"/>
      <c r="S545" s="73"/>
      <c r="T545" s="73"/>
      <c r="U545" s="73"/>
      <c r="V545" s="73"/>
      <c r="W545" s="73"/>
      <c r="X545" s="73"/>
      <c r="Y545" s="73"/>
      <c r="Z545" s="73"/>
      <c r="AA545" s="73"/>
      <c r="AB545" s="73"/>
      <c r="AC545" s="73"/>
      <c r="AD545" s="73"/>
      <c r="AE545" s="73"/>
      <c r="AF545" s="73"/>
      <c r="AG545" s="73"/>
      <c r="AH545" s="73"/>
    </row>
    <row r="546" spans="1:34" ht="15.75" customHeight="1">
      <c r="A546" s="73"/>
      <c r="B546" s="73"/>
      <c r="C546" s="73"/>
      <c r="D546" s="73"/>
      <c r="E546" s="73"/>
      <c r="F546" s="73"/>
      <c r="G546" s="591"/>
      <c r="H546" s="1412"/>
      <c r="I546" s="73"/>
      <c r="J546" s="73"/>
      <c r="K546" s="74"/>
      <c r="L546" s="74"/>
      <c r="M546" s="989"/>
      <c r="N546" s="74"/>
      <c r="O546" s="73"/>
      <c r="P546" s="73"/>
      <c r="Q546" s="73"/>
      <c r="R546" s="73"/>
      <c r="S546" s="73"/>
      <c r="T546" s="73"/>
      <c r="U546" s="73"/>
      <c r="V546" s="73"/>
      <c r="W546" s="73"/>
      <c r="X546" s="73"/>
      <c r="Y546" s="73"/>
      <c r="Z546" s="73"/>
      <c r="AA546" s="73"/>
      <c r="AB546" s="73"/>
      <c r="AC546" s="73"/>
      <c r="AD546" s="73"/>
      <c r="AE546" s="73"/>
      <c r="AF546" s="73"/>
      <c r="AG546" s="73"/>
      <c r="AH546" s="73"/>
    </row>
    <row r="547" spans="1:34" ht="15.75" customHeight="1">
      <c r="A547" s="73"/>
      <c r="B547" s="73"/>
      <c r="C547" s="73"/>
      <c r="D547" s="73"/>
      <c r="E547" s="73"/>
      <c r="F547" s="73"/>
      <c r="G547" s="591"/>
      <c r="H547" s="1412"/>
      <c r="I547" s="73"/>
      <c r="J547" s="73"/>
      <c r="K547" s="74"/>
      <c r="L547" s="74"/>
      <c r="M547" s="989"/>
      <c r="N547" s="74"/>
      <c r="O547" s="73"/>
      <c r="P547" s="73"/>
      <c r="Q547" s="73"/>
      <c r="R547" s="73"/>
      <c r="S547" s="73"/>
      <c r="T547" s="73"/>
      <c r="U547" s="73"/>
      <c r="V547" s="73"/>
      <c r="W547" s="73"/>
      <c r="X547" s="73"/>
      <c r="Y547" s="73"/>
      <c r="Z547" s="73"/>
      <c r="AA547" s="73"/>
      <c r="AB547" s="73"/>
      <c r="AC547" s="73"/>
      <c r="AD547" s="73"/>
      <c r="AE547" s="73"/>
      <c r="AF547" s="73"/>
      <c r="AG547" s="73"/>
      <c r="AH547" s="73"/>
    </row>
    <row r="548" spans="1:34" ht="15.75" customHeight="1">
      <c r="A548" s="73"/>
      <c r="B548" s="73"/>
      <c r="C548" s="73"/>
      <c r="D548" s="73"/>
      <c r="E548" s="73"/>
      <c r="F548" s="73"/>
      <c r="G548" s="591"/>
      <c r="H548" s="1412"/>
      <c r="I548" s="73"/>
      <c r="J548" s="73"/>
      <c r="K548" s="74"/>
      <c r="L548" s="74"/>
      <c r="M548" s="989"/>
      <c r="N548" s="74"/>
      <c r="O548" s="73"/>
      <c r="P548" s="73"/>
      <c r="Q548" s="73"/>
      <c r="R548" s="73"/>
      <c r="S548" s="73"/>
      <c r="T548" s="73"/>
      <c r="U548" s="73"/>
      <c r="V548" s="73"/>
      <c r="W548" s="73"/>
      <c r="X548" s="73"/>
      <c r="Y548" s="73"/>
      <c r="Z548" s="73"/>
      <c r="AA548" s="73"/>
      <c r="AB548" s="73"/>
      <c r="AC548" s="73"/>
      <c r="AD548" s="73"/>
      <c r="AE548" s="73"/>
      <c r="AF548" s="73"/>
      <c r="AG548" s="73"/>
      <c r="AH548" s="73"/>
    </row>
    <row r="549" spans="1:34" ht="15.75" customHeight="1">
      <c r="A549" s="73"/>
      <c r="B549" s="73"/>
      <c r="C549" s="73"/>
      <c r="D549" s="73"/>
      <c r="E549" s="73"/>
      <c r="F549" s="73"/>
      <c r="G549" s="591"/>
      <c r="H549" s="1412"/>
      <c r="I549" s="73"/>
      <c r="J549" s="73"/>
      <c r="K549" s="74"/>
      <c r="L549" s="74"/>
      <c r="M549" s="989"/>
      <c r="N549" s="74"/>
      <c r="O549" s="73"/>
      <c r="P549" s="73"/>
      <c r="Q549" s="73"/>
      <c r="R549" s="73"/>
      <c r="S549" s="73"/>
      <c r="T549" s="73"/>
      <c r="U549" s="73"/>
      <c r="V549" s="73"/>
      <c r="W549" s="73"/>
      <c r="X549" s="73"/>
      <c r="Y549" s="73"/>
      <c r="Z549" s="73"/>
      <c r="AA549" s="73"/>
      <c r="AB549" s="73"/>
      <c r="AC549" s="73"/>
      <c r="AD549" s="73"/>
      <c r="AE549" s="73"/>
      <c r="AF549" s="73"/>
      <c r="AG549" s="73"/>
      <c r="AH549" s="73"/>
    </row>
    <row r="550" spans="1:34" ht="15.75" customHeight="1">
      <c r="A550" s="73"/>
      <c r="B550" s="73"/>
      <c r="C550" s="73"/>
      <c r="D550" s="73"/>
      <c r="E550" s="73"/>
      <c r="F550" s="73"/>
      <c r="G550" s="591"/>
      <c r="H550" s="1412"/>
      <c r="I550" s="73"/>
      <c r="J550" s="73"/>
      <c r="K550" s="74"/>
      <c r="L550" s="74"/>
      <c r="M550" s="989"/>
      <c r="N550" s="74"/>
      <c r="O550" s="73"/>
      <c r="P550" s="73"/>
      <c r="Q550" s="73"/>
      <c r="R550" s="73"/>
      <c r="S550" s="73"/>
      <c r="T550" s="73"/>
      <c r="U550" s="73"/>
      <c r="V550" s="73"/>
      <c r="W550" s="73"/>
      <c r="X550" s="73"/>
      <c r="Y550" s="73"/>
      <c r="Z550" s="73"/>
      <c r="AA550" s="73"/>
      <c r="AB550" s="73"/>
      <c r="AC550" s="73"/>
      <c r="AD550" s="73"/>
      <c r="AE550" s="73"/>
      <c r="AF550" s="73"/>
      <c r="AG550" s="73"/>
      <c r="AH550" s="73"/>
    </row>
    <row r="551" spans="1:34" ht="15.75" customHeight="1">
      <c r="A551" s="73"/>
      <c r="B551" s="73"/>
      <c r="C551" s="73"/>
      <c r="D551" s="73"/>
      <c r="E551" s="73"/>
      <c r="F551" s="73"/>
      <c r="G551" s="591"/>
      <c r="H551" s="1412"/>
      <c r="I551" s="73"/>
      <c r="J551" s="73"/>
      <c r="K551" s="74"/>
      <c r="L551" s="74"/>
      <c r="M551" s="989"/>
      <c r="N551" s="74"/>
      <c r="O551" s="73"/>
      <c r="P551" s="73"/>
      <c r="Q551" s="73"/>
      <c r="R551" s="73"/>
      <c r="S551" s="73"/>
      <c r="T551" s="73"/>
      <c r="U551" s="73"/>
      <c r="V551" s="73"/>
      <c r="W551" s="73"/>
      <c r="X551" s="73"/>
      <c r="Y551" s="73"/>
      <c r="Z551" s="73"/>
      <c r="AA551" s="73"/>
      <c r="AB551" s="73"/>
      <c r="AC551" s="73"/>
      <c r="AD551" s="73"/>
      <c r="AE551" s="73"/>
      <c r="AF551" s="73"/>
      <c r="AG551" s="73"/>
      <c r="AH551" s="73"/>
    </row>
    <row r="552" spans="1:34" ht="15.75" customHeight="1">
      <c r="A552" s="73"/>
      <c r="B552" s="73"/>
      <c r="C552" s="73"/>
      <c r="D552" s="73"/>
      <c r="E552" s="73"/>
      <c r="F552" s="73"/>
      <c r="G552" s="591"/>
      <c r="H552" s="1412"/>
      <c r="I552" s="73"/>
      <c r="J552" s="73"/>
      <c r="K552" s="74"/>
      <c r="L552" s="74"/>
      <c r="M552" s="989"/>
      <c r="N552" s="74"/>
      <c r="O552" s="73"/>
      <c r="P552" s="73"/>
      <c r="Q552" s="73"/>
      <c r="R552" s="73"/>
      <c r="S552" s="73"/>
      <c r="T552" s="73"/>
      <c r="U552" s="73"/>
      <c r="V552" s="73"/>
      <c r="W552" s="73"/>
      <c r="X552" s="73"/>
      <c r="Y552" s="73"/>
      <c r="Z552" s="73"/>
      <c r="AA552" s="73"/>
      <c r="AB552" s="73"/>
      <c r="AC552" s="73"/>
      <c r="AD552" s="73"/>
      <c r="AE552" s="73"/>
      <c r="AF552" s="73"/>
      <c r="AG552" s="73"/>
      <c r="AH552" s="73"/>
    </row>
    <row r="553" spans="1:34" ht="15.75" customHeight="1">
      <c r="A553" s="73"/>
      <c r="B553" s="73"/>
      <c r="C553" s="73"/>
      <c r="D553" s="73"/>
      <c r="E553" s="73"/>
      <c r="F553" s="73"/>
      <c r="G553" s="591"/>
      <c r="H553" s="1412"/>
      <c r="I553" s="73"/>
      <c r="J553" s="73"/>
      <c r="K553" s="74"/>
      <c r="L553" s="74"/>
      <c r="M553" s="989"/>
      <c r="N553" s="74"/>
      <c r="O553" s="73"/>
      <c r="P553" s="73"/>
      <c r="Q553" s="73"/>
      <c r="R553" s="73"/>
      <c r="S553" s="73"/>
      <c r="T553" s="73"/>
      <c r="U553" s="73"/>
      <c r="V553" s="73"/>
      <c r="W553" s="73"/>
      <c r="X553" s="73"/>
      <c r="Y553" s="73"/>
      <c r="Z553" s="73"/>
      <c r="AA553" s="73"/>
      <c r="AB553" s="73"/>
      <c r="AC553" s="73"/>
      <c r="AD553" s="73"/>
      <c r="AE553" s="73"/>
      <c r="AF553" s="73"/>
      <c r="AG553" s="73"/>
      <c r="AH553" s="73"/>
    </row>
    <row r="554" spans="1:34" ht="15.75" customHeight="1">
      <c r="A554" s="73"/>
      <c r="B554" s="73"/>
      <c r="C554" s="73"/>
      <c r="D554" s="73"/>
      <c r="E554" s="73"/>
      <c r="F554" s="73"/>
      <c r="G554" s="591"/>
      <c r="H554" s="1412"/>
      <c r="I554" s="73"/>
      <c r="J554" s="73"/>
      <c r="K554" s="74"/>
      <c r="L554" s="74"/>
      <c r="M554" s="989"/>
      <c r="N554" s="74"/>
      <c r="O554" s="73"/>
      <c r="P554" s="73"/>
      <c r="Q554" s="73"/>
      <c r="R554" s="73"/>
      <c r="S554" s="73"/>
      <c r="T554" s="73"/>
      <c r="U554" s="73"/>
      <c r="V554" s="73"/>
      <c r="W554" s="73"/>
      <c r="X554" s="73"/>
      <c r="Y554" s="73"/>
      <c r="Z554" s="73"/>
      <c r="AA554" s="73"/>
      <c r="AB554" s="73"/>
      <c r="AC554" s="73"/>
      <c r="AD554" s="73"/>
      <c r="AE554" s="73"/>
      <c r="AF554" s="73"/>
      <c r="AG554" s="73"/>
      <c r="AH554" s="73"/>
    </row>
    <row r="555" spans="1:34" ht="15.75" customHeight="1">
      <c r="A555" s="73"/>
      <c r="B555" s="73"/>
      <c r="C555" s="73"/>
      <c r="D555" s="73"/>
      <c r="E555" s="73"/>
      <c r="F555" s="73"/>
      <c r="G555" s="591"/>
      <c r="H555" s="1412"/>
      <c r="I555" s="73"/>
      <c r="J555" s="73"/>
      <c r="K555" s="74"/>
      <c r="L555" s="74"/>
      <c r="M555" s="989"/>
      <c r="N555" s="74"/>
      <c r="O555" s="73"/>
      <c r="P555" s="73"/>
      <c r="Q555" s="73"/>
      <c r="R555" s="73"/>
      <c r="S555" s="73"/>
      <c r="T555" s="73"/>
      <c r="U555" s="73"/>
      <c r="V555" s="73"/>
      <c r="W555" s="73"/>
      <c r="X555" s="73"/>
      <c r="Y555" s="73"/>
      <c r="Z555" s="73"/>
      <c r="AA555" s="73"/>
      <c r="AB555" s="73"/>
      <c r="AC555" s="73"/>
      <c r="AD555" s="73"/>
      <c r="AE555" s="73"/>
      <c r="AF555" s="73"/>
      <c r="AG555" s="73"/>
      <c r="AH555" s="73"/>
    </row>
    <row r="556" spans="1:34" ht="15.75" customHeight="1">
      <c r="A556" s="73"/>
      <c r="B556" s="73"/>
      <c r="C556" s="73"/>
      <c r="D556" s="73"/>
      <c r="E556" s="73"/>
      <c r="F556" s="73"/>
      <c r="G556" s="591"/>
      <c r="H556" s="1412"/>
      <c r="I556" s="73"/>
      <c r="J556" s="73"/>
      <c r="K556" s="74"/>
      <c r="L556" s="74"/>
      <c r="M556" s="989"/>
      <c r="N556" s="74"/>
      <c r="O556" s="73"/>
      <c r="P556" s="73"/>
      <c r="Q556" s="73"/>
      <c r="R556" s="73"/>
      <c r="S556" s="73"/>
      <c r="T556" s="73"/>
      <c r="U556" s="73"/>
      <c r="V556" s="73"/>
      <c r="W556" s="73"/>
      <c r="X556" s="73"/>
      <c r="Y556" s="73"/>
      <c r="Z556" s="73"/>
      <c r="AA556" s="73"/>
      <c r="AB556" s="73"/>
      <c r="AC556" s="73"/>
      <c r="AD556" s="73"/>
      <c r="AE556" s="73"/>
      <c r="AF556" s="73"/>
      <c r="AG556" s="73"/>
      <c r="AH556" s="73"/>
    </row>
    <row r="557" spans="1:34" ht="15.75" customHeight="1">
      <c r="A557" s="73"/>
      <c r="B557" s="73"/>
      <c r="C557" s="73"/>
      <c r="D557" s="73"/>
      <c r="E557" s="73"/>
      <c r="F557" s="73"/>
      <c r="G557" s="591"/>
      <c r="H557" s="1412"/>
      <c r="I557" s="73"/>
      <c r="J557" s="73"/>
      <c r="K557" s="74"/>
      <c r="L557" s="74"/>
      <c r="M557" s="989"/>
      <c r="N557" s="74"/>
      <c r="O557" s="73"/>
      <c r="P557" s="73"/>
      <c r="Q557" s="73"/>
      <c r="R557" s="73"/>
      <c r="S557" s="73"/>
      <c r="T557" s="73"/>
      <c r="U557" s="73"/>
      <c r="V557" s="73"/>
      <c r="W557" s="73"/>
      <c r="X557" s="73"/>
      <c r="Y557" s="73"/>
      <c r="Z557" s="73"/>
      <c r="AA557" s="73"/>
      <c r="AB557" s="73"/>
      <c r="AC557" s="73"/>
      <c r="AD557" s="73"/>
      <c r="AE557" s="73"/>
      <c r="AF557" s="73"/>
      <c r="AG557" s="73"/>
      <c r="AH557" s="73"/>
    </row>
    <row r="558" spans="1:34" ht="15.75" customHeight="1">
      <c r="A558" s="73"/>
      <c r="B558" s="73"/>
      <c r="C558" s="73"/>
      <c r="D558" s="73"/>
      <c r="E558" s="73"/>
      <c r="F558" s="73"/>
      <c r="G558" s="591"/>
      <c r="H558" s="1412"/>
      <c r="I558" s="73"/>
      <c r="J558" s="73"/>
      <c r="K558" s="74"/>
      <c r="L558" s="74"/>
      <c r="M558" s="989"/>
      <c r="N558" s="74"/>
      <c r="O558" s="73"/>
      <c r="P558" s="73"/>
      <c r="Q558" s="73"/>
      <c r="R558" s="73"/>
      <c r="S558" s="73"/>
      <c r="T558" s="73"/>
      <c r="U558" s="73"/>
      <c r="V558" s="73"/>
      <c r="W558" s="73"/>
      <c r="X558" s="73"/>
      <c r="Y558" s="73"/>
      <c r="Z558" s="73"/>
      <c r="AA558" s="73"/>
      <c r="AB558" s="73"/>
      <c r="AC558" s="73"/>
      <c r="AD558" s="73"/>
      <c r="AE558" s="73"/>
      <c r="AF558" s="73"/>
      <c r="AG558" s="73"/>
      <c r="AH558" s="73"/>
    </row>
    <row r="559" spans="1:34" ht="15.75" customHeight="1">
      <c r="A559" s="73"/>
      <c r="B559" s="73"/>
      <c r="C559" s="73"/>
      <c r="D559" s="73"/>
      <c r="E559" s="73"/>
      <c r="F559" s="73"/>
      <c r="G559" s="591"/>
      <c r="H559" s="1412"/>
      <c r="I559" s="73"/>
      <c r="J559" s="73"/>
      <c r="K559" s="74"/>
      <c r="L559" s="74"/>
      <c r="M559" s="989"/>
      <c r="N559" s="74"/>
      <c r="O559" s="73"/>
      <c r="P559" s="73"/>
      <c r="Q559" s="73"/>
      <c r="R559" s="73"/>
      <c r="S559" s="73"/>
      <c r="T559" s="73"/>
      <c r="U559" s="73"/>
      <c r="V559" s="73"/>
      <c r="W559" s="73"/>
      <c r="X559" s="73"/>
      <c r="Y559" s="73"/>
      <c r="Z559" s="73"/>
      <c r="AA559" s="73"/>
      <c r="AB559" s="73"/>
      <c r="AC559" s="73"/>
      <c r="AD559" s="73"/>
      <c r="AE559" s="73"/>
      <c r="AF559" s="73"/>
      <c r="AG559" s="73"/>
      <c r="AH559" s="73"/>
    </row>
    <row r="560" spans="1:34" ht="15.75" customHeight="1">
      <c r="A560" s="73"/>
      <c r="B560" s="73"/>
      <c r="C560" s="73"/>
      <c r="D560" s="73"/>
      <c r="E560" s="73"/>
      <c r="F560" s="73"/>
      <c r="G560" s="591"/>
      <c r="H560" s="1412"/>
      <c r="I560" s="73"/>
      <c r="J560" s="73"/>
      <c r="K560" s="74"/>
      <c r="L560" s="74"/>
      <c r="M560" s="989"/>
      <c r="N560" s="74"/>
      <c r="O560" s="73"/>
      <c r="P560" s="73"/>
      <c r="Q560" s="73"/>
      <c r="R560" s="73"/>
      <c r="S560" s="73"/>
      <c r="T560" s="73"/>
      <c r="U560" s="73"/>
      <c r="V560" s="73"/>
      <c r="W560" s="73"/>
      <c r="X560" s="73"/>
      <c r="Y560" s="73"/>
      <c r="Z560" s="73"/>
      <c r="AA560" s="73"/>
      <c r="AB560" s="73"/>
      <c r="AC560" s="73"/>
      <c r="AD560" s="73"/>
      <c r="AE560" s="73"/>
      <c r="AF560" s="73"/>
      <c r="AG560" s="73"/>
      <c r="AH560" s="73"/>
    </row>
    <row r="561" spans="1:34" ht="15.75" customHeight="1">
      <c r="A561" s="73"/>
      <c r="B561" s="73"/>
      <c r="C561" s="73"/>
      <c r="D561" s="73"/>
      <c r="E561" s="73"/>
      <c r="F561" s="73"/>
      <c r="G561" s="591"/>
      <c r="H561" s="1412"/>
      <c r="I561" s="73"/>
      <c r="J561" s="73"/>
      <c r="K561" s="74"/>
      <c r="L561" s="74"/>
      <c r="M561" s="989"/>
      <c r="N561" s="74"/>
      <c r="O561" s="73"/>
      <c r="P561" s="73"/>
      <c r="Q561" s="73"/>
      <c r="R561" s="73"/>
      <c r="S561" s="73"/>
      <c r="T561" s="73"/>
      <c r="U561" s="73"/>
      <c r="V561" s="73"/>
      <c r="W561" s="73"/>
      <c r="X561" s="73"/>
      <c r="Y561" s="73"/>
      <c r="Z561" s="73"/>
      <c r="AA561" s="73"/>
      <c r="AB561" s="73"/>
      <c r="AC561" s="73"/>
      <c r="AD561" s="73"/>
      <c r="AE561" s="73"/>
      <c r="AF561" s="73"/>
      <c r="AG561" s="73"/>
      <c r="AH561" s="73"/>
    </row>
    <row r="562" spans="1:34" ht="15.75" customHeight="1">
      <c r="A562" s="73"/>
      <c r="B562" s="73"/>
      <c r="C562" s="73"/>
      <c r="D562" s="73"/>
      <c r="E562" s="73"/>
      <c r="F562" s="73"/>
      <c r="G562" s="591"/>
      <c r="H562" s="1412"/>
      <c r="I562" s="73"/>
      <c r="J562" s="73"/>
      <c r="K562" s="74"/>
      <c r="L562" s="74"/>
      <c r="M562" s="989"/>
      <c r="N562" s="74"/>
      <c r="O562" s="73"/>
      <c r="P562" s="73"/>
      <c r="Q562" s="73"/>
      <c r="R562" s="73"/>
      <c r="S562" s="73"/>
      <c r="T562" s="73"/>
      <c r="U562" s="73"/>
      <c r="V562" s="73"/>
      <c r="W562" s="73"/>
      <c r="X562" s="73"/>
      <c r="Y562" s="73"/>
      <c r="Z562" s="73"/>
      <c r="AA562" s="73"/>
      <c r="AB562" s="73"/>
      <c r="AC562" s="73"/>
      <c r="AD562" s="73"/>
      <c r="AE562" s="73"/>
      <c r="AF562" s="73"/>
      <c r="AG562" s="73"/>
      <c r="AH562" s="73"/>
    </row>
    <row r="563" spans="1:34" ht="15.75" customHeight="1">
      <c r="A563" s="73"/>
      <c r="B563" s="73"/>
      <c r="C563" s="73"/>
      <c r="D563" s="73"/>
      <c r="E563" s="73"/>
      <c r="F563" s="73"/>
      <c r="G563" s="591"/>
      <c r="H563" s="1412"/>
      <c r="I563" s="73"/>
      <c r="J563" s="73"/>
      <c r="K563" s="74"/>
      <c r="L563" s="74"/>
      <c r="M563" s="989"/>
      <c r="N563" s="74"/>
      <c r="O563" s="73"/>
      <c r="P563" s="73"/>
      <c r="Q563" s="73"/>
      <c r="R563" s="73"/>
      <c r="S563" s="73"/>
      <c r="T563" s="73"/>
      <c r="U563" s="73"/>
      <c r="V563" s="73"/>
      <c r="W563" s="73"/>
      <c r="X563" s="73"/>
      <c r="Y563" s="73"/>
      <c r="Z563" s="73"/>
      <c r="AA563" s="73"/>
      <c r="AB563" s="73"/>
      <c r="AC563" s="73"/>
      <c r="AD563" s="73"/>
      <c r="AE563" s="73"/>
      <c r="AF563" s="73"/>
      <c r="AG563" s="73"/>
      <c r="AH563" s="73"/>
    </row>
    <row r="564" spans="1:34" ht="15.75" customHeight="1">
      <c r="A564" s="73"/>
      <c r="B564" s="73"/>
      <c r="C564" s="73"/>
      <c r="D564" s="73"/>
      <c r="E564" s="73"/>
      <c r="F564" s="73"/>
      <c r="G564" s="591"/>
      <c r="H564" s="1412"/>
      <c r="I564" s="73"/>
      <c r="J564" s="73"/>
      <c r="K564" s="74"/>
      <c r="L564" s="74"/>
      <c r="M564" s="989"/>
      <c r="N564" s="74"/>
      <c r="O564" s="73"/>
      <c r="P564" s="73"/>
      <c r="Q564" s="73"/>
      <c r="R564" s="73"/>
      <c r="S564" s="73"/>
      <c r="T564" s="73"/>
      <c r="U564" s="73"/>
      <c r="V564" s="73"/>
      <c r="W564" s="73"/>
      <c r="X564" s="73"/>
      <c r="Y564" s="73"/>
      <c r="Z564" s="73"/>
      <c r="AA564" s="73"/>
      <c r="AB564" s="73"/>
      <c r="AC564" s="73"/>
      <c r="AD564" s="73"/>
      <c r="AE564" s="73"/>
      <c r="AF564" s="73"/>
      <c r="AG564" s="73"/>
      <c r="AH564" s="73"/>
    </row>
    <row r="565" spans="1:34" ht="15.75" customHeight="1">
      <c r="A565" s="73"/>
      <c r="B565" s="73"/>
      <c r="C565" s="73"/>
      <c r="D565" s="73"/>
      <c r="E565" s="73"/>
      <c r="F565" s="73"/>
      <c r="G565" s="591"/>
      <c r="H565" s="1412"/>
      <c r="I565" s="73"/>
      <c r="J565" s="73"/>
      <c r="K565" s="74"/>
      <c r="L565" s="74"/>
      <c r="M565" s="989"/>
      <c r="N565" s="74"/>
      <c r="O565" s="73"/>
      <c r="P565" s="73"/>
      <c r="Q565" s="73"/>
      <c r="R565" s="73"/>
      <c r="S565" s="73"/>
      <c r="T565" s="73"/>
      <c r="U565" s="73"/>
      <c r="V565" s="73"/>
      <c r="W565" s="73"/>
      <c r="X565" s="73"/>
      <c r="Y565" s="73"/>
      <c r="Z565" s="73"/>
      <c r="AA565" s="73"/>
      <c r="AB565" s="73"/>
      <c r="AC565" s="73"/>
      <c r="AD565" s="73"/>
      <c r="AE565" s="73"/>
      <c r="AF565" s="73"/>
      <c r="AG565" s="73"/>
      <c r="AH565" s="73"/>
    </row>
    <row r="566" spans="1:34" ht="15.75" customHeight="1">
      <c r="A566" s="73"/>
      <c r="B566" s="73"/>
      <c r="C566" s="73"/>
      <c r="D566" s="73"/>
      <c r="E566" s="73"/>
      <c r="F566" s="73"/>
      <c r="G566" s="591"/>
      <c r="H566" s="1412"/>
      <c r="I566" s="73"/>
      <c r="J566" s="73"/>
      <c r="K566" s="74"/>
      <c r="L566" s="74"/>
      <c r="M566" s="989"/>
      <c r="N566" s="74"/>
      <c r="O566" s="73"/>
      <c r="P566" s="73"/>
      <c r="Q566" s="73"/>
      <c r="R566" s="73"/>
      <c r="S566" s="73"/>
      <c r="T566" s="73"/>
      <c r="U566" s="73"/>
      <c r="V566" s="73"/>
      <c r="W566" s="73"/>
      <c r="X566" s="73"/>
      <c r="Y566" s="73"/>
      <c r="Z566" s="73"/>
      <c r="AA566" s="73"/>
      <c r="AB566" s="73"/>
      <c r="AC566" s="73"/>
      <c r="AD566" s="73"/>
      <c r="AE566" s="73"/>
      <c r="AF566" s="73"/>
      <c r="AG566" s="73"/>
      <c r="AH566" s="73"/>
    </row>
    <row r="567" spans="1:34" ht="15.75" customHeight="1">
      <c r="A567" s="73"/>
      <c r="B567" s="73"/>
      <c r="C567" s="73"/>
      <c r="D567" s="73"/>
      <c r="E567" s="73"/>
      <c r="F567" s="73"/>
      <c r="G567" s="591"/>
      <c r="H567" s="1412"/>
      <c r="I567" s="73"/>
      <c r="J567" s="73"/>
      <c r="K567" s="74"/>
      <c r="L567" s="74"/>
      <c r="M567" s="989"/>
      <c r="N567" s="74"/>
      <c r="O567" s="73"/>
      <c r="P567" s="73"/>
      <c r="Q567" s="73"/>
      <c r="R567" s="73"/>
      <c r="S567" s="73"/>
      <c r="T567" s="73"/>
      <c r="U567" s="73"/>
      <c r="V567" s="73"/>
      <c r="W567" s="73"/>
      <c r="X567" s="73"/>
      <c r="Y567" s="73"/>
      <c r="Z567" s="73"/>
      <c r="AA567" s="73"/>
      <c r="AB567" s="73"/>
      <c r="AC567" s="73"/>
      <c r="AD567" s="73"/>
      <c r="AE567" s="73"/>
      <c r="AF567" s="73"/>
      <c r="AG567" s="73"/>
      <c r="AH567" s="73"/>
    </row>
    <row r="568" spans="1:34" ht="15.75" customHeight="1">
      <c r="A568" s="73"/>
      <c r="B568" s="73"/>
      <c r="C568" s="73"/>
      <c r="D568" s="73"/>
      <c r="E568" s="73"/>
      <c r="F568" s="73"/>
      <c r="G568" s="591"/>
      <c r="H568" s="1412"/>
      <c r="I568" s="73"/>
      <c r="J568" s="73"/>
      <c r="K568" s="74"/>
      <c r="L568" s="74"/>
      <c r="M568" s="989"/>
      <c r="N568" s="74"/>
      <c r="O568" s="73"/>
      <c r="P568" s="73"/>
      <c r="Q568" s="73"/>
      <c r="R568" s="73"/>
      <c r="S568" s="73"/>
      <c r="T568" s="73"/>
      <c r="U568" s="73"/>
      <c r="V568" s="73"/>
      <c r="W568" s="73"/>
      <c r="X568" s="73"/>
      <c r="Y568" s="73"/>
      <c r="Z568" s="73"/>
      <c r="AA568" s="73"/>
      <c r="AB568" s="73"/>
      <c r="AC568" s="73"/>
      <c r="AD568" s="73"/>
      <c r="AE568" s="73"/>
      <c r="AF568" s="73"/>
      <c r="AG568" s="73"/>
      <c r="AH568" s="73"/>
    </row>
    <row r="569" spans="1:34" ht="15.75" customHeight="1">
      <c r="A569" s="73"/>
      <c r="B569" s="73"/>
      <c r="C569" s="73"/>
      <c r="D569" s="73"/>
      <c r="E569" s="73"/>
      <c r="F569" s="73"/>
      <c r="G569" s="591"/>
      <c r="H569" s="1412"/>
      <c r="I569" s="73"/>
      <c r="J569" s="73"/>
      <c r="K569" s="74"/>
      <c r="L569" s="74"/>
      <c r="M569" s="989"/>
      <c r="N569" s="74"/>
      <c r="O569" s="73"/>
      <c r="P569" s="73"/>
      <c r="Q569" s="73"/>
      <c r="R569" s="73"/>
      <c r="S569" s="73"/>
      <c r="T569" s="73"/>
      <c r="U569" s="73"/>
      <c r="V569" s="73"/>
      <c r="W569" s="73"/>
      <c r="X569" s="73"/>
      <c r="Y569" s="73"/>
      <c r="Z569" s="73"/>
      <c r="AA569" s="73"/>
      <c r="AB569" s="73"/>
      <c r="AC569" s="73"/>
      <c r="AD569" s="73"/>
      <c r="AE569" s="73"/>
      <c r="AF569" s="73"/>
      <c r="AG569" s="73"/>
      <c r="AH569" s="73"/>
    </row>
    <row r="570" spans="1:34" ht="15.75" customHeight="1">
      <c r="A570" s="73"/>
      <c r="B570" s="73"/>
      <c r="C570" s="73"/>
      <c r="D570" s="73"/>
      <c r="E570" s="73"/>
      <c r="F570" s="73"/>
      <c r="G570" s="591"/>
      <c r="H570" s="1412"/>
      <c r="I570" s="73"/>
      <c r="J570" s="73"/>
      <c r="K570" s="74"/>
      <c r="L570" s="74"/>
      <c r="M570" s="989"/>
      <c r="N570" s="74"/>
      <c r="O570" s="73"/>
      <c r="P570" s="73"/>
      <c r="Q570" s="73"/>
      <c r="R570" s="73"/>
      <c r="S570" s="73"/>
      <c r="T570" s="73"/>
      <c r="U570" s="73"/>
      <c r="V570" s="73"/>
      <c r="W570" s="73"/>
      <c r="X570" s="73"/>
      <c r="Y570" s="73"/>
      <c r="Z570" s="73"/>
      <c r="AA570" s="73"/>
      <c r="AB570" s="73"/>
      <c r="AC570" s="73"/>
      <c r="AD570" s="73"/>
      <c r="AE570" s="73"/>
      <c r="AF570" s="73"/>
      <c r="AG570" s="73"/>
      <c r="AH570" s="73"/>
    </row>
    <row r="571" spans="1:34" ht="15.75" customHeight="1">
      <c r="A571" s="73"/>
      <c r="B571" s="73"/>
      <c r="C571" s="73"/>
      <c r="D571" s="73"/>
      <c r="E571" s="73"/>
      <c r="F571" s="73"/>
      <c r="G571" s="591"/>
      <c r="H571" s="1412"/>
      <c r="I571" s="73"/>
      <c r="J571" s="73"/>
      <c r="K571" s="74"/>
      <c r="L571" s="74"/>
      <c r="M571" s="989"/>
      <c r="N571" s="74"/>
      <c r="O571" s="73"/>
      <c r="P571" s="73"/>
      <c r="Q571" s="73"/>
      <c r="R571" s="73"/>
      <c r="S571" s="73"/>
      <c r="T571" s="73"/>
      <c r="U571" s="73"/>
      <c r="V571" s="73"/>
      <c r="W571" s="73"/>
      <c r="X571" s="73"/>
      <c r="Y571" s="73"/>
      <c r="Z571" s="73"/>
      <c r="AA571" s="73"/>
      <c r="AB571" s="73"/>
      <c r="AC571" s="73"/>
      <c r="AD571" s="73"/>
      <c r="AE571" s="73"/>
      <c r="AF571" s="73"/>
      <c r="AG571" s="73"/>
      <c r="AH571" s="73"/>
    </row>
    <row r="572" spans="1:34" ht="15.75" customHeight="1">
      <c r="A572" s="73"/>
      <c r="B572" s="73"/>
      <c r="C572" s="73"/>
      <c r="D572" s="73"/>
      <c r="E572" s="73"/>
      <c r="F572" s="73"/>
      <c r="G572" s="591"/>
      <c r="H572" s="1412"/>
      <c r="I572" s="73"/>
      <c r="J572" s="73"/>
      <c r="K572" s="74"/>
      <c r="L572" s="74"/>
      <c r="M572" s="989"/>
      <c r="N572" s="74"/>
      <c r="O572" s="73"/>
      <c r="P572" s="73"/>
      <c r="Q572" s="73"/>
      <c r="R572" s="73"/>
      <c r="S572" s="73"/>
      <c r="T572" s="73"/>
      <c r="U572" s="73"/>
      <c r="V572" s="73"/>
      <c r="W572" s="73"/>
      <c r="X572" s="73"/>
      <c r="Y572" s="73"/>
      <c r="Z572" s="73"/>
      <c r="AA572" s="73"/>
      <c r="AB572" s="73"/>
      <c r="AC572" s="73"/>
      <c r="AD572" s="73"/>
      <c r="AE572" s="73"/>
      <c r="AF572" s="73"/>
      <c r="AG572" s="73"/>
      <c r="AH572" s="73"/>
    </row>
    <row r="573" spans="1:34" ht="15.75" customHeight="1">
      <c r="A573" s="73"/>
      <c r="B573" s="73"/>
      <c r="C573" s="73"/>
      <c r="D573" s="73"/>
      <c r="E573" s="73"/>
      <c r="F573" s="73"/>
      <c r="G573" s="591"/>
      <c r="H573" s="1412"/>
      <c r="I573" s="73"/>
      <c r="J573" s="73"/>
      <c r="K573" s="74"/>
      <c r="L573" s="74"/>
      <c r="M573" s="989"/>
      <c r="N573" s="74"/>
      <c r="O573" s="73"/>
      <c r="P573" s="73"/>
      <c r="Q573" s="73"/>
      <c r="R573" s="73"/>
      <c r="S573" s="73"/>
      <c r="T573" s="73"/>
      <c r="U573" s="73"/>
      <c r="V573" s="73"/>
      <c r="W573" s="73"/>
      <c r="X573" s="73"/>
      <c r="Y573" s="73"/>
      <c r="Z573" s="73"/>
      <c r="AA573" s="73"/>
      <c r="AB573" s="73"/>
      <c r="AC573" s="73"/>
      <c r="AD573" s="73"/>
      <c r="AE573" s="73"/>
      <c r="AF573" s="73"/>
      <c r="AG573" s="73"/>
      <c r="AH573" s="73"/>
    </row>
    <row r="574" spans="1:34" ht="15.75" customHeight="1">
      <c r="A574" s="73"/>
      <c r="B574" s="73"/>
      <c r="C574" s="73"/>
      <c r="D574" s="73"/>
      <c r="E574" s="73"/>
      <c r="F574" s="73"/>
      <c r="G574" s="591"/>
      <c r="H574" s="1412"/>
      <c r="I574" s="73"/>
      <c r="J574" s="73"/>
      <c r="K574" s="74"/>
      <c r="L574" s="74"/>
      <c r="M574" s="989"/>
      <c r="N574" s="74"/>
      <c r="O574" s="73"/>
      <c r="P574" s="73"/>
      <c r="Q574" s="73"/>
      <c r="R574" s="73"/>
      <c r="S574" s="73"/>
      <c r="T574" s="73"/>
      <c r="U574" s="73"/>
      <c r="V574" s="73"/>
      <c r="W574" s="73"/>
      <c r="X574" s="73"/>
      <c r="Y574" s="73"/>
      <c r="Z574" s="73"/>
      <c r="AA574" s="73"/>
      <c r="AB574" s="73"/>
      <c r="AC574" s="73"/>
      <c r="AD574" s="73"/>
      <c r="AE574" s="73"/>
      <c r="AF574" s="73"/>
      <c r="AG574" s="73"/>
      <c r="AH574" s="73"/>
    </row>
    <row r="575" spans="1:34" ht="15.75" customHeight="1">
      <c r="A575" s="73"/>
      <c r="B575" s="73"/>
      <c r="C575" s="73"/>
      <c r="D575" s="73"/>
      <c r="E575" s="73"/>
      <c r="F575" s="73"/>
      <c r="G575" s="591"/>
      <c r="H575" s="1412"/>
      <c r="I575" s="73"/>
      <c r="J575" s="73"/>
      <c r="K575" s="74"/>
      <c r="L575" s="74"/>
      <c r="M575" s="989"/>
      <c r="N575" s="74"/>
      <c r="O575" s="73"/>
      <c r="P575" s="73"/>
      <c r="Q575" s="73"/>
      <c r="R575" s="73"/>
      <c r="S575" s="73"/>
      <c r="T575" s="73"/>
      <c r="U575" s="73"/>
      <c r="V575" s="73"/>
      <c r="W575" s="73"/>
      <c r="X575" s="73"/>
      <c r="Y575" s="73"/>
      <c r="Z575" s="73"/>
      <c r="AA575" s="73"/>
      <c r="AB575" s="73"/>
      <c r="AC575" s="73"/>
      <c r="AD575" s="73"/>
      <c r="AE575" s="73"/>
      <c r="AF575" s="73"/>
      <c r="AG575" s="73"/>
      <c r="AH575" s="73"/>
    </row>
    <row r="576" spans="1:34" ht="15.75" customHeight="1">
      <c r="A576" s="73"/>
      <c r="B576" s="73"/>
      <c r="C576" s="73"/>
      <c r="D576" s="73"/>
      <c r="E576" s="73"/>
      <c r="F576" s="73"/>
      <c r="G576" s="591"/>
      <c r="H576" s="1412"/>
      <c r="I576" s="73"/>
      <c r="J576" s="73"/>
      <c r="K576" s="74"/>
      <c r="L576" s="74"/>
      <c r="M576" s="989"/>
      <c r="N576" s="74"/>
      <c r="O576" s="73"/>
      <c r="P576" s="73"/>
      <c r="Q576" s="73"/>
      <c r="R576" s="73"/>
      <c r="S576" s="73"/>
      <c r="T576" s="73"/>
      <c r="U576" s="73"/>
      <c r="V576" s="73"/>
      <c r="W576" s="73"/>
      <c r="X576" s="73"/>
      <c r="Y576" s="73"/>
      <c r="Z576" s="73"/>
      <c r="AA576" s="73"/>
      <c r="AB576" s="73"/>
      <c r="AC576" s="73"/>
      <c r="AD576" s="73"/>
      <c r="AE576" s="73"/>
      <c r="AF576" s="73"/>
      <c r="AG576" s="73"/>
      <c r="AH576" s="73"/>
    </row>
    <row r="577" spans="1:34" ht="15.75" customHeight="1">
      <c r="A577" s="73"/>
      <c r="B577" s="73"/>
      <c r="C577" s="73"/>
      <c r="D577" s="73"/>
      <c r="E577" s="73"/>
      <c r="F577" s="73"/>
      <c r="G577" s="591"/>
      <c r="H577" s="1412"/>
      <c r="I577" s="73"/>
      <c r="J577" s="73"/>
      <c r="K577" s="74"/>
      <c r="L577" s="74"/>
      <c r="M577" s="989"/>
      <c r="N577" s="74"/>
      <c r="O577" s="73"/>
      <c r="P577" s="73"/>
      <c r="Q577" s="73"/>
      <c r="R577" s="73"/>
      <c r="S577" s="73"/>
      <c r="T577" s="73"/>
      <c r="U577" s="73"/>
      <c r="V577" s="73"/>
      <c r="W577" s="73"/>
      <c r="X577" s="73"/>
      <c r="Y577" s="73"/>
      <c r="Z577" s="73"/>
      <c r="AA577" s="73"/>
      <c r="AB577" s="73"/>
      <c r="AC577" s="73"/>
      <c r="AD577" s="73"/>
      <c r="AE577" s="73"/>
      <c r="AF577" s="73"/>
      <c r="AG577" s="73"/>
      <c r="AH577" s="73"/>
    </row>
    <row r="578" spans="1:34" ht="15.75" customHeight="1">
      <c r="A578" s="73"/>
      <c r="B578" s="73"/>
      <c r="C578" s="73"/>
      <c r="D578" s="73"/>
      <c r="E578" s="73"/>
      <c r="F578" s="73"/>
      <c r="G578" s="591"/>
      <c r="H578" s="1412"/>
      <c r="I578" s="73"/>
      <c r="J578" s="73"/>
      <c r="K578" s="74"/>
      <c r="L578" s="74"/>
      <c r="M578" s="989"/>
      <c r="N578" s="74"/>
      <c r="O578" s="73"/>
      <c r="P578" s="73"/>
      <c r="Q578" s="73"/>
      <c r="R578" s="73"/>
      <c r="S578" s="73"/>
      <c r="T578" s="73"/>
      <c r="U578" s="73"/>
      <c r="V578" s="73"/>
      <c r="W578" s="73"/>
      <c r="X578" s="73"/>
      <c r="Y578" s="73"/>
      <c r="Z578" s="73"/>
      <c r="AA578" s="73"/>
      <c r="AB578" s="73"/>
      <c r="AC578" s="73"/>
      <c r="AD578" s="73"/>
      <c r="AE578" s="73"/>
      <c r="AF578" s="73"/>
      <c r="AG578" s="73"/>
      <c r="AH578" s="73"/>
    </row>
    <row r="579" spans="1:34" ht="15.75" customHeight="1">
      <c r="A579" s="73"/>
      <c r="B579" s="73"/>
      <c r="C579" s="73"/>
      <c r="D579" s="73"/>
      <c r="E579" s="73"/>
      <c r="F579" s="73"/>
      <c r="G579" s="591"/>
      <c r="H579" s="1412"/>
      <c r="I579" s="73"/>
      <c r="J579" s="73"/>
      <c r="K579" s="74"/>
      <c r="L579" s="74"/>
      <c r="M579" s="989"/>
      <c r="N579" s="74"/>
      <c r="O579" s="73"/>
      <c r="P579" s="73"/>
      <c r="Q579" s="73"/>
      <c r="R579" s="73"/>
      <c r="S579" s="73"/>
      <c r="T579" s="73"/>
      <c r="U579" s="73"/>
      <c r="V579" s="73"/>
      <c r="W579" s="73"/>
      <c r="X579" s="73"/>
      <c r="Y579" s="73"/>
      <c r="Z579" s="73"/>
      <c r="AA579" s="73"/>
      <c r="AB579" s="73"/>
      <c r="AC579" s="73"/>
      <c r="AD579" s="73"/>
      <c r="AE579" s="73"/>
      <c r="AF579" s="73"/>
      <c r="AG579" s="73"/>
      <c r="AH579" s="73"/>
    </row>
    <row r="580" spans="1:34" ht="15.75" customHeight="1">
      <c r="A580" s="73"/>
      <c r="B580" s="73"/>
      <c r="C580" s="73"/>
      <c r="D580" s="73"/>
      <c r="E580" s="73"/>
      <c r="F580" s="73"/>
      <c r="G580" s="591"/>
      <c r="H580" s="1412"/>
      <c r="I580" s="73"/>
      <c r="J580" s="73"/>
      <c r="K580" s="74"/>
      <c r="L580" s="74"/>
      <c r="M580" s="989"/>
      <c r="N580" s="74"/>
      <c r="O580" s="73"/>
      <c r="P580" s="73"/>
      <c r="Q580" s="73"/>
      <c r="R580" s="73"/>
      <c r="S580" s="73"/>
      <c r="T580" s="73"/>
      <c r="U580" s="73"/>
      <c r="V580" s="73"/>
      <c r="W580" s="73"/>
      <c r="X580" s="73"/>
      <c r="Y580" s="73"/>
      <c r="Z580" s="73"/>
      <c r="AA580" s="73"/>
      <c r="AB580" s="73"/>
      <c r="AC580" s="73"/>
      <c r="AD580" s="73"/>
      <c r="AE580" s="73"/>
      <c r="AF580" s="73"/>
      <c r="AG580" s="73"/>
      <c r="AH580" s="73"/>
    </row>
    <row r="581" spans="1:34" ht="15.75" customHeight="1">
      <c r="A581" s="73"/>
      <c r="B581" s="73"/>
      <c r="C581" s="73"/>
      <c r="D581" s="73"/>
      <c r="E581" s="73"/>
      <c r="F581" s="73"/>
      <c r="G581" s="591"/>
      <c r="H581" s="1412"/>
      <c r="I581" s="73"/>
      <c r="J581" s="73"/>
      <c r="K581" s="74"/>
      <c r="L581" s="74"/>
      <c r="M581" s="989"/>
      <c r="N581" s="74"/>
      <c r="O581" s="73"/>
      <c r="P581" s="73"/>
      <c r="Q581" s="73"/>
      <c r="R581" s="73"/>
      <c r="S581" s="73"/>
      <c r="T581" s="73"/>
      <c r="U581" s="73"/>
      <c r="V581" s="73"/>
      <c r="W581" s="73"/>
      <c r="X581" s="73"/>
      <c r="Y581" s="73"/>
      <c r="Z581" s="73"/>
      <c r="AA581" s="73"/>
      <c r="AB581" s="73"/>
      <c r="AC581" s="73"/>
      <c r="AD581" s="73"/>
      <c r="AE581" s="73"/>
      <c r="AF581" s="73"/>
      <c r="AG581" s="73"/>
      <c r="AH581" s="73"/>
    </row>
    <row r="582" spans="1:34" ht="15.75" customHeight="1">
      <c r="A582" s="73"/>
      <c r="B582" s="73"/>
      <c r="C582" s="73"/>
      <c r="D582" s="73"/>
      <c r="E582" s="73"/>
      <c r="F582" s="73"/>
      <c r="G582" s="591"/>
      <c r="H582" s="1412"/>
      <c r="I582" s="73"/>
      <c r="J582" s="73"/>
      <c r="K582" s="74"/>
      <c r="L582" s="74"/>
      <c r="M582" s="989"/>
      <c r="N582" s="74"/>
      <c r="O582" s="73"/>
      <c r="P582" s="73"/>
      <c r="Q582" s="73"/>
      <c r="R582" s="73"/>
      <c r="S582" s="73"/>
      <c r="T582" s="73"/>
      <c r="U582" s="73"/>
      <c r="V582" s="73"/>
      <c r="W582" s="73"/>
      <c r="X582" s="73"/>
      <c r="Y582" s="73"/>
      <c r="Z582" s="73"/>
      <c r="AA582" s="73"/>
      <c r="AB582" s="73"/>
      <c r="AC582" s="73"/>
      <c r="AD582" s="73"/>
      <c r="AE582" s="73"/>
      <c r="AF582" s="73"/>
      <c r="AG582" s="73"/>
      <c r="AH582" s="73"/>
    </row>
    <row r="583" spans="1:34" ht="15.75" customHeight="1">
      <c r="A583" s="73"/>
      <c r="B583" s="73"/>
      <c r="C583" s="73"/>
      <c r="D583" s="73"/>
      <c r="E583" s="73"/>
      <c r="F583" s="73"/>
      <c r="G583" s="591"/>
      <c r="H583" s="1412"/>
      <c r="I583" s="73"/>
      <c r="J583" s="73"/>
      <c r="K583" s="74"/>
      <c r="L583" s="74"/>
      <c r="M583" s="989"/>
      <c r="N583" s="74"/>
      <c r="O583" s="73"/>
      <c r="P583" s="73"/>
      <c r="Q583" s="73"/>
      <c r="R583" s="73"/>
      <c r="S583" s="73"/>
      <c r="T583" s="73"/>
      <c r="U583" s="73"/>
      <c r="V583" s="73"/>
      <c r="W583" s="73"/>
      <c r="X583" s="73"/>
      <c r="Y583" s="73"/>
      <c r="Z583" s="73"/>
      <c r="AA583" s="73"/>
      <c r="AB583" s="73"/>
      <c r="AC583" s="73"/>
      <c r="AD583" s="73"/>
      <c r="AE583" s="73"/>
      <c r="AF583" s="73"/>
      <c r="AG583" s="73"/>
      <c r="AH583" s="73"/>
    </row>
    <row r="584" spans="1:34" ht="15.75" customHeight="1">
      <c r="A584" s="73"/>
      <c r="B584" s="73"/>
      <c r="C584" s="73"/>
      <c r="D584" s="73"/>
      <c r="E584" s="73"/>
      <c r="F584" s="73"/>
      <c r="G584" s="591"/>
      <c r="H584" s="1412"/>
      <c r="I584" s="73"/>
      <c r="J584" s="73"/>
      <c r="K584" s="74"/>
      <c r="L584" s="74"/>
      <c r="M584" s="989"/>
      <c r="N584" s="74"/>
      <c r="O584" s="73"/>
      <c r="P584" s="73"/>
      <c r="Q584" s="73"/>
      <c r="R584" s="73"/>
      <c r="S584" s="73"/>
      <c r="T584" s="73"/>
      <c r="U584" s="73"/>
      <c r="V584" s="73"/>
      <c r="W584" s="73"/>
      <c r="X584" s="73"/>
      <c r="Y584" s="73"/>
      <c r="Z584" s="73"/>
      <c r="AA584" s="73"/>
      <c r="AB584" s="73"/>
      <c r="AC584" s="73"/>
      <c r="AD584" s="73"/>
      <c r="AE584" s="73"/>
      <c r="AF584" s="73"/>
      <c r="AG584" s="73"/>
      <c r="AH584" s="73"/>
    </row>
    <row r="585" spans="1:34" ht="15.75" customHeight="1">
      <c r="A585" s="73"/>
      <c r="B585" s="73"/>
      <c r="C585" s="73"/>
      <c r="D585" s="73"/>
      <c r="E585" s="73"/>
      <c r="F585" s="73"/>
      <c r="G585" s="591"/>
      <c r="H585" s="1412"/>
      <c r="I585" s="73"/>
      <c r="J585" s="73"/>
      <c r="K585" s="74"/>
      <c r="L585" s="74"/>
      <c r="M585" s="989"/>
      <c r="N585" s="74"/>
      <c r="O585" s="73"/>
      <c r="P585" s="73"/>
      <c r="Q585" s="73"/>
      <c r="R585" s="73"/>
      <c r="S585" s="73"/>
      <c r="T585" s="73"/>
      <c r="U585" s="73"/>
      <c r="V585" s="73"/>
      <c r="W585" s="73"/>
      <c r="X585" s="73"/>
      <c r="Y585" s="73"/>
      <c r="Z585" s="73"/>
      <c r="AA585" s="73"/>
      <c r="AB585" s="73"/>
      <c r="AC585" s="73"/>
      <c r="AD585" s="73"/>
      <c r="AE585" s="73"/>
      <c r="AF585" s="73"/>
      <c r="AG585" s="73"/>
      <c r="AH585" s="73"/>
    </row>
    <row r="586" spans="1:34" ht="15.75" customHeight="1">
      <c r="A586" s="73"/>
      <c r="B586" s="73"/>
      <c r="C586" s="73"/>
      <c r="D586" s="73"/>
      <c r="E586" s="73"/>
      <c r="F586" s="73"/>
      <c r="G586" s="591"/>
      <c r="H586" s="1412"/>
      <c r="I586" s="73"/>
      <c r="J586" s="73"/>
      <c r="K586" s="74"/>
      <c r="L586" s="74"/>
      <c r="M586" s="989"/>
      <c r="N586" s="74"/>
      <c r="O586" s="73"/>
      <c r="P586" s="73"/>
      <c r="Q586" s="73"/>
      <c r="R586" s="73"/>
      <c r="S586" s="73"/>
      <c r="T586" s="73"/>
      <c r="U586" s="73"/>
      <c r="V586" s="73"/>
      <c r="W586" s="73"/>
      <c r="X586" s="73"/>
      <c r="Y586" s="73"/>
      <c r="Z586" s="73"/>
      <c r="AA586" s="73"/>
      <c r="AB586" s="73"/>
      <c r="AC586" s="73"/>
      <c r="AD586" s="73"/>
      <c r="AE586" s="73"/>
      <c r="AF586" s="73"/>
      <c r="AG586" s="73"/>
      <c r="AH586" s="73"/>
    </row>
    <row r="587" spans="1:34" ht="15.75" customHeight="1">
      <c r="A587" s="73"/>
      <c r="B587" s="73"/>
      <c r="C587" s="73"/>
      <c r="D587" s="73"/>
      <c r="E587" s="73"/>
      <c r="F587" s="73"/>
      <c r="G587" s="591"/>
      <c r="H587" s="1412"/>
      <c r="I587" s="73"/>
      <c r="J587" s="73"/>
      <c r="K587" s="74"/>
      <c r="L587" s="74"/>
      <c r="M587" s="989"/>
      <c r="N587" s="74"/>
      <c r="O587" s="73"/>
      <c r="P587" s="73"/>
      <c r="Q587" s="73"/>
      <c r="R587" s="73"/>
      <c r="S587" s="73"/>
      <c r="T587" s="73"/>
      <c r="U587" s="73"/>
      <c r="V587" s="73"/>
      <c r="W587" s="73"/>
      <c r="X587" s="73"/>
      <c r="Y587" s="73"/>
      <c r="Z587" s="73"/>
      <c r="AA587" s="73"/>
      <c r="AB587" s="73"/>
      <c r="AC587" s="73"/>
      <c r="AD587" s="73"/>
      <c r="AE587" s="73"/>
      <c r="AF587" s="73"/>
      <c r="AG587" s="73"/>
      <c r="AH587" s="73"/>
    </row>
    <row r="588" spans="1:34" ht="15.75" customHeight="1">
      <c r="A588" s="73"/>
      <c r="B588" s="73"/>
      <c r="C588" s="73"/>
      <c r="D588" s="73"/>
      <c r="E588" s="73"/>
      <c r="F588" s="73"/>
      <c r="G588" s="591"/>
      <c r="H588" s="1412"/>
      <c r="I588" s="73"/>
      <c r="J588" s="73"/>
      <c r="K588" s="74"/>
      <c r="L588" s="74"/>
      <c r="M588" s="989"/>
      <c r="N588" s="74"/>
      <c r="O588" s="73"/>
      <c r="P588" s="73"/>
      <c r="Q588" s="73"/>
      <c r="R588" s="73"/>
      <c r="S588" s="73"/>
      <c r="T588" s="73"/>
      <c r="U588" s="73"/>
      <c r="V588" s="73"/>
      <c r="W588" s="73"/>
      <c r="X588" s="73"/>
      <c r="Y588" s="73"/>
      <c r="Z588" s="73"/>
      <c r="AA588" s="73"/>
      <c r="AB588" s="73"/>
      <c r="AC588" s="73"/>
      <c r="AD588" s="73"/>
      <c r="AE588" s="73"/>
      <c r="AF588" s="73"/>
      <c r="AG588" s="73"/>
      <c r="AH588" s="73"/>
    </row>
    <row r="589" spans="1:34" ht="15.75" customHeight="1">
      <c r="A589" s="73"/>
      <c r="B589" s="73"/>
      <c r="C589" s="73"/>
      <c r="D589" s="73"/>
      <c r="E589" s="73"/>
      <c r="F589" s="73"/>
      <c r="G589" s="591"/>
      <c r="H589" s="1412"/>
      <c r="I589" s="73"/>
      <c r="J589" s="73"/>
      <c r="K589" s="74"/>
      <c r="L589" s="74"/>
      <c r="M589" s="989"/>
      <c r="N589" s="74"/>
      <c r="O589" s="73"/>
      <c r="P589" s="73"/>
      <c r="Q589" s="73"/>
      <c r="R589" s="73"/>
      <c r="S589" s="73"/>
      <c r="T589" s="73"/>
      <c r="U589" s="73"/>
      <c r="V589" s="73"/>
      <c r="W589" s="73"/>
      <c r="X589" s="73"/>
      <c r="Y589" s="73"/>
      <c r="Z589" s="73"/>
      <c r="AA589" s="73"/>
      <c r="AB589" s="73"/>
      <c r="AC589" s="73"/>
      <c r="AD589" s="73"/>
      <c r="AE589" s="73"/>
      <c r="AF589" s="73"/>
      <c r="AG589" s="73"/>
      <c r="AH589" s="73"/>
    </row>
    <row r="590" spans="1:34" ht="15.75" customHeight="1">
      <c r="A590" s="73"/>
      <c r="B590" s="73"/>
      <c r="C590" s="73"/>
      <c r="D590" s="73"/>
      <c r="E590" s="73"/>
      <c r="F590" s="73"/>
      <c r="G590" s="591"/>
      <c r="H590" s="1412"/>
      <c r="I590" s="73"/>
      <c r="J590" s="73"/>
      <c r="K590" s="74"/>
      <c r="L590" s="74"/>
      <c r="M590" s="989"/>
      <c r="N590" s="74"/>
      <c r="O590" s="73"/>
      <c r="P590" s="73"/>
      <c r="Q590" s="73"/>
      <c r="R590" s="73"/>
      <c r="S590" s="73"/>
      <c r="T590" s="73"/>
      <c r="U590" s="73"/>
      <c r="V590" s="73"/>
      <c r="W590" s="73"/>
      <c r="X590" s="73"/>
      <c r="Y590" s="73"/>
      <c r="Z590" s="73"/>
      <c r="AA590" s="73"/>
      <c r="AB590" s="73"/>
      <c r="AC590" s="73"/>
      <c r="AD590" s="73"/>
      <c r="AE590" s="73"/>
      <c r="AF590" s="73"/>
      <c r="AG590" s="73"/>
      <c r="AH590" s="73"/>
    </row>
    <row r="591" spans="1:34" ht="15.75" customHeight="1">
      <c r="A591" s="73"/>
      <c r="B591" s="73"/>
      <c r="C591" s="73"/>
      <c r="D591" s="73"/>
      <c r="E591" s="73"/>
      <c r="F591" s="73"/>
      <c r="G591" s="591"/>
      <c r="H591" s="1412"/>
      <c r="I591" s="73"/>
      <c r="J591" s="73"/>
      <c r="K591" s="74"/>
      <c r="L591" s="74"/>
      <c r="M591" s="989"/>
      <c r="N591" s="74"/>
      <c r="O591" s="73"/>
      <c r="P591" s="73"/>
      <c r="Q591" s="73"/>
      <c r="R591" s="73"/>
      <c r="S591" s="73"/>
      <c r="T591" s="73"/>
      <c r="U591" s="73"/>
      <c r="V591" s="73"/>
      <c r="W591" s="73"/>
      <c r="X591" s="73"/>
      <c r="Y591" s="73"/>
      <c r="Z591" s="73"/>
      <c r="AA591" s="73"/>
      <c r="AB591" s="73"/>
      <c r="AC591" s="73"/>
      <c r="AD591" s="73"/>
      <c r="AE591" s="73"/>
      <c r="AF591" s="73"/>
      <c r="AG591" s="73"/>
      <c r="AH591" s="73"/>
    </row>
    <row r="592" spans="1:34" ht="15.75" customHeight="1">
      <c r="A592" s="73"/>
      <c r="B592" s="73"/>
      <c r="C592" s="73"/>
      <c r="D592" s="73"/>
      <c r="E592" s="73"/>
      <c r="F592" s="73"/>
      <c r="G592" s="591"/>
      <c r="H592" s="1412"/>
      <c r="I592" s="73"/>
      <c r="J592" s="73"/>
      <c r="K592" s="74"/>
      <c r="L592" s="74"/>
      <c r="M592" s="989"/>
      <c r="N592" s="74"/>
      <c r="O592" s="73"/>
      <c r="P592" s="73"/>
      <c r="Q592" s="73"/>
      <c r="R592" s="73"/>
      <c r="S592" s="73"/>
      <c r="T592" s="73"/>
      <c r="U592" s="73"/>
      <c r="V592" s="73"/>
      <c r="W592" s="73"/>
      <c r="X592" s="73"/>
      <c r="Y592" s="73"/>
      <c r="Z592" s="73"/>
      <c r="AA592" s="73"/>
      <c r="AB592" s="73"/>
      <c r="AC592" s="73"/>
      <c r="AD592" s="73"/>
      <c r="AE592" s="73"/>
      <c r="AF592" s="73"/>
      <c r="AG592" s="73"/>
      <c r="AH592" s="73"/>
    </row>
    <row r="593" spans="1:34" ht="15.75" customHeight="1">
      <c r="A593" s="73"/>
      <c r="B593" s="73"/>
      <c r="C593" s="73"/>
      <c r="D593" s="73"/>
      <c r="E593" s="73"/>
      <c r="F593" s="73"/>
      <c r="G593" s="591"/>
      <c r="H593" s="1412"/>
      <c r="I593" s="73"/>
      <c r="J593" s="73"/>
      <c r="K593" s="74"/>
      <c r="L593" s="74"/>
      <c r="M593" s="989"/>
      <c r="N593" s="74"/>
      <c r="O593" s="73"/>
      <c r="P593" s="73"/>
      <c r="Q593" s="73"/>
      <c r="R593" s="73"/>
      <c r="S593" s="73"/>
      <c r="T593" s="73"/>
      <c r="U593" s="73"/>
      <c r="V593" s="73"/>
      <c r="W593" s="73"/>
      <c r="X593" s="73"/>
      <c r="Y593" s="73"/>
      <c r="Z593" s="73"/>
      <c r="AA593" s="73"/>
      <c r="AB593" s="73"/>
      <c r="AC593" s="73"/>
      <c r="AD593" s="73"/>
      <c r="AE593" s="73"/>
      <c r="AF593" s="73"/>
      <c r="AG593" s="73"/>
      <c r="AH593" s="73"/>
    </row>
    <row r="594" spans="1:34" ht="15.75" customHeight="1">
      <c r="A594" s="73"/>
      <c r="B594" s="73"/>
      <c r="C594" s="73"/>
      <c r="D594" s="73"/>
      <c r="E594" s="73"/>
      <c r="F594" s="73"/>
      <c r="G594" s="591"/>
      <c r="H594" s="1412"/>
      <c r="I594" s="73"/>
      <c r="J594" s="73"/>
      <c r="K594" s="74"/>
      <c r="L594" s="74"/>
      <c r="M594" s="989"/>
      <c r="N594" s="74"/>
      <c r="O594" s="73"/>
      <c r="P594" s="73"/>
      <c r="Q594" s="73"/>
      <c r="R594" s="73"/>
      <c r="S594" s="73"/>
      <c r="T594" s="73"/>
      <c r="U594" s="73"/>
      <c r="V594" s="73"/>
      <c r="W594" s="73"/>
      <c r="X594" s="73"/>
      <c r="Y594" s="73"/>
      <c r="Z594" s="73"/>
      <c r="AA594" s="73"/>
      <c r="AB594" s="73"/>
      <c r="AC594" s="73"/>
      <c r="AD594" s="73"/>
      <c r="AE594" s="73"/>
      <c r="AF594" s="73"/>
      <c r="AG594" s="73"/>
      <c r="AH594" s="73"/>
    </row>
    <row r="595" spans="1:34" ht="15.75" customHeight="1">
      <c r="A595" s="73"/>
      <c r="B595" s="73"/>
      <c r="C595" s="73"/>
      <c r="D595" s="73"/>
      <c r="E595" s="73"/>
      <c r="F595" s="73"/>
      <c r="G595" s="591"/>
      <c r="H595" s="1412"/>
      <c r="I595" s="73"/>
      <c r="J595" s="73"/>
      <c r="K595" s="74"/>
      <c r="L595" s="74"/>
      <c r="M595" s="989"/>
      <c r="N595" s="74"/>
      <c r="O595" s="73"/>
      <c r="P595" s="73"/>
      <c r="Q595" s="73"/>
      <c r="R595" s="73"/>
      <c r="S595" s="73"/>
      <c r="T595" s="73"/>
      <c r="U595" s="73"/>
      <c r="V595" s="73"/>
      <c r="W595" s="73"/>
      <c r="X595" s="73"/>
      <c r="Y595" s="73"/>
      <c r="Z595" s="73"/>
      <c r="AA595" s="73"/>
      <c r="AB595" s="73"/>
      <c r="AC595" s="73"/>
      <c r="AD595" s="73"/>
      <c r="AE595" s="73"/>
      <c r="AF595" s="73"/>
      <c r="AG595" s="73"/>
      <c r="AH595" s="73"/>
    </row>
    <row r="596" spans="1:34" ht="15.75" customHeight="1">
      <c r="A596" s="73"/>
      <c r="B596" s="73"/>
      <c r="C596" s="73"/>
      <c r="D596" s="73"/>
      <c r="E596" s="73"/>
      <c r="F596" s="73"/>
      <c r="G596" s="591"/>
      <c r="H596" s="1412"/>
      <c r="I596" s="73"/>
      <c r="J596" s="73"/>
      <c r="K596" s="74"/>
      <c r="L596" s="74"/>
      <c r="M596" s="989"/>
      <c r="N596" s="74"/>
      <c r="O596" s="73"/>
      <c r="P596" s="73"/>
      <c r="Q596" s="73"/>
      <c r="R596" s="73"/>
      <c r="S596" s="73"/>
      <c r="T596" s="73"/>
      <c r="U596" s="73"/>
      <c r="V596" s="73"/>
      <c r="W596" s="73"/>
      <c r="X596" s="73"/>
      <c r="Y596" s="73"/>
      <c r="Z596" s="73"/>
      <c r="AA596" s="73"/>
      <c r="AB596" s="73"/>
      <c r="AC596" s="73"/>
      <c r="AD596" s="73"/>
      <c r="AE596" s="73"/>
      <c r="AF596" s="73"/>
      <c r="AG596" s="73"/>
      <c r="AH596" s="73"/>
    </row>
    <row r="597" spans="1:34" ht="15.75" customHeight="1">
      <c r="A597" s="73"/>
      <c r="B597" s="73"/>
      <c r="C597" s="73"/>
      <c r="D597" s="73"/>
      <c r="E597" s="73"/>
      <c r="F597" s="73"/>
      <c r="G597" s="591"/>
      <c r="H597" s="1412"/>
      <c r="I597" s="73"/>
      <c r="J597" s="73"/>
      <c r="K597" s="74"/>
      <c r="L597" s="74"/>
      <c r="M597" s="989"/>
      <c r="N597" s="74"/>
      <c r="O597" s="73"/>
      <c r="P597" s="73"/>
      <c r="Q597" s="73"/>
      <c r="R597" s="73"/>
      <c r="S597" s="73"/>
      <c r="T597" s="73"/>
      <c r="U597" s="73"/>
      <c r="V597" s="73"/>
      <c r="W597" s="73"/>
      <c r="X597" s="73"/>
      <c r="Y597" s="73"/>
      <c r="Z597" s="73"/>
      <c r="AA597" s="73"/>
      <c r="AB597" s="73"/>
      <c r="AC597" s="73"/>
      <c r="AD597" s="73"/>
      <c r="AE597" s="73"/>
      <c r="AF597" s="73"/>
      <c r="AG597" s="73"/>
      <c r="AH597" s="73"/>
    </row>
    <row r="598" spans="1:34" ht="15.75" customHeight="1">
      <c r="A598" s="73"/>
      <c r="B598" s="73"/>
      <c r="C598" s="73"/>
      <c r="D598" s="73"/>
      <c r="E598" s="73"/>
      <c r="F598" s="73"/>
      <c r="G598" s="591"/>
      <c r="H598" s="1412"/>
      <c r="I598" s="73"/>
      <c r="J598" s="73"/>
      <c r="K598" s="74"/>
      <c r="L598" s="74"/>
      <c r="M598" s="989"/>
      <c r="N598" s="74"/>
      <c r="O598" s="73"/>
      <c r="P598" s="73"/>
      <c r="Q598" s="73"/>
      <c r="R598" s="73"/>
      <c r="S598" s="73"/>
      <c r="T598" s="73"/>
      <c r="U598" s="73"/>
      <c r="V598" s="73"/>
      <c r="W598" s="73"/>
      <c r="X598" s="73"/>
      <c r="Y598" s="73"/>
      <c r="Z598" s="73"/>
      <c r="AA598" s="73"/>
      <c r="AB598" s="73"/>
      <c r="AC598" s="73"/>
      <c r="AD598" s="73"/>
      <c r="AE598" s="73"/>
      <c r="AF598" s="73"/>
      <c r="AG598" s="73"/>
      <c r="AH598" s="73"/>
    </row>
    <row r="599" spans="1:34" ht="15.75" customHeight="1">
      <c r="A599" s="73"/>
      <c r="B599" s="73"/>
      <c r="C599" s="73"/>
      <c r="D599" s="73"/>
      <c r="E599" s="73"/>
      <c r="F599" s="73"/>
      <c r="G599" s="591"/>
      <c r="H599" s="1412"/>
      <c r="I599" s="73"/>
      <c r="J599" s="73"/>
      <c r="K599" s="74"/>
      <c r="L599" s="74"/>
      <c r="M599" s="989"/>
      <c r="N599" s="74"/>
      <c r="O599" s="73"/>
      <c r="P599" s="73"/>
      <c r="Q599" s="73"/>
      <c r="R599" s="73"/>
      <c r="S599" s="73"/>
      <c r="T599" s="73"/>
      <c r="U599" s="73"/>
      <c r="V599" s="73"/>
      <c r="W599" s="73"/>
      <c r="X599" s="73"/>
      <c r="Y599" s="73"/>
      <c r="Z599" s="73"/>
      <c r="AA599" s="73"/>
      <c r="AB599" s="73"/>
      <c r="AC599" s="73"/>
      <c r="AD599" s="73"/>
      <c r="AE599" s="73"/>
      <c r="AF599" s="73"/>
      <c r="AG599" s="73"/>
      <c r="AH599" s="73"/>
    </row>
    <row r="600" spans="1:34" ht="15.75" customHeight="1">
      <c r="A600" s="73"/>
      <c r="B600" s="73"/>
      <c r="C600" s="73"/>
      <c r="D600" s="73"/>
      <c r="E600" s="73"/>
      <c r="F600" s="73"/>
      <c r="G600" s="591"/>
      <c r="H600" s="1412"/>
      <c r="I600" s="73"/>
      <c r="J600" s="73"/>
      <c r="K600" s="74"/>
      <c r="L600" s="74"/>
      <c r="M600" s="989"/>
      <c r="N600" s="74"/>
      <c r="O600" s="73"/>
      <c r="P600" s="73"/>
      <c r="Q600" s="73"/>
      <c r="R600" s="73"/>
      <c r="S600" s="73"/>
      <c r="T600" s="73"/>
      <c r="U600" s="73"/>
      <c r="V600" s="73"/>
      <c r="W600" s="73"/>
      <c r="X600" s="73"/>
      <c r="Y600" s="73"/>
      <c r="Z600" s="73"/>
      <c r="AA600" s="73"/>
      <c r="AB600" s="73"/>
      <c r="AC600" s="73"/>
      <c r="AD600" s="73"/>
      <c r="AE600" s="73"/>
      <c r="AF600" s="73"/>
      <c r="AG600" s="73"/>
      <c r="AH600" s="73"/>
    </row>
    <row r="601" spans="1:34" ht="15.75" customHeight="1">
      <c r="A601" s="73"/>
      <c r="B601" s="73"/>
      <c r="C601" s="73"/>
      <c r="D601" s="73"/>
      <c r="E601" s="73"/>
      <c r="F601" s="73"/>
      <c r="G601" s="591"/>
      <c r="H601" s="1412"/>
      <c r="I601" s="73"/>
      <c r="J601" s="73"/>
      <c r="K601" s="74"/>
      <c r="L601" s="74"/>
      <c r="M601" s="989"/>
      <c r="N601" s="74"/>
      <c r="O601" s="73"/>
      <c r="P601" s="73"/>
      <c r="Q601" s="73"/>
      <c r="R601" s="73"/>
      <c r="S601" s="73"/>
      <c r="T601" s="73"/>
      <c r="U601" s="73"/>
      <c r="V601" s="73"/>
      <c r="W601" s="73"/>
      <c r="X601" s="73"/>
      <c r="Y601" s="73"/>
      <c r="Z601" s="73"/>
      <c r="AA601" s="73"/>
      <c r="AB601" s="73"/>
      <c r="AC601" s="73"/>
      <c r="AD601" s="73"/>
      <c r="AE601" s="73"/>
      <c r="AF601" s="73"/>
      <c r="AG601" s="73"/>
      <c r="AH601" s="73"/>
    </row>
    <row r="602" spans="1:34" ht="15.75" customHeight="1">
      <c r="A602" s="73"/>
      <c r="B602" s="73"/>
      <c r="C602" s="73"/>
      <c r="D602" s="73"/>
      <c r="E602" s="73"/>
      <c r="F602" s="73"/>
      <c r="G602" s="591"/>
      <c r="H602" s="1412"/>
      <c r="I602" s="73"/>
      <c r="J602" s="73"/>
      <c r="K602" s="74"/>
      <c r="L602" s="74"/>
      <c r="M602" s="989"/>
      <c r="N602" s="74"/>
      <c r="O602" s="73"/>
      <c r="P602" s="73"/>
      <c r="Q602" s="73"/>
      <c r="R602" s="73"/>
      <c r="S602" s="73"/>
      <c r="T602" s="73"/>
      <c r="U602" s="73"/>
      <c r="V602" s="73"/>
      <c r="W602" s="73"/>
      <c r="X602" s="73"/>
      <c r="Y602" s="73"/>
      <c r="Z602" s="73"/>
      <c r="AA602" s="73"/>
      <c r="AB602" s="73"/>
      <c r="AC602" s="73"/>
      <c r="AD602" s="73"/>
      <c r="AE602" s="73"/>
      <c r="AF602" s="73"/>
      <c r="AG602" s="73"/>
      <c r="AH602" s="73"/>
    </row>
    <row r="603" spans="1:34" ht="15.75" customHeight="1">
      <c r="A603" s="73"/>
      <c r="B603" s="73"/>
      <c r="C603" s="73"/>
      <c r="D603" s="73"/>
      <c r="E603" s="73"/>
      <c r="F603" s="73"/>
      <c r="G603" s="591"/>
      <c r="H603" s="1412"/>
      <c r="I603" s="73"/>
      <c r="J603" s="73"/>
      <c r="K603" s="74"/>
      <c r="L603" s="74"/>
      <c r="M603" s="989"/>
      <c r="N603" s="74"/>
      <c r="O603" s="73"/>
      <c r="P603" s="73"/>
      <c r="Q603" s="73"/>
      <c r="R603" s="73"/>
      <c r="S603" s="73"/>
      <c r="T603" s="73"/>
      <c r="U603" s="73"/>
      <c r="V603" s="73"/>
      <c r="W603" s="73"/>
      <c r="X603" s="73"/>
      <c r="Y603" s="73"/>
      <c r="Z603" s="73"/>
      <c r="AA603" s="73"/>
      <c r="AB603" s="73"/>
      <c r="AC603" s="73"/>
      <c r="AD603" s="73"/>
      <c r="AE603" s="73"/>
      <c r="AF603" s="73"/>
      <c r="AG603" s="73"/>
      <c r="AH603" s="73"/>
    </row>
    <row r="604" spans="1:34" ht="15.75" customHeight="1">
      <c r="A604" s="73"/>
      <c r="B604" s="73"/>
      <c r="C604" s="73"/>
      <c r="D604" s="73"/>
      <c r="E604" s="73"/>
      <c r="F604" s="73"/>
      <c r="G604" s="591"/>
      <c r="H604" s="1412"/>
      <c r="I604" s="73"/>
      <c r="J604" s="73"/>
      <c r="K604" s="74"/>
      <c r="L604" s="74"/>
      <c r="M604" s="989"/>
      <c r="N604" s="74"/>
      <c r="O604" s="73"/>
      <c r="P604" s="73"/>
      <c r="Q604" s="73"/>
      <c r="R604" s="73"/>
      <c r="S604" s="73"/>
      <c r="T604" s="73"/>
      <c r="U604" s="73"/>
      <c r="V604" s="73"/>
      <c r="W604" s="73"/>
      <c r="X604" s="73"/>
      <c r="Y604" s="73"/>
      <c r="Z604" s="73"/>
      <c r="AA604" s="73"/>
      <c r="AB604" s="73"/>
      <c r="AC604" s="73"/>
      <c r="AD604" s="73"/>
      <c r="AE604" s="73"/>
      <c r="AF604" s="73"/>
      <c r="AG604" s="73"/>
      <c r="AH604" s="73"/>
    </row>
    <row r="605" spans="1:34" ht="15.75" customHeight="1">
      <c r="A605" s="73"/>
      <c r="B605" s="73"/>
      <c r="C605" s="73"/>
      <c r="D605" s="73"/>
      <c r="E605" s="73"/>
      <c r="F605" s="73"/>
      <c r="G605" s="591"/>
      <c r="H605" s="1412"/>
      <c r="I605" s="73"/>
      <c r="J605" s="73"/>
      <c r="K605" s="74"/>
      <c r="L605" s="74"/>
      <c r="M605" s="989"/>
      <c r="N605" s="74"/>
      <c r="O605" s="73"/>
      <c r="P605" s="73"/>
      <c r="Q605" s="73"/>
      <c r="R605" s="73"/>
      <c r="S605" s="73"/>
      <c r="T605" s="73"/>
      <c r="U605" s="73"/>
      <c r="V605" s="73"/>
      <c r="W605" s="73"/>
      <c r="X605" s="73"/>
      <c r="Y605" s="73"/>
      <c r="Z605" s="73"/>
      <c r="AA605" s="73"/>
      <c r="AB605" s="73"/>
      <c r="AC605" s="73"/>
      <c r="AD605" s="73"/>
      <c r="AE605" s="73"/>
      <c r="AF605" s="73"/>
      <c r="AG605" s="73"/>
      <c r="AH605" s="73"/>
    </row>
    <row r="606" spans="1:34" ht="15.75" customHeight="1">
      <c r="A606" s="73"/>
      <c r="B606" s="73"/>
      <c r="C606" s="73"/>
      <c r="D606" s="73"/>
      <c r="E606" s="73"/>
      <c r="F606" s="73"/>
      <c r="G606" s="591"/>
      <c r="H606" s="1412"/>
      <c r="I606" s="73"/>
      <c r="J606" s="73"/>
      <c r="K606" s="74"/>
      <c r="L606" s="74"/>
      <c r="M606" s="989"/>
      <c r="N606" s="74"/>
      <c r="O606" s="73"/>
      <c r="P606" s="73"/>
      <c r="Q606" s="73"/>
      <c r="R606" s="73"/>
      <c r="S606" s="73"/>
      <c r="T606" s="73"/>
      <c r="U606" s="73"/>
      <c r="V606" s="73"/>
      <c r="W606" s="73"/>
      <c r="X606" s="73"/>
      <c r="Y606" s="73"/>
      <c r="Z606" s="73"/>
      <c r="AA606" s="73"/>
      <c r="AB606" s="73"/>
      <c r="AC606" s="73"/>
      <c r="AD606" s="73"/>
      <c r="AE606" s="73"/>
      <c r="AF606" s="73"/>
      <c r="AG606" s="73"/>
      <c r="AH606" s="73"/>
    </row>
    <row r="607" spans="1:34" ht="15.75" customHeight="1">
      <c r="A607" s="73"/>
      <c r="B607" s="73"/>
      <c r="C607" s="73"/>
      <c r="D607" s="73"/>
      <c r="E607" s="73"/>
      <c r="F607" s="73"/>
      <c r="G607" s="591"/>
      <c r="H607" s="1412"/>
      <c r="I607" s="73"/>
      <c r="J607" s="73"/>
      <c r="K607" s="74"/>
      <c r="L607" s="74"/>
      <c r="M607" s="989"/>
      <c r="N607" s="74"/>
      <c r="O607" s="73"/>
      <c r="P607" s="73"/>
      <c r="Q607" s="73"/>
      <c r="R607" s="73"/>
      <c r="S607" s="73"/>
      <c r="T607" s="73"/>
      <c r="U607" s="73"/>
      <c r="V607" s="73"/>
      <c r="W607" s="73"/>
      <c r="X607" s="73"/>
      <c r="Y607" s="73"/>
      <c r="Z607" s="73"/>
      <c r="AA607" s="73"/>
      <c r="AB607" s="73"/>
      <c r="AC607" s="73"/>
      <c r="AD607" s="73"/>
      <c r="AE607" s="73"/>
      <c r="AF607" s="73"/>
      <c r="AG607" s="73"/>
      <c r="AH607" s="73"/>
    </row>
    <row r="608" spans="1:34" ht="15.75" customHeight="1">
      <c r="A608" s="73"/>
      <c r="B608" s="73"/>
      <c r="C608" s="73"/>
      <c r="D608" s="73"/>
      <c r="E608" s="73"/>
      <c r="F608" s="73"/>
      <c r="G608" s="591"/>
      <c r="H608" s="1412"/>
      <c r="I608" s="73"/>
      <c r="J608" s="73"/>
      <c r="K608" s="74"/>
      <c r="L608" s="74"/>
      <c r="M608" s="989"/>
      <c r="N608" s="74"/>
      <c r="O608" s="73"/>
      <c r="P608" s="73"/>
      <c r="Q608" s="73"/>
      <c r="R608" s="73"/>
      <c r="S608" s="73"/>
      <c r="T608" s="73"/>
      <c r="U608" s="73"/>
      <c r="V608" s="73"/>
      <c r="W608" s="73"/>
      <c r="X608" s="73"/>
      <c r="Y608" s="73"/>
      <c r="Z608" s="73"/>
      <c r="AA608" s="73"/>
      <c r="AB608" s="73"/>
      <c r="AC608" s="73"/>
      <c r="AD608" s="73"/>
      <c r="AE608" s="73"/>
      <c r="AF608" s="73"/>
      <c r="AG608" s="73"/>
      <c r="AH608" s="73"/>
    </row>
    <row r="609" spans="1:34" ht="15.75" customHeight="1">
      <c r="A609" s="73"/>
      <c r="B609" s="73"/>
      <c r="C609" s="73"/>
      <c r="D609" s="73"/>
      <c r="E609" s="73"/>
      <c r="F609" s="73"/>
      <c r="G609" s="591"/>
      <c r="H609" s="1412"/>
      <c r="I609" s="73"/>
      <c r="J609" s="73"/>
      <c r="K609" s="74"/>
      <c r="L609" s="74"/>
      <c r="M609" s="989"/>
      <c r="N609" s="74"/>
      <c r="O609" s="73"/>
      <c r="P609" s="73"/>
      <c r="Q609" s="73"/>
      <c r="R609" s="73"/>
      <c r="S609" s="73"/>
      <c r="T609" s="73"/>
      <c r="U609" s="73"/>
      <c r="V609" s="73"/>
      <c r="W609" s="73"/>
      <c r="X609" s="73"/>
      <c r="Y609" s="73"/>
      <c r="Z609" s="73"/>
      <c r="AA609" s="73"/>
      <c r="AB609" s="73"/>
      <c r="AC609" s="73"/>
      <c r="AD609" s="73"/>
      <c r="AE609" s="73"/>
      <c r="AF609" s="73"/>
      <c r="AG609" s="73"/>
      <c r="AH609" s="73"/>
    </row>
    <row r="610" spans="1:34" ht="15.75" customHeight="1">
      <c r="A610" s="73"/>
      <c r="B610" s="73"/>
      <c r="C610" s="73"/>
      <c r="D610" s="73"/>
      <c r="E610" s="73"/>
      <c r="F610" s="73"/>
      <c r="G610" s="591"/>
      <c r="H610" s="1412"/>
      <c r="I610" s="73"/>
      <c r="J610" s="73"/>
      <c r="K610" s="74"/>
      <c r="L610" s="74"/>
      <c r="M610" s="989"/>
      <c r="N610" s="74"/>
      <c r="O610" s="73"/>
      <c r="P610" s="73"/>
      <c r="Q610" s="73"/>
      <c r="R610" s="73"/>
      <c r="S610" s="73"/>
      <c r="T610" s="73"/>
      <c r="U610" s="73"/>
      <c r="V610" s="73"/>
      <c r="W610" s="73"/>
      <c r="X610" s="73"/>
      <c r="Y610" s="73"/>
      <c r="Z610" s="73"/>
      <c r="AA610" s="73"/>
      <c r="AB610" s="73"/>
      <c r="AC610" s="73"/>
      <c r="AD610" s="73"/>
      <c r="AE610" s="73"/>
      <c r="AF610" s="73"/>
      <c r="AG610" s="73"/>
      <c r="AH610" s="73"/>
    </row>
    <row r="611" spans="1:34" ht="15.75" customHeight="1">
      <c r="A611" s="73"/>
      <c r="B611" s="73"/>
      <c r="C611" s="73"/>
      <c r="D611" s="73"/>
      <c r="E611" s="73"/>
      <c r="F611" s="73"/>
      <c r="G611" s="591"/>
      <c r="H611" s="1412"/>
      <c r="I611" s="73"/>
      <c r="J611" s="73"/>
      <c r="K611" s="74"/>
      <c r="L611" s="74"/>
      <c r="M611" s="989"/>
      <c r="N611" s="74"/>
      <c r="O611" s="73"/>
      <c r="P611" s="73"/>
      <c r="Q611" s="73"/>
      <c r="R611" s="73"/>
      <c r="S611" s="73"/>
      <c r="T611" s="73"/>
      <c r="U611" s="73"/>
      <c r="V611" s="73"/>
      <c r="W611" s="73"/>
      <c r="X611" s="73"/>
      <c r="Y611" s="73"/>
      <c r="Z611" s="73"/>
      <c r="AA611" s="73"/>
      <c r="AB611" s="73"/>
      <c r="AC611" s="73"/>
      <c r="AD611" s="73"/>
      <c r="AE611" s="73"/>
      <c r="AF611" s="73"/>
      <c r="AG611" s="73"/>
      <c r="AH611" s="73"/>
    </row>
    <row r="612" spans="1:34" ht="15.75" customHeight="1">
      <c r="A612" s="73"/>
      <c r="B612" s="73"/>
      <c r="C612" s="73"/>
      <c r="D612" s="73"/>
      <c r="E612" s="73"/>
      <c r="F612" s="73"/>
      <c r="G612" s="591"/>
      <c r="H612" s="1412"/>
      <c r="I612" s="73"/>
      <c r="J612" s="73"/>
      <c r="K612" s="74"/>
      <c r="L612" s="74"/>
      <c r="M612" s="989"/>
      <c r="N612" s="74"/>
      <c r="O612" s="73"/>
      <c r="P612" s="73"/>
      <c r="Q612" s="73"/>
      <c r="R612" s="73"/>
      <c r="S612" s="73"/>
      <c r="T612" s="73"/>
      <c r="U612" s="73"/>
      <c r="V612" s="73"/>
      <c r="W612" s="73"/>
      <c r="X612" s="73"/>
      <c r="Y612" s="73"/>
      <c r="Z612" s="73"/>
      <c r="AA612" s="73"/>
      <c r="AB612" s="73"/>
      <c r="AC612" s="73"/>
      <c r="AD612" s="73"/>
      <c r="AE612" s="73"/>
      <c r="AF612" s="73"/>
      <c r="AG612" s="73"/>
      <c r="AH612" s="73"/>
    </row>
    <row r="613" spans="1:34" ht="15.75" customHeight="1">
      <c r="A613" s="73"/>
      <c r="B613" s="73"/>
      <c r="C613" s="73"/>
      <c r="D613" s="73"/>
      <c r="E613" s="73"/>
      <c r="F613" s="73"/>
      <c r="G613" s="591"/>
      <c r="H613" s="1412"/>
      <c r="I613" s="73"/>
      <c r="J613" s="73"/>
      <c r="K613" s="74"/>
      <c r="L613" s="74"/>
      <c r="M613" s="989"/>
      <c r="N613" s="74"/>
      <c r="O613" s="73"/>
      <c r="P613" s="73"/>
      <c r="Q613" s="73"/>
      <c r="R613" s="73"/>
      <c r="S613" s="73"/>
      <c r="T613" s="73"/>
      <c r="U613" s="73"/>
      <c r="V613" s="73"/>
      <c r="W613" s="73"/>
      <c r="X613" s="73"/>
      <c r="Y613" s="73"/>
      <c r="Z613" s="73"/>
      <c r="AA613" s="73"/>
      <c r="AB613" s="73"/>
      <c r="AC613" s="73"/>
      <c r="AD613" s="73"/>
      <c r="AE613" s="73"/>
      <c r="AF613" s="73"/>
      <c r="AG613" s="73"/>
      <c r="AH613" s="73"/>
    </row>
    <row r="614" spans="1:34" ht="15.75" customHeight="1">
      <c r="A614" s="73"/>
      <c r="B614" s="73"/>
      <c r="C614" s="73"/>
      <c r="D614" s="73"/>
      <c r="E614" s="73"/>
      <c r="F614" s="73"/>
      <c r="G614" s="591"/>
      <c r="H614" s="1412"/>
      <c r="I614" s="73"/>
      <c r="J614" s="73"/>
      <c r="K614" s="74"/>
      <c r="L614" s="74"/>
      <c r="M614" s="989"/>
      <c r="N614" s="74"/>
      <c r="O614" s="73"/>
      <c r="P614" s="73"/>
      <c r="Q614" s="73"/>
      <c r="R614" s="73"/>
      <c r="S614" s="73"/>
      <c r="T614" s="73"/>
      <c r="U614" s="73"/>
      <c r="V614" s="73"/>
      <c r="W614" s="73"/>
      <c r="X614" s="73"/>
      <c r="Y614" s="73"/>
      <c r="Z614" s="73"/>
      <c r="AA614" s="73"/>
      <c r="AB614" s="73"/>
      <c r="AC614" s="73"/>
      <c r="AD614" s="73"/>
      <c r="AE614" s="73"/>
      <c r="AF614" s="73"/>
      <c r="AG614" s="73"/>
      <c r="AH614" s="73"/>
    </row>
    <row r="615" spans="1:34" ht="15.75" customHeight="1">
      <c r="A615" s="73"/>
      <c r="B615" s="73"/>
      <c r="C615" s="73"/>
      <c r="D615" s="73"/>
      <c r="E615" s="73"/>
      <c r="F615" s="73"/>
      <c r="G615" s="591"/>
      <c r="H615" s="1412"/>
      <c r="I615" s="73"/>
      <c r="J615" s="73"/>
      <c r="K615" s="74"/>
      <c r="L615" s="74"/>
      <c r="M615" s="989"/>
      <c r="N615" s="74"/>
      <c r="O615" s="73"/>
      <c r="P615" s="73"/>
      <c r="Q615" s="73"/>
      <c r="R615" s="73"/>
      <c r="S615" s="73"/>
      <c r="T615" s="73"/>
      <c r="U615" s="73"/>
      <c r="V615" s="73"/>
      <c r="W615" s="73"/>
      <c r="X615" s="73"/>
      <c r="Y615" s="73"/>
      <c r="Z615" s="73"/>
      <c r="AA615" s="73"/>
      <c r="AB615" s="73"/>
      <c r="AC615" s="73"/>
      <c r="AD615" s="73"/>
      <c r="AE615" s="73"/>
      <c r="AF615" s="73"/>
      <c r="AG615" s="73"/>
      <c r="AH615" s="73"/>
    </row>
    <row r="616" spans="1:34" ht="15.75" customHeight="1">
      <c r="A616" s="73"/>
      <c r="B616" s="73"/>
      <c r="C616" s="73"/>
      <c r="D616" s="73"/>
      <c r="E616" s="73"/>
      <c r="F616" s="73"/>
      <c r="G616" s="591"/>
      <c r="H616" s="1412"/>
      <c r="I616" s="73"/>
      <c r="J616" s="73"/>
      <c r="K616" s="74"/>
      <c r="L616" s="74"/>
      <c r="M616" s="989"/>
      <c r="N616" s="74"/>
      <c r="O616" s="73"/>
      <c r="P616" s="73"/>
      <c r="Q616" s="73"/>
      <c r="R616" s="73"/>
      <c r="S616" s="73"/>
      <c r="T616" s="73"/>
      <c r="U616" s="73"/>
      <c r="V616" s="73"/>
      <c r="W616" s="73"/>
      <c r="X616" s="73"/>
      <c r="Y616" s="73"/>
      <c r="Z616" s="73"/>
      <c r="AA616" s="73"/>
      <c r="AB616" s="73"/>
      <c r="AC616" s="73"/>
      <c r="AD616" s="73"/>
      <c r="AE616" s="73"/>
      <c r="AF616" s="73"/>
      <c r="AG616" s="73"/>
      <c r="AH616" s="73"/>
    </row>
    <row r="617" spans="1:34" ht="15.75" customHeight="1">
      <c r="A617" s="73"/>
      <c r="B617" s="73"/>
      <c r="C617" s="73"/>
      <c r="D617" s="73"/>
      <c r="E617" s="73"/>
      <c r="F617" s="73"/>
      <c r="G617" s="591"/>
      <c r="H617" s="1412"/>
      <c r="I617" s="73"/>
      <c r="J617" s="73"/>
      <c r="K617" s="74"/>
      <c r="L617" s="74"/>
      <c r="M617" s="989"/>
      <c r="N617" s="74"/>
      <c r="O617" s="73"/>
      <c r="P617" s="73"/>
      <c r="Q617" s="73"/>
      <c r="R617" s="73"/>
      <c r="S617" s="73"/>
      <c r="T617" s="73"/>
      <c r="U617" s="73"/>
      <c r="V617" s="73"/>
      <c r="W617" s="73"/>
      <c r="X617" s="73"/>
      <c r="Y617" s="73"/>
      <c r="Z617" s="73"/>
      <c r="AA617" s="73"/>
      <c r="AB617" s="73"/>
      <c r="AC617" s="73"/>
      <c r="AD617" s="73"/>
      <c r="AE617" s="73"/>
      <c r="AF617" s="73"/>
      <c r="AG617" s="73"/>
      <c r="AH617" s="73"/>
    </row>
    <row r="618" spans="1:34" ht="15.75" customHeight="1">
      <c r="A618" s="73"/>
      <c r="B618" s="73"/>
      <c r="C618" s="73"/>
      <c r="D618" s="73"/>
      <c r="E618" s="73"/>
      <c r="F618" s="73"/>
      <c r="G618" s="591"/>
      <c r="H618" s="1412"/>
      <c r="I618" s="73"/>
      <c r="J618" s="73"/>
      <c r="K618" s="74"/>
      <c r="L618" s="74"/>
      <c r="M618" s="989"/>
      <c r="N618" s="74"/>
      <c r="O618" s="73"/>
      <c r="P618" s="73"/>
      <c r="Q618" s="73"/>
      <c r="R618" s="73"/>
      <c r="S618" s="73"/>
      <c r="T618" s="73"/>
      <c r="U618" s="73"/>
      <c r="V618" s="73"/>
      <c r="W618" s="73"/>
      <c r="X618" s="73"/>
      <c r="Y618" s="73"/>
      <c r="Z618" s="73"/>
      <c r="AA618" s="73"/>
      <c r="AB618" s="73"/>
      <c r="AC618" s="73"/>
      <c r="AD618" s="73"/>
      <c r="AE618" s="73"/>
      <c r="AF618" s="73"/>
      <c r="AG618" s="73"/>
      <c r="AH618" s="73"/>
    </row>
    <row r="619" spans="1:34" ht="15.75" customHeight="1">
      <c r="A619" s="73"/>
      <c r="B619" s="73"/>
      <c r="C619" s="73"/>
      <c r="D619" s="73"/>
      <c r="E619" s="73"/>
      <c r="F619" s="73"/>
      <c r="G619" s="591"/>
      <c r="H619" s="1412"/>
      <c r="I619" s="73"/>
      <c r="J619" s="73"/>
      <c r="K619" s="74"/>
      <c r="L619" s="74"/>
      <c r="M619" s="989"/>
      <c r="N619" s="74"/>
      <c r="O619" s="73"/>
      <c r="P619" s="73"/>
      <c r="Q619" s="73"/>
      <c r="R619" s="73"/>
      <c r="S619" s="73"/>
      <c r="T619" s="73"/>
      <c r="U619" s="73"/>
      <c r="V619" s="73"/>
      <c r="W619" s="73"/>
      <c r="X619" s="73"/>
      <c r="Y619" s="73"/>
      <c r="Z619" s="73"/>
      <c r="AA619" s="73"/>
      <c r="AB619" s="73"/>
      <c r="AC619" s="73"/>
      <c r="AD619" s="73"/>
      <c r="AE619" s="73"/>
      <c r="AF619" s="73"/>
      <c r="AG619" s="73"/>
      <c r="AH619" s="73"/>
    </row>
    <row r="620" spans="1:34" ht="15.75" customHeight="1">
      <c r="A620" s="73"/>
      <c r="B620" s="73"/>
      <c r="C620" s="73"/>
      <c r="D620" s="73"/>
      <c r="E620" s="73"/>
      <c r="F620" s="73"/>
      <c r="G620" s="591"/>
      <c r="H620" s="1412"/>
      <c r="I620" s="73"/>
      <c r="J620" s="73"/>
      <c r="K620" s="74"/>
      <c r="L620" s="74"/>
      <c r="M620" s="989"/>
      <c r="N620" s="74"/>
      <c r="O620" s="73"/>
      <c r="P620" s="73"/>
      <c r="Q620" s="73"/>
      <c r="R620" s="73"/>
      <c r="S620" s="73"/>
      <c r="T620" s="73"/>
      <c r="U620" s="73"/>
      <c r="V620" s="73"/>
      <c r="W620" s="73"/>
      <c r="X620" s="73"/>
      <c r="Y620" s="73"/>
      <c r="Z620" s="73"/>
      <c r="AA620" s="73"/>
      <c r="AB620" s="73"/>
      <c r="AC620" s="73"/>
      <c r="AD620" s="73"/>
      <c r="AE620" s="73"/>
      <c r="AF620" s="73"/>
      <c r="AG620" s="73"/>
      <c r="AH620" s="73"/>
    </row>
    <row r="621" spans="1:34" ht="15.75" customHeight="1">
      <c r="A621" s="73"/>
      <c r="B621" s="73"/>
      <c r="C621" s="73"/>
      <c r="D621" s="73"/>
      <c r="E621" s="73"/>
      <c r="F621" s="73"/>
      <c r="G621" s="591"/>
      <c r="H621" s="1412"/>
      <c r="I621" s="73"/>
      <c r="J621" s="73"/>
      <c r="K621" s="74"/>
      <c r="L621" s="74"/>
      <c r="M621" s="989"/>
      <c r="N621" s="74"/>
      <c r="O621" s="73"/>
      <c r="P621" s="73"/>
      <c r="Q621" s="73"/>
      <c r="R621" s="73"/>
      <c r="S621" s="73"/>
      <c r="T621" s="73"/>
      <c r="U621" s="73"/>
      <c r="V621" s="73"/>
      <c r="W621" s="73"/>
      <c r="X621" s="73"/>
      <c r="Y621" s="73"/>
      <c r="Z621" s="73"/>
      <c r="AA621" s="73"/>
      <c r="AB621" s="73"/>
      <c r="AC621" s="73"/>
      <c r="AD621" s="73"/>
      <c r="AE621" s="73"/>
      <c r="AF621" s="73"/>
      <c r="AG621" s="73"/>
      <c r="AH621" s="73"/>
    </row>
    <row r="622" spans="1:34" ht="15.75" customHeight="1">
      <c r="A622" s="73"/>
      <c r="B622" s="73"/>
      <c r="C622" s="73"/>
      <c r="D622" s="73"/>
      <c r="E622" s="73"/>
      <c r="F622" s="73"/>
      <c r="G622" s="591"/>
      <c r="H622" s="1412"/>
      <c r="I622" s="73"/>
      <c r="J622" s="73"/>
      <c r="K622" s="74"/>
      <c r="L622" s="74"/>
      <c r="M622" s="989"/>
      <c r="N622" s="74"/>
      <c r="O622" s="73"/>
      <c r="P622" s="73"/>
      <c r="Q622" s="73"/>
      <c r="R622" s="73"/>
      <c r="S622" s="73"/>
      <c r="T622" s="73"/>
      <c r="U622" s="73"/>
      <c r="V622" s="73"/>
      <c r="W622" s="73"/>
      <c r="X622" s="73"/>
      <c r="Y622" s="73"/>
      <c r="Z622" s="73"/>
      <c r="AA622" s="73"/>
      <c r="AB622" s="73"/>
      <c r="AC622" s="73"/>
      <c r="AD622" s="73"/>
      <c r="AE622" s="73"/>
      <c r="AF622" s="73"/>
      <c r="AG622" s="73"/>
      <c r="AH622" s="73"/>
    </row>
    <row r="623" spans="1:34" ht="15.75" customHeight="1">
      <c r="A623" s="73"/>
      <c r="B623" s="73"/>
      <c r="C623" s="73"/>
      <c r="D623" s="73"/>
      <c r="E623" s="73"/>
      <c r="F623" s="73"/>
      <c r="G623" s="591"/>
      <c r="H623" s="1412"/>
      <c r="I623" s="73"/>
      <c r="J623" s="73"/>
      <c r="K623" s="74"/>
      <c r="L623" s="74"/>
      <c r="M623" s="989"/>
      <c r="N623" s="74"/>
      <c r="O623" s="73"/>
      <c r="P623" s="73"/>
      <c r="Q623" s="73"/>
      <c r="R623" s="73"/>
      <c r="S623" s="73"/>
      <c r="T623" s="73"/>
      <c r="U623" s="73"/>
      <c r="V623" s="73"/>
      <c r="W623" s="73"/>
      <c r="X623" s="73"/>
      <c r="Y623" s="73"/>
      <c r="Z623" s="73"/>
      <c r="AA623" s="73"/>
      <c r="AB623" s="73"/>
      <c r="AC623" s="73"/>
      <c r="AD623" s="73"/>
      <c r="AE623" s="73"/>
      <c r="AF623" s="73"/>
      <c r="AG623" s="73"/>
      <c r="AH623" s="73"/>
    </row>
    <row r="624" spans="1:34" ht="15.75" customHeight="1">
      <c r="A624" s="73"/>
      <c r="B624" s="73"/>
      <c r="C624" s="73"/>
      <c r="D624" s="73"/>
      <c r="E624" s="73"/>
      <c r="F624" s="73"/>
      <c r="G624" s="591"/>
      <c r="H624" s="1412"/>
      <c r="I624" s="73"/>
      <c r="J624" s="73"/>
      <c r="K624" s="74"/>
      <c r="L624" s="74"/>
      <c r="M624" s="989"/>
      <c r="N624" s="74"/>
      <c r="O624" s="73"/>
      <c r="P624" s="73"/>
      <c r="Q624" s="73"/>
      <c r="R624" s="73"/>
      <c r="S624" s="73"/>
      <c r="T624" s="73"/>
      <c r="U624" s="73"/>
      <c r="V624" s="73"/>
      <c r="W624" s="73"/>
      <c r="X624" s="73"/>
      <c r="Y624" s="73"/>
      <c r="Z624" s="73"/>
      <c r="AA624" s="73"/>
      <c r="AB624" s="73"/>
      <c r="AC624" s="73"/>
      <c r="AD624" s="73"/>
      <c r="AE624" s="73"/>
      <c r="AF624" s="73"/>
      <c r="AG624" s="73"/>
      <c r="AH624" s="73"/>
    </row>
    <row r="625" spans="1:34" ht="15.75" customHeight="1">
      <c r="A625" s="73"/>
      <c r="B625" s="73"/>
      <c r="C625" s="73"/>
      <c r="D625" s="73"/>
      <c r="E625" s="73"/>
      <c r="F625" s="73"/>
      <c r="G625" s="591"/>
      <c r="H625" s="1412"/>
      <c r="I625" s="73"/>
      <c r="J625" s="73"/>
      <c r="K625" s="74"/>
      <c r="L625" s="74"/>
      <c r="M625" s="989"/>
      <c r="N625" s="74"/>
      <c r="O625" s="73"/>
      <c r="P625" s="73"/>
      <c r="Q625" s="73"/>
      <c r="R625" s="73"/>
      <c r="S625" s="73"/>
      <c r="T625" s="73"/>
      <c r="U625" s="73"/>
      <c r="V625" s="73"/>
      <c r="W625" s="73"/>
      <c r="X625" s="73"/>
      <c r="Y625" s="73"/>
      <c r="Z625" s="73"/>
      <c r="AA625" s="73"/>
      <c r="AB625" s="73"/>
      <c r="AC625" s="73"/>
      <c r="AD625" s="73"/>
      <c r="AE625" s="73"/>
      <c r="AF625" s="73"/>
      <c r="AG625" s="73"/>
      <c r="AH625" s="73"/>
    </row>
    <row r="626" spans="1:34" ht="15.75" customHeight="1">
      <c r="A626" s="73"/>
      <c r="B626" s="73"/>
      <c r="C626" s="73"/>
      <c r="D626" s="73"/>
      <c r="E626" s="73"/>
      <c r="F626" s="73"/>
      <c r="G626" s="591"/>
      <c r="H626" s="1412"/>
      <c r="I626" s="73"/>
      <c r="J626" s="73"/>
      <c r="K626" s="74"/>
      <c r="L626" s="74"/>
      <c r="M626" s="989"/>
      <c r="N626" s="74"/>
      <c r="O626" s="73"/>
      <c r="P626" s="73"/>
      <c r="Q626" s="73"/>
      <c r="R626" s="73"/>
      <c r="S626" s="73"/>
      <c r="T626" s="73"/>
      <c r="U626" s="73"/>
      <c r="V626" s="73"/>
      <c r="W626" s="73"/>
      <c r="X626" s="73"/>
      <c r="Y626" s="73"/>
      <c r="Z626" s="73"/>
      <c r="AA626" s="73"/>
      <c r="AB626" s="73"/>
      <c r="AC626" s="73"/>
      <c r="AD626" s="73"/>
      <c r="AE626" s="73"/>
      <c r="AF626" s="73"/>
      <c r="AG626" s="73"/>
      <c r="AH626" s="73"/>
    </row>
    <row r="627" spans="1:34" ht="15.75" customHeight="1">
      <c r="A627" s="73"/>
      <c r="B627" s="73"/>
      <c r="C627" s="73"/>
      <c r="D627" s="73"/>
      <c r="E627" s="73"/>
      <c r="F627" s="73"/>
      <c r="G627" s="591"/>
      <c r="H627" s="1412"/>
      <c r="I627" s="73"/>
      <c r="J627" s="73"/>
      <c r="K627" s="74"/>
      <c r="L627" s="74"/>
      <c r="M627" s="989"/>
      <c r="N627" s="74"/>
      <c r="O627" s="73"/>
      <c r="P627" s="73"/>
      <c r="Q627" s="73"/>
      <c r="R627" s="73"/>
      <c r="S627" s="73"/>
      <c r="T627" s="73"/>
      <c r="U627" s="73"/>
      <c r="V627" s="73"/>
      <c r="W627" s="73"/>
      <c r="X627" s="73"/>
      <c r="Y627" s="73"/>
      <c r="Z627" s="73"/>
      <c r="AA627" s="73"/>
      <c r="AB627" s="73"/>
      <c r="AC627" s="73"/>
      <c r="AD627" s="73"/>
      <c r="AE627" s="73"/>
      <c r="AF627" s="73"/>
      <c r="AG627" s="73"/>
      <c r="AH627" s="73"/>
    </row>
    <row r="628" spans="1:34" ht="15.75" customHeight="1">
      <c r="A628" s="73"/>
      <c r="B628" s="73"/>
      <c r="C628" s="73"/>
      <c r="D628" s="73"/>
      <c r="E628" s="73"/>
      <c r="F628" s="73"/>
      <c r="G628" s="591"/>
      <c r="H628" s="1412"/>
      <c r="I628" s="73"/>
      <c r="J628" s="73"/>
      <c r="K628" s="74"/>
      <c r="L628" s="74"/>
      <c r="M628" s="989"/>
      <c r="N628" s="74"/>
      <c r="O628" s="73"/>
      <c r="P628" s="73"/>
      <c r="Q628" s="73"/>
      <c r="R628" s="73"/>
      <c r="S628" s="73"/>
      <c r="T628" s="73"/>
      <c r="U628" s="73"/>
      <c r="V628" s="73"/>
      <c r="W628" s="73"/>
      <c r="X628" s="73"/>
      <c r="Y628" s="73"/>
      <c r="Z628" s="73"/>
      <c r="AA628" s="73"/>
      <c r="AB628" s="73"/>
      <c r="AC628" s="73"/>
      <c r="AD628" s="73"/>
      <c r="AE628" s="73"/>
      <c r="AF628" s="73"/>
      <c r="AG628" s="73"/>
      <c r="AH628" s="73"/>
    </row>
    <row r="629" spans="1:34" ht="15.75" customHeight="1">
      <c r="A629" s="73"/>
      <c r="B629" s="73"/>
      <c r="C629" s="73"/>
      <c r="D629" s="73"/>
      <c r="E629" s="73"/>
      <c r="F629" s="73"/>
      <c r="G629" s="591"/>
      <c r="H629" s="1412"/>
      <c r="I629" s="73"/>
      <c r="J629" s="73"/>
      <c r="K629" s="74"/>
      <c r="L629" s="74"/>
      <c r="M629" s="989"/>
      <c r="N629" s="74"/>
      <c r="O629" s="73"/>
      <c r="P629" s="73"/>
      <c r="Q629" s="73"/>
      <c r="R629" s="73"/>
      <c r="S629" s="73"/>
      <c r="T629" s="73"/>
      <c r="U629" s="73"/>
      <c r="V629" s="73"/>
      <c r="W629" s="73"/>
      <c r="X629" s="73"/>
      <c r="Y629" s="73"/>
      <c r="Z629" s="73"/>
      <c r="AA629" s="73"/>
      <c r="AB629" s="73"/>
      <c r="AC629" s="73"/>
      <c r="AD629" s="73"/>
      <c r="AE629" s="73"/>
      <c r="AF629" s="73"/>
      <c r="AG629" s="73"/>
      <c r="AH629" s="73"/>
    </row>
    <row r="630" spans="1:34" ht="15.75" customHeight="1">
      <c r="A630" s="73"/>
      <c r="B630" s="73"/>
      <c r="C630" s="73"/>
      <c r="D630" s="73"/>
      <c r="E630" s="73"/>
      <c r="F630" s="73"/>
      <c r="G630" s="591"/>
      <c r="H630" s="1412"/>
      <c r="I630" s="73"/>
      <c r="J630" s="73"/>
      <c r="K630" s="74"/>
      <c r="L630" s="74"/>
      <c r="M630" s="989"/>
      <c r="N630" s="74"/>
      <c r="O630" s="73"/>
      <c r="P630" s="73"/>
      <c r="Q630" s="73"/>
      <c r="R630" s="73"/>
      <c r="S630" s="73"/>
      <c r="T630" s="73"/>
      <c r="U630" s="73"/>
      <c r="V630" s="73"/>
      <c r="W630" s="73"/>
      <c r="X630" s="73"/>
      <c r="Y630" s="73"/>
      <c r="Z630" s="73"/>
      <c r="AA630" s="73"/>
      <c r="AB630" s="73"/>
      <c r="AC630" s="73"/>
      <c r="AD630" s="73"/>
      <c r="AE630" s="73"/>
      <c r="AF630" s="73"/>
      <c r="AG630" s="73"/>
      <c r="AH630" s="73"/>
    </row>
    <row r="631" spans="1:34" ht="15.75" customHeight="1">
      <c r="A631" s="73"/>
      <c r="B631" s="73"/>
      <c r="C631" s="73"/>
      <c r="D631" s="73"/>
      <c r="E631" s="73"/>
      <c r="F631" s="73"/>
      <c r="G631" s="591"/>
      <c r="H631" s="1412"/>
      <c r="I631" s="73"/>
      <c r="J631" s="73"/>
      <c r="K631" s="74"/>
      <c r="L631" s="74"/>
      <c r="M631" s="989"/>
      <c r="N631" s="74"/>
      <c r="O631" s="73"/>
      <c r="P631" s="73"/>
      <c r="Q631" s="73"/>
      <c r="R631" s="73"/>
      <c r="S631" s="73"/>
      <c r="T631" s="73"/>
      <c r="U631" s="73"/>
      <c r="V631" s="73"/>
      <c r="W631" s="73"/>
      <c r="X631" s="73"/>
      <c r="Y631" s="73"/>
      <c r="Z631" s="73"/>
      <c r="AA631" s="73"/>
      <c r="AB631" s="73"/>
      <c r="AC631" s="73"/>
      <c r="AD631" s="73"/>
      <c r="AE631" s="73"/>
      <c r="AF631" s="73"/>
      <c r="AG631" s="73"/>
      <c r="AH631" s="73"/>
    </row>
    <row r="632" spans="1:34" ht="15.75" customHeight="1">
      <c r="A632" s="73"/>
      <c r="B632" s="73"/>
      <c r="C632" s="73"/>
      <c r="D632" s="73"/>
      <c r="E632" s="73"/>
      <c r="F632" s="73"/>
      <c r="G632" s="591"/>
      <c r="H632" s="1412"/>
      <c r="I632" s="73"/>
      <c r="J632" s="73"/>
      <c r="K632" s="74"/>
      <c r="L632" s="74"/>
      <c r="M632" s="989"/>
      <c r="N632" s="74"/>
      <c r="O632" s="73"/>
      <c r="P632" s="73"/>
      <c r="Q632" s="73"/>
      <c r="R632" s="73"/>
      <c r="S632" s="73"/>
      <c r="T632" s="73"/>
      <c r="U632" s="73"/>
      <c r="V632" s="73"/>
      <c r="W632" s="73"/>
      <c r="X632" s="73"/>
      <c r="Y632" s="73"/>
      <c r="Z632" s="73"/>
      <c r="AA632" s="73"/>
      <c r="AB632" s="73"/>
      <c r="AC632" s="73"/>
      <c r="AD632" s="73"/>
      <c r="AE632" s="73"/>
      <c r="AF632" s="73"/>
      <c r="AG632" s="73"/>
      <c r="AH632" s="73"/>
    </row>
    <row r="633" spans="1:34" ht="15.75" customHeight="1">
      <c r="A633" s="73"/>
      <c r="B633" s="73"/>
      <c r="C633" s="73"/>
      <c r="D633" s="73"/>
      <c r="E633" s="73"/>
      <c r="F633" s="73"/>
      <c r="G633" s="591"/>
      <c r="H633" s="1412"/>
      <c r="I633" s="73"/>
      <c r="J633" s="73"/>
      <c r="K633" s="74"/>
      <c r="L633" s="74"/>
      <c r="M633" s="989"/>
      <c r="N633" s="74"/>
      <c r="O633" s="73"/>
      <c r="P633" s="73"/>
      <c r="Q633" s="73"/>
      <c r="R633" s="73"/>
      <c r="S633" s="73"/>
      <c r="T633" s="73"/>
      <c r="U633" s="73"/>
      <c r="V633" s="73"/>
      <c r="W633" s="73"/>
      <c r="X633" s="73"/>
      <c r="Y633" s="73"/>
      <c r="Z633" s="73"/>
      <c r="AA633" s="73"/>
      <c r="AB633" s="73"/>
      <c r="AC633" s="73"/>
      <c r="AD633" s="73"/>
      <c r="AE633" s="73"/>
      <c r="AF633" s="73"/>
      <c r="AG633" s="73"/>
      <c r="AH633" s="73"/>
    </row>
    <row r="634" spans="1:34" ht="15.75" customHeight="1">
      <c r="A634" s="73"/>
      <c r="B634" s="73"/>
      <c r="C634" s="73"/>
      <c r="D634" s="73"/>
      <c r="E634" s="73"/>
      <c r="F634" s="73"/>
      <c r="G634" s="591"/>
      <c r="H634" s="1412"/>
      <c r="I634" s="73"/>
      <c r="J634" s="73"/>
      <c r="K634" s="74"/>
      <c r="L634" s="74"/>
      <c r="M634" s="989"/>
      <c r="N634" s="74"/>
      <c r="O634" s="73"/>
      <c r="P634" s="73"/>
      <c r="Q634" s="73"/>
      <c r="R634" s="73"/>
      <c r="S634" s="73"/>
      <c r="T634" s="73"/>
      <c r="U634" s="73"/>
      <c r="V634" s="73"/>
      <c r="W634" s="73"/>
      <c r="X634" s="73"/>
      <c r="Y634" s="73"/>
      <c r="Z634" s="73"/>
      <c r="AA634" s="73"/>
      <c r="AB634" s="73"/>
      <c r="AC634" s="73"/>
      <c r="AD634" s="73"/>
      <c r="AE634" s="73"/>
      <c r="AF634" s="73"/>
      <c r="AG634" s="73"/>
      <c r="AH634" s="73"/>
    </row>
    <row r="635" spans="1:34" ht="15.75" customHeight="1">
      <c r="A635" s="73"/>
      <c r="B635" s="73"/>
      <c r="C635" s="73"/>
      <c r="D635" s="73"/>
      <c r="E635" s="73"/>
      <c r="F635" s="73"/>
      <c r="G635" s="591"/>
      <c r="H635" s="1412"/>
      <c r="I635" s="73"/>
      <c r="J635" s="73"/>
      <c r="K635" s="74"/>
      <c r="L635" s="74"/>
      <c r="M635" s="989"/>
      <c r="N635" s="74"/>
      <c r="O635" s="73"/>
      <c r="P635" s="73"/>
      <c r="Q635" s="73"/>
      <c r="R635" s="73"/>
      <c r="S635" s="73"/>
      <c r="T635" s="73"/>
      <c r="U635" s="73"/>
      <c r="V635" s="73"/>
      <c r="W635" s="73"/>
      <c r="X635" s="73"/>
      <c r="Y635" s="73"/>
      <c r="Z635" s="73"/>
      <c r="AA635" s="73"/>
      <c r="AB635" s="73"/>
      <c r="AC635" s="73"/>
      <c r="AD635" s="73"/>
      <c r="AE635" s="73"/>
      <c r="AF635" s="73"/>
      <c r="AG635" s="73"/>
      <c r="AH635" s="73"/>
    </row>
    <row r="636" spans="1:34" ht="15.75" customHeight="1">
      <c r="A636" s="73"/>
      <c r="B636" s="73"/>
      <c r="C636" s="73"/>
      <c r="D636" s="73"/>
      <c r="E636" s="73"/>
      <c r="F636" s="73"/>
      <c r="G636" s="591"/>
      <c r="H636" s="1412"/>
      <c r="I636" s="73"/>
      <c r="J636" s="73"/>
      <c r="K636" s="74"/>
      <c r="L636" s="74"/>
      <c r="M636" s="989"/>
      <c r="N636" s="74"/>
      <c r="O636" s="73"/>
      <c r="P636" s="73"/>
      <c r="Q636" s="73"/>
      <c r="R636" s="73"/>
      <c r="S636" s="73"/>
      <c r="T636" s="73"/>
      <c r="U636" s="73"/>
      <c r="V636" s="73"/>
      <c r="W636" s="73"/>
      <c r="X636" s="73"/>
      <c r="Y636" s="73"/>
      <c r="Z636" s="73"/>
      <c r="AA636" s="73"/>
      <c r="AB636" s="73"/>
      <c r="AC636" s="73"/>
      <c r="AD636" s="73"/>
      <c r="AE636" s="73"/>
      <c r="AF636" s="73"/>
      <c r="AG636" s="73"/>
      <c r="AH636" s="73"/>
    </row>
    <row r="637" spans="1:34" ht="15.75" customHeight="1">
      <c r="A637" s="73"/>
      <c r="B637" s="73"/>
      <c r="C637" s="73"/>
      <c r="D637" s="73"/>
      <c r="E637" s="73"/>
      <c r="F637" s="73"/>
      <c r="G637" s="591"/>
      <c r="H637" s="1412"/>
      <c r="I637" s="73"/>
      <c r="J637" s="73"/>
      <c r="K637" s="74"/>
      <c r="L637" s="74"/>
      <c r="M637" s="989"/>
      <c r="N637" s="74"/>
      <c r="O637" s="73"/>
      <c r="P637" s="73"/>
      <c r="Q637" s="73"/>
      <c r="R637" s="73"/>
      <c r="S637" s="73"/>
      <c r="T637" s="73"/>
      <c r="U637" s="73"/>
      <c r="V637" s="73"/>
      <c r="W637" s="73"/>
      <c r="X637" s="73"/>
      <c r="Y637" s="73"/>
      <c r="Z637" s="73"/>
      <c r="AA637" s="73"/>
      <c r="AB637" s="73"/>
      <c r="AC637" s="73"/>
      <c r="AD637" s="73"/>
      <c r="AE637" s="73"/>
      <c r="AF637" s="73"/>
      <c r="AG637" s="73"/>
      <c r="AH637" s="73"/>
    </row>
    <row r="638" spans="1:34" ht="15.75" customHeight="1">
      <c r="A638" s="73"/>
      <c r="B638" s="73"/>
      <c r="C638" s="73"/>
      <c r="D638" s="73"/>
      <c r="E638" s="73"/>
      <c r="F638" s="73"/>
      <c r="G638" s="591"/>
      <c r="H638" s="1412"/>
      <c r="I638" s="73"/>
      <c r="J638" s="73"/>
      <c r="K638" s="74"/>
      <c r="L638" s="74"/>
      <c r="M638" s="989"/>
      <c r="N638" s="74"/>
      <c r="O638" s="73"/>
      <c r="P638" s="73"/>
      <c r="Q638" s="73"/>
      <c r="R638" s="73"/>
      <c r="S638" s="73"/>
      <c r="T638" s="73"/>
      <c r="U638" s="73"/>
      <c r="V638" s="73"/>
      <c r="W638" s="73"/>
      <c r="X638" s="73"/>
      <c r="Y638" s="73"/>
      <c r="Z638" s="73"/>
      <c r="AA638" s="73"/>
      <c r="AB638" s="73"/>
      <c r="AC638" s="73"/>
      <c r="AD638" s="73"/>
      <c r="AE638" s="73"/>
      <c r="AF638" s="73"/>
      <c r="AG638" s="73"/>
      <c r="AH638" s="73"/>
    </row>
    <row r="639" spans="1:34" ht="15.75" customHeight="1">
      <c r="A639" s="73"/>
      <c r="B639" s="73"/>
      <c r="C639" s="73"/>
      <c r="D639" s="73"/>
      <c r="E639" s="73"/>
      <c r="F639" s="73"/>
      <c r="G639" s="591"/>
      <c r="H639" s="1412"/>
      <c r="I639" s="73"/>
      <c r="J639" s="73"/>
      <c r="K639" s="74"/>
      <c r="L639" s="74"/>
      <c r="M639" s="989"/>
      <c r="N639" s="74"/>
      <c r="O639" s="73"/>
      <c r="P639" s="73"/>
      <c r="Q639" s="73"/>
      <c r="R639" s="73"/>
      <c r="S639" s="73"/>
      <c r="T639" s="73"/>
      <c r="U639" s="73"/>
      <c r="V639" s="73"/>
      <c r="W639" s="73"/>
      <c r="X639" s="73"/>
      <c r="Y639" s="73"/>
      <c r="Z639" s="73"/>
      <c r="AA639" s="73"/>
      <c r="AB639" s="73"/>
      <c r="AC639" s="73"/>
      <c r="AD639" s="73"/>
      <c r="AE639" s="73"/>
      <c r="AF639" s="73"/>
      <c r="AG639" s="73"/>
      <c r="AH639" s="73"/>
    </row>
    <row r="640" spans="1:34" ht="15.75" customHeight="1">
      <c r="A640" s="73"/>
      <c r="B640" s="73"/>
      <c r="C640" s="73"/>
      <c r="D640" s="73"/>
      <c r="E640" s="73"/>
      <c r="F640" s="73"/>
      <c r="G640" s="591"/>
      <c r="H640" s="1412"/>
      <c r="I640" s="73"/>
      <c r="J640" s="73"/>
      <c r="K640" s="74"/>
      <c r="L640" s="74"/>
      <c r="M640" s="989"/>
      <c r="N640" s="74"/>
      <c r="O640" s="73"/>
      <c r="P640" s="73"/>
      <c r="Q640" s="73"/>
      <c r="R640" s="73"/>
      <c r="S640" s="73"/>
      <c r="T640" s="73"/>
      <c r="U640" s="73"/>
      <c r="V640" s="73"/>
      <c r="W640" s="73"/>
      <c r="X640" s="73"/>
      <c r="Y640" s="73"/>
      <c r="Z640" s="73"/>
      <c r="AA640" s="73"/>
      <c r="AB640" s="73"/>
      <c r="AC640" s="73"/>
      <c r="AD640" s="73"/>
      <c r="AE640" s="73"/>
      <c r="AF640" s="73"/>
      <c r="AG640" s="73"/>
      <c r="AH640" s="73"/>
    </row>
    <row r="641" spans="1:34" ht="15.75" customHeight="1">
      <c r="A641" s="73"/>
      <c r="B641" s="73"/>
      <c r="C641" s="73"/>
      <c r="D641" s="73"/>
      <c r="E641" s="73"/>
      <c r="F641" s="73"/>
      <c r="G641" s="591"/>
      <c r="H641" s="1412"/>
      <c r="I641" s="73"/>
      <c r="J641" s="73"/>
      <c r="K641" s="74"/>
      <c r="L641" s="74"/>
      <c r="M641" s="989"/>
      <c r="N641" s="74"/>
      <c r="O641" s="73"/>
      <c r="P641" s="73"/>
      <c r="Q641" s="73"/>
      <c r="R641" s="73"/>
      <c r="S641" s="73"/>
      <c r="T641" s="73"/>
      <c r="U641" s="73"/>
      <c r="V641" s="73"/>
      <c r="W641" s="73"/>
      <c r="X641" s="73"/>
      <c r="Y641" s="73"/>
      <c r="Z641" s="73"/>
      <c r="AA641" s="73"/>
      <c r="AB641" s="73"/>
      <c r="AC641" s="73"/>
      <c r="AD641" s="73"/>
      <c r="AE641" s="73"/>
      <c r="AF641" s="73"/>
      <c r="AG641" s="73"/>
      <c r="AH641" s="73"/>
    </row>
    <row r="642" spans="1:34" ht="15.75" customHeight="1">
      <c r="A642" s="73"/>
      <c r="B642" s="73"/>
      <c r="C642" s="73"/>
      <c r="D642" s="73"/>
      <c r="E642" s="73"/>
      <c r="F642" s="73"/>
      <c r="G642" s="591"/>
      <c r="H642" s="1412"/>
      <c r="I642" s="73"/>
      <c r="J642" s="73"/>
      <c r="K642" s="74"/>
      <c r="L642" s="74"/>
      <c r="M642" s="989"/>
      <c r="N642" s="74"/>
      <c r="O642" s="73"/>
      <c r="P642" s="73"/>
      <c r="Q642" s="73"/>
      <c r="R642" s="73"/>
      <c r="S642" s="73"/>
      <c r="T642" s="73"/>
      <c r="U642" s="73"/>
      <c r="V642" s="73"/>
      <c r="W642" s="73"/>
      <c r="X642" s="73"/>
      <c r="Y642" s="73"/>
      <c r="Z642" s="73"/>
      <c r="AA642" s="73"/>
      <c r="AB642" s="73"/>
      <c r="AC642" s="73"/>
      <c r="AD642" s="73"/>
      <c r="AE642" s="73"/>
      <c r="AF642" s="73"/>
      <c r="AG642" s="73"/>
      <c r="AH642" s="73"/>
    </row>
    <row r="643" spans="1:34" ht="15.75" customHeight="1">
      <c r="A643" s="73"/>
      <c r="B643" s="73"/>
      <c r="C643" s="73"/>
      <c r="D643" s="73"/>
      <c r="E643" s="73"/>
      <c r="F643" s="73"/>
      <c r="G643" s="591"/>
      <c r="H643" s="1412"/>
      <c r="I643" s="73"/>
      <c r="J643" s="73"/>
      <c r="K643" s="74"/>
      <c r="L643" s="74"/>
      <c r="M643" s="989"/>
      <c r="N643" s="74"/>
      <c r="O643" s="73"/>
      <c r="P643" s="73"/>
      <c r="Q643" s="73"/>
      <c r="R643" s="73"/>
      <c r="S643" s="73"/>
      <c r="T643" s="73"/>
      <c r="U643" s="73"/>
      <c r="V643" s="73"/>
      <c r="W643" s="73"/>
      <c r="X643" s="73"/>
      <c r="Y643" s="73"/>
      <c r="Z643" s="73"/>
      <c r="AA643" s="73"/>
      <c r="AB643" s="73"/>
      <c r="AC643" s="73"/>
      <c r="AD643" s="73"/>
      <c r="AE643" s="73"/>
      <c r="AF643" s="73"/>
      <c r="AG643" s="73"/>
      <c r="AH643" s="73"/>
    </row>
    <row r="644" spans="1:34" ht="15.75" customHeight="1">
      <c r="A644" s="73"/>
      <c r="B644" s="73"/>
      <c r="C644" s="73"/>
      <c r="D644" s="73"/>
      <c r="E644" s="73"/>
      <c r="F644" s="73"/>
      <c r="G644" s="591"/>
      <c r="H644" s="1412"/>
      <c r="I644" s="73"/>
      <c r="J644" s="73"/>
      <c r="K644" s="74"/>
      <c r="L644" s="74"/>
      <c r="M644" s="989"/>
      <c r="N644" s="74"/>
      <c r="O644" s="73"/>
      <c r="P644" s="73"/>
      <c r="Q644" s="73"/>
      <c r="R644" s="73"/>
      <c r="S644" s="73"/>
      <c r="T644" s="73"/>
      <c r="U644" s="73"/>
      <c r="V644" s="73"/>
      <c r="W644" s="73"/>
      <c r="X644" s="73"/>
      <c r="Y644" s="73"/>
      <c r="Z644" s="73"/>
      <c r="AA644" s="73"/>
      <c r="AB644" s="73"/>
      <c r="AC644" s="73"/>
      <c r="AD644" s="73"/>
      <c r="AE644" s="73"/>
      <c r="AF644" s="73"/>
      <c r="AG644" s="73"/>
      <c r="AH644" s="73"/>
    </row>
    <row r="645" spans="1:34" ht="15.75" customHeight="1">
      <c r="A645" s="73"/>
      <c r="B645" s="73"/>
      <c r="C645" s="73"/>
      <c r="D645" s="73"/>
      <c r="E645" s="73"/>
      <c r="F645" s="73"/>
      <c r="G645" s="591"/>
      <c r="H645" s="1412"/>
      <c r="I645" s="73"/>
      <c r="J645" s="73"/>
      <c r="K645" s="74"/>
      <c r="L645" s="74"/>
      <c r="M645" s="989"/>
      <c r="N645" s="74"/>
      <c r="O645" s="73"/>
      <c r="P645" s="73"/>
      <c r="Q645" s="73"/>
      <c r="R645" s="73"/>
      <c r="S645" s="73"/>
      <c r="T645" s="73"/>
      <c r="U645" s="73"/>
      <c r="V645" s="73"/>
      <c r="W645" s="73"/>
      <c r="X645" s="73"/>
      <c r="Y645" s="73"/>
      <c r="Z645" s="73"/>
      <c r="AA645" s="73"/>
      <c r="AB645" s="73"/>
      <c r="AC645" s="73"/>
      <c r="AD645" s="73"/>
      <c r="AE645" s="73"/>
      <c r="AF645" s="73"/>
      <c r="AG645" s="73"/>
      <c r="AH645" s="73"/>
    </row>
    <row r="646" spans="1:34" ht="15.75" customHeight="1">
      <c r="A646" s="73"/>
      <c r="B646" s="73"/>
      <c r="C646" s="73"/>
      <c r="D646" s="73"/>
      <c r="E646" s="73"/>
      <c r="F646" s="73"/>
      <c r="G646" s="591"/>
      <c r="H646" s="1412"/>
      <c r="I646" s="73"/>
      <c r="J646" s="73"/>
      <c r="K646" s="74"/>
      <c r="L646" s="74"/>
      <c r="M646" s="989"/>
      <c r="N646" s="74"/>
      <c r="O646" s="73"/>
      <c r="P646" s="73"/>
      <c r="Q646" s="73"/>
      <c r="R646" s="73"/>
      <c r="S646" s="73"/>
      <c r="T646" s="73"/>
      <c r="U646" s="73"/>
      <c r="V646" s="73"/>
      <c r="W646" s="73"/>
      <c r="X646" s="73"/>
      <c r="Y646" s="73"/>
      <c r="Z646" s="73"/>
      <c r="AA646" s="73"/>
      <c r="AB646" s="73"/>
      <c r="AC646" s="73"/>
      <c r="AD646" s="73"/>
      <c r="AE646" s="73"/>
      <c r="AF646" s="73"/>
      <c r="AG646" s="73"/>
      <c r="AH646" s="73"/>
    </row>
    <row r="647" spans="1:34" ht="15.75" customHeight="1">
      <c r="A647" s="73"/>
      <c r="B647" s="73"/>
      <c r="C647" s="73"/>
      <c r="D647" s="73"/>
      <c r="E647" s="73"/>
      <c r="F647" s="73"/>
      <c r="G647" s="591"/>
      <c r="H647" s="1412"/>
      <c r="I647" s="73"/>
      <c r="J647" s="73"/>
      <c r="K647" s="74"/>
      <c r="L647" s="74"/>
      <c r="M647" s="989"/>
      <c r="N647" s="74"/>
      <c r="O647" s="73"/>
      <c r="P647" s="73"/>
      <c r="Q647" s="73"/>
      <c r="R647" s="73"/>
      <c r="S647" s="73"/>
      <c r="T647" s="73"/>
      <c r="U647" s="73"/>
      <c r="V647" s="73"/>
      <c r="W647" s="73"/>
      <c r="X647" s="73"/>
      <c r="Y647" s="73"/>
      <c r="Z647" s="73"/>
      <c r="AA647" s="73"/>
      <c r="AB647" s="73"/>
      <c r="AC647" s="73"/>
      <c r="AD647" s="73"/>
      <c r="AE647" s="73"/>
      <c r="AF647" s="73"/>
      <c r="AG647" s="73"/>
      <c r="AH647" s="73"/>
    </row>
    <row r="648" spans="1:34" ht="15.75" customHeight="1">
      <c r="A648" s="73"/>
      <c r="B648" s="73"/>
      <c r="C648" s="73"/>
      <c r="D648" s="73"/>
      <c r="E648" s="73"/>
      <c r="F648" s="73"/>
      <c r="G648" s="591"/>
      <c r="H648" s="1412"/>
      <c r="I648" s="73"/>
      <c r="J648" s="73"/>
      <c r="K648" s="74"/>
      <c r="L648" s="74"/>
      <c r="M648" s="989"/>
      <c r="N648" s="74"/>
      <c r="O648" s="73"/>
      <c r="P648" s="73"/>
      <c r="Q648" s="73"/>
      <c r="R648" s="73"/>
      <c r="S648" s="73"/>
      <c r="T648" s="73"/>
      <c r="U648" s="73"/>
      <c r="V648" s="73"/>
      <c r="W648" s="73"/>
      <c r="X648" s="73"/>
      <c r="Y648" s="73"/>
      <c r="Z648" s="73"/>
      <c r="AA648" s="73"/>
      <c r="AB648" s="73"/>
      <c r="AC648" s="73"/>
      <c r="AD648" s="73"/>
      <c r="AE648" s="73"/>
      <c r="AF648" s="73"/>
      <c r="AG648" s="73"/>
      <c r="AH648" s="73"/>
    </row>
    <row r="649" spans="1:34" ht="15.75" customHeight="1">
      <c r="A649" s="73"/>
      <c r="B649" s="73"/>
      <c r="C649" s="73"/>
      <c r="D649" s="73"/>
      <c r="E649" s="73"/>
      <c r="F649" s="73"/>
      <c r="G649" s="591"/>
      <c r="H649" s="1412"/>
      <c r="I649" s="73"/>
      <c r="J649" s="73"/>
      <c r="K649" s="74"/>
      <c r="L649" s="74"/>
      <c r="M649" s="989"/>
      <c r="N649" s="74"/>
      <c r="O649" s="73"/>
      <c r="P649" s="73"/>
      <c r="Q649" s="73"/>
      <c r="R649" s="73"/>
      <c r="S649" s="73"/>
      <c r="T649" s="73"/>
      <c r="U649" s="73"/>
      <c r="V649" s="73"/>
      <c r="W649" s="73"/>
      <c r="X649" s="73"/>
      <c r="Y649" s="73"/>
      <c r="Z649" s="73"/>
      <c r="AA649" s="73"/>
      <c r="AB649" s="73"/>
      <c r="AC649" s="73"/>
      <c r="AD649" s="73"/>
      <c r="AE649" s="73"/>
      <c r="AF649" s="73"/>
      <c r="AG649" s="73"/>
      <c r="AH649" s="73"/>
    </row>
    <row r="650" spans="1:34" ht="15.75" customHeight="1">
      <c r="A650" s="73"/>
      <c r="B650" s="73"/>
      <c r="C650" s="73"/>
      <c r="D650" s="73"/>
      <c r="E650" s="73"/>
      <c r="F650" s="73"/>
      <c r="G650" s="591"/>
      <c r="H650" s="1412"/>
      <c r="I650" s="73"/>
      <c r="J650" s="73"/>
      <c r="K650" s="74"/>
      <c r="L650" s="74"/>
      <c r="M650" s="989"/>
      <c r="N650" s="74"/>
      <c r="O650" s="73"/>
      <c r="P650" s="73"/>
      <c r="Q650" s="73"/>
      <c r="R650" s="73"/>
      <c r="S650" s="73"/>
      <c r="T650" s="73"/>
      <c r="U650" s="73"/>
      <c r="V650" s="73"/>
      <c r="W650" s="73"/>
      <c r="X650" s="73"/>
      <c r="Y650" s="73"/>
      <c r="Z650" s="73"/>
      <c r="AA650" s="73"/>
      <c r="AB650" s="73"/>
      <c r="AC650" s="73"/>
      <c r="AD650" s="73"/>
      <c r="AE650" s="73"/>
      <c r="AF650" s="73"/>
      <c r="AG650" s="73"/>
      <c r="AH650" s="73"/>
    </row>
    <row r="651" spans="1:34" ht="15.75" customHeight="1">
      <c r="A651" s="73"/>
      <c r="B651" s="73"/>
      <c r="C651" s="73"/>
      <c r="D651" s="73"/>
      <c r="E651" s="73"/>
      <c r="F651" s="73"/>
      <c r="G651" s="591"/>
      <c r="H651" s="1412"/>
      <c r="I651" s="73"/>
      <c r="J651" s="73"/>
      <c r="K651" s="74"/>
      <c r="L651" s="74"/>
      <c r="M651" s="989"/>
      <c r="N651" s="74"/>
      <c r="O651" s="73"/>
      <c r="P651" s="73"/>
      <c r="Q651" s="73"/>
      <c r="R651" s="73"/>
      <c r="S651" s="73"/>
      <c r="T651" s="73"/>
      <c r="U651" s="73"/>
      <c r="V651" s="73"/>
      <c r="W651" s="73"/>
      <c r="X651" s="73"/>
      <c r="Y651" s="73"/>
      <c r="Z651" s="73"/>
      <c r="AA651" s="73"/>
      <c r="AB651" s="73"/>
      <c r="AC651" s="73"/>
      <c r="AD651" s="73"/>
      <c r="AE651" s="73"/>
      <c r="AF651" s="73"/>
      <c r="AG651" s="73"/>
      <c r="AH651" s="73"/>
    </row>
    <row r="652" spans="1:34" ht="15.75" customHeight="1">
      <c r="A652" s="73"/>
      <c r="B652" s="73"/>
      <c r="C652" s="73"/>
      <c r="D652" s="73"/>
      <c r="E652" s="73"/>
      <c r="F652" s="73"/>
      <c r="G652" s="591"/>
      <c r="H652" s="1412"/>
      <c r="I652" s="73"/>
      <c r="J652" s="73"/>
      <c r="K652" s="74"/>
      <c r="L652" s="74"/>
      <c r="M652" s="989"/>
      <c r="N652" s="74"/>
      <c r="O652" s="73"/>
      <c r="P652" s="73"/>
      <c r="Q652" s="73"/>
      <c r="R652" s="73"/>
      <c r="S652" s="73"/>
      <c r="T652" s="73"/>
      <c r="U652" s="73"/>
      <c r="V652" s="73"/>
      <c r="W652" s="73"/>
      <c r="X652" s="73"/>
      <c r="Y652" s="73"/>
      <c r="Z652" s="73"/>
      <c r="AA652" s="73"/>
      <c r="AB652" s="73"/>
      <c r="AC652" s="73"/>
      <c r="AD652" s="73"/>
      <c r="AE652" s="73"/>
      <c r="AF652" s="73"/>
      <c r="AG652" s="73"/>
      <c r="AH652" s="73"/>
    </row>
    <row r="653" spans="1:34" ht="15.75" customHeight="1">
      <c r="A653" s="73"/>
      <c r="B653" s="73"/>
      <c r="C653" s="73"/>
      <c r="D653" s="73"/>
      <c r="E653" s="73"/>
      <c r="F653" s="73"/>
      <c r="G653" s="591"/>
      <c r="H653" s="1412"/>
      <c r="I653" s="73"/>
      <c r="J653" s="73"/>
      <c r="K653" s="74"/>
      <c r="L653" s="74"/>
      <c r="M653" s="989"/>
      <c r="N653" s="74"/>
      <c r="O653" s="73"/>
      <c r="P653" s="73"/>
      <c r="Q653" s="73"/>
      <c r="R653" s="73"/>
      <c r="S653" s="73"/>
      <c r="T653" s="73"/>
      <c r="U653" s="73"/>
      <c r="V653" s="73"/>
      <c r="W653" s="73"/>
      <c r="X653" s="73"/>
      <c r="Y653" s="73"/>
      <c r="Z653" s="73"/>
      <c r="AA653" s="73"/>
      <c r="AB653" s="73"/>
      <c r="AC653" s="73"/>
      <c r="AD653" s="73"/>
      <c r="AE653" s="73"/>
      <c r="AF653" s="73"/>
      <c r="AG653" s="73"/>
      <c r="AH653" s="73"/>
    </row>
    <row r="654" spans="1:34" ht="15.75" customHeight="1">
      <c r="A654" s="73"/>
      <c r="B654" s="73"/>
      <c r="C654" s="73"/>
      <c r="D654" s="73"/>
      <c r="E654" s="73"/>
      <c r="F654" s="73"/>
      <c r="G654" s="591"/>
      <c r="H654" s="1412"/>
      <c r="I654" s="73"/>
      <c r="J654" s="73"/>
      <c r="K654" s="74"/>
      <c r="L654" s="74"/>
      <c r="M654" s="989"/>
      <c r="N654" s="74"/>
      <c r="O654" s="73"/>
      <c r="P654" s="73"/>
      <c r="Q654" s="73"/>
      <c r="R654" s="73"/>
      <c r="S654" s="73"/>
      <c r="T654" s="73"/>
      <c r="U654" s="73"/>
      <c r="V654" s="73"/>
      <c r="W654" s="73"/>
      <c r="X654" s="73"/>
      <c r="Y654" s="73"/>
      <c r="Z654" s="73"/>
      <c r="AA654" s="73"/>
      <c r="AB654" s="73"/>
      <c r="AC654" s="73"/>
      <c r="AD654" s="73"/>
      <c r="AE654" s="73"/>
      <c r="AF654" s="73"/>
      <c r="AG654" s="73"/>
      <c r="AH654" s="73"/>
    </row>
    <row r="655" spans="1:34" ht="15.75" customHeight="1">
      <c r="A655" s="73"/>
      <c r="B655" s="73"/>
      <c r="C655" s="73"/>
      <c r="D655" s="73"/>
      <c r="E655" s="73"/>
      <c r="F655" s="73"/>
      <c r="G655" s="591"/>
      <c r="H655" s="1412"/>
      <c r="I655" s="73"/>
      <c r="J655" s="73"/>
      <c r="K655" s="74"/>
      <c r="L655" s="74"/>
      <c r="M655" s="989"/>
      <c r="N655" s="74"/>
      <c r="O655" s="73"/>
      <c r="P655" s="73"/>
      <c r="Q655" s="73"/>
      <c r="R655" s="73"/>
      <c r="S655" s="73"/>
      <c r="T655" s="73"/>
      <c r="U655" s="73"/>
      <c r="V655" s="73"/>
      <c r="W655" s="73"/>
      <c r="X655" s="73"/>
      <c r="Y655" s="73"/>
      <c r="Z655" s="73"/>
      <c r="AA655" s="73"/>
      <c r="AB655" s="73"/>
      <c r="AC655" s="73"/>
      <c r="AD655" s="73"/>
      <c r="AE655" s="73"/>
      <c r="AF655" s="73"/>
      <c r="AG655" s="73"/>
      <c r="AH655" s="73"/>
    </row>
    <row r="656" spans="1:34" ht="15.75" customHeight="1">
      <c r="A656" s="73"/>
      <c r="B656" s="73"/>
      <c r="C656" s="73"/>
      <c r="D656" s="73"/>
      <c r="E656" s="73"/>
      <c r="F656" s="73"/>
      <c r="G656" s="591"/>
      <c r="H656" s="1412"/>
      <c r="I656" s="73"/>
      <c r="J656" s="73"/>
      <c r="K656" s="74"/>
      <c r="L656" s="74"/>
      <c r="M656" s="989"/>
      <c r="N656" s="74"/>
      <c r="O656" s="73"/>
      <c r="P656" s="73"/>
      <c r="Q656" s="73"/>
      <c r="R656" s="73"/>
      <c r="S656" s="73"/>
      <c r="T656" s="73"/>
      <c r="U656" s="73"/>
      <c r="V656" s="73"/>
      <c r="W656" s="73"/>
      <c r="X656" s="73"/>
      <c r="Y656" s="73"/>
      <c r="Z656" s="73"/>
      <c r="AA656" s="73"/>
      <c r="AB656" s="73"/>
      <c r="AC656" s="73"/>
      <c r="AD656" s="73"/>
      <c r="AE656" s="73"/>
      <c r="AF656" s="73"/>
      <c r="AG656" s="73"/>
      <c r="AH656" s="73"/>
    </row>
    <row r="657" spans="1:34" ht="15.75" customHeight="1">
      <c r="A657" s="73"/>
      <c r="B657" s="73"/>
      <c r="C657" s="73"/>
      <c r="D657" s="73"/>
      <c r="E657" s="73"/>
      <c r="F657" s="73"/>
      <c r="G657" s="591"/>
      <c r="H657" s="1412"/>
      <c r="I657" s="73"/>
      <c r="J657" s="73"/>
      <c r="K657" s="74"/>
      <c r="L657" s="74"/>
      <c r="M657" s="989"/>
      <c r="N657" s="74"/>
      <c r="O657" s="73"/>
      <c r="P657" s="73"/>
      <c r="Q657" s="73"/>
      <c r="R657" s="73"/>
      <c r="S657" s="73"/>
      <c r="T657" s="73"/>
      <c r="U657" s="73"/>
      <c r="V657" s="73"/>
      <c r="W657" s="73"/>
      <c r="X657" s="73"/>
      <c r="Y657" s="73"/>
      <c r="Z657" s="73"/>
      <c r="AA657" s="73"/>
      <c r="AB657" s="73"/>
      <c r="AC657" s="73"/>
      <c r="AD657" s="73"/>
      <c r="AE657" s="73"/>
      <c r="AF657" s="73"/>
      <c r="AG657" s="73"/>
      <c r="AH657" s="73"/>
    </row>
    <row r="658" spans="1:34" ht="15.75" customHeight="1">
      <c r="A658" s="73"/>
      <c r="B658" s="73"/>
      <c r="C658" s="73"/>
      <c r="D658" s="73"/>
      <c r="E658" s="73"/>
      <c r="F658" s="73"/>
      <c r="G658" s="591"/>
      <c r="H658" s="1412"/>
      <c r="I658" s="73"/>
      <c r="J658" s="73"/>
      <c r="K658" s="74"/>
      <c r="L658" s="74"/>
      <c r="M658" s="989"/>
      <c r="N658" s="74"/>
      <c r="O658" s="73"/>
      <c r="P658" s="73"/>
      <c r="Q658" s="73"/>
      <c r="R658" s="73"/>
      <c r="S658" s="73"/>
      <c r="T658" s="73"/>
      <c r="U658" s="73"/>
      <c r="V658" s="73"/>
      <c r="W658" s="73"/>
      <c r="X658" s="73"/>
      <c r="Y658" s="73"/>
      <c r="Z658" s="73"/>
      <c r="AA658" s="73"/>
      <c r="AB658" s="73"/>
      <c r="AC658" s="73"/>
      <c r="AD658" s="73"/>
      <c r="AE658" s="73"/>
      <c r="AF658" s="73"/>
      <c r="AG658" s="73"/>
      <c r="AH658" s="73"/>
    </row>
    <row r="659" spans="1:34" ht="15.75" customHeight="1">
      <c r="A659" s="73"/>
      <c r="B659" s="73"/>
      <c r="C659" s="73"/>
      <c r="D659" s="73"/>
      <c r="E659" s="73"/>
      <c r="F659" s="73"/>
      <c r="G659" s="591"/>
      <c r="H659" s="1412"/>
      <c r="I659" s="73"/>
      <c r="J659" s="73"/>
      <c r="K659" s="74"/>
      <c r="L659" s="74"/>
      <c r="M659" s="989"/>
      <c r="N659" s="74"/>
      <c r="O659" s="73"/>
      <c r="P659" s="73"/>
      <c r="Q659" s="73"/>
      <c r="R659" s="73"/>
      <c r="S659" s="73"/>
      <c r="T659" s="73"/>
      <c r="U659" s="73"/>
      <c r="V659" s="73"/>
      <c r="W659" s="73"/>
      <c r="X659" s="73"/>
      <c r="Y659" s="73"/>
      <c r="Z659" s="73"/>
      <c r="AA659" s="73"/>
      <c r="AB659" s="73"/>
      <c r="AC659" s="73"/>
      <c r="AD659" s="73"/>
      <c r="AE659" s="73"/>
      <c r="AF659" s="73"/>
      <c r="AG659" s="73"/>
      <c r="AH659" s="73"/>
    </row>
    <row r="660" spans="1:34" ht="15.75" customHeight="1">
      <c r="A660" s="73"/>
      <c r="B660" s="73"/>
      <c r="C660" s="73"/>
      <c r="D660" s="73"/>
      <c r="E660" s="73"/>
      <c r="F660" s="73"/>
      <c r="G660" s="591"/>
      <c r="H660" s="1412"/>
      <c r="I660" s="73"/>
      <c r="J660" s="73"/>
      <c r="K660" s="74"/>
      <c r="L660" s="74"/>
      <c r="M660" s="989"/>
      <c r="N660" s="74"/>
      <c r="O660" s="73"/>
      <c r="P660" s="73"/>
      <c r="Q660" s="73"/>
      <c r="R660" s="73"/>
      <c r="S660" s="73"/>
      <c r="T660" s="73"/>
      <c r="U660" s="73"/>
      <c r="V660" s="73"/>
      <c r="W660" s="73"/>
      <c r="X660" s="73"/>
      <c r="Y660" s="73"/>
      <c r="Z660" s="73"/>
      <c r="AA660" s="73"/>
      <c r="AB660" s="73"/>
      <c r="AC660" s="73"/>
      <c r="AD660" s="73"/>
      <c r="AE660" s="73"/>
      <c r="AF660" s="73"/>
      <c r="AG660" s="73"/>
      <c r="AH660" s="73"/>
    </row>
    <row r="661" spans="1:34" ht="15.75" customHeight="1">
      <c r="A661" s="73"/>
      <c r="B661" s="73"/>
      <c r="C661" s="73"/>
      <c r="D661" s="73"/>
      <c r="E661" s="73"/>
      <c r="F661" s="73"/>
      <c r="G661" s="591"/>
      <c r="H661" s="1412"/>
      <c r="I661" s="73"/>
      <c r="J661" s="73"/>
      <c r="K661" s="74"/>
      <c r="L661" s="74"/>
      <c r="M661" s="989"/>
      <c r="N661" s="74"/>
      <c r="O661" s="73"/>
      <c r="P661" s="73"/>
      <c r="Q661" s="73"/>
      <c r="R661" s="73"/>
      <c r="S661" s="73"/>
      <c r="T661" s="73"/>
      <c r="U661" s="73"/>
      <c r="V661" s="73"/>
      <c r="W661" s="73"/>
      <c r="X661" s="73"/>
      <c r="Y661" s="73"/>
      <c r="Z661" s="73"/>
      <c r="AA661" s="73"/>
      <c r="AB661" s="73"/>
      <c r="AC661" s="73"/>
      <c r="AD661" s="73"/>
      <c r="AE661" s="73"/>
      <c r="AF661" s="73"/>
      <c r="AG661" s="73"/>
      <c r="AH661" s="73"/>
    </row>
    <row r="662" spans="1:34" ht="15.75" customHeight="1">
      <c r="A662" s="73"/>
      <c r="B662" s="73"/>
      <c r="C662" s="73"/>
      <c r="D662" s="73"/>
      <c r="E662" s="73"/>
      <c r="F662" s="73"/>
      <c r="G662" s="591"/>
      <c r="H662" s="1412"/>
      <c r="I662" s="73"/>
      <c r="J662" s="73"/>
      <c r="K662" s="74"/>
      <c r="L662" s="74"/>
      <c r="M662" s="989"/>
      <c r="N662" s="74"/>
      <c r="O662" s="73"/>
      <c r="P662" s="73"/>
      <c r="Q662" s="73"/>
      <c r="R662" s="73"/>
      <c r="S662" s="73"/>
      <c r="T662" s="73"/>
      <c r="U662" s="73"/>
      <c r="V662" s="73"/>
      <c r="W662" s="73"/>
      <c r="X662" s="73"/>
      <c r="Y662" s="73"/>
      <c r="Z662" s="73"/>
      <c r="AA662" s="73"/>
      <c r="AB662" s="73"/>
      <c r="AC662" s="73"/>
      <c r="AD662" s="73"/>
      <c r="AE662" s="73"/>
      <c r="AF662" s="73"/>
      <c r="AG662" s="73"/>
      <c r="AH662" s="73"/>
    </row>
    <row r="663" spans="1:34" ht="15.75" customHeight="1">
      <c r="A663" s="73"/>
      <c r="B663" s="73"/>
      <c r="C663" s="73"/>
      <c r="D663" s="73"/>
      <c r="E663" s="73"/>
      <c r="F663" s="73"/>
      <c r="G663" s="591"/>
      <c r="H663" s="1412"/>
      <c r="I663" s="73"/>
      <c r="J663" s="73"/>
      <c r="K663" s="74"/>
      <c r="L663" s="74"/>
      <c r="M663" s="989"/>
      <c r="N663" s="74"/>
      <c r="O663" s="73"/>
      <c r="P663" s="73"/>
      <c r="Q663" s="73"/>
      <c r="R663" s="73"/>
      <c r="S663" s="73"/>
      <c r="T663" s="73"/>
      <c r="U663" s="73"/>
      <c r="V663" s="73"/>
      <c r="W663" s="73"/>
      <c r="X663" s="73"/>
      <c r="Y663" s="73"/>
      <c r="Z663" s="73"/>
      <c r="AA663" s="73"/>
      <c r="AB663" s="73"/>
      <c r="AC663" s="73"/>
      <c r="AD663" s="73"/>
      <c r="AE663" s="73"/>
      <c r="AF663" s="73"/>
      <c r="AG663" s="73"/>
      <c r="AH663" s="73"/>
    </row>
    <row r="664" spans="1:34" ht="15.75" customHeight="1">
      <c r="A664" s="73"/>
      <c r="B664" s="73"/>
      <c r="C664" s="73"/>
      <c r="D664" s="73"/>
      <c r="E664" s="73"/>
      <c r="F664" s="73"/>
      <c r="G664" s="591"/>
      <c r="H664" s="1412"/>
      <c r="I664" s="73"/>
      <c r="J664" s="73"/>
      <c r="K664" s="74"/>
      <c r="L664" s="74"/>
      <c r="M664" s="989"/>
      <c r="N664" s="74"/>
      <c r="O664" s="73"/>
      <c r="P664" s="73"/>
      <c r="Q664" s="73"/>
      <c r="R664" s="73"/>
      <c r="S664" s="73"/>
      <c r="T664" s="73"/>
      <c r="U664" s="73"/>
      <c r="V664" s="73"/>
      <c r="W664" s="73"/>
      <c r="X664" s="73"/>
      <c r="Y664" s="73"/>
      <c r="Z664" s="73"/>
      <c r="AA664" s="73"/>
      <c r="AB664" s="73"/>
      <c r="AC664" s="73"/>
      <c r="AD664" s="73"/>
      <c r="AE664" s="73"/>
      <c r="AF664" s="73"/>
      <c r="AG664" s="73"/>
      <c r="AH664" s="73"/>
    </row>
    <row r="665" spans="1:34" ht="15.75" customHeight="1">
      <c r="A665" s="73"/>
      <c r="B665" s="73"/>
      <c r="C665" s="73"/>
      <c r="D665" s="73"/>
      <c r="E665" s="73"/>
      <c r="F665" s="73"/>
      <c r="G665" s="591"/>
      <c r="H665" s="1412"/>
      <c r="I665" s="73"/>
      <c r="J665" s="73"/>
      <c r="K665" s="74"/>
      <c r="L665" s="74"/>
      <c r="M665" s="989"/>
      <c r="N665" s="74"/>
      <c r="O665" s="73"/>
      <c r="P665" s="73"/>
      <c r="Q665" s="73"/>
      <c r="R665" s="73"/>
      <c r="S665" s="73"/>
      <c r="T665" s="73"/>
      <c r="U665" s="73"/>
      <c r="V665" s="73"/>
      <c r="W665" s="73"/>
      <c r="X665" s="73"/>
      <c r="Y665" s="73"/>
      <c r="Z665" s="73"/>
      <c r="AA665" s="73"/>
      <c r="AB665" s="73"/>
      <c r="AC665" s="73"/>
      <c r="AD665" s="73"/>
      <c r="AE665" s="73"/>
      <c r="AF665" s="73"/>
      <c r="AG665" s="73"/>
      <c r="AH665" s="73"/>
    </row>
    <row r="666" spans="1:34" ht="15.75" customHeight="1">
      <c r="A666" s="73"/>
      <c r="B666" s="73"/>
      <c r="C666" s="73"/>
      <c r="D666" s="73"/>
      <c r="E666" s="73"/>
      <c r="F666" s="73"/>
      <c r="G666" s="591"/>
      <c r="H666" s="1412"/>
      <c r="I666" s="73"/>
      <c r="J666" s="73"/>
      <c r="K666" s="74"/>
      <c r="L666" s="74"/>
      <c r="M666" s="989"/>
      <c r="N666" s="74"/>
      <c r="O666" s="73"/>
      <c r="P666" s="73"/>
      <c r="Q666" s="73"/>
      <c r="R666" s="73"/>
      <c r="S666" s="73"/>
      <c r="T666" s="73"/>
      <c r="U666" s="73"/>
      <c r="V666" s="73"/>
      <c r="W666" s="73"/>
      <c r="X666" s="73"/>
      <c r="Y666" s="73"/>
      <c r="Z666" s="73"/>
      <c r="AA666" s="73"/>
      <c r="AB666" s="73"/>
      <c r="AC666" s="73"/>
      <c r="AD666" s="73"/>
      <c r="AE666" s="73"/>
      <c r="AF666" s="73"/>
      <c r="AG666" s="73"/>
      <c r="AH666" s="73"/>
    </row>
    <row r="667" spans="1:34" ht="15.75" customHeight="1">
      <c r="A667" s="73"/>
      <c r="B667" s="73"/>
      <c r="C667" s="73"/>
      <c r="D667" s="73"/>
      <c r="E667" s="73"/>
      <c r="F667" s="73"/>
      <c r="G667" s="591"/>
      <c r="H667" s="1412"/>
      <c r="I667" s="73"/>
      <c r="J667" s="73"/>
      <c r="K667" s="74"/>
      <c r="L667" s="74"/>
      <c r="M667" s="989"/>
      <c r="N667" s="74"/>
      <c r="O667" s="73"/>
      <c r="P667" s="73"/>
      <c r="Q667" s="73"/>
      <c r="R667" s="73"/>
      <c r="S667" s="73"/>
      <c r="T667" s="73"/>
      <c r="U667" s="73"/>
      <c r="V667" s="73"/>
      <c r="W667" s="73"/>
      <c r="X667" s="73"/>
      <c r="Y667" s="73"/>
      <c r="Z667" s="73"/>
      <c r="AA667" s="73"/>
      <c r="AB667" s="73"/>
      <c r="AC667" s="73"/>
      <c r="AD667" s="73"/>
      <c r="AE667" s="73"/>
      <c r="AF667" s="73"/>
      <c r="AG667" s="73"/>
      <c r="AH667" s="73"/>
    </row>
    <row r="668" spans="1:34" ht="15.75" customHeight="1">
      <c r="A668" s="73"/>
      <c r="B668" s="73"/>
      <c r="C668" s="73"/>
      <c r="D668" s="73"/>
      <c r="E668" s="73"/>
      <c r="F668" s="73"/>
      <c r="G668" s="591"/>
      <c r="H668" s="1412"/>
      <c r="I668" s="73"/>
      <c r="J668" s="73"/>
      <c r="K668" s="74"/>
      <c r="L668" s="74"/>
      <c r="M668" s="989"/>
      <c r="N668" s="74"/>
      <c r="O668" s="73"/>
      <c r="P668" s="73"/>
      <c r="Q668" s="73"/>
      <c r="R668" s="73"/>
      <c r="S668" s="73"/>
      <c r="T668" s="73"/>
      <c r="U668" s="73"/>
      <c r="V668" s="73"/>
      <c r="W668" s="73"/>
      <c r="X668" s="73"/>
      <c r="Y668" s="73"/>
      <c r="Z668" s="73"/>
      <c r="AA668" s="73"/>
      <c r="AB668" s="73"/>
      <c r="AC668" s="73"/>
      <c r="AD668" s="73"/>
      <c r="AE668" s="73"/>
      <c r="AF668" s="73"/>
      <c r="AG668" s="73"/>
      <c r="AH668" s="73"/>
    </row>
    <row r="669" spans="1:34" ht="15.75" customHeight="1">
      <c r="A669" s="73"/>
      <c r="B669" s="73"/>
      <c r="C669" s="73"/>
      <c r="D669" s="73"/>
      <c r="E669" s="73"/>
      <c r="F669" s="73"/>
      <c r="G669" s="591"/>
      <c r="H669" s="1412"/>
      <c r="I669" s="73"/>
      <c r="J669" s="73"/>
      <c r="K669" s="74"/>
      <c r="L669" s="74"/>
      <c r="M669" s="989"/>
      <c r="N669" s="74"/>
      <c r="O669" s="73"/>
      <c r="P669" s="73"/>
      <c r="Q669" s="73"/>
      <c r="R669" s="73"/>
      <c r="S669" s="73"/>
      <c r="T669" s="73"/>
      <c r="U669" s="73"/>
      <c r="V669" s="73"/>
      <c r="W669" s="73"/>
      <c r="X669" s="73"/>
      <c r="Y669" s="73"/>
      <c r="Z669" s="73"/>
      <c r="AA669" s="73"/>
      <c r="AB669" s="73"/>
      <c r="AC669" s="73"/>
      <c r="AD669" s="73"/>
      <c r="AE669" s="73"/>
      <c r="AF669" s="73"/>
      <c r="AG669" s="73"/>
      <c r="AH669" s="73"/>
    </row>
    <row r="670" spans="1:34" ht="15.75" customHeight="1">
      <c r="A670" s="73"/>
      <c r="B670" s="73"/>
      <c r="C670" s="73"/>
      <c r="D670" s="73"/>
      <c r="E670" s="73"/>
      <c r="F670" s="73"/>
      <c r="G670" s="591"/>
      <c r="H670" s="1412"/>
      <c r="I670" s="73"/>
      <c r="J670" s="73"/>
      <c r="K670" s="74"/>
      <c r="L670" s="74"/>
      <c r="M670" s="989"/>
      <c r="N670" s="74"/>
      <c r="O670" s="73"/>
      <c r="P670" s="73"/>
      <c r="Q670" s="73"/>
      <c r="R670" s="73"/>
      <c r="S670" s="73"/>
      <c r="T670" s="73"/>
      <c r="U670" s="73"/>
      <c r="V670" s="73"/>
      <c r="W670" s="73"/>
      <c r="X670" s="73"/>
      <c r="Y670" s="73"/>
      <c r="Z670" s="73"/>
      <c r="AA670" s="73"/>
      <c r="AB670" s="73"/>
      <c r="AC670" s="73"/>
      <c r="AD670" s="73"/>
      <c r="AE670" s="73"/>
      <c r="AF670" s="73"/>
      <c r="AG670" s="73"/>
      <c r="AH670" s="73"/>
    </row>
    <row r="671" spans="1:34" ht="15.75" customHeight="1">
      <c r="A671" s="73"/>
      <c r="B671" s="73"/>
      <c r="C671" s="73"/>
      <c r="D671" s="73"/>
      <c r="E671" s="73"/>
      <c r="F671" s="73"/>
      <c r="G671" s="591"/>
      <c r="H671" s="1412"/>
      <c r="I671" s="73"/>
      <c r="J671" s="73"/>
      <c r="K671" s="74"/>
      <c r="L671" s="74"/>
      <c r="M671" s="989"/>
      <c r="N671" s="74"/>
      <c r="O671" s="73"/>
      <c r="P671" s="73"/>
      <c r="Q671" s="73"/>
      <c r="R671" s="73"/>
      <c r="S671" s="73"/>
      <c r="T671" s="73"/>
      <c r="U671" s="73"/>
      <c r="V671" s="73"/>
      <c r="W671" s="73"/>
      <c r="X671" s="73"/>
      <c r="Y671" s="73"/>
      <c r="Z671" s="73"/>
      <c r="AA671" s="73"/>
      <c r="AB671" s="73"/>
      <c r="AC671" s="73"/>
      <c r="AD671" s="73"/>
      <c r="AE671" s="73"/>
      <c r="AF671" s="73"/>
      <c r="AG671" s="73"/>
      <c r="AH671" s="73"/>
    </row>
    <row r="672" spans="1:34" ht="15.75" customHeight="1">
      <c r="A672" s="73"/>
      <c r="B672" s="73"/>
      <c r="C672" s="73"/>
      <c r="D672" s="73"/>
      <c r="E672" s="73"/>
      <c r="F672" s="73"/>
      <c r="G672" s="591"/>
      <c r="H672" s="1412"/>
      <c r="I672" s="73"/>
      <c r="J672" s="73"/>
      <c r="K672" s="74"/>
      <c r="L672" s="74"/>
      <c r="M672" s="989"/>
      <c r="N672" s="74"/>
      <c r="O672" s="73"/>
      <c r="P672" s="73"/>
      <c r="Q672" s="73"/>
      <c r="R672" s="73"/>
      <c r="S672" s="73"/>
      <c r="T672" s="73"/>
      <c r="U672" s="73"/>
      <c r="V672" s="73"/>
      <c r="W672" s="73"/>
      <c r="X672" s="73"/>
      <c r="Y672" s="73"/>
      <c r="Z672" s="73"/>
      <c r="AA672" s="73"/>
      <c r="AB672" s="73"/>
      <c r="AC672" s="73"/>
      <c r="AD672" s="73"/>
      <c r="AE672" s="73"/>
      <c r="AF672" s="73"/>
      <c r="AG672" s="73"/>
      <c r="AH672" s="73"/>
    </row>
    <row r="673" spans="1:34" ht="15.75" customHeight="1">
      <c r="A673" s="73"/>
      <c r="B673" s="73"/>
      <c r="C673" s="73"/>
      <c r="D673" s="73"/>
      <c r="E673" s="73"/>
      <c r="F673" s="73"/>
      <c r="G673" s="591"/>
      <c r="H673" s="1412"/>
      <c r="I673" s="73"/>
      <c r="J673" s="73"/>
      <c r="K673" s="74"/>
      <c r="L673" s="74"/>
      <c r="M673" s="989"/>
      <c r="N673" s="74"/>
      <c r="O673" s="73"/>
      <c r="P673" s="73"/>
      <c r="Q673" s="73"/>
      <c r="R673" s="73"/>
      <c r="S673" s="73"/>
      <c r="T673" s="73"/>
      <c r="U673" s="73"/>
      <c r="V673" s="73"/>
      <c r="W673" s="73"/>
      <c r="X673" s="73"/>
      <c r="Y673" s="73"/>
      <c r="Z673" s="73"/>
      <c r="AA673" s="73"/>
      <c r="AB673" s="73"/>
      <c r="AC673" s="73"/>
      <c r="AD673" s="73"/>
      <c r="AE673" s="73"/>
      <c r="AF673" s="73"/>
      <c r="AG673" s="73"/>
      <c r="AH673" s="73"/>
    </row>
    <row r="674" spans="1:34" ht="15.75" customHeight="1">
      <c r="A674" s="73"/>
      <c r="B674" s="73"/>
      <c r="C674" s="73"/>
      <c r="D674" s="73"/>
      <c r="E674" s="73"/>
      <c r="F674" s="73"/>
      <c r="G674" s="591"/>
      <c r="H674" s="1412"/>
      <c r="I674" s="73"/>
      <c r="J674" s="73"/>
      <c r="K674" s="74"/>
      <c r="L674" s="74"/>
      <c r="M674" s="989"/>
      <c r="N674" s="74"/>
      <c r="O674" s="73"/>
      <c r="P674" s="73"/>
      <c r="Q674" s="73"/>
      <c r="R674" s="73"/>
      <c r="S674" s="73"/>
      <c r="T674" s="73"/>
      <c r="U674" s="73"/>
      <c r="V674" s="73"/>
      <c r="W674" s="73"/>
      <c r="X674" s="73"/>
      <c r="Y674" s="73"/>
      <c r="Z674" s="73"/>
      <c r="AA674" s="73"/>
      <c r="AB674" s="73"/>
      <c r="AC674" s="73"/>
      <c r="AD674" s="73"/>
      <c r="AE674" s="73"/>
      <c r="AF674" s="73"/>
      <c r="AG674" s="73"/>
      <c r="AH674" s="73"/>
    </row>
    <row r="675" spans="1:34" ht="15.75" customHeight="1">
      <c r="A675" s="73"/>
      <c r="B675" s="73"/>
      <c r="C675" s="73"/>
      <c r="D675" s="73"/>
      <c r="E675" s="73"/>
      <c r="F675" s="73"/>
      <c r="G675" s="591"/>
      <c r="H675" s="1412"/>
      <c r="I675" s="73"/>
      <c r="J675" s="73"/>
      <c r="K675" s="74"/>
      <c r="L675" s="74"/>
      <c r="M675" s="989"/>
      <c r="N675" s="74"/>
      <c r="O675" s="73"/>
      <c r="P675" s="73"/>
      <c r="Q675" s="73"/>
      <c r="R675" s="73"/>
      <c r="S675" s="73"/>
      <c r="T675" s="73"/>
      <c r="U675" s="73"/>
      <c r="V675" s="73"/>
      <c r="W675" s="73"/>
      <c r="X675" s="73"/>
      <c r="Y675" s="73"/>
      <c r="Z675" s="73"/>
      <c r="AA675" s="73"/>
      <c r="AB675" s="73"/>
      <c r="AC675" s="73"/>
      <c r="AD675" s="73"/>
      <c r="AE675" s="73"/>
      <c r="AF675" s="73"/>
      <c r="AG675" s="73"/>
      <c r="AH675" s="73"/>
    </row>
    <row r="676" spans="1:34" ht="15.75" customHeight="1">
      <c r="A676" s="73"/>
      <c r="B676" s="73"/>
      <c r="C676" s="73"/>
      <c r="D676" s="73"/>
      <c r="E676" s="73"/>
      <c r="F676" s="73"/>
      <c r="G676" s="591"/>
      <c r="H676" s="1412"/>
      <c r="I676" s="73"/>
      <c r="J676" s="73"/>
      <c r="K676" s="74"/>
      <c r="L676" s="74"/>
      <c r="M676" s="989"/>
      <c r="N676" s="74"/>
      <c r="O676" s="73"/>
      <c r="P676" s="73"/>
      <c r="Q676" s="73"/>
      <c r="R676" s="73"/>
      <c r="S676" s="73"/>
      <c r="T676" s="73"/>
      <c r="U676" s="73"/>
      <c r="V676" s="73"/>
      <c r="W676" s="73"/>
      <c r="X676" s="73"/>
      <c r="Y676" s="73"/>
      <c r="Z676" s="73"/>
      <c r="AA676" s="73"/>
      <c r="AB676" s="73"/>
      <c r="AC676" s="73"/>
      <c r="AD676" s="73"/>
      <c r="AE676" s="73"/>
      <c r="AF676" s="73"/>
      <c r="AG676" s="73"/>
      <c r="AH676" s="73"/>
    </row>
    <row r="677" spans="1:34" ht="15.75" customHeight="1">
      <c r="A677" s="73"/>
      <c r="B677" s="73"/>
      <c r="C677" s="73"/>
      <c r="D677" s="73"/>
      <c r="E677" s="73"/>
      <c r="F677" s="73"/>
      <c r="G677" s="591"/>
      <c r="H677" s="1412"/>
      <c r="I677" s="73"/>
      <c r="J677" s="73"/>
      <c r="K677" s="74"/>
      <c r="L677" s="74"/>
      <c r="M677" s="989"/>
      <c r="N677" s="74"/>
      <c r="O677" s="73"/>
      <c r="P677" s="73"/>
      <c r="Q677" s="73"/>
      <c r="R677" s="73"/>
      <c r="S677" s="73"/>
      <c r="T677" s="73"/>
      <c r="U677" s="73"/>
      <c r="V677" s="73"/>
      <c r="W677" s="73"/>
      <c r="X677" s="73"/>
      <c r="Y677" s="73"/>
      <c r="Z677" s="73"/>
      <c r="AA677" s="73"/>
      <c r="AB677" s="73"/>
      <c r="AC677" s="73"/>
      <c r="AD677" s="73"/>
      <c r="AE677" s="73"/>
      <c r="AF677" s="73"/>
      <c r="AG677" s="73"/>
      <c r="AH677" s="73"/>
    </row>
    <row r="678" spans="1:34" ht="15.75" customHeight="1">
      <c r="A678" s="73"/>
      <c r="B678" s="73"/>
      <c r="C678" s="73"/>
      <c r="D678" s="73"/>
      <c r="E678" s="73"/>
      <c r="F678" s="73"/>
      <c r="G678" s="591"/>
      <c r="H678" s="1412"/>
      <c r="I678" s="73"/>
      <c r="J678" s="73"/>
      <c r="K678" s="74"/>
      <c r="L678" s="74"/>
      <c r="M678" s="989"/>
      <c r="N678" s="74"/>
      <c r="O678" s="73"/>
      <c r="P678" s="73"/>
      <c r="Q678" s="73"/>
      <c r="R678" s="73"/>
      <c r="S678" s="73"/>
      <c r="T678" s="73"/>
      <c r="U678" s="73"/>
      <c r="V678" s="73"/>
      <c r="W678" s="73"/>
      <c r="X678" s="73"/>
      <c r="Y678" s="73"/>
      <c r="Z678" s="73"/>
      <c r="AA678" s="73"/>
      <c r="AB678" s="73"/>
      <c r="AC678" s="73"/>
      <c r="AD678" s="73"/>
      <c r="AE678" s="73"/>
      <c r="AF678" s="73"/>
      <c r="AG678" s="73"/>
      <c r="AH678" s="73"/>
    </row>
    <row r="679" spans="1:34" ht="15.75" customHeight="1">
      <c r="A679" s="73"/>
      <c r="B679" s="73"/>
      <c r="C679" s="73"/>
      <c r="D679" s="73"/>
      <c r="E679" s="73"/>
      <c r="F679" s="73"/>
      <c r="G679" s="591"/>
      <c r="H679" s="1412"/>
      <c r="I679" s="73"/>
      <c r="J679" s="73"/>
      <c r="K679" s="74"/>
      <c r="L679" s="74"/>
      <c r="M679" s="989"/>
      <c r="N679" s="74"/>
      <c r="O679" s="73"/>
      <c r="P679" s="73"/>
      <c r="Q679" s="73"/>
      <c r="R679" s="73"/>
      <c r="S679" s="73"/>
      <c r="T679" s="73"/>
      <c r="U679" s="73"/>
      <c r="V679" s="73"/>
      <c r="W679" s="73"/>
      <c r="X679" s="73"/>
      <c r="Y679" s="73"/>
      <c r="Z679" s="73"/>
      <c r="AA679" s="73"/>
      <c r="AB679" s="73"/>
      <c r="AC679" s="73"/>
      <c r="AD679" s="73"/>
      <c r="AE679" s="73"/>
      <c r="AF679" s="73"/>
      <c r="AG679" s="73"/>
      <c r="AH679" s="73"/>
    </row>
    <row r="680" spans="1:34" ht="15.75" customHeight="1">
      <c r="A680" s="73"/>
      <c r="B680" s="73"/>
      <c r="C680" s="73"/>
      <c r="D680" s="73"/>
      <c r="E680" s="73"/>
      <c r="F680" s="73"/>
      <c r="G680" s="591"/>
      <c r="H680" s="1412"/>
      <c r="I680" s="73"/>
      <c r="J680" s="73"/>
      <c r="K680" s="74"/>
      <c r="L680" s="74"/>
      <c r="M680" s="989"/>
      <c r="N680" s="74"/>
      <c r="O680" s="73"/>
      <c r="P680" s="73"/>
      <c r="Q680" s="73"/>
      <c r="R680" s="73"/>
      <c r="S680" s="73"/>
      <c r="T680" s="73"/>
      <c r="U680" s="73"/>
      <c r="V680" s="73"/>
      <c r="W680" s="73"/>
      <c r="X680" s="73"/>
      <c r="Y680" s="73"/>
      <c r="Z680" s="73"/>
      <c r="AA680" s="73"/>
      <c r="AB680" s="73"/>
      <c r="AC680" s="73"/>
      <c r="AD680" s="73"/>
      <c r="AE680" s="73"/>
      <c r="AF680" s="73"/>
      <c r="AG680" s="73"/>
      <c r="AH680" s="73"/>
    </row>
    <row r="681" spans="1:34" ht="15.75" customHeight="1">
      <c r="A681" s="73"/>
      <c r="B681" s="73"/>
      <c r="C681" s="73"/>
      <c r="D681" s="73"/>
      <c r="E681" s="73"/>
      <c r="F681" s="73"/>
      <c r="G681" s="591"/>
      <c r="H681" s="1412"/>
      <c r="I681" s="73"/>
      <c r="J681" s="73"/>
      <c r="K681" s="74"/>
      <c r="L681" s="74"/>
      <c r="M681" s="989"/>
      <c r="N681" s="74"/>
      <c r="O681" s="73"/>
      <c r="P681" s="73"/>
      <c r="Q681" s="73"/>
      <c r="R681" s="73"/>
      <c r="S681" s="73"/>
      <c r="T681" s="73"/>
      <c r="U681" s="73"/>
      <c r="V681" s="73"/>
      <c r="W681" s="73"/>
      <c r="X681" s="73"/>
      <c r="Y681" s="73"/>
      <c r="Z681" s="73"/>
      <c r="AA681" s="73"/>
      <c r="AB681" s="73"/>
      <c r="AC681" s="73"/>
      <c r="AD681" s="73"/>
      <c r="AE681" s="73"/>
      <c r="AF681" s="73"/>
      <c r="AG681" s="73"/>
      <c r="AH681" s="73"/>
    </row>
    <row r="682" spans="1:34" ht="15.75" customHeight="1">
      <c r="A682" s="73"/>
      <c r="B682" s="73"/>
      <c r="C682" s="73"/>
      <c r="D682" s="73"/>
      <c r="E682" s="73"/>
      <c r="F682" s="73"/>
      <c r="G682" s="591"/>
      <c r="H682" s="1412"/>
      <c r="I682" s="73"/>
      <c r="J682" s="73"/>
      <c r="K682" s="74"/>
      <c r="L682" s="74"/>
      <c r="M682" s="989"/>
      <c r="N682" s="74"/>
      <c r="O682" s="73"/>
      <c r="P682" s="73"/>
      <c r="Q682" s="73"/>
      <c r="R682" s="73"/>
      <c r="S682" s="73"/>
      <c r="T682" s="73"/>
      <c r="U682" s="73"/>
      <c r="V682" s="73"/>
      <c r="W682" s="73"/>
      <c r="X682" s="73"/>
      <c r="Y682" s="73"/>
      <c r="Z682" s="73"/>
      <c r="AA682" s="73"/>
      <c r="AB682" s="73"/>
      <c r="AC682" s="73"/>
      <c r="AD682" s="73"/>
      <c r="AE682" s="73"/>
      <c r="AF682" s="73"/>
      <c r="AG682" s="73"/>
      <c r="AH682" s="73"/>
    </row>
    <row r="683" spans="1:34" ht="15.75" customHeight="1">
      <c r="A683" s="73"/>
      <c r="B683" s="73"/>
      <c r="C683" s="73"/>
      <c r="D683" s="73"/>
      <c r="E683" s="73"/>
      <c r="F683" s="73"/>
      <c r="G683" s="591"/>
      <c r="H683" s="1412"/>
      <c r="I683" s="73"/>
      <c r="J683" s="73"/>
      <c r="K683" s="74"/>
      <c r="L683" s="74"/>
      <c r="M683" s="989"/>
      <c r="N683" s="74"/>
      <c r="O683" s="73"/>
      <c r="P683" s="73"/>
      <c r="Q683" s="73"/>
      <c r="R683" s="73"/>
      <c r="S683" s="73"/>
      <c r="T683" s="73"/>
      <c r="U683" s="73"/>
      <c r="V683" s="73"/>
      <c r="W683" s="73"/>
      <c r="X683" s="73"/>
      <c r="Y683" s="73"/>
      <c r="Z683" s="73"/>
      <c r="AA683" s="73"/>
      <c r="AB683" s="73"/>
      <c r="AC683" s="73"/>
      <c r="AD683" s="73"/>
      <c r="AE683" s="73"/>
      <c r="AF683" s="73"/>
      <c r="AG683" s="73"/>
      <c r="AH683" s="73"/>
    </row>
    <row r="684" spans="1:34" ht="15.75" customHeight="1">
      <c r="A684" s="73"/>
      <c r="B684" s="73"/>
      <c r="C684" s="73"/>
      <c r="D684" s="73"/>
      <c r="E684" s="73"/>
      <c r="F684" s="73"/>
      <c r="G684" s="591"/>
      <c r="H684" s="1412"/>
      <c r="I684" s="73"/>
      <c r="J684" s="73"/>
      <c r="K684" s="74"/>
      <c r="L684" s="74"/>
      <c r="M684" s="989"/>
      <c r="N684" s="74"/>
      <c r="O684" s="73"/>
      <c r="P684" s="73"/>
      <c r="Q684" s="73"/>
      <c r="R684" s="73"/>
      <c r="S684" s="73"/>
      <c r="T684" s="73"/>
      <c r="U684" s="73"/>
      <c r="V684" s="73"/>
      <c r="W684" s="73"/>
      <c r="X684" s="73"/>
      <c r="Y684" s="73"/>
      <c r="Z684" s="73"/>
      <c r="AA684" s="73"/>
      <c r="AB684" s="73"/>
      <c r="AC684" s="73"/>
      <c r="AD684" s="73"/>
      <c r="AE684" s="73"/>
      <c r="AF684" s="73"/>
      <c r="AG684" s="73"/>
      <c r="AH684" s="73"/>
    </row>
    <row r="685" spans="1:34" ht="15.75" customHeight="1">
      <c r="A685" s="73"/>
      <c r="B685" s="73"/>
      <c r="C685" s="73"/>
      <c r="D685" s="73"/>
      <c r="E685" s="73"/>
      <c r="F685" s="73"/>
      <c r="G685" s="591"/>
      <c r="H685" s="1412"/>
      <c r="I685" s="73"/>
      <c r="J685" s="73"/>
      <c r="K685" s="74"/>
      <c r="L685" s="74"/>
      <c r="M685" s="989"/>
      <c r="N685" s="74"/>
      <c r="O685" s="73"/>
      <c r="P685" s="73"/>
      <c r="Q685" s="73"/>
      <c r="R685" s="73"/>
      <c r="S685" s="73"/>
      <c r="T685" s="73"/>
      <c r="U685" s="73"/>
      <c r="V685" s="73"/>
      <c r="W685" s="73"/>
      <c r="X685" s="73"/>
      <c r="Y685" s="73"/>
      <c r="Z685" s="73"/>
      <c r="AA685" s="73"/>
      <c r="AB685" s="73"/>
      <c r="AC685" s="73"/>
      <c r="AD685" s="73"/>
      <c r="AE685" s="73"/>
      <c r="AF685" s="73"/>
      <c r="AG685" s="73"/>
      <c r="AH685" s="73"/>
    </row>
    <row r="686" spans="1:34" ht="15.75" customHeight="1">
      <c r="A686" s="73"/>
      <c r="B686" s="73"/>
      <c r="C686" s="73"/>
      <c r="D686" s="73"/>
      <c r="E686" s="73"/>
      <c r="F686" s="73"/>
      <c r="G686" s="591"/>
      <c r="H686" s="1412"/>
      <c r="I686" s="73"/>
      <c r="J686" s="73"/>
      <c r="K686" s="74"/>
      <c r="L686" s="74"/>
      <c r="M686" s="989"/>
      <c r="N686" s="74"/>
      <c r="O686" s="73"/>
      <c r="P686" s="73"/>
      <c r="Q686" s="73"/>
      <c r="R686" s="73"/>
      <c r="S686" s="73"/>
      <c r="T686" s="73"/>
      <c r="U686" s="73"/>
      <c r="V686" s="73"/>
      <c r="W686" s="73"/>
      <c r="X686" s="73"/>
      <c r="Y686" s="73"/>
      <c r="Z686" s="73"/>
      <c r="AA686" s="73"/>
      <c r="AB686" s="73"/>
      <c r="AC686" s="73"/>
      <c r="AD686" s="73"/>
      <c r="AE686" s="73"/>
      <c r="AF686" s="73"/>
      <c r="AG686" s="73"/>
      <c r="AH686" s="73"/>
    </row>
    <row r="687" spans="1:34" ht="15.75" customHeight="1">
      <c r="A687" s="73"/>
      <c r="B687" s="73"/>
      <c r="C687" s="73"/>
      <c r="D687" s="73"/>
      <c r="E687" s="73"/>
      <c r="F687" s="73"/>
      <c r="G687" s="591"/>
      <c r="H687" s="1412"/>
      <c r="I687" s="73"/>
      <c r="J687" s="73"/>
      <c r="K687" s="74"/>
      <c r="L687" s="74"/>
      <c r="M687" s="989"/>
      <c r="N687" s="74"/>
      <c r="O687" s="73"/>
      <c r="P687" s="73"/>
      <c r="Q687" s="73"/>
      <c r="R687" s="73"/>
      <c r="S687" s="73"/>
      <c r="T687" s="73"/>
      <c r="U687" s="73"/>
      <c r="V687" s="73"/>
      <c r="W687" s="73"/>
      <c r="X687" s="73"/>
      <c r="Y687" s="73"/>
      <c r="Z687" s="73"/>
      <c r="AA687" s="73"/>
      <c r="AB687" s="73"/>
      <c r="AC687" s="73"/>
      <c r="AD687" s="73"/>
      <c r="AE687" s="73"/>
      <c r="AF687" s="73"/>
      <c r="AG687" s="73"/>
      <c r="AH687" s="73"/>
    </row>
    <row r="688" spans="1:34" ht="15.75" customHeight="1">
      <c r="A688" s="73"/>
      <c r="B688" s="73"/>
      <c r="C688" s="73"/>
      <c r="D688" s="73"/>
      <c r="E688" s="73"/>
      <c r="F688" s="73"/>
      <c r="G688" s="591"/>
      <c r="H688" s="1412"/>
      <c r="I688" s="73"/>
      <c r="J688" s="73"/>
      <c r="K688" s="74"/>
      <c r="L688" s="74"/>
      <c r="M688" s="989"/>
      <c r="N688" s="74"/>
      <c r="O688" s="73"/>
      <c r="P688" s="73"/>
      <c r="Q688" s="73"/>
      <c r="R688" s="73"/>
      <c r="S688" s="73"/>
      <c r="T688" s="73"/>
      <c r="U688" s="73"/>
      <c r="V688" s="73"/>
      <c r="W688" s="73"/>
      <c r="X688" s="73"/>
      <c r="Y688" s="73"/>
      <c r="Z688" s="73"/>
      <c r="AA688" s="73"/>
      <c r="AB688" s="73"/>
      <c r="AC688" s="73"/>
      <c r="AD688" s="73"/>
      <c r="AE688" s="73"/>
      <c r="AF688" s="73"/>
      <c r="AG688" s="73"/>
      <c r="AH688" s="73"/>
    </row>
    <row r="689" spans="1:34" ht="15.75" customHeight="1">
      <c r="A689" s="73"/>
      <c r="B689" s="73"/>
      <c r="C689" s="73"/>
      <c r="D689" s="73"/>
      <c r="E689" s="73"/>
      <c r="F689" s="73"/>
      <c r="G689" s="591"/>
      <c r="H689" s="1412"/>
      <c r="I689" s="73"/>
      <c r="J689" s="73"/>
      <c r="K689" s="74"/>
      <c r="L689" s="74"/>
      <c r="M689" s="989"/>
      <c r="N689" s="74"/>
      <c r="O689" s="73"/>
      <c r="P689" s="73"/>
      <c r="Q689" s="73"/>
      <c r="R689" s="73"/>
      <c r="S689" s="73"/>
      <c r="T689" s="73"/>
      <c r="U689" s="73"/>
      <c r="V689" s="73"/>
      <c r="W689" s="73"/>
      <c r="X689" s="73"/>
      <c r="Y689" s="73"/>
      <c r="Z689" s="73"/>
      <c r="AA689" s="73"/>
      <c r="AB689" s="73"/>
      <c r="AC689" s="73"/>
      <c r="AD689" s="73"/>
      <c r="AE689" s="73"/>
      <c r="AF689" s="73"/>
      <c r="AG689" s="73"/>
      <c r="AH689" s="73"/>
    </row>
    <row r="690" spans="1:34" ht="15.75" customHeight="1">
      <c r="A690" s="73"/>
      <c r="B690" s="73"/>
      <c r="C690" s="73"/>
      <c r="D690" s="73"/>
      <c r="E690" s="73"/>
      <c r="F690" s="73"/>
      <c r="G690" s="591"/>
      <c r="H690" s="1412"/>
      <c r="I690" s="73"/>
      <c r="J690" s="73"/>
      <c r="K690" s="74"/>
      <c r="L690" s="74"/>
      <c r="M690" s="989"/>
      <c r="N690" s="74"/>
      <c r="O690" s="73"/>
      <c r="P690" s="73"/>
      <c r="Q690" s="73"/>
      <c r="R690" s="73"/>
      <c r="S690" s="73"/>
      <c r="T690" s="73"/>
      <c r="U690" s="73"/>
      <c r="V690" s="73"/>
      <c r="W690" s="73"/>
      <c r="X690" s="73"/>
      <c r="Y690" s="73"/>
      <c r="Z690" s="73"/>
      <c r="AA690" s="73"/>
      <c r="AB690" s="73"/>
      <c r="AC690" s="73"/>
      <c r="AD690" s="73"/>
      <c r="AE690" s="73"/>
      <c r="AF690" s="73"/>
      <c r="AG690" s="73"/>
      <c r="AH690" s="73"/>
    </row>
    <row r="691" spans="1:34" ht="15.75" customHeight="1">
      <c r="A691" s="73"/>
      <c r="B691" s="73"/>
      <c r="C691" s="73"/>
      <c r="D691" s="73"/>
      <c r="E691" s="73"/>
      <c r="F691" s="73"/>
      <c r="G691" s="591"/>
      <c r="H691" s="1412"/>
      <c r="I691" s="73"/>
      <c r="J691" s="73"/>
      <c r="K691" s="74"/>
      <c r="L691" s="74"/>
      <c r="M691" s="989"/>
      <c r="N691" s="74"/>
      <c r="O691" s="73"/>
      <c r="P691" s="73"/>
      <c r="Q691" s="73"/>
      <c r="R691" s="73"/>
      <c r="S691" s="73"/>
      <c r="T691" s="73"/>
      <c r="U691" s="73"/>
      <c r="V691" s="73"/>
      <c r="W691" s="73"/>
      <c r="X691" s="73"/>
      <c r="Y691" s="73"/>
      <c r="Z691" s="73"/>
      <c r="AA691" s="73"/>
      <c r="AB691" s="73"/>
      <c r="AC691" s="73"/>
      <c r="AD691" s="73"/>
      <c r="AE691" s="73"/>
      <c r="AF691" s="73"/>
      <c r="AG691" s="73"/>
      <c r="AH691" s="73"/>
    </row>
    <row r="692" spans="1:34" ht="15.75" customHeight="1">
      <c r="A692" s="73"/>
      <c r="B692" s="73"/>
      <c r="C692" s="73"/>
      <c r="D692" s="73"/>
      <c r="E692" s="73"/>
      <c r="F692" s="73"/>
      <c r="G692" s="591"/>
      <c r="H692" s="1412"/>
      <c r="I692" s="73"/>
      <c r="J692" s="73"/>
      <c r="K692" s="74"/>
      <c r="L692" s="74"/>
      <c r="M692" s="989"/>
      <c r="N692" s="74"/>
      <c r="O692" s="73"/>
      <c r="P692" s="73"/>
      <c r="Q692" s="73"/>
      <c r="R692" s="73"/>
      <c r="S692" s="73"/>
      <c r="T692" s="73"/>
      <c r="U692" s="73"/>
      <c r="V692" s="73"/>
      <c r="W692" s="73"/>
      <c r="X692" s="73"/>
      <c r="Y692" s="73"/>
      <c r="Z692" s="73"/>
      <c r="AA692" s="73"/>
      <c r="AB692" s="73"/>
      <c r="AC692" s="73"/>
      <c r="AD692" s="73"/>
      <c r="AE692" s="73"/>
      <c r="AF692" s="73"/>
      <c r="AG692" s="73"/>
      <c r="AH692" s="73"/>
    </row>
    <row r="693" spans="1:34" ht="15.75" customHeight="1">
      <c r="A693" s="73"/>
      <c r="B693" s="73"/>
      <c r="C693" s="73"/>
      <c r="D693" s="73"/>
      <c r="E693" s="73"/>
      <c r="F693" s="73"/>
      <c r="G693" s="591"/>
      <c r="H693" s="1412"/>
      <c r="I693" s="73"/>
      <c r="J693" s="73"/>
      <c r="K693" s="74"/>
      <c r="L693" s="74"/>
      <c r="M693" s="989"/>
      <c r="N693" s="74"/>
      <c r="O693" s="73"/>
      <c r="P693" s="73"/>
      <c r="Q693" s="73"/>
      <c r="R693" s="73"/>
      <c r="S693" s="73"/>
      <c r="T693" s="73"/>
      <c r="U693" s="73"/>
      <c r="V693" s="73"/>
      <c r="W693" s="73"/>
      <c r="X693" s="73"/>
      <c r="Y693" s="73"/>
      <c r="Z693" s="73"/>
      <c r="AA693" s="73"/>
      <c r="AB693" s="73"/>
      <c r="AC693" s="73"/>
      <c r="AD693" s="73"/>
      <c r="AE693" s="73"/>
      <c r="AF693" s="73"/>
      <c r="AG693" s="73"/>
      <c r="AH693" s="73"/>
    </row>
    <row r="694" spans="1:34" ht="15.75" customHeight="1">
      <c r="A694" s="73"/>
      <c r="B694" s="73"/>
      <c r="C694" s="73"/>
      <c r="D694" s="73"/>
      <c r="E694" s="73"/>
      <c r="F694" s="73"/>
      <c r="G694" s="591"/>
      <c r="H694" s="1412"/>
      <c r="I694" s="73"/>
      <c r="J694" s="73"/>
      <c r="K694" s="74"/>
      <c r="L694" s="74"/>
      <c r="M694" s="989"/>
      <c r="N694" s="74"/>
      <c r="O694" s="73"/>
      <c r="P694" s="73"/>
      <c r="Q694" s="73"/>
      <c r="R694" s="73"/>
      <c r="S694" s="73"/>
      <c r="T694" s="73"/>
      <c r="U694" s="73"/>
      <c r="V694" s="73"/>
      <c r="W694" s="73"/>
      <c r="X694" s="73"/>
      <c r="Y694" s="73"/>
      <c r="Z694" s="73"/>
      <c r="AA694" s="73"/>
      <c r="AB694" s="73"/>
      <c r="AC694" s="73"/>
      <c r="AD694" s="73"/>
      <c r="AE694" s="73"/>
      <c r="AF694" s="73"/>
      <c r="AG694" s="73"/>
      <c r="AH694" s="73"/>
    </row>
    <row r="695" spans="1:34" ht="15.75" customHeight="1">
      <c r="A695" s="73"/>
      <c r="B695" s="73"/>
      <c r="C695" s="73"/>
      <c r="D695" s="73"/>
      <c r="E695" s="73"/>
      <c r="F695" s="73"/>
      <c r="G695" s="591"/>
      <c r="H695" s="1412"/>
      <c r="I695" s="73"/>
      <c r="J695" s="73"/>
      <c r="K695" s="74"/>
      <c r="L695" s="74"/>
      <c r="M695" s="989"/>
      <c r="N695" s="74"/>
      <c r="O695" s="73"/>
      <c r="P695" s="73"/>
      <c r="Q695" s="73"/>
      <c r="R695" s="73"/>
      <c r="S695" s="73"/>
      <c r="T695" s="73"/>
      <c r="U695" s="73"/>
      <c r="V695" s="73"/>
      <c r="W695" s="73"/>
      <c r="X695" s="73"/>
      <c r="Y695" s="73"/>
      <c r="Z695" s="73"/>
      <c r="AA695" s="73"/>
      <c r="AB695" s="73"/>
      <c r="AC695" s="73"/>
      <c r="AD695" s="73"/>
      <c r="AE695" s="73"/>
      <c r="AF695" s="73"/>
      <c r="AG695" s="73"/>
      <c r="AH695" s="73"/>
    </row>
    <row r="696" spans="1:34" ht="15.75" customHeight="1">
      <c r="A696" s="73"/>
      <c r="B696" s="73"/>
      <c r="C696" s="73"/>
      <c r="D696" s="73"/>
      <c r="E696" s="73"/>
      <c r="F696" s="73"/>
      <c r="G696" s="591"/>
      <c r="H696" s="1412"/>
      <c r="I696" s="73"/>
      <c r="J696" s="73"/>
      <c r="K696" s="74"/>
      <c r="L696" s="74"/>
      <c r="M696" s="989"/>
      <c r="N696" s="74"/>
      <c r="O696" s="73"/>
      <c r="P696" s="73"/>
      <c r="Q696" s="73"/>
      <c r="R696" s="73"/>
      <c r="S696" s="73"/>
      <c r="T696" s="73"/>
      <c r="U696" s="73"/>
      <c r="V696" s="73"/>
      <c r="W696" s="73"/>
      <c r="X696" s="73"/>
      <c r="Y696" s="73"/>
      <c r="Z696" s="73"/>
      <c r="AA696" s="73"/>
      <c r="AB696" s="73"/>
      <c r="AC696" s="73"/>
      <c r="AD696" s="73"/>
      <c r="AE696" s="73"/>
      <c r="AF696" s="73"/>
      <c r="AG696" s="73"/>
      <c r="AH696" s="73"/>
    </row>
    <row r="697" spans="1:34" ht="15.75" customHeight="1">
      <c r="A697" s="73"/>
      <c r="B697" s="73"/>
      <c r="C697" s="73"/>
      <c r="D697" s="73"/>
      <c r="E697" s="73"/>
      <c r="F697" s="73"/>
      <c r="G697" s="591"/>
      <c r="H697" s="1412"/>
      <c r="I697" s="73"/>
      <c r="J697" s="73"/>
      <c r="K697" s="74"/>
      <c r="L697" s="74"/>
      <c r="M697" s="989"/>
      <c r="N697" s="74"/>
      <c r="O697" s="73"/>
      <c r="P697" s="73"/>
      <c r="Q697" s="73"/>
      <c r="R697" s="73"/>
      <c r="S697" s="73"/>
      <c r="T697" s="73"/>
      <c r="U697" s="73"/>
      <c r="V697" s="73"/>
      <c r="W697" s="73"/>
      <c r="X697" s="73"/>
      <c r="Y697" s="73"/>
      <c r="Z697" s="73"/>
      <c r="AA697" s="73"/>
      <c r="AB697" s="73"/>
      <c r="AC697" s="73"/>
      <c r="AD697" s="73"/>
      <c r="AE697" s="73"/>
      <c r="AF697" s="73"/>
      <c r="AG697" s="73"/>
      <c r="AH697" s="73"/>
    </row>
    <row r="698" spans="1:34" ht="15.75" customHeight="1">
      <c r="A698" s="73"/>
      <c r="B698" s="73"/>
      <c r="C698" s="73"/>
      <c r="D698" s="73"/>
      <c r="E698" s="73"/>
      <c r="F698" s="73"/>
      <c r="G698" s="591"/>
      <c r="H698" s="1412"/>
      <c r="I698" s="73"/>
      <c r="J698" s="73"/>
      <c r="K698" s="74"/>
      <c r="L698" s="74"/>
      <c r="M698" s="989"/>
      <c r="N698" s="74"/>
      <c r="O698" s="73"/>
      <c r="P698" s="73"/>
      <c r="Q698" s="73"/>
      <c r="R698" s="73"/>
      <c r="S698" s="73"/>
      <c r="T698" s="73"/>
      <c r="U698" s="73"/>
      <c r="V698" s="73"/>
      <c r="W698" s="73"/>
      <c r="X698" s="73"/>
      <c r="Y698" s="73"/>
      <c r="Z698" s="73"/>
      <c r="AA698" s="73"/>
      <c r="AB698" s="73"/>
      <c r="AC698" s="73"/>
      <c r="AD698" s="73"/>
      <c r="AE698" s="73"/>
      <c r="AF698" s="73"/>
      <c r="AG698" s="73"/>
      <c r="AH698" s="73"/>
    </row>
    <row r="699" spans="1:34" ht="15.75" customHeight="1">
      <c r="A699" s="73"/>
      <c r="B699" s="73"/>
      <c r="C699" s="73"/>
      <c r="D699" s="73"/>
      <c r="E699" s="73"/>
      <c r="F699" s="73"/>
      <c r="G699" s="591"/>
      <c r="H699" s="1412"/>
      <c r="I699" s="73"/>
      <c r="J699" s="73"/>
      <c r="K699" s="74"/>
      <c r="L699" s="74"/>
      <c r="M699" s="989"/>
      <c r="N699" s="74"/>
      <c r="O699" s="73"/>
      <c r="P699" s="73"/>
      <c r="Q699" s="73"/>
      <c r="R699" s="73"/>
      <c r="S699" s="73"/>
      <c r="T699" s="73"/>
      <c r="U699" s="73"/>
      <c r="V699" s="73"/>
      <c r="W699" s="73"/>
      <c r="X699" s="73"/>
      <c r="Y699" s="73"/>
      <c r="Z699" s="73"/>
      <c r="AA699" s="73"/>
      <c r="AB699" s="73"/>
      <c r="AC699" s="73"/>
      <c r="AD699" s="73"/>
      <c r="AE699" s="73"/>
      <c r="AF699" s="73"/>
      <c r="AG699" s="73"/>
      <c r="AH699" s="73"/>
    </row>
    <row r="700" spans="1:34" ht="15.75" customHeight="1">
      <c r="A700" s="73"/>
      <c r="B700" s="73"/>
      <c r="C700" s="73"/>
      <c r="D700" s="73"/>
      <c r="E700" s="73"/>
      <c r="F700" s="73"/>
      <c r="G700" s="591"/>
      <c r="H700" s="1412"/>
      <c r="I700" s="73"/>
      <c r="J700" s="73"/>
      <c r="K700" s="74"/>
      <c r="L700" s="74"/>
      <c r="M700" s="989"/>
      <c r="N700" s="74"/>
      <c r="O700" s="73"/>
      <c r="P700" s="73"/>
      <c r="Q700" s="73"/>
      <c r="R700" s="73"/>
      <c r="S700" s="73"/>
      <c r="T700" s="73"/>
      <c r="U700" s="73"/>
      <c r="V700" s="73"/>
      <c r="W700" s="73"/>
      <c r="X700" s="73"/>
      <c r="Y700" s="73"/>
      <c r="Z700" s="73"/>
      <c r="AA700" s="73"/>
      <c r="AB700" s="73"/>
      <c r="AC700" s="73"/>
      <c r="AD700" s="73"/>
      <c r="AE700" s="73"/>
      <c r="AF700" s="73"/>
      <c r="AG700" s="73"/>
      <c r="AH700" s="73"/>
    </row>
    <row r="701" spans="1:34" ht="15.75" customHeight="1">
      <c r="A701" s="73"/>
      <c r="B701" s="73"/>
      <c r="C701" s="73"/>
      <c r="D701" s="73"/>
      <c r="E701" s="73"/>
      <c r="F701" s="73"/>
      <c r="G701" s="591"/>
      <c r="H701" s="1412"/>
      <c r="I701" s="73"/>
      <c r="J701" s="73"/>
      <c r="K701" s="74"/>
      <c r="L701" s="74"/>
      <c r="M701" s="989"/>
      <c r="N701" s="74"/>
      <c r="O701" s="73"/>
      <c r="P701" s="73"/>
      <c r="Q701" s="73"/>
      <c r="R701" s="73"/>
      <c r="S701" s="73"/>
      <c r="T701" s="73"/>
      <c r="U701" s="73"/>
      <c r="V701" s="73"/>
      <c r="W701" s="73"/>
      <c r="X701" s="73"/>
      <c r="Y701" s="73"/>
      <c r="Z701" s="73"/>
      <c r="AA701" s="73"/>
      <c r="AB701" s="73"/>
      <c r="AC701" s="73"/>
      <c r="AD701" s="73"/>
      <c r="AE701" s="73"/>
      <c r="AF701" s="73"/>
      <c r="AG701" s="73"/>
      <c r="AH701" s="73"/>
    </row>
    <row r="702" spans="1:34" ht="15.75" customHeight="1">
      <c r="A702" s="73"/>
      <c r="B702" s="73"/>
      <c r="C702" s="73"/>
      <c r="D702" s="73"/>
      <c r="E702" s="73"/>
      <c r="F702" s="73"/>
      <c r="G702" s="591"/>
      <c r="H702" s="1412"/>
      <c r="I702" s="73"/>
      <c r="J702" s="73"/>
      <c r="K702" s="74"/>
      <c r="L702" s="74"/>
      <c r="M702" s="989"/>
      <c r="N702" s="74"/>
      <c r="O702" s="73"/>
      <c r="P702" s="73"/>
      <c r="Q702" s="73"/>
      <c r="R702" s="73"/>
      <c r="S702" s="73"/>
      <c r="T702" s="73"/>
      <c r="U702" s="73"/>
      <c r="V702" s="73"/>
      <c r="W702" s="73"/>
      <c r="X702" s="73"/>
      <c r="Y702" s="73"/>
      <c r="Z702" s="73"/>
      <c r="AA702" s="73"/>
      <c r="AB702" s="73"/>
      <c r="AC702" s="73"/>
      <c r="AD702" s="73"/>
      <c r="AE702" s="73"/>
      <c r="AF702" s="73"/>
      <c r="AG702" s="73"/>
      <c r="AH702" s="73"/>
    </row>
    <row r="703" spans="1:34" ht="15.75" customHeight="1">
      <c r="A703" s="73"/>
      <c r="B703" s="73"/>
      <c r="C703" s="73"/>
      <c r="D703" s="73"/>
      <c r="E703" s="73"/>
      <c r="F703" s="73"/>
      <c r="G703" s="591"/>
      <c r="H703" s="1412"/>
      <c r="I703" s="73"/>
      <c r="J703" s="73"/>
      <c r="K703" s="74"/>
      <c r="L703" s="74"/>
      <c r="M703" s="989"/>
      <c r="N703" s="74"/>
      <c r="O703" s="73"/>
      <c r="P703" s="73"/>
      <c r="Q703" s="73"/>
      <c r="R703" s="73"/>
      <c r="S703" s="73"/>
      <c r="T703" s="73"/>
      <c r="U703" s="73"/>
      <c r="V703" s="73"/>
      <c r="W703" s="73"/>
      <c r="X703" s="73"/>
      <c r="Y703" s="73"/>
      <c r="Z703" s="73"/>
      <c r="AA703" s="73"/>
      <c r="AB703" s="73"/>
      <c r="AC703" s="73"/>
      <c r="AD703" s="73"/>
      <c r="AE703" s="73"/>
      <c r="AF703" s="73"/>
      <c r="AG703" s="73"/>
      <c r="AH703" s="73"/>
    </row>
    <row r="704" spans="1:34" ht="15.75" customHeight="1">
      <c r="A704" s="73"/>
      <c r="B704" s="73"/>
      <c r="C704" s="73"/>
      <c r="D704" s="73"/>
      <c r="E704" s="73"/>
      <c r="F704" s="73"/>
      <c r="G704" s="591"/>
      <c r="H704" s="1412"/>
      <c r="I704" s="73"/>
      <c r="J704" s="73"/>
      <c r="K704" s="74"/>
      <c r="L704" s="74"/>
      <c r="M704" s="989"/>
      <c r="N704" s="74"/>
      <c r="O704" s="73"/>
      <c r="P704" s="73"/>
      <c r="Q704" s="73"/>
      <c r="R704" s="73"/>
      <c r="S704" s="73"/>
      <c r="T704" s="73"/>
      <c r="U704" s="73"/>
      <c r="V704" s="73"/>
      <c r="W704" s="73"/>
      <c r="X704" s="73"/>
      <c r="Y704" s="73"/>
      <c r="Z704" s="73"/>
      <c r="AA704" s="73"/>
      <c r="AB704" s="73"/>
      <c r="AC704" s="73"/>
      <c r="AD704" s="73"/>
      <c r="AE704" s="73"/>
      <c r="AF704" s="73"/>
      <c r="AG704" s="73"/>
      <c r="AH704" s="73"/>
    </row>
    <row r="705" spans="1:34" ht="15.75" customHeight="1">
      <c r="A705" s="73"/>
      <c r="B705" s="73"/>
      <c r="C705" s="73"/>
      <c r="D705" s="73"/>
      <c r="E705" s="73"/>
      <c r="F705" s="73"/>
      <c r="G705" s="591"/>
      <c r="H705" s="1412"/>
      <c r="I705" s="73"/>
      <c r="J705" s="73"/>
      <c r="K705" s="74"/>
      <c r="L705" s="74"/>
      <c r="M705" s="989"/>
      <c r="N705" s="74"/>
      <c r="O705" s="73"/>
      <c r="P705" s="73"/>
      <c r="Q705" s="73"/>
      <c r="R705" s="73"/>
      <c r="S705" s="73"/>
      <c r="T705" s="73"/>
      <c r="U705" s="73"/>
      <c r="V705" s="73"/>
      <c r="W705" s="73"/>
      <c r="X705" s="73"/>
      <c r="Y705" s="73"/>
      <c r="Z705" s="73"/>
      <c r="AA705" s="73"/>
      <c r="AB705" s="73"/>
      <c r="AC705" s="73"/>
      <c r="AD705" s="73"/>
      <c r="AE705" s="73"/>
      <c r="AF705" s="73"/>
      <c r="AG705" s="73"/>
      <c r="AH705" s="73"/>
    </row>
    <row r="706" spans="1:34" ht="15.75" customHeight="1">
      <c r="A706" s="73"/>
      <c r="B706" s="73"/>
      <c r="C706" s="73"/>
      <c r="D706" s="73"/>
      <c r="E706" s="73"/>
      <c r="F706" s="73"/>
      <c r="G706" s="591"/>
      <c r="H706" s="1412"/>
      <c r="I706" s="73"/>
      <c r="J706" s="73"/>
      <c r="K706" s="74"/>
      <c r="L706" s="74"/>
      <c r="M706" s="989"/>
      <c r="N706" s="74"/>
      <c r="O706" s="73"/>
      <c r="P706" s="73"/>
      <c r="Q706" s="73"/>
      <c r="R706" s="73"/>
      <c r="S706" s="73"/>
      <c r="T706" s="73"/>
      <c r="U706" s="73"/>
      <c r="V706" s="73"/>
      <c r="W706" s="73"/>
      <c r="X706" s="73"/>
      <c r="Y706" s="73"/>
      <c r="Z706" s="73"/>
      <c r="AA706" s="73"/>
      <c r="AB706" s="73"/>
      <c r="AC706" s="73"/>
      <c r="AD706" s="73"/>
      <c r="AE706" s="73"/>
      <c r="AF706" s="73"/>
      <c r="AG706" s="73"/>
      <c r="AH706" s="73"/>
    </row>
    <row r="707" spans="1:34" ht="15.75" customHeight="1">
      <c r="A707" s="73"/>
      <c r="B707" s="73"/>
      <c r="C707" s="73"/>
      <c r="D707" s="73"/>
      <c r="E707" s="73"/>
      <c r="F707" s="73"/>
      <c r="G707" s="591"/>
      <c r="H707" s="1412"/>
      <c r="I707" s="73"/>
      <c r="J707" s="73"/>
      <c r="K707" s="74"/>
      <c r="L707" s="74"/>
      <c r="M707" s="989"/>
      <c r="N707" s="74"/>
      <c r="O707" s="73"/>
      <c r="P707" s="73"/>
      <c r="Q707" s="73"/>
      <c r="R707" s="73"/>
      <c r="S707" s="73"/>
      <c r="T707" s="73"/>
      <c r="U707" s="73"/>
      <c r="V707" s="73"/>
      <c r="W707" s="73"/>
      <c r="X707" s="73"/>
      <c r="Y707" s="73"/>
      <c r="Z707" s="73"/>
      <c r="AA707" s="73"/>
      <c r="AB707" s="73"/>
      <c r="AC707" s="73"/>
      <c r="AD707" s="73"/>
      <c r="AE707" s="73"/>
      <c r="AF707" s="73"/>
      <c r="AG707" s="73"/>
      <c r="AH707" s="73"/>
    </row>
    <row r="708" spans="1:34" ht="15.75" customHeight="1">
      <c r="A708" s="73"/>
      <c r="B708" s="73"/>
      <c r="C708" s="73"/>
      <c r="D708" s="73"/>
      <c r="E708" s="73"/>
      <c r="F708" s="73"/>
      <c r="G708" s="591"/>
      <c r="H708" s="1412"/>
      <c r="I708" s="73"/>
      <c r="J708" s="73"/>
      <c r="K708" s="74"/>
      <c r="L708" s="74"/>
      <c r="M708" s="989"/>
      <c r="N708" s="74"/>
      <c r="O708" s="73"/>
      <c r="P708" s="73"/>
      <c r="Q708" s="73"/>
      <c r="R708" s="73"/>
      <c r="S708" s="73"/>
      <c r="T708" s="73"/>
      <c r="U708" s="73"/>
      <c r="V708" s="73"/>
      <c r="W708" s="73"/>
      <c r="X708" s="73"/>
      <c r="Y708" s="73"/>
      <c r="Z708" s="73"/>
      <c r="AA708" s="73"/>
      <c r="AB708" s="73"/>
      <c r="AC708" s="73"/>
      <c r="AD708" s="73"/>
      <c r="AE708" s="73"/>
      <c r="AF708" s="73"/>
      <c r="AG708" s="73"/>
      <c r="AH708" s="73"/>
    </row>
    <row r="709" spans="1:34" ht="15.75" customHeight="1">
      <c r="A709" s="73"/>
      <c r="B709" s="73"/>
      <c r="C709" s="73"/>
      <c r="D709" s="73"/>
      <c r="E709" s="73"/>
      <c r="F709" s="73"/>
      <c r="G709" s="591"/>
      <c r="H709" s="1412"/>
      <c r="I709" s="73"/>
      <c r="J709" s="73"/>
      <c r="K709" s="74"/>
      <c r="L709" s="74"/>
      <c r="M709" s="989"/>
      <c r="N709" s="74"/>
      <c r="O709" s="73"/>
      <c r="P709" s="73"/>
      <c r="Q709" s="73"/>
      <c r="R709" s="73"/>
      <c r="S709" s="73"/>
      <c r="T709" s="73"/>
      <c r="U709" s="73"/>
      <c r="V709" s="73"/>
      <c r="W709" s="73"/>
      <c r="X709" s="73"/>
      <c r="Y709" s="73"/>
      <c r="Z709" s="73"/>
      <c r="AA709" s="73"/>
      <c r="AB709" s="73"/>
      <c r="AC709" s="73"/>
      <c r="AD709" s="73"/>
      <c r="AE709" s="73"/>
      <c r="AF709" s="73"/>
      <c r="AG709" s="73"/>
      <c r="AH709" s="73"/>
    </row>
    <row r="710" spans="1:34" ht="15.75" customHeight="1">
      <c r="A710" s="73"/>
      <c r="B710" s="73"/>
      <c r="C710" s="73"/>
      <c r="D710" s="73"/>
      <c r="E710" s="73"/>
      <c r="F710" s="73"/>
      <c r="G710" s="591"/>
      <c r="H710" s="1412"/>
      <c r="I710" s="73"/>
      <c r="J710" s="73"/>
      <c r="K710" s="74"/>
      <c r="L710" s="74"/>
      <c r="M710" s="989"/>
      <c r="N710" s="74"/>
      <c r="O710" s="73"/>
      <c r="P710" s="73"/>
      <c r="Q710" s="73"/>
      <c r="R710" s="73"/>
      <c r="S710" s="73"/>
      <c r="T710" s="73"/>
      <c r="U710" s="73"/>
      <c r="V710" s="73"/>
      <c r="W710" s="73"/>
      <c r="X710" s="73"/>
      <c r="Y710" s="73"/>
      <c r="Z710" s="73"/>
      <c r="AA710" s="73"/>
      <c r="AB710" s="73"/>
      <c r="AC710" s="73"/>
      <c r="AD710" s="73"/>
      <c r="AE710" s="73"/>
      <c r="AF710" s="73"/>
      <c r="AG710" s="73"/>
      <c r="AH710" s="73"/>
    </row>
    <row r="711" spans="1:34" ht="15.75" customHeight="1">
      <c r="A711" s="73"/>
      <c r="B711" s="73"/>
      <c r="C711" s="73"/>
      <c r="D711" s="73"/>
      <c r="E711" s="73"/>
      <c r="F711" s="73"/>
      <c r="G711" s="591"/>
      <c r="H711" s="1412"/>
      <c r="I711" s="73"/>
      <c r="J711" s="73"/>
      <c r="K711" s="74"/>
      <c r="L711" s="74"/>
      <c r="M711" s="989"/>
      <c r="N711" s="74"/>
      <c r="O711" s="73"/>
      <c r="P711" s="73"/>
      <c r="Q711" s="73"/>
      <c r="R711" s="73"/>
      <c r="S711" s="73"/>
      <c r="T711" s="73"/>
      <c r="U711" s="73"/>
      <c r="V711" s="73"/>
      <c r="W711" s="73"/>
      <c r="X711" s="73"/>
      <c r="Y711" s="73"/>
      <c r="Z711" s="73"/>
      <c r="AA711" s="73"/>
      <c r="AB711" s="73"/>
      <c r="AC711" s="73"/>
      <c r="AD711" s="73"/>
      <c r="AE711" s="73"/>
      <c r="AF711" s="73"/>
      <c r="AG711" s="73"/>
      <c r="AH711" s="73"/>
    </row>
    <row r="712" spans="1:34" ht="15.75" customHeight="1">
      <c r="A712" s="73"/>
      <c r="B712" s="73"/>
      <c r="C712" s="73"/>
      <c r="D712" s="73"/>
      <c r="E712" s="73"/>
      <c r="F712" s="73"/>
      <c r="G712" s="591"/>
      <c r="H712" s="1412"/>
      <c r="I712" s="73"/>
      <c r="J712" s="73"/>
      <c r="K712" s="74"/>
      <c r="L712" s="74"/>
      <c r="M712" s="989"/>
      <c r="N712" s="74"/>
      <c r="O712" s="73"/>
      <c r="P712" s="73"/>
      <c r="Q712" s="73"/>
      <c r="R712" s="73"/>
      <c r="S712" s="73"/>
      <c r="T712" s="73"/>
      <c r="U712" s="73"/>
      <c r="V712" s="73"/>
      <c r="W712" s="73"/>
      <c r="X712" s="73"/>
      <c r="Y712" s="73"/>
      <c r="Z712" s="73"/>
      <c r="AA712" s="73"/>
      <c r="AB712" s="73"/>
      <c r="AC712" s="73"/>
      <c r="AD712" s="73"/>
      <c r="AE712" s="73"/>
      <c r="AF712" s="73"/>
      <c r="AG712" s="73"/>
      <c r="AH712" s="73"/>
    </row>
    <row r="713" spans="1:34" ht="15.75" customHeight="1">
      <c r="A713" s="73"/>
      <c r="B713" s="73"/>
      <c r="C713" s="73"/>
      <c r="D713" s="73"/>
      <c r="E713" s="73"/>
      <c r="F713" s="73"/>
      <c r="G713" s="591"/>
      <c r="H713" s="1412"/>
      <c r="I713" s="73"/>
      <c r="J713" s="73"/>
      <c r="K713" s="74"/>
      <c r="L713" s="74"/>
      <c r="M713" s="989"/>
      <c r="N713" s="74"/>
      <c r="O713" s="73"/>
      <c r="P713" s="73"/>
      <c r="Q713" s="73"/>
      <c r="R713" s="73"/>
      <c r="S713" s="73"/>
      <c r="T713" s="73"/>
      <c r="U713" s="73"/>
      <c r="V713" s="73"/>
      <c r="W713" s="73"/>
      <c r="X713" s="73"/>
      <c r="Y713" s="73"/>
      <c r="Z713" s="73"/>
      <c r="AA713" s="73"/>
      <c r="AB713" s="73"/>
      <c r="AC713" s="73"/>
      <c r="AD713" s="73"/>
      <c r="AE713" s="73"/>
      <c r="AF713" s="73"/>
      <c r="AG713" s="73"/>
      <c r="AH713" s="73"/>
    </row>
    <row r="714" spans="1:34" ht="15.75" customHeight="1">
      <c r="A714" s="73"/>
      <c r="B714" s="73"/>
      <c r="C714" s="73"/>
      <c r="D714" s="73"/>
      <c r="E714" s="73"/>
      <c r="F714" s="73"/>
      <c r="G714" s="591"/>
      <c r="H714" s="1412"/>
      <c r="I714" s="73"/>
      <c r="J714" s="73"/>
      <c r="K714" s="74"/>
      <c r="L714" s="74"/>
      <c r="M714" s="989"/>
      <c r="N714" s="74"/>
      <c r="O714" s="73"/>
      <c r="P714" s="73"/>
      <c r="Q714" s="73"/>
      <c r="R714" s="73"/>
      <c r="S714" s="73"/>
      <c r="T714" s="73"/>
      <c r="U714" s="73"/>
      <c r="V714" s="73"/>
      <c r="W714" s="73"/>
      <c r="X714" s="73"/>
      <c r="Y714" s="73"/>
      <c r="Z714" s="73"/>
      <c r="AA714" s="73"/>
      <c r="AB714" s="73"/>
      <c r="AC714" s="73"/>
      <c r="AD714" s="73"/>
      <c r="AE714" s="73"/>
      <c r="AF714" s="73"/>
      <c r="AG714" s="73"/>
      <c r="AH714" s="73"/>
    </row>
    <row r="715" spans="1:34" ht="15.75" customHeight="1">
      <c r="A715" s="73"/>
      <c r="B715" s="73"/>
      <c r="C715" s="73"/>
      <c r="D715" s="73"/>
      <c r="E715" s="73"/>
      <c r="F715" s="73"/>
      <c r="G715" s="591"/>
      <c r="H715" s="1412"/>
      <c r="I715" s="73"/>
      <c r="J715" s="73"/>
      <c r="K715" s="74"/>
      <c r="L715" s="74"/>
      <c r="M715" s="989"/>
      <c r="N715" s="74"/>
      <c r="O715" s="73"/>
      <c r="P715" s="73"/>
      <c r="Q715" s="73"/>
      <c r="R715" s="73"/>
      <c r="S715" s="73"/>
      <c r="T715" s="73"/>
      <c r="U715" s="73"/>
      <c r="V715" s="73"/>
      <c r="W715" s="73"/>
      <c r="X715" s="73"/>
      <c r="Y715" s="73"/>
      <c r="Z715" s="73"/>
      <c r="AA715" s="73"/>
      <c r="AB715" s="73"/>
      <c r="AC715" s="73"/>
      <c r="AD715" s="73"/>
      <c r="AE715" s="73"/>
      <c r="AF715" s="73"/>
      <c r="AG715" s="73"/>
      <c r="AH715" s="73"/>
    </row>
    <row r="716" spans="1:34" ht="15.75" customHeight="1">
      <c r="A716" s="73"/>
      <c r="B716" s="73"/>
      <c r="C716" s="73"/>
      <c r="D716" s="73"/>
      <c r="E716" s="73"/>
      <c r="F716" s="73"/>
      <c r="G716" s="591"/>
      <c r="H716" s="1412"/>
      <c r="I716" s="73"/>
      <c r="J716" s="73"/>
      <c r="K716" s="74"/>
      <c r="L716" s="74"/>
      <c r="M716" s="989"/>
      <c r="N716" s="74"/>
      <c r="O716" s="73"/>
      <c r="P716" s="73"/>
      <c r="Q716" s="73"/>
      <c r="R716" s="73"/>
      <c r="S716" s="73"/>
      <c r="T716" s="73"/>
      <c r="U716" s="73"/>
      <c r="V716" s="73"/>
      <c r="W716" s="73"/>
      <c r="X716" s="73"/>
      <c r="Y716" s="73"/>
      <c r="Z716" s="73"/>
      <c r="AA716" s="73"/>
      <c r="AB716" s="73"/>
      <c r="AC716" s="73"/>
      <c r="AD716" s="73"/>
      <c r="AE716" s="73"/>
      <c r="AF716" s="73"/>
      <c r="AG716" s="73"/>
      <c r="AH716" s="73"/>
    </row>
    <row r="717" spans="1:34" ht="15.75" customHeight="1">
      <c r="A717" s="73"/>
      <c r="B717" s="73"/>
      <c r="C717" s="73"/>
      <c r="D717" s="73"/>
      <c r="E717" s="73"/>
      <c r="F717" s="73"/>
      <c r="G717" s="591"/>
      <c r="H717" s="1412"/>
      <c r="I717" s="73"/>
      <c r="J717" s="73"/>
      <c r="K717" s="74"/>
      <c r="L717" s="74"/>
      <c r="M717" s="989"/>
      <c r="N717" s="74"/>
      <c r="O717" s="73"/>
      <c r="P717" s="73"/>
      <c r="Q717" s="73"/>
      <c r="R717" s="73"/>
      <c r="S717" s="73"/>
      <c r="T717" s="73"/>
      <c r="U717" s="73"/>
      <c r="V717" s="73"/>
      <c r="W717" s="73"/>
      <c r="X717" s="73"/>
      <c r="Y717" s="73"/>
      <c r="Z717" s="73"/>
      <c r="AA717" s="73"/>
      <c r="AB717" s="73"/>
      <c r="AC717" s="73"/>
      <c r="AD717" s="73"/>
      <c r="AE717" s="73"/>
      <c r="AF717" s="73"/>
      <c r="AG717" s="73"/>
      <c r="AH717" s="73"/>
    </row>
    <row r="718" spans="1:34" ht="15.75" customHeight="1">
      <c r="A718" s="73"/>
      <c r="B718" s="73"/>
      <c r="C718" s="73"/>
      <c r="D718" s="73"/>
      <c r="E718" s="73"/>
      <c r="F718" s="73"/>
      <c r="G718" s="591"/>
      <c r="H718" s="1412"/>
      <c r="I718" s="73"/>
      <c r="J718" s="73"/>
      <c r="K718" s="74"/>
      <c r="L718" s="74"/>
      <c r="M718" s="989"/>
      <c r="N718" s="74"/>
      <c r="O718" s="73"/>
      <c r="P718" s="73"/>
      <c r="Q718" s="73"/>
      <c r="R718" s="73"/>
      <c r="S718" s="73"/>
      <c r="T718" s="73"/>
      <c r="U718" s="73"/>
      <c r="V718" s="73"/>
      <c r="W718" s="73"/>
      <c r="X718" s="73"/>
      <c r="Y718" s="73"/>
      <c r="Z718" s="73"/>
      <c r="AA718" s="73"/>
      <c r="AB718" s="73"/>
      <c r="AC718" s="73"/>
      <c r="AD718" s="73"/>
      <c r="AE718" s="73"/>
      <c r="AF718" s="73"/>
      <c r="AG718" s="73"/>
      <c r="AH718" s="73"/>
    </row>
    <row r="719" spans="1:34" ht="15.75" customHeight="1">
      <c r="A719" s="73"/>
      <c r="B719" s="73"/>
      <c r="C719" s="73"/>
      <c r="D719" s="73"/>
      <c r="E719" s="73"/>
      <c r="F719" s="73"/>
      <c r="G719" s="591"/>
      <c r="H719" s="1412"/>
      <c r="I719" s="73"/>
      <c r="J719" s="73"/>
      <c r="K719" s="74"/>
      <c r="L719" s="74"/>
      <c r="M719" s="989"/>
      <c r="N719" s="74"/>
      <c r="O719" s="73"/>
      <c r="P719" s="73"/>
      <c r="Q719" s="73"/>
      <c r="R719" s="73"/>
      <c r="S719" s="73"/>
      <c r="T719" s="73"/>
      <c r="U719" s="73"/>
      <c r="V719" s="73"/>
      <c r="W719" s="73"/>
      <c r="X719" s="73"/>
      <c r="Y719" s="73"/>
      <c r="Z719" s="73"/>
      <c r="AA719" s="73"/>
      <c r="AB719" s="73"/>
      <c r="AC719" s="73"/>
      <c r="AD719" s="73"/>
      <c r="AE719" s="73"/>
      <c r="AF719" s="73"/>
      <c r="AG719" s="73"/>
      <c r="AH719" s="73"/>
    </row>
    <row r="720" spans="1:34" ht="15.75" customHeight="1">
      <c r="A720" s="73"/>
      <c r="B720" s="73"/>
      <c r="C720" s="73"/>
      <c r="D720" s="73"/>
      <c r="E720" s="73"/>
      <c r="F720" s="73"/>
      <c r="G720" s="591"/>
      <c r="H720" s="1412"/>
      <c r="I720" s="73"/>
      <c r="J720" s="73"/>
      <c r="K720" s="74"/>
      <c r="L720" s="74"/>
      <c r="M720" s="989"/>
      <c r="N720" s="74"/>
      <c r="O720" s="73"/>
      <c r="P720" s="73"/>
      <c r="Q720" s="73"/>
      <c r="R720" s="73"/>
      <c r="S720" s="73"/>
      <c r="T720" s="73"/>
      <c r="U720" s="73"/>
      <c r="V720" s="73"/>
      <c r="W720" s="73"/>
      <c r="X720" s="73"/>
      <c r="Y720" s="73"/>
      <c r="Z720" s="73"/>
      <c r="AA720" s="73"/>
      <c r="AB720" s="73"/>
      <c r="AC720" s="73"/>
      <c r="AD720" s="73"/>
      <c r="AE720" s="73"/>
      <c r="AF720" s="73"/>
      <c r="AG720" s="73"/>
      <c r="AH720" s="73"/>
    </row>
    <row r="721" spans="1:34" ht="15.75" customHeight="1">
      <c r="A721" s="73"/>
      <c r="B721" s="73"/>
      <c r="C721" s="73"/>
      <c r="D721" s="73"/>
      <c r="E721" s="73"/>
      <c r="F721" s="73"/>
      <c r="G721" s="591"/>
      <c r="H721" s="1412"/>
      <c r="I721" s="73"/>
      <c r="J721" s="73"/>
      <c r="K721" s="74"/>
      <c r="L721" s="74"/>
      <c r="M721" s="989"/>
      <c r="N721" s="74"/>
      <c r="O721" s="73"/>
      <c r="P721" s="73"/>
      <c r="Q721" s="73"/>
      <c r="R721" s="73"/>
      <c r="S721" s="73"/>
      <c r="T721" s="73"/>
      <c r="U721" s="73"/>
      <c r="V721" s="73"/>
      <c r="W721" s="73"/>
      <c r="X721" s="73"/>
      <c r="Y721" s="73"/>
      <c r="Z721" s="73"/>
      <c r="AA721" s="73"/>
      <c r="AB721" s="73"/>
      <c r="AC721" s="73"/>
      <c r="AD721" s="73"/>
      <c r="AE721" s="73"/>
      <c r="AF721" s="73"/>
      <c r="AG721" s="73"/>
      <c r="AH721" s="73"/>
    </row>
    <row r="722" spans="1:34" ht="15.75" customHeight="1">
      <c r="A722" s="73"/>
      <c r="B722" s="73"/>
      <c r="C722" s="73"/>
      <c r="D722" s="73"/>
      <c r="E722" s="73"/>
      <c r="F722" s="73"/>
      <c r="G722" s="591"/>
      <c r="H722" s="1412"/>
      <c r="I722" s="73"/>
      <c r="J722" s="73"/>
      <c r="K722" s="74"/>
      <c r="L722" s="74"/>
      <c r="M722" s="989"/>
      <c r="N722" s="74"/>
      <c r="O722" s="73"/>
      <c r="P722" s="73"/>
      <c r="Q722" s="73"/>
      <c r="R722" s="73"/>
      <c r="S722" s="73"/>
      <c r="T722" s="73"/>
      <c r="U722" s="73"/>
      <c r="V722" s="73"/>
      <c r="W722" s="73"/>
      <c r="X722" s="73"/>
      <c r="Y722" s="73"/>
      <c r="Z722" s="73"/>
      <c r="AA722" s="73"/>
      <c r="AB722" s="73"/>
      <c r="AC722" s="73"/>
      <c r="AD722" s="73"/>
      <c r="AE722" s="73"/>
      <c r="AF722" s="73"/>
      <c r="AG722" s="73"/>
      <c r="AH722" s="73"/>
    </row>
    <row r="723" spans="1:34" ht="15.75" customHeight="1">
      <c r="A723" s="73"/>
      <c r="B723" s="73"/>
      <c r="C723" s="73"/>
      <c r="D723" s="73"/>
      <c r="E723" s="73"/>
      <c r="F723" s="73"/>
      <c r="G723" s="591"/>
      <c r="H723" s="1412"/>
      <c r="I723" s="73"/>
      <c r="J723" s="73"/>
      <c r="K723" s="74"/>
      <c r="L723" s="74"/>
      <c r="M723" s="989"/>
      <c r="N723" s="74"/>
      <c r="O723" s="73"/>
      <c r="P723" s="73"/>
      <c r="Q723" s="73"/>
      <c r="R723" s="73"/>
      <c r="S723" s="73"/>
      <c r="T723" s="73"/>
      <c r="U723" s="73"/>
      <c r="V723" s="73"/>
      <c r="W723" s="73"/>
      <c r="X723" s="73"/>
      <c r="Y723" s="73"/>
      <c r="Z723" s="73"/>
      <c r="AA723" s="73"/>
      <c r="AB723" s="73"/>
      <c r="AC723" s="73"/>
      <c r="AD723" s="73"/>
      <c r="AE723" s="73"/>
      <c r="AF723" s="73"/>
      <c r="AG723" s="73"/>
      <c r="AH723" s="73"/>
    </row>
    <row r="724" spans="1:34" ht="15.75" customHeight="1">
      <c r="A724" s="73"/>
      <c r="B724" s="73"/>
      <c r="C724" s="73"/>
      <c r="D724" s="73"/>
      <c r="E724" s="73"/>
      <c r="F724" s="73"/>
      <c r="G724" s="591"/>
      <c r="H724" s="1412"/>
      <c r="I724" s="73"/>
      <c r="J724" s="73"/>
      <c r="K724" s="74"/>
      <c r="L724" s="74"/>
      <c r="M724" s="989"/>
      <c r="N724" s="74"/>
      <c r="O724" s="73"/>
      <c r="P724" s="73"/>
      <c r="Q724" s="73"/>
      <c r="R724" s="73"/>
      <c r="S724" s="73"/>
      <c r="T724" s="73"/>
      <c r="U724" s="73"/>
      <c r="V724" s="73"/>
      <c r="W724" s="73"/>
      <c r="X724" s="73"/>
      <c r="Y724" s="73"/>
      <c r="Z724" s="73"/>
      <c r="AA724" s="73"/>
      <c r="AB724" s="73"/>
      <c r="AC724" s="73"/>
      <c r="AD724" s="73"/>
      <c r="AE724" s="73"/>
      <c r="AF724" s="73"/>
      <c r="AG724" s="73"/>
      <c r="AH724" s="73"/>
    </row>
    <row r="725" spans="1:34" ht="15.75" customHeight="1">
      <c r="A725" s="73"/>
      <c r="B725" s="73"/>
      <c r="C725" s="73"/>
      <c r="D725" s="73"/>
      <c r="E725" s="73"/>
      <c r="F725" s="73"/>
      <c r="G725" s="591"/>
      <c r="H725" s="1412"/>
      <c r="I725" s="73"/>
      <c r="J725" s="73"/>
      <c r="K725" s="74"/>
      <c r="L725" s="74"/>
      <c r="M725" s="989"/>
      <c r="N725" s="74"/>
      <c r="O725" s="73"/>
      <c r="P725" s="73"/>
      <c r="Q725" s="73"/>
      <c r="R725" s="73"/>
      <c r="S725" s="73"/>
      <c r="T725" s="73"/>
      <c r="U725" s="73"/>
      <c r="V725" s="73"/>
      <c r="W725" s="73"/>
      <c r="X725" s="73"/>
      <c r="Y725" s="73"/>
      <c r="Z725" s="73"/>
      <c r="AA725" s="73"/>
      <c r="AB725" s="73"/>
      <c r="AC725" s="73"/>
      <c r="AD725" s="73"/>
      <c r="AE725" s="73"/>
      <c r="AF725" s="73"/>
      <c r="AG725" s="73"/>
      <c r="AH725" s="73"/>
    </row>
    <row r="726" spans="1:34" ht="15.75" customHeight="1">
      <c r="A726" s="73"/>
      <c r="B726" s="73"/>
      <c r="C726" s="73"/>
      <c r="D726" s="73"/>
      <c r="E726" s="73"/>
      <c r="F726" s="73"/>
      <c r="G726" s="591"/>
      <c r="H726" s="1412"/>
      <c r="I726" s="73"/>
      <c r="J726" s="73"/>
      <c r="K726" s="74"/>
      <c r="L726" s="74"/>
      <c r="M726" s="989"/>
      <c r="N726" s="74"/>
      <c r="O726" s="73"/>
      <c r="P726" s="73"/>
      <c r="Q726" s="73"/>
      <c r="R726" s="73"/>
      <c r="S726" s="73"/>
      <c r="T726" s="73"/>
      <c r="U726" s="73"/>
      <c r="V726" s="73"/>
      <c r="W726" s="73"/>
      <c r="X726" s="73"/>
      <c r="Y726" s="73"/>
      <c r="Z726" s="73"/>
      <c r="AA726" s="73"/>
      <c r="AB726" s="73"/>
      <c r="AC726" s="73"/>
      <c r="AD726" s="73"/>
      <c r="AE726" s="73"/>
      <c r="AF726" s="73"/>
      <c r="AG726" s="73"/>
      <c r="AH726" s="73"/>
    </row>
    <row r="727" spans="1:34" ht="15.75" customHeight="1">
      <c r="A727" s="73"/>
      <c r="B727" s="73"/>
      <c r="C727" s="73"/>
      <c r="D727" s="73"/>
      <c r="E727" s="73"/>
      <c r="F727" s="73"/>
      <c r="G727" s="591"/>
      <c r="H727" s="1412"/>
      <c r="I727" s="73"/>
      <c r="J727" s="73"/>
      <c r="K727" s="74"/>
      <c r="L727" s="74"/>
      <c r="M727" s="989"/>
      <c r="N727" s="74"/>
      <c r="O727" s="73"/>
      <c r="P727" s="73"/>
      <c r="Q727" s="73"/>
      <c r="R727" s="73"/>
      <c r="S727" s="73"/>
      <c r="T727" s="73"/>
      <c r="U727" s="73"/>
      <c r="V727" s="73"/>
      <c r="W727" s="73"/>
      <c r="X727" s="73"/>
      <c r="Y727" s="73"/>
      <c r="Z727" s="73"/>
      <c r="AA727" s="73"/>
      <c r="AB727" s="73"/>
      <c r="AC727" s="73"/>
      <c r="AD727" s="73"/>
      <c r="AE727" s="73"/>
      <c r="AF727" s="73"/>
      <c r="AG727" s="73"/>
      <c r="AH727" s="73"/>
    </row>
    <row r="728" spans="1:34" ht="15.75" customHeight="1">
      <c r="A728" s="73"/>
      <c r="B728" s="73"/>
      <c r="C728" s="73"/>
      <c r="D728" s="73"/>
      <c r="E728" s="73"/>
      <c r="F728" s="73"/>
      <c r="G728" s="591"/>
      <c r="H728" s="1412"/>
      <c r="I728" s="73"/>
      <c r="J728" s="73"/>
      <c r="K728" s="74"/>
      <c r="L728" s="74"/>
      <c r="M728" s="989"/>
      <c r="N728" s="74"/>
      <c r="O728" s="73"/>
      <c r="P728" s="73"/>
      <c r="Q728" s="73"/>
      <c r="R728" s="73"/>
      <c r="S728" s="73"/>
      <c r="T728" s="73"/>
      <c r="U728" s="73"/>
      <c r="V728" s="73"/>
      <c r="W728" s="73"/>
      <c r="X728" s="73"/>
      <c r="Y728" s="73"/>
      <c r="Z728" s="73"/>
      <c r="AA728" s="73"/>
      <c r="AB728" s="73"/>
      <c r="AC728" s="73"/>
      <c r="AD728" s="73"/>
      <c r="AE728" s="73"/>
      <c r="AF728" s="73"/>
      <c r="AG728" s="73"/>
      <c r="AH728" s="73"/>
    </row>
    <row r="729" spans="1:34" ht="15.75" customHeight="1">
      <c r="A729" s="73"/>
      <c r="B729" s="73"/>
      <c r="C729" s="73"/>
      <c r="D729" s="73"/>
      <c r="E729" s="73"/>
      <c r="F729" s="73"/>
      <c r="G729" s="591"/>
      <c r="H729" s="1412"/>
      <c r="I729" s="73"/>
      <c r="J729" s="73"/>
      <c r="K729" s="74"/>
      <c r="L729" s="74"/>
      <c r="M729" s="989"/>
      <c r="N729" s="74"/>
      <c r="O729" s="73"/>
      <c r="P729" s="73"/>
      <c r="Q729" s="73"/>
      <c r="R729" s="73"/>
      <c r="S729" s="73"/>
      <c r="T729" s="73"/>
      <c r="U729" s="73"/>
      <c r="V729" s="73"/>
      <c r="W729" s="73"/>
      <c r="X729" s="73"/>
      <c r="Y729" s="73"/>
      <c r="Z729" s="73"/>
      <c r="AA729" s="73"/>
      <c r="AB729" s="73"/>
      <c r="AC729" s="73"/>
      <c r="AD729" s="73"/>
      <c r="AE729" s="73"/>
      <c r="AF729" s="73"/>
      <c r="AG729" s="73"/>
      <c r="AH729" s="73"/>
    </row>
    <row r="730" spans="1:34" ht="15.75" customHeight="1">
      <c r="A730" s="73"/>
      <c r="B730" s="73"/>
      <c r="C730" s="73"/>
      <c r="D730" s="73"/>
      <c r="E730" s="73"/>
      <c r="F730" s="73"/>
      <c r="G730" s="591"/>
      <c r="H730" s="1412"/>
      <c r="I730" s="73"/>
      <c r="J730" s="73"/>
      <c r="K730" s="74"/>
      <c r="L730" s="74"/>
      <c r="M730" s="989"/>
      <c r="N730" s="74"/>
      <c r="O730" s="73"/>
      <c r="P730" s="73"/>
      <c r="Q730" s="73"/>
      <c r="R730" s="73"/>
      <c r="S730" s="73"/>
      <c r="T730" s="73"/>
      <c r="U730" s="73"/>
      <c r="V730" s="73"/>
      <c r="W730" s="73"/>
      <c r="X730" s="73"/>
      <c r="Y730" s="73"/>
      <c r="Z730" s="73"/>
      <c r="AA730" s="73"/>
      <c r="AB730" s="73"/>
      <c r="AC730" s="73"/>
      <c r="AD730" s="73"/>
      <c r="AE730" s="73"/>
      <c r="AF730" s="73"/>
      <c r="AG730" s="73"/>
      <c r="AH730" s="73"/>
    </row>
    <row r="731" spans="1:34" ht="15.75" customHeight="1">
      <c r="A731" s="73"/>
      <c r="B731" s="73"/>
      <c r="C731" s="73"/>
      <c r="D731" s="73"/>
      <c r="E731" s="73"/>
      <c r="F731" s="73"/>
      <c r="G731" s="591"/>
      <c r="H731" s="1412"/>
      <c r="I731" s="73"/>
      <c r="J731" s="73"/>
      <c r="K731" s="74"/>
      <c r="L731" s="74"/>
      <c r="M731" s="989"/>
      <c r="N731" s="74"/>
      <c r="O731" s="73"/>
      <c r="P731" s="73"/>
      <c r="Q731" s="73"/>
      <c r="R731" s="73"/>
      <c r="S731" s="73"/>
      <c r="T731" s="73"/>
      <c r="U731" s="73"/>
      <c r="V731" s="73"/>
      <c r="W731" s="73"/>
      <c r="X731" s="73"/>
      <c r="Y731" s="73"/>
      <c r="Z731" s="73"/>
      <c r="AA731" s="73"/>
      <c r="AB731" s="73"/>
      <c r="AC731" s="73"/>
      <c r="AD731" s="73"/>
      <c r="AE731" s="73"/>
      <c r="AF731" s="73"/>
      <c r="AG731" s="73"/>
      <c r="AH731" s="73"/>
    </row>
    <row r="732" spans="1:34" ht="15.75" customHeight="1">
      <c r="A732" s="73"/>
      <c r="B732" s="73"/>
      <c r="C732" s="73"/>
      <c r="D732" s="73"/>
      <c r="E732" s="73"/>
      <c r="F732" s="73"/>
      <c r="G732" s="591"/>
      <c r="H732" s="1412"/>
      <c r="I732" s="73"/>
      <c r="J732" s="73"/>
      <c r="K732" s="74"/>
      <c r="L732" s="74"/>
      <c r="M732" s="989"/>
      <c r="N732" s="74"/>
      <c r="O732" s="73"/>
      <c r="P732" s="73"/>
      <c r="Q732" s="73"/>
      <c r="R732" s="73"/>
      <c r="S732" s="73"/>
      <c r="T732" s="73"/>
      <c r="U732" s="73"/>
      <c r="V732" s="73"/>
      <c r="W732" s="73"/>
      <c r="X732" s="73"/>
      <c r="Y732" s="73"/>
      <c r="Z732" s="73"/>
      <c r="AA732" s="73"/>
      <c r="AB732" s="73"/>
      <c r="AC732" s="73"/>
      <c r="AD732" s="73"/>
      <c r="AE732" s="73"/>
      <c r="AF732" s="73"/>
      <c r="AG732" s="73"/>
      <c r="AH732" s="73"/>
    </row>
    <row r="733" spans="1:34" ht="15.75" customHeight="1">
      <c r="A733" s="73"/>
      <c r="B733" s="73"/>
      <c r="C733" s="73"/>
      <c r="D733" s="73"/>
      <c r="E733" s="73"/>
      <c r="F733" s="73"/>
      <c r="G733" s="591"/>
      <c r="H733" s="1412"/>
      <c r="I733" s="73"/>
      <c r="J733" s="73"/>
      <c r="K733" s="74"/>
      <c r="L733" s="74"/>
      <c r="M733" s="989"/>
      <c r="N733" s="74"/>
      <c r="O733" s="73"/>
      <c r="P733" s="73"/>
      <c r="Q733" s="73"/>
      <c r="R733" s="73"/>
      <c r="S733" s="73"/>
      <c r="T733" s="73"/>
      <c r="U733" s="73"/>
      <c r="V733" s="73"/>
      <c r="W733" s="73"/>
      <c r="X733" s="73"/>
      <c r="Y733" s="73"/>
      <c r="Z733" s="73"/>
      <c r="AA733" s="73"/>
      <c r="AB733" s="73"/>
      <c r="AC733" s="73"/>
      <c r="AD733" s="73"/>
      <c r="AE733" s="73"/>
      <c r="AF733" s="73"/>
      <c r="AG733" s="73"/>
      <c r="AH733" s="73"/>
    </row>
    <row r="734" spans="1:34" ht="15.75" customHeight="1">
      <c r="A734" s="73"/>
      <c r="B734" s="73"/>
      <c r="C734" s="73"/>
      <c r="D734" s="73"/>
      <c r="E734" s="73"/>
      <c r="F734" s="73"/>
      <c r="G734" s="591"/>
      <c r="H734" s="1412"/>
      <c r="I734" s="73"/>
      <c r="J734" s="73"/>
      <c r="K734" s="74"/>
      <c r="L734" s="74"/>
      <c r="M734" s="989"/>
      <c r="N734" s="74"/>
      <c r="O734" s="73"/>
      <c r="P734" s="73"/>
      <c r="Q734" s="73"/>
      <c r="R734" s="73"/>
      <c r="S734" s="73"/>
      <c r="T734" s="73"/>
      <c r="U734" s="73"/>
      <c r="V734" s="73"/>
      <c r="W734" s="73"/>
      <c r="X734" s="73"/>
      <c r="Y734" s="73"/>
      <c r="Z734" s="73"/>
      <c r="AA734" s="73"/>
      <c r="AB734" s="73"/>
      <c r="AC734" s="73"/>
      <c r="AD734" s="73"/>
      <c r="AE734" s="73"/>
      <c r="AF734" s="73"/>
      <c r="AG734" s="73"/>
      <c r="AH734" s="73"/>
    </row>
    <row r="735" spans="1:34" ht="15.75" customHeight="1">
      <c r="A735" s="73"/>
      <c r="B735" s="73"/>
      <c r="C735" s="73"/>
      <c r="D735" s="73"/>
      <c r="E735" s="73"/>
      <c r="F735" s="73"/>
      <c r="G735" s="591"/>
      <c r="H735" s="1412"/>
      <c r="I735" s="73"/>
      <c r="J735" s="73"/>
      <c r="K735" s="74"/>
      <c r="L735" s="74"/>
      <c r="M735" s="989"/>
      <c r="N735" s="74"/>
      <c r="O735" s="73"/>
      <c r="P735" s="73"/>
      <c r="Q735" s="73"/>
      <c r="R735" s="73"/>
      <c r="S735" s="73"/>
      <c r="T735" s="73"/>
      <c r="U735" s="73"/>
      <c r="V735" s="73"/>
      <c r="W735" s="73"/>
      <c r="X735" s="73"/>
      <c r="Y735" s="73"/>
      <c r="Z735" s="73"/>
      <c r="AA735" s="73"/>
      <c r="AB735" s="73"/>
      <c r="AC735" s="73"/>
      <c r="AD735" s="73"/>
      <c r="AE735" s="73"/>
      <c r="AF735" s="73"/>
      <c r="AG735" s="73"/>
      <c r="AH735" s="73"/>
    </row>
    <row r="736" spans="1:34" ht="15.75" customHeight="1">
      <c r="A736" s="73"/>
      <c r="B736" s="73"/>
      <c r="C736" s="73"/>
      <c r="D736" s="73"/>
      <c r="E736" s="73"/>
      <c r="F736" s="73"/>
      <c r="G736" s="591"/>
      <c r="H736" s="1412"/>
      <c r="I736" s="73"/>
      <c r="J736" s="73"/>
      <c r="K736" s="74"/>
      <c r="L736" s="74"/>
      <c r="M736" s="989"/>
      <c r="N736" s="74"/>
      <c r="O736" s="73"/>
      <c r="P736" s="73"/>
      <c r="Q736" s="73"/>
      <c r="R736" s="73"/>
      <c r="S736" s="73"/>
      <c r="T736" s="73"/>
      <c r="U736" s="73"/>
      <c r="V736" s="73"/>
      <c r="W736" s="73"/>
      <c r="X736" s="73"/>
      <c r="Y736" s="73"/>
      <c r="Z736" s="73"/>
      <c r="AA736" s="73"/>
      <c r="AB736" s="73"/>
      <c r="AC736" s="73"/>
      <c r="AD736" s="73"/>
      <c r="AE736" s="73"/>
      <c r="AF736" s="73"/>
      <c r="AG736" s="73"/>
      <c r="AH736" s="73"/>
    </row>
    <row r="737" spans="1:34" ht="15.75" customHeight="1">
      <c r="A737" s="73"/>
      <c r="B737" s="73"/>
      <c r="C737" s="73"/>
      <c r="D737" s="73"/>
      <c r="E737" s="73"/>
      <c r="F737" s="73"/>
      <c r="G737" s="591"/>
      <c r="H737" s="1412"/>
      <c r="I737" s="73"/>
      <c r="J737" s="73"/>
      <c r="K737" s="74"/>
      <c r="L737" s="74"/>
      <c r="M737" s="989"/>
      <c r="N737" s="74"/>
      <c r="O737" s="73"/>
      <c r="P737" s="73"/>
      <c r="Q737" s="73"/>
      <c r="R737" s="73"/>
      <c r="S737" s="73"/>
      <c r="T737" s="73"/>
      <c r="U737" s="73"/>
      <c r="V737" s="73"/>
      <c r="W737" s="73"/>
      <c r="X737" s="73"/>
      <c r="Y737" s="73"/>
      <c r="Z737" s="73"/>
      <c r="AA737" s="73"/>
      <c r="AB737" s="73"/>
      <c r="AC737" s="73"/>
      <c r="AD737" s="73"/>
      <c r="AE737" s="73"/>
      <c r="AF737" s="73"/>
      <c r="AG737" s="73"/>
      <c r="AH737" s="73"/>
    </row>
    <row r="738" spans="1:34" ht="15.75" customHeight="1">
      <c r="A738" s="73"/>
      <c r="B738" s="73"/>
      <c r="C738" s="73"/>
      <c r="D738" s="73"/>
      <c r="E738" s="73"/>
      <c r="F738" s="73"/>
      <c r="G738" s="591"/>
      <c r="H738" s="1412"/>
      <c r="I738" s="73"/>
      <c r="J738" s="73"/>
      <c r="K738" s="74"/>
      <c r="L738" s="74"/>
      <c r="M738" s="989"/>
      <c r="N738" s="74"/>
      <c r="O738" s="73"/>
      <c r="P738" s="73"/>
      <c r="Q738" s="73"/>
      <c r="R738" s="73"/>
      <c r="S738" s="73"/>
      <c r="T738" s="73"/>
      <c r="U738" s="73"/>
      <c r="V738" s="73"/>
      <c r="W738" s="73"/>
      <c r="X738" s="73"/>
      <c r="Y738" s="73"/>
      <c r="Z738" s="73"/>
      <c r="AA738" s="73"/>
      <c r="AB738" s="73"/>
      <c r="AC738" s="73"/>
      <c r="AD738" s="73"/>
      <c r="AE738" s="73"/>
      <c r="AF738" s="73"/>
      <c r="AG738" s="73"/>
      <c r="AH738" s="73"/>
    </row>
    <row r="739" spans="1:34" ht="15.75" customHeight="1">
      <c r="A739" s="73"/>
      <c r="B739" s="73"/>
      <c r="C739" s="73"/>
      <c r="D739" s="73"/>
      <c r="E739" s="73"/>
      <c r="F739" s="73"/>
      <c r="G739" s="591"/>
      <c r="H739" s="1412"/>
      <c r="I739" s="73"/>
      <c r="J739" s="73"/>
      <c r="K739" s="74"/>
      <c r="L739" s="74"/>
      <c r="M739" s="989"/>
      <c r="N739" s="74"/>
      <c r="O739" s="73"/>
      <c r="P739" s="73"/>
      <c r="Q739" s="73"/>
      <c r="R739" s="73"/>
      <c r="S739" s="73"/>
      <c r="T739" s="73"/>
      <c r="U739" s="73"/>
      <c r="V739" s="73"/>
      <c r="W739" s="73"/>
      <c r="X739" s="73"/>
      <c r="Y739" s="73"/>
      <c r="Z739" s="73"/>
      <c r="AA739" s="73"/>
      <c r="AB739" s="73"/>
      <c r="AC739" s="73"/>
      <c r="AD739" s="73"/>
      <c r="AE739" s="73"/>
      <c r="AF739" s="73"/>
      <c r="AG739" s="73"/>
      <c r="AH739" s="73"/>
    </row>
    <row r="740" spans="1:34" ht="15.75" customHeight="1">
      <c r="A740" s="73"/>
      <c r="B740" s="73"/>
      <c r="C740" s="73"/>
      <c r="D740" s="73"/>
      <c r="E740" s="73"/>
      <c r="F740" s="73"/>
      <c r="G740" s="591"/>
      <c r="H740" s="1412"/>
      <c r="I740" s="73"/>
      <c r="J740" s="73"/>
      <c r="K740" s="74"/>
      <c r="L740" s="74"/>
      <c r="M740" s="989"/>
      <c r="N740" s="74"/>
      <c r="O740" s="73"/>
      <c r="P740" s="73"/>
      <c r="Q740" s="73"/>
      <c r="R740" s="73"/>
      <c r="S740" s="73"/>
      <c r="T740" s="73"/>
      <c r="U740" s="73"/>
      <c r="V740" s="73"/>
      <c r="W740" s="73"/>
      <c r="X740" s="73"/>
      <c r="Y740" s="73"/>
      <c r="Z740" s="73"/>
      <c r="AA740" s="73"/>
      <c r="AB740" s="73"/>
      <c r="AC740" s="73"/>
      <c r="AD740" s="73"/>
      <c r="AE740" s="73"/>
      <c r="AF740" s="73"/>
      <c r="AG740" s="73"/>
      <c r="AH740" s="73"/>
    </row>
    <row r="741" spans="1:34" ht="15.75" customHeight="1">
      <c r="A741" s="73"/>
      <c r="B741" s="73"/>
      <c r="C741" s="73"/>
      <c r="D741" s="73"/>
      <c r="E741" s="73"/>
      <c r="F741" s="73"/>
      <c r="G741" s="591"/>
      <c r="H741" s="1412"/>
      <c r="I741" s="73"/>
      <c r="J741" s="73"/>
      <c r="K741" s="74"/>
      <c r="L741" s="74"/>
      <c r="M741" s="989"/>
      <c r="N741" s="74"/>
      <c r="O741" s="73"/>
      <c r="P741" s="73"/>
      <c r="Q741" s="73"/>
      <c r="R741" s="73"/>
      <c r="S741" s="73"/>
      <c r="T741" s="73"/>
      <c r="U741" s="73"/>
      <c r="V741" s="73"/>
      <c r="W741" s="73"/>
      <c r="X741" s="73"/>
      <c r="Y741" s="73"/>
      <c r="Z741" s="73"/>
      <c r="AA741" s="73"/>
      <c r="AB741" s="73"/>
      <c r="AC741" s="73"/>
      <c r="AD741" s="73"/>
      <c r="AE741" s="73"/>
      <c r="AF741" s="73"/>
      <c r="AG741" s="73"/>
      <c r="AH741" s="73"/>
    </row>
    <row r="742" spans="1:34" ht="15.75" customHeight="1">
      <c r="A742" s="73"/>
      <c r="B742" s="73"/>
      <c r="C742" s="73"/>
      <c r="D742" s="73"/>
      <c r="E742" s="73"/>
      <c r="F742" s="73"/>
      <c r="G742" s="591"/>
      <c r="H742" s="1412"/>
      <c r="I742" s="73"/>
      <c r="J742" s="73"/>
      <c r="K742" s="74"/>
      <c r="L742" s="74"/>
      <c r="M742" s="989"/>
      <c r="N742" s="74"/>
      <c r="O742" s="73"/>
      <c r="P742" s="73"/>
      <c r="Q742" s="73"/>
      <c r="R742" s="73"/>
      <c r="S742" s="73"/>
      <c r="T742" s="73"/>
      <c r="U742" s="73"/>
      <c r="V742" s="73"/>
      <c r="W742" s="73"/>
      <c r="X742" s="73"/>
      <c r="Y742" s="73"/>
      <c r="Z742" s="73"/>
      <c r="AA742" s="73"/>
      <c r="AB742" s="73"/>
      <c r="AC742" s="73"/>
      <c r="AD742" s="73"/>
      <c r="AE742" s="73"/>
      <c r="AF742" s="73"/>
      <c r="AG742" s="73"/>
      <c r="AH742" s="73"/>
    </row>
    <row r="743" spans="1:34" ht="15.75" customHeight="1">
      <c r="A743" s="73"/>
      <c r="B743" s="73"/>
      <c r="C743" s="73"/>
      <c r="D743" s="73"/>
      <c r="E743" s="73"/>
      <c r="F743" s="73"/>
      <c r="G743" s="591"/>
      <c r="H743" s="1412"/>
      <c r="I743" s="73"/>
      <c r="J743" s="73"/>
      <c r="K743" s="74"/>
      <c r="L743" s="74"/>
      <c r="M743" s="989"/>
      <c r="N743" s="74"/>
      <c r="O743" s="73"/>
      <c r="P743" s="73"/>
      <c r="Q743" s="73"/>
      <c r="R743" s="73"/>
      <c r="S743" s="73"/>
      <c r="T743" s="73"/>
      <c r="U743" s="73"/>
      <c r="V743" s="73"/>
      <c r="W743" s="73"/>
      <c r="X743" s="73"/>
      <c r="Y743" s="73"/>
      <c r="Z743" s="73"/>
      <c r="AA743" s="73"/>
      <c r="AB743" s="73"/>
      <c r="AC743" s="73"/>
      <c r="AD743" s="73"/>
      <c r="AE743" s="73"/>
      <c r="AF743" s="73"/>
      <c r="AG743" s="73"/>
      <c r="AH743" s="73"/>
    </row>
    <row r="744" spans="1:34" ht="15.75" customHeight="1">
      <c r="A744" s="73"/>
      <c r="B744" s="73"/>
      <c r="C744" s="73"/>
      <c r="D744" s="73"/>
      <c r="E744" s="73"/>
      <c r="F744" s="73"/>
      <c r="G744" s="591"/>
      <c r="H744" s="1412"/>
      <c r="I744" s="73"/>
      <c r="J744" s="73"/>
      <c r="K744" s="74"/>
      <c r="L744" s="74"/>
      <c r="M744" s="989"/>
      <c r="N744" s="74"/>
      <c r="O744" s="73"/>
      <c r="P744" s="73"/>
      <c r="Q744" s="73"/>
      <c r="R744" s="73"/>
      <c r="S744" s="73"/>
      <c r="T744" s="73"/>
      <c r="U744" s="73"/>
      <c r="V744" s="73"/>
      <c r="W744" s="73"/>
      <c r="X744" s="73"/>
      <c r="Y744" s="73"/>
      <c r="Z744" s="73"/>
      <c r="AA744" s="73"/>
      <c r="AB744" s="73"/>
      <c r="AC744" s="73"/>
      <c r="AD744" s="73"/>
      <c r="AE744" s="73"/>
      <c r="AF744" s="73"/>
      <c r="AG744" s="73"/>
      <c r="AH744" s="73"/>
    </row>
    <row r="745" spans="1:34" ht="15.75" customHeight="1">
      <c r="A745" s="73"/>
      <c r="B745" s="73"/>
      <c r="C745" s="73"/>
      <c r="D745" s="73"/>
      <c r="E745" s="73"/>
      <c r="F745" s="73"/>
      <c r="G745" s="591"/>
      <c r="H745" s="1412"/>
      <c r="I745" s="73"/>
      <c r="J745" s="73"/>
      <c r="K745" s="74"/>
      <c r="L745" s="74"/>
      <c r="M745" s="989"/>
      <c r="N745" s="74"/>
      <c r="O745" s="73"/>
      <c r="P745" s="73"/>
      <c r="Q745" s="73"/>
      <c r="R745" s="73"/>
      <c r="S745" s="73"/>
      <c r="T745" s="73"/>
      <c r="U745" s="73"/>
      <c r="V745" s="73"/>
      <c r="W745" s="73"/>
      <c r="X745" s="73"/>
      <c r="Y745" s="73"/>
      <c r="Z745" s="73"/>
      <c r="AA745" s="73"/>
      <c r="AB745" s="73"/>
      <c r="AC745" s="73"/>
      <c r="AD745" s="73"/>
      <c r="AE745" s="73"/>
      <c r="AF745" s="73"/>
      <c r="AG745" s="73"/>
      <c r="AH745" s="73"/>
    </row>
    <row r="746" spans="1:34" ht="15.75" customHeight="1">
      <c r="A746" s="73"/>
      <c r="B746" s="73"/>
      <c r="C746" s="73"/>
      <c r="D746" s="73"/>
      <c r="E746" s="73"/>
      <c r="F746" s="73"/>
      <c r="G746" s="591"/>
      <c r="H746" s="1412"/>
      <c r="I746" s="73"/>
      <c r="J746" s="73"/>
      <c r="K746" s="74"/>
      <c r="L746" s="74"/>
      <c r="M746" s="989"/>
      <c r="N746" s="74"/>
      <c r="O746" s="73"/>
      <c r="P746" s="73"/>
      <c r="Q746" s="73"/>
      <c r="R746" s="73"/>
      <c r="S746" s="73"/>
      <c r="T746" s="73"/>
      <c r="U746" s="73"/>
      <c r="V746" s="73"/>
      <c r="W746" s="73"/>
      <c r="X746" s="73"/>
      <c r="Y746" s="73"/>
      <c r="Z746" s="73"/>
      <c r="AA746" s="73"/>
      <c r="AB746" s="73"/>
      <c r="AC746" s="73"/>
      <c r="AD746" s="73"/>
      <c r="AE746" s="73"/>
      <c r="AF746" s="73"/>
      <c r="AG746" s="73"/>
      <c r="AH746" s="73"/>
    </row>
    <row r="747" spans="1:34" ht="15.75" customHeight="1">
      <c r="A747" s="73"/>
      <c r="B747" s="73"/>
      <c r="C747" s="73"/>
      <c r="D747" s="73"/>
      <c r="E747" s="73"/>
      <c r="F747" s="73"/>
      <c r="G747" s="591"/>
      <c r="H747" s="1412"/>
      <c r="I747" s="73"/>
      <c r="J747" s="73"/>
      <c r="K747" s="74"/>
      <c r="L747" s="74"/>
      <c r="M747" s="989"/>
      <c r="N747" s="74"/>
      <c r="O747" s="73"/>
      <c r="P747" s="73"/>
      <c r="Q747" s="73"/>
      <c r="R747" s="73"/>
      <c r="S747" s="73"/>
      <c r="T747" s="73"/>
      <c r="U747" s="73"/>
      <c r="V747" s="73"/>
      <c r="W747" s="73"/>
      <c r="X747" s="73"/>
      <c r="Y747" s="73"/>
      <c r="Z747" s="73"/>
      <c r="AA747" s="73"/>
      <c r="AB747" s="73"/>
      <c r="AC747" s="73"/>
      <c r="AD747" s="73"/>
      <c r="AE747" s="73"/>
      <c r="AF747" s="73"/>
      <c r="AG747" s="73"/>
      <c r="AH747" s="73"/>
    </row>
    <row r="748" spans="1:34" ht="15.75" customHeight="1">
      <c r="A748" s="73"/>
      <c r="B748" s="73"/>
      <c r="C748" s="73"/>
      <c r="D748" s="73"/>
      <c r="E748" s="73"/>
      <c r="F748" s="73"/>
      <c r="G748" s="591"/>
      <c r="H748" s="1412"/>
      <c r="I748" s="73"/>
      <c r="J748" s="73"/>
      <c r="K748" s="74"/>
      <c r="L748" s="74"/>
      <c r="M748" s="989"/>
      <c r="N748" s="74"/>
      <c r="O748" s="73"/>
      <c r="P748" s="73"/>
      <c r="Q748" s="73"/>
      <c r="R748" s="73"/>
      <c r="S748" s="73"/>
      <c r="T748" s="73"/>
      <c r="U748" s="73"/>
      <c r="V748" s="73"/>
      <c r="W748" s="73"/>
      <c r="X748" s="73"/>
      <c r="Y748" s="73"/>
      <c r="Z748" s="73"/>
      <c r="AA748" s="73"/>
      <c r="AB748" s="73"/>
      <c r="AC748" s="73"/>
      <c r="AD748" s="73"/>
      <c r="AE748" s="73"/>
      <c r="AF748" s="73"/>
      <c r="AG748" s="73"/>
      <c r="AH748" s="73"/>
    </row>
    <row r="749" spans="1:34" ht="15.75" customHeight="1">
      <c r="A749" s="73"/>
      <c r="B749" s="73"/>
      <c r="C749" s="73"/>
      <c r="D749" s="73"/>
      <c r="E749" s="73"/>
      <c r="F749" s="73"/>
      <c r="G749" s="591"/>
      <c r="H749" s="1412"/>
      <c r="I749" s="73"/>
      <c r="J749" s="73"/>
      <c r="K749" s="74"/>
      <c r="L749" s="74"/>
      <c r="M749" s="989"/>
      <c r="N749" s="74"/>
      <c r="O749" s="73"/>
      <c r="P749" s="73"/>
      <c r="Q749" s="73"/>
      <c r="R749" s="73"/>
      <c r="S749" s="73"/>
      <c r="T749" s="73"/>
      <c r="U749" s="73"/>
      <c r="V749" s="73"/>
      <c r="W749" s="73"/>
      <c r="X749" s="73"/>
      <c r="Y749" s="73"/>
      <c r="Z749" s="73"/>
      <c r="AA749" s="73"/>
      <c r="AB749" s="73"/>
      <c r="AC749" s="73"/>
      <c r="AD749" s="73"/>
      <c r="AE749" s="73"/>
      <c r="AF749" s="73"/>
      <c r="AG749" s="73"/>
      <c r="AH749" s="73"/>
    </row>
    <row r="750" spans="1:34" ht="15.75" customHeight="1">
      <c r="A750" s="73"/>
      <c r="B750" s="73"/>
      <c r="C750" s="73"/>
      <c r="D750" s="73"/>
      <c r="E750" s="73"/>
      <c r="F750" s="73"/>
      <c r="G750" s="591"/>
      <c r="H750" s="1412"/>
      <c r="I750" s="73"/>
      <c r="J750" s="73"/>
      <c r="K750" s="74"/>
      <c r="L750" s="74"/>
      <c r="M750" s="989"/>
      <c r="N750" s="74"/>
      <c r="O750" s="73"/>
      <c r="P750" s="73"/>
      <c r="Q750" s="73"/>
      <c r="R750" s="73"/>
      <c r="S750" s="73"/>
      <c r="T750" s="73"/>
      <c r="U750" s="73"/>
      <c r="V750" s="73"/>
      <c r="W750" s="73"/>
      <c r="X750" s="73"/>
      <c r="Y750" s="73"/>
      <c r="Z750" s="73"/>
      <c r="AA750" s="73"/>
      <c r="AB750" s="73"/>
      <c r="AC750" s="73"/>
      <c r="AD750" s="73"/>
      <c r="AE750" s="73"/>
      <c r="AF750" s="73"/>
      <c r="AG750" s="73"/>
      <c r="AH750" s="73"/>
    </row>
    <row r="751" spans="1:34" ht="15.75" customHeight="1">
      <c r="A751" s="73"/>
      <c r="B751" s="73"/>
      <c r="C751" s="73"/>
      <c r="D751" s="73"/>
      <c r="E751" s="73"/>
      <c r="F751" s="73"/>
      <c r="G751" s="591"/>
      <c r="H751" s="1412"/>
      <c r="I751" s="73"/>
      <c r="J751" s="73"/>
      <c r="K751" s="74"/>
      <c r="L751" s="74"/>
      <c r="M751" s="989"/>
      <c r="N751" s="74"/>
      <c r="O751" s="73"/>
      <c r="P751" s="73"/>
      <c r="Q751" s="73"/>
      <c r="R751" s="73"/>
      <c r="S751" s="73"/>
      <c r="T751" s="73"/>
      <c r="U751" s="73"/>
      <c r="V751" s="73"/>
      <c r="W751" s="73"/>
      <c r="X751" s="73"/>
      <c r="Y751" s="73"/>
      <c r="Z751" s="73"/>
      <c r="AA751" s="73"/>
      <c r="AB751" s="73"/>
      <c r="AC751" s="73"/>
      <c r="AD751" s="73"/>
      <c r="AE751" s="73"/>
      <c r="AF751" s="73"/>
      <c r="AG751" s="73"/>
      <c r="AH751" s="73"/>
    </row>
    <row r="752" spans="1:34" ht="15.75" customHeight="1">
      <c r="A752" s="73"/>
      <c r="B752" s="73"/>
      <c r="C752" s="73"/>
      <c r="D752" s="73"/>
      <c r="E752" s="73"/>
      <c r="F752" s="73"/>
      <c r="G752" s="591"/>
      <c r="H752" s="1412"/>
      <c r="I752" s="73"/>
      <c r="J752" s="73"/>
      <c r="K752" s="74"/>
      <c r="L752" s="74"/>
      <c r="M752" s="989"/>
      <c r="N752" s="74"/>
      <c r="O752" s="73"/>
      <c r="P752" s="73"/>
      <c r="Q752" s="73"/>
      <c r="R752" s="73"/>
      <c r="S752" s="73"/>
      <c r="T752" s="73"/>
      <c r="U752" s="73"/>
      <c r="V752" s="73"/>
      <c r="W752" s="73"/>
      <c r="X752" s="73"/>
      <c r="Y752" s="73"/>
      <c r="Z752" s="73"/>
      <c r="AA752" s="73"/>
      <c r="AB752" s="73"/>
      <c r="AC752" s="73"/>
      <c r="AD752" s="73"/>
      <c r="AE752" s="73"/>
      <c r="AF752" s="73"/>
      <c r="AG752" s="73"/>
      <c r="AH752" s="73"/>
    </row>
    <row r="753" spans="1:34" ht="15.75" customHeight="1">
      <c r="A753" s="73"/>
      <c r="B753" s="73"/>
      <c r="C753" s="73"/>
      <c r="D753" s="73"/>
      <c r="E753" s="73"/>
      <c r="F753" s="73"/>
      <c r="G753" s="591"/>
      <c r="H753" s="1412"/>
      <c r="I753" s="73"/>
      <c r="J753" s="73"/>
      <c r="K753" s="74"/>
      <c r="L753" s="74"/>
      <c r="M753" s="989"/>
      <c r="N753" s="74"/>
      <c r="O753" s="73"/>
      <c r="P753" s="73"/>
      <c r="Q753" s="73"/>
      <c r="R753" s="73"/>
      <c r="S753" s="73"/>
      <c r="T753" s="73"/>
      <c r="U753" s="73"/>
      <c r="V753" s="73"/>
      <c r="W753" s="73"/>
      <c r="X753" s="73"/>
      <c r="Y753" s="73"/>
      <c r="Z753" s="73"/>
      <c r="AA753" s="73"/>
      <c r="AB753" s="73"/>
      <c r="AC753" s="73"/>
      <c r="AD753" s="73"/>
      <c r="AE753" s="73"/>
      <c r="AF753" s="73"/>
      <c r="AG753" s="73"/>
      <c r="AH753" s="73"/>
    </row>
    <row r="754" spans="1:34" ht="15.75" customHeight="1">
      <c r="A754" s="73"/>
      <c r="B754" s="73"/>
      <c r="C754" s="73"/>
      <c r="D754" s="73"/>
      <c r="E754" s="73"/>
      <c r="F754" s="73"/>
      <c r="G754" s="591"/>
      <c r="H754" s="1412"/>
      <c r="I754" s="73"/>
      <c r="J754" s="73"/>
      <c r="K754" s="74"/>
      <c r="L754" s="74"/>
      <c r="M754" s="989"/>
      <c r="N754" s="74"/>
      <c r="O754" s="73"/>
      <c r="P754" s="73"/>
      <c r="Q754" s="73"/>
      <c r="R754" s="73"/>
      <c r="S754" s="73"/>
      <c r="T754" s="73"/>
      <c r="U754" s="73"/>
      <c r="V754" s="73"/>
      <c r="W754" s="73"/>
      <c r="X754" s="73"/>
      <c r="Y754" s="73"/>
      <c r="Z754" s="73"/>
      <c r="AA754" s="73"/>
      <c r="AB754" s="73"/>
      <c r="AC754" s="73"/>
      <c r="AD754" s="73"/>
      <c r="AE754" s="73"/>
      <c r="AF754" s="73"/>
      <c r="AG754" s="73"/>
      <c r="AH754" s="73"/>
    </row>
    <row r="755" spans="1:34" ht="15.75" customHeight="1">
      <c r="A755" s="73"/>
      <c r="B755" s="73"/>
      <c r="C755" s="73"/>
      <c r="D755" s="73"/>
      <c r="E755" s="73"/>
      <c r="F755" s="73"/>
      <c r="G755" s="591"/>
      <c r="H755" s="1412"/>
      <c r="I755" s="73"/>
      <c r="J755" s="73"/>
      <c r="K755" s="74"/>
      <c r="L755" s="74"/>
      <c r="M755" s="989"/>
      <c r="N755" s="74"/>
      <c r="O755" s="73"/>
      <c r="P755" s="73"/>
      <c r="Q755" s="73"/>
      <c r="R755" s="73"/>
      <c r="S755" s="73"/>
      <c r="T755" s="73"/>
      <c r="U755" s="73"/>
      <c r="V755" s="73"/>
      <c r="W755" s="73"/>
      <c r="X755" s="73"/>
      <c r="Y755" s="73"/>
      <c r="Z755" s="73"/>
      <c r="AA755" s="73"/>
      <c r="AB755" s="73"/>
      <c r="AC755" s="73"/>
      <c r="AD755" s="73"/>
      <c r="AE755" s="73"/>
      <c r="AF755" s="73"/>
      <c r="AG755" s="73"/>
      <c r="AH755" s="73"/>
    </row>
    <row r="756" spans="1:34" ht="15.75" customHeight="1">
      <c r="A756" s="73"/>
      <c r="B756" s="73"/>
      <c r="C756" s="73"/>
      <c r="D756" s="73"/>
      <c r="E756" s="73"/>
      <c r="F756" s="73"/>
      <c r="G756" s="591"/>
      <c r="H756" s="1412"/>
      <c r="I756" s="73"/>
      <c r="J756" s="73"/>
      <c r="K756" s="74"/>
      <c r="L756" s="74"/>
      <c r="M756" s="989"/>
      <c r="N756" s="74"/>
      <c r="O756" s="73"/>
      <c r="P756" s="73"/>
      <c r="Q756" s="73"/>
      <c r="R756" s="73"/>
      <c r="S756" s="73"/>
      <c r="T756" s="73"/>
      <c r="U756" s="73"/>
      <c r="V756" s="73"/>
      <c r="W756" s="73"/>
      <c r="X756" s="73"/>
      <c r="Y756" s="73"/>
      <c r="Z756" s="73"/>
      <c r="AA756" s="73"/>
      <c r="AB756" s="73"/>
      <c r="AC756" s="73"/>
      <c r="AD756" s="73"/>
      <c r="AE756" s="73"/>
      <c r="AF756" s="73"/>
      <c r="AG756" s="73"/>
      <c r="AH756" s="73"/>
    </row>
    <row r="757" spans="1:34" ht="15.75" customHeight="1">
      <c r="A757" s="73"/>
      <c r="B757" s="73"/>
      <c r="C757" s="73"/>
      <c r="D757" s="73"/>
      <c r="E757" s="73"/>
      <c r="F757" s="73"/>
      <c r="G757" s="591"/>
      <c r="H757" s="1412"/>
      <c r="I757" s="73"/>
      <c r="J757" s="73"/>
      <c r="K757" s="74"/>
      <c r="L757" s="74"/>
      <c r="M757" s="989"/>
      <c r="N757" s="74"/>
      <c r="O757" s="73"/>
      <c r="P757" s="73"/>
      <c r="Q757" s="73"/>
      <c r="R757" s="73"/>
      <c r="S757" s="73"/>
      <c r="T757" s="73"/>
      <c r="U757" s="73"/>
      <c r="V757" s="73"/>
      <c r="W757" s="73"/>
      <c r="X757" s="73"/>
      <c r="Y757" s="73"/>
      <c r="Z757" s="73"/>
      <c r="AA757" s="73"/>
      <c r="AB757" s="73"/>
      <c r="AC757" s="73"/>
      <c r="AD757" s="73"/>
      <c r="AE757" s="73"/>
      <c r="AF757" s="73"/>
      <c r="AG757" s="73"/>
      <c r="AH757" s="73"/>
    </row>
    <row r="758" spans="1:34" ht="15.75" customHeight="1">
      <c r="A758" s="73"/>
      <c r="B758" s="73"/>
      <c r="C758" s="73"/>
      <c r="D758" s="73"/>
      <c r="E758" s="73"/>
      <c r="F758" s="73"/>
      <c r="G758" s="591"/>
      <c r="H758" s="1412"/>
      <c r="I758" s="73"/>
      <c r="J758" s="73"/>
      <c r="K758" s="74"/>
      <c r="L758" s="74"/>
      <c r="M758" s="989"/>
      <c r="N758" s="74"/>
      <c r="O758" s="73"/>
      <c r="P758" s="73"/>
      <c r="Q758" s="73"/>
      <c r="R758" s="73"/>
      <c r="S758" s="73"/>
      <c r="T758" s="73"/>
      <c r="U758" s="73"/>
      <c r="V758" s="73"/>
      <c r="W758" s="73"/>
      <c r="X758" s="73"/>
      <c r="Y758" s="73"/>
      <c r="Z758" s="73"/>
      <c r="AA758" s="73"/>
      <c r="AB758" s="73"/>
      <c r="AC758" s="73"/>
      <c r="AD758" s="73"/>
      <c r="AE758" s="73"/>
      <c r="AF758" s="73"/>
      <c r="AG758" s="73"/>
      <c r="AH758" s="73"/>
    </row>
    <row r="759" spans="1:34" ht="15.75" customHeight="1">
      <c r="A759" s="73"/>
      <c r="B759" s="73"/>
      <c r="C759" s="73"/>
      <c r="D759" s="73"/>
      <c r="E759" s="73"/>
      <c r="F759" s="73"/>
      <c r="G759" s="591"/>
      <c r="H759" s="1412"/>
      <c r="I759" s="73"/>
      <c r="J759" s="73"/>
      <c r="K759" s="74"/>
      <c r="L759" s="74"/>
      <c r="M759" s="989"/>
      <c r="N759" s="74"/>
      <c r="O759" s="73"/>
      <c r="P759" s="73"/>
      <c r="Q759" s="73"/>
      <c r="R759" s="73"/>
      <c r="S759" s="73"/>
      <c r="T759" s="73"/>
      <c r="U759" s="73"/>
      <c r="V759" s="73"/>
      <c r="W759" s="73"/>
      <c r="X759" s="73"/>
      <c r="Y759" s="73"/>
      <c r="Z759" s="73"/>
      <c r="AA759" s="73"/>
      <c r="AB759" s="73"/>
      <c r="AC759" s="73"/>
      <c r="AD759" s="73"/>
      <c r="AE759" s="73"/>
      <c r="AF759" s="73"/>
      <c r="AG759" s="73"/>
      <c r="AH759" s="73"/>
    </row>
    <row r="760" spans="1:34" ht="15.75" customHeight="1">
      <c r="A760" s="73"/>
      <c r="B760" s="73"/>
      <c r="C760" s="73"/>
      <c r="D760" s="73"/>
      <c r="E760" s="73"/>
      <c r="F760" s="73"/>
      <c r="G760" s="591"/>
      <c r="H760" s="1412"/>
      <c r="I760" s="73"/>
      <c r="J760" s="73"/>
      <c r="K760" s="74"/>
      <c r="L760" s="74"/>
      <c r="M760" s="989"/>
      <c r="N760" s="74"/>
      <c r="O760" s="73"/>
      <c r="P760" s="73"/>
      <c r="Q760" s="73"/>
      <c r="R760" s="73"/>
      <c r="S760" s="73"/>
      <c r="T760" s="73"/>
      <c r="U760" s="73"/>
      <c r="V760" s="73"/>
      <c r="W760" s="73"/>
      <c r="X760" s="73"/>
      <c r="Y760" s="73"/>
      <c r="Z760" s="73"/>
      <c r="AA760" s="73"/>
      <c r="AB760" s="73"/>
      <c r="AC760" s="73"/>
      <c r="AD760" s="73"/>
      <c r="AE760" s="73"/>
      <c r="AF760" s="73"/>
      <c r="AG760" s="73"/>
      <c r="AH760" s="73"/>
    </row>
    <row r="761" spans="1:34" ht="15.75" customHeight="1">
      <c r="A761" s="73"/>
      <c r="B761" s="73"/>
      <c r="C761" s="73"/>
      <c r="D761" s="73"/>
      <c r="E761" s="73"/>
      <c r="F761" s="73"/>
      <c r="G761" s="591"/>
      <c r="H761" s="1412"/>
      <c r="I761" s="73"/>
      <c r="J761" s="73"/>
      <c r="K761" s="74"/>
      <c r="L761" s="74"/>
      <c r="M761" s="989"/>
      <c r="N761" s="74"/>
      <c r="O761" s="73"/>
      <c r="P761" s="73"/>
      <c r="Q761" s="73"/>
      <c r="R761" s="73"/>
      <c r="S761" s="73"/>
      <c r="T761" s="73"/>
      <c r="U761" s="73"/>
      <c r="V761" s="73"/>
      <c r="W761" s="73"/>
      <c r="X761" s="73"/>
      <c r="Y761" s="73"/>
      <c r="Z761" s="73"/>
      <c r="AA761" s="73"/>
      <c r="AB761" s="73"/>
      <c r="AC761" s="73"/>
      <c r="AD761" s="73"/>
      <c r="AE761" s="73"/>
      <c r="AF761" s="73"/>
      <c r="AG761" s="73"/>
      <c r="AH761" s="73"/>
    </row>
    <row r="762" spans="1:34" ht="15.75" customHeight="1">
      <c r="A762" s="73"/>
      <c r="B762" s="73"/>
      <c r="C762" s="73"/>
      <c r="D762" s="73"/>
      <c r="E762" s="73"/>
      <c r="F762" s="73"/>
      <c r="G762" s="591"/>
      <c r="H762" s="1412"/>
      <c r="I762" s="73"/>
      <c r="J762" s="73"/>
      <c r="K762" s="74"/>
      <c r="L762" s="74"/>
      <c r="M762" s="989"/>
      <c r="N762" s="74"/>
      <c r="O762" s="73"/>
      <c r="P762" s="73"/>
      <c r="Q762" s="73"/>
      <c r="R762" s="73"/>
      <c r="S762" s="73"/>
      <c r="T762" s="73"/>
      <c r="U762" s="73"/>
      <c r="V762" s="73"/>
      <c r="W762" s="73"/>
      <c r="X762" s="73"/>
      <c r="Y762" s="73"/>
      <c r="Z762" s="73"/>
      <c r="AA762" s="73"/>
      <c r="AB762" s="73"/>
      <c r="AC762" s="73"/>
      <c r="AD762" s="73"/>
      <c r="AE762" s="73"/>
      <c r="AF762" s="73"/>
      <c r="AG762" s="73"/>
      <c r="AH762" s="73"/>
    </row>
    <row r="763" spans="1:34" ht="15.75" customHeight="1">
      <c r="A763" s="73"/>
      <c r="B763" s="73"/>
      <c r="C763" s="73"/>
      <c r="D763" s="73"/>
      <c r="E763" s="73"/>
      <c r="F763" s="73"/>
      <c r="G763" s="591"/>
      <c r="H763" s="1412"/>
      <c r="I763" s="73"/>
      <c r="J763" s="73"/>
      <c r="K763" s="74"/>
      <c r="L763" s="74"/>
      <c r="M763" s="989"/>
      <c r="N763" s="74"/>
      <c r="O763" s="73"/>
      <c r="P763" s="73"/>
      <c r="Q763" s="73"/>
      <c r="R763" s="73"/>
      <c r="S763" s="73"/>
      <c r="T763" s="73"/>
      <c r="U763" s="73"/>
      <c r="V763" s="73"/>
      <c r="W763" s="73"/>
      <c r="X763" s="73"/>
      <c r="Y763" s="73"/>
      <c r="Z763" s="73"/>
      <c r="AA763" s="73"/>
      <c r="AB763" s="73"/>
      <c r="AC763" s="73"/>
      <c r="AD763" s="73"/>
      <c r="AE763" s="73"/>
      <c r="AF763" s="73"/>
      <c r="AG763" s="73"/>
      <c r="AH763" s="73"/>
    </row>
    <row r="764" spans="1:34" ht="15.75" customHeight="1">
      <c r="A764" s="73"/>
      <c r="B764" s="73"/>
      <c r="C764" s="73"/>
      <c r="D764" s="73"/>
      <c r="E764" s="73"/>
      <c r="F764" s="73"/>
      <c r="G764" s="591"/>
      <c r="H764" s="1412"/>
      <c r="I764" s="73"/>
      <c r="J764" s="73"/>
      <c r="K764" s="74"/>
      <c r="L764" s="74"/>
      <c r="M764" s="989"/>
      <c r="N764" s="74"/>
      <c r="O764" s="73"/>
      <c r="P764" s="73"/>
      <c r="Q764" s="73"/>
      <c r="R764" s="73"/>
      <c r="S764" s="73"/>
      <c r="T764" s="73"/>
      <c r="U764" s="73"/>
      <c r="V764" s="73"/>
      <c r="W764" s="73"/>
      <c r="X764" s="73"/>
      <c r="Y764" s="73"/>
      <c r="Z764" s="73"/>
      <c r="AA764" s="73"/>
      <c r="AB764" s="73"/>
      <c r="AC764" s="73"/>
      <c r="AD764" s="73"/>
      <c r="AE764" s="73"/>
      <c r="AF764" s="73"/>
      <c r="AG764" s="73"/>
      <c r="AH764" s="73"/>
    </row>
    <row r="765" spans="1:34" ht="15.75" customHeight="1">
      <c r="A765" s="73"/>
      <c r="B765" s="73"/>
      <c r="C765" s="73"/>
      <c r="D765" s="73"/>
      <c r="E765" s="73"/>
      <c r="F765" s="73"/>
      <c r="G765" s="591"/>
      <c r="H765" s="1412"/>
      <c r="I765" s="73"/>
      <c r="J765" s="73"/>
      <c r="K765" s="74"/>
      <c r="L765" s="74"/>
      <c r="M765" s="989"/>
      <c r="N765" s="74"/>
      <c r="O765" s="73"/>
      <c r="P765" s="73"/>
      <c r="Q765" s="73"/>
      <c r="R765" s="73"/>
      <c r="S765" s="73"/>
      <c r="T765" s="73"/>
      <c r="U765" s="73"/>
      <c r="V765" s="73"/>
      <c r="W765" s="73"/>
      <c r="X765" s="73"/>
      <c r="Y765" s="73"/>
      <c r="Z765" s="73"/>
      <c r="AA765" s="73"/>
      <c r="AB765" s="73"/>
      <c r="AC765" s="73"/>
      <c r="AD765" s="73"/>
      <c r="AE765" s="73"/>
      <c r="AF765" s="73"/>
      <c r="AG765" s="73"/>
      <c r="AH765" s="73"/>
    </row>
    <row r="766" spans="1:34" ht="15.75" customHeight="1">
      <c r="A766" s="73"/>
      <c r="B766" s="73"/>
      <c r="C766" s="73"/>
      <c r="D766" s="73"/>
      <c r="E766" s="73"/>
      <c r="F766" s="73"/>
      <c r="G766" s="591"/>
      <c r="H766" s="1412"/>
      <c r="I766" s="73"/>
      <c r="J766" s="73"/>
      <c r="K766" s="74"/>
      <c r="L766" s="74"/>
      <c r="M766" s="989"/>
      <c r="N766" s="74"/>
      <c r="O766" s="73"/>
      <c r="P766" s="73"/>
      <c r="Q766" s="73"/>
      <c r="R766" s="73"/>
      <c r="S766" s="73"/>
      <c r="T766" s="73"/>
      <c r="U766" s="73"/>
      <c r="V766" s="73"/>
      <c r="W766" s="73"/>
      <c r="X766" s="73"/>
      <c r="Y766" s="73"/>
      <c r="Z766" s="73"/>
      <c r="AA766" s="73"/>
      <c r="AB766" s="73"/>
      <c r="AC766" s="73"/>
      <c r="AD766" s="73"/>
      <c r="AE766" s="73"/>
      <c r="AF766" s="73"/>
      <c r="AG766" s="73"/>
      <c r="AH766" s="73"/>
    </row>
    <row r="767" spans="1:34" ht="15.75" customHeight="1">
      <c r="A767" s="73"/>
      <c r="B767" s="73"/>
      <c r="C767" s="73"/>
      <c r="D767" s="73"/>
      <c r="E767" s="73"/>
      <c r="F767" s="73"/>
      <c r="G767" s="591"/>
      <c r="H767" s="1412"/>
      <c r="I767" s="73"/>
      <c r="J767" s="73"/>
      <c r="K767" s="74"/>
      <c r="L767" s="74"/>
      <c r="M767" s="989"/>
      <c r="N767" s="74"/>
      <c r="O767" s="73"/>
      <c r="P767" s="73"/>
      <c r="Q767" s="73"/>
      <c r="R767" s="73"/>
      <c r="S767" s="73"/>
      <c r="T767" s="73"/>
      <c r="U767" s="73"/>
      <c r="V767" s="73"/>
      <c r="W767" s="73"/>
      <c r="X767" s="73"/>
      <c r="Y767" s="73"/>
      <c r="Z767" s="73"/>
      <c r="AA767" s="73"/>
      <c r="AB767" s="73"/>
      <c r="AC767" s="73"/>
      <c r="AD767" s="73"/>
      <c r="AE767" s="73"/>
      <c r="AF767" s="73"/>
      <c r="AG767" s="73"/>
      <c r="AH767" s="73"/>
    </row>
    <row r="768" spans="1:34" ht="15.75" customHeight="1">
      <c r="A768" s="73"/>
      <c r="B768" s="73"/>
      <c r="C768" s="73"/>
      <c r="D768" s="73"/>
      <c r="E768" s="73"/>
      <c r="F768" s="73"/>
      <c r="G768" s="591"/>
      <c r="H768" s="1412"/>
      <c r="I768" s="73"/>
      <c r="J768" s="73"/>
      <c r="K768" s="74"/>
      <c r="L768" s="74"/>
      <c r="M768" s="989"/>
      <c r="N768" s="74"/>
      <c r="O768" s="73"/>
      <c r="P768" s="73"/>
      <c r="Q768" s="73"/>
      <c r="R768" s="73"/>
      <c r="S768" s="73"/>
      <c r="T768" s="73"/>
      <c r="U768" s="73"/>
      <c r="V768" s="73"/>
      <c r="W768" s="73"/>
      <c r="X768" s="73"/>
      <c r="Y768" s="73"/>
      <c r="Z768" s="73"/>
      <c r="AA768" s="73"/>
      <c r="AB768" s="73"/>
      <c r="AC768" s="73"/>
      <c r="AD768" s="73"/>
      <c r="AE768" s="73"/>
      <c r="AF768" s="73"/>
      <c r="AG768" s="73"/>
      <c r="AH768" s="73"/>
    </row>
    <row r="769" spans="1:34" ht="15.75" customHeight="1">
      <c r="A769" s="73"/>
      <c r="B769" s="73"/>
      <c r="C769" s="73"/>
      <c r="D769" s="73"/>
      <c r="E769" s="73"/>
      <c r="F769" s="73"/>
      <c r="G769" s="591"/>
      <c r="H769" s="1412"/>
      <c r="I769" s="73"/>
      <c r="J769" s="73"/>
      <c r="K769" s="74"/>
      <c r="L769" s="74"/>
      <c r="M769" s="989"/>
      <c r="N769" s="74"/>
      <c r="O769" s="73"/>
      <c r="P769" s="73"/>
      <c r="Q769" s="73"/>
      <c r="R769" s="73"/>
      <c r="S769" s="73"/>
      <c r="T769" s="73"/>
      <c r="U769" s="73"/>
      <c r="V769" s="73"/>
      <c r="W769" s="73"/>
      <c r="X769" s="73"/>
      <c r="Y769" s="73"/>
      <c r="Z769" s="73"/>
      <c r="AA769" s="73"/>
      <c r="AB769" s="73"/>
      <c r="AC769" s="73"/>
      <c r="AD769" s="73"/>
      <c r="AE769" s="73"/>
      <c r="AF769" s="73"/>
      <c r="AG769" s="73"/>
      <c r="AH769" s="73"/>
    </row>
    <row r="770" spans="1:34" ht="15.75" customHeight="1">
      <c r="A770" s="73"/>
      <c r="B770" s="73"/>
      <c r="C770" s="73"/>
      <c r="D770" s="73"/>
      <c r="E770" s="73"/>
      <c r="F770" s="73"/>
      <c r="G770" s="591"/>
      <c r="H770" s="1412"/>
      <c r="I770" s="73"/>
      <c r="J770" s="73"/>
      <c r="K770" s="74"/>
      <c r="L770" s="74"/>
      <c r="M770" s="989"/>
      <c r="N770" s="74"/>
      <c r="O770" s="73"/>
      <c r="P770" s="73"/>
      <c r="Q770" s="73"/>
      <c r="R770" s="73"/>
      <c r="S770" s="73"/>
      <c r="T770" s="73"/>
      <c r="U770" s="73"/>
      <c r="V770" s="73"/>
      <c r="W770" s="73"/>
      <c r="X770" s="73"/>
      <c r="Y770" s="73"/>
      <c r="Z770" s="73"/>
      <c r="AA770" s="73"/>
      <c r="AB770" s="73"/>
      <c r="AC770" s="73"/>
      <c r="AD770" s="73"/>
      <c r="AE770" s="73"/>
      <c r="AF770" s="73"/>
      <c r="AG770" s="73"/>
      <c r="AH770" s="73"/>
    </row>
    <row r="771" spans="1:34" ht="15.75" customHeight="1">
      <c r="A771" s="73"/>
      <c r="B771" s="73"/>
      <c r="C771" s="73"/>
      <c r="D771" s="73"/>
      <c r="E771" s="73"/>
      <c r="F771" s="73"/>
      <c r="G771" s="591"/>
      <c r="H771" s="1412"/>
      <c r="I771" s="73"/>
      <c r="J771" s="73"/>
      <c r="K771" s="74"/>
      <c r="L771" s="74"/>
      <c r="M771" s="989"/>
      <c r="N771" s="74"/>
      <c r="O771" s="73"/>
      <c r="P771" s="73"/>
      <c r="Q771" s="73"/>
      <c r="R771" s="73"/>
      <c r="S771" s="73"/>
      <c r="T771" s="73"/>
      <c r="U771" s="73"/>
      <c r="V771" s="73"/>
      <c r="W771" s="73"/>
      <c r="X771" s="73"/>
      <c r="Y771" s="73"/>
      <c r="Z771" s="73"/>
      <c r="AA771" s="73"/>
      <c r="AB771" s="73"/>
      <c r="AC771" s="73"/>
      <c r="AD771" s="73"/>
      <c r="AE771" s="73"/>
      <c r="AF771" s="73"/>
      <c r="AG771" s="73"/>
      <c r="AH771" s="73"/>
    </row>
    <row r="772" spans="1:34" ht="15.75" customHeight="1">
      <c r="A772" s="73"/>
      <c r="B772" s="73"/>
      <c r="C772" s="73"/>
      <c r="D772" s="73"/>
      <c r="E772" s="73"/>
      <c r="F772" s="73"/>
      <c r="G772" s="591"/>
      <c r="H772" s="1412"/>
      <c r="I772" s="73"/>
      <c r="J772" s="73"/>
      <c r="K772" s="74"/>
      <c r="L772" s="74"/>
      <c r="M772" s="989"/>
      <c r="N772" s="74"/>
      <c r="O772" s="73"/>
      <c r="P772" s="73"/>
      <c r="Q772" s="73"/>
      <c r="R772" s="73"/>
      <c r="S772" s="73"/>
      <c r="T772" s="73"/>
      <c r="U772" s="73"/>
      <c r="V772" s="73"/>
      <c r="W772" s="73"/>
      <c r="X772" s="73"/>
      <c r="Y772" s="73"/>
      <c r="Z772" s="73"/>
      <c r="AA772" s="73"/>
      <c r="AB772" s="73"/>
      <c r="AC772" s="73"/>
      <c r="AD772" s="73"/>
      <c r="AE772" s="73"/>
      <c r="AF772" s="73"/>
      <c r="AG772" s="73"/>
      <c r="AH772" s="73"/>
    </row>
    <row r="773" spans="1:34" ht="15.75" customHeight="1">
      <c r="A773" s="73"/>
      <c r="B773" s="73"/>
      <c r="C773" s="73"/>
      <c r="D773" s="73"/>
      <c r="E773" s="73"/>
      <c r="F773" s="73"/>
      <c r="G773" s="591"/>
      <c r="H773" s="1412"/>
      <c r="I773" s="73"/>
      <c r="J773" s="73"/>
      <c r="K773" s="74"/>
      <c r="L773" s="74"/>
      <c r="M773" s="989"/>
      <c r="N773" s="74"/>
      <c r="O773" s="73"/>
      <c r="P773" s="73"/>
      <c r="Q773" s="73"/>
      <c r="R773" s="73"/>
      <c r="S773" s="73"/>
      <c r="T773" s="73"/>
      <c r="U773" s="73"/>
      <c r="V773" s="73"/>
      <c r="W773" s="73"/>
      <c r="X773" s="73"/>
      <c r="Y773" s="73"/>
      <c r="Z773" s="73"/>
      <c r="AA773" s="73"/>
      <c r="AB773" s="73"/>
      <c r="AC773" s="73"/>
      <c r="AD773" s="73"/>
      <c r="AE773" s="73"/>
      <c r="AF773" s="73"/>
      <c r="AG773" s="73"/>
      <c r="AH773" s="73"/>
    </row>
    <row r="774" spans="1:34" ht="15.75" customHeight="1">
      <c r="A774" s="73"/>
      <c r="B774" s="73"/>
      <c r="C774" s="73"/>
      <c r="D774" s="73"/>
      <c r="E774" s="73"/>
      <c r="F774" s="73"/>
      <c r="G774" s="591"/>
      <c r="H774" s="1412"/>
      <c r="I774" s="73"/>
      <c r="J774" s="73"/>
      <c r="K774" s="74"/>
      <c r="L774" s="74"/>
      <c r="M774" s="989"/>
      <c r="N774" s="74"/>
      <c r="O774" s="73"/>
      <c r="P774" s="73"/>
      <c r="Q774" s="73"/>
      <c r="R774" s="73"/>
      <c r="S774" s="73"/>
      <c r="T774" s="73"/>
      <c r="U774" s="73"/>
      <c r="V774" s="73"/>
      <c r="W774" s="73"/>
      <c r="X774" s="73"/>
      <c r="Y774" s="73"/>
      <c r="Z774" s="73"/>
      <c r="AA774" s="73"/>
      <c r="AB774" s="73"/>
      <c r="AC774" s="73"/>
      <c r="AD774" s="73"/>
      <c r="AE774" s="73"/>
      <c r="AF774" s="73"/>
      <c r="AG774" s="73"/>
      <c r="AH774" s="73"/>
    </row>
    <row r="775" spans="1:34" ht="15.75" customHeight="1">
      <c r="A775" s="73"/>
      <c r="B775" s="73"/>
      <c r="C775" s="73"/>
      <c r="D775" s="73"/>
      <c r="E775" s="73"/>
      <c r="F775" s="73"/>
      <c r="G775" s="591"/>
      <c r="H775" s="1412"/>
      <c r="I775" s="73"/>
      <c r="J775" s="73"/>
      <c r="K775" s="74"/>
      <c r="L775" s="74"/>
      <c r="M775" s="989"/>
      <c r="N775" s="74"/>
      <c r="O775" s="73"/>
      <c r="P775" s="73"/>
      <c r="Q775" s="73"/>
      <c r="R775" s="73"/>
      <c r="S775" s="73"/>
      <c r="T775" s="73"/>
      <c r="U775" s="73"/>
      <c r="V775" s="73"/>
      <c r="W775" s="73"/>
      <c r="X775" s="73"/>
      <c r="Y775" s="73"/>
      <c r="Z775" s="73"/>
      <c r="AA775" s="73"/>
      <c r="AB775" s="73"/>
      <c r="AC775" s="73"/>
      <c r="AD775" s="73"/>
      <c r="AE775" s="73"/>
      <c r="AF775" s="73"/>
      <c r="AG775" s="73"/>
      <c r="AH775" s="73"/>
    </row>
    <row r="776" spans="1:34" ht="15.75" customHeight="1">
      <c r="A776" s="73"/>
      <c r="B776" s="73"/>
      <c r="C776" s="73"/>
      <c r="D776" s="73"/>
      <c r="E776" s="73"/>
      <c r="F776" s="73"/>
      <c r="G776" s="591"/>
      <c r="H776" s="1412"/>
      <c r="I776" s="73"/>
      <c r="J776" s="73"/>
      <c r="K776" s="74"/>
      <c r="L776" s="74"/>
      <c r="M776" s="989"/>
      <c r="N776" s="74"/>
      <c r="O776" s="73"/>
      <c r="P776" s="73"/>
      <c r="Q776" s="73"/>
      <c r="R776" s="73"/>
      <c r="S776" s="73"/>
      <c r="T776" s="73"/>
      <c r="U776" s="73"/>
      <c r="V776" s="73"/>
      <c r="W776" s="73"/>
      <c r="X776" s="73"/>
      <c r="Y776" s="73"/>
      <c r="Z776" s="73"/>
      <c r="AA776" s="73"/>
      <c r="AB776" s="73"/>
      <c r="AC776" s="73"/>
      <c r="AD776" s="73"/>
      <c r="AE776" s="73"/>
      <c r="AF776" s="73"/>
      <c r="AG776" s="73"/>
      <c r="AH776" s="73"/>
    </row>
    <row r="777" spans="1:34" ht="15.75" customHeight="1">
      <c r="A777" s="73"/>
      <c r="B777" s="73"/>
      <c r="C777" s="73"/>
      <c r="D777" s="73"/>
      <c r="E777" s="73"/>
      <c r="F777" s="73"/>
      <c r="G777" s="591"/>
      <c r="H777" s="1412"/>
      <c r="I777" s="73"/>
      <c r="J777" s="73"/>
      <c r="K777" s="74"/>
      <c r="L777" s="74"/>
      <c r="M777" s="989"/>
      <c r="N777" s="74"/>
      <c r="O777" s="73"/>
      <c r="P777" s="73"/>
      <c r="Q777" s="73"/>
      <c r="R777" s="73"/>
      <c r="S777" s="73"/>
      <c r="T777" s="73"/>
      <c r="U777" s="73"/>
      <c r="V777" s="73"/>
      <c r="W777" s="73"/>
      <c r="X777" s="73"/>
      <c r="Y777" s="73"/>
      <c r="Z777" s="73"/>
      <c r="AA777" s="73"/>
      <c r="AB777" s="73"/>
      <c r="AC777" s="73"/>
      <c r="AD777" s="73"/>
      <c r="AE777" s="73"/>
      <c r="AF777" s="73"/>
      <c r="AG777" s="73"/>
      <c r="AH777" s="73"/>
    </row>
    <row r="778" spans="1:34" ht="15.75" customHeight="1">
      <c r="A778" s="73"/>
      <c r="B778" s="73"/>
      <c r="C778" s="73"/>
      <c r="D778" s="73"/>
      <c r="E778" s="73"/>
      <c r="F778" s="73"/>
      <c r="G778" s="591"/>
      <c r="H778" s="1412"/>
      <c r="I778" s="73"/>
      <c r="J778" s="73"/>
      <c r="K778" s="74"/>
      <c r="L778" s="74"/>
      <c r="M778" s="989"/>
      <c r="N778" s="74"/>
      <c r="O778" s="73"/>
      <c r="P778" s="73"/>
      <c r="Q778" s="73"/>
      <c r="R778" s="73"/>
      <c r="S778" s="73"/>
      <c r="T778" s="73"/>
      <c r="U778" s="73"/>
      <c r="V778" s="73"/>
      <c r="W778" s="73"/>
      <c r="X778" s="73"/>
      <c r="Y778" s="73"/>
      <c r="Z778" s="73"/>
      <c r="AA778" s="73"/>
      <c r="AB778" s="73"/>
      <c r="AC778" s="73"/>
      <c r="AD778" s="73"/>
      <c r="AE778" s="73"/>
      <c r="AF778" s="73"/>
      <c r="AG778" s="73"/>
      <c r="AH778" s="73"/>
    </row>
    <row r="779" spans="1:34" ht="15.75" customHeight="1">
      <c r="A779" s="73"/>
      <c r="B779" s="73"/>
      <c r="C779" s="73"/>
      <c r="D779" s="73"/>
      <c r="E779" s="73"/>
      <c r="F779" s="73"/>
      <c r="G779" s="591"/>
      <c r="H779" s="1412"/>
      <c r="I779" s="73"/>
      <c r="J779" s="73"/>
      <c r="K779" s="74"/>
      <c r="L779" s="74"/>
      <c r="M779" s="989"/>
      <c r="N779" s="74"/>
      <c r="O779" s="73"/>
      <c r="P779" s="73"/>
      <c r="Q779" s="73"/>
      <c r="R779" s="73"/>
      <c r="S779" s="73"/>
      <c r="T779" s="73"/>
      <c r="U779" s="73"/>
      <c r="V779" s="73"/>
      <c r="W779" s="73"/>
      <c r="X779" s="73"/>
      <c r="Y779" s="73"/>
      <c r="Z779" s="73"/>
      <c r="AA779" s="73"/>
      <c r="AB779" s="73"/>
      <c r="AC779" s="73"/>
      <c r="AD779" s="73"/>
      <c r="AE779" s="73"/>
      <c r="AF779" s="73"/>
      <c r="AG779" s="73"/>
      <c r="AH779" s="73"/>
    </row>
    <row r="780" spans="1:34" ht="15.75" customHeight="1">
      <c r="A780" s="73"/>
      <c r="B780" s="73"/>
      <c r="C780" s="73"/>
      <c r="D780" s="73"/>
      <c r="E780" s="73"/>
      <c r="F780" s="73"/>
      <c r="G780" s="591"/>
      <c r="H780" s="1412"/>
      <c r="I780" s="73"/>
      <c r="J780" s="73"/>
      <c r="K780" s="74"/>
      <c r="L780" s="74"/>
      <c r="M780" s="989"/>
      <c r="N780" s="74"/>
      <c r="O780" s="73"/>
      <c r="P780" s="73"/>
      <c r="Q780" s="73"/>
      <c r="R780" s="73"/>
      <c r="S780" s="73"/>
      <c r="T780" s="73"/>
      <c r="U780" s="73"/>
      <c r="V780" s="73"/>
      <c r="W780" s="73"/>
      <c r="X780" s="73"/>
      <c r="Y780" s="73"/>
      <c r="Z780" s="73"/>
      <c r="AA780" s="73"/>
      <c r="AB780" s="73"/>
      <c r="AC780" s="73"/>
      <c r="AD780" s="73"/>
      <c r="AE780" s="73"/>
      <c r="AF780" s="73"/>
      <c r="AG780" s="73"/>
      <c r="AH780" s="73"/>
    </row>
    <row r="781" spans="1:34" ht="15.75" customHeight="1">
      <c r="A781" s="73"/>
      <c r="B781" s="73"/>
      <c r="C781" s="73"/>
      <c r="D781" s="73"/>
      <c r="E781" s="73"/>
      <c r="F781" s="73"/>
      <c r="G781" s="591"/>
      <c r="H781" s="1412"/>
      <c r="I781" s="73"/>
      <c r="J781" s="73"/>
      <c r="K781" s="74"/>
      <c r="L781" s="74"/>
      <c r="M781" s="989"/>
      <c r="N781" s="74"/>
      <c r="O781" s="73"/>
      <c r="P781" s="73"/>
      <c r="Q781" s="73"/>
      <c r="R781" s="73"/>
      <c r="S781" s="73"/>
      <c r="T781" s="73"/>
      <c r="U781" s="73"/>
      <c r="V781" s="73"/>
      <c r="W781" s="73"/>
      <c r="X781" s="73"/>
      <c r="Y781" s="73"/>
      <c r="Z781" s="73"/>
      <c r="AA781" s="73"/>
      <c r="AB781" s="73"/>
      <c r="AC781" s="73"/>
      <c r="AD781" s="73"/>
      <c r="AE781" s="73"/>
      <c r="AF781" s="73"/>
      <c r="AG781" s="73"/>
      <c r="AH781" s="73"/>
    </row>
    <row r="782" spans="1:34" ht="15.75" customHeight="1">
      <c r="A782" s="73"/>
      <c r="B782" s="73"/>
      <c r="C782" s="73"/>
      <c r="D782" s="73"/>
      <c r="E782" s="73"/>
      <c r="F782" s="73"/>
      <c r="G782" s="591"/>
      <c r="H782" s="1412"/>
      <c r="I782" s="73"/>
      <c r="J782" s="73"/>
      <c r="K782" s="74"/>
      <c r="L782" s="74"/>
      <c r="M782" s="989"/>
      <c r="N782" s="74"/>
      <c r="O782" s="73"/>
      <c r="P782" s="73"/>
      <c r="Q782" s="73"/>
      <c r="R782" s="73"/>
      <c r="S782" s="73"/>
      <c r="T782" s="73"/>
      <c r="U782" s="73"/>
      <c r="V782" s="73"/>
      <c r="W782" s="73"/>
      <c r="X782" s="73"/>
      <c r="Y782" s="73"/>
      <c r="Z782" s="73"/>
      <c r="AA782" s="73"/>
      <c r="AB782" s="73"/>
      <c r="AC782" s="73"/>
      <c r="AD782" s="73"/>
      <c r="AE782" s="73"/>
      <c r="AF782" s="73"/>
      <c r="AG782" s="73"/>
      <c r="AH782" s="73"/>
    </row>
    <row r="783" spans="1:34" ht="15.75" customHeight="1">
      <c r="A783" s="73"/>
      <c r="B783" s="73"/>
      <c r="C783" s="73"/>
      <c r="D783" s="73"/>
      <c r="E783" s="73"/>
      <c r="F783" s="73"/>
      <c r="G783" s="591"/>
      <c r="H783" s="1412"/>
      <c r="I783" s="73"/>
      <c r="J783" s="73"/>
      <c r="K783" s="74"/>
      <c r="L783" s="74"/>
      <c r="M783" s="989"/>
      <c r="N783" s="74"/>
      <c r="O783" s="73"/>
      <c r="P783" s="73"/>
      <c r="Q783" s="73"/>
      <c r="R783" s="73"/>
      <c r="S783" s="73"/>
      <c r="T783" s="73"/>
      <c r="U783" s="73"/>
      <c r="V783" s="73"/>
      <c r="W783" s="73"/>
      <c r="X783" s="73"/>
      <c r="Y783" s="73"/>
      <c r="Z783" s="73"/>
      <c r="AA783" s="73"/>
      <c r="AB783" s="73"/>
      <c r="AC783" s="73"/>
      <c r="AD783" s="73"/>
      <c r="AE783" s="73"/>
      <c r="AF783" s="73"/>
      <c r="AG783" s="73"/>
      <c r="AH783" s="73"/>
    </row>
    <row r="784" spans="1:34" ht="15.75" customHeight="1">
      <c r="A784" s="73"/>
      <c r="B784" s="73"/>
      <c r="C784" s="73"/>
      <c r="D784" s="73"/>
      <c r="E784" s="73"/>
      <c r="F784" s="73"/>
      <c r="G784" s="591"/>
      <c r="H784" s="1412"/>
      <c r="I784" s="73"/>
      <c r="J784" s="73"/>
      <c r="K784" s="74"/>
      <c r="L784" s="74"/>
      <c r="M784" s="989"/>
      <c r="N784" s="74"/>
      <c r="O784" s="73"/>
      <c r="P784" s="73"/>
      <c r="Q784" s="73"/>
      <c r="R784" s="73"/>
      <c r="S784" s="73"/>
      <c r="T784" s="73"/>
      <c r="U784" s="73"/>
      <c r="V784" s="73"/>
      <c r="W784" s="73"/>
      <c r="X784" s="73"/>
      <c r="Y784" s="73"/>
      <c r="Z784" s="73"/>
      <c r="AA784" s="73"/>
      <c r="AB784" s="73"/>
      <c r="AC784" s="73"/>
      <c r="AD784" s="73"/>
      <c r="AE784" s="73"/>
      <c r="AF784" s="73"/>
      <c r="AG784" s="73"/>
      <c r="AH784" s="73"/>
    </row>
    <row r="785" spans="1:34" ht="15.75" customHeight="1">
      <c r="A785" s="73"/>
      <c r="B785" s="73"/>
      <c r="C785" s="73"/>
      <c r="D785" s="73"/>
      <c r="E785" s="73"/>
      <c r="F785" s="73"/>
      <c r="G785" s="591"/>
      <c r="H785" s="1412"/>
      <c r="I785" s="73"/>
      <c r="J785" s="73"/>
      <c r="K785" s="74"/>
      <c r="L785" s="74"/>
      <c r="M785" s="989"/>
      <c r="N785" s="74"/>
      <c r="O785" s="73"/>
      <c r="P785" s="73"/>
      <c r="Q785" s="73"/>
      <c r="R785" s="73"/>
      <c r="S785" s="73"/>
      <c r="T785" s="73"/>
      <c r="U785" s="73"/>
      <c r="V785" s="73"/>
      <c r="W785" s="73"/>
      <c r="X785" s="73"/>
      <c r="Y785" s="73"/>
      <c r="Z785" s="73"/>
      <c r="AA785" s="73"/>
      <c r="AB785" s="73"/>
      <c r="AC785" s="73"/>
      <c r="AD785" s="73"/>
      <c r="AE785" s="73"/>
      <c r="AF785" s="73"/>
      <c r="AG785" s="73"/>
      <c r="AH785" s="73"/>
    </row>
    <row r="786" spans="1:34" ht="15.75" customHeight="1">
      <c r="A786" s="73"/>
      <c r="B786" s="73"/>
      <c r="C786" s="73"/>
      <c r="D786" s="73"/>
      <c r="E786" s="73"/>
      <c r="F786" s="73"/>
      <c r="G786" s="591"/>
      <c r="H786" s="1412"/>
      <c r="I786" s="73"/>
      <c r="J786" s="73"/>
      <c r="K786" s="74"/>
      <c r="L786" s="74"/>
      <c r="M786" s="989"/>
      <c r="N786" s="74"/>
      <c r="O786" s="73"/>
      <c r="P786" s="73"/>
      <c r="Q786" s="73"/>
      <c r="R786" s="73"/>
      <c r="S786" s="73"/>
      <c r="T786" s="73"/>
      <c r="U786" s="73"/>
      <c r="V786" s="73"/>
      <c r="W786" s="73"/>
      <c r="X786" s="73"/>
      <c r="Y786" s="73"/>
      <c r="Z786" s="73"/>
      <c r="AA786" s="73"/>
      <c r="AB786" s="73"/>
      <c r="AC786" s="73"/>
      <c r="AD786" s="73"/>
      <c r="AE786" s="73"/>
      <c r="AF786" s="73"/>
      <c r="AG786" s="73"/>
      <c r="AH786" s="73"/>
    </row>
    <row r="787" spans="1:34" ht="15.75" customHeight="1">
      <c r="A787" s="73"/>
      <c r="B787" s="73"/>
      <c r="C787" s="73"/>
      <c r="D787" s="73"/>
      <c r="E787" s="73"/>
      <c r="F787" s="73"/>
      <c r="G787" s="591"/>
      <c r="H787" s="1412"/>
      <c r="I787" s="73"/>
      <c r="J787" s="73"/>
      <c r="K787" s="74"/>
      <c r="L787" s="74"/>
      <c r="M787" s="989"/>
      <c r="N787" s="74"/>
      <c r="O787" s="73"/>
      <c r="P787" s="73"/>
      <c r="Q787" s="73"/>
      <c r="R787" s="73"/>
      <c r="S787" s="73"/>
      <c r="T787" s="73"/>
      <c r="U787" s="73"/>
      <c r="V787" s="73"/>
      <c r="W787" s="73"/>
      <c r="X787" s="73"/>
      <c r="Y787" s="73"/>
      <c r="Z787" s="73"/>
      <c r="AA787" s="73"/>
      <c r="AB787" s="73"/>
      <c r="AC787" s="73"/>
      <c r="AD787" s="73"/>
      <c r="AE787" s="73"/>
      <c r="AF787" s="73"/>
      <c r="AG787" s="73"/>
      <c r="AH787" s="73"/>
    </row>
    <row r="788" spans="1:34" ht="15.75" customHeight="1">
      <c r="A788" s="73"/>
      <c r="B788" s="73"/>
      <c r="C788" s="73"/>
      <c r="D788" s="73"/>
      <c r="E788" s="73"/>
      <c r="F788" s="73"/>
      <c r="G788" s="591"/>
      <c r="H788" s="1412"/>
      <c r="I788" s="73"/>
      <c r="J788" s="73"/>
      <c r="K788" s="74"/>
      <c r="L788" s="74"/>
      <c r="M788" s="989"/>
      <c r="N788" s="74"/>
      <c r="O788" s="73"/>
      <c r="P788" s="73"/>
      <c r="Q788" s="73"/>
      <c r="R788" s="73"/>
      <c r="S788" s="73"/>
      <c r="T788" s="73"/>
      <c r="U788" s="73"/>
      <c r="V788" s="73"/>
      <c r="W788" s="73"/>
      <c r="X788" s="73"/>
      <c r="Y788" s="73"/>
      <c r="Z788" s="73"/>
      <c r="AA788" s="73"/>
      <c r="AB788" s="73"/>
      <c r="AC788" s="73"/>
      <c r="AD788" s="73"/>
      <c r="AE788" s="73"/>
      <c r="AF788" s="73"/>
      <c r="AG788" s="73"/>
      <c r="AH788" s="73"/>
    </row>
    <row r="789" spans="1:34" ht="15.75" customHeight="1">
      <c r="A789" s="73"/>
      <c r="B789" s="73"/>
      <c r="C789" s="73"/>
      <c r="D789" s="73"/>
      <c r="E789" s="73"/>
      <c r="F789" s="73"/>
      <c r="G789" s="591"/>
      <c r="H789" s="1412"/>
      <c r="I789" s="73"/>
      <c r="J789" s="73"/>
      <c r="K789" s="74"/>
      <c r="L789" s="74"/>
      <c r="M789" s="989"/>
      <c r="N789" s="74"/>
      <c r="O789" s="73"/>
      <c r="P789" s="73"/>
      <c r="Q789" s="73"/>
      <c r="R789" s="73"/>
      <c r="S789" s="73"/>
      <c r="T789" s="73"/>
      <c r="U789" s="73"/>
      <c r="V789" s="73"/>
      <c r="W789" s="73"/>
      <c r="X789" s="73"/>
      <c r="Y789" s="73"/>
      <c r="Z789" s="73"/>
      <c r="AA789" s="73"/>
      <c r="AB789" s="73"/>
      <c r="AC789" s="73"/>
      <c r="AD789" s="73"/>
      <c r="AE789" s="73"/>
      <c r="AF789" s="73"/>
      <c r="AG789" s="73"/>
      <c r="AH789" s="73"/>
    </row>
    <row r="790" spans="1:34" ht="15.75" customHeight="1">
      <c r="A790" s="73"/>
      <c r="B790" s="73"/>
      <c r="C790" s="73"/>
      <c r="D790" s="73"/>
      <c r="E790" s="73"/>
      <c r="F790" s="73"/>
      <c r="G790" s="591"/>
      <c r="H790" s="1412"/>
      <c r="I790" s="73"/>
      <c r="J790" s="73"/>
      <c r="K790" s="74"/>
      <c r="L790" s="74"/>
      <c r="M790" s="989"/>
      <c r="N790" s="74"/>
      <c r="O790" s="73"/>
      <c r="P790" s="73"/>
      <c r="Q790" s="73"/>
      <c r="R790" s="73"/>
      <c r="S790" s="73"/>
      <c r="T790" s="73"/>
      <c r="U790" s="73"/>
      <c r="V790" s="73"/>
      <c r="W790" s="73"/>
      <c r="X790" s="73"/>
      <c r="Y790" s="73"/>
      <c r="Z790" s="73"/>
      <c r="AA790" s="73"/>
      <c r="AB790" s="73"/>
      <c r="AC790" s="73"/>
      <c r="AD790" s="73"/>
      <c r="AE790" s="73"/>
      <c r="AF790" s="73"/>
      <c r="AG790" s="73"/>
      <c r="AH790" s="73"/>
    </row>
    <row r="791" spans="1:34" ht="15.75" customHeight="1">
      <c r="A791" s="73"/>
      <c r="B791" s="73"/>
      <c r="C791" s="73"/>
      <c r="D791" s="73"/>
      <c r="E791" s="73"/>
      <c r="F791" s="73"/>
      <c r="G791" s="591"/>
      <c r="H791" s="1412"/>
      <c r="I791" s="73"/>
      <c r="J791" s="73"/>
      <c r="K791" s="74"/>
      <c r="L791" s="74"/>
      <c r="M791" s="989"/>
      <c r="N791" s="74"/>
      <c r="O791" s="73"/>
      <c r="P791" s="73"/>
      <c r="Q791" s="73"/>
      <c r="R791" s="73"/>
      <c r="S791" s="73"/>
      <c r="T791" s="73"/>
      <c r="U791" s="73"/>
      <c r="V791" s="73"/>
      <c r="W791" s="73"/>
      <c r="X791" s="73"/>
      <c r="Y791" s="73"/>
      <c r="Z791" s="73"/>
      <c r="AA791" s="73"/>
      <c r="AB791" s="73"/>
      <c r="AC791" s="73"/>
      <c r="AD791" s="73"/>
      <c r="AE791" s="73"/>
      <c r="AF791" s="73"/>
      <c r="AG791" s="73"/>
      <c r="AH791" s="73"/>
    </row>
    <row r="792" spans="1:34" ht="15.75" customHeight="1">
      <c r="A792" s="73"/>
      <c r="B792" s="73"/>
      <c r="C792" s="73"/>
      <c r="D792" s="73"/>
      <c r="E792" s="73"/>
      <c r="F792" s="73"/>
      <c r="G792" s="591"/>
      <c r="H792" s="1412"/>
      <c r="I792" s="73"/>
      <c r="J792" s="73"/>
      <c r="K792" s="74"/>
      <c r="L792" s="74"/>
      <c r="M792" s="989"/>
      <c r="N792" s="74"/>
      <c r="O792" s="73"/>
      <c r="P792" s="73"/>
      <c r="Q792" s="73"/>
      <c r="R792" s="73"/>
      <c r="S792" s="73"/>
      <c r="T792" s="73"/>
      <c r="U792" s="73"/>
      <c r="V792" s="73"/>
      <c r="W792" s="73"/>
      <c r="X792" s="73"/>
      <c r="Y792" s="73"/>
      <c r="Z792" s="73"/>
      <c r="AA792" s="73"/>
      <c r="AB792" s="73"/>
      <c r="AC792" s="73"/>
      <c r="AD792" s="73"/>
      <c r="AE792" s="73"/>
      <c r="AF792" s="73"/>
      <c r="AG792" s="73"/>
      <c r="AH792" s="73"/>
    </row>
    <row r="793" spans="1:34" ht="15.75" customHeight="1">
      <c r="A793" s="73"/>
      <c r="B793" s="73"/>
      <c r="C793" s="73"/>
      <c r="D793" s="73"/>
      <c r="E793" s="73"/>
      <c r="F793" s="73"/>
      <c r="G793" s="591"/>
      <c r="H793" s="1412"/>
      <c r="I793" s="73"/>
      <c r="J793" s="73"/>
      <c r="K793" s="74"/>
      <c r="L793" s="74"/>
      <c r="M793" s="989"/>
      <c r="N793" s="74"/>
      <c r="O793" s="73"/>
      <c r="P793" s="73"/>
      <c r="Q793" s="73"/>
      <c r="R793" s="73"/>
      <c r="S793" s="73"/>
      <c r="T793" s="73"/>
      <c r="U793" s="73"/>
      <c r="V793" s="73"/>
      <c r="W793" s="73"/>
      <c r="X793" s="73"/>
      <c r="Y793" s="73"/>
      <c r="Z793" s="73"/>
      <c r="AA793" s="73"/>
      <c r="AB793" s="73"/>
      <c r="AC793" s="73"/>
      <c r="AD793" s="73"/>
      <c r="AE793" s="73"/>
      <c r="AF793" s="73"/>
      <c r="AG793" s="73"/>
      <c r="AH793" s="73"/>
    </row>
    <row r="794" spans="1:34" ht="15.75" customHeight="1">
      <c r="A794" s="73"/>
      <c r="B794" s="73"/>
      <c r="C794" s="73"/>
      <c r="D794" s="73"/>
      <c r="E794" s="73"/>
      <c r="F794" s="73"/>
      <c r="G794" s="591"/>
      <c r="H794" s="1412"/>
      <c r="I794" s="73"/>
      <c r="J794" s="73"/>
      <c r="K794" s="74"/>
      <c r="L794" s="74"/>
      <c r="M794" s="989"/>
      <c r="N794" s="74"/>
      <c r="O794" s="73"/>
      <c r="P794" s="73"/>
      <c r="Q794" s="73"/>
      <c r="R794" s="73"/>
      <c r="S794" s="73"/>
      <c r="T794" s="73"/>
      <c r="U794" s="73"/>
      <c r="V794" s="73"/>
      <c r="W794" s="73"/>
      <c r="X794" s="73"/>
      <c r="Y794" s="73"/>
      <c r="Z794" s="73"/>
      <c r="AA794" s="73"/>
      <c r="AB794" s="73"/>
      <c r="AC794" s="73"/>
      <c r="AD794" s="73"/>
      <c r="AE794" s="73"/>
      <c r="AF794" s="73"/>
      <c r="AG794" s="73"/>
      <c r="AH794" s="73"/>
    </row>
    <row r="795" spans="1:34" ht="15.75" customHeight="1">
      <c r="A795" s="73"/>
      <c r="B795" s="73"/>
      <c r="C795" s="73"/>
      <c r="D795" s="73"/>
      <c r="E795" s="73"/>
      <c r="F795" s="73"/>
      <c r="G795" s="591"/>
      <c r="H795" s="1412"/>
      <c r="I795" s="73"/>
      <c r="J795" s="73"/>
      <c r="K795" s="74"/>
      <c r="L795" s="74"/>
      <c r="M795" s="989"/>
      <c r="N795" s="74"/>
      <c r="O795" s="73"/>
      <c r="P795" s="73"/>
      <c r="Q795" s="73"/>
      <c r="R795" s="73"/>
      <c r="S795" s="73"/>
      <c r="T795" s="73"/>
      <c r="U795" s="73"/>
      <c r="V795" s="73"/>
      <c r="W795" s="73"/>
      <c r="X795" s="73"/>
      <c r="Y795" s="73"/>
      <c r="Z795" s="73"/>
      <c r="AA795" s="73"/>
      <c r="AB795" s="73"/>
      <c r="AC795" s="73"/>
      <c r="AD795" s="73"/>
      <c r="AE795" s="73"/>
      <c r="AF795" s="73"/>
      <c r="AG795" s="73"/>
      <c r="AH795" s="73"/>
    </row>
    <row r="796" spans="1:34" ht="15.75" customHeight="1">
      <c r="A796" s="73"/>
      <c r="B796" s="73"/>
      <c r="C796" s="73"/>
      <c r="D796" s="73"/>
      <c r="E796" s="73"/>
      <c r="F796" s="73"/>
      <c r="G796" s="591"/>
      <c r="H796" s="1412"/>
      <c r="I796" s="73"/>
      <c r="J796" s="73"/>
      <c r="K796" s="74"/>
      <c r="L796" s="74"/>
      <c r="M796" s="989"/>
      <c r="N796" s="74"/>
      <c r="O796" s="73"/>
      <c r="P796" s="73"/>
      <c r="Q796" s="73"/>
      <c r="R796" s="73"/>
      <c r="S796" s="73"/>
      <c r="T796" s="73"/>
      <c r="U796" s="73"/>
      <c r="V796" s="73"/>
      <c r="W796" s="73"/>
      <c r="X796" s="73"/>
      <c r="Y796" s="73"/>
      <c r="Z796" s="73"/>
      <c r="AA796" s="73"/>
      <c r="AB796" s="73"/>
      <c r="AC796" s="73"/>
      <c r="AD796" s="73"/>
      <c r="AE796" s="73"/>
      <c r="AF796" s="73"/>
      <c r="AG796" s="73"/>
      <c r="AH796" s="73"/>
    </row>
    <row r="797" spans="1:34" ht="15.75" customHeight="1">
      <c r="A797" s="73"/>
      <c r="B797" s="73"/>
      <c r="C797" s="73"/>
      <c r="D797" s="73"/>
      <c r="E797" s="73"/>
      <c r="F797" s="73"/>
      <c r="G797" s="591"/>
      <c r="H797" s="1412"/>
      <c r="I797" s="73"/>
      <c r="J797" s="73"/>
      <c r="K797" s="74"/>
      <c r="L797" s="74"/>
      <c r="M797" s="989"/>
      <c r="N797" s="74"/>
      <c r="O797" s="73"/>
      <c r="P797" s="73"/>
      <c r="Q797" s="73"/>
      <c r="R797" s="73"/>
      <c r="S797" s="73"/>
      <c r="T797" s="73"/>
      <c r="U797" s="73"/>
      <c r="V797" s="73"/>
      <c r="W797" s="73"/>
      <c r="X797" s="73"/>
      <c r="Y797" s="73"/>
      <c r="Z797" s="73"/>
      <c r="AA797" s="73"/>
      <c r="AB797" s="73"/>
      <c r="AC797" s="73"/>
      <c r="AD797" s="73"/>
      <c r="AE797" s="73"/>
      <c r="AF797" s="73"/>
      <c r="AG797" s="73"/>
      <c r="AH797" s="73"/>
    </row>
    <row r="798" spans="1:34" ht="15.75" customHeight="1">
      <c r="A798" s="73"/>
      <c r="B798" s="73"/>
      <c r="C798" s="73"/>
      <c r="D798" s="73"/>
      <c r="E798" s="73"/>
      <c r="F798" s="73"/>
      <c r="G798" s="591"/>
      <c r="H798" s="1412"/>
      <c r="I798" s="73"/>
      <c r="J798" s="73"/>
      <c r="K798" s="74"/>
      <c r="L798" s="74"/>
      <c r="M798" s="989"/>
      <c r="N798" s="74"/>
      <c r="O798" s="73"/>
      <c r="P798" s="73"/>
      <c r="Q798" s="73"/>
      <c r="R798" s="73"/>
      <c r="S798" s="73"/>
      <c r="T798" s="73"/>
      <c r="U798" s="73"/>
      <c r="V798" s="73"/>
      <c r="W798" s="73"/>
      <c r="X798" s="73"/>
      <c r="Y798" s="73"/>
      <c r="Z798" s="73"/>
      <c r="AA798" s="73"/>
      <c r="AB798" s="73"/>
      <c r="AC798" s="73"/>
      <c r="AD798" s="73"/>
      <c r="AE798" s="73"/>
      <c r="AF798" s="73"/>
      <c r="AG798" s="73"/>
      <c r="AH798" s="73"/>
    </row>
    <row r="799" spans="1:34" ht="15.75" customHeight="1">
      <c r="A799" s="73"/>
      <c r="B799" s="73"/>
      <c r="C799" s="73"/>
      <c r="D799" s="73"/>
      <c r="E799" s="73"/>
      <c r="F799" s="73"/>
      <c r="G799" s="591"/>
      <c r="H799" s="1412"/>
      <c r="I799" s="73"/>
      <c r="J799" s="73"/>
      <c r="K799" s="74"/>
      <c r="L799" s="74"/>
      <c r="M799" s="989"/>
      <c r="N799" s="74"/>
      <c r="O799" s="73"/>
      <c r="P799" s="73"/>
      <c r="Q799" s="73"/>
      <c r="R799" s="73"/>
      <c r="S799" s="73"/>
      <c r="T799" s="73"/>
      <c r="U799" s="73"/>
      <c r="V799" s="73"/>
      <c r="W799" s="73"/>
      <c r="X799" s="73"/>
      <c r="Y799" s="73"/>
      <c r="Z799" s="73"/>
      <c r="AA799" s="73"/>
      <c r="AB799" s="73"/>
      <c r="AC799" s="73"/>
      <c r="AD799" s="73"/>
      <c r="AE799" s="73"/>
      <c r="AF799" s="73"/>
      <c r="AG799" s="73"/>
      <c r="AH799" s="73"/>
    </row>
    <row r="800" spans="1:34" ht="15.75" customHeight="1">
      <c r="A800" s="73"/>
      <c r="B800" s="73"/>
      <c r="C800" s="73"/>
      <c r="D800" s="73"/>
      <c r="E800" s="73"/>
      <c r="F800" s="73"/>
      <c r="G800" s="591"/>
      <c r="H800" s="1412"/>
      <c r="I800" s="73"/>
      <c r="J800" s="73"/>
      <c r="K800" s="74"/>
      <c r="L800" s="74"/>
      <c r="M800" s="989"/>
      <c r="N800" s="74"/>
      <c r="O800" s="73"/>
      <c r="P800" s="73"/>
      <c r="Q800" s="73"/>
      <c r="R800" s="73"/>
      <c r="S800" s="73"/>
      <c r="T800" s="73"/>
      <c r="U800" s="73"/>
      <c r="V800" s="73"/>
      <c r="W800" s="73"/>
      <c r="X800" s="73"/>
      <c r="Y800" s="73"/>
      <c r="Z800" s="73"/>
      <c r="AA800" s="73"/>
      <c r="AB800" s="73"/>
      <c r="AC800" s="73"/>
      <c r="AD800" s="73"/>
      <c r="AE800" s="73"/>
      <c r="AF800" s="73"/>
      <c r="AG800" s="73"/>
      <c r="AH800" s="73"/>
    </row>
    <row r="801" spans="1:34" ht="15.75" customHeight="1">
      <c r="A801" s="73"/>
      <c r="B801" s="73"/>
      <c r="C801" s="73"/>
      <c r="D801" s="73"/>
      <c r="E801" s="73"/>
      <c r="F801" s="73"/>
      <c r="G801" s="591"/>
      <c r="H801" s="1412"/>
      <c r="I801" s="73"/>
      <c r="J801" s="73"/>
      <c r="K801" s="74"/>
      <c r="L801" s="74"/>
      <c r="M801" s="989"/>
      <c r="N801" s="74"/>
      <c r="O801" s="73"/>
      <c r="P801" s="73"/>
      <c r="Q801" s="73"/>
      <c r="R801" s="73"/>
      <c r="S801" s="73"/>
      <c r="T801" s="73"/>
      <c r="U801" s="73"/>
      <c r="V801" s="73"/>
      <c r="W801" s="73"/>
      <c r="X801" s="73"/>
      <c r="Y801" s="73"/>
      <c r="Z801" s="73"/>
      <c r="AA801" s="73"/>
      <c r="AB801" s="73"/>
      <c r="AC801" s="73"/>
      <c r="AD801" s="73"/>
      <c r="AE801" s="73"/>
      <c r="AF801" s="73"/>
      <c r="AG801" s="73"/>
      <c r="AH801" s="73"/>
    </row>
    <row r="802" spans="1:34" ht="15.75" customHeight="1">
      <c r="A802" s="73"/>
      <c r="B802" s="73"/>
      <c r="C802" s="73"/>
      <c r="D802" s="73"/>
      <c r="E802" s="73"/>
      <c r="F802" s="73"/>
      <c r="G802" s="591"/>
      <c r="H802" s="1412"/>
      <c r="I802" s="73"/>
      <c r="J802" s="73"/>
      <c r="K802" s="74"/>
      <c r="L802" s="74"/>
      <c r="M802" s="989"/>
      <c r="N802" s="74"/>
      <c r="O802" s="73"/>
      <c r="P802" s="73"/>
      <c r="Q802" s="73"/>
      <c r="R802" s="73"/>
      <c r="S802" s="73"/>
      <c r="T802" s="73"/>
      <c r="U802" s="73"/>
      <c r="V802" s="73"/>
      <c r="W802" s="73"/>
      <c r="X802" s="73"/>
      <c r="Y802" s="73"/>
      <c r="Z802" s="73"/>
      <c r="AA802" s="73"/>
      <c r="AB802" s="73"/>
      <c r="AC802" s="73"/>
      <c r="AD802" s="73"/>
      <c r="AE802" s="73"/>
      <c r="AF802" s="73"/>
      <c r="AG802" s="73"/>
      <c r="AH802" s="73"/>
    </row>
    <row r="803" spans="1:34" ht="15.75" customHeight="1">
      <c r="A803" s="73"/>
      <c r="B803" s="73"/>
      <c r="C803" s="73"/>
      <c r="D803" s="73"/>
      <c r="E803" s="73"/>
      <c r="F803" s="73"/>
      <c r="G803" s="591"/>
      <c r="H803" s="1412"/>
      <c r="I803" s="73"/>
      <c r="J803" s="73"/>
      <c r="K803" s="74"/>
      <c r="L803" s="74"/>
      <c r="M803" s="989"/>
      <c r="N803" s="74"/>
      <c r="O803" s="73"/>
      <c r="P803" s="73"/>
      <c r="Q803" s="73"/>
      <c r="R803" s="73"/>
      <c r="S803" s="73"/>
      <c r="T803" s="73"/>
      <c r="U803" s="73"/>
      <c r="V803" s="73"/>
      <c r="W803" s="73"/>
      <c r="X803" s="73"/>
      <c r="Y803" s="73"/>
      <c r="Z803" s="73"/>
      <c r="AA803" s="73"/>
      <c r="AB803" s="73"/>
      <c r="AC803" s="73"/>
      <c r="AD803" s="73"/>
      <c r="AE803" s="73"/>
      <c r="AF803" s="73"/>
      <c r="AG803" s="73"/>
      <c r="AH803" s="73"/>
    </row>
    <row r="804" spans="1:34" ht="15.75" customHeight="1">
      <c r="A804" s="73"/>
      <c r="B804" s="73"/>
      <c r="C804" s="73"/>
      <c r="D804" s="73"/>
      <c r="E804" s="73"/>
      <c r="F804" s="73"/>
      <c r="G804" s="591"/>
      <c r="H804" s="1412"/>
      <c r="I804" s="73"/>
      <c r="J804" s="73"/>
      <c r="K804" s="74"/>
      <c r="L804" s="74"/>
      <c r="M804" s="989"/>
      <c r="N804" s="74"/>
      <c r="O804" s="73"/>
      <c r="P804" s="73"/>
      <c r="Q804" s="73"/>
      <c r="R804" s="73"/>
      <c r="S804" s="73"/>
      <c r="T804" s="73"/>
      <c r="U804" s="73"/>
      <c r="V804" s="73"/>
      <c r="W804" s="73"/>
      <c r="X804" s="73"/>
      <c r="Y804" s="73"/>
      <c r="Z804" s="73"/>
      <c r="AA804" s="73"/>
      <c r="AB804" s="73"/>
      <c r="AC804" s="73"/>
      <c r="AD804" s="73"/>
      <c r="AE804" s="73"/>
      <c r="AF804" s="73"/>
      <c r="AG804" s="73"/>
      <c r="AH804" s="73"/>
    </row>
    <row r="805" spans="1:34" ht="15.75" customHeight="1">
      <c r="A805" s="73"/>
      <c r="B805" s="73"/>
      <c r="C805" s="73"/>
      <c r="D805" s="73"/>
      <c r="E805" s="73"/>
      <c r="F805" s="73"/>
      <c r="G805" s="591"/>
      <c r="H805" s="1412"/>
      <c r="I805" s="73"/>
      <c r="J805" s="73"/>
      <c r="K805" s="74"/>
      <c r="L805" s="74"/>
      <c r="M805" s="989"/>
      <c r="N805" s="74"/>
      <c r="O805" s="73"/>
      <c r="P805" s="73"/>
      <c r="Q805" s="73"/>
      <c r="R805" s="73"/>
      <c r="S805" s="73"/>
      <c r="T805" s="73"/>
      <c r="U805" s="73"/>
      <c r="V805" s="73"/>
      <c r="W805" s="73"/>
      <c r="X805" s="73"/>
      <c r="Y805" s="73"/>
      <c r="Z805" s="73"/>
      <c r="AA805" s="73"/>
      <c r="AB805" s="73"/>
      <c r="AC805" s="73"/>
      <c r="AD805" s="73"/>
      <c r="AE805" s="73"/>
      <c r="AF805" s="73"/>
      <c r="AG805" s="73"/>
      <c r="AH805" s="73"/>
    </row>
    <row r="806" spans="1:34" ht="15.75" customHeight="1">
      <c r="A806" s="73"/>
      <c r="B806" s="73"/>
      <c r="C806" s="73"/>
      <c r="D806" s="73"/>
      <c r="E806" s="73"/>
      <c r="F806" s="73"/>
      <c r="G806" s="591"/>
      <c r="H806" s="1412"/>
      <c r="I806" s="73"/>
      <c r="J806" s="73"/>
      <c r="K806" s="74"/>
      <c r="L806" s="74"/>
      <c r="M806" s="989"/>
      <c r="N806" s="74"/>
      <c r="O806" s="73"/>
      <c r="P806" s="73"/>
      <c r="Q806" s="73"/>
      <c r="R806" s="73"/>
      <c r="S806" s="73"/>
      <c r="T806" s="73"/>
      <c r="U806" s="73"/>
      <c r="V806" s="73"/>
      <c r="W806" s="73"/>
      <c r="X806" s="73"/>
      <c r="Y806" s="73"/>
      <c r="Z806" s="73"/>
      <c r="AA806" s="73"/>
      <c r="AB806" s="73"/>
      <c r="AC806" s="73"/>
      <c r="AD806" s="73"/>
      <c r="AE806" s="73"/>
      <c r="AF806" s="73"/>
      <c r="AG806" s="73"/>
      <c r="AH806" s="73"/>
    </row>
    <row r="807" spans="1:34" ht="15.75" customHeight="1">
      <c r="A807" s="73"/>
      <c r="B807" s="73"/>
      <c r="C807" s="73"/>
      <c r="D807" s="73"/>
      <c r="E807" s="73"/>
      <c r="F807" s="73"/>
      <c r="G807" s="591"/>
      <c r="H807" s="1412"/>
      <c r="I807" s="73"/>
      <c r="J807" s="73"/>
      <c r="K807" s="74"/>
      <c r="L807" s="74"/>
      <c r="M807" s="989"/>
      <c r="N807" s="74"/>
      <c r="O807" s="73"/>
      <c r="P807" s="73"/>
      <c r="Q807" s="73"/>
      <c r="R807" s="73"/>
      <c r="S807" s="73"/>
      <c r="T807" s="73"/>
      <c r="U807" s="73"/>
      <c r="V807" s="73"/>
      <c r="W807" s="73"/>
      <c r="X807" s="73"/>
      <c r="Y807" s="73"/>
      <c r="Z807" s="73"/>
      <c r="AA807" s="73"/>
      <c r="AB807" s="73"/>
      <c r="AC807" s="73"/>
      <c r="AD807" s="73"/>
      <c r="AE807" s="73"/>
      <c r="AF807" s="73"/>
      <c r="AG807" s="73"/>
      <c r="AH807" s="73"/>
    </row>
    <row r="808" spans="1:34" ht="15.75" customHeight="1">
      <c r="A808" s="73"/>
      <c r="B808" s="73"/>
      <c r="C808" s="73"/>
      <c r="D808" s="73"/>
      <c r="E808" s="73"/>
      <c r="F808" s="73"/>
      <c r="G808" s="591"/>
      <c r="H808" s="1412"/>
      <c r="I808" s="73"/>
      <c r="J808" s="73"/>
      <c r="K808" s="74"/>
      <c r="L808" s="74"/>
      <c r="M808" s="989"/>
      <c r="N808" s="74"/>
      <c r="O808" s="73"/>
      <c r="P808" s="73"/>
      <c r="Q808" s="73"/>
      <c r="R808" s="73"/>
      <c r="S808" s="73"/>
      <c r="T808" s="73"/>
      <c r="U808" s="73"/>
      <c r="V808" s="73"/>
      <c r="W808" s="73"/>
      <c r="X808" s="73"/>
      <c r="Y808" s="73"/>
      <c r="Z808" s="73"/>
      <c r="AA808" s="73"/>
      <c r="AB808" s="73"/>
      <c r="AC808" s="73"/>
      <c r="AD808" s="73"/>
      <c r="AE808" s="73"/>
      <c r="AF808" s="73"/>
      <c r="AG808" s="73"/>
      <c r="AH808" s="73"/>
    </row>
    <row r="809" spans="1:34" ht="15.75" customHeight="1">
      <c r="A809" s="73"/>
      <c r="B809" s="73"/>
      <c r="C809" s="73"/>
      <c r="D809" s="73"/>
      <c r="E809" s="73"/>
      <c r="F809" s="73"/>
      <c r="G809" s="591"/>
      <c r="H809" s="1412"/>
      <c r="I809" s="73"/>
      <c r="J809" s="73"/>
      <c r="K809" s="74"/>
      <c r="L809" s="74"/>
      <c r="M809" s="989"/>
      <c r="N809" s="74"/>
      <c r="O809" s="73"/>
      <c r="P809" s="73"/>
      <c r="Q809" s="73"/>
      <c r="R809" s="73"/>
      <c r="S809" s="73"/>
      <c r="T809" s="73"/>
      <c r="U809" s="73"/>
      <c r="V809" s="73"/>
      <c r="W809" s="73"/>
      <c r="X809" s="73"/>
      <c r="Y809" s="73"/>
      <c r="Z809" s="73"/>
      <c r="AA809" s="73"/>
      <c r="AB809" s="73"/>
      <c r="AC809" s="73"/>
      <c r="AD809" s="73"/>
      <c r="AE809" s="73"/>
      <c r="AF809" s="73"/>
      <c r="AG809" s="73"/>
      <c r="AH809" s="73"/>
    </row>
    <row r="810" spans="1:34" ht="15.75" customHeight="1">
      <c r="A810" s="73"/>
      <c r="B810" s="73"/>
      <c r="C810" s="73"/>
      <c r="D810" s="73"/>
      <c r="E810" s="73"/>
      <c r="F810" s="73"/>
      <c r="G810" s="591"/>
      <c r="H810" s="1412"/>
      <c r="I810" s="73"/>
      <c r="J810" s="73"/>
      <c r="K810" s="74"/>
      <c r="L810" s="74"/>
      <c r="M810" s="989"/>
      <c r="N810" s="74"/>
      <c r="O810" s="73"/>
      <c r="P810" s="73"/>
      <c r="Q810" s="73"/>
      <c r="R810" s="73"/>
      <c r="S810" s="73"/>
      <c r="T810" s="73"/>
      <c r="U810" s="73"/>
      <c r="V810" s="73"/>
      <c r="W810" s="73"/>
      <c r="X810" s="73"/>
      <c r="Y810" s="73"/>
      <c r="Z810" s="73"/>
      <c r="AA810" s="73"/>
      <c r="AB810" s="73"/>
      <c r="AC810" s="73"/>
      <c r="AD810" s="73"/>
      <c r="AE810" s="73"/>
      <c r="AF810" s="73"/>
      <c r="AG810" s="73"/>
      <c r="AH810" s="73"/>
    </row>
    <row r="811" spans="1:34" ht="15.75" customHeight="1">
      <c r="A811" s="73"/>
      <c r="B811" s="73"/>
      <c r="C811" s="73"/>
      <c r="D811" s="73"/>
      <c r="E811" s="73"/>
      <c r="F811" s="73"/>
      <c r="G811" s="591"/>
      <c r="H811" s="1412"/>
      <c r="I811" s="73"/>
      <c r="J811" s="73"/>
      <c r="K811" s="74"/>
      <c r="L811" s="74"/>
      <c r="M811" s="989"/>
      <c r="N811" s="74"/>
      <c r="O811" s="73"/>
      <c r="P811" s="73"/>
      <c r="Q811" s="73"/>
      <c r="R811" s="73"/>
      <c r="S811" s="73"/>
      <c r="T811" s="73"/>
      <c r="U811" s="73"/>
      <c r="V811" s="73"/>
      <c r="W811" s="73"/>
      <c r="X811" s="73"/>
      <c r="Y811" s="73"/>
      <c r="Z811" s="73"/>
      <c r="AA811" s="73"/>
      <c r="AB811" s="73"/>
      <c r="AC811" s="73"/>
      <c r="AD811" s="73"/>
      <c r="AE811" s="73"/>
      <c r="AF811" s="73"/>
      <c r="AG811" s="73"/>
      <c r="AH811" s="73"/>
    </row>
    <row r="812" spans="1:34" ht="15.75" customHeight="1">
      <c r="A812" s="73"/>
      <c r="B812" s="73"/>
      <c r="C812" s="73"/>
      <c r="D812" s="73"/>
      <c r="E812" s="73"/>
      <c r="F812" s="73"/>
      <c r="G812" s="591"/>
      <c r="H812" s="1412"/>
      <c r="I812" s="73"/>
      <c r="J812" s="73"/>
      <c r="K812" s="74"/>
      <c r="L812" s="74"/>
      <c r="M812" s="989"/>
      <c r="N812" s="74"/>
      <c r="O812" s="73"/>
      <c r="P812" s="73"/>
      <c r="Q812" s="73"/>
      <c r="R812" s="73"/>
      <c r="S812" s="73"/>
      <c r="T812" s="73"/>
      <c r="U812" s="73"/>
      <c r="V812" s="73"/>
      <c r="W812" s="73"/>
      <c r="X812" s="73"/>
      <c r="Y812" s="73"/>
      <c r="Z812" s="73"/>
      <c r="AA812" s="73"/>
      <c r="AB812" s="73"/>
      <c r="AC812" s="73"/>
      <c r="AD812" s="73"/>
      <c r="AE812" s="73"/>
      <c r="AF812" s="73"/>
      <c r="AG812" s="73"/>
      <c r="AH812" s="73"/>
    </row>
    <row r="813" spans="1:34" ht="15.75" customHeight="1">
      <c r="A813" s="73"/>
      <c r="B813" s="73"/>
      <c r="C813" s="73"/>
      <c r="D813" s="73"/>
      <c r="E813" s="73"/>
      <c r="F813" s="73"/>
      <c r="G813" s="591"/>
      <c r="H813" s="1412"/>
      <c r="I813" s="73"/>
      <c r="J813" s="73"/>
      <c r="K813" s="74"/>
      <c r="L813" s="74"/>
      <c r="M813" s="989"/>
      <c r="N813" s="74"/>
      <c r="O813" s="73"/>
      <c r="P813" s="73"/>
      <c r="Q813" s="73"/>
      <c r="R813" s="73"/>
      <c r="S813" s="73"/>
      <c r="T813" s="73"/>
      <c r="U813" s="73"/>
      <c r="V813" s="73"/>
      <c r="W813" s="73"/>
      <c r="X813" s="73"/>
      <c r="Y813" s="73"/>
      <c r="Z813" s="73"/>
      <c r="AA813" s="73"/>
      <c r="AB813" s="73"/>
      <c r="AC813" s="73"/>
      <c r="AD813" s="73"/>
      <c r="AE813" s="73"/>
      <c r="AF813" s="73"/>
      <c r="AG813" s="73"/>
      <c r="AH813" s="73"/>
    </row>
    <row r="814" spans="1:34" ht="15.75" customHeight="1">
      <c r="A814" s="73"/>
      <c r="B814" s="73"/>
      <c r="C814" s="73"/>
      <c r="D814" s="73"/>
      <c r="E814" s="73"/>
      <c r="F814" s="73"/>
      <c r="G814" s="591"/>
      <c r="H814" s="1412"/>
      <c r="I814" s="73"/>
      <c r="J814" s="73"/>
      <c r="K814" s="74"/>
      <c r="L814" s="74"/>
      <c r="M814" s="989"/>
      <c r="N814" s="74"/>
      <c r="O814" s="73"/>
      <c r="P814" s="73"/>
      <c r="Q814" s="73"/>
      <c r="R814" s="73"/>
      <c r="S814" s="73"/>
      <c r="T814" s="73"/>
      <c r="U814" s="73"/>
      <c r="V814" s="73"/>
      <c r="W814" s="73"/>
      <c r="X814" s="73"/>
      <c r="Y814" s="73"/>
      <c r="Z814" s="73"/>
      <c r="AA814" s="73"/>
      <c r="AB814" s="73"/>
      <c r="AC814" s="73"/>
      <c r="AD814" s="73"/>
      <c r="AE814" s="73"/>
      <c r="AF814" s="73"/>
      <c r="AG814" s="73"/>
      <c r="AH814" s="73"/>
    </row>
    <row r="815" spans="1:34" ht="15.75" customHeight="1">
      <c r="A815" s="73"/>
      <c r="B815" s="73"/>
      <c r="C815" s="73"/>
      <c r="D815" s="73"/>
      <c r="E815" s="73"/>
      <c r="F815" s="73"/>
      <c r="G815" s="591"/>
      <c r="H815" s="1412"/>
      <c r="I815" s="73"/>
      <c r="J815" s="73"/>
      <c r="K815" s="74"/>
      <c r="L815" s="74"/>
      <c r="M815" s="989"/>
      <c r="N815" s="74"/>
      <c r="O815" s="73"/>
      <c r="P815" s="73"/>
      <c r="Q815" s="73"/>
      <c r="R815" s="73"/>
      <c r="S815" s="73"/>
      <c r="T815" s="73"/>
      <c r="U815" s="73"/>
      <c r="V815" s="73"/>
      <c r="W815" s="73"/>
      <c r="X815" s="73"/>
      <c r="Y815" s="73"/>
      <c r="Z815" s="73"/>
      <c r="AA815" s="73"/>
      <c r="AB815" s="73"/>
      <c r="AC815" s="73"/>
      <c r="AD815" s="73"/>
      <c r="AE815" s="73"/>
      <c r="AF815" s="73"/>
      <c r="AG815" s="73"/>
      <c r="AH815" s="73"/>
    </row>
    <row r="816" spans="1:34" ht="15.75" customHeight="1">
      <c r="A816" s="73"/>
      <c r="B816" s="73"/>
      <c r="C816" s="73"/>
      <c r="D816" s="73"/>
      <c r="E816" s="73"/>
      <c r="F816" s="73"/>
      <c r="G816" s="591"/>
      <c r="H816" s="1412"/>
      <c r="I816" s="73"/>
      <c r="J816" s="73"/>
      <c r="K816" s="74"/>
      <c r="L816" s="74"/>
      <c r="M816" s="989"/>
      <c r="N816" s="74"/>
      <c r="O816" s="73"/>
      <c r="P816" s="73"/>
      <c r="Q816" s="73"/>
      <c r="R816" s="73"/>
      <c r="S816" s="73"/>
      <c r="T816" s="73"/>
      <c r="U816" s="73"/>
      <c r="V816" s="73"/>
      <c r="W816" s="73"/>
      <c r="X816" s="73"/>
      <c r="Y816" s="73"/>
      <c r="Z816" s="73"/>
      <c r="AA816" s="73"/>
      <c r="AB816" s="73"/>
      <c r="AC816" s="73"/>
      <c r="AD816" s="73"/>
      <c r="AE816" s="73"/>
      <c r="AF816" s="73"/>
      <c r="AG816" s="73"/>
      <c r="AH816" s="73"/>
    </row>
    <row r="817" spans="1:34" ht="15.75" customHeight="1">
      <c r="A817" s="73"/>
      <c r="B817" s="73"/>
      <c r="C817" s="73"/>
      <c r="D817" s="73"/>
      <c r="E817" s="73"/>
      <c r="F817" s="73"/>
      <c r="G817" s="591"/>
      <c r="H817" s="1412"/>
      <c r="I817" s="73"/>
      <c r="J817" s="73"/>
      <c r="K817" s="74"/>
      <c r="L817" s="74"/>
      <c r="M817" s="989"/>
      <c r="N817" s="74"/>
      <c r="O817" s="73"/>
      <c r="P817" s="73"/>
      <c r="Q817" s="73"/>
      <c r="R817" s="73"/>
      <c r="S817" s="73"/>
      <c r="T817" s="73"/>
      <c r="U817" s="73"/>
      <c r="V817" s="73"/>
      <c r="W817" s="73"/>
      <c r="X817" s="73"/>
      <c r="Y817" s="73"/>
      <c r="Z817" s="73"/>
      <c r="AA817" s="73"/>
      <c r="AB817" s="73"/>
      <c r="AC817" s="73"/>
      <c r="AD817" s="73"/>
      <c r="AE817" s="73"/>
      <c r="AF817" s="73"/>
      <c r="AG817" s="73"/>
      <c r="AH817" s="73"/>
    </row>
    <row r="818" spans="1:34" ht="15.75" customHeight="1">
      <c r="A818" s="73"/>
      <c r="B818" s="73"/>
      <c r="C818" s="73"/>
      <c r="D818" s="73"/>
      <c r="E818" s="73"/>
      <c r="F818" s="73"/>
      <c r="G818" s="591"/>
      <c r="H818" s="1412"/>
      <c r="I818" s="73"/>
      <c r="J818" s="73"/>
      <c r="K818" s="74"/>
      <c r="L818" s="74"/>
      <c r="M818" s="989"/>
      <c r="N818" s="74"/>
      <c r="O818" s="73"/>
      <c r="P818" s="73"/>
      <c r="Q818" s="73"/>
      <c r="R818" s="73"/>
      <c r="S818" s="73"/>
      <c r="T818" s="73"/>
      <c r="U818" s="73"/>
      <c r="V818" s="73"/>
      <c r="W818" s="73"/>
      <c r="X818" s="73"/>
      <c r="Y818" s="73"/>
      <c r="Z818" s="73"/>
      <c r="AA818" s="73"/>
      <c r="AB818" s="73"/>
      <c r="AC818" s="73"/>
      <c r="AD818" s="73"/>
      <c r="AE818" s="73"/>
      <c r="AF818" s="73"/>
      <c r="AG818" s="73"/>
      <c r="AH818" s="73"/>
    </row>
    <row r="819" spans="1:34" ht="15.75" customHeight="1">
      <c r="A819" s="73"/>
      <c r="B819" s="73"/>
      <c r="C819" s="73"/>
      <c r="D819" s="73"/>
      <c r="E819" s="73"/>
      <c r="F819" s="73"/>
      <c r="G819" s="591"/>
      <c r="H819" s="1412"/>
      <c r="I819" s="73"/>
      <c r="J819" s="73"/>
      <c r="K819" s="74"/>
      <c r="L819" s="74"/>
      <c r="M819" s="989"/>
      <c r="N819" s="74"/>
      <c r="O819" s="73"/>
      <c r="P819" s="73"/>
      <c r="Q819" s="73"/>
      <c r="R819" s="73"/>
      <c r="S819" s="73"/>
      <c r="T819" s="73"/>
      <c r="U819" s="73"/>
      <c r="V819" s="73"/>
      <c r="W819" s="73"/>
      <c r="X819" s="73"/>
      <c r="Y819" s="73"/>
      <c r="Z819" s="73"/>
      <c r="AA819" s="73"/>
      <c r="AB819" s="73"/>
      <c r="AC819" s="73"/>
      <c r="AD819" s="73"/>
      <c r="AE819" s="73"/>
      <c r="AF819" s="73"/>
      <c r="AG819" s="73"/>
      <c r="AH819" s="73"/>
    </row>
    <row r="820" spans="1:34" ht="15.75" customHeight="1">
      <c r="A820" s="73"/>
      <c r="B820" s="73"/>
      <c r="C820" s="73"/>
      <c r="D820" s="73"/>
      <c r="E820" s="73"/>
      <c r="F820" s="73"/>
      <c r="G820" s="591"/>
      <c r="H820" s="1412"/>
      <c r="I820" s="73"/>
      <c r="J820" s="73"/>
      <c r="K820" s="74"/>
      <c r="L820" s="74"/>
      <c r="M820" s="989"/>
      <c r="N820" s="74"/>
      <c r="O820" s="73"/>
      <c r="P820" s="73"/>
      <c r="Q820" s="73"/>
      <c r="R820" s="73"/>
      <c r="S820" s="73"/>
      <c r="T820" s="73"/>
      <c r="U820" s="73"/>
      <c r="V820" s="73"/>
      <c r="W820" s="73"/>
      <c r="X820" s="73"/>
      <c r="Y820" s="73"/>
      <c r="Z820" s="73"/>
      <c r="AA820" s="73"/>
      <c r="AB820" s="73"/>
      <c r="AC820" s="73"/>
      <c r="AD820" s="73"/>
      <c r="AE820" s="73"/>
      <c r="AF820" s="73"/>
      <c r="AG820" s="73"/>
      <c r="AH820" s="73"/>
    </row>
    <row r="821" spans="1:34" ht="15.75" customHeight="1">
      <c r="A821" s="73"/>
      <c r="B821" s="73"/>
      <c r="C821" s="73"/>
      <c r="D821" s="73"/>
      <c r="E821" s="73"/>
      <c r="F821" s="73"/>
      <c r="G821" s="591"/>
      <c r="H821" s="1412"/>
      <c r="I821" s="73"/>
      <c r="J821" s="73"/>
      <c r="K821" s="74"/>
      <c r="L821" s="74"/>
      <c r="M821" s="989"/>
      <c r="N821" s="74"/>
      <c r="O821" s="73"/>
      <c r="P821" s="73"/>
      <c r="Q821" s="73"/>
      <c r="R821" s="73"/>
      <c r="S821" s="73"/>
      <c r="T821" s="73"/>
      <c r="U821" s="73"/>
      <c r="V821" s="73"/>
      <c r="W821" s="73"/>
      <c r="X821" s="73"/>
      <c r="Y821" s="73"/>
      <c r="Z821" s="73"/>
      <c r="AA821" s="73"/>
      <c r="AB821" s="73"/>
      <c r="AC821" s="73"/>
      <c r="AD821" s="73"/>
      <c r="AE821" s="73"/>
      <c r="AF821" s="73"/>
      <c r="AG821" s="73"/>
      <c r="AH821" s="73"/>
    </row>
    <row r="822" spans="1:34" ht="15.75" customHeight="1">
      <c r="A822" s="73"/>
      <c r="B822" s="73"/>
      <c r="C822" s="73"/>
      <c r="D822" s="73"/>
      <c r="E822" s="73"/>
      <c r="F822" s="73"/>
      <c r="G822" s="591"/>
      <c r="H822" s="1412"/>
      <c r="I822" s="73"/>
      <c r="J822" s="73"/>
      <c r="K822" s="74"/>
      <c r="L822" s="74"/>
      <c r="M822" s="989"/>
      <c r="N822" s="74"/>
      <c r="O822" s="73"/>
      <c r="P822" s="73"/>
      <c r="Q822" s="73"/>
      <c r="R822" s="73"/>
      <c r="S822" s="73"/>
      <c r="T822" s="73"/>
      <c r="U822" s="73"/>
      <c r="V822" s="73"/>
      <c r="W822" s="73"/>
      <c r="X822" s="73"/>
      <c r="Y822" s="73"/>
      <c r="Z822" s="73"/>
      <c r="AA822" s="73"/>
      <c r="AB822" s="73"/>
      <c r="AC822" s="73"/>
      <c r="AD822" s="73"/>
      <c r="AE822" s="73"/>
      <c r="AF822" s="73"/>
      <c r="AG822" s="73"/>
      <c r="AH822" s="73"/>
    </row>
    <row r="823" spans="1:34" ht="15.75" customHeight="1">
      <c r="A823" s="73"/>
      <c r="B823" s="73"/>
      <c r="C823" s="73"/>
      <c r="D823" s="73"/>
      <c r="E823" s="73"/>
      <c r="F823" s="73"/>
      <c r="G823" s="591"/>
      <c r="H823" s="1412"/>
      <c r="I823" s="73"/>
      <c r="J823" s="73"/>
      <c r="K823" s="74"/>
      <c r="L823" s="74"/>
      <c r="M823" s="989"/>
      <c r="N823" s="74"/>
      <c r="O823" s="73"/>
      <c r="P823" s="73"/>
      <c r="Q823" s="73"/>
      <c r="R823" s="73"/>
      <c r="S823" s="73"/>
      <c r="T823" s="73"/>
      <c r="U823" s="73"/>
      <c r="V823" s="73"/>
      <c r="W823" s="73"/>
      <c r="X823" s="73"/>
      <c r="Y823" s="73"/>
      <c r="Z823" s="73"/>
      <c r="AA823" s="73"/>
      <c r="AB823" s="73"/>
      <c r="AC823" s="73"/>
      <c r="AD823" s="73"/>
      <c r="AE823" s="73"/>
      <c r="AF823" s="73"/>
      <c r="AG823" s="73"/>
      <c r="AH823" s="73"/>
    </row>
    <row r="824" spans="1:34" ht="15.75" customHeight="1">
      <c r="A824" s="73"/>
      <c r="B824" s="73"/>
      <c r="C824" s="73"/>
      <c r="D824" s="73"/>
      <c r="E824" s="73"/>
      <c r="F824" s="73"/>
      <c r="G824" s="591"/>
      <c r="H824" s="1412"/>
      <c r="I824" s="73"/>
      <c r="J824" s="73"/>
      <c r="K824" s="74"/>
      <c r="L824" s="74"/>
      <c r="M824" s="989"/>
      <c r="N824" s="74"/>
      <c r="O824" s="73"/>
      <c r="P824" s="73"/>
      <c r="Q824" s="73"/>
      <c r="R824" s="73"/>
      <c r="S824" s="73"/>
      <c r="T824" s="73"/>
      <c r="U824" s="73"/>
      <c r="V824" s="73"/>
      <c r="W824" s="73"/>
      <c r="X824" s="73"/>
      <c r="Y824" s="73"/>
      <c r="Z824" s="73"/>
      <c r="AA824" s="73"/>
      <c r="AB824" s="73"/>
      <c r="AC824" s="73"/>
      <c r="AD824" s="73"/>
      <c r="AE824" s="73"/>
      <c r="AF824" s="73"/>
      <c r="AG824" s="73"/>
      <c r="AH824" s="73"/>
    </row>
    <row r="825" spans="1:34" ht="15.75" customHeight="1">
      <c r="A825" s="73"/>
      <c r="B825" s="73"/>
      <c r="C825" s="73"/>
      <c r="D825" s="73"/>
      <c r="E825" s="73"/>
      <c r="F825" s="73"/>
      <c r="G825" s="591"/>
      <c r="H825" s="1412"/>
      <c r="I825" s="73"/>
      <c r="J825" s="73"/>
      <c r="K825" s="74"/>
      <c r="L825" s="74"/>
      <c r="M825" s="989"/>
      <c r="N825" s="74"/>
      <c r="O825" s="73"/>
      <c r="P825" s="73"/>
      <c r="Q825" s="73"/>
      <c r="R825" s="73"/>
      <c r="S825" s="73"/>
      <c r="T825" s="73"/>
      <c r="U825" s="73"/>
      <c r="V825" s="73"/>
      <c r="W825" s="73"/>
      <c r="X825" s="73"/>
      <c r="Y825" s="73"/>
      <c r="Z825" s="73"/>
      <c r="AA825" s="73"/>
      <c r="AB825" s="73"/>
      <c r="AC825" s="73"/>
      <c r="AD825" s="73"/>
      <c r="AE825" s="73"/>
      <c r="AF825" s="73"/>
      <c r="AG825" s="73"/>
      <c r="AH825" s="73"/>
    </row>
    <row r="826" spans="1:34" ht="15.75" customHeight="1">
      <c r="A826" s="73"/>
      <c r="B826" s="73"/>
      <c r="C826" s="73"/>
      <c r="D826" s="73"/>
      <c r="E826" s="73"/>
      <c r="F826" s="73"/>
      <c r="G826" s="591"/>
      <c r="H826" s="1412"/>
      <c r="I826" s="73"/>
      <c r="J826" s="73"/>
      <c r="K826" s="74"/>
      <c r="L826" s="74"/>
      <c r="M826" s="989"/>
      <c r="N826" s="74"/>
      <c r="O826" s="73"/>
      <c r="P826" s="73"/>
      <c r="Q826" s="73"/>
      <c r="R826" s="73"/>
      <c r="S826" s="73"/>
      <c r="T826" s="73"/>
      <c r="U826" s="73"/>
      <c r="V826" s="73"/>
      <c r="W826" s="73"/>
      <c r="X826" s="73"/>
      <c r="Y826" s="73"/>
      <c r="Z826" s="73"/>
      <c r="AA826" s="73"/>
      <c r="AB826" s="73"/>
      <c r="AC826" s="73"/>
      <c r="AD826" s="73"/>
      <c r="AE826" s="73"/>
      <c r="AF826" s="73"/>
      <c r="AG826" s="73"/>
      <c r="AH826" s="73"/>
    </row>
    <row r="827" spans="1:34" ht="15.75" customHeight="1">
      <c r="A827" s="73"/>
      <c r="B827" s="73"/>
      <c r="C827" s="73"/>
      <c r="D827" s="73"/>
      <c r="E827" s="73"/>
      <c r="F827" s="73"/>
      <c r="G827" s="591"/>
      <c r="H827" s="1412"/>
      <c r="I827" s="73"/>
      <c r="J827" s="73"/>
      <c r="K827" s="74"/>
      <c r="L827" s="74"/>
      <c r="M827" s="989"/>
      <c r="N827" s="74"/>
      <c r="O827" s="73"/>
      <c r="P827" s="73"/>
      <c r="Q827" s="73"/>
      <c r="R827" s="73"/>
      <c r="S827" s="73"/>
      <c r="T827" s="73"/>
      <c r="U827" s="73"/>
      <c r="V827" s="73"/>
      <c r="W827" s="73"/>
      <c r="X827" s="73"/>
      <c r="Y827" s="73"/>
      <c r="Z827" s="73"/>
      <c r="AA827" s="73"/>
      <c r="AB827" s="73"/>
      <c r="AC827" s="73"/>
      <c r="AD827" s="73"/>
      <c r="AE827" s="73"/>
      <c r="AF827" s="73"/>
      <c r="AG827" s="73"/>
      <c r="AH827" s="73"/>
    </row>
    <row r="828" spans="1:34" ht="15.75" customHeight="1">
      <c r="A828" s="73"/>
      <c r="B828" s="73"/>
      <c r="C828" s="73"/>
      <c r="D828" s="73"/>
      <c r="E828" s="73"/>
      <c r="F828" s="73"/>
      <c r="G828" s="591"/>
      <c r="H828" s="1412"/>
      <c r="I828" s="73"/>
      <c r="J828" s="73"/>
      <c r="K828" s="74"/>
      <c r="L828" s="74"/>
      <c r="M828" s="989"/>
      <c r="N828" s="74"/>
      <c r="O828" s="73"/>
      <c r="P828" s="73"/>
      <c r="Q828" s="73"/>
      <c r="R828" s="73"/>
      <c r="S828" s="73"/>
      <c r="T828" s="73"/>
      <c r="U828" s="73"/>
      <c r="V828" s="73"/>
      <c r="W828" s="73"/>
      <c r="X828" s="73"/>
      <c r="Y828" s="73"/>
      <c r="Z828" s="73"/>
      <c r="AA828" s="73"/>
      <c r="AB828" s="73"/>
      <c r="AC828" s="73"/>
      <c r="AD828" s="73"/>
      <c r="AE828" s="73"/>
      <c r="AF828" s="73"/>
      <c r="AG828" s="73"/>
      <c r="AH828" s="73"/>
    </row>
    <row r="829" spans="1:34" ht="15.75" customHeight="1">
      <c r="A829" s="73"/>
      <c r="B829" s="73"/>
      <c r="C829" s="73"/>
      <c r="D829" s="73"/>
      <c r="E829" s="73"/>
      <c r="F829" s="73"/>
      <c r="G829" s="591"/>
      <c r="H829" s="1412"/>
      <c r="I829" s="73"/>
      <c r="J829" s="73"/>
      <c r="K829" s="74"/>
      <c r="L829" s="74"/>
      <c r="M829" s="989"/>
      <c r="N829" s="74"/>
      <c r="O829" s="73"/>
      <c r="P829" s="73"/>
      <c r="Q829" s="73"/>
      <c r="R829" s="73"/>
      <c r="S829" s="73"/>
      <c r="T829" s="73"/>
      <c r="U829" s="73"/>
      <c r="V829" s="73"/>
      <c r="W829" s="73"/>
      <c r="X829" s="73"/>
      <c r="Y829" s="73"/>
      <c r="Z829" s="73"/>
      <c r="AA829" s="73"/>
      <c r="AB829" s="73"/>
      <c r="AC829" s="73"/>
      <c r="AD829" s="73"/>
      <c r="AE829" s="73"/>
      <c r="AF829" s="73"/>
      <c r="AG829" s="73"/>
      <c r="AH829" s="73"/>
    </row>
    <row r="830" spans="1:34" ht="15.75" customHeight="1">
      <c r="A830" s="73"/>
      <c r="B830" s="73"/>
      <c r="C830" s="73"/>
      <c r="D830" s="73"/>
      <c r="E830" s="73"/>
      <c r="F830" s="73"/>
      <c r="G830" s="591"/>
      <c r="H830" s="1412"/>
      <c r="I830" s="73"/>
      <c r="J830" s="73"/>
      <c r="K830" s="74"/>
      <c r="L830" s="74"/>
      <c r="M830" s="989"/>
      <c r="N830" s="74"/>
      <c r="O830" s="73"/>
      <c r="P830" s="73"/>
      <c r="Q830" s="73"/>
      <c r="R830" s="73"/>
      <c r="S830" s="73"/>
      <c r="T830" s="73"/>
      <c r="U830" s="73"/>
      <c r="V830" s="73"/>
      <c r="W830" s="73"/>
      <c r="X830" s="73"/>
      <c r="Y830" s="73"/>
      <c r="Z830" s="73"/>
      <c r="AA830" s="73"/>
      <c r="AB830" s="73"/>
      <c r="AC830" s="73"/>
      <c r="AD830" s="73"/>
      <c r="AE830" s="73"/>
      <c r="AF830" s="73"/>
      <c r="AG830" s="73"/>
      <c r="AH830" s="73"/>
    </row>
    <row r="831" spans="1:34" ht="15.75" customHeight="1">
      <c r="A831" s="73"/>
      <c r="B831" s="73"/>
      <c r="C831" s="73"/>
      <c r="D831" s="73"/>
      <c r="E831" s="73"/>
      <c r="F831" s="73"/>
      <c r="G831" s="591"/>
      <c r="H831" s="1412"/>
      <c r="I831" s="73"/>
      <c r="J831" s="73"/>
      <c r="K831" s="74"/>
      <c r="L831" s="74"/>
      <c r="M831" s="989"/>
      <c r="N831" s="74"/>
      <c r="O831" s="73"/>
      <c r="P831" s="73"/>
      <c r="Q831" s="73"/>
      <c r="R831" s="73"/>
      <c r="S831" s="73"/>
      <c r="T831" s="73"/>
      <c r="U831" s="73"/>
      <c r="V831" s="73"/>
      <c r="W831" s="73"/>
      <c r="X831" s="73"/>
      <c r="Y831" s="73"/>
      <c r="Z831" s="73"/>
      <c r="AA831" s="73"/>
      <c r="AB831" s="73"/>
      <c r="AC831" s="73"/>
      <c r="AD831" s="73"/>
      <c r="AE831" s="73"/>
      <c r="AF831" s="73"/>
      <c r="AG831" s="73"/>
      <c r="AH831" s="73"/>
    </row>
    <row r="832" spans="1:34" ht="15.75" customHeight="1">
      <c r="A832" s="73"/>
      <c r="B832" s="73"/>
      <c r="C832" s="73"/>
      <c r="D832" s="73"/>
      <c r="E832" s="73"/>
      <c r="F832" s="73"/>
      <c r="G832" s="591"/>
      <c r="H832" s="1412"/>
      <c r="I832" s="73"/>
      <c r="J832" s="73"/>
      <c r="K832" s="74"/>
      <c r="L832" s="74"/>
      <c r="M832" s="989"/>
      <c r="N832" s="74"/>
      <c r="O832" s="73"/>
      <c r="P832" s="73"/>
      <c r="Q832" s="73"/>
      <c r="R832" s="73"/>
      <c r="S832" s="73"/>
      <c r="T832" s="73"/>
      <c r="U832" s="73"/>
      <c r="V832" s="73"/>
      <c r="W832" s="73"/>
      <c r="X832" s="73"/>
      <c r="Y832" s="73"/>
      <c r="Z832" s="73"/>
      <c r="AA832" s="73"/>
      <c r="AB832" s="73"/>
      <c r="AC832" s="73"/>
      <c r="AD832" s="73"/>
      <c r="AE832" s="73"/>
      <c r="AF832" s="73"/>
      <c r="AG832" s="73"/>
      <c r="AH832" s="73"/>
    </row>
    <row r="833" spans="1:34" ht="15.75" customHeight="1">
      <c r="A833" s="73"/>
      <c r="B833" s="73"/>
      <c r="C833" s="73"/>
      <c r="D833" s="73"/>
      <c r="E833" s="73"/>
      <c r="F833" s="73"/>
      <c r="G833" s="591"/>
      <c r="H833" s="1412"/>
      <c r="I833" s="73"/>
      <c r="J833" s="73"/>
      <c r="K833" s="74"/>
      <c r="L833" s="74"/>
      <c r="M833" s="989"/>
      <c r="N833" s="74"/>
      <c r="O833" s="73"/>
      <c r="P833" s="73"/>
      <c r="Q833" s="73"/>
      <c r="R833" s="73"/>
      <c r="S833" s="73"/>
      <c r="T833" s="73"/>
      <c r="U833" s="73"/>
      <c r="V833" s="73"/>
      <c r="W833" s="73"/>
      <c r="X833" s="73"/>
      <c r="Y833" s="73"/>
      <c r="Z833" s="73"/>
      <c r="AA833" s="73"/>
      <c r="AB833" s="73"/>
      <c r="AC833" s="73"/>
      <c r="AD833" s="73"/>
      <c r="AE833" s="73"/>
      <c r="AF833" s="73"/>
      <c r="AG833" s="73"/>
      <c r="AH833" s="73"/>
    </row>
    <row r="834" spans="1:34" ht="15.75" customHeight="1">
      <c r="A834" s="73"/>
      <c r="B834" s="73"/>
      <c r="C834" s="73"/>
      <c r="D834" s="73"/>
      <c r="E834" s="73"/>
      <c r="F834" s="73"/>
      <c r="G834" s="591"/>
      <c r="H834" s="1412"/>
      <c r="I834" s="73"/>
      <c r="J834" s="73"/>
      <c r="K834" s="74"/>
      <c r="L834" s="74"/>
      <c r="M834" s="989"/>
      <c r="N834" s="74"/>
      <c r="O834" s="73"/>
      <c r="P834" s="73"/>
      <c r="Q834" s="73"/>
      <c r="R834" s="73"/>
      <c r="S834" s="73"/>
      <c r="T834" s="73"/>
      <c r="U834" s="73"/>
      <c r="V834" s="73"/>
      <c r="W834" s="73"/>
      <c r="X834" s="73"/>
      <c r="Y834" s="73"/>
      <c r="Z834" s="73"/>
      <c r="AA834" s="73"/>
      <c r="AB834" s="73"/>
      <c r="AC834" s="73"/>
      <c r="AD834" s="73"/>
      <c r="AE834" s="73"/>
      <c r="AF834" s="73"/>
      <c r="AG834" s="73"/>
      <c r="AH834" s="73"/>
    </row>
    <row r="835" spans="1:34" ht="15.75" customHeight="1">
      <c r="A835" s="73"/>
      <c r="B835" s="73"/>
      <c r="C835" s="73"/>
      <c r="D835" s="73"/>
      <c r="E835" s="73"/>
      <c r="F835" s="73"/>
      <c r="G835" s="591"/>
      <c r="H835" s="1412"/>
      <c r="I835" s="73"/>
      <c r="J835" s="73"/>
      <c r="K835" s="74"/>
      <c r="L835" s="74"/>
      <c r="M835" s="989"/>
      <c r="N835" s="74"/>
      <c r="O835" s="73"/>
      <c r="P835" s="73"/>
      <c r="Q835" s="73"/>
      <c r="R835" s="73"/>
      <c r="S835" s="73"/>
      <c r="T835" s="73"/>
      <c r="U835" s="73"/>
      <c r="V835" s="73"/>
      <c r="W835" s="73"/>
      <c r="X835" s="73"/>
      <c r="Y835" s="73"/>
      <c r="Z835" s="73"/>
      <c r="AA835" s="73"/>
      <c r="AB835" s="73"/>
      <c r="AC835" s="73"/>
      <c r="AD835" s="73"/>
      <c r="AE835" s="73"/>
      <c r="AF835" s="73"/>
      <c r="AG835" s="73"/>
      <c r="AH835" s="73"/>
    </row>
    <row r="836" spans="1:34" ht="15.75" customHeight="1">
      <c r="A836" s="73"/>
      <c r="B836" s="73"/>
      <c r="C836" s="73"/>
      <c r="D836" s="73"/>
      <c r="E836" s="73"/>
      <c r="F836" s="73"/>
      <c r="G836" s="591"/>
      <c r="H836" s="1412"/>
      <c r="I836" s="73"/>
      <c r="J836" s="73"/>
      <c r="K836" s="74"/>
      <c r="L836" s="74"/>
      <c r="M836" s="989"/>
      <c r="N836" s="74"/>
      <c r="O836" s="73"/>
      <c r="P836" s="73"/>
      <c r="Q836" s="73"/>
      <c r="R836" s="73"/>
      <c r="S836" s="73"/>
      <c r="T836" s="73"/>
      <c r="U836" s="73"/>
      <c r="V836" s="73"/>
      <c r="W836" s="73"/>
      <c r="X836" s="73"/>
      <c r="Y836" s="73"/>
      <c r="Z836" s="73"/>
      <c r="AA836" s="73"/>
      <c r="AB836" s="73"/>
      <c r="AC836" s="73"/>
      <c r="AD836" s="73"/>
      <c r="AE836" s="73"/>
      <c r="AF836" s="73"/>
      <c r="AG836" s="73"/>
      <c r="AH836" s="73"/>
    </row>
    <row r="837" spans="1:34" ht="15.75" customHeight="1">
      <c r="A837" s="73"/>
      <c r="B837" s="73"/>
      <c r="C837" s="73"/>
      <c r="D837" s="73"/>
      <c r="E837" s="73"/>
      <c r="F837" s="73"/>
      <c r="G837" s="591"/>
      <c r="H837" s="1412"/>
      <c r="I837" s="73"/>
      <c r="J837" s="73"/>
      <c r="K837" s="74"/>
      <c r="L837" s="74"/>
      <c r="M837" s="989"/>
      <c r="N837" s="74"/>
      <c r="O837" s="73"/>
      <c r="P837" s="73"/>
      <c r="Q837" s="73"/>
      <c r="R837" s="73"/>
      <c r="S837" s="73"/>
      <c r="T837" s="73"/>
      <c r="U837" s="73"/>
      <c r="V837" s="73"/>
      <c r="W837" s="73"/>
      <c r="X837" s="73"/>
      <c r="Y837" s="73"/>
      <c r="Z837" s="73"/>
      <c r="AA837" s="73"/>
      <c r="AB837" s="73"/>
      <c r="AC837" s="73"/>
      <c r="AD837" s="73"/>
      <c r="AE837" s="73"/>
      <c r="AF837" s="73"/>
      <c r="AG837" s="73"/>
      <c r="AH837" s="73"/>
    </row>
    <row r="838" spans="1:34" ht="15.75" customHeight="1">
      <c r="A838" s="73"/>
      <c r="B838" s="73"/>
      <c r="C838" s="73"/>
      <c r="D838" s="73"/>
      <c r="E838" s="73"/>
      <c r="F838" s="73"/>
      <c r="G838" s="591"/>
      <c r="H838" s="1412"/>
      <c r="I838" s="73"/>
      <c r="J838" s="73"/>
      <c r="K838" s="74"/>
      <c r="L838" s="74"/>
      <c r="M838" s="989"/>
      <c r="N838" s="74"/>
      <c r="O838" s="73"/>
      <c r="P838" s="73"/>
      <c r="Q838" s="73"/>
      <c r="R838" s="73"/>
      <c r="S838" s="73"/>
      <c r="T838" s="73"/>
      <c r="U838" s="73"/>
      <c r="V838" s="73"/>
      <c r="W838" s="73"/>
      <c r="X838" s="73"/>
      <c r="Y838" s="73"/>
      <c r="Z838" s="73"/>
      <c r="AA838" s="73"/>
      <c r="AB838" s="73"/>
      <c r="AC838" s="73"/>
      <c r="AD838" s="73"/>
      <c r="AE838" s="73"/>
      <c r="AF838" s="73"/>
      <c r="AG838" s="73"/>
      <c r="AH838" s="73"/>
    </row>
    <row r="839" spans="1:34" ht="15.75" customHeight="1">
      <c r="A839" s="73"/>
      <c r="B839" s="73"/>
      <c r="C839" s="73"/>
      <c r="D839" s="73"/>
      <c r="E839" s="73"/>
      <c r="F839" s="73"/>
      <c r="G839" s="591"/>
      <c r="H839" s="1412"/>
      <c r="I839" s="73"/>
      <c r="J839" s="73"/>
      <c r="K839" s="74"/>
      <c r="L839" s="74"/>
      <c r="M839" s="989"/>
      <c r="N839" s="74"/>
      <c r="O839" s="73"/>
      <c r="P839" s="73"/>
      <c r="Q839" s="73"/>
      <c r="R839" s="73"/>
      <c r="S839" s="73"/>
      <c r="T839" s="73"/>
      <c r="U839" s="73"/>
      <c r="V839" s="73"/>
      <c r="W839" s="73"/>
      <c r="X839" s="73"/>
      <c r="Y839" s="73"/>
      <c r="Z839" s="73"/>
      <c r="AA839" s="73"/>
      <c r="AB839" s="73"/>
      <c r="AC839" s="73"/>
      <c r="AD839" s="73"/>
      <c r="AE839" s="73"/>
      <c r="AF839" s="73"/>
      <c r="AG839" s="73"/>
      <c r="AH839" s="73"/>
    </row>
    <row r="840" spans="1:34" ht="15.75" customHeight="1">
      <c r="A840" s="73"/>
      <c r="B840" s="73"/>
      <c r="C840" s="73"/>
      <c r="D840" s="73"/>
      <c r="E840" s="73"/>
      <c r="F840" s="73"/>
      <c r="G840" s="591"/>
      <c r="H840" s="1412"/>
      <c r="I840" s="73"/>
      <c r="J840" s="73"/>
      <c r="K840" s="74"/>
      <c r="L840" s="74"/>
      <c r="M840" s="989"/>
      <c r="N840" s="74"/>
      <c r="O840" s="73"/>
      <c r="P840" s="73"/>
      <c r="Q840" s="73"/>
      <c r="R840" s="73"/>
      <c r="S840" s="73"/>
      <c r="T840" s="73"/>
      <c r="U840" s="73"/>
      <c r="V840" s="73"/>
      <c r="W840" s="73"/>
      <c r="X840" s="73"/>
      <c r="Y840" s="73"/>
      <c r="Z840" s="73"/>
      <c r="AA840" s="73"/>
      <c r="AB840" s="73"/>
      <c r="AC840" s="73"/>
      <c r="AD840" s="73"/>
      <c r="AE840" s="73"/>
      <c r="AF840" s="73"/>
      <c r="AG840" s="73"/>
      <c r="AH840" s="73"/>
    </row>
    <row r="841" spans="1:34" ht="15.75" customHeight="1">
      <c r="A841" s="73"/>
      <c r="B841" s="73"/>
      <c r="C841" s="73"/>
      <c r="D841" s="73"/>
      <c r="E841" s="73"/>
      <c r="F841" s="73"/>
      <c r="G841" s="591"/>
      <c r="H841" s="1412"/>
      <c r="I841" s="73"/>
      <c r="J841" s="73"/>
      <c r="K841" s="74"/>
      <c r="L841" s="74"/>
      <c r="M841" s="989"/>
      <c r="N841" s="74"/>
      <c r="O841" s="73"/>
      <c r="P841" s="73"/>
      <c r="Q841" s="73"/>
      <c r="R841" s="73"/>
      <c r="S841" s="73"/>
      <c r="T841" s="73"/>
      <c r="U841" s="73"/>
      <c r="V841" s="73"/>
      <c r="W841" s="73"/>
      <c r="X841" s="73"/>
      <c r="Y841" s="73"/>
      <c r="Z841" s="73"/>
      <c r="AA841" s="73"/>
      <c r="AB841" s="73"/>
      <c r="AC841" s="73"/>
      <c r="AD841" s="73"/>
      <c r="AE841" s="73"/>
      <c r="AF841" s="73"/>
      <c r="AG841" s="73"/>
      <c r="AH841" s="73"/>
    </row>
    <row r="842" spans="1:34" ht="15.75" customHeight="1">
      <c r="A842" s="73"/>
      <c r="B842" s="73"/>
      <c r="C842" s="73"/>
      <c r="D842" s="73"/>
      <c r="E842" s="73"/>
      <c r="F842" s="73"/>
      <c r="G842" s="591"/>
      <c r="H842" s="1412"/>
      <c r="I842" s="73"/>
      <c r="J842" s="73"/>
      <c r="K842" s="74"/>
      <c r="L842" s="74"/>
      <c r="M842" s="989"/>
      <c r="N842" s="74"/>
      <c r="O842" s="73"/>
      <c r="P842" s="73"/>
      <c r="Q842" s="73"/>
      <c r="R842" s="73"/>
      <c r="S842" s="73"/>
      <c r="T842" s="73"/>
      <c r="U842" s="73"/>
      <c r="V842" s="73"/>
      <c r="W842" s="73"/>
      <c r="X842" s="73"/>
      <c r="Y842" s="73"/>
      <c r="Z842" s="73"/>
      <c r="AA842" s="73"/>
      <c r="AB842" s="73"/>
      <c r="AC842" s="73"/>
      <c r="AD842" s="73"/>
      <c r="AE842" s="73"/>
      <c r="AF842" s="73"/>
      <c r="AG842" s="73"/>
      <c r="AH842" s="73"/>
    </row>
    <row r="843" spans="1:34" ht="15.75" customHeight="1">
      <c r="A843" s="73"/>
      <c r="B843" s="73"/>
      <c r="C843" s="73"/>
      <c r="D843" s="73"/>
      <c r="E843" s="73"/>
      <c r="F843" s="73"/>
      <c r="G843" s="591"/>
      <c r="H843" s="1412"/>
      <c r="I843" s="73"/>
      <c r="J843" s="73"/>
      <c r="K843" s="74"/>
      <c r="L843" s="74"/>
      <c r="M843" s="989"/>
      <c r="N843" s="74"/>
      <c r="O843" s="73"/>
      <c r="P843" s="73"/>
      <c r="Q843" s="73"/>
      <c r="R843" s="73"/>
      <c r="S843" s="73"/>
      <c r="T843" s="73"/>
      <c r="U843" s="73"/>
      <c r="V843" s="73"/>
      <c r="W843" s="73"/>
      <c r="X843" s="73"/>
      <c r="Y843" s="73"/>
      <c r="Z843" s="73"/>
      <c r="AA843" s="73"/>
      <c r="AB843" s="73"/>
      <c r="AC843" s="73"/>
      <c r="AD843" s="73"/>
      <c r="AE843" s="73"/>
      <c r="AF843" s="73"/>
      <c r="AG843" s="73"/>
      <c r="AH843" s="73"/>
    </row>
    <row r="844" spans="1:34" ht="15.75" customHeight="1">
      <c r="A844" s="73"/>
      <c r="B844" s="73"/>
      <c r="C844" s="73"/>
      <c r="D844" s="73"/>
      <c r="E844" s="73"/>
      <c r="F844" s="73"/>
      <c r="G844" s="591"/>
      <c r="H844" s="1412"/>
      <c r="I844" s="73"/>
      <c r="J844" s="73"/>
      <c r="K844" s="74"/>
      <c r="L844" s="74"/>
      <c r="M844" s="989"/>
      <c r="N844" s="74"/>
      <c r="O844" s="73"/>
      <c r="P844" s="73"/>
      <c r="Q844" s="73"/>
      <c r="R844" s="73"/>
      <c r="S844" s="73"/>
      <c r="T844" s="73"/>
      <c r="U844" s="73"/>
      <c r="V844" s="73"/>
      <c r="W844" s="73"/>
      <c r="X844" s="73"/>
      <c r="Y844" s="73"/>
      <c r="Z844" s="73"/>
      <c r="AA844" s="73"/>
      <c r="AB844" s="73"/>
      <c r="AC844" s="73"/>
      <c r="AD844" s="73"/>
      <c r="AE844" s="73"/>
      <c r="AF844" s="73"/>
      <c r="AG844" s="73"/>
      <c r="AH844" s="73"/>
    </row>
    <row r="845" spans="1:34" ht="15.75" customHeight="1">
      <c r="A845" s="73"/>
      <c r="B845" s="73"/>
      <c r="C845" s="73"/>
      <c r="D845" s="73"/>
      <c r="E845" s="73"/>
      <c r="F845" s="73"/>
      <c r="G845" s="591"/>
      <c r="H845" s="1412"/>
      <c r="I845" s="73"/>
      <c r="J845" s="73"/>
      <c r="K845" s="74"/>
      <c r="L845" s="74"/>
      <c r="M845" s="989"/>
      <c r="N845" s="74"/>
      <c r="O845" s="73"/>
      <c r="P845" s="73"/>
      <c r="Q845" s="73"/>
      <c r="R845" s="73"/>
      <c r="S845" s="73"/>
      <c r="T845" s="73"/>
      <c r="U845" s="73"/>
      <c r="V845" s="73"/>
      <c r="W845" s="73"/>
      <c r="X845" s="73"/>
      <c r="Y845" s="73"/>
      <c r="Z845" s="73"/>
      <c r="AA845" s="73"/>
      <c r="AB845" s="73"/>
      <c r="AC845" s="73"/>
      <c r="AD845" s="73"/>
      <c r="AE845" s="73"/>
      <c r="AF845" s="73"/>
      <c r="AG845" s="73"/>
      <c r="AH845" s="73"/>
    </row>
    <row r="846" spans="1:34" ht="15.75" customHeight="1">
      <c r="A846" s="73"/>
      <c r="B846" s="73"/>
      <c r="C846" s="73"/>
      <c r="D846" s="73"/>
      <c r="E846" s="73"/>
      <c r="F846" s="73"/>
      <c r="G846" s="591"/>
      <c r="H846" s="1412"/>
      <c r="I846" s="73"/>
      <c r="J846" s="73"/>
      <c r="K846" s="74"/>
      <c r="L846" s="74"/>
      <c r="M846" s="989"/>
      <c r="N846" s="74"/>
      <c r="O846" s="73"/>
      <c r="P846" s="73"/>
      <c r="Q846" s="73"/>
      <c r="R846" s="73"/>
      <c r="S846" s="73"/>
      <c r="T846" s="73"/>
      <c r="U846" s="73"/>
      <c r="V846" s="73"/>
      <c r="W846" s="73"/>
      <c r="X846" s="73"/>
      <c r="Y846" s="73"/>
      <c r="Z846" s="73"/>
      <c r="AA846" s="73"/>
      <c r="AB846" s="73"/>
      <c r="AC846" s="73"/>
      <c r="AD846" s="73"/>
      <c r="AE846" s="73"/>
      <c r="AF846" s="73"/>
      <c r="AG846" s="73"/>
      <c r="AH846" s="73"/>
    </row>
    <row r="847" spans="1:34" ht="15.75" customHeight="1">
      <c r="A847" s="73"/>
      <c r="B847" s="73"/>
      <c r="C847" s="73"/>
      <c r="D847" s="73"/>
      <c r="E847" s="73"/>
      <c r="F847" s="73"/>
      <c r="G847" s="591"/>
      <c r="H847" s="1412"/>
      <c r="I847" s="73"/>
      <c r="J847" s="73"/>
      <c r="K847" s="74"/>
      <c r="L847" s="74"/>
      <c r="M847" s="989"/>
      <c r="N847" s="74"/>
      <c r="O847" s="73"/>
      <c r="P847" s="73"/>
      <c r="Q847" s="73"/>
      <c r="R847" s="73"/>
      <c r="S847" s="73"/>
      <c r="T847" s="73"/>
      <c r="U847" s="73"/>
      <c r="V847" s="73"/>
      <c r="W847" s="73"/>
      <c r="X847" s="73"/>
      <c r="Y847" s="73"/>
      <c r="Z847" s="73"/>
      <c r="AA847" s="73"/>
      <c r="AB847" s="73"/>
      <c r="AC847" s="73"/>
      <c r="AD847" s="73"/>
      <c r="AE847" s="73"/>
      <c r="AF847" s="73"/>
      <c r="AG847" s="73"/>
      <c r="AH847" s="73"/>
    </row>
    <row r="848" spans="1:34" ht="15.75" customHeight="1">
      <c r="A848" s="73"/>
      <c r="B848" s="73"/>
      <c r="C848" s="73"/>
      <c r="D848" s="73"/>
      <c r="E848" s="73"/>
      <c r="F848" s="73"/>
      <c r="G848" s="591"/>
      <c r="H848" s="1412"/>
      <c r="I848" s="73"/>
      <c r="J848" s="73"/>
      <c r="K848" s="74"/>
      <c r="L848" s="74"/>
      <c r="M848" s="989"/>
      <c r="N848" s="74"/>
      <c r="O848" s="73"/>
      <c r="P848" s="73"/>
      <c r="Q848" s="73"/>
      <c r="R848" s="73"/>
      <c r="S848" s="73"/>
      <c r="T848" s="73"/>
      <c r="U848" s="73"/>
      <c r="V848" s="73"/>
      <c r="W848" s="73"/>
      <c r="X848" s="73"/>
      <c r="Y848" s="73"/>
      <c r="Z848" s="73"/>
      <c r="AA848" s="73"/>
      <c r="AB848" s="73"/>
      <c r="AC848" s="73"/>
      <c r="AD848" s="73"/>
      <c r="AE848" s="73"/>
      <c r="AF848" s="73"/>
      <c r="AG848" s="73"/>
      <c r="AH848" s="73"/>
    </row>
    <row r="849" spans="1:34" ht="15.75" customHeight="1">
      <c r="A849" s="73"/>
      <c r="B849" s="73"/>
      <c r="C849" s="73"/>
      <c r="D849" s="73"/>
      <c r="E849" s="73"/>
      <c r="F849" s="73"/>
      <c r="G849" s="591"/>
      <c r="H849" s="1412"/>
      <c r="I849" s="73"/>
      <c r="J849" s="73"/>
      <c r="K849" s="74"/>
      <c r="L849" s="74"/>
      <c r="M849" s="989"/>
      <c r="N849" s="74"/>
      <c r="O849" s="73"/>
      <c r="P849" s="73"/>
      <c r="Q849" s="73"/>
      <c r="R849" s="73"/>
      <c r="S849" s="73"/>
      <c r="T849" s="73"/>
      <c r="U849" s="73"/>
      <c r="V849" s="73"/>
      <c r="W849" s="73"/>
      <c r="X849" s="73"/>
      <c r="Y849" s="73"/>
      <c r="Z849" s="73"/>
      <c r="AA849" s="73"/>
      <c r="AB849" s="73"/>
      <c r="AC849" s="73"/>
      <c r="AD849" s="73"/>
      <c r="AE849" s="73"/>
      <c r="AF849" s="73"/>
      <c r="AG849" s="73"/>
      <c r="AH849" s="73"/>
    </row>
    <row r="850" spans="1:34" ht="15.75" customHeight="1">
      <c r="A850" s="73"/>
      <c r="B850" s="73"/>
      <c r="C850" s="73"/>
      <c r="D850" s="73"/>
      <c r="E850" s="73"/>
      <c r="F850" s="73"/>
      <c r="G850" s="591"/>
      <c r="H850" s="1412"/>
      <c r="I850" s="73"/>
      <c r="J850" s="73"/>
      <c r="K850" s="74"/>
      <c r="L850" s="74"/>
      <c r="M850" s="989"/>
      <c r="N850" s="74"/>
      <c r="O850" s="73"/>
      <c r="P850" s="73"/>
      <c r="Q850" s="73"/>
      <c r="R850" s="73"/>
      <c r="S850" s="73"/>
      <c r="T850" s="73"/>
      <c r="U850" s="73"/>
      <c r="V850" s="73"/>
      <c r="W850" s="73"/>
      <c r="X850" s="73"/>
      <c r="Y850" s="73"/>
      <c r="Z850" s="73"/>
      <c r="AA850" s="73"/>
      <c r="AB850" s="73"/>
      <c r="AC850" s="73"/>
      <c r="AD850" s="73"/>
      <c r="AE850" s="73"/>
      <c r="AF850" s="73"/>
      <c r="AG850" s="73"/>
      <c r="AH850" s="73"/>
    </row>
    <row r="851" spans="1:34" ht="15.75" customHeight="1">
      <c r="A851" s="73"/>
      <c r="B851" s="73"/>
      <c r="C851" s="73"/>
      <c r="D851" s="73"/>
      <c r="E851" s="73"/>
      <c r="F851" s="73"/>
      <c r="G851" s="591"/>
      <c r="H851" s="1412"/>
      <c r="I851" s="73"/>
      <c r="J851" s="73"/>
      <c r="K851" s="74"/>
      <c r="L851" s="74"/>
      <c r="M851" s="989"/>
      <c r="N851" s="74"/>
      <c r="O851" s="73"/>
      <c r="P851" s="73"/>
      <c r="Q851" s="73"/>
      <c r="R851" s="73"/>
      <c r="S851" s="73"/>
      <c r="T851" s="73"/>
      <c r="U851" s="73"/>
      <c r="V851" s="73"/>
      <c r="W851" s="73"/>
      <c r="X851" s="73"/>
      <c r="Y851" s="73"/>
      <c r="Z851" s="73"/>
      <c r="AA851" s="73"/>
      <c r="AB851" s="73"/>
      <c r="AC851" s="73"/>
      <c r="AD851" s="73"/>
      <c r="AE851" s="73"/>
      <c r="AF851" s="73"/>
      <c r="AG851" s="73"/>
      <c r="AH851" s="73"/>
    </row>
    <row r="852" spans="1:34" ht="15.75" customHeight="1">
      <c r="A852" s="73"/>
      <c r="B852" s="73"/>
      <c r="C852" s="73"/>
      <c r="D852" s="73"/>
      <c r="E852" s="73"/>
      <c r="F852" s="73"/>
      <c r="G852" s="591"/>
      <c r="H852" s="1412"/>
      <c r="I852" s="73"/>
      <c r="J852" s="73"/>
      <c r="K852" s="74"/>
      <c r="L852" s="74"/>
      <c r="M852" s="989"/>
      <c r="N852" s="74"/>
      <c r="O852" s="73"/>
      <c r="P852" s="73"/>
      <c r="Q852" s="73"/>
      <c r="R852" s="73"/>
      <c r="S852" s="73"/>
      <c r="T852" s="73"/>
      <c r="U852" s="73"/>
      <c r="V852" s="73"/>
      <c r="W852" s="73"/>
      <c r="X852" s="73"/>
      <c r="Y852" s="73"/>
      <c r="Z852" s="73"/>
      <c r="AA852" s="73"/>
      <c r="AB852" s="73"/>
      <c r="AC852" s="73"/>
      <c r="AD852" s="73"/>
      <c r="AE852" s="73"/>
      <c r="AF852" s="73"/>
      <c r="AG852" s="73"/>
      <c r="AH852" s="73"/>
    </row>
    <row r="853" spans="1:34" ht="15.75" customHeight="1">
      <c r="A853" s="73"/>
      <c r="B853" s="73"/>
      <c r="C853" s="73"/>
      <c r="D853" s="73"/>
      <c r="E853" s="73"/>
      <c r="F853" s="73"/>
      <c r="G853" s="591"/>
      <c r="H853" s="1412"/>
      <c r="I853" s="73"/>
      <c r="J853" s="73"/>
      <c r="K853" s="74"/>
      <c r="L853" s="74"/>
      <c r="M853" s="989"/>
      <c r="N853" s="74"/>
      <c r="O853" s="73"/>
      <c r="P853" s="73"/>
      <c r="Q853" s="73"/>
      <c r="R853" s="73"/>
      <c r="S853" s="73"/>
      <c r="T853" s="73"/>
      <c r="U853" s="73"/>
      <c r="V853" s="73"/>
      <c r="W853" s="73"/>
      <c r="X853" s="73"/>
      <c r="Y853" s="73"/>
      <c r="Z853" s="73"/>
      <c r="AA853" s="73"/>
      <c r="AB853" s="73"/>
      <c r="AC853" s="73"/>
      <c r="AD853" s="73"/>
      <c r="AE853" s="73"/>
      <c r="AF853" s="73"/>
      <c r="AG853" s="73"/>
      <c r="AH853" s="73"/>
    </row>
    <row r="854" spans="1:34" ht="15.75" customHeight="1">
      <c r="A854" s="73"/>
      <c r="B854" s="73"/>
      <c r="C854" s="73"/>
      <c r="D854" s="73"/>
      <c r="E854" s="73"/>
      <c r="F854" s="73"/>
      <c r="G854" s="591"/>
      <c r="H854" s="1412"/>
      <c r="I854" s="73"/>
      <c r="J854" s="73"/>
      <c r="K854" s="74"/>
      <c r="L854" s="74"/>
      <c r="M854" s="989"/>
      <c r="N854" s="74"/>
      <c r="O854" s="73"/>
      <c r="P854" s="73"/>
      <c r="Q854" s="73"/>
      <c r="R854" s="73"/>
      <c r="S854" s="73"/>
      <c r="T854" s="73"/>
      <c r="U854" s="73"/>
      <c r="V854" s="73"/>
      <c r="W854" s="73"/>
      <c r="X854" s="73"/>
      <c r="Y854" s="73"/>
      <c r="Z854" s="73"/>
      <c r="AA854" s="73"/>
      <c r="AB854" s="73"/>
      <c r="AC854" s="73"/>
      <c r="AD854" s="73"/>
      <c r="AE854" s="73"/>
      <c r="AF854" s="73"/>
      <c r="AG854" s="73"/>
      <c r="AH854" s="73"/>
    </row>
    <row r="855" spans="1:34" ht="15.75" customHeight="1">
      <c r="A855" s="73"/>
      <c r="B855" s="73"/>
      <c r="C855" s="73"/>
      <c r="D855" s="73"/>
      <c r="E855" s="73"/>
      <c r="F855" s="73"/>
      <c r="G855" s="591"/>
      <c r="H855" s="1412"/>
      <c r="I855" s="73"/>
      <c r="J855" s="73"/>
      <c r="K855" s="74"/>
      <c r="L855" s="74"/>
      <c r="M855" s="989"/>
      <c r="N855" s="74"/>
      <c r="O855" s="73"/>
      <c r="P855" s="73"/>
      <c r="Q855" s="73"/>
      <c r="R855" s="73"/>
      <c r="S855" s="73"/>
      <c r="T855" s="73"/>
      <c r="U855" s="73"/>
      <c r="V855" s="73"/>
      <c r="W855" s="73"/>
      <c r="X855" s="73"/>
      <c r="Y855" s="73"/>
      <c r="Z855" s="73"/>
      <c r="AA855" s="73"/>
      <c r="AB855" s="73"/>
      <c r="AC855" s="73"/>
      <c r="AD855" s="73"/>
      <c r="AE855" s="73"/>
      <c r="AF855" s="73"/>
      <c r="AG855" s="73"/>
      <c r="AH855" s="73"/>
    </row>
    <row r="856" spans="1:34" ht="15.75" customHeight="1">
      <c r="A856" s="73"/>
      <c r="B856" s="73"/>
      <c r="C856" s="73"/>
      <c r="D856" s="73"/>
      <c r="E856" s="73"/>
      <c r="F856" s="73"/>
      <c r="G856" s="591"/>
      <c r="H856" s="1412"/>
      <c r="I856" s="73"/>
      <c r="J856" s="73"/>
      <c r="K856" s="74"/>
      <c r="L856" s="74"/>
      <c r="M856" s="989"/>
      <c r="N856" s="74"/>
      <c r="O856" s="73"/>
      <c r="P856" s="73"/>
      <c r="Q856" s="73"/>
      <c r="R856" s="73"/>
      <c r="S856" s="73"/>
      <c r="T856" s="73"/>
      <c r="U856" s="73"/>
      <c r="V856" s="73"/>
      <c r="W856" s="73"/>
      <c r="X856" s="73"/>
      <c r="Y856" s="73"/>
      <c r="Z856" s="73"/>
      <c r="AA856" s="73"/>
      <c r="AB856" s="73"/>
      <c r="AC856" s="73"/>
      <c r="AD856" s="73"/>
      <c r="AE856" s="73"/>
      <c r="AF856" s="73"/>
      <c r="AG856" s="73"/>
      <c r="AH856" s="73"/>
    </row>
    <row r="857" spans="1:34" ht="15.75" customHeight="1">
      <c r="A857" s="73"/>
      <c r="B857" s="73"/>
      <c r="C857" s="73"/>
      <c r="D857" s="73"/>
      <c r="E857" s="73"/>
      <c r="F857" s="73"/>
      <c r="G857" s="591"/>
      <c r="H857" s="1412"/>
      <c r="I857" s="73"/>
      <c r="J857" s="73"/>
      <c r="K857" s="74"/>
      <c r="L857" s="74"/>
      <c r="M857" s="989"/>
      <c r="N857" s="74"/>
      <c r="O857" s="73"/>
      <c r="P857" s="73"/>
      <c r="Q857" s="73"/>
      <c r="R857" s="73"/>
      <c r="S857" s="73"/>
      <c r="T857" s="73"/>
      <c r="U857" s="73"/>
      <c r="V857" s="73"/>
      <c r="W857" s="73"/>
      <c r="X857" s="73"/>
      <c r="Y857" s="73"/>
      <c r="Z857" s="73"/>
      <c r="AA857" s="73"/>
      <c r="AB857" s="73"/>
      <c r="AC857" s="73"/>
      <c r="AD857" s="73"/>
      <c r="AE857" s="73"/>
      <c r="AF857" s="73"/>
      <c r="AG857" s="73"/>
      <c r="AH857" s="73"/>
    </row>
    <row r="858" spans="1:34" ht="15.75" customHeight="1">
      <c r="A858" s="73"/>
      <c r="B858" s="73"/>
      <c r="C858" s="73"/>
      <c r="D858" s="73"/>
      <c r="E858" s="73"/>
      <c r="F858" s="73"/>
      <c r="G858" s="591"/>
      <c r="H858" s="1412"/>
      <c r="I858" s="73"/>
      <c r="J858" s="73"/>
      <c r="K858" s="74"/>
      <c r="L858" s="74"/>
      <c r="M858" s="989"/>
      <c r="N858" s="74"/>
      <c r="O858" s="73"/>
      <c r="P858" s="73"/>
      <c r="Q858" s="73"/>
      <c r="R858" s="73"/>
      <c r="S858" s="73"/>
      <c r="T858" s="73"/>
      <c r="U858" s="73"/>
      <c r="V858" s="73"/>
      <c r="W858" s="73"/>
      <c r="X858" s="73"/>
      <c r="Y858" s="73"/>
      <c r="Z858" s="73"/>
      <c r="AA858" s="73"/>
      <c r="AB858" s="73"/>
      <c r="AC858" s="73"/>
      <c r="AD858" s="73"/>
      <c r="AE858" s="73"/>
      <c r="AF858" s="73"/>
      <c r="AG858" s="73"/>
      <c r="AH858" s="73"/>
    </row>
    <row r="859" spans="1:34" ht="15.75" customHeight="1">
      <c r="A859" s="73"/>
      <c r="B859" s="73"/>
      <c r="C859" s="73"/>
      <c r="D859" s="73"/>
      <c r="E859" s="73"/>
      <c r="F859" s="73"/>
      <c r="G859" s="591"/>
      <c r="H859" s="1412"/>
      <c r="I859" s="73"/>
      <c r="J859" s="73"/>
      <c r="K859" s="74"/>
      <c r="L859" s="74"/>
      <c r="M859" s="989"/>
      <c r="N859" s="74"/>
      <c r="O859" s="73"/>
      <c r="P859" s="73"/>
      <c r="Q859" s="73"/>
      <c r="R859" s="73"/>
      <c r="S859" s="73"/>
      <c r="T859" s="73"/>
      <c r="U859" s="73"/>
      <c r="V859" s="73"/>
      <c r="W859" s="73"/>
      <c r="X859" s="73"/>
      <c r="Y859" s="73"/>
      <c r="Z859" s="73"/>
      <c r="AA859" s="73"/>
      <c r="AB859" s="73"/>
      <c r="AC859" s="73"/>
      <c r="AD859" s="73"/>
      <c r="AE859" s="73"/>
      <c r="AF859" s="73"/>
      <c r="AG859" s="73"/>
      <c r="AH859" s="73"/>
    </row>
    <row r="860" spans="1:34" ht="15.75" customHeight="1">
      <c r="A860" s="73"/>
      <c r="B860" s="73"/>
      <c r="C860" s="73"/>
      <c r="D860" s="73"/>
      <c r="E860" s="73"/>
      <c r="F860" s="73"/>
      <c r="G860" s="591"/>
      <c r="H860" s="1412"/>
      <c r="I860" s="73"/>
      <c r="J860" s="73"/>
      <c r="K860" s="74"/>
      <c r="L860" s="74"/>
      <c r="M860" s="989"/>
      <c r="N860" s="74"/>
      <c r="O860" s="73"/>
      <c r="P860" s="73"/>
      <c r="Q860" s="73"/>
      <c r="R860" s="73"/>
      <c r="S860" s="73"/>
      <c r="T860" s="73"/>
      <c r="U860" s="73"/>
      <c r="V860" s="73"/>
      <c r="W860" s="73"/>
      <c r="X860" s="73"/>
      <c r="Y860" s="73"/>
      <c r="Z860" s="73"/>
      <c r="AA860" s="73"/>
      <c r="AB860" s="73"/>
      <c r="AC860" s="73"/>
      <c r="AD860" s="73"/>
      <c r="AE860" s="73"/>
      <c r="AF860" s="73"/>
      <c r="AG860" s="73"/>
      <c r="AH860" s="73"/>
    </row>
    <row r="861" spans="1:34" ht="15.75" customHeight="1">
      <c r="A861" s="73"/>
      <c r="B861" s="73"/>
      <c r="C861" s="73"/>
      <c r="D861" s="73"/>
      <c r="E861" s="73"/>
      <c r="F861" s="73"/>
      <c r="G861" s="591"/>
      <c r="H861" s="1412"/>
      <c r="I861" s="73"/>
      <c r="J861" s="73"/>
      <c r="K861" s="74"/>
      <c r="L861" s="74"/>
      <c r="M861" s="989"/>
      <c r="N861" s="74"/>
      <c r="O861" s="73"/>
      <c r="P861" s="73"/>
      <c r="Q861" s="73"/>
      <c r="R861" s="73"/>
      <c r="S861" s="73"/>
      <c r="T861" s="73"/>
      <c r="U861" s="73"/>
      <c r="V861" s="73"/>
      <c r="W861" s="73"/>
      <c r="X861" s="73"/>
      <c r="Y861" s="73"/>
      <c r="Z861" s="73"/>
      <c r="AA861" s="73"/>
      <c r="AB861" s="73"/>
      <c r="AC861" s="73"/>
      <c r="AD861" s="73"/>
      <c r="AE861" s="73"/>
      <c r="AF861" s="73"/>
      <c r="AG861" s="73"/>
      <c r="AH861" s="73"/>
    </row>
    <row r="862" spans="1:34" ht="15.75" customHeight="1">
      <c r="A862" s="73"/>
      <c r="B862" s="73"/>
      <c r="C862" s="73"/>
      <c r="D862" s="73"/>
      <c r="E862" s="73"/>
      <c r="F862" s="73"/>
      <c r="G862" s="591"/>
      <c r="H862" s="1412"/>
      <c r="I862" s="73"/>
      <c r="J862" s="73"/>
      <c r="K862" s="74"/>
      <c r="L862" s="74"/>
      <c r="M862" s="989"/>
      <c r="N862" s="74"/>
      <c r="O862" s="73"/>
      <c r="P862" s="73"/>
      <c r="Q862" s="73"/>
      <c r="R862" s="73"/>
      <c r="S862" s="73"/>
      <c r="T862" s="73"/>
      <c r="U862" s="73"/>
      <c r="V862" s="73"/>
      <c r="W862" s="73"/>
      <c r="X862" s="73"/>
      <c r="Y862" s="73"/>
      <c r="Z862" s="73"/>
      <c r="AA862" s="73"/>
      <c r="AB862" s="73"/>
      <c r="AC862" s="73"/>
      <c r="AD862" s="73"/>
      <c r="AE862" s="73"/>
      <c r="AF862" s="73"/>
      <c r="AG862" s="73"/>
      <c r="AH862" s="73"/>
    </row>
    <row r="863" spans="1:34" ht="15.75" customHeight="1">
      <c r="A863" s="73"/>
      <c r="B863" s="73"/>
      <c r="C863" s="73"/>
      <c r="D863" s="73"/>
      <c r="E863" s="73"/>
      <c r="F863" s="73"/>
      <c r="G863" s="591"/>
      <c r="H863" s="1412"/>
      <c r="I863" s="73"/>
      <c r="J863" s="73"/>
      <c r="K863" s="74"/>
      <c r="L863" s="74"/>
      <c r="M863" s="989"/>
      <c r="N863" s="74"/>
      <c r="O863" s="73"/>
      <c r="P863" s="73"/>
      <c r="Q863" s="73"/>
      <c r="R863" s="73"/>
      <c r="S863" s="73"/>
      <c r="T863" s="73"/>
      <c r="U863" s="73"/>
      <c r="V863" s="73"/>
      <c r="W863" s="73"/>
      <c r="X863" s="73"/>
      <c r="Y863" s="73"/>
      <c r="Z863" s="73"/>
      <c r="AA863" s="73"/>
      <c r="AB863" s="73"/>
      <c r="AC863" s="73"/>
      <c r="AD863" s="73"/>
      <c r="AE863" s="73"/>
      <c r="AF863" s="73"/>
      <c r="AG863" s="73"/>
      <c r="AH863" s="73"/>
    </row>
    <row r="864" spans="1:34" ht="15.75" customHeight="1">
      <c r="A864" s="73"/>
      <c r="B864" s="73"/>
      <c r="C864" s="73"/>
      <c r="D864" s="73"/>
      <c r="E864" s="73"/>
      <c r="F864" s="73"/>
      <c r="G864" s="591"/>
      <c r="H864" s="1412"/>
      <c r="I864" s="73"/>
      <c r="J864" s="73"/>
      <c r="K864" s="74"/>
      <c r="L864" s="74"/>
      <c r="M864" s="989"/>
      <c r="N864" s="74"/>
      <c r="O864" s="73"/>
      <c r="P864" s="73"/>
      <c r="Q864" s="73"/>
      <c r="R864" s="73"/>
      <c r="S864" s="73"/>
      <c r="T864" s="73"/>
      <c r="U864" s="73"/>
      <c r="V864" s="73"/>
      <c r="W864" s="73"/>
      <c r="X864" s="73"/>
      <c r="Y864" s="73"/>
      <c r="Z864" s="73"/>
      <c r="AA864" s="73"/>
      <c r="AB864" s="73"/>
      <c r="AC864" s="73"/>
      <c r="AD864" s="73"/>
      <c r="AE864" s="73"/>
      <c r="AF864" s="73"/>
      <c r="AG864" s="73"/>
      <c r="AH864" s="73"/>
    </row>
    <row r="865" spans="1:34" ht="15.75" customHeight="1">
      <c r="A865" s="73"/>
      <c r="B865" s="73"/>
      <c r="C865" s="73"/>
      <c r="D865" s="73"/>
      <c r="E865" s="73"/>
      <c r="F865" s="73"/>
      <c r="G865" s="591"/>
      <c r="H865" s="1412"/>
      <c r="I865" s="73"/>
      <c r="J865" s="73"/>
      <c r="K865" s="74"/>
      <c r="L865" s="74"/>
      <c r="M865" s="989"/>
      <c r="N865" s="74"/>
      <c r="O865" s="73"/>
      <c r="P865" s="73"/>
      <c r="Q865" s="73"/>
      <c r="R865" s="73"/>
      <c r="S865" s="73"/>
      <c r="T865" s="73"/>
      <c r="U865" s="73"/>
      <c r="V865" s="73"/>
      <c r="W865" s="73"/>
      <c r="X865" s="73"/>
      <c r="Y865" s="73"/>
      <c r="Z865" s="73"/>
      <c r="AA865" s="73"/>
      <c r="AB865" s="73"/>
      <c r="AC865" s="73"/>
      <c r="AD865" s="73"/>
      <c r="AE865" s="73"/>
      <c r="AF865" s="73"/>
      <c r="AG865" s="73"/>
      <c r="AH865" s="73"/>
    </row>
    <row r="866" spans="1:34" ht="15.75" customHeight="1">
      <c r="A866" s="73"/>
      <c r="B866" s="73"/>
      <c r="C866" s="73"/>
      <c r="D866" s="73"/>
      <c r="E866" s="73"/>
      <c r="F866" s="73"/>
      <c r="G866" s="591"/>
      <c r="H866" s="1412"/>
      <c r="I866" s="73"/>
      <c r="J866" s="73"/>
      <c r="K866" s="74"/>
      <c r="L866" s="74"/>
      <c r="M866" s="989"/>
      <c r="N866" s="74"/>
      <c r="O866" s="73"/>
      <c r="P866" s="73"/>
      <c r="Q866" s="73"/>
      <c r="R866" s="73"/>
      <c r="S866" s="73"/>
      <c r="T866" s="73"/>
      <c r="U866" s="73"/>
      <c r="V866" s="73"/>
      <c r="W866" s="73"/>
      <c r="X866" s="73"/>
      <c r="Y866" s="73"/>
      <c r="Z866" s="73"/>
      <c r="AA866" s="73"/>
      <c r="AB866" s="73"/>
      <c r="AC866" s="73"/>
      <c r="AD866" s="73"/>
      <c r="AE866" s="73"/>
      <c r="AF866" s="73"/>
      <c r="AG866" s="73"/>
      <c r="AH866" s="73"/>
    </row>
    <row r="867" spans="1:34" ht="15.75" customHeight="1">
      <c r="A867" s="73"/>
      <c r="B867" s="73"/>
      <c r="C867" s="73"/>
      <c r="D867" s="73"/>
      <c r="E867" s="73"/>
      <c r="F867" s="73"/>
      <c r="G867" s="591"/>
      <c r="H867" s="1412"/>
      <c r="I867" s="73"/>
      <c r="J867" s="73"/>
      <c r="K867" s="74"/>
      <c r="L867" s="74"/>
      <c r="M867" s="989"/>
      <c r="N867" s="74"/>
      <c r="O867" s="73"/>
      <c r="P867" s="73"/>
      <c r="Q867" s="73"/>
      <c r="R867" s="73"/>
      <c r="S867" s="73"/>
      <c r="T867" s="73"/>
      <c r="U867" s="73"/>
      <c r="V867" s="73"/>
      <c r="W867" s="73"/>
      <c r="X867" s="73"/>
      <c r="Y867" s="73"/>
      <c r="Z867" s="73"/>
      <c r="AA867" s="73"/>
      <c r="AB867" s="73"/>
      <c r="AC867" s="73"/>
      <c r="AD867" s="73"/>
      <c r="AE867" s="73"/>
      <c r="AF867" s="73"/>
      <c r="AG867" s="73"/>
      <c r="AH867" s="73"/>
    </row>
    <row r="868" spans="1:34" ht="15.75" customHeight="1">
      <c r="A868" s="73"/>
      <c r="B868" s="73"/>
      <c r="C868" s="73"/>
      <c r="D868" s="73"/>
      <c r="E868" s="73"/>
      <c r="F868" s="73"/>
      <c r="G868" s="591"/>
      <c r="H868" s="1412"/>
      <c r="I868" s="73"/>
      <c r="J868" s="73"/>
      <c r="K868" s="74"/>
      <c r="L868" s="74"/>
      <c r="M868" s="989"/>
      <c r="N868" s="74"/>
      <c r="O868" s="73"/>
      <c r="P868" s="73"/>
      <c r="Q868" s="73"/>
      <c r="R868" s="73"/>
      <c r="S868" s="73"/>
      <c r="T868" s="73"/>
      <c r="U868" s="73"/>
      <c r="V868" s="73"/>
      <c r="W868" s="73"/>
      <c r="X868" s="73"/>
      <c r="Y868" s="73"/>
      <c r="Z868" s="73"/>
      <c r="AA868" s="73"/>
      <c r="AB868" s="73"/>
      <c r="AC868" s="73"/>
      <c r="AD868" s="73"/>
      <c r="AE868" s="73"/>
      <c r="AF868" s="73"/>
      <c r="AG868" s="73"/>
      <c r="AH868" s="73"/>
    </row>
    <row r="869" spans="1:34" ht="15.75" customHeight="1">
      <c r="A869" s="73"/>
      <c r="B869" s="73"/>
      <c r="C869" s="73"/>
      <c r="D869" s="73"/>
      <c r="E869" s="73"/>
      <c r="F869" s="73"/>
      <c r="G869" s="591"/>
      <c r="H869" s="1412"/>
      <c r="I869" s="73"/>
      <c r="J869" s="73"/>
      <c r="K869" s="74"/>
      <c r="L869" s="74"/>
      <c r="M869" s="989"/>
      <c r="N869" s="74"/>
      <c r="O869" s="73"/>
      <c r="P869" s="73"/>
      <c r="Q869" s="73"/>
      <c r="R869" s="73"/>
      <c r="S869" s="73"/>
      <c r="T869" s="73"/>
      <c r="U869" s="73"/>
      <c r="V869" s="73"/>
      <c r="W869" s="73"/>
      <c r="X869" s="73"/>
      <c r="Y869" s="73"/>
      <c r="Z869" s="73"/>
      <c r="AA869" s="73"/>
      <c r="AB869" s="73"/>
      <c r="AC869" s="73"/>
      <c r="AD869" s="73"/>
      <c r="AE869" s="73"/>
      <c r="AF869" s="73"/>
      <c r="AG869" s="73"/>
      <c r="AH869" s="73"/>
    </row>
    <row r="870" spans="1:34" ht="15.75" customHeight="1">
      <c r="A870" s="73"/>
      <c r="B870" s="73"/>
      <c r="C870" s="73"/>
      <c r="D870" s="73"/>
      <c r="E870" s="73"/>
      <c r="F870" s="73"/>
      <c r="G870" s="591"/>
      <c r="H870" s="1412"/>
      <c r="I870" s="73"/>
      <c r="J870" s="73"/>
      <c r="K870" s="74"/>
      <c r="L870" s="74"/>
      <c r="M870" s="989"/>
      <c r="N870" s="74"/>
      <c r="O870" s="73"/>
      <c r="P870" s="73"/>
      <c r="Q870" s="73"/>
      <c r="R870" s="73"/>
      <c r="S870" s="73"/>
      <c r="T870" s="73"/>
      <c r="U870" s="73"/>
      <c r="V870" s="73"/>
      <c r="W870" s="73"/>
      <c r="X870" s="73"/>
      <c r="Y870" s="73"/>
      <c r="Z870" s="73"/>
      <c r="AA870" s="73"/>
      <c r="AB870" s="73"/>
      <c r="AC870" s="73"/>
      <c r="AD870" s="73"/>
      <c r="AE870" s="73"/>
      <c r="AF870" s="73"/>
      <c r="AG870" s="73"/>
      <c r="AH870" s="73"/>
    </row>
    <row r="871" spans="1:34" ht="15.75" customHeight="1">
      <c r="A871" s="73"/>
      <c r="B871" s="73"/>
      <c r="C871" s="73"/>
      <c r="D871" s="73"/>
      <c r="E871" s="73"/>
      <c r="F871" s="73"/>
      <c r="G871" s="591"/>
      <c r="H871" s="1412"/>
      <c r="I871" s="73"/>
      <c r="J871" s="73"/>
      <c r="K871" s="74"/>
      <c r="L871" s="74"/>
      <c r="M871" s="989"/>
      <c r="N871" s="74"/>
      <c r="O871" s="73"/>
      <c r="P871" s="73"/>
      <c r="Q871" s="73"/>
      <c r="R871" s="73"/>
      <c r="S871" s="73"/>
      <c r="T871" s="73"/>
      <c r="U871" s="73"/>
      <c r="V871" s="73"/>
      <c r="W871" s="73"/>
      <c r="X871" s="73"/>
      <c r="Y871" s="73"/>
      <c r="Z871" s="73"/>
      <c r="AA871" s="73"/>
      <c r="AB871" s="73"/>
      <c r="AC871" s="73"/>
      <c r="AD871" s="73"/>
      <c r="AE871" s="73"/>
      <c r="AF871" s="73"/>
      <c r="AG871" s="73"/>
      <c r="AH871" s="73"/>
    </row>
    <row r="872" spans="1:34" ht="15.75" customHeight="1">
      <c r="A872" s="73"/>
      <c r="B872" s="73"/>
      <c r="C872" s="73"/>
      <c r="D872" s="73"/>
      <c r="E872" s="73"/>
      <c r="F872" s="73"/>
      <c r="G872" s="591"/>
      <c r="H872" s="1412"/>
      <c r="I872" s="73"/>
      <c r="J872" s="73"/>
      <c r="K872" s="74"/>
      <c r="L872" s="74"/>
      <c r="M872" s="989"/>
      <c r="N872" s="74"/>
      <c r="O872" s="73"/>
      <c r="P872" s="73"/>
      <c r="Q872" s="73"/>
      <c r="R872" s="73"/>
      <c r="S872" s="73"/>
      <c r="T872" s="73"/>
      <c r="U872" s="73"/>
      <c r="V872" s="73"/>
      <c r="W872" s="73"/>
      <c r="X872" s="73"/>
      <c r="Y872" s="73"/>
      <c r="Z872" s="73"/>
      <c r="AA872" s="73"/>
      <c r="AB872" s="73"/>
      <c r="AC872" s="73"/>
      <c r="AD872" s="73"/>
      <c r="AE872" s="73"/>
      <c r="AF872" s="73"/>
      <c r="AG872" s="73"/>
      <c r="AH872" s="73"/>
    </row>
    <row r="873" spans="1:34" ht="15.75" customHeight="1">
      <c r="A873" s="73"/>
      <c r="B873" s="73"/>
      <c r="C873" s="73"/>
      <c r="D873" s="73"/>
      <c r="E873" s="73"/>
      <c r="F873" s="73"/>
      <c r="G873" s="591"/>
      <c r="H873" s="1412"/>
      <c r="I873" s="73"/>
      <c r="J873" s="73"/>
      <c r="K873" s="74"/>
      <c r="L873" s="74"/>
      <c r="M873" s="989"/>
      <c r="N873" s="74"/>
      <c r="O873" s="73"/>
      <c r="P873" s="73"/>
      <c r="Q873" s="73"/>
      <c r="R873" s="73"/>
      <c r="S873" s="73"/>
      <c r="T873" s="73"/>
      <c r="U873" s="73"/>
      <c r="V873" s="73"/>
      <c r="W873" s="73"/>
      <c r="X873" s="73"/>
      <c r="Y873" s="73"/>
      <c r="Z873" s="73"/>
      <c r="AA873" s="73"/>
      <c r="AB873" s="73"/>
      <c r="AC873" s="73"/>
      <c r="AD873" s="73"/>
      <c r="AE873" s="73"/>
      <c r="AF873" s="73"/>
      <c r="AG873" s="73"/>
      <c r="AH873" s="73"/>
    </row>
    <row r="874" spans="1:34" ht="15.75" customHeight="1">
      <c r="A874" s="73"/>
      <c r="B874" s="73"/>
      <c r="C874" s="73"/>
      <c r="D874" s="73"/>
      <c r="E874" s="73"/>
      <c r="F874" s="73"/>
      <c r="G874" s="591"/>
      <c r="H874" s="1412"/>
      <c r="I874" s="73"/>
      <c r="J874" s="73"/>
      <c r="K874" s="74"/>
      <c r="L874" s="74"/>
      <c r="M874" s="989"/>
      <c r="N874" s="74"/>
      <c r="O874" s="73"/>
      <c r="P874" s="73"/>
      <c r="Q874" s="73"/>
      <c r="R874" s="73"/>
      <c r="S874" s="73"/>
      <c r="T874" s="73"/>
      <c r="U874" s="73"/>
      <c r="V874" s="73"/>
      <c r="W874" s="73"/>
      <c r="X874" s="73"/>
      <c r="Y874" s="73"/>
      <c r="Z874" s="73"/>
      <c r="AA874" s="73"/>
      <c r="AB874" s="73"/>
      <c r="AC874" s="73"/>
      <c r="AD874" s="73"/>
      <c r="AE874" s="73"/>
      <c r="AF874" s="73"/>
      <c r="AG874" s="73"/>
      <c r="AH874" s="73"/>
    </row>
    <row r="875" spans="1:34" ht="15.75" customHeight="1">
      <c r="A875" s="73"/>
      <c r="B875" s="73"/>
      <c r="C875" s="73"/>
      <c r="D875" s="73"/>
      <c r="E875" s="73"/>
      <c r="F875" s="73"/>
      <c r="G875" s="591"/>
      <c r="H875" s="1412"/>
      <c r="I875" s="73"/>
      <c r="J875" s="73"/>
      <c r="K875" s="74"/>
      <c r="L875" s="74"/>
      <c r="M875" s="989"/>
      <c r="N875" s="74"/>
      <c r="O875" s="73"/>
      <c r="P875" s="73"/>
      <c r="Q875" s="73"/>
      <c r="R875" s="73"/>
      <c r="S875" s="73"/>
      <c r="T875" s="73"/>
      <c r="U875" s="73"/>
      <c r="V875" s="73"/>
      <c r="W875" s="73"/>
      <c r="X875" s="73"/>
      <c r="Y875" s="73"/>
      <c r="Z875" s="73"/>
      <c r="AA875" s="73"/>
      <c r="AB875" s="73"/>
      <c r="AC875" s="73"/>
      <c r="AD875" s="73"/>
      <c r="AE875" s="73"/>
      <c r="AF875" s="73"/>
      <c r="AG875" s="73"/>
      <c r="AH875" s="73"/>
    </row>
    <row r="876" spans="1:34" ht="15.75" customHeight="1">
      <c r="A876" s="73"/>
      <c r="B876" s="73"/>
      <c r="C876" s="73"/>
      <c r="D876" s="73"/>
      <c r="E876" s="73"/>
      <c r="F876" s="73"/>
      <c r="G876" s="591"/>
      <c r="H876" s="1412"/>
      <c r="I876" s="73"/>
      <c r="J876" s="73"/>
      <c r="K876" s="74"/>
      <c r="L876" s="74"/>
      <c r="M876" s="989"/>
      <c r="N876" s="74"/>
      <c r="O876" s="73"/>
      <c r="P876" s="73"/>
      <c r="Q876" s="73"/>
      <c r="R876" s="73"/>
      <c r="S876" s="73"/>
      <c r="T876" s="73"/>
      <c r="U876" s="73"/>
      <c r="V876" s="73"/>
      <c r="W876" s="73"/>
      <c r="X876" s="73"/>
      <c r="Y876" s="73"/>
      <c r="Z876" s="73"/>
      <c r="AA876" s="73"/>
      <c r="AB876" s="73"/>
      <c r="AC876" s="73"/>
      <c r="AD876" s="73"/>
      <c r="AE876" s="73"/>
      <c r="AF876" s="73"/>
      <c r="AG876" s="73"/>
      <c r="AH876" s="73"/>
    </row>
    <row r="877" spans="1:34" ht="15.75" customHeight="1">
      <c r="A877" s="73"/>
      <c r="B877" s="73"/>
      <c r="C877" s="73"/>
      <c r="D877" s="73"/>
      <c r="E877" s="73"/>
      <c r="F877" s="73"/>
      <c r="G877" s="591"/>
      <c r="H877" s="1412"/>
      <c r="I877" s="73"/>
      <c r="J877" s="73"/>
      <c r="K877" s="74"/>
      <c r="L877" s="74"/>
      <c r="M877" s="989"/>
      <c r="N877" s="74"/>
      <c r="O877" s="73"/>
      <c r="P877" s="73"/>
      <c r="Q877" s="73"/>
      <c r="R877" s="73"/>
      <c r="S877" s="73"/>
      <c r="T877" s="73"/>
      <c r="U877" s="73"/>
      <c r="V877" s="73"/>
      <c r="W877" s="73"/>
      <c r="X877" s="73"/>
      <c r="Y877" s="73"/>
      <c r="Z877" s="73"/>
      <c r="AA877" s="73"/>
      <c r="AB877" s="73"/>
      <c r="AC877" s="73"/>
      <c r="AD877" s="73"/>
      <c r="AE877" s="73"/>
      <c r="AF877" s="73"/>
      <c r="AG877" s="73"/>
      <c r="AH877" s="73"/>
    </row>
    <row r="878" spans="1:34" ht="15.75" customHeight="1">
      <c r="A878" s="73"/>
      <c r="B878" s="73"/>
      <c r="C878" s="73"/>
      <c r="D878" s="73"/>
      <c r="E878" s="73"/>
      <c r="F878" s="73"/>
      <c r="G878" s="591"/>
      <c r="H878" s="1412"/>
      <c r="I878" s="73"/>
      <c r="J878" s="73"/>
      <c r="K878" s="74"/>
      <c r="L878" s="74"/>
      <c r="M878" s="989"/>
      <c r="N878" s="74"/>
      <c r="O878" s="73"/>
      <c r="P878" s="73"/>
      <c r="Q878" s="73"/>
      <c r="R878" s="73"/>
      <c r="S878" s="73"/>
      <c r="T878" s="73"/>
      <c r="U878" s="73"/>
      <c r="V878" s="73"/>
      <c r="W878" s="73"/>
      <c r="X878" s="73"/>
      <c r="Y878" s="73"/>
      <c r="Z878" s="73"/>
      <c r="AA878" s="73"/>
      <c r="AB878" s="73"/>
      <c r="AC878" s="73"/>
      <c r="AD878" s="73"/>
      <c r="AE878" s="73"/>
      <c r="AF878" s="73"/>
      <c r="AG878" s="73"/>
      <c r="AH878" s="73"/>
    </row>
    <row r="879" spans="1:34" ht="15.75" customHeight="1">
      <c r="A879" s="73"/>
      <c r="B879" s="73"/>
      <c r="C879" s="73"/>
      <c r="D879" s="73"/>
      <c r="E879" s="73"/>
      <c r="F879" s="73"/>
      <c r="G879" s="591"/>
      <c r="H879" s="1412"/>
      <c r="I879" s="73"/>
      <c r="J879" s="73"/>
      <c r="K879" s="74"/>
      <c r="L879" s="74"/>
      <c r="M879" s="989"/>
      <c r="N879" s="74"/>
      <c r="O879" s="73"/>
      <c r="P879" s="73"/>
      <c r="Q879" s="73"/>
      <c r="R879" s="73"/>
      <c r="S879" s="73"/>
      <c r="T879" s="73"/>
      <c r="U879" s="73"/>
      <c r="V879" s="73"/>
      <c r="W879" s="73"/>
      <c r="X879" s="73"/>
      <c r="Y879" s="73"/>
      <c r="Z879" s="73"/>
      <c r="AA879" s="73"/>
      <c r="AB879" s="73"/>
      <c r="AC879" s="73"/>
      <c r="AD879" s="73"/>
      <c r="AE879" s="73"/>
      <c r="AF879" s="73"/>
      <c r="AG879" s="73"/>
      <c r="AH879" s="73"/>
    </row>
    <row r="880" spans="1:34" ht="15.75" customHeight="1">
      <c r="A880" s="73"/>
      <c r="B880" s="73"/>
      <c r="C880" s="73"/>
      <c r="D880" s="73"/>
      <c r="E880" s="73"/>
      <c r="F880" s="73"/>
      <c r="G880" s="591"/>
      <c r="H880" s="1412"/>
      <c r="I880" s="73"/>
      <c r="J880" s="73"/>
      <c r="K880" s="74"/>
      <c r="L880" s="74"/>
      <c r="M880" s="989"/>
      <c r="N880" s="74"/>
      <c r="O880" s="73"/>
      <c r="P880" s="73"/>
      <c r="Q880" s="73"/>
      <c r="R880" s="73"/>
      <c r="S880" s="73"/>
      <c r="T880" s="73"/>
      <c r="U880" s="73"/>
      <c r="V880" s="73"/>
      <c r="W880" s="73"/>
      <c r="X880" s="73"/>
      <c r="Y880" s="73"/>
      <c r="Z880" s="73"/>
      <c r="AA880" s="73"/>
      <c r="AB880" s="73"/>
      <c r="AC880" s="73"/>
      <c r="AD880" s="73"/>
      <c r="AE880" s="73"/>
      <c r="AF880" s="73"/>
      <c r="AG880" s="73"/>
      <c r="AH880" s="73"/>
    </row>
    <row r="881" spans="1:34" ht="15.75" customHeight="1">
      <c r="A881" s="73"/>
      <c r="B881" s="73"/>
      <c r="C881" s="73"/>
      <c r="D881" s="73"/>
      <c r="E881" s="73"/>
      <c r="F881" s="73"/>
      <c r="G881" s="591"/>
      <c r="H881" s="1412"/>
      <c r="I881" s="73"/>
      <c r="J881" s="73"/>
      <c r="K881" s="74"/>
      <c r="L881" s="74"/>
      <c r="M881" s="989"/>
      <c r="N881" s="74"/>
      <c r="O881" s="73"/>
      <c r="P881" s="73"/>
      <c r="Q881" s="73"/>
      <c r="R881" s="73"/>
      <c r="S881" s="73"/>
      <c r="T881" s="73"/>
      <c r="U881" s="73"/>
      <c r="V881" s="73"/>
      <c r="W881" s="73"/>
      <c r="X881" s="73"/>
      <c r="Y881" s="73"/>
      <c r="Z881" s="73"/>
      <c r="AA881" s="73"/>
      <c r="AB881" s="73"/>
      <c r="AC881" s="73"/>
      <c r="AD881" s="73"/>
      <c r="AE881" s="73"/>
      <c r="AF881" s="73"/>
      <c r="AG881" s="73"/>
      <c r="AH881" s="73"/>
    </row>
    <row r="882" spans="1:34" ht="15.75" customHeight="1">
      <c r="A882" s="73"/>
      <c r="B882" s="73"/>
      <c r="C882" s="73"/>
      <c r="D882" s="73"/>
      <c r="E882" s="73"/>
      <c r="F882" s="73"/>
      <c r="G882" s="591"/>
      <c r="H882" s="1412"/>
      <c r="I882" s="73"/>
      <c r="J882" s="73"/>
      <c r="K882" s="74"/>
      <c r="L882" s="74"/>
      <c r="M882" s="989"/>
      <c r="N882" s="74"/>
      <c r="O882" s="73"/>
      <c r="P882" s="73"/>
      <c r="Q882" s="73"/>
      <c r="R882" s="73"/>
      <c r="S882" s="73"/>
      <c r="T882" s="73"/>
      <c r="U882" s="73"/>
      <c r="V882" s="73"/>
      <c r="W882" s="73"/>
      <c r="X882" s="73"/>
      <c r="Y882" s="73"/>
      <c r="Z882" s="73"/>
      <c r="AA882" s="73"/>
      <c r="AB882" s="73"/>
      <c r="AC882" s="73"/>
      <c r="AD882" s="73"/>
      <c r="AE882" s="73"/>
      <c r="AF882" s="73"/>
      <c r="AG882" s="73"/>
      <c r="AH882" s="73"/>
    </row>
    <row r="883" spans="1:34" ht="15.75" customHeight="1">
      <c r="A883" s="73"/>
      <c r="B883" s="73"/>
      <c r="C883" s="73"/>
      <c r="D883" s="73"/>
      <c r="E883" s="73"/>
      <c r="F883" s="73"/>
      <c r="G883" s="591"/>
      <c r="H883" s="1412"/>
      <c r="I883" s="73"/>
      <c r="J883" s="73"/>
      <c r="K883" s="74"/>
      <c r="L883" s="74"/>
      <c r="M883" s="989"/>
      <c r="N883" s="74"/>
      <c r="O883" s="73"/>
      <c r="P883" s="73"/>
      <c r="Q883" s="73"/>
      <c r="R883" s="73"/>
      <c r="S883" s="73"/>
      <c r="T883" s="73"/>
      <c r="U883" s="73"/>
      <c r="V883" s="73"/>
      <c r="W883" s="73"/>
      <c r="X883" s="73"/>
      <c r="Y883" s="73"/>
      <c r="Z883" s="73"/>
      <c r="AA883" s="73"/>
      <c r="AB883" s="73"/>
      <c r="AC883" s="73"/>
      <c r="AD883" s="73"/>
      <c r="AE883" s="73"/>
      <c r="AF883" s="73"/>
      <c r="AG883" s="73"/>
      <c r="AH883" s="73"/>
    </row>
    <row r="884" spans="1:34" ht="15.75" customHeight="1">
      <c r="A884" s="73"/>
      <c r="B884" s="73"/>
      <c r="C884" s="73"/>
      <c r="D884" s="73"/>
      <c r="E884" s="73"/>
      <c r="F884" s="73"/>
      <c r="G884" s="591"/>
      <c r="H884" s="1412"/>
      <c r="I884" s="73"/>
      <c r="J884" s="73"/>
      <c r="K884" s="74"/>
      <c r="L884" s="74"/>
      <c r="M884" s="989"/>
      <c r="N884" s="74"/>
      <c r="O884" s="73"/>
      <c r="P884" s="73"/>
      <c r="Q884" s="73"/>
      <c r="R884" s="73"/>
      <c r="S884" s="73"/>
      <c r="T884" s="73"/>
      <c r="U884" s="73"/>
      <c r="V884" s="73"/>
      <c r="W884" s="73"/>
      <c r="X884" s="73"/>
      <c r="Y884" s="73"/>
      <c r="Z884" s="73"/>
      <c r="AA884" s="73"/>
      <c r="AB884" s="73"/>
      <c r="AC884" s="73"/>
      <c r="AD884" s="73"/>
      <c r="AE884" s="73"/>
      <c r="AF884" s="73"/>
      <c r="AG884" s="73"/>
      <c r="AH884" s="73"/>
    </row>
    <row r="885" spans="1:34" ht="15.75" customHeight="1">
      <c r="A885" s="73"/>
      <c r="B885" s="73"/>
      <c r="C885" s="73"/>
      <c r="D885" s="73"/>
      <c r="E885" s="73"/>
      <c r="F885" s="73"/>
      <c r="G885" s="591"/>
      <c r="H885" s="1412"/>
      <c r="I885" s="73"/>
      <c r="J885" s="73"/>
      <c r="K885" s="74"/>
      <c r="L885" s="74"/>
      <c r="M885" s="989"/>
      <c r="N885" s="74"/>
      <c r="O885" s="73"/>
      <c r="P885" s="73"/>
      <c r="Q885" s="73"/>
      <c r="R885" s="73"/>
      <c r="S885" s="73"/>
      <c r="T885" s="73"/>
      <c r="U885" s="73"/>
      <c r="V885" s="73"/>
      <c r="W885" s="73"/>
      <c r="X885" s="73"/>
      <c r="Y885" s="73"/>
      <c r="Z885" s="73"/>
      <c r="AA885" s="73"/>
      <c r="AB885" s="73"/>
      <c r="AC885" s="73"/>
      <c r="AD885" s="73"/>
      <c r="AE885" s="73"/>
      <c r="AF885" s="73"/>
      <c r="AG885" s="73"/>
      <c r="AH885" s="73"/>
    </row>
    <row r="886" spans="1:34" ht="15.75" customHeight="1">
      <c r="A886" s="73"/>
      <c r="B886" s="73"/>
      <c r="C886" s="73"/>
      <c r="D886" s="73"/>
      <c r="E886" s="73"/>
      <c r="F886" s="73"/>
      <c r="G886" s="591"/>
      <c r="H886" s="1412"/>
      <c r="I886" s="73"/>
      <c r="J886" s="73"/>
      <c r="K886" s="74"/>
      <c r="L886" s="74"/>
      <c r="M886" s="989"/>
      <c r="N886" s="74"/>
      <c r="O886" s="73"/>
      <c r="P886" s="73"/>
      <c r="Q886" s="73"/>
      <c r="R886" s="73"/>
      <c r="S886" s="73"/>
      <c r="T886" s="73"/>
      <c r="U886" s="73"/>
      <c r="V886" s="73"/>
      <c r="W886" s="73"/>
      <c r="X886" s="73"/>
      <c r="Y886" s="73"/>
      <c r="Z886" s="73"/>
      <c r="AA886" s="73"/>
      <c r="AB886" s="73"/>
      <c r="AC886" s="73"/>
      <c r="AD886" s="73"/>
      <c r="AE886" s="73"/>
      <c r="AF886" s="73"/>
      <c r="AG886" s="73"/>
      <c r="AH886" s="73"/>
    </row>
    <row r="887" spans="1:34" ht="15.75" customHeight="1">
      <c r="A887" s="73"/>
      <c r="B887" s="73"/>
      <c r="C887" s="73"/>
      <c r="D887" s="73"/>
      <c r="E887" s="73"/>
      <c r="F887" s="73"/>
      <c r="G887" s="591"/>
      <c r="H887" s="1412"/>
      <c r="I887" s="73"/>
      <c r="J887" s="73"/>
      <c r="K887" s="74"/>
      <c r="L887" s="74"/>
      <c r="M887" s="989"/>
      <c r="N887" s="74"/>
      <c r="O887" s="73"/>
      <c r="P887" s="73"/>
      <c r="Q887" s="73"/>
      <c r="R887" s="73"/>
      <c r="S887" s="73"/>
      <c r="T887" s="73"/>
      <c r="U887" s="73"/>
      <c r="V887" s="73"/>
      <c r="W887" s="73"/>
      <c r="X887" s="73"/>
      <c r="Y887" s="73"/>
      <c r="Z887" s="73"/>
      <c r="AA887" s="73"/>
      <c r="AB887" s="73"/>
      <c r="AC887" s="73"/>
      <c r="AD887" s="73"/>
      <c r="AE887" s="73"/>
      <c r="AF887" s="73"/>
      <c r="AG887" s="73"/>
      <c r="AH887" s="73"/>
    </row>
    <row r="888" spans="1:34" ht="15.75" customHeight="1">
      <c r="A888" s="73"/>
      <c r="B888" s="73"/>
      <c r="C888" s="73"/>
      <c r="D888" s="73"/>
      <c r="E888" s="73"/>
      <c r="F888" s="73"/>
      <c r="G888" s="591"/>
      <c r="H888" s="1412"/>
      <c r="I888" s="73"/>
      <c r="J888" s="73"/>
      <c r="K888" s="74"/>
      <c r="L888" s="74"/>
      <c r="M888" s="989"/>
      <c r="N888" s="74"/>
      <c r="O888" s="73"/>
      <c r="P888" s="73"/>
      <c r="Q888" s="73"/>
      <c r="R888" s="73"/>
      <c r="S888" s="73"/>
      <c r="T888" s="73"/>
      <c r="U888" s="73"/>
      <c r="V888" s="73"/>
      <c r="W888" s="73"/>
      <c r="X888" s="73"/>
      <c r="Y888" s="73"/>
      <c r="Z888" s="73"/>
      <c r="AA888" s="73"/>
      <c r="AB888" s="73"/>
      <c r="AC888" s="73"/>
      <c r="AD888" s="73"/>
      <c r="AE888" s="73"/>
      <c r="AF888" s="73"/>
      <c r="AG888" s="73"/>
      <c r="AH888" s="73"/>
    </row>
    <row r="889" spans="1:34" ht="15.75" customHeight="1">
      <c r="A889" s="73"/>
      <c r="B889" s="73"/>
      <c r="C889" s="73"/>
      <c r="D889" s="73"/>
      <c r="E889" s="73"/>
      <c r="F889" s="73"/>
      <c r="G889" s="591"/>
      <c r="H889" s="1412"/>
      <c r="I889" s="73"/>
      <c r="J889" s="73"/>
      <c r="K889" s="74"/>
      <c r="L889" s="74"/>
      <c r="M889" s="989"/>
      <c r="N889" s="74"/>
      <c r="O889" s="73"/>
      <c r="P889" s="73"/>
      <c r="Q889" s="73"/>
      <c r="R889" s="73"/>
      <c r="S889" s="73"/>
      <c r="T889" s="73"/>
      <c r="U889" s="73"/>
      <c r="V889" s="73"/>
      <c r="W889" s="73"/>
      <c r="X889" s="73"/>
      <c r="Y889" s="73"/>
      <c r="Z889" s="73"/>
      <c r="AA889" s="73"/>
      <c r="AB889" s="73"/>
      <c r="AC889" s="73"/>
      <c r="AD889" s="73"/>
      <c r="AE889" s="73"/>
      <c r="AF889" s="73"/>
      <c r="AG889" s="73"/>
      <c r="AH889" s="73"/>
    </row>
    <row r="890" spans="1:34" ht="15.75" customHeight="1">
      <c r="A890" s="73"/>
      <c r="B890" s="73"/>
      <c r="C890" s="73"/>
      <c r="D890" s="73"/>
      <c r="E890" s="73"/>
      <c r="F890" s="73"/>
      <c r="G890" s="591"/>
      <c r="H890" s="1412"/>
      <c r="I890" s="73"/>
      <c r="J890" s="73"/>
      <c r="K890" s="74"/>
      <c r="L890" s="74"/>
      <c r="M890" s="989"/>
      <c r="N890" s="74"/>
      <c r="O890" s="73"/>
      <c r="P890" s="73"/>
      <c r="Q890" s="73"/>
      <c r="R890" s="73"/>
      <c r="S890" s="73"/>
      <c r="T890" s="73"/>
      <c r="U890" s="73"/>
      <c r="V890" s="73"/>
      <c r="W890" s="73"/>
      <c r="X890" s="73"/>
      <c r="Y890" s="73"/>
      <c r="Z890" s="73"/>
      <c r="AA890" s="73"/>
      <c r="AB890" s="73"/>
      <c r="AC890" s="73"/>
      <c r="AD890" s="73"/>
      <c r="AE890" s="73"/>
      <c r="AF890" s="73"/>
      <c r="AG890" s="73"/>
      <c r="AH890" s="73"/>
    </row>
    <row r="891" spans="1:34" ht="15.75" customHeight="1">
      <c r="A891" s="73"/>
      <c r="B891" s="73"/>
      <c r="C891" s="73"/>
      <c r="D891" s="73"/>
      <c r="E891" s="73"/>
      <c r="F891" s="73"/>
      <c r="G891" s="591"/>
      <c r="H891" s="1412"/>
      <c r="I891" s="73"/>
      <c r="J891" s="73"/>
      <c r="K891" s="74"/>
      <c r="L891" s="74"/>
      <c r="M891" s="989"/>
      <c r="N891" s="74"/>
      <c r="O891" s="73"/>
      <c r="P891" s="73"/>
      <c r="Q891" s="73"/>
      <c r="R891" s="73"/>
      <c r="S891" s="73"/>
      <c r="T891" s="73"/>
      <c r="U891" s="73"/>
      <c r="V891" s="73"/>
      <c r="W891" s="73"/>
      <c r="X891" s="73"/>
      <c r="Y891" s="73"/>
      <c r="Z891" s="73"/>
      <c r="AA891" s="73"/>
      <c r="AB891" s="73"/>
      <c r="AC891" s="73"/>
      <c r="AD891" s="73"/>
      <c r="AE891" s="73"/>
      <c r="AF891" s="73"/>
      <c r="AG891" s="73"/>
      <c r="AH891" s="73"/>
    </row>
    <row r="892" spans="1:34" ht="15.75" customHeight="1">
      <c r="A892" s="73"/>
      <c r="B892" s="73"/>
      <c r="C892" s="73"/>
      <c r="D892" s="73"/>
      <c r="E892" s="73"/>
      <c r="F892" s="73"/>
      <c r="G892" s="591"/>
      <c r="H892" s="1412"/>
      <c r="I892" s="73"/>
      <c r="J892" s="73"/>
      <c r="K892" s="74"/>
      <c r="L892" s="74"/>
      <c r="M892" s="989"/>
      <c r="N892" s="74"/>
      <c r="O892" s="73"/>
      <c r="P892" s="73"/>
      <c r="Q892" s="73"/>
      <c r="R892" s="73"/>
      <c r="S892" s="73"/>
      <c r="T892" s="73"/>
      <c r="U892" s="73"/>
      <c r="V892" s="73"/>
      <c r="W892" s="73"/>
      <c r="X892" s="73"/>
      <c r="Y892" s="73"/>
      <c r="Z892" s="73"/>
      <c r="AA892" s="73"/>
      <c r="AB892" s="73"/>
      <c r="AC892" s="73"/>
      <c r="AD892" s="73"/>
      <c r="AE892" s="73"/>
      <c r="AF892" s="73"/>
      <c r="AG892" s="73"/>
      <c r="AH892" s="73"/>
    </row>
    <row r="893" spans="1:34" ht="15.75" customHeight="1">
      <c r="A893" s="73"/>
      <c r="B893" s="73"/>
      <c r="C893" s="73"/>
      <c r="D893" s="73"/>
      <c r="E893" s="73"/>
      <c r="F893" s="73"/>
      <c r="G893" s="591"/>
      <c r="H893" s="1412"/>
      <c r="I893" s="73"/>
      <c r="J893" s="73"/>
      <c r="K893" s="74"/>
      <c r="L893" s="74"/>
      <c r="M893" s="989"/>
      <c r="N893" s="74"/>
      <c r="O893" s="73"/>
      <c r="P893" s="73"/>
      <c r="Q893" s="73"/>
      <c r="R893" s="73"/>
      <c r="S893" s="73"/>
      <c r="T893" s="73"/>
      <c r="U893" s="73"/>
      <c r="V893" s="73"/>
      <c r="W893" s="73"/>
      <c r="X893" s="73"/>
      <c r="Y893" s="73"/>
      <c r="Z893" s="73"/>
      <c r="AA893" s="73"/>
      <c r="AB893" s="73"/>
      <c r="AC893" s="73"/>
      <c r="AD893" s="73"/>
      <c r="AE893" s="73"/>
      <c r="AF893" s="73"/>
      <c r="AG893" s="73"/>
      <c r="AH893" s="73"/>
    </row>
    <row r="894" spans="1:34" ht="15.75" customHeight="1">
      <c r="A894" s="73"/>
      <c r="B894" s="73"/>
      <c r="C894" s="73"/>
      <c r="D894" s="73"/>
      <c r="E894" s="73"/>
      <c r="F894" s="73"/>
      <c r="G894" s="591"/>
      <c r="H894" s="1412"/>
      <c r="I894" s="73"/>
      <c r="J894" s="73"/>
      <c r="K894" s="74"/>
      <c r="L894" s="74"/>
      <c r="M894" s="989"/>
      <c r="N894" s="74"/>
      <c r="O894" s="73"/>
      <c r="P894" s="73"/>
      <c r="Q894" s="73"/>
      <c r="R894" s="73"/>
      <c r="S894" s="73"/>
      <c r="T894" s="73"/>
      <c r="U894" s="73"/>
      <c r="V894" s="73"/>
      <c r="W894" s="73"/>
      <c r="X894" s="73"/>
      <c r="Y894" s="73"/>
      <c r="Z894" s="73"/>
      <c r="AA894" s="73"/>
      <c r="AB894" s="73"/>
      <c r="AC894" s="73"/>
      <c r="AD894" s="73"/>
      <c r="AE894" s="73"/>
      <c r="AF894" s="73"/>
      <c r="AG894" s="73"/>
      <c r="AH894" s="73"/>
    </row>
    <row r="895" spans="1:34" ht="15.75" customHeight="1">
      <c r="A895" s="73"/>
      <c r="B895" s="73"/>
      <c r="C895" s="73"/>
      <c r="D895" s="73"/>
      <c r="E895" s="73"/>
      <c r="F895" s="73"/>
      <c r="G895" s="591"/>
      <c r="H895" s="1412"/>
      <c r="I895" s="73"/>
      <c r="J895" s="73"/>
      <c r="K895" s="74"/>
      <c r="L895" s="74"/>
      <c r="M895" s="989"/>
      <c r="N895" s="74"/>
      <c r="O895" s="73"/>
      <c r="P895" s="73"/>
      <c r="Q895" s="73"/>
      <c r="R895" s="73"/>
      <c r="S895" s="73"/>
      <c r="T895" s="73"/>
      <c r="U895" s="73"/>
      <c r="V895" s="73"/>
      <c r="W895" s="73"/>
      <c r="X895" s="73"/>
      <c r="Y895" s="73"/>
      <c r="Z895" s="73"/>
      <c r="AA895" s="73"/>
      <c r="AB895" s="73"/>
      <c r="AC895" s="73"/>
      <c r="AD895" s="73"/>
      <c r="AE895" s="73"/>
      <c r="AF895" s="73"/>
      <c r="AG895" s="73"/>
      <c r="AH895" s="73"/>
    </row>
    <row r="896" spans="1:34" ht="15.75" customHeight="1">
      <c r="A896" s="73"/>
      <c r="B896" s="73"/>
      <c r="C896" s="73"/>
      <c r="D896" s="73"/>
      <c r="E896" s="73"/>
      <c r="F896" s="73"/>
      <c r="G896" s="591"/>
      <c r="H896" s="1412"/>
      <c r="I896" s="73"/>
      <c r="J896" s="73"/>
      <c r="K896" s="74"/>
      <c r="L896" s="74"/>
      <c r="M896" s="989"/>
      <c r="N896" s="74"/>
      <c r="O896" s="73"/>
      <c r="P896" s="73"/>
      <c r="Q896" s="73"/>
      <c r="R896" s="73"/>
      <c r="S896" s="73"/>
      <c r="T896" s="73"/>
      <c r="U896" s="73"/>
      <c r="V896" s="73"/>
      <c r="W896" s="73"/>
      <c r="X896" s="73"/>
      <c r="Y896" s="73"/>
      <c r="Z896" s="73"/>
      <c r="AA896" s="73"/>
      <c r="AB896" s="73"/>
      <c r="AC896" s="73"/>
      <c r="AD896" s="73"/>
      <c r="AE896" s="73"/>
      <c r="AF896" s="73"/>
      <c r="AG896" s="73"/>
      <c r="AH896" s="73"/>
    </row>
    <row r="897" spans="1:34" ht="15.75" customHeight="1">
      <c r="A897" s="73"/>
      <c r="B897" s="73"/>
      <c r="C897" s="73"/>
      <c r="D897" s="73"/>
      <c r="E897" s="73"/>
      <c r="F897" s="73"/>
      <c r="G897" s="591"/>
      <c r="H897" s="1412"/>
      <c r="I897" s="73"/>
      <c r="J897" s="73"/>
      <c r="K897" s="74"/>
      <c r="L897" s="74"/>
      <c r="M897" s="989"/>
      <c r="N897" s="74"/>
      <c r="O897" s="73"/>
      <c r="P897" s="73"/>
      <c r="Q897" s="73"/>
      <c r="R897" s="73"/>
      <c r="S897" s="73"/>
      <c r="T897" s="73"/>
      <c r="U897" s="73"/>
      <c r="V897" s="73"/>
      <c r="W897" s="73"/>
      <c r="X897" s="73"/>
      <c r="Y897" s="73"/>
      <c r="Z897" s="73"/>
      <c r="AA897" s="73"/>
      <c r="AB897" s="73"/>
      <c r="AC897" s="73"/>
      <c r="AD897" s="73"/>
      <c r="AE897" s="73"/>
      <c r="AF897" s="73"/>
      <c r="AG897" s="73"/>
      <c r="AH897" s="73"/>
    </row>
    <row r="898" spans="1:34" ht="15.75" customHeight="1">
      <c r="A898" s="73"/>
      <c r="B898" s="73"/>
      <c r="C898" s="73"/>
      <c r="D898" s="73"/>
      <c r="E898" s="73"/>
      <c r="F898" s="73"/>
      <c r="G898" s="591"/>
      <c r="H898" s="1412"/>
      <c r="I898" s="73"/>
      <c r="J898" s="73"/>
      <c r="K898" s="74"/>
      <c r="L898" s="74"/>
      <c r="M898" s="989"/>
      <c r="N898" s="74"/>
      <c r="O898" s="73"/>
      <c r="P898" s="73"/>
      <c r="Q898" s="73"/>
      <c r="R898" s="73"/>
      <c r="S898" s="73"/>
      <c r="T898" s="73"/>
      <c r="U898" s="73"/>
      <c r="V898" s="73"/>
      <c r="W898" s="73"/>
      <c r="X898" s="73"/>
      <c r="Y898" s="73"/>
      <c r="Z898" s="73"/>
      <c r="AA898" s="73"/>
      <c r="AB898" s="73"/>
      <c r="AC898" s="73"/>
      <c r="AD898" s="73"/>
      <c r="AE898" s="73"/>
      <c r="AF898" s="73"/>
      <c r="AG898" s="73"/>
      <c r="AH898" s="73"/>
    </row>
    <row r="899" spans="1:34" ht="15.75" customHeight="1">
      <c r="A899" s="73"/>
      <c r="B899" s="73"/>
      <c r="C899" s="73"/>
      <c r="D899" s="73"/>
      <c r="E899" s="73"/>
      <c r="F899" s="73"/>
      <c r="G899" s="591"/>
      <c r="H899" s="1412"/>
      <c r="I899" s="73"/>
      <c r="J899" s="73"/>
      <c r="K899" s="74"/>
      <c r="L899" s="74"/>
      <c r="M899" s="989"/>
      <c r="N899" s="74"/>
      <c r="O899" s="73"/>
      <c r="P899" s="73"/>
      <c r="Q899" s="73"/>
      <c r="R899" s="73"/>
      <c r="S899" s="73"/>
      <c r="T899" s="73"/>
      <c r="U899" s="73"/>
      <c r="V899" s="73"/>
      <c r="W899" s="73"/>
      <c r="X899" s="73"/>
      <c r="Y899" s="73"/>
      <c r="Z899" s="73"/>
      <c r="AA899" s="73"/>
      <c r="AB899" s="73"/>
      <c r="AC899" s="73"/>
      <c r="AD899" s="73"/>
      <c r="AE899" s="73"/>
      <c r="AF899" s="73"/>
      <c r="AG899" s="73"/>
      <c r="AH899" s="73"/>
    </row>
    <row r="900" spans="1:34" ht="15.75" customHeight="1">
      <c r="A900" s="73"/>
      <c r="B900" s="73"/>
      <c r="C900" s="73"/>
      <c r="D900" s="73"/>
      <c r="E900" s="73"/>
      <c r="F900" s="73"/>
      <c r="G900" s="591"/>
      <c r="H900" s="1412"/>
      <c r="I900" s="73"/>
      <c r="J900" s="73"/>
      <c r="K900" s="74"/>
      <c r="L900" s="74"/>
      <c r="M900" s="989"/>
      <c r="N900" s="74"/>
      <c r="O900" s="73"/>
      <c r="P900" s="73"/>
      <c r="Q900" s="73"/>
      <c r="R900" s="73"/>
      <c r="S900" s="73"/>
      <c r="T900" s="73"/>
      <c r="U900" s="73"/>
      <c r="V900" s="73"/>
      <c r="W900" s="73"/>
      <c r="X900" s="73"/>
      <c r="Y900" s="73"/>
      <c r="Z900" s="73"/>
      <c r="AA900" s="73"/>
      <c r="AB900" s="73"/>
      <c r="AC900" s="73"/>
      <c r="AD900" s="73"/>
      <c r="AE900" s="73"/>
      <c r="AF900" s="73"/>
      <c r="AG900" s="73"/>
      <c r="AH900" s="73"/>
    </row>
    <row r="901" spans="1:34" ht="15.75" customHeight="1">
      <c r="A901" s="73"/>
      <c r="B901" s="73"/>
      <c r="C901" s="73"/>
      <c r="D901" s="73"/>
      <c r="E901" s="73"/>
      <c r="F901" s="73"/>
      <c r="G901" s="591"/>
      <c r="H901" s="1412"/>
      <c r="I901" s="73"/>
      <c r="J901" s="73"/>
      <c r="K901" s="74"/>
      <c r="L901" s="74"/>
      <c r="M901" s="989"/>
      <c r="N901" s="74"/>
      <c r="O901" s="73"/>
      <c r="P901" s="73"/>
      <c r="Q901" s="73"/>
      <c r="R901" s="73"/>
      <c r="S901" s="73"/>
      <c r="T901" s="73"/>
      <c r="U901" s="73"/>
      <c r="V901" s="73"/>
      <c r="W901" s="73"/>
      <c r="X901" s="73"/>
      <c r="Y901" s="73"/>
      <c r="Z901" s="73"/>
      <c r="AA901" s="73"/>
      <c r="AB901" s="73"/>
      <c r="AC901" s="73"/>
      <c r="AD901" s="73"/>
      <c r="AE901" s="73"/>
      <c r="AF901" s="73"/>
      <c r="AG901" s="73"/>
      <c r="AH901" s="73"/>
    </row>
    <row r="902" spans="1:34" ht="15.75" customHeight="1">
      <c r="A902" s="73"/>
      <c r="B902" s="73"/>
      <c r="C902" s="73"/>
      <c r="D902" s="73"/>
      <c r="E902" s="73"/>
      <c r="F902" s="73"/>
      <c r="G902" s="591"/>
      <c r="H902" s="1412"/>
      <c r="I902" s="73"/>
      <c r="J902" s="73"/>
      <c r="K902" s="74"/>
      <c r="L902" s="74"/>
      <c r="M902" s="989"/>
      <c r="N902" s="74"/>
      <c r="O902" s="73"/>
      <c r="P902" s="73"/>
      <c r="Q902" s="73"/>
      <c r="R902" s="73"/>
      <c r="S902" s="73"/>
      <c r="T902" s="73"/>
      <c r="U902" s="73"/>
      <c r="V902" s="73"/>
      <c r="W902" s="73"/>
      <c r="X902" s="73"/>
      <c r="Y902" s="73"/>
      <c r="Z902" s="73"/>
      <c r="AA902" s="73"/>
      <c r="AB902" s="73"/>
      <c r="AC902" s="73"/>
      <c r="AD902" s="73"/>
      <c r="AE902" s="73"/>
      <c r="AF902" s="73"/>
      <c r="AG902" s="73"/>
      <c r="AH902" s="73"/>
    </row>
    <row r="903" spans="1:34" ht="15.75" customHeight="1">
      <c r="A903" s="73"/>
      <c r="B903" s="73"/>
      <c r="C903" s="73"/>
      <c r="D903" s="73"/>
      <c r="E903" s="73"/>
      <c r="F903" s="73"/>
      <c r="G903" s="591"/>
      <c r="H903" s="1412"/>
      <c r="I903" s="73"/>
      <c r="J903" s="73"/>
      <c r="K903" s="74"/>
      <c r="L903" s="74"/>
      <c r="M903" s="989"/>
      <c r="N903" s="74"/>
      <c r="O903" s="73"/>
      <c r="P903" s="73"/>
      <c r="Q903" s="73"/>
      <c r="R903" s="73"/>
      <c r="S903" s="73"/>
      <c r="T903" s="73"/>
      <c r="U903" s="73"/>
      <c r="V903" s="73"/>
      <c r="W903" s="73"/>
      <c r="X903" s="73"/>
      <c r="Y903" s="73"/>
      <c r="Z903" s="73"/>
      <c r="AA903" s="73"/>
      <c r="AB903" s="73"/>
      <c r="AC903" s="73"/>
      <c r="AD903" s="73"/>
      <c r="AE903" s="73"/>
      <c r="AF903" s="73"/>
      <c r="AG903" s="73"/>
      <c r="AH903" s="73"/>
    </row>
    <row r="904" spans="1:34" ht="15.75" customHeight="1">
      <c r="A904" s="73"/>
      <c r="B904" s="73"/>
      <c r="C904" s="73"/>
      <c r="D904" s="73"/>
      <c r="E904" s="73"/>
      <c r="F904" s="73"/>
      <c r="G904" s="591"/>
      <c r="H904" s="1412"/>
      <c r="I904" s="73"/>
      <c r="J904" s="73"/>
      <c r="K904" s="74"/>
      <c r="L904" s="74"/>
      <c r="M904" s="989"/>
      <c r="N904" s="74"/>
      <c r="O904" s="73"/>
      <c r="P904" s="73"/>
      <c r="Q904" s="73"/>
      <c r="R904" s="73"/>
      <c r="S904" s="73"/>
      <c r="T904" s="73"/>
      <c r="U904" s="73"/>
      <c r="V904" s="73"/>
      <c r="W904" s="73"/>
      <c r="X904" s="73"/>
      <c r="Y904" s="73"/>
      <c r="Z904" s="73"/>
      <c r="AA904" s="73"/>
      <c r="AB904" s="73"/>
      <c r="AC904" s="73"/>
      <c r="AD904" s="73"/>
      <c r="AE904" s="73"/>
      <c r="AF904" s="73"/>
      <c r="AG904" s="73"/>
      <c r="AH904" s="73"/>
    </row>
    <row r="905" spans="1:34" ht="15.75" customHeight="1">
      <c r="A905" s="73"/>
      <c r="B905" s="73"/>
      <c r="C905" s="73"/>
      <c r="D905" s="73"/>
      <c r="E905" s="73"/>
      <c r="F905" s="73"/>
      <c r="G905" s="591"/>
      <c r="H905" s="1412"/>
      <c r="I905" s="73"/>
      <c r="J905" s="73"/>
      <c r="K905" s="74"/>
      <c r="L905" s="74"/>
      <c r="M905" s="989"/>
      <c r="N905" s="74"/>
      <c r="O905" s="73"/>
      <c r="P905" s="73"/>
      <c r="Q905" s="73"/>
      <c r="R905" s="73"/>
      <c r="S905" s="73"/>
      <c r="T905" s="73"/>
      <c r="U905" s="73"/>
      <c r="V905" s="73"/>
      <c r="W905" s="73"/>
      <c r="X905" s="73"/>
      <c r="Y905" s="73"/>
      <c r="Z905" s="73"/>
      <c r="AA905" s="73"/>
      <c r="AB905" s="73"/>
      <c r="AC905" s="73"/>
      <c r="AD905" s="73"/>
      <c r="AE905" s="73"/>
      <c r="AF905" s="73"/>
      <c r="AG905" s="73"/>
      <c r="AH905" s="73"/>
    </row>
    <row r="906" spans="1:34" ht="15.75" customHeight="1">
      <c r="A906" s="73"/>
      <c r="B906" s="73"/>
      <c r="C906" s="73"/>
      <c r="D906" s="73"/>
      <c r="E906" s="73"/>
      <c r="F906" s="73"/>
      <c r="G906" s="591"/>
      <c r="H906" s="1412"/>
      <c r="I906" s="73"/>
      <c r="J906" s="73"/>
      <c r="K906" s="74"/>
      <c r="L906" s="74"/>
      <c r="M906" s="989"/>
      <c r="N906" s="74"/>
      <c r="O906" s="73"/>
      <c r="P906" s="73"/>
      <c r="Q906" s="73"/>
      <c r="R906" s="73"/>
      <c r="S906" s="73"/>
      <c r="T906" s="73"/>
      <c r="U906" s="73"/>
      <c r="V906" s="73"/>
      <c r="W906" s="73"/>
      <c r="X906" s="73"/>
      <c r="Y906" s="73"/>
      <c r="Z906" s="73"/>
      <c r="AA906" s="73"/>
      <c r="AB906" s="73"/>
      <c r="AC906" s="73"/>
      <c r="AD906" s="73"/>
      <c r="AE906" s="73"/>
      <c r="AF906" s="73"/>
      <c r="AG906" s="73"/>
      <c r="AH906" s="73"/>
    </row>
    <row r="907" spans="1:34" ht="15.75" customHeight="1">
      <c r="A907" s="73"/>
      <c r="B907" s="73"/>
      <c r="C907" s="73"/>
      <c r="D907" s="73"/>
      <c r="E907" s="73"/>
      <c r="F907" s="73"/>
      <c r="G907" s="591"/>
      <c r="H907" s="1412"/>
      <c r="I907" s="73"/>
      <c r="J907" s="73"/>
      <c r="K907" s="74"/>
      <c r="L907" s="74"/>
      <c r="M907" s="989"/>
      <c r="N907" s="74"/>
      <c r="O907" s="73"/>
      <c r="P907" s="73"/>
      <c r="Q907" s="73"/>
      <c r="R907" s="73"/>
      <c r="S907" s="73"/>
      <c r="T907" s="73"/>
      <c r="U907" s="73"/>
      <c r="V907" s="73"/>
      <c r="W907" s="73"/>
      <c r="X907" s="73"/>
      <c r="Y907" s="73"/>
      <c r="Z907" s="73"/>
      <c r="AA907" s="73"/>
      <c r="AB907" s="73"/>
      <c r="AC907" s="73"/>
      <c r="AD907" s="73"/>
      <c r="AE907" s="73"/>
      <c r="AF907" s="73"/>
      <c r="AG907" s="73"/>
      <c r="AH907" s="73"/>
    </row>
    <row r="908" spans="1:34" ht="15.75" customHeight="1">
      <c r="A908" s="73"/>
      <c r="B908" s="73"/>
      <c r="C908" s="73"/>
      <c r="D908" s="73"/>
      <c r="E908" s="73"/>
      <c r="F908" s="73"/>
      <c r="G908" s="591"/>
      <c r="H908" s="1412"/>
      <c r="I908" s="73"/>
      <c r="J908" s="73"/>
      <c r="K908" s="74"/>
      <c r="L908" s="74"/>
      <c r="M908" s="989"/>
      <c r="N908" s="74"/>
      <c r="O908" s="73"/>
      <c r="P908" s="73"/>
      <c r="Q908" s="73"/>
      <c r="R908" s="73"/>
      <c r="S908" s="73"/>
      <c r="T908" s="73"/>
      <c r="U908" s="73"/>
      <c r="V908" s="73"/>
      <c r="W908" s="73"/>
      <c r="X908" s="73"/>
      <c r="Y908" s="73"/>
      <c r="Z908" s="73"/>
      <c r="AA908" s="73"/>
      <c r="AB908" s="73"/>
      <c r="AC908" s="73"/>
      <c r="AD908" s="73"/>
      <c r="AE908" s="73"/>
      <c r="AF908" s="73"/>
      <c r="AG908" s="73"/>
      <c r="AH908" s="73"/>
    </row>
    <row r="909" spans="1:34" ht="15.75" customHeight="1">
      <c r="A909" s="73"/>
      <c r="B909" s="73"/>
      <c r="C909" s="73"/>
      <c r="D909" s="73"/>
      <c r="E909" s="73"/>
      <c r="F909" s="73"/>
      <c r="G909" s="591"/>
      <c r="H909" s="1412"/>
      <c r="I909" s="73"/>
      <c r="J909" s="73"/>
      <c r="K909" s="74"/>
      <c r="L909" s="74"/>
      <c r="M909" s="989"/>
      <c r="N909" s="74"/>
      <c r="O909" s="73"/>
      <c r="P909" s="73"/>
      <c r="Q909" s="73"/>
      <c r="R909" s="73"/>
      <c r="S909" s="73"/>
      <c r="T909" s="73"/>
      <c r="U909" s="73"/>
      <c r="V909" s="73"/>
      <c r="W909" s="73"/>
      <c r="X909" s="73"/>
      <c r="Y909" s="73"/>
      <c r="Z909" s="73"/>
      <c r="AA909" s="73"/>
      <c r="AB909" s="73"/>
      <c r="AC909" s="73"/>
      <c r="AD909" s="73"/>
      <c r="AE909" s="73"/>
      <c r="AF909" s="73"/>
      <c r="AG909" s="73"/>
      <c r="AH909" s="73"/>
    </row>
    <row r="910" spans="1:34" ht="15.75" customHeight="1">
      <c r="A910" s="73"/>
      <c r="B910" s="73"/>
      <c r="C910" s="73"/>
      <c r="D910" s="73"/>
      <c r="E910" s="73"/>
      <c r="F910" s="73"/>
      <c r="G910" s="591"/>
      <c r="H910" s="1412"/>
      <c r="I910" s="73"/>
      <c r="J910" s="73"/>
      <c r="K910" s="74"/>
      <c r="L910" s="74"/>
      <c r="M910" s="989"/>
      <c r="N910" s="74"/>
      <c r="O910" s="73"/>
      <c r="P910" s="73"/>
      <c r="Q910" s="73"/>
      <c r="R910" s="73"/>
      <c r="S910" s="73"/>
      <c r="T910" s="73"/>
      <c r="U910" s="73"/>
      <c r="V910" s="73"/>
      <c r="W910" s="73"/>
      <c r="X910" s="73"/>
      <c r="Y910" s="73"/>
      <c r="Z910" s="73"/>
      <c r="AA910" s="73"/>
      <c r="AB910" s="73"/>
      <c r="AC910" s="73"/>
      <c r="AD910" s="73"/>
      <c r="AE910" s="73"/>
      <c r="AF910" s="73"/>
      <c r="AG910" s="73"/>
      <c r="AH910" s="73"/>
    </row>
    <row r="911" spans="1:34" ht="15.75" customHeight="1">
      <c r="A911" s="73"/>
      <c r="B911" s="73"/>
      <c r="C911" s="73"/>
      <c r="D911" s="73"/>
      <c r="E911" s="73"/>
      <c r="F911" s="73"/>
      <c r="G911" s="591"/>
      <c r="H911" s="1412"/>
      <c r="I911" s="73"/>
      <c r="J911" s="73"/>
      <c r="K911" s="74"/>
      <c r="L911" s="74"/>
      <c r="M911" s="989"/>
      <c r="N911" s="74"/>
      <c r="O911" s="73"/>
      <c r="P911" s="73"/>
      <c r="Q911" s="73"/>
      <c r="R911" s="73"/>
      <c r="S911" s="73"/>
      <c r="T911" s="73"/>
      <c r="U911" s="73"/>
      <c r="V911" s="73"/>
      <c r="W911" s="73"/>
      <c r="X911" s="73"/>
      <c r="Y911" s="73"/>
      <c r="Z911" s="73"/>
      <c r="AA911" s="73"/>
      <c r="AB911" s="73"/>
      <c r="AC911" s="73"/>
      <c r="AD911" s="73"/>
      <c r="AE911" s="73"/>
      <c r="AF911" s="73"/>
      <c r="AG911" s="73"/>
      <c r="AH911" s="73"/>
    </row>
    <row r="912" spans="1:34" ht="15.75" customHeight="1">
      <c r="A912" s="73"/>
      <c r="B912" s="73"/>
      <c r="C912" s="73"/>
      <c r="D912" s="73"/>
      <c r="E912" s="73"/>
      <c r="F912" s="73"/>
      <c r="G912" s="591"/>
      <c r="H912" s="1412"/>
      <c r="I912" s="73"/>
      <c r="J912" s="73"/>
      <c r="K912" s="74"/>
      <c r="L912" s="74"/>
      <c r="M912" s="989"/>
      <c r="N912" s="74"/>
      <c r="O912" s="73"/>
      <c r="P912" s="73"/>
      <c r="Q912" s="73"/>
      <c r="R912" s="73"/>
      <c r="S912" s="73"/>
      <c r="T912" s="73"/>
      <c r="U912" s="73"/>
      <c r="V912" s="73"/>
      <c r="W912" s="73"/>
      <c r="X912" s="73"/>
      <c r="Y912" s="73"/>
      <c r="Z912" s="73"/>
      <c r="AA912" s="73"/>
      <c r="AB912" s="73"/>
      <c r="AC912" s="73"/>
      <c r="AD912" s="73"/>
      <c r="AE912" s="73"/>
      <c r="AF912" s="73"/>
      <c r="AG912" s="73"/>
      <c r="AH912" s="73"/>
    </row>
    <row r="913" spans="1:34" ht="15.75" customHeight="1">
      <c r="A913" s="73"/>
      <c r="B913" s="73"/>
      <c r="C913" s="73"/>
      <c r="D913" s="73"/>
      <c r="E913" s="73"/>
      <c r="F913" s="73"/>
      <c r="G913" s="591"/>
      <c r="H913" s="1412"/>
      <c r="I913" s="73"/>
      <c r="J913" s="73"/>
      <c r="K913" s="74"/>
      <c r="L913" s="74"/>
      <c r="M913" s="989"/>
      <c r="N913" s="74"/>
      <c r="O913" s="73"/>
      <c r="P913" s="73"/>
      <c r="Q913" s="73"/>
      <c r="R913" s="73"/>
      <c r="S913" s="73"/>
      <c r="T913" s="73"/>
      <c r="U913" s="73"/>
      <c r="V913" s="73"/>
      <c r="W913" s="73"/>
      <c r="X913" s="73"/>
      <c r="Y913" s="73"/>
      <c r="Z913" s="73"/>
      <c r="AA913" s="73"/>
      <c r="AB913" s="73"/>
      <c r="AC913" s="73"/>
      <c r="AD913" s="73"/>
      <c r="AE913" s="73"/>
      <c r="AF913" s="73"/>
      <c r="AG913" s="73"/>
      <c r="AH913" s="73"/>
    </row>
    <row r="914" spans="1:34" ht="15.75" customHeight="1">
      <c r="A914" s="73"/>
      <c r="B914" s="73"/>
      <c r="C914" s="73"/>
      <c r="D914" s="73"/>
      <c r="E914" s="73"/>
      <c r="F914" s="73"/>
      <c r="G914" s="591"/>
      <c r="H914" s="1412"/>
      <c r="I914" s="73"/>
      <c r="J914" s="73"/>
      <c r="K914" s="74"/>
      <c r="L914" s="74"/>
      <c r="M914" s="989"/>
      <c r="N914" s="74"/>
      <c r="O914" s="73"/>
      <c r="P914" s="73"/>
      <c r="Q914" s="73"/>
      <c r="R914" s="73"/>
      <c r="S914" s="73"/>
      <c r="T914" s="73"/>
      <c r="U914" s="73"/>
      <c r="V914" s="73"/>
      <c r="W914" s="73"/>
      <c r="X914" s="73"/>
      <c r="Y914" s="73"/>
      <c r="Z914" s="73"/>
      <c r="AA914" s="73"/>
      <c r="AB914" s="73"/>
      <c r="AC914" s="73"/>
      <c r="AD914" s="73"/>
      <c r="AE914" s="73"/>
      <c r="AF914" s="73"/>
      <c r="AG914" s="73"/>
      <c r="AH914" s="73"/>
    </row>
    <row r="915" spans="1:34" ht="15.75" customHeight="1">
      <c r="A915" s="73"/>
      <c r="B915" s="73"/>
      <c r="C915" s="73"/>
      <c r="D915" s="73"/>
      <c r="E915" s="73"/>
      <c r="F915" s="73"/>
      <c r="G915" s="591"/>
      <c r="H915" s="1412"/>
      <c r="I915" s="73"/>
      <c r="J915" s="73"/>
      <c r="K915" s="74"/>
      <c r="L915" s="74"/>
      <c r="M915" s="989"/>
      <c r="N915" s="74"/>
      <c r="O915" s="73"/>
      <c r="P915" s="73"/>
      <c r="Q915" s="73"/>
      <c r="R915" s="73"/>
      <c r="S915" s="73"/>
      <c r="T915" s="73"/>
      <c r="U915" s="73"/>
      <c r="V915" s="73"/>
      <c r="W915" s="73"/>
      <c r="X915" s="73"/>
      <c r="Y915" s="73"/>
      <c r="Z915" s="73"/>
      <c r="AA915" s="73"/>
      <c r="AB915" s="73"/>
      <c r="AC915" s="73"/>
      <c r="AD915" s="73"/>
      <c r="AE915" s="73"/>
      <c r="AF915" s="73"/>
      <c r="AG915" s="73"/>
      <c r="AH915" s="73"/>
    </row>
    <row r="916" spans="1:34" ht="15.75" customHeight="1">
      <c r="A916" s="73"/>
      <c r="B916" s="73"/>
      <c r="C916" s="73"/>
      <c r="D916" s="73"/>
      <c r="E916" s="73"/>
      <c r="F916" s="73"/>
      <c r="G916" s="591"/>
      <c r="H916" s="1412"/>
      <c r="I916" s="73"/>
      <c r="J916" s="73"/>
      <c r="K916" s="74"/>
      <c r="L916" s="74"/>
      <c r="M916" s="989"/>
      <c r="N916" s="74"/>
      <c r="O916" s="73"/>
      <c r="P916" s="73"/>
      <c r="Q916" s="73"/>
      <c r="R916" s="73"/>
      <c r="S916" s="73"/>
      <c r="T916" s="73"/>
      <c r="U916" s="73"/>
      <c r="V916" s="73"/>
      <c r="W916" s="73"/>
      <c r="X916" s="73"/>
      <c r="Y916" s="73"/>
      <c r="Z916" s="73"/>
      <c r="AA916" s="73"/>
      <c r="AB916" s="73"/>
      <c r="AC916" s="73"/>
      <c r="AD916" s="73"/>
      <c r="AE916" s="73"/>
      <c r="AF916" s="73"/>
      <c r="AG916" s="73"/>
      <c r="AH916" s="73"/>
    </row>
    <row r="917" spans="1:34" ht="15.75" customHeight="1">
      <c r="A917" s="73"/>
      <c r="B917" s="73"/>
      <c r="C917" s="73"/>
      <c r="D917" s="73"/>
      <c r="E917" s="73"/>
      <c r="F917" s="73"/>
      <c r="G917" s="591"/>
      <c r="H917" s="1412"/>
      <c r="I917" s="73"/>
      <c r="J917" s="73"/>
      <c r="K917" s="74"/>
      <c r="L917" s="74"/>
      <c r="M917" s="989"/>
      <c r="N917" s="74"/>
      <c r="O917" s="73"/>
      <c r="P917" s="73"/>
      <c r="Q917" s="73"/>
      <c r="R917" s="73"/>
      <c r="S917" s="73"/>
      <c r="T917" s="73"/>
      <c r="U917" s="73"/>
      <c r="V917" s="73"/>
      <c r="W917" s="73"/>
      <c r="X917" s="73"/>
      <c r="Y917" s="73"/>
      <c r="Z917" s="73"/>
      <c r="AA917" s="73"/>
      <c r="AB917" s="73"/>
      <c r="AC917" s="73"/>
      <c r="AD917" s="73"/>
      <c r="AE917" s="73"/>
      <c r="AF917" s="73"/>
      <c r="AG917" s="73"/>
      <c r="AH917" s="73"/>
    </row>
    <row r="918" spans="1:34" ht="15.75" customHeight="1">
      <c r="A918" s="73"/>
      <c r="B918" s="73"/>
      <c r="C918" s="73"/>
      <c r="D918" s="73"/>
      <c r="E918" s="73"/>
      <c r="F918" s="73"/>
      <c r="G918" s="591"/>
      <c r="H918" s="1412"/>
      <c r="I918" s="73"/>
      <c r="J918" s="73"/>
      <c r="K918" s="74"/>
      <c r="L918" s="74"/>
      <c r="M918" s="989"/>
      <c r="N918" s="74"/>
      <c r="O918" s="73"/>
      <c r="P918" s="73"/>
      <c r="Q918" s="73"/>
      <c r="R918" s="73"/>
      <c r="S918" s="73"/>
      <c r="T918" s="73"/>
      <c r="U918" s="73"/>
      <c r="V918" s="73"/>
      <c r="W918" s="73"/>
      <c r="X918" s="73"/>
      <c r="Y918" s="73"/>
      <c r="Z918" s="73"/>
      <c r="AA918" s="73"/>
      <c r="AB918" s="73"/>
      <c r="AC918" s="73"/>
      <c r="AD918" s="73"/>
      <c r="AE918" s="73"/>
      <c r="AF918" s="73"/>
      <c r="AG918" s="73"/>
      <c r="AH918" s="73"/>
    </row>
    <row r="919" spans="1:34" ht="15.75" customHeight="1">
      <c r="A919" s="73"/>
      <c r="B919" s="73"/>
      <c r="C919" s="73"/>
      <c r="D919" s="73"/>
      <c r="E919" s="73"/>
      <c r="F919" s="73"/>
      <c r="G919" s="591"/>
      <c r="H919" s="1412"/>
      <c r="I919" s="73"/>
      <c r="J919" s="73"/>
      <c r="K919" s="74"/>
      <c r="L919" s="74"/>
      <c r="M919" s="989"/>
      <c r="N919" s="74"/>
      <c r="O919" s="73"/>
      <c r="P919" s="73"/>
      <c r="Q919" s="73"/>
      <c r="R919" s="73"/>
      <c r="S919" s="73"/>
      <c r="T919" s="73"/>
      <c r="U919" s="73"/>
      <c r="V919" s="73"/>
      <c r="W919" s="73"/>
      <c r="X919" s="73"/>
      <c r="Y919" s="73"/>
      <c r="Z919" s="73"/>
      <c r="AA919" s="73"/>
      <c r="AB919" s="73"/>
      <c r="AC919" s="73"/>
      <c r="AD919" s="73"/>
      <c r="AE919" s="73"/>
      <c r="AF919" s="73"/>
      <c r="AG919" s="73"/>
      <c r="AH919" s="73"/>
    </row>
    <row r="920" spans="1:34" ht="15.75" customHeight="1">
      <c r="A920" s="73"/>
      <c r="B920" s="73"/>
      <c r="C920" s="73"/>
      <c r="D920" s="73"/>
      <c r="E920" s="73"/>
      <c r="F920" s="73"/>
      <c r="G920" s="591"/>
      <c r="H920" s="1412"/>
      <c r="I920" s="73"/>
      <c r="J920" s="73"/>
      <c r="K920" s="74"/>
      <c r="L920" s="74"/>
      <c r="M920" s="989"/>
      <c r="N920" s="74"/>
      <c r="O920" s="73"/>
      <c r="P920" s="73"/>
      <c r="Q920" s="73"/>
      <c r="R920" s="73"/>
      <c r="S920" s="73"/>
      <c r="T920" s="73"/>
      <c r="U920" s="73"/>
      <c r="V920" s="73"/>
      <c r="W920" s="73"/>
      <c r="X920" s="73"/>
      <c r="Y920" s="73"/>
      <c r="Z920" s="73"/>
      <c r="AA920" s="73"/>
      <c r="AB920" s="73"/>
      <c r="AC920" s="73"/>
      <c r="AD920" s="73"/>
      <c r="AE920" s="73"/>
      <c r="AF920" s="73"/>
      <c r="AG920" s="73"/>
      <c r="AH920" s="73"/>
    </row>
    <row r="921" spans="1:34" ht="15.75" customHeight="1">
      <c r="A921" s="73"/>
      <c r="B921" s="73"/>
      <c r="C921" s="73"/>
      <c r="D921" s="73"/>
      <c r="E921" s="73"/>
      <c r="F921" s="73"/>
      <c r="G921" s="591"/>
      <c r="H921" s="1412"/>
      <c r="I921" s="73"/>
      <c r="J921" s="73"/>
      <c r="K921" s="74"/>
      <c r="L921" s="74"/>
      <c r="M921" s="989"/>
      <c r="N921" s="74"/>
      <c r="O921" s="73"/>
      <c r="P921" s="73"/>
      <c r="Q921" s="73"/>
      <c r="R921" s="73"/>
      <c r="S921" s="73"/>
      <c r="T921" s="73"/>
      <c r="U921" s="73"/>
      <c r="V921" s="73"/>
      <c r="W921" s="73"/>
      <c r="X921" s="73"/>
      <c r="Y921" s="73"/>
      <c r="Z921" s="73"/>
      <c r="AA921" s="73"/>
      <c r="AB921" s="73"/>
      <c r="AC921" s="73"/>
      <c r="AD921" s="73"/>
      <c r="AE921" s="73"/>
      <c r="AF921" s="73"/>
      <c r="AG921" s="73"/>
      <c r="AH921" s="73"/>
    </row>
    <row r="922" spans="1:34" ht="15.75" customHeight="1">
      <c r="A922" s="73"/>
      <c r="B922" s="73"/>
      <c r="C922" s="73"/>
      <c r="D922" s="73"/>
      <c r="E922" s="73"/>
      <c r="F922" s="73"/>
      <c r="G922" s="591"/>
      <c r="H922" s="1412"/>
      <c r="I922" s="73"/>
      <c r="J922" s="73"/>
      <c r="K922" s="74"/>
      <c r="L922" s="74"/>
      <c r="M922" s="989"/>
      <c r="N922" s="74"/>
      <c r="O922" s="73"/>
      <c r="P922" s="73"/>
      <c r="Q922" s="73"/>
      <c r="R922" s="73"/>
      <c r="S922" s="73"/>
      <c r="T922" s="73"/>
      <c r="U922" s="73"/>
      <c r="V922" s="73"/>
      <c r="W922" s="73"/>
      <c r="X922" s="73"/>
      <c r="Y922" s="73"/>
      <c r="Z922" s="73"/>
      <c r="AA922" s="73"/>
      <c r="AB922" s="73"/>
      <c r="AC922" s="73"/>
      <c r="AD922" s="73"/>
      <c r="AE922" s="73"/>
      <c r="AF922" s="73"/>
      <c r="AG922" s="73"/>
      <c r="AH922" s="73"/>
    </row>
    <row r="923" spans="1:34" ht="15.75" customHeight="1">
      <c r="A923" s="73"/>
      <c r="B923" s="73"/>
      <c r="C923" s="73"/>
      <c r="D923" s="73"/>
      <c r="E923" s="73"/>
      <c r="F923" s="73"/>
      <c r="G923" s="591"/>
      <c r="H923" s="1412"/>
      <c r="I923" s="73"/>
      <c r="J923" s="73"/>
      <c r="K923" s="74"/>
      <c r="L923" s="74"/>
      <c r="M923" s="989"/>
      <c r="N923" s="74"/>
      <c r="O923" s="73"/>
      <c r="P923" s="73"/>
      <c r="Q923" s="73"/>
      <c r="R923" s="73"/>
      <c r="S923" s="73"/>
      <c r="T923" s="73"/>
      <c r="U923" s="73"/>
      <c r="V923" s="73"/>
      <c r="W923" s="73"/>
      <c r="X923" s="73"/>
      <c r="Y923" s="73"/>
      <c r="Z923" s="73"/>
      <c r="AA923" s="73"/>
      <c r="AB923" s="73"/>
      <c r="AC923" s="73"/>
      <c r="AD923" s="73"/>
      <c r="AE923" s="73"/>
      <c r="AF923" s="73"/>
      <c r="AG923" s="73"/>
      <c r="AH923" s="73"/>
    </row>
    <row r="924" spans="1:34" ht="15.75" customHeight="1">
      <c r="A924" s="73"/>
      <c r="B924" s="73"/>
      <c r="C924" s="73"/>
      <c r="D924" s="73"/>
      <c r="E924" s="73"/>
      <c r="F924" s="73"/>
      <c r="G924" s="591"/>
      <c r="H924" s="1412"/>
      <c r="I924" s="73"/>
      <c r="J924" s="73"/>
      <c r="K924" s="74"/>
      <c r="L924" s="74"/>
      <c r="M924" s="989"/>
      <c r="N924" s="74"/>
      <c r="O924" s="73"/>
      <c r="P924" s="73"/>
      <c r="Q924" s="73"/>
      <c r="R924" s="73"/>
      <c r="S924" s="73"/>
      <c r="T924" s="73"/>
      <c r="U924" s="73"/>
      <c r="V924" s="73"/>
      <c r="W924" s="73"/>
      <c r="X924" s="73"/>
      <c r="Y924" s="73"/>
      <c r="Z924" s="73"/>
      <c r="AA924" s="73"/>
      <c r="AB924" s="73"/>
      <c r="AC924" s="73"/>
      <c r="AD924" s="73"/>
      <c r="AE924" s="73"/>
      <c r="AF924" s="73"/>
      <c r="AG924" s="73"/>
      <c r="AH924" s="73"/>
    </row>
    <row r="925" spans="1:34" ht="15.75" customHeight="1">
      <c r="A925" s="73"/>
      <c r="B925" s="73"/>
      <c r="C925" s="73"/>
      <c r="D925" s="73"/>
      <c r="E925" s="73"/>
      <c r="F925" s="73"/>
      <c r="G925" s="591"/>
      <c r="H925" s="1412"/>
      <c r="I925" s="73"/>
      <c r="J925" s="73"/>
      <c r="K925" s="74"/>
      <c r="L925" s="74"/>
      <c r="M925" s="989"/>
      <c r="N925" s="74"/>
      <c r="O925" s="73"/>
      <c r="P925" s="73"/>
      <c r="Q925" s="73"/>
      <c r="R925" s="73"/>
      <c r="S925" s="73"/>
      <c r="T925" s="73"/>
      <c r="U925" s="73"/>
      <c r="V925" s="73"/>
      <c r="W925" s="73"/>
      <c r="X925" s="73"/>
      <c r="Y925" s="73"/>
      <c r="Z925" s="73"/>
      <c r="AA925" s="73"/>
      <c r="AB925" s="73"/>
      <c r="AC925" s="73"/>
      <c r="AD925" s="73"/>
      <c r="AE925" s="73"/>
      <c r="AF925" s="73"/>
      <c r="AG925" s="73"/>
      <c r="AH925" s="73"/>
    </row>
    <row r="926" spans="1:34" ht="15.75" customHeight="1">
      <c r="A926" s="73"/>
      <c r="B926" s="73"/>
      <c r="C926" s="73"/>
      <c r="D926" s="73"/>
      <c r="E926" s="73"/>
      <c r="F926" s="73"/>
      <c r="G926" s="591"/>
      <c r="H926" s="1412"/>
      <c r="I926" s="73"/>
      <c r="J926" s="73"/>
      <c r="K926" s="74"/>
      <c r="L926" s="74"/>
      <c r="M926" s="989"/>
      <c r="N926" s="74"/>
      <c r="O926" s="73"/>
      <c r="P926" s="73"/>
      <c r="Q926" s="73"/>
      <c r="R926" s="73"/>
      <c r="S926" s="73"/>
      <c r="T926" s="73"/>
      <c r="U926" s="73"/>
      <c r="V926" s="73"/>
      <c r="W926" s="73"/>
      <c r="X926" s="73"/>
      <c r="Y926" s="73"/>
      <c r="Z926" s="73"/>
      <c r="AA926" s="73"/>
      <c r="AB926" s="73"/>
      <c r="AC926" s="73"/>
      <c r="AD926" s="73"/>
      <c r="AE926" s="73"/>
      <c r="AF926" s="73"/>
      <c r="AG926" s="73"/>
      <c r="AH926" s="73"/>
    </row>
    <row r="927" spans="1:34" ht="15.75" customHeight="1">
      <c r="A927" s="73"/>
      <c r="B927" s="73"/>
      <c r="C927" s="73"/>
      <c r="D927" s="73"/>
      <c r="E927" s="73"/>
      <c r="F927" s="73"/>
      <c r="G927" s="591"/>
      <c r="H927" s="1412"/>
      <c r="I927" s="73"/>
      <c r="J927" s="73"/>
      <c r="K927" s="74"/>
      <c r="L927" s="74"/>
      <c r="M927" s="989"/>
      <c r="N927" s="74"/>
      <c r="O927" s="73"/>
      <c r="P927" s="73"/>
      <c r="Q927" s="73"/>
      <c r="R927" s="73"/>
      <c r="S927" s="73"/>
      <c r="T927" s="73"/>
      <c r="U927" s="73"/>
      <c r="V927" s="73"/>
      <c r="W927" s="73"/>
      <c r="X927" s="73"/>
      <c r="Y927" s="73"/>
      <c r="Z927" s="73"/>
      <c r="AA927" s="73"/>
      <c r="AB927" s="73"/>
      <c r="AC927" s="73"/>
      <c r="AD927" s="73"/>
      <c r="AE927" s="73"/>
      <c r="AF927" s="73"/>
      <c r="AG927" s="73"/>
      <c r="AH927" s="73"/>
    </row>
    <row r="928" spans="1:34" ht="15.75" customHeight="1">
      <c r="A928" s="73"/>
      <c r="B928" s="73"/>
      <c r="C928" s="73"/>
      <c r="D928" s="73"/>
      <c r="E928" s="73"/>
      <c r="F928" s="73"/>
      <c r="G928" s="591"/>
      <c r="H928" s="1412"/>
      <c r="I928" s="73"/>
      <c r="J928" s="73"/>
      <c r="K928" s="74"/>
      <c r="L928" s="74"/>
      <c r="M928" s="989"/>
      <c r="N928" s="74"/>
      <c r="O928" s="73"/>
      <c r="P928" s="73"/>
      <c r="Q928" s="73"/>
      <c r="R928" s="73"/>
      <c r="S928" s="73"/>
      <c r="T928" s="73"/>
      <c r="U928" s="73"/>
      <c r="V928" s="73"/>
      <c r="W928" s="73"/>
      <c r="X928" s="73"/>
      <c r="Y928" s="73"/>
      <c r="Z928" s="73"/>
      <c r="AA928" s="73"/>
      <c r="AB928" s="73"/>
      <c r="AC928" s="73"/>
      <c r="AD928" s="73"/>
      <c r="AE928" s="73"/>
      <c r="AF928" s="73"/>
      <c r="AG928" s="73"/>
      <c r="AH928" s="73"/>
    </row>
    <row r="929" spans="1:34" ht="15.75" customHeight="1">
      <c r="A929" s="73"/>
      <c r="B929" s="73"/>
      <c r="C929" s="73"/>
      <c r="D929" s="73"/>
      <c r="E929" s="73"/>
      <c r="F929" s="73"/>
      <c r="G929" s="591"/>
      <c r="H929" s="1412"/>
      <c r="I929" s="73"/>
      <c r="J929" s="73"/>
      <c r="K929" s="74"/>
      <c r="L929" s="74"/>
      <c r="M929" s="989"/>
      <c r="N929" s="74"/>
      <c r="O929" s="73"/>
      <c r="P929" s="73"/>
      <c r="Q929" s="73"/>
      <c r="R929" s="73"/>
      <c r="S929" s="73"/>
      <c r="T929" s="73"/>
      <c r="U929" s="73"/>
      <c r="V929" s="73"/>
      <c r="W929" s="73"/>
      <c r="X929" s="73"/>
      <c r="Y929" s="73"/>
      <c r="Z929" s="73"/>
      <c r="AA929" s="73"/>
      <c r="AB929" s="73"/>
      <c r="AC929" s="73"/>
      <c r="AD929" s="73"/>
      <c r="AE929" s="73"/>
      <c r="AF929" s="73"/>
      <c r="AG929" s="73"/>
      <c r="AH929" s="73"/>
    </row>
    <row r="930" spans="1:34" ht="15.75" customHeight="1">
      <c r="A930" s="73"/>
      <c r="B930" s="73"/>
      <c r="C930" s="73"/>
      <c r="D930" s="73"/>
      <c r="E930" s="73"/>
      <c r="F930" s="73"/>
      <c r="G930" s="591"/>
      <c r="H930" s="1412"/>
      <c r="I930" s="73"/>
      <c r="J930" s="73"/>
      <c r="K930" s="74"/>
      <c r="L930" s="74"/>
      <c r="M930" s="989"/>
      <c r="N930" s="74"/>
      <c r="O930" s="73"/>
      <c r="P930" s="73"/>
      <c r="Q930" s="73"/>
      <c r="R930" s="73"/>
      <c r="S930" s="73"/>
      <c r="T930" s="73"/>
      <c r="U930" s="73"/>
      <c r="V930" s="73"/>
      <c r="W930" s="73"/>
      <c r="X930" s="73"/>
      <c r="Y930" s="73"/>
      <c r="Z930" s="73"/>
      <c r="AA930" s="73"/>
      <c r="AB930" s="73"/>
      <c r="AC930" s="73"/>
      <c r="AD930" s="73"/>
      <c r="AE930" s="73"/>
      <c r="AF930" s="73"/>
      <c r="AG930" s="73"/>
      <c r="AH930" s="73"/>
    </row>
    <row r="931" spans="1:34" ht="15.75" customHeight="1">
      <c r="A931" s="73"/>
      <c r="B931" s="73"/>
      <c r="C931" s="73"/>
      <c r="D931" s="73"/>
      <c r="E931" s="73"/>
      <c r="F931" s="73"/>
      <c r="G931" s="591"/>
      <c r="H931" s="1412"/>
      <c r="I931" s="73"/>
      <c r="J931" s="73"/>
      <c r="K931" s="74"/>
      <c r="L931" s="74"/>
      <c r="M931" s="989"/>
      <c r="N931" s="74"/>
      <c r="O931" s="73"/>
      <c r="P931" s="73"/>
      <c r="Q931" s="73"/>
      <c r="R931" s="73"/>
      <c r="S931" s="73"/>
      <c r="T931" s="73"/>
      <c r="U931" s="73"/>
      <c r="V931" s="73"/>
      <c r="W931" s="73"/>
      <c r="X931" s="73"/>
      <c r="Y931" s="73"/>
      <c r="Z931" s="73"/>
      <c r="AA931" s="73"/>
      <c r="AB931" s="73"/>
      <c r="AC931" s="73"/>
      <c r="AD931" s="73"/>
      <c r="AE931" s="73"/>
      <c r="AF931" s="73"/>
      <c r="AG931" s="73"/>
      <c r="AH931" s="73"/>
    </row>
    <row r="932" spans="1:34" ht="15.75" customHeight="1">
      <c r="A932" s="73"/>
      <c r="B932" s="73"/>
      <c r="C932" s="73"/>
      <c r="D932" s="73"/>
      <c r="E932" s="73"/>
      <c r="F932" s="73"/>
      <c r="G932" s="591"/>
      <c r="H932" s="1412"/>
      <c r="I932" s="73"/>
      <c r="J932" s="73"/>
      <c r="K932" s="74"/>
      <c r="L932" s="74"/>
      <c r="M932" s="989"/>
      <c r="N932" s="74"/>
      <c r="O932" s="73"/>
      <c r="P932" s="73"/>
      <c r="Q932" s="73"/>
      <c r="R932" s="73"/>
      <c r="S932" s="73"/>
      <c r="T932" s="73"/>
      <c r="U932" s="73"/>
      <c r="V932" s="73"/>
      <c r="W932" s="73"/>
      <c r="X932" s="73"/>
      <c r="Y932" s="73"/>
      <c r="Z932" s="73"/>
      <c r="AA932" s="73"/>
      <c r="AB932" s="73"/>
      <c r="AC932" s="73"/>
      <c r="AD932" s="73"/>
      <c r="AE932" s="73"/>
      <c r="AF932" s="73"/>
      <c r="AG932" s="73"/>
      <c r="AH932" s="73"/>
    </row>
    <row r="933" spans="1:34" ht="15.75" customHeight="1">
      <c r="A933" s="73"/>
      <c r="B933" s="73"/>
      <c r="C933" s="73"/>
      <c r="D933" s="73"/>
      <c r="E933" s="73"/>
      <c r="F933" s="73"/>
      <c r="G933" s="591"/>
      <c r="H933" s="1412"/>
      <c r="I933" s="73"/>
      <c r="J933" s="73"/>
      <c r="K933" s="74"/>
      <c r="L933" s="74"/>
      <c r="M933" s="989"/>
      <c r="N933" s="74"/>
      <c r="O933" s="73"/>
      <c r="P933" s="73"/>
      <c r="Q933" s="73"/>
      <c r="R933" s="73"/>
      <c r="S933" s="73"/>
      <c r="T933" s="73"/>
      <c r="U933" s="73"/>
      <c r="V933" s="73"/>
      <c r="W933" s="73"/>
      <c r="X933" s="73"/>
      <c r="Y933" s="73"/>
      <c r="Z933" s="73"/>
      <c r="AA933" s="73"/>
      <c r="AB933" s="73"/>
      <c r="AC933" s="73"/>
      <c r="AD933" s="73"/>
      <c r="AE933" s="73"/>
      <c r="AF933" s="73"/>
      <c r="AG933" s="73"/>
      <c r="AH933" s="73"/>
    </row>
    <row r="934" spans="1:34" ht="15.75" customHeight="1">
      <c r="A934" s="73"/>
      <c r="B934" s="73"/>
      <c r="C934" s="73"/>
      <c r="D934" s="73"/>
      <c r="E934" s="73"/>
      <c r="F934" s="73"/>
      <c r="G934" s="591"/>
      <c r="H934" s="1412"/>
      <c r="I934" s="73"/>
      <c r="J934" s="73"/>
      <c r="K934" s="74"/>
      <c r="L934" s="74"/>
      <c r="M934" s="989"/>
      <c r="N934" s="74"/>
      <c r="O934" s="73"/>
      <c r="P934" s="73"/>
      <c r="Q934" s="73"/>
      <c r="R934" s="73"/>
      <c r="S934" s="73"/>
      <c r="T934" s="73"/>
      <c r="U934" s="73"/>
      <c r="V934" s="73"/>
      <c r="W934" s="73"/>
      <c r="X934" s="73"/>
      <c r="Y934" s="73"/>
      <c r="Z934" s="73"/>
      <c r="AA934" s="73"/>
      <c r="AB934" s="73"/>
      <c r="AC934" s="73"/>
      <c r="AD934" s="73"/>
      <c r="AE934" s="73"/>
      <c r="AF934" s="73"/>
      <c r="AG934" s="73"/>
      <c r="AH934" s="73"/>
    </row>
    <row r="935" spans="1:34" ht="15.75" customHeight="1">
      <c r="A935" s="73"/>
      <c r="B935" s="73"/>
      <c r="C935" s="73"/>
      <c r="D935" s="73"/>
      <c r="E935" s="73"/>
      <c r="F935" s="73"/>
      <c r="G935" s="591"/>
      <c r="H935" s="1412"/>
      <c r="I935" s="73"/>
      <c r="J935" s="73"/>
      <c r="K935" s="74"/>
      <c r="L935" s="74"/>
      <c r="M935" s="989"/>
      <c r="N935" s="74"/>
      <c r="O935" s="73"/>
      <c r="P935" s="73"/>
      <c r="Q935" s="73"/>
      <c r="R935" s="73"/>
      <c r="S935" s="73"/>
      <c r="T935" s="73"/>
      <c r="U935" s="73"/>
      <c r="V935" s="73"/>
      <c r="W935" s="73"/>
      <c r="X935" s="73"/>
      <c r="Y935" s="73"/>
      <c r="Z935" s="73"/>
      <c r="AA935" s="73"/>
      <c r="AB935" s="73"/>
      <c r="AC935" s="73"/>
      <c r="AD935" s="73"/>
      <c r="AE935" s="73"/>
      <c r="AF935" s="73"/>
      <c r="AG935" s="73"/>
      <c r="AH935" s="73"/>
    </row>
    <row r="936" spans="1:34" ht="15.75" customHeight="1">
      <c r="A936" s="73"/>
      <c r="B936" s="73"/>
      <c r="C936" s="73"/>
      <c r="D936" s="73"/>
      <c r="E936" s="73"/>
      <c r="F936" s="73"/>
      <c r="G936" s="591"/>
      <c r="H936" s="1412"/>
      <c r="I936" s="73"/>
      <c r="J936" s="73"/>
      <c r="K936" s="74"/>
      <c r="L936" s="74"/>
      <c r="M936" s="989"/>
      <c r="N936" s="74"/>
      <c r="O936" s="73"/>
      <c r="P936" s="73"/>
      <c r="Q936" s="73"/>
      <c r="R936" s="73"/>
      <c r="S936" s="73"/>
      <c r="T936" s="73"/>
      <c r="U936" s="73"/>
      <c r="V936" s="73"/>
      <c r="W936" s="73"/>
      <c r="X936" s="73"/>
      <c r="Y936" s="73"/>
      <c r="Z936" s="73"/>
      <c r="AA936" s="73"/>
      <c r="AB936" s="73"/>
      <c r="AC936" s="73"/>
      <c r="AD936" s="73"/>
      <c r="AE936" s="73"/>
      <c r="AF936" s="73"/>
      <c r="AG936" s="73"/>
      <c r="AH936" s="73"/>
    </row>
    <row r="937" spans="1:34" ht="15.75" customHeight="1">
      <c r="A937" s="73"/>
      <c r="B937" s="73"/>
      <c r="C937" s="73"/>
      <c r="D937" s="73"/>
      <c r="E937" s="73"/>
      <c r="F937" s="73"/>
      <c r="G937" s="591"/>
      <c r="H937" s="1412"/>
      <c r="I937" s="73"/>
      <c r="J937" s="73"/>
      <c r="K937" s="74"/>
      <c r="L937" s="74"/>
      <c r="M937" s="989"/>
      <c r="N937" s="74"/>
      <c r="O937" s="73"/>
      <c r="P937" s="73"/>
      <c r="Q937" s="73"/>
      <c r="R937" s="73"/>
      <c r="S937" s="73"/>
      <c r="T937" s="73"/>
      <c r="U937" s="73"/>
      <c r="V937" s="73"/>
      <c r="W937" s="73"/>
      <c r="X937" s="73"/>
      <c r="Y937" s="73"/>
      <c r="Z937" s="73"/>
      <c r="AA937" s="73"/>
      <c r="AB937" s="73"/>
      <c r="AC937" s="73"/>
      <c r="AD937" s="73"/>
      <c r="AE937" s="73"/>
      <c r="AF937" s="73"/>
      <c r="AG937" s="73"/>
      <c r="AH937" s="73"/>
    </row>
    <row r="938" spans="1:34" ht="15.75" customHeight="1">
      <c r="A938" s="73"/>
      <c r="B938" s="73"/>
      <c r="C938" s="73"/>
      <c r="D938" s="73"/>
      <c r="E938" s="73"/>
      <c r="F938" s="73"/>
      <c r="G938" s="591"/>
      <c r="H938" s="1412"/>
      <c r="I938" s="73"/>
      <c r="J938" s="73"/>
      <c r="K938" s="74"/>
      <c r="L938" s="74"/>
      <c r="M938" s="989"/>
      <c r="N938" s="74"/>
      <c r="O938" s="73"/>
      <c r="P938" s="73"/>
      <c r="Q938" s="73"/>
      <c r="R938" s="73"/>
      <c r="S938" s="73"/>
      <c r="T938" s="73"/>
      <c r="U938" s="73"/>
      <c r="V938" s="73"/>
      <c r="W938" s="73"/>
      <c r="X938" s="73"/>
      <c r="Y938" s="73"/>
      <c r="Z938" s="73"/>
      <c r="AA938" s="73"/>
      <c r="AB938" s="73"/>
      <c r="AC938" s="73"/>
      <c r="AD938" s="73"/>
      <c r="AE938" s="73"/>
      <c r="AF938" s="73"/>
      <c r="AG938" s="73"/>
      <c r="AH938" s="73"/>
    </row>
    <row r="939" spans="1:34" ht="15.75" customHeight="1">
      <c r="A939" s="73"/>
      <c r="B939" s="73"/>
      <c r="C939" s="73"/>
      <c r="D939" s="73"/>
      <c r="E939" s="73"/>
      <c r="F939" s="73"/>
      <c r="G939" s="591"/>
      <c r="H939" s="1412"/>
      <c r="I939" s="73"/>
      <c r="J939" s="73"/>
      <c r="K939" s="74"/>
      <c r="L939" s="74"/>
      <c r="M939" s="989"/>
      <c r="N939" s="74"/>
      <c r="O939" s="73"/>
      <c r="P939" s="73"/>
      <c r="Q939" s="73"/>
      <c r="R939" s="73"/>
      <c r="S939" s="73"/>
      <c r="T939" s="73"/>
      <c r="U939" s="73"/>
      <c r="V939" s="73"/>
      <c r="W939" s="73"/>
      <c r="X939" s="73"/>
      <c r="Y939" s="73"/>
      <c r="Z939" s="73"/>
      <c r="AA939" s="73"/>
      <c r="AB939" s="73"/>
      <c r="AC939" s="73"/>
      <c r="AD939" s="73"/>
      <c r="AE939" s="73"/>
      <c r="AF939" s="73"/>
      <c r="AG939" s="73"/>
      <c r="AH939" s="73"/>
    </row>
    <row r="940" spans="1:34" ht="15.75" customHeight="1">
      <c r="A940" s="73"/>
      <c r="B940" s="73"/>
      <c r="C940" s="73"/>
      <c r="D940" s="73"/>
      <c r="E940" s="73"/>
      <c r="F940" s="73"/>
      <c r="G940" s="591"/>
      <c r="H940" s="1412"/>
      <c r="I940" s="73"/>
      <c r="J940" s="73"/>
      <c r="K940" s="74"/>
      <c r="L940" s="74"/>
      <c r="M940" s="989"/>
      <c r="N940" s="74"/>
      <c r="O940" s="73"/>
      <c r="P940" s="73"/>
      <c r="Q940" s="73"/>
      <c r="R940" s="73"/>
      <c r="S940" s="73"/>
      <c r="T940" s="73"/>
      <c r="U940" s="73"/>
      <c r="V940" s="73"/>
      <c r="W940" s="73"/>
      <c r="X940" s="73"/>
      <c r="Y940" s="73"/>
      <c r="Z940" s="73"/>
      <c r="AA940" s="73"/>
      <c r="AB940" s="73"/>
      <c r="AC940" s="73"/>
      <c r="AD940" s="73"/>
      <c r="AE940" s="73"/>
      <c r="AF940" s="73"/>
      <c r="AG940" s="73"/>
      <c r="AH940" s="73"/>
    </row>
    <row r="941" spans="1:34" ht="15.75" customHeight="1">
      <c r="A941" s="73"/>
      <c r="B941" s="73"/>
      <c r="C941" s="73"/>
      <c r="D941" s="73"/>
      <c r="E941" s="73"/>
      <c r="F941" s="73"/>
      <c r="G941" s="591"/>
      <c r="H941" s="1412"/>
      <c r="I941" s="73"/>
      <c r="J941" s="73"/>
      <c r="K941" s="74"/>
      <c r="L941" s="74"/>
      <c r="M941" s="989"/>
      <c r="N941" s="74"/>
      <c r="O941" s="73"/>
      <c r="P941" s="73"/>
      <c r="Q941" s="73"/>
      <c r="R941" s="73"/>
      <c r="S941" s="73"/>
      <c r="T941" s="73"/>
      <c r="U941" s="73"/>
      <c r="V941" s="73"/>
      <c r="W941" s="73"/>
      <c r="X941" s="73"/>
      <c r="Y941" s="73"/>
      <c r="Z941" s="73"/>
      <c r="AA941" s="73"/>
      <c r="AB941" s="73"/>
      <c r="AC941" s="73"/>
      <c r="AD941" s="73"/>
      <c r="AE941" s="73"/>
      <c r="AF941" s="73"/>
      <c r="AG941" s="73"/>
      <c r="AH941" s="73"/>
    </row>
    <row r="942" spans="1:34" ht="15.75" customHeight="1">
      <c r="A942" s="73"/>
      <c r="B942" s="73"/>
      <c r="C942" s="73"/>
      <c r="D942" s="73"/>
      <c r="E942" s="73"/>
      <c r="F942" s="73"/>
      <c r="G942" s="591"/>
      <c r="H942" s="1412"/>
      <c r="I942" s="73"/>
      <c r="J942" s="73"/>
      <c r="K942" s="74"/>
      <c r="L942" s="74"/>
      <c r="M942" s="989"/>
      <c r="N942" s="74"/>
      <c r="O942" s="73"/>
      <c r="P942" s="73"/>
      <c r="Q942" s="73"/>
      <c r="R942" s="73"/>
      <c r="S942" s="73"/>
      <c r="T942" s="73"/>
      <c r="U942" s="73"/>
      <c r="V942" s="73"/>
      <c r="W942" s="73"/>
      <c r="X942" s="73"/>
      <c r="Y942" s="73"/>
      <c r="Z942" s="73"/>
      <c r="AA942" s="73"/>
      <c r="AB942" s="73"/>
      <c r="AC942" s="73"/>
      <c r="AD942" s="73"/>
      <c r="AE942" s="73"/>
      <c r="AF942" s="73"/>
      <c r="AG942" s="73"/>
      <c r="AH942" s="73"/>
    </row>
    <row r="943" spans="1:34" ht="15.75" customHeight="1">
      <c r="A943" s="73"/>
      <c r="B943" s="73"/>
      <c r="C943" s="73"/>
      <c r="D943" s="73"/>
      <c r="E943" s="73"/>
      <c r="F943" s="73"/>
      <c r="G943" s="591"/>
      <c r="H943" s="1412"/>
      <c r="I943" s="73"/>
      <c r="J943" s="73"/>
      <c r="K943" s="74"/>
      <c r="L943" s="74"/>
      <c r="M943" s="989"/>
      <c r="N943" s="74"/>
      <c r="O943" s="73"/>
      <c r="P943" s="73"/>
      <c r="Q943" s="73"/>
      <c r="R943" s="73"/>
      <c r="S943" s="73"/>
      <c r="T943" s="73"/>
      <c r="U943" s="73"/>
      <c r="V943" s="73"/>
      <c r="W943" s="73"/>
      <c r="X943" s="73"/>
      <c r="Y943" s="73"/>
      <c r="Z943" s="73"/>
      <c r="AA943" s="73"/>
      <c r="AB943" s="73"/>
      <c r="AC943" s="73"/>
      <c r="AD943" s="73"/>
      <c r="AE943" s="73"/>
      <c r="AF943" s="73"/>
      <c r="AG943" s="73"/>
      <c r="AH943" s="73"/>
    </row>
    <row r="944" spans="1:34" ht="15.75" customHeight="1">
      <c r="A944" s="73"/>
      <c r="B944" s="73"/>
      <c r="C944" s="73"/>
      <c r="D944" s="73"/>
      <c r="E944" s="73"/>
      <c r="F944" s="73"/>
      <c r="G944" s="591"/>
      <c r="H944" s="1412"/>
      <c r="I944" s="73"/>
      <c r="J944" s="73"/>
      <c r="K944" s="74"/>
      <c r="L944" s="74"/>
      <c r="M944" s="989"/>
      <c r="N944" s="74"/>
      <c r="O944" s="73"/>
      <c r="P944" s="73"/>
      <c r="Q944" s="73"/>
      <c r="R944" s="73"/>
      <c r="S944" s="73"/>
      <c r="T944" s="73"/>
      <c r="U944" s="73"/>
      <c r="V944" s="73"/>
      <c r="W944" s="73"/>
      <c r="X944" s="73"/>
      <c r="Y944" s="73"/>
      <c r="Z944" s="73"/>
      <c r="AA944" s="73"/>
      <c r="AB944" s="73"/>
      <c r="AC944" s="73"/>
      <c r="AD944" s="73"/>
      <c r="AE944" s="73"/>
      <c r="AF944" s="73"/>
      <c r="AG944" s="73"/>
      <c r="AH944" s="73"/>
    </row>
    <row r="945" spans="1:34" ht="15.75" customHeight="1">
      <c r="A945" s="73"/>
      <c r="B945" s="73"/>
      <c r="C945" s="73"/>
      <c r="D945" s="73"/>
      <c r="E945" s="73"/>
      <c r="F945" s="73"/>
      <c r="G945" s="591"/>
      <c r="H945" s="1412"/>
      <c r="I945" s="73"/>
      <c r="J945" s="73"/>
      <c r="K945" s="74"/>
      <c r="L945" s="74"/>
      <c r="M945" s="989"/>
      <c r="N945" s="74"/>
      <c r="O945" s="73"/>
      <c r="P945" s="73"/>
      <c r="Q945" s="73"/>
      <c r="R945" s="73"/>
      <c r="S945" s="73"/>
      <c r="T945" s="73"/>
      <c r="U945" s="73"/>
      <c r="V945" s="73"/>
      <c r="W945" s="73"/>
      <c r="X945" s="73"/>
      <c r="Y945" s="73"/>
      <c r="Z945" s="73"/>
      <c r="AA945" s="73"/>
      <c r="AB945" s="73"/>
      <c r="AC945" s="73"/>
      <c r="AD945" s="73"/>
      <c r="AE945" s="73"/>
      <c r="AF945" s="73"/>
      <c r="AG945" s="73"/>
      <c r="AH945" s="73"/>
    </row>
    <row r="946" spans="1:34" ht="15.75" customHeight="1">
      <c r="A946" s="73"/>
      <c r="B946" s="73"/>
      <c r="C946" s="73"/>
      <c r="D946" s="73"/>
      <c r="E946" s="73"/>
      <c r="F946" s="73"/>
      <c r="G946" s="591"/>
      <c r="H946" s="1412"/>
      <c r="I946" s="73"/>
      <c r="J946" s="73"/>
      <c r="K946" s="74"/>
      <c r="L946" s="74"/>
      <c r="M946" s="989"/>
      <c r="N946" s="74"/>
      <c r="O946" s="73"/>
      <c r="P946" s="73"/>
      <c r="Q946" s="73"/>
      <c r="R946" s="73"/>
      <c r="S946" s="73"/>
      <c r="T946" s="73"/>
      <c r="U946" s="73"/>
      <c r="V946" s="73"/>
      <c r="W946" s="73"/>
      <c r="X946" s="73"/>
      <c r="Y946" s="73"/>
      <c r="Z946" s="73"/>
      <c r="AA946" s="73"/>
      <c r="AB946" s="73"/>
      <c r="AC946" s="73"/>
      <c r="AD946" s="73"/>
      <c r="AE946" s="73"/>
      <c r="AF946" s="73"/>
      <c r="AG946" s="73"/>
      <c r="AH946" s="73"/>
    </row>
    <row r="947" spans="1:34" ht="15.75" customHeight="1">
      <c r="A947" s="73"/>
      <c r="B947" s="73"/>
      <c r="C947" s="73"/>
      <c r="D947" s="73"/>
      <c r="E947" s="73"/>
      <c r="F947" s="73"/>
      <c r="G947" s="591"/>
      <c r="H947" s="1412"/>
      <c r="I947" s="73"/>
      <c r="J947" s="73"/>
      <c r="K947" s="74"/>
      <c r="L947" s="74"/>
      <c r="M947" s="989"/>
      <c r="N947" s="74"/>
      <c r="O947" s="73"/>
      <c r="P947" s="73"/>
      <c r="Q947" s="73"/>
      <c r="R947" s="73"/>
      <c r="S947" s="73"/>
      <c r="T947" s="73"/>
      <c r="U947" s="73"/>
      <c r="V947" s="73"/>
      <c r="W947" s="73"/>
      <c r="X947" s="73"/>
      <c r="Y947" s="73"/>
      <c r="Z947" s="73"/>
      <c r="AA947" s="73"/>
      <c r="AB947" s="73"/>
      <c r="AC947" s="73"/>
      <c r="AD947" s="73"/>
      <c r="AE947" s="73"/>
      <c r="AF947" s="73"/>
      <c r="AG947" s="73"/>
      <c r="AH947" s="73"/>
    </row>
    <row r="948" spans="1:34" ht="15.75" customHeight="1">
      <c r="A948" s="73"/>
      <c r="B948" s="73"/>
      <c r="C948" s="73"/>
      <c r="D948" s="73"/>
      <c r="E948" s="73"/>
      <c r="F948" s="73"/>
      <c r="G948" s="591"/>
      <c r="H948" s="1412"/>
      <c r="I948" s="73"/>
      <c r="J948" s="73"/>
      <c r="K948" s="74"/>
      <c r="L948" s="74"/>
      <c r="M948" s="989"/>
      <c r="N948" s="74"/>
      <c r="O948" s="73"/>
      <c r="P948" s="73"/>
      <c r="Q948" s="73"/>
      <c r="R948" s="73"/>
      <c r="S948" s="73"/>
      <c r="T948" s="73"/>
      <c r="U948" s="73"/>
      <c r="V948" s="73"/>
      <c r="W948" s="73"/>
      <c r="X948" s="73"/>
      <c r="Y948" s="73"/>
      <c r="Z948" s="73"/>
      <c r="AA948" s="73"/>
      <c r="AB948" s="73"/>
      <c r="AC948" s="73"/>
      <c r="AD948" s="73"/>
      <c r="AE948" s="73"/>
      <c r="AF948" s="73"/>
      <c r="AG948" s="73"/>
      <c r="AH948" s="73"/>
    </row>
    <row r="949" spans="1:34" ht="15.75" customHeight="1">
      <c r="A949" s="73"/>
      <c r="B949" s="73"/>
      <c r="C949" s="73"/>
      <c r="D949" s="73"/>
      <c r="E949" s="73"/>
      <c r="F949" s="73"/>
      <c r="G949" s="591"/>
      <c r="H949" s="1412"/>
      <c r="I949" s="73"/>
      <c r="J949" s="73"/>
      <c r="K949" s="74"/>
      <c r="L949" s="74"/>
      <c r="M949" s="989"/>
      <c r="N949" s="74"/>
      <c r="O949" s="73"/>
      <c r="P949" s="73"/>
      <c r="Q949" s="73"/>
      <c r="R949" s="73"/>
      <c r="S949" s="73"/>
      <c r="T949" s="73"/>
      <c r="U949" s="73"/>
      <c r="V949" s="73"/>
      <c r="W949" s="73"/>
      <c r="X949" s="73"/>
      <c r="Y949" s="73"/>
      <c r="Z949" s="73"/>
      <c r="AA949" s="73"/>
      <c r="AB949" s="73"/>
      <c r="AC949" s="73"/>
      <c r="AD949" s="73"/>
      <c r="AE949" s="73"/>
      <c r="AF949" s="73"/>
      <c r="AG949" s="73"/>
      <c r="AH949" s="73"/>
    </row>
    <row r="950" spans="1:34" ht="15.75" customHeight="1">
      <c r="A950" s="73"/>
      <c r="B950" s="73"/>
      <c r="C950" s="73"/>
      <c r="D950" s="73"/>
      <c r="E950" s="73"/>
      <c r="F950" s="73"/>
      <c r="G950" s="591"/>
      <c r="H950" s="1412"/>
      <c r="I950" s="73"/>
      <c r="J950" s="73"/>
      <c r="K950" s="74"/>
      <c r="L950" s="74"/>
      <c r="M950" s="989"/>
      <c r="N950" s="74"/>
      <c r="O950" s="73"/>
      <c r="P950" s="73"/>
      <c r="Q950" s="73"/>
      <c r="R950" s="73"/>
      <c r="S950" s="73"/>
      <c r="T950" s="73"/>
      <c r="U950" s="73"/>
      <c r="V950" s="73"/>
      <c r="W950" s="73"/>
      <c r="X950" s="73"/>
      <c r="Y950" s="73"/>
      <c r="Z950" s="73"/>
      <c r="AA950" s="73"/>
      <c r="AB950" s="73"/>
      <c r="AC950" s="73"/>
      <c r="AD950" s="73"/>
      <c r="AE950" s="73"/>
      <c r="AF950" s="73"/>
      <c r="AG950" s="73"/>
      <c r="AH950" s="73"/>
    </row>
    <row r="951" spans="1:34" ht="15.75" customHeight="1">
      <c r="A951" s="73"/>
      <c r="B951" s="73"/>
      <c r="C951" s="73"/>
      <c r="D951" s="73"/>
      <c r="E951" s="73"/>
      <c r="F951" s="73"/>
      <c r="G951" s="591"/>
      <c r="H951" s="1412"/>
      <c r="I951" s="73"/>
      <c r="J951" s="73"/>
      <c r="K951" s="74"/>
      <c r="L951" s="74"/>
      <c r="M951" s="989"/>
      <c r="N951" s="74"/>
      <c r="O951" s="73"/>
      <c r="P951" s="73"/>
      <c r="Q951" s="73"/>
      <c r="R951" s="73"/>
      <c r="S951" s="73"/>
      <c r="T951" s="73"/>
      <c r="U951" s="73"/>
      <c r="V951" s="73"/>
      <c r="W951" s="73"/>
      <c r="X951" s="73"/>
      <c r="Y951" s="73"/>
      <c r="Z951" s="73"/>
      <c r="AA951" s="73"/>
      <c r="AB951" s="73"/>
      <c r="AC951" s="73"/>
      <c r="AD951" s="73"/>
      <c r="AE951" s="73"/>
      <c r="AF951" s="73"/>
      <c r="AG951" s="73"/>
      <c r="AH951" s="73"/>
    </row>
    <row r="952" spans="1:34" ht="15.75" customHeight="1">
      <c r="A952" s="73"/>
      <c r="B952" s="73"/>
      <c r="C952" s="73"/>
      <c r="D952" s="73"/>
      <c r="E952" s="73"/>
      <c r="F952" s="73"/>
      <c r="G952" s="591"/>
      <c r="H952" s="1412"/>
      <c r="I952" s="73"/>
      <c r="J952" s="73"/>
      <c r="K952" s="74"/>
      <c r="L952" s="74"/>
      <c r="M952" s="989"/>
      <c r="N952" s="74"/>
      <c r="O952" s="73"/>
      <c r="P952" s="73"/>
      <c r="Q952" s="73"/>
      <c r="R952" s="73"/>
      <c r="S952" s="73"/>
      <c r="T952" s="73"/>
      <c r="U952" s="73"/>
      <c r="V952" s="73"/>
      <c r="W952" s="73"/>
      <c r="X952" s="73"/>
      <c r="Y952" s="73"/>
      <c r="Z952" s="73"/>
      <c r="AA952" s="73"/>
      <c r="AB952" s="73"/>
      <c r="AC952" s="73"/>
      <c r="AD952" s="73"/>
      <c r="AE952" s="73"/>
      <c r="AF952" s="73"/>
      <c r="AG952" s="73"/>
      <c r="AH952" s="73"/>
    </row>
    <row r="953" spans="1:34" ht="15.75" customHeight="1">
      <c r="A953" s="73"/>
      <c r="B953" s="73"/>
      <c r="C953" s="73"/>
      <c r="D953" s="73"/>
      <c r="E953" s="73"/>
      <c r="F953" s="73"/>
      <c r="G953" s="591"/>
      <c r="H953" s="1412"/>
      <c r="I953" s="73"/>
      <c r="J953" s="73"/>
      <c r="K953" s="74"/>
      <c r="L953" s="74"/>
      <c r="M953" s="989"/>
      <c r="N953" s="74"/>
      <c r="O953" s="73"/>
      <c r="P953" s="73"/>
      <c r="Q953" s="73"/>
      <c r="R953" s="73"/>
      <c r="S953" s="73"/>
      <c r="T953" s="73"/>
      <c r="U953" s="73"/>
      <c r="V953" s="73"/>
      <c r="W953" s="73"/>
      <c r="X953" s="73"/>
      <c r="Y953" s="73"/>
      <c r="Z953" s="73"/>
      <c r="AA953" s="73"/>
      <c r="AB953" s="73"/>
      <c r="AC953" s="73"/>
      <c r="AD953" s="73"/>
      <c r="AE953" s="73"/>
      <c r="AF953" s="73"/>
      <c r="AG953" s="73"/>
      <c r="AH953" s="73"/>
    </row>
    <row r="954" spans="1:34" ht="15.75" customHeight="1">
      <c r="A954" s="73"/>
      <c r="B954" s="73"/>
      <c r="C954" s="73"/>
      <c r="D954" s="73"/>
      <c r="E954" s="73"/>
      <c r="F954" s="73"/>
      <c r="G954" s="591"/>
      <c r="H954" s="1412"/>
      <c r="I954" s="73"/>
      <c r="J954" s="73"/>
      <c r="K954" s="74"/>
      <c r="L954" s="74"/>
      <c r="M954" s="989"/>
      <c r="N954" s="74"/>
      <c r="O954" s="73"/>
      <c r="P954" s="73"/>
      <c r="Q954" s="73"/>
      <c r="R954" s="73"/>
      <c r="S954" s="73"/>
      <c r="T954" s="73"/>
      <c r="U954" s="73"/>
      <c r="V954" s="73"/>
      <c r="W954" s="73"/>
      <c r="X954" s="73"/>
      <c r="Y954" s="73"/>
      <c r="Z954" s="73"/>
      <c r="AA954" s="73"/>
      <c r="AB954" s="73"/>
      <c r="AC954" s="73"/>
      <c r="AD954" s="73"/>
      <c r="AE954" s="73"/>
      <c r="AF954" s="73"/>
      <c r="AG954" s="73"/>
      <c r="AH954" s="73"/>
    </row>
    <row r="955" spans="1:34" ht="15.75" customHeight="1">
      <c r="A955" s="73"/>
      <c r="B955" s="73"/>
      <c r="C955" s="73"/>
      <c r="D955" s="73"/>
      <c r="E955" s="73"/>
      <c r="F955" s="73"/>
      <c r="G955" s="591"/>
      <c r="H955" s="1412"/>
      <c r="I955" s="73"/>
      <c r="J955" s="73"/>
      <c r="K955" s="74"/>
      <c r="L955" s="74"/>
      <c r="M955" s="989"/>
      <c r="N955" s="74"/>
      <c r="O955" s="73"/>
      <c r="P955" s="73"/>
      <c r="Q955" s="73"/>
      <c r="R955" s="73"/>
      <c r="S955" s="73"/>
      <c r="T955" s="73"/>
      <c r="U955" s="73"/>
      <c r="V955" s="73"/>
      <c r="W955" s="73"/>
      <c r="X955" s="73"/>
      <c r="Y955" s="73"/>
      <c r="Z955" s="73"/>
      <c r="AA955" s="73"/>
      <c r="AB955" s="73"/>
      <c r="AC955" s="73"/>
      <c r="AD955" s="73"/>
      <c r="AE955" s="73"/>
      <c r="AF955" s="73"/>
      <c r="AG955" s="73"/>
      <c r="AH955" s="73"/>
    </row>
    <row r="956" spans="1:34" ht="15.75" customHeight="1">
      <c r="A956" s="73"/>
      <c r="B956" s="73"/>
      <c r="C956" s="73"/>
      <c r="D956" s="73"/>
      <c r="E956" s="73"/>
      <c r="F956" s="73"/>
      <c r="G956" s="591"/>
      <c r="H956" s="1412"/>
      <c r="I956" s="73"/>
      <c r="J956" s="73"/>
      <c r="K956" s="74"/>
      <c r="L956" s="74"/>
      <c r="M956" s="989"/>
      <c r="N956" s="74"/>
      <c r="O956" s="73"/>
      <c r="P956" s="73"/>
      <c r="Q956" s="73"/>
      <c r="R956" s="73"/>
      <c r="S956" s="73"/>
      <c r="T956" s="73"/>
      <c r="U956" s="73"/>
      <c r="V956" s="73"/>
      <c r="W956" s="73"/>
      <c r="X956" s="73"/>
      <c r="Y956" s="73"/>
      <c r="Z956" s="73"/>
      <c r="AA956" s="73"/>
      <c r="AB956" s="73"/>
      <c r="AC956" s="73"/>
      <c r="AD956" s="73"/>
      <c r="AE956" s="73"/>
      <c r="AF956" s="73"/>
      <c r="AG956" s="73"/>
      <c r="AH956" s="73"/>
    </row>
    <row r="957" spans="1:34" ht="15.75" customHeight="1">
      <c r="A957" s="73"/>
      <c r="B957" s="73"/>
      <c r="C957" s="73"/>
      <c r="D957" s="73"/>
      <c r="E957" s="73"/>
      <c r="F957" s="73"/>
      <c r="G957" s="591"/>
      <c r="H957" s="1412"/>
      <c r="I957" s="73"/>
      <c r="J957" s="73"/>
      <c r="K957" s="74"/>
      <c r="L957" s="74"/>
      <c r="M957" s="989"/>
      <c r="N957" s="74"/>
      <c r="O957" s="73"/>
      <c r="P957" s="73"/>
      <c r="Q957" s="73"/>
      <c r="R957" s="73"/>
      <c r="S957" s="73"/>
      <c r="T957" s="73"/>
      <c r="U957" s="73"/>
      <c r="V957" s="73"/>
      <c r="W957" s="73"/>
      <c r="X957" s="73"/>
      <c r="Y957" s="73"/>
      <c r="Z957" s="73"/>
      <c r="AA957" s="73"/>
      <c r="AB957" s="73"/>
      <c r="AC957" s="73"/>
      <c r="AD957" s="73"/>
      <c r="AE957" s="73"/>
      <c r="AF957" s="73"/>
      <c r="AG957" s="73"/>
      <c r="AH957" s="73"/>
    </row>
    <row r="958" spans="1:34" ht="15.75" customHeight="1">
      <c r="A958" s="73"/>
      <c r="B958" s="73"/>
      <c r="C958" s="73"/>
      <c r="D958" s="73"/>
      <c r="E958" s="73"/>
      <c r="F958" s="73"/>
      <c r="G958" s="591"/>
      <c r="H958" s="1412"/>
      <c r="I958" s="73"/>
      <c r="J958" s="73"/>
      <c r="K958" s="74"/>
      <c r="L958" s="74"/>
      <c r="M958" s="989"/>
      <c r="N958" s="74"/>
      <c r="O958" s="73"/>
      <c r="P958" s="73"/>
      <c r="Q958" s="73"/>
      <c r="R958" s="73"/>
      <c r="S958" s="73"/>
      <c r="T958" s="73"/>
      <c r="U958" s="73"/>
      <c r="V958" s="73"/>
      <c r="W958" s="73"/>
      <c r="X958" s="73"/>
      <c r="Y958" s="73"/>
      <c r="Z958" s="73"/>
      <c r="AA958" s="73"/>
      <c r="AB958" s="73"/>
      <c r="AC958" s="73"/>
      <c r="AD958" s="73"/>
      <c r="AE958" s="73"/>
      <c r="AF958" s="73"/>
      <c r="AG958" s="73"/>
      <c r="AH958" s="73"/>
    </row>
    <row r="959" spans="1:34" ht="15.75" customHeight="1">
      <c r="A959" s="73"/>
      <c r="B959" s="73"/>
      <c r="C959" s="73"/>
      <c r="D959" s="73"/>
      <c r="E959" s="73"/>
      <c r="F959" s="73"/>
      <c r="G959" s="591"/>
      <c r="H959" s="1412"/>
      <c r="I959" s="73"/>
      <c r="J959" s="73"/>
      <c r="K959" s="74"/>
      <c r="L959" s="74"/>
      <c r="M959" s="989"/>
      <c r="N959" s="74"/>
      <c r="O959" s="73"/>
      <c r="P959" s="73"/>
      <c r="Q959" s="73"/>
      <c r="R959" s="73"/>
      <c r="S959" s="73"/>
      <c r="T959" s="73"/>
      <c r="U959" s="73"/>
      <c r="V959" s="73"/>
      <c r="W959" s="73"/>
      <c r="X959" s="73"/>
      <c r="Y959" s="73"/>
      <c r="Z959" s="73"/>
      <c r="AA959" s="73"/>
      <c r="AB959" s="73"/>
      <c r="AC959" s="73"/>
      <c r="AD959" s="73"/>
      <c r="AE959" s="73"/>
      <c r="AF959" s="73"/>
      <c r="AG959" s="73"/>
      <c r="AH959" s="73"/>
    </row>
    <row r="960" spans="1:34" ht="15.75" customHeight="1">
      <c r="A960" s="73"/>
      <c r="B960" s="73"/>
      <c r="C960" s="73"/>
      <c r="D960" s="73"/>
      <c r="E960" s="73"/>
      <c r="F960" s="73"/>
      <c r="G960" s="591"/>
      <c r="H960" s="1412"/>
      <c r="I960" s="73"/>
      <c r="J960" s="73"/>
      <c r="K960" s="74"/>
      <c r="L960" s="74"/>
      <c r="M960" s="989"/>
      <c r="N960" s="74"/>
      <c r="O960" s="73"/>
      <c r="P960" s="73"/>
      <c r="Q960" s="73"/>
      <c r="R960" s="73"/>
      <c r="S960" s="73"/>
      <c r="T960" s="73"/>
      <c r="U960" s="73"/>
      <c r="V960" s="73"/>
      <c r="W960" s="73"/>
      <c r="X960" s="73"/>
      <c r="Y960" s="73"/>
      <c r="Z960" s="73"/>
      <c r="AA960" s="73"/>
      <c r="AB960" s="73"/>
      <c r="AC960" s="73"/>
      <c r="AD960" s="73"/>
      <c r="AE960" s="73"/>
      <c r="AF960" s="73"/>
      <c r="AG960" s="73"/>
      <c r="AH960" s="73"/>
    </row>
    <row r="961" spans="1:34" ht="15.75" customHeight="1">
      <c r="A961" s="73"/>
      <c r="B961" s="73"/>
      <c r="C961" s="73"/>
      <c r="D961" s="73"/>
      <c r="E961" s="73"/>
      <c r="F961" s="73"/>
      <c r="G961" s="591"/>
      <c r="H961" s="1412"/>
      <c r="I961" s="73"/>
      <c r="J961" s="73"/>
      <c r="K961" s="74"/>
      <c r="L961" s="74"/>
      <c r="M961" s="989"/>
      <c r="N961" s="74"/>
      <c r="O961" s="73"/>
      <c r="P961" s="73"/>
      <c r="Q961" s="73"/>
      <c r="R961" s="73"/>
      <c r="S961" s="73"/>
      <c r="T961" s="73"/>
      <c r="U961" s="73"/>
      <c r="V961" s="73"/>
      <c r="W961" s="73"/>
      <c r="X961" s="73"/>
      <c r="Y961" s="73"/>
      <c r="Z961" s="73"/>
      <c r="AA961" s="73"/>
      <c r="AB961" s="73"/>
      <c r="AC961" s="73"/>
      <c r="AD961" s="73"/>
      <c r="AE961" s="73"/>
      <c r="AF961" s="73"/>
      <c r="AG961" s="73"/>
      <c r="AH961" s="73"/>
    </row>
    <row r="962" spans="1:34" ht="15.75" customHeight="1">
      <c r="A962" s="73"/>
      <c r="B962" s="73"/>
      <c r="C962" s="73"/>
      <c r="D962" s="73"/>
      <c r="E962" s="73"/>
      <c r="F962" s="73"/>
      <c r="G962" s="591"/>
      <c r="H962" s="1412"/>
      <c r="I962" s="73"/>
      <c r="J962" s="73"/>
      <c r="K962" s="74"/>
      <c r="L962" s="74"/>
      <c r="M962" s="989"/>
      <c r="N962" s="74"/>
      <c r="O962" s="73"/>
      <c r="P962" s="73"/>
      <c r="Q962" s="73"/>
      <c r="R962" s="73"/>
      <c r="S962" s="73"/>
      <c r="T962" s="73"/>
      <c r="U962" s="73"/>
      <c r="V962" s="73"/>
      <c r="W962" s="73"/>
      <c r="X962" s="73"/>
      <c r="Y962" s="73"/>
      <c r="Z962" s="73"/>
      <c r="AA962" s="73"/>
      <c r="AB962" s="73"/>
      <c r="AC962" s="73"/>
      <c r="AD962" s="73"/>
      <c r="AE962" s="73"/>
      <c r="AF962" s="73"/>
      <c r="AG962" s="73"/>
      <c r="AH962" s="73"/>
    </row>
    <row r="963" spans="1:34" ht="15.75" customHeight="1">
      <c r="A963" s="73"/>
      <c r="B963" s="73"/>
      <c r="C963" s="73"/>
      <c r="D963" s="73"/>
      <c r="E963" s="73"/>
      <c r="F963" s="73"/>
      <c r="G963" s="591"/>
      <c r="H963" s="1412"/>
      <c r="I963" s="73"/>
      <c r="J963" s="73"/>
      <c r="K963" s="74"/>
      <c r="L963" s="74"/>
      <c r="M963" s="989"/>
      <c r="N963" s="74"/>
      <c r="O963" s="73"/>
      <c r="P963" s="73"/>
      <c r="Q963" s="73"/>
      <c r="R963" s="73"/>
      <c r="S963" s="73"/>
      <c r="T963" s="73"/>
      <c r="U963" s="73"/>
      <c r="V963" s="73"/>
      <c r="W963" s="73"/>
      <c r="X963" s="73"/>
      <c r="Y963" s="73"/>
      <c r="Z963" s="73"/>
      <c r="AA963" s="73"/>
      <c r="AB963" s="73"/>
      <c r="AC963" s="73"/>
      <c r="AD963" s="73"/>
      <c r="AE963" s="73"/>
      <c r="AF963" s="73"/>
      <c r="AG963" s="73"/>
      <c r="AH963" s="73"/>
    </row>
    <row r="964" spans="1:34" ht="15.75" customHeight="1">
      <c r="A964" s="73"/>
      <c r="B964" s="73"/>
      <c r="C964" s="73"/>
      <c r="D964" s="73"/>
      <c r="E964" s="73"/>
      <c r="F964" s="73"/>
      <c r="G964" s="591"/>
      <c r="H964" s="1412"/>
      <c r="I964" s="73"/>
      <c r="J964" s="73"/>
      <c r="K964" s="74"/>
      <c r="L964" s="74"/>
      <c r="M964" s="989"/>
      <c r="N964" s="74"/>
      <c r="O964" s="73"/>
      <c r="P964" s="73"/>
      <c r="Q964" s="73"/>
      <c r="R964" s="73"/>
      <c r="S964" s="73"/>
      <c r="T964" s="73"/>
      <c r="U964" s="73"/>
      <c r="V964" s="73"/>
      <c r="W964" s="73"/>
      <c r="X964" s="73"/>
      <c r="Y964" s="73"/>
      <c r="Z964" s="73"/>
      <c r="AA964" s="73"/>
      <c r="AB964" s="73"/>
      <c r="AC964" s="73"/>
      <c r="AD964" s="73"/>
      <c r="AE964" s="73"/>
      <c r="AF964" s="73"/>
      <c r="AG964" s="73"/>
      <c r="AH964" s="73"/>
    </row>
    <row r="965" spans="1:34" ht="15.75" customHeight="1">
      <c r="A965" s="73"/>
      <c r="B965" s="73"/>
      <c r="C965" s="73"/>
      <c r="D965" s="73"/>
      <c r="E965" s="73"/>
      <c r="F965" s="73"/>
      <c r="G965" s="591"/>
      <c r="H965" s="1412"/>
      <c r="I965" s="73"/>
      <c r="J965" s="73"/>
      <c r="K965" s="74"/>
      <c r="L965" s="74"/>
      <c r="M965" s="989"/>
      <c r="N965" s="74"/>
      <c r="O965" s="73"/>
      <c r="P965" s="73"/>
      <c r="Q965" s="73"/>
      <c r="R965" s="73"/>
      <c r="S965" s="73"/>
      <c r="T965" s="73"/>
      <c r="U965" s="73"/>
      <c r="V965" s="73"/>
      <c r="W965" s="73"/>
      <c r="X965" s="73"/>
      <c r="Y965" s="73"/>
      <c r="Z965" s="73"/>
      <c r="AA965" s="73"/>
      <c r="AB965" s="73"/>
      <c r="AC965" s="73"/>
      <c r="AD965" s="73"/>
      <c r="AE965" s="73"/>
      <c r="AF965" s="73"/>
      <c r="AG965" s="73"/>
      <c r="AH965" s="73"/>
    </row>
    <row r="966" spans="1:34" ht="15.75" customHeight="1">
      <c r="A966" s="73"/>
      <c r="B966" s="73"/>
      <c r="C966" s="73"/>
      <c r="D966" s="73"/>
      <c r="E966" s="73"/>
      <c r="F966" s="73"/>
      <c r="G966" s="591"/>
      <c r="H966" s="1412"/>
      <c r="I966" s="73"/>
      <c r="J966" s="73"/>
      <c r="K966" s="74"/>
      <c r="L966" s="74"/>
      <c r="M966" s="989"/>
      <c r="N966" s="74"/>
      <c r="O966" s="73"/>
      <c r="P966" s="73"/>
      <c r="Q966" s="73"/>
      <c r="R966" s="73"/>
      <c r="S966" s="73"/>
      <c r="T966" s="73"/>
      <c r="U966" s="73"/>
      <c r="V966" s="73"/>
      <c r="W966" s="73"/>
      <c r="X966" s="73"/>
      <c r="Y966" s="73"/>
      <c r="Z966" s="73"/>
      <c r="AA966" s="73"/>
      <c r="AB966" s="73"/>
      <c r="AC966" s="73"/>
      <c r="AD966" s="73"/>
      <c r="AE966" s="73"/>
      <c r="AF966" s="73"/>
      <c r="AG966" s="73"/>
      <c r="AH966" s="73"/>
    </row>
    <row r="967" spans="1:34" ht="15.75" customHeight="1">
      <c r="A967" s="73"/>
      <c r="B967" s="73"/>
      <c r="C967" s="73"/>
      <c r="D967" s="73"/>
      <c r="E967" s="73"/>
      <c r="F967" s="73"/>
      <c r="G967" s="591"/>
      <c r="H967" s="1412"/>
      <c r="I967" s="73"/>
      <c r="J967" s="73"/>
      <c r="K967" s="74"/>
      <c r="L967" s="74"/>
      <c r="M967" s="989"/>
      <c r="N967" s="74"/>
      <c r="O967" s="73"/>
      <c r="P967" s="73"/>
      <c r="Q967" s="73"/>
      <c r="R967" s="73"/>
      <c r="S967" s="73"/>
      <c r="T967" s="73"/>
      <c r="U967" s="73"/>
      <c r="V967" s="73"/>
      <c r="W967" s="73"/>
      <c r="X967" s="73"/>
      <c r="Y967" s="73"/>
      <c r="Z967" s="73"/>
      <c r="AA967" s="73"/>
      <c r="AB967" s="73"/>
      <c r="AC967" s="73"/>
      <c r="AD967" s="73"/>
      <c r="AE967" s="73"/>
      <c r="AF967" s="73"/>
      <c r="AG967" s="73"/>
      <c r="AH967" s="73"/>
    </row>
    <row r="968" spans="1:34" ht="15.75" customHeight="1">
      <c r="A968" s="73"/>
      <c r="B968" s="73"/>
      <c r="C968" s="73"/>
      <c r="D968" s="73"/>
      <c r="E968" s="73"/>
      <c r="F968" s="73"/>
      <c r="G968" s="591"/>
      <c r="H968" s="1412"/>
      <c r="I968" s="73"/>
      <c r="J968" s="73"/>
      <c r="K968" s="74"/>
      <c r="L968" s="74"/>
      <c r="M968" s="989"/>
      <c r="N968" s="74"/>
      <c r="O968" s="73"/>
      <c r="P968" s="73"/>
      <c r="Q968" s="73"/>
      <c r="R968" s="73"/>
      <c r="S968" s="73"/>
      <c r="T968" s="73"/>
      <c r="U968" s="73"/>
      <c r="V968" s="73"/>
      <c r="W968" s="73"/>
      <c r="X968" s="73"/>
      <c r="Y968" s="73"/>
      <c r="Z968" s="73"/>
      <c r="AA968" s="73"/>
      <c r="AB968" s="73"/>
      <c r="AC968" s="73"/>
      <c r="AD968" s="73"/>
      <c r="AE968" s="73"/>
      <c r="AF968" s="73"/>
      <c r="AG968" s="73"/>
      <c r="AH968" s="73"/>
    </row>
    <row r="969" spans="1:34" ht="15.75" customHeight="1">
      <c r="A969" s="73"/>
      <c r="B969" s="73"/>
      <c r="C969" s="73"/>
      <c r="D969" s="73"/>
      <c r="E969" s="73"/>
      <c r="F969" s="73"/>
      <c r="G969" s="591"/>
      <c r="H969" s="1412"/>
      <c r="I969" s="73"/>
      <c r="J969" s="73"/>
      <c r="K969" s="74"/>
      <c r="L969" s="74"/>
      <c r="M969" s="989"/>
      <c r="N969" s="74"/>
      <c r="O969" s="73"/>
      <c r="P969" s="73"/>
      <c r="Q969" s="73"/>
      <c r="R969" s="73"/>
      <c r="S969" s="73"/>
      <c r="T969" s="73"/>
      <c r="U969" s="73"/>
      <c r="V969" s="73"/>
      <c r="W969" s="73"/>
      <c r="X969" s="73"/>
      <c r="Y969" s="73"/>
      <c r="Z969" s="73"/>
      <c r="AA969" s="73"/>
      <c r="AB969" s="73"/>
      <c r="AC969" s="73"/>
      <c r="AD969" s="73"/>
      <c r="AE969" s="73"/>
      <c r="AF969" s="73"/>
      <c r="AG969" s="73"/>
      <c r="AH969" s="73"/>
    </row>
    <row r="970" spans="1:34" ht="15.75" customHeight="1">
      <c r="A970" s="73"/>
      <c r="B970" s="73"/>
      <c r="C970" s="73"/>
      <c r="D970" s="73"/>
      <c r="E970" s="73"/>
      <c r="F970" s="73"/>
      <c r="G970" s="591"/>
      <c r="H970" s="1412"/>
      <c r="I970" s="73"/>
      <c r="J970" s="73"/>
      <c r="K970" s="74"/>
      <c r="L970" s="74"/>
      <c r="M970" s="989"/>
      <c r="N970" s="74"/>
      <c r="O970" s="73"/>
      <c r="P970" s="73"/>
      <c r="Q970" s="73"/>
      <c r="R970" s="73"/>
      <c r="S970" s="73"/>
      <c r="T970" s="73"/>
      <c r="U970" s="73"/>
      <c r="V970" s="73"/>
      <c r="W970" s="73"/>
      <c r="X970" s="73"/>
      <c r="Y970" s="73"/>
      <c r="Z970" s="73"/>
      <c r="AA970" s="73"/>
      <c r="AB970" s="73"/>
      <c r="AC970" s="73"/>
      <c r="AD970" s="73"/>
      <c r="AE970" s="73"/>
      <c r="AF970" s="73"/>
      <c r="AG970" s="73"/>
      <c r="AH970" s="73"/>
    </row>
    <row r="971" spans="1:34" ht="15.75" customHeight="1">
      <c r="A971" s="73"/>
      <c r="B971" s="73"/>
      <c r="C971" s="73"/>
      <c r="D971" s="73"/>
      <c r="E971" s="73"/>
      <c r="F971" s="73"/>
      <c r="G971" s="591"/>
      <c r="H971" s="1412"/>
      <c r="I971" s="73"/>
      <c r="J971" s="73"/>
      <c r="K971" s="74"/>
      <c r="L971" s="74"/>
      <c r="M971" s="989"/>
      <c r="N971" s="74"/>
      <c r="O971" s="73"/>
      <c r="P971" s="73"/>
      <c r="Q971" s="73"/>
      <c r="R971" s="73"/>
      <c r="S971" s="73"/>
      <c r="T971" s="73"/>
      <c r="U971" s="73"/>
      <c r="V971" s="73"/>
      <c r="W971" s="73"/>
      <c r="X971" s="73"/>
      <c r="Y971" s="73"/>
      <c r="Z971" s="73"/>
      <c r="AA971" s="73"/>
      <c r="AB971" s="73"/>
      <c r="AC971" s="73"/>
      <c r="AD971" s="73"/>
      <c r="AE971" s="73"/>
      <c r="AF971" s="73"/>
      <c r="AG971" s="73"/>
      <c r="AH971" s="73"/>
    </row>
    <row r="972" spans="1:34" ht="15.75" customHeight="1">
      <c r="A972" s="73"/>
      <c r="B972" s="73"/>
      <c r="C972" s="73"/>
      <c r="D972" s="73"/>
      <c r="E972" s="73"/>
      <c r="F972" s="73"/>
      <c r="G972" s="591"/>
      <c r="H972" s="1412"/>
      <c r="I972" s="73"/>
      <c r="J972" s="73"/>
      <c r="K972" s="74"/>
      <c r="L972" s="74"/>
      <c r="M972" s="989"/>
      <c r="N972" s="74"/>
      <c r="O972" s="73"/>
      <c r="P972" s="73"/>
      <c r="Q972" s="73"/>
      <c r="R972" s="73"/>
      <c r="S972" s="73"/>
      <c r="T972" s="73"/>
      <c r="U972" s="73"/>
      <c r="V972" s="73"/>
      <c r="W972" s="73"/>
      <c r="X972" s="73"/>
      <c r="Y972" s="73"/>
      <c r="Z972" s="73"/>
      <c r="AA972" s="73"/>
      <c r="AB972" s="73"/>
      <c r="AC972" s="73"/>
      <c r="AD972" s="73"/>
      <c r="AE972" s="73"/>
      <c r="AF972" s="73"/>
      <c r="AG972" s="73"/>
      <c r="AH972" s="73"/>
    </row>
    <row r="973" spans="1:34" ht="15.75" customHeight="1">
      <c r="A973" s="73"/>
      <c r="B973" s="73"/>
      <c r="C973" s="73"/>
      <c r="D973" s="73"/>
      <c r="E973" s="73"/>
      <c r="F973" s="73"/>
      <c r="G973" s="591"/>
      <c r="H973" s="1412"/>
      <c r="I973" s="73"/>
      <c r="J973" s="73"/>
      <c r="K973" s="74"/>
      <c r="L973" s="74"/>
      <c r="M973" s="989"/>
      <c r="N973" s="74"/>
      <c r="O973" s="73"/>
      <c r="P973" s="73"/>
      <c r="Q973" s="73"/>
      <c r="R973" s="73"/>
      <c r="S973" s="73"/>
      <c r="T973" s="73"/>
      <c r="U973" s="73"/>
      <c r="V973" s="73"/>
      <c r="W973" s="73"/>
      <c r="X973" s="73"/>
      <c r="Y973" s="73"/>
      <c r="Z973" s="73"/>
      <c r="AA973" s="73"/>
      <c r="AB973" s="73"/>
      <c r="AC973" s="73"/>
      <c r="AD973" s="73"/>
      <c r="AE973" s="73"/>
      <c r="AF973" s="73"/>
      <c r="AG973" s="73"/>
      <c r="AH973" s="73"/>
    </row>
    <row r="974" spans="1:34" ht="15.75" customHeight="1">
      <c r="A974" s="73"/>
      <c r="B974" s="73"/>
      <c r="C974" s="73"/>
      <c r="D974" s="73"/>
      <c r="E974" s="73"/>
      <c r="F974" s="73"/>
      <c r="G974" s="591"/>
      <c r="H974" s="1412"/>
      <c r="I974" s="73"/>
      <c r="J974" s="73"/>
      <c r="K974" s="74"/>
      <c r="L974" s="74"/>
      <c r="M974" s="989"/>
      <c r="N974" s="74"/>
      <c r="O974" s="73"/>
      <c r="P974" s="73"/>
      <c r="Q974" s="73"/>
      <c r="R974" s="73"/>
      <c r="S974" s="73"/>
      <c r="T974" s="73"/>
      <c r="U974" s="73"/>
      <c r="V974" s="73"/>
      <c r="W974" s="73"/>
      <c r="X974" s="73"/>
      <c r="Y974" s="73"/>
      <c r="Z974" s="73"/>
      <c r="AA974" s="73"/>
      <c r="AB974" s="73"/>
      <c r="AC974" s="73"/>
      <c r="AD974" s="73"/>
      <c r="AE974" s="73"/>
      <c r="AF974" s="73"/>
      <c r="AG974" s="73"/>
      <c r="AH974" s="73"/>
    </row>
    <row r="975" spans="1:34" ht="15.75" customHeight="1">
      <c r="A975" s="73"/>
      <c r="B975" s="73"/>
      <c r="C975" s="73"/>
      <c r="D975" s="73"/>
      <c r="E975" s="73"/>
      <c r="F975" s="73"/>
      <c r="G975" s="591"/>
      <c r="H975" s="1412"/>
      <c r="I975" s="73"/>
      <c r="J975" s="73"/>
      <c r="K975" s="74"/>
      <c r="L975" s="74"/>
      <c r="M975" s="989"/>
      <c r="N975" s="74"/>
      <c r="O975" s="73"/>
      <c r="P975" s="73"/>
      <c r="Q975" s="73"/>
      <c r="R975" s="73"/>
      <c r="S975" s="73"/>
      <c r="T975" s="73"/>
      <c r="U975" s="73"/>
      <c r="V975" s="73"/>
      <c r="W975" s="73"/>
      <c r="X975" s="73"/>
      <c r="Y975" s="73"/>
      <c r="Z975" s="73"/>
      <c r="AA975" s="73"/>
      <c r="AB975" s="73"/>
      <c r="AC975" s="73"/>
      <c r="AD975" s="73"/>
      <c r="AE975" s="73"/>
      <c r="AF975" s="73"/>
      <c r="AG975" s="73"/>
      <c r="AH975" s="73"/>
    </row>
    <row r="976" spans="1:34" ht="15.75" customHeight="1">
      <c r="A976" s="73"/>
      <c r="B976" s="73"/>
      <c r="C976" s="73"/>
      <c r="D976" s="73"/>
      <c r="E976" s="73"/>
      <c r="F976" s="73"/>
      <c r="G976" s="591"/>
      <c r="H976" s="1412"/>
      <c r="I976" s="73"/>
      <c r="J976" s="73"/>
      <c r="K976" s="74"/>
      <c r="L976" s="74"/>
      <c r="M976" s="989"/>
      <c r="N976" s="74"/>
      <c r="O976" s="73"/>
      <c r="P976" s="73"/>
      <c r="Q976" s="73"/>
      <c r="R976" s="73"/>
      <c r="S976" s="73"/>
      <c r="T976" s="73"/>
      <c r="U976" s="73"/>
      <c r="V976" s="73"/>
      <c r="W976" s="73"/>
      <c r="X976" s="73"/>
      <c r="Y976" s="73"/>
      <c r="Z976" s="73"/>
      <c r="AA976" s="73"/>
      <c r="AB976" s="73"/>
      <c r="AC976" s="73"/>
      <c r="AD976" s="73"/>
      <c r="AE976" s="73"/>
      <c r="AF976" s="73"/>
      <c r="AG976" s="73"/>
      <c r="AH976" s="73"/>
    </row>
    <row r="977" spans="1:34" ht="15.75" customHeight="1">
      <c r="A977" s="73"/>
      <c r="B977" s="73"/>
      <c r="C977" s="73"/>
      <c r="D977" s="73"/>
      <c r="E977" s="73"/>
      <c r="F977" s="73"/>
      <c r="G977" s="591"/>
      <c r="H977" s="1412"/>
      <c r="I977" s="73"/>
      <c r="J977" s="73"/>
      <c r="K977" s="74"/>
      <c r="L977" s="74"/>
      <c r="M977" s="989"/>
      <c r="N977" s="74"/>
      <c r="O977" s="73"/>
      <c r="P977" s="73"/>
      <c r="Q977" s="73"/>
      <c r="R977" s="73"/>
      <c r="S977" s="73"/>
      <c r="T977" s="73"/>
      <c r="U977" s="73"/>
      <c r="V977" s="73"/>
      <c r="W977" s="73"/>
      <c r="X977" s="73"/>
      <c r="Y977" s="73"/>
      <c r="Z977" s="73"/>
      <c r="AA977" s="73"/>
      <c r="AB977" s="73"/>
      <c r="AC977" s="73"/>
      <c r="AD977" s="73"/>
      <c r="AE977" s="73"/>
      <c r="AF977" s="73"/>
      <c r="AG977" s="73"/>
      <c r="AH977" s="73"/>
    </row>
    <row r="978" spans="1:34" ht="15.75" customHeight="1">
      <c r="A978" s="73"/>
      <c r="B978" s="73"/>
      <c r="C978" s="73"/>
      <c r="D978" s="73"/>
      <c r="E978" s="73"/>
      <c r="F978" s="73"/>
      <c r="G978" s="591"/>
      <c r="H978" s="1412"/>
      <c r="I978" s="73"/>
      <c r="J978" s="73"/>
      <c r="K978" s="74"/>
      <c r="L978" s="74"/>
      <c r="M978" s="989"/>
      <c r="N978" s="74"/>
      <c r="O978" s="73"/>
      <c r="P978" s="73"/>
      <c r="Q978" s="73"/>
      <c r="R978" s="73"/>
      <c r="S978" s="73"/>
      <c r="T978" s="73"/>
      <c r="U978" s="73"/>
      <c r="V978" s="73"/>
      <c r="W978" s="73"/>
      <c r="X978" s="73"/>
      <c r="Y978" s="73"/>
      <c r="Z978" s="73"/>
      <c r="AA978" s="73"/>
      <c r="AB978" s="73"/>
      <c r="AC978" s="73"/>
      <c r="AD978" s="73"/>
      <c r="AE978" s="73"/>
      <c r="AF978" s="73"/>
      <c r="AG978" s="73"/>
      <c r="AH978" s="73"/>
    </row>
    <row r="979" spans="1:34" ht="15.75" customHeight="1">
      <c r="A979" s="73"/>
      <c r="B979" s="73"/>
      <c r="C979" s="73"/>
      <c r="D979" s="73"/>
      <c r="E979" s="73"/>
      <c r="F979" s="73"/>
      <c r="G979" s="591"/>
      <c r="H979" s="1412"/>
      <c r="I979" s="73"/>
      <c r="J979" s="73"/>
      <c r="K979" s="74"/>
      <c r="L979" s="74"/>
      <c r="M979" s="989"/>
      <c r="N979" s="74"/>
      <c r="O979" s="73"/>
      <c r="P979" s="73"/>
      <c r="Q979" s="73"/>
      <c r="R979" s="73"/>
      <c r="S979" s="73"/>
      <c r="T979" s="73"/>
      <c r="U979" s="73"/>
      <c r="V979" s="73"/>
      <c r="W979" s="73"/>
      <c r="X979" s="73"/>
      <c r="Y979" s="73"/>
      <c r="Z979" s="73"/>
      <c r="AA979" s="73"/>
      <c r="AB979" s="73"/>
      <c r="AC979" s="73"/>
      <c r="AD979" s="73"/>
      <c r="AE979" s="73"/>
      <c r="AF979" s="73"/>
      <c r="AG979" s="73"/>
      <c r="AH979" s="73"/>
    </row>
    <row r="980" spans="1:34" ht="15.75" customHeight="1">
      <c r="A980" s="73"/>
      <c r="B980" s="73"/>
      <c r="C980" s="73"/>
      <c r="D980" s="73"/>
      <c r="E980" s="73"/>
      <c r="F980" s="73"/>
      <c r="G980" s="591"/>
      <c r="H980" s="1412"/>
      <c r="I980" s="73"/>
      <c r="J980" s="73"/>
      <c r="K980" s="74"/>
      <c r="L980" s="74"/>
      <c r="M980" s="989"/>
      <c r="N980" s="74"/>
      <c r="O980" s="73"/>
      <c r="P980" s="73"/>
      <c r="Q980" s="73"/>
      <c r="R980" s="73"/>
      <c r="S980" s="73"/>
      <c r="T980" s="73"/>
      <c r="U980" s="73"/>
      <c r="V980" s="73"/>
      <c r="W980" s="73"/>
      <c r="X980" s="73"/>
      <c r="Y980" s="73"/>
      <c r="Z980" s="73"/>
      <c r="AA980" s="73"/>
      <c r="AB980" s="73"/>
      <c r="AC980" s="73"/>
      <c r="AD980" s="73"/>
      <c r="AE980" s="73"/>
      <c r="AF980" s="73"/>
      <c r="AG980" s="73"/>
      <c r="AH980" s="73"/>
    </row>
    <row r="981" spans="1:34" ht="15.75" customHeight="1">
      <c r="A981" s="73"/>
      <c r="B981" s="73"/>
      <c r="C981" s="73"/>
      <c r="D981" s="73"/>
      <c r="E981" s="73"/>
      <c r="F981" s="73"/>
      <c r="G981" s="591"/>
      <c r="H981" s="1412"/>
      <c r="I981" s="73"/>
      <c r="J981" s="73"/>
      <c r="K981" s="74"/>
      <c r="L981" s="74"/>
      <c r="M981" s="989"/>
      <c r="N981" s="74"/>
      <c r="O981" s="73"/>
      <c r="P981" s="73"/>
      <c r="Q981" s="73"/>
      <c r="R981" s="73"/>
      <c r="S981" s="73"/>
      <c r="T981" s="73"/>
      <c r="U981" s="73"/>
      <c r="V981" s="73"/>
      <c r="W981" s="73"/>
      <c r="X981" s="73"/>
      <c r="Y981" s="73"/>
      <c r="Z981" s="73"/>
      <c r="AA981" s="73"/>
      <c r="AB981" s="73"/>
      <c r="AC981" s="73"/>
      <c r="AD981" s="73"/>
      <c r="AE981" s="73"/>
      <c r="AF981" s="73"/>
      <c r="AG981" s="73"/>
      <c r="AH981" s="73"/>
    </row>
    <row r="982" spans="1:34" ht="15.75" customHeight="1">
      <c r="A982" s="73"/>
      <c r="B982" s="73"/>
      <c r="C982" s="73"/>
      <c r="D982" s="73"/>
      <c r="E982" s="73"/>
      <c r="F982" s="73"/>
      <c r="G982" s="591"/>
      <c r="H982" s="1412"/>
      <c r="I982" s="73"/>
      <c r="J982" s="73"/>
      <c r="K982" s="74"/>
      <c r="L982" s="74"/>
      <c r="M982" s="989"/>
      <c r="N982" s="74"/>
      <c r="O982" s="73"/>
      <c r="P982" s="73"/>
      <c r="Q982" s="73"/>
      <c r="R982" s="73"/>
      <c r="S982" s="73"/>
      <c r="T982" s="73"/>
      <c r="U982" s="73"/>
      <c r="V982" s="73"/>
      <c r="W982" s="73"/>
      <c r="X982" s="73"/>
      <c r="Y982" s="73"/>
      <c r="Z982" s="73"/>
      <c r="AA982" s="73"/>
      <c r="AB982" s="73"/>
      <c r="AC982" s="73"/>
      <c r="AD982" s="73"/>
      <c r="AE982" s="73"/>
      <c r="AF982" s="73"/>
      <c r="AG982" s="73"/>
      <c r="AH982" s="73"/>
    </row>
    <row r="983" spans="1:34" ht="15.75" customHeight="1">
      <c r="A983" s="73"/>
      <c r="B983" s="73"/>
      <c r="C983" s="73"/>
      <c r="D983" s="73"/>
      <c r="E983" s="73"/>
      <c r="F983" s="73"/>
      <c r="G983" s="591"/>
      <c r="H983" s="1412"/>
      <c r="I983" s="73"/>
      <c r="J983" s="73"/>
      <c r="K983" s="74"/>
      <c r="L983" s="74"/>
      <c r="M983" s="989"/>
      <c r="N983" s="74"/>
      <c r="O983" s="73"/>
      <c r="P983" s="73"/>
      <c r="Q983" s="73"/>
      <c r="R983" s="73"/>
      <c r="S983" s="73"/>
      <c r="T983" s="73"/>
      <c r="U983" s="73"/>
      <c r="V983" s="73"/>
      <c r="W983" s="73"/>
      <c r="X983" s="73"/>
      <c r="Y983" s="73"/>
      <c r="Z983" s="73"/>
      <c r="AA983" s="73"/>
      <c r="AB983" s="73"/>
      <c r="AC983" s="73"/>
      <c r="AD983" s="73"/>
      <c r="AE983" s="73"/>
      <c r="AF983" s="73"/>
      <c r="AG983" s="73"/>
      <c r="AH983" s="73"/>
    </row>
    <row r="984" spans="1:34" ht="15.75" customHeight="1">
      <c r="A984" s="73"/>
      <c r="B984" s="73"/>
      <c r="C984" s="73"/>
      <c r="D984" s="73"/>
      <c r="E984" s="73"/>
      <c r="F984" s="73"/>
      <c r="G984" s="591"/>
      <c r="H984" s="1412"/>
      <c r="I984" s="73"/>
      <c r="J984" s="73"/>
      <c r="K984" s="74"/>
      <c r="L984" s="74"/>
      <c r="M984" s="989"/>
      <c r="N984" s="74"/>
      <c r="O984" s="73"/>
      <c r="P984" s="73"/>
      <c r="Q984" s="73"/>
      <c r="R984" s="73"/>
      <c r="S984" s="73"/>
      <c r="T984" s="73"/>
      <c r="U984" s="73"/>
      <c r="V984" s="73"/>
      <c r="W984" s="73"/>
      <c r="X984" s="73"/>
      <c r="Y984" s="73"/>
      <c r="Z984" s="73"/>
      <c r="AA984" s="73"/>
      <c r="AB984" s="73"/>
      <c r="AC984" s="73"/>
      <c r="AD984" s="73"/>
      <c r="AE984" s="73"/>
      <c r="AF984" s="73"/>
      <c r="AG984" s="73"/>
      <c r="AH984" s="73"/>
    </row>
    <row r="985" spans="1:34" ht="15.75" customHeight="1">
      <c r="A985" s="73"/>
      <c r="B985" s="73"/>
      <c r="C985" s="73"/>
      <c r="D985" s="73"/>
      <c r="E985" s="73"/>
      <c r="F985" s="73"/>
      <c r="G985" s="591"/>
      <c r="H985" s="1412"/>
      <c r="I985" s="73"/>
      <c r="J985" s="73"/>
      <c r="K985" s="74"/>
      <c r="L985" s="74"/>
      <c r="M985" s="989"/>
      <c r="N985" s="74"/>
      <c r="O985" s="73"/>
      <c r="P985" s="73"/>
      <c r="Q985" s="73"/>
      <c r="R985" s="73"/>
      <c r="S985" s="73"/>
      <c r="T985" s="73"/>
      <c r="U985" s="73"/>
      <c r="V985" s="73"/>
      <c r="W985" s="73"/>
      <c r="X985" s="73"/>
      <c r="Y985" s="73"/>
      <c r="Z985" s="73"/>
      <c r="AA985" s="73"/>
      <c r="AB985" s="73"/>
      <c r="AC985" s="73"/>
      <c r="AD985" s="73"/>
      <c r="AE985" s="73"/>
      <c r="AF985" s="73"/>
      <c r="AG985" s="73"/>
      <c r="AH985" s="73"/>
    </row>
    <row r="986" spans="1:34" ht="15.75" customHeight="1">
      <c r="A986" s="73"/>
      <c r="B986" s="73"/>
      <c r="C986" s="73"/>
      <c r="D986" s="73"/>
      <c r="E986" s="73"/>
      <c r="F986" s="73"/>
      <c r="G986" s="591"/>
      <c r="H986" s="1412"/>
      <c r="I986" s="73"/>
      <c r="J986" s="73"/>
      <c r="K986" s="74"/>
      <c r="L986" s="74"/>
      <c r="M986" s="989"/>
      <c r="N986" s="74"/>
      <c r="O986" s="73"/>
      <c r="P986" s="73"/>
      <c r="Q986" s="73"/>
      <c r="R986" s="73"/>
      <c r="S986" s="73"/>
      <c r="T986" s="73"/>
      <c r="U986" s="73"/>
      <c r="V986" s="73"/>
      <c r="W986" s="73"/>
      <c r="X986" s="73"/>
      <c r="Y986" s="73"/>
      <c r="Z986" s="73"/>
      <c r="AA986" s="73"/>
      <c r="AB986" s="73"/>
      <c r="AC986" s="73"/>
      <c r="AD986" s="73"/>
      <c r="AE986" s="73"/>
      <c r="AF986" s="73"/>
      <c r="AG986" s="73"/>
      <c r="AH986" s="73"/>
    </row>
    <row r="987" spans="1:34" ht="15.75" customHeight="1">
      <c r="A987" s="73"/>
      <c r="B987" s="73"/>
      <c r="C987" s="73"/>
      <c r="D987" s="73"/>
      <c r="E987" s="73"/>
      <c r="F987" s="73"/>
      <c r="G987" s="591"/>
      <c r="H987" s="1412"/>
      <c r="I987" s="73"/>
      <c r="J987" s="73"/>
      <c r="K987" s="74"/>
      <c r="L987" s="74"/>
      <c r="M987" s="989"/>
      <c r="N987" s="74"/>
      <c r="O987" s="73"/>
      <c r="P987" s="73"/>
      <c r="Q987" s="73"/>
      <c r="R987" s="73"/>
      <c r="S987" s="73"/>
      <c r="T987" s="73"/>
      <c r="U987" s="73"/>
      <c r="V987" s="73"/>
      <c r="W987" s="73"/>
      <c r="X987" s="73"/>
      <c r="Y987" s="73"/>
      <c r="Z987" s="73"/>
      <c r="AA987" s="73"/>
      <c r="AB987" s="73"/>
      <c r="AC987" s="73"/>
      <c r="AD987" s="73"/>
      <c r="AE987" s="73"/>
      <c r="AF987" s="73"/>
      <c r="AG987" s="73"/>
      <c r="AH987" s="73"/>
    </row>
    <row r="988" spans="1:34" ht="15.75" customHeight="1">
      <c r="A988" s="73"/>
      <c r="B988" s="73"/>
      <c r="C988" s="73"/>
      <c r="D988" s="73"/>
      <c r="E988" s="73"/>
      <c r="F988" s="73"/>
      <c r="G988" s="591"/>
      <c r="H988" s="1412"/>
      <c r="I988" s="73"/>
      <c r="J988" s="73"/>
      <c r="K988" s="74"/>
      <c r="L988" s="74"/>
      <c r="M988" s="989"/>
      <c r="N988" s="74"/>
      <c r="O988" s="73"/>
      <c r="P988" s="73"/>
      <c r="Q988" s="73"/>
      <c r="R988" s="73"/>
      <c r="S988" s="73"/>
      <c r="T988" s="73"/>
      <c r="U988" s="73"/>
      <c r="V988" s="73"/>
      <c r="W988" s="73"/>
      <c r="X988" s="73"/>
      <c r="Y988" s="73"/>
      <c r="Z988" s="73"/>
      <c r="AA988" s="73"/>
      <c r="AB988" s="73"/>
      <c r="AC988" s="73"/>
      <c r="AD988" s="73"/>
      <c r="AE988" s="73"/>
      <c r="AF988" s="73"/>
      <c r="AG988" s="73"/>
      <c r="AH988" s="73"/>
    </row>
    <row r="989" spans="1:34" ht="15.75" customHeight="1">
      <c r="A989" s="73"/>
      <c r="B989" s="73"/>
      <c r="C989" s="73"/>
      <c r="D989" s="73"/>
      <c r="E989" s="73"/>
      <c r="F989" s="73"/>
      <c r="G989" s="591"/>
      <c r="H989" s="1412"/>
      <c r="I989" s="73"/>
      <c r="J989" s="73"/>
      <c r="K989" s="74"/>
      <c r="L989" s="74"/>
      <c r="M989" s="989"/>
      <c r="N989" s="74"/>
      <c r="O989" s="73"/>
      <c r="P989" s="73"/>
      <c r="Q989" s="73"/>
      <c r="R989" s="73"/>
      <c r="S989" s="73"/>
      <c r="T989" s="73"/>
      <c r="U989" s="73"/>
      <c r="V989" s="73"/>
      <c r="W989" s="73"/>
      <c r="X989" s="73"/>
      <c r="Y989" s="73"/>
      <c r="Z989" s="73"/>
      <c r="AA989" s="73"/>
      <c r="AB989" s="73"/>
      <c r="AC989" s="73"/>
      <c r="AD989" s="73"/>
      <c r="AE989" s="73"/>
      <c r="AF989" s="73"/>
      <c r="AG989" s="73"/>
      <c r="AH989" s="73"/>
    </row>
    <row r="990" spans="1:34" ht="15.75" customHeight="1">
      <c r="A990" s="73"/>
      <c r="B990" s="73"/>
      <c r="C990" s="73"/>
      <c r="D990" s="73"/>
      <c r="E990" s="73"/>
      <c r="F990" s="73"/>
      <c r="G990" s="591"/>
      <c r="H990" s="1412"/>
      <c r="I990" s="73"/>
      <c r="J990" s="73"/>
      <c r="K990" s="74"/>
      <c r="L990" s="74"/>
      <c r="M990" s="989"/>
      <c r="N990" s="74"/>
      <c r="O990" s="73"/>
      <c r="P990" s="73"/>
      <c r="Q990" s="73"/>
      <c r="R990" s="73"/>
      <c r="S990" s="73"/>
      <c r="T990" s="73"/>
      <c r="U990" s="73"/>
      <c r="V990" s="73"/>
      <c r="W990" s="73"/>
      <c r="X990" s="73"/>
      <c r="Y990" s="73"/>
      <c r="Z990" s="73"/>
      <c r="AA990" s="73"/>
      <c r="AB990" s="73"/>
      <c r="AC990" s="73"/>
      <c r="AD990" s="73"/>
      <c r="AE990" s="73"/>
      <c r="AF990" s="73"/>
      <c r="AG990" s="73"/>
      <c r="AH990" s="73"/>
    </row>
    <row r="991" spans="1:34" ht="15.75" customHeight="1">
      <c r="A991" s="73"/>
      <c r="B991" s="73"/>
      <c r="C991" s="73"/>
      <c r="D991" s="73"/>
      <c r="E991" s="73"/>
      <c r="F991" s="73"/>
      <c r="G991" s="591"/>
      <c r="H991" s="1412"/>
      <c r="I991" s="73"/>
      <c r="J991" s="73"/>
      <c r="K991" s="74"/>
      <c r="L991" s="74"/>
      <c r="M991" s="989"/>
      <c r="N991" s="74"/>
      <c r="O991" s="73"/>
      <c r="P991" s="73"/>
      <c r="Q991" s="73"/>
      <c r="R991" s="73"/>
      <c r="S991" s="73"/>
      <c r="T991" s="73"/>
      <c r="U991" s="73"/>
      <c r="V991" s="73"/>
      <c r="W991" s="73"/>
      <c r="X991" s="73"/>
      <c r="Y991" s="73"/>
      <c r="Z991" s="73"/>
      <c r="AA991" s="73"/>
      <c r="AB991" s="73"/>
      <c r="AC991" s="73"/>
      <c r="AD991" s="73"/>
      <c r="AE991" s="73"/>
      <c r="AF991" s="73"/>
      <c r="AG991" s="73"/>
      <c r="AH991" s="73"/>
    </row>
    <row r="992" spans="1:34" ht="15.75" customHeight="1">
      <c r="A992" s="73"/>
      <c r="B992" s="73"/>
      <c r="C992" s="73"/>
      <c r="D992" s="73"/>
      <c r="E992" s="73"/>
      <c r="F992" s="73"/>
      <c r="G992" s="591"/>
      <c r="H992" s="1412"/>
      <c r="I992" s="73"/>
      <c r="J992" s="73"/>
      <c r="K992" s="74"/>
      <c r="L992" s="74"/>
      <c r="M992" s="989"/>
      <c r="N992" s="74"/>
      <c r="O992" s="73"/>
      <c r="P992" s="73"/>
      <c r="Q992" s="73"/>
      <c r="R992" s="73"/>
      <c r="S992" s="73"/>
      <c r="T992" s="73"/>
      <c r="U992" s="73"/>
      <c r="V992" s="73"/>
      <c r="W992" s="73"/>
      <c r="X992" s="73"/>
      <c r="Y992" s="73"/>
      <c r="Z992" s="73"/>
      <c r="AA992" s="73"/>
      <c r="AB992" s="73"/>
      <c r="AC992" s="73"/>
      <c r="AD992" s="73"/>
      <c r="AE992" s="73"/>
      <c r="AF992" s="73"/>
      <c r="AG992" s="73"/>
      <c r="AH992" s="73"/>
    </row>
    <row r="993" spans="1:34" ht="15.75" customHeight="1">
      <c r="A993" s="73"/>
      <c r="B993" s="73"/>
      <c r="C993" s="73"/>
      <c r="D993" s="73"/>
      <c r="E993" s="73"/>
      <c r="F993" s="73"/>
      <c r="G993" s="591"/>
      <c r="H993" s="1412"/>
      <c r="I993" s="73"/>
      <c r="J993" s="73"/>
      <c r="K993" s="74"/>
      <c r="L993" s="74"/>
      <c r="M993" s="989"/>
      <c r="N993" s="74"/>
      <c r="O993" s="73"/>
      <c r="P993" s="73"/>
      <c r="Q993" s="73"/>
      <c r="R993" s="73"/>
      <c r="S993" s="73"/>
      <c r="T993" s="73"/>
      <c r="U993" s="73"/>
      <c r="V993" s="73"/>
      <c r="W993" s="73"/>
      <c r="X993" s="73"/>
      <c r="Y993" s="73"/>
      <c r="Z993" s="73"/>
      <c r="AA993" s="73"/>
      <c r="AB993" s="73"/>
      <c r="AC993" s="73"/>
      <c r="AD993" s="73"/>
      <c r="AE993" s="73"/>
      <c r="AF993" s="73"/>
      <c r="AG993" s="73"/>
      <c r="AH993" s="73"/>
    </row>
    <row r="994" spans="1:34" ht="15.75" customHeight="1">
      <c r="A994" s="73"/>
      <c r="B994" s="73"/>
      <c r="C994" s="73"/>
      <c r="D994" s="73"/>
      <c r="E994" s="73"/>
      <c r="F994" s="73"/>
      <c r="G994" s="591"/>
      <c r="H994" s="1412"/>
      <c r="I994" s="73"/>
      <c r="J994" s="73"/>
      <c r="K994" s="74"/>
      <c r="L994" s="74"/>
      <c r="M994" s="989"/>
      <c r="N994" s="74"/>
      <c r="O994" s="73"/>
      <c r="P994" s="73"/>
      <c r="Q994" s="73"/>
      <c r="R994" s="73"/>
      <c r="S994" s="73"/>
      <c r="T994" s="73"/>
      <c r="U994" s="73"/>
      <c r="V994" s="73"/>
      <c r="W994" s="73"/>
      <c r="X994" s="73"/>
      <c r="Y994" s="73"/>
      <c r="Z994" s="73"/>
      <c r="AA994" s="73"/>
      <c r="AB994" s="73"/>
      <c r="AC994" s="73"/>
      <c r="AD994" s="73"/>
      <c r="AE994" s="73"/>
      <c r="AF994" s="73"/>
      <c r="AG994" s="73"/>
      <c r="AH994" s="73"/>
    </row>
    <row r="995" spans="1:34" ht="15.75" customHeight="1">
      <c r="A995" s="73"/>
      <c r="B995" s="73"/>
      <c r="C995" s="73"/>
      <c r="D995" s="73"/>
      <c r="E995" s="73"/>
      <c r="F995" s="73"/>
      <c r="G995" s="591"/>
      <c r="H995" s="1412"/>
      <c r="I995" s="73"/>
      <c r="J995" s="73"/>
      <c r="K995" s="74"/>
      <c r="L995" s="74"/>
      <c r="M995" s="989"/>
      <c r="N995" s="74"/>
      <c r="O995" s="73"/>
      <c r="P995" s="73"/>
      <c r="Q995" s="73"/>
      <c r="R995" s="73"/>
      <c r="S995" s="73"/>
      <c r="T995" s="73"/>
      <c r="U995" s="73"/>
      <c r="V995" s="73"/>
      <c r="W995" s="73"/>
      <c r="X995" s="73"/>
      <c r="Y995" s="73"/>
      <c r="Z995" s="73"/>
      <c r="AA995" s="73"/>
      <c r="AB995" s="73"/>
      <c r="AC995" s="73"/>
      <c r="AD995" s="73"/>
      <c r="AE995" s="73"/>
      <c r="AF995" s="73"/>
      <c r="AG995" s="73"/>
      <c r="AH995" s="73"/>
    </row>
    <row r="996" spans="1:34" ht="15.75" customHeight="1">
      <c r="A996" s="73"/>
      <c r="B996" s="73"/>
      <c r="C996" s="73"/>
      <c r="D996" s="73"/>
      <c r="E996" s="73"/>
      <c r="F996" s="73"/>
      <c r="G996" s="591"/>
      <c r="H996" s="1412"/>
      <c r="I996" s="73"/>
      <c r="J996" s="73"/>
      <c r="K996" s="74"/>
      <c r="L996" s="74"/>
      <c r="M996" s="989"/>
      <c r="N996" s="74"/>
      <c r="O996" s="73"/>
      <c r="P996" s="73"/>
      <c r="Q996" s="73"/>
      <c r="R996" s="73"/>
      <c r="S996" s="73"/>
      <c r="T996" s="73"/>
      <c r="U996" s="73"/>
      <c r="V996" s="73"/>
      <c r="W996" s="73"/>
      <c r="X996" s="73"/>
      <c r="Y996" s="73"/>
      <c r="Z996" s="73"/>
      <c r="AA996" s="73"/>
      <c r="AB996" s="73"/>
      <c r="AC996" s="73"/>
      <c r="AD996" s="73"/>
      <c r="AE996" s="73"/>
      <c r="AF996" s="73"/>
      <c r="AG996" s="73"/>
      <c r="AH996" s="73"/>
    </row>
    <row r="997" spans="1:34" ht="15.75" customHeight="1">
      <c r="A997" s="73"/>
      <c r="B997" s="73"/>
      <c r="C997" s="73"/>
      <c r="D997" s="73"/>
      <c r="E997" s="73"/>
      <c r="F997" s="73"/>
      <c r="G997" s="591"/>
      <c r="H997" s="1412"/>
      <c r="I997" s="73"/>
      <c r="J997" s="73"/>
      <c r="K997" s="74"/>
      <c r="L997" s="74"/>
      <c r="M997" s="989"/>
      <c r="N997" s="74"/>
      <c r="O997" s="73"/>
      <c r="P997" s="73"/>
      <c r="Q997" s="73"/>
      <c r="R997" s="73"/>
      <c r="S997" s="73"/>
      <c r="T997" s="73"/>
      <c r="U997" s="73"/>
      <c r="V997" s="73"/>
      <c r="W997" s="73"/>
      <c r="X997" s="73"/>
      <c r="Y997" s="73"/>
      <c r="Z997" s="73"/>
      <c r="AA997" s="73"/>
      <c r="AB997" s="73"/>
      <c r="AC997" s="73"/>
      <c r="AD997" s="73"/>
      <c r="AE997" s="73"/>
      <c r="AF997" s="73"/>
      <c r="AG997" s="73"/>
      <c r="AH997" s="73"/>
    </row>
    <row r="998" spans="1:34" ht="15.75" customHeight="1">
      <c r="A998" s="73"/>
      <c r="B998" s="73"/>
      <c r="C998" s="73"/>
      <c r="D998" s="73"/>
      <c r="E998" s="73"/>
      <c r="F998" s="73"/>
      <c r="G998" s="591"/>
      <c r="H998" s="1412"/>
      <c r="I998" s="73"/>
      <c r="J998" s="73"/>
      <c r="K998" s="74"/>
      <c r="L998" s="74"/>
      <c r="M998" s="989"/>
      <c r="N998" s="74"/>
      <c r="O998" s="73"/>
      <c r="P998" s="73"/>
      <c r="Q998" s="73"/>
      <c r="R998" s="73"/>
      <c r="S998" s="73"/>
      <c r="T998" s="73"/>
      <c r="U998" s="73"/>
      <c r="V998" s="73"/>
      <c r="W998" s="73"/>
      <c r="X998" s="73"/>
      <c r="Y998" s="73"/>
      <c r="Z998" s="73"/>
      <c r="AA998" s="73"/>
      <c r="AB998" s="73"/>
      <c r="AC998" s="73"/>
      <c r="AD998" s="73"/>
      <c r="AE998" s="73"/>
      <c r="AF998" s="73"/>
      <c r="AG998" s="73"/>
      <c r="AH998" s="73"/>
    </row>
    <row r="999" spans="1:34" ht="15.75" customHeight="1">
      <c r="A999" s="73"/>
      <c r="B999" s="73"/>
      <c r="C999" s="73"/>
      <c r="D999" s="73"/>
      <c r="E999" s="73"/>
      <c r="F999" s="73"/>
      <c r="G999" s="591"/>
      <c r="H999" s="1412"/>
      <c r="I999" s="73"/>
      <c r="J999" s="73"/>
      <c r="K999" s="74"/>
      <c r="L999" s="74"/>
      <c r="M999" s="989"/>
      <c r="N999" s="74"/>
      <c r="O999" s="73"/>
      <c r="P999" s="73"/>
      <c r="Q999" s="73"/>
      <c r="R999" s="73"/>
      <c r="S999" s="73"/>
      <c r="T999" s="73"/>
      <c r="U999" s="73"/>
      <c r="V999" s="73"/>
      <c r="W999" s="73"/>
      <c r="X999" s="73"/>
      <c r="Y999" s="73"/>
      <c r="Z999" s="73"/>
      <c r="AA999" s="73"/>
      <c r="AB999" s="73"/>
      <c r="AC999" s="73"/>
      <c r="AD999" s="73"/>
      <c r="AE999" s="73"/>
      <c r="AF999" s="73"/>
      <c r="AG999" s="73"/>
      <c r="AH999" s="73"/>
    </row>
    <row r="1000" spans="1:34" ht="15.75" customHeight="1">
      <c r="A1000" s="73"/>
      <c r="B1000" s="73"/>
      <c r="C1000" s="73"/>
      <c r="D1000" s="73"/>
      <c r="E1000" s="73"/>
      <c r="F1000" s="73"/>
      <c r="G1000" s="591"/>
      <c r="H1000" s="1412"/>
      <c r="I1000" s="73"/>
      <c r="J1000" s="73"/>
      <c r="K1000" s="74"/>
      <c r="L1000" s="74"/>
      <c r="M1000" s="989"/>
      <c r="N1000" s="74"/>
      <c r="O1000" s="73"/>
      <c r="P1000" s="73"/>
      <c r="Q1000" s="73"/>
      <c r="R1000" s="73"/>
      <c r="S1000" s="73"/>
      <c r="T1000" s="73"/>
      <c r="U1000" s="73"/>
      <c r="V1000" s="73"/>
      <c r="W1000" s="73"/>
      <c r="X1000" s="73"/>
      <c r="Y1000" s="73"/>
      <c r="Z1000" s="73"/>
      <c r="AA1000" s="73"/>
      <c r="AB1000" s="73"/>
      <c r="AC1000" s="73"/>
      <c r="AD1000" s="73"/>
      <c r="AE1000" s="73"/>
      <c r="AF1000" s="73"/>
      <c r="AG1000" s="73"/>
      <c r="AH1000" s="73"/>
    </row>
  </sheetData>
  <mergeCells count="7">
    <mergeCell ref="G5:K5"/>
    <mergeCell ref="B122:G122"/>
    <mergeCell ref="B1:M1"/>
    <mergeCell ref="B2:C2"/>
    <mergeCell ref="F2:M2"/>
    <mergeCell ref="F3:N3"/>
    <mergeCell ref="F4:N4"/>
  </mergeCells>
  <conditionalFormatting sqref="H11 H13 H15:H50 H52:H55 H57:H58 H60:H66 H68:H73 H75:H78 H80:H81 H83:H84 H92:H94 H96:H99 H101 H104:H107 H109:H112 H120:H121 H124 H126 H128:H129 H131:H132 H134 H136 H138 H140 H142 H144:H147 H149 H151 H153 H155 H157 H159:H160 H162 H164 H166 H168 H114:H116 H118 H170 H172 H174 H176:H177 H179 H181 H183:H184 H186 H188:H189 H191 H193:H194 H196 H198 H200 H202 H204:H208">
    <cfRule type="cellIs" dxfId="103" priority="1" stopIfTrue="1" operator="equal">
      <formula>0</formula>
    </cfRule>
  </conditionalFormatting>
  <conditionalFormatting sqref="H11 H13 H15:H50 H52:H55 H57:H58 H60:H66 H68:H73 H75:H78 H80:H81 H83:H84 H92:H94 H96:H99 H101 H104:H107 H109:H112 H120:H121 H124 H126 H128:H129 H131:H132 H134 H136 H138 H140 H142 H144:H147 H149 H151 H153 H155 H157 H159:H160 H162 H164 H166 H168 H114:H116 H118 H170 H172 H174 H176:H177 H179 H181 H183:H184 H186 H188:H189 H191 H193:H194 H196 H198 H200 H202 H204:H208">
    <cfRule type="cellIs" dxfId="102" priority="2" stopIfTrue="1" operator="equal">
      <formula>0</formula>
    </cfRule>
  </conditionalFormatting>
  <conditionalFormatting sqref="H114:H116">
    <cfRule type="cellIs" dxfId="101" priority="3" stopIfTrue="1" operator="equal">
      <formula>0</formula>
    </cfRule>
  </conditionalFormatting>
  <conditionalFormatting sqref="H114:H116">
    <cfRule type="cellIs" dxfId="100" priority="4" stopIfTrue="1" operator="equal">
      <formula>0</formula>
    </cfRule>
  </conditionalFormatting>
  <conditionalFormatting sqref="H86:H87 H89:H90">
    <cfRule type="cellIs" dxfId="99" priority="5" stopIfTrue="1" operator="equal">
      <formula>0</formula>
    </cfRule>
  </conditionalFormatting>
  <conditionalFormatting sqref="H86:H87 H89:H90">
    <cfRule type="cellIs" dxfId="98" priority="6" stopIfTrue="1" operator="equal">
      <formula>0</formula>
    </cfRule>
  </conditionalFormatting>
  <hyperlinks>
    <hyperlink ref="C4" location="'Recap Sheet'!B1" display="Return to Recap Sheet" xr:uid="{00000000-0004-0000-1400-000000000000}"/>
  </hyperlinks>
  <pageMargins left="0.25" right="0.25" top="0.75" bottom="0.75" header="0" footer="0"/>
  <pageSetup paperSize="5" orientation="landscape"/>
  <rowBreaks count="4" manualBreakCount="4">
    <brk id="196" man="1"/>
    <brk id="42" man="1"/>
    <brk id="78" man="1"/>
    <brk id="207"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6"/>
  <dimension ref="A1:Z1000"/>
  <sheetViews>
    <sheetView workbookViewId="0">
      <pane ySplit="9" topLeftCell="A10" activePane="bottomLeft" state="frozen"/>
      <selection activeCell="H10" sqref="H10"/>
      <selection pane="bottomLeft" activeCell="O10" sqref="O9:O10"/>
    </sheetView>
  </sheetViews>
  <sheetFormatPr defaultColWidth="14.44140625" defaultRowHeight="15" customHeight="1"/>
  <cols>
    <col min="1" max="1" width="7.33203125" customWidth="1"/>
    <col min="2" max="2" width="49.6640625" customWidth="1"/>
    <col min="3" max="3" width="29.33203125" customWidth="1"/>
    <col min="4" max="4" width="13.44140625" customWidth="1"/>
    <col min="5" max="5" width="9.5546875" customWidth="1"/>
    <col min="6" max="6" width="6.33203125" customWidth="1"/>
    <col min="7" max="7" width="5.6640625" customWidth="1"/>
    <col min="8" max="9" width="6.44140625" customWidth="1"/>
    <col min="10" max="10" width="3.33203125" customWidth="1"/>
    <col min="11" max="11" width="8" customWidth="1"/>
    <col min="12" max="12" width="7.6640625" customWidth="1"/>
    <col min="13" max="13" width="9.6640625" customWidth="1"/>
    <col min="14" max="14" width="6.109375" customWidth="1"/>
    <col min="15" max="15" width="16.5546875" customWidth="1"/>
    <col min="1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40001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42000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3761</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7"/>
      <c r="B8" s="1167" t="s">
        <v>3762</v>
      </c>
      <c r="C8" s="1167"/>
      <c r="D8" s="123"/>
      <c r="E8" s="1167"/>
      <c r="F8" s="1167"/>
      <c r="G8" s="1168"/>
      <c r="H8" s="1167"/>
      <c r="I8" s="1167"/>
      <c r="J8" s="1167"/>
      <c r="K8" s="891"/>
      <c r="L8" s="891"/>
      <c r="M8" s="1169"/>
      <c r="N8" s="1170"/>
      <c r="O8" s="1860"/>
      <c r="P8" s="73"/>
      <c r="Q8" s="73"/>
      <c r="R8" s="73"/>
      <c r="S8" s="73"/>
      <c r="T8" s="73"/>
      <c r="U8" s="73"/>
      <c r="V8" s="73"/>
      <c r="W8" s="73"/>
      <c r="X8" s="73"/>
      <c r="Y8" s="73"/>
      <c r="Z8" s="73"/>
    </row>
    <row r="9" spans="1:26" ht="15" customHeight="1">
      <c r="A9" s="1176"/>
      <c r="B9" s="1176"/>
      <c r="C9" s="1167"/>
      <c r="D9" s="137"/>
      <c r="E9" s="1176"/>
      <c r="F9" s="1176"/>
      <c r="G9" s="1177"/>
      <c r="H9" s="1167"/>
      <c r="I9" s="1176"/>
      <c r="J9" s="1176"/>
      <c r="K9" s="1178"/>
      <c r="L9" s="1178"/>
      <c r="M9" s="1179"/>
      <c r="N9" s="1180"/>
      <c r="O9" s="1860"/>
      <c r="P9" s="73"/>
      <c r="Q9" s="73"/>
      <c r="R9" s="73"/>
      <c r="S9" s="73"/>
      <c r="T9" s="73"/>
      <c r="U9" s="73"/>
      <c r="V9" s="73"/>
      <c r="W9" s="73"/>
      <c r="X9" s="73"/>
      <c r="Y9" s="73"/>
      <c r="Z9" s="73"/>
    </row>
    <row r="10" spans="1:26" ht="15" customHeight="1">
      <c r="A10" s="239"/>
      <c r="B10" s="239" t="s">
        <v>3763</v>
      </c>
      <c r="C10" s="155"/>
      <c r="D10" s="148"/>
      <c r="E10" s="155"/>
      <c r="F10" s="155"/>
      <c r="G10" s="152"/>
      <c r="H10" s="155"/>
      <c r="I10" s="356"/>
      <c r="J10" s="155"/>
      <c r="K10" s="165"/>
      <c r="L10" s="304"/>
      <c r="M10" s="890"/>
      <c r="N10" s="1018"/>
      <c r="O10" s="1860"/>
      <c r="P10" s="73"/>
      <c r="Q10" s="73"/>
      <c r="R10" s="73"/>
      <c r="S10" s="73"/>
      <c r="T10" s="73"/>
      <c r="U10" s="73"/>
      <c r="V10" s="73"/>
      <c r="W10" s="73"/>
      <c r="X10" s="73"/>
      <c r="Y10" s="73"/>
      <c r="Z10" s="73"/>
    </row>
    <row r="11" spans="1:26" ht="15" customHeight="1">
      <c r="A11" s="661"/>
      <c r="B11" s="661" t="s">
        <v>3764</v>
      </c>
      <c r="C11" s="166"/>
      <c r="D11" s="148"/>
      <c r="E11" s="166"/>
      <c r="F11" s="166"/>
      <c r="G11" s="168"/>
      <c r="H11" s="1411"/>
      <c r="I11" s="166"/>
      <c r="J11" s="166"/>
      <c r="K11" s="230"/>
      <c r="L11" s="230"/>
      <c r="M11" s="326"/>
      <c r="N11" s="1012"/>
      <c r="O11" s="1860"/>
      <c r="P11" s="73"/>
      <c r="Q11" s="73"/>
      <c r="R11" s="73"/>
      <c r="S11" s="73"/>
      <c r="T11" s="73"/>
      <c r="U11" s="73"/>
      <c r="V11" s="73"/>
      <c r="W11" s="73"/>
      <c r="X11" s="73"/>
      <c r="Y11" s="73"/>
      <c r="Z11" s="73"/>
    </row>
    <row r="12" spans="1:26" ht="15" customHeight="1">
      <c r="A12" s="661"/>
      <c r="B12" s="661" t="s">
        <v>3765</v>
      </c>
      <c r="C12" s="166"/>
      <c r="D12" s="148"/>
      <c r="E12" s="166"/>
      <c r="F12" s="166"/>
      <c r="G12" s="168"/>
      <c r="H12" s="2286"/>
      <c r="I12" s="166"/>
      <c r="J12" s="166"/>
      <c r="K12" s="230"/>
      <c r="L12" s="230"/>
      <c r="M12" s="326"/>
      <c r="N12" s="1012"/>
      <c r="O12" s="1860"/>
      <c r="P12" s="73"/>
      <c r="Q12" s="73"/>
      <c r="R12" s="73"/>
      <c r="S12" s="73"/>
      <c r="T12" s="73"/>
      <c r="U12" s="73"/>
      <c r="V12" s="73"/>
      <c r="W12" s="73"/>
      <c r="X12" s="73"/>
      <c r="Y12" s="73"/>
      <c r="Z12" s="73"/>
    </row>
    <row r="13" spans="1:26" ht="15" customHeight="1">
      <c r="A13" s="694"/>
      <c r="B13" s="694"/>
      <c r="C13" s="270"/>
      <c r="D13" s="1776"/>
      <c r="E13" s="270"/>
      <c r="F13" s="270"/>
      <c r="G13" s="305"/>
      <c r="H13" s="2008"/>
      <c r="I13" s="364"/>
      <c r="J13" s="270"/>
      <c r="K13" s="271"/>
      <c r="L13" s="271"/>
      <c r="M13" s="738"/>
      <c r="N13" s="1021"/>
      <c r="O13" s="1860"/>
      <c r="P13" s="73"/>
      <c r="Q13" s="73"/>
      <c r="R13" s="73"/>
      <c r="S13" s="73"/>
      <c r="T13" s="73"/>
      <c r="U13" s="73"/>
      <c r="V13" s="73"/>
      <c r="W13" s="73"/>
      <c r="X13" s="73"/>
      <c r="Y13" s="73"/>
      <c r="Z13" s="73"/>
    </row>
    <row r="14" spans="1:26" ht="15" customHeight="1">
      <c r="A14" s="146">
        <v>40001</v>
      </c>
      <c r="B14" s="147" t="s">
        <v>3766</v>
      </c>
      <c r="C14" s="569" t="s">
        <v>3767</v>
      </c>
      <c r="D14" s="155">
        <v>900386872</v>
      </c>
      <c r="E14" s="2343"/>
      <c r="F14" s="155" t="s">
        <v>3768</v>
      </c>
      <c r="G14" s="152">
        <v>66</v>
      </c>
      <c r="H14" s="1307">
        <v>5</v>
      </c>
      <c r="I14" s="154">
        <f>ROUND(H14*G14/G14,2)</f>
        <v>5</v>
      </c>
      <c r="J14" s="155" t="s">
        <v>3769</v>
      </c>
      <c r="K14" s="156"/>
      <c r="L14" s="157">
        <f>IF(OR(ISBLANK(K14),K14=0,H14=0,ISBLANK(H14)),,ROUND(K14+$L$5,2))</f>
        <v>0</v>
      </c>
      <c r="M14" s="555">
        <f>ROUND(I14*L14,2)</f>
        <v>0</v>
      </c>
      <c r="N14" s="1018">
        <f t="shared" ref="N14:N36" si="0">ROUND(L14/G14,2)</f>
        <v>0</v>
      </c>
      <c r="O14" s="1860"/>
      <c r="P14" s="73"/>
      <c r="Q14" s="73"/>
      <c r="R14" s="73"/>
      <c r="S14" s="73"/>
      <c r="T14" s="73"/>
      <c r="U14" s="73"/>
      <c r="V14" s="73"/>
      <c r="W14" s="73"/>
      <c r="X14" s="73"/>
      <c r="Y14" s="73"/>
      <c r="Z14" s="73"/>
    </row>
    <row r="15" spans="1:26" ht="15" customHeight="1">
      <c r="A15" s="166"/>
      <c r="B15" s="166" t="s">
        <v>3770</v>
      </c>
      <c r="C15" s="166" t="s">
        <v>3771</v>
      </c>
      <c r="D15" s="166"/>
      <c r="E15" s="2132"/>
      <c r="F15" s="166"/>
      <c r="G15" s="168">
        <v>16</v>
      </c>
      <c r="H15" s="1059"/>
      <c r="I15" s="154">
        <f t="shared" ref="I15:I17" si="1">ROUND($H$14*$G$14/G15,2)</f>
        <v>20.63</v>
      </c>
      <c r="J15" s="166" t="s">
        <v>3769</v>
      </c>
      <c r="K15" s="170"/>
      <c r="L15" s="157">
        <f>IF(OR(ISBLANK(K15),K15=0,H14=0,ISBLANK(H14)),,ROUND(K15+$L$5,2))</f>
        <v>0</v>
      </c>
      <c r="M15" s="555">
        <f t="shared" ref="M15:M17" si="2">ROUND(L15*I15,2)</f>
        <v>0</v>
      </c>
      <c r="N15" s="1018">
        <f t="shared" si="0"/>
        <v>0</v>
      </c>
      <c r="O15" s="1860"/>
      <c r="P15" s="73"/>
      <c r="Q15" s="73"/>
      <c r="R15" s="73"/>
      <c r="S15" s="73"/>
      <c r="T15" s="73"/>
      <c r="U15" s="73"/>
      <c r="V15" s="73"/>
      <c r="W15" s="73"/>
      <c r="X15" s="73"/>
      <c r="Y15" s="73"/>
      <c r="Z15" s="73"/>
    </row>
    <row r="16" spans="1:26" ht="15" customHeight="1">
      <c r="A16" s="166"/>
      <c r="B16" s="166"/>
      <c r="C16" s="166" t="s">
        <v>3772</v>
      </c>
      <c r="D16" s="228">
        <v>2003956</v>
      </c>
      <c r="E16" s="2132"/>
      <c r="F16" s="166" t="s">
        <v>3773</v>
      </c>
      <c r="G16" s="168">
        <v>16</v>
      </c>
      <c r="H16" s="1059"/>
      <c r="I16" s="154">
        <f t="shared" si="1"/>
        <v>20.63</v>
      </c>
      <c r="J16" s="166" t="s">
        <v>3769</v>
      </c>
      <c r="K16" s="170"/>
      <c r="L16" s="157">
        <f>IF(OR(ISBLANK(K16),K16=0,H14=0,ISBLANK(H14)),,ROUND(K16+$L$5,2))</f>
        <v>0</v>
      </c>
      <c r="M16" s="555">
        <f t="shared" si="2"/>
        <v>0</v>
      </c>
      <c r="N16" s="1018">
        <f t="shared" si="0"/>
        <v>0</v>
      </c>
      <c r="O16" s="1860"/>
      <c r="P16" s="73"/>
      <c r="Q16" s="73"/>
      <c r="R16" s="73"/>
      <c r="S16" s="73"/>
      <c r="T16" s="73"/>
      <c r="U16" s="73"/>
      <c r="V16" s="73"/>
      <c r="W16" s="73"/>
      <c r="X16" s="73"/>
      <c r="Y16" s="73"/>
      <c r="Z16" s="73"/>
    </row>
    <row r="17" spans="1:26" ht="15" customHeight="1">
      <c r="A17" s="270"/>
      <c r="B17" s="270"/>
      <c r="C17" s="270" t="s">
        <v>3774</v>
      </c>
      <c r="D17" s="270"/>
      <c r="E17" s="2349"/>
      <c r="F17" s="270"/>
      <c r="G17" s="305">
        <v>18</v>
      </c>
      <c r="H17" s="1059"/>
      <c r="I17" s="154">
        <f t="shared" si="1"/>
        <v>18.329999999999998</v>
      </c>
      <c r="J17" s="270" t="s">
        <v>3769</v>
      </c>
      <c r="K17" s="1239"/>
      <c r="L17" s="444">
        <f>IF(OR(ISBLANK(K17),K17=0,H14=0,ISBLANK(H14)),,ROUND(K17+$L$5,2))</f>
        <v>0</v>
      </c>
      <c r="M17" s="738">
        <f t="shared" si="2"/>
        <v>0</v>
      </c>
      <c r="N17" s="987">
        <f t="shared" si="0"/>
        <v>0</v>
      </c>
      <c r="O17" s="1860"/>
      <c r="P17" s="73"/>
      <c r="Q17" s="73"/>
      <c r="R17" s="73"/>
      <c r="S17" s="73"/>
      <c r="T17" s="73"/>
      <c r="U17" s="73"/>
      <c r="V17" s="73"/>
      <c r="W17" s="73"/>
      <c r="X17" s="73"/>
      <c r="Y17" s="73"/>
      <c r="Z17" s="73"/>
    </row>
    <row r="18" spans="1:26" ht="15" customHeight="1">
      <c r="A18" s="146">
        <v>40002</v>
      </c>
      <c r="B18" s="147" t="s">
        <v>3775</v>
      </c>
      <c r="C18" s="569" t="s">
        <v>3776</v>
      </c>
      <c r="D18" s="155">
        <v>932408</v>
      </c>
      <c r="E18" s="2343"/>
      <c r="F18" s="155" t="s">
        <v>3777</v>
      </c>
      <c r="G18" s="152">
        <v>108</v>
      </c>
      <c r="H18" s="1307">
        <v>20</v>
      </c>
      <c r="I18" s="154">
        <f>ROUND(H18*G18/G18,2)</f>
        <v>20</v>
      </c>
      <c r="J18" s="155" t="s">
        <v>3769</v>
      </c>
      <c r="K18" s="156"/>
      <c r="L18" s="157">
        <f>IF(OR(ISBLANK(K18),K18=0,H18=0,ISBLANK(H18)),,ROUND(K18+$L$5,2))</f>
        <v>0</v>
      </c>
      <c r="M18" s="555">
        <f>ROUND(I18*L18,2)</f>
        <v>0</v>
      </c>
      <c r="N18" s="1018">
        <f t="shared" si="0"/>
        <v>0</v>
      </c>
      <c r="O18" s="1860"/>
      <c r="P18" s="73"/>
      <c r="Q18" s="73"/>
      <c r="R18" s="73"/>
      <c r="S18" s="73"/>
      <c r="T18" s="73"/>
      <c r="U18" s="73"/>
      <c r="V18" s="73"/>
      <c r="W18" s="73"/>
      <c r="X18" s="73"/>
      <c r="Y18" s="73"/>
      <c r="Z18" s="73"/>
    </row>
    <row r="19" spans="1:26" ht="15" customHeight="1">
      <c r="A19" s="166"/>
      <c r="B19" s="166" t="s">
        <v>3770</v>
      </c>
      <c r="C19" s="166" t="s">
        <v>3778</v>
      </c>
      <c r="D19" s="155">
        <v>1046</v>
      </c>
      <c r="E19" s="2132"/>
      <c r="F19" s="166" t="s">
        <v>3779</v>
      </c>
      <c r="G19" s="168">
        <v>16</v>
      </c>
      <c r="H19" s="1059"/>
      <c r="I19" s="154">
        <f t="shared" ref="I19:I21" si="3">ROUND($H$18*$G$18/G19,2)</f>
        <v>135</v>
      </c>
      <c r="J19" s="166" t="s">
        <v>3769</v>
      </c>
      <c r="K19" s="170"/>
      <c r="L19" s="157">
        <f>IF(OR(ISBLANK(K19),K19=0,H18=0,ISBLANK(H18)),,ROUND(K19+$L$5,2))</f>
        <v>0</v>
      </c>
      <c r="M19" s="555">
        <f t="shared" ref="M19:M21" si="4">ROUND(L19*I19,2)</f>
        <v>0</v>
      </c>
      <c r="N19" s="1018">
        <f t="shared" si="0"/>
        <v>0</v>
      </c>
      <c r="O19" s="1860"/>
      <c r="P19" s="73"/>
      <c r="Q19" s="73"/>
      <c r="R19" s="73"/>
      <c r="S19" s="73"/>
      <c r="T19" s="73"/>
      <c r="U19" s="73"/>
      <c r="V19" s="73"/>
      <c r="W19" s="73"/>
      <c r="X19" s="73"/>
      <c r="Y19" s="73"/>
      <c r="Z19" s="73"/>
    </row>
    <row r="20" spans="1:26" ht="15" customHeight="1">
      <c r="A20" s="166"/>
      <c r="B20" s="166"/>
      <c r="C20" s="166" t="s">
        <v>3780</v>
      </c>
      <c r="D20" s="166">
        <v>54170</v>
      </c>
      <c r="E20" s="2132"/>
      <c r="F20" s="166" t="s">
        <v>3779</v>
      </c>
      <c r="G20" s="168">
        <v>16</v>
      </c>
      <c r="H20" s="1059"/>
      <c r="I20" s="2004">
        <f t="shared" si="3"/>
        <v>135</v>
      </c>
      <c r="J20" s="166" t="s">
        <v>3769</v>
      </c>
      <c r="K20" s="170"/>
      <c r="L20" s="157">
        <f>IF(OR(ISBLANK(K20),K20=0,H18=0,ISBLANK(H18)),,ROUND(K20+$L$5,2))</f>
        <v>0</v>
      </c>
      <c r="M20" s="555">
        <f t="shared" si="4"/>
        <v>0</v>
      </c>
      <c r="N20" s="1018">
        <f t="shared" si="0"/>
        <v>0</v>
      </c>
      <c r="O20" s="1860"/>
      <c r="P20" s="73"/>
      <c r="Q20" s="73"/>
      <c r="R20" s="73"/>
      <c r="S20" s="73"/>
      <c r="T20" s="73"/>
      <c r="U20" s="73"/>
      <c r="V20" s="73"/>
      <c r="W20" s="73"/>
      <c r="X20" s="73"/>
      <c r="Y20" s="73"/>
      <c r="Z20" s="73"/>
    </row>
    <row r="21" spans="1:26" ht="15" customHeight="1">
      <c r="A21" s="270"/>
      <c r="B21" s="270"/>
      <c r="C21" s="270" t="s">
        <v>3781</v>
      </c>
      <c r="D21" s="270">
        <v>91037</v>
      </c>
      <c r="E21" s="2349"/>
      <c r="F21" s="270" t="s">
        <v>3782</v>
      </c>
      <c r="G21" s="305">
        <v>18</v>
      </c>
      <c r="H21" s="1059"/>
      <c r="I21" s="364">
        <f t="shared" si="3"/>
        <v>120</v>
      </c>
      <c r="J21" s="270" t="s">
        <v>3769</v>
      </c>
      <c r="K21" s="1239"/>
      <c r="L21" s="444">
        <f>IF(OR(ISBLANK(K21),K21=0,H18=0,ISBLANK(H18)),,ROUND(K21+$L$5,2))</f>
        <v>0</v>
      </c>
      <c r="M21" s="738">
        <f t="shared" si="4"/>
        <v>0</v>
      </c>
      <c r="N21" s="987">
        <f t="shared" si="0"/>
        <v>0</v>
      </c>
      <c r="O21" s="1860"/>
      <c r="P21" s="73"/>
      <c r="Q21" s="73"/>
      <c r="R21" s="73"/>
      <c r="S21" s="73"/>
      <c r="T21" s="73"/>
      <c r="U21" s="73"/>
      <c r="V21" s="73"/>
      <c r="W21" s="73"/>
      <c r="X21" s="73"/>
      <c r="Y21" s="73"/>
      <c r="Z21" s="73"/>
    </row>
    <row r="22" spans="1:26" ht="15" customHeight="1">
      <c r="A22" s="146">
        <v>40003</v>
      </c>
      <c r="B22" s="147" t="s">
        <v>2458</v>
      </c>
      <c r="C22" s="569" t="s">
        <v>3783</v>
      </c>
      <c r="D22" s="155">
        <v>900223208</v>
      </c>
      <c r="E22" s="2343"/>
      <c r="F22" s="155" t="s">
        <v>3777</v>
      </c>
      <c r="G22" s="152">
        <v>108</v>
      </c>
      <c r="H22" s="1307">
        <v>20</v>
      </c>
      <c r="I22" s="154">
        <f>ROUND(H22*G22/G22,2)</f>
        <v>20</v>
      </c>
      <c r="J22" s="155" t="s">
        <v>3769</v>
      </c>
      <c r="K22" s="156"/>
      <c r="L22" s="157">
        <f>IF(OR(ISBLANK(K22),K22=0,H22=0,ISBLANK(H22)),,ROUND(K22+$L$5,2))</f>
        <v>0</v>
      </c>
      <c r="M22" s="555">
        <f>ROUND(I22*L22,2)</f>
        <v>0</v>
      </c>
      <c r="N22" s="1018">
        <f t="shared" si="0"/>
        <v>0</v>
      </c>
      <c r="O22" s="1860"/>
      <c r="P22" s="73"/>
      <c r="Q22" s="73"/>
      <c r="R22" s="73"/>
      <c r="S22" s="73"/>
      <c r="T22" s="73"/>
      <c r="U22" s="73"/>
      <c r="V22" s="73"/>
      <c r="W22" s="73"/>
      <c r="X22" s="73"/>
      <c r="Y22" s="73"/>
      <c r="Z22" s="73"/>
    </row>
    <row r="23" spans="1:26" ht="15" customHeight="1">
      <c r="A23" s="166"/>
      <c r="B23" s="166" t="s">
        <v>3784</v>
      </c>
      <c r="C23" s="166" t="s">
        <v>3785</v>
      </c>
      <c r="D23" s="155">
        <v>1051</v>
      </c>
      <c r="E23" s="2132"/>
      <c r="F23" s="166" t="s">
        <v>3786</v>
      </c>
      <c r="G23" s="168">
        <v>16</v>
      </c>
      <c r="H23" s="1059"/>
      <c r="I23" s="154">
        <f t="shared" ref="I23:I25" si="5">ROUND($H$22*$G$22/G23,2)</f>
        <v>135</v>
      </c>
      <c r="J23" s="166" t="s">
        <v>3769</v>
      </c>
      <c r="K23" s="170"/>
      <c r="L23" s="157">
        <f>IF(OR(ISBLANK(K23),K23=0,H22=0,ISBLANK(H22)),,ROUND(K23+$L$5,2))</f>
        <v>0</v>
      </c>
      <c r="M23" s="555">
        <f t="shared" ref="M23:M25" si="6">ROUND(L23*I23,2)</f>
        <v>0</v>
      </c>
      <c r="N23" s="1018">
        <f t="shared" si="0"/>
        <v>0</v>
      </c>
      <c r="O23" s="1860"/>
      <c r="P23" s="73"/>
      <c r="Q23" s="73"/>
      <c r="R23" s="73"/>
      <c r="S23" s="73"/>
      <c r="T23" s="73"/>
      <c r="U23" s="73"/>
      <c r="V23" s="73"/>
      <c r="W23" s="73"/>
      <c r="X23" s="73"/>
      <c r="Y23" s="73"/>
      <c r="Z23" s="73"/>
    </row>
    <row r="24" spans="1:26" ht="15" customHeight="1">
      <c r="A24" s="166"/>
      <c r="B24" s="166"/>
      <c r="C24" s="166" t="s">
        <v>3787</v>
      </c>
      <c r="D24" s="155">
        <v>54963</v>
      </c>
      <c r="E24" s="2132"/>
      <c r="F24" s="166" t="s">
        <v>3788</v>
      </c>
      <c r="G24" s="168">
        <v>15</v>
      </c>
      <c r="H24" s="1059"/>
      <c r="I24" s="2004">
        <f t="shared" si="5"/>
        <v>144</v>
      </c>
      <c r="J24" s="166" t="s">
        <v>3769</v>
      </c>
      <c r="K24" s="170"/>
      <c r="L24" s="157">
        <f>IF(OR(ISBLANK(K24),K24=0,H22=0,ISBLANK(H22)),,ROUND(K24+$L$5,2))</f>
        <v>0</v>
      </c>
      <c r="M24" s="555">
        <f t="shared" si="6"/>
        <v>0</v>
      </c>
      <c r="N24" s="1018">
        <f t="shared" si="0"/>
        <v>0</v>
      </c>
      <c r="O24" s="1860"/>
      <c r="P24" s="73"/>
      <c r="Q24" s="73"/>
      <c r="R24" s="73"/>
      <c r="S24" s="73"/>
      <c r="T24" s="73"/>
      <c r="U24" s="73"/>
      <c r="V24" s="73"/>
      <c r="W24" s="73"/>
      <c r="X24" s="73"/>
      <c r="Y24" s="73"/>
      <c r="Z24" s="73"/>
    </row>
    <row r="25" spans="1:26" ht="15" customHeight="1">
      <c r="A25" s="270"/>
      <c r="B25" s="270"/>
      <c r="C25" s="270" t="s">
        <v>3789</v>
      </c>
      <c r="D25" s="198">
        <v>91356</v>
      </c>
      <c r="E25" s="2349"/>
      <c r="F25" s="270" t="s">
        <v>3779</v>
      </c>
      <c r="G25" s="305">
        <v>16</v>
      </c>
      <c r="H25" s="1059"/>
      <c r="I25" s="1037">
        <f t="shared" si="5"/>
        <v>135</v>
      </c>
      <c r="J25" s="270" t="s">
        <v>3769</v>
      </c>
      <c r="K25" s="1239"/>
      <c r="L25" s="444">
        <f>IF(OR(ISBLANK(K25),K25=0,H22=0,ISBLANK(H22)),,ROUND(K25+$L$5,2))</f>
        <v>0</v>
      </c>
      <c r="M25" s="738">
        <f t="shared" si="6"/>
        <v>0</v>
      </c>
      <c r="N25" s="987">
        <f t="shared" si="0"/>
        <v>0</v>
      </c>
      <c r="O25" s="1860"/>
      <c r="P25" s="73"/>
      <c r="Q25" s="73"/>
      <c r="R25" s="73"/>
      <c r="S25" s="73"/>
      <c r="T25" s="73"/>
      <c r="U25" s="73"/>
      <c r="V25" s="73"/>
      <c r="W25" s="73"/>
      <c r="X25" s="73"/>
      <c r="Y25" s="73"/>
      <c r="Z25" s="73"/>
    </row>
    <row r="26" spans="1:26" ht="15" customHeight="1">
      <c r="A26" s="146">
        <v>40004</v>
      </c>
      <c r="B26" s="147" t="s">
        <v>3790</v>
      </c>
      <c r="C26" s="569" t="s">
        <v>3791</v>
      </c>
      <c r="D26" s="155">
        <v>932411</v>
      </c>
      <c r="E26" s="2343"/>
      <c r="F26" s="155" t="s">
        <v>3792</v>
      </c>
      <c r="G26" s="152">
        <v>96</v>
      </c>
      <c r="H26" s="1307">
        <v>5</v>
      </c>
      <c r="I26" s="154">
        <f>ROUND(H26*G26/G26,2)</f>
        <v>5</v>
      </c>
      <c r="J26" s="155" t="s">
        <v>3769</v>
      </c>
      <c r="K26" s="156"/>
      <c r="L26" s="157">
        <f>IF(OR(ISBLANK(K26),K26=0,H26=0,ISBLANK(H26)),,ROUND(K26+$L$5,2))</f>
        <v>0</v>
      </c>
      <c r="M26" s="555">
        <f>ROUND(I26*L26,2)</f>
        <v>0</v>
      </c>
      <c r="N26" s="1018">
        <f t="shared" si="0"/>
        <v>0</v>
      </c>
      <c r="O26" s="1860"/>
      <c r="P26" s="73"/>
      <c r="Q26" s="73"/>
      <c r="R26" s="73"/>
      <c r="S26" s="73"/>
      <c r="T26" s="73"/>
      <c r="U26" s="73"/>
      <c r="V26" s="73"/>
      <c r="W26" s="73"/>
      <c r="X26" s="73"/>
      <c r="Y26" s="73"/>
      <c r="Z26" s="73"/>
    </row>
    <row r="27" spans="1:26" ht="15" customHeight="1">
      <c r="A27" s="166"/>
      <c r="B27" s="166" t="s">
        <v>3793</v>
      </c>
      <c r="C27" s="166" t="s">
        <v>3794</v>
      </c>
      <c r="D27" s="228">
        <v>1086</v>
      </c>
      <c r="E27" s="2132"/>
      <c r="F27" s="166" t="s">
        <v>3779</v>
      </c>
      <c r="G27" s="168">
        <v>16</v>
      </c>
      <c r="H27" s="1059"/>
      <c r="I27" s="154">
        <f t="shared" ref="I27:I29" si="7">ROUND($H$26*$G$26/G27,2)</f>
        <v>30</v>
      </c>
      <c r="J27" s="166" t="s">
        <v>3769</v>
      </c>
      <c r="K27" s="170"/>
      <c r="L27" s="157">
        <f>IF(OR(ISBLANK(K27),K27=0,H26=0,ISBLANK(H26)),,ROUND(K27+$L$5,2))</f>
        <v>0</v>
      </c>
      <c r="M27" s="555">
        <f t="shared" ref="M27:M29" si="8">ROUND(L27*I27,2)</f>
        <v>0</v>
      </c>
      <c r="N27" s="1018">
        <f t="shared" si="0"/>
        <v>0</v>
      </c>
      <c r="O27" s="1860"/>
      <c r="P27" s="73"/>
      <c r="Q27" s="73"/>
      <c r="R27" s="73"/>
      <c r="S27" s="73"/>
      <c r="T27" s="73"/>
      <c r="U27" s="73"/>
      <c r="V27" s="73"/>
      <c r="W27" s="73"/>
      <c r="X27" s="73"/>
      <c r="Y27" s="73"/>
      <c r="Z27" s="73"/>
    </row>
    <row r="28" spans="1:26" ht="15" customHeight="1">
      <c r="A28" s="155"/>
      <c r="B28" s="155"/>
      <c r="C28" s="569" t="s">
        <v>3795</v>
      </c>
      <c r="D28" s="228">
        <v>54240</v>
      </c>
      <c r="E28" s="2343"/>
      <c r="F28" s="155" t="s">
        <v>3779</v>
      </c>
      <c r="G28" s="152">
        <v>16</v>
      </c>
      <c r="H28" s="1059"/>
      <c r="I28" s="154">
        <f t="shared" si="7"/>
        <v>30</v>
      </c>
      <c r="J28" s="155" t="s">
        <v>3769</v>
      </c>
      <c r="K28" s="156"/>
      <c r="L28" s="157">
        <f>IF(OR(ISBLANK(K28),K28=0,H26=0,ISBLANK(H26)),,ROUND(K28+$L$5,2))</f>
        <v>0</v>
      </c>
      <c r="M28" s="555">
        <f t="shared" si="8"/>
        <v>0</v>
      </c>
      <c r="N28" s="1018">
        <f t="shared" si="0"/>
        <v>0</v>
      </c>
      <c r="O28" s="1860"/>
      <c r="P28" s="73"/>
      <c r="Q28" s="73"/>
      <c r="R28" s="73"/>
      <c r="S28" s="73"/>
      <c r="T28" s="73"/>
      <c r="U28" s="73"/>
      <c r="V28" s="73"/>
      <c r="W28" s="73"/>
      <c r="X28" s="73"/>
      <c r="Y28" s="73"/>
      <c r="Z28" s="73"/>
    </row>
    <row r="29" spans="1:26" ht="15" customHeight="1">
      <c r="A29" s="270"/>
      <c r="B29" s="270"/>
      <c r="C29" s="1030" t="s">
        <v>3796</v>
      </c>
      <c r="D29" s="270">
        <v>913594</v>
      </c>
      <c r="E29" s="2349"/>
      <c r="F29" s="270" t="s">
        <v>3779</v>
      </c>
      <c r="G29" s="305">
        <v>16</v>
      </c>
      <c r="H29" s="1059"/>
      <c r="I29" s="364">
        <f t="shared" si="7"/>
        <v>30</v>
      </c>
      <c r="J29" s="270" t="s">
        <v>3769</v>
      </c>
      <c r="K29" s="1239"/>
      <c r="L29" s="444">
        <f>IF(OR(ISBLANK(K29),K29=0,H26=0,ISBLANK(H26)),,ROUND(K29+$L$5,2))</f>
        <v>0</v>
      </c>
      <c r="M29" s="738">
        <f t="shared" si="8"/>
        <v>0</v>
      </c>
      <c r="N29" s="987">
        <f t="shared" si="0"/>
        <v>0</v>
      </c>
      <c r="O29" s="1860"/>
      <c r="P29" s="73"/>
      <c r="Q29" s="73"/>
      <c r="R29" s="73"/>
      <c r="S29" s="73"/>
      <c r="T29" s="73"/>
      <c r="U29" s="73"/>
      <c r="V29" s="73"/>
      <c r="W29" s="73"/>
      <c r="X29" s="73"/>
      <c r="Y29" s="73"/>
      <c r="Z29" s="73"/>
    </row>
    <row r="30" spans="1:26" ht="15" customHeight="1">
      <c r="A30" s="146">
        <v>40005</v>
      </c>
      <c r="B30" s="147" t="s">
        <v>3797</v>
      </c>
      <c r="C30" s="569" t="s">
        <v>3798</v>
      </c>
      <c r="D30" s="356">
        <v>900223190</v>
      </c>
      <c r="E30" s="2343"/>
      <c r="F30" s="155" t="s">
        <v>3620</v>
      </c>
      <c r="G30" s="152">
        <v>84</v>
      </c>
      <c r="H30" s="1307">
        <v>15</v>
      </c>
      <c r="I30" s="154">
        <f>ROUND(H30*G30/G30,2)</f>
        <v>15</v>
      </c>
      <c r="J30" s="155" t="s">
        <v>3769</v>
      </c>
      <c r="K30" s="156"/>
      <c r="L30" s="157">
        <f>IF(OR(ISBLANK(K30),K30=0,H30=0,ISBLANK(H30)),,ROUND(K30+$L$5,2))</f>
        <v>0</v>
      </c>
      <c r="M30" s="555">
        <f>ROUND(I30*L30,2)</f>
        <v>0</v>
      </c>
      <c r="N30" s="1018">
        <f t="shared" si="0"/>
        <v>0</v>
      </c>
      <c r="O30" s="1860"/>
      <c r="P30" s="73"/>
      <c r="Q30" s="73"/>
      <c r="R30" s="73"/>
      <c r="S30" s="73"/>
      <c r="T30" s="73"/>
      <c r="U30" s="73"/>
      <c r="V30" s="73"/>
      <c r="W30" s="73"/>
      <c r="X30" s="73"/>
      <c r="Y30" s="73"/>
      <c r="Z30" s="73"/>
    </row>
    <row r="31" spans="1:26" ht="15" customHeight="1">
      <c r="A31" s="166"/>
      <c r="B31" s="166" t="s">
        <v>3793</v>
      </c>
      <c r="C31" s="166" t="s">
        <v>3799</v>
      </c>
      <c r="D31" s="166">
        <v>1106</v>
      </c>
      <c r="E31" s="2132"/>
      <c r="F31" s="166" t="s">
        <v>3779</v>
      </c>
      <c r="G31" s="168">
        <v>16</v>
      </c>
      <c r="H31" s="1059"/>
      <c r="I31" s="154">
        <f t="shared" ref="I31:I33" si="9">ROUND($H$30*$G$30/G31,2)</f>
        <v>78.75</v>
      </c>
      <c r="J31" s="166" t="s">
        <v>3769</v>
      </c>
      <c r="K31" s="170"/>
      <c r="L31" s="157">
        <f>IF(OR(ISBLANK(K31),K31=0,H30=0,ISBLANK(H30)),,ROUND(K31+$L$5,2))</f>
        <v>0</v>
      </c>
      <c r="M31" s="555">
        <f t="shared" ref="M31:M33" si="10">ROUND(L31*I31,2)</f>
        <v>0</v>
      </c>
      <c r="N31" s="1018">
        <f t="shared" si="0"/>
        <v>0</v>
      </c>
      <c r="O31" s="1860"/>
      <c r="P31" s="73"/>
      <c r="Q31" s="73"/>
      <c r="R31" s="73"/>
      <c r="S31" s="73"/>
      <c r="T31" s="73"/>
      <c r="U31" s="73"/>
      <c r="V31" s="73"/>
      <c r="W31" s="73"/>
      <c r="X31" s="73"/>
      <c r="Y31" s="73"/>
      <c r="Z31" s="73"/>
    </row>
    <row r="32" spans="1:26" ht="15" customHeight="1">
      <c r="A32" s="166"/>
      <c r="B32" s="166"/>
      <c r="C32" s="166" t="s">
        <v>3800</v>
      </c>
      <c r="D32" s="228">
        <v>54180</v>
      </c>
      <c r="E32" s="2132"/>
      <c r="F32" s="166" t="s">
        <v>3788</v>
      </c>
      <c r="G32" s="168">
        <v>15</v>
      </c>
      <c r="H32" s="1059"/>
      <c r="I32" s="2004">
        <f t="shared" si="9"/>
        <v>84</v>
      </c>
      <c r="J32" s="166" t="s">
        <v>3769</v>
      </c>
      <c r="K32" s="170"/>
      <c r="L32" s="157">
        <f>IF(OR(ISBLANK(K32),K32=0,H30=0,ISBLANK(H30)),,ROUND(K32+$L$5,2))</f>
        <v>0</v>
      </c>
      <c r="M32" s="555">
        <f t="shared" si="10"/>
        <v>0</v>
      </c>
      <c r="N32" s="1018">
        <f t="shared" si="0"/>
        <v>0</v>
      </c>
      <c r="O32" s="1860"/>
      <c r="P32" s="73"/>
      <c r="Q32" s="73"/>
      <c r="R32" s="73"/>
      <c r="S32" s="73"/>
      <c r="T32" s="73"/>
      <c r="U32" s="73"/>
      <c r="V32" s="73"/>
      <c r="W32" s="73"/>
      <c r="X32" s="73"/>
      <c r="Y32" s="73"/>
      <c r="Z32" s="73"/>
    </row>
    <row r="33" spans="1:26" ht="15" customHeight="1">
      <c r="A33" s="270"/>
      <c r="B33" s="270"/>
      <c r="C33" s="270" t="s">
        <v>3801</v>
      </c>
      <c r="D33" s="270">
        <v>91364</v>
      </c>
      <c r="E33" s="2349"/>
      <c r="F33" s="270" t="s">
        <v>3788</v>
      </c>
      <c r="G33" s="305">
        <v>15</v>
      </c>
      <c r="H33" s="1059"/>
      <c r="I33" s="1037">
        <f t="shared" si="9"/>
        <v>84</v>
      </c>
      <c r="J33" s="270" t="s">
        <v>3769</v>
      </c>
      <c r="K33" s="1239"/>
      <c r="L33" s="444">
        <f>IF(OR(ISBLANK(K33),K33=0,H30=0,ISBLANK(H30)),,ROUND(K33+$L$5,2))</f>
        <v>0</v>
      </c>
      <c r="M33" s="738">
        <f t="shared" si="10"/>
        <v>0</v>
      </c>
      <c r="N33" s="987">
        <f t="shared" si="0"/>
        <v>0</v>
      </c>
      <c r="O33" s="1860"/>
      <c r="P33" s="73"/>
      <c r="Q33" s="73"/>
      <c r="R33" s="73"/>
      <c r="S33" s="73"/>
      <c r="T33" s="73"/>
      <c r="U33" s="73"/>
      <c r="V33" s="73"/>
      <c r="W33" s="73"/>
      <c r="X33" s="73"/>
      <c r="Y33" s="73"/>
      <c r="Z33" s="73"/>
    </row>
    <row r="34" spans="1:26" ht="15" customHeight="1">
      <c r="A34" s="146">
        <v>40006</v>
      </c>
      <c r="B34" s="147" t="s">
        <v>3802</v>
      </c>
      <c r="C34" s="569" t="s">
        <v>3803</v>
      </c>
      <c r="D34" s="155">
        <v>90023555</v>
      </c>
      <c r="E34" s="2343"/>
      <c r="F34" s="155" t="s">
        <v>3804</v>
      </c>
      <c r="G34" s="152">
        <v>32</v>
      </c>
      <c r="H34" s="1307">
        <v>10</v>
      </c>
      <c r="I34" s="154">
        <f>ROUND(H34*G34/G34,2)</f>
        <v>10</v>
      </c>
      <c r="J34" s="155" t="s">
        <v>3769</v>
      </c>
      <c r="K34" s="1377"/>
      <c r="L34" s="157">
        <f>IF(OR(ISBLANK(K34),K34=0,H34=0,ISBLANK(H34)),,ROUND(K34+$L$5,2))</f>
        <v>0</v>
      </c>
      <c r="M34" s="555">
        <f>ROUND(I34*L34,2)</f>
        <v>0</v>
      </c>
      <c r="N34" s="1018">
        <f t="shared" si="0"/>
        <v>0</v>
      </c>
      <c r="O34" s="1860"/>
      <c r="P34" s="73"/>
      <c r="Q34" s="73"/>
      <c r="R34" s="73"/>
      <c r="S34" s="73"/>
      <c r="T34" s="73"/>
      <c r="U34" s="73"/>
      <c r="V34" s="73"/>
      <c r="W34" s="73"/>
      <c r="X34" s="73"/>
      <c r="Y34" s="73"/>
      <c r="Z34" s="73"/>
    </row>
    <row r="35" spans="1:26" ht="15" customHeight="1">
      <c r="A35" s="356"/>
      <c r="B35" s="356"/>
      <c r="C35" s="1028" t="s">
        <v>3805</v>
      </c>
      <c r="D35" s="155">
        <v>34481</v>
      </c>
      <c r="E35" s="2434"/>
      <c r="F35" s="356" t="s">
        <v>3804</v>
      </c>
      <c r="G35" s="895">
        <v>32</v>
      </c>
      <c r="H35" s="1059"/>
      <c r="I35" s="498">
        <f t="shared" ref="I35:I36" si="11">ROUND($H$34*$G$34/G35,2)</f>
        <v>10</v>
      </c>
      <c r="J35" s="356" t="s">
        <v>3769</v>
      </c>
      <c r="K35" s="156"/>
      <c r="L35" s="157">
        <f>IF(OR(ISBLANK(K35),K35=0,H34=0,ISBLANK(H34)),,ROUND(K35+$L$5,2))</f>
        <v>0</v>
      </c>
      <c r="M35" s="555">
        <f t="shared" ref="M35:M36" si="12">ROUND(L35*I35,2)</f>
        <v>0</v>
      </c>
      <c r="N35" s="1018">
        <f t="shared" si="0"/>
        <v>0</v>
      </c>
      <c r="O35" s="1860"/>
      <c r="P35" s="73"/>
      <c r="Q35" s="73"/>
      <c r="R35" s="73"/>
      <c r="S35" s="73"/>
      <c r="T35" s="73"/>
      <c r="U35" s="73"/>
      <c r="V35" s="73"/>
      <c r="W35" s="73"/>
      <c r="X35" s="73"/>
      <c r="Y35" s="73"/>
      <c r="Z35" s="73"/>
    </row>
    <row r="36" spans="1:26" ht="15" customHeight="1">
      <c r="A36" s="228"/>
      <c r="B36" s="228"/>
      <c r="C36" s="228" t="s">
        <v>3806</v>
      </c>
      <c r="D36" s="155">
        <v>4406</v>
      </c>
      <c r="E36" s="2361"/>
      <c r="F36" s="228" t="s">
        <v>3804</v>
      </c>
      <c r="G36" s="297">
        <v>32</v>
      </c>
      <c r="H36" s="1059"/>
      <c r="I36" s="701">
        <f t="shared" si="11"/>
        <v>10</v>
      </c>
      <c r="J36" s="228" t="s">
        <v>3769</v>
      </c>
      <c r="K36" s="1567"/>
      <c r="L36" s="266">
        <f>IF(OR(ISBLANK(K36),K36=0,H34=0,ISBLANK(H34)),,ROUND(K36+$L$5,2))</f>
        <v>0</v>
      </c>
      <c r="M36" s="890">
        <f t="shared" si="12"/>
        <v>0</v>
      </c>
      <c r="N36" s="1440">
        <f t="shared" si="0"/>
        <v>0</v>
      </c>
      <c r="O36" s="1860"/>
      <c r="P36" s="73"/>
      <c r="Q36" s="73"/>
      <c r="R36" s="73"/>
      <c r="S36" s="73"/>
      <c r="T36" s="73"/>
      <c r="U36" s="73"/>
      <c r="V36" s="73"/>
      <c r="W36" s="73"/>
      <c r="X36" s="73"/>
      <c r="Y36" s="73"/>
      <c r="Z36" s="73"/>
    </row>
    <row r="37" spans="1:26" ht="15" customHeight="1">
      <c r="A37" s="270"/>
      <c r="B37" s="270"/>
      <c r="C37" s="270"/>
      <c r="D37" s="198"/>
      <c r="E37" s="270"/>
      <c r="F37" s="270"/>
      <c r="G37" s="305"/>
      <c r="H37" s="985"/>
      <c r="I37" s="575"/>
      <c r="J37" s="270"/>
      <c r="K37" s="307"/>
      <c r="L37" s="246"/>
      <c r="M37" s="348"/>
      <c r="N37" s="1021"/>
      <c r="O37" s="1860"/>
      <c r="P37" s="73"/>
      <c r="Q37" s="73"/>
      <c r="R37" s="73"/>
      <c r="S37" s="73"/>
      <c r="T37" s="73"/>
      <c r="U37" s="73"/>
      <c r="V37" s="73"/>
      <c r="W37" s="73"/>
      <c r="X37" s="73"/>
      <c r="Y37" s="73"/>
      <c r="Z37" s="73"/>
    </row>
    <row r="38" spans="1:26" ht="15" customHeight="1">
      <c r="A38" s="146">
        <v>40007</v>
      </c>
      <c r="B38" s="147" t="s">
        <v>3807</v>
      </c>
      <c r="C38" s="569" t="s">
        <v>3808</v>
      </c>
      <c r="D38" s="155">
        <v>900023548</v>
      </c>
      <c r="E38" s="2343"/>
      <c r="F38" s="155" t="s">
        <v>3779</v>
      </c>
      <c r="G38" s="152">
        <v>16</v>
      </c>
      <c r="H38" s="1307">
        <v>10</v>
      </c>
      <c r="I38" s="154">
        <f>ROUND(H38*G38/G38,2)</f>
        <v>10</v>
      </c>
      <c r="J38" s="155" t="s">
        <v>3769</v>
      </c>
      <c r="K38" s="1377"/>
      <c r="L38" s="157">
        <f>IF(OR(ISBLANK(K38),K38=0,H38=0,ISBLANK(H38)),,ROUND(K38+$L$5,2))</f>
        <v>0</v>
      </c>
      <c r="M38" s="555">
        <f>ROUND(I38*L38,2)</f>
        <v>0</v>
      </c>
      <c r="N38" s="1018">
        <f t="shared" ref="N38:N41" si="13">ROUND(L38/G38,2)</f>
        <v>0</v>
      </c>
      <c r="O38" s="1860"/>
      <c r="P38" s="73"/>
      <c r="Q38" s="73"/>
      <c r="R38" s="73"/>
      <c r="S38" s="73"/>
      <c r="T38" s="73"/>
      <c r="U38" s="73"/>
      <c r="V38" s="73"/>
      <c r="W38" s="73"/>
      <c r="X38" s="73"/>
      <c r="Y38" s="73"/>
      <c r="Z38" s="73"/>
    </row>
    <row r="39" spans="1:26" ht="15" customHeight="1">
      <c r="A39" s="166"/>
      <c r="B39" s="166"/>
      <c r="C39" s="166" t="s">
        <v>3809</v>
      </c>
      <c r="D39" s="166">
        <v>4591</v>
      </c>
      <c r="E39" s="2132"/>
      <c r="F39" s="166" t="s">
        <v>3804</v>
      </c>
      <c r="G39" s="168">
        <v>32</v>
      </c>
      <c r="H39" s="1059"/>
      <c r="I39" s="154">
        <f t="shared" ref="I39:I40" si="14">ROUND($H$38*$G$38/G39,2)</f>
        <v>5</v>
      </c>
      <c r="J39" s="166" t="s">
        <v>3769</v>
      </c>
      <c r="K39" s="170"/>
      <c r="L39" s="157">
        <f>IF(OR(ISBLANK(K39),K39=0,H38=0,ISBLANK(H38)),,ROUND(K39+$L$5,2))</f>
        <v>0</v>
      </c>
      <c r="M39" s="555">
        <f t="shared" ref="M39:M40" si="15">ROUND(L39*I39,2)</f>
        <v>0</v>
      </c>
      <c r="N39" s="1018">
        <f t="shared" si="13"/>
        <v>0</v>
      </c>
      <c r="O39" s="1860"/>
      <c r="P39" s="73"/>
      <c r="Q39" s="73"/>
      <c r="R39" s="73"/>
      <c r="S39" s="73"/>
      <c r="T39" s="73"/>
      <c r="U39" s="73"/>
      <c r="V39" s="73"/>
      <c r="W39" s="73"/>
      <c r="X39" s="73"/>
      <c r="Y39" s="73"/>
      <c r="Z39" s="73"/>
    </row>
    <row r="40" spans="1:26" ht="15" customHeight="1">
      <c r="A40" s="270"/>
      <c r="B40" s="270"/>
      <c r="C40" s="270" t="s">
        <v>3810</v>
      </c>
      <c r="D40" s="270">
        <v>59029</v>
      </c>
      <c r="E40" s="2349"/>
      <c r="F40" s="270" t="s">
        <v>3779</v>
      </c>
      <c r="G40" s="305">
        <v>16</v>
      </c>
      <c r="H40" s="985"/>
      <c r="I40" s="364">
        <f t="shared" si="14"/>
        <v>10</v>
      </c>
      <c r="J40" s="270" t="s">
        <v>3769</v>
      </c>
      <c r="K40" s="1239"/>
      <c r="L40" s="444">
        <f>IF(OR(ISBLANK(K40),K40=0,H38=0,ISBLANK(H38)),,ROUND(K40+$L$5,2))</f>
        <v>0</v>
      </c>
      <c r="M40" s="738">
        <f t="shared" si="15"/>
        <v>0</v>
      </c>
      <c r="N40" s="987">
        <f t="shared" si="13"/>
        <v>0</v>
      </c>
      <c r="O40" s="1860"/>
      <c r="P40" s="73"/>
      <c r="Q40" s="73"/>
      <c r="R40" s="73"/>
      <c r="S40" s="73"/>
      <c r="T40" s="73"/>
      <c r="U40" s="73"/>
      <c r="V40" s="73"/>
      <c r="W40" s="73"/>
      <c r="X40" s="73"/>
      <c r="Y40" s="73"/>
      <c r="Z40" s="73"/>
    </row>
    <row r="41" spans="1:26" ht="15" customHeight="1">
      <c r="A41" s="747">
        <v>40008</v>
      </c>
      <c r="B41" s="505" t="s">
        <v>3811</v>
      </c>
      <c r="C41" s="255" t="s">
        <v>344</v>
      </c>
      <c r="D41" s="154"/>
      <c r="E41" s="2474"/>
      <c r="F41" s="255" t="s">
        <v>3812</v>
      </c>
      <c r="G41" s="278">
        <v>1</v>
      </c>
      <c r="H41" s="1307"/>
      <c r="I41" s="257">
        <f>ROUND(H41*G41/G41,2)</f>
        <v>0</v>
      </c>
      <c r="J41" s="255" t="s">
        <v>3769</v>
      </c>
      <c r="K41" s="313"/>
      <c r="L41" s="392">
        <f>IF(OR(ISBLANK(K41),K41=0,H41=0,ISBLANK(H41)),,ROUND(K41+$L$5,2))</f>
        <v>0</v>
      </c>
      <c r="M41" s="670">
        <f>ROUND(I41*L41,2)</f>
        <v>0</v>
      </c>
      <c r="N41" s="2546">
        <f t="shared" si="13"/>
        <v>0</v>
      </c>
      <c r="O41" s="1860"/>
      <c r="P41" s="73"/>
      <c r="Q41" s="73"/>
      <c r="R41" s="73"/>
      <c r="S41" s="73"/>
      <c r="T41" s="73"/>
      <c r="U41" s="73"/>
      <c r="V41" s="73"/>
      <c r="W41" s="73"/>
      <c r="X41" s="73"/>
      <c r="Y41" s="73"/>
      <c r="Z41" s="73"/>
    </row>
    <row r="42" spans="1:26" ht="15" customHeight="1">
      <c r="A42" s="883"/>
      <c r="B42" s="883"/>
      <c r="C42" s="1509" t="s">
        <v>1988</v>
      </c>
      <c r="D42" s="701"/>
      <c r="E42" s="2434"/>
      <c r="F42" s="356"/>
      <c r="G42" s="1863"/>
      <c r="H42" s="2177"/>
      <c r="I42" s="701"/>
      <c r="J42" s="356"/>
      <c r="K42" s="1201"/>
      <c r="L42" s="304"/>
      <c r="M42" s="890"/>
      <c r="N42" s="1440"/>
      <c r="O42" s="1860"/>
      <c r="P42" s="73"/>
      <c r="Q42" s="73"/>
      <c r="R42" s="73"/>
      <c r="S42" s="73"/>
      <c r="T42" s="73"/>
      <c r="U42" s="73"/>
      <c r="V42" s="73"/>
      <c r="W42" s="73"/>
      <c r="X42" s="73"/>
      <c r="Y42" s="73"/>
      <c r="Z42" s="73"/>
    </row>
    <row r="43" spans="1:26" ht="15" customHeight="1">
      <c r="A43" s="575"/>
      <c r="B43" s="575"/>
      <c r="C43" s="270"/>
      <c r="D43" s="2292"/>
      <c r="E43" s="270"/>
      <c r="F43" s="270"/>
      <c r="G43" s="305"/>
      <c r="H43" s="1854"/>
      <c r="I43" s="270"/>
      <c r="J43" s="270"/>
      <c r="K43" s="271"/>
      <c r="L43" s="271"/>
      <c r="M43" s="348"/>
      <c r="N43" s="1021"/>
      <c r="O43" s="1860"/>
      <c r="P43" s="73"/>
      <c r="Q43" s="73"/>
      <c r="R43" s="73"/>
      <c r="S43" s="73"/>
      <c r="T43" s="73"/>
      <c r="U43" s="73"/>
      <c r="V43" s="73"/>
      <c r="W43" s="73"/>
      <c r="X43" s="73"/>
      <c r="Y43" s="73"/>
      <c r="Z43" s="73"/>
    </row>
    <row r="44" spans="1:26" ht="15" customHeight="1">
      <c r="A44" s="146">
        <v>40009</v>
      </c>
      <c r="B44" s="147" t="s">
        <v>3813</v>
      </c>
      <c r="C44" s="569" t="s">
        <v>3814</v>
      </c>
      <c r="D44" s="2293">
        <v>930607</v>
      </c>
      <c r="E44" s="2343"/>
      <c r="F44" s="155" t="s">
        <v>3815</v>
      </c>
      <c r="G44" s="152">
        <v>32</v>
      </c>
      <c r="H44" s="532">
        <v>10</v>
      </c>
      <c r="I44" s="154">
        <f>ROUND(H44*G44/G44,2)</f>
        <v>10</v>
      </c>
      <c r="J44" s="155" t="s">
        <v>3769</v>
      </c>
      <c r="K44" s="1377"/>
      <c r="L44" s="157">
        <f>IF(OR(ISBLANK(K44),K44=0,H44=0,ISBLANK(H44)),,ROUND(K44+$L$5,2))</f>
        <v>0</v>
      </c>
      <c r="M44" s="555">
        <f>ROUND(I44*L44,2)</f>
        <v>0</v>
      </c>
      <c r="N44" s="1018">
        <f t="shared" ref="N44:N98" si="16">ROUND(L44/G44,2)</f>
        <v>0</v>
      </c>
      <c r="O44" s="1860"/>
      <c r="P44" s="73"/>
      <c r="Q44" s="73"/>
      <c r="R44" s="73"/>
      <c r="S44" s="73"/>
      <c r="T44" s="73"/>
      <c r="U44" s="73"/>
      <c r="V44" s="73"/>
      <c r="W44" s="73"/>
      <c r="X44" s="73"/>
      <c r="Y44" s="73"/>
      <c r="Z44" s="73"/>
    </row>
    <row r="45" spans="1:26" ht="15" customHeight="1">
      <c r="A45" s="166"/>
      <c r="B45" s="166" t="s">
        <v>3816</v>
      </c>
      <c r="C45" s="166" t="s">
        <v>3817</v>
      </c>
      <c r="D45" s="356">
        <v>4223</v>
      </c>
      <c r="E45" s="2132"/>
      <c r="F45" s="166" t="s">
        <v>3818</v>
      </c>
      <c r="G45" s="168">
        <v>128</v>
      </c>
      <c r="H45" s="1059"/>
      <c r="I45" s="154">
        <f t="shared" ref="I45:I47" si="17">ROUND($H$44*$G$44/G45,2)</f>
        <v>2.5</v>
      </c>
      <c r="J45" s="166" t="s">
        <v>3769</v>
      </c>
      <c r="K45" s="170"/>
      <c r="L45" s="157">
        <f>IF(OR(ISBLANK(K45),K45=0,H44=0,ISBLANK(H44)),,ROUND(K45+$L$5,2))</f>
        <v>0</v>
      </c>
      <c r="M45" s="555">
        <f t="shared" ref="M45:M47" si="18">ROUND(L45*I45,2)</f>
        <v>0</v>
      </c>
      <c r="N45" s="1018">
        <f t="shared" si="16"/>
        <v>0</v>
      </c>
      <c r="O45" s="1860"/>
      <c r="P45" s="73"/>
      <c r="Q45" s="73"/>
      <c r="R45" s="73"/>
      <c r="S45" s="73"/>
      <c r="T45" s="73"/>
      <c r="U45" s="73"/>
      <c r="V45" s="73"/>
      <c r="W45" s="73"/>
      <c r="X45" s="73"/>
      <c r="Y45" s="73"/>
      <c r="Z45" s="73"/>
    </row>
    <row r="46" spans="1:26" ht="15" customHeight="1">
      <c r="A46" s="166"/>
      <c r="B46" s="166"/>
      <c r="C46" s="166" t="s">
        <v>3819</v>
      </c>
      <c r="D46" s="166">
        <v>34450</v>
      </c>
      <c r="E46" s="2132"/>
      <c r="F46" s="166" t="s">
        <v>3818</v>
      </c>
      <c r="G46" s="168">
        <v>128</v>
      </c>
      <c r="H46" s="1059"/>
      <c r="I46" s="154">
        <f t="shared" si="17"/>
        <v>2.5</v>
      </c>
      <c r="J46" s="166" t="s">
        <v>3769</v>
      </c>
      <c r="K46" s="170"/>
      <c r="L46" s="157">
        <f>IF(OR(ISBLANK(K46),K46=0,H44=0,ISBLANK(H44)),,ROUND(K46+$L$5,2))</f>
        <v>0</v>
      </c>
      <c r="M46" s="555">
        <f t="shared" si="18"/>
        <v>0</v>
      </c>
      <c r="N46" s="1018">
        <f t="shared" si="16"/>
        <v>0</v>
      </c>
      <c r="O46" s="1860"/>
      <c r="P46" s="73"/>
      <c r="Q46" s="73"/>
      <c r="R46" s="73"/>
      <c r="S46" s="73"/>
      <c r="T46" s="73"/>
      <c r="U46" s="73"/>
      <c r="V46" s="73"/>
      <c r="W46" s="73"/>
      <c r="X46" s="73"/>
      <c r="Y46" s="73"/>
      <c r="Z46" s="73"/>
    </row>
    <row r="47" spans="1:26" ht="15" customHeight="1">
      <c r="A47" s="270"/>
      <c r="B47" s="270"/>
      <c r="C47" s="270" t="s">
        <v>3820</v>
      </c>
      <c r="D47" s="270">
        <v>92096</v>
      </c>
      <c r="E47" s="2349"/>
      <c r="F47" s="270" t="s">
        <v>1994</v>
      </c>
      <c r="G47" s="305">
        <v>64</v>
      </c>
      <c r="H47" s="985"/>
      <c r="I47" s="364">
        <f t="shared" si="17"/>
        <v>5</v>
      </c>
      <c r="J47" s="270" t="s">
        <v>3769</v>
      </c>
      <c r="K47" s="1239"/>
      <c r="L47" s="444">
        <f>IF(OR(ISBLANK(K47),K47=0,H44=0,ISBLANK(H44)),,ROUND(K47+$L$5,2))</f>
        <v>0</v>
      </c>
      <c r="M47" s="738">
        <f t="shared" si="18"/>
        <v>0</v>
      </c>
      <c r="N47" s="987">
        <f t="shared" si="16"/>
        <v>0</v>
      </c>
      <c r="O47" s="1860"/>
      <c r="P47" s="73"/>
      <c r="Q47" s="73"/>
      <c r="R47" s="73"/>
      <c r="S47" s="73"/>
      <c r="T47" s="73"/>
      <c r="U47" s="73"/>
      <c r="V47" s="73"/>
      <c r="W47" s="73"/>
      <c r="X47" s="73"/>
      <c r="Y47" s="73"/>
      <c r="Z47" s="73"/>
    </row>
    <row r="48" spans="1:26" ht="15" customHeight="1">
      <c r="A48" s="146">
        <v>40010</v>
      </c>
      <c r="B48" s="147" t="s">
        <v>3821</v>
      </c>
      <c r="C48" s="569" t="s">
        <v>3822</v>
      </c>
      <c r="D48" s="155">
        <v>901431381</v>
      </c>
      <c r="E48" s="2343"/>
      <c r="F48" s="155" t="s">
        <v>3823</v>
      </c>
      <c r="G48" s="152">
        <v>12.5</v>
      </c>
      <c r="H48" s="1307">
        <v>5</v>
      </c>
      <c r="I48" s="154">
        <f>ROUND(H48*G48/G48,2)</f>
        <v>5</v>
      </c>
      <c r="J48" s="155" t="s">
        <v>3769</v>
      </c>
      <c r="K48" s="1377"/>
      <c r="L48" s="157">
        <f>IF(OR(ISBLANK(K48),K48=0,H48=0,ISBLANK(H48)),,ROUND(K48+$L$5,2))</f>
        <v>0</v>
      </c>
      <c r="M48" s="555">
        <f>ROUND(I48*L48,2)</f>
        <v>0</v>
      </c>
      <c r="N48" s="1018">
        <f t="shared" si="16"/>
        <v>0</v>
      </c>
      <c r="O48" s="1860"/>
      <c r="P48" s="73"/>
      <c r="Q48" s="73"/>
      <c r="R48" s="73"/>
      <c r="S48" s="73"/>
      <c r="T48" s="73"/>
      <c r="U48" s="73"/>
      <c r="V48" s="73"/>
      <c r="W48" s="73"/>
      <c r="X48" s="73"/>
      <c r="Y48" s="73"/>
      <c r="Z48" s="73"/>
    </row>
    <row r="49" spans="1:26" ht="15" customHeight="1">
      <c r="A49" s="166"/>
      <c r="B49" s="166" t="s">
        <v>3793</v>
      </c>
      <c r="C49" s="166" t="s">
        <v>3824</v>
      </c>
      <c r="D49" s="356">
        <v>1126</v>
      </c>
      <c r="E49" s="2132"/>
      <c r="F49" s="166" t="s">
        <v>3779</v>
      </c>
      <c r="G49" s="168">
        <v>16</v>
      </c>
      <c r="H49" s="1059"/>
      <c r="I49" s="154">
        <f t="shared" ref="I49:I51" si="19">ROUND($H$48*$G$48/G49,2)</f>
        <v>3.91</v>
      </c>
      <c r="J49" s="166" t="s">
        <v>3769</v>
      </c>
      <c r="K49" s="170"/>
      <c r="L49" s="157">
        <f>IF(OR(ISBLANK(K49),K49=0,H48=0,ISBLANK(H48)),,ROUND(K49+$L$5,2))</f>
        <v>0</v>
      </c>
      <c r="M49" s="555">
        <f t="shared" ref="M49:M55" si="20">ROUND(L49*I49,2)</f>
        <v>0</v>
      </c>
      <c r="N49" s="1018">
        <f t="shared" si="16"/>
        <v>0</v>
      </c>
      <c r="O49" s="1860"/>
      <c r="P49" s="73"/>
      <c r="Q49" s="73"/>
      <c r="R49" s="73"/>
      <c r="S49" s="73"/>
      <c r="T49" s="73"/>
      <c r="U49" s="73"/>
      <c r="V49" s="73"/>
      <c r="W49" s="73"/>
      <c r="X49" s="73"/>
      <c r="Y49" s="73"/>
      <c r="Z49" s="73"/>
    </row>
    <row r="50" spans="1:26" ht="15" customHeight="1">
      <c r="A50" s="166"/>
      <c r="B50" s="166"/>
      <c r="C50" s="166" t="s">
        <v>3825</v>
      </c>
      <c r="D50" s="166">
        <v>54380</v>
      </c>
      <c r="E50" s="2132"/>
      <c r="F50" s="166" t="s">
        <v>3779</v>
      </c>
      <c r="G50" s="168">
        <v>16</v>
      </c>
      <c r="H50" s="1059"/>
      <c r="I50" s="154">
        <f t="shared" si="19"/>
        <v>3.91</v>
      </c>
      <c r="J50" s="166" t="s">
        <v>3769</v>
      </c>
      <c r="K50" s="170"/>
      <c r="L50" s="157">
        <f>IF(OR(ISBLANK(K50),K50=0,H48=0,ISBLANK(H48)),,ROUND(K50+$L$5,2))</f>
        <v>0</v>
      </c>
      <c r="M50" s="555">
        <f t="shared" si="20"/>
        <v>0</v>
      </c>
      <c r="N50" s="1018">
        <f t="shared" si="16"/>
        <v>0</v>
      </c>
      <c r="O50" s="1860"/>
      <c r="P50" s="73"/>
      <c r="Q50" s="73"/>
      <c r="R50" s="73"/>
      <c r="S50" s="73"/>
      <c r="T50" s="73"/>
      <c r="U50" s="73"/>
      <c r="V50" s="73"/>
      <c r="W50" s="73"/>
      <c r="X50" s="73"/>
      <c r="Y50" s="73"/>
      <c r="Z50" s="73"/>
    </row>
    <row r="51" spans="1:26" ht="15" customHeight="1">
      <c r="A51" s="270"/>
      <c r="B51" s="270"/>
      <c r="C51" s="1030" t="s">
        <v>3826</v>
      </c>
      <c r="D51" s="270">
        <v>913768</v>
      </c>
      <c r="E51" s="2349"/>
      <c r="F51" s="270" t="s">
        <v>3788</v>
      </c>
      <c r="G51" s="305">
        <v>15</v>
      </c>
      <c r="H51" s="1059"/>
      <c r="I51" s="1029">
        <f t="shared" si="19"/>
        <v>4.17</v>
      </c>
      <c r="J51" s="270" t="s">
        <v>3769</v>
      </c>
      <c r="K51" s="1239"/>
      <c r="L51" s="444">
        <f>IF(OR(ISBLANK(K51),K51=0,H48=0,ISBLANK(H48)),,ROUND(K51+$L$5,2))</f>
        <v>0</v>
      </c>
      <c r="M51" s="738">
        <f t="shared" si="20"/>
        <v>0</v>
      </c>
      <c r="N51" s="987">
        <f t="shared" si="16"/>
        <v>0</v>
      </c>
      <c r="O51" s="1860"/>
      <c r="P51" s="73"/>
      <c r="Q51" s="73"/>
      <c r="R51" s="73"/>
      <c r="S51" s="73"/>
      <c r="T51" s="73"/>
      <c r="U51" s="73"/>
      <c r="V51" s="73"/>
      <c r="W51" s="73"/>
      <c r="X51" s="73"/>
      <c r="Y51" s="73"/>
      <c r="Z51" s="73"/>
    </row>
    <row r="52" spans="1:26" ht="15" customHeight="1">
      <c r="A52" s="146">
        <v>40011</v>
      </c>
      <c r="B52" s="147" t="s">
        <v>3827</v>
      </c>
      <c r="C52" s="569" t="s">
        <v>3822</v>
      </c>
      <c r="D52" s="356"/>
      <c r="E52" s="2343"/>
      <c r="F52" s="155"/>
      <c r="G52" s="152">
        <v>16</v>
      </c>
      <c r="H52" s="1307">
        <v>5</v>
      </c>
      <c r="I52" s="154">
        <f>ROUND(H52*G52/G52,2)</f>
        <v>5</v>
      </c>
      <c r="J52" s="155" t="s">
        <v>3769</v>
      </c>
      <c r="K52" s="1377"/>
      <c r="L52" s="157">
        <f>IF(OR(ISBLANK(K52),K52=0,H52=0,ISBLANK(H52)),,ROUND(K52+$L$5,2))</f>
        <v>0</v>
      </c>
      <c r="M52" s="555">
        <f t="shared" si="20"/>
        <v>0</v>
      </c>
      <c r="N52" s="1018">
        <f t="shared" si="16"/>
        <v>0</v>
      </c>
      <c r="O52" s="1860"/>
      <c r="P52" s="73"/>
      <c r="Q52" s="73"/>
      <c r="R52" s="73"/>
      <c r="S52" s="73"/>
      <c r="T52" s="73"/>
      <c r="U52" s="73"/>
      <c r="V52" s="73"/>
      <c r="W52" s="73"/>
      <c r="X52" s="73"/>
      <c r="Y52" s="73"/>
      <c r="Z52" s="73"/>
    </row>
    <row r="53" spans="1:26" ht="15" customHeight="1">
      <c r="A53" s="166"/>
      <c r="B53" s="166" t="s">
        <v>3793</v>
      </c>
      <c r="C53" s="166" t="s">
        <v>3371</v>
      </c>
      <c r="D53" s="166"/>
      <c r="E53" s="2132"/>
      <c r="F53" s="166"/>
      <c r="G53" s="168">
        <v>16</v>
      </c>
      <c r="H53" s="1059"/>
      <c r="I53" s="154">
        <f t="shared" ref="I53:I55" si="21">ROUND($H$52*$G$52/G53,2)</f>
        <v>5</v>
      </c>
      <c r="J53" s="166" t="s">
        <v>3769</v>
      </c>
      <c r="K53" s="170"/>
      <c r="L53" s="157">
        <f>IF(OR(ISBLANK(K53),K53=0,H52=0,ISBLANK(H52)),,ROUND(K53+$L$5,2))</f>
        <v>0</v>
      </c>
      <c r="M53" s="555">
        <f t="shared" si="20"/>
        <v>0</v>
      </c>
      <c r="N53" s="1018">
        <f t="shared" si="16"/>
        <v>0</v>
      </c>
      <c r="O53" s="1860"/>
      <c r="P53" s="73"/>
      <c r="Q53" s="73"/>
      <c r="R53" s="73"/>
      <c r="S53" s="73"/>
      <c r="T53" s="73"/>
      <c r="U53" s="73"/>
      <c r="V53" s="73"/>
      <c r="W53" s="73"/>
      <c r="X53" s="73"/>
      <c r="Y53" s="73"/>
      <c r="Z53" s="73"/>
    </row>
    <row r="54" spans="1:26" ht="15" customHeight="1">
      <c r="A54" s="166"/>
      <c r="B54" s="166"/>
      <c r="C54" s="1026" t="s">
        <v>3828</v>
      </c>
      <c r="D54" s="154"/>
      <c r="E54" s="2132"/>
      <c r="F54" s="166"/>
      <c r="G54" s="168">
        <v>16</v>
      </c>
      <c r="H54" s="1059"/>
      <c r="I54" s="154">
        <f t="shared" si="21"/>
        <v>5</v>
      </c>
      <c r="J54" s="166" t="s">
        <v>3769</v>
      </c>
      <c r="K54" s="170"/>
      <c r="L54" s="157">
        <f>IF(OR(ISBLANK(K54),K54=0,H52=0,ISBLANK(H52)),,ROUND(K54+$L$5,2))</f>
        <v>0</v>
      </c>
      <c r="M54" s="555">
        <f t="shared" si="20"/>
        <v>0</v>
      </c>
      <c r="N54" s="1018">
        <f t="shared" si="16"/>
        <v>0</v>
      </c>
      <c r="O54" s="1860"/>
      <c r="P54" s="73"/>
      <c r="Q54" s="73"/>
      <c r="R54" s="73"/>
      <c r="S54" s="73"/>
      <c r="T54" s="73"/>
      <c r="U54" s="73"/>
      <c r="V54" s="73"/>
      <c r="W54" s="73"/>
      <c r="X54" s="73"/>
      <c r="Y54" s="73"/>
      <c r="Z54" s="73"/>
    </row>
    <row r="55" spans="1:26" ht="15" customHeight="1">
      <c r="A55" s="198"/>
      <c r="B55" s="198"/>
      <c r="C55" s="572" t="s">
        <v>3774</v>
      </c>
      <c r="D55" s="2292"/>
      <c r="E55" s="2341"/>
      <c r="F55" s="198"/>
      <c r="G55" s="243">
        <v>16</v>
      </c>
      <c r="H55" s="1059"/>
      <c r="I55" s="575">
        <f t="shared" si="21"/>
        <v>5</v>
      </c>
      <c r="J55" s="198" t="s">
        <v>3769</v>
      </c>
      <c r="K55" s="1835"/>
      <c r="L55" s="444">
        <f>IF(OR(ISBLANK(K55),K55=0,H52=0,ISBLANK(H52)),,ROUND(K55+$L$5,2))</f>
        <v>0</v>
      </c>
      <c r="M55" s="738">
        <f t="shared" si="20"/>
        <v>0</v>
      </c>
      <c r="N55" s="987">
        <f t="shared" si="16"/>
        <v>0</v>
      </c>
      <c r="O55" s="1860"/>
      <c r="P55" s="73"/>
      <c r="Q55" s="73"/>
      <c r="R55" s="73"/>
      <c r="S55" s="73"/>
      <c r="T55" s="73"/>
      <c r="U55" s="73"/>
      <c r="V55" s="73"/>
      <c r="W55" s="73"/>
      <c r="X55" s="73"/>
      <c r="Y55" s="73"/>
      <c r="Z55" s="73"/>
    </row>
    <row r="56" spans="1:26" ht="15" customHeight="1">
      <c r="A56" s="146">
        <v>40012</v>
      </c>
      <c r="B56" s="147" t="s">
        <v>3829</v>
      </c>
      <c r="C56" s="569" t="s">
        <v>3830</v>
      </c>
      <c r="D56" s="2266">
        <v>900223191</v>
      </c>
      <c r="E56" s="2343"/>
      <c r="F56" s="155" t="s">
        <v>3779</v>
      </c>
      <c r="G56" s="152">
        <v>16</v>
      </c>
      <c r="H56" s="1307">
        <v>10</v>
      </c>
      <c r="I56" s="154">
        <f>ROUND(H56*G56/G56,2)</f>
        <v>10</v>
      </c>
      <c r="J56" s="155" t="s">
        <v>3769</v>
      </c>
      <c r="K56" s="1377"/>
      <c r="L56" s="157">
        <f>IF(OR(ISBLANK(K56),K56=0,H56=0,ISBLANK(H56)),,ROUND(K56+$L$5,2))</f>
        <v>0</v>
      </c>
      <c r="M56" s="555">
        <f>ROUND(I56*L56,2)</f>
        <v>0</v>
      </c>
      <c r="N56" s="1018">
        <f t="shared" si="16"/>
        <v>0</v>
      </c>
      <c r="O56" s="1860"/>
      <c r="P56" s="73"/>
      <c r="Q56" s="73"/>
      <c r="R56" s="73"/>
      <c r="S56" s="73"/>
      <c r="T56" s="73"/>
      <c r="U56" s="73"/>
      <c r="V56" s="73"/>
      <c r="W56" s="73"/>
      <c r="X56" s="73"/>
      <c r="Y56" s="73"/>
      <c r="Z56" s="73"/>
    </row>
    <row r="57" spans="1:26" ht="15" customHeight="1">
      <c r="A57" s="166"/>
      <c r="B57" s="166" t="s">
        <v>3793</v>
      </c>
      <c r="C57" s="166" t="s">
        <v>3831</v>
      </c>
      <c r="D57" s="1026">
        <v>1171</v>
      </c>
      <c r="E57" s="2132"/>
      <c r="F57" s="166" t="s">
        <v>3779</v>
      </c>
      <c r="G57" s="168">
        <v>16</v>
      </c>
      <c r="H57" s="1059"/>
      <c r="I57" s="154">
        <f t="shared" ref="I57:I59" si="22">ROUND($H$56*$G$56/G57,2)</f>
        <v>10</v>
      </c>
      <c r="J57" s="166" t="s">
        <v>3769</v>
      </c>
      <c r="K57" s="170"/>
      <c r="L57" s="157">
        <f>IF(OR(ISBLANK(K57),K57=0,H56=0,ISBLANK(H56)),,ROUND(K57+$L$5,2))</f>
        <v>0</v>
      </c>
      <c r="M57" s="555">
        <f t="shared" ref="M57:M59" si="23">ROUND(L57*I57,2)</f>
        <v>0</v>
      </c>
      <c r="N57" s="1018">
        <f t="shared" si="16"/>
        <v>0</v>
      </c>
      <c r="O57" s="1860"/>
      <c r="P57" s="73"/>
      <c r="Q57" s="73"/>
      <c r="R57" s="73"/>
      <c r="S57" s="73"/>
      <c r="T57" s="73"/>
      <c r="U57" s="73"/>
      <c r="V57" s="73"/>
      <c r="W57" s="73"/>
      <c r="X57" s="73"/>
      <c r="Y57" s="73"/>
      <c r="Z57" s="73"/>
    </row>
    <row r="58" spans="1:26" ht="15" customHeight="1">
      <c r="A58" s="166"/>
      <c r="B58" s="166"/>
      <c r="C58" s="1026" t="s">
        <v>3832</v>
      </c>
      <c r="D58" s="155">
        <v>54530</v>
      </c>
      <c r="E58" s="2132"/>
      <c r="F58" s="166" t="s">
        <v>3779</v>
      </c>
      <c r="G58" s="168">
        <v>16</v>
      </c>
      <c r="H58" s="1059"/>
      <c r="I58" s="154">
        <f t="shared" si="22"/>
        <v>10</v>
      </c>
      <c r="J58" s="166" t="s">
        <v>3769</v>
      </c>
      <c r="K58" s="170"/>
      <c r="L58" s="157">
        <f>IF(OR(ISBLANK(K58),K58=0,H56=0,ISBLANK(H56)),,ROUND(K58+$L$5,2))</f>
        <v>0</v>
      </c>
      <c r="M58" s="555">
        <f t="shared" si="23"/>
        <v>0</v>
      </c>
      <c r="N58" s="1018">
        <f t="shared" si="16"/>
        <v>0</v>
      </c>
      <c r="O58" s="1860"/>
      <c r="P58" s="73"/>
      <c r="Q58" s="73"/>
      <c r="R58" s="73"/>
      <c r="S58" s="73"/>
      <c r="T58" s="73"/>
      <c r="U58" s="73"/>
      <c r="V58" s="73"/>
      <c r="W58" s="73"/>
      <c r="X58" s="73"/>
      <c r="Y58" s="73"/>
      <c r="Z58" s="73"/>
    </row>
    <row r="59" spans="1:26" ht="15" customHeight="1">
      <c r="A59" s="198"/>
      <c r="B59" s="198"/>
      <c r="C59" s="572" t="s">
        <v>3833</v>
      </c>
      <c r="D59" s="270">
        <v>913925</v>
      </c>
      <c r="E59" s="2341"/>
      <c r="F59" s="198" t="s">
        <v>3779</v>
      </c>
      <c r="G59" s="243">
        <v>16</v>
      </c>
      <c r="H59" s="1059"/>
      <c r="I59" s="575">
        <f t="shared" si="22"/>
        <v>10</v>
      </c>
      <c r="J59" s="198" t="s">
        <v>3769</v>
      </c>
      <c r="K59" s="1835"/>
      <c r="L59" s="444">
        <f>IF(OR(ISBLANK(K59),K59=0,H56=0,ISBLANK(H56)),,ROUND(K59+$L$5,2))</f>
        <v>0</v>
      </c>
      <c r="M59" s="738">
        <f t="shared" si="23"/>
        <v>0</v>
      </c>
      <c r="N59" s="987">
        <f t="shared" si="16"/>
        <v>0</v>
      </c>
      <c r="O59" s="1860"/>
      <c r="P59" s="73"/>
      <c r="Q59" s="73"/>
      <c r="R59" s="73"/>
      <c r="S59" s="73"/>
      <c r="T59" s="73"/>
      <c r="U59" s="73"/>
      <c r="V59" s="73"/>
      <c r="W59" s="73"/>
      <c r="X59" s="73"/>
      <c r="Y59" s="73"/>
      <c r="Z59" s="73"/>
    </row>
    <row r="60" spans="1:26" ht="15" customHeight="1">
      <c r="A60" s="146">
        <v>40013</v>
      </c>
      <c r="B60" s="147" t="s">
        <v>3834</v>
      </c>
      <c r="C60" s="569" t="s">
        <v>3835</v>
      </c>
      <c r="D60" s="356">
        <v>932466</v>
      </c>
      <c r="E60" s="2343"/>
      <c r="F60" s="155" t="s">
        <v>3836</v>
      </c>
      <c r="G60" s="152">
        <v>13</v>
      </c>
      <c r="H60" s="1307">
        <v>20</v>
      </c>
      <c r="I60" s="154">
        <f>ROUND(H60*G60/G60,2)</f>
        <v>20</v>
      </c>
      <c r="J60" s="155" t="s">
        <v>3769</v>
      </c>
      <c r="K60" s="1377"/>
      <c r="L60" s="157">
        <f>IF(OR(ISBLANK(K60),K60=0,H60=0,ISBLANK(H60)),,ROUND(K60+$L$5,2))</f>
        <v>0</v>
      </c>
      <c r="M60" s="555">
        <f>ROUND(I60*L60,2)</f>
        <v>0</v>
      </c>
      <c r="N60" s="1018">
        <f t="shared" si="16"/>
        <v>0</v>
      </c>
      <c r="O60" s="1860"/>
      <c r="P60" s="73"/>
      <c r="Q60" s="73"/>
      <c r="R60" s="73"/>
      <c r="S60" s="73"/>
      <c r="T60" s="73"/>
      <c r="U60" s="73"/>
      <c r="V60" s="73"/>
      <c r="W60" s="73"/>
      <c r="X60" s="73"/>
      <c r="Y60" s="73"/>
      <c r="Z60" s="73"/>
    </row>
    <row r="61" spans="1:26" ht="15" customHeight="1">
      <c r="A61" s="166"/>
      <c r="B61" s="166" t="s">
        <v>3793</v>
      </c>
      <c r="C61" s="166" t="s">
        <v>3837</v>
      </c>
      <c r="D61" s="228">
        <v>1186</v>
      </c>
      <c r="E61" s="2132"/>
      <c r="F61" s="166" t="s">
        <v>3773</v>
      </c>
      <c r="G61" s="168">
        <v>12</v>
      </c>
      <c r="H61" s="1059"/>
      <c r="I61" s="2004">
        <f t="shared" ref="I61:I63" si="24">ROUND($H$60*$G$60/G61,2)</f>
        <v>21.67</v>
      </c>
      <c r="J61" s="166" t="s">
        <v>3769</v>
      </c>
      <c r="K61" s="170"/>
      <c r="L61" s="157">
        <f>IF(OR(ISBLANK(K61),K61=0,H60=0,ISBLANK(H60)),,ROUND(K61+$L$5,2))</f>
        <v>0</v>
      </c>
      <c r="M61" s="555">
        <f t="shared" ref="M61:M63" si="25">ROUND(L61*I61,2)</f>
        <v>0</v>
      </c>
      <c r="N61" s="1018">
        <f t="shared" si="16"/>
        <v>0</v>
      </c>
      <c r="O61" s="1860"/>
      <c r="P61" s="73"/>
      <c r="Q61" s="73"/>
      <c r="R61" s="73"/>
      <c r="S61" s="73"/>
      <c r="T61" s="73"/>
      <c r="U61" s="73"/>
      <c r="V61" s="73"/>
      <c r="W61" s="73"/>
      <c r="X61" s="73"/>
      <c r="Y61" s="73"/>
      <c r="Z61" s="73"/>
    </row>
    <row r="62" spans="1:26" ht="15" customHeight="1">
      <c r="A62" s="166"/>
      <c r="B62" s="166"/>
      <c r="C62" s="166" t="s">
        <v>3838</v>
      </c>
      <c r="D62" s="166">
        <v>54600</v>
      </c>
      <c r="E62" s="2132"/>
      <c r="F62" s="166" t="s">
        <v>3773</v>
      </c>
      <c r="G62" s="168">
        <v>12</v>
      </c>
      <c r="H62" s="1059"/>
      <c r="I62" s="2004">
        <f t="shared" si="24"/>
        <v>21.67</v>
      </c>
      <c r="J62" s="166" t="s">
        <v>3769</v>
      </c>
      <c r="K62" s="170"/>
      <c r="L62" s="157">
        <f>IF(OR(ISBLANK(K62),K62=0,H60=0,ISBLANK(H60)),,ROUND(K62+$L$5,2))</f>
        <v>0</v>
      </c>
      <c r="M62" s="555">
        <f t="shared" si="25"/>
        <v>0</v>
      </c>
      <c r="N62" s="1018">
        <f t="shared" si="16"/>
        <v>0</v>
      </c>
      <c r="O62" s="1860"/>
      <c r="P62" s="73"/>
      <c r="Q62" s="73"/>
      <c r="R62" s="73"/>
      <c r="S62" s="73"/>
      <c r="T62" s="73"/>
      <c r="U62" s="73"/>
      <c r="V62" s="73"/>
      <c r="W62" s="73"/>
      <c r="X62" s="73"/>
      <c r="Y62" s="73"/>
      <c r="Z62" s="73"/>
    </row>
    <row r="63" spans="1:26" ht="15" customHeight="1">
      <c r="A63" s="270"/>
      <c r="B63" s="270"/>
      <c r="C63" s="1030" t="s">
        <v>3839</v>
      </c>
      <c r="D63" s="198">
        <v>914006</v>
      </c>
      <c r="E63" s="2349"/>
      <c r="F63" s="270" t="s">
        <v>3840</v>
      </c>
      <c r="G63" s="305">
        <v>11</v>
      </c>
      <c r="H63" s="1059"/>
      <c r="I63" s="1029">
        <f t="shared" si="24"/>
        <v>23.64</v>
      </c>
      <c r="J63" s="270" t="s">
        <v>3769</v>
      </c>
      <c r="K63" s="1239"/>
      <c r="L63" s="444">
        <f>IF(OR(ISBLANK(K63),K63=0,H60=0,ISBLANK(H60)),,ROUND(K63+$L$5,2))</f>
        <v>0</v>
      </c>
      <c r="M63" s="738">
        <f t="shared" si="25"/>
        <v>0</v>
      </c>
      <c r="N63" s="987">
        <f t="shared" si="16"/>
        <v>0</v>
      </c>
      <c r="O63" s="1860"/>
      <c r="P63" s="73"/>
      <c r="Q63" s="73"/>
      <c r="R63" s="73"/>
      <c r="S63" s="73"/>
      <c r="T63" s="73"/>
      <c r="U63" s="73"/>
      <c r="V63" s="73"/>
      <c r="W63" s="73"/>
      <c r="X63" s="73"/>
      <c r="Y63" s="73"/>
      <c r="Z63" s="73"/>
    </row>
    <row r="64" spans="1:26" ht="15" customHeight="1">
      <c r="A64" s="146">
        <v>40014</v>
      </c>
      <c r="B64" s="147" t="s">
        <v>3841</v>
      </c>
      <c r="C64" s="569" t="s">
        <v>3842</v>
      </c>
      <c r="D64" s="155">
        <v>900210218</v>
      </c>
      <c r="E64" s="2343"/>
      <c r="F64" s="155" t="s">
        <v>3782</v>
      </c>
      <c r="G64" s="152">
        <v>18</v>
      </c>
      <c r="H64" s="1307">
        <v>20</v>
      </c>
      <c r="I64" s="154">
        <f>ROUND(H64*G64/G64,2)</f>
        <v>20</v>
      </c>
      <c r="J64" s="155" t="s">
        <v>3769</v>
      </c>
      <c r="K64" s="1377"/>
      <c r="L64" s="157">
        <f>IF(OR(ISBLANK(K64),K64=0,H64=0,ISBLANK(H64)),,ROUND(K64+$L$5,2))</f>
        <v>0</v>
      </c>
      <c r="M64" s="555">
        <f>ROUND(I64*L64,2)</f>
        <v>0</v>
      </c>
      <c r="N64" s="1018">
        <f t="shared" si="16"/>
        <v>0</v>
      </c>
      <c r="O64" s="1860"/>
      <c r="P64" s="73"/>
      <c r="Q64" s="73"/>
      <c r="R64" s="73"/>
      <c r="S64" s="73"/>
      <c r="T64" s="73"/>
      <c r="U64" s="73"/>
      <c r="V64" s="73"/>
      <c r="W64" s="73"/>
      <c r="X64" s="73"/>
      <c r="Y64" s="73"/>
      <c r="Z64" s="73"/>
    </row>
    <row r="65" spans="1:26" ht="15" customHeight="1">
      <c r="A65" s="166"/>
      <c r="B65" s="166" t="s">
        <v>3793</v>
      </c>
      <c r="C65" s="166" t="s">
        <v>3843</v>
      </c>
      <c r="D65" s="166">
        <v>1191</v>
      </c>
      <c r="E65" s="2132"/>
      <c r="F65" s="166" t="s">
        <v>3779</v>
      </c>
      <c r="G65" s="168">
        <v>16</v>
      </c>
      <c r="H65" s="1059"/>
      <c r="I65" s="154">
        <f t="shared" ref="I65:I67" si="26">ROUND($H$64*$G$64/G65,2)</f>
        <v>22.5</v>
      </c>
      <c r="J65" s="166" t="s">
        <v>3769</v>
      </c>
      <c r="K65" s="170"/>
      <c r="L65" s="157">
        <f>IF(OR(ISBLANK(K65),K65=0,H64=0,ISBLANK(H64)),,ROUND(K65+$L$5,2))</f>
        <v>0</v>
      </c>
      <c r="M65" s="555">
        <f t="shared" ref="M65:M67" si="27">ROUND(L65*I65,2)</f>
        <v>0</v>
      </c>
      <c r="N65" s="1018">
        <f t="shared" si="16"/>
        <v>0</v>
      </c>
      <c r="O65" s="1860"/>
      <c r="P65" s="73"/>
      <c r="Q65" s="73"/>
      <c r="R65" s="73"/>
      <c r="S65" s="73"/>
      <c r="T65" s="73"/>
      <c r="U65" s="73"/>
      <c r="V65" s="73"/>
      <c r="W65" s="73"/>
      <c r="X65" s="73"/>
      <c r="Y65" s="73"/>
      <c r="Z65" s="73"/>
    </row>
    <row r="66" spans="1:26" ht="15" customHeight="1">
      <c r="A66" s="166"/>
      <c r="B66" s="166"/>
      <c r="C66" s="166" t="s">
        <v>3844</v>
      </c>
      <c r="D66" s="166">
        <v>54620</v>
      </c>
      <c r="E66" s="2132"/>
      <c r="F66" s="166" t="s">
        <v>3779</v>
      </c>
      <c r="G66" s="168">
        <v>16</v>
      </c>
      <c r="H66" s="1059"/>
      <c r="I66" s="154">
        <f t="shared" si="26"/>
        <v>22.5</v>
      </c>
      <c r="J66" s="166" t="s">
        <v>3769</v>
      </c>
      <c r="K66" s="170"/>
      <c r="L66" s="157">
        <f>IF(OR(ISBLANK(K66),K66=0,H64=0,ISBLANK(H64)),,ROUND(K66+$L$5,2))</f>
        <v>0</v>
      </c>
      <c r="M66" s="555">
        <f t="shared" si="27"/>
        <v>0</v>
      </c>
      <c r="N66" s="1018">
        <f t="shared" si="16"/>
        <v>0</v>
      </c>
      <c r="O66" s="1860"/>
      <c r="P66" s="73"/>
      <c r="Q66" s="73"/>
      <c r="R66" s="73"/>
      <c r="S66" s="73"/>
      <c r="T66" s="73"/>
      <c r="U66" s="73"/>
      <c r="V66" s="73"/>
      <c r="W66" s="73"/>
      <c r="X66" s="73"/>
      <c r="Y66" s="73"/>
      <c r="Z66" s="73"/>
    </row>
    <row r="67" spans="1:26" ht="15" customHeight="1">
      <c r="A67" s="270"/>
      <c r="B67" s="270"/>
      <c r="C67" s="1030" t="s">
        <v>3845</v>
      </c>
      <c r="D67" s="270">
        <v>91403</v>
      </c>
      <c r="E67" s="2349"/>
      <c r="F67" s="270" t="s">
        <v>3782</v>
      </c>
      <c r="G67" s="305">
        <v>18</v>
      </c>
      <c r="H67" s="1059"/>
      <c r="I67" s="575">
        <f t="shared" si="26"/>
        <v>20</v>
      </c>
      <c r="J67" s="270" t="s">
        <v>3769</v>
      </c>
      <c r="K67" s="1239"/>
      <c r="L67" s="444">
        <f>IF(OR(ISBLANK(K67),K67=0,H64=0,ISBLANK(H64)),,ROUND(K67+$L$5,2))</f>
        <v>0</v>
      </c>
      <c r="M67" s="738">
        <f t="shared" si="27"/>
        <v>0</v>
      </c>
      <c r="N67" s="987">
        <f t="shared" si="16"/>
        <v>0</v>
      </c>
      <c r="O67" s="1860"/>
      <c r="P67" s="73"/>
      <c r="Q67" s="73"/>
      <c r="R67" s="73"/>
      <c r="S67" s="73"/>
      <c r="T67" s="73"/>
      <c r="U67" s="73"/>
      <c r="V67" s="73"/>
      <c r="W67" s="73"/>
      <c r="X67" s="73"/>
      <c r="Y67" s="73"/>
      <c r="Z67" s="73"/>
    </row>
    <row r="68" spans="1:26" ht="15" customHeight="1">
      <c r="A68" s="146">
        <v>40015</v>
      </c>
      <c r="B68" s="147" t="s">
        <v>3846</v>
      </c>
      <c r="C68" s="569" t="s">
        <v>3847</v>
      </c>
      <c r="D68" s="155">
        <v>932478</v>
      </c>
      <c r="E68" s="2343"/>
      <c r="F68" s="155" t="s">
        <v>3848</v>
      </c>
      <c r="G68" s="152">
        <v>10</v>
      </c>
      <c r="H68" s="1307">
        <v>20</v>
      </c>
      <c r="I68" s="154">
        <f>ROUND(H68*G68/G68,2)</f>
        <v>20</v>
      </c>
      <c r="J68" s="155" t="s">
        <v>3769</v>
      </c>
      <c r="K68" s="1377"/>
      <c r="L68" s="157">
        <f>IF(OR(ISBLANK(K68),K68=0,H68=0,ISBLANK(H68)),,ROUND(K68+$L$5,2))</f>
        <v>0</v>
      </c>
      <c r="M68" s="555">
        <f>ROUND(I68*L68,2)</f>
        <v>0</v>
      </c>
      <c r="N68" s="1018">
        <f t="shared" si="16"/>
        <v>0</v>
      </c>
      <c r="O68" s="1860"/>
      <c r="P68" s="73"/>
      <c r="Q68" s="73"/>
      <c r="R68" s="73"/>
      <c r="S68" s="73"/>
      <c r="T68" s="73"/>
      <c r="U68" s="73"/>
      <c r="V68" s="73"/>
      <c r="W68" s="73"/>
      <c r="X68" s="73"/>
      <c r="Y68" s="73"/>
      <c r="Z68" s="73"/>
    </row>
    <row r="69" spans="1:26" ht="15" customHeight="1">
      <c r="A69" s="166"/>
      <c r="B69" s="166" t="s">
        <v>3793</v>
      </c>
      <c r="C69" s="166" t="s">
        <v>3849</v>
      </c>
      <c r="D69" s="155">
        <v>1202</v>
      </c>
      <c r="E69" s="2132"/>
      <c r="F69" s="166" t="s">
        <v>3848</v>
      </c>
      <c r="G69" s="168">
        <v>10</v>
      </c>
      <c r="H69" s="1059"/>
      <c r="I69" s="154">
        <f t="shared" ref="I69:I71" si="28">ROUND($H$68*$G$68/G69,2)</f>
        <v>20</v>
      </c>
      <c r="J69" s="166" t="s">
        <v>3769</v>
      </c>
      <c r="K69" s="170"/>
      <c r="L69" s="157">
        <f>IF(OR(ISBLANK(K69),K69=0,H68=0,ISBLANK(H68)),,ROUND(K69+$L$5,2))</f>
        <v>0</v>
      </c>
      <c r="M69" s="555">
        <f t="shared" ref="M69:M71" si="29">ROUND(L69*I69,2)</f>
        <v>0</v>
      </c>
      <c r="N69" s="1018">
        <f t="shared" si="16"/>
        <v>0</v>
      </c>
      <c r="O69" s="1860"/>
      <c r="P69" s="73"/>
      <c r="Q69" s="73"/>
      <c r="R69" s="73"/>
      <c r="S69" s="73"/>
      <c r="T69" s="73"/>
      <c r="U69" s="73"/>
      <c r="V69" s="73"/>
      <c r="W69" s="73"/>
      <c r="X69" s="73"/>
      <c r="Y69" s="73"/>
      <c r="Z69" s="73"/>
    </row>
    <row r="70" spans="1:26" ht="15" customHeight="1">
      <c r="A70" s="166"/>
      <c r="B70" s="166"/>
      <c r="C70" s="166" t="s">
        <v>3850</v>
      </c>
      <c r="D70" s="155">
        <v>55650</v>
      </c>
      <c r="E70" s="2132"/>
      <c r="F70" s="166" t="s">
        <v>3840</v>
      </c>
      <c r="G70" s="168">
        <v>11</v>
      </c>
      <c r="H70" s="1059"/>
      <c r="I70" s="2004">
        <f t="shared" si="28"/>
        <v>18.18</v>
      </c>
      <c r="J70" s="166" t="s">
        <v>3769</v>
      </c>
      <c r="K70" s="170"/>
      <c r="L70" s="157">
        <f>IF(OR(ISBLANK(K70),K70=0,H68=0,ISBLANK(H68)),,ROUND(K70+$L$5,2))</f>
        <v>0</v>
      </c>
      <c r="M70" s="555">
        <f t="shared" si="29"/>
        <v>0</v>
      </c>
      <c r="N70" s="1018">
        <f t="shared" si="16"/>
        <v>0</v>
      </c>
      <c r="O70" s="1860"/>
      <c r="P70" s="73"/>
      <c r="Q70" s="73"/>
      <c r="R70" s="73"/>
      <c r="S70" s="73"/>
      <c r="T70" s="73"/>
      <c r="U70" s="73"/>
      <c r="V70" s="73"/>
      <c r="W70" s="73"/>
      <c r="X70" s="73"/>
      <c r="Y70" s="73"/>
      <c r="Z70" s="73"/>
    </row>
    <row r="71" spans="1:26" ht="15" customHeight="1">
      <c r="A71" s="270"/>
      <c r="B71" s="270"/>
      <c r="C71" s="1030" t="s">
        <v>3851</v>
      </c>
      <c r="D71" s="270">
        <v>91549</v>
      </c>
      <c r="E71" s="2349"/>
      <c r="F71" s="270" t="s">
        <v>3840</v>
      </c>
      <c r="G71" s="305">
        <v>11</v>
      </c>
      <c r="H71" s="985"/>
      <c r="I71" s="1029">
        <f t="shared" si="28"/>
        <v>18.18</v>
      </c>
      <c r="J71" s="270" t="s">
        <v>3769</v>
      </c>
      <c r="K71" s="1239"/>
      <c r="L71" s="444">
        <f>IF(OR(ISBLANK(K71),K71=0,H68=0,ISBLANK(H68)),,ROUND(K71+$L$5,2))</f>
        <v>0</v>
      </c>
      <c r="M71" s="738">
        <f t="shared" si="29"/>
        <v>0</v>
      </c>
      <c r="N71" s="987">
        <f t="shared" si="16"/>
        <v>0</v>
      </c>
      <c r="O71" s="1860"/>
      <c r="P71" s="73"/>
      <c r="Q71" s="73"/>
      <c r="R71" s="73"/>
      <c r="S71" s="73"/>
      <c r="T71" s="73"/>
      <c r="U71" s="73"/>
      <c r="V71" s="73"/>
      <c r="W71" s="73"/>
      <c r="X71" s="73"/>
      <c r="Y71" s="73"/>
      <c r="Z71" s="73"/>
    </row>
    <row r="72" spans="1:26" ht="15" customHeight="1">
      <c r="A72" s="146">
        <v>40016</v>
      </c>
      <c r="B72" s="147" t="s">
        <v>3852</v>
      </c>
      <c r="C72" s="569" t="s">
        <v>3822</v>
      </c>
      <c r="D72" s="155">
        <v>900223221</v>
      </c>
      <c r="E72" s="2343"/>
      <c r="F72" s="155" t="s">
        <v>3782</v>
      </c>
      <c r="G72" s="152">
        <v>18</v>
      </c>
      <c r="H72" s="1307">
        <v>30</v>
      </c>
      <c r="I72" s="154">
        <f>ROUND(H72*G72/G72,2)</f>
        <v>30</v>
      </c>
      <c r="J72" s="155" t="s">
        <v>3769</v>
      </c>
      <c r="K72" s="1377"/>
      <c r="L72" s="157">
        <f>IF(OR(ISBLANK(K72),K72=0,H72=0,ISBLANK(H72)),,ROUND(K72+$L$5,2))</f>
        <v>0</v>
      </c>
      <c r="M72" s="555">
        <f>ROUND(I72*L72,2)</f>
        <v>0</v>
      </c>
      <c r="N72" s="1018">
        <f t="shared" si="16"/>
        <v>0</v>
      </c>
      <c r="O72" s="1860"/>
      <c r="P72" s="73"/>
      <c r="Q72" s="73"/>
      <c r="R72" s="73"/>
      <c r="S72" s="73"/>
      <c r="T72" s="73"/>
      <c r="U72" s="73"/>
      <c r="V72" s="73"/>
      <c r="W72" s="73"/>
      <c r="X72" s="73"/>
      <c r="Y72" s="73"/>
      <c r="Z72" s="73"/>
    </row>
    <row r="73" spans="1:26" ht="15" customHeight="1">
      <c r="A73" s="166"/>
      <c r="B73" s="166" t="s">
        <v>3793</v>
      </c>
      <c r="C73" s="166" t="s">
        <v>3853</v>
      </c>
      <c r="D73" s="155">
        <v>936</v>
      </c>
      <c r="E73" s="2132"/>
      <c r="F73" s="166" t="s">
        <v>3779</v>
      </c>
      <c r="G73" s="168">
        <v>16</v>
      </c>
      <c r="H73" s="1059"/>
      <c r="I73" s="154">
        <f t="shared" ref="I73:I75" si="30">ROUND($H$72*$G$72/G73,2)</f>
        <v>33.75</v>
      </c>
      <c r="J73" s="166" t="s">
        <v>3769</v>
      </c>
      <c r="K73" s="170"/>
      <c r="L73" s="157">
        <f>IF(OR(ISBLANK(K73),K73=0,H72=0,ISBLANK(H72)),,ROUND(K73+$L$5,2))</f>
        <v>0</v>
      </c>
      <c r="M73" s="555">
        <f t="shared" ref="M73:M75" si="31">ROUND(L73*I73,2)</f>
        <v>0</v>
      </c>
      <c r="N73" s="1018">
        <f t="shared" si="16"/>
        <v>0</v>
      </c>
      <c r="O73" s="1860"/>
      <c r="P73" s="73"/>
      <c r="Q73" s="73"/>
      <c r="R73" s="73"/>
      <c r="S73" s="73"/>
      <c r="T73" s="73"/>
      <c r="U73" s="73"/>
      <c r="V73" s="73"/>
      <c r="W73" s="73"/>
      <c r="X73" s="73"/>
      <c r="Y73" s="73"/>
      <c r="Z73" s="73"/>
    </row>
    <row r="74" spans="1:26" ht="15" customHeight="1">
      <c r="A74" s="166"/>
      <c r="B74" s="166"/>
      <c r="C74" s="166" t="s">
        <v>3854</v>
      </c>
      <c r="D74" s="166">
        <v>54961</v>
      </c>
      <c r="E74" s="2132"/>
      <c r="F74" s="166" t="s">
        <v>3782</v>
      </c>
      <c r="G74" s="168">
        <v>18</v>
      </c>
      <c r="H74" s="1059"/>
      <c r="I74" s="2004">
        <f t="shared" si="30"/>
        <v>30</v>
      </c>
      <c r="J74" s="166" t="s">
        <v>3769</v>
      </c>
      <c r="K74" s="170"/>
      <c r="L74" s="157">
        <f>IF(OR(ISBLANK(K74),K74=0,H72=0,ISBLANK(H72)),,ROUND(K74+$L$5,2))</f>
        <v>0</v>
      </c>
      <c r="M74" s="555">
        <f t="shared" si="31"/>
        <v>0</v>
      </c>
      <c r="N74" s="1018">
        <f t="shared" si="16"/>
        <v>0</v>
      </c>
      <c r="O74" s="1860"/>
      <c r="P74" s="73"/>
      <c r="Q74" s="73"/>
      <c r="R74" s="73"/>
      <c r="S74" s="73"/>
      <c r="T74" s="73"/>
      <c r="U74" s="73"/>
      <c r="V74" s="73"/>
      <c r="W74" s="73"/>
      <c r="X74" s="73"/>
      <c r="Y74" s="73"/>
      <c r="Z74" s="73"/>
    </row>
    <row r="75" spans="1:26" ht="15" customHeight="1">
      <c r="A75" s="198"/>
      <c r="B75" s="198"/>
      <c r="C75" s="198" t="s">
        <v>3855</v>
      </c>
      <c r="D75" s="270">
        <v>91463</v>
      </c>
      <c r="E75" s="2341"/>
      <c r="F75" s="198" t="s">
        <v>3782</v>
      </c>
      <c r="G75" s="243">
        <v>18</v>
      </c>
      <c r="H75" s="985"/>
      <c r="I75" s="1029">
        <f t="shared" si="30"/>
        <v>30</v>
      </c>
      <c r="J75" s="198" t="s">
        <v>3769</v>
      </c>
      <c r="K75" s="1835"/>
      <c r="L75" s="444">
        <f>IF(OR(ISBLANK(K75),K75=0,H72=0,ISBLANK(H72)),,ROUND(K75+$L$5,2))</f>
        <v>0</v>
      </c>
      <c r="M75" s="738">
        <f t="shared" si="31"/>
        <v>0</v>
      </c>
      <c r="N75" s="987">
        <f t="shared" si="16"/>
        <v>0</v>
      </c>
      <c r="O75" s="1860"/>
      <c r="P75" s="73"/>
      <c r="Q75" s="73"/>
      <c r="R75" s="73"/>
      <c r="S75" s="73"/>
      <c r="T75" s="73"/>
      <c r="U75" s="73"/>
      <c r="V75" s="73"/>
      <c r="W75" s="73"/>
      <c r="X75" s="73"/>
      <c r="Y75" s="73"/>
      <c r="Z75" s="73"/>
    </row>
    <row r="76" spans="1:26" ht="15" customHeight="1">
      <c r="A76" s="146">
        <v>40017</v>
      </c>
      <c r="B76" s="147" t="s">
        <v>3856</v>
      </c>
      <c r="C76" s="569" t="s">
        <v>3857</v>
      </c>
      <c r="D76" s="356"/>
      <c r="E76" s="2343"/>
      <c r="F76" s="155" t="s">
        <v>3858</v>
      </c>
      <c r="G76" s="152">
        <v>5</v>
      </c>
      <c r="H76" s="532">
        <v>5</v>
      </c>
      <c r="I76" s="154">
        <f>ROUND(H76*G76/G76,2)</f>
        <v>5</v>
      </c>
      <c r="J76" s="155" t="s">
        <v>3769</v>
      </c>
      <c r="K76" s="1377"/>
      <c r="L76" s="157">
        <f>IF(OR(ISBLANK(K76),K76=0,H76=0,ISBLANK(H76)),,ROUND(K76+$L$5,2))</f>
        <v>0</v>
      </c>
      <c r="M76" s="555">
        <f>ROUND(I76*L76,2)</f>
        <v>0</v>
      </c>
      <c r="N76" s="1018">
        <f t="shared" si="16"/>
        <v>0</v>
      </c>
      <c r="O76" s="1860"/>
      <c r="P76" s="73"/>
      <c r="Q76" s="73"/>
      <c r="R76" s="73"/>
      <c r="S76" s="73"/>
      <c r="T76" s="73"/>
      <c r="U76" s="73"/>
      <c r="V76" s="73"/>
      <c r="W76" s="73"/>
      <c r="X76" s="73"/>
      <c r="Y76" s="73"/>
      <c r="Z76" s="73"/>
    </row>
    <row r="77" spans="1:26" ht="15" customHeight="1">
      <c r="A77" s="166"/>
      <c r="B77" s="166" t="s">
        <v>3793</v>
      </c>
      <c r="C77" s="166" t="s">
        <v>3859</v>
      </c>
      <c r="D77" s="228">
        <v>937</v>
      </c>
      <c r="E77" s="2132"/>
      <c r="F77" s="166" t="s">
        <v>3858</v>
      </c>
      <c r="G77" s="168">
        <v>5</v>
      </c>
      <c r="H77" s="1059"/>
      <c r="I77" s="154">
        <f t="shared" ref="I77:I79" si="32">ROUND($H$76*$G$76/G77,2)</f>
        <v>5</v>
      </c>
      <c r="J77" s="166" t="s">
        <v>3769</v>
      </c>
      <c r="K77" s="170"/>
      <c r="L77" s="157">
        <f>IF(OR(ISBLANK(K77),K77=0,H76=0,ISBLANK(H76)),,ROUND(K77+$L$5,2))</f>
        <v>0</v>
      </c>
      <c r="M77" s="555">
        <f t="shared" ref="M77:M79" si="33">ROUND(L77*I77,2)</f>
        <v>0</v>
      </c>
      <c r="N77" s="1018">
        <f t="shared" si="16"/>
        <v>0</v>
      </c>
      <c r="O77" s="1860"/>
      <c r="P77" s="73"/>
      <c r="Q77" s="73"/>
      <c r="R77" s="73"/>
      <c r="S77" s="73"/>
      <c r="T77" s="73"/>
      <c r="U77" s="73"/>
      <c r="V77" s="73"/>
      <c r="W77" s="73"/>
      <c r="X77" s="73"/>
      <c r="Y77" s="73"/>
      <c r="Z77" s="73"/>
    </row>
    <row r="78" spans="1:26" ht="15" customHeight="1">
      <c r="A78" s="166"/>
      <c r="B78" s="166"/>
      <c r="C78" s="166" t="s">
        <v>3828</v>
      </c>
      <c r="D78" s="166">
        <v>2004062</v>
      </c>
      <c r="E78" s="2132"/>
      <c r="F78" s="166" t="s">
        <v>3858</v>
      </c>
      <c r="G78" s="168">
        <v>5</v>
      </c>
      <c r="H78" s="1059"/>
      <c r="I78" s="154">
        <f t="shared" si="32"/>
        <v>5</v>
      </c>
      <c r="J78" s="166" t="s">
        <v>3769</v>
      </c>
      <c r="K78" s="170"/>
      <c r="L78" s="157">
        <f>IF(OR(ISBLANK(K78),K78=0,H76=0,ISBLANK(H76)),,ROUND(K78+$L$5,2))</f>
        <v>0</v>
      </c>
      <c r="M78" s="555">
        <f t="shared" si="33"/>
        <v>0</v>
      </c>
      <c r="N78" s="1018">
        <f t="shared" si="16"/>
        <v>0</v>
      </c>
      <c r="O78" s="1860"/>
      <c r="P78" s="73"/>
      <c r="Q78" s="73"/>
      <c r="R78" s="73"/>
      <c r="S78" s="73"/>
      <c r="T78" s="73"/>
      <c r="U78" s="73"/>
      <c r="V78" s="73"/>
      <c r="W78" s="73"/>
      <c r="X78" s="73"/>
      <c r="Y78" s="73"/>
      <c r="Z78" s="73"/>
    </row>
    <row r="79" spans="1:26" ht="15" customHeight="1">
      <c r="A79" s="270"/>
      <c r="B79" s="270"/>
      <c r="C79" s="270" t="s">
        <v>3860</v>
      </c>
      <c r="D79" s="198">
        <v>51844</v>
      </c>
      <c r="E79" s="2349"/>
      <c r="F79" s="270" t="s">
        <v>3858</v>
      </c>
      <c r="G79" s="305">
        <v>5</v>
      </c>
      <c r="H79" s="985"/>
      <c r="I79" s="575">
        <f t="shared" si="32"/>
        <v>5</v>
      </c>
      <c r="J79" s="270" t="s">
        <v>3769</v>
      </c>
      <c r="K79" s="1239"/>
      <c r="L79" s="444">
        <f>IF(OR(ISBLANK(K79),K79=0,H76=0,ISBLANK(H76)),,ROUND(K79+$L$5,2))</f>
        <v>0</v>
      </c>
      <c r="M79" s="738">
        <f t="shared" si="33"/>
        <v>0</v>
      </c>
      <c r="N79" s="987">
        <f t="shared" si="16"/>
        <v>0</v>
      </c>
      <c r="O79" s="1860"/>
      <c r="P79" s="73"/>
      <c r="Q79" s="73"/>
      <c r="R79" s="73"/>
      <c r="S79" s="73"/>
      <c r="T79" s="73"/>
      <c r="U79" s="73"/>
      <c r="V79" s="73"/>
      <c r="W79" s="73"/>
      <c r="X79" s="73"/>
      <c r="Y79" s="73"/>
      <c r="Z79" s="73"/>
    </row>
    <row r="80" spans="1:26" ht="15" customHeight="1">
      <c r="A80" s="146">
        <v>40018</v>
      </c>
      <c r="B80" s="147" t="s">
        <v>3861</v>
      </c>
      <c r="C80" s="569" t="s">
        <v>3862</v>
      </c>
      <c r="D80" s="155">
        <v>2150080350</v>
      </c>
      <c r="E80" s="2343"/>
      <c r="F80" s="155" t="s">
        <v>3863</v>
      </c>
      <c r="G80" s="152">
        <v>20.5</v>
      </c>
      <c r="H80" s="1307"/>
      <c r="I80" s="154">
        <f>ROUND(H80*G80/G80,2)</f>
        <v>0</v>
      </c>
      <c r="J80" s="155" t="s">
        <v>3769</v>
      </c>
      <c r="K80" s="1377"/>
      <c r="L80" s="157">
        <f>IF(OR(ISBLANK(K80),K80=0,H80=0,ISBLANK(H80)),,ROUND(K80+$L$5,2))</f>
        <v>0</v>
      </c>
      <c r="M80" s="555">
        <f>ROUND(I80*L80,2)</f>
        <v>0</v>
      </c>
      <c r="N80" s="1018">
        <f t="shared" si="16"/>
        <v>0</v>
      </c>
      <c r="O80" s="1860"/>
      <c r="P80" s="73"/>
      <c r="Q80" s="73"/>
      <c r="R80" s="73"/>
      <c r="S80" s="73"/>
      <c r="T80" s="73"/>
      <c r="U80" s="73"/>
      <c r="V80" s="73"/>
      <c r="W80" s="73"/>
      <c r="X80" s="73"/>
      <c r="Y80" s="73"/>
      <c r="Z80" s="73"/>
    </row>
    <row r="81" spans="1:26" ht="15" customHeight="1">
      <c r="A81" s="166"/>
      <c r="B81" s="166" t="s">
        <v>3793</v>
      </c>
      <c r="C81" s="166" t="s">
        <v>3864</v>
      </c>
      <c r="D81" s="155">
        <v>54966</v>
      </c>
      <c r="E81" s="2132"/>
      <c r="F81" s="166" t="s">
        <v>3865</v>
      </c>
      <c r="G81" s="168">
        <v>28</v>
      </c>
      <c r="H81" s="1059"/>
      <c r="I81" s="2004">
        <f t="shared" ref="I81:I83" si="34">ROUND($H$80*$G$80/G81,2)</f>
        <v>0</v>
      </c>
      <c r="J81" s="166" t="s">
        <v>3769</v>
      </c>
      <c r="K81" s="170"/>
      <c r="L81" s="157">
        <f>IF(OR(ISBLANK(K81),K81=0,H80=0,ISBLANK(H80)),,ROUND(K81+$L$5,2))</f>
        <v>0</v>
      </c>
      <c r="M81" s="555">
        <f t="shared" ref="M81:M83" si="35">ROUND(L81*I81,2)</f>
        <v>0</v>
      </c>
      <c r="N81" s="1018">
        <f t="shared" si="16"/>
        <v>0</v>
      </c>
      <c r="O81" s="1860"/>
      <c r="P81" s="73"/>
      <c r="Q81" s="73"/>
      <c r="R81" s="73"/>
      <c r="S81" s="73"/>
      <c r="T81" s="73"/>
      <c r="U81" s="73"/>
      <c r="V81" s="73"/>
      <c r="W81" s="73"/>
      <c r="X81" s="73"/>
      <c r="Y81" s="73"/>
      <c r="Z81" s="73"/>
    </row>
    <row r="82" spans="1:26" ht="15" customHeight="1">
      <c r="A82" s="228"/>
      <c r="B82" s="228"/>
      <c r="C82" s="228" t="s">
        <v>3866</v>
      </c>
      <c r="D82" s="166">
        <v>1137</v>
      </c>
      <c r="E82" s="2361"/>
      <c r="F82" s="228" t="s">
        <v>3867</v>
      </c>
      <c r="G82" s="297">
        <v>23</v>
      </c>
      <c r="H82" s="1059"/>
      <c r="I82" s="2004">
        <f t="shared" si="34"/>
        <v>0</v>
      </c>
      <c r="J82" s="228" t="s">
        <v>3769</v>
      </c>
      <c r="K82" s="170"/>
      <c r="L82" s="157">
        <f>IF(OR(ISBLANK(K82),K82=0,H80=0,ISBLANK(H80)),,ROUND(K82+$L$5,2))</f>
        <v>0</v>
      </c>
      <c r="M82" s="555">
        <f t="shared" si="35"/>
        <v>0</v>
      </c>
      <c r="N82" s="1018">
        <f t="shared" si="16"/>
        <v>0</v>
      </c>
      <c r="O82" s="1860"/>
      <c r="P82" s="73"/>
      <c r="Q82" s="73"/>
      <c r="R82" s="73"/>
      <c r="S82" s="73"/>
      <c r="T82" s="73"/>
      <c r="U82" s="73"/>
      <c r="V82" s="73"/>
      <c r="W82" s="73"/>
      <c r="X82" s="73"/>
      <c r="Y82" s="73"/>
      <c r="Z82" s="73"/>
    </row>
    <row r="83" spans="1:26" ht="15" customHeight="1">
      <c r="A83" s="270"/>
      <c r="B83" s="270"/>
      <c r="C83" s="270" t="s">
        <v>3868</v>
      </c>
      <c r="D83" s="198">
        <v>91461</v>
      </c>
      <c r="E83" s="2349"/>
      <c r="F83" s="270" t="s">
        <v>3865</v>
      </c>
      <c r="G83" s="305">
        <v>28</v>
      </c>
      <c r="H83" s="985"/>
      <c r="I83" s="1238">
        <f t="shared" si="34"/>
        <v>0</v>
      </c>
      <c r="J83" s="270" t="s">
        <v>3769</v>
      </c>
      <c r="K83" s="1239"/>
      <c r="L83" s="444">
        <f>IF(OR(ISBLANK(K83),K83=0,H80=0,ISBLANK(H80)),,ROUND(K83+$L$5,2))</f>
        <v>0</v>
      </c>
      <c r="M83" s="348">
        <f t="shared" si="35"/>
        <v>0</v>
      </c>
      <c r="N83" s="1021">
        <f t="shared" si="16"/>
        <v>0</v>
      </c>
      <c r="O83" s="1860"/>
      <c r="P83" s="73"/>
      <c r="Q83" s="73"/>
      <c r="R83" s="73"/>
      <c r="S83" s="73"/>
      <c r="T83" s="73"/>
      <c r="U83" s="73"/>
      <c r="V83" s="73"/>
      <c r="W83" s="73"/>
      <c r="X83" s="73"/>
      <c r="Y83" s="73"/>
      <c r="Z83" s="73"/>
    </row>
    <row r="84" spans="1:26" ht="15" customHeight="1">
      <c r="A84" s="309">
        <v>40019</v>
      </c>
      <c r="B84" s="254" t="s">
        <v>3869</v>
      </c>
      <c r="C84" s="310" t="s">
        <v>3870</v>
      </c>
      <c r="D84" s="155" t="s">
        <v>3871</v>
      </c>
      <c r="E84" s="2478"/>
      <c r="F84" s="310" t="s">
        <v>3872</v>
      </c>
      <c r="G84" s="887">
        <v>21</v>
      </c>
      <c r="H84" s="1307">
        <v>10</v>
      </c>
      <c r="I84" s="257">
        <f>ROUND(H84*G84/G84,2)</f>
        <v>10</v>
      </c>
      <c r="J84" s="310" t="s">
        <v>3769</v>
      </c>
      <c r="K84" s="1466"/>
      <c r="L84" s="1729">
        <f>IF(OR(ISBLANK(K84),K84=0,H84=0,ISBLANK(H84)),,ROUND(K84+$L$5,2))</f>
        <v>0</v>
      </c>
      <c r="M84" s="670">
        <f>ROUND(I84*L84,2)</f>
        <v>0</v>
      </c>
      <c r="N84" s="2546">
        <f t="shared" si="16"/>
        <v>0</v>
      </c>
      <c r="O84" s="1860"/>
      <c r="P84" s="73"/>
      <c r="Q84" s="73"/>
      <c r="R84" s="73"/>
      <c r="S84" s="73"/>
      <c r="T84" s="73"/>
      <c r="U84" s="73"/>
      <c r="V84" s="73"/>
      <c r="W84" s="73"/>
      <c r="X84" s="73"/>
      <c r="Y84" s="73"/>
      <c r="Z84" s="73"/>
    </row>
    <row r="85" spans="1:26" ht="15" customHeight="1">
      <c r="A85" s="270"/>
      <c r="B85" s="270" t="s">
        <v>3873</v>
      </c>
      <c r="C85" s="270" t="s">
        <v>3874</v>
      </c>
      <c r="D85" s="198">
        <v>900513940</v>
      </c>
      <c r="E85" s="2349"/>
      <c r="F85" s="270" t="s">
        <v>3875</v>
      </c>
      <c r="G85" s="305">
        <v>19</v>
      </c>
      <c r="H85" s="985"/>
      <c r="I85" s="270">
        <f>ROUND($H$84*$G$84/G85,2)</f>
        <v>11.05</v>
      </c>
      <c r="J85" s="270" t="s">
        <v>3769</v>
      </c>
      <c r="K85" s="2563"/>
      <c r="L85" s="271">
        <f>IF(OR(ISBLANK(K85),K85=0,H84=0,ISBLANK(H84)),,ROUND(K85+$L$5,2))</f>
        <v>0</v>
      </c>
      <c r="M85" s="348">
        <f>ROUND(L85*I85,2)</f>
        <v>0</v>
      </c>
      <c r="N85" s="1021">
        <f t="shared" si="16"/>
        <v>0</v>
      </c>
      <c r="O85" s="1860"/>
      <c r="P85" s="73"/>
      <c r="Q85" s="73"/>
      <c r="R85" s="73"/>
      <c r="S85" s="73"/>
      <c r="T85" s="73"/>
      <c r="U85" s="73"/>
      <c r="V85" s="73"/>
      <c r="W85" s="73"/>
      <c r="X85" s="73"/>
      <c r="Y85" s="73"/>
      <c r="Z85" s="73"/>
    </row>
    <row r="86" spans="1:26" ht="15" customHeight="1">
      <c r="A86" s="146">
        <v>40020</v>
      </c>
      <c r="B86" s="147" t="s">
        <v>3876</v>
      </c>
      <c r="C86" s="155" t="s">
        <v>3877</v>
      </c>
      <c r="D86" s="155">
        <v>900223212</v>
      </c>
      <c r="E86" s="2343"/>
      <c r="F86" s="155" t="s">
        <v>3782</v>
      </c>
      <c r="G86" s="152">
        <v>18</v>
      </c>
      <c r="H86" s="532">
        <v>5</v>
      </c>
      <c r="I86" s="154">
        <f>ROUND(H86*G86/G86,2)</f>
        <v>5</v>
      </c>
      <c r="J86" s="155" t="s">
        <v>3769</v>
      </c>
      <c r="K86" s="1377"/>
      <c r="L86" s="157">
        <f>IF(OR(ISBLANK(K86),K86=0,H86=0,ISBLANK(H86)),,ROUND(K86+$L$5,2))</f>
        <v>0</v>
      </c>
      <c r="M86" s="555">
        <f>ROUND(I86*L86,2)</f>
        <v>0</v>
      </c>
      <c r="N86" s="1018">
        <f t="shared" si="16"/>
        <v>0</v>
      </c>
      <c r="O86" s="1860"/>
      <c r="P86" s="73"/>
      <c r="Q86" s="73"/>
      <c r="R86" s="73"/>
      <c r="S86" s="73"/>
      <c r="T86" s="73"/>
      <c r="U86" s="73"/>
      <c r="V86" s="73"/>
      <c r="W86" s="73"/>
      <c r="X86" s="73"/>
      <c r="Y86" s="73"/>
      <c r="Z86" s="73"/>
    </row>
    <row r="87" spans="1:26" ht="15" customHeight="1">
      <c r="A87" s="166"/>
      <c r="B87" s="166" t="s">
        <v>3793</v>
      </c>
      <c r="C87" s="166" t="s">
        <v>3878</v>
      </c>
      <c r="D87" s="166">
        <v>1231</v>
      </c>
      <c r="E87" s="2132"/>
      <c r="F87" s="166" t="s">
        <v>3779</v>
      </c>
      <c r="G87" s="168">
        <v>16</v>
      </c>
      <c r="H87" s="1059"/>
      <c r="I87" s="154">
        <f t="shared" ref="I87:I89" si="36">ROUND($H$86*$G$86/G87,2)</f>
        <v>5.63</v>
      </c>
      <c r="J87" s="166" t="s">
        <v>3769</v>
      </c>
      <c r="K87" s="170"/>
      <c r="L87" s="157">
        <f>IF(OR(ISBLANK(K87),K87=0,H86=0,ISBLANK(H86)),,ROUND(K87+$L$5,2))</f>
        <v>0</v>
      </c>
      <c r="M87" s="555">
        <f t="shared" ref="M87:M89" si="37">ROUND(L87*I87,2)</f>
        <v>0</v>
      </c>
      <c r="N87" s="1018">
        <f t="shared" si="16"/>
        <v>0</v>
      </c>
      <c r="O87" s="1860"/>
      <c r="P87" s="73"/>
      <c r="Q87" s="73"/>
      <c r="R87" s="73"/>
      <c r="S87" s="73"/>
      <c r="T87" s="73"/>
      <c r="U87" s="73"/>
      <c r="V87" s="73"/>
      <c r="W87" s="73"/>
      <c r="X87" s="73"/>
      <c r="Y87" s="73"/>
      <c r="Z87" s="73"/>
    </row>
    <row r="88" spans="1:26" ht="15" customHeight="1">
      <c r="A88" s="166"/>
      <c r="B88" s="166"/>
      <c r="C88" s="166" t="s">
        <v>3879</v>
      </c>
      <c r="D88" s="155">
        <v>54750</v>
      </c>
      <c r="E88" s="2132"/>
      <c r="F88" s="166" t="s">
        <v>3880</v>
      </c>
      <c r="G88" s="168">
        <v>17</v>
      </c>
      <c r="H88" s="1059"/>
      <c r="I88" s="2004">
        <f t="shared" si="36"/>
        <v>5.29</v>
      </c>
      <c r="J88" s="166" t="s">
        <v>3769</v>
      </c>
      <c r="K88" s="170"/>
      <c r="L88" s="157">
        <f>IF(OR(ISBLANK(K88),K88=0,H86=0,ISBLANK(H86)),,ROUND(K88+$L$5,2))</f>
        <v>0</v>
      </c>
      <c r="M88" s="555">
        <f t="shared" si="37"/>
        <v>0</v>
      </c>
      <c r="N88" s="1018">
        <f t="shared" si="16"/>
        <v>0</v>
      </c>
      <c r="O88" s="1860"/>
      <c r="P88" s="73"/>
      <c r="Q88" s="73"/>
      <c r="R88" s="73"/>
      <c r="S88" s="73"/>
      <c r="T88" s="73"/>
      <c r="U88" s="73"/>
      <c r="V88" s="73"/>
      <c r="W88" s="73"/>
      <c r="X88" s="73"/>
      <c r="Y88" s="73"/>
      <c r="Z88" s="73"/>
    </row>
    <row r="89" spans="1:26" ht="15" customHeight="1">
      <c r="A89" s="270"/>
      <c r="B89" s="270"/>
      <c r="C89" s="270" t="s">
        <v>3881</v>
      </c>
      <c r="D89" s="270">
        <v>91416</v>
      </c>
      <c r="E89" s="2349"/>
      <c r="F89" s="270" t="s">
        <v>3782</v>
      </c>
      <c r="G89" s="305">
        <v>18</v>
      </c>
      <c r="H89" s="1059"/>
      <c r="I89" s="575">
        <f t="shared" si="36"/>
        <v>5</v>
      </c>
      <c r="J89" s="270" t="s">
        <v>3769</v>
      </c>
      <c r="K89" s="1239"/>
      <c r="L89" s="444">
        <f>IF(OR(ISBLANK(K89),K89=0,H86=0,ISBLANK(H86)),,ROUND(K89+$L$5,2))</f>
        <v>0</v>
      </c>
      <c r="M89" s="738">
        <f t="shared" si="37"/>
        <v>0</v>
      </c>
      <c r="N89" s="987">
        <f t="shared" si="16"/>
        <v>0</v>
      </c>
      <c r="O89" s="1860"/>
      <c r="P89" s="73"/>
      <c r="Q89" s="73"/>
      <c r="R89" s="73"/>
      <c r="S89" s="73"/>
      <c r="T89" s="73"/>
      <c r="U89" s="73"/>
      <c r="V89" s="73"/>
      <c r="W89" s="73"/>
      <c r="X89" s="73"/>
      <c r="Y89" s="73"/>
      <c r="Z89" s="73"/>
    </row>
    <row r="90" spans="1:26" ht="15" customHeight="1">
      <c r="A90" s="146">
        <v>40021</v>
      </c>
      <c r="B90" s="147" t="s">
        <v>3882</v>
      </c>
      <c r="C90" s="155" t="s">
        <v>3883</v>
      </c>
      <c r="D90" s="356">
        <v>900223224</v>
      </c>
      <c r="E90" s="2343"/>
      <c r="F90" s="155" t="s">
        <v>3884</v>
      </c>
      <c r="G90" s="152">
        <v>21</v>
      </c>
      <c r="H90" s="1307">
        <v>80</v>
      </c>
      <c r="I90" s="154">
        <f>ROUND(H90*G90/G90,2)</f>
        <v>80</v>
      </c>
      <c r="J90" s="155" t="s">
        <v>3769</v>
      </c>
      <c r="K90" s="1377"/>
      <c r="L90" s="157">
        <f>IF(OR(ISBLANK(K90),K90=0,H90=0,ISBLANK(H90)),,ROUND(K90+$L$5,2))</f>
        <v>0</v>
      </c>
      <c r="M90" s="555">
        <f>ROUND(I90*L90,2)</f>
        <v>0</v>
      </c>
      <c r="N90" s="1018">
        <f t="shared" si="16"/>
        <v>0</v>
      </c>
      <c r="O90" s="1860"/>
      <c r="P90" s="73"/>
      <c r="Q90" s="73"/>
      <c r="R90" s="73"/>
      <c r="S90" s="73"/>
      <c r="T90" s="73"/>
      <c r="U90" s="73"/>
      <c r="V90" s="73"/>
      <c r="W90" s="73"/>
      <c r="X90" s="73"/>
      <c r="Y90" s="73"/>
      <c r="Z90" s="73"/>
    </row>
    <row r="91" spans="1:26" ht="15" customHeight="1">
      <c r="A91" s="166"/>
      <c r="B91" s="166" t="s">
        <v>3885</v>
      </c>
      <c r="C91" s="166" t="s">
        <v>3886</v>
      </c>
      <c r="D91" s="166">
        <v>1816</v>
      </c>
      <c r="E91" s="2132"/>
      <c r="F91" s="166" t="s">
        <v>3875</v>
      </c>
      <c r="G91" s="168">
        <v>19</v>
      </c>
      <c r="H91" s="1059"/>
      <c r="I91" s="154">
        <f t="shared" ref="I91:I93" si="38">ROUND($H$90*$G$90/G91,2)</f>
        <v>88.42</v>
      </c>
      <c r="J91" s="166" t="s">
        <v>3769</v>
      </c>
      <c r="K91" s="170"/>
      <c r="L91" s="157">
        <f>IF(OR(ISBLANK(K91),K91=0,H90=0,ISBLANK(H90)),,ROUND(K91+$L$5,2))</f>
        <v>0</v>
      </c>
      <c r="M91" s="555">
        <f t="shared" ref="M91:M93" si="39">ROUND(L91*I91,2)</f>
        <v>0</v>
      </c>
      <c r="N91" s="1018">
        <f t="shared" si="16"/>
        <v>0</v>
      </c>
      <c r="O91" s="1860"/>
      <c r="P91" s="73"/>
      <c r="Q91" s="73"/>
      <c r="R91" s="73"/>
      <c r="S91" s="73"/>
      <c r="T91" s="73"/>
      <c r="U91" s="73"/>
      <c r="V91" s="73"/>
      <c r="W91" s="73"/>
      <c r="X91" s="73"/>
      <c r="Y91" s="73"/>
      <c r="Z91" s="73"/>
    </row>
    <row r="92" spans="1:26" ht="15" customHeight="1">
      <c r="A92" s="228"/>
      <c r="B92" s="228"/>
      <c r="C92" s="228" t="s">
        <v>3887</v>
      </c>
      <c r="D92" s="263">
        <v>54360</v>
      </c>
      <c r="E92" s="2361"/>
      <c r="F92" s="228" t="s">
        <v>3884</v>
      </c>
      <c r="G92" s="297">
        <v>21</v>
      </c>
      <c r="H92" s="1059"/>
      <c r="I92" s="1731">
        <f t="shared" si="38"/>
        <v>80</v>
      </c>
      <c r="J92" s="228" t="s">
        <v>3769</v>
      </c>
      <c r="K92" s="1567"/>
      <c r="L92" s="266">
        <f>IF(OR(ISBLANK(K92),K92=0,H90=0,ISBLANK(H90)),,ROUND(K92+$L$5,2))</f>
        <v>0</v>
      </c>
      <c r="M92" s="890">
        <f t="shared" si="39"/>
        <v>0</v>
      </c>
      <c r="N92" s="1440">
        <f t="shared" si="16"/>
        <v>0</v>
      </c>
      <c r="O92" s="1860"/>
      <c r="P92" s="73"/>
      <c r="Q92" s="73"/>
      <c r="R92" s="73"/>
      <c r="S92" s="73"/>
      <c r="T92" s="73"/>
      <c r="U92" s="73"/>
      <c r="V92" s="73"/>
      <c r="W92" s="73"/>
      <c r="X92" s="73"/>
      <c r="Y92" s="73"/>
      <c r="Z92" s="73"/>
    </row>
    <row r="93" spans="1:26" ht="15" customHeight="1">
      <c r="A93" s="228"/>
      <c r="B93" s="228"/>
      <c r="C93" s="228" t="s">
        <v>3888</v>
      </c>
      <c r="D93" s="113">
        <v>91374</v>
      </c>
      <c r="E93" s="2361"/>
      <c r="F93" s="228" t="s">
        <v>3884</v>
      </c>
      <c r="G93" s="297">
        <v>21</v>
      </c>
      <c r="H93" s="1059"/>
      <c r="I93" s="1238">
        <f t="shared" si="38"/>
        <v>80</v>
      </c>
      <c r="J93" s="228" t="s">
        <v>3769</v>
      </c>
      <c r="K93" s="1567"/>
      <c r="L93" s="299">
        <f>IF(OR(ISBLANK(K93),K93=0,H90=0,ISBLANK(H90)),,ROUND(K93+$L$5,2))</f>
        <v>0</v>
      </c>
      <c r="M93" s="348">
        <f t="shared" si="39"/>
        <v>0</v>
      </c>
      <c r="N93" s="1021">
        <f t="shared" si="16"/>
        <v>0</v>
      </c>
      <c r="O93" s="1860"/>
      <c r="P93" s="73"/>
      <c r="Q93" s="73"/>
      <c r="R93" s="73"/>
      <c r="S93" s="73"/>
      <c r="T93" s="73"/>
      <c r="U93" s="73"/>
      <c r="V93" s="73"/>
      <c r="W93" s="73"/>
      <c r="X93" s="73"/>
      <c r="Y93" s="73"/>
      <c r="Z93" s="73"/>
    </row>
    <row r="94" spans="1:26" ht="15" customHeight="1">
      <c r="A94" s="309">
        <v>40022</v>
      </c>
      <c r="B94" s="254" t="s">
        <v>3889</v>
      </c>
      <c r="C94" s="310" t="s">
        <v>3870</v>
      </c>
      <c r="D94" s="148" t="s">
        <v>3890</v>
      </c>
      <c r="E94" s="2478"/>
      <c r="F94" s="310" t="s">
        <v>3872</v>
      </c>
      <c r="G94" s="887">
        <v>21</v>
      </c>
      <c r="H94" s="1307">
        <v>50</v>
      </c>
      <c r="I94" s="154">
        <f>ROUND(H94*G94/G94,2)</f>
        <v>50</v>
      </c>
      <c r="J94" s="310" t="s">
        <v>3769</v>
      </c>
      <c r="K94" s="1466"/>
      <c r="L94" s="1729">
        <f>IF(OR(ISBLANK(K94),K94=0,H94=0,ISBLANK(H94)),,ROUND(K94+$L$5,2))</f>
        <v>0</v>
      </c>
      <c r="M94" s="555">
        <f>ROUND(I94*L94,2)</f>
        <v>0</v>
      </c>
      <c r="N94" s="1018">
        <f t="shared" si="16"/>
        <v>0</v>
      </c>
      <c r="O94" s="1860"/>
      <c r="P94" s="73"/>
      <c r="Q94" s="73"/>
      <c r="R94" s="73"/>
      <c r="S94" s="73"/>
      <c r="T94" s="73"/>
      <c r="U94" s="73"/>
      <c r="V94" s="73"/>
      <c r="W94" s="73"/>
      <c r="X94" s="73"/>
      <c r="Y94" s="73"/>
      <c r="Z94" s="73"/>
    </row>
    <row r="95" spans="1:26" ht="15" customHeight="1">
      <c r="A95" s="166"/>
      <c r="B95" s="166" t="s">
        <v>3873</v>
      </c>
      <c r="C95" s="166" t="s">
        <v>3891</v>
      </c>
      <c r="D95" s="148">
        <v>900498766</v>
      </c>
      <c r="E95" s="2132"/>
      <c r="F95" s="166" t="s">
        <v>3892</v>
      </c>
      <c r="G95" s="168">
        <v>20</v>
      </c>
      <c r="H95" s="1059"/>
      <c r="I95" s="498">
        <f t="shared" ref="I95:I97" si="40">ROUND($H$94*$G$94/G95,2)</f>
        <v>52.5</v>
      </c>
      <c r="J95" s="166" t="s">
        <v>3769</v>
      </c>
      <c r="K95" s="2564"/>
      <c r="L95" s="171">
        <f>IF(OR(ISBLANK(K95),K95=0,H94=0,ISBLANK(H94)),,ROUND(K95+$L$5,2))</f>
        <v>0</v>
      </c>
      <c r="M95" s="326">
        <f t="shared" ref="M95:M97" si="41">ROUND(L95*I95,2)</f>
        <v>0</v>
      </c>
      <c r="N95" s="1012">
        <f t="shared" si="16"/>
        <v>0</v>
      </c>
      <c r="O95" s="1860"/>
      <c r="P95" s="73"/>
      <c r="Q95" s="73"/>
      <c r="R95" s="73"/>
      <c r="S95" s="73"/>
      <c r="T95" s="73"/>
      <c r="U95" s="73"/>
      <c r="V95" s="73"/>
      <c r="W95" s="73"/>
      <c r="X95" s="73"/>
      <c r="Y95" s="73"/>
      <c r="Z95" s="73"/>
    </row>
    <row r="96" spans="1:26" ht="15" customHeight="1">
      <c r="A96" s="166"/>
      <c r="B96" s="166"/>
      <c r="C96" s="1026" t="s">
        <v>3893</v>
      </c>
      <c r="D96" s="148">
        <v>59282</v>
      </c>
      <c r="E96" s="2132"/>
      <c r="F96" s="166" t="s">
        <v>3894</v>
      </c>
      <c r="G96" s="168">
        <v>18</v>
      </c>
      <c r="H96" s="1059"/>
      <c r="I96" s="498">
        <f t="shared" si="40"/>
        <v>58.33</v>
      </c>
      <c r="J96" s="166" t="s">
        <v>3769</v>
      </c>
      <c r="K96" s="170"/>
      <c r="L96" s="171">
        <f>IF(OR(ISBLANK(K96),K96=0,H94=0,ISBLANK(H94)),,ROUND(K96+$L$5,2))</f>
        <v>0</v>
      </c>
      <c r="M96" s="326">
        <f t="shared" si="41"/>
        <v>0</v>
      </c>
      <c r="N96" s="1012">
        <f t="shared" si="16"/>
        <v>0</v>
      </c>
      <c r="O96" s="1860"/>
      <c r="P96" s="73"/>
      <c r="Q96" s="73"/>
      <c r="R96" s="73"/>
      <c r="S96" s="73"/>
      <c r="T96" s="73"/>
      <c r="U96" s="73"/>
      <c r="V96" s="73"/>
      <c r="W96" s="73"/>
      <c r="X96" s="73"/>
      <c r="Y96" s="73"/>
      <c r="Z96" s="73"/>
    </row>
    <row r="97" spans="1:26" ht="15" customHeight="1">
      <c r="A97" s="270"/>
      <c r="B97" s="270"/>
      <c r="C97" s="1030" t="s">
        <v>3895</v>
      </c>
      <c r="D97" s="113">
        <v>1874</v>
      </c>
      <c r="E97" s="2341"/>
      <c r="F97" s="198" t="s">
        <v>3884</v>
      </c>
      <c r="G97" s="243">
        <v>21</v>
      </c>
      <c r="H97" s="985"/>
      <c r="I97" s="270">
        <f t="shared" si="40"/>
        <v>50</v>
      </c>
      <c r="J97" s="270" t="s">
        <v>3769</v>
      </c>
      <c r="K97" s="1239"/>
      <c r="L97" s="246">
        <f>IF(OR(ISBLANK(K97),K97=0,H94=0,ISBLANK(H94)),,ROUND(K97+$L$5,2))</f>
        <v>0</v>
      </c>
      <c r="M97" s="348">
        <f t="shared" si="41"/>
        <v>0</v>
      </c>
      <c r="N97" s="1021">
        <f t="shared" si="16"/>
        <v>0</v>
      </c>
      <c r="O97" s="1860"/>
      <c r="P97" s="73"/>
      <c r="Q97" s="73"/>
      <c r="R97" s="73"/>
      <c r="S97" s="73"/>
      <c r="T97" s="73"/>
      <c r="U97" s="73"/>
      <c r="V97" s="73"/>
      <c r="W97" s="73"/>
      <c r="X97" s="73"/>
      <c r="Y97" s="73"/>
      <c r="Z97" s="73"/>
    </row>
    <row r="98" spans="1:26" ht="15" customHeight="1">
      <c r="A98" s="309">
        <v>40023</v>
      </c>
      <c r="B98" s="2179" t="s">
        <v>3896</v>
      </c>
      <c r="C98" s="310" t="s">
        <v>3897</v>
      </c>
      <c r="D98" s="148" t="s">
        <v>3898</v>
      </c>
      <c r="E98" s="2478"/>
      <c r="F98" s="310" t="s">
        <v>3899</v>
      </c>
      <c r="G98" s="887">
        <v>480</v>
      </c>
      <c r="H98" s="1307"/>
      <c r="I98" s="154">
        <f>ROUND(H98*G98/G98,2)</f>
        <v>0</v>
      </c>
      <c r="J98" s="310" t="s">
        <v>3769</v>
      </c>
      <c r="K98" s="1466"/>
      <c r="L98" s="1729">
        <f>IF(OR(ISBLANK(K98),K98=0,H98=0,ISBLANK(H98)),,ROUND(K98+$L$5,2))</f>
        <v>0</v>
      </c>
      <c r="M98" s="555">
        <f>ROUND(I98*L98,2)</f>
        <v>0</v>
      </c>
      <c r="N98" s="1018">
        <f t="shared" si="16"/>
        <v>0</v>
      </c>
      <c r="O98" s="1860"/>
      <c r="P98" s="73"/>
      <c r="Q98" s="73"/>
      <c r="R98" s="73"/>
      <c r="S98" s="73"/>
      <c r="T98" s="73"/>
      <c r="U98" s="73"/>
      <c r="V98" s="73"/>
      <c r="W98" s="73"/>
      <c r="X98" s="73"/>
      <c r="Y98" s="73"/>
      <c r="Z98" s="73"/>
    </row>
    <row r="99" spans="1:26" ht="15" customHeight="1">
      <c r="A99" s="166"/>
      <c r="B99" s="166" t="s">
        <v>3900</v>
      </c>
      <c r="C99" s="166" t="s">
        <v>20</v>
      </c>
      <c r="D99" s="148"/>
      <c r="E99" s="2353"/>
      <c r="F99" s="769"/>
      <c r="G99" s="770"/>
      <c r="H99" s="1124"/>
      <c r="I99" s="846"/>
      <c r="J99" s="769"/>
      <c r="K99" s="298"/>
      <c r="L99" s="287"/>
      <c r="M99" s="568"/>
      <c r="N99" s="1432"/>
      <c r="O99" s="1860"/>
      <c r="P99" s="73"/>
      <c r="Q99" s="73"/>
      <c r="R99" s="73"/>
      <c r="S99" s="73"/>
      <c r="T99" s="73"/>
      <c r="U99" s="73"/>
      <c r="V99" s="73"/>
      <c r="W99" s="73"/>
      <c r="X99" s="73"/>
      <c r="Y99" s="73"/>
      <c r="Z99" s="73"/>
    </row>
    <row r="100" spans="1:26" ht="15" customHeight="1">
      <c r="A100" s="166"/>
      <c r="B100" s="166"/>
      <c r="C100" s="1026" t="s">
        <v>20</v>
      </c>
      <c r="D100" s="148"/>
      <c r="E100" s="2353"/>
      <c r="F100" s="769"/>
      <c r="G100" s="770"/>
      <c r="H100" s="1124"/>
      <c r="I100" s="846"/>
      <c r="J100" s="769"/>
      <c r="K100" s="298"/>
      <c r="L100" s="287"/>
      <c r="M100" s="568"/>
      <c r="N100" s="1432"/>
      <c r="O100" s="1860"/>
      <c r="P100" s="73"/>
      <c r="Q100" s="73"/>
      <c r="R100" s="73"/>
      <c r="S100" s="73"/>
      <c r="T100" s="73"/>
      <c r="U100" s="73"/>
      <c r="V100" s="73"/>
      <c r="W100" s="73"/>
      <c r="X100" s="73"/>
      <c r="Y100" s="73"/>
      <c r="Z100" s="73"/>
    </row>
    <row r="101" spans="1:26" ht="15" customHeight="1">
      <c r="A101" s="270"/>
      <c r="B101" s="270"/>
      <c r="C101" s="1030" t="s">
        <v>20</v>
      </c>
      <c r="D101" s="113"/>
      <c r="E101" s="2565"/>
      <c r="F101" s="905"/>
      <c r="G101" s="1195"/>
      <c r="H101" s="1124"/>
      <c r="I101" s="562"/>
      <c r="J101" s="562"/>
      <c r="K101" s="307"/>
      <c r="L101" s="563"/>
      <c r="M101" s="1367"/>
      <c r="N101" s="2566"/>
      <c r="O101" s="1860"/>
      <c r="P101" s="73"/>
      <c r="Q101" s="73"/>
      <c r="R101" s="73"/>
      <c r="S101" s="73"/>
      <c r="T101" s="73"/>
      <c r="U101" s="73"/>
      <c r="V101" s="73"/>
      <c r="W101" s="73"/>
      <c r="X101" s="73"/>
      <c r="Y101" s="73"/>
      <c r="Z101" s="73"/>
    </row>
    <row r="102" spans="1:26" ht="15" customHeight="1">
      <c r="A102" s="356">
        <v>40024</v>
      </c>
      <c r="B102" s="2179" t="s">
        <v>3901</v>
      </c>
      <c r="C102" s="257" t="s">
        <v>344</v>
      </c>
      <c r="D102" s="148"/>
      <c r="E102" s="2360"/>
      <c r="F102" s="155" t="s">
        <v>3902</v>
      </c>
      <c r="G102" s="152">
        <v>6.25</v>
      </c>
      <c r="H102" s="1307">
        <v>30</v>
      </c>
      <c r="I102" s="154">
        <f>ROUND(H102*G102/G102,2)</f>
        <v>30</v>
      </c>
      <c r="J102" s="255" t="s">
        <v>3769</v>
      </c>
      <c r="K102" s="235"/>
      <c r="L102" s="157"/>
      <c r="M102" s="555"/>
      <c r="N102" s="1018"/>
      <c r="O102" s="1860"/>
      <c r="P102" s="73"/>
      <c r="Q102" s="73"/>
      <c r="R102" s="73"/>
      <c r="S102" s="73"/>
      <c r="T102" s="73"/>
      <c r="U102" s="73"/>
      <c r="V102" s="73"/>
      <c r="W102" s="73"/>
      <c r="X102" s="73"/>
      <c r="Y102" s="73"/>
      <c r="Z102" s="73"/>
    </row>
    <row r="103" spans="1:26" ht="15" customHeight="1">
      <c r="A103" s="198"/>
      <c r="B103" s="198"/>
      <c r="C103" s="2567" t="s">
        <v>347</v>
      </c>
      <c r="D103" s="113"/>
      <c r="E103" s="2349"/>
      <c r="F103" s="2349"/>
      <c r="G103" s="2349"/>
      <c r="H103" s="985"/>
      <c r="I103" s="198" t="e">
        <f>ROUND(H102*G102/G103,2)</f>
        <v>#DIV/0!</v>
      </c>
      <c r="J103" s="198" t="s">
        <v>3769</v>
      </c>
      <c r="K103" s="1835"/>
      <c r="L103" s="444">
        <f>IF(OR(ISBLANK(K103),K103=0,H102=0,ISBLANK(H102)),,ROUND(K103+$L$5,2))</f>
        <v>0</v>
      </c>
      <c r="M103" s="738" t="e">
        <f t="shared" ref="M103:M104" si="42">ROUND(I103*L103,2)</f>
        <v>#DIV/0!</v>
      </c>
      <c r="N103" s="987" t="e">
        <f t="shared" ref="N103:N115" si="43">ROUND(L103/G103,2)</f>
        <v>#DIV/0!</v>
      </c>
      <c r="O103" s="1860"/>
      <c r="P103" s="73"/>
      <c r="Q103" s="73"/>
      <c r="R103" s="73"/>
      <c r="S103" s="73"/>
      <c r="T103" s="73"/>
      <c r="U103" s="73"/>
      <c r="V103" s="73"/>
      <c r="W103" s="73"/>
      <c r="X103" s="73"/>
      <c r="Y103" s="73"/>
      <c r="Z103" s="73"/>
    </row>
    <row r="104" spans="1:26" ht="15" customHeight="1">
      <c r="A104" s="146">
        <v>40025</v>
      </c>
      <c r="B104" s="147" t="s">
        <v>3903</v>
      </c>
      <c r="C104" s="569" t="s">
        <v>3904</v>
      </c>
      <c r="D104" s="148">
        <v>932373</v>
      </c>
      <c r="E104" s="2343"/>
      <c r="F104" s="155" t="s">
        <v>3840</v>
      </c>
      <c r="G104" s="152">
        <v>11</v>
      </c>
      <c r="H104" s="532">
        <v>5</v>
      </c>
      <c r="I104" s="154">
        <f>ROUND(H104*G104/G104,2)</f>
        <v>5</v>
      </c>
      <c r="J104" s="155" t="s">
        <v>3769</v>
      </c>
      <c r="K104" s="1377"/>
      <c r="L104" s="157">
        <f>IF(OR(ISBLANK(K104),K104=0,H104=0,ISBLANK(H104)),,ROUND(K104+$L$5,2))</f>
        <v>0</v>
      </c>
      <c r="M104" s="555">
        <f t="shared" si="42"/>
        <v>0</v>
      </c>
      <c r="N104" s="1018">
        <f t="shared" si="43"/>
        <v>0</v>
      </c>
      <c r="O104" s="1860"/>
      <c r="P104" s="73"/>
      <c r="Q104" s="73"/>
      <c r="R104" s="73"/>
      <c r="S104" s="73"/>
      <c r="T104" s="73"/>
      <c r="U104" s="73"/>
      <c r="V104" s="73"/>
      <c r="W104" s="73"/>
      <c r="X104" s="73"/>
      <c r="Y104" s="73"/>
      <c r="Z104" s="73"/>
    </row>
    <row r="105" spans="1:26" ht="15" customHeight="1">
      <c r="A105" s="166"/>
      <c r="B105" s="166" t="s">
        <v>3793</v>
      </c>
      <c r="C105" s="166" t="s">
        <v>3905</v>
      </c>
      <c r="D105" s="1393">
        <v>1250</v>
      </c>
      <c r="E105" s="2132"/>
      <c r="F105" s="166" t="s">
        <v>3906</v>
      </c>
      <c r="G105" s="168">
        <v>8</v>
      </c>
      <c r="H105" s="1059"/>
      <c r="I105" s="154">
        <f t="shared" ref="I105:I107" si="44">ROUND($H$104*$G$104/G105,2)</f>
        <v>6.88</v>
      </c>
      <c r="J105" s="166" t="s">
        <v>3769</v>
      </c>
      <c r="K105" s="170"/>
      <c r="L105" s="157">
        <f>IF(OR(ISBLANK(K105),K105=0,H104=0,ISBLANK(H104)),,ROUND(K105+$L$5,2))</f>
        <v>0</v>
      </c>
      <c r="M105" s="555">
        <f t="shared" ref="M105:M107" si="45">ROUND(L105*I105,2)</f>
        <v>0</v>
      </c>
      <c r="N105" s="1018">
        <f t="shared" si="43"/>
        <v>0</v>
      </c>
      <c r="O105" s="1860"/>
      <c r="P105" s="73"/>
      <c r="Q105" s="73"/>
      <c r="R105" s="73"/>
      <c r="S105" s="73"/>
      <c r="T105" s="73"/>
      <c r="U105" s="73"/>
      <c r="V105" s="73"/>
      <c r="W105" s="73"/>
      <c r="X105" s="73"/>
      <c r="Y105" s="73"/>
      <c r="Z105" s="73"/>
    </row>
    <row r="106" spans="1:26" ht="15" customHeight="1">
      <c r="A106" s="166"/>
      <c r="B106" s="166"/>
      <c r="C106" s="166" t="s">
        <v>3907</v>
      </c>
      <c r="D106" s="148">
        <v>54800</v>
      </c>
      <c r="E106" s="2132"/>
      <c r="F106" s="166" t="s">
        <v>3908</v>
      </c>
      <c r="G106" s="168">
        <v>6</v>
      </c>
      <c r="H106" s="1059"/>
      <c r="I106" s="2004">
        <f t="shared" si="44"/>
        <v>9.17</v>
      </c>
      <c r="J106" s="166" t="s">
        <v>3769</v>
      </c>
      <c r="K106" s="170"/>
      <c r="L106" s="157">
        <f>IF(OR(ISBLANK(K106),K106=0,H104=0,ISBLANK(H104)),,ROUND(K106+$L$5,2))</f>
        <v>0</v>
      </c>
      <c r="M106" s="555">
        <f t="shared" si="45"/>
        <v>0</v>
      </c>
      <c r="N106" s="1018">
        <f t="shared" si="43"/>
        <v>0</v>
      </c>
      <c r="O106" s="1860"/>
      <c r="P106" s="73"/>
      <c r="Q106" s="73"/>
      <c r="R106" s="73"/>
      <c r="S106" s="73"/>
      <c r="T106" s="73"/>
      <c r="U106" s="73"/>
      <c r="V106" s="73"/>
      <c r="W106" s="73"/>
      <c r="X106" s="73"/>
      <c r="Y106" s="73"/>
      <c r="Z106" s="73"/>
    </row>
    <row r="107" spans="1:26" ht="15" customHeight="1">
      <c r="A107" s="270"/>
      <c r="B107" s="270"/>
      <c r="C107" s="1030" t="s">
        <v>3909</v>
      </c>
      <c r="D107" s="113">
        <v>914295</v>
      </c>
      <c r="E107" s="2349"/>
      <c r="F107" s="270" t="s">
        <v>3908</v>
      </c>
      <c r="G107" s="305">
        <v>6</v>
      </c>
      <c r="H107" s="1059"/>
      <c r="I107" s="1029">
        <f t="shared" si="44"/>
        <v>9.17</v>
      </c>
      <c r="J107" s="270" t="s">
        <v>3769</v>
      </c>
      <c r="K107" s="1239"/>
      <c r="L107" s="444">
        <f>IF(OR(ISBLANK(K107),K107=0,H104=0,ISBLANK(H104)),,ROUND(K107+$L$5,2))</f>
        <v>0</v>
      </c>
      <c r="M107" s="738">
        <f t="shared" si="45"/>
        <v>0</v>
      </c>
      <c r="N107" s="987">
        <f t="shared" si="43"/>
        <v>0</v>
      </c>
      <c r="O107" s="1860"/>
      <c r="P107" s="73"/>
      <c r="Q107" s="73"/>
      <c r="R107" s="73"/>
      <c r="S107" s="73"/>
      <c r="T107" s="73"/>
      <c r="U107" s="73"/>
      <c r="V107" s="73"/>
      <c r="W107" s="73"/>
      <c r="X107" s="73"/>
      <c r="Y107" s="73"/>
      <c r="Z107" s="73"/>
    </row>
    <row r="108" spans="1:26" ht="15" customHeight="1">
      <c r="A108" s="146">
        <v>40026</v>
      </c>
      <c r="B108" s="147" t="s">
        <v>3910</v>
      </c>
      <c r="C108" s="569" t="s">
        <v>3911</v>
      </c>
      <c r="D108" s="148">
        <v>932437</v>
      </c>
      <c r="E108" s="2343"/>
      <c r="F108" s="155" t="s">
        <v>3912</v>
      </c>
      <c r="G108" s="152">
        <v>30</v>
      </c>
      <c r="H108" s="1307">
        <v>5</v>
      </c>
      <c r="I108" s="154">
        <f>ROUND(H108*G108/G108,2)</f>
        <v>5</v>
      </c>
      <c r="J108" s="155" t="s">
        <v>3769</v>
      </c>
      <c r="K108" s="1377"/>
      <c r="L108" s="157">
        <f>IF(OR(ISBLANK(K108),K108=0,H108=0,ISBLANK(H108)),,ROUND(K108+$L$5,2))</f>
        <v>0</v>
      </c>
      <c r="M108" s="555">
        <f>ROUND(I108*L108,2)</f>
        <v>0</v>
      </c>
      <c r="N108" s="1018">
        <f t="shared" si="43"/>
        <v>0</v>
      </c>
      <c r="O108" s="1860"/>
      <c r="P108" s="73"/>
      <c r="Q108" s="73"/>
      <c r="R108" s="73"/>
      <c r="S108" s="73"/>
      <c r="T108" s="73"/>
      <c r="U108" s="73"/>
      <c r="V108" s="73"/>
      <c r="W108" s="73"/>
      <c r="X108" s="73"/>
      <c r="Y108" s="73"/>
      <c r="Z108" s="73"/>
    </row>
    <row r="109" spans="1:26" ht="15" customHeight="1">
      <c r="A109" s="166"/>
      <c r="B109" s="166" t="s">
        <v>3770</v>
      </c>
      <c r="C109" s="166" t="s">
        <v>3913</v>
      </c>
      <c r="D109" s="148">
        <v>1036</v>
      </c>
      <c r="E109" s="2132"/>
      <c r="F109" s="166" t="s">
        <v>3914</v>
      </c>
      <c r="G109" s="168">
        <v>36</v>
      </c>
      <c r="H109" s="1059"/>
      <c r="I109" s="2004">
        <f t="shared" ref="I109:I111" si="46">ROUND($H$108*$G$108/G109,2)</f>
        <v>4.17</v>
      </c>
      <c r="J109" s="166" t="s">
        <v>3769</v>
      </c>
      <c r="K109" s="170"/>
      <c r="L109" s="157">
        <f>IF(OR(ISBLANK(K109),K109=0,H108=0,ISBLANK(H108)),,ROUND(K109+$L$5,2))</f>
        <v>0</v>
      </c>
      <c r="M109" s="555">
        <f t="shared" ref="M109:M111" si="47">ROUND(L109*I109,2)</f>
        <v>0</v>
      </c>
      <c r="N109" s="1018">
        <f t="shared" si="43"/>
        <v>0</v>
      </c>
      <c r="O109" s="1860"/>
      <c r="P109" s="73"/>
      <c r="Q109" s="73"/>
      <c r="R109" s="73"/>
      <c r="S109" s="73"/>
      <c r="T109" s="73"/>
      <c r="U109" s="73"/>
      <c r="V109" s="73"/>
      <c r="W109" s="73"/>
      <c r="X109" s="73"/>
      <c r="Y109" s="73"/>
      <c r="Z109" s="73"/>
    </row>
    <row r="110" spans="1:26" ht="15" customHeight="1">
      <c r="A110" s="166"/>
      <c r="B110" s="166"/>
      <c r="C110" s="166" t="s">
        <v>3915</v>
      </c>
      <c r="D110" s="148">
        <v>54110</v>
      </c>
      <c r="E110" s="2132"/>
      <c r="F110" s="166" t="s">
        <v>3804</v>
      </c>
      <c r="G110" s="168">
        <v>32</v>
      </c>
      <c r="H110" s="1059"/>
      <c r="I110" s="154">
        <f t="shared" si="46"/>
        <v>4.6900000000000004</v>
      </c>
      <c r="J110" s="166" t="s">
        <v>3769</v>
      </c>
      <c r="K110" s="170"/>
      <c r="L110" s="157">
        <f>IF(OR(ISBLANK(K110),K110=0,H108=0,ISBLANK(H108)),,ROUND(K110+$L$5,2))</f>
        <v>0</v>
      </c>
      <c r="M110" s="555">
        <f t="shared" si="47"/>
        <v>0</v>
      </c>
      <c r="N110" s="1018">
        <f t="shared" si="43"/>
        <v>0</v>
      </c>
      <c r="O110" s="1860"/>
      <c r="P110" s="73"/>
      <c r="Q110" s="73"/>
      <c r="R110" s="73"/>
      <c r="S110" s="73"/>
      <c r="T110" s="73"/>
      <c r="U110" s="73"/>
      <c r="V110" s="73"/>
      <c r="W110" s="73"/>
      <c r="X110" s="73"/>
      <c r="Y110" s="73"/>
      <c r="Z110" s="73"/>
    </row>
    <row r="111" spans="1:26" ht="15" customHeight="1">
      <c r="A111" s="270"/>
      <c r="B111" s="270"/>
      <c r="C111" s="1030" t="s">
        <v>3916</v>
      </c>
      <c r="D111" s="113">
        <v>913438</v>
      </c>
      <c r="E111" s="2349"/>
      <c r="F111" s="270" t="s">
        <v>3917</v>
      </c>
      <c r="G111" s="305">
        <v>35</v>
      </c>
      <c r="H111" s="1059"/>
      <c r="I111" s="1029">
        <f t="shared" si="46"/>
        <v>4.29</v>
      </c>
      <c r="J111" s="270" t="s">
        <v>3769</v>
      </c>
      <c r="K111" s="1239"/>
      <c r="L111" s="246">
        <f>IF(OR(ISBLANK(K111),K111=0,H108=0,ISBLANK(H108)),,ROUND(K111+$L$5,2))</f>
        <v>0</v>
      </c>
      <c r="M111" s="738">
        <f t="shared" si="47"/>
        <v>0</v>
      </c>
      <c r="N111" s="987">
        <f t="shared" si="43"/>
        <v>0</v>
      </c>
      <c r="O111" s="1860"/>
      <c r="P111" s="73"/>
      <c r="Q111" s="73"/>
      <c r="R111" s="73"/>
      <c r="S111" s="73"/>
      <c r="T111" s="73"/>
      <c r="U111" s="73"/>
      <c r="V111" s="73"/>
      <c r="W111" s="73"/>
      <c r="X111" s="73"/>
      <c r="Y111" s="73"/>
      <c r="Z111" s="73"/>
    </row>
    <row r="112" spans="1:26" ht="15" customHeight="1">
      <c r="A112" s="146">
        <v>40027</v>
      </c>
      <c r="B112" s="147" t="s">
        <v>3918</v>
      </c>
      <c r="C112" s="569" t="s">
        <v>3919</v>
      </c>
      <c r="D112" s="148">
        <v>900210227</v>
      </c>
      <c r="E112" s="2343"/>
      <c r="F112" s="155" t="s">
        <v>3920</v>
      </c>
      <c r="G112" s="152">
        <v>41.25</v>
      </c>
      <c r="H112" s="1307">
        <v>5</v>
      </c>
      <c r="I112" s="154">
        <f>ROUND(H112*G112/G112,2)</f>
        <v>5</v>
      </c>
      <c r="J112" s="155" t="s">
        <v>3769</v>
      </c>
      <c r="K112" s="1377"/>
      <c r="L112" s="157">
        <f>IF(OR(ISBLANK(K112),K112=0,H112=0,ISBLANK(H112)),,ROUND(K112+$L$5,2))</f>
        <v>0</v>
      </c>
      <c r="M112" s="555">
        <f>ROUND(I112*L112,2)</f>
        <v>0</v>
      </c>
      <c r="N112" s="1018">
        <f t="shared" si="43"/>
        <v>0</v>
      </c>
      <c r="O112" s="1860"/>
      <c r="P112" s="73"/>
      <c r="Q112" s="73"/>
      <c r="R112" s="73"/>
      <c r="S112" s="73"/>
      <c r="T112" s="73"/>
      <c r="U112" s="73"/>
      <c r="V112" s="73"/>
      <c r="W112" s="73"/>
      <c r="X112" s="73"/>
      <c r="Y112" s="73"/>
      <c r="Z112" s="73"/>
    </row>
    <row r="113" spans="1:26" ht="15" customHeight="1">
      <c r="A113" s="166"/>
      <c r="B113" s="166" t="s">
        <v>3793</v>
      </c>
      <c r="C113" s="166" t="s">
        <v>3921</v>
      </c>
      <c r="D113" s="148">
        <v>1121</v>
      </c>
      <c r="E113" s="2132"/>
      <c r="F113" s="166" t="s">
        <v>3922</v>
      </c>
      <c r="G113" s="168">
        <v>40</v>
      </c>
      <c r="H113" s="1059"/>
      <c r="I113" s="154">
        <f t="shared" ref="I113:I115" si="48">ROUND($H$112*$G$112/G113,2)</f>
        <v>5.16</v>
      </c>
      <c r="J113" s="166" t="s">
        <v>3769</v>
      </c>
      <c r="K113" s="170"/>
      <c r="L113" s="157">
        <f>IF(OR(ISBLANK(K113),K113=0,H112=0,ISBLANK(H112)),,ROUND(K113+$L$5,2))</f>
        <v>0</v>
      </c>
      <c r="M113" s="555">
        <f t="shared" ref="M113:M115" si="49">ROUND(L113*I113,2)</f>
        <v>0</v>
      </c>
      <c r="N113" s="1018">
        <f t="shared" si="43"/>
        <v>0</v>
      </c>
      <c r="O113" s="1860"/>
      <c r="P113" s="73"/>
      <c r="Q113" s="73"/>
      <c r="R113" s="73"/>
      <c r="S113" s="73"/>
      <c r="T113" s="73"/>
      <c r="U113" s="73"/>
      <c r="V113" s="73"/>
      <c r="W113" s="73"/>
      <c r="X113" s="73"/>
      <c r="Y113" s="73"/>
      <c r="Z113" s="73"/>
    </row>
    <row r="114" spans="1:26" ht="15" customHeight="1">
      <c r="A114" s="166"/>
      <c r="B114" s="166"/>
      <c r="C114" s="166" t="s">
        <v>3923</v>
      </c>
      <c r="D114" s="148">
        <v>54965</v>
      </c>
      <c r="E114" s="2132"/>
      <c r="F114" s="166" t="s">
        <v>3922</v>
      </c>
      <c r="G114" s="168">
        <v>40</v>
      </c>
      <c r="H114" s="1059"/>
      <c r="I114" s="1125">
        <f t="shared" si="48"/>
        <v>5.16</v>
      </c>
      <c r="J114" s="166" t="s">
        <v>3769</v>
      </c>
      <c r="K114" s="170"/>
      <c r="L114" s="171">
        <f>IF(OR(ISBLANK(K114),K114=0,H112=0,ISBLANK(H112)),,ROUND(K114+$L$5,2))</f>
        <v>0</v>
      </c>
      <c r="M114" s="326">
        <f t="shared" si="49"/>
        <v>0</v>
      </c>
      <c r="N114" s="1012">
        <f t="shared" si="43"/>
        <v>0</v>
      </c>
      <c r="O114" s="1860"/>
      <c r="P114" s="73"/>
      <c r="Q114" s="73"/>
      <c r="R114" s="73"/>
      <c r="S114" s="73"/>
      <c r="T114" s="73"/>
      <c r="U114" s="73"/>
      <c r="V114" s="73"/>
      <c r="W114" s="73"/>
      <c r="X114" s="73"/>
      <c r="Y114" s="73"/>
      <c r="Z114" s="73"/>
    </row>
    <row r="115" spans="1:26" ht="15" customHeight="1">
      <c r="A115" s="270"/>
      <c r="B115" s="270"/>
      <c r="C115" s="270" t="s">
        <v>3924</v>
      </c>
      <c r="D115" s="113">
        <v>91375</v>
      </c>
      <c r="E115" s="2349"/>
      <c r="F115" s="270" t="s">
        <v>3922</v>
      </c>
      <c r="G115" s="305">
        <v>40</v>
      </c>
      <c r="H115" s="1059"/>
      <c r="I115" s="575">
        <f t="shared" si="48"/>
        <v>5.16</v>
      </c>
      <c r="J115" s="270" t="s">
        <v>3769</v>
      </c>
      <c r="K115" s="1239"/>
      <c r="L115" s="444">
        <f>IF(OR(ISBLANK(K115),K115=0,H112=0,ISBLANK(H112)),,ROUND(K115+$L$5,2))</f>
        <v>0</v>
      </c>
      <c r="M115" s="738">
        <f t="shared" si="49"/>
        <v>0</v>
      </c>
      <c r="N115" s="987">
        <f t="shared" si="43"/>
        <v>0</v>
      </c>
      <c r="O115" s="1860"/>
      <c r="P115" s="73"/>
      <c r="Q115" s="73"/>
      <c r="R115" s="73"/>
      <c r="S115" s="73"/>
      <c r="T115" s="73"/>
      <c r="U115" s="73"/>
      <c r="V115" s="73"/>
      <c r="W115" s="73"/>
      <c r="X115" s="73"/>
      <c r="Y115" s="73"/>
      <c r="Z115" s="73"/>
    </row>
    <row r="116" spans="1:26" ht="15" customHeight="1">
      <c r="A116" s="504">
        <v>40028</v>
      </c>
      <c r="B116" s="147" t="s">
        <v>3925</v>
      </c>
      <c r="C116" s="257" t="s">
        <v>344</v>
      </c>
      <c r="D116" s="148"/>
      <c r="E116" s="2353"/>
      <c r="F116" s="166" t="s">
        <v>3926</v>
      </c>
      <c r="G116" s="168">
        <v>624</v>
      </c>
      <c r="H116" s="1307"/>
      <c r="I116" s="154">
        <f>ROUND(H116*G116/G116,2)</f>
        <v>0</v>
      </c>
      <c r="J116" s="155" t="s">
        <v>3769</v>
      </c>
      <c r="K116" s="235"/>
      <c r="L116" s="157"/>
      <c r="M116" s="555"/>
      <c r="N116" s="1018"/>
      <c r="O116" s="1860"/>
      <c r="P116" s="73"/>
      <c r="Q116" s="73"/>
      <c r="R116" s="73"/>
      <c r="S116" s="73"/>
      <c r="T116" s="73"/>
      <c r="U116" s="73"/>
      <c r="V116" s="73"/>
      <c r="W116" s="73"/>
      <c r="X116" s="73"/>
      <c r="Y116" s="73"/>
      <c r="Z116" s="73"/>
    </row>
    <row r="117" spans="1:26" ht="15" customHeight="1">
      <c r="A117" s="270"/>
      <c r="B117" s="270" t="s">
        <v>3927</v>
      </c>
      <c r="C117" s="2567" t="s">
        <v>347</v>
      </c>
      <c r="D117" s="113"/>
      <c r="E117" s="2349"/>
      <c r="F117" s="2349"/>
      <c r="G117" s="2349"/>
      <c r="H117" s="985"/>
      <c r="I117" s="198" t="e">
        <f>ROUND(H116*G116/G117,2)</f>
        <v>#DIV/0!</v>
      </c>
      <c r="J117" s="1520" t="s">
        <v>3769</v>
      </c>
      <c r="K117" s="1835"/>
      <c r="L117" s="444">
        <f>IF(OR(ISBLANK(K117),K117=0,H116=0,ISBLANK(H116)),,ROUND(K117+$L$5,2))</f>
        <v>0</v>
      </c>
      <c r="M117" s="738" t="e">
        <f t="shared" ref="M117:M118" si="50">ROUND(I117*L117,2)</f>
        <v>#DIV/0!</v>
      </c>
      <c r="N117" s="987" t="e">
        <f t="shared" ref="N117:N134" si="51">ROUND(L117/G117,2)</f>
        <v>#DIV/0!</v>
      </c>
      <c r="O117" s="1860"/>
      <c r="P117" s="73"/>
      <c r="Q117" s="73"/>
      <c r="R117" s="73"/>
      <c r="S117" s="73"/>
      <c r="T117" s="73"/>
      <c r="U117" s="73"/>
      <c r="V117" s="73"/>
      <c r="W117" s="73"/>
      <c r="X117" s="73"/>
      <c r="Y117" s="73"/>
      <c r="Z117" s="73"/>
    </row>
    <row r="118" spans="1:26" ht="15" customHeight="1">
      <c r="A118" s="146">
        <v>40029</v>
      </c>
      <c r="B118" s="147" t="s">
        <v>3928</v>
      </c>
      <c r="C118" s="569" t="s">
        <v>3929</v>
      </c>
      <c r="D118" s="148">
        <v>932440</v>
      </c>
      <c r="E118" s="2343"/>
      <c r="F118" s="155" t="s">
        <v>3930</v>
      </c>
      <c r="G118" s="152">
        <v>36</v>
      </c>
      <c r="H118" s="532">
        <v>10</v>
      </c>
      <c r="I118" s="154">
        <f>ROUND(H118*G118/G118,2)</f>
        <v>10</v>
      </c>
      <c r="J118" s="155" t="s">
        <v>3769</v>
      </c>
      <c r="K118" s="1377"/>
      <c r="L118" s="157">
        <f>IF(OR(ISBLANK(K118),K118=0,H118=0,ISBLANK(H118)),,ROUND(K118+$L$5,2))</f>
        <v>0</v>
      </c>
      <c r="M118" s="555">
        <f t="shared" si="50"/>
        <v>0</v>
      </c>
      <c r="N118" s="1018">
        <f t="shared" si="51"/>
        <v>0</v>
      </c>
      <c r="O118" s="1860"/>
      <c r="P118" s="73"/>
      <c r="Q118" s="73"/>
      <c r="R118" s="73"/>
      <c r="S118" s="73"/>
      <c r="T118" s="73"/>
      <c r="U118" s="73"/>
      <c r="V118" s="73"/>
      <c r="W118" s="73"/>
      <c r="X118" s="73"/>
      <c r="Y118" s="73"/>
      <c r="Z118" s="73"/>
    </row>
    <row r="119" spans="1:26" ht="15" customHeight="1">
      <c r="A119" s="155"/>
      <c r="B119" s="769" t="s">
        <v>3931</v>
      </c>
      <c r="C119" s="569" t="s">
        <v>3932</v>
      </c>
      <c r="D119" s="148">
        <v>1176</v>
      </c>
      <c r="E119" s="2343"/>
      <c r="F119" s="155" t="s">
        <v>3930</v>
      </c>
      <c r="G119" s="152">
        <v>36</v>
      </c>
      <c r="H119" s="1059"/>
      <c r="I119" s="154">
        <f t="shared" ref="I119:I121" si="52">ROUND($H$118*$G$118/G119,2)</f>
        <v>10</v>
      </c>
      <c r="J119" s="155" t="s">
        <v>3769</v>
      </c>
      <c r="K119" s="156"/>
      <c r="L119" s="157">
        <f>IF(OR(ISBLANK(K119),K119=0,H118=0,ISBLANK(H118)),,ROUND(K119+$L$5,2))</f>
        <v>0</v>
      </c>
      <c r="M119" s="555">
        <f t="shared" ref="M119:M121" si="53">ROUND(L119*I119,2)</f>
        <v>0</v>
      </c>
      <c r="N119" s="1018">
        <f t="shared" si="51"/>
        <v>0</v>
      </c>
      <c r="O119" s="1860"/>
      <c r="P119" s="73"/>
      <c r="Q119" s="73"/>
      <c r="R119" s="73"/>
      <c r="S119" s="73"/>
      <c r="T119" s="73"/>
      <c r="U119" s="73"/>
      <c r="V119" s="73"/>
      <c r="W119" s="73"/>
      <c r="X119" s="73"/>
      <c r="Y119" s="73"/>
      <c r="Z119" s="73"/>
    </row>
    <row r="120" spans="1:26" ht="15" customHeight="1">
      <c r="A120" s="166"/>
      <c r="B120" s="166"/>
      <c r="C120" s="166" t="s">
        <v>3933</v>
      </c>
      <c r="D120" s="148">
        <v>54580</v>
      </c>
      <c r="E120" s="2132"/>
      <c r="F120" s="166" t="s">
        <v>3930</v>
      </c>
      <c r="G120" s="168">
        <v>36</v>
      </c>
      <c r="H120" s="1059"/>
      <c r="I120" s="154">
        <f t="shared" si="52"/>
        <v>10</v>
      </c>
      <c r="J120" s="166" t="s">
        <v>3769</v>
      </c>
      <c r="K120" s="170"/>
      <c r="L120" s="157">
        <f>IF(OR(ISBLANK(K120),K120=0,H118=0,ISBLANK(H118)),,ROUND(K120+$L$5,2))</f>
        <v>0</v>
      </c>
      <c r="M120" s="555">
        <f t="shared" si="53"/>
        <v>0</v>
      </c>
      <c r="N120" s="1018">
        <f t="shared" si="51"/>
        <v>0</v>
      </c>
      <c r="O120" s="1860"/>
      <c r="P120" s="73"/>
      <c r="Q120" s="73"/>
      <c r="R120" s="73"/>
      <c r="S120" s="73"/>
      <c r="T120" s="73"/>
      <c r="U120" s="73"/>
      <c r="V120" s="73"/>
      <c r="W120" s="73"/>
      <c r="X120" s="73"/>
      <c r="Y120" s="73"/>
      <c r="Z120" s="73"/>
    </row>
    <row r="121" spans="1:26" ht="15" customHeight="1">
      <c r="A121" s="270"/>
      <c r="B121" s="270"/>
      <c r="C121" s="270" t="s">
        <v>3934</v>
      </c>
      <c r="D121" s="113">
        <v>913982</v>
      </c>
      <c r="E121" s="2349"/>
      <c r="F121" s="270" t="s">
        <v>3930</v>
      </c>
      <c r="G121" s="305">
        <v>36</v>
      </c>
      <c r="H121" s="1059"/>
      <c r="I121" s="364">
        <f t="shared" si="52"/>
        <v>10</v>
      </c>
      <c r="J121" s="270" t="s">
        <v>3769</v>
      </c>
      <c r="K121" s="1239"/>
      <c r="L121" s="444">
        <f>IF(OR(ISBLANK(K121),K121=0,H118=0,ISBLANK(H118)),,ROUND(K121+$L$5,2))</f>
        <v>0</v>
      </c>
      <c r="M121" s="738">
        <f t="shared" si="53"/>
        <v>0</v>
      </c>
      <c r="N121" s="987">
        <f t="shared" si="51"/>
        <v>0</v>
      </c>
      <c r="O121" s="1860"/>
      <c r="P121" s="73"/>
      <c r="Q121" s="73"/>
      <c r="R121" s="73"/>
      <c r="S121" s="73"/>
      <c r="T121" s="73"/>
      <c r="U121" s="73"/>
      <c r="V121" s="73"/>
      <c r="W121" s="73"/>
      <c r="X121" s="73"/>
      <c r="Y121" s="73"/>
      <c r="Z121" s="73"/>
    </row>
    <row r="122" spans="1:26" ht="15" customHeight="1">
      <c r="A122" s="146">
        <v>40030</v>
      </c>
      <c r="B122" s="147" t="s">
        <v>3935</v>
      </c>
      <c r="C122" s="155" t="s">
        <v>3936</v>
      </c>
      <c r="D122" s="148">
        <v>90018589</v>
      </c>
      <c r="E122" s="2343"/>
      <c r="F122" s="155" t="s">
        <v>3937</v>
      </c>
      <c r="G122" s="152">
        <v>72</v>
      </c>
      <c r="H122" s="1307"/>
      <c r="I122" s="154">
        <f>ROUND(H122*G122/G122,2)</f>
        <v>0</v>
      </c>
      <c r="J122" s="155" t="s">
        <v>3769</v>
      </c>
      <c r="K122" s="1377"/>
      <c r="L122" s="157">
        <f>IF(OR(ISBLANK(K122),K122=0,H122=0,ISBLANK(H122)),,ROUND(K122+$L$5,2))</f>
        <v>0</v>
      </c>
      <c r="M122" s="555">
        <f>ROUND(I122*L122,2)</f>
        <v>0</v>
      </c>
      <c r="N122" s="1018">
        <f t="shared" si="51"/>
        <v>0</v>
      </c>
      <c r="O122" s="1860"/>
      <c r="P122" s="73"/>
      <c r="Q122" s="73"/>
      <c r="R122" s="73"/>
      <c r="S122" s="73"/>
      <c r="T122" s="73"/>
      <c r="U122" s="73"/>
      <c r="V122" s="73"/>
      <c r="W122" s="73"/>
      <c r="X122" s="73"/>
      <c r="Y122" s="73"/>
      <c r="Z122" s="73"/>
    </row>
    <row r="123" spans="1:26" ht="15" customHeight="1">
      <c r="A123" s="166"/>
      <c r="B123" s="166" t="s">
        <v>3793</v>
      </c>
      <c r="C123" s="166" t="s">
        <v>3938</v>
      </c>
      <c r="D123" s="148">
        <v>1267</v>
      </c>
      <c r="E123" s="2132"/>
      <c r="F123" s="166" t="s">
        <v>3939</v>
      </c>
      <c r="G123" s="168">
        <v>144</v>
      </c>
      <c r="H123" s="1059"/>
      <c r="I123" s="154">
        <f t="shared" ref="I123:I127" si="54">ROUND($H$122*$G$122/G123,2)</f>
        <v>0</v>
      </c>
      <c r="J123" s="166" t="s">
        <v>3769</v>
      </c>
      <c r="K123" s="170"/>
      <c r="L123" s="157">
        <f>IF(OR(ISBLANK(K123),K123=0,H122=0,ISBLANK(H122)),,ROUND(K123+$L$5,2))</f>
        <v>0</v>
      </c>
      <c r="M123" s="555">
        <f t="shared" ref="M123:M127" si="55">ROUND(L123*I123,2)</f>
        <v>0</v>
      </c>
      <c r="N123" s="1018">
        <f t="shared" si="51"/>
        <v>0</v>
      </c>
      <c r="O123" s="1860"/>
      <c r="P123" s="73"/>
      <c r="Q123" s="73"/>
      <c r="R123" s="73"/>
      <c r="S123" s="73"/>
      <c r="T123" s="73"/>
      <c r="U123" s="73"/>
      <c r="V123" s="73"/>
      <c r="W123" s="73"/>
      <c r="X123" s="73"/>
      <c r="Y123" s="73"/>
      <c r="Z123" s="73"/>
    </row>
    <row r="124" spans="1:26" ht="15" customHeight="1">
      <c r="A124" s="166"/>
      <c r="B124" s="166"/>
      <c r="C124" s="166" t="s">
        <v>3940</v>
      </c>
      <c r="D124" s="148">
        <v>54830</v>
      </c>
      <c r="E124" s="2132"/>
      <c r="F124" s="166" t="s">
        <v>3941</v>
      </c>
      <c r="G124" s="168">
        <v>37</v>
      </c>
      <c r="H124" s="1059"/>
      <c r="I124" s="2004">
        <f t="shared" si="54"/>
        <v>0</v>
      </c>
      <c r="J124" s="166" t="s">
        <v>3769</v>
      </c>
      <c r="K124" s="170"/>
      <c r="L124" s="157">
        <f>IF(OR(ISBLANK(K124),K124=0,H122=0,ISBLANK(H122)),,ROUND(K124+$L$5,2))</f>
        <v>0</v>
      </c>
      <c r="M124" s="555">
        <f t="shared" si="55"/>
        <v>0</v>
      </c>
      <c r="N124" s="1018">
        <f t="shared" si="51"/>
        <v>0</v>
      </c>
      <c r="O124" s="1860"/>
      <c r="P124" s="73"/>
      <c r="Q124" s="73"/>
      <c r="R124" s="73"/>
      <c r="S124" s="73"/>
      <c r="T124" s="73"/>
      <c r="U124" s="73"/>
      <c r="V124" s="73"/>
      <c r="W124" s="73"/>
      <c r="X124" s="73"/>
      <c r="Y124" s="73"/>
      <c r="Z124" s="73"/>
    </row>
    <row r="125" spans="1:26" ht="15" customHeight="1">
      <c r="A125" s="166"/>
      <c r="B125" s="166"/>
      <c r="C125" s="1026" t="s">
        <v>3942</v>
      </c>
      <c r="D125" s="148">
        <v>914345</v>
      </c>
      <c r="E125" s="2132"/>
      <c r="F125" s="166" t="s">
        <v>3943</v>
      </c>
      <c r="G125" s="168">
        <v>33</v>
      </c>
      <c r="H125" s="1059"/>
      <c r="I125" s="2004">
        <f t="shared" si="54"/>
        <v>0</v>
      </c>
      <c r="J125" s="166" t="s">
        <v>3769</v>
      </c>
      <c r="K125" s="170"/>
      <c r="L125" s="157">
        <f>IF(OR(ISBLANK(K125),K125=0,H122=0,ISBLANK(H122)),,ROUND(K125+$L$5,2))</f>
        <v>0</v>
      </c>
      <c r="M125" s="555">
        <f t="shared" si="55"/>
        <v>0</v>
      </c>
      <c r="N125" s="1018">
        <f t="shared" si="51"/>
        <v>0</v>
      </c>
      <c r="O125" s="1860"/>
      <c r="P125" s="73"/>
      <c r="Q125" s="73"/>
      <c r="R125" s="73"/>
      <c r="S125" s="73"/>
      <c r="T125" s="73"/>
      <c r="U125" s="73"/>
      <c r="V125" s="73"/>
      <c r="W125" s="73"/>
      <c r="X125" s="73"/>
      <c r="Y125" s="73"/>
      <c r="Z125" s="73"/>
    </row>
    <row r="126" spans="1:26" ht="15" customHeight="1">
      <c r="A126" s="228"/>
      <c r="B126" s="228"/>
      <c r="C126" s="166" t="s">
        <v>3944</v>
      </c>
      <c r="D126" s="148">
        <v>2150080623</v>
      </c>
      <c r="E126" s="2132"/>
      <c r="F126" s="166" t="s">
        <v>3922</v>
      </c>
      <c r="G126" s="168">
        <v>40</v>
      </c>
      <c r="H126" s="1059"/>
      <c r="I126" s="1035">
        <f t="shared" si="54"/>
        <v>0</v>
      </c>
      <c r="J126" s="228" t="s">
        <v>3769</v>
      </c>
      <c r="K126" s="2568"/>
      <c r="L126" s="157">
        <f>IF(OR(ISBLANK(K126),H122=0,ISBLANK(H122)),,ROUND(K126+$L$5,2))</f>
        <v>0</v>
      </c>
      <c r="M126" s="555">
        <f t="shared" si="55"/>
        <v>0</v>
      </c>
      <c r="N126" s="1018">
        <f t="shared" si="51"/>
        <v>0</v>
      </c>
      <c r="O126" s="1860"/>
      <c r="P126" s="73"/>
      <c r="Q126" s="73"/>
      <c r="R126" s="73"/>
      <c r="S126" s="73"/>
      <c r="T126" s="73"/>
      <c r="U126" s="73"/>
      <c r="V126" s="73"/>
      <c r="W126" s="73"/>
      <c r="X126" s="73"/>
      <c r="Y126" s="73"/>
      <c r="Z126" s="73"/>
    </row>
    <row r="127" spans="1:26" ht="15" customHeight="1">
      <c r="A127" s="198"/>
      <c r="B127" s="270"/>
      <c r="C127" s="198" t="s">
        <v>3945</v>
      </c>
      <c r="D127" s="113">
        <v>6001</v>
      </c>
      <c r="E127" s="2341"/>
      <c r="F127" s="198" t="s">
        <v>3946</v>
      </c>
      <c r="G127" s="243">
        <v>38</v>
      </c>
      <c r="H127" s="985"/>
      <c r="I127" s="364">
        <f t="shared" si="54"/>
        <v>0</v>
      </c>
      <c r="J127" s="270" t="s">
        <v>3769</v>
      </c>
      <c r="K127" s="1239"/>
      <c r="L127" s="444">
        <f>IF(OR(ISBLANK(K127),H122=0,ISBLANK(H122)),,ROUND(K127+$L$5,2))</f>
        <v>0</v>
      </c>
      <c r="M127" s="738">
        <f t="shared" si="55"/>
        <v>0</v>
      </c>
      <c r="N127" s="987">
        <f t="shared" si="51"/>
        <v>0</v>
      </c>
      <c r="O127" s="1860"/>
      <c r="P127" s="73"/>
      <c r="Q127" s="73"/>
      <c r="R127" s="73"/>
      <c r="S127" s="73"/>
      <c r="T127" s="73"/>
      <c r="U127" s="73"/>
      <c r="V127" s="73"/>
      <c r="W127" s="73"/>
      <c r="X127" s="73"/>
      <c r="Y127" s="73"/>
      <c r="Z127" s="73"/>
    </row>
    <row r="128" spans="1:26" ht="15" customHeight="1">
      <c r="A128" s="146">
        <v>40031</v>
      </c>
      <c r="B128" s="147" t="s">
        <v>3947</v>
      </c>
      <c r="C128" s="155" t="s">
        <v>3948</v>
      </c>
      <c r="D128" s="148" t="s">
        <v>3949</v>
      </c>
      <c r="E128" s="2343"/>
      <c r="F128" s="155" t="s">
        <v>3950</v>
      </c>
      <c r="G128" s="152">
        <v>21</v>
      </c>
      <c r="H128" s="1307">
        <v>40</v>
      </c>
      <c r="I128" s="154">
        <f>ROUND(H128*G128/G128,2)</f>
        <v>40</v>
      </c>
      <c r="J128" s="155" t="s">
        <v>3769</v>
      </c>
      <c r="K128" s="156"/>
      <c r="L128" s="157">
        <f>IF(OR(ISBLANK(K128),K128=0,H128=0,ISBLANK(H128)),,ROUND(K128+$L$5,2))</f>
        <v>0</v>
      </c>
      <c r="M128" s="555">
        <f>ROUND(I128*L128,2)</f>
        <v>0</v>
      </c>
      <c r="N128" s="1018">
        <f t="shared" si="51"/>
        <v>0</v>
      </c>
      <c r="O128" s="1860"/>
      <c r="P128" s="73"/>
      <c r="Q128" s="73"/>
      <c r="R128" s="73"/>
      <c r="S128" s="73"/>
      <c r="T128" s="73"/>
      <c r="U128" s="73"/>
      <c r="V128" s="73"/>
      <c r="W128" s="73"/>
      <c r="X128" s="73"/>
      <c r="Y128" s="73"/>
      <c r="Z128" s="73"/>
    </row>
    <row r="129" spans="1:26" ht="15" customHeight="1">
      <c r="A129" s="155"/>
      <c r="B129" s="166" t="s">
        <v>3951</v>
      </c>
      <c r="C129" s="155" t="s">
        <v>3952</v>
      </c>
      <c r="D129" s="148">
        <v>2150080606</v>
      </c>
      <c r="E129" s="2343"/>
      <c r="F129" s="155" t="s">
        <v>3953</v>
      </c>
      <c r="G129" s="152">
        <v>20</v>
      </c>
      <c r="H129" s="1059"/>
      <c r="I129" s="154">
        <f t="shared" ref="I129:I130" si="56">ROUND($H$128*$G$128/G129,2)</f>
        <v>42</v>
      </c>
      <c r="J129" s="155" t="s">
        <v>3769</v>
      </c>
      <c r="K129" s="1377"/>
      <c r="L129" s="157">
        <f>IF(OR(ISBLANK(K129),K129=0,H128=0,ISBLANK(H128)),,ROUND(K129+$L$5,2))</f>
        <v>0</v>
      </c>
      <c r="M129" s="555">
        <f t="shared" ref="M129:M130" si="57">ROUND(L129*I129,2)</f>
        <v>0</v>
      </c>
      <c r="N129" s="1018">
        <f t="shared" si="51"/>
        <v>0</v>
      </c>
      <c r="O129" s="1860"/>
      <c r="P129" s="73"/>
      <c r="Q129" s="73"/>
      <c r="R129" s="73"/>
      <c r="S129" s="73"/>
      <c r="T129" s="73"/>
      <c r="U129" s="73"/>
      <c r="V129" s="73"/>
      <c r="W129" s="73"/>
      <c r="X129" s="73"/>
      <c r="Y129" s="73"/>
      <c r="Z129" s="73"/>
    </row>
    <row r="130" spans="1:26" ht="15" customHeight="1">
      <c r="A130" s="356"/>
      <c r="B130" s="356"/>
      <c r="C130" s="356" t="s">
        <v>3954</v>
      </c>
      <c r="D130" s="112">
        <v>1003</v>
      </c>
      <c r="E130" s="2434"/>
      <c r="F130" s="356" t="s">
        <v>3955</v>
      </c>
      <c r="G130" s="895">
        <v>18</v>
      </c>
      <c r="H130" s="1059"/>
      <c r="I130" s="270">
        <f t="shared" si="56"/>
        <v>46.67</v>
      </c>
      <c r="J130" s="356" t="s">
        <v>3769</v>
      </c>
      <c r="K130" s="1201"/>
      <c r="L130" s="266">
        <f>IF(OR(ISBLANK(K130),K130=0,H128=0,ISBLANK(H128)),,ROUND(K130+$L$5,2))</f>
        <v>0</v>
      </c>
      <c r="M130" s="348">
        <f t="shared" si="57"/>
        <v>0</v>
      </c>
      <c r="N130" s="1021">
        <f t="shared" si="51"/>
        <v>0</v>
      </c>
      <c r="O130" s="1860"/>
      <c r="P130" s="73"/>
      <c r="Q130" s="73"/>
      <c r="R130" s="73"/>
      <c r="S130" s="73"/>
      <c r="T130" s="73"/>
      <c r="U130" s="73"/>
      <c r="V130" s="73"/>
      <c r="W130" s="73"/>
      <c r="X130" s="73"/>
      <c r="Y130" s="73"/>
      <c r="Z130" s="73"/>
    </row>
    <row r="131" spans="1:26" ht="15" customHeight="1">
      <c r="A131" s="253">
        <v>40032</v>
      </c>
      <c r="B131" s="254" t="s">
        <v>3956</v>
      </c>
      <c r="C131" s="255" t="s">
        <v>3957</v>
      </c>
      <c r="D131" s="148">
        <v>901533004</v>
      </c>
      <c r="E131" s="2474"/>
      <c r="F131" s="255" t="s">
        <v>3958</v>
      </c>
      <c r="G131" s="311">
        <v>90</v>
      </c>
      <c r="H131" s="1307">
        <v>10</v>
      </c>
      <c r="I131" s="154">
        <f>ROUND(H131*G131/G131,2)</f>
        <v>10</v>
      </c>
      <c r="J131" s="255" t="s">
        <v>170</v>
      </c>
      <c r="K131" s="1378"/>
      <c r="L131" s="314">
        <f>IF(OR(ISBLANK(K131),K131=0,H131=0,ISBLANK(H131)),,ROUND(K131+$L$5,2))</f>
        <v>0</v>
      </c>
      <c r="M131" s="555">
        <f>ROUND(I131*L131,2)</f>
        <v>0</v>
      </c>
      <c r="N131" s="1018">
        <f t="shared" si="51"/>
        <v>0</v>
      </c>
      <c r="O131" s="1860"/>
      <c r="P131" s="73"/>
      <c r="Q131" s="73"/>
      <c r="R131" s="73"/>
      <c r="S131" s="73"/>
      <c r="T131" s="73"/>
      <c r="U131" s="73"/>
      <c r="V131" s="73"/>
      <c r="W131" s="73"/>
      <c r="X131" s="73"/>
      <c r="Y131" s="73"/>
      <c r="Z131" s="73"/>
    </row>
    <row r="132" spans="1:26" ht="15" customHeight="1">
      <c r="A132" s="155"/>
      <c r="B132" s="155"/>
      <c r="C132" s="155" t="s">
        <v>3959</v>
      </c>
      <c r="D132" s="148">
        <v>6404</v>
      </c>
      <c r="E132" s="2434"/>
      <c r="F132" s="356" t="s">
        <v>3960</v>
      </c>
      <c r="G132" s="152">
        <v>180</v>
      </c>
      <c r="H132" s="1059"/>
      <c r="I132" s="154">
        <f t="shared" ref="I132:I134" si="58">ROUND($H$131*$G$131/G132,2)</f>
        <v>5</v>
      </c>
      <c r="J132" s="155" t="s">
        <v>170</v>
      </c>
      <c r="K132" s="156"/>
      <c r="L132" s="157">
        <f>IF(OR(ISBLANK(K132),K132=0,H131=0,ISBLANK(H131)),,ROUND(K132+$L$5,2))</f>
        <v>0</v>
      </c>
      <c r="M132" s="555">
        <f t="shared" ref="M132:M134" si="59">ROUND(L132*I132,2)</f>
        <v>0</v>
      </c>
      <c r="N132" s="1018">
        <f t="shared" si="51"/>
        <v>0</v>
      </c>
      <c r="O132" s="1860"/>
      <c r="P132" s="73"/>
      <c r="Q132" s="73"/>
      <c r="R132" s="73"/>
      <c r="S132" s="73"/>
      <c r="T132" s="73"/>
      <c r="U132" s="73"/>
      <c r="V132" s="73"/>
      <c r="W132" s="73"/>
      <c r="X132" s="73"/>
      <c r="Y132" s="73"/>
      <c r="Z132" s="73"/>
    </row>
    <row r="133" spans="1:26" ht="15" customHeight="1">
      <c r="A133" s="166"/>
      <c r="B133" s="166" t="s">
        <v>20</v>
      </c>
      <c r="C133" s="166" t="s">
        <v>3961</v>
      </c>
      <c r="D133" s="148" t="s">
        <v>3962</v>
      </c>
      <c r="E133" s="2361"/>
      <c r="F133" s="228" t="s">
        <v>3963</v>
      </c>
      <c r="G133" s="168">
        <v>67.5</v>
      </c>
      <c r="H133" s="1059"/>
      <c r="I133" s="154">
        <f t="shared" si="58"/>
        <v>13.33</v>
      </c>
      <c r="J133" s="155" t="s">
        <v>170</v>
      </c>
      <c r="K133" s="170"/>
      <c r="L133" s="157">
        <f>IF(OR(ISBLANK(K133),K133=0,H131=0,ISBLANK(H131)),,ROUND(K133+$L$5,2))</f>
        <v>0</v>
      </c>
      <c r="M133" s="555">
        <f t="shared" si="59"/>
        <v>0</v>
      </c>
      <c r="N133" s="1018">
        <f t="shared" si="51"/>
        <v>0</v>
      </c>
      <c r="O133" s="1860"/>
      <c r="P133" s="73"/>
      <c r="Q133" s="73"/>
      <c r="R133" s="73"/>
      <c r="S133" s="73"/>
      <c r="T133" s="73"/>
      <c r="U133" s="73"/>
      <c r="V133" s="73"/>
      <c r="W133" s="73"/>
      <c r="X133" s="73"/>
      <c r="Y133" s="73"/>
      <c r="Z133" s="73"/>
    </row>
    <row r="134" spans="1:26" ht="15" customHeight="1">
      <c r="A134" s="228"/>
      <c r="B134" s="228"/>
      <c r="C134" s="228" t="s">
        <v>3964</v>
      </c>
      <c r="D134" s="148">
        <v>9093</v>
      </c>
      <c r="E134" s="2361"/>
      <c r="F134" s="228" t="s">
        <v>3965</v>
      </c>
      <c r="G134" s="297">
        <v>84</v>
      </c>
      <c r="H134" s="1059"/>
      <c r="I134" s="154">
        <f t="shared" si="58"/>
        <v>10.71</v>
      </c>
      <c r="J134" s="166" t="s">
        <v>3966</v>
      </c>
      <c r="K134" s="170"/>
      <c r="L134" s="157">
        <f>IF(OR(ISBLANK(K134),K134=0,H131=0,ISBLANK(H131)),,ROUND(K134+$L$5,2))</f>
        <v>0</v>
      </c>
      <c r="M134" s="555">
        <f t="shared" si="59"/>
        <v>0</v>
      </c>
      <c r="N134" s="1018">
        <f t="shared" si="51"/>
        <v>0</v>
      </c>
      <c r="O134" s="1860"/>
      <c r="P134" s="73"/>
      <c r="Q134" s="73"/>
      <c r="R134" s="73"/>
      <c r="S134" s="73"/>
      <c r="T134" s="73"/>
      <c r="U134" s="73"/>
      <c r="V134" s="73"/>
      <c r="W134" s="73"/>
      <c r="X134" s="73"/>
      <c r="Y134" s="73"/>
      <c r="Z134" s="73"/>
    </row>
    <row r="135" spans="1:26" ht="15" customHeight="1">
      <c r="A135" s="270"/>
      <c r="B135" s="270"/>
      <c r="C135" s="270"/>
      <c r="D135" s="113"/>
      <c r="E135" s="2138"/>
      <c r="F135" s="270"/>
      <c r="G135" s="305"/>
      <c r="H135" s="1059"/>
      <c r="I135" s="575"/>
      <c r="J135" s="198"/>
      <c r="K135" s="307"/>
      <c r="L135" s="444"/>
      <c r="M135" s="738"/>
      <c r="N135" s="987"/>
      <c r="O135" s="1860"/>
      <c r="P135" s="73"/>
      <c r="Q135" s="73"/>
      <c r="R135" s="73"/>
      <c r="S135" s="73"/>
      <c r="T135" s="73"/>
      <c r="U135" s="73"/>
      <c r="V135" s="73"/>
      <c r="W135" s="73"/>
      <c r="X135" s="73"/>
      <c r="Y135" s="73"/>
      <c r="Z135" s="73"/>
    </row>
    <row r="136" spans="1:26" ht="15" customHeight="1">
      <c r="A136" s="146">
        <v>40033</v>
      </c>
      <c r="B136" s="147" t="s">
        <v>3967</v>
      </c>
      <c r="C136" s="569" t="s">
        <v>3968</v>
      </c>
      <c r="D136" s="148" t="s">
        <v>3969</v>
      </c>
      <c r="E136" s="2343"/>
      <c r="F136" s="155" t="s">
        <v>3970</v>
      </c>
      <c r="G136" s="152">
        <v>460</v>
      </c>
      <c r="H136" s="1307">
        <v>10</v>
      </c>
      <c r="I136" s="154">
        <f>ROUND(H136*G136/G136,2)</f>
        <v>10</v>
      </c>
      <c r="J136" s="155" t="s">
        <v>170</v>
      </c>
      <c r="K136" s="156"/>
      <c r="L136" s="157">
        <f>IF(OR(ISBLANK(K136),K136=0,H136=0,ISBLANK(H136)),,ROUND(K136+$L$5,2))</f>
        <v>0</v>
      </c>
      <c r="M136" s="555">
        <f>ROUND(I136*L136,2)</f>
        <v>0</v>
      </c>
      <c r="N136" s="1018">
        <f>ROUND(L136/G136,2)</f>
        <v>0</v>
      </c>
      <c r="O136" s="1860"/>
      <c r="P136" s="73"/>
      <c r="Q136" s="73"/>
      <c r="R136" s="73"/>
      <c r="S136" s="73"/>
      <c r="T136" s="73"/>
      <c r="U136" s="73"/>
      <c r="V136" s="73"/>
      <c r="W136" s="73"/>
      <c r="X136" s="73"/>
      <c r="Y136" s="73"/>
      <c r="Z136" s="73"/>
    </row>
    <row r="137" spans="1:26" ht="15" customHeight="1">
      <c r="A137" s="166"/>
      <c r="B137" s="166" t="s">
        <v>3971</v>
      </c>
      <c r="C137" s="166"/>
      <c r="D137" s="148"/>
      <c r="E137" s="228"/>
      <c r="F137" s="228"/>
      <c r="G137" s="168"/>
      <c r="H137" s="1059"/>
      <c r="I137" s="154"/>
      <c r="J137" s="1107"/>
      <c r="K137" s="1107"/>
      <c r="L137" s="1107"/>
      <c r="M137" s="555"/>
      <c r="N137" s="1018"/>
      <c r="O137" s="1860"/>
      <c r="P137" s="73"/>
      <c r="Q137" s="73"/>
      <c r="R137" s="73"/>
      <c r="S137" s="73"/>
      <c r="T137" s="73"/>
      <c r="U137" s="73"/>
      <c r="V137" s="73"/>
      <c r="W137" s="73"/>
      <c r="X137" s="73"/>
      <c r="Y137" s="73"/>
      <c r="Z137" s="73"/>
    </row>
    <row r="138" spans="1:26" ht="15" customHeight="1">
      <c r="A138" s="270"/>
      <c r="B138" s="270"/>
      <c r="C138" s="270"/>
      <c r="D138" s="113"/>
      <c r="E138" s="270"/>
      <c r="F138" s="270"/>
      <c r="G138" s="305"/>
      <c r="H138" s="1059"/>
      <c r="I138" s="575"/>
      <c r="J138" s="1112"/>
      <c r="K138" s="1112"/>
      <c r="L138" s="1112"/>
      <c r="M138" s="738"/>
      <c r="N138" s="987"/>
      <c r="O138" s="1860"/>
      <c r="P138" s="73"/>
      <c r="Q138" s="73"/>
      <c r="R138" s="73"/>
      <c r="S138" s="73"/>
      <c r="T138" s="73"/>
      <c r="U138" s="73"/>
      <c r="V138" s="73"/>
      <c r="W138" s="73"/>
      <c r="X138" s="73"/>
      <c r="Y138" s="73"/>
      <c r="Z138" s="73"/>
    </row>
    <row r="139" spans="1:26" ht="15" customHeight="1">
      <c r="A139" s="702">
        <v>40034</v>
      </c>
      <c r="B139" s="937" t="s">
        <v>3972</v>
      </c>
      <c r="C139" s="166" t="s">
        <v>3973</v>
      </c>
      <c r="D139" s="148">
        <v>2150080110</v>
      </c>
      <c r="E139" s="2132"/>
      <c r="F139" s="166" t="s">
        <v>3974</v>
      </c>
      <c r="G139" s="168">
        <v>54</v>
      </c>
      <c r="H139" s="1307">
        <v>150</v>
      </c>
      <c r="I139" s="154">
        <f>ROUND(H139*G139/G139,2)</f>
        <v>150</v>
      </c>
      <c r="J139" s="155" t="s">
        <v>170</v>
      </c>
      <c r="K139" s="2564"/>
      <c r="L139" s="157">
        <f>IF(OR(ISBLANK(K139),K139=0,H139=0,ISBLANK(H139)),,ROUND(K139+$L$5,2))</f>
        <v>0</v>
      </c>
      <c r="M139" s="555">
        <f>ROUND(I139*L139,2)</f>
        <v>0</v>
      </c>
      <c r="N139" s="1018">
        <f t="shared" ref="N139:N144" si="60">ROUND(L139/G139,2)</f>
        <v>0</v>
      </c>
      <c r="O139" s="1860"/>
      <c r="P139" s="73"/>
      <c r="Q139" s="73"/>
      <c r="R139" s="73"/>
      <c r="S139" s="73"/>
      <c r="T139" s="73"/>
      <c r="U139" s="73"/>
      <c r="V139" s="73"/>
      <c r="W139" s="73"/>
      <c r="X139" s="73"/>
      <c r="Y139" s="73"/>
      <c r="Z139" s="73"/>
    </row>
    <row r="140" spans="1:26" ht="15" customHeight="1">
      <c r="A140" s="166"/>
      <c r="B140" s="166"/>
      <c r="C140" s="1026" t="s">
        <v>3975</v>
      </c>
      <c r="D140" s="148">
        <v>10381</v>
      </c>
      <c r="E140" s="2132"/>
      <c r="F140" s="166" t="s">
        <v>3974</v>
      </c>
      <c r="G140" s="168">
        <v>54</v>
      </c>
      <c r="H140" s="1059"/>
      <c r="I140" s="498">
        <f t="shared" ref="I140:I144" si="61">ROUND($H$139*$G$139/G140,2)</f>
        <v>150</v>
      </c>
      <c r="J140" s="155" t="s">
        <v>170</v>
      </c>
      <c r="K140" s="170"/>
      <c r="L140" s="157">
        <f>IF(OR(ISBLANK(K140),K140=0,H139=0,ISBLANK(H139)),,ROUND(K140+$L$5,2))</f>
        <v>0</v>
      </c>
      <c r="M140" s="555">
        <f t="shared" ref="M140:M144" si="62">ROUND(L140*I140,2)</f>
        <v>0</v>
      </c>
      <c r="N140" s="1018">
        <f t="shared" si="60"/>
        <v>0</v>
      </c>
      <c r="O140" s="1860"/>
      <c r="P140" s="73"/>
      <c r="Q140" s="73"/>
      <c r="R140" s="73"/>
      <c r="S140" s="73"/>
      <c r="T140" s="73"/>
      <c r="U140" s="73"/>
      <c r="V140" s="73"/>
      <c r="W140" s="73"/>
      <c r="X140" s="73"/>
      <c r="Y140" s="73"/>
      <c r="Z140" s="73"/>
    </row>
    <row r="141" spans="1:26" ht="15" customHeight="1">
      <c r="A141" s="166"/>
      <c r="B141" s="166"/>
      <c r="C141" s="166" t="s">
        <v>3976</v>
      </c>
      <c r="D141" s="148">
        <v>6301</v>
      </c>
      <c r="E141" s="2132"/>
      <c r="F141" s="166" t="s">
        <v>3974</v>
      </c>
      <c r="G141" s="168">
        <v>54</v>
      </c>
      <c r="H141" s="1059"/>
      <c r="I141" s="498">
        <f t="shared" si="61"/>
        <v>150</v>
      </c>
      <c r="J141" s="155" t="s">
        <v>170</v>
      </c>
      <c r="K141" s="170"/>
      <c r="L141" s="157">
        <f>IF(OR(ISBLANK(K141),K141=0,H139=0,ISBLANK(H139)),,ROUND(K141+$L$5,2))</f>
        <v>0</v>
      </c>
      <c r="M141" s="555">
        <f t="shared" si="62"/>
        <v>0</v>
      </c>
      <c r="N141" s="1018">
        <f t="shared" si="60"/>
        <v>0</v>
      </c>
      <c r="O141" s="1860"/>
      <c r="P141" s="73"/>
      <c r="Q141" s="73"/>
      <c r="R141" s="73"/>
      <c r="S141" s="73"/>
      <c r="T141" s="73"/>
      <c r="U141" s="73"/>
      <c r="V141" s="73"/>
      <c r="W141" s="73"/>
      <c r="X141" s="73"/>
      <c r="Y141" s="73"/>
      <c r="Z141" s="73"/>
    </row>
    <row r="142" spans="1:26" ht="15" customHeight="1">
      <c r="A142" s="166"/>
      <c r="B142" s="166"/>
      <c r="C142" s="166" t="s">
        <v>3977</v>
      </c>
      <c r="D142" s="148">
        <v>1828</v>
      </c>
      <c r="E142" s="2132"/>
      <c r="F142" s="166" t="s">
        <v>3974</v>
      </c>
      <c r="G142" s="168">
        <v>54</v>
      </c>
      <c r="H142" s="1059"/>
      <c r="I142" s="498">
        <f t="shared" si="61"/>
        <v>150</v>
      </c>
      <c r="J142" s="155" t="s">
        <v>170</v>
      </c>
      <c r="K142" s="170"/>
      <c r="L142" s="157">
        <f>IF(OR(ISBLANK(K142),K142=0,H139=0,ISBLANK(H139)),,ROUND(K142+$L$5,2))</f>
        <v>0</v>
      </c>
      <c r="M142" s="555">
        <f t="shared" si="62"/>
        <v>0</v>
      </c>
      <c r="N142" s="1018">
        <f t="shared" si="60"/>
        <v>0</v>
      </c>
      <c r="O142" s="1860"/>
      <c r="P142" s="73"/>
      <c r="Q142" s="73"/>
      <c r="R142" s="73"/>
      <c r="S142" s="73"/>
      <c r="T142" s="73"/>
      <c r="U142" s="73"/>
      <c r="V142" s="73"/>
      <c r="W142" s="73"/>
      <c r="X142" s="73"/>
      <c r="Y142" s="73"/>
      <c r="Z142" s="73"/>
    </row>
    <row r="143" spans="1:26" ht="15" customHeight="1">
      <c r="A143" s="166"/>
      <c r="B143" s="166"/>
      <c r="C143" s="166" t="s">
        <v>3978</v>
      </c>
      <c r="D143" s="148" t="s">
        <v>3979</v>
      </c>
      <c r="E143" s="2361"/>
      <c r="F143" s="228" t="s">
        <v>3980</v>
      </c>
      <c r="G143" s="297">
        <v>39.6</v>
      </c>
      <c r="H143" s="1059"/>
      <c r="I143" s="2289">
        <f t="shared" si="61"/>
        <v>204.55</v>
      </c>
      <c r="J143" s="155" t="s">
        <v>170</v>
      </c>
      <c r="K143" s="170"/>
      <c r="L143" s="157">
        <f>IF(OR(ISBLANK(K143),K143=0,H139=0,ISBLANK(H139)),,ROUND(K143+$L$5,2))</f>
        <v>0</v>
      </c>
      <c r="M143" s="555">
        <f t="shared" si="62"/>
        <v>0</v>
      </c>
      <c r="N143" s="1018">
        <f t="shared" si="60"/>
        <v>0</v>
      </c>
      <c r="O143" s="1860"/>
      <c r="P143" s="73"/>
      <c r="Q143" s="73"/>
      <c r="R143" s="73"/>
      <c r="S143" s="73"/>
      <c r="T143" s="73"/>
      <c r="U143" s="73"/>
      <c r="V143" s="73"/>
      <c r="W143" s="73"/>
      <c r="X143" s="73"/>
      <c r="Y143" s="73"/>
      <c r="Z143" s="73"/>
    </row>
    <row r="144" spans="1:26" ht="15" customHeight="1">
      <c r="A144" s="228"/>
      <c r="B144" s="166"/>
      <c r="C144" s="228" t="s">
        <v>3981</v>
      </c>
      <c r="D144" s="148">
        <v>9094</v>
      </c>
      <c r="E144" s="2361"/>
      <c r="F144" s="228" t="s">
        <v>3965</v>
      </c>
      <c r="G144" s="297">
        <v>84</v>
      </c>
      <c r="H144" s="1059"/>
      <c r="I144" s="2289">
        <f t="shared" si="61"/>
        <v>96.43</v>
      </c>
      <c r="J144" s="155" t="s">
        <v>170</v>
      </c>
      <c r="K144" s="170"/>
      <c r="L144" s="157">
        <f>IF(OR(ISBLANK(K144),K144=0,H139=0,ISBLANK(H139)),,ROUND(K144+$L$5,2))</f>
        <v>0</v>
      </c>
      <c r="M144" s="555">
        <f t="shared" si="62"/>
        <v>0</v>
      </c>
      <c r="N144" s="1018">
        <f t="shared" si="60"/>
        <v>0</v>
      </c>
      <c r="O144" s="1860"/>
      <c r="P144" s="73"/>
      <c r="Q144" s="73"/>
      <c r="R144" s="73"/>
      <c r="S144" s="73"/>
      <c r="T144" s="73"/>
      <c r="U144" s="73"/>
      <c r="V144" s="73"/>
      <c r="W144" s="73"/>
      <c r="X144" s="73"/>
      <c r="Y144" s="73"/>
      <c r="Z144" s="73"/>
    </row>
    <row r="145" spans="1:26" ht="15" customHeight="1">
      <c r="A145" s="228"/>
      <c r="B145" s="228"/>
      <c r="C145" s="228" t="s">
        <v>20</v>
      </c>
      <c r="D145" s="148"/>
      <c r="E145" s="2365"/>
      <c r="F145" s="228" t="s">
        <v>20</v>
      </c>
      <c r="G145" s="297" t="s">
        <v>20</v>
      </c>
      <c r="H145" s="1059"/>
      <c r="I145" s="2289" t="s">
        <v>20</v>
      </c>
      <c r="J145" s="155" t="s">
        <v>20</v>
      </c>
      <c r="K145" s="298"/>
      <c r="L145" s="157" t="s">
        <v>20</v>
      </c>
      <c r="M145" s="555" t="s">
        <v>20</v>
      </c>
      <c r="N145" s="1018" t="s">
        <v>20</v>
      </c>
      <c r="O145" s="1860"/>
      <c r="P145" s="73"/>
      <c r="Q145" s="73"/>
      <c r="R145" s="73"/>
      <c r="S145" s="73"/>
      <c r="T145" s="73"/>
      <c r="U145" s="73"/>
      <c r="V145" s="73"/>
      <c r="W145" s="73"/>
      <c r="X145" s="73"/>
      <c r="Y145" s="73"/>
      <c r="Z145" s="73"/>
    </row>
    <row r="146" spans="1:26" ht="15" customHeight="1">
      <c r="A146" s="270"/>
      <c r="B146" s="270"/>
      <c r="C146" s="270"/>
      <c r="D146" s="113"/>
      <c r="E146" s="2138"/>
      <c r="F146" s="270"/>
      <c r="G146" s="305"/>
      <c r="H146" s="985"/>
      <c r="I146" s="575"/>
      <c r="J146" s="198"/>
      <c r="K146" s="307"/>
      <c r="L146" s="444"/>
      <c r="M146" s="738"/>
      <c r="N146" s="987"/>
      <c r="O146" s="1860"/>
      <c r="P146" s="73"/>
      <c r="Q146" s="73"/>
      <c r="R146" s="73"/>
      <c r="S146" s="73"/>
      <c r="T146" s="73"/>
      <c r="U146" s="73"/>
      <c r="V146" s="73"/>
      <c r="W146" s="73"/>
      <c r="X146" s="73"/>
      <c r="Y146" s="73"/>
      <c r="Z146" s="73"/>
    </row>
    <row r="147" spans="1:26" ht="15" customHeight="1">
      <c r="A147" s="253">
        <v>40035</v>
      </c>
      <c r="B147" s="254" t="s">
        <v>3982</v>
      </c>
      <c r="C147" s="577" t="s">
        <v>3983</v>
      </c>
      <c r="D147" s="148">
        <v>1271</v>
      </c>
      <c r="E147" s="2474"/>
      <c r="F147" s="255" t="s">
        <v>3930</v>
      </c>
      <c r="G147" s="311">
        <v>36</v>
      </c>
      <c r="H147" s="1307">
        <v>10</v>
      </c>
      <c r="I147" s="257">
        <f>ROUND(H147*G147/G147,2)</f>
        <v>10</v>
      </c>
      <c r="J147" s="255" t="s">
        <v>3769</v>
      </c>
      <c r="K147" s="313"/>
      <c r="L147" s="314">
        <f>IF(OR(ISBLANK(K147),K147=0,H147=0,ISBLANK(H147)),,ROUND(K147+$L$5,2))</f>
        <v>0</v>
      </c>
      <c r="M147" s="670">
        <f>ROUND(I147*L147,2)</f>
        <v>0</v>
      </c>
      <c r="N147" s="2546">
        <f t="shared" ref="N147:N148" si="63">ROUND(L147/G147,2)</f>
        <v>0</v>
      </c>
      <c r="O147" s="1860"/>
      <c r="P147" s="73"/>
      <c r="Q147" s="73"/>
      <c r="R147" s="73"/>
      <c r="S147" s="73"/>
      <c r="T147" s="73"/>
      <c r="U147" s="73"/>
      <c r="V147" s="73"/>
      <c r="W147" s="73"/>
      <c r="X147" s="73"/>
      <c r="Y147" s="73"/>
      <c r="Z147" s="73"/>
    </row>
    <row r="148" spans="1:26" ht="15" customHeight="1">
      <c r="A148" s="498"/>
      <c r="B148" s="498" t="s">
        <v>3793</v>
      </c>
      <c r="C148" s="1026" t="s">
        <v>3984</v>
      </c>
      <c r="D148" s="148">
        <v>2150080621</v>
      </c>
      <c r="E148" s="2132"/>
      <c r="F148" s="166" t="s">
        <v>3792</v>
      </c>
      <c r="G148" s="168">
        <v>96</v>
      </c>
      <c r="H148" s="1059"/>
      <c r="I148" s="154">
        <f>ROUND($H$147*$G$147/G148,2)</f>
        <v>3.75</v>
      </c>
      <c r="J148" s="356" t="s">
        <v>3769</v>
      </c>
      <c r="K148" s="1377"/>
      <c r="L148" s="157">
        <f>IF(OR(ISBLANK(K148),K148=0,H147=0,ISBLANK(H147)),,ROUND(K148+$L$5,2))</f>
        <v>0</v>
      </c>
      <c r="M148" s="555">
        <f>ROUND(L148*I148,2)</f>
        <v>0</v>
      </c>
      <c r="N148" s="1018">
        <f t="shared" si="63"/>
        <v>0</v>
      </c>
      <c r="O148" s="1860"/>
      <c r="P148" s="73"/>
      <c r="Q148" s="73"/>
      <c r="R148" s="73"/>
      <c r="S148" s="73"/>
      <c r="T148" s="73"/>
      <c r="U148" s="73"/>
      <c r="V148" s="73"/>
      <c r="W148" s="73"/>
      <c r="X148" s="73"/>
      <c r="Y148" s="73"/>
      <c r="Z148" s="73"/>
    </row>
    <row r="149" spans="1:26" ht="15" customHeight="1">
      <c r="A149" s="701"/>
      <c r="B149" s="701"/>
      <c r="C149" s="867" t="s">
        <v>20</v>
      </c>
      <c r="D149" s="148"/>
      <c r="E149" s="2569"/>
      <c r="F149" s="867" t="s">
        <v>20</v>
      </c>
      <c r="G149" s="927" t="s">
        <v>20</v>
      </c>
      <c r="H149" s="1124"/>
      <c r="I149" s="2570" t="s">
        <v>20</v>
      </c>
      <c r="J149" s="773" t="s">
        <v>20</v>
      </c>
      <c r="K149" s="776"/>
      <c r="L149" s="944" t="s">
        <v>20</v>
      </c>
      <c r="M149" s="942" t="s">
        <v>255</v>
      </c>
      <c r="N149" s="1448" t="s">
        <v>20</v>
      </c>
      <c r="O149" s="1860"/>
      <c r="P149" s="73"/>
      <c r="Q149" s="73"/>
      <c r="R149" s="73"/>
      <c r="S149" s="73"/>
      <c r="T149" s="73"/>
      <c r="U149" s="73"/>
      <c r="V149" s="73"/>
      <c r="W149" s="73"/>
      <c r="X149" s="73"/>
      <c r="Y149" s="73"/>
      <c r="Z149" s="73"/>
    </row>
    <row r="150" spans="1:26" ht="15" customHeight="1">
      <c r="A150" s="270"/>
      <c r="B150" s="270"/>
      <c r="C150" s="1030"/>
      <c r="D150" s="113"/>
      <c r="E150" s="1030"/>
      <c r="F150" s="270"/>
      <c r="G150" s="305"/>
      <c r="H150" s="985"/>
      <c r="I150" s="1029"/>
      <c r="J150" s="270"/>
      <c r="K150" s="307"/>
      <c r="L150" s="246"/>
      <c r="M150" s="348"/>
      <c r="N150" s="1021"/>
      <c r="O150" s="1860"/>
      <c r="P150" s="73"/>
      <c r="Q150" s="73"/>
      <c r="R150" s="73"/>
      <c r="S150" s="73"/>
      <c r="T150" s="73"/>
      <c r="U150" s="73"/>
      <c r="V150" s="73"/>
      <c r="W150" s="73"/>
      <c r="X150" s="73"/>
      <c r="Y150" s="73"/>
      <c r="Z150" s="73"/>
    </row>
    <row r="151" spans="1:26" ht="15" customHeight="1">
      <c r="A151" s="146">
        <v>40036</v>
      </c>
      <c r="B151" s="147" t="s">
        <v>3985</v>
      </c>
      <c r="C151" s="569" t="s">
        <v>3822</v>
      </c>
      <c r="D151" s="148">
        <v>932422</v>
      </c>
      <c r="E151" s="2343"/>
      <c r="F151" s="155" t="s">
        <v>3986</v>
      </c>
      <c r="G151" s="152">
        <v>12</v>
      </c>
      <c r="H151" s="1307">
        <v>10</v>
      </c>
      <c r="I151" s="154">
        <f>ROUND(H151*G151/G151,2)</f>
        <v>10</v>
      </c>
      <c r="J151" s="155" t="s">
        <v>3769</v>
      </c>
      <c r="K151" s="1377"/>
      <c r="L151" s="157">
        <f>IF(OR(ISBLANK(K151),K151=0,H151=0,ISBLANK(H151)),,ROUND(K151+$L$5,2))</f>
        <v>0</v>
      </c>
      <c r="M151" s="555">
        <f>ROUND(I151*L151,2)</f>
        <v>0</v>
      </c>
      <c r="N151" s="1018">
        <f t="shared" ref="N151:N154" si="64">ROUND(L151/G151,2)</f>
        <v>0</v>
      </c>
      <c r="O151" s="1860"/>
      <c r="P151" s="73"/>
      <c r="Q151" s="73"/>
      <c r="R151" s="73"/>
      <c r="S151" s="73"/>
      <c r="T151" s="73"/>
      <c r="U151" s="73"/>
      <c r="V151" s="73"/>
      <c r="W151" s="73"/>
      <c r="X151" s="73"/>
      <c r="Y151" s="73"/>
      <c r="Z151" s="73"/>
    </row>
    <row r="152" spans="1:26" ht="15" customHeight="1">
      <c r="A152" s="166"/>
      <c r="B152" s="166" t="s">
        <v>3793</v>
      </c>
      <c r="C152" s="166" t="s">
        <v>3987</v>
      </c>
      <c r="D152" s="148">
        <v>54775</v>
      </c>
      <c r="E152" s="2132"/>
      <c r="F152" s="166" t="s">
        <v>3988</v>
      </c>
      <c r="G152" s="168">
        <v>10</v>
      </c>
      <c r="H152" s="1059"/>
      <c r="I152" s="154">
        <f t="shared" ref="I152:I154" si="65">ROUND($H$151*$G$151/G152,2)</f>
        <v>12</v>
      </c>
      <c r="J152" s="166" t="s">
        <v>3769</v>
      </c>
      <c r="K152" s="170"/>
      <c r="L152" s="171">
        <f>IF(OR(ISBLANK(K152),K152=0,H151=0,ISBLANK(H151)),,ROUND(K152+$L$5,2))</f>
        <v>0</v>
      </c>
      <c r="M152" s="555">
        <f t="shared" ref="M152:M154" si="66">ROUND(L152*I152,2)</f>
        <v>0</v>
      </c>
      <c r="N152" s="1018">
        <f t="shared" si="64"/>
        <v>0</v>
      </c>
      <c r="O152" s="1860"/>
      <c r="P152" s="73"/>
      <c r="Q152" s="73"/>
      <c r="R152" s="73"/>
      <c r="S152" s="73"/>
      <c r="T152" s="73"/>
      <c r="U152" s="73"/>
      <c r="V152" s="73"/>
      <c r="W152" s="73"/>
      <c r="X152" s="73"/>
      <c r="Y152" s="73"/>
      <c r="Z152" s="73"/>
    </row>
    <row r="153" spans="1:26" ht="15" customHeight="1">
      <c r="A153" s="166"/>
      <c r="B153" s="166"/>
      <c r="C153" s="166" t="s">
        <v>3989</v>
      </c>
      <c r="D153" s="148">
        <v>1236</v>
      </c>
      <c r="E153" s="2132"/>
      <c r="F153" s="228" t="s">
        <v>3986</v>
      </c>
      <c r="G153" s="297">
        <v>12</v>
      </c>
      <c r="H153" s="1059"/>
      <c r="I153" s="154">
        <f t="shared" si="65"/>
        <v>10</v>
      </c>
      <c r="J153" s="166" t="s">
        <v>3769</v>
      </c>
      <c r="K153" s="170"/>
      <c r="L153" s="171">
        <f>IF(OR(ISBLANK(K153),K153=0,H151=0,ISBLANK(H151)),,ROUND(K153+$L$5,2))</f>
        <v>0</v>
      </c>
      <c r="M153" s="555">
        <f t="shared" si="66"/>
        <v>0</v>
      </c>
      <c r="N153" s="1018">
        <f t="shared" si="64"/>
        <v>0</v>
      </c>
      <c r="O153" s="1860"/>
      <c r="P153" s="73"/>
      <c r="Q153" s="73"/>
      <c r="R153" s="73"/>
      <c r="S153" s="73"/>
      <c r="T153" s="73"/>
      <c r="U153" s="73"/>
      <c r="V153" s="73"/>
      <c r="W153" s="73"/>
      <c r="X153" s="73"/>
      <c r="Y153" s="73"/>
      <c r="Z153" s="73"/>
    </row>
    <row r="154" spans="1:26" ht="15" customHeight="1">
      <c r="A154" s="198"/>
      <c r="B154" s="198"/>
      <c r="C154" s="198" t="s">
        <v>3990</v>
      </c>
      <c r="D154" s="113">
        <v>914246</v>
      </c>
      <c r="E154" s="2341"/>
      <c r="F154" s="270" t="s">
        <v>3988</v>
      </c>
      <c r="G154" s="305">
        <v>10</v>
      </c>
      <c r="H154" s="985"/>
      <c r="I154" s="364">
        <f t="shared" si="65"/>
        <v>12</v>
      </c>
      <c r="J154" s="198" t="s">
        <v>3769</v>
      </c>
      <c r="K154" s="1239"/>
      <c r="L154" s="444">
        <f>IF(OR(ISBLANK(K154),K154=0,H151=0,ISBLANK(H151)),,ROUND(K154+$L$5,2))</f>
        <v>0</v>
      </c>
      <c r="M154" s="738">
        <f t="shared" si="66"/>
        <v>0</v>
      </c>
      <c r="N154" s="987">
        <f t="shared" si="64"/>
        <v>0</v>
      </c>
      <c r="O154" s="1860"/>
      <c r="P154" s="73"/>
      <c r="Q154" s="73"/>
      <c r="R154" s="73"/>
      <c r="S154" s="73"/>
      <c r="T154" s="73"/>
      <c r="U154" s="73"/>
      <c r="V154" s="73"/>
      <c r="W154" s="73"/>
      <c r="X154" s="73"/>
      <c r="Y154" s="73"/>
      <c r="Z154" s="73"/>
    </row>
    <row r="155" spans="1:26" ht="15" customHeight="1">
      <c r="A155" s="309">
        <v>40037</v>
      </c>
      <c r="B155" s="896" t="s">
        <v>3991</v>
      </c>
      <c r="C155" s="310" t="s">
        <v>344</v>
      </c>
      <c r="D155" s="148"/>
      <c r="E155" s="2453"/>
      <c r="F155" s="310" t="s">
        <v>3992</v>
      </c>
      <c r="G155" s="887">
        <v>7</v>
      </c>
      <c r="H155" s="1307"/>
      <c r="I155" s="154">
        <f>ROUND(H155*G155/G155,2)</f>
        <v>0</v>
      </c>
      <c r="J155" s="255" t="s">
        <v>3769</v>
      </c>
      <c r="K155" s="235"/>
      <c r="L155" s="157"/>
      <c r="M155" s="555"/>
      <c r="N155" s="1018"/>
      <c r="O155" s="1860"/>
      <c r="P155" s="73"/>
      <c r="Q155" s="73"/>
      <c r="R155" s="73"/>
      <c r="S155" s="73"/>
      <c r="T155" s="73"/>
      <c r="U155" s="73"/>
      <c r="V155" s="73"/>
      <c r="W155" s="73"/>
      <c r="X155" s="73"/>
      <c r="Y155" s="73"/>
      <c r="Z155" s="73"/>
    </row>
    <row r="156" spans="1:26" ht="15" customHeight="1">
      <c r="A156" s="270"/>
      <c r="B156" s="270" t="s">
        <v>3793</v>
      </c>
      <c r="C156" s="2567" t="s">
        <v>347</v>
      </c>
      <c r="D156" s="113"/>
      <c r="E156" s="2349"/>
      <c r="F156" s="2349"/>
      <c r="G156" s="2349"/>
      <c r="H156" s="985"/>
      <c r="I156" s="198" t="e">
        <f>ROUND(H155*G155/G156,2)</f>
        <v>#DIV/0!</v>
      </c>
      <c r="J156" s="198" t="s">
        <v>3769</v>
      </c>
      <c r="K156" s="1835"/>
      <c r="L156" s="444">
        <f>IF(OR(ISBLANK(K156),K156=0,H155=0,ISBLANK(H155)),,ROUND(K156+$L$5,2))</f>
        <v>0</v>
      </c>
      <c r="M156" s="738" t="e">
        <f>ROUND(I156*L156,2)</f>
        <v>#DIV/0!</v>
      </c>
      <c r="N156" s="987" t="e">
        <f>ROUND(L156/G156,2)</f>
        <v>#DIV/0!</v>
      </c>
      <c r="O156" s="1860"/>
      <c r="P156" s="73"/>
      <c r="Q156" s="73"/>
      <c r="R156" s="73"/>
      <c r="S156" s="73"/>
      <c r="T156" s="73"/>
      <c r="U156" s="73"/>
      <c r="V156" s="73"/>
      <c r="W156" s="73"/>
      <c r="X156" s="73"/>
      <c r="Y156" s="73"/>
      <c r="Z156" s="73"/>
    </row>
    <row r="157" spans="1:26" ht="15" customHeight="1">
      <c r="A157" s="504">
        <v>40038</v>
      </c>
      <c r="B157" s="147" t="s">
        <v>3993</v>
      </c>
      <c r="C157" s="257" t="s">
        <v>344</v>
      </c>
      <c r="D157" s="148"/>
      <c r="E157" s="2360"/>
      <c r="F157" s="155" t="s">
        <v>3950</v>
      </c>
      <c r="G157" s="152">
        <v>21</v>
      </c>
      <c r="H157" s="1307">
        <v>50</v>
      </c>
      <c r="I157" s="154">
        <f>ROUND(H157*G157/G157,2)</f>
        <v>50</v>
      </c>
      <c r="J157" s="255" t="s">
        <v>3769</v>
      </c>
      <c r="K157" s="235"/>
      <c r="L157" s="157"/>
      <c r="M157" s="555"/>
      <c r="N157" s="1018"/>
      <c r="O157" s="1860"/>
      <c r="P157" s="73"/>
      <c r="Q157" s="73"/>
      <c r="R157" s="73"/>
      <c r="S157" s="73"/>
      <c r="T157" s="73"/>
      <c r="U157" s="73"/>
      <c r="V157" s="73"/>
      <c r="W157" s="73"/>
      <c r="X157" s="73"/>
      <c r="Y157" s="73"/>
      <c r="Z157" s="73"/>
    </row>
    <row r="158" spans="1:26" ht="15" customHeight="1">
      <c r="A158" s="228"/>
      <c r="B158" s="228" t="s">
        <v>3770</v>
      </c>
      <c r="C158" s="2567" t="s">
        <v>347</v>
      </c>
      <c r="D158" s="113"/>
      <c r="E158" s="2361"/>
      <c r="F158" s="2349"/>
      <c r="G158" s="2349"/>
      <c r="H158" s="1059"/>
      <c r="I158" s="198" t="e">
        <f>ROUND(H157*G157/G158,2)</f>
        <v>#DIV/0!</v>
      </c>
      <c r="J158" s="198" t="s">
        <v>3769</v>
      </c>
      <c r="K158" s="1835"/>
      <c r="L158" s="444">
        <f>IF(OR(ISBLANK(K158),K158=0,H157=0,ISBLANK(H157)),,ROUND(K158+$L$5,2))</f>
        <v>0</v>
      </c>
      <c r="M158" s="738" t="e">
        <f>ROUND(I158*L158,2)</f>
        <v>#DIV/0!</v>
      </c>
      <c r="N158" s="987" t="e">
        <f>ROUND(L158/G158,2)</f>
        <v>#DIV/0!</v>
      </c>
      <c r="O158" s="1860"/>
      <c r="P158" s="73"/>
      <c r="Q158" s="73"/>
      <c r="R158" s="73"/>
      <c r="S158" s="73"/>
      <c r="T158" s="73"/>
      <c r="U158" s="73"/>
      <c r="V158" s="73"/>
      <c r="W158" s="73"/>
      <c r="X158" s="73"/>
      <c r="Y158" s="73"/>
      <c r="Z158" s="73"/>
    </row>
    <row r="159" spans="1:26" ht="15" customHeight="1">
      <c r="A159" s="1401"/>
      <c r="B159" s="1401"/>
      <c r="C159" s="1401"/>
      <c r="D159" s="1401"/>
      <c r="E159" s="1401"/>
      <c r="F159" s="1401"/>
      <c r="G159" s="1403"/>
      <c r="H159" s="1404"/>
      <c r="I159" s="1405"/>
      <c r="J159" s="1406"/>
      <c r="K159" s="1407"/>
      <c r="L159" s="1407"/>
      <c r="M159" s="1408"/>
      <c r="N159" s="1409"/>
      <c r="O159" s="1860"/>
      <c r="P159" s="73"/>
      <c r="Q159" s="73"/>
      <c r="R159" s="73"/>
      <c r="S159" s="73"/>
      <c r="T159" s="73"/>
      <c r="U159" s="73"/>
      <c r="V159" s="73"/>
      <c r="W159" s="73"/>
      <c r="X159" s="73"/>
      <c r="Y159" s="73"/>
      <c r="Z159" s="73"/>
    </row>
    <row r="160" spans="1:26" ht="15" customHeight="1">
      <c r="A160" s="2320"/>
      <c r="B160" s="2320"/>
      <c r="C160" s="2320"/>
      <c r="D160" s="2320"/>
      <c r="E160" s="2320"/>
      <c r="F160" s="2320"/>
      <c r="G160" s="2323"/>
      <c r="H160" s="2324"/>
      <c r="I160" s="2325"/>
      <c r="J160" s="2455" t="s">
        <v>352</v>
      </c>
      <c r="K160" s="1818"/>
      <c r="L160" s="1818"/>
      <c r="M160" s="2327">
        <f>SUMIF(M8:M159,"&gt;0")</f>
        <v>0</v>
      </c>
      <c r="N160" s="2328"/>
      <c r="O160" s="1860"/>
      <c r="P160" s="73"/>
      <c r="Q160" s="73"/>
      <c r="R160" s="73"/>
      <c r="S160" s="73"/>
      <c r="T160" s="73"/>
      <c r="U160" s="73"/>
      <c r="V160" s="73"/>
      <c r="W160" s="73"/>
      <c r="X160" s="73"/>
      <c r="Y160" s="73"/>
      <c r="Z160" s="73"/>
    </row>
    <row r="161" spans="1:26" ht="15" customHeight="1">
      <c r="A161" s="73"/>
      <c r="B161" s="73"/>
      <c r="C161" s="73"/>
      <c r="D161" s="73"/>
      <c r="E161" s="73"/>
      <c r="F161" s="73"/>
      <c r="G161" s="591"/>
      <c r="H161" s="1412"/>
      <c r="I161" s="73"/>
      <c r="J161" s="73"/>
      <c r="K161" s="74"/>
      <c r="L161" s="74"/>
      <c r="M161" s="989"/>
      <c r="N161" s="74"/>
      <c r="O161" s="1860"/>
      <c r="P161" s="73"/>
      <c r="Q161" s="73"/>
      <c r="R161" s="73"/>
      <c r="S161" s="73"/>
      <c r="T161" s="73"/>
      <c r="U161" s="73"/>
      <c r="V161" s="73"/>
      <c r="W161" s="73"/>
      <c r="X161" s="73"/>
      <c r="Y161" s="73"/>
      <c r="Z161" s="73"/>
    </row>
    <row r="162" spans="1:26" ht="15" customHeight="1">
      <c r="A162" s="73"/>
      <c r="B162" s="73"/>
      <c r="C162" s="73"/>
      <c r="D162" s="73"/>
      <c r="E162" s="73"/>
      <c r="F162" s="73"/>
      <c r="G162" s="591"/>
      <c r="H162" s="1412"/>
      <c r="I162" s="73"/>
      <c r="J162" s="73"/>
      <c r="K162" s="74"/>
      <c r="L162" s="74"/>
      <c r="M162" s="989"/>
      <c r="N162" s="74"/>
      <c r="O162" s="1860"/>
      <c r="P162" s="73"/>
      <c r="Q162" s="73"/>
      <c r="R162" s="73"/>
      <c r="S162" s="73"/>
      <c r="T162" s="73"/>
      <c r="U162" s="73"/>
      <c r="V162" s="73"/>
      <c r="W162" s="73"/>
      <c r="X162" s="73"/>
      <c r="Y162" s="73"/>
      <c r="Z162" s="73"/>
    </row>
    <row r="163" spans="1:26" ht="15.75" customHeight="1">
      <c r="A163" s="73"/>
      <c r="B163" s="73"/>
      <c r="C163" s="73"/>
      <c r="D163" s="73"/>
      <c r="E163" s="73"/>
      <c r="F163" s="73"/>
      <c r="G163" s="591"/>
      <c r="H163" s="1412"/>
      <c r="I163" s="73"/>
      <c r="J163" s="73"/>
      <c r="K163" s="74"/>
      <c r="L163" s="74"/>
      <c r="M163" s="989"/>
      <c r="N163" s="74"/>
      <c r="O163" s="1860"/>
      <c r="P163" s="73"/>
      <c r="Q163" s="73"/>
      <c r="R163" s="73"/>
      <c r="S163" s="73"/>
      <c r="T163" s="73"/>
      <c r="U163" s="73"/>
      <c r="V163" s="73"/>
      <c r="W163" s="73"/>
      <c r="X163" s="73"/>
      <c r="Y163" s="73"/>
      <c r="Z163" s="73"/>
    </row>
    <row r="164" spans="1:26" ht="15.75" customHeight="1">
      <c r="A164" s="73"/>
      <c r="B164" s="73"/>
      <c r="C164" s="73"/>
      <c r="D164" s="73"/>
      <c r="E164" s="73"/>
      <c r="F164" s="73"/>
      <c r="G164" s="591"/>
      <c r="H164" s="1412"/>
      <c r="I164" s="73"/>
      <c r="J164" s="73"/>
      <c r="K164" s="74"/>
      <c r="L164" s="74"/>
      <c r="M164" s="989"/>
      <c r="N164" s="74"/>
      <c r="O164" s="1860"/>
      <c r="P164" s="73"/>
      <c r="Q164" s="73"/>
      <c r="R164" s="73"/>
      <c r="S164" s="73"/>
      <c r="T164" s="73"/>
      <c r="U164" s="73"/>
      <c r="V164" s="73"/>
      <c r="W164" s="73"/>
      <c r="X164" s="73"/>
      <c r="Y164" s="73"/>
      <c r="Z164" s="73"/>
    </row>
    <row r="165" spans="1:26" ht="15.75" customHeight="1">
      <c r="A165" s="73"/>
      <c r="B165" s="73"/>
      <c r="C165" s="73"/>
      <c r="D165" s="73"/>
      <c r="E165" s="73"/>
      <c r="F165" s="73"/>
      <c r="G165" s="591"/>
      <c r="H165" s="1412"/>
      <c r="I165" s="73"/>
      <c r="J165" s="73"/>
      <c r="K165" s="74"/>
      <c r="L165" s="74"/>
      <c r="M165" s="989"/>
      <c r="N165" s="74"/>
      <c r="O165" s="1860"/>
      <c r="P165" s="73"/>
      <c r="Q165" s="73"/>
      <c r="R165" s="73"/>
      <c r="S165" s="73"/>
      <c r="T165" s="73"/>
      <c r="U165" s="73"/>
      <c r="V165" s="73"/>
      <c r="W165" s="73"/>
      <c r="X165" s="73"/>
      <c r="Y165" s="73"/>
      <c r="Z165" s="73"/>
    </row>
    <row r="166" spans="1:26" ht="15.75" customHeight="1">
      <c r="A166" s="73"/>
      <c r="B166" s="73"/>
      <c r="C166" s="73"/>
      <c r="D166" s="73"/>
      <c r="E166" s="73"/>
      <c r="F166" s="73"/>
      <c r="G166" s="591"/>
      <c r="H166" s="1412"/>
      <c r="I166" s="73"/>
      <c r="J166" s="73"/>
      <c r="K166" s="74"/>
      <c r="L166" s="74"/>
      <c r="M166" s="989"/>
      <c r="N166" s="74"/>
      <c r="O166" s="1860"/>
      <c r="P166" s="73"/>
      <c r="Q166" s="73"/>
      <c r="R166" s="73"/>
      <c r="S166" s="73"/>
      <c r="T166" s="73"/>
      <c r="U166" s="73"/>
      <c r="V166" s="73"/>
      <c r="W166" s="73"/>
      <c r="X166" s="73"/>
      <c r="Y166" s="73"/>
      <c r="Z166" s="73"/>
    </row>
    <row r="167" spans="1:26" ht="15.75" customHeight="1">
      <c r="A167" s="73"/>
      <c r="B167" s="73"/>
      <c r="C167" s="73"/>
      <c r="D167" s="73"/>
      <c r="E167" s="73"/>
      <c r="F167" s="73"/>
      <c r="G167" s="591"/>
      <c r="H167" s="1412"/>
      <c r="I167" s="73"/>
      <c r="J167" s="73"/>
      <c r="K167" s="74"/>
      <c r="L167" s="74"/>
      <c r="M167" s="989"/>
      <c r="N167" s="74"/>
      <c r="O167" s="1860"/>
      <c r="P167" s="73"/>
      <c r="Q167" s="73"/>
      <c r="R167" s="73"/>
      <c r="S167" s="73"/>
      <c r="T167" s="73"/>
      <c r="U167" s="73"/>
      <c r="V167" s="73"/>
      <c r="W167" s="73"/>
      <c r="X167" s="73"/>
      <c r="Y167" s="73"/>
      <c r="Z167" s="73"/>
    </row>
    <row r="168" spans="1:26" ht="15.75" customHeight="1">
      <c r="A168" s="73"/>
      <c r="B168" s="73"/>
      <c r="C168" s="73"/>
      <c r="D168" s="73"/>
      <c r="E168" s="73"/>
      <c r="F168" s="73"/>
      <c r="G168" s="591"/>
      <c r="H168" s="1412"/>
      <c r="I168" s="73"/>
      <c r="J168" s="73"/>
      <c r="K168" s="74"/>
      <c r="L168" s="74"/>
      <c r="M168" s="989"/>
      <c r="N168" s="74"/>
      <c r="O168" s="1860"/>
      <c r="P168" s="73"/>
      <c r="Q168" s="73"/>
      <c r="R168" s="73"/>
      <c r="S168" s="73"/>
      <c r="T168" s="73"/>
      <c r="U168" s="73"/>
      <c r="V168" s="73"/>
      <c r="W168" s="73"/>
      <c r="X168" s="73"/>
      <c r="Y168" s="73"/>
      <c r="Z168" s="73"/>
    </row>
    <row r="169" spans="1:26" ht="15.75" customHeight="1">
      <c r="A169" s="73"/>
      <c r="B169" s="73"/>
      <c r="C169" s="73"/>
      <c r="D169" s="73"/>
      <c r="E169" s="73"/>
      <c r="F169" s="73"/>
      <c r="G169" s="591"/>
      <c r="H169" s="1412"/>
      <c r="I169" s="73"/>
      <c r="J169" s="73"/>
      <c r="K169" s="74"/>
      <c r="L169" s="74"/>
      <c r="M169" s="989"/>
      <c r="N169" s="74"/>
      <c r="O169" s="1860"/>
      <c r="P169" s="73"/>
      <c r="Q169" s="73"/>
      <c r="R169" s="73"/>
      <c r="S169" s="73"/>
      <c r="T169" s="73"/>
      <c r="U169" s="73"/>
      <c r="V169" s="73"/>
      <c r="W169" s="73"/>
      <c r="X169" s="73"/>
      <c r="Y169" s="73"/>
      <c r="Z169" s="73"/>
    </row>
    <row r="170" spans="1:26" ht="15.75" customHeight="1">
      <c r="A170" s="73"/>
      <c r="B170" s="73"/>
      <c r="C170" s="73"/>
      <c r="D170" s="73"/>
      <c r="E170" s="73"/>
      <c r="F170" s="73"/>
      <c r="G170" s="591"/>
      <c r="H170" s="1412"/>
      <c r="I170" s="73"/>
      <c r="J170" s="73"/>
      <c r="K170" s="74"/>
      <c r="L170" s="74"/>
      <c r="M170" s="989"/>
      <c r="N170" s="74"/>
      <c r="O170" s="1860"/>
      <c r="P170" s="73"/>
      <c r="Q170" s="73"/>
      <c r="R170" s="73"/>
      <c r="S170" s="73"/>
      <c r="T170" s="73"/>
      <c r="U170" s="73"/>
      <c r="V170" s="73"/>
      <c r="W170" s="73"/>
      <c r="X170" s="73"/>
      <c r="Y170" s="73"/>
      <c r="Z170" s="73"/>
    </row>
    <row r="171" spans="1:26" ht="15.75" customHeight="1">
      <c r="A171" s="73"/>
      <c r="B171" s="73"/>
      <c r="C171" s="73"/>
      <c r="D171" s="73"/>
      <c r="E171" s="73"/>
      <c r="F171" s="73"/>
      <c r="G171" s="591"/>
      <c r="H171" s="1412"/>
      <c r="I171" s="73"/>
      <c r="J171" s="73"/>
      <c r="K171" s="74"/>
      <c r="L171" s="74"/>
      <c r="M171" s="989"/>
      <c r="N171" s="74"/>
      <c r="O171" s="1860"/>
      <c r="P171" s="73"/>
      <c r="Q171" s="73"/>
      <c r="R171" s="73"/>
      <c r="S171" s="73"/>
      <c r="T171" s="73"/>
      <c r="U171" s="73"/>
      <c r="V171" s="73"/>
      <c r="W171" s="73"/>
      <c r="X171" s="73"/>
      <c r="Y171" s="73"/>
      <c r="Z171" s="73"/>
    </row>
    <row r="172" spans="1:26" ht="15.75" customHeight="1">
      <c r="A172" s="73"/>
      <c r="B172" s="73"/>
      <c r="C172" s="73"/>
      <c r="D172" s="73"/>
      <c r="E172" s="73"/>
      <c r="F172" s="73"/>
      <c r="G172" s="591"/>
      <c r="H172" s="1412"/>
      <c r="I172" s="73"/>
      <c r="J172" s="73"/>
      <c r="K172" s="74"/>
      <c r="L172" s="74"/>
      <c r="M172" s="989"/>
      <c r="N172" s="74"/>
      <c r="O172" s="1860"/>
      <c r="P172" s="73"/>
      <c r="Q172" s="73"/>
      <c r="R172" s="73"/>
      <c r="S172" s="73"/>
      <c r="T172" s="73"/>
      <c r="U172" s="73"/>
      <c r="V172" s="73"/>
      <c r="W172" s="73"/>
      <c r="X172" s="73"/>
      <c r="Y172" s="73"/>
      <c r="Z172" s="73"/>
    </row>
    <row r="173" spans="1:26" ht="15.75" customHeight="1">
      <c r="A173" s="73"/>
      <c r="B173" s="73"/>
      <c r="C173" s="73"/>
      <c r="D173" s="73"/>
      <c r="E173" s="73"/>
      <c r="F173" s="73"/>
      <c r="G173" s="591"/>
      <c r="H173" s="1412"/>
      <c r="I173" s="73"/>
      <c r="J173" s="73"/>
      <c r="K173" s="74"/>
      <c r="L173" s="74"/>
      <c r="M173" s="989"/>
      <c r="N173" s="74"/>
      <c r="O173" s="1860"/>
      <c r="P173" s="73"/>
      <c r="Q173" s="73"/>
      <c r="R173" s="73"/>
      <c r="S173" s="73"/>
      <c r="T173" s="73"/>
      <c r="U173" s="73"/>
      <c r="V173" s="73"/>
      <c r="W173" s="73"/>
      <c r="X173" s="73"/>
      <c r="Y173" s="73"/>
      <c r="Z173" s="73"/>
    </row>
    <row r="174" spans="1:26" ht="15.75" customHeight="1">
      <c r="A174" s="73"/>
      <c r="B174" s="73"/>
      <c r="C174" s="73"/>
      <c r="D174" s="73"/>
      <c r="E174" s="73"/>
      <c r="F174" s="73"/>
      <c r="G174" s="591"/>
      <c r="H174" s="1412"/>
      <c r="I174" s="73"/>
      <c r="J174" s="73"/>
      <c r="K174" s="74"/>
      <c r="L174" s="74"/>
      <c r="M174" s="989"/>
      <c r="N174" s="74"/>
      <c r="O174" s="1860"/>
      <c r="P174" s="73"/>
      <c r="Q174" s="73"/>
      <c r="R174" s="73"/>
      <c r="S174" s="73"/>
      <c r="T174" s="73"/>
      <c r="U174" s="73"/>
      <c r="V174" s="73"/>
      <c r="W174" s="73"/>
      <c r="X174" s="73"/>
      <c r="Y174" s="73"/>
      <c r="Z174" s="73"/>
    </row>
    <row r="175" spans="1:26" ht="15.75" customHeight="1">
      <c r="A175" s="73"/>
      <c r="B175" s="73"/>
      <c r="C175" s="73"/>
      <c r="D175" s="73"/>
      <c r="E175" s="73"/>
      <c r="F175" s="73"/>
      <c r="G175" s="591"/>
      <c r="H175" s="1412"/>
      <c r="I175" s="73"/>
      <c r="J175" s="73"/>
      <c r="K175" s="74"/>
      <c r="L175" s="74"/>
      <c r="M175" s="989"/>
      <c r="N175" s="74"/>
      <c r="O175" s="1860"/>
      <c r="P175" s="73"/>
      <c r="Q175" s="73"/>
      <c r="R175" s="73"/>
      <c r="S175" s="73"/>
      <c r="T175" s="73"/>
      <c r="U175" s="73"/>
      <c r="V175" s="73"/>
      <c r="W175" s="73"/>
      <c r="X175" s="73"/>
      <c r="Y175" s="73"/>
      <c r="Z175" s="73"/>
    </row>
    <row r="176" spans="1:26" ht="15.75" customHeight="1">
      <c r="A176" s="73"/>
      <c r="B176" s="73"/>
      <c r="C176" s="73"/>
      <c r="D176" s="73"/>
      <c r="E176" s="73"/>
      <c r="F176" s="73"/>
      <c r="G176" s="591"/>
      <c r="H176" s="1412"/>
      <c r="I176" s="73"/>
      <c r="J176" s="73"/>
      <c r="K176" s="74"/>
      <c r="L176" s="74"/>
      <c r="M176" s="989"/>
      <c r="N176" s="74"/>
      <c r="O176" s="1860"/>
      <c r="P176" s="73"/>
      <c r="Q176" s="73"/>
      <c r="R176" s="73"/>
      <c r="S176" s="73"/>
      <c r="T176" s="73"/>
      <c r="U176" s="73"/>
      <c r="V176" s="73"/>
      <c r="W176" s="73"/>
      <c r="X176" s="73"/>
      <c r="Y176" s="73"/>
      <c r="Z176" s="73"/>
    </row>
    <row r="177" spans="1:26" ht="15.75" customHeight="1">
      <c r="A177" s="73"/>
      <c r="B177" s="73"/>
      <c r="C177" s="73"/>
      <c r="D177" s="73"/>
      <c r="E177" s="73"/>
      <c r="F177" s="73"/>
      <c r="G177" s="591"/>
      <c r="H177" s="1412"/>
      <c r="I177" s="73"/>
      <c r="J177" s="73"/>
      <c r="K177" s="74"/>
      <c r="L177" s="74"/>
      <c r="M177" s="989"/>
      <c r="N177" s="74"/>
      <c r="O177" s="1860"/>
      <c r="P177" s="73"/>
      <c r="Q177" s="73"/>
      <c r="R177" s="73"/>
      <c r="S177" s="73"/>
      <c r="T177" s="73"/>
      <c r="U177" s="73"/>
      <c r="V177" s="73"/>
      <c r="W177" s="73"/>
      <c r="X177" s="73"/>
      <c r="Y177" s="73"/>
      <c r="Z177" s="73"/>
    </row>
    <row r="178" spans="1:26" ht="15.75" customHeight="1">
      <c r="A178" s="73"/>
      <c r="B178" s="73"/>
      <c r="C178" s="73"/>
      <c r="D178" s="73"/>
      <c r="E178" s="73"/>
      <c r="F178" s="73"/>
      <c r="G178" s="591"/>
      <c r="H178" s="1412"/>
      <c r="I178" s="73"/>
      <c r="J178" s="73"/>
      <c r="K178" s="74"/>
      <c r="L178" s="74"/>
      <c r="M178" s="989"/>
      <c r="N178" s="74"/>
      <c r="O178" s="1860"/>
      <c r="P178" s="73"/>
      <c r="Q178" s="73"/>
      <c r="R178" s="73"/>
      <c r="S178" s="73"/>
      <c r="T178" s="73"/>
      <c r="U178" s="73"/>
      <c r="V178" s="73"/>
      <c r="W178" s="73"/>
      <c r="X178" s="73"/>
      <c r="Y178" s="73"/>
      <c r="Z178" s="73"/>
    </row>
    <row r="179" spans="1:26" ht="15.75" customHeight="1">
      <c r="A179" s="73"/>
      <c r="B179" s="73"/>
      <c r="C179" s="73"/>
      <c r="D179" s="73"/>
      <c r="E179" s="73"/>
      <c r="F179" s="73"/>
      <c r="G179" s="591"/>
      <c r="H179" s="1412"/>
      <c r="I179" s="73"/>
      <c r="J179" s="73"/>
      <c r="K179" s="74"/>
      <c r="L179" s="74"/>
      <c r="M179" s="989"/>
      <c r="N179" s="74"/>
      <c r="O179" s="1860"/>
      <c r="P179" s="73"/>
      <c r="Q179" s="73"/>
      <c r="R179" s="73"/>
      <c r="S179" s="73"/>
      <c r="T179" s="73"/>
      <c r="U179" s="73"/>
      <c r="V179" s="73"/>
      <c r="W179" s="73"/>
      <c r="X179" s="73"/>
      <c r="Y179" s="73"/>
      <c r="Z179" s="73"/>
    </row>
    <row r="180" spans="1:26" ht="15.75" customHeight="1">
      <c r="A180" s="73"/>
      <c r="B180" s="73"/>
      <c r="C180" s="73"/>
      <c r="D180" s="73"/>
      <c r="E180" s="73"/>
      <c r="F180" s="73"/>
      <c r="G180" s="591"/>
      <c r="H180" s="1412"/>
      <c r="I180" s="73"/>
      <c r="J180" s="73"/>
      <c r="K180" s="74"/>
      <c r="L180" s="74"/>
      <c r="M180" s="989"/>
      <c r="N180" s="74"/>
      <c r="O180" s="1860"/>
      <c r="P180" s="73"/>
      <c r="Q180" s="73"/>
      <c r="R180" s="73"/>
      <c r="S180" s="73"/>
      <c r="T180" s="73"/>
      <c r="U180" s="73"/>
      <c r="V180" s="73"/>
      <c r="W180" s="73"/>
      <c r="X180" s="73"/>
      <c r="Y180" s="73"/>
      <c r="Z180" s="73"/>
    </row>
    <row r="181" spans="1:26" ht="15.75" customHeight="1">
      <c r="A181" s="73"/>
      <c r="B181" s="73"/>
      <c r="C181" s="73"/>
      <c r="D181" s="73"/>
      <c r="E181" s="73"/>
      <c r="F181" s="73"/>
      <c r="G181" s="591"/>
      <c r="H181" s="1412"/>
      <c r="I181" s="73"/>
      <c r="J181" s="73"/>
      <c r="K181" s="74"/>
      <c r="L181" s="74"/>
      <c r="M181" s="989"/>
      <c r="N181" s="74"/>
      <c r="O181" s="1860"/>
      <c r="P181" s="73"/>
      <c r="Q181" s="73"/>
      <c r="R181" s="73"/>
      <c r="S181" s="73"/>
      <c r="T181" s="73"/>
      <c r="U181" s="73"/>
      <c r="V181" s="73"/>
      <c r="W181" s="73"/>
      <c r="X181" s="73"/>
      <c r="Y181" s="73"/>
      <c r="Z181" s="73"/>
    </row>
    <row r="182" spans="1:26" ht="15.75" customHeight="1">
      <c r="A182" s="73"/>
      <c r="B182" s="73"/>
      <c r="C182" s="73"/>
      <c r="D182" s="73"/>
      <c r="E182" s="73"/>
      <c r="F182" s="73"/>
      <c r="G182" s="591"/>
      <c r="H182" s="1412"/>
      <c r="I182" s="73"/>
      <c r="J182" s="73"/>
      <c r="K182" s="74"/>
      <c r="L182" s="74"/>
      <c r="M182" s="989"/>
      <c r="N182" s="74"/>
      <c r="O182" s="1860"/>
      <c r="P182" s="73"/>
      <c r="Q182" s="73"/>
      <c r="R182" s="73"/>
      <c r="S182" s="73"/>
      <c r="T182" s="73"/>
      <c r="U182" s="73"/>
      <c r="V182" s="73"/>
      <c r="W182" s="73"/>
      <c r="X182" s="73"/>
      <c r="Y182" s="73"/>
      <c r="Z182" s="73"/>
    </row>
    <row r="183" spans="1:26" ht="15.75" customHeight="1">
      <c r="A183" s="73"/>
      <c r="B183" s="73"/>
      <c r="C183" s="73"/>
      <c r="D183" s="73"/>
      <c r="E183" s="73"/>
      <c r="F183" s="73"/>
      <c r="G183" s="591"/>
      <c r="H183" s="1412"/>
      <c r="I183" s="73"/>
      <c r="J183" s="73"/>
      <c r="K183" s="74"/>
      <c r="L183" s="74"/>
      <c r="M183" s="989"/>
      <c r="N183" s="74"/>
      <c r="O183" s="1860"/>
      <c r="P183" s="73"/>
      <c r="Q183" s="73"/>
      <c r="R183" s="73"/>
      <c r="S183" s="73"/>
      <c r="T183" s="73"/>
      <c r="U183" s="73"/>
      <c r="V183" s="73"/>
      <c r="W183" s="73"/>
      <c r="X183" s="73"/>
      <c r="Y183" s="73"/>
      <c r="Z183" s="73"/>
    </row>
    <row r="184" spans="1:26" ht="15.75" customHeight="1">
      <c r="A184" s="73"/>
      <c r="B184" s="73"/>
      <c r="C184" s="73"/>
      <c r="D184" s="73"/>
      <c r="E184" s="73"/>
      <c r="F184" s="73"/>
      <c r="G184" s="591"/>
      <c r="H184" s="1412"/>
      <c r="I184" s="73"/>
      <c r="J184" s="73"/>
      <c r="K184" s="74"/>
      <c r="L184" s="74"/>
      <c r="M184" s="989"/>
      <c r="N184" s="74"/>
      <c r="O184" s="1860"/>
      <c r="P184" s="73"/>
      <c r="Q184" s="73"/>
      <c r="R184" s="73"/>
      <c r="S184" s="73"/>
      <c r="T184" s="73"/>
      <c r="U184" s="73"/>
      <c r="V184" s="73"/>
      <c r="W184" s="73"/>
      <c r="X184" s="73"/>
      <c r="Y184" s="73"/>
      <c r="Z184" s="73"/>
    </row>
    <row r="185" spans="1:26" ht="15.75" customHeight="1">
      <c r="A185" s="73"/>
      <c r="B185" s="73"/>
      <c r="C185" s="73"/>
      <c r="D185" s="73"/>
      <c r="E185" s="73"/>
      <c r="F185" s="73"/>
      <c r="G185" s="591"/>
      <c r="H185" s="1412"/>
      <c r="I185" s="73"/>
      <c r="J185" s="73"/>
      <c r="K185" s="74"/>
      <c r="L185" s="74"/>
      <c r="M185" s="989"/>
      <c r="N185" s="74"/>
      <c r="O185" s="1860"/>
      <c r="P185" s="73"/>
      <c r="Q185" s="73"/>
      <c r="R185" s="73"/>
      <c r="S185" s="73"/>
      <c r="T185" s="73"/>
      <c r="U185" s="73"/>
      <c r="V185" s="73"/>
      <c r="W185" s="73"/>
      <c r="X185" s="73"/>
      <c r="Y185" s="73"/>
      <c r="Z185" s="73"/>
    </row>
    <row r="186" spans="1:26" ht="15.75" customHeight="1">
      <c r="A186" s="73"/>
      <c r="B186" s="73"/>
      <c r="C186" s="73"/>
      <c r="D186" s="73"/>
      <c r="E186" s="73"/>
      <c r="F186" s="73"/>
      <c r="G186" s="591"/>
      <c r="H186" s="1412"/>
      <c r="I186" s="73"/>
      <c r="J186" s="73"/>
      <c r="K186" s="74"/>
      <c r="L186" s="74"/>
      <c r="M186" s="989"/>
      <c r="N186" s="74"/>
      <c r="O186" s="1860"/>
      <c r="P186" s="73"/>
      <c r="Q186" s="73"/>
      <c r="R186" s="73"/>
      <c r="S186" s="73"/>
      <c r="T186" s="73"/>
      <c r="U186" s="73"/>
      <c r="V186" s="73"/>
      <c r="W186" s="73"/>
      <c r="X186" s="73"/>
      <c r="Y186" s="73"/>
      <c r="Z186" s="73"/>
    </row>
    <row r="187" spans="1:26" ht="15.75" customHeight="1">
      <c r="A187" s="73"/>
      <c r="B187" s="73"/>
      <c r="C187" s="73"/>
      <c r="D187" s="73"/>
      <c r="E187" s="73"/>
      <c r="F187" s="73"/>
      <c r="G187" s="591"/>
      <c r="H187" s="1412"/>
      <c r="I187" s="73"/>
      <c r="J187" s="73"/>
      <c r="K187" s="74"/>
      <c r="L187" s="74"/>
      <c r="M187" s="989"/>
      <c r="N187" s="74"/>
      <c r="O187" s="1860"/>
      <c r="P187" s="73"/>
      <c r="Q187" s="73"/>
      <c r="R187" s="73"/>
      <c r="S187" s="73"/>
      <c r="T187" s="73"/>
      <c r="U187" s="73"/>
      <c r="V187" s="73"/>
      <c r="W187" s="73"/>
      <c r="X187" s="73"/>
      <c r="Y187" s="73"/>
      <c r="Z187" s="73"/>
    </row>
    <row r="188" spans="1:26" ht="15.75" customHeight="1">
      <c r="A188" s="73"/>
      <c r="B188" s="73"/>
      <c r="C188" s="73"/>
      <c r="D188" s="73"/>
      <c r="E188" s="73"/>
      <c r="F188" s="73"/>
      <c r="G188" s="591"/>
      <c r="H188" s="1412"/>
      <c r="I188" s="73"/>
      <c r="J188" s="73"/>
      <c r="K188" s="74"/>
      <c r="L188" s="74"/>
      <c r="M188" s="989"/>
      <c r="N188" s="74"/>
      <c r="O188" s="1860"/>
      <c r="P188" s="73"/>
      <c r="Q188" s="73"/>
      <c r="R188" s="73"/>
      <c r="S188" s="73"/>
      <c r="T188" s="73"/>
      <c r="U188" s="73"/>
      <c r="V188" s="73"/>
      <c r="W188" s="73"/>
      <c r="X188" s="73"/>
      <c r="Y188" s="73"/>
      <c r="Z188" s="73"/>
    </row>
    <row r="189" spans="1:26" ht="15.75" customHeight="1">
      <c r="A189" s="73"/>
      <c r="B189" s="73"/>
      <c r="C189" s="73"/>
      <c r="D189" s="73"/>
      <c r="E189" s="73"/>
      <c r="F189" s="73"/>
      <c r="G189" s="591"/>
      <c r="H189" s="1412"/>
      <c r="I189" s="73"/>
      <c r="J189" s="73"/>
      <c r="K189" s="74"/>
      <c r="L189" s="74"/>
      <c r="M189" s="989"/>
      <c r="N189" s="74"/>
      <c r="O189" s="1860"/>
      <c r="P189" s="73"/>
      <c r="Q189" s="73"/>
      <c r="R189" s="73"/>
      <c r="S189" s="73"/>
      <c r="T189" s="73"/>
      <c r="U189" s="73"/>
      <c r="V189" s="73"/>
      <c r="W189" s="73"/>
      <c r="X189" s="73"/>
      <c r="Y189" s="73"/>
      <c r="Z189" s="73"/>
    </row>
    <row r="190" spans="1:26" ht="15.75" customHeight="1">
      <c r="A190" s="73"/>
      <c r="B190" s="73"/>
      <c r="C190" s="73"/>
      <c r="D190" s="73"/>
      <c r="E190" s="73"/>
      <c r="F190" s="73"/>
      <c r="G190" s="591"/>
      <c r="H190" s="1412"/>
      <c r="I190" s="73"/>
      <c r="J190" s="73"/>
      <c r="K190" s="74"/>
      <c r="L190" s="74"/>
      <c r="M190" s="989"/>
      <c r="N190" s="74"/>
      <c r="O190" s="1860"/>
      <c r="P190" s="73"/>
      <c r="Q190" s="73"/>
      <c r="R190" s="73"/>
      <c r="S190" s="73"/>
      <c r="T190" s="73"/>
      <c r="U190" s="73"/>
      <c r="V190" s="73"/>
      <c r="W190" s="73"/>
      <c r="X190" s="73"/>
      <c r="Y190" s="73"/>
      <c r="Z190" s="73"/>
    </row>
    <row r="191" spans="1:26" ht="15.75" customHeight="1">
      <c r="A191" s="73"/>
      <c r="B191" s="73"/>
      <c r="C191" s="73"/>
      <c r="D191" s="73"/>
      <c r="E191" s="73"/>
      <c r="F191" s="73"/>
      <c r="G191" s="591"/>
      <c r="H191" s="1412"/>
      <c r="I191" s="73"/>
      <c r="J191" s="73"/>
      <c r="K191" s="74"/>
      <c r="L191" s="74"/>
      <c r="M191" s="989"/>
      <c r="N191" s="74"/>
      <c r="O191" s="1860"/>
      <c r="P191" s="73"/>
      <c r="Q191" s="73"/>
      <c r="R191" s="73"/>
      <c r="S191" s="73"/>
      <c r="T191" s="73"/>
      <c r="U191" s="73"/>
      <c r="V191" s="73"/>
      <c r="W191" s="73"/>
      <c r="X191" s="73"/>
      <c r="Y191" s="73"/>
      <c r="Z191" s="73"/>
    </row>
    <row r="192" spans="1:26" ht="15.75" customHeight="1">
      <c r="A192" s="73"/>
      <c r="B192" s="73"/>
      <c r="C192" s="73"/>
      <c r="D192" s="73"/>
      <c r="E192" s="73"/>
      <c r="F192" s="73"/>
      <c r="G192" s="591"/>
      <c r="H192" s="1412"/>
      <c r="I192" s="73"/>
      <c r="J192" s="73"/>
      <c r="K192" s="74"/>
      <c r="L192" s="74"/>
      <c r="M192" s="989"/>
      <c r="N192" s="74"/>
      <c r="O192" s="1860"/>
      <c r="P192" s="73"/>
      <c r="Q192" s="73"/>
      <c r="R192" s="73"/>
      <c r="S192" s="73"/>
      <c r="T192" s="73"/>
      <c r="U192" s="73"/>
      <c r="V192" s="73"/>
      <c r="W192" s="73"/>
      <c r="X192" s="73"/>
      <c r="Y192" s="73"/>
      <c r="Z192" s="73"/>
    </row>
    <row r="193" spans="1:26" ht="15.75" customHeight="1">
      <c r="A193" s="73"/>
      <c r="B193" s="73"/>
      <c r="C193" s="73"/>
      <c r="D193" s="73"/>
      <c r="E193" s="73"/>
      <c r="F193" s="73"/>
      <c r="G193" s="591"/>
      <c r="H193" s="1412"/>
      <c r="I193" s="73"/>
      <c r="J193" s="73"/>
      <c r="K193" s="74"/>
      <c r="L193" s="74"/>
      <c r="M193" s="989"/>
      <c r="N193" s="74"/>
      <c r="O193" s="1860"/>
      <c r="P193" s="73"/>
      <c r="Q193" s="73"/>
      <c r="R193" s="73"/>
      <c r="S193" s="73"/>
      <c r="T193" s="73"/>
      <c r="U193" s="73"/>
      <c r="V193" s="73"/>
      <c r="W193" s="73"/>
      <c r="X193" s="73"/>
      <c r="Y193" s="73"/>
      <c r="Z193" s="73"/>
    </row>
    <row r="194" spans="1:26" ht="15.75" customHeight="1">
      <c r="A194" s="73"/>
      <c r="B194" s="73"/>
      <c r="C194" s="73"/>
      <c r="D194" s="73"/>
      <c r="E194" s="73"/>
      <c r="F194" s="73"/>
      <c r="G194" s="591"/>
      <c r="H194" s="1412"/>
      <c r="I194" s="73"/>
      <c r="J194" s="73"/>
      <c r="K194" s="74"/>
      <c r="L194" s="74"/>
      <c r="M194" s="989"/>
      <c r="N194" s="74"/>
      <c r="O194" s="1860"/>
      <c r="P194" s="73"/>
      <c r="Q194" s="73"/>
      <c r="R194" s="73"/>
      <c r="S194" s="73"/>
      <c r="T194" s="73"/>
      <c r="U194" s="73"/>
      <c r="V194" s="73"/>
      <c r="W194" s="73"/>
      <c r="X194" s="73"/>
      <c r="Y194" s="73"/>
      <c r="Z194" s="73"/>
    </row>
    <row r="195" spans="1:26" ht="15.75" customHeight="1">
      <c r="A195" s="73"/>
      <c r="B195" s="73"/>
      <c r="C195" s="73"/>
      <c r="D195" s="73"/>
      <c r="E195" s="73"/>
      <c r="F195" s="73"/>
      <c r="G195" s="591"/>
      <c r="H195" s="1412"/>
      <c r="I195" s="73"/>
      <c r="J195" s="73"/>
      <c r="K195" s="74"/>
      <c r="L195" s="74"/>
      <c r="M195" s="989"/>
      <c r="N195" s="74"/>
      <c r="O195" s="1860"/>
      <c r="P195" s="73"/>
      <c r="Q195" s="73"/>
      <c r="R195" s="73"/>
      <c r="S195" s="73"/>
      <c r="T195" s="73"/>
      <c r="U195" s="73"/>
      <c r="V195" s="73"/>
      <c r="W195" s="73"/>
      <c r="X195" s="73"/>
      <c r="Y195" s="73"/>
      <c r="Z195" s="73"/>
    </row>
    <row r="196" spans="1:26" ht="15.75" customHeight="1">
      <c r="A196" s="73"/>
      <c r="B196" s="73"/>
      <c r="C196" s="73"/>
      <c r="D196" s="73"/>
      <c r="E196" s="73"/>
      <c r="F196" s="73"/>
      <c r="G196" s="591"/>
      <c r="H196" s="1412"/>
      <c r="I196" s="73"/>
      <c r="J196" s="73"/>
      <c r="K196" s="74"/>
      <c r="L196" s="74"/>
      <c r="M196" s="989"/>
      <c r="N196" s="74"/>
      <c r="O196" s="1860"/>
      <c r="P196" s="73"/>
      <c r="Q196" s="73"/>
      <c r="R196" s="73"/>
      <c r="S196" s="73"/>
      <c r="T196" s="73"/>
      <c r="U196" s="73"/>
      <c r="V196" s="73"/>
      <c r="W196" s="73"/>
      <c r="X196" s="73"/>
      <c r="Y196" s="73"/>
      <c r="Z196" s="73"/>
    </row>
    <row r="197" spans="1:26" ht="15.75" customHeight="1">
      <c r="A197" s="73"/>
      <c r="B197" s="73"/>
      <c r="C197" s="73"/>
      <c r="D197" s="73"/>
      <c r="E197" s="73"/>
      <c r="F197" s="73"/>
      <c r="G197" s="591"/>
      <c r="H197" s="1412"/>
      <c r="I197" s="73"/>
      <c r="J197" s="73"/>
      <c r="K197" s="74"/>
      <c r="L197" s="74"/>
      <c r="M197" s="989"/>
      <c r="N197" s="74"/>
      <c r="O197" s="1860"/>
      <c r="P197" s="73"/>
      <c r="Q197" s="73"/>
      <c r="R197" s="73"/>
      <c r="S197" s="73"/>
      <c r="T197" s="73"/>
      <c r="U197" s="73"/>
      <c r="V197" s="73"/>
      <c r="W197" s="73"/>
      <c r="X197" s="73"/>
      <c r="Y197" s="73"/>
      <c r="Z197" s="73"/>
    </row>
    <row r="198" spans="1:26" ht="15.75" customHeight="1">
      <c r="A198" s="73"/>
      <c r="B198" s="73"/>
      <c r="C198" s="73"/>
      <c r="D198" s="73"/>
      <c r="E198" s="73"/>
      <c r="F198" s="73"/>
      <c r="G198" s="591"/>
      <c r="H198" s="1412"/>
      <c r="I198" s="73"/>
      <c r="J198" s="73"/>
      <c r="K198" s="74"/>
      <c r="L198" s="74"/>
      <c r="M198" s="989"/>
      <c r="N198" s="74"/>
      <c r="O198" s="1860"/>
      <c r="P198" s="73"/>
      <c r="Q198" s="73"/>
      <c r="R198" s="73"/>
      <c r="S198" s="73"/>
      <c r="T198" s="73"/>
      <c r="U198" s="73"/>
      <c r="V198" s="73"/>
      <c r="W198" s="73"/>
      <c r="X198" s="73"/>
      <c r="Y198" s="73"/>
      <c r="Z198" s="73"/>
    </row>
    <row r="199" spans="1:26" ht="15.75" customHeight="1">
      <c r="A199" s="73"/>
      <c r="B199" s="73"/>
      <c r="C199" s="73"/>
      <c r="D199" s="73"/>
      <c r="E199" s="73"/>
      <c r="F199" s="73"/>
      <c r="G199" s="591"/>
      <c r="H199" s="1412"/>
      <c r="I199" s="73"/>
      <c r="J199" s="73"/>
      <c r="K199" s="74"/>
      <c r="L199" s="74"/>
      <c r="M199" s="989"/>
      <c r="N199" s="74"/>
      <c r="O199" s="1860"/>
      <c r="P199" s="73"/>
      <c r="Q199" s="73"/>
      <c r="R199" s="73"/>
      <c r="S199" s="73"/>
      <c r="T199" s="73"/>
      <c r="U199" s="73"/>
      <c r="V199" s="73"/>
      <c r="W199" s="73"/>
      <c r="X199" s="73"/>
      <c r="Y199" s="73"/>
      <c r="Z199" s="73"/>
    </row>
    <row r="200" spans="1:26" ht="15.75" customHeight="1">
      <c r="A200" s="73"/>
      <c r="B200" s="73"/>
      <c r="C200" s="73"/>
      <c r="D200" s="73"/>
      <c r="E200" s="73"/>
      <c r="F200" s="73"/>
      <c r="G200" s="591"/>
      <c r="H200" s="1412"/>
      <c r="I200" s="73"/>
      <c r="J200" s="73"/>
      <c r="K200" s="74"/>
      <c r="L200" s="74"/>
      <c r="M200" s="989"/>
      <c r="N200" s="74"/>
      <c r="O200" s="1860"/>
      <c r="P200" s="73"/>
      <c r="Q200" s="73"/>
      <c r="R200" s="73"/>
      <c r="S200" s="73"/>
      <c r="T200" s="73"/>
      <c r="U200" s="73"/>
      <c r="V200" s="73"/>
      <c r="W200" s="73"/>
      <c r="X200" s="73"/>
      <c r="Y200" s="73"/>
      <c r="Z200" s="73"/>
    </row>
    <row r="201" spans="1:26" ht="15.75" customHeight="1">
      <c r="A201" s="73"/>
      <c r="B201" s="73"/>
      <c r="C201" s="73"/>
      <c r="D201" s="73"/>
      <c r="E201" s="73"/>
      <c r="F201" s="73"/>
      <c r="G201" s="591"/>
      <c r="H201" s="1412"/>
      <c r="I201" s="73"/>
      <c r="J201" s="73"/>
      <c r="K201" s="74"/>
      <c r="L201" s="74"/>
      <c r="M201" s="989"/>
      <c r="N201" s="74"/>
      <c r="O201" s="1860"/>
      <c r="P201" s="73"/>
      <c r="Q201" s="73"/>
      <c r="R201" s="73"/>
      <c r="S201" s="73"/>
      <c r="T201" s="73"/>
      <c r="U201" s="73"/>
      <c r="V201" s="73"/>
      <c r="W201" s="73"/>
      <c r="X201" s="73"/>
      <c r="Y201" s="73"/>
      <c r="Z201" s="73"/>
    </row>
    <row r="202" spans="1:26" ht="15.75" customHeight="1">
      <c r="A202" s="73"/>
      <c r="B202" s="73"/>
      <c r="C202" s="73"/>
      <c r="D202" s="73"/>
      <c r="E202" s="73"/>
      <c r="F202" s="73"/>
      <c r="G202" s="591"/>
      <c r="H202" s="1412"/>
      <c r="I202" s="73"/>
      <c r="J202" s="73"/>
      <c r="K202" s="74"/>
      <c r="L202" s="74"/>
      <c r="M202" s="989"/>
      <c r="N202" s="74"/>
      <c r="O202" s="1860"/>
      <c r="P202" s="73"/>
      <c r="Q202" s="73"/>
      <c r="R202" s="73"/>
      <c r="S202" s="73"/>
      <c r="T202" s="73"/>
      <c r="U202" s="73"/>
      <c r="V202" s="73"/>
      <c r="W202" s="73"/>
      <c r="X202" s="73"/>
      <c r="Y202" s="73"/>
      <c r="Z202" s="73"/>
    </row>
    <row r="203" spans="1:26" ht="15.75" customHeight="1">
      <c r="A203" s="73"/>
      <c r="B203" s="73"/>
      <c r="C203" s="73"/>
      <c r="D203" s="73"/>
      <c r="E203" s="73"/>
      <c r="F203" s="73"/>
      <c r="G203" s="591"/>
      <c r="H203" s="1412"/>
      <c r="I203" s="73"/>
      <c r="J203" s="73"/>
      <c r="K203" s="74"/>
      <c r="L203" s="74"/>
      <c r="M203" s="989"/>
      <c r="N203" s="74"/>
      <c r="O203" s="1860"/>
      <c r="P203" s="73"/>
      <c r="Q203" s="73"/>
      <c r="R203" s="73"/>
      <c r="S203" s="73"/>
      <c r="T203" s="73"/>
      <c r="U203" s="73"/>
      <c r="V203" s="73"/>
      <c r="W203" s="73"/>
      <c r="X203" s="73"/>
      <c r="Y203" s="73"/>
      <c r="Z203" s="73"/>
    </row>
    <row r="204" spans="1:26" ht="15.75" customHeight="1">
      <c r="A204" s="73"/>
      <c r="B204" s="73"/>
      <c r="C204" s="73"/>
      <c r="D204" s="73"/>
      <c r="E204" s="73"/>
      <c r="F204" s="73"/>
      <c r="G204" s="591"/>
      <c r="H204" s="1412"/>
      <c r="I204" s="73"/>
      <c r="J204" s="73"/>
      <c r="K204" s="74"/>
      <c r="L204" s="74"/>
      <c r="M204" s="989"/>
      <c r="N204" s="74"/>
      <c r="O204" s="1860"/>
      <c r="P204" s="73"/>
      <c r="Q204" s="73"/>
      <c r="R204" s="73"/>
      <c r="S204" s="73"/>
      <c r="T204" s="73"/>
      <c r="U204" s="73"/>
      <c r="V204" s="73"/>
      <c r="W204" s="73"/>
      <c r="X204" s="73"/>
      <c r="Y204" s="73"/>
      <c r="Z204" s="73"/>
    </row>
    <row r="205" spans="1:26" ht="15.75" customHeight="1">
      <c r="A205" s="73"/>
      <c r="B205" s="73"/>
      <c r="C205" s="73"/>
      <c r="D205" s="73"/>
      <c r="E205" s="73"/>
      <c r="F205" s="73"/>
      <c r="G205" s="591"/>
      <c r="H205" s="1412"/>
      <c r="I205" s="73"/>
      <c r="J205" s="73"/>
      <c r="K205" s="74"/>
      <c r="L205" s="74"/>
      <c r="M205" s="989"/>
      <c r="N205" s="74"/>
      <c r="O205" s="1860"/>
      <c r="P205" s="73"/>
      <c r="Q205" s="73"/>
      <c r="R205" s="73"/>
      <c r="S205" s="73"/>
      <c r="T205" s="73"/>
      <c r="U205" s="73"/>
      <c r="V205" s="73"/>
      <c r="W205" s="73"/>
      <c r="X205" s="73"/>
      <c r="Y205" s="73"/>
      <c r="Z205" s="73"/>
    </row>
    <row r="206" spans="1:26" ht="15.75" customHeight="1">
      <c r="A206" s="73"/>
      <c r="B206" s="73"/>
      <c r="C206" s="73"/>
      <c r="D206" s="73"/>
      <c r="E206" s="73"/>
      <c r="F206" s="73"/>
      <c r="G206" s="591"/>
      <c r="H206" s="1412"/>
      <c r="I206" s="73"/>
      <c r="J206" s="73"/>
      <c r="K206" s="74"/>
      <c r="L206" s="74"/>
      <c r="M206" s="989"/>
      <c r="N206" s="74"/>
      <c r="O206" s="1860"/>
      <c r="P206" s="73"/>
      <c r="Q206" s="73"/>
      <c r="R206" s="73"/>
      <c r="S206" s="73"/>
      <c r="T206" s="73"/>
      <c r="U206" s="73"/>
      <c r="V206" s="73"/>
      <c r="W206" s="73"/>
      <c r="X206" s="73"/>
      <c r="Y206" s="73"/>
      <c r="Z206" s="73"/>
    </row>
    <row r="207" spans="1:26" ht="15.75" customHeight="1">
      <c r="A207" s="73"/>
      <c r="B207" s="73"/>
      <c r="C207" s="73"/>
      <c r="D207" s="73"/>
      <c r="E207" s="73"/>
      <c r="F207" s="73"/>
      <c r="G207" s="591"/>
      <c r="H207" s="1412"/>
      <c r="I207" s="73"/>
      <c r="J207" s="73"/>
      <c r="K207" s="74"/>
      <c r="L207" s="74"/>
      <c r="M207" s="989"/>
      <c r="N207" s="74"/>
      <c r="O207" s="1860"/>
      <c r="P207" s="73"/>
      <c r="Q207" s="73"/>
      <c r="R207" s="73"/>
      <c r="S207" s="73"/>
      <c r="T207" s="73"/>
      <c r="U207" s="73"/>
      <c r="V207" s="73"/>
      <c r="W207" s="73"/>
      <c r="X207" s="73"/>
      <c r="Y207" s="73"/>
      <c r="Z207" s="73"/>
    </row>
    <row r="208" spans="1:26" ht="15.75" customHeight="1">
      <c r="A208" s="73"/>
      <c r="B208" s="73"/>
      <c r="C208" s="73"/>
      <c r="D208" s="73"/>
      <c r="E208" s="73"/>
      <c r="F208" s="73"/>
      <c r="G208" s="591"/>
      <c r="H208" s="1412"/>
      <c r="I208" s="73"/>
      <c r="J208" s="73"/>
      <c r="K208" s="74"/>
      <c r="L208" s="74"/>
      <c r="M208" s="989"/>
      <c r="N208" s="74"/>
      <c r="O208" s="1860"/>
      <c r="P208" s="73"/>
      <c r="Q208" s="73"/>
      <c r="R208" s="73"/>
      <c r="S208" s="73"/>
      <c r="T208" s="73"/>
      <c r="U208" s="73"/>
      <c r="V208" s="73"/>
      <c r="W208" s="73"/>
      <c r="X208" s="73"/>
      <c r="Y208" s="73"/>
      <c r="Z208" s="73"/>
    </row>
    <row r="209" spans="1:26" ht="15.75" customHeight="1">
      <c r="A209" s="73"/>
      <c r="B209" s="73"/>
      <c r="C209" s="73"/>
      <c r="D209" s="73"/>
      <c r="E209" s="73"/>
      <c r="F209" s="73"/>
      <c r="G209" s="591"/>
      <c r="H209" s="1412"/>
      <c r="I209" s="73"/>
      <c r="J209" s="73"/>
      <c r="K209" s="74"/>
      <c r="L209" s="74"/>
      <c r="M209" s="989"/>
      <c r="N209" s="74"/>
      <c r="O209" s="1860"/>
      <c r="P209" s="73"/>
      <c r="Q209" s="73"/>
      <c r="R209" s="73"/>
      <c r="S209" s="73"/>
      <c r="T209" s="73"/>
      <c r="U209" s="73"/>
      <c r="V209" s="73"/>
      <c r="W209" s="73"/>
      <c r="X209" s="73"/>
      <c r="Y209" s="73"/>
      <c r="Z209" s="73"/>
    </row>
    <row r="210" spans="1:26" ht="15.75" customHeight="1">
      <c r="A210" s="73"/>
      <c r="B210" s="73"/>
      <c r="C210" s="73"/>
      <c r="D210" s="73"/>
      <c r="E210" s="73"/>
      <c r="F210" s="73"/>
      <c r="G210" s="591"/>
      <c r="H210" s="1412"/>
      <c r="I210" s="73"/>
      <c r="J210" s="73"/>
      <c r="K210" s="74"/>
      <c r="L210" s="74"/>
      <c r="M210" s="989"/>
      <c r="N210" s="74"/>
      <c r="O210" s="1860"/>
      <c r="P210" s="73"/>
      <c r="Q210" s="73"/>
      <c r="R210" s="73"/>
      <c r="S210" s="73"/>
      <c r="T210" s="73"/>
      <c r="U210" s="73"/>
      <c r="V210" s="73"/>
      <c r="W210" s="73"/>
      <c r="X210" s="73"/>
      <c r="Y210" s="73"/>
      <c r="Z210" s="73"/>
    </row>
    <row r="211" spans="1:26" ht="15.75" customHeight="1">
      <c r="A211" s="73"/>
      <c r="B211" s="73"/>
      <c r="C211" s="73"/>
      <c r="D211" s="73"/>
      <c r="E211" s="73"/>
      <c r="F211" s="73"/>
      <c r="G211" s="591"/>
      <c r="H211" s="1412"/>
      <c r="I211" s="73"/>
      <c r="J211" s="73"/>
      <c r="K211" s="74"/>
      <c r="L211" s="74"/>
      <c r="M211" s="989"/>
      <c r="N211" s="74"/>
      <c r="O211" s="1860"/>
      <c r="P211" s="73"/>
      <c r="Q211" s="73"/>
      <c r="R211" s="73"/>
      <c r="S211" s="73"/>
      <c r="T211" s="73"/>
      <c r="U211" s="73"/>
      <c r="V211" s="73"/>
      <c r="W211" s="73"/>
      <c r="X211" s="73"/>
      <c r="Y211" s="73"/>
      <c r="Z211" s="73"/>
    </row>
    <row r="212" spans="1:26" ht="15.75" customHeight="1">
      <c r="A212" s="73"/>
      <c r="B212" s="73"/>
      <c r="C212" s="73"/>
      <c r="D212" s="73"/>
      <c r="E212" s="73"/>
      <c r="F212" s="73"/>
      <c r="G212" s="591"/>
      <c r="H212" s="1412"/>
      <c r="I212" s="73"/>
      <c r="J212" s="73"/>
      <c r="K212" s="74"/>
      <c r="L212" s="74"/>
      <c r="M212" s="989"/>
      <c r="N212" s="74"/>
      <c r="O212" s="1860"/>
      <c r="P212" s="73"/>
      <c r="Q212" s="73"/>
      <c r="R212" s="73"/>
      <c r="S212" s="73"/>
      <c r="T212" s="73"/>
      <c r="U212" s="73"/>
      <c r="V212" s="73"/>
      <c r="W212" s="73"/>
      <c r="X212" s="73"/>
      <c r="Y212" s="73"/>
      <c r="Z212" s="73"/>
    </row>
    <row r="213" spans="1:26" ht="15.75" customHeight="1">
      <c r="A213" s="73"/>
      <c r="B213" s="73"/>
      <c r="C213" s="73"/>
      <c r="D213" s="73"/>
      <c r="E213" s="73"/>
      <c r="F213" s="73"/>
      <c r="G213" s="591"/>
      <c r="H213" s="1412"/>
      <c r="I213" s="73"/>
      <c r="J213" s="73"/>
      <c r="K213" s="74"/>
      <c r="L213" s="74"/>
      <c r="M213" s="989"/>
      <c r="N213" s="74"/>
      <c r="O213" s="1860"/>
      <c r="P213" s="73"/>
      <c r="Q213" s="73"/>
      <c r="R213" s="73"/>
      <c r="S213" s="73"/>
      <c r="T213" s="73"/>
      <c r="U213" s="73"/>
      <c r="V213" s="73"/>
      <c r="W213" s="73"/>
      <c r="X213" s="73"/>
      <c r="Y213" s="73"/>
      <c r="Z213" s="73"/>
    </row>
    <row r="214" spans="1:26" ht="15.75" customHeight="1">
      <c r="A214" s="73"/>
      <c r="B214" s="73"/>
      <c r="C214" s="73"/>
      <c r="D214" s="73"/>
      <c r="E214" s="73"/>
      <c r="F214" s="73"/>
      <c r="G214" s="591"/>
      <c r="H214" s="1412"/>
      <c r="I214" s="73"/>
      <c r="J214" s="73"/>
      <c r="K214" s="74"/>
      <c r="L214" s="74"/>
      <c r="M214" s="989"/>
      <c r="N214" s="74"/>
      <c r="O214" s="1860"/>
      <c r="P214" s="73"/>
      <c r="Q214" s="73"/>
      <c r="R214" s="73"/>
      <c r="S214" s="73"/>
      <c r="T214" s="73"/>
      <c r="U214" s="73"/>
      <c r="V214" s="73"/>
      <c r="W214" s="73"/>
      <c r="X214" s="73"/>
      <c r="Y214" s="73"/>
      <c r="Z214" s="73"/>
    </row>
    <row r="215" spans="1:26" ht="15.75" customHeight="1">
      <c r="A215" s="73"/>
      <c r="B215" s="73"/>
      <c r="C215" s="73"/>
      <c r="D215" s="73"/>
      <c r="E215" s="73"/>
      <c r="F215" s="73"/>
      <c r="G215" s="591"/>
      <c r="H215" s="1412"/>
      <c r="I215" s="73"/>
      <c r="J215" s="73"/>
      <c r="K215" s="74"/>
      <c r="L215" s="74"/>
      <c r="M215" s="989"/>
      <c r="N215" s="74"/>
      <c r="O215" s="1860"/>
      <c r="P215" s="73"/>
      <c r="Q215" s="73"/>
      <c r="R215" s="73"/>
      <c r="S215" s="73"/>
      <c r="T215" s="73"/>
      <c r="U215" s="73"/>
      <c r="V215" s="73"/>
      <c r="W215" s="73"/>
      <c r="X215" s="73"/>
      <c r="Y215" s="73"/>
      <c r="Z215" s="73"/>
    </row>
    <row r="216" spans="1:26" ht="15.75" customHeight="1">
      <c r="A216" s="73"/>
      <c r="B216" s="73"/>
      <c r="C216" s="73"/>
      <c r="D216" s="73"/>
      <c r="E216" s="73"/>
      <c r="F216" s="73"/>
      <c r="G216" s="591"/>
      <c r="H216" s="1412"/>
      <c r="I216" s="73"/>
      <c r="J216" s="73"/>
      <c r="K216" s="74"/>
      <c r="L216" s="74"/>
      <c r="M216" s="989"/>
      <c r="N216" s="74"/>
      <c r="O216" s="1860"/>
      <c r="P216" s="73"/>
      <c r="Q216" s="73"/>
      <c r="R216" s="73"/>
      <c r="S216" s="73"/>
      <c r="T216" s="73"/>
      <c r="U216" s="73"/>
      <c r="V216" s="73"/>
      <c r="W216" s="73"/>
      <c r="X216" s="73"/>
      <c r="Y216" s="73"/>
      <c r="Z216" s="73"/>
    </row>
    <row r="217" spans="1:26" ht="15.75" customHeight="1">
      <c r="A217" s="73"/>
      <c r="B217" s="73"/>
      <c r="C217" s="73"/>
      <c r="D217" s="73"/>
      <c r="E217" s="73"/>
      <c r="F217" s="73"/>
      <c r="G217" s="591"/>
      <c r="H217" s="1412"/>
      <c r="I217" s="73"/>
      <c r="J217" s="73"/>
      <c r="K217" s="74"/>
      <c r="L217" s="74"/>
      <c r="M217" s="989"/>
      <c r="N217" s="74"/>
      <c r="O217" s="1860"/>
      <c r="P217" s="73"/>
      <c r="Q217" s="73"/>
      <c r="R217" s="73"/>
      <c r="S217" s="73"/>
      <c r="T217" s="73"/>
      <c r="U217" s="73"/>
      <c r="V217" s="73"/>
      <c r="W217" s="73"/>
      <c r="X217" s="73"/>
      <c r="Y217" s="73"/>
      <c r="Z217" s="73"/>
    </row>
    <row r="218" spans="1:26" ht="15.75" customHeight="1">
      <c r="A218" s="73"/>
      <c r="B218" s="73"/>
      <c r="C218" s="73"/>
      <c r="D218" s="73"/>
      <c r="E218" s="73"/>
      <c r="F218" s="73"/>
      <c r="G218" s="591"/>
      <c r="H218" s="1412"/>
      <c r="I218" s="73"/>
      <c r="J218" s="73"/>
      <c r="K218" s="74"/>
      <c r="L218" s="74"/>
      <c r="M218" s="989"/>
      <c r="N218" s="74"/>
      <c r="O218" s="1860"/>
      <c r="P218" s="73"/>
      <c r="Q218" s="73"/>
      <c r="R218" s="73"/>
      <c r="S218" s="73"/>
      <c r="T218" s="73"/>
      <c r="U218" s="73"/>
      <c r="V218" s="73"/>
      <c r="W218" s="73"/>
      <c r="X218" s="73"/>
      <c r="Y218" s="73"/>
      <c r="Z218" s="73"/>
    </row>
    <row r="219" spans="1:26" ht="15.75" customHeight="1">
      <c r="A219" s="73"/>
      <c r="B219" s="73"/>
      <c r="C219" s="73"/>
      <c r="D219" s="73"/>
      <c r="E219" s="73"/>
      <c r="F219" s="73"/>
      <c r="G219" s="591"/>
      <c r="H219" s="1412"/>
      <c r="I219" s="73"/>
      <c r="J219" s="73"/>
      <c r="K219" s="74"/>
      <c r="L219" s="74"/>
      <c r="M219" s="989"/>
      <c r="N219" s="74"/>
      <c r="O219" s="1860"/>
      <c r="P219" s="73"/>
      <c r="Q219" s="73"/>
      <c r="R219" s="73"/>
      <c r="S219" s="73"/>
      <c r="T219" s="73"/>
      <c r="U219" s="73"/>
      <c r="V219" s="73"/>
      <c r="W219" s="73"/>
      <c r="X219" s="73"/>
      <c r="Y219" s="73"/>
      <c r="Z219" s="73"/>
    </row>
    <row r="220" spans="1:26" ht="15.75" customHeight="1">
      <c r="A220" s="73"/>
      <c r="B220" s="73"/>
      <c r="C220" s="73"/>
      <c r="D220" s="73"/>
      <c r="E220" s="73"/>
      <c r="F220" s="73"/>
      <c r="G220" s="591"/>
      <c r="H220" s="1412"/>
      <c r="I220" s="73"/>
      <c r="J220" s="73"/>
      <c r="K220" s="74"/>
      <c r="L220" s="74"/>
      <c r="M220" s="989"/>
      <c r="N220" s="74"/>
      <c r="O220" s="1860"/>
      <c r="P220" s="73"/>
      <c r="Q220" s="73"/>
      <c r="R220" s="73"/>
      <c r="S220" s="73"/>
      <c r="T220" s="73"/>
      <c r="U220" s="73"/>
      <c r="V220" s="73"/>
      <c r="W220" s="73"/>
      <c r="X220" s="73"/>
      <c r="Y220" s="73"/>
      <c r="Z220" s="73"/>
    </row>
    <row r="221" spans="1:26" ht="15.75" customHeight="1">
      <c r="A221" s="73"/>
      <c r="B221" s="73"/>
      <c r="C221" s="73"/>
      <c r="D221" s="73"/>
      <c r="E221" s="73"/>
      <c r="F221" s="73"/>
      <c r="G221" s="591"/>
      <c r="H221" s="1412"/>
      <c r="I221" s="73"/>
      <c r="J221" s="73"/>
      <c r="K221" s="74"/>
      <c r="L221" s="74"/>
      <c r="M221" s="989"/>
      <c r="N221" s="74"/>
      <c r="O221" s="1860"/>
      <c r="P221" s="73"/>
      <c r="Q221" s="73"/>
      <c r="R221" s="73"/>
      <c r="S221" s="73"/>
      <c r="T221" s="73"/>
      <c r="U221" s="73"/>
      <c r="V221" s="73"/>
      <c r="W221" s="73"/>
      <c r="X221" s="73"/>
      <c r="Y221" s="73"/>
      <c r="Z221" s="73"/>
    </row>
    <row r="222" spans="1:26" ht="15.75" customHeight="1">
      <c r="A222" s="73"/>
      <c r="B222" s="73"/>
      <c r="C222" s="73"/>
      <c r="D222" s="73"/>
      <c r="E222" s="73"/>
      <c r="F222" s="73"/>
      <c r="G222" s="591"/>
      <c r="H222" s="1412"/>
      <c r="I222" s="73"/>
      <c r="J222" s="73"/>
      <c r="K222" s="74"/>
      <c r="L222" s="74"/>
      <c r="M222" s="989"/>
      <c r="N222" s="74"/>
      <c r="O222" s="1860"/>
      <c r="P222" s="73"/>
      <c r="Q222" s="73"/>
      <c r="R222" s="73"/>
      <c r="S222" s="73"/>
      <c r="T222" s="73"/>
      <c r="U222" s="73"/>
      <c r="V222" s="73"/>
      <c r="W222" s="73"/>
      <c r="X222" s="73"/>
      <c r="Y222" s="73"/>
      <c r="Z222" s="73"/>
    </row>
    <row r="223" spans="1:26" ht="15.75" customHeight="1">
      <c r="A223" s="73"/>
      <c r="B223" s="73"/>
      <c r="C223" s="73"/>
      <c r="D223" s="73"/>
      <c r="E223" s="73"/>
      <c r="F223" s="73"/>
      <c r="G223" s="591"/>
      <c r="H223" s="1412"/>
      <c r="I223" s="73"/>
      <c r="J223" s="73"/>
      <c r="K223" s="74"/>
      <c r="L223" s="74"/>
      <c r="M223" s="989"/>
      <c r="N223" s="74"/>
      <c r="O223" s="1860"/>
      <c r="P223" s="73"/>
      <c r="Q223" s="73"/>
      <c r="R223" s="73"/>
      <c r="S223" s="73"/>
      <c r="T223" s="73"/>
      <c r="U223" s="73"/>
      <c r="V223" s="73"/>
      <c r="W223" s="73"/>
      <c r="X223" s="73"/>
      <c r="Y223" s="73"/>
      <c r="Z223" s="73"/>
    </row>
    <row r="224" spans="1:26" ht="15.75" customHeight="1">
      <c r="A224" s="73"/>
      <c r="B224" s="73"/>
      <c r="C224" s="73"/>
      <c r="D224" s="73"/>
      <c r="E224" s="73"/>
      <c r="F224" s="73"/>
      <c r="G224" s="591"/>
      <c r="H224" s="1412"/>
      <c r="I224" s="73"/>
      <c r="J224" s="73"/>
      <c r="K224" s="74"/>
      <c r="L224" s="74"/>
      <c r="M224" s="989"/>
      <c r="N224" s="74"/>
      <c r="O224" s="1860"/>
      <c r="P224" s="73"/>
      <c r="Q224" s="73"/>
      <c r="R224" s="73"/>
      <c r="S224" s="73"/>
      <c r="T224" s="73"/>
      <c r="U224" s="73"/>
      <c r="V224" s="73"/>
      <c r="W224" s="73"/>
      <c r="X224" s="73"/>
      <c r="Y224" s="73"/>
      <c r="Z224" s="73"/>
    </row>
    <row r="225" spans="1:26" ht="15.75" customHeight="1">
      <c r="A225" s="73"/>
      <c r="B225" s="73"/>
      <c r="C225" s="73"/>
      <c r="D225" s="73"/>
      <c r="E225" s="73"/>
      <c r="F225" s="73"/>
      <c r="G225" s="591"/>
      <c r="H225" s="1412"/>
      <c r="I225" s="73"/>
      <c r="J225" s="73"/>
      <c r="K225" s="74"/>
      <c r="L225" s="74"/>
      <c r="M225" s="989"/>
      <c r="N225" s="74"/>
      <c r="O225" s="1860"/>
      <c r="P225" s="73"/>
      <c r="Q225" s="73"/>
      <c r="R225" s="73"/>
      <c r="S225" s="73"/>
      <c r="T225" s="73"/>
      <c r="U225" s="73"/>
      <c r="V225" s="73"/>
      <c r="W225" s="73"/>
      <c r="X225" s="73"/>
      <c r="Y225" s="73"/>
      <c r="Z225" s="73"/>
    </row>
    <row r="226" spans="1:26" ht="15.75" customHeight="1">
      <c r="A226" s="73"/>
      <c r="B226" s="73"/>
      <c r="C226" s="73"/>
      <c r="D226" s="73"/>
      <c r="E226" s="73"/>
      <c r="F226" s="73"/>
      <c r="G226" s="591"/>
      <c r="H226" s="1412"/>
      <c r="I226" s="73"/>
      <c r="J226" s="73"/>
      <c r="K226" s="74"/>
      <c r="L226" s="74"/>
      <c r="M226" s="989"/>
      <c r="N226" s="74"/>
      <c r="O226" s="1860"/>
      <c r="P226" s="73"/>
      <c r="Q226" s="73"/>
      <c r="R226" s="73"/>
      <c r="S226" s="73"/>
      <c r="T226" s="73"/>
      <c r="U226" s="73"/>
      <c r="V226" s="73"/>
      <c r="W226" s="73"/>
      <c r="X226" s="73"/>
      <c r="Y226" s="73"/>
      <c r="Z226" s="73"/>
    </row>
    <row r="227" spans="1:26" ht="15.75" customHeight="1">
      <c r="A227" s="73"/>
      <c r="B227" s="73"/>
      <c r="C227" s="73"/>
      <c r="D227" s="73"/>
      <c r="E227" s="73"/>
      <c r="F227" s="73"/>
      <c r="G227" s="591"/>
      <c r="H227" s="1412"/>
      <c r="I227" s="73"/>
      <c r="J227" s="73"/>
      <c r="K227" s="74"/>
      <c r="L227" s="74"/>
      <c r="M227" s="989"/>
      <c r="N227" s="74"/>
      <c r="O227" s="1860"/>
      <c r="P227" s="73"/>
      <c r="Q227" s="73"/>
      <c r="R227" s="73"/>
      <c r="S227" s="73"/>
      <c r="T227" s="73"/>
      <c r="U227" s="73"/>
      <c r="V227" s="73"/>
      <c r="W227" s="73"/>
      <c r="X227" s="73"/>
      <c r="Y227" s="73"/>
      <c r="Z227" s="73"/>
    </row>
    <row r="228" spans="1:26" ht="15.75" customHeight="1">
      <c r="A228" s="73"/>
      <c r="B228" s="73"/>
      <c r="C228" s="73"/>
      <c r="D228" s="73"/>
      <c r="E228" s="73"/>
      <c r="F228" s="73"/>
      <c r="G228" s="591"/>
      <c r="H228" s="1412"/>
      <c r="I228" s="73"/>
      <c r="J228" s="73"/>
      <c r="K228" s="74"/>
      <c r="L228" s="74"/>
      <c r="M228" s="989"/>
      <c r="N228" s="74"/>
      <c r="O228" s="1860"/>
      <c r="P228" s="73"/>
      <c r="Q228" s="73"/>
      <c r="R228" s="73"/>
      <c r="S228" s="73"/>
      <c r="T228" s="73"/>
      <c r="U228" s="73"/>
      <c r="V228" s="73"/>
      <c r="W228" s="73"/>
      <c r="X228" s="73"/>
      <c r="Y228" s="73"/>
      <c r="Z228" s="73"/>
    </row>
    <row r="229" spans="1:26" ht="15.75" customHeight="1">
      <c r="A229" s="73"/>
      <c r="B229" s="73"/>
      <c r="C229" s="73"/>
      <c r="D229" s="73"/>
      <c r="E229" s="73"/>
      <c r="F229" s="73"/>
      <c r="G229" s="591"/>
      <c r="H229" s="1412"/>
      <c r="I229" s="73"/>
      <c r="J229" s="73"/>
      <c r="K229" s="74"/>
      <c r="L229" s="74"/>
      <c r="M229" s="989"/>
      <c r="N229" s="74"/>
      <c r="O229" s="1860"/>
      <c r="P229" s="73"/>
      <c r="Q229" s="73"/>
      <c r="R229" s="73"/>
      <c r="S229" s="73"/>
      <c r="T229" s="73"/>
      <c r="U229" s="73"/>
      <c r="V229" s="73"/>
      <c r="W229" s="73"/>
      <c r="X229" s="73"/>
      <c r="Y229" s="73"/>
      <c r="Z229" s="73"/>
    </row>
    <row r="230" spans="1:26" ht="15.75" customHeight="1">
      <c r="A230" s="73"/>
      <c r="B230" s="73"/>
      <c r="C230" s="73"/>
      <c r="D230" s="73"/>
      <c r="E230" s="73"/>
      <c r="F230" s="73"/>
      <c r="G230" s="591"/>
      <c r="H230" s="1412"/>
      <c r="I230" s="73"/>
      <c r="J230" s="73"/>
      <c r="K230" s="74"/>
      <c r="L230" s="74"/>
      <c r="M230" s="989"/>
      <c r="N230" s="74"/>
      <c r="O230" s="1860"/>
      <c r="P230" s="73"/>
      <c r="Q230" s="73"/>
      <c r="R230" s="73"/>
      <c r="S230" s="73"/>
      <c r="T230" s="73"/>
      <c r="U230" s="73"/>
      <c r="V230" s="73"/>
      <c r="W230" s="73"/>
      <c r="X230" s="73"/>
      <c r="Y230" s="73"/>
      <c r="Z230" s="73"/>
    </row>
    <row r="231" spans="1:26" ht="15.75" customHeight="1">
      <c r="A231" s="73"/>
      <c r="B231" s="73"/>
      <c r="C231" s="73"/>
      <c r="D231" s="73"/>
      <c r="E231" s="73"/>
      <c r="F231" s="73"/>
      <c r="G231" s="591"/>
      <c r="H231" s="1412"/>
      <c r="I231" s="73"/>
      <c r="J231" s="73"/>
      <c r="K231" s="74"/>
      <c r="L231" s="74"/>
      <c r="M231" s="989"/>
      <c r="N231" s="74"/>
      <c r="O231" s="1860"/>
      <c r="P231" s="73"/>
      <c r="Q231" s="73"/>
      <c r="R231" s="73"/>
      <c r="S231" s="73"/>
      <c r="T231" s="73"/>
      <c r="U231" s="73"/>
      <c r="V231" s="73"/>
      <c r="W231" s="73"/>
      <c r="X231" s="73"/>
      <c r="Y231" s="73"/>
      <c r="Z231" s="73"/>
    </row>
    <row r="232" spans="1:26" ht="15.75" customHeight="1">
      <c r="A232" s="73"/>
      <c r="B232" s="73"/>
      <c r="C232" s="73"/>
      <c r="D232" s="73"/>
      <c r="E232" s="73"/>
      <c r="F232" s="73"/>
      <c r="G232" s="591"/>
      <c r="H232" s="1412"/>
      <c r="I232" s="73"/>
      <c r="J232" s="73"/>
      <c r="K232" s="74"/>
      <c r="L232" s="74"/>
      <c r="M232" s="989"/>
      <c r="N232" s="74"/>
      <c r="O232" s="1860"/>
      <c r="P232" s="73"/>
      <c r="Q232" s="73"/>
      <c r="R232" s="73"/>
      <c r="S232" s="73"/>
      <c r="T232" s="73"/>
      <c r="U232" s="73"/>
      <c r="V232" s="73"/>
      <c r="W232" s="73"/>
      <c r="X232" s="73"/>
      <c r="Y232" s="73"/>
      <c r="Z232" s="73"/>
    </row>
    <row r="233" spans="1:26" ht="15.75" customHeight="1">
      <c r="A233" s="73"/>
      <c r="B233" s="73"/>
      <c r="C233" s="73"/>
      <c r="D233" s="73"/>
      <c r="E233" s="73"/>
      <c r="F233" s="73"/>
      <c r="G233" s="591"/>
      <c r="H233" s="1412"/>
      <c r="I233" s="73"/>
      <c r="J233" s="73"/>
      <c r="K233" s="74"/>
      <c r="L233" s="74"/>
      <c r="M233" s="989"/>
      <c r="N233" s="74"/>
      <c r="O233" s="1860"/>
      <c r="P233" s="73"/>
      <c r="Q233" s="73"/>
      <c r="R233" s="73"/>
      <c r="S233" s="73"/>
      <c r="T233" s="73"/>
      <c r="U233" s="73"/>
      <c r="V233" s="73"/>
      <c r="W233" s="73"/>
      <c r="X233" s="73"/>
      <c r="Y233" s="73"/>
      <c r="Z233" s="73"/>
    </row>
    <row r="234" spans="1:26" ht="15.75" customHeight="1">
      <c r="A234" s="73"/>
      <c r="B234" s="73"/>
      <c r="C234" s="73"/>
      <c r="D234" s="73"/>
      <c r="E234" s="73"/>
      <c r="F234" s="73"/>
      <c r="G234" s="591"/>
      <c r="H234" s="1412"/>
      <c r="I234" s="73"/>
      <c r="J234" s="73"/>
      <c r="K234" s="74"/>
      <c r="L234" s="74"/>
      <c r="M234" s="989"/>
      <c r="N234" s="74"/>
      <c r="O234" s="1860"/>
      <c r="P234" s="73"/>
      <c r="Q234" s="73"/>
      <c r="R234" s="73"/>
      <c r="S234" s="73"/>
      <c r="T234" s="73"/>
      <c r="U234" s="73"/>
      <c r="V234" s="73"/>
      <c r="W234" s="73"/>
      <c r="X234" s="73"/>
      <c r="Y234" s="73"/>
      <c r="Z234" s="73"/>
    </row>
    <row r="235" spans="1:26" ht="15.75" customHeight="1">
      <c r="A235" s="73"/>
      <c r="B235" s="73"/>
      <c r="C235" s="73"/>
      <c r="D235" s="73"/>
      <c r="E235" s="73"/>
      <c r="F235" s="73"/>
      <c r="G235" s="591"/>
      <c r="H235" s="1412"/>
      <c r="I235" s="73"/>
      <c r="J235" s="73"/>
      <c r="K235" s="74"/>
      <c r="L235" s="74"/>
      <c r="M235" s="989"/>
      <c r="N235" s="74"/>
      <c r="O235" s="1860"/>
      <c r="P235" s="73"/>
      <c r="Q235" s="73"/>
      <c r="R235" s="73"/>
      <c r="S235" s="73"/>
      <c r="T235" s="73"/>
      <c r="U235" s="73"/>
      <c r="V235" s="73"/>
      <c r="W235" s="73"/>
      <c r="X235" s="73"/>
      <c r="Y235" s="73"/>
      <c r="Z235" s="73"/>
    </row>
    <row r="236" spans="1:26" ht="15.75" customHeight="1">
      <c r="A236" s="73"/>
      <c r="B236" s="73"/>
      <c r="C236" s="73"/>
      <c r="D236" s="73"/>
      <c r="E236" s="73"/>
      <c r="F236" s="73"/>
      <c r="G236" s="591"/>
      <c r="H236" s="1412"/>
      <c r="I236" s="73"/>
      <c r="J236" s="73"/>
      <c r="K236" s="74"/>
      <c r="L236" s="74"/>
      <c r="M236" s="989"/>
      <c r="N236" s="74"/>
      <c r="O236" s="1860"/>
      <c r="P236" s="73"/>
      <c r="Q236" s="73"/>
      <c r="R236" s="73"/>
      <c r="S236" s="73"/>
      <c r="T236" s="73"/>
      <c r="U236" s="73"/>
      <c r="V236" s="73"/>
      <c r="W236" s="73"/>
      <c r="X236" s="73"/>
      <c r="Y236" s="73"/>
      <c r="Z236" s="73"/>
    </row>
    <row r="237" spans="1:26" ht="15.75" customHeight="1">
      <c r="A237" s="73"/>
      <c r="B237" s="73"/>
      <c r="C237" s="73"/>
      <c r="D237" s="73"/>
      <c r="E237" s="73"/>
      <c r="F237" s="73"/>
      <c r="G237" s="591"/>
      <c r="H237" s="1412"/>
      <c r="I237" s="73"/>
      <c r="J237" s="73"/>
      <c r="K237" s="74"/>
      <c r="L237" s="74"/>
      <c r="M237" s="989"/>
      <c r="N237" s="74"/>
      <c r="O237" s="1860"/>
      <c r="P237" s="73"/>
      <c r="Q237" s="73"/>
      <c r="R237" s="73"/>
      <c r="S237" s="73"/>
      <c r="T237" s="73"/>
      <c r="U237" s="73"/>
      <c r="V237" s="73"/>
      <c r="W237" s="73"/>
      <c r="X237" s="73"/>
      <c r="Y237" s="73"/>
      <c r="Z237" s="73"/>
    </row>
    <row r="238" spans="1:26" ht="15.75" customHeight="1">
      <c r="A238" s="73"/>
      <c r="B238" s="73"/>
      <c r="C238" s="73"/>
      <c r="D238" s="73"/>
      <c r="E238" s="73"/>
      <c r="F238" s="73"/>
      <c r="G238" s="591"/>
      <c r="H238" s="1412"/>
      <c r="I238" s="73"/>
      <c r="J238" s="73"/>
      <c r="K238" s="74"/>
      <c r="L238" s="74"/>
      <c r="M238" s="989"/>
      <c r="N238" s="74"/>
      <c r="O238" s="1860"/>
      <c r="P238" s="73"/>
      <c r="Q238" s="73"/>
      <c r="R238" s="73"/>
      <c r="S238" s="73"/>
      <c r="T238" s="73"/>
      <c r="U238" s="73"/>
      <c r="V238" s="73"/>
      <c r="W238" s="73"/>
      <c r="X238" s="73"/>
      <c r="Y238" s="73"/>
      <c r="Z238" s="73"/>
    </row>
    <row r="239" spans="1:26" ht="15.75" customHeight="1">
      <c r="A239" s="73"/>
      <c r="B239" s="73"/>
      <c r="C239" s="73"/>
      <c r="D239" s="73"/>
      <c r="E239" s="73"/>
      <c r="F239" s="73"/>
      <c r="G239" s="591"/>
      <c r="H239" s="1412"/>
      <c r="I239" s="73"/>
      <c r="J239" s="73"/>
      <c r="K239" s="74"/>
      <c r="L239" s="74"/>
      <c r="M239" s="989"/>
      <c r="N239" s="74"/>
      <c r="O239" s="1860"/>
      <c r="P239" s="73"/>
      <c r="Q239" s="73"/>
      <c r="R239" s="73"/>
      <c r="S239" s="73"/>
      <c r="T239" s="73"/>
      <c r="U239" s="73"/>
      <c r="V239" s="73"/>
      <c r="W239" s="73"/>
      <c r="X239" s="73"/>
      <c r="Y239" s="73"/>
      <c r="Z239" s="73"/>
    </row>
    <row r="240" spans="1:26" ht="15.75" customHeight="1">
      <c r="A240" s="73"/>
      <c r="B240" s="73"/>
      <c r="C240" s="73"/>
      <c r="D240" s="73"/>
      <c r="E240" s="73"/>
      <c r="F240" s="73"/>
      <c r="G240" s="591"/>
      <c r="H240" s="1412"/>
      <c r="I240" s="73"/>
      <c r="J240" s="73"/>
      <c r="K240" s="74"/>
      <c r="L240" s="74"/>
      <c r="M240" s="989"/>
      <c r="N240" s="74"/>
      <c r="O240" s="1860"/>
      <c r="P240" s="73"/>
      <c r="Q240" s="73"/>
      <c r="R240" s="73"/>
      <c r="S240" s="73"/>
      <c r="T240" s="73"/>
      <c r="U240" s="73"/>
      <c r="V240" s="73"/>
      <c r="W240" s="73"/>
      <c r="X240" s="73"/>
      <c r="Y240" s="73"/>
      <c r="Z240" s="73"/>
    </row>
    <row r="241" spans="1:26" ht="15.75" customHeight="1">
      <c r="A241" s="73"/>
      <c r="B241" s="73"/>
      <c r="C241" s="73"/>
      <c r="D241" s="73"/>
      <c r="E241" s="73"/>
      <c r="F241" s="73"/>
      <c r="G241" s="591"/>
      <c r="H241" s="1412"/>
      <c r="I241" s="73"/>
      <c r="J241" s="73"/>
      <c r="K241" s="74"/>
      <c r="L241" s="74"/>
      <c r="M241" s="989"/>
      <c r="N241" s="74"/>
      <c r="O241" s="1860"/>
      <c r="P241" s="73"/>
      <c r="Q241" s="73"/>
      <c r="R241" s="73"/>
      <c r="S241" s="73"/>
      <c r="T241" s="73"/>
      <c r="U241" s="73"/>
      <c r="V241" s="73"/>
      <c r="W241" s="73"/>
      <c r="X241" s="73"/>
      <c r="Y241" s="73"/>
      <c r="Z241" s="73"/>
    </row>
    <row r="242" spans="1:26" ht="15.75" customHeight="1">
      <c r="A242" s="73"/>
      <c r="B242" s="73"/>
      <c r="C242" s="73"/>
      <c r="D242" s="73"/>
      <c r="E242" s="73"/>
      <c r="F242" s="73"/>
      <c r="G242" s="591"/>
      <c r="H242" s="1412"/>
      <c r="I242" s="73"/>
      <c r="J242" s="73"/>
      <c r="K242" s="74"/>
      <c r="L242" s="74"/>
      <c r="M242" s="989"/>
      <c r="N242" s="74"/>
      <c r="O242" s="1860"/>
      <c r="P242" s="73"/>
      <c r="Q242" s="73"/>
      <c r="R242" s="73"/>
      <c r="S242" s="73"/>
      <c r="T242" s="73"/>
      <c r="U242" s="73"/>
      <c r="V242" s="73"/>
      <c r="W242" s="73"/>
      <c r="X242" s="73"/>
      <c r="Y242" s="73"/>
      <c r="Z242" s="73"/>
    </row>
    <row r="243" spans="1:26" ht="15.75" customHeight="1">
      <c r="A243" s="73"/>
      <c r="B243" s="73"/>
      <c r="C243" s="73"/>
      <c r="D243" s="73"/>
      <c r="E243" s="73"/>
      <c r="F243" s="73"/>
      <c r="G243" s="591"/>
      <c r="H243" s="1412"/>
      <c r="I243" s="73"/>
      <c r="J243" s="73"/>
      <c r="K243" s="74"/>
      <c r="L243" s="74"/>
      <c r="M243" s="989"/>
      <c r="N243" s="74"/>
      <c r="O243" s="1860"/>
      <c r="P243" s="73"/>
      <c r="Q243" s="73"/>
      <c r="R243" s="73"/>
      <c r="S243" s="73"/>
      <c r="T243" s="73"/>
      <c r="U243" s="73"/>
      <c r="V243" s="73"/>
      <c r="W243" s="73"/>
      <c r="X243" s="73"/>
      <c r="Y243" s="73"/>
      <c r="Z243" s="73"/>
    </row>
    <row r="244" spans="1:26" ht="15.75" customHeight="1">
      <c r="A244" s="73"/>
      <c r="B244" s="73"/>
      <c r="C244" s="73"/>
      <c r="D244" s="73"/>
      <c r="E244" s="73"/>
      <c r="F244" s="73"/>
      <c r="G244" s="591"/>
      <c r="H244" s="1412"/>
      <c r="I244" s="73"/>
      <c r="J244" s="73"/>
      <c r="K244" s="74"/>
      <c r="L244" s="74"/>
      <c r="M244" s="989"/>
      <c r="N244" s="74"/>
      <c r="O244" s="1860"/>
      <c r="P244" s="73"/>
      <c r="Q244" s="73"/>
      <c r="R244" s="73"/>
      <c r="S244" s="73"/>
      <c r="T244" s="73"/>
      <c r="U244" s="73"/>
      <c r="V244" s="73"/>
      <c r="W244" s="73"/>
      <c r="X244" s="73"/>
      <c r="Y244" s="73"/>
      <c r="Z244" s="73"/>
    </row>
    <row r="245" spans="1:26" ht="15.75" customHeight="1">
      <c r="A245" s="73"/>
      <c r="B245" s="73"/>
      <c r="C245" s="73"/>
      <c r="D245" s="73"/>
      <c r="E245" s="73"/>
      <c r="F245" s="73"/>
      <c r="G245" s="591"/>
      <c r="H245" s="1412"/>
      <c r="I245" s="73"/>
      <c r="J245" s="73"/>
      <c r="K245" s="74"/>
      <c r="L245" s="74"/>
      <c r="M245" s="989"/>
      <c r="N245" s="74"/>
      <c r="O245" s="1860"/>
      <c r="P245" s="73"/>
      <c r="Q245" s="73"/>
      <c r="R245" s="73"/>
      <c r="S245" s="73"/>
      <c r="T245" s="73"/>
      <c r="U245" s="73"/>
      <c r="V245" s="73"/>
      <c r="W245" s="73"/>
      <c r="X245" s="73"/>
      <c r="Y245" s="73"/>
      <c r="Z245" s="73"/>
    </row>
    <row r="246" spans="1:26" ht="15.75" customHeight="1">
      <c r="A246" s="73"/>
      <c r="B246" s="73"/>
      <c r="C246" s="73"/>
      <c r="D246" s="73"/>
      <c r="E246" s="73"/>
      <c r="F246" s="73"/>
      <c r="G246" s="591"/>
      <c r="H246" s="1412"/>
      <c r="I246" s="73"/>
      <c r="J246" s="73"/>
      <c r="K246" s="74"/>
      <c r="L246" s="74"/>
      <c r="M246" s="989"/>
      <c r="N246" s="74"/>
      <c r="O246" s="1860"/>
      <c r="P246" s="73"/>
      <c r="Q246" s="73"/>
      <c r="R246" s="73"/>
      <c r="S246" s="73"/>
      <c r="T246" s="73"/>
      <c r="U246" s="73"/>
      <c r="V246" s="73"/>
      <c r="W246" s="73"/>
      <c r="X246" s="73"/>
      <c r="Y246" s="73"/>
      <c r="Z246" s="73"/>
    </row>
    <row r="247" spans="1:26" ht="15.75" customHeight="1">
      <c r="A247" s="73"/>
      <c r="B247" s="73"/>
      <c r="C247" s="73"/>
      <c r="D247" s="73"/>
      <c r="E247" s="73"/>
      <c r="F247" s="73"/>
      <c r="G247" s="591"/>
      <c r="H247" s="1412"/>
      <c r="I247" s="73"/>
      <c r="J247" s="73"/>
      <c r="K247" s="74"/>
      <c r="L247" s="74"/>
      <c r="M247" s="989"/>
      <c r="N247" s="74"/>
      <c r="O247" s="1860"/>
      <c r="P247" s="73"/>
      <c r="Q247" s="73"/>
      <c r="R247" s="73"/>
      <c r="S247" s="73"/>
      <c r="T247" s="73"/>
      <c r="U247" s="73"/>
      <c r="V247" s="73"/>
      <c r="W247" s="73"/>
      <c r="X247" s="73"/>
      <c r="Y247" s="73"/>
      <c r="Z247" s="73"/>
    </row>
    <row r="248" spans="1:26" ht="15.75" customHeight="1">
      <c r="A248" s="73"/>
      <c r="B248" s="73"/>
      <c r="C248" s="73"/>
      <c r="D248" s="73"/>
      <c r="E248" s="73"/>
      <c r="F248" s="73"/>
      <c r="G248" s="591"/>
      <c r="H248" s="1412"/>
      <c r="I248" s="73"/>
      <c r="J248" s="73"/>
      <c r="K248" s="74"/>
      <c r="L248" s="74"/>
      <c r="M248" s="989"/>
      <c r="N248" s="74"/>
      <c r="O248" s="1860"/>
      <c r="P248" s="73"/>
      <c r="Q248" s="73"/>
      <c r="R248" s="73"/>
      <c r="S248" s="73"/>
      <c r="T248" s="73"/>
      <c r="U248" s="73"/>
      <c r="V248" s="73"/>
      <c r="W248" s="73"/>
      <c r="X248" s="73"/>
      <c r="Y248" s="73"/>
      <c r="Z248" s="73"/>
    </row>
    <row r="249" spans="1:26" ht="15.75" customHeight="1">
      <c r="A249" s="73"/>
      <c r="B249" s="73"/>
      <c r="C249" s="73"/>
      <c r="D249" s="73"/>
      <c r="E249" s="73"/>
      <c r="F249" s="73"/>
      <c r="G249" s="591"/>
      <c r="H249" s="1412"/>
      <c r="I249" s="73"/>
      <c r="J249" s="73"/>
      <c r="K249" s="74"/>
      <c r="L249" s="74"/>
      <c r="M249" s="989"/>
      <c r="N249" s="74"/>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1412"/>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1412"/>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1412"/>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1412"/>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1412"/>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1412"/>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1412"/>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1412"/>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1412"/>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1412"/>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1412"/>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1412"/>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1412"/>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1412"/>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1412"/>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1412"/>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1412"/>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1412"/>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1412"/>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1412"/>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1412"/>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1412"/>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1412"/>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1412"/>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1412"/>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1412"/>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1412"/>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1412"/>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1412"/>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1412"/>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1412"/>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1412"/>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1412"/>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1412"/>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1412"/>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1412"/>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1412"/>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1412"/>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1412"/>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1412"/>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1412"/>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1412"/>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1412"/>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1412"/>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1412"/>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1412"/>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1412"/>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1412"/>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1412"/>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1412"/>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1412"/>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1412"/>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1412"/>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1412"/>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1412"/>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1412"/>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1412"/>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1412"/>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1412"/>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1412"/>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1412"/>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1412"/>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1412"/>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1412"/>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1412"/>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1412"/>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1412"/>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1412"/>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1412"/>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1412"/>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1412"/>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1412"/>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1412"/>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1412"/>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1412"/>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1412"/>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1412"/>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1412"/>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1412"/>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1412"/>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1412"/>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1412"/>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1412"/>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1412"/>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1412"/>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1412"/>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1412"/>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1412"/>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1412"/>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1412"/>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1412"/>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1412"/>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1412"/>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1412"/>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1412"/>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1412"/>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1412"/>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1412"/>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1412"/>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1412"/>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1412"/>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1412"/>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1412"/>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1412"/>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1412"/>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1412"/>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1412"/>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1412"/>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1412"/>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1412"/>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1412"/>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1412"/>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1412"/>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1412"/>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1412"/>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1412"/>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1412"/>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1412"/>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1412"/>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1412"/>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1412"/>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1412"/>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1412"/>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1412"/>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1412"/>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1412"/>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1412"/>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1412"/>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1412"/>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1412"/>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1412"/>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1412"/>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1412"/>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1412"/>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1412"/>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1412"/>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1412"/>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1412"/>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1412"/>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1412"/>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1412"/>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1412"/>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1412"/>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1412"/>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1412"/>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1412"/>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1412"/>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1412"/>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1412"/>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1412"/>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1412"/>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1412"/>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1412"/>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1412"/>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1412"/>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1412"/>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1412"/>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1412"/>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1412"/>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1412"/>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1412"/>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1412"/>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1412"/>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1412"/>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1412"/>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1412"/>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1412"/>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1412"/>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1412"/>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1412"/>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1412"/>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1412"/>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1412"/>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1412"/>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1412"/>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1412"/>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1412"/>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1412"/>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1412"/>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1412"/>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1412"/>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1412"/>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1412"/>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1412"/>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1412"/>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1412"/>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1412"/>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1412"/>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1412"/>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1412"/>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1412"/>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1412"/>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1412"/>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1412"/>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1412"/>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1412"/>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1412"/>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1412"/>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1412"/>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1412"/>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1412"/>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1412"/>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1412"/>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1412"/>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1412"/>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1412"/>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1412"/>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1412"/>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1412"/>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1412"/>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1412"/>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1412"/>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1412"/>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1412"/>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1412"/>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1412"/>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1412"/>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1412"/>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1412"/>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1412"/>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1412"/>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1412"/>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1412"/>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1412"/>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1412"/>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1412"/>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1412"/>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1412"/>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1412"/>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1412"/>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1412"/>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1412"/>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1412"/>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1412"/>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1412"/>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1412"/>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1412"/>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1412"/>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1412"/>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1412"/>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1412"/>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1412"/>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1412"/>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1412"/>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1412"/>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1412"/>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1412"/>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1412"/>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1412"/>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1412"/>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1412"/>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1412"/>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1412"/>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1412"/>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1412"/>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1412"/>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1412"/>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1412"/>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1412"/>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1412"/>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1412"/>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1412"/>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1412"/>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1412"/>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1412"/>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1412"/>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1412"/>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1412"/>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1412"/>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1412"/>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1412"/>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1412"/>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1412"/>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1412"/>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1412"/>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1412"/>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1412"/>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1412"/>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1412"/>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1412"/>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1412"/>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1412"/>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1412"/>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1412"/>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1412"/>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1412"/>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1412"/>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1412"/>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1412"/>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1412"/>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1412"/>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1412"/>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1412"/>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1412"/>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1412"/>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1412"/>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1412"/>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1412"/>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1412"/>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1412"/>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1412"/>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1412"/>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1412"/>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1412"/>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1412"/>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1412"/>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1412"/>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1412"/>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1412"/>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1412"/>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1412"/>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1412"/>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1412"/>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1412"/>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1412"/>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1412"/>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1412"/>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1412"/>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1412"/>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1412"/>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1412"/>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1412"/>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1412"/>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1412"/>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1412"/>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1412"/>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1412"/>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1412"/>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1412"/>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1412"/>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1412"/>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1412"/>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1412"/>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1412"/>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1412"/>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1412"/>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1412"/>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1412"/>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1412"/>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1412"/>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1412"/>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1412"/>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1412"/>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1412"/>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1412"/>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1412"/>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1412"/>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1412"/>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1412"/>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1412"/>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1412"/>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1412"/>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1412"/>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1412"/>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1412"/>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1412"/>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1412"/>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1412"/>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1412"/>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1412"/>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1412"/>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1412"/>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1412"/>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1412"/>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1412"/>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1412"/>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1412"/>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1412"/>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1412"/>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1412"/>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1412"/>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1412"/>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1412"/>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1412"/>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1412"/>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1412"/>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1412"/>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1412"/>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1412"/>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1412"/>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1412"/>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1412"/>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1412"/>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1412"/>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1412"/>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1412"/>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1412"/>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1412"/>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1412"/>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1412"/>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1412"/>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1412"/>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1412"/>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1412"/>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1412"/>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1412"/>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1412"/>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1412"/>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1412"/>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1412"/>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1412"/>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1412"/>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1412"/>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1412"/>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1412"/>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1412"/>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1412"/>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1412"/>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1412"/>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1412"/>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1412"/>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1412"/>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1412"/>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1412"/>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1412"/>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1412"/>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1412"/>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1412"/>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1412"/>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1412"/>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1412"/>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1412"/>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1412"/>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1412"/>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1412"/>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1412"/>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1412"/>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1412"/>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1412"/>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1412"/>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1412"/>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1412"/>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1412"/>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1412"/>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1412"/>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1412"/>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1412"/>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1412"/>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1412"/>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1412"/>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1412"/>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1412"/>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1412"/>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1412"/>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1412"/>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1412"/>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1412"/>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1412"/>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1412"/>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1412"/>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1412"/>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1412"/>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1412"/>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1412"/>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1412"/>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1412"/>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1412"/>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1412"/>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1412"/>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1412"/>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1412"/>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1412"/>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1412"/>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1412"/>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1412"/>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1412"/>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1412"/>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1412"/>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1412"/>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1412"/>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1412"/>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1412"/>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1412"/>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1412"/>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1412"/>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1412"/>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1412"/>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1412"/>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1412"/>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1412"/>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1412"/>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1412"/>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1412"/>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1412"/>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1412"/>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1412"/>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1412"/>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1412"/>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1412"/>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1412"/>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1412"/>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1412"/>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1412"/>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1412"/>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1412"/>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1412"/>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1412"/>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1412"/>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1412"/>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1412"/>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1412"/>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1412"/>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1412"/>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1412"/>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1412"/>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1412"/>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1412"/>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1412"/>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1412"/>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1412"/>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1412"/>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1412"/>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1412"/>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1412"/>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1412"/>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1412"/>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1412"/>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1412"/>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1412"/>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1412"/>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1412"/>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1412"/>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1412"/>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1412"/>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1412"/>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1412"/>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1412"/>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1412"/>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1412"/>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1412"/>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1412"/>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1412"/>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1412"/>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1412"/>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1412"/>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1412"/>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1412"/>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1412"/>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1412"/>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1412"/>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1412"/>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1412"/>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1412"/>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1412"/>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1412"/>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1412"/>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1412"/>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1412"/>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1412"/>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1412"/>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1412"/>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1412"/>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1412"/>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1412"/>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1412"/>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1412"/>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1412"/>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1412"/>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1412"/>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1412"/>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1412"/>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1412"/>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1412"/>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1412"/>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1412"/>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1412"/>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1412"/>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1412"/>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1412"/>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1412"/>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1412"/>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1412"/>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1412"/>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1412"/>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1412"/>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1412"/>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1412"/>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1412"/>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1412"/>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1412"/>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1412"/>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1412"/>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1412"/>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1412"/>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1412"/>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1412"/>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1412"/>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1412"/>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1412"/>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1412"/>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1412"/>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1412"/>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1412"/>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1412"/>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1412"/>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1412"/>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1412"/>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1412"/>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1412"/>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1412"/>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1412"/>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1412"/>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1412"/>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1412"/>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1412"/>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1412"/>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1412"/>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1412"/>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1412"/>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1412"/>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1412"/>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1412"/>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1412"/>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1412"/>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1412"/>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1412"/>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1412"/>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1412"/>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1412"/>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1412"/>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1412"/>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1412"/>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1412"/>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1412"/>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1412"/>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1412"/>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1412"/>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1412"/>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1412"/>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1412"/>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1412"/>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1412"/>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1412"/>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1412"/>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1412"/>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1412"/>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1412"/>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1412"/>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1412"/>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1412"/>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1412"/>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1412"/>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1412"/>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1412"/>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1412"/>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1412"/>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1412"/>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1412"/>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1412"/>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1412"/>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1412"/>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1412"/>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1412"/>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1412"/>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1412"/>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1412"/>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1412"/>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1412"/>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1412"/>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1412"/>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1412"/>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1412"/>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1412"/>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1412"/>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1412"/>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1412"/>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1412"/>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1412"/>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1412"/>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1412"/>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1412"/>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1412"/>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1412"/>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1412"/>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1412"/>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1412"/>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1412"/>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1412"/>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1412"/>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1412"/>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1412"/>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1412"/>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1412"/>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1412"/>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1412"/>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1412"/>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1412"/>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1412"/>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1412"/>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1412"/>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1412"/>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1412"/>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1412"/>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1412"/>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1412"/>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1412"/>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1412"/>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1412"/>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1412"/>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1412"/>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1412"/>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1412"/>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1412"/>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1412"/>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1412"/>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1412"/>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1412"/>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1412"/>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1412"/>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1412"/>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1412"/>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1412"/>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1412"/>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1412"/>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1412"/>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1412"/>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1412"/>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1412"/>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1412"/>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1412"/>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1412"/>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1412"/>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1412"/>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1412"/>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1412"/>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1412"/>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1412"/>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1412"/>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1412"/>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1412"/>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1412"/>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1412"/>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1412"/>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1412"/>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1412"/>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1412"/>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1412"/>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1412"/>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1412"/>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1412"/>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1412"/>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1412"/>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1412"/>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1412"/>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1412"/>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1412"/>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1412"/>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1412"/>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1412"/>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1412"/>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1412"/>
      <c r="I1000" s="73"/>
      <c r="J1000" s="73"/>
      <c r="K1000" s="74"/>
      <c r="L1000" s="74"/>
      <c r="M1000" s="989"/>
      <c r="N1000" s="74"/>
      <c r="O1000" s="1860"/>
      <c r="P1000" s="73"/>
      <c r="Q1000" s="73"/>
      <c r="R1000" s="73"/>
      <c r="S1000" s="73"/>
      <c r="T1000" s="73"/>
      <c r="U1000" s="73"/>
      <c r="V1000" s="73"/>
      <c r="W1000" s="73"/>
      <c r="X1000" s="73"/>
      <c r="Y1000" s="73"/>
      <c r="Z1000" s="73"/>
    </row>
  </sheetData>
  <mergeCells count="6">
    <mergeCell ref="G5:K5"/>
    <mergeCell ref="B1:M1"/>
    <mergeCell ref="B2:C2"/>
    <mergeCell ref="F2:M2"/>
    <mergeCell ref="F3:N3"/>
    <mergeCell ref="F4:N4"/>
  </mergeCells>
  <conditionalFormatting sqref="H11:H13 H19:H21 H23:H25 H27:H29 H31:H33 H35:H37 H39:H40 H45:H47 H49:H51 H57:H59 H61:H63 H65:H67 H69:H71 H73:H75 H77:H79 H81:H83 H85 H87:H89 H91:H93 H95:H97 H99:H101 H105:H107 H109:H111 H113:H115 H119:H121 H123:H127 H129:H130 H132:H135 H137:H138 H140:H146 H148:H150 H152:H154 H156 H158:H160">
    <cfRule type="cellIs" dxfId="97" priority="1" stopIfTrue="1" operator="equal">
      <formula>0</formula>
    </cfRule>
  </conditionalFormatting>
  <conditionalFormatting sqref="H11:H13 H19:H21 H23:H25 H27:H29 H31:H33 H35:H37 H39:H40 H45:H47 H49:H51 H57:H59 H61:H63 H65:H67 H69:H71 H73:H75 H77:H79 H81:H83 H85 H87:H89 H91:H93 H95:H97 H99:H101 H105:H107 H109:H111 H113:H115 H119:H121 H123:H127 H129:H130 H132:H135 H137:H138 H140:H146 H148:H150 H152:H154 H156 H158:H160">
    <cfRule type="cellIs" dxfId="96" priority="2" stopIfTrue="1" operator="equal">
      <formula>0</formula>
    </cfRule>
  </conditionalFormatting>
  <conditionalFormatting sqref="H117">
    <cfRule type="cellIs" dxfId="95" priority="3" stopIfTrue="1" operator="equal">
      <formula>0</formula>
    </cfRule>
  </conditionalFormatting>
  <conditionalFormatting sqref="H117">
    <cfRule type="cellIs" dxfId="94" priority="4" stopIfTrue="1" operator="equal">
      <formula>0</formula>
    </cfRule>
  </conditionalFormatting>
  <conditionalFormatting sqref="H15:H17">
    <cfRule type="cellIs" dxfId="93" priority="5" stopIfTrue="1" operator="equal">
      <formula>0</formula>
    </cfRule>
  </conditionalFormatting>
  <conditionalFormatting sqref="H15:H17">
    <cfRule type="cellIs" dxfId="92" priority="6" stopIfTrue="1" operator="equal">
      <formula>0</formula>
    </cfRule>
  </conditionalFormatting>
  <conditionalFormatting sqref="H53:H55">
    <cfRule type="cellIs" dxfId="91" priority="7" stopIfTrue="1" operator="equal">
      <formula>0</formula>
    </cfRule>
  </conditionalFormatting>
  <conditionalFormatting sqref="H53:H55">
    <cfRule type="cellIs" dxfId="90" priority="8" stopIfTrue="1" operator="equal">
      <formula>0</formula>
    </cfRule>
  </conditionalFormatting>
  <conditionalFormatting sqref="H103">
    <cfRule type="cellIs" dxfId="89" priority="9" stopIfTrue="1" operator="equal">
      <formula>0</formula>
    </cfRule>
  </conditionalFormatting>
  <conditionalFormatting sqref="H103">
    <cfRule type="cellIs" dxfId="88" priority="10" stopIfTrue="1" operator="equal">
      <formula>0</formula>
    </cfRule>
  </conditionalFormatting>
  <hyperlinks>
    <hyperlink ref="C4" location="'Recap Sheet'!B1" display="Return to Recap Sheet" xr:uid="{00000000-0004-0000-1500-000000000000}"/>
  </hyperlinks>
  <pageMargins left="0.25" right="0.25" top="0.75" bottom="0.75" header="0" footer="0"/>
  <pageSetup paperSize="5" orientation="landscape"/>
  <rowBreaks count="4" manualBreakCount="4">
    <brk id="97" man="1"/>
    <brk id="71" man="1"/>
    <brk id="40" man="1"/>
    <brk id="127" man="1"/>
  </row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tabColor rgb="FFFFD965"/>
  </sheetPr>
  <dimension ref="A1:AS1000"/>
  <sheetViews>
    <sheetView workbookViewId="0">
      <pane ySplit="9" topLeftCell="A10" activePane="bottomLeft" state="frozen"/>
      <selection activeCell="H10" sqref="H10"/>
      <selection pane="bottomLeft" activeCell="O109" sqref="O109"/>
    </sheetView>
  </sheetViews>
  <sheetFormatPr defaultColWidth="14.44140625" defaultRowHeight="15" customHeight="1"/>
  <cols>
    <col min="1" max="1" width="7.33203125" customWidth="1"/>
    <col min="2" max="2" width="56" customWidth="1"/>
    <col min="3" max="3" width="28.88671875" customWidth="1"/>
    <col min="4" max="4" width="11.6640625" customWidth="1"/>
    <col min="5" max="5" width="9.33203125" customWidth="1"/>
    <col min="6" max="6" width="8" customWidth="1"/>
    <col min="7" max="7" width="6.44140625" customWidth="1"/>
    <col min="8" max="8" width="6.33203125" customWidth="1"/>
    <col min="9" max="9" width="5.88671875" customWidth="1"/>
    <col min="10" max="10" width="3.88671875" customWidth="1"/>
    <col min="11" max="11" width="6.88671875" customWidth="1"/>
    <col min="12" max="12" width="7" customWidth="1"/>
    <col min="13" max="13" width="12.109375" customWidth="1"/>
    <col min="14" max="14" width="7" customWidth="1"/>
    <col min="15" max="15" width="6.6640625" customWidth="1"/>
    <col min="16" max="16" width="9.44140625" customWidth="1"/>
    <col min="17" max="45" width="9.109375" customWidth="1"/>
  </cols>
  <sheetData>
    <row r="1" spans="1:45" ht="16.5" customHeight="1">
      <c r="A1" s="2571"/>
      <c r="B1" s="2888" t="str">
        <f>'Recap Sheet'!A1</f>
        <v>South Carolina School Food Service Purchasing Alliance,Inc</v>
      </c>
      <c r="C1" s="2889"/>
      <c r="D1" s="2889"/>
      <c r="E1" s="2889"/>
      <c r="F1" s="2889"/>
      <c r="G1" s="2889"/>
      <c r="H1" s="2889"/>
      <c r="I1" s="2889"/>
      <c r="J1" s="2889"/>
      <c r="K1" s="2889"/>
      <c r="L1" s="2889"/>
      <c r="M1" s="2889"/>
      <c r="N1" s="2571"/>
      <c r="O1" s="2571"/>
      <c r="P1" s="2571"/>
      <c r="Q1" s="2571"/>
      <c r="R1" s="2571"/>
      <c r="S1" s="2571"/>
      <c r="T1" s="2571"/>
      <c r="U1" s="2571"/>
      <c r="V1" s="2571"/>
      <c r="W1" s="2571"/>
      <c r="X1" s="2571"/>
      <c r="Y1" s="2571"/>
      <c r="Z1" s="2571"/>
      <c r="AA1" s="2571"/>
      <c r="AB1" s="2571"/>
      <c r="AC1" s="2571"/>
      <c r="AD1" s="2571"/>
      <c r="AE1" s="2571"/>
      <c r="AF1" s="2571"/>
      <c r="AG1" s="2571"/>
      <c r="AH1" s="2571"/>
      <c r="AI1" s="2571"/>
      <c r="AJ1" s="2571"/>
      <c r="AK1" s="2571"/>
      <c r="AL1" s="2571"/>
      <c r="AM1" s="2571"/>
      <c r="AN1" s="2571"/>
      <c r="AO1" s="2571"/>
      <c r="AP1" s="2571"/>
      <c r="AQ1" s="2571"/>
      <c r="AR1" s="2571"/>
      <c r="AS1" s="2571"/>
    </row>
    <row r="2" spans="1:45" ht="16.5" customHeight="1">
      <c r="A2" s="2571"/>
      <c r="B2" s="2888" t="str">
        <f>'Recap Sheet'!A2</f>
        <v>Solicitation #B00002526</v>
      </c>
      <c r="C2" s="2889"/>
      <c r="D2" s="57"/>
      <c r="E2" s="57"/>
      <c r="F2" s="2888" t="str">
        <f>'Recap Sheet'!B2</f>
        <v>Bid Period: August 1, 2025 - July 31, 2026</v>
      </c>
      <c r="G2" s="2889"/>
      <c r="H2" s="2889"/>
      <c r="I2" s="2889"/>
      <c r="J2" s="2889"/>
      <c r="K2" s="2889"/>
      <c r="L2" s="2889"/>
      <c r="M2" s="2889"/>
      <c r="N2" s="2571"/>
      <c r="O2" s="2571"/>
      <c r="P2" s="2571"/>
      <c r="Q2" s="2571"/>
      <c r="R2" s="2571"/>
      <c r="S2" s="2571"/>
      <c r="T2" s="2571"/>
      <c r="U2" s="2571"/>
      <c r="V2" s="2571"/>
      <c r="W2" s="2571"/>
      <c r="X2" s="2571"/>
      <c r="Y2" s="2571"/>
      <c r="Z2" s="2571"/>
      <c r="AA2" s="2571"/>
      <c r="AB2" s="2571"/>
      <c r="AC2" s="2571"/>
      <c r="AD2" s="2571"/>
      <c r="AE2" s="2571"/>
      <c r="AF2" s="2571"/>
      <c r="AG2" s="2571"/>
      <c r="AH2" s="2571"/>
      <c r="AI2" s="2571"/>
      <c r="AJ2" s="2571"/>
      <c r="AK2" s="2571"/>
      <c r="AL2" s="2571"/>
      <c r="AM2" s="2571"/>
      <c r="AN2" s="2571"/>
      <c r="AO2" s="2571"/>
      <c r="AP2" s="2571"/>
      <c r="AQ2" s="2571"/>
      <c r="AR2" s="2571"/>
      <c r="AS2" s="2571"/>
    </row>
    <row r="3" spans="1:45" ht="18" customHeight="1">
      <c r="A3" s="2572"/>
      <c r="B3" s="2572"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row>
    <row r="4" spans="1:45" ht="18.75" customHeight="1">
      <c r="A4" s="2573">
        <v>42001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c r="AA4" s="598"/>
      <c r="AB4" s="598"/>
      <c r="AC4" s="598"/>
      <c r="AD4" s="598"/>
      <c r="AE4" s="598"/>
      <c r="AF4" s="598"/>
      <c r="AG4" s="598"/>
      <c r="AH4" s="598"/>
      <c r="AI4" s="598"/>
      <c r="AJ4" s="598"/>
      <c r="AK4" s="598"/>
      <c r="AL4" s="598"/>
      <c r="AM4" s="598"/>
      <c r="AN4" s="598"/>
      <c r="AO4" s="598"/>
      <c r="AP4" s="598"/>
      <c r="AQ4" s="598"/>
      <c r="AR4" s="598"/>
      <c r="AS4" s="598"/>
    </row>
    <row r="5" spans="1:45" ht="15" customHeight="1">
      <c r="A5" s="2573">
        <v>44000</v>
      </c>
      <c r="B5" s="1158" t="s">
        <v>120</v>
      </c>
      <c r="C5" s="232" t="s">
        <v>354</v>
      </c>
      <c r="D5" s="90"/>
      <c r="E5" s="1159"/>
      <c r="F5" s="1160"/>
      <c r="G5" s="2912" t="s">
        <v>122</v>
      </c>
      <c r="H5" s="2899"/>
      <c r="I5" s="2899"/>
      <c r="J5" s="2899"/>
      <c r="K5" s="2899"/>
      <c r="L5" s="1161">
        <f>'Recap Sheet'!B5</f>
        <v>0</v>
      </c>
      <c r="M5" s="1162"/>
      <c r="N5" s="2574"/>
      <c r="O5" s="1860"/>
      <c r="P5" s="598"/>
      <c r="Q5" s="1150"/>
      <c r="R5" s="1150"/>
      <c r="S5" s="598"/>
      <c r="T5" s="598"/>
      <c r="U5" s="598"/>
      <c r="V5" s="598"/>
      <c r="W5" s="598"/>
      <c r="X5" s="598"/>
      <c r="Y5" s="598"/>
      <c r="Z5" s="598"/>
      <c r="AA5" s="598"/>
      <c r="AB5" s="598"/>
      <c r="AC5" s="598"/>
      <c r="AD5" s="598"/>
      <c r="AE5" s="598"/>
      <c r="AF5" s="598"/>
      <c r="AG5" s="598"/>
      <c r="AH5" s="598"/>
      <c r="AI5" s="598"/>
      <c r="AJ5" s="598"/>
      <c r="AK5" s="598"/>
      <c r="AL5" s="598"/>
      <c r="AM5" s="598"/>
      <c r="AN5" s="598"/>
      <c r="AO5" s="598"/>
      <c r="AP5" s="598"/>
      <c r="AQ5" s="598"/>
      <c r="AR5" s="598"/>
      <c r="AS5" s="598"/>
    </row>
    <row r="6" spans="1:45" ht="15" customHeight="1">
      <c r="A6" s="2575"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row>
    <row r="7" spans="1:45" ht="15" customHeight="1">
      <c r="A7" s="2575"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row>
    <row r="8" spans="1:45" ht="15" customHeight="1">
      <c r="A8" s="2576"/>
      <c r="B8" s="1698" t="s">
        <v>3994</v>
      </c>
      <c r="C8" s="1167"/>
      <c r="D8" s="123"/>
      <c r="E8" s="1167"/>
      <c r="F8" s="725"/>
      <c r="G8" s="1168"/>
      <c r="H8" s="1699"/>
      <c r="I8" s="1167"/>
      <c r="J8" s="1167"/>
      <c r="K8" s="891"/>
      <c r="L8" s="891"/>
      <c r="M8" s="891"/>
      <c r="N8" s="1170"/>
      <c r="O8" s="1860"/>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row>
    <row r="9" spans="1:45" ht="15" customHeight="1">
      <c r="A9" s="2576"/>
      <c r="B9" s="1703"/>
      <c r="C9" s="1176"/>
      <c r="D9" s="137"/>
      <c r="E9" s="1176"/>
      <c r="F9" s="862"/>
      <c r="G9" s="1177"/>
      <c r="H9" s="1699"/>
      <c r="I9" s="1176"/>
      <c r="J9" s="1176"/>
      <c r="K9" s="1178"/>
      <c r="L9" s="1178"/>
      <c r="M9" s="1178"/>
      <c r="N9" s="1180"/>
      <c r="O9" s="1860"/>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row>
    <row r="10" spans="1:45" ht="15" customHeight="1">
      <c r="A10" s="2577">
        <v>42001</v>
      </c>
      <c r="B10" s="147" t="s">
        <v>3995</v>
      </c>
      <c r="C10" s="155" t="s">
        <v>3996</v>
      </c>
      <c r="D10" s="178">
        <v>1605</v>
      </c>
      <c r="E10" s="2578"/>
      <c r="F10" s="2579" t="s">
        <v>3997</v>
      </c>
      <c r="G10" s="178">
        <v>120</v>
      </c>
      <c r="H10" s="2580">
        <v>150</v>
      </c>
      <c r="I10" s="155">
        <f>ROUND(H10*G10/G10,2)</f>
        <v>150</v>
      </c>
      <c r="J10" s="155" t="s">
        <v>170</v>
      </c>
      <c r="K10" s="156">
        <v>30</v>
      </c>
      <c r="L10" s="165">
        <f>IF(OR(ISBLANK(K10),K10=0,H10=0,ISBLANK(H10)),,ROUND(K10+$L$5,2))</f>
        <v>30</v>
      </c>
      <c r="M10" s="555">
        <f t="shared" ref="M10:M12" si="0">ROUND(I10*L10,2)</f>
        <v>4500</v>
      </c>
      <c r="N10" s="2389">
        <f t="shared" ref="N10:N12" si="1">ROUND(L10/G10,4)</f>
        <v>0.25</v>
      </c>
      <c r="O10" s="2571"/>
      <c r="P10" s="2571"/>
      <c r="Q10" s="2571"/>
      <c r="R10" s="2571"/>
      <c r="S10" s="2571"/>
      <c r="T10" s="2571"/>
      <c r="U10" s="2571"/>
      <c r="V10" s="2571"/>
      <c r="W10" s="2571"/>
      <c r="X10" s="2571"/>
      <c r="Y10" s="2571"/>
      <c r="Z10" s="2571"/>
      <c r="AA10" s="2571"/>
      <c r="AB10" s="2571"/>
      <c r="AC10" s="2571"/>
      <c r="AD10" s="2571"/>
      <c r="AE10" s="2571"/>
      <c r="AF10" s="2571"/>
      <c r="AG10" s="2571"/>
      <c r="AH10" s="2571"/>
      <c r="AI10" s="2571"/>
      <c r="AJ10" s="2571"/>
      <c r="AK10" s="2571"/>
      <c r="AL10" s="2571"/>
      <c r="AM10" s="2571"/>
      <c r="AN10" s="2571"/>
      <c r="AO10" s="2571"/>
      <c r="AP10" s="2571"/>
      <c r="AQ10" s="2571"/>
      <c r="AR10" s="2571"/>
      <c r="AS10" s="2571"/>
    </row>
    <row r="11" spans="1:45" ht="15" customHeight="1">
      <c r="A11" s="2577"/>
      <c r="B11" s="540" t="s">
        <v>3998</v>
      </c>
      <c r="C11" s="166"/>
      <c r="D11" s="232"/>
      <c r="E11" s="2581"/>
      <c r="F11" s="2582"/>
      <c r="G11" s="232"/>
      <c r="H11" s="356"/>
      <c r="I11" s="155" t="e">
        <f>ROUND(H10*G10/G11,2)</f>
        <v>#DIV/0!</v>
      </c>
      <c r="J11" s="569" t="s">
        <v>170</v>
      </c>
      <c r="K11" s="170"/>
      <c r="L11" s="157">
        <f>IF(OR(ISBLANK(K11),K11=0,H10=0,ISBLANK(H10)),,ROUND(K11+$L$5,2))</f>
        <v>0</v>
      </c>
      <c r="M11" s="555" t="e">
        <f t="shared" si="0"/>
        <v>#DIV/0!</v>
      </c>
      <c r="N11" s="1008" t="e">
        <f t="shared" si="1"/>
        <v>#DIV/0!</v>
      </c>
      <c r="O11" s="2571"/>
      <c r="P11" s="2571"/>
      <c r="Q11" s="2571"/>
      <c r="R11" s="2571"/>
      <c r="S11" s="2571"/>
      <c r="T11" s="2571"/>
      <c r="U11" s="2571"/>
      <c r="V11" s="2571"/>
      <c r="W11" s="2571"/>
      <c r="X11" s="2571"/>
      <c r="Y11" s="2571"/>
      <c r="Z11" s="2571"/>
      <c r="AA11" s="2571"/>
      <c r="AB11" s="2571"/>
      <c r="AC11" s="2571"/>
      <c r="AD11" s="2571"/>
      <c r="AE11" s="2571"/>
      <c r="AF11" s="2571"/>
      <c r="AG11" s="2571"/>
      <c r="AH11" s="2571"/>
      <c r="AI11" s="2571"/>
      <c r="AJ11" s="2571"/>
      <c r="AK11" s="2571"/>
      <c r="AL11" s="2571"/>
      <c r="AM11" s="2571"/>
      <c r="AN11" s="2571"/>
      <c r="AO11" s="2571"/>
      <c r="AP11" s="2571"/>
      <c r="AQ11" s="2571"/>
      <c r="AR11" s="2571"/>
      <c r="AS11" s="2571"/>
    </row>
    <row r="12" spans="1:45" ht="15" customHeight="1">
      <c r="A12" s="2577"/>
      <c r="B12" s="154" t="s">
        <v>3999</v>
      </c>
      <c r="C12" s="229" t="s">
        <v>4000</v>
      </c>
      <c r="D12" s="232">
        <v>847</v>
      </c>
      <c r="E12" s="1260"/>
      <c r="F12" s="232" t="s">
        <v>4001</v>
      </c>
      <c r="G12" s="232">
        <v>144</v>
      </c>
      <c r="H12" s="356"/>
      <c r="I12" s="155">
        <f>ROUND(H10*G10/G12,2)</f>
        <v>125</v>
      </c>
      <c r="J12" s="569" t="s">
        <v>170</v>
      </c>
      <c r="K12" s="156"/>
      <c r="L12" s="157">
        <f>IF(OR(ISBLANK(K12),K12=0,H10=0,ISBLANK(H10)),,ROUND(K12+$L$5,2))</f>
        <v>0</v>
      </c>
      <c r="M12" s="555">
        <f t="shared" si="0"/>
        <v>0</v>
      </c>
      <c r="N12" s="1008">
        <f t="shared" si="1"/>
        <v>0</v>
      </c>
      <c r="O12" s="2571"/>
      <c r="P12" s="2571"/>
      <c r="Q12" s="2571"/>
      <c r="R12" s="2571"/>
      <c r="S12" s="2571"/>
      <c r="T12" s="2571"/>
      <c r="U12" s="2571"/>
      <c r="V12" s="2571"/>
      <c r="W12" s="2571"/>
      <c r="X12" s="2571"/>
      <c r="Y12" s="2571"/>
      <c r="Z12" s="2571"/>
      <c r="AA12" s="2571"/>
      <c r="AB12" s="2571"/>
      <c r="AC12" s="2571"/>
      <c r="AD12" s="2571"/>
      <c r="AE12" s="2571"/>
      <c r="AF12" s="2571"/>
      <c r="AG12" s="2571"/>
      <c r="AH12" s="2571"/>
      <c r="AI12" s="2571"/>
      <c r="AJ12" s="2571"/>
      <c r="AK12" s="2571"/>
      <c r="AL12" s="2571"/>
      <c r="AM12" s="2571"/>
      <c r="AN12" s="2571"/>
      <c r="AO12" s="2571"/>
      <c r="AP12" s="2571"/>
      <c r="AQ12" s="2571"/>
      <c r="AR12" s="2571"/>
      <c r="AS12" s="2571"/>
    </row>
    <row r="13" spans="1:45" ht="15" customHeight="1">
      <c r="A13" s="696"/>
      <c r="B13" s="199" t="s">
        <v>285</v>
      </c>
      <c r="C13" s="347"/>
      <c r="D13" s="113"/>
      <c r="E13" s="347"/>
      <c r="F13" s="347"/>
      <c r="G13" s="347"/>
      <c r="H13" s="985"/>
      <c r="I13" s="364"/>
      <c r="J13" s="198"/>
      <c r="K13" s="566"/>
      <c r="L13" s="444"/>
      <c r="M13" s="738"/>
      <c r="N13" s="1070"/>
      <c r="O13" s="2571"/>
      <c r="P13" s="2571"/>
      <c r="Q13" s="2571"/>
      <c r="R13" s="2571"/>
      <c r="S13" s="2571"/>
      <c r="T13" s="2571"/>
      <c r="U13" s="2571"/>
      <c r="V13" s="2571"/>
      <c r="W13" s="2571"/>
      <c r="X13" s="2571"/>
      <c r="Y13" s="2571"/>
      <c r="Z13" s="2571"/>
      <c r="AA13" s="2571"/>
      <c r="AB13" s="2571"/>
      <c r="AC13" s="2571"/>
      <c r="AD13" s="2571"/>
      <c r="AE13" s="2571"/>
      <c r="AF13" s="2571"/>
      <c r="AG13" s="2571"/>
      <c r="AH13" s="2571"/>
      <c r="AI13" s="2571"/>
      <c r="AJ13" s="2571"/>
      <c r="AK13" s="2571"/>
      <c r="AL13" s="2571"/>
      <c r="AM13" s="2571"/>
      <c r="AN13" s="2571"/>
      <c r="AO13" s="2571"/>
      <c r="AP13" s="2571"/>
      <c r="AQ13" s="2571"/>
      <c r="AR13" s="2571"/>
      <c r="AS13" s="2571"/>
    </row>
    <row r="14" spans="1:45" ht="15" customHeight="1">
      <c r="A14" s="2577">
        <v>42002</v>
      </c>
      <c r="B14" s="254" t="s">
        <v>4002</v>
      </c>
      <c r="C14" s="2583" t="s">
        <v>3996</v>
      </c>
      <c r="D14" s="356">
        <v>3357</v>
      </c>
      <c r="E14" s="2578"/>
      <c r="F14" s="867" t="s">
        <v>2042</v>
      </c>
      <c r="G14" s="867">
        <v>312</v>
      </c>
      <c r="H14" s="2580">
        <v>300</v>
      </c>
      <c r="I14" s="155">
        <f>ROUND(H14*G14/G14,2)</f>
        <v>300</v>
      </c>
      <c r="J14" s="155" t="s">
        <v>170</v>
      </c>
      <c r="K14" s="156">
        <v>26.21</v>
      </c>
      <c r="L14" s="165">
        <f>IF(OR(ISBLANK(K14),K14=0,H14=0,ISBLANK(H14)),,ROUND(K14+$L$5,2))</f>
        <v>26.21</v>
      </c>
      <c r="M14" s="555">
        <f t="shared" ref="M14:M15" si="2">ROUND(I14*L14,2)</f>
        <v>7863</v>
      </c>
      <c r="N14" s="2389">
        <f t="shared" ref="N14:N15" si="3">ROUND(L14/G14,4)</f>
        <v>8.4000000000000005E-2</v>
      </c>
      <c r="O14" s="2571"/>
      <c r="P14" s="2571"/>
      <c r="Q14" s="2571"/>
      <c r="R14" s="2571"/>
      <c r="S14" s="2571"/>
      <c r="T14" s="2571"/>
      <c r="U14" s="2571"/>
      <c r="V14" s="2571"/>
      <c r="W14" s="2571"/>
      <c r="X14" s="2571"/>
      <c r="Y14" s="2571"/>
      <c r="Z14" s="2571"/>
      <c r="AA14" s="2571"/>
      <c r="AB14" s="2571"/>
      <c r="AC14" s="2571"/>
      <c r="AD14" s="2571"/>
      <c r="AE14" s="2571"/>
      <c r="AF14" s="2571"/>
      <c r="AG14" s="2571"/>
      <c r="AH14" s="2571"/>
      <c r="AI14" s="2571"/>
      <c r="AJ14" s="2571"/>
      <c r="AK14" s="2571"/>
      <c r="AL14" s="2571"/>
      <c r="AM14" s="2571"/>
      <c r="AN14" s="2571"/>
      <c r="AO14" s="2571"/>
      <c r="AP14" s="2571"/>
      <c r="AQ14" s="2571"/>
      <c r="AR14" s="2571"/>
      <c r="AS14" s="2571"/>
    </row>
    <row r="15" spans="1:45" ht="15" customHeight="1">
      <c r="A15" s="2577"/>
      <c r="B15" s="540" t="s">
        <v>4003</v>
      </c>
      <c r="C15" s="2584" t="s">
        <v>4004</v>
      </c>
      <c r="D15" s="166">
        <v>99817370</v>
      </c>
      <c r="E15" s="2581"/>
      <c r="F15" s="769" t="s">
        <v>4005</v>
      </c>
      <c r="G15" s="769">
        <v>240</v>
      </c>
      <c r="H15" s="356"/>
      <c r="I15" s="166">
        <f>ROUND(H14*G14/G15,2)</f>
        <v>390</v>
      </c>
      <c r="J15" s="166" t="s">
        <v>170</v>
      </c>
      <c r="K15" s="170"/>
      <c r="L15" s="230">
        <f>IF(OR(ISBLANK(K15),K15=0,H14=0,ISBLANK(H14)),,ROUND(K15+$L$5,2))</f>
        <v>0</v>
      </c>
      <c r="M15" s="326">
        <f t="shared" si="2"/>
        <v>0</v>
      </c>
      <c r="N15" s="2389">
        <f t="shared" si="3"/>
        <v>0</v>
      </c>
      <c r="O15" s="2571"/>
      <c r="P15" s="2571"/>
      <c r="Q15" s="2571"/>
      <c r="R15" s="2571"/>
      <c r="S15" s="2571"/>
      <c r="T15" s="2571"/>
      <c r="U15" s="2571"/>
      <c r="V15" s="2571"/>
      <c r="W15" s="2571"/>
      <c r="X15" s="2571"/>
      <c r="Y15" s="2571"/>
      <c r="Z15" s="2571"/>
      <c r="AA15" s="2571"/>
      <c r="AB15" s="2571"/>
      <c r="AC15" s="2571"/>
      <c r="AD15" s="2571"/>
      <c r="AE15" s="2571"/>
      <c r="AF15" s="2571"/>
      <c r="AG15" s="2571"/>
      <c r="AH15" s="2571"/>
      <c r="AI15" s="2571"/>
      <c r="AJ15" s="2571"/>
      <c r="AK15" s="2571"/>
      <c r="AL15" s="2571"/>
      <c r="AM15" s="2571"/>
      <c r="AN15" s="2571"/>
      <c r="AO15" s="2571"/>
      <c r="AP15" s="2571"/>
      <c r="AQ15" s="2571"/>
      <c r="AR15" s="2571"/>
      <c r="AS15" s="2571"/>
    </row>
    <row r="16" spans="1:45" ht="15" customHeight="1">
      <c r="A16" s="2577"/>
      <c r="B16" s="154" t="s">
        <v>4006</v>
      </c>
      <c r="C16" s="2584"/>
      <c r="D16" s="166"/>
      <c r="E16" s="1260"/>
      <c r="F16" s="769"/>
      <c r="G16" s="769"/>
      <c r="H16" s="356"/>
      <c r="I16" s="166"/>
      <c r="J16" s="166"/>
      <c r="K16" s="170"/>
      <c r="L16" s="230"/>
      <c r="M16" s="326"/>
      <c r="N16" s="2389"/>
      <c r="O16" s="2571"/>
      <c r="P16" s="2571"/>
      <c r="Q16" s="2571"/>
      <c r="R16" s="2571"/>
      <c r="S16" s="2571"/>
      <c r="T16" s="2571"/>
      <c r="U16" s="2571"/>
      <c r="V16" s="2571"/>
      <c r="W16" s="2571"/>
      <c r="X16" s="2571"/>
      <c r="Y16" s="2571"/>
      <c r="Z16" s="2571"/>
      <c r="AA16" s="2571"/>
      <c r="AB16" s="2571"/>
      <c r="AC16" s="2571"/>
      <c r="AD16" s="2571"/>
      <c r="AE16" s="2571"/>
      <c r="AF16" s="2571"/>
      <c r="AG16" s="2571"/>
      <c r="AH16" s="2571"/>
      <c r="AI16" s="2571"/>
      <c r="AJ16" s="2571"/>
      <c r="AK16" s="2571"/>
      <c r="AL16" s="2571"/>
      <c r="AM16" s="2571"/>
      <c r="AN16" s="2571"/>
      <c r="AO16" s="2571"/>
      <c r="AP16" s="2571"/>
      <c r="AQ16" s="2571"/>
      <c r="AR16" s="2571"/>
      <c r="AS16" s="2571"/>
    </row>
    <row r="17" spans="1:45" ht="15" customHeight="1">
      <c r="A17" s="2577"/>
      <c r="B17" s="2585" t="s">
        <v>4007</v>
      </c>
      <c r="C17" s="2584" t="s">
        <v>2240</v>
      </c>
      <c r="D17" s="166">
        <v>7677</v>
      </c>
      <c r="E17" s="691"/>
      <c r="F17" s="769" t="s">
        <v>4008</v>
      </c>
      <c r="G17" s="769">
        <v>208</v>
      </c>
      <c r="H17" s="356"/>
      <c r="I17" s="166">
        <f>ROUND(H14*G14/G17,2)</f>
        <v>450</v>
      </c>
      <c r="J17" s="166" t="s">
        <v>170</v>
      </c>
      <c r="K17" s="170"/>
      <c r="L17" s="230">
        <f>IF(OR(ISBLANK(K17),K17=0,H14=0,ISBLANK(H14)),,ROUND(K17+$L$5,2))</f>
        <v>0</v>
      </c>
      <c r="M17" s="326">
        <f>ROUND(I17*L17,2)</f>
        <v>0</v>
      </c>
      <c r="N17" s="2389">
        <f>ROUND(L17/G17,4)</f>
        <v>0</v>
      </c>
      <c r="O17" s="2571"/>
      <c r="P17" s="2571"/>
      <c r="Q17" s="2571"/>
      <c r="R17" s="2571"/>
      <c r="S17" s="2571"/>
      <c r="T17" s="2571"/>
      <c r="U17" s="2571"/>
      <c r="V17" s="2571"/>
      <c r="W17" s="2571"/>
      <c r="X17" s="2571"/>
      <c r="Y17" s="2571"/>
      <c r="Z17" s="2571"/>
      <c r="AA17" s="2571"/>
      <c r="AB17" s="2571"/>
      <c r="AC17" s="2571"/>
      <c r="AD17" s="2571"/>
      <c r="AE17" s="2571"/>
      <c r="AF17" s="2571"/>
      <c r="AG17" s="2571"/>
      <c r="AH17" s="2571"/>
      <c r="AI17" s="2571"/>
      <c r="AJ17" s="2571"/>
      <c r="AK17" s="2571"/>
      <c r="AL17" s="2571"/>
      <c r="AM17" s="2571"/>
      <c r="AN17" s="2571"/>
      <c r="AO17" s="2571"/>
      <c r="AP17" s="2571"/>
      <c r="AQ17" s="2571"/>
      <c r="AR17" s="2571"/>
      <c r="AS17" s="2571"/>
    </row>
    <row r="18" spans="1:45" ht="15" customHeight="1">
      <c r="A18" s="1215"/>
      <c r="B18" s="270"/>
      <c r="C18" s="347"/>
      <c r="D18" s="242"/>
      <c r="E18" s="347"/>
      <c r="F18" s="347"/>
      <c r="G18" s="347"/>
      <c r="H18" s="1324"/>
      <c r="I18" s="364"/>
      <c r="J18" s="198"/>
      <c r="K18" s="566"/>
      <c r="L18" s="444"/>
      <c r="M18" s="738"/>
      <c r="N18" s="1070"/>
      <c r="O18" s="2571"/>
      <c r="P18" s="2571"/>
      <c r="Q18" s="2571"/>
      <c r="R18" s="2571"/>
      <c r="S18" s="2571"/>
      <c r="T18" s="2571"/>
      <c r="U18" s="2571"/>
      <c r="V18" s="2571"/>
      <c r="W18" s="2571"/>
      <c r="X18" s="2571"/>
      <c r="Y18" s="2571"/>
      <c r="Z18" s="2571"/>
      <c r="AA18" s="2571"/>
      <c r="AB18" s="2571"/>
      <c r="AC18" s="2571"/>
      <c r="AD18" s="2571"/>
      <c r="AE18" s="2571"/>
      <c r="AF18" s="2571"/>
      <c r="AG18" s="2571"/>
      <c r="AH18" s="2571"/>
      <c r="AI18" s="2571"/>
      <c r="AJ18" s="2571"/>
      <c r="AK18" s="2571"/>
      <c r="AL18" s="2571"/>
      <c r="AM18" s="2571"/>
      <c r="AN18" s="2571"/>
      <c r="AO18" s="2571"/>
      <c r="AP18" s="2571"/>
      <c r="AQ18" s="2571"/>
      <c r="AR18" s="2571"/>
      <c r="AS18" s="2571"/>
    </row>
    <row r="19" spans="1:45" ht="15" customHeight="1">
      <c r="A19" s="2577">
        <v>42003</v>
      </c>
      <c r="B19" s="147" t="s">
        <v>4009</v>
      </c>
      <c r="C19" s="2583" t="s">
        <v>3996</v>
      </c>
      <c r="D19" s="155">
        <v>3351</v>
      </c>
      <c r="E19" s="1509"/>
      <c r="F19" s="867" t="s">
        <v>3332</v>
      </c>
      <c r="G19" s="867">
        <v>100</v>
      </c>
      <c r="H19" s="2580"/>
      <c r="I19" s="155">
        <f>ROUND(H19*G19/G19,2)</f>
        <v>0</v>
      </c>
      <c r="J19" s="155" t="s">
        <v>170</v>
      </c>
      <c r="K19" s="156">
        <v>19.12</v>
      </c>
      <c r="L19" s="165">
        <f>IF(OR(ISBLANK(K19),K19=0,H19=0,ISBLANK(H19)),,ROUND(K19+$L$5,2))</f>
        <v>0</v>
      </c>
      <c r="M19" s="555">
        <f>ROUND(I19*L19,2)</f>
        <v>0</v>
      </c>
      <c r="N19" s="2389">
        <f>ROUND(L19/G19,4)</f>
        <v>0</v>
      </c>
      <c r="O19" s="2571"/>
      <c r="P19" s="2571"/>
      <c r="Q19" s="2571"/>
      <c r="R19" s="2571"/>
      <c r="S19" s="2571"/>
      <c r="T19" s="2571"/>
      <c r="U19" s="2571"/>
      <c r="V19" s="2571"/>
      <c r="W19" s="2571"/>
      <c r="X19" s="2571"/>
      <c r="Y19" s="2571"/>
      <c r="Z19" s="2571"/>
      <c r="AA19" s="2571"/>
      <c r="AB19" s="2571"/>
      <c r="AC19" s="2571"/>
      <c r="AD19" s="2571"/>
      <c r="AE19" s="2571"/>
      <c r="AF19" s="2571"/>
      <c r="AG19" s="2571"/>
      <c r="AH19" s="2571"/>
      <c r="AI19" s="2571"/>
      <c r="AJ19" s="2571"/>
      <c r="AK19" s="2571"/>
      <c r="AL19" s="2571"/>
      <c r="AM19" s="2571"/>
      <c r="AN19" s="2571"/>
      <c r="AO19" s="2571"/>
      <c r="AP19" s="2571"/>
      <c r="AQ19" s="2571"/>
      <c r="AR19" s="2571"/>
      <c r="AS19" s="2571"/>
    </row>
    <row r="20" spans="1:45" ht="15" customHeight="1">
      <c r="A20" s="2586"/>
      <c r="B20" s="356" t="s">
        <v>4010</v>
      </c>
      <c r="C20" s="232"/>
      <c r="D20" s="166"/>
      <c r="E20" s="232"/>
      <c r="F20" s="232"/>
      <c r="G20" s="232"/>
      <c r="H20" s="1059"/>
      <c r="I20" s="154"/>
      <c r="J20" s="569"/>
      <c r="K20" s="230"/>
      <c r="L20" s="157"/>
      <c r="M20" s="555"/>
      <c r="N20" s="1008"/>
      <c r="O20" s="2571"/>
      <c r="P20" s="2571"/>
      <c r="Q20" s="2571"/>
      <c r="R20" s="2587"/>
      <c r="S20" s="2571"/>
      <c r="T20" s="2571"/>
      <c r="U20" s="2571"/>
      <c r="V20" s="2571"/>
      <c r="W20" s="2571"/>
      <c r="X20" s="2571"/>
      <c r="Y20" s="2571"/>
      <c r="Z20" s="2571"/>
      <c r="AA20" s="2571"/>
      <c r="AB20" s="2571"/>
      <c r="AC20" s="2571"/>
      <c r="AD20" s="2571"/>
      <c r="AE20" s="2571"/>
      <c r="AF20" s="2571"/>
      <c r="AG20" s="2571"/>
      <c r="AH20" s="2571"/>
      <c r="AI20" s="2571"/>
      <c r="AJ20" s="2571"/>
      <c r="AK20" s="2571"/>
      <c r="AL20" s="2571"/>
      <c r="AM20" s="2571"/>
      <c r="AN20" s="2571"/>
      <c r="AO20" s="2571"/>
      <c r="AP20" s="2571"/>
      <c r="AQ20" s="2571"/>
      <c r="AR20" s="2571"/>
      <c r="AS20" s="2571"/>
    </row>
    <row r="21" spans="1:45" ht="15" customHeight="1">
      <c r="A21" s="1215"/>
      <c r="B21" s="270" t="s">
        <v>4011</v>
      </c>
      <c r="C21" s="2588" t="s">
        <v>20</v>
      </c>
      <c r="D21" s="270"/>
      <c r="E21" s="905"/>
      <c r="F21" s="905"/>
      <c r="G21" s="905"/>
      <c r="H21" s="905"/>
      <c r="I21" s="518" t="s">
        <v>20</v>
      </c>
      <c r="J21" s="905" t="s">
        <v>20</v>
      </c>
      <c r="K21" s="443"/>
      <c r="L21" s="444" t="s">
        <v>20</v>
      </c>
      <c r="M21" s="566" t="s">
        <v>255</v>
      </c>
      <c r="N21" s="2419" t="s">
        <v>20</v>
      </c>
      <c r="O21" s="2571"/>
      <c r="P21" s="2571"/>
      <c r="Q21" s="2571"/>
      <c r="R21" s="2571"/>
      <c r="S21" s="2571"/>
      <c r="T21" s="2571"/>
      <c r="U21" s="2571"/>
      <c r="V21" s="2571"/>
      <c r="W21" s="2571"/>
      <c r="X21" s="2571"/>
      <c r="Y21" s="2571"/>
      <c r="Z21" s="2571"/>
      <c r="AA21" s="2571"/>
      <c r="AB21" s="2571"/>
      <c r="AC21" s="2571"/>
      <c r="AD21" s="2571"/>
      <c r="AE21" s="2571"/>
      <c r="AF21" s="2571"/>
      <c r="AG21" s="2571"/>
      <c r="AH21" s="2571"/>
      <c r="AI21" s="2571"/>
      <c r="AJ21" s="2571"/>
      <c r="AK21" s="2571"/>
      <c r="AL21" s="2571"/>
      <c r="AM21" s="2571"/>
      <c r="AN21" s="2571"/>
      <c r="AO21" s="2571"/>
      <c r="AP21" s="2571"/>
      <c r="AQ21" s="2571"/>
      <c r="AR21" s="2571"/>
      <c r="AS21" s="2571"/>
    </row>
    <row r="22" spans="1:45" ht="15" customHeight="1">
      <c r="A22" s="2577">
        <v>42004</v>
      </c>
      <c r="B22" s="147" t="s">
        <v>4012</v>
      </c>
      <c r="C22" s="2589" t="s">
        <v>3996</v>
      </c>
      <c r="D22" s="155">
        <v>472</v>
      </c>
      <c r="E22" s="408"/>
      <c r="F22" s="768" t="s">
        <v>4013</v>
      </c>
      <c r="G22" s="768">
        <v>216</v>
      </c>
      <c r="H22" s="2590">
        <v>1000</v>
      </c>
      <c r="I22" s="155">
        <f>ROUND(H22*G22/G22,2)</f>
        <v>1000</v>
      </c>
      <c r="J22" s="155" t="s">
        <v>170</v>
      </c>
      <c r="K22" s="156">
        <v>25.85</v>
      </c>
      <c r="L22" s="165">
        <f>IF(OR(ISBLANK(K22),K22=0,H22=0,ISBLANK(H22)),,ROUND(K22+$L$5,2))</f>
        <v>25.85</v>
      </c>
      <c r="M22" s="555">
        <f t="shared" ref="M22:M28" si="4">ROUND(I22*L22,2)</f>
        <v>25850</v>
      </c>
      <c r="N22" s="2389">
        <f t="shared" ref="N22:N28" si="5">ROUND(L22/G22,4)</f>
        <v>0.1197</v>
      </c>
      <c r="O22" s="2571"/>
      <c r="P22" s="2571"/>
      <c r="Q22" s="2571"/>
      <c r="R22" s="2571"/>
      <c r="S22" s="2571"/>
      <c r="T22" s="2571"/>
      <c r="U22" s="2571"/>
      <c r="V22" s="2571"/>
      <c r="W22" s="2571"/>
      <c r="X22" s="2571"/>
      <c r="Y22" s="2571"/>
      <c r="Z22" s="2571"/>
      <c r="AA22" s="2571"/>
      <c r="AB22" s="2571"/>
      <c r="AC22" s="2571"/>
      <c r="AD22" s="2571"/>
      <c r="AE22" s="2571"/>
      <c r="AF22" s="2571"/>
      <c r="AG22" s="2571"/>
      <c r="AH22" s="2571"/>
      <c r="AI22" s="2571"/>
      <c r="AJ22" s="2571"/>
      <c r="AK22" s="2571"/>
      <c r="AL22" s="2571"/>
      <c r="AM22" s="2571"/>
      <c r="AN22" s="2571"/>
      <c r="AO22" s="2571"/>
      <c r="AP22" s="2571"/>
      <c r="AQ22" s="2571"/>
      <c r="AR22" s="2571"/>
      <c r="AS22" s="2571"/>
    </row>
    <row r="23" spans="1:45" ht="15" customHeight="1">
      <c r="A23" s="2577"/>
      <c r="B23" s="155" t="s">
        <v>4014</v>
      </c>
      <c r="C23" s="2589" t="s">
        <v>2240</v>
      </c>
      <c r="D23" s="155">
        <v>7671</v>
      </c>
      <c r="E23" s="408"/>
      <c r="F23" s="2582" t="s">
        <v>4015</v>
      </c>
      <c r="G23" s="232">
        <v>128</v>
      </c>
      <c r="H23" s="2591"/>
      <c r="I23" s="166">
        <f>ROUND(H22*G22/G23,2)</f>
        <v>1687.5</v>
      </c>
      <c r="J23" s="166" t="s">
        <v>170</v>
      </c>
      <c r="K23" s="170"/>
      <c r="L23" s="230">
        <f>IF(OR(ISBLANK(K23),K23=0,H22=0,ISBLANK(H22)),,ROUND(K23+$L$5,2))</f>
        <v>0</v>
      </c>
      <c r="M23" s="326">
        <f t="shared" si="4"/>
        <v>0</v>
      </c>
      <c r="N23" s="2389">
        <f t="shared" si="5"/>
        <v>0</v>
      </c>
      <c r="O23" s="2571"/>
      <c r="P23" s="2571"/>
      <c r="Q23" s="2571"/>
      <c r="R23" s="2571"/>
      <c r="S23" s="2571"/>
      <c r="T23" s="2571"/>
      <c r="U23" s="2571"/>
      <c r="V23" s="2571"/>
      <c r="W23" s="2571"/>
      <c r="X23" s="2571"/>
      <c r="Y23" s="2571"/>
      <c r="Z23" s="2571"/>
      <c r="AA23" s="2571"/>
      <c r="AB23" s="2571"/>
      <c r="AC23" s="2571"/>
      <c r="AD23" s="2571"/>
      <c r="AE23" s="2571"/>
      <c r="AF23" s="2571"/>
      <c r="AG23" s="2571"/>
      <c r="AH23" s="2571"/>
      <c r="AI23" s="2571"/>
      <c r="AJ23" s="2571"/>
      <c r="AK23" s="2571"/>
      <c r="AL23" s="2571"/>
      <c r="AM23" s="2571"/>
      <c r="AN23" s="2571"/>
      <c r="AO23" s="2571"/>
      <c r="AP23" s="2571"/>
      <c r="AQ23" s="2571"/>
      <c r="AR23" s="2571"/>
      <c r="AS23" s="2571"/>
    </row>
    <row r="24" spans="1:45" ht="15" customHeight="1">
      <c r="A24" s="2577"/>
      <c r="B24" s="155" t="s">
        <v>4016</v>
      </c>
      <c r="C24" s="2589" t="s">
        <v>4004</v>
      </c>
      <c r="D24" s="155">
        <v>99832050</v>
      </c>
      <c r="E24" s="1509"/>
      <c r="F24" s="283" t="s">
        <v>4017</v>
      </c>
      <c r="G24" s="283">
        <v>120</v>
      </c>
      <c r="H24" s="2591"/>
      <c r="I24" s="166">
        <f>ROUND(H22*G22/G24,2)</f>
        <v>1800</v>
      </c>
      <c r="J24" s="166" t="s">
        <v>170</v>
      </c>
      <c r="K24" s="170"/>
      <c r="L24" s="230">
        <f>IF(OR(ISBLANK(K24),K24=0,H22=0,ISBLANK(H22)),,ROUND(K24+$L$5,2))</f>
        <v>0</v>
      </c>
      <c r="M24" s="326">
        <f t="shared" si="4"/>
        <v>0</v>
      </c>
      <c r="N24" s="2389">
        <f t="shared" si="5"/>
        <v>0</v>
      </c>
      <c r="O24" s="2571"/>
      <c r="P24" s="2571"/>
      <c r="Q24" s="2571"/>
      <c r="R24" s="2571"/>
      <c r="S24" s="2571"/>
      <c r="T24" s="2571"/>
      <c r="U24" s="2571"/>
      <c r="V24" s="2571"/>
      <c r="W24" s="2571"/>
      <c r="X24" s="2571"/>
      <c r="Y24" s="2571"/>
      <c r="Z24" s="2571"/>
      <c r="AA24" s="2571"/>
      <c r="AB24" s="2571"/>
      <c r="AC24" s="2571"/>
      <c r="AD24" s="2571"/>
      <c r="AE24" s="2571"/>
      <c r="AF24" s="2571"/>
      <c r="AG24" s="2571"/>
      <c r="AH24" s="2571"/>
      <c r="AI24" s="2571"/>
      <c r="AJ24" s="2571"/>
      <c r="AK24" s="2571"/>
      <c r="AL24" s="2571"/>
      <c r="AM24" s="2571"/>
      <c r="AN24" s="2571"/>
      <c r="AO24" s="2571"/>
      <c r="AP24" s="2571"/>
      <c r="AQ24" s="2571"/>
      <c r="AR24" s="2571"/>
      <c r="AS24" s="2571"/>
    </row>
    <row r="25" spans="1:45" ht="15" customHeight="1">
      <c r="A25" s="2586"/>
      <c r="B25" s="356" t="s">
        <v>4018</v>
      </c>
      <c r="C25" s="166" t="s">
        <v>4019</v>
      </c>
      <c r="D25" s="166">
        <v>1111058</v>
      </c>
      <c r="E25" s="1260"/>
      <c r="F25" s="2592" t="s">
        <v>4017</v>
      </c>
      <c r="G25" s="769">
        <v>120</v>
      </c>
      <c r="H25" s="1059"/>
      <c r="I25" s="154">
        <f>ROUND(H22*G22/G25,2)</f>
        <v>1800</v>
      </c>
      <c r="J25" s="166" t="s">
        <v>170</v>
      </c>
      <c r="K25" s="170"/>
      <c r="L25" s="230">
        <f>IF(OR(ISBLANK(K25),K25=0,H22=0,ISBLANK(H22)),,ROUND(K25+$L$5,2))</f>
        <v>0</v>
      </c>
      <c r="M25" s="326">
        <f t="shared" si="4"/>
        <v>0</v>
      </c>
      <c r="N25" s="2389">
        <f t="shared" si="5"/>
        <v>0</v>
      </c>
      <c r="O25" s="2571"/>
      <c r="P25" s="2571"/>
      <c r="Q25" s="2571"/>
      <c r="R25" s="2571"/>
      <c r="S25" s="2571"/>
      <c r="T25" s="2571"/>
      <c r="U25" s="2571"/>
      <c r="V25" s="2571"/>
      <c r="W25" s="2571"/>
      <c r="X25" s="2571"/>
      <c r="Y25" s="2571"/>
      <c r="Z25" s="2571"/>
      <c r="AA25" s="2571"/>
      <c r="AB25" s="2571"/>
      <c r="AC25" s="2571"/>
      <c r="AD25" s="2571"/>
      <c r="AE25" s="2571"/>
      <c r="AF25" s="2571"/>
      <c r="AG25" s="2571"/>
      <c r="AH25" s="2571"/>
      <c r="AI25" s="2571"/>
      <c r="AJ25" s="2571"/>
      <c r="AK25" s="2571"/>
      <c r="AL25" s="2571"/>
      <c r="AM25" s="2571"/>
      <c r="AN25" s="2571"/>
      <c r="AO25" s="2571"/>
      <c r="AP25" s="2571"/>
      <c r="AQ25" s="2571"/>
      <c r="AR25" s="2571"/>
      <c r="AS25" s="2571"/>
    </row>
    <row r="26" spans="1:45" ht="15" customHeight="1">
      <c r="A26" s="1215"/>
      <c r="B26" s="270" t="s">
        <v>4007</v>
      </c>
      <c r="C26" s="2593" t="s">
        <v>4020</v>
      </c>
      <c r="D26" s="198">
        <v>51667</v>
      </c>
      <c r="E26" s="1237"/>
      <c r="F26" s="1598" t="s">
        <v>4017</v>
      </c>
      <c r="G26" s="1598">
        <v>120</v>
      </c>
      <c r="H26" s="905"/>
      <c r="I26" s="518">
        <f>ROUND(H22*G22/G26,2)</f>
        <v>1800</v>
      </c>
      <c r="J26" s="905" t="s">
        <v>170</v>
      </c>
      <c r="K26" s="1835"/>
      <c r="L26" s="1327">
        <f>IF(OR(ISBLANK(K26),K26=0,H22=0,ISBLANK(H22)),,ROUND(K26+$L$5,2))</f>
        <v>0</v>
      </c>
      <c r="M26" s="443">
        <f t="shared" si="4"/>
        <v>0</v>
      </c>
      <c r="N26" s="2594">
        <f t="shared" si="5"/>
        <v>0</v>
      </c>
      <c r="O26" s="2571"/>
      <c r="P26" s="2571"/>
      <c r="Q26" s="2571"/>
      <c r="R26" s="2571"/>
      <c r="S26" s="2571"/>
      <c r="T26" s="2571"/>
      <c r="U26" s="2571"/>
      <c r="V26" s="2571"/>
      <c r="W26" s="2571"/>
      <c r="X26" s="2571"/>
      <c r="Y26" s="2571"/>
      <c r="Z26" s="2571"/>
      <c r="AA26" s="2571"/>
      <c r="AB26" s="2571"/>
      <c r="AC26" s="2571"/>
      <c r="AD26" s="2571"/>
      <c r="AE26" s="2571"/>
      <c r="AF26" s="2571"/>
      <c r="AG26" s="2571"/>
      <c r="AH26" s="2571"/>
      <c r="AI26" s="2571"/>
      <c r="AJ26" s="2571"/>
      <c r="AK26" s="2571"/>
      <c r="AL26" s="2571"/>
      <c r="AM26" s="2571"/>
      <c r="AN26" s="2571"/>
      <c r="AO26" s="2571"/>
      <c r="AP26" s="2571"/>
      <c r="AQ26" s="2571"/>
      <c r="AR26" s="2571"/>
      <c r="AS26" s="2571"/>
    </row>
    <row r="27" spans="1:45" ht="15" customHeight="1">
      <c r="A27" s="2577">
        <v>42005</v>
      </c>
      <c r="B27" s="147" t="s">
        <v>4021</v>
      </c>
      <c r="C27" s="2589" t="s">
        <v>3996</v>
      </c>
      <c r="D27" s="155">
        <v>471</v>
      </c>
      <c r="E27" s="408"/>
      <c r="F27" s="785" t="s">
        <v>4022</v>
      </c>
      <c r="G27" s="785">
        <v>144</v>
      </c>
      <c r="H27" s="2595">
        <v>400</v>
      </c>
      <c r="I27" s="155">
        <f>ROUND(H27*G27/G27,2)</f>
        <v>400</v>
      </c>
      <c r="J27" s="155" t="s">
        <v>170</v>
      </c>
      <c r="K27" s="156">
        <v>29.5</v>
      </c>
      <c r="L27" s="165">
        <f t="shared" ref="L27:L28" si="6">IF(OR(ISBLANK(K27),K27=0,H26=0,ISBLANK(H26)),,ROUND(K27+$L$5,2))</f>
        <v>0</v>
      </c>
      <c r="M27" s="555">
        <f t="shared" si="4"/>
        <v>0</v>
      </c>
      <c r="N27" s="2389">
        <f t="shared" si="5"/>
        <v>0</v>
      </c>
      <c r="O27" s="2571"/>
      <c r="P27" s="2571"/>
      <c r="Q27" s="2571"/>
      <c r="R27" s="2571"/>
      <c r="S27" s="2571"/>
      <c r="T27" s="2571"/>
      <c r="U27" s="2571"/>
      <c r="V27" s="2571"/>
      <c r="W27" s="2571"/>
      <c r="X27" s="2571"/>
      <c r="Y27" s="2571"/>
      <c r="Z27" s="2571"/>
      <c r="AA27" s="2571"/>
      <c r="AB27" s="2571"/>
      <c r="AC27" s="2571"/>
      <c r="AD27" s="2571"/>
      <c r="AE27" s="2571"/>
      <c r="AF27" s="2571"/>
      <c r="AG27" s="2571"/>
      <c r="AH27" s="2571"/>
      <c r="AI27" s="2571"/>
      <c r="AJ27" s="2571"/>
      <c r="AK27" s="2571"/>
      <c r="AL27" s="2571"/>
      <c r="AM27" s="2571"/>
      <c r="AN27" s="2571"/>
      <c r="AO27" s="2571"/>
      <c r="AP27" s="2571"/>
      <c r="AQ27" s="2571"/>
      <c r="AR27" s="2571"/>
      <c r="AS27" s="2571"/>
    </row>
    <row r="28" spans="1:45" ht="15" customHeight="1">
      <c r="A28" s="2577"/>
      <c r="B28" s="540" t="s">
        <v>4014</v>
      </c>
      <c r="C28" s="2589" t="s">
        <v>4004</v>
      </c>
      <c r="D28" s="155">
        <v>99828820</v>
      </c>
      <c r="E28" s="408"/>
      <c r="F28" s="650" t="s">
        <v>4023</v>
      </c>
      <c r="G28" s="650">
        <v>144</v>
      </c>
      <c r="H28" s="356"/>
      <c r="I28" s="154">
        <f>ROUND(H27*G27/G28,2)</f>
        <v>400</v>
      </c>
      <c r="J28" s="155" t="s">
        <v>170</v>
      </c>
      <c r="K28" s="156"/>
      <c r="L28" s="157">
        <f t="shared" si="6"/>
        <v>0</v>
      </c>
      <c r="M28" s="555">
        <f t="shared" si="4"/>
        <v>0</v>
      </c>
      <c r="N28" s="2389">
        <f t="shared" si="5"/>
        <v>0</v>
      </c>
      <c r="O28" s="2571"/>
      <c r="P28" s="2571"/>
      <c r="Q28" s="2571"/>
      <c r="R28" s="2571"/>
      <c r="S28" s="2571"/>
      <c r="T28" s="2571"/>
      <c r="U28" s="2571"/>
      <c r="V28" s="2571"/>
      <c r="W28" s="2571"/>
      <c r="X28" s="2571"/>
      <c r="Y28" s="2571"/>
      <c r="Z28" s="2571"/>
      <c r="AA28" s="2571"/>
      <c r="AB28" s="2571"/>
      <c r="AC28" s="2571"/>
      <c r="AD28" s="2571"/>
      <c r="AE28" s="2571"/>
      <c r="AF28" s="2571"/>
      <c r="AG28" s="2571"/>
      <c r="AH28" s="2571"/>
      <c r="AI28" s="2571"/>
      <c r="AJ28" s="2571"/>
      <c r="AK28" s="2571"/>
      <c r="AL28" s="2571"/>
      <c r="AM28" s="2571"/>
      <c r="AN28" s="2571"/>
      <c r="AO28" s="2571"/>
      <c r="AP28" s="2571"/>
      <c r="AQ28" s="2571"/>
      <c r="AR28" s="2571"/>
      <c r="AS28" s="2571"/>
    </row>
    <row r="29" spans="1:45" ht="15" customHeight="1">
      <c r="A29" s="2577"/>
      <c r="B29" s="154" t="s">
        <v>4024</v>
      </c>
      <c r="C29" s="2589"/>
      <c r="D29" s="155"/>
      <c r="E29" s="408"/>
      <c r="F29" s="650"/>
      <c r="G29" s="650"/>
      <c r="H29" s="356"/>
      <c r="I29" s="154"/>
      <c r="J29" s="155"/>
      <c r="K29" s="156"/>
      <c r="L29" s="157"/>
      <c r="M29" s="555"/>
      <c r="N29" s="2389"/>
      <c r="O29" s="2571"/>
      <c r="P29" s="2571"/>
      <c r="Q29" s="2571"/>
      <c r="R29" s="2571"/>
      <c r="S29" s="2571"/>
      <c r="T29" s="2571"/>
      <c r="U29" s="2571"/>
      <c r="V29" s="2571"/>
      <c r="W29" s="2571"/>
      <c r="X29" s="2571"/>
      <c r="Y29" s="2571"/>
      <c r="Z29" s="2571"/>
      <c r="AA29" s="2571"/>
      <c r="AB29" s="2571"/>
      <c r="AC29" s="2571"/>
      <c r="AD29" s="2571"/>
      <c r="AE29" s="2571"/>
      <c r="AF29" s="2571"/>
      <c r="AG29" s="2571"/>
      <c r="AH29" s="2571"/>
      <c r="AI29" s="2571"/>
      <c r="AJ29" s="2571"/>
      <c r="AK29" s="2571"/>
      <c r="AL29" s="2571"/>
      <c r="AM29" s="2571"/>
      <c r="AN29" s="2571"/>
      <c r="AO29" s="2571"/>
      <c r="AP29" s="2571"/>
      <c r="AQ29" s="2571"/>
      <c r="AR29" s="2571"/>
      <c r="AS29" s="2571"/>
    </row>
    <row r="30" spans="1:45" ht="15" customHeight="1">
      <c r="A30" s="2577"/>
      <c r="B30" s="2585" t="s">
        <v>4007</v>
      </c>
      <c r="C30" s="2583" t="s">
        <v>2240</v>
      </c>
      <c r="D30" s="155">
        <v>7675</v>
      </c>
      <c r="E30" s="1509"/>
      <c r="F30" s="867" t="s">
        <v>4025</v>
      </c>
      <c r="G30" s="867">
        <v>144</v>
      </c>
      <c r="H30" s="356"/>
      <c r="I30" s="154">
        <f>ROUND(H27*G27/G30,2)</f>
        <v>400</v>
      </c>
      <c r="J30" s="155" t="s">
        <v>170</v>
      </c>
      <c r="K30" s="156"/>
      <c r="L30" s="157">
        <f>IF(OR(ISBLANK(K30),K30=0,H27=0,ISBLANK(H27)),,ROUND(K30+$L$5,2))</f>
        <v>0</v>
      </c>
      <c r="M30" s="555">
        <f t="shared" ref="M30:M31" si="7">ROUND(I30*L30,2)</f>
        <v>0</v>
      </c>
      <c r="N30" s="2389">
        <f t="shared" ref="N30:N31" si="8">ROUND(L30/G30,4)</f>
        <v>0</v>
      </c>
      <c r="O30" s="2571"/>
      <c r="P30" s="2571"/>
      <c r="Q30" s="2571"/>
      <c r="R30" s="2571"/>
      <c r="S30" s="2571"/>
      <c r="T30" s="2571"/>
      <c r="U30" s="2571"/>
      <c r="V30" s="2571"/>
      <c r="W30" s="2571"/>
      <c r="X30" s="2571"/>
      <c r="Y30" s="2571"/>
      <c r="Z30" s="2571"/>
      <c r="AA30" s="2571"/>
      <c r="AB30" s="2571"/>
      <c r="AC30" s="2571"/>
      <c r="AD30" s="2571"/>
      <c r="AE30" s="2571"/>
      <c r="AF30" s="2571"/>
      <c r="AG30" s="2571"/>
      <c r="AH30" s="2571"/>
      <c r="AI30" s="2571"/>
      <c r="AJ30" s="2571"/>
      <c r="AK30" s="2571"/>
      <c r="AL30" s="2571"/>
      <c r="AM30" s="2571"/>
      <c r="AN30" s="2571"/>
      <c r="AO30" s="2571"/>
      <c r="AP30" s="2571"/>
      <c r="AQ30" s="2571"/>
      <c r="AR30" s="2571"/>
      <c r="AS30" s="2571"/>
    </row>
    <row r="31" spans="1:45" ht="15" customHeight="1">
      <c r="A31" s="2586"/>
      <c r="B31" s="166" t="s">
        <v>2197</v>
      </c>
      <c r="C31" s="229" t="s">
        <v>4020</v>
      </c>
      <c r="D31" s="166">
        <v>53680</v>
      </c>
      <c r="E31" s="1260"/>
      <c r="F31" s="232" t="s">
        <v>4023</v>
      </c>
      <c r="G31" s="232">
        <v>144</v>
      </c>
      <c r="H31" s="356"/>
      <c r="I31" s="498">
        <f>ROUND(H27*G27/G31,2)</f>
        <v>400</v>
      </c>
      <c r="J31" s="1026" t="s">
        <v>170</v>
      </c>
      <c r="K31" s="170"/>
      <c r="L31" s="171">
        <f>IF(OR(ISBLANK(K31),K31=0,H27=0,ISBLANK(H27)),,ROUND(K31+$L$5,2))</f>
        <v>0</v>
      </c>
      <c r="M31" s="326">
        <f t="shared" si="7"/>
        <v>0</v>
      </c>
      <c r="N31" s="1311">
        <f t="shared" si="8"/>
        <v>0</v>
      </c>
      <c r="O31" s="2571"/>
      <c r="P31" s="2571"/>
      <c r="Q31" s="2571"/>
      <c r="R31" s="2571"/>
      <c r="S31" s="2571"/>
      <c r="T31" s="2571"/>
      <c r="U31" s="2571"/>
      <c r="V31" s="2571"/>
      <c r="W31" s="2571"/>
      <c r="X31" s="2571"/>
      <c r="Y31" s="2571"/>
      <c r="Z31" s="2571"/>
      <c r="AA31" s="2571"/>
      <c r="AB31" s="2571"/>
      <c r="AC31" s="2571"/>
      <c r="AD31" s="2571"/>
      <c r="AE31" s="2571"/>
      <c r="AF31" s="2571"/>
      <c r="AG31" s="2571"/>
      <c r="AH31" s="2571"/>
      <c r="AI31" s="2571"/>
      <c r="AJ31" s="2571"/>
      <c r="AK31" s="2571"/>
      <c r="AL31" s="2571"/>
      <c r="AM31" s="2571"/>
      <c r="AN31" s="2571"/>
      <c r="AO31" s="2571"/>
      <c r="AP31" s="2571"/>
      <c r="AQ31" s="2571"/>
      <c r="AR31" s="2571"/>
      <c r="AS31" s="2571"/>
    </row>
    <row r="32" spans="1:45" ht="15" customHeight="1">
      <c r="A32" s="1215"/>
      <c r="B32" s="198" t="s">
        <v>4026</v>
      </c>
      <c r="C32" s="2596" t="s">
        <v>20</v>
      </c>
      <c r="D32" s="270"/>
      <c r="E32" s="905"/>
      <c r="F32" s="905"/>
      <c r="G32" s="905"/>
      <c r="H32" s="905"/>
      <c r="I32" s="518" t="s">
        <v>20</v>
      </c>
      <c r="J32" s="905" t="s">
        <v>20</v>
      </c>
      <c r="K32" s="443"/>
      <c r="L32" s="444" t="s">
        <v>20</v>
      </c>
      <c r="M32" s="566" t="s">
        <v>20</v>
      </c>
      <c r="N32" s="2419" t="s">
        <v>20</v>
      </c>
      <c r="O32" s="2571"/>
      <c r="P32" s="2571"/>
      <c r="Q32" s="2571"/>
      <c r="R32" s="2571"/>
      <c r="S32" s="2571"/>
      <c r="T32" s="2571"/>
      <c r="U32" s="2571"/>
      <c r="V32" s="2571"/>
      <c r="W32" s="2571"/>
      <c r="X32" s="2571"/>
      <c r="Y32" s="2571"/>
      <c r="Z32" s="2571"/>
      <c r="AA32" s="2571"/>
      <c r="AB32" s="2571"/>
      <c r="AC32" s="2571"/>
      <c r="AD32" s="2571"/>
      <c r="AE32" s="2571"/>
      <c r="AF32" s="2571"/>
      <c r="AG32" s="2571"/>
      <c r="AH32" s="2571"/>
      <c r="AI32" s="2571"/>
      <c r="AJ32" s="2571"/>
      <c r="AK32" s="2571"/>
      <c r="AL32" s="2571"/>
      <c r="AM32" s="2571"/>
      <c r="AN32" s="2571"/>
      <c r="AO32" s="2571"/>
      <c r="AP32" s="2571"/>
      <c r="AQ32" s="2571"/>
      <c r="AR32" s="2571"/>
      <c r="AS32" s="2571"/>
    </row>
    <row r="33" spans="1:45" ht="15" customHeight="1">
      <c r="A33" s="2577">
        <v>42006</v>
      </c>
      <c r="B33" s="147" t="s">
        <v>4027</v>
      </c>
      <c r="C33" s="2589" t="s">
        <v>3996</v>
      </c>
      <c r="D33" s="155">
        <v>4103</v>
      </c>
      <c r="E33" s="408"/>
      <c r="F33" s="650" t="s">
        <v>4028</v>
      </c>
      <c r="G33" s="650">
        <v>190</v>
      </c>
      <c r="H33" s="2590">
        <v>50</v>
      </c>
      <c r="I33" s="155">
        <f>ROUND(H33*G33/G33,2)</f>
        <v>50</v>
      </c>
      <c r="J33" s="155" t="s">
        <v>170</v>
      </c>
      <c r="K33" s="156"/>
      <c r="L33" s="165">
        <f>IF(OR(ISBLANK(K33),K33=0,H33=0,ISBLANK(H33)),,ROUND(K33+$L$5,2))</f>
        <v>0</v>
      </c>
      <c r="M33" s="555">
        <f t="shared" ref="M33:M34" si="9">ROUND(I33*L33,2)</f>
        <v>0</v>
      </c>
      <c r="N33" s="2389">
        <f t="shared" ref="N33:N34" si="10">ROUND(L33/G33,4)</f>
        <v>0</v>
      </c>
      <c r="O33" s="2571"/>
      <c r="P33" s="2571"/>
      <c r="Q33" s="2571"/>
      <c r="R33" s="2571"/>
      <c r="S33" s="2571"/>
      <c r="T33" s="2571"/>
      <c r="U33" s="2571"/>
      <c r="V33" s="2571"/>
      <c r="W33" s="2571"/>
      <c r="X33" s="2571"/>
      <c r="Y33" s="2571"/>
      <c r="Z33" s="2571"/>
      <c r="AA33" s="2571"/>
      <c r="AB33" s="2571"/>
      <c r="AC33" s="2571"/>
      <c r="AD33" s="2571"/>
      <c r="AE33" s="2571"/>
      <c r="AF33" s="2571"/>
      <c r="AG33" s="2571"/>
      <c r="AH33" s="2571"/>
      <c r="AI33" s="2571"/>
      <c r="AJ33" s="2571"/>
      <c r="AK33" s="2571"/>
      <c r="AL33" s="2571"/>
      <c r="AM33" s="2571"/>
      <c r="AN33" s="2571"/>
      <c r="AO33" s="2571"/>
      <c r="AP33" s="2571"/>
      <c r="AQ33" s="2571"/>
      <c r="AR33" s="2571"/>
      <c r="AS33" s="2571"/>
    </row>
    <row r="34" spans="1:45" ht="15" customHeight="1">
      <c r="A34" s="2577"/>
      <c r="B34" s="356" t="s">
        <v>4029</v>
      </c>
      <c r="C34" s="2583" t="s">
        <v>4020</v>
      </c>
      <c r="D34" s="155">
        <v>33607</v>
      </c>
      <c r="E34" s="408"/>
      <c r="F34" s="2739" t="s">
        <v>4642</v>
      </c>
      <c r="G34" s="867">
        <v>192</v>
      </c>
      <c r="H34" s="2591"/>
      <c r="I34" s="155">
        <f>ROUND(H33*G33/G34,2)</f>
        <v>49.48</v>
      </c>
      <c r="J34" s="155" t="s">
        <v>170</v>
      </c>
      <c r="K34" s="170">
        <v>31.32</v>
      </c>
      <c r="L34" s="171">
        <f>IF(OR(ISBLANK(K34),K34=0,H33=0,ISBLANK(H33)),,ROUND(K34+$L$5,2))</f>
        <v>31.32</v>
      </c>
      <c r="M34" s="326">
        <f t="shared" si="9"/>
        <v>1549.71</v>
      </c>
      <c r="N34" s="1311">
        <f t="shared" si="10"/>
        <v>0.16309999999999999</v>
      </c>
      <c r="O34" s="2571"/>
      <c r="P34" s="2571"/>
      <c r="Q34" s="2571"/>
      <c r="R34" s="2571"/>
      <c r="S34" s="2571"/>
      <c r="T34" s="2571"/>
      <c r="U34" s="2571"/>
      <c r="V34" s="2571"/>
      <c r="W34" s="2571"/>
      <c r="X34" s="2571"/>
      <c r="Y34" s="2571"/>
      <c r="Z34" s="2571"/>
      <c r="AA34" s="2571"/>
      <c r="AB34" s="2571"/>
      <c r="AC34" s="2571"/>
      <c r="AD34" s="2571"/>
      <c r="AE34" s="2571"/>
      <c r="AF34" s="2571"/>
      <c r="AG34" s="2571"/>
      <c r="AH34" s="2571"/>
      <c r="AI34" s="2571"/>
      <c r="AJ34" s="2571"/>
      <c r="AK34" s="2571"/>
      <c r="AL34" s="2571"/>
      <c r="AM34" s="2571"/>
      <c r="AN34" s="2571"/>
      <c r="AO34" s="2571"/>
      <c r="AP34" s="2571"/>
      <c r="AQ34" s="2571"/>
      <c r="AR34" s="2571"/>
      <c r="AS34" s="2571"/>
    </row>
    <row r="35" spans="1:45" ht="15" customHeight="1">
      <c r="A35" s="1215"/>
      <c r="B35" s="270" t="s">
        <v>4030</v>
      </c>
      <c r="C35" s="347"/>
      <c r="D35" s="198"/>
      <c r="E35" s="347"/>
      <c r="F35" s="347"/>
      <c r="G35" s="347"/>
      <c r="H35" s="985"/>
      <c r="I35" s="364"/>
      <c r="J35" s="572"/>
      <c r="K35" s="271"/>
      <c r="L35" s="444"/>
      <c r="M35" s="738"/>
      <c r="N35" s="1070"/>
      <c r="O35" s="2571"/>
      <c r="P35" s="2571"/>
      <c r="Q35" s="2571"/>
      <c r="R35" s="2571"/>
      <c r="S35" s="2571"/>
      <c r="T35" s="2571"/>
      <c r="U35" s="2571"/>
      <c r="V35" s="2571"/>
      <c r="W35" s="2571"/>
      <c r="X35" s="2571"/>
      <c r="Y35" s="2571"/>
      <c r="Z35" s="2571"/>
      <c r="AA35" s="2571"/>
      <c r="AB35" s="2571"/>
      <c r="AC35" s="2571"/>
      <c r="AD35" s="2571"/>
      <c r="AE35" s="2571"/>
      <c r="AF35" s="2571"/>
      <c r="AG35" s="2571"/>
      <c r="AH35" s="2571"/>
      <c r="AI35" s="2571"/>
      <c r="AJ35" s="2571"/>
      <c r="AK35" s="2571"/>
      <c r="AL35" s="2571"/>
      <c r="AM35" s="2571"/>
      <c r="AN35" s="2571"/>
      <c r="AO35" s="2571"/>
      <c r="AP35" s="2571"/>
      <c r="AQ35" s="2571"/>
      <c r="AR35" s="2571"/>
      <c r="AS35" s="2571"/>
    </row>
    <row r="36" spans="1:45" ht="15" customHeight="1">
      <c r="A36" s="2597">
        <v>42007</v>
      </c>
      <c r="B36" s="254" t="s">
        <v>4031</v>
      </c>
      <c r="C36" s="155" t="s">
        <v>3996</v>
      </c>
      <c r="D36" s="155">
        <v>4062</v>
      </c>
      <c r="E36" s="408"/>
      <c r="F36" s="224" t="s">
        <v>2462</v>
      </c>
      <c r="G36" s="239">
        <v>96</v>
      </c>
      <c r="H36" s="2598">
        <v>200</v>
      </c>
      <c r="I36" s="154">
        <f>ROUND(H36*G36/G36,2)</f>
        <v>200</v>
      </c>
      <c r="J36" s="155" t="s">
        <v>170</v>
      </c>
      <c r="K36" s="156">
        <v>30.84</v>
      </c>
      <c r="L36" s="165">
        <f>IF(OR(ISBLANK(K36),K36=0,H36=0,ISBLANK(H36)),,ROUND(K36+$L$5,2))</f>
        <v>30.84</v>
      </c>
      <c r="M36" s="555">
        <f>ROUND(L36*I36,2)</f>
        <v>6168</v>
      </c>
      <c r="N36" s="2389">
        <f t="shared" ref="N36:N37" si="11">ROUND(L36/G36,4)</f>
        <v>0.32129999999999997</v>
      </c>
      <c r="O36" s="2571"/>
      <c r="P36" s="2571"/>
      <c r="Q36" s="2571"/>
      <c r="R36" s="2571"/>
      <c r="S36" s="2571"/>
      <c r="T36" s="2571"/>
      <c r="U36" s="2571"/>
      <c r="V36" s="2571"/>
      <c r="W36" s="2571"/>
      <c r="X36" s="2571"/>
      <c r="Y36" s="2571"/>
      <c r="Z36" s="2571"/>
      <c r="AA36" s="2571"/>
      <c r="AB36" s="2571"/>
      <c r="AC36" s="2571"/>
      <c r="AD36" s="2571"/>
      <c r="AE36" s="2571"/>
      <c r="AF36" s="2571"/>
      <c r="AG36" s="2571"/>
      <c r="AH36" s="2571"/>
      <c r="AI36" s="2571"/>
      <c r="AJ36" s="2571"/>
      <c r="AK36" s="2571"/>
      <c r="AL36" s="2571"/>
      <c r="AM36" s="2571"/>
      <c r="AN36" s="2571"/>
      <c r="AO36" s="2571"/>
      <c r="AP36" s="2571"/>
      <c r="AQ36" s="2571"/>
      <c r="AR36" s="2571"/>
      <c r="AS36" s="2571"/>
    </row>
    <row r="37" spans="1:45" ht="15" customHeight="1">
      <c r="A37" s="2586"/>
      <c r="B37" s="166" t="s">
        <v>4032</v>
      </c>
      <c r="C37" s="769" t="s">
        <v>4033</v>
      </c>
      <c r="D37" s="166">
        <v>99809400</v>
      </c>
      <c r="E37" s="408"/>
      <c r="F37" s="224" t="s">
        <v>4034</v>
      </c>
      <c r="G37" s="155">
        <v>120</v>
      </c>
      <c r="H37" s="1356"/>
      <c r="I37" s="155">
        <f>ROUND(H36*G36/G37,2)</f>
        <v>160</v>
      </c>
      <c r="J37" s="155" t="s">
        <v>170</v>
      </c>
      <c r="K37" s="170"/>
      <c r="L37" s="171">
        <f>IF(OR(ISBLANK(K37),K37=0,H36=0,ISBLANK(H36)),,ROUND(K37+$L$5,2))</f>
        <v>0</v>
      </c>
      <c r="M37" s="326">
        <f>ROUND(I37*L37,2)</f>
        <v>0</v>
      </c>
      <c r="N37" s="1311">
        <f t="shared" si="11"/>
        <v>0</v>
      </c>
      <c r="O37" s="2571"/>
      <c r="P37" s="2571"/>
      <c r="Q37" s="2571"/>
      <c r="R37" s="2571"/>
      <c r="S37" s="2571"/>
      <c r="T37" s="2571"/>
      <c r="U37" s="2571"/>
      <c r="V37" s="2571"/>
      <c r="W37" s="2571"/>
      <c r="X37" s="2571"/>
      <c r="Y37" s="2571"/>
      <c r="Z37" s="2571"/>
      <c r="AA37" s="2571"/>
      <c r="AB37" s="2571"/>
      <c r="AC37" s="2571"/>
      <c r="AD37" s="2571"/>
      <c r="AE37" s="2571"/>
      <c r="AF37" s="2571"/>
      <c r="AG37" s="2571"/>
      <c r="AH37" s="2571"/>
      <c r="AI37" s="2571"/>
      <c r="AJ37" s="2571"/>
      <c r="AK37" s="2571"/>
      <c r="AL37" s="2571"/>
      <c r="AM37" s="2571"/>
      <c r="AN37" s="2571"/>
      <c r="AO37" s="2571"/>
      <c r="AP37" s="2571"/>
      <c r="AQ37" s="2571"/>
      <c r="AR37" s="2571"/>
      <c r="AS37" s="2571"/>
    </row>
    <row r="38" spans="1:45" ht="15" customHeight="1">
      <c r="A38" s="1215"/>
      <c r="B38" s="198" t="s">
        <v>4035</v>
      </c>
      <c r="C38" s="905" t="s">
        <v>20</v>
      </c>
      <c r="D38" s="270"/>
      <c r="E38" s="562"/>
      <c r="F38" s="2599"/>
      <c r="G38" s="905"/>
      <c r="H38" s="2600"/>
      <c r="I38" s="562"/>
      <c r="J38" s="562"/>
      <c r="K38" s="307"/>
      <c r="L38" s="307"/>
      <c r="M38" s="738"/>
      <c r="N38" s="2419"/>
      <c r="O38" s="2571"/>
      <c r="P38" s="2571"/>
      <c r="Q38" s="2571"/>
      <c r="R38" s="2571"/>
      <c r="S38" s="2571"/>
      <c r="T38" s="2571"/>
      <c r="U38" s="2571"/>
      <c r="V38" s="2571"/>
      <c r="W38" s="2571"/>
      <c r="X38" s="2571"/>
      <c r="Y38" s="2571"/>
      <c r="Z38" s="2571"/>
      <c r="AA38" s="2571"/>
      <c r="AB38" s="2571"/>
      <c r="AC38" s="2571"/>
      <c r="AD38" s="2571"/>
      <c r="AE38" s="2571"/>
      <c r="AF38" s="2571"/>
      <c r="AG38" s="2571"/>
      <c r="AH38" s="2571"/>
      <c r="AI38" s="2571"/>
      <c r="AJ38" s="2571"/>
      <c r="AK38" s="2571"/>
      <c r="AL38" s="2571"/>
      <c r="AM38" s="2571"/>
      <c r="AN38" s="2571"/>
      <c r="AO38" s="2571"/>
      <c r="AP38" s="2571"/>
      <c r="AQ38" s="2571"/>
      <c r="AR38" s="2571"/>
      <c r="AS38" s="2571"/>
    </row>
    <row r="39" spans="1:45" ht="15" customHeight="1">
      <c r="A39" s="2577">
        <v>42008</v>
      </c>
      <c r="B39" s="147" t="s">
        <v>4689</v>
      </c>
      <c r="C39" s="155" t="s">
        <v>4036</v>
      </c>
      <c r="D39" s="356">
        <v>1188</v>
      </c>
      <c r="E39" s="408"/>
      <c r="F39" s="224" t="s">
        <v>4037</v>
      </c>
      <c r="G39" s="239">
        <v>144</v>
      </c>
      <c r="H39" s="2598">
        <v>200</v>
      </c>
      <c r="I39" s="154">
        <f>ROUND(H39*G39/G39,2)</f>
        <v>200</v>
      </c>
      <c r="J39" s="155" t="s">
        <v>170</v>
      </c>
      <c r="K39" s="156"/>
      <c r="L39" s="165">
        <f>IF(OR(ISBLANK(K39),K39=0,H39=0,ISBLANK(H39)),,ROUND(K39+$L$5,2))</f>
        <v>0</v>
      </c>
      <c r="M39" s="555">
        <f t="shared" ref="M39:M40" si="12">ROUND(L39*I39,2)</f>
        <v>0</v>
      </c>
      <c r="N39" s="2389">
        <f t="shared" ref="N39:N40" si="13">ROUND(L39/G39,4)</f>
        <v>0</v>
      </c>
      <c r="O39" s="2571"/>
      <c r="P39" s="2571"/>
      <c r="Q39" s="2571"/>
      <c r="R39" s="2571"/>
      <c r="S39" s="2571"/>
      <c r="T39" s="2571"/>
      <c r="U39" s="2571"/>
      <c r="V39" s="2571"/>
      <c r="W39" s="2571"/>
      <c r="X39" s="2571"/>
      <c r="Y39" s="2571"/>
      <c r="Z39" s="2571"/>
      <c r="AA39" s="2571"/>
      <c r="AB39" s="2571"/>
      <c r="AC39" s="2571"/>
      <c r="AD39" s="2571"/>
      <c r="AE39" s="2571"/>
      <c r="AF39" s="2571"/>
      <c r="AG39" s="2571"/>
      <c r="AH39" s="2571"/>
      <c r="AI39" s="2571"/>
      <c r="AJ39" s="2571"/>
      <c r="AK39" s="2571"/>
      <c r="AL39" s="2571"/>
      <c r="AM39" s="2571"/>
      <c r="AN39" s="2571"/>
      <c r="AO39" s="2571"/>
      <c r="AP39" s="2571"/>
      <c r="AQ39" s="2571"/>
      <c r="AR39" s="2571"/>
      <c r="AS39" s="2571"/>
    </row>
    <row r="40" spans="1:45" ht="15" customHeight="1">
      <c r="A40" s="2586"/>
      <c r="B40" s="356" t="s">
        <v>4038</v>
      </c>
      <c r="C40" s="356" t="s">
        <v>4039</v>
      </c>
      <c r="D40" s="166">
        <v>25340</v>
      </c>
      <c r="E40" s="691"/>
      <c r="F40" s="1456" t="s">
        <v>4123</v>
      </c>
      <c r="G40" s="356">
        <v>144</v>
      </c>
      <c r="H40" s="1356"/>
      <c r="I40" s="155">
        <f>ROUND(H39*G39/G40,2)</f>
        <v>200</v>
      </c>
      <c r="J40" s="356" t="s">
        <v>170</v>
      </c>
      <c r="K40" s="1201">
        <v>34.53</v>
      </c>
      <c r="L40" s="165">
        <f>IF(OR(ISBLANK(K40),K40=0,H39=0,ISBLANK(H39)),,ROUND(K40+$L$5,2))</f>
        <v>34.53</v>
      </c>
      <c r="M40" s="555">
        <f t="shared" si="12"/>
        <v>6906</v>
      </c>
      <c r="N40" s="2389">
        <f t="shared" si="13"/>
        <v>0.23980000000000001</v>
      </c>
      <c r="O40" s="2571"/>
      <c r="P40" s="2571"/>
      <c r="Q40" s="2571"/>
      <c r="R40" s="2571"/>
      <c r="S40" s="2571"/>
      <c r="T40" s="2571"/>
      <c r="U40" s="2571"/>
      <c r="V40" s="2571"/>
      <c r="W40" s="2571"/>
      <c r="X40" s="2571"/>
      <c r="Y40" s="2571"/>
      <c r="Z40" s="2571"/>
      <c r="AA40" s="2571"/>
      <c r="AB40" s="2571"/>
      <c r="AC40" s="2571"/>
      <c r="AD40" s="2571"/>
      <c r="AE40" s="2571"/>
      <c r="AF40" s="2571"/>
      <c r="AG40" s="2571"/>
      <c r="AH40" s="2571"/>
      <c r="AI40" s="2571"/>
      <c r="AJ40" s="2571"/>
      <c r="AK40" s="2571"/>
      <c r="AL40" s="2571"/>
      <c r="AM40" s="2571"/>
      <c r="AN40" s="2571"/>
      <c r="AO40" s="2571"/>
      <c r="AP40" s="2571"/>
      <c r="AQ40" s="2571"/>
      <c r="AR40" s="2571"/>
      <c r="AS40" s="2571"/>
    </row>
    <row r="41" spans="1:45" ht="15" customHeight="1">
      <c r="A41" s="1215"/>
      <c r="B41" s="270" t="s">
        <v>4040</v>
      </c>
      <c r="C41" s="270" t="s">
        <v>20</v>
      </c>
      <c r="D41" s="198"/>
      <c r="E41" s="359"/>
      <c r="F41" s="2601"/>
      <c r="G41" s="270" t="s">
        <v>20</v>
      </c>
      <c r="H41" s="1746"/>
      <c r="I41" s="198"/>
      <c r="J41" s="270"/>
      <c r="K41" s="271"/>
      <c r="L41" s="271"/>
      <c r="M41" s="738"/>
      <c r="N41" s="2419" t="s">
        <v>20</v>
      </c>
      <c r="O41" s="2571"/>
      <c r="P41" s="2571"/>
      <c r="Q41" s="2571"/>
      <c r="R41" s="2571"/>
      <c r="S41" s="2571"/>
      <c r="T41" s="2571"/>
      <c r="U41" s="2571"/>
      <c r="V41" s="2571"/>
      <c r="W41" s="2571"/>
      <c r="X41" s="2571"/>
      <c r="Y41" s="2571"/>
      <c r="Z41" s="2571"/>
      <c r="AA41" s="2571"/>
      <c r="AB41" s="2571"/>
      <c r="AC41" s="2571"/>
      <c r="AD41" s="2571"/>
      <c r="AE41" s="2571"/>
      <c r="AF41" s="2571"/>
      <c r="AG41" s="2571"/>
      <c r="AH41" s="2571"/>
      <c r="AI41" s="2571"/>
      <c r="AJ41" s="2571"/>
      <c r="AK41" s="2571"/>
      <c r="AL41" s="2571"/>
      <c r="AM41" s="2571"/>
      <c r="AN41" s="2571"/>
      <c r="AO41" s="2571"/>
      <c r="AP41" s="2571"/>
      <c r="AQ41" s="2571"/>
      <c r="AR41" s="2571"/>
      <c r="AS41" s="2571"/>
    </row>
    <row r="42" spans="1:45" ht="15" customHeight="1">
      <c r="A42" s="2577">
        <v>42009</v>
      </c>
      <c r="B42" s="147" t="s">
        <v>4041</v>
      </c>
      <c r="C42" s="155" t="s">
        <v>4042</v>
      </c>
      <c r="D42" s="155">
        <v>921200</v>
      </c>
      <c r="E42" s="408"/>
      <c r="F42" s="224" t="s">
        <v>4043</v>
      </c>
      <c r="G42" s="239">
        <v>100</v>
      </c>
      <c r="H42" s="2598">
        <v>50</v>
      </c>
      <c r="I42" s="154">
        <f>ROUND(H42*G42/G42,2)</f>
        <v>50</v>
      </c>
      <c r="J42" s="155" t="s">
        <v>170</v>
      </c>
      <c r="K42" s="156">
        <v>40.770000000000003</v>
      </c>
      <c r="L42" s="165">
        <f>IF(OR(ISBLANK(K42),K42=0,H42=0,ISBLANK(H42)),,ROUND(K42+$L$5,2))</f>
        <v>40.770000000000003</v>
      </c>
      <c r="M42" s="555">
        <f>ROUND(L42*I42,2)</f>
        <v>2038.5</v>
      </c>
      <c r="N42" s="2389">
        <f>ROUND(L42/G42,4)</f>
        <v>0.40770000000000001</v>
      </c>
      <c r="O42" s="2571"/>
      <c r="P42" s="2571"/>
      <c r="Q42" s="2571"/>
      <c r="R42" s="2571"/>
      <c r="S42" s="2571"/>
      <c r="T42" s="2571"/>
      <c r="U42" s="2571"/>
      <c r="V42" s="2571"/>
      <c r="W42" s="2571"/>
      <c r="X42" s="2571"/>
      <c r="Y42" s="2571"/>
      <c r="Z42" s="2571"/>
      <c r="AA42" s="2571"/>
      <c r="AB42" s="2571"/>
      <c r="AC42" s="2571"/>
      <c r="AD42" s="2571"/>
      <c r="AE42" s="2571"/>
      <c r="AF42" s="2571"/>
      <c r="AG42" s="2571"/>
      <c r="AH42" s="2571"/>
      <c r="AI42" s="2571"/>
      <c r="AJ42" s="2571"/>
      <c r="AK42" s="2571"/>
      <c r="AL42" s="2571"/>
      <c r="AM42" s="2571"/>
      <c r="AN42" s="2571"/>
      <c r="AO42" s="2571"/>
      <c r="AP42" s="2571"/>
      <c r="AQ42" s="2571"/>
      <c r="AR42" s="2571"/>
      <c r="AS42" s="2571"/>
    </row>
    <row r="43" spans="1:45" ht="15" customHeight="1">
      <c r="A43" s="2577"/>
      <c r="B43" s="356" t="s">
        <v>4044</v>
      </c>
      <c r="C43" s="166"/>
      <c r="D43" s="166"/>
      <c r="E43" s="166"/>
      <c r="F43" s="2602"/>
      <c r="G43" s="166"/>
      <c r="H43" s="1738"/>
      <c r="I43" s="166"/>
      <c r="J43" s="166"/>
      <c r="K43" s="230"/>
      <c r="L43" s="230"/>
      <c r="M43" s="326"/>
      <c r="N43" s="2389"/>
      <c r="O43" s="2571"/>
      <c r="P43" s="2571"/>
      <c r="Q43" s="2571"/>
      <c r="R43" s="2571"/>
      <c r="S43" s="2571"/>
      <c r="T43" s="2571"/>
      <c r="U43" s="2571"/>
      <c r="V43" s="2571"/>
      <c r="W43" s="2571"/>
      <c r="X43" s="2571"/>
      <c r="Y43" s="2571"/>
      <c r="Z43" s="2571"/>
      <c r="AA43" s="2571"/>
      <c r="AB43" s="2571"/>
      <c r="AC43" s="2571"/>
      <c r="AD43" s="2571"/>
      <c r="AE43" s="2571"/>
      <c r="AF43" s="2571"/>
      <c r="AG43" s="2571"/>
      <c r="AH43" s="2571"/>
      <c r="AI43" s="2571"/>
      <c r="AJ43" s="2571"/>
      <c r="AK43" s="2571"/>
      <c r="AL43" s="2571"/>
      <c r="AM43" s="2571"/>
      <c r="AN43" s="2571"/>
      <c r="AO43" s="2571"/>
      <c r="AP43" s="2571"/>
      <c r="AQ43" s="2571"/>
      <c r="AR43" s="2571"/>
      <c r="AS43" s="2571"/>
    </row>
    <row r="44" spans="1:45" ht="15" customHeight="1">
      <c r="A44" s="2577"/>
      <c r="B44" s="356" t="s">
        <v>4045</v>
      </c>
      <c r="C44" s="166"/>
      <c r="D44" s="166"/>
      <c r="E44" s="166"/>
      <c r="F44" s="2602"/>
      <c r="G44" s="166"/>
      <c r="H44" s="1738"/>
      <c r="I44" s="166"/>
      <c r="J44" s="166"/>
      <c r="K44" s="230"/>
      <c r="L44" s="230"/>
      <c r="M44" s="326"/>
      <c r="N44" s="2389"/>
      <c r="O44" s="2571"/>
      <c r="P44" s="2571"/>
      <c r="Q44" s="2571"/>
      <c r="R44" s="2571"/>
      <c r="S44" s="2571"/>
      <c r="T44" s="2571"/>
      <c r="U44" s="2571"/>
      <c r="V44" s="2571"/>
      <c r="W44" s="2571"/>
      <c r="X44" s="2571"/>
      <c r="Y44" s="2571"/>
      <c r="Z44" s="2571"/>
      <c r="AA44" s="2571"/>
      <c r="AB44" s="2571"/>
      <c r="AC44" s="2571"/>
      <c r="AD44" s="2571"/>
      <c r="AE44" s="2571"/>
      <c r="AF44" s="2571"/>
      <c r="AG44" s="2571"/>
      <c r="AH44" s="2571"/>
      <c r="AI44" s="2571"/>
      <c r="AJ44" s="2571"/>
      <c r="AK44" s="2571"/>
      <c r="AL44" s="2571"/>
      <c r="AM44" s="2571"/>
      <c r="AN44" s="2571"/>
      <c r="AO44" s="2571"/>
      <c r="AP44" s="2571"/>
      <c r="AQ44" s="2571"/>
      <c r="AR44" s="2571"/>
      <c r="AS44" s="2571"/>
    </row>
    <row r="45" spans="1:45" ht="15" customHeight="1">
      <c r="A45" s="1215"/>
      <c r="B45" s="270"/>
      <c r="C45" s="198" t="s">
        <v>20</v>
      </c>
      <c r="D45" s="198"/>
      <c r="E45" s="905"/>
      <c r="F45" s="2212"/>
      <c r="G45" s="198"/>
      <c r="H45" s="1746"/>
      <c r="I45" s="198"/>
      <c r="J45" s="198"/>
      <c r="K45" s="566"/>
      <c r="L45" s="566"/>
      <c r="M45" s="738"/>
      <c r="N45" s="2419"/>
      <c r="O45" s="2571"/>
      <c r="P45" s="2571"/>
      <c r="Q45" s="2571"/>
      <c r="R45" s="2571"/>
      <c r="S45" s="2571"/>
      <c r="T45" s="2571"/>
      <c r="U45" s="2571"/>
      <c r="V45" s="2571"/>
      <c r="W45" s="2571"/>
      <c r="X45" s="2571"/>
      <c r="Y45" s="2571"/>
      <c r="Z45" s="2571"/>
      <c r="AA45" s="2571"/>
      <c r="AB45" s="2571"/>
      <c r="AC45" s="2571"/>
      <c r="AD45" s="2571"/>
      <c r="AE45" s="2571"/>
      <c r="AF45" s="2571"/>
      <c r="AG45" s="2571"/>
      <c r="AH45" s="2571"/>
      <c r="AI45" s="2571"/>
      <c r="AJ45" s="2571"/>
      <c r="AK45" s="2571"/>
      <c r="AL45" s="2571"/>
      <c r="AM45" s="2571"/>
      <c r="AN45" s="2571"/>
      <c r="AO45" s="2571"/>
      <c r="AP45" s="2571"/>
      <c r="AQ45" s="2571"/>
      <c r="AR45" s="2571"/>
      <c r="AS45" s="2571"/>
    </row>
    <row r="46" spans="1:45" ht="15" customHeight="1">
      <c r="A46" s="2577">
        <v>42010</v>
      </c>
      <c r="B46" s="1614" t="s">
        <v>4046</v>
      </c>
      <c r="C46" s="155" t="s">
        <v>4020</v>
      </c>
      <c r="D46" s="356">
        <v>51960</v>
      </c>
      <c r="E46" s="408"/>
      <c r="F46" s="224" t="s">
        <v>4017</v>
      </c>
      <c r="G46" s="239">
        <v>120</v>
      </c>
      <c r="H46" s="2603">
        <v>1600</v>
      </c>
      <c r="I46" s="154">
        <f>ROUND(H46*G46/G46,2)</f>
        <v>1600</v>
      </c>
      <c r="J46" s="155" t="s">
        <v>170</v>
      </c>
      <c r="K46" s="156"/>
      <c r="L46" s="165">
        <f>IF(OR(ISBLANK(K46),K46=0,H46=0,ISBLANK(H46)),,ROUND(K46+$L$5,2))</f>
        <v>0</v>
      </c>
      <c r="M46" s="555">
        <f>ROUND(L46*I46,2)</f>
        <v>0</v>
      </c>
      <c r="N46" s="2389">
        <f t="shared" ref="N46:N47" si="14">ROUND(L46/G46,4)</f>
        <v>0</v>
      </c>
      <c r="O46" s="2571"/>
      <c r="P46" s="2571"/>
      <c r="Q46" s="2571"/>
      <c r="R46" s="2571"/>
      <c r="S46" s="2571"/>
      <c r="T46" s="2571"/>
      <c r="U46" s="2571"/>
      <c r="V46" s="2571"/>
      <c r="W46" s="2571"/>
      <c r="X46" s="2571"/>
      <c r="Y46" s="2571"/>
      <c r="Z46" s="2571"/>
      <c r="AA46" s="2571"/>
      <c r="AB46" s="2571"/>
      <c r="AC46" s="2571"/>
      <c r="AD46" s="2571"/>
      <c r="AE46" s="2571"/>
      <c r="AF46" s="2571"/>
      <c r="AG46" s="2571"/>
      <c r="AH46" s="2571"/>
      <c r="AI46" s="2571"/>
      <c r="AJ46" s="2571"/>
      <c r="AK46" s="2571"/>
      <c r="AL46" s="2571"/>
      <c r="AM46" s="2571"/>
      <c r="AN46" s="2571"/>
      <c r="AO46" s="2571"/>
      <c r="AP46" s="2571"/>
      <c r="AQ46" s="2571"/>
      <c r="AR46" s="2571"/>
      <c r="AS46" s="2571"/>
    </row>
    <row r="47" spans="1:45" ht="15" customHeight="1">
      <c r="A47" s="2586"/>
      <c r="B47" s="769" t="s">
        <v>4047</v>
      </c>
      <c r="C47" s="2747" t="s">
        <v>1224</v>
      </c>
      <c r="D47" s="166">
        <v>20204</v>
      </c>
      <c r="E47" s="691"/>
      <c r="F47" s="2592" t="s">
        <v>4048</v>
      </c>
      <c r="G47" s="769">
        <v>120</v>
      </c>
      <c r="H47" s="1356"/>
      <c r="I47" s="769">
        <f>ROUND(H46*G46/G47,2)</f>
        <v>1600</v>
      </c>
      <c r="J47" s="769" t="s">
        <v>170</v>
      </c>
      <c r="K47" s="170">
        <v>28.68</v>
      </c>
      <c r="L47" s="230">
        <f>IF(OR(ISBLANK(K47),K47=0,H46=0,ISBLANK(H46)),,ROUND(K47+$L$5,2))</f>
        <v>28.68</v>
      </c>
      <c r="M47" s="326">
        <f>ROUND(I47*L47,2)</f>
        <v>45888</v>
      </c>
      <c r="N47" s="2392">
        <f t="shared" si="14"/>
        <v>0.23899999999999999</v>
      </c>
      <c r="O47" s="2571"/>
      <c r="P47" s="2571"/>
      <c r="Q47" s="2571"/>
      <c r="R47" s="2571"/>
      <c r="S47" s="2571"/>
      <c r="T47" s="2571"/>
      <c r="U47" s="2571"/>
      <c r="V47" s="2571"/>
      <c r="W47" s="2571"/>
      <c r="X47" s="2571"/>
      <c r="Y47" s="2571"/>
      <c r="Z47" s="2571"/>
      <c r="AA47" s="2571"/>
      <c r="AB47" s="2571"/>
      <c r="AC47" s="2571"/>
      <c r="AD47" s="2571"/>
      <c r="AE47" s="2571"/>
      <c r="AF47" s="2571"/>
      <c r="AG47" s="2571"/>
      <c r="AH47" s="2571"/>
      <c r="AI47" s="2571"/>
      <c r="AJ47" s="2571"/>
      <c r="AK47" s="2571"/>
      <c r="AL47" s="2571"/>
      <c r="AM47" s="2571"/>
      <c r="AN47" s="2571"/>
      <c r="AO47" s="2571"/>
      <c r="AP47" s="2571"/>
      <c r="AQ47" s="2571"/>
      <c r="AR47" s="2571"/>
      <c r="AS47" s="2571"/>
    </row>
    <row r="48" spans="1:45" ht="15" customHeight="1">
      <c r="A48" s="2586"/>
      <c r="B48" s="867" t="s">
        <v>4049</v>
      </c>
      <c r="C48" s="356"/>
      <c r="D48" s="155"/>
      <c r="E48" s="867"/>
      <c r="F48" s="2604"/>
      <c r="G48" s="1020"/>
      <c r="H48" s="1356"/>
      <c r="I48" s="769"/>
      <c r="J48" s="769"/>
      <c r="K48" s="298"/>
      <c r="L48" s="230"/>
      <c r="M48" s="326"/>
      <c r="N48" s="2392"/>
      <c r="O48" s="2571"/>
      <c r="P48" s="2571"/>
      <c r="Q48" s="2571"/>
      <c r="R48" s="2571"/>
      <c r="S48" s="2571"/>
      <c r="T48" s="2571"/>
      <c r="U48" s="2571"/>
      <c r="V48" s="2571"/>
      <c r="W48" s="2571"/>
      <c r="X48" s="2571"/>
      <c r="Y48" s="2571"/>
      <c r="Z48" s="2571"/>
      <c r="AA48" s="2571"/>
      <c r="AB48" s="2571"/>
      <c r="AC48" s="2571"/>
      <c r="AD48" s="2571"/>
      <c r="AE48" s="2571"/>
      <c r="AF48" s="2571"/>
      <c r="AG48" s="2571"/>
      <c r="AH48" s="2571"/>
      <c r="AI48" s="2571"/>
      <c r="AJ48" s="2571"/>
      <c r="AK48" s="2571"/>
      <c r="AL48" s="2571"/>
      <c r="AM48" s="2571"/>
      <c r="AN48" s="2571"/>
      <c r="AO48" s="2571"/>
      <c r="AP48" s="2571"/>
      <c r="AQ48" s="2571"/>
      <c r="AR48" s="2571"/>
      <c r="AS48" s="2571"/>
    </row>
    <row r="49" spans="1:45" ht="15" customHeight="1">
      <c r="A49" s="2605"/>
      <c r="B49" s="199" t="s">
        <v>4050</v>
      </c>
      <c r="C49" s="270" t="s">
        <v>20</v>
      </c>
      <c r="D49" s="198"/>
      <c r="E49" s="562"/>
      <c r="F49" s="2601"/>
      <c r="G49" s="270"/>
      <c r="H49" s="1746"/>
      <c r="I49" s="198"/>
      <c r="J49" s="198"/>
      <c r="K49" s="566"/>
      <c r="L49" s="566"/>
      <c r="M49" s="738"/>
      <c r="N49" s="2419"/>
      <c r="O49" s="2571"/>
      <c r="P49" s="2571"/>
      <c r="Q49" s="2571"/>
      <c r="R49" s="2571"/>
      <c r="S49" s="2571"/>
      <c r="T49" s="2571"/>
      <c r="U49" s="2571"/>
      <c r="V49" s="2571"/>
      <c r="W49" s="2571"/>
      <c r="X49" s="2571"/>
      <c r="Y49" s="2571"/>
      <c r="Z49" s="2571"/>
      <c r="AA49" s="2571"/>
      <c r="AB49" s="2571"/>
      <c r="AC49" s="2571"/>
      <c r="AD49" s="2571"/>
      <c r="AE49" s="2571"/>
      <c r="AF49" s="2571"/>
      <c r="AG49" s="2571"/>
      <c r="AH49" s="2571"/>
      <c r="AI49" s="2571"/>
      <c r="AJ49" s="2571"/>
      <c r="AK49" s="2571"/>
      <c r="AL49" s="2571"/>
      <c r="AM49" s="2571"/>
      <c r="AN49" s="2571"/>
      <c r="AO49" s="2571"/>
      <c r="AP49" s="2571"/>
      <c r="AQ49" s="2571"/>
      <c r="AR49" s="2571"/>
      <c r="AS49" s="2571"/>
    </row>
    <row r="50" spans="1:45" ht="15" customHeight="1">
      <c r="A50" s="2577">
        <v>42011</v>
      </c>
      <c r="B50" s="147" t="s">
        <v>4051</v>
      </c>
      <c r="C50" s="155" t="s">
        <v>4039</v>
      </c>
      <c r="D50" s="155">
        <v>12194</v>
      </c>
      <c r="E50" s="1260"/>
      <c r="F50" s="155" t="s">
        <v>4052</v>
      </c>
      <c r="G50" s="256">
        <v>250</v>
      </c>
      <c r="H50" s="2606">
        <v>400</v>
      </c>
      <c r="I50" s="154">
        <f>ROUND(H50*G50/G50,2)</f>
        <v>400</v>
      </c>
      <c r="J50" s="155" t="s">
        <v>170</v>
      </c>
      <c r="K50" s="156">
        <v>36.909999999999997</v>
      </c>
      <c r="L50" s="157">
        <f>IF(OR(ISBLANK(K50),K50=0,H50=0,ISBLANK(H50)),,ROUND(K50+$L$5,2))</f>
        <v>36.909999999999997</v>
      </c>
      <c r="M50" s="555">
        <f>ROUND(I50*L50,2)</f>
        <v>14764</v>
      </c>
      <c r="N50" s="1008">
        <f>ROUND(L50/G50,4)</f>
        <v>0.14760000000000001</v>
      </c>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3"/>
      <c r="AS50" s="73"/>
    </row>
    <row r="51" spans="1:45" ht="15" customHeight="1">
      <c r="A51" s="2577"/>
      <c r="B51" s="356" t="s">
        <v>4053</v>
      </c>
      <c r="C51" s="356"/>
      <c r="D51" s="166"/>
      <c r="E51" s="487"/>
      <c r="F51" s="356"/>
      <c r="G51" s="895"/>
      <c r="H51" s="1458"/>
      <c r="I51" s="166"/>
      <c r="J51" s="166"/>
      <c r="K51" s="230"/>
      <c r="L51" s="171"/>
      <c r="M51" s="326"/>
      <c r="N51" s="1311"/>
      <c r="O51" s="73"/>
      <c r="P51" s="73"/>
      <c r="Q51" s="73"/>
      <c r="R51" s="73"/>
      <c r="S51" s="73"/>
      <c r="T51" s="73"/>
      <c r="U51" s="73"/>
      <c r="V51" s="73"/>
      <c r="W51" s="73"/>
      <c r="X51" s="73"/>
      <c r="Y51" s="73"/>
      <c r="Z51" s="73"/>
      <c r="AA51" s="73"/>
      <c r="AB51" s="73"/>
      <c r="AC51" s="73"/>
      <c r="AD51" s="73"/>
      <c r="AE51" s="73"/>
      <c r="AF51" s="73"/>
      <c r="AG51" s="73"/>
      <c r="AH51" s="73"/>
      <c r="AI51" s="73"/>
      <c r="AJ51" s="73"/>
      <c r="AK51" s="73"/>
      <c r="AL51" s="73"/>
      <c r="AM51" s="73"/>
      <c r="AN51" s="73"/>
      <c r="AO51" s="73"/>
      <c r="AP51" s="73"/>
      <c r="AQ51" s="73"/>
      <c r="AR51" s="73"/>
      <c r="AS51" s="73"/>
    </row>
    <row r="52" spans="1:45" ht="15" customHeight="1">
      <c r="A52" s="1215"/>
      <c r="B52" s="270" t="s">
        <v>4054</v>
      </c>
      <c r="C52" s="242"/>
      <c r="D52" s="242"/>
      <c r="E52" s="242"/>
      <c r="F52" s="242"/>
      <c r="G52" s="1484"/>
      <c r="H52" s="1059"/>
      <c r="I52" s="198"/>
      <c r="J52" s="198"/>
      <c r="K52" s="566"/>
      <c r="L52" s="566"/>
      <c r="M52" s="738"/>
      <c r="N52" s="1070"/>
      <c r="O52" s="73"/>
      <c r="P52" s="73"/>
      <c r="Q52" s="73"/>
      <c r="R52" s="73"/>
      <c r="S52" s="73"/>
      <c r="T52" s="73"/>
      <c r="U52" s="73"/>
      <c r="V52" s="73"/>
      <c r="W52" s="73"/>
      <c r="X52" s="73"/>
      <c r="Y52" s="73"/>
      <c r="Z52" s="73"/>
      <c r="AA52" s="73"/>
      <c r="AB52" s="73"/>
      <c r="AC52" s="73"/>
      <c r="AD52" s="73"/>
      <c r="AE52" s="73"/>
      <c r="AF52" s="73"/>
      <c r="AG52" s="73"/>
      <c r="AH52" s="73"/>
      <c r="AI52" s="73"/>
      <c r="AJ52" s="73"/>
      <c r="AK52" s="73"/>
      <c r="AL52" s="73"/>
      <c r="AM52" s="73"/>
      <c r="AN52" s="73"/>
      <c r="AO52" s="73"/>
      <c r="AP52" s="73"/>
      <c r="AQ52" s="73"/>
      <c r="AR52" s="73"/>
      <c r="AS52" s="73"/>
    </row>
    <row r="53" spans="1:45" ht="15" customHeight="1">
      <c r="A53" s="2597">
        <v>42012</v>
      </c>
      <c r="B53" s="147" t="s">
        <v>4055</v>
      </c>
      <c r="C53" s="155" t="s">
        <v>217</v>
      </c>
      <c r="D53" s="155">
        <v>10000034908</v>
      </c>
      <c r="E53" s="1260"/>
      <c r="F53" s="155" t="s">
        <v>4056</v>
      </c>
      <c r="G53" s="152">
        <v>144</v>
      </c>
      <c r="H53" s="2606"/>
      <c r="I53" s="154">
        <f>ROUND(H53*G53/G53,2)</f>
        <v>0</v>
      </c>
      <c r="J53" s="155" t="s">
        <v>3966</v>
      </c>
      <c r="K53" s="156"/>
      <c r="L53" s="157">
        <f>IF(OR(ISBLANK(K53),K53=0,H53=0,ISBLANK(H53)),,ROUND(K53+$L$5,2))</f>
        <v>0</v>
      </c>
      <c r="M53" s="555">
        <f>ROUND(I53*L53,2)</f>
        <v>0</v>
      </c>
      <c r="N53" s="1008">
        <f>ROUND(L53/G53,4)</f>
        <v>0</v>
      </c>
      <c r="O53" s="73"/>
      <c r="P53" s="73"/>
      <c r="Q53" s="73"/>
      <c r="R53" s="73"/>
      <c r="S53" s="73"/>
      <c r="T53" s="73"/>
      <c r="U53" s="73"/>
      <c r="V53" s="73"/>
      <c r="W53" s="73"/>
      <c r="X53" s="73"/>
      <c r="Y53" s="73"/>
      <c r="Z53" s="73"/>
      <c r="AA53" s="73"/>
      <c r="AB53" s="73"/>
      <c r="AC53" s="73"/>
      <c r="AD53" s="73"/>
      <c r="AE53" s="73"/>
      <c r="AF53" s="73"/>
      <c r="AG53" s="73"/>
      <c r="AH53" s="73"/>
      <c r="AI53" s="73"/>
      <c r="AJ53" s="73"/>
      <c r="AK53" s="73"/>
      <c r="AL53" s="73"/>
      <c r="AM53" s="73"/>
      <c r="AN53" s="73"/>
      <c r="AO53" s="73"/>
      <c r="AP53" s="73"/>
      <c r="AQ53" s="73"/>
      <c r="AR53" s="73"/>
      <c r="AS53" s="73"/>
    </row>
    <row r="54" spans="1:45" ht="15" customHeight="1">
      <c r="A54" s="2577"/>
      <c r="B54" s="166" t="s">
        <v>4057</v>
      </c>
      <c r="C54" s="2734" t="s">
        <v>4637</v>
      </c>
      <c r="D54" s="498"/>
      <c r="E54" s="232"/>
      <c r="F54" s="166"/>
      <c r="G54" s="168"/>
      <c r="H54" s="2607"/>
      <c r="I54" s="166"/>
      <c r="J54" s="166"/>
      <c r="K54" s="230"/>
      <c r="L54" s="171"/>
      <c r="M54" s="326"/>
      <c r="N54" s="1311"/>
      <c r="O54" s="73"/>
      <c r="P54" s="73"/>
      <c r="Q54" s="73"/>
      <c r="R54" s="73"/>
      <c r="S54" s="73"/>
      <c r="T54" s="73"/>
      <c r="U54" s="73"/>
      <c r="V54" s="73"/>
      <c r="W54" s="73"/>
      <c r="X54" s="73"/>
      <c r="Y54" s="73"/>
      <c r="Z54" s="73"/>
      <c r="AA54" s="73"/>
      <c r="AB54" s="73"/>
      <c r="AC54" s="73"/>
      <c r="AD54" s="73"/>
      <c r="AE54" s="73"/>
      <c r="AF54" s="73"/>
      <c r="AG54" s="73"/>
      <c r="AH54" s="73"/>
      <c r="AI54" s="73"/>
      <c r="AJ54" s="73"/>
      <c r="AK54" s="73"/>
      <c r="AL54" s="73"/>
      <c r="AM54" s="73"/>
      <c r="AN54" s="73"/>
      <c r="AO54" s="73"/>
      <c r="AP54" s="73"/>
      <c r="AQ54" s="73"/>
      <c r="AR54" s="73"/>
      <c r="AS54" s="73"/>
    </row>
    <row r="55" spans="1:45" ht="15" customHeight="1">
      <c r="A55" s="1215"/>
      <c r="B55" s="198" t="s">
        <v>4058</v>
      </c>
      <c r="C55" s="364"/>
      <c r="D55" s="673"/>
      <c r="E55" s="198"/>
      <c r="F55" s="198"/>
      <c r="G55" s="243"/>
      <c r="H55" s="985"/>
      <c r="I55" s="198"/>
      <c r="J55" s="572"/>
      <c r="K55" s="1038"/>
      <c r="L55" s="444"/>
      <c r="M55" s="738"/>
      <c r="N55" s="1070"/>
      <c r="O55" s="73"/>
      <c r="P55" s="73"/>
      <c r="Q55" s="73"/>
      <c r="R55" s="73"/>
      <c r="S55" s="73"/>
      <c r="T55" s="73"/>
      <c r="U55" s="73"/>
      <c r="V55" s="73"/>
      <c r="W55" s="73"/>
      <c r="X55" s="73"/>
      <c r="Y55" s="73"/>
      <c r="Z55" s="73"/>
      <c r="AA55" s="73"/>
      <c r="AB55" s="73"/>
      <c r="AC55" s="73"/>
      <c r="AD55" s="73"/>
      <c r="AE55" s="73"/>
      <c r="AF55" s="73"/>
      <c r="AG55" s="73"/>
      <c r="AH55" s="73"/>
      <c r="AI55" s="73"/>
      <c r="AJ55" s="73"/>
      <c r="AK55" s="73"/>
      <c r="AL55" s="73"/>
      <c r="AM55" s="73"/>
      <c r="AN55" s="73"/>
      <c r="AO55" s="73"/>
      <c r="AP55" s="73"/>
      <c r="AQ55" s="73"/>
      <c r="AR55" s="73"/>
      <c r="AS55" s="73"/>
    </row>
    <row r="56" spans="1:45" ht="15" customHeight="1">
      <c r="A56" s="2597">
        <v>42013</v>
      </c>
      <c r="B56" s="1614" t="s">
        <v>4059</v>
      </c>
      <c r="C56" s="155" t="s">
        <v>4060</v>
      </c>
      <c r="D56" s="283">
        <v>62001</v>
      </c>
      <c r="E56" s="1260"/>
      <c r="F56" s="155" t="s">
        <v>4061</v>
      </c>
      <c r="G56" s="152">
        <v>144</v>
      </c>
      <c r="H56" s="1348">
        <v>200</v>
      </c>
      <c r="I56" s="154">
        <f>ROUND(H56*G56/G56,2)</f>
        <v>200</v>
      </c>
      <c r="J56" s="155" t="s">
        <v>3966</v>
      </c>
      <c r="K56" s="156">
        <v>65.260000000000005</v>
      </c>
      <c r="L56" s="157">
        <f>IF(OR(ISBLANK(K56),K56=0,H56=0,ISBLANK(H56)),,ROUND(K56+$L$5,2))</f>
        <v>65.260000000000005</v>
      </c>
      <c r="M56" s="555">
        <f>ROUND(I56*L56,2)</f>
        <v>13052</v>
      </c>
      <c r="N56" s="1008">
        <f>ROUND(L56/G56,4)</f>
        <v>0.45319999999999999</v>
      </c>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row>
    <row r="57" spans="1:45" ht="15" customHeight="1">
      <c r="A57" s="2586"/>
      <c r="B57" s="155" t="s">
        <v>4062</v>
      </c>
      <c r="C57" s="154"/>
      <c r="D57" s="356"/>
      <c r="E57" s="648"/>
      <c r="F57" s="650"/>
      <c r="G57" s="1333"/>
      <c r="H57" s="2253"/>
      <c r="I57" s="839"/>
      <c r="J57" s="650"/>
      <c r="K57" s="235"/>
      <c r="L57" s="157"/>
      <c r="M57" s="555"/>
      <c r="N57" s="1008"/>
      <c r="O57" s="73"/>
      <c r="P57" s="73"/>
      <c r="Q57" s="73"/>
      <c r="R57" s="73"/>
      <c r="S57" s="73"/>
      <c r="T57" s="73"/>
      <c r="U57" s="73"/>
      <c r="V57" s="73"/>
      <c r="W57" s="73"/>
      <c r="X57" s="73"/>
      <c r="Y57" s="73"/>
      <c r="Z57" s="73"/>
      <c r="AA57" s="73"/>
      <c r="AB57" s="73"/>
      <c r="AC57" s="73"/>
      <c r="AD57" s="73"/>
      <c r="AE57" s="73"/>
      <c r="AF57" s="73"/>
      <c r="AG57" s="73"/>
      <c r="AH57" s="73"/>
      <c r="AI57" s="73"/>
      <c r="AJ57" s="73"/>
      <c r="AK57" s="73"/>
      <c r="AL57" s="73"/>
      <c r="AM57" s="73"/>
      <c r="AN57" s="73"/>
      <c r="AO57" s="73"/>
      <c r="AP57" s="73"/>
      <c r="AQ57" s="73"/>
      <c r="AR57" s="73"/>
      <c r="AS57" s="73"/>
    </row>
    <row r="58" spans="1:45" ht="15" customHeight="1">
      <c r="A58" s="2586"/>
      <c r="B58" s="155" t="s">
        <v>4063</v>
      </c>
      <c r="C58" s="154"/>
      <c r="D58" s="166"/>
      <c r="E58" s="283"/>
      <c r="F58" s="650"/>
      <c r="G58" s="1333"/>
      <c r="H58" s="2253"/>
      <c r="I58" s="839"/>
      <c r="J58" s="650"/>
      <c r="K58" s="235"/>
      <c r="L58" s="157"/>
      <c r="M58" s="555"/>
      <c r="N58" s="1008"/>
      <c r="O58" s="73"/>
      <c r="P58" s="73"/>
      <c r="Q58" s="73"/>
      <c r="R58" s="73"/>
      <c r="S58" s="73"/>
      <c r="T58" s="73"/>
      <c r="U58" s="73"/>
      <c r="V58" s="73"/>
      <c r="W58" s="73"/>
      <c r="X58" s="73"/>
      <c r="Y58" s="73"/>
      <c r="Z58" s="73"/>
      <c r="AA58" s="73"/>
      <c r="AB58" s="73"/>
      <c r="AC58" s="73"/>
      <c r="AD58" s="73"/>
      <c r="AE58" s="73"/>
      <c r="AF58" s="73"/>
      <c r="AG58" s="73"/>
      <c r="AH58" s="73"/>
      <c r="AI58" s="73"/>
      <c r="AJ58" s="73"/>
      <c r="AK58" s="73"/>
      <c r="AL58" s="73"/>
      <c r="AM58" s="73"/>
      <c r="AN58" s="73"/>
      <c r="AO58" s="73"/>
      <c r="AP58" s="73"/>
      <c r="AQ58" s="73"/>
      <c r="AR58" s="73"/>
      <c r="AS58" s="73"/>
    </row>
    <row r="59" spans="1:45" ht="15" customHeight="1">
      <c r="A59" s="2586"/>
      <c r="B59" s="155" t="s">
        <v>4064</v>
      </c>
      <c r="C59" s="154"/>
      <c r="D59" s="166"/>
      <c r="E59" s="283"/>
      <c r="F59" s="650"/>
      <c r="G59" s="1333"/>
      <c r="H59" s="2253"/>
      <c r="I59" s="839"/>
      <c r="J59" s="650"/>
      <c r="K59" s="235"/>
      <c r="L59" s="157"/>
      <c r="M59" s="555"/>
      <c r="N59" s="1008"/>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row>
    <row r="60" spans="1:45" ht="15" customHeight="1" thickBot="1">
      <c r="A60" s="1215"/>
      <c r="B60" s="268" t="s">
        <v>828</v>
      </c>
      <c r="C60" s="364"/>
      <c r="D60" s="270"/>
      <c r="E60" s="1598"/>
      <c r="F60" s="905"/>
      <c r="G60" s="2533"/>
      <c r="H60" s="2252"/>
      <c r="I60" s="518"/>
      <c r="J60" s="905"/>
      <c r="K60" s="443"/>
      <c r="L60" s="444"/>
      <c r="M60" s="738"/>
      <c r="N60" s="1070"/>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row>
    <row r="61" spans="1:45" ht="15" customHeight="1" thickBot="1">
      <c r="A61" s="2597">
        <v>42014</v>
      </c>
      <c r="B61" s="147" t="s">
        <v>4065</v>
      </c>
      <c r="C61" s="155" t="s">
        <v>4066</v>
      </c>
      <c r="D61" s="155">
        <v>4816262119</v>
      </c>
      <c r="E61" s="1831"/>
      <c r="F61" s="155" t="s">
        <v>4067</v>
      </c>
      <c r="G61" s="2608">
        <v>140</v>
      </c>
      <c r="H61" s="1307"/>
      <c r="I61" s="2609">
        <f>ROUND(H61*G61/G61,2)</f>
        <v>0</v>
      </c>
      <c r="J61" s="155" t="s">
        <v>3966</v>
      </c>
      <c r="K61" s="156"/>
      <c r="L61" s="157">
        <f>IF(OR(ISBLANK(K61),K61=0,H61=0,ISBLANK(H61)),,ROUND(K61+$L$5,2))</f>
        <v>0</v>
      </c>
      <c r="M61" s="555">
        <f>ROUND(I61*L61,2)</f>
        <v>0</v>
      </c>
      <c r="N61" s="2610">
        <f>ROUND(L61/G61,4)</f>
        <v>0</v>
      </c>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row>
    <row r="62" spans="1:45" ht="15" customHeight="1">
      <c r="A62" s="2586"/>
      <c r="B62" s="155" t="s">
        <v>4068</v>
      </c>
      <c r="C62" s="154"/>
      <c r="D62" s="166"/>
      <c r="E62" s="283"/>
      <c r="F62" s="650"/>
      <c r="G62" s="1333"/>
      <c r="H62" s="2253"/>
      <c r="I62" s="839"/>
      <c r="J62" s="650"/>
      <c r="K62" s="235"/>
      <c r="L62" s="157"/>
      <c r="M62" s="555"/>
      <c r="N62" s="1008"/>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row>
    <row r="63" spans="1:45" ht="15" customHeight="1">
      <c r="A63" s="2586"/>
      <c r="B63" s="155" t="s">
        <v>4069</v>
      </c>
      <c r="C63" s="154"/>
      <c r="D63" s="166"/>
      <c r="E63" s="283"/>
      <c r="F63" s="650"/>
      <c r="G63" s="1333"/>
      <c r="H63" s="2253"/>
      <c r="I63" s="839"/>
      <c r="J63" s="650"/>
      <c r="K63" s="235"/>
      <c r="L63" s="157"/>
      <c r="M63" s="555"/>
      <c r="N63" s="1008"/>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row>
    <row r="64" spans="1:45" ht="15" customHeight="1">
      <c r="A64" s="1215"/>
      <c r="B64" s="268" t="s">
        <v>4070</v>
      </c>
      <c r="C64" s="364"/>
      <c r="D64" s="242"/>
      <c r="E64" s="1598"/>
      <c r="F64" s="905"/>
      <c r="G64" s="2533"/>
      <c r="H64" s="2252"/>
      <c r="I64" s="518"/>
      <c r="J64" s="905"/>
      <c r="K64" s="443"/>
      <c r="L64" s="444"/>
      <c r="M64" s="738"/>
      <c r="N64" s="1070"/>
      <c r="O64" s="73"/>
      <c r="P64" s="73"/>
      <c r="Q64" s="2571"/>
      <c r="R64" s="2571"/>
      <c r="S64" s="2571"/>
      <c r="T64" s="2571"/>
      <c r="U64" s="2571"/>
      <c r="V64" s="2571"/>
      <c r="W64" s="2571"/>
      <c r="X64" s="2571"/>
      <c r="Y64" s="2571"/>
      <c r="Z64" s="2571"/>
      <c r="AA64" s="73"/>
      <c r="AB64" s="73"/>
      <c r="AC64" s="73"/>
      <c r="AD64" s="73"/>
      <c r="AE64" s="73"/>
      <c r="AF64" s="73"/>
      <c r="AG64" s="73"/>
      <c r="AH64" s="73"/>
      <c r="AI64" s="73"/>
      <c r="AJ64" s="73"/>
      <c r="AK64" s="73"/>
      <c r="AL64" s="73"/>
      <c r="AM64" s="73"/>
      <c r="AN64" s="73"/>
      <c r="AO64" s="73"/>
      <c r="AP64" s="73"/>
      <c r="AQ64" s="73"/>
      <c r="AR64" s="73"/>
      <c r="AS64" s="73"/>
    </row>
    <row r="65" spans="1:45" ht="15" customHeight="1">
      <c r="A65" s="883">
        <v>42015</v>
      </c>
      <c r="B65" s="2200" t="s">
        <v>4071</v>
      </c>
      <c r="C65" s="554" t="s">
        <v>4072</v>
      </c>
      <c r="D65" s="155">
        <v>210500</v>
      </c>
      <c r="E65" s="1831"/>
      <c r="F65" s="214" t="s">
        <v>4073</v>
      </c>
      <c r="G65" s="152">
        <v>256</v>
      </c>
      <c r="H65" s="532">
        <v>100</v>
      </c>
      <c r="I65" s="154">
        <f>ROUND(H65*G65/G65,2)</f>
        <v>100</v>
      </c>
      <c r="J65" s="214" t="s">
        <v>170</v>
      </c>
      <c r="K65" s="156">
        <v>33.9</v>
      </c>
      <c r="L65" s="157">
        <f>IF(OR(ISBLANK(K65),K65=0,H65=0,ISBLANK(H65)),,ROUND(K65+$L$5,2))</f>
        <v>33.9</v>
      </c>
      <c r="M65" s="555">
        <f t="shared" ref="M65:M67" si="15">ROUND(I65*L65,2)</f>
        <v>3390</v>
      </c>
      <c r="N65" s="1008">
        <f t="shared" ref="N65:N67" si="16">ROUND(L65/G65,4)</f>
        <v>0.13239999999999999</v>
      </c>
      <c r="O65" s="266"/>
      <c r="P65" s="73"/>
      <c r="Q65" s="73"/>
      <c r="R65" s="73"/>
      <c r="S65" s="73" t="s">
        <v>20</v>
      </c>
      <c r="T65" s="73" t="s">
        <v>20</v>
      </c>
      <c r="U65" s="73" t="s">
        <v>20</v>
      </c>
      <c r="V65" s="73"/>
      <c r="W65" s="73" t="s">
        <v>20</v>
      </c>
      <c r="X65" s="73" t="s">
        <v>20</v>
      </c>
      <c r="Y65" s="73" t="s">
        <v>20</v>
      </c>
      <c r="Z65" s="73"/>
      <c r="AA65" s="73"/>
      <c r="AB65" s="73"/>
      <c r="AC65" s="73"/>
      <c r="AD65" s="73"/>
      <c r="AE65" s="73"/>
      <c r="AF65" s="73"/>
      <c r="AG65" s="73"/>
      <c r="AH65" s="73"/>
      <c r="AI65" s="73"/>
      <c r="AJ65" s="73"/>
      <c r="AK65" s="73"/>
      <c r="AL65" s="73"/>
      <c r="AM65" s="73"/>
      <c r="AN65" s="73"/>
      <c r="AO65" s="73"/>
      <c r="AP65" s="73"/>
      <c r="AQ65" s="73"/>
      <c r="AR65" s="73"/>
      <c r="AS65" s="73"/>
    </row>
    <row r="66" spans="1:45" ht="15" customHeight="1">
      <c r="A66" s="883"/>
      <c r="B66" s="155" t="s">
        <v>4074</v>
      </c>
      <c r="C66" s="554" t="s">
        <v>4039</v>
      </c>
      <c r="D66" s="155">
        <v>13918</v>
      </c>
      <c r="E66" s="1831"/>
      <c r="F66" s="214" t="s">
        <v>4075</v>
      </c>
      <c r="G66" s="152">
        <v>160</v>
      </c>
      <c r="H66" s="2064"/>
      <c r="I66" s="154">
        <f>ROUND(H65*G65/G66,2)</f>
        <v>160</v>
      </c>
      <c r="J66" s="214" t="s">
        <v>170</v>
      </c>
      <c r="K66" s="156"/>
      <c r="L66" s="230">
        <f>IF(OR(ISBLANK(K66),K66=0,H65=0,ISBLANK(H65)),,ROUND(K66+$L$5,2))</f>
        <v>0</v>
      </c>
      <c r="M66" s="326">
        <f t="shared" si="15"/>
        <v>0</v>
      </c>
      <c r="N66" s="2389">
        <f t="shared" si="16"/>
        <v>0</v>
      </c>
      <c r="O66" s="471"/>
      <c r="P66" s="73"/>
      <c r="Q66" s="73"/>
      <c r="R66" s="73"/>
      <c r="S66" s="73"/>
      <c r="T66" s="73"/>
      <c r="U66" s="73"/>
      <c r="V66" s="73"/>
      <c r="W66" s="73"/>
      <c r="X66" s="73"/>
      <c r="Y66" s="73"/>
      <c r="Z66" s="73"/>
      <c r="AA66" s="73"/>
      <c r="AB66" s="73"/>
      <c r="AC66" s="73"/>
      <c r="AD66" s="73"/>
      <c r="AE66" s="73"/>
      <c r="AF66" s="73"/>
      <c r="AG66" s="73"/>
      <c r="AH66" s="73"/>
      <c r="AI66" s="73"/>
      <c r="AJ66" s="73"/>
      <c r="AK66" s="73"/>
      <c r="AL66" s="73"/>
      <c r="AM66" s="73"/>
      <c r="AN66" s="73"/>
      <c r="AO66" s="73"/>
      <c r="AP66" s="73"/>
      <c r="AQ66" s="73"/>
      <c r="AR66" s="73"/>
      <c r="AS66" s="73"/>
    </row>
    <row r="67" spans="1:45" ht="15" customHeight="1">
      <c r="A67" s="883"/>
      <c r="B67" s="155" t="s">
        <v>4076</v>
      </c>
      <c r="C67" s="554" t="s">
        <v>3996</v>
      </c>
      <c r="D67" s="851">
        <v>9614</v>
      </c>
      <c r="E67" s="1831"/>
      <c r="F67" s="214" t="s">
        <v>4077</v>
      </c>
      <c r="G67" s="152">
        <v>216</v>
      </c>
      <c r="H67" s="2064"/>
      <c r="I67" s="154">
        <f>ROUND(H65*G65/G67,2)</f>
        <v>118.52</v>
      </c>
      <c r="J67" s="214" t="s">
        <v>170</v>
      </c>
      <c r="K67" s="156"/>
      <c r="L67" s="230">
        <f>IF(OR(ISBLANK(K67),K67=0,H65=0,ISBLANK(H65)),,ROUND(K67+$L$5,2))</f>
        <v>0</v>
      </c>
      <c r="M67" s="326">
        <f t="shared" si="15"/>
        <v>0</v>
      </c>
      <c r="N67" s="2389">
        <f t="shared" si="16"/>
        <v>0</v>
      </c>
      <c r="O67" s="471"/>
      <c r="P67" s="73"/>
      <c r="Q67" s="73"/>
      <c r="R67" s="73"/>
      <c r="S67" s="73"/>
      <c r="T67" s="73"/>
      <c r="U67" s="73"/>
      <c r="V67" s="73"/>
      <c r="W67" s="73"/>
      <c r="X67" s="73"/>
      <c r="Y67" s="73"/>
      <c r="Z67" s="73"/>
      <c r="AA67" s="73"/>
      <c r="AB67" s="73"/>
      <c r="AC67" s="73"/>
      <c r="AD67" s="73"/>
      <c r="AE67" s="73"/>
      <c r="AF67" s="73"/>
      <c r="AG67" s="73"/>
      <c r="AH67" s="73"/>
      <c r="AI67" s="73"/>
      <c r="AJ67" s="73"/>
      <c r="AK67" s="73"/>
      <c r="AL67" s="73"/>
      <c r="AM67" s="73"/>
      <c r="AN67" s="73"/>
      <c r="AO67" s="73"/>
      <c r="AP67" s="73"/>
      <c r="AQ67" s="73"/>
      <c r="AR67" s="73"/>
      <c r="AS67" s="73"/>
    </row>
    <row r="68" spans="1:45" ht="15" customHeight="1">
      <c r="A68" s="356"/>
      <c r="B68" s="166" t="s">
        <v>4078</v>
      </c>
      <c r="C68" s="229"/>
      <c r="D68" s="166"/>
      <c r="E68" s="178"/>
      <c r="F68" s="229"/>
      <c r="G68" s="168"/>
      <c r="H68" s="1059"/>
      <c r="I68" s="701"/>
      <c r="J68" s="229"/>
      <c r="K68" s="230"/>
      <c r="L68" s="171"/>
      <c r="M68" s="326"/>
      <c r="N68" s="1311"/>
      <c r="O68" s="1970"/>
      <c r="P68" s="73"/>
      <c r="Q68" s="73"/>
      <c r="R68" s="73"/>
      <c r="S68" s="73" t="s">
        <v>20</v>
      </c>
      <c r="T68" s="73" t="s">
        <v>20</v>
      </c>
      <c r="U68" s="73" t="s">
        <v>20</v>
      </c>
      <c r="V68" s="73"/>
      <c r="W68" s="73" t="s">
        <v>20</v>
      </c>
      <c r="X68" s="73" t="s">
        <v>20</v>
      </c>
      <c r="Y68" s="73" t="s">
        <v>20</v>
      </c>
      <c r="Z68" s="73"/>
      <c r="AA68" s="73"/>
      <c r="AB68" s="73"/>
      <c r="AC68" s="73"/>
      <c r="AD68" s="73"/>
      <c r="AE68" s="73"/>
      <c r="AF68" s="73"/>
      <c r="AG68" s="73"/>
      <c r="AH68" s="73"/>
      <c r="AI68" s="73"/>
      <c r="AJ68" s="73"/>
      <c r="AK68" s="73"/>
      <c r="AL68" s="73"/>
      <c r="AM68" s="73"/>
      <c r="AN68" s="73"/>
      <c r="AO68" s="73"/>
      <c r="AP68" s="73"/>
      <c r="AQ68" s="73"/>
      <c r="AR68" s="73"/>
      <c r="AS68" s="73"/>
    </row>
    <row r="69" spans="1:45" ht="15" customHeight="1">
      <c r="A69" s="198"/>
      <c r="B69" s="702" t="s">
        <v>4079</v>
      </c>
      <c r="C69" s="155"/>
      <c r="D69" s="166"/>
      <c r="E69" s="270"/>
      <c r="F69" s="229"/>
      <c r="G69" s="168"/>
      <c r="H69" s="1059"/>
      <c r="I69" s="498"/>
      <c r="J69" s="229"/>
      <c r="K69" s="271"/>
      <c r="L69" s="246"/>
      <c r="M69" s="348"/>
      <c r="N69" s="1073"/>
      <c r="O69" s="73"/>
      <c r="P69" s="73"/>
      <c r="Q69" s="73"/>
      <c r="R69" s="73"/>
      <c r="S69" s="73" t="s">
        <v>20</v>
      </c>
      <c r="T69" s="73" t="s">
        <v>20</v>
      </c>
      <c r="U69" s="73" t="s">
        <v>20</v>
      </c>
      <c r="V69" s="73"/>
      <c r="W69" s="73" t="s">
        <v>20</v>
      </c>
      <c r="X69" s="73" t="s">
        <v>20</v>
      </c>
      <c r="Y69" s="73" t="s">
        <v>20</v>
      </c>
      <c r="Z69" s="73"/>
      <c r="AA69" s="73"/>
      <c r="AB69" s="73"/>
      <c r="AC69" s="73"/>
      <c r="AD69" s="73"/>
      <c r="AE69" s="73"/>
      <c r="AF69" s="73"/>
      <c r="AG69" s="73"/>
      <c r="AH69" s="73"/>
      <c r="AI69" s="73"/>
      <c r="AJ69" s="73"/>
      <c r="AK69" s="73"/>
      <c r="AL69" s="73"/>
      <c r="AM69" s="73"/>
      <c r="AN69" s="73"/>
      <c r="AO69" s="73"/>
      <c r="AP69" s="73"/>
      <c r="AQ69" s="73"/>
      <c r="AR69" s="73"/>
      <c r="AS69" s="73"/>
    </row>
    <row r="70" spans="1:45" ht="15" customHeight="1">
      <c r="A70" s="675">
        <v>42016</v>
      </c>
      <c r="B70" s="679" t="s">
        <v>4080</v>
      </c>
      <c r="C70" s="255" t="s">
        <v>1408</v>
      </c>
      <c r="D70" s="255">
        <v>106236000</v>
      </c>
      <c r="E70" s="1831"/>
      <c r="F70" s="2611" t="s">
        <v>4081</v>
      </c>
      <c r="G70" s="1386">
        <v>120</v>
      </c>
      <c r="H70" s="1845">
        <v>100</v>
      </c>
      <c r="I70" s="508">
        <f t="shared" ref="I70:I71" si="17">ROUND(H70*G70/G70,2)</f>
        <v>100</v>
      </c>
      <c r="J70" s="2612" t="s">
        <v>170</v>
      </c>
      <c r="K70" s="156">
        <v>27.56</v>
      </c>
      <c r="L70" s="157">
        <f>IF(OR(ISBLANK(K70),K70=0,H70=0,ISBLANK(H70)),,ROUND(K70+$L$5,2))</f>
        <v>27.56</v>
      </c>
      <c r="M70" s="555">
        <f t="shared" ref="M70:M71" si="18">ROUND(I70*L70,2)</f>
        <v>2756</v>
      </c>
      <c r="N70" s="1008">
        <f t="shared" ref="N70:N71" si="19">ROUND(L70/G70,4)</f>
        <v>0.22969999999999999</v>
      </c>
      <c r="O70" s="73"/>
      <c r="P70" s="73"/>
      <c r="Q70" s="73"/>
      <c r="R70" s="73"/>
      <c r="S70" s="73"/>
      <c r="T70" s="73"/>
      <c r="U70" s="73"/>
      <c r="V70" s="73"/>
      <c r="W70" s="73"/>
      <c r="X70" s="73"/>
      <c r="Y70" s="73"/>
      <c r="Z70" s="73"/>
      <c r="AA70" s="73"/>
      <c r="AB70" s="73"/>
      <c r="AC70" s="73"/>
      <c r="AD70" s="73"/>
      <c r="AE70" s="73"/>
      <c r="AF70" s="73"/>
      <c r="AG70" s="73"/>
      <c r="AH70" s="73"/>
      <c r="AI70" s="73"/>
      <c r="AJ70" s="73"/>
      <c r="AK70" s="73"/>
      <c r="AL70" s="73"/>
      <c r="AM70" s="73"/>
      <c r="AN70" s="73"/>
      <c r="AO70" s="73"/>
      <c r="AP70" s="73"/>
      <c r="AQ70" s="73"/>
      <c r="AR70" s="73"/>
      <c r="AS70" s="73"/>
    </row>
    <row r="71" spans="1:45" ht="15" customHeight="1">
      <c r="A71" s="356"/>
      <c r="B71" s="661" t="s">
        <v>4082</v>
      </c>
      <c r="C71" s="166" t="s">
        <v>4083</v>
      </c>
      <c r="D71" s="166">
        <v>106237000</v>
      </c>
      <c r="E71" s="1260"/>
      <c r="F71" s="800" t="s">
        <v>4084</v>
      </c>
      <c r="G71" s="770">
        <v>75</v>
      </c>
      <c r="H71" s="1845"/>
      <c r="I71" s="846">
        <f t="shared" si="17"/>
        <v>0</v>
      </c>
      <c r="J71" s="800" t="s">
        <v>170</v>
      </c>
      <c r="K71" s="170">
        <v>20.84</v>
      </c>
      <c r="L71" s="171">
        <f>IF(OR(ISBLANK(K71),K71=0,H70=0,ISBLANK(H70)),,ROUND(K71+$L$5,2))</f>
        <v>20.84</v>
      </c>
      <c r="M71" s="326">
        <f t="shared" si="18"/>
        <v>0</v>
      </c>
      <c r="N71" s="1311">
        <f t="shared" si="19"/>
        <v>0.27789999999999998</v>
      </c>
      <c r="O71" s="73"/>
      <c r="P71" s="73"/>
      <c r="Q71" s="73"/>
      <c r="R71" s="73"/>
      <c r="S71" s="73"/>
      <c r="T71" s="73"/>
      <c r="U71" s="73"/>
      <c r="V71" s="73"/>
      <c r="W71" s="73"/>
      <c r="X71" s="73"/>
      <c r="Y71" s="73"/>
      <c r="Z71" s="73"/>
      <c r="AA71" s="73"/>
      <c r="AB71" s="73"/>
      <c r="AC71" s="73"/>
      <c r="AD71" s="73"/>
      <c r="AE71" s="73"/>
      <c r="AF71" s="73"/>
      <c r="AG71" s="73"/>
      <c r="AH71" s="73"/>
      <c r="AI71" s="73"/>
      <c r="AJ71" s="73"/>
      <c r="AK71" s="73"/>
      <c r="AL71" s="73"/>
      <c r="AM71" s="73"/>
      <c r="AN71" s="73"/>
      <c r="AO71" s="73"/>
      <c r="AP71" s="73"/>
      <c r="AQ71" s="73"/>
      <c r="AR71" s="73"/>
      <c r="AS71" s="73"/>
    </row>
    <row r="72" spans="1:45" ht="15" customHeight="1">
      <c r="A72" s="584"/>
      <c r="B72" s="584" t="s">
        <v>4085</v>
      </c>
      <c r="C72" s="198"/>
      <c r="D72" s="198"/>
      <c r="E72" s="1598"/>
      <c r="F72" s="1609"/>
      <c r="G72" s="1195"/>
      <c r="H72" s="1379"/>
      <c r="I72" s="518"/>
      <c r="J72" s="1609"/>
      <c r="K72" s="443"/>
      <c r="L72" s="444"/>
      <c r="M72" s="738"/>
      <c r="N72" s="1070"/>
      <c r="O72" s="73"/>
      <c r="P72" s="73"/>
      <c r="Q72" s="73"/>
      <c r="R72" s="73"/>
      <c r="S72" s="73"/>
      <c r="T72" s="73"/>
      <c r="U72" s="73"/>
      <c r="V72" s="73"/>
      <c r="W72" s="73"/>
      <c r="X72" s="73"/>
      <c r="Y72" s="73"/>
      <c r="Z72" s="73"/>
      <c r="AA72" s="73"/>
      <c r="AB72" s="73"/>
      <c r="AC72" s="73"/>
      <c r="AD72" s="73"/>
      <c r="AE72" s="73"/>
      <c r="AF72" s="73"/>
      <c r="AG72" s="73"/>
      <c r="AH72" s="73"/>
      <c r="AI72" s="73"/>
      <c r="AJ72" s="73"/>
      <c r="AK72" s="73"/>
      <c r="AL72" s="73"/>
      <c r="AM72" s="73"/>
      <c r="AN72" s="73"/>
      <c r="AO72" s="73"/>
      <c r="AP72" s="73"/>
      <c r="AQ72" s="73"/>
      <c r="AR72" s="73"/>
      <c r="AS72" s="73"/>
    </row>
    <row r="73" spans="1:45" ht="15" customHeight="1">
      <c r="A73" s="1306">
        <v>42017</v>
      </c>
      <c r="B73" s="688" t="s">
        <v>4086</v>
      </c>
      <c r="C73" s="155" t="s">
        <v>4087</v>
      </c>
      <c r="D73" s="356">
        <v>9315</v>
      </c>
      <c r="E73" s="1831"/>
      <c r="F73" s="2042" t="s">
        <v>4088</v>
      </c>
      <c r="G73" s="152">
        <v>216</v>
      </c>
      <c r="H73" s="2043">
        <v>100</v>
      </c>
      <c r="I73" s="154">
        <f t="shared" ref="I73:I75" si="20">ROUND($H$73*$G$73/G73,2)</f>
        <v>100</v>
      </c>
      <c r="J73" s="214" t="s">
        <v>170</v>
      </c>
      <c r="K73" s="156"/>
      <c r="L73" s="157">
        <f>IF(OR(ISBLANK(K73),K73=0,H73=0,ISBLANK(H73)),,ROUND(K73+$L$5,2))</f>
        <v>0</v>
      </c>
      <c r="M73" s="555">
        <f t="shared" ref="M73:M77" si="21">ROUND(I73*L73,2)</f>
        <v>0</v>
      </c>
      <c r="N73" s="1008">
        <f t="shared" ref="N73:N77" si="22">ROUND(L73/G73,4)</f>
        <v>0</v>
      </c>
      <c r="O73" s="73"/>
      <c r="P73" s="73"/>
      <c r="Q73" s="73"/>
      <c r="R73" s="73"/>
      <c r="S73" s="73" t="s">
        <v>20</v>
      </c>
      <c r="T73" s="73" t="s">
        <v>20</v>
      </c>
      <c r="U73" s="73"/>
      <c r="V73" s="73"/>
      <c r="W73" s="73" t="s">
        <v>20</v>
      </c>
      <c r="X73" s="73" t="s">
        <v>20</v>
      </c>
      <c r="Y73" s="73" t="s">
        <v>20</v>
      </c>
      <c r="Z73" s="73"/>
      <c r="AA73" s="73"/>
      <c r="AB73" s="73"/>
      <c r="AC73" s="73"/>
      <c r="AD73" s="73"/>
      <c r="AE73" s="73"/>
      <c r="AF73" s="73"/>
      <c r="AG73" s="73"/>
      <c r="AH73" s="73"/>
      <c r="AI73" s="73"/>
      <c r="AJ73" s="73"/>
      <c r="AK73" s="73"/>
      <c r="AL73" s="73"/>
      <c r="AM73" s="73"/>
      <c r="AN73" s="73"/>
      <c r="AO73" s="73"/>
      <c r="AP73" s="73"/>
      <c r="AQ73" s="73"/>
      <c r="AR73" s="73"/>
      <c r="AS73" s="73"/>
    </row>
    <row r="74" spans="1:45" ht="15" customHeight="1">
      <c r="A74" s="356"/>
      <c r="B74" s="661" t="s">
        <v>4089</v>
      </c>
      <c r="C74" s="166" t="s">
        <v>4090</v>
      </c>
      <c r="D74" s="166">
        <v>87000</v>
      </c>
      <c r="E74" s="1260"/>
      <c r="F74" s="2047" t="s">
        <v>4091</v>
      </c>
      <c r="G74" s="908">
        <v>220</v>
      </c>
      <c r="H74" s="1059"/>
      <c r="I74" s="498">
        <f t="shared" si="20"/>
        <v>98.18</v>
      </c>
      <c r="J74" s="229" t="s">
        <v>170</v>
      </c>
      <c r="K74" s="156"/>
      <c r="L74" s="422">
        <f>IF(OR(ISBLANK(K74),K74=0,H73=0,ISBLANK(H73)),,ROUND(K74+$L$5,2))</f>
        <v>0</v>
      </c>
      <c r="M74" s="568">
        <f t="shared" si="21"/>
        <v>0</v>
      </c>
      <c r="N74" s="1301">
        <f t="shared" si="22"/>
        <v>0</v>
      </c>
      <c r="O74" s="73"/>
      <c r="P74" s="73"/>
      <c r="Q74" s="73"/>
      <c r="R74" s="73"/>
      <c r="S74" s="73" t="s">
        <v>20</v>
      </c>
      <c r="T74" s="73" t="s">
        <v>20</v>
      </c>
      <c r="U74" s="73"/>
      <c r="V74" s="73"/>
      <c r="W74" s="73" t="s">
        <v>20</v>
      </c>
      <c r="X74" s="73" t="s">
        <v>20</v>
      </c>
      <c r="Y74" s="73" t="s">
        <v>20</v>
      </c>
      <c r="Z74" s="73"/>
      <c r="AA74" s="73"/>
      <c r="AB74" s="73"/>
      <c r="AC74" s="73"/>
      <c r="AD74" s="73"/>
      <c r="AE74" s="73"/>
      <c r="AF74" s="73"/>
      <c r="AG74" s="73"/>
      <c r="AH74" s="73"/>
      <c r="AI74" s="73"/>
      <c r="AJ74" s="73"/>
      <c r="AK74" s="73"/>
      <c r="AL74" s="73"/>
      <c r="AM74" s="73"/>
      <c r="AN74" s="73"/>
      <c r="AO74" s="73"/>
      <c r="AP74" s="73"/>
      <c r="AQ74" s="73"/>
      <c r="AR74" s="73"/>
      <c r="AS74" s="73"/>
    </row>
    <row r="75" spans="1:45" ht="15" customHeight="1">
      <c r="A75" s="198"/>
      <c r="B75" s="270" t="s">
        <v>4092</v>
      </c>
      <c r="C75" s="270" t="s">
        <v>2437</v>
      </c>
      <c r="D75" s="198">
        <v>132267000</v>
      </c>
      <c r="E75" s="1683"/>
      <c r="F75" s="2151" t="s">
        <v>4093</v>
      </c>
      <c r="G75" s="305">
        <v>216</v>
      </c>
      <c r="H75" s="985"/>
      <c r="I75" s="575">
        <f t="shared" si="20"/>
        <v>100</v>
      </c>
      <c r="J75" s="241" t="s">
        <v>170</v>
      </c>
      <c r="K75" s="1239">
        <v>38.07</v>
      </c>
      <c r="L75" s="563">
        <f>IF(OR(ISBLANK(K75),K75=0,H73=0,ISBLANK(H73)),,ROUND(K75+$L$5,2))</f>
        <v>38.07</v>
      </c>
      <c r="M75" s="1367">
        <f t="shared" si="21"/>
        <v>3807</v>
      </c>
      <c r="N75" s="1368">
        <f t="shared" si="22"/>
        <v>0.17630000000000001</v>
      </c>
      <c r="O75" s="73"/>
      <c r="P75" s="73"/>
      <c r="Q75" s="73"/>
      <c r="R75" s="73"/>
      <c r="S75" s="73" t="s">
        <v>20</v>
      </c>
      <c r="T75" s="73" t="s">
        <v>20</v>
      </c>
      <c r="U75" s="73"/>
      <c r="V75" s="73"/>
      <c r="W75" s="73" t="s">
        <v>20</v>
      </c>
      <c r="X75" s="73" t="s">
        <v>20</v>
      </c>
      <c r="Y75" s="73" t="s">
        <v>20</v>
      </c>
      <c r="Z75" s="73"/>
      <c r="AA75" s="73"/>
      <c r="AB75" s="73"/>
      <c r="AC75" s="73"/>
      <c r="AD75" s="73"/>
      <c r="AE75" s="73"/>
      <c r="AF75" s="73"/>
      <c r="AG75" s="73"/>
      <c r="AH75" s="73"/>
      <c r="AI75" s="73"/>
      <c r="AJ75" s="73"/>
      <c r="AK75" s="73"/>
      <c r="AL75" s="73"/>
      <c r="AM75" s="73"/>
      <c r="AN75" s="73"/>
      <c r="AO75" s="73"/>
      <c r="AP75" s="73"/>
      <c r="AQ75" s="73"/>
      <c r="AR75" s="73"/>
      <c r="AS75" s="73"/>
    </row>
    <row r="76" spans="1:45" ht="15" customHeight="1">
      <c r="A76" s="870">
        <v>42018</v>
      </c>
      <c r="B76" s="505" t="s">
        <v>4094</v>
      </c>
      <c r="C76" s="255" t="s">
        <v>4039</v>
      </c>
      <c r="D76" s="155">
        <v>6063</v>
      </c>
      <c r="E76" s="1685"/>
      <c r="F76" s="2141" t="s">
        <v>4095</v>
      </c>
      <c r="G76" s="278">
        <v>240</v>
      </c>
      <c r="H76" s="1845">
        <v>100</v>
      </c>
      <c r="I76" s="154">
        <f t="shared" ref="I76:I77" si="23">ROUND($H$76*$G$76/G76,2)</f>
        <v>100</v>
      </c>
      <c r="J76" s="214" t="s">
        <v>170</v>
      </c>
      <c r="K76" s="156"/>
      <c r="L76" s="157">
        <f>IF(OR(ISBLANK(K76),K76=0,H76=0,ISBLANK(H76)),,ROUND(K76+$L$5,2))</f>
        <v>0</v>
      </c>
      <c r="M76" s="555">
        <f t="shared" si="21"/>
        <v>0</v>
      </c>
      <c r="N76" s="1008">
        <f t="shared" si="22"/>
        <v>0</v>
      </c>
      <c r="O76" s="73"/>
      <c r="P76" s="73"/>
      <c r="Q76" s="73"/>
      <c r="R76" s="73"/>
      <c r="S76" s="73"/>
      <c r="T76" s="73"/>
      <c r="U76" s="73"/>
      <c r="V76" s="73"/>
      <c r="W76" s="73"/>
      <c r="X76" s="73"/>
      <c r="Y76" s="73"/>
      <c r="Z76" s="73"/>
      <c r="AA76" s="73"/>
      <c r="AB76" s="73"/>
      <c r="AC76" s="73"/>
      <c r="AD76" s="73"/>
      <c r="AE76" s="73"/>
      <c r="AF76" s="73"/>
      <c r="AG76" s="73"/>
      <c r="AH76" s="73"/>
      <c r="AI76" s="73"/>
      <c r="AJ76" s="73"/>
      <c r="AK76" s="73"/>
      <c r="AL76" s="73"/>
      <c r="AM76" s="73"/>
      <c r="AN76" s="73"/>
      <c r="AO76" s="73"/>
      <c r="AP76" s="73"/>
      <c r="AQ76" s="73"/>
      <c r="AR76" s="73"/>
      <c r="AS76" s="73"/>
    </row>
    <row r="77" spans="1:45" ht="15" customHeight="1">
      <c r="A77" s="356"/>
      <c r="B77" s="155" t="s">
        <v>4096</v>
      </c>
      <c r="C77" s="228" t="s">
        <v>2437</v>
      </c>
      <c r="D77" s="228">
        <v>31524</v>
      </c>
      <c r="E77" s="1831"/>
      <c r="F77" s="2153" t="s">
        <v>4097</v>
      </c>
      <c r="G77" s="483">
        <v>216</v>
      </c>
      <c r="H77" s="1059"/>
      <c r="I77" s="498">
        <f t="shared" si="23"/>
        <v>111.11</v>
      </c>
      <c r="J77" s="229" t="s">
        <v>170</v>
      </c>
      <c r="K77" s="156">
        <v>35.19</v>
      </c>
      <c r="L77" s="422">
        <f>IF(OR(ISBLANK(K77),K77=0,H76=0,ISBLANK(H76)),,ROUND(K77+$L$5,2))</f>
        <v>35.19</v>
      </c>
      <c r="M77" s="568">
        <f t="shared" si="21"/>
        <v>3909.96</v>
      </c>
      <c r="N77" s="1301">
        <f t="shared" si="22"/>
        <v>0.16289999999999999</v>
      </c>
      <c r="O77" s="73"/>
      <c r="P77" s="73"/>
      <c r="Q77" s="73"/>
      <c r="R77" s="73"/>
      <c r="S77" s="73"/>
      <c r="T77" s="73"/>
      <c r="U77" s="73"/>
      <c r="V77" s="73"/>
      <c r="W77" s="73"/>
      <c r="X77" s="73"/>
      <c r="Y77" s="73"/>
      <c r="Z77" s="73"/>
      <c r="AA77" s="73"/>
      <c r="AB77" s="73"/>
      <c r="AC77" s="73"/>
      <c r="AD77" s="73"/>
      <c r="AE77" s="73"/>
      <c r="AF77" s="73"/>
      <c r="AG77" s="73"/>
      <c r="AH77" s="73"/>
      <c r="AI77" s="73"/>
      <c r="AJ77" s="73"/>
      <c r="AK77" s="73"/>
      <c r="AL77" s="73"/>
      <c r="AM77" s="73"/>
      <c r="AN77" s="73"/>
      <c r="AO77" s="73"/>
      <c r="AP77" s="73"/>
      <c r="AQ77" s="73"/>
      <c r="AR77" s="73"/>
      <c r="AS77" s="73"/>
    </row>
    <row r="78" spans="1:45" ht="15" customHeight="1">
      <c r="A78" s="356"/>
      <c r="B78" s="166" t="s">
        <v>4098</v>
      </c>
      <c r="C78" s="228"/>
      <c r="D78" s="327"/>
      <c r="E78" s="2157"/>
      <c r="F78" s="2153"/>
      <c r="G78" s="483"/>
      <c r="H78" s="1059"/>
      <c r="I78" s="166"/>
      <c r="J78" s="229"/>
      <c r="K78" s="298"/>
      <c r="L78" s="171"/>
      <c r="M78" s="326"/>
      <c r="N78" s="1311"/>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row>
    <row r="79" spans="1:45" ht="15" customHeight="1">
      <c r="A79" s="356"/>
      <c r="B79" s="166" t="s">
        <v>4099</v>
      </c>
      <c r="C79" s="228"/>
      <c r="D79" s="166"/>
      <c r="E79" s="2157"/>
      <c r="F79" s="2153"/>
      <c r="G79" s="483"/>
      <c r="H79" s="1059"/>
      <c r="I79" s="166"/>
      <c r="J79" s="229"/>
      <c r="K79" s="298"/>
      <c r="L79" s="171"/>
      <c r="M79" s="326"/>
      <c r="N79" s="1311"/>
      <c r="O79" s="266"/>
      <c r="P79" s="73"/>
      <c r="Q79" s="73"/>
      <c r="R79" s="73"/>
      <c r="S79" s="73"/>
      <c r="T79" s="73"/>
      <c r="U79" s="73"/>
      <c r="V79" s="73"/>
      <c r="W79" s="73"/>
      <c r="X79" s="73"/>
      <c r="Y79" s="73"/>
      <c r="Z79" s="73"/>
      <c r="AA79" s="73"/>
      <c r="AB79" s="73"/>
      <c r="AC79" s="73"/>
      <c r="AD79" s="73"/>
      <c r="AE79" s="73"/>
      <c r="AF79" s="73"/>
      <c r="AG79" s="73"/>
      <c r="AH79" s="73"/>
      <c r="AI79" s="73"/>
      <c r="AJ79" s="73"/>
      <c r="AK79" s="73"/>
      <c r="AL79" s="73"/>
      <c r="AM79" s="73"/>
      <c r="AN79" s="73"/>
      <c r="AO79" s="73"/>
      <c r="AP79" s="73"/>
      <c r="AQ79" s="73"/>
      <c r="AR79" s="73"/>
      <c r="AS79" s="73"/>
    </row>
    <row r="80" spans="1:45" ht="15" customHeight="1">
      <c r="A80" s="1050"/>
      <c r="B80" s="1103" t="s">
        <v>2567</v>
      </c>
      <c r="C80" s="270"/>
      <c r="D80" s="198"/>
      <c r="E80" s="1832"/>
      <c r="F80" s="2151"/>
      <c r="G80" s="491"/>
      <c r="H80" s="985"/>
      <c r="I80" s="364"/>
      <c r="J80" s="411"/>
      <c r="K80" s="443"/>
      <c r="L80" s="444"/>
      <c r="M80" s="738"/>
      <c r="N80" s="1070"/>
      <c r="O80" s="1970"/>
      <c r="P80" s="73"/>
      <c r="Q80" s="73"/>
      <c r="R80" s="73"/>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row>
    <row r="81" spans="1:45" ht="15" customHeight="1">
      <c r="A81" s="870">
        <v>42019</v>
      </c>
      <c r="B81" s="2613" t="s">
        <v>4100</v>
      </c>
      <c r="C81" s="356" t="s">
        <v>4101</v>
      </c>
      <c r="D81" s="155">
        <v>132268</v>
      </c>
      <c r="E81" s="1831"/>
      <c r="F81" s="372" t="s">
        <v>4093</v>
      </c>
      <c r="G81" s="1863">
        <v>216</v>
      </c>
      <c r="H81" s="2043">
        <v>200</v>
      </c>
      <c r="I81" s="154">
        <f>ROUND($H$81*$G$81/G81,2)</f>
        <v>200</v>
      </c>
      <c r="J81" s="214" t="s">
        <v>170</v>
      </c>
      <c r="K81" s="156">
        <v>38.07</v>
      </c>
      <c r="L81" s="157">
        <f>IF(OR(ISBLANK(K81),K81=0,H81=0,ISBLANK(H81)),,ROUND(K81+$L$5,2))</f>
        <v>38.07</v>
      </c>
      <c r="M81" s="555">
        <f>ROUND(I81*L81,2)</f>
        <v>7614</v>
      </c>
      <c r="N81" s="1008">
        <f>ROUND(L81/G81,4)</f>
        <v>0.17630000000000001</v>
      </c>
      <c r="O81" s="73"/>
      <c r="P81" s="73"/>
      <c r="Q81" s="73"/>
      <c r="R81" s="73"/>
      <c r="S81" s="73" t="s">
        <v>20</v>
      </c>
      <c r="T81" s="73" t="s">
        <v>20</v>
      </c>
      <c r="U81" s="73"/>
      <c r="V81" s="73"/>
      <c r="W81" s="73" t="s">
        <v>20</v>
      </c>
      <c r="X81" s="73" t="s">
        <v>20</v>
      </c>
      <c r="Y81" s="73" t="s">
        <v>20</v>
      </c>
      <c r="Z81" s="73"/>
      <c r="AA81" s="73"/>
      <c r="AB81" s="73"/>
      <c r="AC81" s="73"/>
      <c r="AD81" s="73"/>
      <c r="AE81" s="73"/>
      <c r="AF81" s="73"/>
      <c r="AG81" s="73"/>
      <c r="AH81" s="73"/>
      <c r="AI81" s="73"/>
      <c r="AJ81" s="73"/>
      <c r="AK81" s="73"/>
      <c r="AL81" s="73"/>
      <c r="AM81" s="73"/>
      <c r="AN81" s="73"/>
      <c r="AO81" s="73"/>
      <c r="AP81" s="73"/>
      <c r="AQ81" s="73"/>
      <c r="AR81" s="73"/>
      <c r="AS81" s="73"/>
    </row>
    <row r="82" spans="1:45" ht="15" customHeight="1">
      <c r="A82" s="356"/>
      <c r="B82" s="155" t="s">
        <v>4102</v>
      </c>
      <c r="C82" s="910" t="s">
        <v>4103</v>
      </c>
      <c r="D82" s="155"/>
      <c r="E82" s="228"/>
      <c r="F82" s="290"/>
      <c r="G82" s="297"/>
      <c r="H82" s="1506"/>
      <c r="I82" s="166"/>
      <c r="J82" s="229"/>
      <c r="K82" s="1036"/>
      <c r="L82" s="171"/>
      <c r="M82" s="326"/>
      <c r="N82" s="1311"/>
      <c r="O82" s="73"/>
      <c r="P82" s="73"/>
      <c r="Q82" s="73"/>
      <c r="R82" s="73"/>
      <c r="S82" s="73" t="s">
        <v>20</v>
      </c>
      <c r="T82" s="73" t="s">
        <v>20</v>
      </c>
      <c r="U82" s="73"/>
      <c r="V82" s="73"/>
      <c r="W82" s="73" t="s">
        <v>20</v>
      </c>
      <c r="X82" s="73" t="s">
        <v>20</v>
      </c>
      <c r="Y82" s="73" t="s">
        <v>20</v>
      </c>
      <c r="Z82" s="73"/>
      <c r="AA82" s="73"/>
      <c r="AB82" s="73"/>
      <c r="AC82" s="73"/>
      <c r="AD82" s="73"/>
      <c r="AE82" s="73"/>
      <c r="AF82" s="73"/>
      <c r="AG82" s="73"/>
      <c r="AH82" s="73"/>
      <c r="AI82" s="73"/>
      <c r="AJ82" s="73"/>
      <c r="AK82" s="73"/>
      <c r="AL82" s="73"/>
      <c r="AM82" s="73"/>
      <c r="AN82" s="73"/>
      <c r="AO82" s="73"/>
      <c r="AP82" s="73"/>
      <c r="AQ82" s="73"/>
      <c r="AR82" s="73"/>
      <c r="AS82" s="73"/>
    </row>
    <row r="83" spans="1:45" ht="15" customHeight="1">
      <c r="A83" s="198"/>
      <c r="B83" s="198" t="s">
        <v>4104</v>
      </c>
      <c r="C83" s="270"/>
      <c r="D83" s="270"/>
      <c r="E83" s="270"/>
      <c r="F83" s="241"/>
      <c r="G83" s="305"/>
      <c r="H83" s="1346"/>
      <c r="I83" s="198"/>
      <c r="J83" s="411"/>
      <c r="K83" s="1038"/>
      <c r="L83" s="444"/>
      <c r="M83" s="738"/>
      <c r="N83" s="1070"/>
      <c r="O83" s="73"/>
      <c r="P83" s="73"/>
      <c r="Q83" s="73"/>
      <c r="R83" s="73"/>
      <c r="S83" s="73" t="s">
        <v>20</v>
      </c>
      <c r="T83" s="73" t="s">
        <v>20</v>
      </c>
      <c r="U83" s="73"/>
      <c r="V83" s="73"/>
      <c r="W83" s="73" t="s">
        <v>20</v>
      </c>
      <c r="X83" s="73" t="s">
        <v>20</v>
      </c>
      <c r="Y83" s="73" t="s">
        <v>20</v>
      </c>
      <c r="Z83" s="73"/>
      <c r="AA83" s="73"/>
      <c r="AB83" s="73"/>
      <c r="AC83" s="73"/>
      <c r="AD83" s="73"/>
      <c r="AE83" s="73"/>
      <c r="AF83" s="73"/>
      <c r="AG83" s="73"/>
      <c r="AH83" s="73"/>
      <c r="AI83" s="73"/>
      <c r="AJ83" s="73"/>
      <c r="AK83" s="73"/>
      <c r="AL83" s="73"/>
      <c r="AM83" s="73"/>
      <c r="AN83" s="73"/>
      <c r="AO83" s="73"/>
      <c r="AP83" s="73"/>
      <c r="AQ83" s="73"/>
      <c r="AR83" s="73"/>
      <c r="AS83" s="73"/>
    </row>
    <row r="84" spans="1:45" ht="15" customHeight="1">
      <c r="A84" s="371">
        <v>42020</v>
      </c>
      <c r="B84" s="1047" t="s">
        <v>4105</v>
      </c>
      <c r="C84" s="155" t="s">
        <v>2437</v>
      </c>
      <c r="D84" s="155">
        <v>132269</v>
      </c>
      <c r="E84" s="1831"/>
      <c r="F84" s="214" t="s">
        <v>4106</v>
      </c>
      <c r="G84" s="152">
        <v>210</v>
      </c>
      <c r="H84" s="2043">
        <v>100</v>
      </c>
      <c r="I84" s="154">
        <f>ROUND($H$84*$G$84/G84,2)</f>
        <v>100</v>
      </c>
      <c r="J84" s="214" t="s">
        <v>170</v>
      </c>
      <c r="K84" s="1201">
        <v>29.5</v>
      </c>
      <c r="L84" s="157">
        <f>IF(OR(ISBLANK(K84),K84=0,H84=0,ISBLANK(H84)),,ROUND(K84+$L$5,2))</f>
        <v>29.5</v>
      </c>
      <c r="M84" s="555">
        <f>ROUND(I84*L84,2)</f>
        <v>2950</v>
      </c>
      <c r="N84" s="1008">
        <f>ROUND(L84/G84,4)</f>
        <v>0.14050000000000001</v>
      </c>
      <c r="O84" s="73"/>
      <c r="P84" s="73"/>
      <c r="Q84" s="73"/>
      <c r="R84" s="73"/>
      <c r="S84" s="73" t="s">
        <v>20</v>
      </c>
      <c r="T84" s="73" t="s">
        <v>20</v>
      </c>
      <c r="U84" s="73"/>
      <c r="V84" s="73"/>
      <c r="W84" s="73" t="s">
        <v>20</v>
      </c>
      <c r="X84" s="73" t="s">
        <v>20</v>
      </c>
      <c r="Y84" s="73" t="s">
        <v>20</v>
      </c>
      <c r="Z84" s="73"/>
      <c r="AA84" s="73"/>
      <c r="AB84" s="73"/>
      <c r="AC84" s="73"/>
      <c r="AD84" s="73"/>
      <c r="AE84" s="73"/>
      <c r="AF84" s="73"/>
      <c r="AG84" s="73"/>
      <c r="AH84" s="73"/>
      <c r="AI84" s="73"/>
      <c r="AJ84" s="73"/>
      <c r="AK84" s="73"/>
      <c r="AL84" s="73"/>
      <c r="AM84" s="73"/>
      <c r="AN84" s="73"/>
      <c r="AO84" s="73"/>
      <c r="AP84" s="73"/>
      <c r="AQ84" s="73"/>
      <c r="AR84" s="73"/>
      <c r="AS84" s="73"/>
    </row>
    <row r="85" spans="1:45" ht="15" customHeight="1">
      <c r="A85" s="529"/>
      <c r="B85" s="270" t="s">
        <v>4107</v>
      </c>
      <c r="C85" s="529"/>
      <c r="D85" s="242"/>
      <c r="E85" s="270"/>
      <c r="F85" s="241"/>
      <c r="G85" s="305"/>
      <c r="H85" s="1324"/>
      <c r="I85" s="364"/>
      <c r="J85" s="411"/>
      <c r="K85" s="271"/>
      <c r="L85" s="271"/>
      <c r="M85" s="738"/>
      <c r="N85" s="1070"/>
      <c r="O85" s="73"/>
      <c r="P85" s="73"/>
      <c r="Q85" s="73"/>
      <c r="R85" s="73"/>
      <c r="S85" s="73" t="s">
        <v>20</v>
      </c>
      <c r="T85" s="73" t="s">
        <v>20</v>
      </c>
      <c r="U85" s="73"/>
      <c r="V85" s="73"/>
      <c r="W85" s="73" t="s">
        <v>20</v>
      </c>
      <c r="X85" s="73" t="s">
        <v>20</v>
      </c>
      <c r="Y85" s="73" t="s">
        <v>20</v>
      </c>
      <c r="Z85" s="73"/>
      <c r="AA85" s="73"/>
      <c r="AB85" s="73"/>
      <c r="AC85" s="73"/>
      <c r="AD85" s="73"/>
      <c r="AE85" s="73"/>
      <c r="AF85" s="73"/>
      <c r="AG85" s="73"/>
      <c r="AH85" s="73"/>
      <c r="AI85" s="73"/>
      <c r="AJ85" s="73"/>
      <c r="AK85" s="73"/>
      <c r="AL85" s="73"/>
      <c r="AM85" s="73"/>
      <c r="AN85" s="73"/>
      <c r="AO85" s="73"/>
      <c r="AP85" s="73"/>
      <c r="AQ85" s="73"/>
      <c r="AR85" s="73"/>
      <c r="AS85" s="73"/>
    </row>
    <row r="86" spans="1:45" ht="15" customHeight="1">
      <c r="A86" s="870">
        <v>42021</v>
      </c>
      <c r="B86" s="505" t="s">
        <v>4108</v>
      </c>
      <c r="C86" s="1445" t="s">
        <v>4109</v>
      </c>
      <c r="D86" s="155" t="s">
        <v>4110</v>
      </c>
      <c r="E86" s="1831"/>
      <c r="F86" s="349" t="s">
        <v>3389</v>
      </c>
      <c r="G86" s="311">
        <v>120</v>
      </c>
      <c r="H86" s="2043">
        <v>600</v>
      </c>
      <c r="I86" s="154">
        <f>ROUND($H$86*$G$86/G86,2)</f>
        <v>600</v>
      </c>
      <c r="J86" s="214" t="s">
        <v>170</v>
      </c>
      <c r="K86" s="1201">
        <v>19.989999999999998</v>
      </c>
      <c r="L86" s="157">
        <f>IF(OR(ISBLANK(K86),K86=0,H86=0,ISBLANK(H86)),,ROUND(K86+$L$5,2))</f>
        <v>19.989999999999998</v>
      </c>
      <c r="M86" s="555">
        <f>ROUND(I86*L86,2)</f>
        <v>11994</v>
      </c>
      <c r="N86" s="1008">
        <f>ROUND(L86/G86,4)</f>
        <v>0.1666</v>
      </c>
      <c r="O86" s="73"/>
      <c r="P86" s="73"/>
      <c r="Q86" s="73"/>
      <c r="R86" s="73"/>
      <c r="S86" s="73"/>
      <c r="T86" s="73"/>
      <c r="U86" s="73"/>
      <c r="V86" s="73"/>
      <c r="W86" s="73"/>
      <c r="X86" s="73"/>
      <c r="Y86" s="73"/>
      <c r="Z86" s="73"/>
      <c r="AA86" s="73"/>
      <c r="AB86" s="73"/>
      <c r="AC86" s="73"/>
      <c r="AD86" s="73"/>
      <c r="AE86" s="73"/>
      <c r="AF86" s="73"/>
      <c r="AG86" s="73"/>
      <c r="AH86" s="73"/>
      <c r="AI86" s="73"/>
      <c r="AJ86" s="73"/>
      <c r="AK86" s="73"/>
      <c r="AL86" s="73"/>
      <c r="AM86" s="73"/>
      <c r="AN86" s="73"/>
      <c r="AO86" s="73"/>
      <c r="AP86" s="73"/>
      <c r="AQ86" s="73"/>
      <c r="AR86" s="73"/>
      <c r="AS86" s="73"/>
    </row>
    <row r="87" spans="1:45" ht="15" customHeight="1">
      <c r="A87" s="851"/>
      <c r="B87" s="166" t="s">
        <v>4111</v>
      </c>
      <c r="C87" s="166"/>
      <c r="D87" s="234"/>
      <c r="E87" s="166"/>
      <c r="F87" s="229"/>
      <c r="G87" s="168"/>
      <c r="H87" s="1231"/>
      <c r="I87" s="166"/>
      <c r="J87" s="229"/>
      <c r="K87" s="230"/>
      <c r="L87" s="230"/>
      <c r="M87" s="326"/>
      <c r="N87" s="1008"/>
      <c r="O87" s="73"/>
      <c r="P87" s="73"/>
      <c r="Q87" s="73"/>
      <c r="R87" s="73"/>
      <c r="S87" s="73"/>
      <c r="T87" s="73"/>
      <c r="U87" s="73"/>
      <c r="V87" s="73"/>
      <c r="W87" s="73"/>
      <c r="X87" s="73"/>
      <c r="Y87" s="73"/>
      <c r="Z87" s="73"/>
      <c r="AA87" s="73"/>
      <c r="AB87" s="73"/>
      <c r="AC87" s="73"/>
      <c r="AD87" s="73"/>
      <c r="AE87" s="73"/>
      <c r="AF87" s="73"/>
      <c r="AG87" s="73"/>
      <c r="AH87" s="73"/>
      <c r="AI87" s="73"/>
      <c r="AJ87" s="73"/>
      <c r="AK87" s="73"/>
      <c r="AL87" s="73"/>
      <c r="AM87" s="73"/>
      <c r="AN87" s="73"/>
      <c r="AO87" s="73"/>
      <c r="AP87" s="73"/>
      <c r="AQ87" s="73"/>
      <c r="AR87" s="73"/>
      <c r="AS87" s="73"/>
    </row>
    <row r="88" spans="1:45" ht="15" customHeight="1">
      <c r="A88" s="851"/>
      <c r="B88" s="166" t="s">
        <v>4112</v>
      </c>
      <c r="C88" s="166"/>
      <c r="D88" s="234"/>
      <c r="E88" s="166"/>
      <c r="F88" s="229"/>
      <c r="G88" s="168"/>
      <c r="H88" s="1231"/>
      <c r="I88" s="166"/>
      <c r="J88" s="229"/>
      <c r="K88" s="230"/>
      <c r="L88" s="230"/>
      <c r="M88" s="326"/>
      <c r="N88" s="1008"/>
      <c r="O88" s="73"/>
      <c r="P88" s="73"/>
      <c r="Q88" s="73"/>
      <c r="R88" s="73"/>
      <c r="S88" s="73"/>
      <c r="T88" s="73"/>
      <c r="U88" s="73"/>
      <c r="V88" s="73"/>
      <c r="W88" s="73"/>
      <c r="X88" s="73"/>
      <c r="Y88" s="73"/>
      <c r="Z88" s="73"/>
      <c r="AA88" s="73"/>
      <c r="AB88" s="73"/>
      <c r="AC88" s="73"/>
      <c r="AD88" s="73"/>
      <c r="AE88" s="73"/>
      <c r="AF88" s="73"/>
      <c r="AG88" s="73"/>
      <c r="AH88" s="73"/>
      <c r="AI88" s="73"/>
      <c r="AJ88" s="73"/>
      <c r="AK88" s="73"/>
      <c r="AL88" s="73"/>
      <c r="AM88" s="73"/>
      <c r="AN88" s="73"/>
      <c r="AO88" s="73"/>
      <c r="AP88" s="73"/>
      <c r="AQ88" s="73"/>
      <c r="AR88" s="73"/>
      <c r="AS88" s="73"/>
    </row>
    <row r="89" spans="1:45" ht="15" customHeight="1">
      <c r="A89" s="356"/>
      <c r="B89" s="155" t="s">
        <v>4113</v>
      </c>
      <c r="C89" s="155"/>
      <c r="D89" s="154"/>
      <c r="E89" s="155"/>
      <c r="F89" s="214"/>
      <c r="G89" s="152"/>
      <c r="H89" s="1059"/>
      <c r="I89" s="154"/>
      <c r="J89" s="214"/>
      <c r="K89" s="2162"/>
      <c r="L89" s="157"/>
      <c r="M89" s="555"/>
      <c r="N89" s="2389"/>
      <c r="O89" s="73"/>
      <c r="P89" s="73"/>
      <c r="Q89" s="73"/>
      <c r="R89" s="73"/>
      <c r="S89" s="73" t="s">
        <v>20</v>
      </c>
      <c r="T89" s="73" t="s">
        <v>20</v>
      </c>
      <c r="U89" s="73"/>
      <c r="V89" s="73"/>
      <c r="W89" s="73" t="s">
        <v>20</v>
      </c>
      <c r="X89" s="73" t="s">
        <v>20</v>
      </c>
      <c r="Y89" s="73" t="s">
        <v>20</v>
      </c>
      <c r="Z89" s="73"/>
      <c r="AA89" s="73"/>
      <c r="AB89" s="73"/>
      <c r="AC89" s="73"/>
      <c r="AD89" s="73"/>
      <c r="AE89" s="73"/>
      <c r="AF89" s="73"/>
      <c r="AG89" s="73"/>
      <c r="AH89" s="73"/>
      <c r="AI89" s="73"/>
      <c r="AJ89" s="73"/>
      <c r="AK89" s="73"/>
      <c r="AL89" s="73"/>
      <c r="AM89" s="73"/>
      <c r="AN89" s="73"/>
      <c r="AO89" s="73"/>
      <c r="AP89" s="73"/>
      <c r="AQ89" s="73"/>
      <c r="AR89" s="73"/>
      <c r="AS89" s="73"/>
    </row>
    <row r="90" spans="1:45" ht="15" customHeight="1">
      <c r="A90" s="198"/>
      <c r="B90" s="198" t="s">
        <v>4114</v>
      </c>
      <c r="C90" s="198"/>
      <c r="D90" s="529"/>
      <c r="E90" s="198"/>
      <c r="F90" s="411"/>
      <c r="G90" s="243"/>
      <c r="H90" s="985"/>
      <c r="I90" s="364"/>
      <c r="J90" s="411"/>
      <c r="K90" s="1038"/>
      <c r="L90" s="444"/>
      <c r="M90" s="738"/>
      <c r="N90" s="2419"/>
      <c r="O90" s="73"/>
      <c r="P90" s="73"/>
      <c r="Q90" s="73"/>
      <c r="R90" s="73"/>
      <c r="S90" s="73"/>
      <c r="T90" s="73"/>
      <c r="U90" s="73"/>
      <c r="V90" s="73"/>
      <c r="W90" s="73"/>
      <c r="X90" s="73"/>
      <c r="Y90" s="73"/>
      <c r="Z90" s="73"/>
      <c r="AA90" s="73"/>
      <c r="AB90" s="73"/>
      <c r="AC90" s="73"/>
      <c r="AD90" s="73"/>
      <c r="AE90" s="73"/>
      <c r="AF90" s="73"/>
      <c r="AG90" s="73"/>
      <c r="AH90" s="73"/>
      <c r="AI90" s="73"/>
      <c r="AJ90" s="73"/>
      <c r="AK90" s="73"/>
      <c r="AL90" s="73"/>
      <c r="AM90" s="73"/>
      <c r="AN90" s="73"/>
      <c r="AO90" s="73"/>
      <c r="AP90" s="73"/>
      <c r="AQ90" s="73"/>
      <c r="AR90" s="73"/>
      <c r="AS90" s="73"/>
    </row>
    <row r="91" spans="1:45" ht="15" customHeight="1">
      <c r="A91" s="371">
        <v>42022</v>
      </c>
      <c r="B91" s="505" t="s">
        <v>4115</v>
      </c>
      <c r="C91" s="155" t="s">
        <v>2362</v>
      </c>
      <c r="D91" s="239">
        <v>134</v>
      </c>
      <c r="E91" s="1831"/>
      <c r="F91" s="349" t="s">
        <v>4116</v>
      </c>
      <c r="G91" s="531">
        <v>210</v>
      </c>
      <c r="H91" s="2043">
        <v>50</v>
      </c>
      <c r="I91" s="257">
        <f>ROUND($H$91*$G$91/G91,2)</f>
        <v>50</v>
      </c>
      <c r="J91" s="349" t="s">
        <v>170</v>
      </c>
      <c r="K91" s="313">
        <v>53.27</v>
      </c>
      <c r="L91" s="157">
        <f>IF(OR(ISBLANK(K91),K91=0,H91=0,ISBLANK(H91)),,ROUND(K91+$L$5,2))</f>
        <v>53.27</v>
      </c>
      <c r="M91" s="555">
        <f>ROUND(I91*L91,2)</f>
        <v>2663.5</v>
      </c>
      <c r="N91" s="1008">
        <f>ROUND(L91/G91,4)</f>
        <v>0.25369999999999998</v>
      </c>
      <c r="O91" s="73"/>
      <c r="P91" s="73"/>
      <c r="Q91" s="73"/>
      <c r="R91" s="73"/>
      <c r="S91" s="73"/>
      <c r="T91" s="73"/>
      <c r="U91" s="73"/>
      <c r="V91" s="73"/>
      <c r="W91" s="73"/>
      <c r="X91" s="73"/>
      <c r="Y91" s="73"/>
      <c r="Z91" s="73"/>
      <c r="AA91" s="73"/>
      <c r="AB91" s="73"/>
      <c r="AC91" s="73"/>
      <c r="AD91" s="73"/>
      <c r="AE91" s="73"/>
      <c r="AF91" s="73"/>
      <c r="AG91" s="73"/>
      <c r="AH91" s="73"/>
      <c r="AI91" s="73"/>
      <c r="AJ91" s="73"/>
      <c r="AK91" s="73"/>
      <c r="AL91" s="73"/>
      <c r="AM91" s="73"/>
      <c r="AN91" s="73"/>
      <c r="AO91" s="73"/>
      <c r="AP91" s="73"/>
      <c r="AQ91" s="73"/>
      <c r="AR91" s="73"/>
      <c r="AS91" s="73"/>
    </row>
    <row r="92" spans="1:45" ht="15" customHeight="1">
      <c r="A92" s="356"/>
      <c r="B92" s="155" t="s">
        <v>4117</v>
      </c>
      <c r="C92" s="155"/>
      <c r="D92" s="239"/>
      <c r="E92" s="155"/>
      <c r="F92" s="214"/>
      <c r="G92" s="152"/>
      <c r="H92" s="1059"/>
      <c r="I92" s="155"/>
      <c r="J92" s="214"/>
      <c r="K92" s="2162"/>
      <c r="L92" s="157"/>
      <c r="M92" s="555"/>
      <c r="N92" s="2389"/>
      <c r="O92" s="73"/>
      <c r="P92" s="73"/>
      <c r="Q92" s="73"/>
      <c r="R92" s="73"/>
      <c r="S92" s="73"/>
      <c r="T92" s="73"/>
      <c r="U92" s="73"/>
      <c r="V92" s="73"/>
      <c r="W92" s="73"/>
      <c r="X92" s="73"/>
      <c r="Y92" s="73"/>
      <c r="Z92" s="73"/>
      <c r="AA92" s="73"/>
      <c r="AB92" s="73"/>
      <c r="AC92" s="73"/>
      <c r="AD92" s="73"/>
      <c r="AE92" s="73"/>
      <c r="AF92" s="73"/>
      <c r="AG92" s="73"/>
      <c r="AH92" s="73"/>
      <c r="AI92" s="73"/>
      <c r="AJ92" s="73"/>
      <c r="AK92" s="73"/>
      <c r="AL92" s="73"/>
      <c r="AM92" s="73"/>
      <c r="AN92" s="73"/>
      <c r="AO92" s="73"/>
      <c r="AP92" s="73"/>
      <c r="AQ92" s="73"/>
      <c r="AR92" s="73"/>
      <c r="AS92" s="73"/>
    </row>
    <row r="93" spans="1:45" ht="15" customHeight="1">
      <c r="A93" s="356"/>
      <c r="B93" s="155" t="s">
        <v>4118</v>
      </c>
      <c r="C93" s="155"/>
      <c r="D93" s="540"/>
      <c r="E93" s="155"/>
      <c r="F93" s="214"/>
      <c r="G93" s="152"/>
      <c r="H93" s="1059"/>
      <c r="I93" s="155"/>
      <c r="J93" s="214"/>
      <c r="K93" s="2162"/>
      <c r="L93" s="157"/>
      <c r="M93" s="555"/>
      <c r="N93" s="2389"/>
      <c r="O93" s="73"/>
      <c r="P93" s="73"/>
      <c r="Q93" s="73"/>
      <c r="R93" s="73"/>
      <c r="S93" s="73"/>
      <c r="T93" s="73"/>
      <c r="U93" s="73"/>
      <c r="V93" s="73"/>
      <c r="W93" s="73"/>
      <c r="X93" s="73"/>
      <c r="Y93" s="73"/>
      <c r="Z93" s="73"/>
      <c r="AA93" s="73"/>
      <c r="AB93" s="73"/>
      <c r="AC93" s="73"/>
      <c r="AD93" s="73"/>
      <c r="AE93" s="73"/>
      <c r="AF93" s="73"/>
      <c r="AG93" s="73"/>
      <c r="AH93" s="73"/>
      <c r="AI93" s="73"/>
      <c r="AJ93" s="73"/>
      <c r="AK93" s="73"/>
      <c r="AL93" s="73"/>
      <c r="AM93" s="73"/>
      <c r="AN93" s="73"/>
      <c r="AO93" s="73"/>
      <c r="AP93" s="73"/>
      <c r="AQ93" s="73"/>
      <c r="AR93" s="73"/>
      <c r="AS93" s="73"/>
    </row>
    <row r="94" spans="1:45" ht="15" customHeight="1">
      <c r="A94" s="356"/>
      <c r="B94" s="155" t="s">
        <v>4119</v>
      </c>
      <c r="C94" s="155"/>
      <c r="D94" s="540"/>
      <c r="E94" s="155"/>
      <c r="F94" s="214"/>
      <c r="G94" s="152"/>
      <c r="H94" s="1059"/>
      <c r="I94" s="155"/>
      <c r="J94" s="214"/>
      <c r="K94" s="2162"/>
      <c r="L94" s="157"/>
      <c r="M94" s="555"/>
      <c r="N94" s="2389"/>
      <c r="O94" s="73"/>
      <c r="P94" s="73"/>
      <c r="Q94" s="73"/>
      <c r="R94" s="73"/>
      <c r="S94" s="73"/>
      <c r="T94" s="73"/>
      <c r="U94" s="73"/>
      <c r="V94" s="73"/>
      <c r="W94" s="73"/>
      <c r="X94" s="73"/>
      <c r="Y94" s="73"/>
      <c r="Z94" s="73"/>
      <c r="AA94" s="73"/>
      <c r="AB94" s="73"/>
      <c r="AC94" s="73"/>
      <c r="AD94" s="73"/>
      <c r="AE94" s="73"/>
      <c r="AF94" s="73"/>
      <c r="AG94" s="73"/>
      <c r="AH94" s="73"/>
      <c r="AI94" s="73"/>
      <c r="AJ94" s="73"/>
      <c r="AK94" s="73"/>
      <c r="AL94" s="73"/>
      <c r="AM94" s="73"/>
      <c r="AN94" s="73"/>
      <c r="AO94" s="73"/>
      <c r="AP94" s="73"/>
      <c r="AQ94" s="73"/>
      <c r="AR94" s="73"/>
      <c r="AS94" s="73"/>
    </row>
    <row r="95" spans="1:45" ht="15" customHeight="1">
      <c r="A95" s="198"/>
      <c r="B95" s="198" t="s">
        <v>4120</v>
      </c>
      <c r="C95" s="198"/>
      <c r="D95" s="529"/>
      <c r="E95" s="198"/>
      <c r="F95" s="411"/>
      <c r="G95" s="243"/>
      <c r="H95" s="985"/>
      <c r="I95" s="364"/>
      <c r="J95" s="411"/>
      <c r="K95" s="1038"/>
      <c r="L95" s="444"/>
      <c r="M95" s="738"/>
      <c r="N95" s="2419"/>
      <c r="O95" s="73"/>
      <c r="P95" s="73"/>
      <c r="Q95" s="73"/>
      <c r="R95" s="73"/>
      <c r="S95" s="73"/>
      <c r="T95" s="73"/>
      <c r="U95" s="73"/>
      <c r="V95" s="73"/>
      <c r="W95" s="73"/>
      <c r="X95" s="73"/>
      <c r="Y95" s="73"/>
      <c r="Z95" s="73"/>
      <c r="AA95" s="73"/>
      <c r="AB95" s="73"/>
      <c r="AC95" s="73"/>
      <c r="AD95" s="73"/>
      <c r="AE95" s="73"/>
      <c r="AF95" s="73"/>
      <c r="AG95" s="73"/>
      <c r="AH95" s="73"/>
      <c r="AI95" s="73"/>
      <c r="AJ95" s="73"/>
      <c r="AK95" s="73"/>
      <c r="AL95" s="73"/>
      <c r="AM95" s="73"/>
      <c r="AN95" s="73"/>
      <c r="AO95" s="73"/>
      <c r="AP95" s="73"/>
      <c r="AQ95" s="73"/>
      <c r="AR95" s="73"/>
      <c r="AS95" s="73"/>
    </row>
    <row r="96" spans="1:45" ht="15" customHeight="1">
      <c r="A96" s="146">
        <v>42023</v>
      </c>
      <c r="B96" s="147" t="s">
        <v>4121</v>
      </c>
      <c r="C96" s="155" t="s">
        <v>4122</v>
      </c>
      <c r="D96" s="356">
        <v>139</v>
      </c>
      <c r="E96" s="1831"/>
      <c r="F96" s="155" t="s">
        <v>4123</v>
      </c>
      <c r="G96" s="152">
        <v>144</v>
      </c>
      <c r="H96" s="1307">
        <v>200</v>
      </c>
      <c r="I96" s="154">
        <f>ROUND(H96*G96/G96,2)</f>
        <v>200</v>
      </c>
      <c r="J96" s="155" t="s">
        <v>170</v>
      </c>
      <c r="K96" s="156">
        <v>50.29</v>
      </c>
      <c r="L96" s="157">
        <f>IF(OR(ISBLANK(K96),K96=0,H96=0,ISBLANK(H96)),,ROUND(K96+'Groceries 36001-38000'!$L$5,2))</f>
        <v>50.29</v>
      </c>
      <c r="M96" s="555">
        <f>ROUND(I96*L96,2)</f>
        <v>10058</v>
      </c>
      <c r="N96" s="1018">
        <f>ROUND(L96/G96,2)</f>
        <v>0.35</v>
      </c>
      <c r="O96" s="73"/>
      <c r="P96" s="73"/>
      <c r="Q96" s="73"/>
      <c r="R96" s="73"/>
      <c r="S96" s="73"/>
      <c r="T96" s="73"/>
      <c r="U96" s="73"/>
      <c r="V96" s="73"/>
      <c r="W96" s="73"/>
      <c r="X96" s="73"/>
      <c r="Y96" s="73"/>
      <c r="Z96" s="73"/>
      <c r="AA96" s="73"/>
      <c r="AB96" s="73"/>
      <c r="AC96" s="73"/>
      <c r="AD96" s="73"/>
      <c r="AE96" s="73"/>
      <c r="AF96" s="73"/>
      <c r="AG96" s="73"/>
      <c r="AH96" s="73"/>
      <c r="AI96" s="73"/>
      <c r="AJ96" s="73"/>
      <c r="AK96" s="73"/>
      <c r="AL96" s="73"/>
      <c r="AM96" s="73"/>
      <c r="AN96" s="73"/>
      <c r="AO96" s="73"/>
      <c r="AP96" s="73"/>
      <c r="AQ96" s="73"/>
      <c r="AR96" s="73"/>
      <c r="AS96" s="73"/>
    </row>
    <row r="97" spans="1:45" ht="15" customHeight="1">
      <c r="A97" s="198"/>
      <c r="B97" s="198" t="s">
        <v>4124</v>
      </c>
      <c r="C97" s="198"/>
      <c r="D97" s="270"/>
      <c r="E97" s="198"/>
      <c r="F97" s="198"/>
      <c r="G97" s="243"/>
      <c r="H97" s="1889"/>
      <c r="I97" s="364"/>
      <c r="J97" s="572"/>
      <c r="K97" s="1038"/>
      <c r="L97" s="444"/>
      <c r="M97" s="738"/>
      <c r="N97" s="987"/>
      <c r="O97" s="73"/>
      <c r="P97" s="73"/>
      <c r="Q97" s="73"/>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row>
    <row r="98" spans="1:45" ht="15" customHeight="1">
      <c r="A98" s="371">
        <v>42024</v>
      </c>
      <c r="B98" s="1047" t="s">
        <v>4125</v>
      </c>
      <c r="C98" s="356" t="s">
        <v>4126</v>
      </c>
      <c r="D98" s="255"/>
      <c r="E98" s="356"/>
      <c r="F98" s="229" t="s">
        <v>4127</v>
      </c>
      <c r="G98" s="168">
        <v>72</v>
      </c>
      <c r="H98" s="1307"/>
      <c r="I98" s="154">
        <f>ROUND(H98*G98/G98,2)</f>
        <v>0</v>
      </c>
      <c r="J98" s="356" t="s">
        <v>170</v>
      </c>
      <c r="K98" s="156">
        <v>35.909999999999997</v>
      </c>
      <c r="L98" s="157">
        <f>IF(OR(ISBLANK(K98),K98=0,H98=0,ISBLANK(H98)),,ROUND(K98+$L$5,2))</f>
        <v>0</v>
      </c>
      <c r="M98" s="555">
        <f>ROUND(I98*L98,2)</f>
        <v>0</v>
      </c>
      <c r="N98" s="1008">
        <f>ROUND(L98/G98,4)</f>
        <v>0</v>
      </c>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row>
    <row r="99" spans="1:45" ht="15" customHeight="1">
      <c r="A99" s="356"/>
      <c r="B99" s="166" t="s">
        <v>4128</v>
      </c>
      <c r="C99" s="166" t="s">
        <v>4129</v>
      </c>
      <c r="D99" s="2614" t="s">
        <v>4130</v>
      </c>
      <c r="E99" s="691"/>
      <c r="F99" s="263"/>
      <c r="G99" s="73"/>
      <c r="H99" s="1059"/>
      <c r="I99" s="166"/>
      <c r="J99" s="229"/>
      <c r="K99" s="1036"/>
      <c r="L99" s="230"/>
      <c r="M99" s="326"/>
      <c r="N99" s="2389"/>
      <c r="O99" s="73"/>
      <c r="P99" s="73"/>
      <c r="Q99" s="73"/>
      <c r="R99" s="73"/>
      <c r="S99" s="73"/>
      <c r="T99" s="73"/>
      <c r="U99" s="73"/>
      <c r="V99" s="73"/>
      <c r="W99" s="73"/>
      <c r="X99" s="73"/>
      <c r="Y99" s="73"/>
      <c r="Z99" s="73"/>
      <c r="AA99" s="73"/>
      <c r="AB99" s="73"/>
      <c r="AC99" s="73"/>
      <c r="AD99" s="73"/>
      <c r="AE99" s="73"/>
      <c r="AF99" s="73"/>
      <c r="AG99" s="73"/>
      <c r="AH99" s="73"/>
      <c r="AI99" s="73"/>
      <c r="AJ99" s="73"/>
      <c r="AK99" s="73"/>
      <c r="AL99" s="73"/>
      <c r="AM99" s="73"/>
      <c r="AN99" s="73"/>
      <c r="AO99" s="73"/>
      <c r="AP99" s="73"/>
      <c r="AQ99" s="73"/>
      <c r="AR99" s="73"/>
      <c r="AS99" s="73"/>
    </row>
    <row r="100" spans="1:45" ht="15" customHeight="1">
      <c r="A100" s="198"/>
      <c r="B100" s="270"/>
      <c r="C100" s="270" t="s">
        <v>4131</v>
      </c>
      <c r="D100" s="2615">
        <v>17364000</v>
      </c>
      <c r="E100" s="1387"/>
      <c r="F100" s="241"/>
      <c r="G100" s="305"/>
      <c r="H100" s="985"/>
      <c r="I100" s="270"/>
      <c r="J100" s="241"/>
      <c r="K100" s="1031"/>
      <c r="L100" s="271"/>
      <c r="M100" s="348"/>
      <c r="N100" s="2419"/>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row>
    <row r="101" spans="1:45" ht="15" customHeight="1">
      <c r="A101" s="371">
        <v>42025</v>
      </c>
      <c r="B101" s="254" t="s">
        <v>4132</v>
      </c>
      <c r="C101" s="155" t="s">
        <v>4133</v>
      </c>
      <c r="D101" s="2616">
        <v>18510</v>
      </c>
      <c r="E101" s="408"/>
      <c r="F101" s="214" t="s">
        <v>4134</v>
      </c>
      <c r="G101" s="152">
        <v>128</v>
      </c>
      <c r="H101" s="1307">
        <v>200</v>
      </c>
      <c r="I101" s="154">
        <f>ROUND(H101*G101/G101,2)</f>
        <v>200</v>
      </c>
      <c r="J101" s="356" t="s">
        <v>170</v>
      </c>
      <c r="K101" s="156">
        <v>39.68</v>
      </c>
      <c r="L101" s="157">
        <f>IF(OR(ISBLANK(K101),K101=0,H101=0,ISBLANK(H101)),,ROUND(K101+$L$5,2))</f>
        <v>39.68</v>
      </c>
      <c r="M101" s="555">
        <f>ROUND(I101*L101,2)</f>
        <v>7936</v>
      </c>
      <c r="N101" s="1008">
        <f>ROUND(L101/G101,4)</f>
        <v>0.31</v>
      </c>
      <c r="O101" s="73"/>
      <c r="P101" s="73"/>
      <c r="Q101" s="73"/>
      <c r="R101" s="73"/>
      <c r="S101" s="73"/>
      <c r="T101" s="73"/>
      <c r="U101" s="73"/>
      <c r="V101" s="73"/>
      <c r="W101" s="73"/>
      <c r="X101" s="73"/>
      <c r="Y101" s="73"/>
      <c r="Z101" s="73"/>
      <c r="AA101" s="73"/>
      <c r="AB101" s="73"/>
      <c r="AC101" s="73"/>
      <c r="AD101" s="73"/>
      <c r="AE101" s="73"/>
      <c r="AF101" s="73"/>
      <c r="AG101" s="73"/>
      <c r="AH101" s="73"/>
      <c r="AI101" s="73"/>
      <c r="AJ101" s="73"/>
      <c r="AK101" s="73"/>
      <c r="AL101" s="73"/>
      <c r="AM101" s="73"/>
      <c r="AN101" s="73"/>
      <c r="AO101" s="73"/>
      <c r="AP101" s="73"/>
      <c r="AQ101" s="73"/>
      <c r="AR101" s="73"/>
      <c r="AS101" s="73"/>
    </row>
    <row r="102" spans="1:45" ht="15" customHeight="1">
      <c r="A102" s="356"/>
      <c r="B102" s="155" t="s">
        <v>4135</v>
      </c>
      <c r="C102" s="155"/>
      <c r="D102" s="2616"/>
      <c r="E102" s="155"/>
      <c r="F102" s="214"/>
      <c r="G102" s="152"/>
      <c r="H102" s="1059"/>
      <c r="I102" s="166"/>
      <c r="J102" s="229"/>
      <c r="K102" s="1036"/>
      <c r="L102" s="171"/>
      <c r="M102" s="326"/>
      <c r="N102" s="2392"/>
      <c r="O102" s="73"/>
      <c r="P102" s="73"/>
      <c r="Q102" s="73"/>
      <c r="R102" s="73"/>
      <c r="S102" s="73"/>
      <c r="T102" s="73"/>
      <c r="U102" s="73"/>
      <c r="V102" s="73"/>
      <c r="W102" s="73"/>
      <c r="X102" s="73"/>
      <c r="Y102" s="73"/>
      <c r="Z102" s="73"/>
      <c r="AA102" s="73"/>
      <c r="AB102" s="73"/>
      <c r="AC102" s="73"/>
      <c r="AD102" s="73"/>
      <c r="AE102" s="73"/>
      <c r="AF102" s="73"/>
      <c r="AG102" s="73"/>
      <c r="AH102" s="73"/>
      <c r="AI102" s="73"/>
      <c r="AJ102" s="73"/>
      <c r="AK102" s="73"/>
      <c r="AL102" s="73"/>
      <c r="AM102" s="73"/>
      <c r="AN102" s="73"/>
      <c r="AO102" s="73"/>
      <c r="AP102" s="73"/>
      <c r="AQ102" s="73"/>
      <c r="AR102" s="73"/>
      <c r="AS102" s="73"/>
    </row>
    <row r="103" spans="1:45" ht="15" customHeight="1">
      <c r="A103" s="356"/>
      <c r="B103" s="155" t="s">
        <v>4136</v>
      </c>
      <c r="C103" s="155"/>
      <c r="D103" s="2616"/>
      <c r="E103" s="155"/>
      <c r="F103" s="214"/>
      <c r="G103" s="152"/>
      <c r="H103" s="1059"/>
      <c r="I103" s="166"/>
      <c r="J103" s="229"/>
      <c r="K103" s="1036"/>
      <c r="L103" s="171"/>
      <c r="M103" s="326"/>
      <c r="N103" s="2392"/>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row>
    <row r="104" spans="1:45" ht="15" customHeight="1">
      <c r="A104" s="198"/>
      <c r="B104" s="198" t="s">
        <v>4137</v>
      </c>
      <c r="C104" s="198"/>
      <c r="D104" s="2617"/>
      <c r="E104" s="198"/>
      <c r="F104" s="411"/>
      <c r="G104" s="243"/>
      <c r="H104" s="985"/>
      <c r="I104" s="270"/>
      <c r="J104" s="241"/>
      <c r="K104" s="1031"/>
      <c r="L104" s="246"/>
      <c r="M104" s="348"/>
      <c r="N104" s="2448"/>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row>
    <row r="105" spans="1:45" ht="15" customHeight="1">
      <c r="A105" s="371">
        <v>42026</v>
      </c>
      <c r="B105" s="254" t="s">
        <v>4138</v>
      </c>
      <c r="C105" s="155" t="s">
        <v>4139</v>
      </c>
      <c r="D105" s="2616">
        <v>10020</v>
      </c>
      <c r="E105" s="408"/>
      <c r="F105" s="214" t="s">
        <v>215</v>
      </c>
      <c r="G105" s="152">
        <v>87</v>
      </c>
      <c r="H105" s="1307"/>
      <c r="I105" s="154">
        <f>ROUND(H105*G105/G105,2)</f>
        <v>0</v>
      </c>
      <c r="J105" s="356" t="s">
        <v>170</v>
      </c>
      <c r="K105" s="156"/>
      <c r="L105" s="157">
        <f>IF(OR(ISBLANK(K105),K105=0,H105=0,ISBLANK(H105)),,ROUND(K105+$L$5,2))</f>
        <v>0</v>
      </c>
      <c r="M105" s="555">
        <f>ROUND(I105*L105,2)</f>
        <v>0</v>
      </c>
      <c r="N105" s="1008">
        <f>ROUND(L105/G105,4)</f>
        <v>0</v>
      </c>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row>
    <row r="106" spans="1:45" ht="15" customHeight="1">
      <c r="A106" s="356"/>
      <c r="B106" s="2553" t="s">
        <v>4140</v>
      </c>
      <c r="C106" s="155" t="s">
        <v>4141</v>
      </c>
      <c r="D106" s="540"/>
      <c r="E106" s="155"/>
      <c r="F106" s="214"/>
      <c r="G106" s="152"/>
      <c r="H106" s="1059"/>
      <c r="I106" s="166"/>
      <c r="J106" s="229"/>
      <c r="K106" s="230"/>
      <c r="L106" s="171"/>
      <c r="M106" s="326"/>
      <c r="N106" s="1311"/>
      <c r="O106" s="73"/>
      <c r="P106" s="73"/>
      <c r="Q106" s="73"/>
      <c r="R106" s="73"/>
      <c r="S106" s="73" t="s">
        <v>20</v>
      </c>
      <c r="T106" s="73" t="s">
        <v>20</v>
      </c>
      <c r="U106" s="73" t="s">
        <v>20</v>
      </c>
      <c r="V106" s="73"/>
      <c r="W106" s="73" t="s">
        <v>20</v>
      </c>
      <c r="X106" s="73" t="s">
        <v>20</v>
      </c>
      <c r="Y106" s="73" t="s">
        <v>20</v>
      </c>
      <c r="Z106" s="73"/>
      <c r="AA106" s="73"/>
      <c r="AB106" s="73"/>
      <c r="AC106" s="73"/>
      <c r="AD106" s="73"/>
      <c r="AE106" s="73"/>
      <c r="AF106" s="73"/>
      <c r="AG106" s="73"/>
      <c r="AH106" s="73"/>
      <c r="AI106" s="73"/>
      <c r="AJ106" s="73"/>
      <c r="AK106" s="73"/>
      <c r="AL106" s="73"/>
      <c r="AM106" s="73"/>
      <c r="AN106" s="73"/>
      <c r="AO106" s="73"/>
      <c r="AP106" s="73"/>
      <c r="AQ106" s="73"/>
      <c r="AR106" s="73"/>
      <c r="AS106" s="73"/>
    </row>
    <row r="107" spans="1:45" ht="15" customHeight="1" thickBot="1">
      <c r="A107" s="364"/>
      <c r="B107" s="2258" t="s">
        <v>4142</v>
      </c>
      <c r="C107" s="575"/>
      <c r="D107" s="515"/>
      <c r="E107" s="270"/>
      <c r="F107" s="241"/>
      <c r="G107" s="305"/>
      <c r="H107" s="985"/>
      <c r="I107" s="270"/>
      <c r="J107" s="241"/>
      <c r="K107" s="271"/>
      <c r="L107" s="246"/>
      <c r="M107" s="348"/>
      <c r="N107" s="1073"/>
      <c r="O107" s="73"/>
      <c r="P107" s="73"/>
      <c r="Q107" s="73"/>
      <c r="R107" s="73"/>
      <c r="S107" s="73"/>
      <c r="T107" s="73"/>
      <c r="U107" s="73"/>
      <c r="V107" s="73"/>
      <c r="W107" s="73"/>
      <c r="X107" s="73"/>
      <c r="Y107" s="73"/>
      <c r="Z107" s="73"/>
      <c r="AA107" s="73"/>
      <c r="AB107" s="73"/>
      <c r="AC107" s="73"/>
      <c r="AD107" s="73"/>
      <c r="AE107" s="73"/>
      <c r="AF107" s="73"/>
      <c r="AG107" s="73"/>
      <c r="AH107" s="73"/>
      <c r="AI107" s="73"/>
      <c r="AJ107" s="73"/>
      <c r="AK107" s="73"/>
      <c r="AL107" s="73"/>
      <c r="AM107" s="73"/>
      <c r="AN107" s="73"/>
      <c r="AO107" s="73"/>
      <c r="AP107" s="73"/>
      <c r="AQ107" s="73"/>
      <c r="AR107" s="73"/>
      <c r="AS107" s="73"/>
    </row>
    <row r="108" spans="1:45" ht="15" customHeight="1" thickBot="1">
      <c r="A108" s="371">
        <v>42027</v>
      </c>
      <c r="B108" s="147" t="s">
        <v>4143</v>
      </c>
      <c r="C108" s="155" t="s">
        <v>4144</v>
      </c>
      <c r="D108" s="2618" t="s">
        <v>4145</v>
      </c>
      <c r="E108" s="408"/>
      <c r="F108" s="214" t="s">
        <v>4146</v>
      </c>
      <c r="G108" s="152">
        <v>144</v>
      </c>
      <c r="H108" s="1307">
        <v>300</v>
      </c>
      <c r="I108" s="154">
        <f>ROUND(H108*G108/G108,2)</f>
        <v>300</v>
      </c>
      <c r="J108" s="356" t="s">
        <v>170</v>
      </c>
      <c r="K108" s="156">
        <v>36.5</v>
      </c>
      <c r="L108" s="157">
        <f>IF(OR(ISBLANK(K108),K108=0,H108=0,ISBLANK(H108)),,ROUND(K108+$L$5,2))</f>
        <v>36.5</v>
      </c>
      <c r="M108" s="555">
        <f>ROUND(I108*L108,2)</f>
        <v>10950</v>
      </c>
      <c r="N108" s="1008">
        <f>ROUND(L108/G108,4)</f>
        <v>0.2535</v>
      </c>
      <c r="O108" s="73"/>
      <c r="P108" s="73"/>
      <c r="Q108" s="73"/>
      <c r="R108" s="73"/>
      <c r="S108" s="73"/>
      <c r="T108" s="73"/>
      <c r="U108" s="73"/>
      <c r="V108" s="73"/>
      <c r="W108" s="73"/>
      <c r="X108" s="73"/>
      <c r="Y108" s="73"/>
      <c r="Z108" s="73"/>
      <c r="AA108" s="73"/>
      <c r="AB108" s="73"/>
      <c r="AC108" s="73"/>
      <c r="AD108" s="73"/>
      <c r="AE108" s="73"/>
      <c r="AF108" s="73"/>
      <c r="AG108" s="73"/>
      <c r="AH108" s="73"/>
      <c r="AI108" s="73"/>
      <c r="AJ108" s="73"/>
      <c r="AK108" s="73"/>
      <c r="AL108" s="73"/>
      <c r="AM108" s="73"/>
      <c r="AN108" s="73"/>
      <c r="AO108" s="73"/>
      <c r="AP108" s="73"/>
      <c r="AQ108" s="73"/>
      <c r="AR108" s="73"/>
      <c r="AS108" s="73"/>
    </row>
    <row r="109" spans="1:45" ht="15" customHeight="1">
      <c r="A109" s="701"/>
      <c r="B109" s="2256" t="s">
        <v>4147</v>
      </c>
      <c r="C109" s="498"/>
      <c r="D109" s="932"/>
      <c r="E109" s="166"/>
      <c r="F109" s="229"/>
      <c r="G109" s="908"/>
      <c r="H109" s="1059"/>
      <c r="I109" s="166"/>
      <c r="J109" s="229"/>
      <c r="K109" s="230"/>
      <c r="L109" s="171"/>
      <c r="M109" s="326"/>
      <c r="N109" s="1311"/>
      <c r="O109" s="73"/>
      <c r="P109" s="73"/>
      <c r="Q109" s="73"/>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c r="AO109" s="73"/>
      <c r="AP109" s="73"/>
      <c r="AQ109" s="73"/>
      <c r="AR109" s="73"/>
      <c r="AS109" s="73"/>
    </row>
    <row r="110" spans="1:45" ht="15" customHeight="1" thickBot="1">
      <c r="A110" s="2718"/>
      <c r="B110" s="2719" t="s">
        <v>4148</v>
      </c>
      <c r="C110" s="2720"/>
      <c r="D110" s="2721"/>
      <c r="E110" s="2722"/>
      <c r="F110" s="2723"/>
      <c r="G110" s="2724"/>
      <c r="H110" s="2725"/>
      <c r="I110" s="2722"/>
      <c r="J110" s="2723"/>
      <c r="K110" s="2726"/>
      <c r="L110" s="2727"/>
      <c r="M110" s="2728"/>
      <c r="N110" s="2729"/>
      <c r="O110" s="73"/>
      <c r="P110" s="73"/>
      <c r="Q110" s="73"/>
      <c r="R110" s="73"/>
      <c r="S110" s="73"/>
      <c r="T110" s="73"/>
      <c r="U110" s="73"/>
      <c r="V110" s="73"/>
      <c r="W110" s="73"/>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row>
    <row r="111" spans="1:45" ht="15" customHeight="1" thickBot="1">
      <c r="A111" s="2710">
        <v>42028</v>
      </c>
      <c r="B111" s="147" t="s">
        <v>4149</v>
      </c>
      <c r="C111" s="2711" t="s">
        <v>1224</v>
      </c>
      <c r="D111" s="2712">
        <v>81002</v>
      </c>
      <c r="E111" s="408"/>
      <c r="F111" s="2713" t="s">
        <v>4150</v>
      </c>
      <c r="G111" s="2714">
        <v>162</v>
      </c>
      <c r="H111" s="1307">
        <v>200</v>
      </c>
      <c r="I111" s="2699">
        <f>ROUND(H111*G111/G111,2)</f>
        <v>200</v>
      </c>
      <c r="J111" s="2711" t="s">
        <v>170</v>
      </c>
      <c r="K111" s="156"/>
      <c r="L111" s="2715">
        <f>IF(OR(ISBLANK(K111),K111=0,H111=0,ISBLANK(H111)),,ROUND(K111+$L$5,2))</f>
        <v>0</v>
      </c>
      <c r="M111" s="2716">
        <f t="shared" ref="M111:M112" si="24">ROUND(I111*L111,2)</f>
        <v>0</v>
      </c>
      <c r="N111" s="2717">
        <f t="shared" ref="N111:N112" si="25">ROUND(L111/G111,4)</f>
        <v>0</v>
      </c>
      <c r="O111" s="73"/>
      <c r="P111" s="73"/>
      <c r="Q111" s="73"/>
      <c r="R111" s="73"/>
      <c r="S111" s="73"/>
      <c r="T111" s="73"/>
      <c r="U111" s="73"/>
      <c r="V111" s="73"/>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row>
    <row r="112" spans="1:45" ht="15" customHeight="1">
      <c r="A112" s="701"/>
      <c r="B112" s="2553" t="s">
        <v>4151</v>
      </c>
      <c r="C112" s="154" t="s">
        <v>3996</v>
      </c>
      <c r="D112" s="540">
        <v>1786</v>
      </c>
      <c r="E112" s="155"/>
      <c r="F112" s="214" t="s">
        <v>4152</v>
      </c>
      <c r="G112" s="256">
        <v>160</v>
      </c>
      <c r="H112" s="1411"/>
      <c r="I112" s="498">
        <f>ROUND(H111*G111/G112,2)</f>
        <v>202.5</v>
      </c>
      <c r="J112" s="166" t="s">
        <v>170</v>
      </c>
      <c r="K112" s="170">
        <v>56.32</v>
      </c>
      <c r="L112" s="171">
        <f>IF(OR(ISBLANK(K112),K112=0,H111=0,ISBLANK(H111)),,ROUND(K112+$L$5,2))</f>
        <v>56.32</v>
      </c>
      <c r="M112" s="326">
        <f t="shared" si="24"/>
        <v>11404.8</v>
      </c>
      <c r="N112" s="1012">
        <f t="shared" si="25"/>
        <v>0.35199999999999998</v>
      </c>
      <c r="O112" s="73"/>
      <c r="P112" s="73"/>
      <c r="Q112" s="73"/>
      <c r="R112" s="73"/>
      <c r="S112" s="73"/>
      <c r="T112" s="73"/>
      <c r="U112" s="73"/>
      <c r="V112" s="73"/>
      <c r="W112" s="73"/>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row>
    <row r="113" spans="1:45" ht="15" customHeight="1">
      <c r="A113" s="701"/>
      <c r="B113" s="2619" t="s">
        <v>4153</v>
      </c>
      <c r="C113" s="701"/>
      <c r="D113" s="851"/>
      <c r="E113" s="356"/>
      <c r="F113" s="372"/>
      <c r="G113" s="1863"/>
      <c r="H113" s="1059"/>
      <c r="I113" s="701"/>
      <c r="J113" s="372"/>
      <c r="K113" s="304"/>
      <c r="L113" s="266"/>
      <c r="M113" s="890"/>
      <c r="N113" s="1313"/>
      <c r="O113" s="73"/>
      <c r="P113" s="73"/>
      <c r="Q113" s="73"/>
      <c r="R113" s="73"/>
      <c r="S113" s="73"/>
      <c r="T113" s="73"/>
      <c r="U113" s="73"/>
      <c r="V113" s="73"/>
      <c r="W113" s="73"/>
      <c r="X113" s="73"/>
      <c r="Y113" s="73"/>
      <c r="Z113" s="73"/>
      <c r="AA113" s="73"/>
      <c r="AB113" s="73"/>
      <c r="AC113" s="73"/>
      <c r="AD113" s="73"/>
      <c r="AE113" s="73"/>
      <c r="AF113" s="73"/>
      <c r="AG113" s="73"/>
      <c r="AH113" s="73"/>
      <c r="AI113" s="73"/>
      <c r="AJ113" s="73"/>
      <c r="AK113" s="73"/>
      <c r="AL113" s="73"/>
      <c r="AM113" s="73"/>
      <c r="AN113" s="73"/>
      <c r="AO113" s="73"/>
      <c r="AP113" s="73"/>
      <c r="AQ113" s="73"/>
      <c r="AR113" s="73"/>
      <c r="AS113" s="73"/>
    </row>
    <row r="114" spans="1:45" ht="15" customHeight="1">
      <c r="A114" s="2605"/>
      <c r="B114" s="198" t="s">
        <v>4154</v>
      </c>
      <c r="C114" s="364"/>
      <c r="D114" s="198"/>
      <c r="E114" s="198"/>
      <c r="F114" s="198"/>
      <c r="G114" s="442"/>
      <c r="H114" s="985"/>
      <c r="I114" s="364"/>
      <c r="J114" s="572"/>
      <c r="K114" s="1038"/>
      <c r="L114" s="444"/>
      <c r="M114" s="738"/>
      <c r="N114" s="1070"/>
      <c r="O114" s="73"/>
      <c r="P114" s="73"/>
      <c r="Q114" s="73"/>
      <c r="R114" s="73"/>
      <c r="S114" s="73"/>
      <c r="T114" s="73"/>
      <c r="U114" s="73"/>
      <c r="V114" s="73"/>
      <c r="W114" s="73"/>
      <c r="X114" s="73"/>
      <c r="Y114" s="73"/>
      <c r="Z114" s="73"/>
      <c r="AA114" s="73"/>
      <c r="AB114" s="73"/>
      <c r="AC114" s="73"/>
      <c r="AD114" s="73"/>
      <c r="AE114" s="73"/>
      <c r="AF114" s="73"/>
      <c r="AG114" s="73"/>
      <c r="AH114" s="73"/>
      <c r="AI114" s="73"/>
      <c r="AJ114" s="73"/>
      <c r="AK114" s="73"/>
      <c r="AL114" s="73"/>
      <c r="AM114" s="73"/>
      <c r="AN114" s="73"/>
      <c r="AO114" s="73"/>
      <c r="AP114" s="73"/>
      <c r="AQ114" s="73"/>
      <c r="AR114" s="73"/>
      <c r="AS114" s="73"/>
    </row>
    <row r="115" spans="1:45" ht="15" customHeight="1">
      <c r="A115" s="2576"/>
      <c r="B115" s="1698" t="s">
        <v>4155</v>
      </c>
      <c r="C115" s="1167"/>
      <c r="D115" s="123"/>
      <c r="E115" s="1167"/>
      <c r="F115" s="725"/>
      <c r="G115" s="1168"/>
      <c r="H115" s="1699"/>
      <c r="I115" s="1167"/>
      <c r="J115" s="1167"/>
      <c r="K115" s="891"/>
      <c r="L115" s="891"/>
      <c r="M115" s="891"/>
      <c r="N115" s="1170"/>
      <c r="O115" s="1860"/>
      <c r="P115" s="73"/>
      <c r="Q115" s="73"/>
      <c r="R115" s="73"/>
      <c r="S115" s="73"/>
      <c r="T115" s="73"/>
      <c r="U115" s="73"/>
      <c r="V115" s="73"/>
      <c r="W115" s="73"/>
      <c r="X115" s="73"/>
      <c r="Y115" s="73"/>
      <c r="Z115" s="73"/>
      <c r="AA115" s="73"/>
      <c r="AB115" s="73"/>
      <c r="AC115" s="73"/>
      <c r="AD115" s="73"/>
      <c r="AE115" s="73"/>
      <c r="AF115" s="73"/>
      <c r="AG115" s="73"/>
      <c r="AH115" s="73"/>
      <c r="AI115" s="73"/>
      <c r="AJ115" s="73"/>
      <c r="AK115" s="73"/>
      <c r="AL115" s="73"/>
      <c r="AM115" s="73"/>
      <c r="AN115" s="73"/>
      <c r="AO115" s="73"/>
      <c r="AP115" s="73"/>
      <c r="AQ115" s="73"/>
      <c r="AR115" s="73"/>
      <c r="AS115" s="73"/>
    </row>
    <row r="116" spans="1:45" ht="15" customHeight="1">
      <c r="A116" s="371">
        <v>42029</v>
      </c>
      <c r="B116" s="147" t="s">
        <v>4156</v>
      </c>
      <c r="C116" s="155" t="s">
        <v>4157</v>
      </c>
      <c r="D116" s="851">
        <v>10115</v>
      </c>
      <c r="E116" s="1831"/>
      <c r="F116" s="155" t="s">
        <v>4158</v>
      </c>
      <c r="G116" s="152">
        <v>100</v>
      </c>
      <c r="H116" s="532">
        <v>20</v>
      </c>
      <c r="I116" s="154">
        <f>ROUND(H116*G116/G116,2)</f>
        <v>20</v>
      </c>
      <c r="J116" s="155" t="s">
        <v>170</v>
      </c>
      <c r="K116" s="156"/>
      <c r="L116" s="157">
        <f>IF(OR(ISBLANK(K116),K116=0,H116=0,ISBLANK(H116)),,ROUND(K116+$L$5,2))</f>
        <v>0</v>
      </c>
      <c r="M116" s="555">
        <f>ROUND(I116*L116,2)</f>
        <v>0</v>
      </c>
      <c r="N116" s="1008">
        <f>ROUND(L116/G116,4)</f>
        <v>0</v>
      </c>
      <c r="O116" s="73"/>
      <c r="P116" s="73"/>
      <c r="Q116" s="73"/>
      <c r="R116" s="73"/>
      <c r="S116" s="73"/>
      <c r="T116" s="73"/>
      <c r="U116" s="73"/>
      <c r="V116" s="73"/>
      <c r="W116" s="73"/>
      <c r="X116" s="73"/>
      <c r="Y116" s="73"/>
      <c r="Z116" s="73"/>
      <c r="AA116" s="73"/>
      <c r="AB116" s="73"/>
      <c r="AC116" s="73"/>
      <c r="AD116" s="73"/>
      <c r="AE116" s="73"/>
      <c r="AF116" s="73"/>
      <c r="AG116" s="73"/>
      <c r="AH116" s="73"/>
      <c r="AI116" s="73"/>
      <c r="AJ116" s="73"/>
      <c r="AK116" s="73"/>
      <c r="AL116" s="73"/>
      <c r="AM116" s="73"/>
      <c r="AN116" s="73"/>
      <c r="AO116" s="73"/>
      <c r="AP116" s="73"/>
      <c r="AQ116" s="73"/>
      <c r="AR116" s="73"/>
      <c r="AS116" s="73"/>
    </row>
    <row r="117" spans="1:45" ht="15" customHeight="1">
      <c r="A117" s="356"/>
      <c r="B117" s="166" t="s">
        <v>4159</v>
      </c>
      <c r="C117" s="234"/>
      <c r="D117" s="166"/>
      <c r="E117" s="234"/>
      <c r="F117" s="166"/>
      <c r="G117" s="168"/>
      <c r="H117" s="1355"/>
      <c r="I117" s="166"/>
      <c r="J117" s="166"/>
      <c r="K117" s="230"/>
      <c r="L117" s="230"/>
      <c r="M117" s="326"/>
      <c r="N117" s="1012"/>
      <c r="O117" s="73"/>
      <c r="P117" s="73"/>
      <c r="Q117" s="73"/>
      <c r="R117" s="73"/>
      <c r="S117" s="73"/>
      <c r="T117" s="73"/>
      <c r="U117" s="73"/>
      <c r="V117" s="73"/>
      <c r="W117" s="73"/>
      <c r="X117" s="73"/>
      <c r="Y117" s="73"/>
      <c r="Z117" s="73"/>
      <c r="AA117" s="73"/>
      <c r="AB117" s="73"/>
      <c r="AC117" s="73"/>
      <c r="AD117" s="73"/>
      <c r="AE117" s="73"/>
      <c r="AF117" s="73"/>
      <c r="AG117" s="73"/>
      <c r="AH117" s="73"/>
      <c r="AI117" s="73"/>
      <c r="AJ117" s="73"/>
      <c r="AK117" s="73"/>
      <c r="AL117" s="73"/>
      <c r="AM117" s="73"/>
      <c r="AN117" s="73"/>
      <c r="AO117" s="73"/>
      <c r="AP117" s="73"/>
      <c r="AQ117" s="73"/>
      <c r="AR117" s="73"/>
      <c r="AS117" s="73"/>
    </row>
    <row r="118" spans="1:45" ht="15" customHeight="1">
      <c r="A118" s="356"/>
      <c r="B118" s="166" t="s">
        <v>4160</v>
      </c>
      <c r="C118" s="166"/>
      <c r="D118" s="166"/>
      <c r="E118" s="166"/>
      <c r="F118" s="166"/>
      <c r="G118" s="168"/>
      <c r="H118" s="1231"/>
      <c r="I118" s="498"/>
      <c r="J118" s="166"/>
      <c r="K118" s="230"/>
      <c r="L118" s="171"/>
      <c r="M118" s="326"/>
      <c r="N118" s="1012"/>
      <c r="O118" s="73"/>
      <c r="P118" s="73"/>
      <c r="Q118" s="73"/>
      <c r="R118" s="73"/>
      <c r="S118" s="73"/>
      <c r="T118" s="73"/>
      <c r="U118" s="73"/>
      <c r="V118" s="73"/>
      <c r="W118" s="73"/>
      <c r="X118" s="73"/>
      <c r="Y118" s="73"/>
      <c r="Z118" s="73"/>
      <c r="AA118" s="73"/>
      <c r="AB118" s="73"/>
      <c r="AC118" s="73"/>
      <c r="AD118" s="73"/>
      <c r="AE118" s="73"/>
      <c r="AF118" s="73"/>
      <c r="AG118" s="73"/>
      <c r="AH118" s="73"/>
      <c r="AI118" s="73"/>
      <c r="AJ118" s="73"/>
      <c r="AK118" s="73"/>
      <c r="AL118" s="73"/>
      <c r="AM118" s="73"/>
      <c r="AN118" s="73"/>
      <c r="AO118" s="73"/>
      <c r="AP118" s="73"/>
      <c r="AQ118" s="73"/>
      <c r="AR118" s="73"/>
      <c r="AS118" s="73"/>
    </row>
    <row r="119" spans="1:45" ht="15" customHeight="1">
      <c r="A119" s="364"/>
      <c r="B119" s="575"/>
      <c r="C119" s="270"/>
      <c r="D119" s="364"/>
      <c r="E119" s="270"/>
      <c r="F119" s="270"/>
      <c r="G119" s="270"/>
      <c r="H119" s="198"/>
      <c r="I119" s="575"/>
      <c r="J119" s="270"/>
      <c r="K119" s="270"/>
      <c r="L119" s="694"/>
      <c r="M119" s="270"/>
      <c r="N119" s="1045"/>
      <c r="O119" s="73"/>
      <c r="P119" s="73"/>
      <c r="Q119" s="73"/>
      <c r="R119" s="73"/>
      <c r="S119" s="73"/>
      <c r="T119" s="73"/>
      <c r="U119" s="73"/>
      <c r="V119" s="73"/>
      <c r="W119" s="73"/>
      <c r="X119" s="73"/>
      <c r="Y119" s="73"/>
      <c r="Z119" s="73"/>
      <c r="AA119" s="73"/>
      <c r="AB119" s="73"/>
      <c r="AC119" s="73"/>
      <c r="AD119" s="73"/>
      <c r="AE119" s="73"/>
      <c r="AF119" s="73"/>
      <c r="AG119" s="73"/>
      <c r="AH119" s="73"/>
      <c r="AI119" s="73"/>
      <c r="AJ119" s="73"/>
      <c r="AK119" s="73"/>
      <c r="AL119" s="73"/>
      <c r="AM119" s="73"/>
      <c r="AN119" s="73"/>
      <c r="AO119" s="73"/>
      <c r="AP119" s="73"/>
      <c r="AQ119" s="73"/>
      <c r="AR119" s="73"/>
      <c r="AS119" s="73"/>
    </row>
    <row r="120" spans="1:45" ht="15" customHeight="1">
      <c r="A120" s="309">
        <v>42030</v>
      </c>
      <c r="B120" s="505" t="s">
        <v>4161</v>
      </c>
      <c r="C120" s="356" t="s">
        <v>4162</v>
      </c>
      <c r="D120" s="2347">
        <v>10425</v>
      </c>
      <c r="E120" s="1831"/>
      <c r="F120" s="356" t="s">
        <v>4163</v>
      </c>
      <c r="G120" s="895">
        <v>144</v>
      </c>
      <c r="H120" s="1307">
        <v>20</v>
      </c>
      <c r="I120" s="154">
        <f>ROUND(H120*G120/G120,2)</f>
        <v>20</v>
      </c>
      <c r="J120" s="356" t="s">
        <v>170</v>
      </c>
      <c r="K120" s="156"/>
      <c r="L120" s="157">
        <f>IF(OR(ISBLANK(K120),K120=0,H120=0,ISBLANK(H120)),,ROUND(K120+$L$5,2))</f>
        <v>0</v>
      </c>
      <c r="M120" s="555">
        <f t="shared" ref="M120:M122" si="26">ROUND(I120*L120,2)</f>
        <v>0</v>
      </c>
      <c r="N120" s="1008">
        <f t="shared" ref="N120:N122" si="27">ROUND(L120/G120,4)</f>
        <v>0</v>
      </c>
      <c r="O120" s="73"/>
      <c r="P120" s="73"/>
      <c r="Q120" s="73"/>
      <c r="R120" s="73"/>
      <c r="S120" s="73"/>
      <c r="T120" s="73"/>
      <c r="U120" s="73"/>
      <c r="V120" s="73"/>
      <c r="W120" s="73"/>
      <c r="X120" s="73"/>
      <c r="Y120" s="73"/>
      <c r="Z120" s="73"/>
      <c r="AA120" s="73"/>
      <c r="AB120" s="73"/>
      <c r="AC120" s="73"/>
      <c r="AD120" s="73"/>
      <c r="AE120" s="73"/>
      <c r="AF120" s="73"/>
      <c r="AG120" s="73"/>
      <c r="AH120" s="73"/>
      <c r="AI120" s="73"/>
      <c r="AJ120" s="73"/>
      <c r="AK120" s="73"/>
      <c r="AL120" s="73"/>
      <c r="AM120" s="73"/>
      <c r="AN120" s="73"/>
      <c r="AO120" s="73"/>
      <c r="AP120" s="73"/>
      <c r="AQ120" s="73"/>
      <c r="AR120" s="73"/>
      <c r="AS120" s="73"/>
    </row>
    <row r="121" spans="1:45" ht="15" customHeight="1">
      <c r="A121" s="356"/>
      <c r="B121" s="166" t="s">
        <v>4164</v>
      </c>
      <c r="C121" s="166" t="s">
        <v>4165</v>
      </c>
      <c r="D121" s="168">
        <v>79341.02205</v>
      </c>
      <c r="E121" s="691"/>
      <c r="F121" s="166" t="s">
        <v>4166</v>
      </c>
      <c r="G121" s="168">
        <v>144</v>
      </c>
      <c r="H121" s="1231"/>
      <c r="I121" s="498">
        <f>ROUND(H120*G120/G121,2)</f>
        <v>20</v>
      </c>
      <c r="J121" s="166" t="s">
        <v>170</v>
      </c>
      <c r="K121" s="170">
        <v>25.08</v>
      </c>
      <c r="L121" s="171">
        <f>IF(OR(ISBLANK(K121),K121=0,H120=0,ISBLANK(H120)),,ROUND(K121+$L$5,2))</f>
        <v>25.08</v>
      </c>
      <c r="M121" s="326">
        <f t="shared" si="26"/>
        <v>501.6</v>
      </c>
      <c r="N121" s="1012">
        <f t="shared" si="27"/>
        <v>0.17419999999999999</v>
      </c>
      <c r="O121" s="73"/>
      <c r="P121" s="73"/>
      <c r="Q121" s="73"/>
      <c r="R121" s="73"/>
      <c r="S121" s="73"/>
      <c r="T121" s="73"/>
      <c r="U121" s="73"/>
      <c r="V121" s="73"/>
      <c r="W121" s="73"/>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row>
    <row r="122" spans="1:45" ht="15" customHeight="1">
      <c r="A122" s="356"/>
      <c r="B122" s="154" t="s">
        <v>4167</v>
      </c>
      <c r="C122" s="166" t="s">
        <v>4168</v>
      </c>
      <c r="D122" s="527" t="s">
        <v>4169</v>
      </c>
      <c r="E122" s="691"/>
      <c r="F122" s="155" t="s">
        <v>4170</v>
      </c>
      <c r="G122" s="152">
        <v>192</v>
      </c>
      <c r="H122" s="1231"/>
      <c r="I122" s="166">
        <f>ROUND(H120*G120/G122,2)</f>
        <v>15</v>
      </c>
      <c r="J122" s="155" t="s">
        <v>170</v>
      </c>
      <c r="K122" s="170"/>
      <c r="L122" s="171">
        <f>IF(OR(ISBLANK(K122),K122=0,H120=0,ISBLANK(H120)),,ROUND(K122+$L$5,2))</f>
        <v>0</v>
      </c>
      <c r="M122" s="326">
        <f t="shared" si="26"/>
        <v>0</v>
      </c>
      <c r="N122" s="1012">
        <f t="shared" si="27"/>
        <v>0</v>
      </c>
      <c r="O122" s="73"/>
      <c r="P122" s="73"/>
      <c r="Q122" s="73"/>
      <c r="R122" s="73"/>
      <c r="S122" s="73"/>
      <c r="T122" s="73"/>
      <c r="U122" s="73"/>
      <c r="V122" s="73"/>
      <c r="W122" s="73"/>
      <c r="X122" s="73"/>
      <c r="Y122" s="73"/>
      <c r="Z122" s="73"/>
      <c r="AA122" s="73"/>
      <c r="AB122" s="73"/>
      <c r="AC122" s="73"/>
      <c r="AD122" s="73"/>
      <c r="AE122" s="73"/>
      <c r="AF122" s="73"/>
      <c r="AG122" s="73"/>
      <c r="AH122" s="73"/>
      <c r="AI122" s="73"/>
      <c r="AJ122" s="73"/>
      <c r="AK122" s="73"/>
      <c r="AL122" s="73"/>
      <c r="AM122" s="73"/>
      <c r="AN122" s="73"/>
      <c r="AO122" s="73"/>
      <c r="AP122" s="73"/>
      <c r="AQ122" s="73"/>
      <c r="AR122" s="73"/>
      <c r="AS122" s="73"/>
    </row>
    <row r="123" spans="1:45" ht="15" customHeight="1">
      <c r="A123" s="356"/>
      <c r="B123" s="155" t="s">
        <v>4171</v>
      </c>
      <c r="C123" s="155"/>
      <c r="D123" s="2620"/>
      <c r="E123" s="155"/>
      <c r="F123" s="155"/>
      <c r="G123" s="152"/>
      <c r="H123" s="1231"/>
      <c r="I123" s="155"/>
      <c r="J123" s="155"/>
      <c r="K123" s="165"/>
      <c r="L123" s="157"/>
      <c r="M123" s="555"/>
      <c r="N123" s="1018"/>
      <c r="O123" s="73"/>
      <c r="P123" s="73"/>
      <c r="Q123" s="73"/>
      <c r="R123" s="73"/>
      <c r="S123" s="73"/>
      <c r="T123" s="73"/>
      <c r="U123" s="73"/>
      <c r="V123" s="73"/>
      <c r="W123" s="73"/>
      <c r="X123" s="73"/>
      <c r="Y123" s="73"/>
      <c r="Z123" s="73"/>
      <c r="AA123" s="73"/>
      <c r="AB123" s="73"/>
      <c r="AC123" s="73"/>
      <c r="AD123" s="73"/>
      <c r="AE123" s="73"/>
      <c r="AF123" s="73"/>
      <c r="AG123" s="73"/>
      <c r="AH123" s="73"/>
      <c r="AI123" s="73"/>
      <c r="AJ123" s="73"/>
      <c r="AK123" s="73"/>
      <c r="AL123" s="73"/>
      <c r="AM123" s="73"/>
      <c r="AN123" s="73"/>
      <c r="AO123" s="73"/>
      <c r="AP123" s="73"/>
      <c r="AQ123" s="73"/>
      <c r="AR123" s="73"/>
      <c r="AS123" s="73"/>
    </row>
    <row r="124" spans="1:45" ht="15" customHeight="1">
      <c r="A124" s="198"/>
      <c r="B124" s="198" t="s">
        <v>4172</v>
      </c>
      <c r="C124" s="198"/>
      <c r="D124" s="2621"/>
      <c r="E124" s="198"/>
      <c r="F124" s="198"/>
      <c r="G124" s="243"/>
      <c r="H124" s="1324"/>
      <c r="I124" s="198"/>
      <c r="J124" s="198"/>
      <c r="K124" s="566"/>
      <c r="L124" s="444"/>
      <c r="M124" s="738"/>
      <c r="N124" s="987"/>
      <c r="O124" s="73"/>
      <c r="P124" s="73"/>
      <c r="Q124" s="73"/>
      <c r="R124" s="73"/>
      <c r="S124" s="73"/>
      <c r="T124" s="73"/>
      <c r="U124" s="73"/>
      <c r="V124" s="73"/>
      <c r="W124" s="73"/>
      <c r="X124" s="73"/>
      <c r="Y124" s="73"/>
      <c r="Z124" s="73"/>
      <c r="AA124" s="73"/>
      <c r="AB124" s="73"/>
      <c r="AC124" s="73"/>
      <c r="AD124" s="73"/>
      <c r="AE124" s="73"/>
      <c r="AF124" s="73"/>
      <c r="AG124" s="73"/>
      <c r="AH124" s="73"/>
      <c r="AI124" s="73"/>
      <c r="AJ124" s="73"/>
      <c r="AK124" s="73"/>
      <c r="AL124" s="73"/>
      <c r="AM124" s="73"/>
      <c r="AN124" s="73"/>
      <c r="AO124" s="73"/>
      <c r="AP124" s="73"/>
      <c r="AQ124" s="73"/>
      <c r="AR124" s="73"/>
      <c r="AS124" s="73"/>
    </row>
    <row r="125" spans="1:45" ht="15" customHeight="1">
      <c r="A125" s="371">
        <v>42031</v>
      </c>
      <c r="B125" s="147" t="s">
        <v>4173</v>
      </c>
      <c r="C125" s="155" t="s">
        <v>4174</v>
      </c>
      <c r="D125" s="2620">
        <v>47087</v>
      </c>
      <c r="E125" s="408"/>
      <c r="F125" s="155" t="s">
        <v>4175</v>
      </c>
      <c r="G125" s="152">
        <v>144</v>
      </c>
      <c r="H125" s="1307">
        <v>100</v>
      </c>
      <c r="I125" s="154">
        <f>ROUND(H125*G125/G125,2)</f>
        <v>100</v>
      </c>
      <c r="J125" s="356" t="s">
        <v>170</v>
      </c>
      <c r="K125" s="156"/>
      <c r="L125" s="157">
        <f>IF(OR(ISBLANK(K125),K125=0,H125=0,ISBLANK(H125)),,ROUND(K125+$L$5,2))</f>
        <v>0</v>
      </c>
      <c r="M125" s="555">
        <f t="shared" ref="M125:M127" si="28">ROUND(I125*L125,2)</f>
        <v>0</v>
      </c>
      <c r="N125" s="1008">
        <f t="shared" ref="N125:N127" si="29">ROUND(L125/G125,4)</f>
        <v>0</v>
      </c>
      <c r="O125" s="73"/>
      <c r="P125" s="73"/>
      <c r="Q125" s="73"/>
      <c r="R125" s="73"/>
      <c r="S125" s="73"/>
      <c r="T125" s="73"/>
      <c r="U125" s="73"/>
      <c r="V125" s="73"/>
      <c r="W125" s="73"/>
      <c r="X125" s="73"/>
      <c r="Y125" s="73"/>
      <c r="Z125" s="73"/>
      <c r="AA125" s="73"/>
      <c r="AB125" s="73"/>
      <c r="AC125" s="73"/>
      <c r="AD125" s="73"/>
      <c r="AE125" s="73"/>
      <c r="AF125" s="73"/>
      <c r="AG125" s="73"/>
      <c r="AH125" s="73"/>
      <c r="AI125" s="73"/>
      <c r="AJ125" s="73"/>
      <c r="AK125" s="73"/>
      <c r="AL125" s="73"/>
      <c r="AM125" s="73"/>
      <c r="AN125" s="73"/>
      <c r="AO125" s="73"/>
      <c r="AP125" s="73"/>
      <c r="AQ125" s="73"/>
      <c r="AR125" s="73"/>
      <c r="AS125" s="73"/>
    </row>
    <row r="126" spans="1:45" ht="15" customHeight="1">
      <c r="A126" s="356"/>
      <c r="B126" s="155" t="s">
        <v>4176</v>
      </c>
      <c r="C126" s="155" t="s">
        <v>4177</v>
      </c>
      <c r="D126" s="2620">
        <v>79341.022039999996</v>
      </c>
      <c r="E126" s="408"/>
      <c r="F126" s="155" t="s">
        <v>4178</v>
      </c>
      <c r="G126" s="152">
        <v>144</v>
      </c>
      <c r="H126" s="1231"/>
      <c r="I126" s="155">
        <f>ROUND(H125*G125/G126,2)</f>
        <v>100</v>
      </c>
      <c r="J126" s="155" t="s">
        <v>170</v>
      </c>
      <c r="K126" s="156">
        <v>17.64</v>
      </c>
      <c r="L126" s="157">
        <f>IF(OR(ISBLANK(K126),K126=0,H125=0,ISBLANK(H125)),,ROUND(K126+$L$5,2))</f>
        <v>17.64</v>
      </c>
      <c r="M126" s="555">
        <f t="shared" si="28"/>
        <v>1764</v>
      </c>
      <c r="N126" s="1018">
        <f t="shared" si="29"/>
        <v>0.1225</v>
      </c>
      <c r="O126" s="73"/>
      <c r="P126" s="73"/>
      <c r="Q126" s="73"/>
      <c r="R126" s="73"/>
      <c r="S126" s="73"/>
      <c r="T126" s="73"/>
      <c r="U126" s="73"/>
      <c r="V126" s="73"/>
      <c r="W126" s="73"/>
      <c r="X126" s="73"/>
      <c r="Y126" s="73"/>
      <c r="Z126" s="73"/>
      <c r="AA126" s="73"/>
      <c r="AB126" s="73"/>
      <c r="AC126" s="73"/>
      <c r="AD126" s="73"/>
      <c r="AE126" s="73"/>
      <c r="AF126" s="73"/>
      <c r="AG126" s="73"/>
      <c r="AH126" s="73"/>
      <c r="AI126" s="73"/>
      <c r="AJ126" s="73"/>
      <c r="AK126" s="73"/>
      <c r="AL126" s="73"/>
      <c r="AM126" s="73"/>
      <c r="AN126" s="73"/>
      <c r="AO126" s="73"/>
      <c r="AP126" s="73"/>
      <c r="AQ126" s="73"/>
      <c r="AR126" s="73"/>
      <c r="AS126" s="73"/>
    </row>
    <row r="127" spans="1:45" ht="15" customHeight="1">
      <c r="A127" s="356"/>
      <c r="B127" s="155" t="s">
        <v>4179</v>
      </c>
      <c r="C127" s="155" t="s">
        <v>4168</v>
      </c>
      <c r="D127" s="2620" t="s">
        <v>4180</v>
      </c>
      <c r="E127" s="408"/>
      <c r="F127" s="155" t="s">
        <v>4181</v>
      </c>
      <c r="G127" s="152">
        <v>216</v>
      </c>
      <c r="H127" s="1231"/>
      <c r="I127" s="155">
        <f>ROUND(H125*G125/G127,2)</f>
        <v>66.67</v>
      </c>
      <c r="J127" s="155" t="s">
        <v>170</v>
      </c>
      <c r="K127" s="156"/>
      <c r="L127" s="157">
        <f>IF(OR(ISBLANK(K127),K127=0,H125=0,ISBLANK(H125)),,ROUND(K127+$L$5,2))</f>
        <v>0</v>
      </c>
      <c r="M127" s="555">
        <f t="shared" si="28"/>
        <v>0</v>
      </c>
      <c r="N127" s="1018">
        <f t="shared" si="29"/>
        <v>0</v>
      </c>
      <c r="O127" s="73"/>
      <c r="P127" s="73"/>
      <c r="Q127" s="73"/>
      <c r="R127" s="73"/>
      <c r="S127" s="73"/>
      <c r="T127" s="73"/>
      <c r="U127" s="73"/>
      <c r="V127" s="73"/>
      <c r="W127" s="73"/>
      <c r="X127" s="73"/>
      <c r="Y127" s="73"/>
      <c r="Z127" s="73"/>
      <c r="AA127" s="73"/>
      <c r="AB127" s="73"/>
      <c r="AC127" s="73"/>
      <c r="AD127" s="73"/>
      <c r="AE127" s="73"/>
      <c r="AF127" s="73"/>
      <c r="AG127" s="73"/>
      <c r="AH127" s="73"/>
      <c r="AI127" s="73"/>
      <c r="AJ127" s="73"/>
      <c r="AK127" s="73"/>
      <c r="AL127" s="73"/>
      <c r="AM127" s="73"/>
      <c r="AN127" s="73"/>
      <c r="AO127" s="73"/>
      <c r="AP127" s="73"/>
      <c r="AQ127" s="73"/>
      <c r="AR127" s="73"/>
      <c r="AS127" s="73"/>
    </row>
    <row r="128" spans="1:45" ht="15" customHeight="1">
      <c r="A128" s="356"/>
      <c r="B128" s="155" t="s">
        <v>4182</v>
      </c>
      <c r="C128" s="155"/>
      <c r="D128" s="2620"/>
      <c r="E128" s="155"/>
      <c r="F128" s="155"/>
      <c r="G128" s="152"/>
      <c r="H128" s="1231"/>
      <c r="I128" s="155"/>
      <c r="J128" s="155"/>
      <c r="K128" s="165"/>
      <c r="L128" s="157"/>
      <c r="M128" s="555"/>
      <c r="N128" s="1018"/>
      <c r="O128" s="73"/>
      <c r="P128" s="73"/>
      <c r="Q128" s="73"/>
      <c r="R128" s="73"/>
      <c r="S128" s="73"/>
      <c r="T128" s="73"/>
      <c r="U128" s="73"/>
      <c r="V128" s="73"/>
      <c r="W128" s="73"/>
      <c r="X128" s="73"/>
      <c r="Y128" s="73"/>
      <c r="Z128" s="73"/>
      <c r="AA128" s="73"/>
      <c r="AB128" s="73"/>
      <c r="AC128" s="73"/>
      <c r="AD128" s="73"/>
      <c r="AE128" s="73"/>
      <c r="AF128" s="73"/>
      <c r="AG128" s="73"/>
      <c r="AH128" s="73"/>
      <c r="AI128" s="73"/>
      <c r="AJ128" s="73"/>
      <c r="AK128" s="73"/>
      <c r="AL128" s="73"/>
      <c r="AM128" s="73"/>
      <c r="AN128" s="73"/>
      <c r="AO128" s="73"/>
      <c r="AP128" s="73"/>
      <c r="AQ128" s="73"/>
      <c r="AR128" s="73"/>
      <c r="AS128" s="73"/>
    </row>
    <row r="129" spans="1:45" ht="15" customHeight="1">
      <c r="A129" s="356"/>
      <c r="B129" s="155" t="s">
        <v>4172</v>
      </c>
      <c r="C129" s="155"/>
      <c r="D129" s="2620"/>
      <c r="E129" s="155"/>
      <c r="F129" s="155"/>
      <c r="G129" s="152"/>
      <c r="H129" s="1231"/>
      <c r="I129" s="155"/>
      <c r="J129" s="155"/>
      <c r="K129" s="165"/>
      <c r="L129" s="157"/>
      <c r="M129" s="555"/>
      <c r="N129" s="1018"/>
      <c r="O129" s="73"/>
      <c r="P129" s="73"/>
      <c r="Q129" s="73"/>
      <c r="R129" s="73"/>
      <c r="S129" s="73"/>
      <c r="T129" s="73"/>
      <c r="U129" s="73"/>
      <c r="V129" s="73"/>
      <c r="W129" s="73"/>
      <c r="X129" s="73"/>
      <c r="Y129" s="73"/>
      <c r="Z129" s="73"/>
      <c r="AA129" s="73"/>
      <c r="AB129" s="73"/>
      <c r="AC129" s="73"/>
      <c r="AD129" s="73"/>
      <c r="AE129" s="73"/>
      <c r="AF129" s="73"/>
      <c r="AG129" s="73"/>
      <c r="AH129" s="73"/>
      <c r="AI129" s="73"/>
      <c r="AJ129" s="73"/>
      <c r="AK129" s="73"/>
      <c r="AL129" s="73"/>
      <c r="AM129" s="73"/>
      <c r="AN129" s="73"/>
      <c r="AO129" s="73"/>
      <c r="AP129" s="73"/>
      <c r="AQ129" s="73"/>
      <c r="AR129" s="73"/>
      <c r="AS129" s="73"/>
    </row>
    <row r="130" spans="1:45" ht="15" customHeight="1">
      <c r="A130" s="198"/>
      <c r="B130" s="198"/>
      <c r="C130" s="198"/>
      <c r="D130" s="2621"/>
      <c r="E130" s="198"/>
      <c r="F130" s="198"/>
      <c r="G130" s="243"/>
      <c r="H130" s="1324"/>
      <c r="I130" s="198"/>
      <c r="J130" s="198"/>
      <c r="K130" s="566"/>
      <c r="L130" s="444"/>
      <c r="M130" s="738"/>
      <c r="N130" s="987"/>
      <c r="O130" s="73"/>
      <c r="P130" s="73"/>
      <c r="Q130" s="73"/>
      <c r="R130" s="73"/>
      <c r="S130" s="73"/>
      <c r="T130" s="73"/>
      <c r="U130" s="73"/>
      <c r="V130" s="73"/>
      <c r="W130" s="73"/>
      <c r="X130" s="73"/>
      <c r="Y130" s="73"/>
      <c r="Z130" s="73"/>
      <c r="AA130" s="73"/>
      <c r="AB130" s="73"/>
      <c r="AC130" s="73"/>
      <c r="AD130" s="73"/>
      <c r="AE130" s="73"/>
      <c r="AF130" s="73"/>
      <c r="AG130" s="73"/>
      <c r="AH130" s="73"/>
      <c r="AI130" s="73"/>
      <c r="AJ130" s="73"/>
      <c r="AK130" s="73"/>
      <c r="AL130" s="73"/>
      <c r="AM130" s="73"/>
      <c r="AN130" s="73"/>
      <c r="AO130" s="73"/>
      <c r="AP130" s="73"/>
      <c r="AQ130" s="73"/>
      <c r="AR130" s="73"/>
      <c r="AS130" s="73"/>
    </row>
    <row r="131" spans="1:45" ht="15" customHeight="1">
      <c r="A131" s="371">
        <v>42032</v>
      </c>
      <c r="B131" s="254" t="s">
        <v>4183</v>
      </c>
      <c r="C131" s="255" t="s">
        <v>4184</v>
      </c>
      <c r="D131" s="2622">
        <v>47086</v>
      </c>
      <c r="E131" s="384"/>
      <c r="F131" s="255" t="s">
        <v>4185</v>
      </c>
      <c r="G131" s="311">
        <v>288</v>
      </c>
      <c r="H131" s="1348">
        <v>20</v>
      </c>
      <c r="I131" s="257">
        <f>ROUND(H131*G131/G131,2)</f>
        <v>20</v>
      </c>
      <c r="J131" s="255" t="s">
        <v>170</v>
      </c>
      <c r="K131" s="313"/>
      <c r="L131" s="314">
        <f>IF(OR(ISBLANK(K131),K131=0,H131=0,ISBLANK(H131)),,ROUND(K131+$L$5,2))</f>
        <v>0</v>
      </c>
      <c r="M131" s="670">
        <f t="shared" ref="M131:M133" si="30">ROUND(I131*L131,2)</f>
        <v>0</v>
      </c>
      <c r="N131" s="533">
        <f t="shared" ref="N131:N133" si="31">ROUND(L131/G131,4)</f>
        <v>0</v>
      </c>
      <c r="O131" s="994"/>
      <c r="P131" s="73"/>
      <c r="Q131" s="73"/>
      <c r="R131" s="73"/>
      <c r="S131" s="73"/>
      <c r="T131" s="73"/>
      <c r="U131" s="73"/>
      <c r="V131" s="73"/>
      <c r="W131" s="73"/>
      <c r="X131" s="73"/>
      <c r="Y131" s="73"/>
      <c r="Z131" s="73"/>
      <c r="AA131" s="73"/>
      <c r="AB131" s="73"/>
      <c r="AC131" s="73"/>
      <c r="AD131" s="73"/>
      <c r="AE131" s="73"/>
      <c r="AF131" s="73"/>
      <c r="AG131" s="73"/>
      <c r="AH131" s="73"/>
      <c r="AI131" s="73"/>
      <c r="AJ131" s="73"/>
      <c r="AK131" s="73"/>
      <c r="AL131" s="73"/>
      <c r="AM131" s="73"/>
      <c r="AN131" s="73"/>
      <c r="AO131" s="73"/>
      <c r="AP131" s="73"/>
      <c r="AQ131" s="73"/>
      <c r="AR131" s="73"/>
      <c r="AS131" s="73"/>
    </row>
    <row r="132" spans="1:45" ht="15" customHeight="1">
      <c r="A132" s="356"/>
      <c r="B132" s="155" t="s">
        <v>4186</v>
      </c>
      <c r="C132" s="155" t="s">
        <v>4177</v>
      </c>
      <c r="D132" s="2620">
        <v>79341.022029999993</v>
      </c>
      <c r="E132" s="408"/>
      <c r="F132" s="155" t="s">
        <v>4187</v>
      </c>
      <c r="G132" s="152">
        <v>288</v>
      </c>
      <c r="H132" s="1231"/>
      <c r="I132" s="155">
        <f>ROUND(H131*G131/G132,2)</f>
        <v>20</v>
      </c>
      <c r="J132" s="155" t="s">
        <v>170</v>
      </c>
      <c r="K132" s="156">
        <v>24.72</v>
      </c>
      <c r="L132" s="157">
        <f>IF(OR(ISBLANK(K132),K132=0,H131=0,ISBLANK(H131)),,ROUND(K132+$L$5,2))</f>
        <v>24.72</v>
      </c>
      <c r="M132" s="555">
        <f t="shared" si="30"/>
        <v>494.4</v>
      </c>
      <c r="N132" s="1018">
        <f t="shared" si="31"/>
        <v>8.5800000000000001E-2</v>
      </c>
      <c r="O132" s="73"/>
      <c r="P132" s="73"/>
      <c r="Q132" s="73"/>
      <c r="R132" s="73"/>
      <c r="S132" s="73"/>
      <c r="T132" s="73"/>
      <c r="U132" s="73"/>
      <c r="V132" s="73"/>
      <c r="W132" s="73"/>
      <c r="X132" s="73"/>
      <c r="Y132" s="73"/>
      <c r="Z132" s="73"/>
      <c r="AA132" s="73"/>
      <c r="AB132" s="73"/>
      <c r="AC132" s="73"/>
      <c r="AD132" s="73"/>
      <c r="AE132" s="73"/>
      <c r="AF132" s="73"/>
      <c r="AG132" s="73"/>
      <c r="AH132" s="73"/>
      <c r="AI132" s="73"/>
      <c r="AJ132" s="73"/>
      <c r="AK132" s="73"/>
      <c r="AL132" s="73"/>
      <c r="AM132" s="73"/>
      <c r="AN132" s="73"/>
      <c r="AO132" s="73"/>
      <c r="AP132" s="73"/>
      <c r="AQ132" s="73"/>
      <c r="AR132" s="73"/>
      <c r="AS132" s="73"/>
    </row>
    <row r="133" spans="1:45" ht="15" customHeight="1">
      <c r="A133" s="356"/>
      <c r="B133" s="155" t="s">
        <v>4188</v>
      </c>
      <c r="C133" s="155" t="s">
        <v>4168</v>
      </c>
      <c r="D133" s="2620" t="s">
        <v>4189</v>
      </c>
      <c r="E133" s="408"/>
      <c r="F133" s="155" t="s">
        <v>4190</v>
      </c>
      <c r="G133" s="152">
        <v>360</v>
      </c>
      <c r="H133" s="1231"/>
      <c r="I133" s="155">
        <f>ROUND(H131*G131/G133,2)</f>
        <v>16</v>
      </c>
      <c r="J133" s="155" t="s">
        <v>170</v>
      </c>
      <c r="K133" s="156"/>
      <c r="L133" s="157">
        <f>IF(OR(ISBLANK(K133),K133=0,H131=0,ISBLANK(H131)),,ROUND(K133+$L$5,2))</f>
        <v>0</v>
      </c>
      <c r="M133" s="555">
        <f t="shared" si="30"/>
        <v>0</v>
      </c>
      <c r="N133" s="1018">
        <f t="shared" si="31"/>
        <v>0</v>
      </c>
      <c r="O133" s="73"/>
      <c r="P133" s="73"/>
      <c r="Q133" s="73"/>
      <c r="R133" s="73"/>
      <c r="S133" s="73"/>
      <c r="T133" s="73"/>
      <c r="U133" s="73"/>
      <c r="V133" s="73"/>
      <c r="W133" s="73"/>
      <c r="X133" s="73"/>
      <c r="Y133" s="73"/>
      <c r="Z133" s="73"/>
      <c r="AA133" s="73"/>
      <c r="AB133" s="73"/>
      <c r="AC133" s="73"/>
      <c r="AD133" s="73"/>
      <c r="AE133" s="73"/>
      <c r="AF133" s="73"/>
      <c r="AG133" s="73"/>
      <c r="AH133" s="73"/>
      <c r="AI133" s="73"/>
      <c r="AJ133" s="73"/>
      <c r="AK133" s="73"/>
      <c r="AL133" s="73"/>
      <c r="AM133" s="73"/>
      <c r="AN133" s="73"/>
      <c r="AO133" s="73"/>
      <c r="AP133" s="73"/>
      <c r="AQ133" s="73"/>
      <c r="AR133" s="73"/>
      <c r="AS133" s="73"/>
    </row>
    <row r="134" spans="1:45" ht="15" customHeight="1">
      <c r="A134" s="356"/>
      <c r="B134" s="155" t="s">
        <v>4182</v>
      </c>
      <c r="C134" s="155"/>
      <c r="D134" s="540"/>
      <c r="E134" s="155"/>
      <c r="F134" s="214"/>
      <c r="G134" s="152"/>
      <c r="H134" s="1059"/>
      <c r="I134" s="155"/>
      <c r="J134" s="214"/>
      <c r="K134" s="2162"/>
      <c r="L134" s="157"/>
      <c r="M134" s="555"/>
      <c r="N134" s="2389"/>
      <c r="O134" s="73"/>
      <c r="P134" s="73"/>
      <c r="Q134" s="73"/>
      <c r="R134" s="73"/>
      <c r="S134" s="73"/>
      <c r="T134" s="73"/>
      <c r="U134" s="73"/>
      <c r="V134" s="73"/>
      <c r="W134" s="73"/>
      <c r="X134" s="73"/>
      <c r="Y134" s="73"/>
      <c r="Z134" s="73"/>
      <c r="AA134" s="73"/>
      <c r="AB134" s="73"/>
      <c r="AC134" s="73"/>
      <c r="AD134" s="73"/>
      <c r="AE134" s="73"/>
      <c r="AF134" s="73"/>
      <c r="AG134" s="73"/>
      <c r="AH134" s="73"/>
      <c r="AI134" s="73"/>
      <c r="AJ134" s="73"/>
      <c r="AK134" s="73"/>
      <c r="AL134" s="73"/>
      <c r="AM134" s="73"/>
      <c r="AN134" s="73"/>
      <c r="AO134" s="73"/>
      <c r="AP134" s="73"/>
      <c r="AQ134" s="73"/>
      <c r="AR134" s="73"/>
      <c r="AS134" s="73"/>
    </row>
    <row r="135" spans="1:45" ht="15" customHeight="1">
      <c r="A135" s="198"/>
      <c r="B135" s="198" t="s">
        <v>4172</v>
      </c>
      <c r="C135" s="198"/>
      <c r="D135" s="529"/>
      <c r="E135" s="198"/>
      <c r="F135" s="411"/>
      <c r="G135" s="243"/>
      <c r="H135" s="985"/>
      <c r="I135" s="364"/>
      <c r="J135" s="411"/>
      <c r="K135" s="1038"/>
      <c r="L135" s="444"/>
      <c r="M135" s="738"/>
      <c r="N135" s="2419"/>
      <c r="O135" s="73"/>
      <c r="P135" s="73"/>
      <c r="Q135" s="73"/>
      <c r="R135" s="73"/>
      <c r="S135" s="73"/>
      <c r="T135" s="73"/>
      <c r="U135" s="73"/>
      <c r="V135" s="73"/>
      <c r="W135" s="73"/>
      <c r="X135" s="73"/>
      <c r="Y135" s="73"/>
      <c r="Z135" s="73"/>
      <c r="AA135" s="73"/>
      <c r="AB135" s="73"/>
      <c r="AC135" s="73"/>
      <c r="AD135" s="73"/>
      <c r="AE135" s="73"/>
      <c r="AF135" s="73"/>
      <c r="AG135" s="73"/>
      <c r="AH135" s="73"/>
      <c r="AI135" s="73"/>
      <c r="AJ135" s="73"/>
      <c r="AK135" s="73"/>
      <c r="AL135" s="73"/>
      <c r="AM135" s="73"/>
      <c r="AN135" s="73"/>
      <c r="AO135" s="73"/>
      <c r="AP135" s="73"/>
      <c r="AQ135" s="73"/>
      <c r="AR135" s="73"/>
      <c r="AS135" s="73"/>
    </row>
    <row r="136" spans="1:45" ht="15" customHeight="1">
      <c r="A136" s="371">
        <v>42033</v>
      </c>
      <c r="B136" s="147" t="s">
        <v>4191</v>
      </c>
      <c r="C136" s="155" t="s">
        <v>4174</v>
      </c>
      <c r="D136" s="540"/>
      <c r="E136" s="155"/>
      <c r="F136" s="214" t="s">
        <v>4192</v>
      </c>
      <c r="G136" s="152">
        <v>72</v>
      </c>
      <c r="H136" s="1307">
        <v>50</v>
      </c>
      <c r="I136" s="154">
        <f>ROUND(H136*G136/G136,2)</f>
        <v>50</v>
      </c>
      <c r="J136" s="356" t="s">
        <v>170</v>
      </c>
      <c r="K136" s="156"/>
      <c r="L136" s="157">
        <f>IF(OR(ISBLANK(K136),K136=0,H136=0,ISBLANK(H136)),,ROUND(K136+$L$5,2))</f>
        <v>0</v>
      </c>
      <c r="M136" s="555">
        <f>ROUND(I136*L136,2)</f>
        <v>0</v>
      </c>
      <c r="N136" s="1008">
        <f>ROUND(L136/G136,4)</f>
        <v>0</v>
      </c>
      <c r="O136" s="73"/>
      <c r="P136" s="73"/>
      <c r="Q136" s="73"/>
      <c r="R136" s="73"/>
      <c r="S136" s="73"/>
      <c r="T136" s="73"/>
      <c r="U136" s="73"/>
      <c r="V136" s="73"/>
      <c r="W136" s="73"/>
      <c r="X136" s="73"/>
      <c r="Y136" s="73"/>
      <c r="Z136" s="73"/>
      <c r="AA136" s="73"/>
      <c r="AB136" s="73"/>
      <c r="AC136" s="73"/>
      <c r="AD136" s="73"/>
      <c r="AE136" s="73"/>
      <c r="AF136" s="73"/>
      <c r="AG136" s="73"/>
      <c r="AH136" s="73"/>
      <c r="AI136" s="73"/>
      <c r="AJ136" s="73"/>
      <c r="AK136" s="73"/>
      <c r="AL136" s="73"/>
      <c r="AM136" s="73"/>
      <c r="AN136" s="73"/>
      <c r="AO136" s="73"/>
      <c r="AP136" s="73"/>
      <c r="AQ136" s="73"/>
      <c r="AR136" s="73"/>
      <c r="AS136" s="73"/>
    </row>
    <row r="137" spans="1:45" ht="15" customHeight="1">
      <c r="A137" s="356"/>
      <c r="B137" s="155" t="s">
        <v>4193</v>
      </c>
      <c r="C137" s="155" t="s">
        <v>4194</v>
      </c>
      <c r="D137" s="540">
        <v>10250</v>
      </c>
      <c r="E137" s="408"/>
      <c r="F137" s="214"/>
      <c r="G137" s="152"/>
      <c r="H137" s="1059"/>
      <c r="I137" s="154"/>
      <c r="J137" s="214"/>
      <c r="K137" s="2162"/>
      <c r="L137" s="157"/>
      <c r="M137" s="555"/>
      <c r="N137" s="2389"/>
      <c r="O137" s="73"/>
      <c r="P137" s="73"/>
      <c r="Q137" s="73"/>
      <c r="R137" s="73"/>
      <c r="S137" s="73"/>
      <c r="T137" s="73"/>
      <c r="U137" s="73"/>
      <c r="V137" s="73"/>
      <c r="W137" s="73"/>
      <c r="X137" s="73"/>
      <c r="Y137" s="73"/>
      <c r="Z137" s="73"/>
      <c r="AA137" s="73"/>
      <c r="AB137" s="73"/>
      <c r="AC137" s="73"/>
      <c r="AD137" s="73"/>
      <c r="AE137" s="73"/>
      <c r="AF137" s="73"/>
      <c r="AG137" s="73"/>
      <c r="AH137" s="73"/>
      <c r="AI137" s="73"/>
      <c r="AJ137" s="73"/>
      <c r="AK137" s="73"/>
      <c r="AL137" s="73"/>
      <c r="AM137" s="73"/>
      <c r="AN137" s="73"/>
      <c r="AO137" s="73"/>
      <c r="AP137" s="73"/>
      <c r="AQ137" s="73"/>
      <c r="AR137" s="73"/>
      <c r="AS137" s="73"/>
    </row>
    <row r="138" spans="1:45" ht="15" customHeight="1">
      <c r="A138" s="356"/>
      <c r="B138" s="155"/>
      <c r="C138" s="155" t="s">
        <v>4195</v>
      </c>
      <c r="D138" s="540">
        <v>10252</v>
      </c>
      <c r="E138" s="408"/>
      <c r="F138" s="214"/>
      <c r="G138" s="152"/>
      <c r="H138" s="1059"/>
      <c r="I138" s="154"/>
      <c r="J138" s="214"/>
      <c r="K138" s="2162"/>
      <c r="L138" s="157"/>
      <c r="M138" s="555"/>
      <c r="N138" s="2389"/>
      <c r="O138" s="73"/>
      <c r="P138" s="73"/>
      <c r="Q138" s="73"/>
      <c r="R138" s="73"/>
      <c r="S138" s="73"/>
      <c r="T138" s="73"/>
      <c r="U138" s="73"/>
      <c r="V138" s="73"/>
      <c r="W138" s="73"/>
      <c r="X138" s="73"/>
      <c r="Y138" s="73"/>
      <c r="Z138" s="73"/>
      <c r="AA138" s="73"/>
      <c r="AB138" s="73"/>
      <c r="AC138" s="73"/>
      <c r="AD138" s="73"/>
      <c r="AE138" s="73"/>
      <c r="AF138" s="73"/>
      <c r="AG138" s="73"/>
      <c r="AH138" s="73"/>
      <c r="AI138" s="73"/>
      <c r="AJ138" s="73"/>
      <c r="AK138" s="73"/>
      <c r="AL138" s="73"/>
      <c r="AM138" s="73"/>
      <c r="AN138" s="73"/>
      <c r="AO138" s="73"/>
      <c r="AP138" s="73"/>
      <c r="AQ138" s="73"/>
      <c r="AR138" s="73"/>
      <c r="AS138" s="73"/>
    </row>
    <row r="139" spans="1:45" ht="15" customHeight="1">
      <c r="A139" s="356"/>
      <c r="B139" s="155"/>
      <c r="C139" s="155" t="s">
        <v>4196</v>
      </c>
      <c r="D139" s="540">
        <v>10254</v>
      </c>
      <c r="E139" s="408"/>
      <c r="F139" s="214"/>
      <c r="G139" s="152"/>
      <c r="H139" s="1059"/>
      <c r="I139" s="154"/>
      <c r="J139" s="214"/>
      <c r="K139" s="165"/>
      <c r="L139" s="157"/>
      <c r="M139" s="555"/>
      <c r="N139" s="2389"/>
      <c r="O139" s="73"/>
      <c r="P139" s="73"/>
      <c r="Q139" s="73"/>
      <c r="R139" s="73"/>
      <c r="S139" s="73"/>
      <c r="T139" s="73"/>
      <c r="U139" s="73"/>
      <c r="V139" s="73"/>
      <c r="W139" s="73"/>
      <c r="X139" s="73"/>
      <c r="Y139" s="73"/>
      <c r="Z139" s="73"/>
      <c r="AA139" s="73"/>
      <c r="AB139" s="73"/>
      <c r="AC139" s="73"/>
      <c r="AD139" s="73"/>
      <c r="AE139" s="73"/>
      <c r="AF139" s="73"/>
      <c r="AG139" s="73"/>
      <c r="AH139" s="73"/>
      <c r="AI139" s="73"/>
      <c r="AJ139" s="73"/>
      <c r="AK139" s="73"/>
      <c r="AL139" s="73"/>
      <c r="AM139" s="73"/>
      <c r="AN139" s="73"/>
      <c r="AO139" s="73"/>
      <c r="AP139" s="73"/>
      <c r="AQ139" s="73"/>
      <c r="AR139" s="73"/>
      <c r="AS139" s="73"/>
    </row>
    <row r="140" spans="1:45" ht="15" customHeight="1">
      <c r="A140" s="356"/>
      <c r="B140" s="155"/>
      <c r="C140" s="155"/>
      <c r="D140" s="540"/>
      <c r="E140" s="155"/>
      <c r="F140" s="214"/>
      <c r="G140" s="152"/>
      <c r="H140" s="1059"/>
      <c r="I140" s="154"/>
      <c r="J140" s="214"/>
      <c r="K140" s="2162"/>
      <c r="L140" s="157"/>
      <c r="M140" s="555"/>
      <c r="N140" s="2389"/>
      <c r="O140" s="73"/>
      <c r="P140" s="73"/>
      <c r="Q140" s="73"/>
      <c r="R140" s="73"/>
      <c r="S140" s="73"/>
      <c r="T140" s="73"/>
      <c r="U140" s="73"/>
      <c r="V140" s="73"/>
      <c r="W140" s="73"/>
      <c r="X140" s="73"/>
      <c r="Y140" s="73"/>
      <c r="Z140" s="73"/>
      <c r="AA140" s="73"/>
      <c r="AB140" s="73"/>
      <c r="AC140" s="73"/>
      <c r="AD140" s="73"/>
      <c r="AE140" s="73"/>
      <c r="AF140" s="73"/>
      <c r="AG140" s="73"/>
      <c r="AH140" s="73"/>
      <c r="AI140" s="73"/>
      <c r="AJ140" s="73"/>
      <c r="AK140" s="73"/>
      <c r="AL140" s="73"/>
      <c r="AM140" s="73"/>
      <c r="AN140" s="73"/>
      <c r="AO140" s="73"/>
      <c r="AP140" s="73"/>
      <c r="AQ140" s="73"/>
      <c r="AR140" s="73"/>
      <c r="AS140" s="73"/>
    </row>
    <row r="141" spans="1:45" ht="15" customHeight="1">
      <c r="A141" s="198"/>
      <c r="B141" s="198"/>
      <c r="C141" s="198"/>
      <c r="D141" s="529"/>
      <c r="E141" s="198"/>
      <c r="F141" s="411"/>
      <c r="G141" s="243"/>
      <c r="H141" s="985"/>
      <c r="I141" s="364"/>
      <c r="J141" s="411"/>
      <c r="K141" s="1038"/>
      <c r="L141" s="444"/>
      <c r="M141" s="738"/>
      <c r="N141" s="2419"/>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73"/>
      <c r="AL141" s="73"/>
      <c r="AM141" s="73"/>
      <c r="AN141" s="73"/>
      <c r="AO141" s="73"/>
      <c r="AP141" s="73"/>
      <c r="AQ141" s="73"/>
      <c r="AR141" s="73"/>
      <c r="AS141" s="73"/>
    </row>
    <row r="142" spans="1:45" ht="15" customHeight="1">
      <c r="A142" s="371">
        <v>42034</v>
      </c>
      <c r="B142" s="147" t="s">
        <v>4197</v>
      </c>
      <c r="C142" s="155" t="s">
        <v>4198</v>
      </c>
      <c r="D142" s="540">
        <v>69394</v>
      </c>
      <c r="E142" s="1509"/>
      <c r="F142" s="214" t="s">
        <v>4199</v>
      </c>
      <c r="G142" s="152">
        <v>60</v>
      </c>
      <c r="H142" s="1307"/>
      <c r="I142" s="154">
        <f>ROUND(H142*G142/G142,2)</f>
        <v>0</v>
      </c>
      <c r="J142" s="356" t="s">
        <v>170</v>
      </c>
      <c r="K142" s="156">
        <v>28.39</v>
      </c>
      <c r="L142" s="157">
        <f>IF(OR(ISBLANK(K142),K142=0,H142=0,ISBLANK(H142)),,ROUND(K142+$L$5,2))</f>
        <v>0</v>
      </c>
      <c r="M142" s="555">
        <f>ROUND(I142*L142,2)</f>
        <v>0</v>
      </c>
      <c r="N142" s="1008">
        <f>ROUND(L142/G142,4)</f>
        <v>0</v>
      </c>
      <c r="O142" s="73"/>
      <c r="P142" s="73"/>
      <c r="Q142" s="73"/>
      <c r="R142" s="73"/>
      <c r="S142" s="73"/>
      <c r="T142" s="73"/>
      <c r="U142" s="73"/>
      <c r="V142" s="73"/>
      <c r="W142" s="73"/>
      <c r="X142" s="73"/>
      <c r="Y142" s="73"/>
      <c r="Z142" s="73"/>
      <c r="AA142" s="73"/>
      <c r="AB142" s="73"/>
      <c r="AC142" s="73"/>
      <c r="AD142" s="73"/>
      <c r="AE142" s="73"/>
      <c r="AF142" s="73"/>
      <c r="AG142" s="73"/>
      <c r="AH142" s="73"/>
      <c r="AI142" s="73"/>
      <c r="AJ142" s="73"/>
      <c r="AK142" s="73"/>
      <c r="AL142" s="73"/>
      <c r="AM142" s="73"/>
      <c r="AN142" s="73"/>
      <c r="AO142" s="73"/>
      <c r="AP142" s="73"/>
      <c r="AQ142" s="73"/>
      <c r="AR142" s="73"/>
      <c r="AS142" s="73"/>
    </row>
    <row r="143" spans="1:45" ht="15" customHeight="1">
      <c r="A143" s="356"/>
      <c r="B143" s="155" t="s">
        <v>4200</v>
      </c>
      <c r="C143" s="155"/>
      <c r="D143" s="540"/>
      <c r="E143" s="356"/>
      <c r="F143" s="214"/>
      <c r="G143" s="152"/>
      <c r="H143" s="1059"/>
      <c r="I143" s="154"/>
      <c r="J143" s="214"/>
      <c r="K143" s="1036"/>
      <c r="L143" s="157"/>
      <c r="M143" s="555"/>
      <c r="N143" s="2389"/>
      <c r="O143" s="73"/>
      <c r="P143" s="73"/>
      <c r="Q143" s="73"/>
      <c r="R143" s="73"/>
      <c r="S143" s="73"/>
      <c r="T143" s="73"/>
      <c r="U143" s="73"/>
      <c r="V143" s="73"/>
      <c r="W143" s="73"/>
      <c r="X143" s="73"/>
      <c r="Y143" s="73"/>
      <c r="Z143" s="73"/>
      <c r="AA143" s="73"/>
      <c r="AB143" s="73"/>
      <c r="AC143" s="73"/>
      <c r="AD143" s="73"/>
      <c r="AE143" s="73"/>
      <c r="AF143" s="73"/>
      <c r="AG143" s="73"/>
      <c r="AH143" s="73"/>
      <c r="AI143" s="73"/>
      <c r="AJ143" s="73"/>
      <c r="AK143" s="73"/>
      <c r="AL143" s="73"/>
      <c r="AM143" s="73"/>
      <c r="AN143" s="73"/>
      <c r="AO143" s="73"/>
      <c r="AP143" s="73"/>
      <c r="AQ143" s="73"/>
      <c r="AR143" s="73"/>
      <c r="AS143" s="73"/>
    </row>
    <row r="144" spans="1:45" ht="15" customHeight="1">
      <c r="A144" s="356"/>
      <c r="B144" s="155" t="s">
        <v>4201</v>
      </c>
      <c r="C144" s="155"/>
      <c r="D144" s="540"/>
      <c r="E144" s="356"/>
      <c r="F144" s="214"/>
      <c r="G144" s="152"/>
      <c r="H144" s="1059"/>
      <c r="I144" s="154"/>
      <c r="J144" s="214"/>
      <c r="K144" s="2162"/>
      <c r="L144" s="157"/>
      <c r="M144" s="555"/>
      <c r="N144" s="2389"/>
      <c r="O144" s="73"/>
      <c r="P144" s="73"/>
      <c r="Q144" s="73"/>
      <c r="R144" s="73"/>
      <c r="S144" s="73"/>
      <c r="T144" s="73"/>
      <c r="U144" s="73"/>
      <c r="V144" s="73"/>
      <c r="W144" s="73"/>
      <c r="X144" s="73"/>
      <c r="Y144" s="73"/>
      <c r="Z144" s="73"/>
      <c r="AA144" s="73"/>
      <c r="AB144" s="73"/>
      <c r="AC144" s="73"/>
      <c r="AD144" s="73"/>
      <c r="AE144" s="73"/>
      <c r="AF144" s="73"/>
      <c r="AG144" s="73"/>
      <c r="AH144" s="73"/>
      <c r="AI144" s="73"/>
      <c r="AJ144" s="73"/>
      <c r="AK144" s="73"/>
      <c r="AL144" s="73"/>
      <c r="AM144" s="73"/>
      <c r="AN144" s="73"/>
      <c r="AO144" s="73"/>
      <c r="AP144" s="73"/>
      <c r="AQ144" s="73"/>
      <c r="AR144" s="73"/>
      <c r="AS144" s="73"/>
    </row>
    <row r="145" spans="1:45" ht="15" customHeight="1">
      <c r="A145" s="198"/>
      <c r="B145" s="198"/>
      <c r="C145" s="198"/>
      <c r="D145" s="529"/>
      <c r="E145" s="198"/>
      <c r="F145" s="411"/>
      <c r="G145" s="243"/>
      <c r="H145" s="985"/>
      <c r="I145" s="364"/>
      <c r="J145" s="411"/>
      <c r="K145" s="1038"/>
      <c r="L145" s="444"/>
      <c r="M145" s="738"/>
      <c r="N145" s="2419"/>
      <c r="O145" s="73"/>
      <c r="P145" s="73"/>
      <c r="Q145" s="73"/>
      <c r="R145" s="73"/>
      <c r="S145" s="73"/>
      <c r="T145" s="73"/>
      <c r="U145" s="73"/>
      <c r="V145" s="73"/>
      <c r="W145" s="73"/>
      <c r="X145" s="73"/>
      <c r="Y145" s="73"/>
      <c r="Z145" s="73"/>
      <c r="AA145" s="73"/>
      <c r="AB145" s="73"/>
      <c r="AC145" s="73"/>
      <c r="AD145" s="73"/>
      <c r="AE145" s="73"/>
      <c r="AF145" s="73"/>
      <c r="AG145" s="73"/>
      <c r="AH145" s="73"/>
      <c r="AI145" s="73"/>
      <c r="AJ145" s="73"/>
      <c r="AK145" s="73"/>
      <c r="AL145" s="73"/>
      <c r="AM145" s="73"/>
      <c r="AN145" s="73"/>
      <c r="AO145" s="73"/>
      <c r="AP145" s="73"/>
      <c r="AQ145" s="73"/>
      <c r="AR145" s="73"/>
      <c r="AS145" s="73"/>
    </row>
    <row r="146" spans="1:45" ht="15" customHeight="1">
      <c r="A146" s="371">
        <v>42035</v>
      </c>
      <c r="B146" s="147" t="s">
        <v>4202</v>
      </c>
      <c r="C146" s="155" t="s">
        <v>4203</v>
      </c>
      <c r="D146" s="239">
        <v>20510</v>
      </c>
      <c r="E146" s="408"/>
      <c r="F146" s="372" t="s">
        <v>4204</v>
      </c>
      <c r="G146" s="895">
        <v>44</v>
      </c>
      <c r="H146" s="532">
        <v>200</v>
      </c>
      <c r="I146" s="154">
        <f>ROUND(H146*G146/G146,2)</f>
        <v>200</v>
      </c>
      <c r="J146" s="356" t="s">
        <v>170</v>
      </c>
      <c r="K146" s="156">
        <v>20.69</v>
      </c>
      <c r="L146" s="157">
        <f>IF(OR(ISBLANK(K146),K146=0,H146=0,ISBLANK(H146)),,ROUND(K146+$L$5,2))</f>
        <v>20.69</v>
      </c>
      <c r="M146" s="555">
        <f>ROUND(I146*L146,2)</f>
        <v>4138</v>
      </c>
      <c r="N146" s="1008">
        <f>ROUND(L146/G146,4)</f>
        <v>0.47020000000000001</v>
      </c>
      <c r="O146" s="73"/>
      <c r="P146" s="73"/>
      <c r="Q146" s="73"/>
      <c r="R146" s="73"/>
      <c r="S146" s="73"/>
      <c r="T146" s="73"/>
      <c r="U146" s="73"/>
      <c r="V146" s="73"/>
      <c r="W146" s="73"/>
      <c r="X146" s="73"/>
      <c r="Y146" s="73"/>
      <c r="Z146" s="73"/>
      <c r="AA146" s="73"/>
      <c r="AB146" s="73"/>
      <c r="AC146" s="73"/>
      <c r="AD146" s="73"/>
      <c r="AE146" s="73"/>
      <c r="AF146" s="73"/>
      <c r="AG146" s="73"/>
      <c r="AH146" s="73"/>
      <c r="AI146" s="73"/>
      <c r="AJ146" s="73"/>
      <c r="AK146" s="73"/>
      <c r="AL146" s="73"/>
      <c r="AM146" s="73"/>
      <c r="AN146" s="73"/>
      <c r="AO146" s="73"/>
      <c r="AP146" s="73"/>
      <c r="AQ146" s="73"/>
      <c r="AR146" s="73"/>
      <c r="AS146" s="73"/>
    </row>
    <row r="147" spans="1:45" ht="15" customHeight="1">
      <c r="A147" s="356"/>
      <c r="B147" s="155" t="s">
        <v>4205</v>
      </c>
      <c r="C147" s="155"/>
      <c r="D147" s="239"/>
      <c r="E147" s="155"/>
      <c r="F147" s="372"/>
      <c r="G147" s="895"/>
      <c r="H147" s="1059"/>
      <c r="I147" s="155"/>
      <c r="J147" s="214"/>
      <c r="K147" s="1036"/>
      <c r="L147" s="157"/>
      <c r="M147" s="555"/>
      <c r="N147" s="2389"/>
      <c r="O147" s="73"/>
      <c r="P147" s="73"/>
      <c r="Q147" s="73"/>
      <c r="R147" s="73"/>
      <c r="S147" s="73"/>
      <c r="T147" s="73"/>
      <c r="U147" s="73"/>
      <c r="V147" s="73"/>
      <c r="W147" s="73"/>
      <c r="X147" s="73"/>
      <c r="Y147" s="73"/>
      <c r="Z147" s="73"/>
      <c r="AA147" s="73"/>
      <c r="AB147" s="73"/>
      <c r="AC147" s="73"/>
      <c r="AD147" s="73"/>
      <c r="AE147" s="73"/>
      <c r="AF147" s="73"/>
      <c r="AG147" s="73"/>
      <c r="AH147" s="73"/>
      <c r="AI147" s="73"/>
      <c r="AJ147" s="73"/>
      <c r="AK147" s="73"/>
      <c r="AL147" s="73"/>
      <c r="AM147" s="73"/>
      <c r="AN147" s="73"/>
      <c r="AO147" s="73"/>
      <c r="AP147" s="73"/>
      <c r="AQ147" s="73"/>
      <c r="AR147" s="73"/>
      <c r="AS147" s="73"/>
    </row>
    <row r="148" spans="1:45" ht="15" customHeight="1">
      <c r="A148" s="356"/>
      <c r="B148" s="155" t="s">
        <v>4206</v>
      </c>
      <c r="C148" s="155"/>
      <c r="D148" s="540"/>
      <c r="E148" s="356"/>
      <c r="F148" s="214"/>
      <c r="G148" s="152"/>
      <c r="H148" s="1411"/>
      <c r="I148" s="154"/>
      <c r="J148" s="214"/>
      <c r="K148" s="2162"/>
      <c r="L148" s="157"/>
      <c r="M148" s="555"/>
      <c r="N148" s="2389"/>
      <c r="O148" s="73"/>
      <c r="P148" s="73"/>
      <c r="Q148" s="73"/>
      <c r="R148" s="73"/>
      <c r="S148" s="73"/>
      <c r="T148" s="73"/>
      <c r="U148" s="73"/>
      <c r="V148" s="73"/>
      <c r="W148" s="73"/>
      <c r="X148" s="73"/>
      <c r="Y148" s="73"/>
      <c r="Z148" s="73"/>
      <c r="AA148" s="73"/>
      <c r="AB148" s="73"/>
      <c r="AC148" s="73"/>
      <c r="AD148" s="73"/>
      <c r="AE148" s="73"/>
      <c r="AF148" s="73"/>
      <c r="AG148" s="73"/>
      <c r="AH148" s="73"/>
      <c r="AI148" s="73"/>
      <c r="AJ148" s="73"/>
      <c r="AK148" s="73"/>
      <c r="AL148" s="73"/>
      <c r="AM148" s="73"/>
      <c r="AN148" s="73"/>
      <c r="AO148" s="73"/>
      <c r="AP148" s="73"/>
      <c r="AQ148" s="73"/>
      <c r="AR148" s="73"/>
      <c r="AS148" s="73"/>
    </row>
    <row r="149" spans="1:45" ht="15" customHeight="1">
      <c r="A149" s="198"/>
      <c r="B149" s="198"/>
      <c r="C149" s="198"/>
      <c r="D149" s="529"/>
      <c r="E149" s="198"/>
      <c r="F149" s="411"/>
      <c r="G149" s="243"/>
      <c r="H149" s="985"/>
      <c r="I149" s="364"/>
      <c r="J149" s="411"/>
      <c r="K149" s="1038"/>
      <c r="L149" s="444"/>
      <c r="M149" s="738"/>
      <c r="N149" s="2419"/>
      <c r="O149" s="73"/>
      <c r="P149" s="73"/>
      <c r="Q149" s="73"/>
      <c r="R149" s="73"/>
      <c r="S149" s="73"/>
      <c r="T149" s="73"/>
      <c r="U149" s="73"/>
      <c r="V149" s="73"/>
      <c r="W149" s="73"/>
      <c r="X149" s="73"/>
      <c r="Y149" s="73"/>
      <c r="Z149" s="73"/>
      <c r="AA149" s="73"/>
      <c r="AB149" s="73"/>
      <c r="AC149" s="73"/>
      <c r="AD149" s="73"/>
      <c r="AE149" s="73"/>
      <c r="AF149" s="73"/>
      <c r="AG149" s="73"/>
      <c r="AH149" s="73"/>
      <c r="AI149" s="73"/>
      <c r="AJ149" s="73"/>
      <c r="AK149" s="73"/>
      <c r="AL149" s="73"/>
      <c r="AM149" s="73"/>
      <c r="AN149" s="73"/>
      <c r="AO149" s="73"/>
      <c r="AP149" s="73"/>
      <c r="AQ149" s="73"/>
      <c r="AR149" s="73"/>
      <c r="AS149" s="73"/>
    </row>
    <row r="150" spans="1:45" ht="15" customHeight="1">
      <c r="A150" s="371">
        <v>42036</v>
      </c>
      <c r="B150" s="147" t="s">
        <v>4207</v>
      </c>
      <c r="C150" s="155" t="s">
        <v>4208</v>
      </c>
      <c r="D150" s="239">
        <v>20518</v>
      </c>
      <c r="E150" s="408"/>
      <c r="F150" s="214" t="s">
        <v>4204</v>
      </c>
      <c r="G150" s="152">
        <v>44</v>
      </c>
      <c r="H150" s="532">
        <v>200</v>
      </c>
      <c r="I150" s="154">
        <f>ROUND(H150*G150/G150,2)</f>
        <v>200</v>
      </c>
      <c r="J150" s="356" t="s">
        <v>170</v>
      </c>
      <c r="K150" s="156">
        <v>20.69</v>
      </c>
      <c r="L150" s="157">
        <f>IF(OR(ISBLANK(K150),K150=0,H150=0,ISBLANK(H150)),,ROUND(K150+$L$5,2))</f>
        <v>20.69</v>
      </c>
      <c r="M150" s="555">
        <f>ROUND(I150*L150,2)</f>
        <v>4138</v>
      </c>
      <c r="N150" s="1008">
        <f>ROUND(L150/G150,4)</f>
        <v>0.47020000000000001</v>
      </c>
      <c r="O150" s="73"/>
      <c r="P150" s="73"/>
      <c r="Q150" s="73"/>
      <c r="R150" s="73"/>
      <c r="S150" s="73"/>
      <c r="T150" s="73"/>
      <c r="U150" s="73"/>
      <c r="V150" s="73"/>
      <c r="W150" s="73"/>
      <c r="X150" s="73"/>
      <c r="Y150" s="73"/>
      <c r="Z150" s="73"/>
      <c r="AA150" s="73"/>
      <c r="AB150" s="73"/>
      <c r="AC150" s="73"/>
      <c r="AD150" s="73"/>
      <c r="AE150" s="73"/>
      <c r="AF150" s="73"/>
      <c r="AG150" s="73"/>
      <c r="AH150" s="73"/>
      <c r="AI150" s="73"/>
      <c r="AJ150" s="73"/>
      <c r="AK150" s="73"/>
      <c r="AL150" s="73"/>
      <c r="AM150" s="73"/>
      <c r="AN150" s="73"/>
      <c r="AO150" s="73"/>
      <c r="AP150" s="73"/>
      <c r="AQ150" s="73"/>
      <c r="AR150" s="73"/>
      <c r="AS150" s="73"/>
    </row>
    <row r="151" spans="1:45" ht="15" customHeight="1">
      <c r="A151" s="356"/>
      <c r="B151" s="155" t="s">
        <v>4209</v>
      </c>
      <c r="C151" s="155"/>
      <c r="D151" s="239"/>
      <c r="E151" s="155"/>
      <c r="F151" s="214"/>
      <c r="G151" s="152"/>
      <c r="H151" s="1411"/>
      <c r="I151" s="155"/>
      <c r="J151" s="214"/>
      <c r="K151" s="2162"/>
      <c r="L151" s="157"/>
      <c r="M151" s="555"/>
      <c r="N151" s="2389"/>
      <c r="O151" s="73"/>
      <c r="P151" s="73"/>
      <c r="Q151" s="73"/>
      <c r="R151" s="73"/>
      <c r="S151" s="73"/>
      <c r="T151" s="73"/>
      <c r="U151" s="73"/>
      <c r="V151" s="73"/>
      <c r="W151" s="73"/>
      <c r="X151" s="73"/>
      <c r="Y151" s="73"/>
      <c r="Z151" s="73"/>
      <c r="AA151" s="73"/>
      <c r="AB151" s="73"/>
      <c r="AC151" s="73"/>
      <c r="AD151" s="73"/>
      <c r="AE151" s="73"/>
      <c r="AF151" s="73"/>
      <c r="AG151" s="73"/>
      <c r="AH151" s="73"/>
      <c r="AI151" s="73"/>
      <c r="AJ151" s="73"/>
      <c r="AK151" s="73"/>
      <c r="AL151" s="73"/>
      <c r="AM151" s="73"/>
      <c r="AN151" s="73"/>
      <c r="AO151" s="73"/>
      <c r="AP151" s="73"/>
      <c r="AQ151" s="73"/>
      <c r="AR151" s="73"/>
      <c r="AS151" s="73"/>
    </row>
    <row r="152" spans="1:45" ht="15" customHeight="1">
      <c r="A152" s="198"/>
      <c r="B152" s="198" t="s">
        <v>4210</v>
      </c>
      <c r="C152" s="198"/>
      <c r="D152" s="529"/>
      <c r="E152" s="198"/>
      <c r="F152" s="411"/>
      <c r="G152" s="243"/>
      <c r="H152" s="985"/>
      <c r="I152" s="364"/>
      <c r="J152" s="411"/>
      <c r="K152" s="1038"/>
      <c r="L152" s="444"/>
      <c r="M152" s="738"/>
      <c r="N152" s="2419"/>
      <c r="O152" s="73"/>
      <c r="P152" s="73"/>
      <c r="Q152" s="73"/>
      <c r="R152" s="73"/>
      <c r="S152" s="73"/>
      <c r="T152" s="73"/>
      <c r="U152" s="73"/>
      <c r="V152" s="73"/>
      <c r="W152" s="73"/>
      <c r="X152" s="73"/>
      <c r="Y152" s="73"/>
      <c r="Z152" s="73"/>
      <c r="AA152" s="73"/>
      <c r="AB152" s="73"/>
      <c r="AC152" s="73"/>
      <c r="AD152" s="73"/>
      <c r="AE152" s="73"/>
      <c r="AF152" s="73"/>
      <c r="AG152" s="73"/>
      <c r="AH152" s="73"/>
      <c r="AI152" s="73"/>
      <c r="AJ152" s="73"/>
      <c r="AK152" s="73"/>
      <c r="AL152" s="73"/>
      <c r="AM152" s="73"/>
      <c r="AN152" s="73"/>
      <c r="AO152" s="73"/>
      <c r="AP152" s="73"/>
      <c r="AQ152" s="73"/>
      <c r="AR152" s="73"/>
      <c r="AS152" s="73"/>
    </row>
    <row r="153" spans="1:45" ht="15" customHeight="1">
      <c r="A153" s="371">
        <v>42037</v>
      </c>
      <c r="B153" s="1047" t="s">
        <v>4211</v>
      </c>
      <c r="C153" s="155" t="s">
        <v>4212</v>
      </c>
      <c r="D153" s="155">
        <v>62399</v>
      </c>
      <c r="E153" s="1831"/>
      <c r="F153" s="155" t="s">
        <v>4213</v>
      </c>
      <c r="G153" s="152">
        <v>128</v>
      </c>
      <c r="H153" s="532"/>
      <c r="I153" s="154">
        <f>ROUND($H$153*$G$153/G153,2)</f>
        <v>0</v>
      </c>
      <c r="J153" s="155" t="s">
        <v>170</v>
      </c>
      <c r="K153" s="156"/>
      <c r="L153" s="165">
        <f>IF(OR(ISBLANK(K153),K153=0,H153=0,ISBLANK(H153)),,ROUND(K153+'Groceries 36001-38000'!$L$5,2))</f>
        <v>0</v>
      </c>
      <c r="M153" s="555">
        <f t="shared" ref="M153:M154" si="32">ROUND(I153*L153,2)</f>
        <v>0</v>
      </c>
      <c r="N153" s="1008">
        <f>ROUND(L153/G153,2)</f>
        <v>0</v>
      </c>
      <c r="O153" s="73"/>
      <c r="P153" s="73"/>
      <c r="Q153" s="73"/>
      <c r="R153" s="73"/>
      <c r="S153" s="73"/>
      <c r="T153" s="73"/>
      <c r="U153" s="73"/>
      <c r="V153" s="73"/>
      <c r="W153" s="73"/>
      <c r="X153" s="73"/>
      <c r="Y153" s="73"/>
      <c r="Z153" s="73"/>
      <c r="AA153" s="73"/>
      <c r="AB153" s="73"/>
      <c r="AC153" s="73"/>
      <c r="AD153" s="73"/>
      <c r="AE153" s="73"/>
      <c r="AF153" s="73"/>
      <c r="AG153" s="73"/>
      <c r="AH153" s="73"/>
      <c r="AI153" s="73"/>
      <c r="AJ153" s="73"/>
      <c r="AK153" s="73"/>
      <c r="AL153" s="73"/>
      <c r="AM153" s="73"/>
      <c r="AN153" s="73"/>
      <c r="AO153" s="73"/>
      <c r="AP153" s="73"/>
      <c r="AQ153" s="73"/>
      <c r="AR153" s="73"/>
      <c r="AS153" s="73"/>
    </row>
    <row r="154" spans="1:45" ht="15" customHeight="1">
      <c r="A154" s="883"/>
      <c r="B154" s="166" t="s">
        <v>4214</v>
      </c>
      <c r="C154" s="155" t="s">
        <v>4215</v>
      </c>
      <c r="D154" s="155">
        <v>20084</v>
      </c>
      <c r="E154" s="408"/>
      <c r="F154" s="155" t="s">
        <v>4216</v>
      </c>
      <c r="G154" s="152">
        <v>256</v>
      </c>
      <c r="H154" s="1231"/>
      <c r="I154" s="155">
        <f>ROUND(H153*G153/G154,2)</f>
        <v>0</v>
      </c>
      <c r="J154" s="155" t="s">
        <v>170</v>
      </c>
      <c r="K154" s="156">
        <v>29.59</v>
      </c>
      <c r="L154" s="157">
        <f>IF(OR(ISBLANK(K154),K154=0,H153=0,ISBLANK(H153)),,ROUND(K154+$L$5,2))</f>
        <v>0</v>
      </c>
      <c r="M154" s="555">
        <f t="shared" si="32"/>
        <v>0</v>
      </c>
      <c r="N154" s="1008">
        <f>ROUND(L154/G154,4)</f>
        <v>0</v>
      </c>
      <c r="O154" s="73"/>
      <c r="P154" s="73"/>
      <c r="Q154" s="73"/>
      <c r="R154" s="73"/>
      <c r="S154" s="73"/>
      <c r="T154" s="73"/>
      <c r="U154" s="73"/>
      <c r="V154" s="73"/>
      <c r="W154" s="73"/>
      <c r="X154" s="73"/>
      <c r="Y154" s="73"/>
      <c r="Z154" s="73"/>
      <c r="AA154" s="73"/>
      <c r="AB154" s="73"/>
      <c r="AC154" s="73"/>
      <c r="AD154" s="73"/>
      <c r="AE154" s="73"/>
      <c r="AF154" s="73"/>
      <c r="AG154" s="73"/>
      <c r="AH154" s="73"/>
      <c r="AI154" s="73"/>
      <c r="AJ154" s="73"/>
      <c r="AK154" s="73"/>
      <c r="AL154" s="73"/>
      <c r="AM154" s="73"/>
      <c r="AN154" s="73"/>
      <c r="AO154" s="73"/>
      <c r="AP154" s="73"/>
      <c r="AQ154" s="73"/>
      <c r="AR154" s="73"/>
      <c r="AS154" s="73"/>
    </row>
    <row r="155" spans="1:45" ht="15" customHeight="1">
      <c r="A155" s="1050"/>
      <c r="B155" s="1050"/>
      <c r="C155" s="198"/>
      <c r="D155" s="198"/>
      <c r="E155" s="673"/>
      <c r="F155" s="198"/>
      <c r="G155" s="243"/>
      <c r="H155" s="2623"/>
      <c r="I155" s="364"/>
      <c r="J155" s="198"/>
      <c r="K155" s="566"/>
      <c r="L155" s="444"/>
      <c r="M155" s="738"/>
      <c r="N155" s="987"/>
      <c r="O155" s="73"/>
      <c r="P155" s="73"/>
      <c r="Q155" s="73"/>
      <c r="R155" s="73"/>
      <c r="S155" s="73"/>
      <c r="T155" s="73"/>
      <c r="U155" s="73"/>
      <c r="V155" s="73"/>
      <c r="W155" s="73"/>
      <c r="X155" s="73"/>
      <c r="Y155" s="73"/>
      <c r="Z155" s="73"/>
      <c r="AA155" s="73"/>
      <c r="AB155" s="73"/>
      <c r="AC155" s="73"/>
      <c r="AD155" s="73"/>
      <c r="AE155" s="73"/>
      <c r="AF155" s="73"/>
      <c r="AG155" s="73"/>
      <c r="AH155" s="73"/>
      <c r="AI155" s="73"/>
      <c r="AJ155" s="73"/>
      <c r="AK155" s="73"/>
      <c r="AL155" s="73"/>
      <c r="AM155" s="73"/>
      <c r="AN155" s="73"/>
      <c r="AO155" s="73"/>
      <c r="AP155" s="73"/>
      <c r="AQ155" s="73"/>
      <c r="AR155" s="73"/>
      <c r="AS155" s="73"/>
    </row>
    <row r="156" spans="1:45" ht="16.5" customHeight="1">
      <c r="A156" s="2624"/>
      <c r="B156" s="971"/>
      <c r="C156" s="971"/>
      <c r="D156" s="971"/>
      <c r="E156" s="2625"/>
      <c r="F156" s="2626"/>
      <c r="G156" s="971"/>
      <c r="H156" s="2627"/>
      <c r="I156" s="971"/>
      <c r="J156" s="971"/>
      <c r="K156" s="978"/>
      <c r="L156" s="2625"/>
      <c r="M156" s="979">
        <f>SUMIF(M10:M155,"&gt;0")</f>
        <v>219048.46999999997</v>
      </c>
      <c r="N156" s="2628"/>
      <c r="O156" s="2571"/>
      <c r="P156" s="73"/>
      <c r="Q156" s="73"/>
      <c r="R156" s="73"/>
      <c r="S156" s="73"/>
      <c r="T156" s="73"/>
      <c r="U156" s="73"/>
      <c r="V156" s="73"/>
      <c r="W156" s="73"/>
      <c r="X156" s="73"/>
      <c r="Y156" s="73"/>
      <c r="Z156" s="73"/>
      <c r="AA156" s="73"/>
      <c r="AB156" s="73"/>
      <c r="AC156" s="73"/>
      <c r="AD156" s="73"/>
      <c r="AE156" s="73"/>
      <c r="AF156" s="73"/>
      <c r="AG156" s="2571"/>
      <c r="AH156" s="2571"/>
      <c r="AI156" s="2571"/>
      <c r="AJ156" s="2571"/>
      <c r="AK156" s="2571"/>
      <c r="AL156" s="2571"/>
      <c r="AM156" s="2571"/>
      <c r="AN156" s="2571"/>
      <c r="AO156" s="2571"/>
      <c r="AP156" s="2571"/>
      <c r="AQ156" s="2571"/>
      <c r="AR156" s="2571"/>
      <c r="AS156" s="2571"/>
    </row>
    <row r="157" spans="1:45" ht="16.5" customHeight="1">
      <c r="A157" s="2571"/>
      <c r="B157" s="2571"/>
      <c r="C157" s="2571"/>
      <c r="D157" s="73"/>
      <c r="E157" s="73"/>
      <c r="F157" s="2629"/>
      <c r="G157" s="2571"/>
      <c r="H157" s="2571"/>
      <c r="I157" s="2571"/>
      <c r="J157" s="2571"/>
      <c r="K157" s="2571"/>
      <c r="L157" s="2571"/>
      <c r="M157" s="2571"/>
      <c r="N157" s="2630"/>
      <c r="O157" s="2571"/>
      <c r="P157" s="73"/>
      <c r="Q157" s="73"/>
      <c r="R157" s="73"/>
      <c r="S157" s="73"/>
      <c r="T157" s="73"/>
      <c r="U157" s="73"/>
      <c r="V157" s="73"/>
      <c r="W157" s="73"/>
      <c r="X157" s="73"/>
      <c r="Y157" s="73"/>
      <c r="Z157" s="73"/>
      <c r="AA157" s="73"/>
      <c r="AB157" s="73"/>
      <c r="AC157" s="73"/>
      <c r="AD157" s="73"/>
      <c r="AE157" s="73"/>
      <c r="AF157" s="73"/>
      <c r="AG157" s="2571"/>
      <c r="AH157" s="2571"/>
      <c r="AI157" s="2571"/>
      <c r="AJ157" s="2571"/>
      <c r="AK157" s="2571"/>
      <c r="AL157" s="2571"/>
      <c r="AM157" s="2571"/>
      <c r="AN157" s="2571"/>
      <c r="AO157" s="2571"/>
      <c r="AP157" s="2571"/>
      <c r="AQ157" s="2571"/>
      <c r="AR157" s="2571"/>
      <c r="AS157" s="2571"/>
    </row>
    <row r="158" spans="1:45" ht="16.5" customHeight="1">
      <c r="A158" s="2571"/>
      <c r="B158" s="2571"/>
      <c r="C158" s="2571"/>
      <c r="D158" s="73"/>
      <c r="E158" s="73"/>
      <c r="F158" s="2629"/>
      <c r="G158" s="2571"/>
      <c r="H158" s="2571"/>
      <c r="I158" s="2571"/>
      <c r="J158" s="2571"/>
      <c r="K158" s="2571"/>
      <c r="L158" s="2571"/>
      <c r="M158" s="2571"/>
      <c r="N158" s="2630"/>
      <c r="O158" s="2571"/>
      <c r="P158" s="73"/>
      <c r="Q158" s="73"/>
      <c r="R158" s="73"/>
      <c r="S158" s="73"/>
      <c r="T158" s="73"/>
      <c r="U158" s="73"/>
      <c r="V158" s="73"/>
      <c r="W158" s="73"/>
      <c r="X158" s="73"/>
      <c r="Y158" s="73"/>
      <c r="Z158" s="73"/>
      <c r="AA158" s="73"/>
      <c r="AB158" s="73"/>
      <c r="AC158" s="73"/>
      <c r="AD158" s="73"/>
      <c r="AE158" s="73"/>
      <c r="AF158" s="73"/>
      <c r="AG158" s="2571"/>
      <c r="AH158" s="2571"/>
      <c r="AI158" s="2571"/>
      <c r="AJ158" s="2571"/>
      <c r="AK158" s="2571"/>
      <c r="AL158" s="2571"/>
      <c r="AM158" s="2571"/>
      <c r="AN158" s="2571"/>
      <c r="AO158" s="2571"/>
      <c r="AP158" s="2571"/>
      <c r="AQ158" s="2571"/>
      <c r="AR158" s="2571"/>
      <c r="AS158" s="2571"/>
    </row>
    <row r="159" spans="1:45" ht="16.5" customHeight="1">
      <c r="A159" s="2571"/>
      <c r="B159" s="2571"/>
      <c r="C159" s="2571"/>
      <c r="D159" s="73"/>
      <c r="E159" s="73"/>
      <c r="F159" s="2629"/>
      <c r="G159" s="2571"/>
      <c r="H159" s="2571"/>
      <c r="I159" s="2571"/>
      <c r="J159" s="2571"/>
      <c r="K159" s="2571"/>
      <c r="L159" s="2571"/>
      <c r="M159" s="2571"/>
      <c r="N159" s="2630"/>
      <c r="O159" s="2571"/>
      <c r="P159" s="2571"/>
      <c r="Q159" s="2571"/>
      <c r="R159" s="2571"/>
      <c r="S159" s="2571"/>
      <c r="T159" s="2571"/>
      <c r="U159" s="2571"/>
      <c r="V159" s="2571"/>
      <c r="W159" s="73"/>
      <c r="X159" s="73"/>
      <c r="Y159" s="73"/>
      <c r="Z159" s="73"/>
      <c r="AA159" s="73"/>
      <c r="AB159" s="73"/>
      <c r="AC159" s="73"/>
      <c r="AD159" s="73"/>
      <c r="AE159" s="73"/>
      <c r="AF159" s="73"/>
      <c r="AG159" s="2571"/>
      <c r="AH159" s="2571"/>
      <c r="AI159" s="2571"/>
      <c r="AJ159" s="2571"/>
      <c r="AK159" s="2571"/>
      <c r="AL159" s="2571"/>
      <c r="AM159" s="2571"/>
      <c r="AN159" s="2571"/>
      <c r="AO159" s="2571"/>
      <c r="AP159" s="2571"/>
      <c r="AQ159" s="2571"/>
      <c r="AR159" s="2571"/>
      <c r="AS159" s="2571"/>
    </row>
    <row r="160" spans="1:45" ht="16.5" customHeight="1">
      <c r="A160" s="2571"/>
      <c r="B160" s="2571"/>
      <c r="C160" s="2571"/>
      <c r="D160" s="73"/>
      <c r="E160" s="73"/>
      <c r="F160" s="2629"/>
      <c r="G160" s="2571"/>
      <c r="H160" s="2571"/>
      <c r="I160" s="2571"/>
      <c r="J160" s="2571"/>
      <c r="K160" s="2571"/>
      <c r="L160" s="2571"/>
      <c r="M160" s="2571"/>
      <c r="N160" s="2630"/>
      <c r="O160" s="2571"/>
      <c r="P160" s="2571"/>
      <c r="Q160" s="2571"/>
      <c r="R160" s="2571"/>
      <c r="S160" s="2571"/>
      <c r="T160" s="2571"/>
      <c r="U160" s="2571"/>
      <c r="V160" s="2571"/>
      <c r="W160" s="73"/>
      <c r="X160" s="73"/>
      <c r="Y160" s="73"/>
      <c r="Z160" s="73"/>
      <c r="AA160" s="73"/>
      <c r="AB160" s="73"/>
      <c r="AC160" s="73"/>
      <c r="AD160" s="73"/>
      <c r="AE160" s="73"/>
      <c r="AF160" s="73"/>
      <c r="AG160" s="2571"/>
      <c r="AH160" s="2571"/>
      <c r="AI160" s="2571"/>
      <c r="AJ160" s="2571"/>
      <c r="AK160" s="2571"/>
      <c r="AL160" s="2571"/>
      <c r="AM160" s="2571"/>
      <c r="AN160" s="2571"/>
      <c r="AO160" s="2571"/>
      <c r="AP160" s="2571"/>
      <c r="AQ160" s="2571"/>
      <c r="AR160" s="2571"/>
      <c r="AS160" s="2571"/>
    </row>
    <row r="161" spans="1:45" ht="16.5" customHeight="1">
      <c r="A161" s="2571"/>
      <c r="B161" s="2571"/>
      <c r="C161" s="2571"/>
      <c r="D161" s="73"/>
      <c r="E161" s="73"/>
      <c r="F161" s="2629"/>
      <c r="G161" s="2571"/>
      <c r="H161" s="2571"/>
      <c r="I161" s="2571"/>
      <c r="J161" s="2571"/>
      <c r="K161" s="2571"/>
      <c r="L161" s="2571"/>
      <c r="M161" s="2571"/>
      <c r="N161" s="2630"/>
      <c r="O161" s="2571"/>
      <c r="P161" s="2571"/>
      <c r="Q161" s="2571"/>
      <c r="R161" s="2571"/>
      <c r="S161" s="2571"/>
      <c r="T161" s="2571"/>
      <c r="U161" s="2571"/>
      <c r="V161" s="2571"/>
      <c r="W161" s="73"/>
      <c r="X161" s="73"/>
      <c r="Y161" s="73"/>
      <c r="Z161" s="73"/>
      <c r="AA161" s="73"/>
      <c r="AB161" s="73"/>
      <c r="AC161" s="73"/>
      <c r="AD161" s="73"/>
      <c r="AE161" s="73"/>
      <c r="AF161" s="73"/>
      <c r="AG161" s="2571"/>
      <c r="AH161" s="2571"/>
      <c r="AI161" s="2571"/>
      <c r="AJ161" s="2571"/>
      <c r="AK161" s="2571"/>
      <c r="AL161" s="2571"/>
      <c r="AM161" s="2571"/>
      <c r="AN161" s="2571"/>
      <c r="AO161" s="2571"/>
      <c r="AP161" s="2571"/>
      <c r="AQ161" s="2571"/>
      <c r="AR161" s="2571"/>
      <c r="AS161" s="2571"/>
    </row>
    <row r="162" spans="1:45" ht="16.5" customHeight="1">
      <c r="A162" s="2571"/>
      <c r="B162" s="2571"/>
      <c r="C162" s="2571"/>
      <c r="D162" s="73"/>
      <c r="E162" s="73"/>
      <c r="F162" s="2629"/>
      <c r="G162" s="2571"/>
      <c r="H162" s="2571"/>
      <c r="I162" s="2571"/>
      <c r="J162" s="2571"/>
      <c r="K162" s="2571"/>
      <c r="L162" s="2571"/>
      <c r="M162" s="2571"/>
      <c r="N162" s="2630"/>
      <c r="O162" s="2571"/>
      <c r="P162" s="2571"/>
      <c r="Q162" s="2571"/>
      <c r="R162" s="2571"/>
      <c r="S162" s="2571"/>
      <c r="T162" s="2571"/>
      <c r="U162" s="2571"/>
      <c r="V162" s="2571"/>
      <c r="W162" s="73"/>
      <c r="X162" s="73"/>
      <c r="Y162" s="73"/>
      <c r="Z162" s="73"/>
      <c r="AA162" s="73"/>
      <c r="AB162" s="73"/>
      <c r="AC162" s="73"/>
      <c r="AD162" s="73"/>
      <c r="AE162" s="73"/>
      <c r="AF162" s="73"/>
      <c r="AG162" s="2571"/>
      <c r="AH162" s="2571"/>
      <c r="AI162" s="2571"/>
      <c r="AJ162" s="2571"/>
      <c r="AK162" s="2571"/>
      <c r="AL162" s="2571"/>
      <c r="AM162" s="2571"/>
      <c r="AN162" s="2571"/>
      <c r="AO162" s="2571"/>
      <c r="AP162" s="2571"/>
      <c r="AQ162" s="2571"/>
      <c r="AR162" s="2571"/>
      <c r="AS162" s="2571"/>
    </row>
    <row r="163" spans="1:45" ht="16.5" customHeight="1">
      <c r="A163" s="2571"/>
      <c r="B163" s="2571"/>
      <c r="C163" s="2571"/>
      <c r="D163" s="73"/>
      <c r="E163" s="73"/>
      <c r="F163" s="2629"/>
      <c r="G163" s="2571"/>
      <c r="H163" s="2571"/>
      <c r="I163" s="2571"/>
      <c r="J163" s="2571"/>
      <c r="K163" s="2571"/>
      <c r="L163" s="2571"/>
      <c r="M163" s="2571"/>
      <c r="N163" s="2630"/>
      <c r="O163" s="2571"/>
      <c r="P163" s="2571"/>
      <c r="Q163" s="2571"/>
      <c r="R163" s="2571"/>
      <c r="S163" s="2571"/>
      <c r="T163" s="2571"/>
      <c r="U163" s="2571"/>
      <c r="V163" s="2571"/>
      <c r="W163" s="73"/>
      <c r="X163" s="73"/>
      <c r="Y163" s="73"/>
      <c r="Z163" s="73"/>
      <c r="AA163" s="73"/>
      <c r="AB163" s="73"/>
      <c r="AC163" s="73"/>
      <c r="AD163" s="73"/>
      <c r="AE163" s="73"/>
      <c r="AF163" s="73"/>
      <c r="AG163" s="2571"/>
      <c r="AH163" s="2571"/>
      <c r="AI163" s="2571"/>
      <c r="AJ163" s="2571"/>
      <c r="AK163" s="2571"/>
      <c r="AL163" s="2571"/>
      <c r="AM163" s="2571"/>
      <c r="AN163" s="2571"/>
      <c r="AO163" s="2571"/>
      <c r="AP163" s="2571"/>
      <c r="AQ163" s="2571"/>
      <c r="AR163" s="2571"/>
      <c r="AS163" s="2571"/>
    </row>
    <row r="164" spans="1:45" ht="16.5" customHeight="1">
      <c r="A164" s="2571"/>
      <c r="B164" s="2571"/>
      <c r="C164" s="2571"/>
      <c r="D164" s="73"/>
      <c r="E164" s="73"/>
      <c r="F164" s="2629"/>
      <c r="G164" s="2571"/>
      <c r="H164" s="2571"/>
      <c r="I164" s="2571"/>
      <c r="J164" s="2571"/>
      <c r="K164" s="2571"/>
      <c r="L164" s="2571"/>
      <c r="M164" s="2571"/>
      <c r="N164" s="2630"/>
      <c r="O164" s="2571"/>
      <c r="P164" s="2571"/>
      <c r="Q164" s="2571"/>
      <c r="R164" s="2571"/>
      <c r="S164" s="2571"/>
      <c r="T164" s="2571"/>
      <c r="U164" s="2571"/>
      <c r="V164" s="2571"/>
      <c r="W164" s="73"/>
      <c r="X164" s="73"/>
      <c r="Y164" s="73"/>
      <c r="Z164" s="73"/>
      <c r="AA164" s="73"/>
      <c r="AB164" s="73"/>
      <c r="AC164" s="73"/>
      <c r="AD164" s="73"/>
      <c r="AE164" s="73"/>
      <c r="AF164" s="73"/>
      <c r="AG164" s="2571"/>
      <c r="AH164" s="2571"/>
      <c r="AI164" s="2571"/>
      <c r="AJ164" s="2571"/>
      <c r="AK164" s="2571"/>
      <c r="AL164" s="2571"/>
      <c r="AM164" s="2571"/>
      <c r="AN164" s="2571"/>
      <c r="AO164" s="2571"/>
      <c r="AP164" s="2571"/>
      <c r="AQ164" s="2571"/>
      <c r="AR164" s="2571"/>
      <c r="AS164" s="2571"/>
    </row>
    <row r="165" spans="1:45" ht="16.5" customHeight="1">
      <c r="A165" s="2571"/>
      <c r="B165" s="2571"/>
      <c r="C165" s="2571"/>
      <c r="D165" s="73"/>
      <c r="E165" s="73"/>
      <c r="F165" s="2629"/>
      <c r="G165" s="2571"/>
      <c r="H165" s="2571"/>
      <c r="I165" s="2571"/>
      <c r="J165" s="2571"/>
      <c r="K165" s="2571"/>
      <c r="L165" s="2571"/>
      <c r="M165" s="2571"/>
      <c r="N165" s="2630"/>
      <c r="O165" s="2571"/>
      <c r="P165" s="2571"/>
      <c r="Q165" s="2571"/>
      <c r="R165" s="2571"/>
      <c r="S165" s="2571"/>
      <c r="T165" s="2571"/>
      <c r="U165" s="2571"/>
      <c r="V165" s="2571"/>
      <c r="W165" s="73"/>
      <c r="X165" s="73"/>
      <c r="Y165" s="73"/>
      <c r="Z165" s="73"/>
      <c r="AA165" s="73"/>
      <c r="AB165" s="73"/>
      <c r="AC165" s="73"/>
      <c r="AD165" s="73"/>
      <c r="AE165" s="73"/>
      <c r="AF165" s="73"/>
      <c r="AG165" s="2571"/>
      <c r="AH165" s="2571"/>
      <c r="AI165" s="2571"/>
      <c r="AJ165" s="2571"/>
      <c r="AK165" s="2571"/>
      <c r="AL165" s="2571"/>
      <c r="AM165" s="2571"/>
      <c r="AN165" s="2571"/>
      <c r="AO165" s="2571"/>
      <c r="AP165" s="2571"/>
      <c r="AQ165" s="2571"/>
      <c r="AR165" s="2571"/>
      <c r="AS165" s="2571"/>
    </row>
    <row r="166" spans="1:45" ht="16.5" customHeight="1">
      <c r="A166" s="2571"/>
      <c r="B166" s="2571"/>
      <c r="C166" s="2571"/>
      <c r="D166" s="73"/>
      <c r="E166" s="73"/>
      <c r="F166" s="2629"/>
      <c r="G166" s="2571"/>
      <c r="H166" s="2571"/>
      <c r="I166" s="2571"/>
      <c r="J166" s="2571"/>
      <c r="K166" s="2571"/>
      <c r="L166" s="2571"/>
      <c r="M166" s="2571"/>
      <c r="N166" s="2630"/>
      <c r="O166" s="2571"/>
      <c r="P166" s="2571"/>
      <c r="Q166" s="2571"/>
      <c r="R166" s="2571"/>
      <c r="S166" s="2571"/>
      <c r="T166" s="2571"/>
      <c r="U166" s="2571"/>
      <c r="V166" s="2571"/>
      <c r="W166" s="73"/>
      <c r="X166" s="73"/>
      <c r="Y166" s="73"/>
      <c r="Z166" s="73"/>
      <c r="AA166" s="73"/>
      <c r="AB166" s="73"/>
      <c r="AC166" s="73"/>
      <c r="AD166" s="73"/>
      <c r="AE166" s="73"/>
      <c r="AF166" s="73"/>
      <c r="AG166" s="2571"/>
      <c r="AH166" s="2571"/>
      <c r="AI166" s="2571"/>
      <c r="AJ166" s="2571"/>
      <c r="AK166" s="2571"/>
      <c r="AL166" s="2571"/>
      <c r="AM166" s="2571"/>
      <c r="AN166" s="2571"/>
      <c r="AO166" s="2571"/>
      <c r="AP166" s="2571"/>
      <c r="AQ166" s="2571"/>
      <c r="AR166" s="2571"/>
      <c r="AS166" s="2571"/>
    </row>
    <row r="167" spans="1:45" ht="16.5" customHeight="1">
      <c r="A167" s="2571"/>
      <c r="B167" s="2571"/>
      <c r="C167" s="2571"/>
      <c r="D167" s="73"/>
      <c r="E167" s="73"/>
      <c r="F167" s="2629"/>
      <c r="G167" s="2571"/>
      <c r="H167" s="2571"/>
      <c r="I167" s="2571"/>
      <c r="J167" s="2571"/>
      <c r="K167" s="2571"/>
      <c r="L167" s="2571"/>
      <c r="M167" s="2571"/>
      <c r="N167" s="2630"/>
      <c r="O167" s="2571"/>
      <c r="P167" s="2571"/>
      <c r="Q167" s="2571"/>
      <c r="R167" s="2571"/>
      <c r="S167" s="2571"/>
      <c r="T167" s="2571"/>
      <c r="U167" s="2571"/>
      <c r="V167" s="2571"/>
      <c r="W167" s="73"/>
      <c r="X167" s="73"/>
      <c r="Y167" s="73"/>
      <c r="Z167" s="73"/>
      <c r="AA167" s="73"/>
      <c r="AB167" s="73"/>
      <c r="AC167" s="73"/>
      <c r="AD167" s="73"/>
      <c r="AE167" s="73"/>
      <c r="AF167" s="73"/>
      <c r="AG167" s="2571"/>
      <c r="AH167" s="2571"/>
      <c r="AI167" s="2571"/>
      <c r="AJ167" s="2571"/>
      <c r="AK167" s="2571"/>
      <c r="AL167" s="2571"/>
      <c r="AM167" s="2571"/>
      <c r="AN167" s="2571"/>
      <c r="AO167" s="2571"/>
      <c r="AP167" s="2571"/>
      <c r="AQ167" s="2571"/>
      <c r="AR167" s="2571"/>
      <c r="AS167" s="2571"/>
    </row>
    <row r="168" spans="1:45" ht="16.5" customHeight="1">
      <c r="A168" s="2571"/>
      <c r="B168" s="2571"/>
      <c r="C168" s="2571"/>
      <c r="D168" s="73"/>
      <c r="E168" s="73"/>
      <c r="F168" s="2629"/>
      <c r="G168" s="2571"/>
      <c r="H168" s="2571"/>
      <c r="I168" s="2571"/>
      <c r="J168" s="2571"/>
      <c r="K168" s="2571"/>
      <c r="L168" s="2571"/>
      <c r="M168" s="2571"/>
      <c r="N168" s="2630"/>
      <c r="O168" s="2571"/>
      <c r="P168" s="2571"/>
      <c r="Q168" s="2571"/>
      <c r="R168" s="2571"/>
      <c r="S168" s="2571"/>
      <c r="T168" s="2571"/>
      <c r="U168" s="2571"/>
      <c r="V168" s="2571"/>
      <c r="W168" s="73"/>
      <c r="X168" s="73"/>
      <c r="Y168" s="73"/>
      <c r="Z168" s="73"/>
      <c r="AA168" s="73"/>
      <c r="AB168" s="73"/>
      <c r="AC168" s="73"/>
      <c r="AD168" s="73"/>
      <c r="AE168" s="73"/>
      <c r="AF168" s="73"/>
      <c r="AG168" s="2571"/>
      <c r="AH168" s="2571"/>
      <c r="AI168" s="2571"/>
      <c r="AJ168" s="2571"/>
      <c r="AK168" s="2571"/>
      <c r="AL168" s="2571"/>
      <c r="AM168" s="2571"/>
      <c r="AN168" s="2571"/>
      <c r="AO168" s="2571"/>
      <c r="AP168" s="2571"/>
      <c r="AQ168" s="2571"/>
      <c r="AR168" s="2571"/>
      <c r="AS168" s="2571"/>
    </row>
    <row r="169" spans="1:45" ht="16.5" customHeight="1">
      <c r="A169" s="2571"/>
      <c r="B169" s="2571"/>
      <c r="C169" s="2571"/>
      <c r="D169" s="73"/>
      <c r="E169" s="73"/>
      <c r="F169" s="2629"/>
      <c r="G169" s="2571"/>
      <c r="H169" s="2571"/>
      <c r="I169" s="2571"/>
      <c r="J169" s="2571"/>
      <c r="K169" s="2571"/>
      <c r="L169" s="2571"/>
      <c r="M169" s="2571"/>
      <c r="N169" s="2630"/>
      <c r="O169" s="2571"/>
      <c r="P169" s="2571"/>
      <c r="Q169" s="2571"/>
      <c r="R169" s="2571"/>
      <c r="S169" s="2571"/>
      <c r="T169" s="2571"/>
      <c r="U169" s="2571"/>
      <c r="V169" s="2571"/>
      <c r="W169" s="2571"/>
      <c r="X169" s="2571"/>
      <c r="Y169" s="2571"/>
      <c r="Z169" s="2571"/>
      <c r="AA169" s="2571"/>
      <c r="AB169" s="2571"/>
      <c r="AC169" s="2571"/>
      <c r="AD169" s="2571"/>
      <c r="AE169" s="2571"/>
      <c r="AF169" s="2571"/>
      <c r="AG169" s="2571"/>
      <c r="AH169" s="2571"/>
      <c r="AI169" s="2571"/>
      <c r="AJ169" s="2571"/>
      <c r="AK169" s="2571"/>
      <c r="AL169" s="2571"/>
      <c r="AM169" s="2571"/>
      <c r="AN169" s="2571"/>
      <c r="AO169" s="2571"/>
      <c r="AP169" s="2571"/>
      <c r="AQ169" s="2571"/>
      <c r="AR169" s="2571"/>
      <c r="AS169" s="2571"/>
    </row>
    <row r="170" spans="1:45" ht="16.5" customHeight="1">
      <c r="A170" s="2571"/>
      <c r="B170" s="2571"/>
      <c r="C170" s="2571"/>
      <c r="D170" s="73"/>
      <c r="E170" s="73"/>
      <c r="F170" s="2629"/>
      <c r="G170" s="2571"/>
      <c r="H170" s="2571"/>
      <c r="I170" s="2571"/>
      <c r="J170" s="2571"/>
      <c r="K170" s="2571"/>
      <c r="L170" s="2571"/>
      <c r="M170" s="2571"/>
      <c r="N170" s="2630"/>
      <c r="O170" s="2571"/>
      <c r="P170" s="2571"/>
      <c r="Q170" s="2571"/>
      <c r="R170" s="2571"/>
      <c r="S170" s="2571"/>
      <c r="T170" s="2571"/>
      <c r="U170" s="2571"/>
      <c r="V170" s="2571"/>
      <c r="W170" s="2571"/>
      <c r="X170" s="2571"/>
      <c r="Y170" s="2571"/>
      <c r="Z170" s="2571"/>
      <c r="AA170" s="2571"/>
      <c r="AB170" s="2571"/>
      <c r="AC170" s="2571"/>
      <c r="AD170" s="2571"/>
      <c r="AE170" s="2571"/>
      <c r="AF170" s="2571"/>
      <c r="AG170" s="2571"/>
      <c r="AH170" s="2571"/>
      <c r="AI170" s="2571"/>
      <c r="AJ170" s="2571"/>
      <c r="AK170" s="2571"/>
      <c r="AL170" s="2571"/>
      <c r="AM170" s="2571"/>
      <c r="AN170" s="2571"/>
      <c r="AO170" s="2571"/>
      <c r="AP170" s="2571"/>
      <c r="AQ170" s="2571"/>
      <c r="AR170" s="2571"/>
      <c r="AS170" s="2571"/>
    </row>
    <row r="171" spans="1:45" ht="16.5" customHeight="1">
      <c r="A171" s="2571"/>
      <c r="B171" s="2571"/>
      <c r="C171" s="2571"/>
      <c r="D171" s="73"/>
      <c r="E171" s="73"/>
      <c r="F171" s="2629"/>
      <c r="G171" s="2571"/>
      <c r="H171" s="2571"/>
      <c r="I171" s="2571"/>
      <c r="J171" s="2571"/>
      <c r="K171" s="2571"/>
      <c r="L171" s="2571"/>
      <c r="M171" s="2571"/>
      <c r="N171" s="2630"/>
      <c r="O171" s="2571"/>
      <c r="P171" s="2571"/>
      <c r="Q171" s="2571"/>
      <c r="R171" s="2571"/>
      <c r="S171" s="2571"/>
      <c r="T171" s="2571"/>
      <c r="U171" s="2571"/>
      <c r="V171" s="2571"/>
      <c r="W171" s="2571"/>
      <c r="X171" s="2571"/>
      <c r="Y171" s="2571"/>
      <c r="Z171" s="2571"/>
      <c r="AA171" s="2571"/>
      <c r="AB171" s="2571"/>
      <c r="AC171" s="2571"/>
      <c r="AD171" s="2571"/>
      <c r="AE171" s="2571"/>
      <c r="AF171" s="2571"/>
      <c r="AG171" s="2571"/>
      <c r="AH171" s="2571"/>
      <c r="AI171" s="2571"/>
      <c r="AJ171" s="2571"/>
      <c r="AK171" s="2571"/>
      <c r="AL171" s="2571"/>
      <c r="AM171" s="2571"/>
      <c r="AN171" s="2571"/>
      <c r="AO171" s="2571"/>
      <c r="AP171" s="2571"/>
      <c r="AQ171" s="2571"/>
      <c r="AR171" s="2571"/>
      <c r="AS171" s="2571"/>
    </row>
    <row r="172" spans="1:45" ht="16.5" customHeight="1">
      <c r="A172" s="2571"/>
      <c r="B172" s="2571"/>
      <c r="C172" s="2571"/>
      <c r="D172" s="73"/>
      <c r="E172" s="73"/>
      <c r="F172" s="2629"/>
      <c r="G172" s="2571"/>
      <c r="H172" s="2571"/>
      <c r="I172" s="2571"/>
      <c r="J172" s="2571"/>
      <c r="K172" s="2571"/>
      <c r="L172" s="2571"/>
      <c r="M172" s="2571"/>
      <c r="N172" s="2630"/>
      <c r="O172" s="2571"/>
      <c r="P172" s="2571"/>
      <c r="Q172" s="2571"/>
      <c r="R172" s="2571"/>
      <c r="S172" s="2571"/>
      <c r="T172" s="2571"/>
      <c r="U172" s="2571"/>
      <c r="V172" s="2571"/>
      <c r="W172" s="2571"/>
      <c r="X172" s="2571"/>
      <c r="Y172" s="2571"/>
      <c r="Z172" s="2571"/>
      <c r="AA172" s="2571"/>
      <c r="AB172" s="2571"/>
      <c r="AC172" s="2571"/>
      <c r="AD172" s="2571"/>
      <c r="AE172" s="2571"/>
      <c r="AF172" s="2571"/>
      <c r="AG172" s="2571"/>
      <c r="AH172" s="2571"/>
      <c r="AI172" s="2571"/>
      <c r="AJ172" s="2571"/>
      <c r="AK172" s="2571"/>
      <c r="AL172" s="2571"/>
      <c r="AM172" s="2571"/>
      <c r="AN172" s="2571"/>
      <c r="AO172" s="2571"/>
      <c r="AP172" s="2571"/>
      <c r="AQ172" s="2571"/>
      <c r="AR172" s="2571"/>
      <c r="AS172" s="2571"/>
    </row>
    <row r="173" spans="1:45" ht="16.5" customHeight="1">
      <c r="A173" s="2571"/>
      <c r="B173" s="2571"/>
      <c r="C173" s="2571"/>
      <c r="D173" s="73"/>
      <c r="E173" s="73"/>
      <c r="F173" s="2629"/>
      <c r="G173" s="2571"/>
      <c r="H173" s="2571"/>
      <c r="I173" s="2571"/>
      <c r="J173" s="2571"/>
      <c r="K173" s="2571"/>
      <c r="L173" s="2571"/>
      <c r="M173" s="2571"/>
      <c r="N173" s="2630"/>
      <c r="O173" s="2571"/>
      <c r="P173" s="2571"/>
      <c r="Q173" s="2571"/>
      <c r="R173" s="2571"/>
      <c r="S173" s="2571"/>
      <c r="T173" s="2571"/>
      <c r="U173" s="2571"/>
      <c r="V173" s="2571"/>
      <c r="W173" s="2571"/>
      <c r="X173" s="2571"/>
      <c r="Y173" s="2571"/>
      <c r="Z173" s="2571"/>
      <c r="AA173" s="2571"/>
      <c r="AB173" s="2571"/>
      <c r="AC173" s="2571"/>
      <c r="AD173" s="2571"/>
      <c r="AE173" s="2571"/>
      <c r="AF173" s="2571"/>
      <c r="AG173" s="2571"/>
      <c r="AH173" s="2571"/>
      <c r="AI173" s="2571"/>
      <c r="AJ173" s="2571"/>
      <c r="AK173" s="2571"/>
      <c r="AL173" s="2571"/>
      <c r="AM173" s="2571"/>
      <c r="AN173" s="2571"/>
      <c r="AO173" s="2571"/>
      <c r="AP173" s="2571"/>
      <c r="AQ173" s="2571"/>
      <c r="AR173" s="2571"/>
      <c r="AS173" s="2571"/>
    </row>
    <row r="174" spans="1:45" ht="16.5" customHeight="1">
      <c r="A174" s="2571"/>
      <c r="B174" s="2571"/>
      <c r="C174" s="2571"/>
      <c r="D174" s="73"/>
      <c r="E174" s="73"/>
      <c r="F174" s="2629"/>
      <c r="G174" s="2571"/>
      <c r="H174" s="2571"/>
      <c r="I174" s="2571"/>
      <c r="J174" s="2571"/>
      <c r="K174" s="2571"/>
      <c r="L174" s="2571"/>
      <c r="M174" s="2571"/>
      <c r="N174" s="2630"/>
      <c r="O174" s="2571"/>
      <c r="P174" s="2571"/>
      <c r="Q174" s="2571"/>
      <c r="R174" s="2571"/>
      <c r="S174" s="2571"/>
      <c r="T174" s="2571"/>
      <c r="U174" s="2571"/>
      <c r="V174" s="2571"/>
      <c r="W174" s="2571"/>
      <c r="X174" s="2571"/>
      <c r="Y174" s="2571"/>
      <c r="Z174" s="2571"/>
      <c r="AA174" s="2571"/>
      <c r="AB174" s="2571"/>
      <c r="AC174" s="2571"/>
      <c r="AD174" s="2571"/>
      <c r="AE174" s="2571"/>
      <c r="AF174" s="2571"/>
      <c r="AG174" s="2571"/>
      <c r="AH174" s="2571"/>
      <c r="AI174" s="2571"/>
      <c r="AJ174" s="2571"/>
      <c r="AK174" s="2571"/>
      <c r="AL174" s="2571"/>
      <c r="AM174" s="2571"/>
      <c r="AN174" s="2571"/>
      <c r="AO174" s="2571"/>
      <c r="AP174" s="2571"/>
      <c r="AQ174" s="2571"/>
      <c r="AR174" s="2571"/>
      <c r="AS174" s="2571"/>
    </row>
    <row r="175" spans="1:45" ht="16.5" customHeight="1">
      <c r="A175" s="2571"/>
      <c r="B175" s="2571"/>
      <c r="C175" s="2571"/>
      <c r="D175" s="73"/>
      <c r="E175" s="73"/>
      <c r="F175" s="2629"/>
      <c r="G175" s="2571"/>
      <c r="H175" s="2571"/>
      <c r="I175" s="2571"/>
      <c r="J175" s="2571"/>
      <c r="K175" s="2571"/>
      <c r="L175" s="2571"/>
      <c r="M175" s="2571"/>
      <c r="N175" s="2630"/>
      <c r="O175" s="2571"/>
      <c r="P175" s="2571"/>
      <c r="Q175" s="2571"/>
      <c r="R175" s="2571"/>
      <c r="S175" s="2571"/>
      <c r="T175" s="2571"/>
      <c r="U175" s="2571"/>
      <c r="V175" s="2571"/>
      <c r="W175" s="2571"/>
      <c r="X175" s="2571"/>
      <c r="Y175" s="2571"/>
      <c r="Z175" s="2571"/>
      <c r="AA175" s="2571"/>
      <c r="AB175" s="2571"/>
      <c r="AC175" s="2571"/>
      <c r="AD175" s="2571"/>
      <c r="AE175" s="2571"/>
      <c r="AF175" s="2571"/>
      <c r="AG175" s="2571"/>
      <c r="AH175" s="2571"/>
      <c r="AI175" s="2571"/>
      <c r="AJ175" s="2571"/>
      <c r="AK175" s="2571"/>
      <c r="AL175" s="2571"/>
      <c r="AM175" s="2571"/>
      <c r="AN175" s="2571"/>
      <c r="AO175" s="2571"/>
      <c r="AP175" s="2571"/>
      <c r="AQ175" s="2571"/>
      <c r="AR175" s="2571"/>
      <c r="AS175" s="2571"/>
    </row>
    <row r="176" spans="1:45" ht="16.5" customHeight="1">
      <c r="A176" s="2571"/>
      <c r="B176" s="2571"/>
      <c r="C176" s="2571"/>
      <c r="D176" s="73"/>
      <c r="E176" s="73"/>
      <c r="F176" s="2629"/>
      <c r="G176" s="2571"/>
      <c r="H176" s="2571"/>
      <c r="I176" s="2571"/>
      <c r="J176" s="2571"/>
      <c r="K176" s="2571"/>
      <c r="L176" s="2571"/>
      <c r="M176" s="2571"/>
      <c r="N176" s="2630"/>
      <c r="O176" s="2571"/>
      <c r="P176" s="2571"/>
      <c r="Q176" s="2571"/>
      <c r="R176" s="2571"/>
      <c r="S176" s="2571"/>
      <c r="T176" s="2571"/>
      <c r="U176" s="2571"/>
      <c r="V176" s="2571"/>
      <c r="W176" s="2571"/>
      <c r="X176" s="2571"/>
      <c r="Y176" s="2571"/>
      <c r="Z176" s="2571"/>
      <c r="AA176" s="2571"/>
      <c r="AB176" s="2571"/>
      <c r="AC176" s="2571"/>
      <c r="AD176" s="2571"/>
      <c r="AE176" s="2571"/>
      <c r="AF176" s="2571"/>
      <c r="AG176" s="2571"/>
      <c r="AH176" s="2571"/>
      <c r="AI176" s="2571"/>
      <c r="AJ176" s="2571"/>
      <c r="AK176" s="2571"/>
      <c r="AL176" s="2571"/>
      <c r="AM176" s="2571"/>
      <c r="AN176" s="2571"/>
      <c r="AO176" s="2571"/>
      <c r="AP176" s="2571"/>
      <c r="AQ176" s="2571"/>
      <c r="AR176" s="2571"/>
      <c r="AS176" s="2571"/>
    </row>
    <row r="177" spans="1:45" ht="16.5" customHeight="1">
      <c r="A177" s="2571"/>
      <c r="B177" s="2571"/>
      <c r="C177" s="2571"/>
      <c r="D177" s="73"/>
      <c r="E177" s="73"/>
      <c r="F177" s="2629"/>
      <c r="G177" s="2571"/>
      <c r="H177" s="2571"/>
      <c r="I177" s="2571"/>
      <c r="J177" s="2571"/>
      <c r="K177" s="2571"/>
      <c r="L177" s="2571"/>
      <c r="M177" s="2571"/>
      <c r="N177" s="2630"/>
      <c r="O177" s="2571"/>
      <c r="P177" s="2571"/>
      <c r="Q177" s="2571"/>
      <c r="R177" s="2571"/>
      <c r="S177" s="2571"/>
      <c r="T177" s="2571"/>
      <c r="U177" s="2571"/>
      <c r="V177" s="2571"/>
      <c r="W177" s="2571"/>
      <c r="X177" s="2571"/>
      <c r="Y177" s="2571"/>
      <c r="Z177" s="2571"/>
      <c r="AA177" s="2571"/>
      <c r="AB177" s="2571"/>
      <c r="AC177" s="2571"/>
      <c r="AD177" s="2571"/>
      <c r="AE177" s="2571"/>
      <c r="AF177" s="2571"/>
      <c r="AG177" s="2571"/>
      <c r="AH177" s="2571"/>
      <c r="AI177" s="2571"/>
      <c r="AJ177" s="2571"/>
      <c r="AK177" s="2571"/>
      <c r="AL177" s="2571"/>
      <c r="AM177" s="2571"/>
      <c r="AN177" s="2571"/>
      <c r="AO177" s="2571"/>
      <c r="AP177" s="2571"/>
      <c r="AQ177" s="2571"/>
      <c r="AR177" s="2571"/>
      <c r="AS177" s="2571"/>
    </row>
    <row r="178" spans="1:45" ht="16.5" customHeight="1">
      <c r="A178" s="2571"/>
      <c r="B178" s="2571"/>
      <c r="C178" s="2571"/>
      <c r="D178" s="73"/>
      <c r="E178" s="73"/>
      <c r="F178" s="2629"/>
      <c r="G178" s="2571"/>
      <c r="H178" s="2571"/>
      <c r="I178" s="2571"/>
      <c r="J178" s="2571"/>
      <c r="K178" s="2571"/>
      <c r="L178" s="2571"/>
      <c r="M178" s="2571"/>
      <c r="N178" s="2630"/>
      <c r="O178" s="2571"/>
      <c r="P178" s="2571"/>
      <c r="Q178" s="2571"/>
      <c r="R178" s="2571"/>
      <c r="S178" s="2571"/>
      <c r="T178" s="2571"/>
      <c r="U178" s="2571"/>
      <c r="V178" s="2571"/>
      <c r="W178" s="2571"/>
      <c r="X178" s="2571"/>
      <c r="Y178" s="2571"/>
      <c r="Z178" s="2571"/>
      <c r="AA178" s="2571"/>
      <c r="AB178" s="2571"/>
      <c r="AC178" s="2571"/>
      <c r="AD178" s="2571"/>
      <c r="AE178" s="2571"/>
      <c r="AF178" s="2571"/>
      <c r="AG178" s="2571"/>
      <c r="AH178" s="2571"/>
      <c r="AI178" s="2571"/>
      <c r="AJ178" s="2571"/>
      <c r="AK178" s="2571"/>
      <c r="AL178" s="2571"/>
      <c r="AM178" s="2571"/>
      <c r="AN178" s="2571"/>
      <c r="AO178" s="2571"/>
      <c r="AP178" s="2571"/>
      <c r="AQ178" s="2571"/>
      <c r="AR178" s="2571"/>
      <c r="AS178" s="2571"/>
    </row>
    <row r="179" spans="1:45" ht="16.5" customHeight="1">
      <c r="A179" s="2571"/>
      <c r="B179" s="2571"/>
      <c r="C179" s="2571"/>
      <c r="D179" s="73"/>
      <c r="E179" s="73"/>
      <c r="F179" s="2629"/>
      <c r="G179" s="2571"/>
      <c r="H179" s="2571"/>
      <c r="I179" s="2571"/>
      <c r="J179" s="2571"/>
      <c r="K179" s="2571"/>
      <c r="L179" s="2571"/>
      <c r="M179" s="2571"/>
      <c r="N179" s="2630"/>
      <c r="O179" s="2571"/>
      <c r="P179" s="2571"/>
      <c r="Q179" s="2571"/>
      <c r="R179" s="2571"/>
      <c r="S179" s="2571"/>
      <c r="T179" s="2571"/>
      <c r="U179" s="2571"/>
      <c r="V179" s="2571"/>
      <c r="W179" s="2571"/>
      <c r="X179" s="2571"/>
      <c r="Y179" s="2571"/>
      <c r="Z179" s="2571"/>
      <c r="AA179" s="2571"/>
      <c r="AB179" s="2571"/>
      <c r="AC179" s="2571"/>
      <c r="AD179" s="2571"/>
      <c r="AE179" s="2571"/>
      <c r="AF179" s="2571"/>
      <c r="AG179" s="2571"/>
      <c r="AH179" s="2571"/>
      <c r="AI179" s="2571"/>
      <c r="AJ179" s="2571"/>
      <c r="AK179" s="2571"/>
      <c r="AL179" s="2571"/>
      <c r="AM179" s="2571"/>
      <c r="AN179" s="2571"/>
      <c r="AO179" s="2571"/>
      <c r="AP179" s="2571"/>
      <c r="AQ179" s="2571"/>
      <c r="AR179" s="2571"/>
      <c r="AS179" s="2571"/>
    </row>
    <row r="180" spans="1:45" ht="16.5" customHeight="1">
      <c r="A180" s="2571"/>
      <c r="B180" s="2571"/>
      <c r="C180" s="2571"/>
      <c r="D180" s="73"/>
      <c r="E180" s="73"/>
      <c r="F180" s="2629"/>
      <c r="G180" s="2571"/>
      <c r="H180" s="2571"/>
      <c r="I180" s="2571"/>
      <c r="J180" s="2571"/>
      <c r="K180" s="2571"/>
      <c r="L180" s="2571"/>
      <c r="M180" s="2571"/>
      <c r="N180" s="2630"/>
      <c r="O180" s="2571"/>
      <c r="P180" s="2571"/>
      <c r="Q180" s="2571"/>
      <c r="R180" s="2571"/>
      <c r="S180" s="2571"/>
      <c r="T180" s="2571"/>
      <c r="U180" s="2571"/>
      <c r="V180" s="2571"/>
      <c r="W180" s="2571"/>
      <c r="X180" s="2571"/>
      <c r="Y180" s="2571"/>
      <c r="Z180" s="2571"/>
      <c r="AA180" s="2571"/>
      <c r="AB180" s="2571"/>
      <c r="AC180" s="2571"/>
      <c r="AD180" s="2571"/>
      <c r="AE180" s="2571"/>
      <c r="AF180" s="2571"/>
      <c r="AG180" s="2571"/>
      <c r="AH180" s="2571"/>
      <c r="AI180" s="2571"/>
      <c r="AJ180" s="2571"/>
      <c r="AK180" s="2571"/>
      <c r="AL180" s="2571"/>
      <c r="AM180" s="2571"/>
      <c r="AN180" s="2571"/>
      <c r="AO180" s="2571"/>
      <c r="AP180" s="2571"/>
      <c r="AQ180" s="2571"/>
      <c r="AR180" s="2571"/>
      <c r="AS180" s="2571"/>
    </row>
    <row r="181" spans="1:45" ht="16.5" customHeight="1">
      <c r="A181" s="2571"/>
      <c r="B181" s="2571"/>
      <c r="C181" s="2571"/>
      <c r="D181" s="73"/>
      <c r="E181" s="73"/>
      <c r="F181" s="2629"/>
      <c r="G181" s="2571"/>
      <c r="H181" s="2571"/>
      <c r="I181" s="2571"/>
      <c r="J181" s="2571"/>
      <c r="K181" s="2571"/>
      <c r="L181" s="2571"/>
      <c r="M181" s="2571"/>
      <c r="N181" s="2630"/>
      <c r="O181" s="2571"/>
      <c r="P181" s="2571"/>
      <c r="Q181" s="2571"/>
      <c r="R181" s="2571"/>
      <c r="S181" s="2571"/>
      <c r="T181" s="2571"/>
      <c r="U181" s="2571"/>
      <c r="V181" s="2571"/>
      <c r="W181" s="2571"/>
      <c r="X181" s="2571"/>
      <c r="Y181" s="2571"/>
      <c r="Z181" s="2571"/>
      <c r="AA181" s="2571"/>
      <c r="AB181" s="2571"/>
      <c r="AC181" s="2571"/>
      <c r="AD181" s="2571"/>
      <c r="AE181" s="2571"/>
      <c r="AF181" s="2571"/>
      <c r="AG181" s="2571"/>
      <c r="AH181" s="2571"/>
      <c r="AI181" s="2571"/>
      <c r="AJ181" s="2571"/>
      <c r="AK181" s="2571"/>
      <c r="AL181" s="2571"/>
      <c r="AM181" s="2571"/>
      <c r="AN181" s="2571"/>
      <c r="AO181" s="2571"/>
      <c r="AP181" s="2571"/>
      <c r="AQ181" s="2571"/>
      <c r="AR181" s="2571"/>
      <c r="AS181" s="2571"/>
    </row>
    <row r="182" spans="1:45" ht="16.5" customHeight="1">
      <c r="A182" s="2571"/>
      <c r="B182" s="2571"/>
      <c r="C182" s="2571"/>
      <c r="D182" s="73"/>
      <c r="E182" s="73"/>
      <c r="F182" s="2629"/>
      <c r="G182" s="2571"/>
      <c r="H182" s="2571"/>
      <c r="I182" s="2571"/>
      <c r="J182" s="2571"/>
      <c r="K182" s="2571"/>
      <c r="L182" s="2571"/>
      <c r="M182" s="2571"/>
      <c r="N182" s="2630"/>
      <c r="O182" s="2571"/>
      <c r="P182" s="2571"/>
      <c r="Q182" s="2571"/>
      <c r="R182" s="2571"/>
      <c r="S182" s="2571"/>
      <c r="T182" s="2571"/>
      <c r="U182" s="2571"/>
      <c r="V182" s="2571"/>
      <c r="W182" s="2571"/>
      <c r="X182" s="2571"/>
      <c r="Y182" s="2571"/>
      <c r="Z182" s="2571"/>
      <c r="AA182" s="2571"/>
      <c r="AB182" s="2571"/>
      <c r="AC182" s="2571"/>
      <c r="AD182" s="2571"/>
      <c r="AE182" s="2571"/>
      <c r="AF182" s="2571"/>
      <c r="AG182" s="2571"/>
      <c r="AH182" s="2571"/>
      <c r="AI182" s="2571"/>
      <c r="AJ182" s="2571"/>
      <c r="AK182" s="2571"/>
      <c r="AL182" s="2571"/>
      <c r="AM182" s="2571"/>
      <c r="AN182" s="2571"/>
      <c r="AO182" s="2571"/>
      <c r="AP182" s="2571"/>
      <c r="AQ182" s="2571"/>
      <c r="AR182" s="2571"/>
      <c r="AS182" s="2571"/>
    </row>
    <row r="183" spans="1:45" ht="16.5" customHeight="1">
      <c r="A183" s="2571"/>
      <c r="B183" s="2571"/>
      <c r="C183" s="2571"/>
      <c r="D183" s="73"/>
      <c r="E183" s="73"/>
      <c r="F183" s="2629"/>
      <c r="G183" s="2571"/>
      <c r="H183" s="2571"/>
      <c r="I183" s="2571"/>
      <c r="J183" s="2571"/>
      <c r="K183" s="2571"/>
      <c r="L183" s="2571"/>
      <c r="M183" s="2571"/>
      <c r="N183" s="2630"/>
      <c r="O183" s="2571"/>
      <c r="P183" s="2571"/>
      <c r="Q183" s="2571"/>
      <c r="R183" s="2571"/>
      <c r="S183" s="2571"/>
      <c r="T183" s="2571"/>
      <c r="U183" s="2571"/>
      <c r="V183" s="2571"/>
      <c r="W183" s="2571"/>
      <c r="X183" s="2571"/>
      <c r="Y183" s="2571"/>
      <c r="Z183" s="2571"/>
      <c r="AA183" s="2571"/>
      <c r="AB183" s="2571"/>
      <c r="AC183" s="2571"/>
      <c r="AD183" s="2571"/>
      <c r="AE183" s="2571"/>
      <c r="AF183" s="2571"/>
      <c r="AG183" s="2571"/>
      <c r="AH183" s="2571"/>
      <c r="AI183" s="2571"/>
      <c r="AJ183" s="2571"/>
      <c r="AK183" s="2571"/>
      <c r="AL183" s="2571"/>
      <c r="AM183" s="2571"/>
      <c r="AN183" s="2571"/>
      <c r="AO183" s="2571"/>
      <c r="AP183" s="2571"/>
      <c r="AQ183" s="2571"/>
      <c r="AR183" s="2571"/>
      <c r="AS183" s="2571"/>
    </row>
    <row r="184" spans="1:45" ht="16.5" customHeight="1">
      <c r="A184" s="2571"/>
      <c r="B184" s="2571"/>
      <c r="C184" s="2571"/>
      <c r="D184" s="73"/>
      <c r="E184" s="73"/>
      <c r="F184" s="2629"/>
      <c r="G184" s="2571"/>
      <c r="H184" s="2571"/>
      <c r="I184" s="2571"/>
      <c r="J184" s="2571"/>
      <c r="K184" s="2571"/>
      <c r="L184" s="2571"/>
      <c r="M184" s="2571"/>
      <c r="N184" s="2630"/>
      <c r="O184" s="2571"/>
      <c r="P184" s="2571"/>
      <c r="Q184" s="2571"/>
      <c r="R184" s="2571"/>
      <c r="S184" s="2571"/>
      <c r="T184" s="2571"/>
      <c r="U184" s="2571"/>
      <c r="V184" s="2571"/>
      <c r="W184" s="2571"/>
      <c r="X184" s="2571"/>
      <c r="Y184" s="2571"/>
      <c r="Z184" s="2571"/>
      <c r="AA184" s="2571"/>
      <c r="AB184" s="2571"/>
      <c r="AC184" s="2571"/>
      <c r="AD184" s="2571"/>
      <c r="AE184" s="2571"/>
      <c r="AF184" s="2571"/>
      <c r="AG184" s="2571"/>
      <c r="AH184" s="2571"/>
      <c r="AI184" s="2571"/>
      <c r="AJ184" s="2571"/>
      <c r="AK184" s="2571"/>
      <c r="AL184" s="2571"/>
      <c r="AM184" s="2571"/>
      <c r="AN184" s="2571"/>
      <c r="AO184" s="2571"/>
      <c r="AP184" s="2571"/>
      <c r="AQ184" s="2571"/>
      <c r="AR184" s="2571"/>
      <c r="AS184" s="2571"/>
    </row>
    <row r="185" spans="1:45" ht="16.5" customHeight="1">
      <c r="A185" s="2571"/>
      <c r="B185" s="2571"/>
      <c r="C185" s="2571"/>
      <c r="D185" s="73"/>
      <c r="E185" s="73"/>
      <c r="F185" s="2629"/>
      <c r="G185" s="2571"/>
      <c r="H185" s="2571"/>
      <c r="I185" s="2571"/>
      <c r="J185" s="2571"/>
      <c r="K185" s="2571"/>
      <c r="L185" s="2571"/>
      <c r="M185" s="2571"/>
      <c r="N185" s="2630"/>
      <c r="O185" s="2571"/>
      <c r="P185" s="2571"/>
      <c r="Q185" s="2571"/>
      <c r="R185" s="2571"/>
      <c r="S185" s="2571"/>
      <c r="T185" s="2571"/>
      <c r="U185" s="2571"/>
      <c r="V185" s="2571"/>
      <c r="W185" s="2571"/>
      <c r="X185" s="2571"/>
      <c r="Y185" s="2571"/>
      <c r="Z185" s="2571"/>
      <c r="AA185" s="2571"/>
      <c r="AB185" s="2571"/>
      <c r="AC185" s="2571"/>
      <c r="AD185" s="2571"/>
      <c r="AE185" s="2571"/>
      <c r="AF185" s="2571"/>
      <c r="AG185" s="2571"/>
      <c r="AH185" s="2571"/>
      <c r="AI185" s="2571"/>
      <c r="AJ185" s="2571"/>
      <c r="AK185" s="2571"/>
      <c r="AL185" s="2571"/>
      <c r="AM185" s="2571"/>
      <c r="AN185" s="2571"/>
      <c r="AO185" s="2571"/>
      <c r="AP185" s="2571"/>
      <c r="AQ185" s="2571"/>
      <c r="AR185" s="2571"/>
      <c r="AS185" s="2571"/>
    </row>
    <row r="186" spans="1:45" ht="16.5" customHeight="1">
      <c r="A186" s="2571"/>
      <c r="B186" s="2571"/>
      <c r="C186" s="2571"/>
      <c r="D186" s="73"/>
      <c r="E186" s="73"/>
      <c r="F186" s="2629"/>
      <c r="G186" s="2571"/>
      <c r="H186" s="2571"/>
      <c r="I186" s="2571"/>
      <c r="J186" s="2571"/>
      <c r="K186" s="2571"/>
      <c r="L186" s="2571"/>
      <c r="M186" s="2571"/>
      <c r="N186" s="2630"/>
      <c r="O186" s="2571"/>
      <c r="P186" s="2571"/>
      <c r="Q186" s="2571"/>
      <c r="R186" s="2571"/>
      <c r="S186" s="2571"/>
      <c r="T186" s="2571"/>
      <c r="U186" s="2571"/>
      <c r="V186" s="2571"/>
      <c r="W186" s="2571"/>
      <c r="X186" s="2571"/>
      <c r="Y186" s="2571"/>
      <c r="Z186" s="2571"/>
      <c r="AA186" s="2571"/>
      <c r="AB186" s="2571"/>
      <c r="AC186" s="2571"/>
      <c r="AD186" s="2571"/>
      <c r="AE186" s="2571"/>
      <c r="AF186" s="2571"/>
      <c r="AG186" s="2571"/>
      <c r="AH186" s="2571"/>
      <c r="AI186" s="2571"/>
      <c r="AJ186" s="2571"/>
      <c r="AK186" s="2571"/>
      <c r="AL186" s="2571"/>
      <c r="AM186" s="2571"/>
      <c r="AN186" s="2571"/>
      <c r="AO186" s="2571"/>
      <c r="AP186" s="2571"/>
      <c r="AQ186" s="2571"/>
      <c r="AR186" s="2571"/>
      <c r="AS186" s="2571"/>
    </row>
    <row r="187" spans="1:45" ht="16.5" customHeight="1">
      <c r="A187" s="2571"/>
      <c r="B187" s="2571"/>
      <c r="C187" s="2571"/>
      <c r="D187" s="73"/>
      <c r="E187" s="73"/>
      <c r="F187" s="2629"/>
      <c r="G187" s="2571"/>
      <c r="H187" s="2571"/>
      <c r="I187" s="2571"/>
      <c r="J187" s="2571"/>
      <c r="K187" s="2571"/>
      <c r="L187" s="2571"/>
      <c r="M187" s="2571"/>
      <c r="N187" s="2630"/>
      <c r="O187" s="2571"/>
      <c r="P187" s="2571"/>
      <c r="Q187" s="2571"/>
      <c r="R187" s="2571"/>
      <c r="S187" s="2571"/>
      <c r="T187" s="2571"/>
      <c r="U187" s="2571"/>
      <c r="V187" s="2571"/>
      <c r="W187" s="2571"/>
      <c r="X187" s="2571"/>
      <c r="Y187" s="2571"/>
      <c r="Z187" s="2571"/>
      <c r="AA187" s="2571"/>
      <c r="AB187" s="2571"/>
      <c r="AC187" s="2571"/>
      <c r="AD187" s="2571"/>
      <c r="AE187" s="2571"/>
      <c r="AF187" s="2571"/>
      <c r="AG187" s="2571"/>
      <c r="AH187" s="2571"/>
      <c r="AI187" s="2571"/>
      <c r="AJ187" s="2571"/>
      <c r="AK187" s="2571"/>
      <c r="AL187" s="2571"/>
      <c r="AM187" s="2571"/>
      <c r="AN187" s="2571"/>
      <c r="AO187" s="2571"/>
      <c r="AP187" s="2571"/>
      <c r="AQ187" s="2571"/>
      <c r="AR187" s="2571"/>
      <c r="AS187" s="2571"/>
    </row>
    <row r="188" spans="1:45" ht="16.5" customHeight="1">
      <c r="A188" s="2571"/>
      <c r="B188" s="2571"/>
      <c r="C188" s="2571"/>
      <c r="D188" s="73"/>
      <c r="E188" s="73"/>
      <c r="F188" s="2629"/>
      <c r="G188" s="2571"/>
      <c r="H188" s="2571"/>
      <c r="I188" s="2571"/>
      <c r="J188" s="2571"/>
      <c r="K188" s="2571"/>
      <c r="L188" s="2571"/>
      <c r="M188" s="2571"/>
      <c r="N188" s="2630"/>
      <c r="O188" s="2571"/>
      <c r="P188" s="2571"/>
      <c r="Q188" s="2571"/>
      <c r="R188" s="2571"/>
      <c r="S188" s="2571"/>
      <c r="T188" s="2571"/>
      <c r="U188" s="2571"/>
      <c r="V188" s="2571"/>
      <c r="W188" s="2571"/>
      <c r="X188" s="2571"/>
      <c r="Y188" s="2571"/>
      <c r="Z188" s="2571"/>
      <c r="AA188" s="2571"/>
      <c r="AB188" s="2571"/>
      <c r="AC188" s="2571"/>
      <c r="AD188" s="2571"/>
      <c r="AE188" s="2571"/>
      <c r="AF188" s="2571"/>
      <c r="AG188" s="2571"/>
      <c r="AH188" s="2571"/>
      <c r="AI188" s="2571"/>
      <c r="AJ188" s="2571"/>
      <c r="AK188" s="2571"/>
      <c r="AL188" s="2571"/>
      <c r="AM188" s="2571"/>
      <c r="AN188" s="2571"/>
      <c r="AO188" s="2571"/>
      <c r="AP188" s="2571"/>
      <c r="AQ188" s="2571"/>
      <c r="AR188" s="2571"/>
      <c r="AS188" s="2571"/>
    </row>
    <row r="189" spans="1:45" ht="16.5" customHeight="1">
      <c r="A189" s="2571"/>
      <c r="B189" s="2571"/>
      <c r="C189" s="2571"/>
      <c r="D189" s="73"/>
      <c r="E189" s="73"/>
      <c r="F189" s="2629"/>
      <c r="G189" s="2571"/>
      <c r="H189" s="2571"/>
      <c r="I189" s="2571"/>
      <c r="J189" s="2571"/>
      <c r="K189" s="2571"/>
      <c r="L189" s="2571"/>
      <c r="M189" s="2571"/>
      <c r="N189" s="2630"/>
      <c r="O189" s="2571"/>
      <c r="P189" s="2571"/>
      <c r="Q189" s="2571"/>
      <c r="R189" s="2571"/>
      <c r="S189" s="2571"/>
      <c r="T189" s="2571"/>
      <c r="U189" s="2571"/>
      <c r="V189" s="2571"/>
      <c r="W189" s="2571"/>
      <c r="X189" s="2571"/>
      <c r="Y189" s="2571"/>
      <c r="Z189" s="2571"/>
      <c r="AA189" s="2571"/>
      <c r="AB189" s="2571"/>
      <c r="AC189" s="2571"/>
      <c r="AD189" s="2571"/>
      <c r="AE189" s="2571"/>
      <c r="AF189" s="2571"/>
      <c r="AG189" s="2571"/>
      <c r="AH189" s="2571"/>
      <c r="AI189" s="2571"/>
      <c r="AJ189" s="2571"/>
      <c r="AK189" s="2571"/>
      <c r="AL189" s="2571"/>
      <c r="AM189" s="2571"/>
      <c r="AN189" s="2571"/>
      <c r="AO189" s="2571"/>
      <c r="AP189" s="2571"/>
      <c r="AQ189" s="2571"/>
      <c r="AR189" s="2571"/>
      <c r="AS189" s="2571"/>
    </row>
    <row r="190" spans="1:45" ht="16.5" customHeight="1">
      <c r="A190" s="2571"/>
      <c r="B190" s="2571"/>
      <c r="C190" s="2571"/>
      <c r="D190" s="73"/>
      <c r="E190" s="73"/>
      <c r="F190" s="2629"/>
      <c r="G190" s="2571"/>
      <c r="H190" s="2571"/>
      <c r="I190" s="2571"/>
      <c r="J190" s="2571"/>
      <c r="K190" s="2571"/>
      <c r="L190" s="2571"/>
      <c r="M190" s="2571"/>
      <c r="N190" s="2630"/>
      <c r="O190" s="2571"/>
      <c r="P190" s="2571"/>
      <c r="Q190" s="2571"/>
      <c r="R190" s="2571"/>
      <c r="S190" s="2571"/>
      <c r="T190" s="2571"/>
      <c r="U190" s="2571"/>
      <c r="V190" s="2571"/>
      <c r="W190" s="2571"/>
      <c r="X190" s="2571"/>
      <c r="Y190" s="2571"/>
      <c r="Z190" s="2571"/>
      <c r="AA190" s="2571"/>
      <c r="AB190" s="2571"/>
      <c r="AC190" s="2571"/>
      <c r="AD190" s="2571"/>
      <c r="AE190" s="2571"/>
      <c r="AF190" s="2571"/>
      <c r="AG190" s="2571"/>
      <c r="AH190" s="2571"/>
      <c r="AI190" s="2571"/>
      <c r="AJ190" s="2571"/>
      <c r="AK190" s="2571"/>
      <c r="AL190" s="2571"/>
      <c r="AM190" s="2571"/>
      <c r="AN190" s="2571"/>
      <c r="AO190" s="2571"/>
      <c r="AP190" s="2571"/>
      <c r="AQ190" s="2571"/>
      <c r="AR190" s="2571"/>
      <c r="AS190" s="2571"/>
    </row>
    <row r="191" spans="1:45" ht="16.5" customHeight="1">
      <c r="A191" s="2571"/>
      <c r="B191" s="2571"/>
      <c r="C191" s="2571"/>
      <c r="D191" s="73"/>
      <c r="E191" s="73"/>
      <c r="F191" s="2629"/>
      <c r="G191" s="2571"/>
      <c r="H191" s="2571"/>
      <c r="I191" s="2571"/>
      <c r="J191" s="2571"/>
      <c r="K191" s="2571"/>
      <c r="L191" s="2571"/>
      <c r="M191" s="2571"/>
      <c r="N191" s="2630"/>
      <c r="O191" s="2571"/>
      <c r="P191" s="2571"/>
      <c r="Q191" s="2571"/>
      <c r="R191" s="2571"/>
      <c r="S191" s="2571"/>
      <c r="T191" s="2571"/>
      <c r="U191" s="2571"/>
      <c r="V191" s="2571"/>
      <c r="W191" s="2571"/>
      <c r="X191" s="2571"/>
      <c r="Y191" s="2571"/>
      <c r="Z191" s="2571"/>
      <c r="AA191" s="2571"/>
      <c r="AB191" s="2571"/>
      <c r="AC191" s="2571"/>
      <c r="AD191" s="2571"/>
      <c r="AE191" s="2571"/>
      <c r="AF191" s="2571"/>
      <c r="AG191" s="2571"/>
      <c r="AH191" s="2571"/>
      <c r="AI191" s="2571"/>
      <c r="AJ191" s="2571"/>
      <c r="AK191" s="2571"/>
      <c r="AL191" s="2571"/>
      <c r="AM191" s="2571"/>
      <c r="AN191" s="2571"/>
      <c r="AO191" s="2571"/>
      <c r="AP191" s="2571"/>
      <c r="AQ191" s="2571"/>
      <c r="AR191" s="2571"/>
      <c r="AS191" s="2571"/>
    </row>
    <row r="192" spans="1:45" ht="16.5" customHeight="1">
      <c r="A192" s="2571"/>
      <c r="B192" s="2571"/>
      <c r="C192" s="2571"/>
      <c r="D192" s="73"/>
      <c r="E192" s="73"/>
      <c r="F192" s="2629"/>
      <c r="G192" s="2571"/>
      <c r="H192" s="2571"/>
      <c r="I192" s="2571"/>
      <c r="J192" s="2571"/>
      <c r="K192" s="2571"/>
      <c r="L192" s="2571"/>
      <c r="M192" s="2571"/>
      <c r="N192" s="2630"/>
      <c r="O192" s="2571"/>
      <c r="P192" s="2571"/>
      <c r="Q192" s="2571"/>
      <c r="R192" s="2571"/>
      <c r="S192" s="2571"/>
      <c r="T192" s="2571"/>
      <c r="U192" s="2571"/>
      <c r="V192" s="2571"/>
      <c r="W192" s="2571"/>
      <c r="X192" s="2571"/>
      <c r="Y192" s="2571"/>
      <c r="Z192" s="2571"/>
      <c r="AA192" s="2571"/>
      <c r="AB192" s="2571"/>
      <c r="AC192" s="2571"/>
      <c r="AD192" s="2571"/>
      <c r="AE192" s="2571"/>
      <c r="AF192" s="2571"/>
      <c r="AG192" s="2571"/>
      <c r="AH192" s="2571"/>
      <c r="AI192" s="2571"/>
      <c r="AJ192" s="2571"/>
      <c r="AK192" s="2571"/>
      <c r="AL192" s="2571"/>
      <c r="AM192" s="2571"/>
      <c r="AN192" s="2571"/>
      <c r="AO192" s="2571"/>
      <c r="AP192" s="2571"/>
      <c r="AQ192" s="2571"/>
      <c r="AR192" s="2571"/>
      <c r="AS192" s="2571"/>
    </row>
    <row r="193" spans="1:45" ht="16.5" customHeight="1">
      <c r="A193" s="2571"/>
      <c r="B193" s="2571"/>
      <c r="C193" s="2571"/>
      <c r="D193" s="73"/>
      <c r="E193" s="73"/>
      <c r="F193" s="2629"/>
      <c r="G193" s="2571"/>
      <c r="H193" s="2571"/>
      <c r="I193" s="2571"/>
      <c r="J193" s="2571"/>
      <c r="K193" s="2571"/>
      <c r="L193" s="2571"/>
      <c r="M193" s="2571"/>
      <c r="N193" s="2630"/>
      <c r="O193" s="2571"/>
      <c r="P193" s="2571"/>
      <c r="Q193" s="2571"/>
      <c r="R193" s="2571"/>
      <c r="S193" s="2571"/>
      <c r="T193" s="2571"/>
      <c r="U193" s="2571"/>
      <c r="V193" s="2571"/>
      <c r="W193" s="2571"/>
      <c r="X193" s="2571"/>
      <c r="Y193" s="2571"/>
      <c r="Z193" s="2571"/>
      <c r="AA193" s="2571"/>
      <c r="AB193" s="2571"/>
      <c r="AC193" s="2571"/>
      <c r="AD193" s="2571"/>
      <c r="AE193" s="2571"/>
      <c r="AF193" s="2571"/>
      <c r="AG193" s="2571"/>
      <c r="AH193" s="2571"/>
      <c r="AI193" s="2571"/>
      <c r="AJ193" s="2571"/>
      <c r="AK193" s="2571"/>
      <c r="AL193" s="2571"/>
      <c r="AM193" s="2571"/>
      <c r="AN193" s="2571"/>
      <c r="AO193" s="2571"/>
      <c r="AP193" s="2571"/>
      <c r="AQ193" s="2571"/>
      <c r="AR193" s="2571"/>
      <c r="AS193" s="2571"/>
    </row>
    <row r="194" spans="1:45" ht="16.5" customHeight="1">
      <c r="A194" s="2571"/>
      <c r="B194" s="2571"/>
      <c r="C194" s="2571"/>
      <c r="D194" s="73"/>
      <c r="E194" s="73"/>
      <c r="F194" s="2629"/>
      <c r="G194" s="2571"/>
      <c r="H194" s="2571"/>
      <c r="I194" s="2571"/>
      <c r="J194" s="2571"/>
      <c r="K194" s="2571"/>
      <c r="L194" s="2571"/>
      <c r="M194" s="2571"/>
      <c r="N194" s="2630"/>
      <c r="O194" s="2571"/>
      <c r="P194" s="2571"/>
      <c r="Q194" s="2571"/>
      <c r="R194" s="2571"/>
      <c r="S194" s="2571"/>
      <c r="T194" s="2571"/>
      <c r="U194" s="2571"/>
      <c r="V194" s="2571"/>
      <c r="W194" s="2571"/>
      <c r="X194" s="2571"/>
      <c r="Y194" s="2571"/>
      <c r="Z194" s="2571"/>
      <c r="AA194" s="2571"/>
      <c r="AB194" s="2571"/>
      <c r="AC194" s="2571"/>
      <c r="AD194" s="2571"/>
      <c r="AE194" s="2571"/>
      <c r="AF194" s="2571"/>
      <c r="AG194" s="2571"/>
      <c r="AH194" s="2571"/>
      <c r="AI194" s="2571"/>
      <c r="AJ194" s="2571"/>
      <c r="AK194" s="2571"/>
      <c r="AL194" s="2571"/>
      <c r="AM194" s="2571"/>
      <c r="AN194" s="2571"/>
      <c r="AO194" s="2571"/>
      <c r="AP194" s="2571"/>
      <c r="AQ194" s="2571"/>
      <c r="AR194" s="2571"/>
      <c r="AS194" s="2571"/>
    </row>
    <row r="195" spans="1:45" ht="16.5" customHeight="1">
      <c r="A195" s="2571"/>
      <c r="B195" s="2571"/>
      <c r="C195" s="2571"/>
      <c r="D195" s="73"/>
      <c r="E195" s="73"/>
      <c r="F195" s="2629"/>
      <c r="G195" s="2571"/>
      <c r="H195" s="2571"/>
      <c r="I195" s="2571"/>
      <c r="J195" s="2571"/>
      <c r="K195" s="2571"/>
      <c r="L195" s="2571"/>
      <c r="M195" s="2571"/>
      <c r="N195" s="2630"/>
      <c r="O195" s="2571"/>
      <c r="P195" s="2571"/>
      <c r="Q195" s="2571"/>
      <c r="R195" s="2571"/>
      <c r="S195" s="2571"/>
      <c r="T195" s="2571"/>
      <c r="U195" s="2571"/>
      <c r="V195" s="2571"/>
      <c r="W195" s="2571"/>
      <c r="X195" s="2571"/>
      <c r="Y195" s="2571"/>
      <c r="Z195" s="2571"/>
      <c r="AA195" s="2571"/>
      <c r="AB195" s="2571"/>
      <c r="AC195" s="2571"/>
      <c r="AD195" s="2571"/>
      <c r="AE195" s="2571"/>
      <c r="AF195" s="2571"/>
      <c r="AG195" s="2571"/>
      <c r="AH195" s="2571"/>
      <c r="AI195" s="2571"/>
      <c r="AJ195" s="2571"/>
      <c r="AK195" s="2571"/>
      <c r="AL195" s="2571"/>
      <c r="AM195" s="2571"/>
      <c r="AN195" s="2571"/>
      <c r="AO195" s="2571"/>
      <c r="AP195" s="2571"/>
      <c r="AQ195" s="2571"/>
      <c r="AR195" s="2571"/>
      <c r="AS195" s="2571"/>
    </row>
    <row r="196" spans="1:45" ht="16.5" customHeight="1">
      <c r="A196" s="2571"/>
      <c r="B196" s="2571"/>
      <c r="C196" s="2571"/>
      <c r="D196" s="73"/>
      <c r="E196" s="73"/>
      <c r="F196" s="2629"/>
      <c r="G196" s="2571"/>
      <c r="H196" s="2571"/>
      <c r="I196" s="2571"/>
      <c r="J196" s="2571"/>
      <c r="K196" s="2571"/>
      <c r="L196" s="2571"/>
      <c r="M196" s="2571"/>
      <c r="N196" s="2630"/>
      <c r="O196" s="2571"/>
      <c r="P196" s="2571"/>
      <c r="Q196" s="2571"/>
      <c r="R196" s="2571"/>
      <c r="S196" s="2571"/>
      <c r="T196" s="2571"/>
      <c r="U196" s="2571"/>
      <c r="V196" s="2571"/>
      <c r="W196" s="2571"/>
      <c r="X196" s="2571"/>
      <c r="Y196" s="2571"/>
      <c r="Z196" s="2571"/>
      <c r="AA196" s="2571"/>
      <c r="AB196" s="2571"/>
      <c r="AC196" s="2571"/>
      <c r="AD196" s="2571"/>
      <c r="AE196" s="2571"/>
      <c r="AF196" s="2571"/>
      <c r="AG196" s="2571"/>
      <c r="AH196" s="2571"/>
      <c r="AI196" s="2571"/>
      <c r="AJ196" s="2571"/>
      <c r="AK196" s="2571"/>
      <c r="AL196" s="2571"/>
      <c r="AM196" s="2571"/>
      <c r="AN196" s="2571"/>
      <c r="AO196" s="2571"/>
      <c r="AP196" s="2571"/>
      <c r="AQ196" s="2571"/>
      <c r="AR196" s="2571"/>
      <c r="AS196" s="2571"/>
    </row>
    <row r="197" spans="1:45" ht="16.5" customHeight="1">
      <c r="A197" s="2571"/>
      <c r="B197" s="2571"/>
      <c r="C197" s="2571"/>
      <c r="D197" s="73"/>
      <c r="E197" s="73"/>
      <c r="F197" s="2629"/>
      <c r="G197" s="2571"/>
      <c r="H197" s="2571"/>
      <c r="I197" s="2571"/>
      <c r="J197" s="2571"/>
      <c r="K197" s="2571"/>
      <c r="L197" s="2571"/>
      <c r="M197" s="2571"/>
      <c r="N197" s="2630"/>
      <c r="O197" s="2571"/>
      <c r="P197" s="2571"/>
      <c r="Q197" s="2571"/>
      <c r="R197" s="2571"/>
      <c r="S197" s="2571"/>
      <c r="T197" s="2571"/>
      <c r="U197" s="2571"/>
      <c r="V197" s="2571"/>
      <c r="W197" s="2571"/>
      <c r="X197" s="2571"/>
      <c r="Y197" s="2571"/>
      <c r="Z197" s="2571"/>
      <c r="AA197" s="2571"/>
      <c r="AB197" s="2571"/>
      <c r="AC197" s="2571"/>
      <c r="AD197" s="2571"/>
      <c r="AE197" s="2571"/>
      <c r="AF197" s="2571"/>
      <c r="AG197" s="2571"/>
      <c r="AH197" s="2571"/>
      <c r="AI197" s="2571"/>
      <c r="AJ197" s="2571"/>
      <c r="AK197" s="2571"/>
      <c r="AL197" s="2571"/>
      <c r="AM197" s="2571"/>
      <c r="AN197" s="2571"/>
      <c r="AO197" s="2571"/>
      <c r="AP197" s="2571"/>
      <c r="AQ197" s="2571"/>
      <c r="AR197" s="2571"/>
      <c r="AS197" s="2571"/>
    </row>
    <row r="198" spans="1:45" ht="16.5" customHeight="1">
      <c r="A198" s="2571"/>
      <c r="B198" s="2571"/>
      <c r="C198" s="2571"/>
      <c r="D198" s="73"/>
      <c r="E198" s="73"/>
      <c r="F198" s="2629"/>
      <c r="G198" s="2571"/>
      <c r="H198" s="2571"/>
      <c r="I198" s="2571"/>
      <c r="J198" s="2571"/>
      <c r="K198" s="2571"/>
      <c r="L198" s="2571"/>
      <c r="M198" s="2571"/>
      <c r="N198" s="2630"/>
      <c r="O198" s="2571"/>
      <c r="P198" s="2571"/>
      <c r="Q198" s="2571"/>
      <c r="R198" s="2571"/>
      <c r="S198" s="2571"/>
      <c r="T198" s="2571"/>
      <c r="U198" s="2571"/>
      <c r="V198" s="2571"/>
      <c r="W198" s="2571"/>
      <c r="X198" s="2571"/>
      <c r="Y198" s="2571"/>
      <c r="Z198" s="2571"/>
      <c r="AA198" s="2571"/>
      <c r="AB198" s="2571"/>
      <c r="AC198" s="2571"/>
      <c r="AD198" s="2571"/>
      <c r="AE198" s="2571"/>
      <c r="AF198" s="2571"/>
      <c r="AG198" s="2571"/>
      <c r="AH198" s="2571"/>
      <c r="AI198" s="2571"/>
      <c r="AJ198" s="2571"/>
      <c r="AK198" s="2571"/>
      <c r="AL198" s="2571"/>
      <c r="AM198" s="2571"/>
      <c r="AN198" s="2571"/>
      <c r="AO198" s="2571"/>
      <c r="AP198" s="2571"/>
      <c r="AQ198" s="2571"/>
      <c r="AR198" s="2571"/>
      <c r="AS198" s="2571"/>
    </row>
    <row r="199" spans="1:45" ht="16.5" customHeight="1">
      <c r="A199" s="2571"/>
      <c r="B199" s="2571"/>
      <c r="C199" s="2571"/>
      <c r="D199" s="73"/>
      <c r="E199" s="73"/>
      <c r="F199" s="2629"/>
      <c r="G199" s="2571"/>
      <c r="H199" s="2571"/>
      <c r="I199" s="2571"/>
      <c r="J199" s="2571"/>
      <c r="K199" s="2571"/>
      <c r="L199" s="2571"/>
      <c r="M199" s="2571"/>
      <c r="N199" s="2630"/>
      <c r="O199" s="2571"/>
      <c r="P199" s="2571"/>
      <c r="Q199" s="2571"/>
      <c r="R199" s="2571"/>
      <c r="S199" s="2571"/>
      <c r="T199" s="2571"/>
      <c r="U199" s="2571"/>
      <c r="V199" s="2571"/>
      <c r="W199" s="2571"/>
      <c r="X199" s="2571"/>
      <c r="Y199" s="2571"/>
      <c r="Z199" s="2571"/>
      <c r="AA199" s="2571"/>
      <c r="AB199" s="2571"/>
      <c r="AC199" s="2571"/>
      <c r="AD199" s="2571"/>
      <c r="AE199" s="2571"/>
      <c r="AF199" s="2571"/>
      <c r="AG199" s="2571"/>
      <c r="AH199" s="2571"/>
      <c r="AI199" s="2571"/>
      <c r="AJ199" s="2571"/>
      <c r="AK199" s="2571"/>
      <c r="AL199" s="2571"/>
      <c r="AM199" s="2571"/>
      <c r="AN199" s="2571"/>
      <c r="AO199" s="2571"/>
      <c r="AP199" s="2571"/>
      <c r="AQ199" s="2571"/>
      <c r="AR199" s="2571"/>
      <c r="AS199" s="2571"/>
    </row>
    <row r="200" spans="1:45" ht="16.5" customHeight="1">
      <c r="A200" s="2571"/>
      <c r="B200" s="2571"/>
      <c r="C200" s="2571"/>
      <c r="D200" s="73"/>
      <c r="E200" s="73"/>
      <c r="F200" s="2629"/>
      <c r="G200" s="2571"/>
      <c r="H200" s="2571"/>
      <c r="I200" s="2571"/>
      <c r="J200" s="2571"/>
      <c r="K200" s="2571"/>
      <c r="L200" s="2571"/>
      <c r="M200" s="2571"/>
      <c r="N200" s="2630"/>
      <c r="O200" s="2571"/>
      <c r="P200" s="2571"/>
      <c r="Q200" s="2571"/>
      <c r="R200" s="2571"/>
      <c r="S200" s="2571"/>
      <c r="T200" s="2571"/>
      <c r="U200" s="2571"/>
      <c r="V200" s="2571"/>
      <c r="W200" s="2571"/>
      <c r="X200" s="2571"/>
      <c r="Y200" s="2571"/>
      <c r="Z200" s="2571"/>
      <c r="AA200" s="2571"/>
      <c r="AB200" s="2571"/>
      <c r="AC200" s="2571"/>
      <c r="AD200" s="2571"/>
      <c r="AE200" s="2571"/>
      <c r="AF200" s="2571"/>
      <c r="AG200" s="2571"/>
      <c r="AH200" s="2571"/>
      <c r="AI200" s="2571"/>
      <c r="AJ200" s="2571"/>
      <c r="AK200" s="2571"/>
      <c r="AL200" s="2571"/>
      <c r="AM200" s="2571"/>
      <c r="AN200" s="2571"/>
      <c r="AO200" s="2571"/>
      <c r="AP200" s="2571"/>
      <c r="AQ200" s="2571"/>
      <c r="AR200" s="2571"/>
      <c r="AS200" s="2571"/>
    </row>
    <row r="201" spans="1:45" ht="16.5" customHeight="1">
      <c r="A201" s="2571"/>
      <c r="B201" s="2571"/>
      <c r="C201" s="2571"/>
      <c r="D201" s="73"/>
      <c r="E201" s="73"/>
      <c r="F201" s="2629"/>
      <c r="G201" s="2571"/>
      <c r="H201" s="2571"/>
      <c r="I201" s="2571"/>
      <c r="J201" s="2571"/>
      <c r="K201" s="2571"/>
      <c r="L201" s="2571"/>
      <c r="M201" s="2571"/>
      <c r="N201" s="2630"/>
      <c r="O201" s="2571"/>
      <c r="P201" s="2571"/>
      <c r="Q201" s="2571"/>
      <c r="R201" s="2571"/>
      <c r="S201" s="2571"/>
      <c r="T201" s="2571"/>
      <c r="U201" s="2571"/>
      <c r="V201" s="2571"/>
      <c r="W201" s="2571"/>
      <c r="X201" s="2571"/>
      <c r="Y201" s="2571"/>
      <c r="Z201" s="2571"/>
      <c r="AA201" s="2571"/>
      <c r="AB201" s="2571"/>
      <c r="AC201" s="2571"/>
      <c r="AD201" s="2571"/>
      <c r="AE201" s="2571"/>
      <c r="AF201" s="2571"/>
      <c r="AG201" s="2571"/>
      <c r="AH201" s="2571"/>
      <c r="AI201" s="2571"/>
      <c r="AJ201" s="2571"/>
      <c r="AK201" s="2571"/>
      <c r="AL201" s="2571"/>
      <c r="AM201" s="2571"/>
      <c r="AN201" s="2571"/>
      <c r="AO201" s="2571"/>
      <c r="AP201" s="2571"/>
      <c r="AQ201" s="2571"/>
      <c r="AR201" s="2571"/>
      <c r="AS201" s="2571"/>
    </row>
    <row r="202" spans="1:45" ht="16.5" customHeight="1">
      <c r="A202" s="2571"/>
      <c r="B202" s="2571"/>
      <c r="C202" s="2571"/>
      <c r="D202" s="73"/>
      <c r="E202" s="73"/>
      <c r="F202" s="2629"/>
      <c r="G202" s="2571"/>
      <c r="H202" s="2571"/>
      <c r="I202" s="2571"/>
      <c r="J202" s="2571"/>
      <c r="K202" s="2571"/>
      <c r="L202" s="2571"/>
      <c r="M202" s="2571"/>
      <c r="N202" s="2630"/>
      <c r="O202" s="2571"/>
      <c r="P202" s="2571"/>
      <c r="Q202" s="2571"/>
      <c r="R202" s="2571"/>
      <c r="S202" s="2571"/>
      <c r="T202" s="2571"/>
      <c r="U202" s="2571"/>
      <c r="V202" s="2571"/>
      <c r="W202" s="2571"/>
      <c r="X202" s="2571"/>
      <c r="Y202" s="2571"/>
      <c r="Z202" s="2571"/>
      <c r="AA202" s="2571"/>
      <c r="AB202" s="2571"/>
      <c r="AC202" s="2571"/>
      <c r="AD202" s="2571"/>
      <c r="AE202" s="2571"/>
      <c r="AF202" s="2571"/>
      <c r="AG202" s="2571"/>
      <c r="AH202" s="2571"/>
      <c r="AI202" s="2571"/>
      <c r="AJ202" s="2571"/>
      <c r="AK202" s="2571"/>
      <c r="AL202" s="2571"/>
      <c r="AM202" s="2571"/>
      <c r="AN202" s="2571"/>
      <c r="AO202" s="2571"/>
      <c r="AP202" s="2571"/>
      <c r="AQ202" s="2571"/>
      <c r="AR202" s="2571"/>
      <c r="AS202" s="2571"/>
    </row>
    <row r="203" spans="1:45" ht="16.5" customHeight="1">
      <c r="A203" s="2571"/>
      <c r="B203" s="2571"/>
      <c r="C203" s="2571"/>
      <c r="D203" s="73"/>
      <c r="E203" s="73"/>
      <c r="F203" s="2629"/>
      <c r="G203" s="2571"/>
      <c r="H203" s="2571"/>
      <c r="I203" s="2571"/>
      <c r="J203" s="2571"/>
      <c r="K203" s="2571"/>
      <c r="L203" s="2571"/>
      <c r="M203" s="2571"/>
      <c r="N203" s="2630"/>
      <c r="O203" s="2571"/>
      <c r="P203" s="2571"/>
      <c r="Q203" s="2571"/>
      <c r="R203" s="2571"/>
      <c r="S203" s="2571"/>
      <c r="T203" s="2571"/>
      <c r="U203" s="2571"/>
      <c r="V203" s="2571"/>
      <c r="W203" s="2571"/>
      <c r="X203" s="2571"/>
      <c r="Y203" s="2571"/>
      <c r="Z203" s="2571"/>
      <c r="AA203" s="2571"/>
      <c r="AB203" s="2571"/>
      <c r="AC203" s="2571"/>
      <c r="AD203" s="2571"/>
      <c r="AE203" s="2571"/>
      <c r="AF203" s="2571"/>
      <c r="AG203" s="2571"/>
      <c r="AH203" s="2571"/>
      <c r="AI203" s="2571"/>
      <c r="AJ203" s="2571"/>
      <c r="AK203" s="2571"/>
      <c r="AL203" s="2571"/>
      <c r="AM203" s="2571"/>
      <c r="AN203" s="2571"/>
      <c r="AO203" s="2571"/>
      <c r="AP203" s="2571"/>
      <c r="AQ203" s="2571"/>
      <c r="AR203" s="2571"/>
      <c r="AS203" s="2571"/>
    </row>
    <row r="204" spans="1:45" ht="16.5" customHeight="1">
      <c r="A204" s="2571"/>
      <c r="B204" s="2571"/>
      <c r="C204" s="2571"/>
      <c r="D204" s="73"/>
      <c r="E204" s="73"/>
      <c r="F204" s="2629"/>
      <c r="G204" s="2571"/>
      <c r="H204" s="2571"/>
      <c r="I204" s="2571"/>
      <c r="J204" s="2571"/>
      <c r="K204" s="2571"/>
      <c r="L204" s="2571"/>
      <c r="M204" s="2571"/>
      <c r="N204" s="2630"/>
      <c r="O204" s="2571"/>
      <c r="P204" s="2571"/>
      <c r="Q204" s="2571"/>
      <c r="R204" s="2571"/>
      <c r="S204" s="2571"/>
      <c r="T204" s="2571"/>
      <c r="U204" s="2571"/>
      <c r="V204" s="2571"/>
      <c r="W204" s="2571"/>
      <c r="X204" s="2571"/>
      <c r="Y204" s="2571"/>
      <c r="Z204" s="2571"/>
      <c r="AA204" s="2571"/>
      <c r="AB204" s="2571"/>
      <c r="AC204" s="2571"/>
      <c r="AD204" s="2571"/>
      <c r="AE204" s="2571"/>
      <c r="AF204" s="2571"/>
      <c r="AG204" s="2571"/>
      <c r="AH204" s="2571"/>
      <c r="AI204" s="2571"/>
      <c r="AJ204" s="2571"/>
      <c r="AK204" s="2571"/>
      <c r="AL204" s="2571"/>
      <c r="AM204" s="2571"/>
      <c r="AN204" s="2571"/>
      <c r="AO204" s="2571"/>
      <c r="AP204" s="2571"/>
      <c r="AQ204" s="2571"/>
      <c r="AR204" s="2571"/>
      <c r="AS204" s="2571"/>
    </row>
    <row r="205" spans="1:45" ht="16.5" customHeight="1">
      <c r="A205" s="2571"/>
      <c r="B205" s="2571"/>
      <c r="C205" s="2571"/>
      <c r="D205" s="73"/>
      <c r="E205" s="73"/>
      <c r="F205" s="2629"/>
      <c r="G205" s="2571"/>
      <c r="H205" s="2571"/>
      <c r="I205" s="2571"/>
      <c r="J205" s="2571"/>
      <c r="K205" s="2571"/>
      <c r="L205" s="2571"/>
      <c r="M205" s="2571"/>
      <c r="N205" s="2630"/>
      <c r="O205" s="2571"/>
      <c r="P205" s="2571"/>
      <c r="Q205" s="2571"/>
      <c r="R205" s="2571"/>
      <c r="S205" s="2571"/>
      <c r="T205" s="2571"/>
      <c r="U205" s="2571"/>
      <c r="V205" s="2571"/>
      <c r="W205" s="2571"/>
      <c r="X205" s="2571"/>
      <c r="Y205" s="2571"/>
      <c r="Z205" s="2571"/>
      <c r="AA205" s="2571"/>
      <c r="AB205" s="2571"/>
      <c r="AC205" s="2571"/>
      <c r="AD205" s="2571"/>
      <c r="AE205" s="2571"/>
      <c r="AF205" s="2571"/>
      <c r="AG205" s="2571"/>
      <c r="AH205" s="2571"/>
      <c r="AI205" s="2571"/>
      <c r="AJ205" s="2571"/>
      <c r="AK205" s="2571"/>
      <c r="AL205" s="2571"/>
      <c r="AM205" s="2571"/>
      <c r="AN205" s="2571"/>
      <c r="AO205" s="2571"/>
      <c r="AP205" s="2571"/>
      <c r="AQ205" s="2571"/>
      <c r="AR205" s="2571"/>
      <c r="AS205" s="2571"/>
    </row>
    <row r="206" spans="1:45" ht="16.5" customHeight="1">
      <c r="A206" s="2571"/>
      <c r="B206" s="2571"/>
      <c r="C206" s="2571"/>
      <c r="D206" s="73"/>
      <c r="E206" s="73"/>
      <c r="F206" s="2629"/>
      <c r="G206" s="2571"/>
      <c r="H206" s="2571"/>
      <c r="I206" s="2571"/>
      <c r="J206" s="2571"/>
      <c r="K206" s="2571"/>
      <c r="L206" s="2571"/>
      <c r="M206" s="2571"/>
      <c r="N206" s="2630"/>
      <c r="O206" s="2571"/>
      <c r="P206" s="2571"/>
      <c r="Q206" s="2571"/>
      <c r="R206" s="2571"/>
      <c r="S206" s="2571"/>
      <c r="T206" s="2571"/>
      <c r="U206" s="2571"/>
      <c r="V206" s="2571"/>
      <c r="W206" s="2571"/>
      <c r="X206" s="2571"/>
      <c r="Y206" s="2571"/>
      <c r="Z206" s="2571"/>
      <c r="AA206" s="2571"/>
      <c r="AB206" s="2571"/>
      <c r="AC206" s="2571"/>
      <c r="AD206" s="2571"/>
      <c r="AE206" s="2571"/>
      <c r="AF206" s="2571"/>
      <c r="AG206" s="2571"/>
      <c r="AH206" s="2571"/>
      <c r="AI206" s="2571"/>
      <c r="AJ206" s="2571"/>
      <c r="AK206" s="2571"/>
      <c r="AL206" s="2571"/>
      <c r="AM206" s="2571"/>
      <c r="AN206" s="2571"/>
      <c r="AO206" s="2571"/>
      <c r="AP206" s="2571"/>
      <c r="AQ206" s="2571"/>
      <c r="AR206" s="2571"/>
      <c r="AS206" s="2571"/>
    </row>
    <row r="207" spans="1:45" ht="16.5" customHeight="1">
      <c r="A207" s="2571"/>
      <c r="B207" s="2571"/>
      <c r="C207" s="2571"/>
      <c r="D207" s="73"/>
      <c r="E207" s="73"/>
      <c r="F207" s="2629"/>
      <c r="G207" s="2571"/>
      <c r="H207" s="2571"/>
      <c r="I207" s="2571"/>
      <c r="J207" s="2571"/>
      <c r="K207" s="2571"/>
      <c r="L207" s="2571"/>
      <c r="M207" s="2571"/>
      <c r="N207" s="2630"/>
      <c r="O207" s="2571"/>
      <c r="P207" s="2571"/>
      <c r="Q207" s="2571"/>
      <c r="R207" s="2571"/>
      <c r="S207" s="2571"/>
      <c r="T207" s="2571"/>
      <c r="U207" s="2571"/>
      <c r="V207" s="2571"/>
      <c r="W207" s="2571"/>
      <c r="X207" s="2571"/>
      <c r="Y207" s="2571"/>
      <c r="Z207" s="2571"/>
      <c r="AA207" s="2571"/>
      <c r="AB207" s="2571"/>
      <c r="AC207" s="2571"/>
      <c r="AD207" s="2571"/>
      <c r="AE207" s="2571"/>
      <c r="AF207" s="2571"/>
      <c r="AG207" s="2571"/>
      <c r="AH207" s="2571"/>
      <c r="AI207" s="2571"/>
      <c r="AJ207" s="2571"/>
      <c r="AK207" s="2571"/>
      <c r="AL207" s="2571"/>
      <c r="AM207" s="2571"/>
      <c r="AN207" s="2571"/>
      <c r="AO207" s="2571"/>
      <c r="AP207" s="2571"/>
      <c r="AQ207" s="2571"/>
      <c r="AR207" s="2571"/>
      <c r="AS207" s="2571"/>
    </row>
    <row r="208" spans="1:45" ht="16.5" customHeight="1">
      <c r="A208" s="2571"/>
      <c r="B208" s="2571"/>
      <c r="C208" s="2571"/>
      <c r="D208" s="73"/>
      <c r="E208" s="73"/>
      <c r="F208" s="2629"/>
      <c r="G208" s="2571"/>
      <c r="H208" s="2571"/>
      <c r="I208" s="2571"/>
      <c r="J208" s="2571"/>
      <c r="K208" s="2571"/>
      <c r="L208" s="2571"/>
      <c r="M208" s="2571"/>
      <c r="N208" s="2630"/>
      <c r="O208" s="2571"/>
      <c r="P208" s="2571"/>
      <c r="Q208" s="2571"/>
      <c r="R208" s="2571"/>
      <c r="S208" s="2571"/>
      <c r="T208" s="2571"/>
      <c r="U208" s="2571"/>
      <c r="V208" s="2571"/>
      <c r="W208" s="2571"/>
      <c r="X208" s="2571"/>
      <c r="Y208" s="2571"/>
      <c r="Z208" s="2571"/>
      <c r="AA208" s="2571"/>
      <c r="AB208" s="2571"/>
      <c r="AC208" s="2571"/>
      <c r="AD208" s="2571"/>
      <c r="AE208" s="2571"/>
      <c r="AF208" s="2571"/>
      <c r="AG208" s="2571"/>
      <c r="AH208" s="2571"/>
      <c r="AI208" s="2571"/>
      <c r="AJ208" s="2571"/>
      <c r="AK208" s="2571"/>
      <c r="AL208" s="2571"/>
      <c r="AM208" s="2571"/>
      <c r="AN208" s="2571"/>
      <c r="AO208" s="2571"/>
      <c r="AP208" s="2571"/>
      <c r="AQ208" s="2571"/>
      <c r="AR208" s="2571"/>
      <c r="AS208" s="2571"/>
    </row>
    <row r="209" spans="1:45" ht="16.5" customHeight="1">
      <c r="A209" s="2571"/>
      <c r="B209" s="2571"/>
      <c r="C209" s="2571"/>
      <c r="D209" s="73"/>
      <c r="E209" s="73"/>
      <c r="F209" s="2629"/>
      <c r="G209" s="2571"/>
      <c r="H209" s="2571"/>
      <c r="I209" s="2571"/>
      <c r="J209" s="2571"/>
      <c r="K209" s="2571"/>
      <c r="L209" s="2571"/>
      <c r="M209" s="2571"/>
      <c r="N209" s="2630"/>
      <c r="O209" s="2571"/>
      <c r="P209" s="2571"/>
      <c r="Q209" s="2571"/>
      <c r="R209" s="2571"/>
      <c r="S209" s="2571"/>
      <c r="T209" s="2571"/>
      <c r="U209" s="2571"/>
      <c r="V209" s="2571"/>
      <c r="W209" s="2571"/>
      <c r="X209" s="2571"/>
      <c r="Y209" s="2571"/>
      <c r="Z209" s="2571"/>
      <c r="AA209" s="2571"/>
      <c r="AB209" s="2571"/>
      <c r="AC209" s="2571"/>
      <c r="AD209" s="2571"/>
      <c r="AE209" s="2571"/>
      <c r="AF209" s="2571"/>
      <c r="AG209" s="2571"/>
      <c r="AH209" s="2571"/>
      <c r="AI209" s="2571"/>
      <c r="AJ209" s="2571"/>
      <c r="AK209" s="2571"/>
      <c r="AL209" s="2571"/>
      <c r="AM209" s="2571"/>
      <c r="AN209" s="2571"/>
      <c r="AO209" s="2571"/>
      <c r="AP209" s="2571"/>
      <c r="AQ209" s="2571"/>
      <c r="AR209" s="2571"/>
      <c r="AS209" s="2571"/>
    </row>
    <row r="210" spans="1:45" ht="16.5" customHeight="1">
      <c r="A210" s="2571"/>
      <c r="B210" s="2571"/>
      <c r="C210" s="2571"/>
      <c r="D210" s="73"/>
      <c r="E210" s="73"/>
      <c r="F210" s="2629"/>
      <c r="G210" s="2571"/>
      <c r="H210" s="2571"/>
      <c r="I210" s="2571"/>
      <c r="J210" s="2571"/>
      <c r="K210" s="2571"/>
      <c r="L210" s="2571"/>
      <c r="M210" s="2571"/>
      <c r="N210" s="2630"/>
      <c r="O210" s="2571"/>
      <c r="P210" s="2571"/>
      <c r="Q210" s="2571"/>
      <c r="R210" s="2571"/>
      <c r="S210" s="2571"/>
      <c r="T210" s="2571"/>
      <c r="U210" s="2571"/>
      <c r="V210" s="2571"/>
      <c r="W210" s="2571"/>
      <c r="X210" s="2571"/>
      <c r="Y210" s="2571"/>
      <c r="Z210" s="2571"/>
      <c r="AA210" s="2571"/>
      <c r="AB210" s="2571"/>
      <c r="AC210" s="2571"/>
      <c r="AD210" s="2571"/>
      <c r="AE210" s="2571"/>
      <c r="AF210" s="2571"/>
      <c r="AG210" s="2571"/>
      <c r="AH210" s="2571"/>
      <c r="AI210" s="2571"/>
      <c r="AJ210" s="2571"/>
      <c r="AK210" s="2571"/>
      <c r="AL210" s="2571"/>
      <c r="AM210" s="2571"/>
      <c r="AN210" s="2571"/>
      <c r="AO210" s="2571"/>
      <c r="AP210" s="2571"/>
      <c r="AQ210" s="2571"/>
      <c r="AR210" s="2571"/>
      <c r="AS210" s="2571"/>
    </row>
    <row r="211" spans="1:45" ht="16.5" customHeight="1">
      <c r="A211" s="2571"/>
      <c r="B211" s="2571"/>
      <c r="C211" s="2571"/>
      <c r="D211" s="73"/>
      <c r="E211" s="73"/>
      <c r="F211" s="2629"/>
      <c r="G211" s="2571"/>
      <c r="H211" s="2571"/>
      <c r="I211" s="2571"/>
      <c r="J211" s="2571"/>
      <c r="K211" s="2571"/>
      <c r="L211" s="2571"/>
      <c r="M211" s="2571"/>
      <c r="N211" s="2630"/>
      <c r="O211" s="2571"/>
      <c r="P211" s="2571"/>
      <c r="Q211" s="2571"/>
      <c r="R211" s="2571"/>
      <c r="S211" s="2571"/>
      <c r="T211" s="2571"/>
      <c r="U211" s="2571"/>
      <c r="V211" s="2571"/>
      <c r="W211" s="2571"/>
      <c r="X211" s="2571"/>
      <c r="Y211" s="2571"/>
      <c r="Z211" s="2571"/>
      <c r="AA211" s="2571"/>
      <c r="AB211" s="2571"/>
      <c r="AC211" s="2571"/>
      <c r="AD211" s="2571"/>
      <c r="AE211" s="2571"/>
      <c r="AF211" s="2571"/>
      <c r="AG211" s="2571"/>
      <c r="AH211" s="2571"/>
      <c r="AI211" s="2571"/>
      <c r="AJ211" s="2571"/>
      <c r="AK211" s="2571"/>
      <c r="AL211" s="2571"/>
      <c r="AM211" s="2571"/>
      <c r="AN211" s="2571"/>
      <c r="AO211" s="2571"/>
      <c r="AP211" s="2571"/>
      <c r="AQ211" s="2571"/>
      <c r="AR211" s="2571"/>
      <c r="AS211" s="2571"/>
    </row>
    <row r="212" spans="1:45" ht="16.5" customHeight="1">
      <c r="A212" s="2571"/>
      <c r="B212" s="2571"/>
      <c r="C212" s="2571"/>
      <c r="D212" s="73"/>
      <c r="E212" s="73"/>
      <c r="F212" s="2629"/>
      <c r="G212" s="2571"/>
      <c r="H212" s="2571"/>
      <c r="I212" s="2571"/>
      <c r="J212" s="2571"/>
      <c r="K212" s="2571"/>
      <c r="L212" s="2571"/>
      <c r="M212" s="2571"/>
      <c r="N212" s="2630"/>
      <c r="O212" s="2571"/>
      <c r="P212" s="2571"/>
      <c r="Q212" s="2571"/>
      <c r="R212" s="2571"/>
      <c r="S212" s="2571"/>
      <c r="T212" s="2571"/>
      <c r="U212" s="2571"/>
      <c r="V212" s="2571"/>
      <c r="W212" s="2571"/>
      <c r="X212" s="2571"/>
      <c r="Y212" s="2571"/>
      <c r="Z212" s="2571"/>
      <c r="AA212" s="2571"/>
      <c r="AB212" s="2571"/>
      <c r="AC212" s="2571"/>
      <c r="AD212" s="2571"/>
      <c r="AE212" s="2571"/>
      <c r="AF212" s="2571"/>
      <c r="AG212" s="2571"/>
      <c r="AH212" s="2571"/>
      <c r="AI212" s="2571"/>
      <c r="AJ212" s="2571"/>
      <c r="AK212" s="2571"/>
      <c r="AL212" s="2571"/>
      <c r="AM212" s="2571"/>
      <c r="AN212" s="2571"/>
      <c r="AO212" s="2571"/>
      <c r="AP212" s="2571"/>
      <c r="AQ212" s="2571"/>
      <c r="AR212" s="2571"/>
      <c r="AS212" s="2571"/>
    </row>
    <row r="213" spans="1:45" ht="16.5" customHeight="1">
      <c r="A213" s="2571"/>
      <c r="B213" s="2571"/>
      <c r="C213" s="2571"/>
      <c r="D213" s="73"/>
      <c r="E213" s="73"/>
      <c r="F213" s="2629"/>
      <c r="G213" s="2571"/>
      <c r="H213" s="2571"/>
      <c r="I213" s="2571"/>
      <c r="J213" s="2571"/>
      <c r="K213" s="2571"/>
      <c r="L213" s="2571"/>
      <c r="M213" s="2571"/>
      <c r="N213" s="2630"/>
      <c r="O213" s="2571"/>
      <c r="P213" s="2571"/>
      <c r="Q213" s="2571"/>
      <c r="R213" s="2571"/>
      <c r="S213" s="2571"/>
      <c r="T213" s="2571"/>
      <c r="U213" s="2571"/>
      <c r="V213" s="2571"/>
      <c r="W213" s="2571"/>
      <c r="X213" s="2571"/>
      <c r="Y213" s="2571"/>
      <c r="Z213" s="2571"/>
      <c r="AA213" s="2571"/>
      <c r="AB213" s="2571"/>
      <c r="AC213" s="2571"/>
      <c r="AD213" s="2571"/>
      <c r="AE213" s="2571"/>
      <c r="AF213" s="2571"/>
      <c r="AG213" s="2571"/>
      <c r="AH213" s="2571"/>
      <c r="AI213" s="2571"/>
      <c r="AJ213" s="2571"/>
      <c r="AK213" s="2571"/>
      <c r="AL213" s="2571"/>
      <c r="AM213" s="2571"/>
      <c r="AN213" s="2571"/>
      <c r="AO213" s="2571"/>
      <c r="AP213" s="2571"/>
      <c r="AQ213" s="2571"/>
      <c r="AR213" s="2571"/>
      <c r="AS213" s="2571"/>
    </row>
    <row r="214" spans="1:45" ht="16.5" customHeight="1">
      <c r="A214" s="2571"/>
      <c r="B214" s="2571"/>
      <c r="C214" s="2571"/>
      <c r="D214" s="73"/>
      <c r="E214" s="73"/>
      <c r="F214" s="2629"/>
      <c r="G214" s="2571"/>
      <c r="H214" s="2571"/>
      <c r="I214" s="2571"/>
      <c r="J214" s="2571"/>
      <c r="K214" s="2571"/>
      <c r="L214" s="2571"/>
      <c r="M214" s="2571"/>
      <c r="N214" s="2630"/>
      <c r="O214" s="2571"/>
      <c r="P214" s="2571"/>
      <c r="Q214" s="2571"/>
      <c r="R214" s="2571"/>
      <c r="S214" s="2571"/>
      <c r="T214" s="2571"/>
      <c r="U214" s="2571"/>
      <c r="V214" s="2571"/>
      <c r="W214" s="2571"/>
      <c r="X214" s="2571"/>
      <c r="Y214" s="2571"/>
      <c r="Z214" s="2571"/>
      <c r="AA214" s="2571"/>
      <c r="AB214" s="2571"/>
      <c r="AC214" s="2571"/>
      <c r="AD214" s="2571"/>
      <c r="AE214" s="2571"/>
      <c r="AF214" s="2571"/>
      <c r="AG214" s="2571"/>
      <c r="AH214" s="2571"/>
      <c r="AI214" s="2571"/>
      <c r="AJ214" s="2571"/>
      <c r="AK214" s="2571"/>
      <c r="AL214" s="2571"/>
      <c r="AM214" s="2571"/>
      <c r="AN214" s="2571"/>
      <c r="AO214" s="2571"/>
      <c r="AP214" s="2571"/>
      <c r="AQ214" s="2571"/>
      <c r="AR214" s="2571"/>
      <c r="AS214" s="2571"/>
    </row>
    <row r="215" spans="1:45" ht="16.5" customHeight="1">
      <c r="A215" s="2571"/>
      <c r="B215" s="2571"/>
      <c r="C215" s="2571"/>
      <c r="D215" s="73"/>
      <c r="E215" s="73"/>
      <c r="F215" s="2629"/>
      <c r="G215" s="2571"/>
      <c r="H215" s="2571"/>
      <c r="I215" s="2571"/>
      <c r="J215" s="2571"/>
      <c r="K215" s="2571"/>
      <c r="L215" s="2571"/>
      <c r="M215" s="2571"/>
      <c r="N215" s="2630"/>
      <c r="O215" s="2571"/>
      <c r="P215" s="2571"/>
      <c r="Q215" s="2571"/>
      <c r="R215" s="2571"/>
      <c r="S215" s="2571"/>
      <c r="T215" s="2571"/>
      <c r="U215" s="2571"/>
      <c r="V215" s="2571"/>
      <c r="W215" s="2571"/>
      <c r="X215" s="2571"/>
      <c r="Y215" s="2571"/>
      <c r="Z215" s="2571"/>
      <c r="AA215" s="2571"/>
      <c r="AB215" s="2571"/>
      <c r="AC215" s="2571"/>
      <c r="AD215" s="2571"/>
      <c r="AE215" s="2571"/>
      <c r="AF215" s="2571"/>
      <c r="AG215" s="2571"/>
      <c r="AH215" s="2571"/>
      <c r="AI215" s="2571"/>
      <c r="AJ215" s="2571"/>
      <c r="AK215" s="2571"/>
      <c r="AL215" s="2571"/>
      <c r="AM215" s="2571"/>
      <c r="AN215" s="2571"/>
      <c r="AO215" s="2571"/>
      <c r="AP215" s="2571"/>
      <c r="AQ215" s="2571"/>
      <c r="AR215" s="2571"/>
      <c r="AS215" s="2571"/>
    </row>
    <row r="216" spans="1:45" ht="16.5" customHeight="1">
      <c r="A216" s="2571"/>
      <c r="B216" s="2571"/>
      <c r="C216" s="2571"/>
      <c r="D216" s="73"/>
      <c r="E216" s="73"/>
      <c r="F216" s="2629"/>
      <c r="G216" s="2571"/>
      <c r="H216" s="2571"/>
      <c r="I216" s="2571"/>
      <c r="J216" s="2571"/>
      <c r="K216" s="2571"/>
      <c r="L216" s="2571"/>
      <c r="M216" s="2571"/>
      <c r="N216" s="2630"/>
      <c r="O216" s="2571"/>
      <c r="P216" s="2571"/>
      <c r="Q216" s="2571"/>
      <c r="R216" s="2571"/>
      <c r="S216" s="2571"/>
      <c r="T216" s="2571"/>
      <c r="U216" s="2571"/>
      <c r="V216" s="2571"/>
      <c r="W216" s="2571"/>
      <c r="X216" s="2571"/>
      <c r="Y216" s="2571"/>
      <c r="Z216" s="2571"/>
      <c r="AA216" s="2571"/>
      <c r="AB216" s="2571"/>
      <c r="AC216" s="2571"/>
      <c r="AD216" s="2571"/>
      <c r="AE216" s="2571"/>
      <c r="AF216" s="2571"/>
      <c r="AG216" s="2571"/>
      <c r="AH216" s="2571"/>
      <c r="AI216" s="2571"/>
      <c r="AJ216" s="2571"/>
      <c r="AK216" s="2571"/>
      <c r="AL216" s="2571"/>
      <c r="AM216" s="2571"/>
      <c r="AN216" s="2571"/>
      <c r="AO216" s="2571"/>
      <c r="AP216" s="2571"/>
      <c r="AQ216" s="2571"/>
      <c r="AR216" s="2571"/>
      <c r="AS216" s="2571"/>
    </row>
    <row r="217" spans="1:45" ht="16.5" customHeight="1">
      <c r="A217" s="2571"/>
      <c r="B217" s="2571"/>
      <c r="C217" s="2571"/>
      <c r="D217" s="73"/>
      <c r="E217" s="73"/>
      <c r="F217" s="2629"/>
      <c r="G217" s="2571"/>
      <c r="H217" s="2571"/>
      <c r="I217" s="2571"/>
      <c r="J217" s="2571"/>
      <c r="K217" s="2571"/>
      <c r="L217" s="2571"/>
      <c r="M217" s="2571"/>
      <c r="N217" s="2630"/>
      <c r="O217" s="2571"/>
      <c r="P217" s="2571"/>
      <c r="Q217" s="2571"/>
      <c r="R217" s="2571"/>
      <c r="S217" s="2571"/>
      <c r="T217" s="2571"/>
      <c r="U217" s="2571"/>
      <c r="V217" s="2571"/>
      <c r="W217" s="2571"/>
      <c r="X217" s="2571"/>
      <c r="Y217" s="2571"/>
      <c r="Z217" s="2571"/>
      <c r="AA217" s="2571"/>
      <c r="AB217" s="2571"/>
      <c r="AC217" s="2571"/>
      <c r="AD217" s="2571"/>
      <c r="AE217" s="2571"/>
      <c r="AF217" s="2571"/>
      <c r="AG217" s="2571"/>
      <c r="AH217" s="2571"/>
      <c r="AI217" s="2571"/>
      <c r="AJ217" s="2571"/>
      <c r="AK217" s="2571"/>
      <c r="AL217" s="2571"/>
      <c r="AM217" s="2571"/>
      <c r="AN217" s="2571"/>
      <c r="AO217" s="2571"/>
      <c r="AP217" s="2571"/>
      <c r="AQ217" s="2571"/>
      <c r="AR217" s="2571"/>
      <c r="AS217" s="2571"/>
    </row>
    <row r="218" spans="1:45" ht="16.5" customHeight="1">
      <c r="A218" s="2571"/>
      <c r="B218" s="2571"/>
      <c r="C218" s="2571"/>
      <c r="D218" s="73"/>
      <c r="E218" s="73"/>
      <c r="F218" s="2629"/>
      <c r="G218" s="2571"/>
      <c r="H218" s="2571"/>
      <c r="I218" s="2571"/>
      <c r="J218" s="2571"/>
      <c r="K218" s="2571"/>
      <c r="L218" s="2571"/>
      <c r="M218" s="2571"/>
      <c r="N218" s="2630"/>
      <c r="O218" s="2571"/>
      <c r="P218" s="2571"/>
      <c r="Q218" s="2571"/>
      <c r="R218" s="2571"/>
      <c r="S218" s="2571"/>
      <c r="T218" s="2571"/>
      <c r="U218" s="2571"/>
      <c r="V218" s="2571"/>
      <c r="W218" s="2571"/>
      <c r="X218" s="2571"/>
      <c r="Y218" s="2571"/>
      <c r="Z218" s="2571"/>
      <c r="AA218" s="2571"/>
      <c r="AB218" s="2571"/>
      <c r="AC218" s="2571"/>
      <c r="AD218" s="2571"/>
      <c r="AE218" s="2571"/>
      <c r="AF218" s="2571"/>
      <c r="AG218" s="2571"/>
      <c r="AH218" s="2571"/>
      <c r="AI218" s="2571"/>
      <c r="AJ218" s="2571"/>
      <c r="AK218" s="2571"/>
      <c r="AL218" s="2571"/>
      <c r="AM218" s="2571"/>
      <c r="AN218" s="2571"/>
      <c r="AO218" s="2571"/>
      <c r="AP218" s="2571"/>
      <c r="AQ218" s="2571"/>
      <c r="AR218" s="2571"/>
      <c r="AS218" s="2571"/>
    </row>
    <row r="219" spans="1:45" ht="16.5" customHeight="1">
      <c r="A219" s="2571"/>
      <c r="B219" s="2571"/>
      <c r="C219" s="2571"/>
      <c r="D219" s="73"/>
      <c r="E219" s="73"/>
      <c r="F219" s="2629"/>
      <c r="G219" s="2571"/>
      <c r="H219" s="2571"/>
      <c r="I219" s="2571"/>
      <c r="J219" s="2571"/>
      <c r="K219" s="2571"/>
      <c r="L219" s="2571"/>
      <c r="M219" s="2571"/>
      <c r="N219" s="2630"/>
      <c r="O219" s="2571"/>
      <c r="P219" s="2571"/>
      <c r="Q219" s="2571"/>
      <c r="R219" s="2571"/>
      <c r="S219" s="2571"/>
      <c r="T219" s="2571"/>
      <c r="U219" s="2571"/>
      <c r="V219" s="2571"/>
      <c r="W219" s="2571"/>
      <c r="X219" s="2571"/>
      <c r="Y219" s="2571"/>
      <c r="Z219" s="2571"/>
      <c r="AA219" s="2571"/>
      <c r="AB219" s="2571"/>
      <c r="AC219" s="2571"/>
      <c r="AD219" s="2571"/>
      <c r="AE219" s="2571"/>
      <c r="AF219" s="2571"/>
      <c r="AG219" s="2571"/>
      <c r="AH219" s="2571"/>
      <c r="AI219" s="2571"/>
      <c r="AJ219" s="2571"/>
      <c r="AK219" s="2571"/>
      <c r="AL219" s="2571"/>
      <c r="AM219" s="2571"/>
      <c r="AN219" s="2571"/>
      <c r="AO219" s="2571"/>
      <c r="AP219" s="2571"/>
      <c r="AQ219" s="2571"/>
      <c r="AR219" s="2571"/>
      <c r="AS219" s="2571"/>
    </row>
    <row r="220" spans="1:45" ht="16.5" customHeight="1">
      <c r="A220" s="2571"/>
      <c r="B220" s="2571"/>
      <c r="C220" s="2571"/>
      <c r="D220" s="73"/>
      <c r="E220" s="73"/>
      <c r="F220" s="2629"/>
      <c r="G220" s="2571"/>
      <c r="H220" s="2571"/>
      <c r="I220" s="2571"/>
      <c r="J220" s="2571"/>
      <c r="K220" s="2571"/>
      <c r="L220" s="2571"/>
      <c r="M220" s="2571"/>
      <c r="N220" s="2630"/>
      <c r="O220" s="2571"/>
      <c r="P220" s="2571"/>
      <c r="Q220" s="2571"/>
      <c r="R220" s="2571"/>
      <c r="S220" s="2571"/>
      <c r="T220" s="2571"/>
      <c r="U220" s="2571"/>
      <c r="V220" s="2571"/>
      <c r="W220" s="2571"/>
      <c r="X220" s="2571"/>
      <c r="Y220" s="2571"/>
      <c r="Z220" s="2571"/>
      <c r="AA220" s="2571"/>
      <c r="AB220" s="2571"/>
      <c r="AC220" s="2571"/>
      <c r="AD220" s="2571"/>
      <c r="AE220" s="2571"/>
      <c r="AF220" s="2571"/>
      <c r="AG220" s="2571"/>
      <c r="AH220" s="2571"/>
      <c r="AI220" s="2571"/>
      <c r="AJ220" s="2571"/>
      <c r="AK220" s="2571"/>
      <c r="AL220" s="2571"/>
      <c r="AM220" s="2571"/>
      <c r="AN220" s="2571"/>
      <c r="AO220" s="2571"/>
      <c r="AP220" s="2571"/>
      <c r="AQ220" s="2571"/>
      <c r="AR220" s="2571"/>
      <c r="AS220" s="2571"/>
    </row>
    <row r="221" spans="1:45" ht="16.5" customHeight="1">
      <c r="A221" s="2571"/>
      <c r="B221" s="2571"/>
      <c r="C221" s="2571"/>
      <c r="D221" s="73"/>
      <c r="E221" s="73"/>
      <c r="F221" s="2629"/>
      <c r="G221" s="2571"/>
      <c r="H221" s="2571"/>
      <c r="I221" s="2571"/>
      <c r="J221" s="2571"/>
      <c r="K221" s="2571"/>
      <c r="L221" s="2571"/>
      <c r="M221" s="2571"/>
      <c r="N221" s="2630"/>
      <c r="O221" s="2571"/>
      <c r="P221" s="2571"/>
      <c r="Q221" s="2571"/>
      <c r="R221" s="2571"/>
      <c r="S221" s="2571"/>
      <c r="T221" s="2571"/>
      <c r="U221" s="2571"/>
      <c r="V221" s="2571"/>
      <c r="W221" s="2571"/>
      <c r="X221" s="2571"/>
      <c r="Y221" s="2571"/>
      <c r="Z221" s="2571"/>
      <c r="AA221" s="2571"/>
      <c r="AB221" s="2571"/>
      <c r="AC221" s="2571"/>
      <c r="AD221" s="2571"/>
      <c r="AE221" s="2571"/>
      <c r="AF221" s="2571"/>
      <c r="AG221" s="2571"/>
      <c r="AH221" s="2571"/>
      <c r="AI221" s="2571"/>
      <c r="AJ221" s="2571"/>
      <c r="AK221" s="2571"/>
      <c r="AL221" s="2571"/>
      <c r="AM221" s="2571"/>
      <c r="AN221" s="2571"/>
      <c r="AO221" s="2571"/>
      <c r="AP221" s="2571"/>
      <c r="AQ221" s="2571"/>
      <c r="AR221" s="2571"/>
      <c r="AS221" s="2571"/>
    </row>
    <row r="222" spans="1:45" ht="16.5" customHeight="1">
      <c r="A222" s="2571"/>
      <c r="B222" s="2571"/>
      <c r="C222" s="2571"/>
      <c r="D222" s="73"/>
      <c r="E222" s="73"/>
      <c r="F222" s="2629"/>
      <c r="G222" s="2571"/>
      <c r="H222" s="2571"/>
      <c r="I222" s="2571"/>
      <c r="J222" s="2571"/>
      <c r="K222" s="2571"/>
      <c r="L222" s="2571"/>
      <c r="M222" s="2571"/>
      <c r="N222" s="2630"/>
      <c r="O222" s="2571"/>
      <c r="P222" s="2571"/>
      <c r="Q222" s="2571"/>
      <c r="R222" s="2571"/>
      <c r="S222" s="2571"/>
      <c r="T222" s="2571"/>
      <c r="U222" s="2571"/>
      <c r="V222" s="2571"/>
      <c r="W222" s="2571"/>
      <c r="X222" s="2571"/>
      <c r="Y222" s="2571"/>
      <c r="Z222" s="2571"/>
      <c r="AA222" s="2571"/>
      <c r="AB222" s="2571"/>
      <c r="AC222" s="2571"/>
      <c r="AD222" s="2571"/>
      <c r="AE222" s="2571"/>
      <c r="AF222" s="2571"/>
      <c r="AG222" s="2571"/>
      <c r="AH222" s="2571"/>
      <c r="AI222" s="2571"/>
      <c r="AJ222" s="2571"/>
      <c r="AK222" s="2571"/>
      <c r="AL222" s="2571"/>
      <c r="AM222" s="2571"/>
      <c r="AN222" s="2571"/>
      <c r="AO222" s="2571"/>
      <c r="AP222" s="2571"/>
      <c r="AQ222" s="2571"/>
      <c r="AR222" s="2571"/>
      <c r="AS222" s="2571"/>
    </row>
    <row r="223" spans="1:45" ht="16.5" customHeight="1">
      <c r="A223" s="2571"/>
      <c r="B223" s="2571"/>
      <c r="C223" s="2571"/>
      <c r="D223" s="73"/>
      <c r="E223" s="73"/>
      <c r="F223" s="2629"/>
      <c r="G223" s="2571"/>
      <c r="H223" s="2571"/>
      <c r="I223" s="2571"/>
      <c r="J223" s="2571"/>
      <c r="K223" s="2571"/>
      <c r="L223" s="2571"/>
      <c r="M223" s="2571"/>
      <c r="N223" s="2630"/>
      <c r="O223" s="2571"/>
      <c r="P223" s="2571"/>
      <c r="Q223" s="2571"/>
      <c r="R223" s="2571"/>
      <c r="S223" s="2571"/>
      <c r="T223" s="2571"/>
      <c r="U223" s="2571"/>
      <c r="V223" s="2571"/>
      <c r="W223" s="2571"/>
      <c r="X223" s="2571"/>
      <c r="Y223" s="2571"/>
      <c r="Z223" s="2571"/>
      <c r="AA223" s="2571"/>
      <c r="AB223" s="2571"/>
      <c r="AC223" s="2571"/>
      <c r="AD223" s="2571"/>
      <c r="AE223" s="2571"/>
      <c r="AF223" s="2571"/>
      <c r="AG223" s="2571"/>
      <c r="AH223" s="2571"/>
      <c r="AI223" s="2571"/>
      <c r="AJ223" s="2571"/>
      <c r="AK223" s="2571"/>
      <c r="AL223" s="2571"/>
      <c r="AM223" s="2571"/>
      <c r="AN223" s="2571"/>
      <c r="AO223" s="2571"/>
      <c r="AP223" s="2571"/>
      <c r="AQ223" s="2571"/>
      <c r="AR223" s="2571"/>
      <c r="AS223" s="2571"/>
    </row>
    <row r="224" spans="1:45" ht="16.5" customHeight="1">
      <c r="A224" s="2571"/>
      <c r="B224" s="2571"/>
      <c r="C224" s="2571"/>
      <c r="D224" s="73"/>
      <c r="E224" s="73"/>
      <c r="F224" s="2629"/>
      <c r="G224" s="2571"/>
      <c r="H224" s="2571"/>
      <c r="I224" s="2571"/>
      <c r="J224" s="2571"/>
      <c r="K224" s="2571"/>
      <c r="L224" s="2571"/>
      <c r="M224" s="2571"/>
      <c r="N224" s="2630"/>
      <c r="O224" s="2571"/>
      <c r="P224" s="2571"/>
      <c r="Q224" s="2571"/>
      <c r="R224" s="2571"/>
      <c r="S224" s="2571"/>
      <c r="T224" s="2571"/>
      <c r="U224" s="2571"/>
      <c r="V224" s="2571"/>
      <c r="W224" s="2571"/>
      <c r="X224" s="2571"/>
      <c r="Y224" s="2571"/>
      <c r="Z224" s="2571"/>
      <c r="AA224" s="2571"/>
      <c r="AB224" s="2571"/>
      <c r="AC224" s="2571"/>
      <c r="AD224" s="2571"/>
      <c r="AE224" s="2571"/>
      <c r="AF224" s="2571"/>
      <c r="AG224" s="2571"/>
      <c r="AH224" s="2571"/>
      <c r="AI224" s="2571"/>
      <c r="AJ224" s="2571"/>
      <c r="AK224" s="2571"/>
      <c r="AL224" s="2571"/>
      <c r="AM224" s="2571"/>
      <c r="AN224" s="2571"/>
      <c r="AO224" s="2571"/>
      <c r="AP224" s="2571"/>
      <c r="AQ224" s="2571"/>
      <c r="AR224" s="2571"/>
      <c r="AS224" s="2571"/>
    </row>
    <row r="225" spans="1:45" ht="16.5" customHeight="1">
      <c r="A225" s="2571"/>
      <c r="B225" s="2571"/>
      <c r="C225" s="2571"/>
      <c r="D225" s="73"/>
      <c r="E225" s="73"/>
      <c r="F225" s="2629"/>
      <c r="G225" s="2571"/>
      <c r="H225" s="2571"/>
      <c r="I225" s="2571"/>
      <c r="J225" s="2571"/>
      <c r="K225" s="2571"/>
      <c r="L225" s="2571"/>
      <c r="M225" s="2571"/>
      <c r="N225" s="2630"/>
      <c r="O225" s="2571"/>
      <c r="P225" s="2571"/>
      <c r="Q225" s="2571"/>
      <c r="R225" s="2571"/>
      <c r="S225" s="2571"/>
      <c r="T225" s="2571"/>
      <c r="U225" s="2571"/>
      <c r="V225" s="2571"/>
      <c r="W225" s="2571"/>
      <c r="X225" s="2571"/>
      <c r="Y225" s="2571"/>
      <c r="Z225" s="2571"/>
      <c r="AA225" s="2571"/>
      <c r="AB225" s="2571"/>
      <c r="AC225" s="2571"/>
      <c r="AD225" s="2571"/>
      <c r="AE225" s="2571"/>
      <c r="AF225" s="2571"/>
      <c r="AG225" s="2571"/>
      <c r="AH225" s="2571"/>
      <c r="AI225" s="2571"/>
      <c r="AJ225" s="2571"/>
      <c r="AK225" s="2571"/>
      <c r="AL225" s="2571"/>
      <c r="AM225" s="2571"/>
      <c r="AN225" s="2571"/>
      <c r="AO225" s="2571"/>
      <c r="AP225" s="2571"/>
      <c r="AQ225" s="2571"/>
      <c r="AR225" s="2571"/>
      <c r="AS225" s="2571"/>
    </row>
    <row r="226" spans="1:45" ht="16.5" customHeight="1">
      <c r="A226" s="2571"/>
      <c r="B226" s="2571"/>
      <c r="C226" s="2571"/>
      <c r="D226" s="73"/>
      <c r="E226" s="73"/>
      <c r="F226" s="2629"/>
      <c r="G226" s="2571"/>
      <c r="H226" s="2571"/>
      <c r="I226" s="2571"/>
      <c r="J226" s="2571"/>
      <c r="K226" s="2571"/>
      <c r="L226" s="2571"/>
      <c r="M226" s="2571"/>
      <c r="N226" s="2630"/>
      <c r="O226" s="2571"/>
      <c r="P226" s="2571"/>
      <c r="Q226" s="2571"/>
      <c r="R226" s="2571"/>
      <c r="S226" s="2571"/>
      <c r="T226" s="2571"/>
      <c r="U226" s="2571"/>
      <c r="V226" s="2571"/>
      <c r="W226" s="2571"/>
      <c r="X226" s="2571"/>
      <c r="Y226" s="2571"/>
      <c r="Z226" s="2571"/>
      <c r="AA226" s="2571"/>
      <c r="AB226" s="2571"/>
      <c r="AC226" s="2571"/>
      <c r="AD226" s="2571"/>
      <c r="AE226" s="2571"/>
      <c r="AF226" s="2571"/>
      <c r="AG226" s="2571"/>
      <c r="AH226" s="2571"/>
      <c r="AI226" s="2571"/>
      <c r="AJ226" s="2571"/>
      <c r="AK226" s="2571"/>
      <c r="AL226" s="2571"/>
      <c r="AM226" s="2571"/>
      <c r="AN226" s="2571"/>
      <c r="AO226" s="2571"/>
      <c r="AP226" s="2571"/>
      <c r="AQ226" s="2571"/>
      <c r="AR226" s="2571"/>
      <c r="AS226" s="2571"/>
    </row>
    <row r="227" spans="1:45" ht="16.5" customHeight="1">
      <c r="A227" s="2571"/>
      <c r="B227" s="2571"/>
      <c r="C227" s="2571"/>
      <c r="D227" s="73"/>
      <c r="E227" s="73"/>
      <c r="F227" s="2629"/>
      <c r="G227" s="2571"/>
      <c r="H227" s="2571"/>
      <c r="I227" s="2571"/>
      <c r="J227" s="2571"/>
      <c r="K227" s="2571"/>
      <c r="L227" s="2571"/>
      <c r="M227" s="2571"/>
      <c r="N227" s="2630"/>
      <c r="O227" s="2571"/>
      <c r="P227" s="2571"/>
      <c r="Q227" s="2571"/>
      <c r="R227" s="2571"/>
      <c r="S227" s="2571"/>
      <c r="T227" s="2571"/>
      <c r="U227" s="2571"/>
      <c r="V227" s="2571"/>
      <c r="W227" s="2571"/>
      <c r="X227" s="2571"/>
      <c r="Y227" s="2571"/>
      <c r="Z227" s="2571"/>
      <c r="AA227" s="2571"/>
      <c r="AB227" s="2571"/>
      <c r="AC227" s="2571"/>
      <c r="AD227" s="2571"/>
      <c r="AE227" s="2571"/>
      <c r="AF227" s="2571"/>
      <c r="AG227" s="2571"/>
      <c r="AH227" s="2571"/>
      <c r="AI227" s="2571"/>
      <c r="AJ227" s="2571"/>
      <c r="AK227" s="2571"/>
      <c r="AL227" s="2571"/>
      <c r="AM227" s="2571"/>
      <c r="AN227" s="2571"/>
      <c r="AO227" s="2571"/>
      <c r="AP227" s="2571"/>
      <c r="AQ227" s="2571"/>
      <c r="AR227" s="2571"/>
      <c r="AS227" s="2571"/>
    </row>
    <row r="228" spans="1:45" ht="16.5" customHeight="1">
      <c r="A228" s="2571"/>
      <c r="B228" s="2571"/>
      <c r="C228" s="2571"/>
      <c r="D228" s="73"/>
      <c r="E228" s="73"/>
      <c r="F228" s="2629"/>
      <c r="G228" s="2571"/>
      <c r="H228" s="2571"/>
      <c r="I228" s="2571"/>
      <c r="J228" s="2571"/>
      <c r="K228" s="2571"/>
      <c r="L228" s="2571"/>
      <c r="M228" s="2571"/>
      <c r="N228" s="2630"/>
      <c r="O228" s="2571"/>
      <c r="P228" s="2571"/>
      <c r="Q228" s="2571"/>
      <c r="R228" s="2571"/>
      <c r="S228" s="2571"/>
      <c r="T228" s="2571"/>
      <c r="U228" s="2571"/>
      <c r="V228" s="2571"/>
      <c r="W228" s="2571"/>
      <c r="X228" s="2571"/>
      <c r="Y228" s="2571"/>
      <c r="Z228" s="2571"/>
      <c r="AA228" s="2571"/>
      <c r="AB228" s="2571"/>
      <c r="AC228" s="2571"/>
      <c r="AD228" s="2571"/>
      <c r="AE228" s="2571"/>
      <c r="AF228" s="2571"/>
      <c r="AG228" s="2571"/>
      <c r="AH228" s="2571"/>
      <c r="AI228" s="2571"/>
      <c r="AJ228" s="2571"/>
      <c r="AK228" s="2571"/>
      <c r="AL228" s="2571"/>
      <c r="AM228" s="2571"/>
      <c r="AN228" s="2571"/>
      <c r="AO228" s="2571"/>
      <c r="AP228" s="2571"/>
      <c r="AQ228" s="2571"/>
      <c r="AR228" s="2571"/>
      <c r="AS228" s="2571"/>
    </row>
    <row r="229" spans="1:45" ht="16.5" customHeight="1">
      <c r="A229" s="2571"/>
      <c r="B229" s="2571"/>
      <c r="C229" s="2571"/>
      <c r="D229" s="73"/>
      <c r="E229" s="73"/>
      <c r="F229" s="2629"/>
      <c r="G229" s="2571"/>
      <c r="H229" s="2571"/>
      <c r="I229" s="2571"/>
      <c r="J229" s="2571"/>
      <c r="K229" s="2571"/>
      <c r="L229" s="2571"/>
      <c r="M229" s="2571"/>
      <c r="N229" s="2630"/>
      <c r="O229" s="2571"/>
      <c r="P229" s="2571"/>
      <c r="Q229" s="2571"/>
      <c r="R229" s="2571"/>
      <c r="S229" s="2571"/>
      <c r="T229" s="2571"/>
      <c r="U229" s="2571"/>
      <c r="V229" s="2571"/>
      <c r="W229" s="2571"/>
      <c r="X229" s="2571"/>
      <c r="Y229" s="2571"/>
      <c r="Z229" s="2571"/>
      <c r="AA229" s="2571"/>
      <c r="AB229" s="2571"/>
      <c r="AC229" s="2571"/>
      <c r="AD229" s="2571"/>
      <c r="AE229" s="2571"/>
      <c r="AF229" s="2571"/>
      <c r="AG229" s="2571"/>
      <c r="AH229" s="2571"/>
      <c r="AI229" s="2571"/>
      <c r="AJ229" s="2571"/>
      <c r="AK229" s="2571"/>
      <c r="AL229" s="2571"/>
      <c r="AM229" s="2571"/>
      <c r="AN229" s="2571"/>
      <c r="AO229" s="2571"/>
      <c r="AP229" s="2571"/>
      <c r="AQ229" s="2571"/>
      <c r="AR229" s="2571"/>
      <c r="AS229" s="2571"/>
    </row>
    <row r="230" spans="1:45" ht="16.5" customHeight="1">
      <c r="A230" s="2571"/>
      <c r="B230" s="2571"/>
      <c r="C230" s="2571"/>
      <c r="D230" s="73"/>
      <c r="E230" s="73"/>
      <c r="F230" s="2629"/>
      <c r="G230" s="2571"/>
      <c r="H230" s="2571"/>
      <c r="I230" s="2571"/>
      <c r="J230" s="2571"/>
      <c r="K230" s="2571"/>
      <c r="L230" s="2571"/>
      <c r="M230" s="2571"/>
      <c r="N230" s="2630"/>
      <c r="O230" s="2571"/>
      <c r="P230" s="2571"/>
      <c r="Q230" s="2571"/>
      <c r="R230" s="2571"/>
      <c r="S230" s="2571"/>
      <c r="T230" s="2571"/>
      <c r="U230" s="2571"/>
      <c r="V230" s="2571"/>
      <c r="W230" s="2571"/>
      <c r="X230" s="2571"/>
      <c r="Y230" s="2571"/>
      <c r="Z230" s="2571"/>
      <c r="AA230" s="2571"/>
      <c r="AB230" s="2571"/>
      <c r="AC230" s="2571"/>
      <c r="AD230" s="2571"/>
      <c r="AE230" s="2571"/>
      <c r="AF230" s="2571"/>
      <c r="AG230" s="2571"/>
      <c r="AH230" s="2571"/>
      <c r="AI230" s="2571"/>
      <c r="AJ230" s="2571"/>
      <c r="AK230" s="2571"/>
      <c r="AL230" s="2571"/>
      <c r="AM230" s="2571"/>
      <c r="AN230" s="2571"/>
      <c r="AO230" s="2571"/>
      <c r="AP230" s="2571"/>
      <c r="AQ230" s="2571"/>
      <c r="AR230" s="2571"/>
      <c r="AS230" s="2571"/>
    </row>
    <row r="231" spans="1:45" ht="16.5" customHeight="1">
      <c r="A231" s="2571"/>
      <c r="B231" s="2571"/>
      <c r="C231" s="2571"/>
      <c r="D231" s="73"/>
      <c r="E231" s="73"/>
      <c r="F231" s="2629"/>
      <c r="G231" s="2571"/>
      <c r="H231" s="2571"/>
      <c r="I231" s="2571"/>
      <c r="J231" s="2571"/>
      <c r="K231" s="2571"/>
      <c r="L231" s="2571"/>
      <c r="M231" s="2571"/>
      <c r="N231" s="2630"/>
      <c r="O231" s="2571"/>
      <c r="P231" s="2571"/>
      <c r="Q231" s="2571"/>
      <c r="R231" s="2571"/>
      <c r="S231" s="2571"/>
      <c r="T231" s="2571"/>
      <c r="U231" s="2571"/>
      <c r="V231" s="2571"/>
      <c r="W231" s="2571"/>
      <c r="X231" s="2571"/>
      <c r="Y231" s="2571"/>
      <c r="Z231" s="2571"/>
      <c r="AA231" s="2571"/>
      <c r="AB231" s="2571"/>
      <c r="AC231" s="2571"/>
      <c r="AD231" s="2571"/>
      <c r="AE231" s="2571"/>
      <c r="AF231" s="2571"/>
      <c r="AG231" s="2571"/>
      <c r="AH231" s="2571"/>
      <c r="AI231" s="2571"/>
      <c r="AJ231" s="2571"/>
      <c r="AK231" s="2571"/>
      <c r="AL231" s="2571"/>
      <c r="AM231" s="2571"/>
      <c r="AN231" s="2571"/>
      <c r="AO231" s="2571"/>
      <c r="AP231" s="2571"/>
      <c r="AQ231" s="2571"/>
      <c r="AR231" s="2571"/>
      <c r="AS231" s="2571"/>
    </row>
    <row r="232" spans="1:45" ht="16.5" customHeight="1">
      <c r="A232" s="2571"/>
      <c r="B232" s="2571"/>
      <c r="C232" s="2571"/>
      <c r="D232" s="73"/>
      <c r="E232" s="73"/>
      <c r="F232" s="2629"/>
      <c r="G232" s="2571"/>
      <c r="H232" s="2571"/>
      <c r="I232" s="2571"/>
      <c r="J232" s="2571"/>
      <c r="K232" s="2571"/>
      <c r="L232" s="2571"/>
      <c r="M232" s="2571"/>
      <c r="N232" s="2630"/>
      <c r="O232" s="2571"/>
      <c r="P232" s="2571"/>
      <c r="Q232" s="2571"/>
      <c r="R232" s="2571"/>
      <c r="S232" s="2571"/>
      <c r="T232" s="2571"/>
      <c r="U232" s="2571"/>
      <c r="V232" s="2571"/>
      <c r="W232" s="2571"/>
      <c r="X232" s="2571"/>
      <c r="Y232" s="2571"/>
      <c r="Z232" s="2571"/>
      <c r="AA232" s="2571"/>
      <c r="AB232" s="2571"/>
      <c r="AC232" s="2571"/>
      <c r="AD232" s="2571"/>
      <c r="AE232" s="2571"/>
      <c r="AF232" s="2571"/>
      <c r="AG232" s="2571"/>
      <c r="AH232" s="2571"/>
      <c r="AI232" s="2571"/>
      <c r="AJ232" s="2571"/>
      <c r="AK232" s="2571"/>
      <c r="AL232" s="2571"/>
      <c r="AM232" s="2571"/>
      <c r="AN232" s="2571"/>
      <c r="AO232" s="2571"/>
      <c r="AP232" s="2571"/>
      <c r="AQ232" s="2571"/>
      <c r="AR232" s="2571"/>
      <c r="AS232" s="2571"/>
    </row>
    <row r="233" spans="1:45" ht="16.5" customHeight="1">
      <c r="A233" s="2571"/>
      <c r="B233" s="2571"/>
      <c r="C233" s="2571"/>
      <c r="D233" s="73"/>
      <c r="E233" s="73"/>
      <c r="F233" s="2629"/>
      <c r="G233" s="2571"/>
      <c r="H233" s="2571"/>
      <c r="I233" s="2571"/>
      <c r="J233" s="2571"/>
      <c r="K233" s="2571"/>
      <c r="L233" s="2571"/>
      <c r="M233" s="2571"/>
      <c r="N233" s="2630"/>
      <c r="O233" s="2571"/>
      <c r="P233" s="2571"/>
      <c r="Q233" s="2571"/>
      <c r="R233" s="2571"/>
      <c r="S233" s="2571"/>
      <c r="T233" s="2571"/>
      <c r="U233" s="2571"/>
      <c r="V233" s="2571"/>
      <c r="W233" s="2571"/>
      <c r="X233" s="2571"/>
      <c r="Y233" s="2571"/>
      <c r="Z233" s="2571"/>
      <c r="AA233" s="2571"/>
      <c r="AB233" s="2571"/>
      <c r="AC233" s="2571"/>
      <c r="AD233" s="2571"/>
      <c r="AE233" s="2571"/>
      <c r="AF233" s="2571"/>
      <c r="AG233" s="2571"/>
      <c r="AH233" s="2571"/>
      <c r="AI233" s="2571"/>
      <c r="AJ233" s="2571"/>
      <c r="AK233" s="2571"/>
      <c r="AL233" s="2571"/>
      <c r="AM233" s="2571"/>
      <c r="AN233" s="2571"/>
      <c r="AO233" s="2571"/>
      <c r="AP233" s="2571"/>
      <c r="AQ233" s="2571"/>
      <c r="AR233" s="2571"/>
      <c r="AS233" s="2571"/>
    </row>
    <row r="234" spans="1:45" ht="16.5" customHeight="1">
      <c r="A234" s="2571"/>
      <c r="B234" s="2571"/>
      <c r="C234" s="2571"/>
      <c r="D234" s="73"/>
      <c r="E234" s="73"/>
      <c r="F234" s="2629"/>
      <c r="G234" s="2571"/>
      <c r="H234" s="2571"/>
      <c r="I234" s="2571"/>
      <c r="J234" s="2571"/>
      <c r="K234" s="2571"/>
      <c r="L234" s="2571"/>
      <c r="M234" s="2571"/>
      <c r="N234" s="2630"/>
      <c r="O234" s="2571"/>
      <c r="P234" s="2571"/>
      <c r="Q234" s="2571"/>
      <c r="R234" s="2571"/>
      <c r="S234" s="2571"/>
      <c r="T234" s="2571"/>
      <c r="U234" s="2571"/>
      <c r="V234" s="2571"/>
      <c r="W234" s="2571"/>
      <c r="X234" s="2571"/>
      <c r="Y234" s="2571"/>
      <c r="Z234" s="2571"/>
      <c r="AA234" s="2571"/>
      <c r="AB234" s="2571"/>
      <c r="AC234" s="2571"/>
      <c r="AD234" s="2571"/>
      <c r="AE234" s="2571"/>
      <c r="AF234" s="2571"/>
      <c r="AG234" s="2571"/>
      <c r="AH234" s="2571"/>
      <c r="AI234" s="2571"/>
      <c r="AJ234" s="2571"/>
      <c r="AK234" s="2571"/>
      <c r="AL234" s="2571"/>
      <c r="AM234" s="2571"/>
      <c r="AN234" s="2571"/>
      <c r="AO234" s="2571"/>
      <c r="AP234" s="2571"/>
      <c r="AQ234" s="2571"/>
      <c r="AR234" s="2571"/>
      <c r="AS234" s="2571"/>
    </row>
    <row r="235" spans="1:45" ht="16.5" customHeight="1">
      <c r="A235" s="2571"/>
      <c r="B235" s="2571"/>
      <c r="C235" s="2571"/>
      <c r="D235" s="73"/>
      <c r="E235" s="73"/>
      <c r="F235" s="2629"/>
      <c r="G235" s="2571"/>
      <c r="H235" s="2571"/>
      <c r="I235" s="2571"/>
      <c r="J235" s="2571"/>
      <c r="K235" s="2571"/>
      <c r="L235" s="2571"/>
      <c r="M235" s="2571"/>
      <c r="N235" s="2630"/>
      <c r="O235" s="2571"/>
      <c r="P235" s="2571"/>
      <c r="Q235" s="2571"/>
      <c r="R235" s="2571"/>
      <c r="S235" s="2571"/>
      <c r="T235" s="2571"/>
      <c r="U235" s="2571"/>
      <c r="V235" s="2571"/>
      <c r="W235" s="2571"/>
      <c r="X235" s="2571"/>
      <c r="Y235" s="2571"/>
      <c r="Z235" s="2571"/>
      <c r="AA235" s="2571"/>
      <c r="AB235" s="2571"/>
      <c r="AC235" s="2571"/>
      <c r="AD235" s="2571"/>
      <c r="AE235" s="2571"/>
      <c r="AF235" s="2571"/>
      <c r="AG235" s="2571"/>
      <c r="AH235" s="2571"/>
      <c r="AI235" s="2571"/>
      <c r="AJ235" s="2571"/>
      <c r="AK235" s="2571"/>
      <c r="AL235" s="2571"/>
      <c r="AM235" s="2571"/>
      <c r="AN235" s="2571"/>
      <c r="AO235" s="2571"/>
      <c r="AP235" s="2571"/>
      <c r="AQ235" s="2571"/>
      <c r="AR235" s="2571"/>
      <c r="AS235" s="2571"/>
    </row>
    <row r="236" spans="1:45" ht="16.5" customHeight="1">
      <c r="A236" s="2571"/>
      <c r="B236" s="2571"/>
      <c r="C236" s="2571"/>
      <c r="D236" s="73"/>
      <c r="E236" s="73"/>
      <c r="F236" s="2629"/>
      <c r="G236" s="2571"/>
      <c r="H236" s="2571"/>
      <c r="I236" s="2571"/>
      <c r="J236" s="2571"/>
      <c r="K236" s="2571"/>
      <c r="L236" s="2571"/>
      <c r="M236" s="2571"/>
      <c r="N236" s="2630"/>
      <c r="O236" s="2571"/>
      <c r="P236" s="2571"/>
      <c r="Q236" s="2571"/>
      <c r="R236" s="2571"/>
      <c r="S236" s="2571"/>
      <c r="T236" s="2571"/>
      <c r="U236" s="2571"/>
      <c r="V236" s="2571"/>
      <c r="W236" s="2571"/>
      <c r="X236" s="2571"/>
      <c r="Y236" s="2571"/>
      <c r="Z236" s="2571"/>
      <c r="AA236" s="2571"/>
      <c r="AB236" s="2571"/>
      <c r="AC236" s="2571"/>
      <c r="AD236" s="2571"/>
      <c r="AE236" s="2571"/>
      <c r="AF236" s="2571"/>
      <c r="AG236" s="2571"/>
      <c r="AH236" s="2571"/>
      <c r="AI236" s="2571"/>
      <c r="AJ236" s="2571"/>
      <c r="AK236" s="2571"/>
      <c r="AL236" s="2571"/>
      <c r="AM236" s="2571"/>
      <c r="AN236" s="2571"/>
      <c r="AO236" s="2571"/>
      <c r="AP236" s="2571"/>
      <c r="AQ236" s="2571"/>
      <c r="AR236" s="2571"/>
      <c r="AS236" s="2571"/>
    </row>
    <row r="237" spans="1:45" ht="16.5" customHeight="1">
      <c r="A237" s="2571"/>
      <c r="B237" s="2571"/>
      <c r="C237" s="2571"/>
      <c r="D237" s="73"/>
      <c r="E237" s="73"/>
      <c r="F237" s="2629"/>
      <c r="G237" s="2571"/>
      <c r="H237" s="2571"/>
      <c r="I237" s="2571"/>
      <c r="J237" s="2571"/>
      <c r="K237" s="2571"/>
      <c r="L237" s="2571"/>
      <c r="M237" s="2571"/>
      <c r="N237" s="2630"/>
      <c r="O237" s="2571"/>
      <c r="P237" s="2571"/>
      <c r="Q237" s="2571"/>
      <c r="R237" s="2571"/>
      <c r="S237" s="2571"/>
      <c r="T237" s="2571"/>
      <c r="U237" s="2571"/>
      <c r="V237" s="2571"/>
      <c r="W237" s="2571"/>
      <c r="X237" s="2571"/>
      <c r="Y237" s="2571"/>
      <c r="Z237" s="2571"/>
      <c r="AA237" s="2571"/>
      <c r="AB237" s="2571"/>
      <c r="AC237" s="2571"/>
      <c r="AD237" s="2571"/>
      <c r="AE237" s="2571"/>
      <c r="AF237" s="2571"/>
      <c r="AG237" s="2571"/>
      <c r="AH237" s="2571"/>
      <c r="AI237" s="2571"/>
      <c r="AJ237" s="2571"/>
      <c r="AK237" s="2571"/>
      <c r="AL237" s="2571"/>
      <c r="AM237" s="2571"/>
      <c r="AN237" s="2571"/>
      <c r="AO237" s="2571"/>
      <c r="AP237" s="2571"/>
      <c r="AQ237" s="2571"/>
      <c r="AR237" s="2571"/>
      <c r="AS237" s="2571"/>
    </row>
    <row r="238" spans="1:45" ht="16.5" customHeight="1">
      <c r="A238" s="2571"/>
      <c r="B238" s="2571"/>
      <c r="C238" s="2571"/>
      <c r="D238" s="73"/>
      <c r="E238" s="73"/>
      <c r="F238" s="2629"/>
      <c r="G238" s="2571"/>
      <c r="H238" s="2571"/>
      <c r="I238" s="2571"/>
      <c r="J238" s="2571"/>
      <c r="K238" s="2571"/>
      <c r="L238" s="2571"/>
      <c r="M238" s="2571"/>
      <c r="N238" s="2630"/>
      <c r="O238" s="2571"/>
      <c r="P238" s="2571"/>
      <c r="Q238" s="2571"/>
      <c r="R238" s="2571"/>
      <c r="S238" s="2571"/>
      <c r="T238" s="2571"/>
      <c r="U238" s="2571"/>
      <c r="V238" s="2571"/>
      <c r="W238" s="2571"/>
      <c r="X238" s="2571"/>
      <c r="Y238" s="2571"/>
      <c r="Z238" s="2571"/>
      <c r="AA238" s="2571"/>
      <c r="AB238" s="2571"/>
      <c r="AC238" s="2571"/>
      <c r="AD238" s="2571"/>
      <c r="AE238" s="2571"/>
      <c r="AF238" s="2571"/>
      <c r="AG238" s="2571"/>
      <c r="AH238" s="2571"/>
      <c r="AI238" s="2571"/>
      <c r="AJ238" s="2571"/>
      <c r="AK238" s="2571"/>
      <c r="AL238" s="2571"/>
      <c r="AM238" s="2571"/>
      <c r="AN238" s="2571"/>
      <c r="AO238" s="2571"/>
      <c r="AP238" s="2571"/>
      <c r="AQ238" s="2571"/>
      <c r="AR238" s="2571"/>
      <c r="AS238" s="2571"/>
    </row>
    <row r="239" spans="1:45" ht="16.5" customHeight="1">
      <c r="A239" s="2571"/>
      <c r="B239" s="2571"/>
      <c r="C239" s="2571"/>
      <c r="D239" s="73"/>
      <c r="E239" s="73"/>
      <c r="F239" s="2629"/>
      <c r="G239" s="2571"/>
      <c r="H239" s="2571"/>
      <c r="I239" s="2571"/>
      <c r="J239" s="2571"/>
      <c r="K239" s="2571"/>
      <c r="L239" s="2571"/>
      <c r="M239" s="2571"/>
      <c r="N239" s="2630"/>
      <c r="O239" s="2571"/>
      <c r="P239" s="2571"/>
      <c r="Q239" s="2571"/>
      <c r="R239" s="2571"/>
      <c r="S239" s="2571"/>
      <c r="T239" s="2571"/>
      <c r="U239" s="2571"/>
      <c r="V239" s="2571"/>
      <c r="W239" s="2571"/>
      <c r="X239" s="2571"/>
      <c r="Y239" s="2571"/>
      <c r="Z239" s="2571"/>
      <c r="AA239" s="2571"/>
      <c r="AB239" s="2571"/>
      <c r="AC239" s="2571"/>
      <c r="AD239" s="2571"/>
      <c r="AE239" s="2571"/>
      <c r="AF239" s="2571"/>
      <c r="AG239" s="2571"/>
      <c r="AH239" s="2571"/>
      <c r="AI239" s="2571"/>
      <c r="AJ239" s="2571"/>
      <c r="AK239" s="2571"/>
      <c r="AL239" s="2571"/>
      <c r="AM239" s="2571"/>
      <c r="AN239" s="2571"/>
      <c r="AO239" s="2571"/>
      <c r="AP239" s="2571"/>
      <c r="AQ239" s="2571"/>
      <c r="AR239" s="2571"/>
      <c r="AS239" s="2571"/>
    </row>
    <row r="240" spans="1:45" ht="16.5" customHeight="1">
      <c r="A240" s="2571"/>
      <c r="B240" s="2571"/>
      <c r="C240" s="2571"/>
      <c r="D240" s="73"/>
      <c r="E240" s="73"/>
      <c r="F240" s="2629"/>
      <c r="G240" s="2571"/>
      <c r="H240" s="2571"/>
      <c r="I240" s="2571"/>
      <c r="J240" s="2571"/>
      <c r="K240" s="2571"/>
      <c r="L240" s="2571"/>
      <c r="M240" s="2571"/>
      <c r="N240" s="2630"/>
      <c r="O240" s="2571"/>
      <c r="P240" s="2571"/>
      <c r="Q240" s="2571"/>
      <c r="R240" s="2571"/>
      <c r="S240" s="2571"/>
      <c r="T240" s="2571"/>
      <c r="U240" s="2571"/>
      <c r="V240" s="2571"/>
      <c r="W240" s="2571"/>
      <c r="X240" s="2571"/>
      <c r="Y240" s="2571"/>
      <c r="Z240" s="2571"/>
      <c r="AA240" s="2571"/>
      <c r="AB240" s="2571"/>
      <c r="AC240" s="2571"/>
      <c r="AD240" s="2571"/>
      <c r="AE240" s="2571"/>
      <c r="AF240" s="2571"/>
      <c r="AG240" s="2571"/>
      <c r="AH240" s="2571"/>
      <c r="AI240" s="2571"/>
      <c r="AJ240" s="2571"/>
      <c r="AK240" s="2571"/>
      <c r="AL240" s="2571"/>
      <c r="AM240" s="2571"/>
      <c r="AN240" s="2571"/>
      <c r="AO240" s="2571"/>
      <c r="AP240" s="2571"/>
      <c r="AQ240" s="2571"/>
      <c r="AR240" s="2571"/>
      <c r="AS240" s="2571"/>
    </row>
    <row r="241" spans="1:45" ht="16.5" customHeight="1">
      <c r="A241" s="2571"/>
      <c r="B241" s="2571"/>
      <c r="C241" s="2571"/>
      <c r="D241" s="73"/>
      <c r="E241" s="73"/>
      <c r="F241" s="2629"/>
      <c r="G241" s="2571"/>
      <c r="H241" s="2571"/>
      <c r="I241" s="2571"/>
      <c r="J241" s="2571"/>
      <c r="K241" s="2571"/>
      <c r="L241" s="2571"/>
      <c r="M241" s="2571"/>
      <c r="N241" s="2630"/>
      <c r="O241" s="2571"/>
      <c r="P241" s="2571"/>
      <c r="Q241" s="2571"/>
      <c r="R241" s="2571"/>
      <c r="S241" s="2571"/>
      <c r="T241" s="2571"/>
      <c r="U241" s="2571"/>
      <c r="V241" s="2571"/>
      <c r="W241" s="2571"/>
      <c r="X241" s="2571"/>
      <c r="Y241" s="2571"/>
      <c r="Z241" s="2571"/>
      <c r="AA241" s="2571"/>
      <c r="AB241" s="2571"/>
      <c r="AC241" s="2571"/>
      <c r="AD241" s="2571"/>
      <c r="AE241" s="2571"/>
      <c r="AF241" s="2571"/>
      <c r="AG241" s="2571"/>
      <c r="AH241" s="2571"/>
      <c r="AI241" s="2571"/>
      <c r="AJ241" s="2571"/>
      <c r="AK241" s="2571"/>
      <c r="AL241" s="2571"/>
      <c r="AM241" s="2571"/>
      <c r="AN241" s="2571"/>
      <c r="AO241" s="2571"/>
      <c r="AP241" s="2571"/>
      <c r="AQ241" s="2571"/>
      <c r="AR241" s="2571"/>
      <c r="AS241" s="2571"/>
    </row>
    <row r="242" spans="1:45" ht="16.5" customHeight="1">
      <c r="A242" s="2571"/>
      <c r="B242" s="2571"/>
      <c r="C242" s="2571"/>
      <c r="D242" s="73"/>
      <c r="E242" s="73"/>
      <c r="F242" s="2629"/>
      <c r="G242" s="2571"/>
      <c r="H242" s="2571"/>
      <c r="I242" s="2571"/>
      <c r="J242" s="2571"/>
      <c r="K242" s="2571"/>
      <c r="L242" s="2571"/>
      <c r="M242" s="2571"/>
      <c r="N242" s="2630"/>
      <c r="O242" s="2571"/>
      <c r="P242" s="2571"/>
      <c r="Q242" s="2571"/>
      <c r="R242" s="2571"/>
      <c r="S242" s="2571"/>
      <c r="T242" s="2571"/>
      <c r="U242" s="2571"/>
      <c r="V242" s="2571"/>
      <c r="W242" s="2571"/>
      <c r="X242" s="2571"/>
      <c r="Y242" s="2571"/>
      <c r="Z242" s="2571"/>
      <c r="AA242" s="2571"/>
      <c r="AB242" s="2571"/>
      <c r="AC242" s="2571"/>
      <c r="AD242" s="2571"/>
      <c r="AE242" s="2571"/>
      <c r="AF242" s="2571"/>
      <c r="AG242" s="2571"/>
      <c r="AH242" s="2571"/>
      <c r="AI242" s="2571"/>
      <c r="AJ242" s="2571"/>
      <c r="AK242" s="2571"/>
      <c r="AL242" s="2571"/>
      <c r="AM242" s="2571"/>
      <c r="AN242" s="2571"/>
      <c r="AO242" s="2571"/>
      <c r="AP242" s="2571"/>
      <c r="AQ242" s="2571"/>
      <c r="AR242" s="2571"/>
      <c r="AS242" s="2571"/>
    </row>
    <row r="243" spans="1:45" ht="16.5" customHeight="1">
      <c r="A243" s="2571"/>
      <c r="B243" s="2571"/>
      <c r="C243" s="2571"/>
      <c r="D243" s="73"/>
      <c r="E243" s="73"/>
      <c r="F243" s="2629"/>
      <c r="G243" s="2571"/>
      <c r="H243" s="2571"/>
      <c r="I243" s="2571"/>
      <c r="J243" s="2571"/>
      <c r="K243" s="2571"/>
      <c r="L243" s="2571"/>
      <c r="M243" s="2571"/>
      <c r="N243" s="2630"/>
      <c r="O243" s="2571"/>
      <c r="P243" s="2571"/>
      <c r="Q243" s="2571"/>
      <c r="R243" s="2571"/>
      <c r="S243" s="2571"/>
      <c r="T243" s="2571"/>
      <c r="U243" s="2571"/>
      <c r="V243" s="2571"/>
      <c r="W243" s="2571"/>
      <c r="X243" s="2571"/>
      <c r="Y243" s="2571"/>
      <c r="Z243" s="2571"/>
      <c r="AA243" s="2571"/>
      <c r="AB243" s="2571"/>
      <c r="AC243" s="2571"/>
      <c r="AD243" s="2571"/>
      <c r="AE243" s="2571"/>
      <c r="AF243" s="2571"/>
      <c r="AG243" s="2571"/>
      <c r="AH243" s="2571"/>
      <c r="AI243" s="2571"/>
      <c r="AJ243" s="2571"/>
      <c r="AK243" s="2571"/>
      <c r="AL243" s="2571"/>
      <c r="AM243" s="2571"/>
      <c r="AN243" s="2571"/>
      <c r="AO243" s="2571"/>
      <c r="AP243" s="2571"/>
      <c r="AQ243" s="2571"/>
      <c r="AR243" s="2571"/>
      <c r="AS243" s="2571"/>
    </row>
    <row r="244" spans="1:45" ht="16.5" customHeight="1">
      <c r="A244" s="2571"/>
      <c r="B244" s="2571"/>
      <c r="C244" s="2571"/>
      <c r="D244" s="73"/>
      <c r="E244" s="73"/>
      <c r="F244" s="2629"/>
      <c r="G244" s="2571"/>
      <c r="H244" s="2571"/>
      <c r="I244" s="2571"/>
      <c r="J244" s="2571"/>
      <c r="K244" s="2571"/>
      <c r="L244" s="2571"/>
      <c r="M244" s="2571"/>
      <c r="N244" s="2630"/>
      <c r="O244" s="2571"/>
      <c r="P244" s="2571"/>
      <c r="Q244" s="2571"/>
      <c r="R244" s="2571"/>
      <c r="S244" s="2571"/>
      <c r="T244" s="2571"/>
      <c r="U244" s="2571"/>
      <c r="V244" s="2571"/>
      <c r="W244" s="2571"/>
      <c r="X244" s="2571"/>
      <c r="Y244" s="2571"/>
      <c r="Z244" s="2571"/>
      <c r="AA244" s="2571"/>
      <c r="AB244" s="2571"/>
      <c r="AC244" s="2571"/>
      <c r="AD244" s="2571"/>
      <c r="AE244" s="2571"/>
      <c r="AF244" s="2571"/>
      <c r="AG244" s="2571"/>
      <c r="AH244" s="2571"/>
      <c r="AI244" s="2571"/>
      <c r="AJ244" s="2571"/>
      <c r="AK244" s="2571"/>
      <c r="AL244" s="2571"/>
      <c r="AM244" s="2571"/>
      <c r="AN244" s="2571"/>
      <c r="AO244" s="2571"/>
      <c r="AP244" s="2571"/>
      <c r="AQ244" s="2571"/>
      <c r="AR244" s="2571"/>
      <c r="AS244" s="2571"/>
    </row>
    <row r="245" spans="1:45" ht="16.5" customHeight="1">
      <c r="A245" s="2571"/>
      <c r="B245" s="2571"/>
      <c r="C245" s="2571"/>
      <c r="D245" s="73"/>
      <c r="E245" s="73"/>
      <c r="F245" s="2629"/>
      <c r="G245" s="2571"/>
      <c r="H245" s="2571"/>
      <c r="I245" s="2571"/>
      <c r="J245" s="2571"/>
      <c r="K245" s="2571"/>
      <c r="L245" s="2571"/>
      <c r="M245" s="2571"/>
      <c r="N245" s="2630"/>
      <c r="O245" s="2571"/>
      <c r="P245" s="2571"/>
      <c r="Q245" s="2571"/>
      <c r="R245" s="2571"/>
      <c r="S245" s="2571"/>
      <c r="T245" s="2571"/>
      <c r="U245" s="2571"/>
      <c r="V245" s="2571"/>
      <c r="W245" s="2571"/>
      <c r="X245" s="2571"/>
      <c r="Y245" s="2571"/>
      <c r="Z245" s="2571"/>
      <c r="AA245" s="2571"/>
      <c r="AB245" s="2571"/>
      <c r="AC245" s="2571"/>
      <c r="AD245" s="2571"/>
      <c r="AE245" s="2571"/>
      <c r="AF245" s="2571"/>
      <c r="AG245" s="2571"/>
      <c r="AH245" s="2571"/>
      <c r="AI245" s="2571"/>
      <c r="AJ245" s="2571"/>
      <c r="AK245" s="2571"/>
      <c r="AL245" s="2571"/>
      <c r="AM245" s="2571"/>
      <c r="AN245" s="2571"/>
      <c r="AO245" s="2571"/>
      <c r="AP245" s="2571"/>
      <c r="AQ245" s="2571"/>
      <c r="AR245" s="2571"/>
      <c r="AS245" s="2571"/>
    </row>
    <row r="246" spans="1:45" ht="16.5" customHeight="1">
      <c r="A246" s="2571"/>
      <c r="B246" s="2571"/>
      <c r="C246" s="2571"/>
      <c r="D246" s="73"/>
      <c r="E246" s="73"/>
      <c r="F246" s="2629"/>
      <c r="G246" s="2571"/>
      <c r="H246" s="2571"/>
      <c r="I246" s="2571"/>
      <c r="J246" s="2571"/>
      <c r="K246" s="2571"/>
      <c r="L246" s="2571"/>
      <c r="M246" s="2571"/>
      <c r="N246" s="2630"/>
      <c r="O246" s="2571"/>
      <c r="P246" s="2571"/>
      <c r="Q246" s="2571"/>
      <c r="R246" s="2571"/>
      <c r="S246" s="2571"/>
      <c r="T246" s="2571"/>
      <c r="U246" s="2571"/>
      <c r="V246" s="2571"/>
      <c r="W246" s="2571"/>
      <c r="X246" s="2571"/>
      <c r="Y246" s="2571"/>
      <c r="Z246" s="2571"/>
      <c r="AA246" s="2571"/>
      <c r="AB246" s="2571"/>
      <c r="AC246" s="2571"/>
      <c r="AD246" s="2571"/>
      <c r="AE246" s="2571"/>
      <c r="AF246" s="2571"/>
      <c r="AG246" s="2571"/>
      <c r="AH246" s="2571"/>
      <c r="AI246" s="2571"/>
      <c r="AJ246" s="2571"/>
      <c r="AK246" s="2571"/>
      <c r="AL246" s="2571"/>
      <c r="AM246" s="2571"/>
      <c r="AN246" s="2571"/>
      <c r="AO246" s="2571"/>
      <c r="AP246" s="2571"/>
      <c r="AQ246" s="2571"/>
      <c r="AR246" s="2571"/>
      <c r="AS246" s="2571"/>
    </row>
    <row r="247" spans="1:45" ht="16.5" customHeight="1">
      <c r="A247" s="2571"/>
      <c r="B247" s="2571"/>
      <c r="C247" s="2571"/>
      <c r="D247" s="73"/>
      <c r="E247" s="73"/>
      <c r="F247" s="2629"/>
      <c r="G247" s="2571"/>
      <c r="H247" s="2571"/>
      <c r="I247" s="2571"/>
      <c r="J247" s="2571"/>
      <c r="K247" s="2571"/>
      <c r="L247" s="2571"/>
      <c r="M247" s="2571"/>
      <c r="N247" s="2630"/>
      <c r="O247" s="2571"/>
      <c r="P247" s="2571"/>
      <c r="Q247" s="2571"/>
      <c r="R247" s="2571"/>
      <c r="S247" s="2571"/>
      <c r="T247" s="2571"/>
      <c r="U247" s="2571"/>
      <c r="V247" s="2571"/>
      <c r="W247" s="2571"/>
      <c r="X247" s="2571"/>
      <c r="Y247" s="2571"/>
      <c r="Z247" s="2571"/>
      <c r="AA247" s="2571"/>
      <c r="AB247" s="2571"/>
      <c r="AC247" s="2571"/>
      <c r="AD247" s="2571"/>
      <c r="AE247" s="2571"/>
      <c r="AF247" s="2571"/>
      <c r="AG247" s="2571"/>
      <c r="AH247" s="2571"/>
      <c r="AI247" s="2571"/>
      <c r="AJ247" s="2571"/>
      <c r="AK247" s="2571"/>
      <c r="AL247" s="2571"/>
      <c r="AM247" s="2571"/>
      <c r="AN247" s="2571"/>
      <c r="AO247" s="2571"/>
      <c r="AP247" s="2571"/>
      <c r="AQ247" s="2571"/>
      <c r="AR247" s="2571"/>
      <c r="AS247" s="2571"/>
    </row>
    <row r="248" spans="1:45" ht="16.5" customHeight="1">
      <c r="A248" s="2571"/>
      <c r="B248" s="2571"/>
      <c r="C248" s="2571"/>
      <c r="D248" s="73"/>
      <c r="E248" s="73"/>
      <c r="F248" s="2629"/>
      <c r="G248" s="2571"/>
      <c r="H248" s="2571"/>
      <c r="I248" s="2571"/>
      <c r="J248" s="2571"/>
      <c r="K248" s="2571"/>
      <c r="L248" s="2571"/>
      <c r="M248" s="2571"/>
      <c r="N248" s="2630"/>
      <c r="O248" s="2571"/>
      <c r="P248" s="2571"/>
      <c r="Q248" s="2571"/>
      <c r="R248" s="2571"/>
      <c r="S248" s="2571"/>
      <c r="T248" s="2571"/>
      <c r="U248" s="2571"/>
      <c r="V248" s="2571"/>
      <c r="W248" s="2571"/>
      <c r="X248" s="2571"/>
      <c r="Y248" s="2571"/>
      <c r="Z248" s="2571"/>
      <c r="AA248" s="2571"/>
      <c r="AB248" s="2571"/>
      <c r="AC248" s="2571"/>
      <c r="AD248" s="2571"/>
      <c r="AE248" s="2571"/>
      <c r="AF248" s="2571"/>
      <c r="AG248" s="2571"/>
      <c r="AH248" s="2571"/>
      <c r="AI248" s="2571"/>
      <c r="AJ248" s="2571"/>
      <c r="AK248" s="2571"/>
      <c r="AL248" s="2571"/>
      <c r="AM248" s="2571"/>
      <c r="AN248" s="2571"/>
      <c r="AO248" s="2571"/>
      <c r="AP248" s="2571"/>
      <c r="AQ248" s="2571"/>
      <c r="AR248" s="2571"/>
      <c r="AS248" s="2571"/>
    </row>
    <row r="249" spans="1:45" ht="16.5" customHeight="1">
      <c r="A249" s="2571"/>
      <c r="B249" s="2571"/>
      <c r="C249" s="2571"/>
      <c r="D249" s="73"/>
      <c r="E249" s="73"/>
      <c r="F249" s="2629"/>
      <c r="G249" s="2571"/>
      <c r="H249" s="2571"/>
      <c r="I249" s="2571"/>
      <c r="J249" s="2571"/>
      <c r="K249" s="2571"/>
      <c r="L249" s="2571"/>
      <c r="M249" s="2571"/>
      <c r="N249" s="2630"/>
      <c r="O249" s="2571"/>
      <c r="P249" s="2571"/>
      <c r="Q249" s="2571"/>
      <c r="R249" s="2571"/>
      <c r="S249" s="2571"/>
      <c r="T249" s="2571"/>
      <c r="U249" s="2571"/>
      <c r="V249" s="2571"/>
      <c r="W249" s="2571"/>
      <c r="X249" s="2571"/>
      <c r="Y249" s="2571"/>
      <c r="Z249" s="2571"/>
      <c r="AA249" s="2571"/>
      <c r="AB249" s="2571"/>
      <c r="AC249" s="2571"/>
      <c r="AD249" s="2571"/>
      <c r="AE249" s="2571"/>
      <c r="AF249" s="2571"/>
      <c r="AG249" s="2571"/>
      <c r="AH249" s="2571"/>
      <c r="AI249" s="2571"/>
      <c r="AJ249" s="2571"/>
      <c r="AK249" s="2571"/>
      <c r="AL249" s="2571"/>
      <c r="AM249" s="2571"/>
      <c r="AN249" s="2571"/>
      <c r="AO249" s="2571"/>
      <c r="AP249" s="2571"/>
      <c r="AQ249" s="2571"/>
      <c r="AR249" s="2571"/>
      <c r="AS249" s="2571"/>
    </row>
    <row r="250" spans="1:45" ht="16.5" customHeight="1">
      <c r="A250" s="2571"/>
      <c r="B250" s="2571"/>
      <c r="C250" s="2571"/>
      <c r="D250" s="73"/>
      <c r="E250" s="73"/>
      <c r="F250" s="2629"/>
      <c r="G250" s="2571"/>
      <c r="H250" s="2571"/>
      <c r="I250" s="2571"/>
      <c r="J250" s="2571"/>
      <c r="K250" s="2571"/>
      <c r="L250" s="2571"/>
      <c r="M250" s="2571"/>
      <c r="N250" s="2630"/>
      <c r="O250" s="2571"/>
      <c r="P250" s="2571"/>
      <c r="Q250" s="2571"/>
      <c r="R250" s="2571"/>
      <c r="S250" s="2571"/>
      <c r="T250" s="2571"/>
      <c r="U250" s="2571"/>
      <c r="V250" s="2571"/>
      <c r="W250" s="2571"/>
      <c r="X250" s="2571"/>
      <c r="Y250" s="2571"/>
      <c r="Z250" s="2571"/>
      <c r="AA250" s="2571"/>
      <c r="AB250" s="2571"/>
      <c r="AC250" s="2571"/>
      <c r="AD250" s="2571"/>
      <c r="AE250" s="2571"/>
      <c r="AF250" s="2571"/>
      <c r="AG250" s="2571"/>
      <c r="AH250" s="2571"/>
      <c r="AI250" s="2571"/>
      <c r="AJ250" s="2571"/>
      <c r="AK250" s="2571"/>
      <c r="AL250" s="2571"/>
      <c r="AM250" s="2571"/>
      <c r="AN250" s="2571"/>
      <c r="AO250" s="2571"/>
      <c r="AP250" s="2571"/>
      <c r="AQ250" s="2571"/>
      <c r="AR250" s="2571"/>
      <c r="AS250" s="2571"/>
    </row>
    <row r="251" spans="1:45" ht="16.5" customHeight="1">
      <c r="A251" s="2571"/>
      <c r="B251" s="2571"/>
      <c r="C251" s="2571"/>
      <c r="D251" s="73"/>
      <c r="E251" s="73"/>
      <c r="F251" s="2629"/>
      <c r="G251" s="2571"/>
      <c r="H251" s="2571"/>
      <c r="I251" s="2571"/>
      <c r="J251" s="2571"/>
      <c r="K251" s="2571"/>
      <c r="L251" s="2571"/>
      <c r="M251" s="2571"/>
      <c r="N251" s="2630"/>
      <c r="O251" s="2571"/>
      <c r="P251" s="2571"/>
      <c r="Q251" s="2571"/>
      <c r="R251" s="2571"/>
      <c r="S251" s="2571"/>
      <c r="T251" s="2571"/>
      <c r="U251" s="2571"/>
      <c r="V251" s="2571"/>
      <c r="W251" s="2571"/>
      <c r="X251" s="2571"/>
      <c r="Y251" s="2571"/>
      <c r="Z251" s="2571"/>
      <c r="AA251" s="2571"/>
      <c r="AB251" s="2571"/>
      <c r="AC251" s="2571"/>
      <c r="AD251" s="2571"/>
      <c r="AE251" s="2571"/>
      <c r="AF251" s="2571"/>
      <c r="AG251" s="2571"/>
      <c r="AH251" s="2571"/>
      <c r="AI251" s="2571"/>
      <c r="AJ251" s="2571"/>
      <c r="AK251" s="2571"/>
      <c r="AL251" s="2571"/>
      <c r="AM251" s="2571"/>
      <c r="AN251" s="2571"/>
      <c r="AO251" s="2571"/>
      <c r="AP251" s="2571"/>
      <c r="AQ251" s="2571"/>
      <c r="AR251" s="2571"/>
      <c r="AS251" s="2571"/>
    </row>
    <row r="252" spans="1:45" ht="16.5" customHeight="1">
      <c r="A252" s="2571"/>
      <c r="B252" s="2571"/>
      <c r="C252" s="2571"/>
      <c r="D252" s="73"/>
      <c r="E252" s="73"/>
      <c r="F252" s="2629"/>
      <c r="G252" s="2571"/>
      <c r="H252" s="2571"/>
      <c r="I252" s="2571"/>
      <c r="J252" s="2571"/>
      <c r="K252" s="2571"/>
      <c r="L252" s="2571"/>
      <c r="M252" s="2571"/>
      <c r="N252" s="2630"/>
      <c r="O252" s="2571"/>
      <c r="P252" s="2571"/>
      <c r="Q252" s="2571"/>
      <c r="R252" s="2571"/>
      <c r="S252" s="2571"/>
      <c r="T252" s="2571"/>
      <c r="U252" s="2571"/>
      <c r="V252" s="2571"/>
      <c r="W252" s="2571"/>
      <c r="X252" s="2571"/>
      <c r="Y252" s="2571"/>
      <c r="Z252" s="2571"/>
      <c r="AA252" s="2571"/>
      <c r="AB252" s="2571"/>
      <c r="AC252" s="2571"/>
      <c r="AD252" s="2571"/>
      <c r="AE252" s="2571"/>
      <c r="AF252" s="2571"/>
      <c r="AG252" s="2571"/>
      <c r="AH252" s="2571"/>
      <c r="AI252" s="2571"/>
      <c r="AJ252" s="2571"/>
      <c r="AK252" s="2571"/>
      <c r="AL252" s="2571"/>
      <c r="AM252" s="2571"/>
      <c r="AN252" s="2571"/>
      <c r="AO252" s="2571"/>
      <c r="AP252" s="2571"/>
      <c r="AQ252" s="2571"/>
      <c r="AR252" s="2571"/>
      <c r="AS252" s="2571"/>
    </row>
    <row r="253" spans="1:45" ht="16.5" customHeight="1">
      <c r="A253" s="2571"/>
      <c r="B253" s="2571"/>
      <c r="C253" s="2571"/>
      <c r="D253" s="73"/>
      <c r="E253" s="73"/>
      <c r="F253" s="2629"/>
      <c r="G253" s="2571"/>
      <c r="H253" s="2571"/>
      <c r="I253" s="2571"/>
      <c r="J253" s="2571"/>
      <c r="K253" s="2571"/>
      <c r="L253" s="2571"/>
      <c r="M253" s="2571"/>
      <c r="N253" s="2630"/>
      <c r="O253" s="2571"/>
      <c r="P253" s="2571"/>
      <c r="Q253" s="2571"/>
      <c r="R253" s="2571"/>
      <c r="S253" s="2571"/>
      <c r="T253" s="2571"/>
      <c r="U253" s="2571"/>
      <c r="V253" s="2571"/>
      <c r="W253" s="2571"/>
      <c r="X253" s="2571"/>
      <c r="Y253" s="2571"/>
      <c r="Z253" s="2571"/>
      <c r="AA253" s="2571"/>
      <c r="AB253" s="2571"/>
      <c r="AC253" s="2571"/>
      <c r="AD253" s="2571"/>
      <c r="AE253" s="2571"/>
      <c r="AF253" s="2571"/>
      <c r="AG253" s="2571"/>
      <c r="AH253" s="2571"/>
      <c r="AI253" s="2571"/>
      <c r="AJ253" s="2571"/>
      <c r="AK253" s="2571"/>
      <c r="AL253" s="2571"/>
      <c r="AM253" s="2571"/>
      <c r="AN253" s="2571"/>
      <c r="AO253" s="2571"/>
      <c r="AP253" s="2571"/>
      <c r="AQ253" s="2571"/>
      <c r="AR253" s="2571"/>
      <c r="AS253" s="2571"/>
    </row>
    <row r="254" spans="1:45" ht="16.5" customHeight="1">
      <c r="A254" s="2571"/>
      <c r="B254" s="2571"/>
      <c r="C254" s="2571"/>
      <c r="D254" s="73"/>
      <c r="E254" s="73"/>
      <c r="F254" s="2629"/>
      <c r="G254" s="2571"/>
      <c r="H254" s="2571"/>
      <c r="I254" s="2571"/>
      <c r="J254" s="2571"/>
      <c r="K254" s="2571"/>
      <c r="L254" s="2571"/>
      <c r="M254" s="2571"/>
      <c r="N254" s="2630"/>
      <c r="O254" s="2571"/>
      <c r="P254" s="2571"/>
      <c r="Q254" s="2571"/>
      <c r="R254" s="2571"/>
      <c r="S254" s="2571"/>
      <c r="T254" s="2571"/>
      <c r="U254" s="2571"/>
      <c r="V254" s="2571"/>
      <c r="W254" s="2571"/>
      <c r="X254" s="2571"/>
      <c r="Y254" s="2571"/>
      <c r="Z254" s="2571"/>
      <c r="AA254" s="2571"/>
      <c r="AB254" s="2571"/>
      <c r="AC254" s="2571"/>
      <c r="AD254" s="2571"/>
      <c r="AE254" s="2571"/>
      <c r="AF254" s="2571"/>
      <c r="AG254" s="2571"/>
      <c r="AH254" s="2571"/>
      <c r="AI254" s="2571"/>
      <c r="AJ254" s="2571"/>
      <c r="AK254" s="2571"/>
      <c r="AL254" s="2571"/>
      <c r="AM254" s="2571"/>
      <c r="AN254" s="2571"/>
      <c r="AO254" s="2571"/>
      <c r="AP254" s="2571"/>
      <c r="AQ254" s="2571"/>
      <c r="AR254" s="2571"/>
      <c r="AS254" s="2571"/>
    </row>
    <row r="255" spans="1:45" ht="16.5" customHeight="1">
      <c r="A255" s="2571"/>
      <c r="B255" s="2571"/>
      <c r="C255" s="2571"/>
      <c r="D255" s="73"/>
      <c r="E255" s="73"/>
      <c r="F255" s="2629"/>
      <c r="G255" s="2571"/>
      <c r="H255" s="2571"/>
      <c r="I255" s="2571"/>
      <c r="J255" s="2571"/>
      <c r="K255" s="2571"/>
      <c r="L255" s="2571"/>
      <c r="M255" s="2571"/>
      <c r="N255" s="2630"/>
      <c r="O255" s="2571"/>
      <c r="P255" s="2571"/>
      <c r="Q255" s="2571"/>
      <c r="R255" s="2571"/>
      <c r="S255" s="2571"/>
      <c r="T255" s="2571"/>
      <c r="U255" s="2571"/>
      <c r="V255" s="2571"/>
      <c r="W255" s="2571"/>
      <c r="X255" s="2571"/>
      <c r="Y255" s="2571"/>
      <c r="Z255" s="2571"/>
      <c r="AA255" s="2571"/>
      <c r="AB255" s="2571"/>
      <c r="AC255" s="2571"/>
      <c r="AD255" s="2571"/>
      <c r="AE255" s="2571"/>
      <c r="AF255" s="2571"/>
      <c r="AG255" s="2571"/>
      <c r="AH255" s="2571"/>
      <c r="AI255" s="2571"/>
      <c r="AJ255" s="2571"/>
      <c r="AK255" s="2571"/>
      <c r="AL255" s="2571"/>
      <c r="AM255" s="2571"/>
      <c r="AN255" s="2571"/>
      <c r="AO255" s="2571"/>
      <c r="AP255" s="2571"/>
      <c r="AQ255" s="2571"/>
      <c r="AR255" s="2571"/>
      <c r="AS255" s="2571"/>
    </row>
    <row r="256" spans="1:45" ht="16.5" customHeight="1">
      <c r="A256" s="2571"/>
      <c r="B256" s="2571"/>
      <c r="C256" s="2571"/>
      <c r="D256" s="73"/>
      <c r="E256" s="73"/>
      <c r="F256" s="2629"/>
      <c r="G256" s="2571"/>
      <c r="H256" s="2571"/>
      <c r="I256" s="2571"/>
      <c r="J256" s="2571"/>
      <c r="K256" s="2571"/>
      <c r="L256" s="2571"/>
      <c r="M256" s="2571"/>
      <c r="N256" s="2630"/>
      <c r="O256" s="2571"/>
      <c r="P256" s="2571"/>
      <c r="Q256" s="2571"/>
      <c r="R256" s="2571"/>
      <c r="S256" s="2571"/>
      <c r="T256" s="2571"/>
      <c r="U256" s="2571"/>
      <c r="V256" s="2571"/>
      <c r="W256" s="2571"/>
      <c r="X256" s="2571"/>
      <c r="Y256" s="2571"/>
      <c r="Z256" s="2571"/>
      <c r="AA256" s="2571"/>
      <c r="AB256" s="2571"/>
      <c r="AC256" s="2571"/>
      <c r="AD256" s="2571"/>
      <c r="AE256" s="2571"/>
      <c r="AF256" s="2571"/>
      <c r="AG256" s="2571"/>
      <c r="AH256" s="2571"/>
      <c r="AI256" s="2571"/>
      <c r="AJ256" s="2571"/>
      <c r="AK256" s="2571"/>
      <c r="AL256" s="2571"/>
      <c r="AM256" s="2571"/>
      <c r="AN256" s="2571"/>
      <c r="AO256" s="2571"/>
      <c r="AP256" s="2571"/>
      <c r="AQ256" s="2571"/>
      <c r="AR256" s="2571"/>
      <c r="AS256" s="2571"/>
    </row>
    <row r="257" spans="1:45" ht="16.5" customHeight="1">
      <c r="A257" s="2571"/>
      <c r="B257" s="2571"/>
      <c r="C257" s="2571"/>
      <c r="D257" s="73"/>
      <c r="E257" s="73"/>
      <c r="F257" s="2629"/>
      <c r="G257" s="2571"/>
      <c r="H257" s="2571"/>
      <c r="I257" s="2571"/>
      <c r="J257" s="2571"/>
      <c r="K257" s="2571"/>
      <c r="L257" s="2571"/>
      <c r="M257" s="2571"/>
      <c r="N257" s="2630"/>
      <c r="O257" s="2571"/>
      <c r="P257" s="2571"/>
      <c r="Q257" s="2571"/>
      <c r="R257" s="2571"/>
      <c r="S257" s="2571"/>
      <c r="T257" s="2571"/>
      <c r="U257" s="2571"/>
      <c r="V257" s="2571"/>
      <c r="W257" s="2571"/>
      <c r="X257" s="2571"/>
      <c r="Y257" s="2571"/>
      <c r="Z257" s="2571"/>
      <c r="AA257" s="2571"/>
      <c r="AB257" s="2571"/>
      <c r="AC257" s="2571"/>
      <c r="AD257" s="2571"/>
      <c r="AE257" s="2571"/>
      <c r="AF257" s="2571"/>
      <c r="AG257" s="2571"/>
      <c r="AH257" s="2571"/>
      <c r="AI257" s="2571"/>
      <c r="AJ257" s="2571"/>
      <c r="AK257" s="2571"/>
      <c r="AL257" s="2571"/>
      <c r="AM257" s="2571"/>
      <c r="AN257" s="2571"/>
      <c r="AO257" s="2571"/>
      <c r="AP257" s="2571"/>
      <c r="AQ257" s="2571"/>
      <c r="AR257" s="2571"/>
      <c r="AS257" s="2571"/>
    </row>
    <row r="258" spans="1:45" ht="16.5" customHeight="1">
      <c r="A258" s="2571"/>
      <c r="B258" s="2571"/>
      <c r="C258" s="2571"/>
      <c r="D258" s="73"/>
      <c r="E258" s="73"/>
      <c r="F258" s="2629"/>
      <c r="G258" s="2571"/>
      <c r="H258" s="2571"/>
      <c r="I258" s="2571"/>
      <c r="J258" s="2571"/>
      <c r="K258" s="2571"/>
      <c r="L258" s="2571"/>
      <c r="M258" s="2571"/>
      <c r="N258" s="2630"/>
      <c r="O258" s="2571"/>
      <c r="P258" s="2571"/>
      <c r="Q258" s="2571"/>
      <c r="R258" s="2571"/>
      <c r="S258" s="2571"/>
      <c r="T258" s="2571"/>
      <c r="U258" s="2571"/>
      <c r="V258" s="2571"/>
      <c r="W258" s="2571"/>
      <c r="X258" s="2571"/>
      <c r="Y258" s="2571"/>
      <c r="Z258" s="2571"/>
      <c r="AA258" s="2571"/>
      <c r="AB258" s="2571"/>
      <c r="AC258" s="2571"/>
      <c r="AD258" s="2571"/>
      <c r="AE258" s="2571"/>
      <c r="AF258" s="2571"/>
      <c r="AG258" s="2571"/>
      <c r="AH258" s="2571"/>
      <c r="AI258" s="2571"/>
      <c r="AJ258" s="2571"/>
      <c r="AK258" s="2571"/>
      <c r="AL258" s="2571"/>
      <c r="AM258" s="2571"/>
      <c r="AN258" s="2571"/>
      <c r="AO258" s="2571"/>
      <c r="AP258" s="2571"/>
      <c r="AQ258" s="2571"/>
      <c r="AR258" s="2571"/>
      <c r="AS258" s="2571"/>
    </row>
    <row r="259" spans="1:45" ht="16.5" customHeight="1">
      <c r="A259" s="2571"/>
      <c r="B259" s="2571"/>
      <c r="C259" s="2571"/>
      <c r="D259" s="73"/>
      <c r="E259" s="73"/>
      <c r="F259" s="2629"/>
      <c r="G259" s="2571"/>
      <c r="H259" s="2571"/>
      <c r="I259" s="2571"/>
      <c r="J259" s="2571"/>
      <c r="K259" s="2571"/>
      <c r="L259" s="2571"/>
      <c r="M259" s="2571"/>
      <c r="N259" s="2630"/>
      <c r="O259" s="2571"/>
      <c r="P259" s="2571"/>
      <c r="Q259" s="2571"/>
      <c r="R259" s="2571"/>
      <c r="S259" s="2571"/>
      <c r="T259" s="2571"/>
      <c r="U259" s="2571"/>
      <c r="V259" s="2571"/>
      <c r="W259" s="2571"/>
      <c r="X259" s="2571"/>
      <c r="Y259" s="2571"/>
      <c r="Z259" s="2571"/>
      <c r="AA259" s="2571"/>
      <c r="AB259" s="2571"/>
      <c r="AC259" s="2571"/>
      <c r="AD259" s="2571"/>
      <c r="AE259" s="2571"/>
      <c r="AF259" s="2571"/>
      <c r="AG259" s="2571"/>
      <c r="AH259" s="2571"/>
      <c r="AI259" s="2571"/>
      <c r="AJ259" s="2571"/>
      <c r="AK259" s="2571"/>
      <c r="AL259" s="2571"/>
      <c r="AM259" s="2571"/>
      <c r="AN259" s="2571"/>
      <c r="AO259" s="2571"/>
      <c r="AP259" s="2571"/>
      <c r="AQ259" s="2571"/>
      <c r="AR259" s="2571"/>
      <c r="AS259" s="2571"/>
    </row>
    <row r="260" spans="1:45" ht="16.5" customHeight="1">
      <c r="A260" s="2571"/>
      <c r="B260" s="2571"/>
      <c r="C260" s="2571"/>
      <c r="D260" s="73"/>
      <c r="E260" s="73"/>
      <c r="F260" s="2629"/>
      <c r="G260" s="2571"/>
      <c r="H260" s="2571"/>
      <c r="I260" s="2571"/>
      <c r="J260" s="2571"/>
      <c r="K260" s="2571"/>
      <c r="L260" s="2571"/>
      <c r="M260" s="2571"/>
      <c r="N260" s="2630"/>
      <c r="O260" s="2571"/>
      <c r="P260" s="2571"/>
      <c r="Q260" s="2571"/>
      <c r="R260" s="2571"/>
      <c r="S260" s="2571"/>
      <c r="T260" s="2571"/>
      <c r="U260" s="2571"/>
      <c r="V260" s="2571"/>
      <c r="W260" s="2571"/>
      <c r="X260" s="2571"/>
      <c r="Y260" s="2571"/>
      <c r="Z260" s="2571"/>
      <c r="AA260" s="2571"/>
      <c r="AB260" s="2571"/>
      <c r="AC260" s="2571"/>
      <c r="AD260" s="2571"/>
      <c r="AE260" s="2571"/>
      <c r="AF260" s="2571"/>
      <c r="AG260" s="2571"/>
      <c r="AH260" s="2571"/>
      <c r="AI260" s="2571"/>
      <c r="AJ260" s="2571"/>
      <c r="AK260" s="2571"/>
      <c r="AL260" s="2571"/>
      <c r="AM260" s="2571"/>
      <c r="AN260" s="2571"/>
      <c r="AO260" s="2571"/>
      <c r="AP260" s="2571"/>
      <c r="AQ260" s="2571"/>
      <c r="AR260" s="2571"/>
      <c r="AS260" s="2571"/>
    </row>
    <row r="261" spans="1:45" ht="16.5" customHeight="1">
      <c r="A261" s="2571"/>
      <c r="B261" s="2571"/>
      <c r="C261" s="2571"/>
      <c r="D261" s="73"/>
      <c r="E261" s="73"/>
      <c r="F261" s="2629"/>
      <c r="G261" s="2571"/>
      <c r="H261" s="2571"/>
      <c r="I261" s="2571"/>
      <c r="J261" s="2571"/>
      <c r="K261" s="2571"/>
      <c r="L261" s="2571"/>
      <c r="M261" s="2571"/>
      <c r="N261" s="2630"/>
      <c r="O261" s="2571"/>
      <c r="P261" s="2571"/>
      <c r="Q261" s="2571"/>
      <c r="R261" s="2571"/>
      <c r="S261" s="2571"/>
      <c r="T261" s="2571"/>
      <c r="U261" s="2571"/>
      <c r="V261" s="2571"/>
      <c r="W261" s="2571"/>
      <c r="X261" s="2571"/>
      <c r="Y261" s="2571"/>
      <c r="Z261" s="2571"/>
      <c r="AA261" s="2571"/>
      <c r="AB261" s="2571"/>
      <c r="AC261" s="2571"/>
      <c r="AD261" s="2571"/>
      <c r="AE261" s="2571"/>
      <c r="AF261" s="2571"/>
      <c r="AG261" s="2571"/>
      <c r="AH261" s="2571"/>
      <c r="AI261" s="2571"/>
      <c r="AJ261" s="2571"/>
      <c r="AK261" s="2571"/>
      <c r="AL261" s="2571"/>
      <c r="AM261" s="2571"/>
      <c r="AN261" s="2571"/>
      <c r="AO261" s="2571"/>
      <c r="AP261" s="2571"/>
      <c r="AQ261" s="2571"/>
      <c r="AR261" s="2571"/>
      <c r="AS261" s="2571"/>
    </row>
    <row r="262" spans="1:45" ht="16.5" customHeight="1">
      <c r="A262" s="2571"/>
      <c r="B262" s="2571"/>
      <c r="C262" s="2571"/>
      <c r="D262" s="73"/>
      <c r="E262" s="73"/>
      <c r="F262" s="2629"/>
      <c r="G262" s="2571"/>
      <c r="H262" s="2571"/>
      <c r="I262" s="2571"/>
      <c r="J262" s="2571"/>
      <c r="K262" s="2571"/>
      <c r="L262" s="2571"/>
      <c r="M262" s="2571"/>
      <c r="N262" s="2630"/>
      <c r="O262" s="2571"/>
      <c r="P262" s="2571"/>
      <c r="Q262" s="2571"/>
      <c r="R262" s="2571"/>
      <c r="S262" s="2571"/>
      <c r="T262" s="2571"/>
      <c r="U262" s="2571"/>
      <c r="V262" s="2571"/>
      <c r="W262" s="2571"/>
      <c r="X262" s="2571"/>
      <c r="Y262" s="2571"/>
      <c r="Z262" s="2571"/>
      <c r="AA262" s="2571"/>
      <c r="AB262" s="2571"/>
      <c r="AC262" s="2571"/>
      <c r="AD262" s="2571"/>
      <c r="AE262" s="2571"/>
      <c r="AF262" s="2571"/>
      <c r="AG262" s="2571"/>
      <c r="AH262" s="2571"/>
      <c r="AI262" s="2571"/>
      <c r="AJ262" s="2571"/>
      <c r="AK262" s="2571"/>
      <c r="AL262" s="2571"/>
      <c r="AM262" s="2571"/>
      <c r="AN262" s="2571"/>
      <c r="AO262" s="2571"/>
      <c r="AP262" s="2571"/>
      <c r="AQ262" s="2571"/>
      <c r="AR262" s="2571"/>
      <c r="AS262" s="2571"/>
    </row>
    <row r="263" spans="1:45" ht="16.5" customHeight="1">
      <c r="A263" s="2571"/>
      <c r="B263" s="2571"/>
      <c r="C263" s="2571"/>
      <c r="D263" s="73"/>
      <c r="E263" s="73"/>
      <c r="F263" s="2629"/>
      <c r="G263" s="2571"/>
      <c r="H263" s="2571"/>
      <c r="I263" s="2571"/>
      <c r="J263" s="2571"/>
      <c r="K263" s="2571"/>
      <c r="L263" s="2571"/>
      <c r="M263" s="2571"/>
      <c r="N263" s="2630"/>
      <c r="O263" s="2571"/>
      <c r="P263" s="2571"/>
      <c r="Q263" s="2571"/>
      <c r="R263" s="2571"/>
      <c r="S263" s="2571"/>
      <c r="T263" s="2571"/>
      <c r="U263" s="2571"/>
      <c r="V263" s="2571"/>
      <c r="W263" s="2571"/>
      <c r="X263" s="2571"/>
      <c r="Y263" s="2571"/>
      <c r="Z263" s="2571"/>
      <c r="AA263" s="2571"/>
      <c r="AB263" s="2571"/>
      <c r="AC263" s="2571"/>
      <c r="AD263" s="2571"/>
      <c r="AE263" s="2571"/>
      <c r="AF263" s="2571"/>
      <c r="AG263" s="2571"/>
      <c r="AH263" s="2571"/>
      <c r="AI263" s="2571"/>
      <c r="AJ263" s="2571"/>
      <c r="AK263" s="2571"/>
      <c r="AL263" s="2571"/>
      <c r="AM263" s="2571"/>
      <c r="AN263" s="2571"/>
      <c r="AO263" s="2571"/>
      <c r="AP263" s="2571"/>
      <c r="AQ263" s="2571"/>
      <c r="AR263" s="2571"/>
      <c r="AS263" s="2571"/>
    </row>
    <row r="264" spans="1:45" ht="16.5" customHeight="1">
      <c r="A264" s="2571"/>
      <c r="B264" s="2571"/>
      <c r="C264" s="2571"/>
      <c r="D264" s="73"/>
      <c r="E264" s="73"/>
      <c r="F264" s="2629"/>
      <c r="G264" s="2571"/>
      <c r="H264" s="2571"/>
      <c r="I264" s="2571"/>
      <c r="J264" s="2571"/>
      <c r="K264" s="2571"/>
      <c r="L264" s="2571"/>
      <c r="M264" s="2571"/>
      <c r="N264" s="2630"/>
      <c r="O264" s="2571"/>
      <c r="P264" s="2571"/>
      <c r="Q264" s="2571"/>
      <c r="R264" s="2571"/>
      <c r="S264" s="2571"/>
      <c r="T264" s="2571"/>
      <c r="U264" s="2571"/>
      <c r="V264" s="2571"/>
      <c r="W264" s="2571"/>
      <c r="X264" s="2571"/>
      <c r="Y264" s="2571"/>
      <c r="Z264" s="2571"/>
      <c r="AA264" s="2571"/>
      <c r="AB264" s="2571"/>
      <c r="AC264" s="2571"/>
      <c r="AD264" s="2571"/>
      <c r="AE264" s="2571"/>
      <c r="AF264" s="2571"/>
      <c r="AG264" s="2571"/>
      <c r="AH264" s="2571"/>
      <c r="AI264" s="2571"/>
      <c r="AJ264" s="2571"/>
      <c r="AK264" s="2571"/>
      <c r="AL264" s="2571"/>
      <c r="AM264" s="2571"/>
      <c r="AN264" s="2571"/>
      <c r="AO264" s="2571"/>
      <c r="AP264" s="2571"/>
      <c r="AQ264" s="2571"/>
      <c r="AR264" s="2571"/>
      <c r="AS264" s="2571"/>
    </row>
    <row r="265" spans="1:45" ht="16.5" customHeight="1">
      <c r="A265" s="2571"/>
      <c r="B265" s="2571"/>
      <c r="C265" s="2571"/>
      <c r="D265" s="73"/>
      <c r="E265" s="73"/>
      <c r="F265" s="2629"/>
      <c r="G265" s="2571"/>
      <c r="H265" s="2571"/>
      <c r="I265" s="2571"/>
      <c r="J265" s="2571"/>
      <c r="K265" s="2571"/>
      <c r="L265" s="2571"/>
      <c r="M265" s="2571"/>
      <c r="N265" s="2630"/>
      <c r="O265" s="2571"/>
      <c r="P265" s="2571"/>
      <c r="Q265" s="2571"/>
      <c r="R265" s="2571"/>
      <c r="S265" s="2571"/>
      <c r="T265" s="2571"/>
      <c r="U265" s="2571"/>
      <c r="V265" s="2571"/>
      <c r="W265" s="2571"/>
      <c r="X265" s="2571"/>
      <c r="Y265" s="2571"/>
      <c r="Z265" s="2571"/>
      <c r="AA265" s="2571"/>
      <c r="AB265" s="2571"/>
      <c r="AC265" s="2571"/>
      <c r="AD265" s="2571"/>
      <c r="AE265" s="2571"/>
      <c r="AF265" s="2571"/>
      <c r="AG265" s="2571"/>
      <c r="AH265" s="2571"/>
      <c r="AI265" s="2571"/>
      <c r="AJ265" s="2571"/>
      <c r="AK265" s="2571"/>
      <c r="AL265" s="2571"/>
      <c r="AM265" s="2571"/>
      <c r="AN265" s="2571"/>
      <c r="AO265" s="2571"/>
      <c r="AP265" s="2571"/>
      <c r="AQ265" s="2571"/>
      <c r="AR265" s="2571"/>
      <c r="AS265" s="2571"/>
    </row>
    <row r="266" spans="1:45" ht="16.5" customHeight="1">
      <c r="A266" s="2571"/>
      <c r="B266" s="2571"/>
      <c r="C266" s="2571"/>
      <c r="D266" s="73"/>
      <c r="E266" s="73"/>
      <c r="F266" s="2629"/>
      <c r="G266" s="2571"/>
      <c r="H266" s="2571"/>
      <c r="I266" s="2571"/>
      <c r="J266" s="2571"/>
      <c r="K266" s="2571"/>
      <c r="L266" s="2571"/>
      <c r="M266" s="2571"/>
      <c r="N266" s="2630"/>
      <c r="O266" s="2571"/>
      <c r="P266" s="2571"/>
      <c r="Q266" s="2571"/>
      <c r="R266" s="2571"/>
      <c r="S266" s="2571"/>
      <c r="T266" s="2571"/>
      <c r="U266" s="2571"/>
      <c r="V266" s="2571"/>
      <c r="W266" s="2571"/>
      <c r="X266" s="2571"/>
      <c r="Y266" s="2571"/>
      <c r="Z266" s="2571"/>
      <c r="AA266" s="2571"/>
      <c r="AB266" s="2571"/>
      <c r="AC266" s="2571"/>
      <c r="AD266" s="2571"/>
      <c r="AE266" s="2571"/>
      <c r="AF266" s="2571"/>
      <c r="AG266" s="2571"/>
      <c r="AH266" s="2571"/>
      <c r="AI266" s="2571"/>
      <c r="AJ266" s="2571"/>
      <c r="AK266" s="2571"/>
      <c r="AL266" s="2571"/>
      <c r="AM266" s="2571"/>
      <c r="AN266" s="2571"/>
      <c r="AO266" s="2571"/>
      <c r="AP266" s="2571"/>
      <c r="AQ266" s="2571"/>
      <c r="AR266" s="2571"/>
      <c r="AS266" s="2571"/>
    </row>
    <row r="267" spans="1:45" ht="16.5" customHeight="1">
      <c r="A267" s="2571"/>
      <c r="B267" s="2571"/>
      <c r="C267" s="2571"/>
      <c r="D267" s="73"/>
      <c r="E267" s="73"/>
      <c r="F267" s="2629"/>
      <c r="G267" s="2571"/>
      <c r="H267" s="2571"/>
      <c r="I267" s="2571"/>
      <c r="J267" s="2571"/>
      <c r="K267" s="2571"/>
      <c r="L267" s="2571"/>
      <c r="M267" s="2571"/>
      <c r="N267" s="2630"/>
      <c r="O267" s="2571"/>
      <c r="P267" s="2571"/>
      <c r="Q267" s="2571"/>
      <c r="R267" s="2571"/>
      <c r="S267" s="2571"/>
      <c r="T267" s="2571"/>
      <c r="U267" s="2571"/>
      <c r="V267" s="2571"/>
      <c r="W267" s="2571"/>
      <c r="X267" s="2571"/>
      <c r="Y267" s="2571"/>
      <c r="Z267" s="2571"/>
      <c r="AA267" s="2571"/>
      <c r="AB267" s="2571"/>
      <c r="AC267" s="2571"/>
      <c r="AD267" s="2571"/>
      <c r="AE267" s="2571"/>
      <c r="AF267" s="2571"/>
      <c r="AG267" s="2571"/>
      <c r="AH267" s="2571"/>
      <c r="AI267" s="2571"/>
      <c r="AJ267" s="2571"/>
      <c r="AK267" s="2571"/>
      <c r="AL267" s="2571"/>
      <c r="AM267" s="2571"/>
      <c r="AN267" s="2571"/>
      <c r="AO267" s="2571"/>
      <c r="AP267" s="2571"/>
      <c r="AQ267" s="2571"/>
      <c r="AR267" s="2571"/>
      <c r="AS267" s="2571"/>
    </row>
    <row r="268" spans="1:45" ht="16.5" customHeight="1">
      <c r="A268" s="2571"/>
      <c r="B268" s="2571"/>
      <c r="C268" s="2571"/>
      <c r="D268" s="73"/>
      <c r="E268" s="73"/>
      <c r="F268" s="2629"/>
      <c r="G268" s="2571"/>
      <c r="H268" s="2571"/>
      <c r="I268" s="2571"/>
      <c r="J268" s="2571"/>
      <c r="K268" s="2571"/>
      <c r="L268" s="2571"/>
      <c r="M268" s="2571"/>
      <c r="N268" s="2630"/>
      <c r="O268" s="2571"/>
      <c r="P268" s="2571"/>
      <c r="Q268" s="2571"/>
      <c r="R268" s="2571"/>
      <c r="S268" s="2571"/>
      <c r="T268" s="2571"/>
      <c r="U268" s="2571"/>
      <c r="V268" s="2571"/>
      <c r="W268" s="2571"/>
      <c r="X268" s="2571"/>
      <c r="Y268" s="2571"/>
      <c r="Z268" s="2571"/>
      <c r="AA268" s="2571"/>
      <c r="AB268" s="2571"/>
      <c r="AC268" s="2571"/>
      <c r="AD268" s="2571"/>
      <c r="AE268" s="2571"/>
      <c r="AF268" s="2571"/>
      <c r="AG268" s="2571"/>
      <c r="AH268" s="2571"/>
      <c r="AI268" s="2571"/>
      <c r="AJ268" s="2571"/>
      <c r="AK268" s="2571"/>
      <c r="AL268" s="2571"/>
      <c r="AM268" s="2571"/>
      <c r="AN268" s="2571"/>
      <c r="AO268" s="2571"/>
      <c r="AP268" s="2571"/>
      <c r="AQ268" s="2571"/>
      <c r="AR268" s="2571"/>
      <c r="AS268" s="2571"/>
    </row>
    <row r="269" spans="1:45" ht="16.5" customHeight="1">
      <c r="A269" s="2571"/>
      <c r="B269" s="2571"/>
      <c r="C269" s="2571"/>
      <c r="D269" s="73"/>
      <c r="E269" s="73"/>
      <c r="F269" s="2629"/>
      <c r="G269" s="2571"/>
      <c r="H269" s="2571"/>
      <c r="I269" s="2571"/>
      <c r="J269" s="2571"/>
      <c r="K269" s="2571"/>
      <c r="L269" s="2571"/>
      <c r="M269" s="2571"/>
      <c r="N269" s="2630"/>
      <c r="O269" s="2571"/>
      <c r="P269" s="2571"/>
      <c r="Q269" s="2571"/>
      <c r="R269" s="2571"/>
      <c r="S269" s="2571"/>
      <c r="T269" s="2571"/>
      <c r="U269" s="2571"/>
      <c r="V269" s="2571"/>
      <c r="W269" s="2571"/>
      <c r="X269" s="2571"/>
      <c r="Y269" s="2571"/>
      <c r="Z269" s="2571"/>
      <c r="AA269" s="2571"/>
      <c r="AB269" s="2571"/>
      <c r="AC269" s="2571"/>
      <c r="AD269" s="2571"/>
      <c r="AE269" s="2571"/>
      <c r="AF269" s="2571"/>
      <c r="AG269" s="2571"/>
      <c r="AH269" s="2571"/>
      <c r="AI269" s="2571"/>
      <c r="AJ269" s="2571"/>
      <c r="AK269" s="2571"/>
      <c r="AL269" s="2571"/>
      <c r="AM269" s="2571"/>
      <c r="AN269" s="2571"/>
      <c r="AO269" s="2571"/>
      <c r="AP269" s="2571"/>
      <c r="AQ269" s="2571"/>
      <c r="AR269" s="2571"/>
      <c r="AS269" s="2571"/>
    </row>
    <row r="270" spans="1:45" ht="16.5" customHeight="1">
      <c r="A270" s="2571"/>
      <c r="B270" s="2571"/>
      <c r="C270" s="2571"/>
      <c r="D270" s="73"/>
      <c r="E270" s="73"/>
      <c r="F270" s="2629"/>
      <c r="G270" s="2571"/>
      <c r="H270" s="2571"/>
      <c r="I270" s="2571"/>
      <c r="J270" s="2571"/>
      <c r="K270" s="2571"/>
      <c r="L270" s="2571"/>
      <c r="M270" s="2571"/>
      <c r="N270" s="2630"/>
      <c r="O270" s="2571"/>
      <c r="P270" s="2571"/>
      <c r="Q270" s="2571"/>
      <c r="R270" s="2571"/>
      <c r="S270" s="2571"/>
      <c r="T270" s="2571"/>
      <c r="U270" s="2571"/>
      <c r="V270" s="2571"/>
      <c r="W270" s="2571"/>
      <c r="X270" s="2571"/>
      <c r="Y270" s="2571"/>
      <c r="Z270" s="2571"/>
      <c r="AA270" s="2571"/>
      <c r="AB270" s="2571"/>
      <c r="AC270" s="2571"/>
      <c r="AD270" s="2571"/>
      <c r="AE270" s="2571"/>
      <c r="AF270" s="2571"/>
      <c r="AG270" s="2571"/>
      <c r="AH270" s="2571"/>
      <c r="AI270" s="2571"/>
      <c r="AJ270" s="2571"/>
      <c r="AK270" s="2571"/>
      <c r="AL270" s="2571"/>
      <c r="AM270" s="2571"/>
      <c r="AN270" s="2571"/>
      <c r="AO270" s="2571"/>
      <c r="AP270" s="2571"/>
      <c r="AQ270" s="2571"/>
      <c r="AR270" s="2571"/>
      <c r="AS270" s="2571"/>
    </row>
    <row r="271" spans="1:45" ht="16.5" customHeight="1">
      <c r="A271" s="2571"/>
      <c r="B271" s="2571"/>
      <c r="C271" s="2571"/>
      <c r="D271" s="73"/>
      <c r="E271" s="73"/>
      <c r="F271" s="2629"/>
      <c r="G271" s="2571"/>
      <c r="H271" s="2571"/>
      <c r="I271" s="2571"/>
      <c r="J271" s="2571"/>
      <c r="K271" s="2571"/>
      <c r="L271" s="2571"/>
      <c r="M271" s="2571"/>
      <c r="N271" s="2630"/>
      <c r="O271" s="2571"/>
      <c r="P271" s="2571"/>
      <c r="Q271" s="2571"/>
      <c r="R271" s="2571"/>
      <c r="S271" s="2571"/>
      <c r="T271" s="2571"/>
      <c r="U271" s="2571"/>
      <c r="V271" s="2571"/>
      <c r="W271" s="2571"/>
      <c r="X271" s="2571"/>
      <c r="Y271" s="2571"/>
      <c r="Z271" s="2571"/>
      <c r="AA271" s="2571"/>
      <c r="AB271" s="2571"/>
      <c r="AC271" s="2571"/>
      <c r="AD271" s="2571"/>
      <c r="AE271" s="2571"/>
      <c r="AF271" s="2571"/>
      <c r="AG271" s="2571"/>
      <c r="AH271" s="2571"/>
      <c r="AI271" s="2571"/>
      <c r="AJ271" s="2571"/>
      <c r="AK271" s="2571"/>
      <c r="AL271" s="2571"/>
      <c r="AM271" s="2571"/>
      <c r="AN271" s="2571"/>
      <c r="AO271" s="2571"/>
      <c r="AP271" s="2571"/>
      <c r="AQ271" s="2571"/>
      <c r="AR271" s="2571"/>
      <c r="AS271" s="2571"/>
    </row>
    <row r="272" spans="1:45" ht="16.5" customHeight="1">
      <c r="A272" s="2571"/>
      <c r="B272" s="2571"/>
      <c r="C272" s="2571"/>
      <c r="D272" s="73"/>
      <c r="E272" s="73"/>
      <c r="F272" s="2629"/>
      <c r="G272" s="2571"/>
      <c r="H272" s="2571"/>
      <c r="I272" s="2571"/>
      <c r="J272" s="2571"/>
      <c r="K272" s="2571"/>
      <c r="L272" s="2571"/>
      <c r="M272" s="2571"/>
      <c r="N272" s="2630"/>
      <c r="O272" s="2571"/>
      <c r="P272" s="2571"/>
      <c r="Q272" s="2571"/>
      <c r="R272" s="2571"/>
      <c r="S272" s="2571"/>
      <c r="T272" s="2571"/>
      <c r="U272" s="2571"/>
      <c r="V272" s="2571"/>
      <c r="W272" s="2571"/>
      <c r="X272" s="2571"/>
      <c r="Y272" s="2571"/>
      <c r="Z272" s="2571"/>
      <c r="AA272" s="2571"/>
      <c r="AB272" s="2571"/>
      <c r="AC272" s="2571"/>
      <c r="AD272" s="2571"/>
      <c r="AE272" s="2571"/>
      <c r="AF272" s="2571"/>
      <c r="AG272" s="2571"/>
      <c r="AH272" s="2571"/>
      <c r="AI272" s="2571"/>
      <c r="AJ272" s="2571"/>
      <c r="AK272" s="2571"/>
      <c r="AL272" s="2571"/>
      <c r="AM272" s="2571"/>
      <c r="AN272" s="2571"/>
      <c r="AO272" s="2571"/>
      <c r="AP272" s="2571"/>
      <c r="AQ272" s="2571"/>
      <c r="AR272" s="2571"/>
      <c r="AS272" s="2571"/>
    </row>
    <row r="273" spans="1:45" ht="16.5" customHeight="1">
      <c r="A273" s="2571"/>
      <c r="B273" s="2571"/>
      <c r="C273" s="2571"/>
      <c r="D273" s="73"/>
      <c r="E273" s="73"/>
      <c r="F273" s="2629"/>
      <c r="G273" s="2571"/>
      <c r="H273" s="2571"/>
      <c r="I273" s="2571"/>
      <c r="J273" s="2571"/>
      <c r="K273" s="2571"/>
      <c r="L273" s="2571"/>
      <c r="M273" s="2571"/>
      <c r="N273" s="2630"/>
      <c r="O273" s="2571"/>
      <c r="P273" s="2571"/>
      <c r="Q273" s="2571"/>
      <c r="R273" s="2571"/>
      <c r="S273" s="2571"/>
      <c r="T273" s="2571"/>
      <c r="U273" s="2571"/>
      <c r="V273" s="2571"/>
      <c r="W273" s="2571"/>
      <c r="X273" s="2571"/>
      <c r="Y273" s="2571"/>
      <c r="Z273" s="2571"/>
      <c r="AA273" s="2571"/>
      <c r="AB273" s="2571"/>
      <c r="AC273" s="2571"/>
      <c r="AD273" s="2571"/>
      <c r="AE273" s="2571"/>
      <c r="AF273" s="2571"/>
      <c r="AG273" s="2571"/>
      <c r="AH273" s="2571"/>
      <c r="AI273" s="2571"/>
      <c r="AJ273" s="2571"/>
      <c r="AK273" s="2571"/>
      <c r="AL273" s="2571"/>
      <c r="AM273" s="2571"/>
      <c r="AN273" s="2571"/>
      <c r="AO273" s="2571"/>
      <c r="AP273" s="2571"/>
      <c r="AQ273" s="2571"/>
      <c r="AR273" s="2571"/>
      <c r="AS273" s="2571"/>
    </row>
    <row r="274" spans="1:45" ht="16.5" customHeight="1">
      <c r="A274" s="2571"/>
      <c r="B274" s="2571"/>
      <c r="C274" s="2571"/>
      <c r="D274" s="73"/>
      <c r="E274" s="73"/>
      <c r="F274" s="2629"/>
      <c r="G274" s="2571"/>
      <c r="H274" s="2571"/>
      <c r="I274" s="2571"/>
      <c r="J274" s="2571"/>
      <c r="K274" s="2571"/>
      <c r="L274" s="2571"/>
      <c r="M274" s="2571"/>
      <c r="N274" s="2630"/>
      <c r="O274" s="2571"/>
      <c r="P274" s="2571"/>
      <c r="Q274" s="2571"/>
      <c r="R274" s="2571"/>
      <c r="S274" s="2571"/>
      <c r="T274" s="2571"/>
      <c r="U274" s="2571"/>
      <c r="V274" s="2571"/>
      <c r="W274" s="2571"/>
      <c r="X274" s="2571"/>
      <c r="Y274" s="2571"/>
      <c r="Z274" s="2571"/>
      <c r="AA274" s="2571"/>
      <c r="AB274" s="2571"/>
      <c r="AC274" s="2571"/>
      <c r="AD274" s="2571"/>
      <c r="AE274" s="2571"/>
      <c r="AF274" s="2571"/>
      <c r="AG274" s="2571"/>
      <c r="AH274" s="2571"/>
      <c r="AI274" s="2571"/>
      <c r="AJ274" s="2571"/>
      <c r="AK274" s="2571"/>
      <c r="AL274" s="2571"/>
      <c r="AM274" s="2571"/>
      <c r="AN274" s="2571"/>
      <c r="AO274" s="2571"/>
      <c r="AP274" s="2571"/>
      <c r="AQ274" s="2571"/>
      <c r="AR274" s="2571"/>
      <c r="AS274" s="2571"/>
    </row>
    <row r="275" spans="1:45" ht="16.5" customHeight="1">
      <c r="A275" s="2571"/>
      <c r="B275" s="2571"/>
      <c r="C275" s="2571"/>
      <c r="D275" s="73"/>
      <c r="E275" s="73"/>
      <c r="F275" s="2629"/>
      <c r="G275" s="2571"/>
      <c r="H275" s="2571"/>
      <c r="I275" s="2571"/>
      <c r="J275" s="2571"/>
      <c r="K275" s="2571"/>
      <c r="L275" s="2571"/>
      <c r="M275" s="2571"/>
      <c r="N275" s="2630"/>
      <c r="O275" s="2571"/>
      <c r="P275" s="2571"/>
      <c r="Q275" s="2571"/>
      <c r="R275" s="2571"/>
      <c r="S275" s="2571"/>
      <c r="T275" s="2571"/>
      <c r="U275" s="2571"/>
      <c r="V275" s="2571"/>
      <c r="W275" s="2571"/>
      <c r="X275" s="2571"/>
      <c r="Y275" s="2571"/>
      <c r="Z275" s="2571"/>
      <c r="AA275" s="2571"/>
      <c r="AB275" s="2571"/>
      <c r="AC275" s="2571"/>
      <c r="AD275" s="2571"/>
      <c r="AE275" s="2571"/>
      <c r="AF275" s="2571"/>
      <c r="AG275" s="2571"/>
      <c r="AH275" s="2571"/>
      <c r="AI275" s="2571"/>
      <c r="AJ275" s="2571"/>
      <c r="AK275" s="2571"/>
      <c r="AL275" s="2571"/>
      <c r="AM275" s="2571"/>
      <c r="AN275" s="2571"/>
      <c r="AO275" s="2571"/>
      <c r="AP275" s="2571"/>
      <c r="AQ275" s="2571"/>
      <c r="AR275" s="2571"/>
      <c r="AS275" s="2571"/>
    </row>
    <row r="276" spans="1:45" ht="16.5" customHeight="1">
      <c r="A276" s="2571"/>
      <c r="B276" s="2571"/>
      <c r="C276" s="2571"/>
      <c r="D276" s="73"/>
      <c r="E276" s="73"/>
      <c r="F276" s="2629"/>
      <c r="G276" s="2571"/>
      <c r="H276" s="2571"/>
      <c r="I276" s="2571"/>
      <c r="J276" s="2571"/>
      <c r="K276" s="2571"/>
      <c r="L276" s="2571"/>
      <c r="M276" s="2571"/>
      <c r="N276" s="2630"/>
      <c r="O276" s="2571"/>
      <c r="P276" s="2571"/>
      <c r="Q276" s="2571"/>
      <c r="R276" s="2571"/>
      <c r="S276" s="2571"/>
      <c r="T276" s="2571"/>
      <c r="U276" s="2571"/>
      <c r="V276" s="2571"/>
      <c r="W276" s="2571"/>
      <c r="X276" s="2571"/>
      <c r="Y276" s="2571"/>
      <c r="Z276" s="2571"/>
      <c r="AA276" s="2571"/>
      <c r="AB276" s="2571"/>
      <c r="AC276" s="2571"/>
      <c r="AD276" s="2571"/>
      <c r="AE276" s="2571"/>
      <c r="AF276" s="2571"/>
      <c r="AG276" s="2571"/>
      <c r="AH276" s="2571"/>
      <c r="AI276" s="2571"/>
      <c r="AJ276" s="2571"/>
      <c r="AK276" s="2571"/>
      <c r="AL276" s="2571"/>
      <c r="AM276" s="2571"/>
      <c r="AN276" s="2571"/>
      <c r="AO276" s="2571"/>
      <c r="AP276" s="2571"/>
      <c r="AQ276" s="2571"/>
      <c r="AR276" s="2571"/>
      <c r="AS276" s="2571"/>
    </row>
    <row r="277" spans="1:45" ht="16.5" customHeight="1">
      <c r="A277" s="2571"/>
      <c r="B277" s="2571"/>
      <c r="C277" s="2571"/>
      <c r="D277" s="73"/>
      <c r="E277" s="73"/>
      <c r="F277" s="2629"/>
      <c r="G277" s="2571"/>
      <c r="H277" s="2571"/>
      <c r="I277" s="2571"/>
      <c r="J277" s="2571"/>
      <c r="K277" s="2571"/>
      <c r="L277" s="2571"/>
      <c r="M277" s="2571"/>
      <c r="N277" s="2630"/>
      <c r="O277" s="2571"/>
      <c r="P277" s="2571"/>
      <c r="Q277" s="2571"/>
      <c r="R277" s="2571"/>
      <c r="S277" s="2571"/>
      <c r="T277" s="2571"/>
      <c r="U277" s="2571"/>
      <c r="V277" s="2571"/>
      <c r="W277" s="2571"/>
      <c r="X277" s="2571"/>
      <c r="Y277" s="2571"/>
      <c r="Z277" s="2571"/>
      <c r="AA277" s="2571"/>
      <c r="AB277" s="2571"/>
      <c r="AC277" s="2571"/>
      <c r="AD277" s="2571"/>
      <c r="AE277" s="2571"/>
      <c r="AF277" s="2571"/>
      <c r="AG277" s="2571"/>
      <c r="AH277" s="2571"/>
      <c r="AI277" s="2571"/>
      <c r="AJ277" s="2571"/>
      <c r="AK277" s="2571"/>
      <c r="AL277" s="2571"/>
      <c r="AM277" s="2571"/>
      <c r="AN277" s="2571"/>
      <c r="AO277" s="2571"/>
      <c r="AP277" s="2571"/>
      <c r="AQ277" s="2571"/>
      <c r="AR277" s="2571"/>
      <c r="AS277" s="2571"/>
    </row>
    <row r="278" spans="1:45" ht="16.5" customHeight="1">
      <c r="A278" s="2571"/>
      <c r="B278" s="2571"/>
      <c r="C278" s="2571"/>
      <c r="D278" s="73"/>
      <c r="E278" s="73"/>
      <c r="F278" s="2629"/>
      <c r="G278" s="2571"/>
      <c r="H278" s="2571"/>
      <c r="I278" s="2571"/>
      <c r="J278" s="2571"/>
      <c r="K278" s="2571"/>
      <c r="L278" s="2571"/>
      <c r="M278" s="2571"/>
      <c r="N278" s="2630"/>
      <c r="O278" s="2571"/>
      <c r="P278" s="2571"/>
      <c r="Q278" s="2571"/>
      <c r="R278" s="2571"/>
      <c r="S278" s="2571"/>
      <c r="T278" s="2571"/>
      <c r="U278" s="2571"/>
      <c r="V278" s="2571"/>
      <c r="W278" s="2571"/>
      <c r="X278" s="2571"/>
      <c r="Y278" s="2571"/>
      <c r="Z278" s="2571"/>
      <c r="AA278" s="2571"/>
      <c r="AB278" s="2571"/>
      <c r="AC278" s="2571"/>
      <c r="AD278" s="2571"/>
      <c r="AE278" s="2571"/>
      <c r="AF278" s="2571"/>
      <c r="AG278" s="2571"/>
      <c r="AH278" s="2571"/>
      <c r="AI278" s="2571"/>
      <c r="AJ278" s="2571"/>
      <c r="AK278" s="2571"/>
      <c r="AL278" s="2571"/>
      <c r="AM278" s="2571"/>
      <c r="AN278" s="2571"/>
      <c r="AO278" s="2571"/>
      <c r="AP278" s="2571"/>
      <c r="AQ278" s="2571"/>
      <c r="AR278" s="2571"/>
      <c r="AS278" s="2571"/>
    </row>
    <row r="279" spans="1:45" ht="16.5" customHeight="1">
      <c r="A279" s="2571"/>
      <c r="B279" s="2571"/>
      <c r="C279" s="2571"/>
      <c r="D279" s="73"/>
      <c r="E279" s="73"/>
      <c r="F279" s="2629"/>
      <c r="G279" s="2571"/>
      <c r="H279" s="2571"/>
      <c r="I279" s="2571"/>
      <c r="J279" s="2571"/>
      <c r="K279" s="2571"/>
      <c r="L279" s="2571"/>
      <c r="M279" s="2571"/>
      <c r="N279" s="2630"/>
      <c r="O279" s="2571"/>
      <c r="P279" s="2571"/>
      <c r="Q279" s="2571"/>
      <c r="R279" s="2571"/>
      <c r="S279" s="2571"/>
      <c r="T279" s="2571"/>
      <c r="U279" s="2571"/>
      <c r="V279" s="2571"/>
      <c r="W279" s="2571"/>
      <c r="X279" s="2571"/>
      <c r="Y279" s="2571"/>
      <c r="Z279" s="2571"/>
      <c r="AA279" s="2571"/>
      <c r="AB279" s="2571"/>
      <c r="AC279" s="2571"/>
      <c r="AD279" s="2571"/>
      <c r="AE279" s="2571"/>
      <c r="AF279" s="2571"/>
      <c r="AG279" s="2571"/>
      <c r="AH279" s="2571"/>
      <c r="AI279" s="2571"/>
      <c r="AJ279" s="2571"/>
      <c r="AK279" s="2571"/>
      <c r="AL279" s="2571"/>
      <c r="AM279" s="2571"/>
      <c r="AN279" s="2571"/>
      <c r="AO279" s="2571"/>
      <c r="AP279" s="2571"/>
      <c r="AQ279" s="2571"/>
      <c r="AR279" s="2571"/>
      <c r="AS279" s="2571"/>
    </row>
    <row r="280" spans="1:45" ht="16.5" customHeight="1">
      <c r="A280" s="2571"/>
      <c r="B280" s="2571"/>
      <c r="C280" s="2571"/>
      <c r="D280" s="73"/>
      <c r="E280" s="73"/>
      <c r="F280" s="2629"/>
      <c r="G280" s="2571"/>
      <c r="H280" s="2571"/>
      <c r="I280" s="2571"/>
      <c r="J280" s="2571"/>
      <c r="K280" s="2571"/>
      <c r="L280" s="2571"/>
      <c r="M280" s="2571"/>
      <c r="N280" s="2630"/>
      <c r="O280" s="2571"/>
      <c r="P280" s="2571"/>
      <c r="Q280" s="2571"/>
      <c r="R280" s="2571"/>
      <c r="S280" s="2571"/>
      <c r="T280" s="2571"/>
      <c r="U280" s="2571"/>
      <c r="V280" s="2571"/>
      <c r="W280" s="2571"/>
      <c r="X280" s="2571"/>
      <c r="Y280" s="2571"/>
      <c r="Z280" s="2571"/>
      <c r="AA280" s="2571"/>
      <c r="AB280" s="2571"/>
      <c r="AC280" s="2571"/>
      <c r="AD280" s="2571"/>
      <c r="AE280" s="2571"/>
      <c r="AF280" s="2571"/>
      <c r="AG280" s="2571"/>
      <c r="AH280" s="2571"/>
      <c r="AI280" s="2571"/>
      <c r="AJ280" s="2571"/>
      <c r="AK280" s="2571"/>
      <c r="AL280" s="2571"/>
      <c r="AM280" s="2571"/>
      <c r="AN280" s="2571"/>
      <c r="AO280" s="2571"/>
      <c r="AP280" s="2571"/>
      <c r="AQ280" s="2571"/>
      <c r="AR280" s="2571"/>
      <c r="AS280" s="2571"/>
    </row>
    <row r="281" spans="1:45" ht="16.5" customHeight="1">
      <c r="A281" s="2571"/>
      <c r="B281" s="2571"/>
      <c r="C281" s="2571"/>
      <c r="D281" s="73"/>
      <c r="E281" s="73"/>
      <c r="F281" s="2629"/>
      <c r="G281" s="2571"/>
      <c r="H281" s="2571"/>
      <c r="I281" s="2571"/>
      <c r="J281" s="2571"/>
      <c r="K281" s="2571"/>
      <c r="L281" s="2571"/>
      <c r="M281" s="2571"/>
      <c r="N281" s="2630"/>
      <c r="O281" s="2571"/>
      <c r="P281" s="2571"/>
      <c r="Q281" s="2571"/>
      <c r="R281" s="2571"/>
      <c r="S281" s="2571"/>
      <c r="T281" s="2571"/>
      <c r="U281" s="2571"/>
      <c r="V281" s="2571"/>
      <c r="W281" s="2571"/>
      <c r="X281" s="2571"/>
      <c r="Y281" s="2571"/>
      <c r="Z281" s="2571"/>
      <c r="AA281" s="2571"/>
      <c r="AB281" s="2571"/>
      <c r="AC281" s="2571"/>
      <c r="AD281" s="2571"/>
      <c r="AE281" s="2571"/>
      <c r="AF281" s="2571"/>
      <c r="AG281" s="2571"/>
      <c r="AH281" s="2571"/>
      <c r="AI281" s="2571"/>
      <c r="AJ281" s="2571"/>
      <c r="AK281" s="2571"/>
      <c r="AL281" s="2571"/>
      <c r="AM281" s="2571"/>
      <c r="AN281" s="2571"/>
      <c r="AO281" s="2571"/>
      <c r="AP281" s="2571"/>
      <c r="AQ281" s="2571"/>
      <c r="AR281" s="2571"/>
      <c r="AS281" s="2571"/>
    </row>
    <row r="282" spans="1:45" ht="16.5" customHeight="1">
      <c r="A282" s="2571"/>
      <c r="B282" s="2571"/>
      <c r="C282" s="2571"/>
      <c r="D282" s="73"/>
      <c r="E282" s="73"/>
      <c r="F282" s="2629"/>
      <c r="G282" s="2571"/>
      <c r="H282" s="2571"/>
      <c r="I282" s="2571"/>
      <c r="J282" s="2571"/>
      <c r="K282" s="2571"/>
      <c r="L282" s="2571"/>
      <c r="M282" s="2571"/>
      <c r="N282" s="2630"/>
      <c r="O282" s="2571"/>
      <c r="P282" s="2571"/>
      <c r="Q282" s="2571"/>
      <c r="R282" s="2571"/>
      <c r="S282" s="2571"/>
      <c r="T282" s="2571"/>
      <c r="U282" s="2571"/>
      <c r="V282" s="2571"/>
      <c r="W282" s="2571"/>
      <c r="X282" s="2571"/>
      <c r="Y282" s="2571"/>
      <c r="Z282" s="2571"/>
      <c r="AA282" s="2571"/>
      <c r="AB282" s="2571"/>
      <c r="AC282" s="2571"/>
      <c r="AD282" s="2571"/>
      <c r="AE282" s="2571"/>
      <c r="AF282" s="2571"/>
      <c r="AG282" s="2571"/>
      <c r="AH282" s="2571"/>
      <c r="AI282" s="2571"/>
      <c r="AJ282" s="2571"/>
      <c r="AK282" s="2571"/>
      <c r="AL282" s="2571"/>
      <c r="AM282" s="2571"/>
      <c r="AN282" s="2571"/>
      <c r="AO282" s="2571"/>
      <c r="AP282" s="2571"/>
      <c r="AQ282" s="2571"/>
      <c r="AR282" s="2571"/>
      <c r="AS282" s="2571"/>
    </row>
    <row r="283" spans="1:45" ht="16.5" customHeight="1">
      <c r="A283" s="2571"/>
      <c r="B283" s="2571"/>
      <c r="C283" s="2571"/>
      <c r="D283" s="73"/>
      <c r="E283" s="73"/>
      <c r="F283" s="2629"/>
      <c r="G283" s="2571"/>
      <c r="H283" s="2571"/>
      <c r="I283" s="2571"/>
      <c r="J283" s="2571"/>
      <c r="K283" s="2571"/>
      <c r="L283" s="2571"/>
      <c r="M283" s="2571"/>
      <c r="N283" s="2630"/>
      <c r="O283" s="2571"/>
      <c r="P283" s="2571"/>
      <c r="Q283" s="2571"/>
      <c r="R283" s="2571"/>
      <c r="S283" s="2571"/>
      <c r="T283" s="2571"/>
      <c r="U283" s="2571"/>
      <c r="V283" s="2571"/>
      <c r="W283" s="2571"/>
      <c r="X283" s="2571"/>
      <c r="Y283" s="2571"/>
      <c r="Z283" s="2571"/>
      <c r="AA283" s="2571"/>
      <c r="AB283" s="2571"/>
      <c r="AC283" s="2571"/>
      <c r="AD283" s="2571"/>
      <c r="AE283" s="2571"/>
      <c r="AF283" s="2571"/>
      <c r="AG283" s="2571"/>
      <c r="AH283" s="2571"/>
      <c r="AI283" s="2571"/>
      <c r="AJ283" s="2571"/>
      <c r="AK283" s="2571"/>
      <c r="AL283" s="2571"/>
      <c r="AM283" s="2571"/>
      <c r="AN283" s="2571"/>
      <c r="AO283" s="2571"/>
      <c r="AP283" s="2571"/>
      <c r="AQ283" s="2571"/>
      <c r="AR283" s="2571"/>
      <c r="AS283" s="2571"/>
    </row>
    <row r="284" spans="1:45" ht="16.5" customHeight="1">
      <c r="A284" s="2571"/>
      <c r="B284" s="2571"/>
      <c r="C284" s="2571"/>
      <c r="D284" s="73"/>
      <c r="E284" s="73"/>
      <c r="F284" s="2629"/>
      <c r="G284" s="2571"/>
      <c r="H284" s="2571"/>
      <c r="I284" s="2571"/>
      <c r="J284" s="2571"/>
      <c r="K284" s="2571"/>
      <c r="L284" s="2571"/>
      <c r="M284" s="2571"/>
      <c r="N284" s="2630"/>
      <c r="O284" s="2571"/>
      <c r="P284" s="2571"/>
      <c r="Q284" s="2571"/>
      <c r="R284" s="2571"/>
      <c r="S284" s="2571"/>
      <c r="T284" s="2571"/>
      <c r="U284" s="2571"/>
      <c r="V284" s="2571"/>
      <c r="W284" s="2571"/>
      <c r="X284" s="2571"/>
      <c r="Y284" s="2571"/>
      <c r="Z284" s="2571"/>
      <c r="AA284" s="2571"/>
      <c r="AB284" s="2571"/>
      <c r="AC284" s="2571"/>
      <c r="AD284" s="2571"/>
      <c r="AE284" s="2571"/>
      <c r="AF284" s="2571"/>
      <c r="AG284" s="2571"/>
      <c r="AH284" s="2571"/>
      <c r="AI284" s="2571"/>
      <c r="AJ284" s="2571"/>
      <c r="AK284" s="2571"/>
      <c r="AL284" s="2571"/>
      <c r="AM284" s="2571"/>
      <c r="AN284" s="2571"/>
      <c r="AO284" s="2571"/>
      <c r="AP284" s="2571"/>
      <c r="AQ284" s="2571"/>
      <c r="AR284" s="2571"/>
      <c r="AS284" s="2571"/>
    </row>
    <row r="285" spans="1:45" ht="16.5" customHeight="1">
      <c r="A285" s="2571"/>
      <c r="B285" s="2571"/>
      <c r="C285" s="2571"/>
      <c r="D285" s="73"/>
      <c r="E285" s="73"/>
      <c r="F285" s="2629"/>
      <c r="G285" s="2571"/>
      <c r="H285" s="2571"/>
      <c r="I285" s="2571"/>
      <c r="J285" s="2571"/>
      <c r="K285" s="2571"/>
      <c r="L285" s="2571"/>
      <c r="M285" s="2571"/>
      <c r="N285" s="2630"/>
      <c r="O285" s="2571"/>
      <c r="P285" s="2571"/>
      <c r="Q285" s="2571"/>
      <c r="R285" s="2571"/>
      <c r="S285" s="2571"/>
      <c r="T285" s="2571"/>
      <c r="U285" s="2571"/>
      <c r="V285" s="2571"/>
      <c r="W285" s="2571"/>
      <c r="X285" s="2571"/>
      <c r="Y285" s="2571"/>
      <c r="Z285" s="2571"/>
      <c r="AA285" s="2571"/>
      <c r="AB285" s="2571"/>
      <c r="AC285" s="2571"/>
      <c r="AD285" s="2571"/>
      <c r="AE285" s="2571"/>
      <c r="AF285" s="2571"/>
      <c r="AG285" s="2571"/>
      <c r="AH285" s="2571"/>
      <c r="AI285" s="2571"/>
      <c r="AJ285" s="2571"/>
      <c r="AK285" s="2571"/>
      <c r="AL285" s="2571"/>
      <c r="AM285" s="2571"/>
      <c r="AN285" s="2571"/>
      <c r="AO285" s="2571"/>
      <c r="AP285" s="2571"/>
      <c r="AQ285" s="2571"/>
      <c r="AR285" s="2571"/>
      <c r="AS285" s="2571"/>
    </row>
    <row r="286" spans="1:45" ht="16.5" customHeight="1">
      <c r="A286" s="2571"/>
      <c r="B286" s="2571"/>
      <c r="C286" s="2571"/>
      <c r="D286" s="73"/>
      <c r="E286" s="73"/>
      <c r="F286" s="2629"/>
      <c r="G286" s="2571"/>
      <c r="H286" s="2571"/>
      <c r="I286" s="2571"/>
      <c r="J286" s="2571"/>
      <c r="K286" s="2571"/>
      <c r="L286" s="2571"/>
      <c r="M286" s="2571"/>
      <c r="N286" s="2630"/>
      <c r="O286" s="2571"/>
      <c r="P286" s="2571"/>
      <c r="Q286" s="2571"/>
      <c r="R286" s="2571"/>
      <c r="S286" s="2571"/>
      <c r="T286" s="2571"/>
      <c r="U286" s="2571"/>
      <c r="V286" s="2571"/>
      <c r="W286" s="2571"/>
      <c r="X286" s="2571"/>
      <c r="Y286" s="2571"/>
      <c r="Z286" s="2571"/>
      <c r="AA286" s="2571"/>
      <c r="AB286" s="2571"/>
      <c r="AC286" s="2571"/>
      <c r="AD286" s="2571"/>
      <c r="AE286" s="2571"/>
      <c r="AF286" s="2571"/>
      <c r="AG286" s="2571"/>
      <c r="AH286" s="2571"/>
      <c r="AI286" s="2571"/>
      <c r="AJ286" s="2571"/>
      <c r="AK286" s="2571"/>
      <c r="AL286" s="2571"/>
      <c r="AM286" s="2571"/>
      <c r="AN286" s="2571"/>
      <c r="AO286" s="2571"/>
      <c r="AP286" s="2571"/>
      <c r="AQ286" s="2571"/>
      <c r="AR286" s="2571"/>
      <c r="AS286" s="2571"/>
    </row>
    <row r="287" spans="1:45" ht="16.5" customHeight="1">
      <c r="A287" s="2571"/>
      <c r="B287" s="2571"/>
      <c r="C287" s="2571"/>
      <c r="D287" s="73"/>
      <c r="E287" s="73"/>
      <c r="F287" s="2629"/>
      <c r="G287" s="2571"/>
      <c r="H287" s="2571"/>
      <c r="I287" s="2571"/>
      <c r="J287" s="2571"/>
      <c r="K287" s="2571"/>
      <c r="L287" s="2571"/>
      <c r="M287" s="2571"/>
      <c r="N287" s="2630"/>
      <c r="O287" s="2571"/>
      <c r="P287" s="2571"/>
      <c r="Q287" s="2571"/>
      <c r="R287" s="2571"/>
      <c r="S287" s="2571"/>
      <c r="T287" s="2571"/>
      <c r="U287" s="2571"/>
      <c r="V287" s="2571"/>
      <c r="W287" s="2571"/>
      <c r="X287" s="2571"/>
      <c r="Y287" s="2571"/>
      <c r="Z287" s="2571"/>
      <c r="AA287" s="2571"/>
      <c r="AB287" s="2571"/>
      <c r="AC287" s="2571"/>
      <c r="AD287" s="2571"/>
      <c r="AE287" s="2571"/>
      <c r="AF287" s="2571"/>
      <c r="AG287" s="2571"/>
      <c r="AH287" s="2571"/>
      <c r="AI287" s="2571"/>
      <c r="AJ287" s="2571"/>
      <c r="AK287" s="2571"/>
      <c r="AL287" s="2571"/>
      <c r="AM287" s="2571"/>
      <c r="AN287" s="2571"/>
      <c r="AO287" s="2571"/>
      <c r="AP287" s="2571"/>
      <c r="AQ287" s="2571"/>
      <c r="AR287" s="2571"/>
      <c r="AS287" s="2571"/>
    </row>
    <row r="288" spans="1:45" ht="16.5" customHeight="1">
      <c r="A288" s="2571"/>
      <c r="B288" s="2571"/>
      <c r="C288" s="2571"/>
      <c r="D288" s="73"/>
      <c r="E288" s="73"/>
      <c r="F288" s="2629"/>
      <c r="G288" s="2571"/>
      <c r="H288" s="2571"/>
      <c r="I288" s="2571"/>
      <c r="J288" s="2571"/>
      <c r="K288" s="2571"/>
      <c r="L288" s="2571"/>
      <c r="M288" s="2571"/>
      <c r="N288" s="2630"/>
      <c r="O288" s="2571"/>
      <c r="P288" s="2571"/>
      <c r="Q288" s="2571"/>
      <c r="R288" s="2571"/>
      <c r="S288" s="2571"/>
      <c r="T288" s="2571"/>
      <c r="U288" s="2571"/>
      <c r="V288" s="2571"/>
      <c r="W288" s="2571"/>
      <c r="X288" s="2571"/>
      <c r="Y288" s="2571"/>
      <c r="Z288" s="2571"/>
      <c r="AA288" s="2571"/>
      <c r="AB288" s="2571"/>
      <c r="AC288" s="2571"/>
      <c r="AD288" s="2571"/>
      <c r="AE288" s="2571"/>
      <c r="AF288" s="2571"/>
      <c r="AG288" s="2571"/>
      <c r="AH288" s="2571"/>
      <c r="AI288" s="2571"/>
      <c r="AJ288" s="2571"/>
      <c r="AK288" s="2571"/>
      <c r="AL288" s="2571"/>
      <c r="AM288" s="2571"/>
      <c r="AN288" s="2571"/>
      <c r="AO288" s="2571"/>
      <c r="AP288" s="2571"/>
      <c r="AQ288" s="2571"/>
      <c r="AR288" s="2571"/>
      <c r="AS288" s="2571"/>
    </row>
    <row r="289" spans="1:45" ht="16.5" customHeight="1">
      <c r="A289" s="2571"/>
      <c r="B289" s="2571"/>
      <c r="C289" s="2571"/>
      <c r="D289" s="73"/>
      <c r="E289" s="73"/>
      <c r="F289" s="2629"/>
      <c r="G289" s="2571"/>
      <c r="H289" s="2571"/>
      <c r="I289" s="2571"/>
      <c r="J289" s="2571"/>
      <c r="K289" s="2571"/>
      <c r="L289" s="2571"/>
      <c r="M289" s="2571"/>
      <c r="N289" s="2630"/>
      <c r="O289" s="2571"/>
      <c r="P289" s="2571"/>
      <c r="Q289" s="2571"/>
      <c r="R289" s="2571"/>
      <c r="S289" s="2571"/>
      <c r="T289" s="2571"/>
      <c r="U289" s="2571"/>
      <c r="V289" s="2571"/>
      <c r="W289" s="2571"/>
      <c r="X289" s="2571"/>
      <c r="Y289" s="2571"/>
      <c r="Z289" s="2571"/>
      <c r="AA289" s="2571"/>
      <c r="AB289" s="2571"/>
      <c r="AC289" s="2571"/>
      <c r="AD289" s="2571"/>
      <c r="AE289" s="2571"/>
      <c r="AF289" s="2571"/>
      <c r="AG289" s="2571"/>
      <c r="AH289" s="2571"/>
      <c r="AI289" s="2571"/>
      <c r="AJ289" s="2571"/>
      <c r="AK289" s="2571"/>
      <c r="AL289" s="2571"/>
      <c r="AM289" s="2571"/>
      <c r="AN289" s="2571"/>
      <c r="AO289" s="2571"/>
      <c r="AP289" s="2571"/>
      <c r="AQ289" s="2571"/>
      <c r="AR289" s="2571"/>
      <c r="AS289" s="2571"/>
    </row>
    <row r="290" spans="1:45" ht="16.5" customHeight="1">
      <c r="A290" s="2571"/>
      <c r="B290" s="2571"/>
      <c r="C290" s="2571"/>
      <c r="D290" s="73"/>
      <c r="E290" s="73"/>
      <c r="F290" s="2629"/>
      <c r="G290" s="2571"/>
      <c r="H290" s="2571"/>
      <c r="I290" s="2571"/>
      <c r="J290" s="2571"/>
      <c r="K290" s="2571"/>
      <c r="L290" s="2571"/>
      <c r="M290" s="2571"/>
      <c r="N290" s="2571"/>
      <c r="O290" s="2571"/>
      <c r="P290" s="2571"/>
      <c r="Q290" s="2571"/>
      <c r="R290" s="2571"/>
      <c r="S290" s="2571"/>
      <c r="T290" s="2571"/>
      <c r="U290" s="2571"/>
      <c r="V290" s="2571"/>
      <c r="W290" s="2571"/>
      <c r="X290" s="2571"/>
      <c r="Y290" s="2571"/>
      <c r="Z290" s="2571"/>
      <c r="AA290" s="2571"/>
      <c r="AB290" s="2571"/>
      <c r="AC290" s="2571"/>
      <c r="AD290" s="2571"/>
      <c r="AE290" s="2571"/>
      <c r="AF290" s="2571"/>
      <c r="AG290" s="2571"/>
      <c r="AH290" s="2571"/>
      <c r="AI290" s="2571"/>
      <c r="AJ290" s="2571"/>
      <c r="AK290" s="2571"/>
      <c r="AL290" s="2571"/>
      <c r="AM290" s="2571"/>
      <c r="AN290" s="2571"/>
      <c r="AO290" s="2571"/>
      <c r="AP290" s="2571"/>
      <c r="AQ290" s="2571"/>
      <c r="AR290" s="2571"/>
      <c r="AS290" s="2571"/>
    </row>
    <row r="291" spans="1:45" ht="16.5" customHeight="1">
      <c r="A291" s="2571"/>
      <c r="B291" s="2571"/>
      <c r="C291" s="2571"/>
      <c r="D291" s="73"/>
      <c r="E291" s="73"/>
      <c r="F291" s="2629"/>
      <c r="G291" s="2571"/>
      <c r="H291" s="2571"/>
      <c r="I291" s="2571"/>
      <c r="J291" s="2571"/>
      <c r="K291" s="2571"/>
      <c r="L291" s="2571"/>
      <c r="M291" s="2571"/>
      <c r="N291" s="2571"/>
      <c r="O291" s="2571"/>
      <c r="P291" s="2571"/>
      <c r="Q291" s="2571"/>
      <c r="R291" s="2571"/>
      <c r="S291" s="2571"/>
      <c r="T291" s="2571"/>
      <c r="U291" s="2571"/>
      <c r="V291" s="2571"/>
      <c r="W291" s="2571"/>
      <c r="X291" s="2571"/>
      <c r="Y291" s="2571"/>
      <c r="Z291" s="2571"/>
      <c r="AA291" s="2571"/>
      <c r="AB291" s="2571"/>
      <c r="AC291" s="2571"/>
      <c r="AD291" s="2571"/>
      <c r="AE291" s="2571"/>
      <c r="AF291" s="2571"/>
      <c r="AG291" s="2571"/>
      <c r="AH291" s="2571"/>
      <c r="AI291" s="2571"/>
      <c r="AJ291" s="2571"/>
      <c r="AK291" s="2571"/>
      <c r="AL291" s="2571"/>
      <c r="AM291" s="2571"/>
      <c r="AN291" s="2571"/>
      <c r="AO291" s="2571"/>
      <c r="AP291" s="2571"/>
      <c r="AQ291" s="2571"/>
      <c r="AR291" s="2571"/>
      <c r="AS291" s="2571"/>
    </row>
    <row r="292" spans="1:45" ht="16.5" customHeight="1">
      <c r="A292" s="2571"/>
      <c r="B292" s="2571"/>
      <c r="C292" s="2571"/>
      <c r="D292" s="73"/>
      <c r="E292" s="73"/>
      <c r="F292" s="2629"/>
      <c r="G292" s="2571"/>
      <c r="H292" s="2571"/>
      <c r="I292" s="2571"/>
      <c r="J292" s="2571"/>
      <c r="K292" s="2571"/>
      <c r="L292" s="2571"/>
      <c r="M292" s="2571"/>
      <c r="N292" s="2571"/>
      <c r="O292" s="2571"/>
      <c r="P292" s="2571"/>
      <c r="Q292" s="2571"/>
      <c r="R292" s="2571"/>
      <c r="S292" s="2571"/>
      <c r="T292" s="2571"/>
      <c r="U292" s="2571"/>
      <c r="V292" s="2571"/>
      <c r="W292" s="2571"/>
      <c r="X292" s="2571"/>
      <c r="Y292" s="2571"/>
      <c r="Z292" s="2571"/>
      <c r="AA292" s="2571"/>
      <c r="AB292" s="2571"/>
      <c r="AC292" s="2571"/>
      <c r="AD292" s="2571"/>
      <c r="AE292" s="2571"/>
      <c r="AF292" s="2571"/>
      <c r="AG292" s="2571"/>
      <c r="AH292" s="2571"/>
      <c r="AI292" s="2571"/>
      <c r="AJ292" s="2571"/>
      <c r="AK292" s="2571"/>
      <c r="AL292" s="2571"/>
      <c r="AM292" s="2571"/>
      <c r="AN292" s="2571"/>
      <c r="AO292" s="2571"/>
      <c r="AP292" s="2571"/>
      <c r="AQ292" s="2571"/>
      <c r="AR292" s="2571"/>
      <c r="AS292" s="2571"/>
    </row>
    <row r="293" spans="1:45" ht="16.5" customHeight="1">
      <c r="A293" s="2571"/>
      <c r="B293" s="2571"/>
      <c r="C293" s="2571"/>
      <c r="D293" s="73"/>
      <c r="E293" s="73"/>
      <c r="F293" s="2629"/>
      <c r="G293" s="2571"/>
      <c r="H293" s="2571"/>
      <c r="I293" s="2571"/>
      <c r="J293" s="2571"/>
      <c r="K293" s="2571"/>
      <c r="L293" s="2571"/>
      <c r="M293" s="2571"/>
      <c r="N293" s="2571"/>
      <c r="O293" s="2571"/>
      <c r="P293" s="2571"/>
      <c r="Q293" s="2571"/>
      <c r="R293" s="2571"/>
      <c r="S293" s="2571"/>
      <c r="T293" s="2571"/>
      <c r="U293" s="2571"/>
      <c r="V293" s="2571"/>
      <c r="W293" s="2571"/>
      <c r="X293" s="2571"/>
      <c r="Y293" s="2571"/>
      <c r="Z293" s="2571"/>
      <c r="AA293" s="2571"/>
      <c r="AB293" s="2571"/>
      <c r="AC293" s="2571"/>
      <c r="AD293" s="2571"/>
      <c r="AE293" s="2571"/>
      <c r="AF293" s="2571"/>
      <c r="AG293" s="2571"/>
      <c r="AH293" s="2571"/>
      <c r="AI293" s="2571"/>
      <c r="AJ293" s="2571"/>
      <c r="AK293" s="2571"/>
      <c r="AL293" s="2571"/>
      <c r="AM293" s="2571"/>
      <c r="AN293" s="2571"/>
      <c r="AO293" s="2571"/>
      <c r="AP293" s="2571"/>
      <c r="AQ293" s="2571"/>
      <c r="AR293" s="2571"/>
      <c r="AS293" s="2571"/>
    </row>
    <row r="294" spans="1:45" ht="16.5" customHeight="1">
      <c r="A294" s="2571"/>
      <c r="B294" s="2571"/>
      <c r="C294" s="2571"/>
      <c r="D294" s="73"/>
      <c r="E294" s="73"/>
      <c r="F294" s="2629"/>
      <c r="G294" s="2571"/>
      <c r="H294" s="2571"/>
      <c r="I294" s="2571"/>
      <c r="J294" s="2571"/>
      <c r="K294" s="2571"/>
      <c r="L294" s="2571"/>
      <c r="M294" s="2571"/>
      <c r="N294" s="2571"/>
      <c r="O294" s="2571"/>
      <c r="P294" s="2571"/>
      <c r="Q294" s="2571"/>
      <c r="R294" s="2571"/>
      <c r="S294" s="2571"/>
      <c r="T294" s="2571"/>
      <c r="U294" s="2571"/>
      <c r="V294" s="2571"/>
      <c r="W294" s="2571"/>
      <c r="X294" s="2571"/>
      <c r="Y294" s="2571"/>
      <c r="Z294" s="2571"/>
      <c r="AA294" s="2571"/>
      <c r="AB294" s="2571"/>
      <c r="AC294" s="2571"/>
      <c r="AD294" s="2571"/>
      <c r="AE294" s="2571"/>
      <c r="AF294" s="2571"/>
      <c r="AG294" s="2571"/>
      <c r="AH294" s="2571"/>
      <c r="AI294" s="2571"/>
      <c r="AJ294" s="2571"/>
      <c r="AK294" s="2571"/>
      <c r="AL294" s="2571"/>
      <c r="AM294" s="2571"/>
      <c r="AN294" s="2571"/>
      <c r="AO294" s="2571"/>
      <c r="AP294" s="2571"/>
      <c r="AQ294" s="2571"/>
      <c r="AR294" s="2571"/>
      <c r="AS294" s="2571"/>
    </row>
    <row r="295" spans="1:45" ht="16.5" customHeight="1">
      <c r="A295" s="2571"/>
      <c r="B295" s="2571"/>
      <c r="C295" s="2571"/>
      <c r="D295" s="73"/>
      <c r="E295" s="73"/>
      <c r="F295" s="2629"/>
      <c r="G295" s="2571"/>
      <c r="H295" s="2571"/>
      <c r="I295" s="2571"/>
      <c r="J295" s="2571"/>
      <c r="K295" s="2571"/>
      <c r="L295" s="2571"/>
      <c r="M295" s="2571"/>
      <c r="N295" s="2571"/>
      <c r="O295" s="2571"/>
      <c r="P295" s="2571"/>
      <c r="Q295" s="2571"/>
      <c r="R295" s="2571"/>
      <c r="S295" s="2571"/>
      <c r="T295" s="2571"/>
      <c r="U295" s="2571"/>
      <c r="V295" s="2571"/>
      <c r="W295" s="2571"/>
      <c r="X295" s="2571"/>
      <c r="Y295" s="2571"/>
      <c r="Z295" s="2571"/>
      <c r="AA295" s="2571"/>
      <c r="AB295" s="2571"/>
      <c r="AC295" s="2571"/>
      <c r="AD295" s="2571"/>
      <c r="AE295" s="2571"/>
      <c r="AF295" s="2571"/>
      <c r="AG295" s="2571"/>
      <c r="AH295" s="2571"/>
      <c r="AI295" s="2571"/>
      <c r="AJ295" s="2571"/>
      <c r="AK295" s="2571"/>
      <c r="AL295" s="2571"/>
      <c r="AM295" s="2571"/>
      <c r="AN295" s="2571"/>
      <c r="AO295" s="2571"/>
      <c r="AP295" s="2571"/>
      <c r="AQ295" s="2571"/>
      <c r="AR295" s="2571"/>
      <c r="AS295" s="2571"/>
    </row>
    <row r="296" spans="1:45" ht="16.5" customHeight="1">
      <c r="A296" s="2571"/>
      <c r="B296" s="2571"/>
      <c r="C296" s="2571"/>
      <c r="D296" s="73"/>
      <c r="E296" s="73"/>
      <c r="F296" s="2629"/>
      <c r="G296" s="2571"/>
      <c r="H296" s="2571"/>
      <c r="I296" s="2571"/>
      <c r="J296" s="2571"/>
      <c r="K296" s="2571"/>
      <c r="L296" s="2571"/>
      <c r="M296" s="2571"/>
      <c r="N296" s="2571"/>
      <c r="O296" s="2571"/>
      <c r="P296" s="2571"/>
      <c r="Q296" s="2571"/>
      <c r="R296" s="2571"/>
      <c r="S296" s="2571"/>
      <c r="T296" s="2571"/>
      <c r="U296" s="2571"/>
      <c r="V296" s="2571"/>
      <c r="W296" s="2571"/>
      <c r="X296" s="2571"/>
      <c r="Y296" s="2571"/>
      <c r="Z296" s="2571"/>
      <c r="AA296" s="2571"/>
      <c r="AB296" s="2571"/>
      <c r="AC296" s="2571"/>
      <c r="AD296" s="2571"/>
      <c r="AE296" s="2571"/>
      <c r="AF296" s="2571"/>
      <c r="AG296" s="2571"/>
      <c r="AH296" s="2571"/>
      <c r="AI296" s="2571"/>
      <c r="AJ296" s="2571"/>
      <c r="AK296" s="2571"/>
      <c r="AL296" s="2571"/>
      <c r="AM296" s="2571"/>
      <c r="AN296" s="2571"/>
      <c r="AO296" s="2571"/>
      <c r="AP296" s="2571"/>
      <c r="AQ296" s="2571"/>
      <c r="AR296" s="2571"/>
      <c r="AS296" s="2571"/>
    </row>
    <row r="297" spans="1:45" ht="16.5" customHeight="1">
      <c r="A297" s="2571"/>
      <c r="B297" s="2571"/>
      <c r="C297" s="2571"/>
      <c r="D297" s="73"/>
      <c r="E297" s="73"/>
      <c r="F297" s="2629"/>
      <c r="G297" s="2571"/>
      <c r="H297" s="2571"/>
      <c r="I297" s="2571"/>
      <c r="J297" s="2571"/>
      <c r="K297" s="2571"/>
      <c r="L297" s="2571"/>
      <c r="M297" s="2571"/>
      <c r="N297" s="2571"/>
      <c r="O297" s="2571"/>
      <c r="P297" s="2571"/>
      <c r="Q297" s="2571"/>
      <c r="R297" s="2571"/>
      <c r="S297" s="2571"/>
      <c r="T297" s="2571"/>
      <c r="U297" s="2571"/>
      <c r="V297" s="2571"/>
      <c r="W297" s="2571"/>
      <c r="X297" s="2571"/>
      <c r="Y297" s="2571"/>
      <c r="Z297" s="2571"/>
      <c r="AA297" s="2571"/>
      <c r="AB297" s="2571"/>
      <c r="AC297" s="2571"/>
      <c r="AD297" s="2571"/>
      <c r="AE297" s="2571"/>
      <c r="AF297" s="2571"/>
      <c r="AG297" s="2571"/>
      <c r="AH297" s="2571"/>
      <c r="AI297" s="2571"/>
      <c r="AJ297" s="2571"/>
      <c r="AK297" s="2571"/>
      <c r="AL297" s="2571"/>
      <c r="AM297" s="2571"/>
      <c r="AN297" s="2571"/>
      <c r="AO297" s="2571"/>
      <c r="AP297" s="2571"/>
      <c r="AQ297" s="2571"/>
      <c r="AR297" s="2571"/>
      <c r="AS297" s="2571"/>
    </row>
    <row r="298" spans="1:45" ht="16.5" customHeight="1">
      <c r="A298" s="2571"/>
      <c r="B298" s="2571"/>
      <c r="C298" s="2571"/>
      <c r="D298" s="73"/>
      <c r="E298" s="73"/>
      <c r="F298" s="2629"/>
      <c r="G298" s="2571"/>
      <c r="H298" s="2571"/>
      <c r="I298" s="2571"/>
      <c r="J298" s="2571"/>
      <c r="K298" s="2571"/>
      <c r="L298" s="2571"/>
      <c r="M298" s="2571"/>
      <c r="N298" s="2571"/>
      <c r="O298" s="2571"/>
      <c r="P298" s="2571"/>
      <c r="Q298" s="2571"/>
      <c r="R298" s="2571"/>
      <c r="S298" s="2571"/>
      <c r="T298" s="2571"/>
      <c r="U298" s="2571"/>
      <c r="V298" s="2571"/>
      <c r="W298" s="2571"/>
      <c r="X298" s="2571"/>
      <c r="Y298" s="2571"/>
      <c r="Z298" s="2571"/>
      <c r="AA298" s="2571"/>
      <c r="AB298" s="2571"/>
      <c r="AC298" s="2571"/>
      <c r="AD298" s="2571"/>
      <c r="AE298" s="2571"/>
      <c r="AF298" s="2571"/>
      <c r="AG298" s="2571"/>
      <c r="AH298" s="2571"/>
      <c r="AI298" s="2571"/>
      <c r="AJ298" s="2571"/>
      <c r="AK298" s="2571"/>
      <c r="AL298" s="2571"/>
      <c r="AM298" s="2571"/>
      <c r="AN298" s="2571"/>
      <c r="AO298" s="2571"/>
      <c r="AP298" s="2571"/>
      <c r="AQ298" s="2571"/>
      <c r="AR298" s="2571"/>
      <c r="AS298" s="2571"/>
    </row>
    <row r="299" spans="1:45" ht="16.5" customHeight="1">
      <c r="A299" s="2571"/>
      <c r="B299" s="2571"/>
      <c r="C299" s="2571"/>
      <c r="D299" s="73"/>
      <c r="E299" s="73"/>
      <c r="F299" s="2629"/>
      <c r="G299" s="2571"/>
      <c r="H299" s="2571"/>
      <c r="I299" s="2571"/>
      <c r="J299" s="2571"/>
      <c r="K299" s="2571"/>
      <c r="L299" s="2571"/>
      <c r="M299" s="2571"/>
      <c r="N299" s="2571"/>
      <c r="O299" s="2571"/>
      <c r="P299" s="2571"/>
      <c r="Q299" s="2571"/>
      <c r="R299" s="2571"/>
      <c r="S299" s="2571"/>
      <c r="T299" s="2571"/>
      <c r="U299" s="2571"/>
      <c r="V299" s="2571"/>
      <c r="W299" s="2571"/>
      <c r="X299" s="2571"/>
      <c r="Y299" s="2571"/>
      <c r="Z299" s="2571"/>
      <c r="AA299" s="2571"/>
      <c r="AB299" s="2571"/>
      <c r="AC299" s="2571"/>
      <c r="AD299" s="2571"/>
      <c r="AE299" s="2571"/>
      <c r="AF299" s="2571"/>
      <c r="AG299" s="2571"/>
      <c r="AH299" s="2571"/>
      <c r="AI299" s="2571"/>
      <c r="AJ299" s="2571"/>
      <c r="AK299" s="2571"/>
      <c r="AL299" s="2571"/>
      <c r="AM299" s="2571"/>
      <c r="AN299" s="2571"/>
      <c r="AO299" s="2571"/>
      <c r="AP299" s="2571"/>
      <c r="AQ299" s="2571"/>
      <c r="AR299" s="2571"/>
      <c r="AS299" s="2571"/>
    </row>
    <row r="300" spans="1:45" ht="16.5" customHeight="1">
      <c r="A300" s="2571"/>
      <c r="B300" s="2571"/>
      <c r="C300" s="2571"/>
      <c r="D300" s="73"/>
      <c r="E300" s="73"/>
      <c r="F300" s="2629"/>
      <c r="G300" s="2571"/>
      <c r="H300" s="2571"/>
      <c r="I300" s="2571"/>
      <c r="J300" s="2571"/>
      <c r="K300" s="2571"/>
      <c r="L300" s="2571"/>
      <c r="M300" s="2571"/>
      <c r="N300" s="2571"/>
      <c r="O300" s="2571"/>
      <c r="P300" s="2571"/>
      <c r="Q300" s="2571"/>
      <c r="R300" s="2571"/>
      <c r="S300" s="2571"/>
      <c r="T300" s="2571"/>
      <c r="U300" s="2571"/>
      <c r="V300" s="2571"/>
      <c r="W300" s="2571"/>
      <c r="X300" s="2571"/>
      <c r="Y300" s="2571"/>
      <c r="Z300" s="2571"/>
      <c r="AA300" s="2571"/>
      <c r="AB300" s="2571"/>
      <c r="AC300" s="2571"/>
      <c r="AD300" s="2571"/>
      <c r="AE300" s="2571"/>
      <c r="AF300" s="2571"/>
      <c r="AG300" s="2571"/>
      <c r="AH300" s="2571"/>
      <c r="AI300" s="2571"/>
      <c r="AJ300" s="2571"/>
      <c r="AK300" s="2571"/>
      <c r="AL300" s="2571"/>
      <c r="AM300" s="2571"/>
      <c r="AN300" s="2571"/>
      <c r="AO300" s="2571"/>
      <c r="AP300" s="2571"/>
      <c r="AQ300" s="2571"/>
      <c r="AR300" s="2571"/>
      <c r="AS300" s="2571"/>
    </row>
    <row r="301" spans="1:45" ht="16.5" customHeight="1">
      <c r="A301" s="2571"/>
      <c r="B301" s="2571"/>
      <c r="C301" s="2571"/>
      <c r="D301" s="73"/>
      <c r="E301" s="73"/>
      <c r="F301" s="2629"/>
      <c r="G301" s="2571"/>
      <c r="H301" s="2571"/>
      <c r="I301" s="2571"/>
      <c r="J301" s="2571"/>
      <c r="K301" s="2571"/>
      <c r="L301" s="2571"/>
      <c r="M301" s="2571"/>
      <c r="N301" s="2571"/>
      <c r="O301" s="2571"/>
      <c r="P301" s="2571"/>
      <c r="Q301" s="2571"/>
      <c r="R301" s="2571"/>
      <c r="S301" s="2571"/>
      <c r="T301" s="2571"/>
      <c r="U301" s="2571"/>
      <c r="V301" s="2571"/>
      <c r="W301" s="2571"/>
      <c r="X301" s="2571"/>
      <c r="Y301" s="2571"/>
      <c r="Z301" s="2571"/>
      <c r="AA301" s="2571"/>
      <c r="AB301" s="2571"/>
      <c r="AC301" s="2571"/>
      <c r="AD301" s="2571"/>
      <c r="AE301" s="2571"/>
      <c r="AF301" s="2571"/>
      <c r="AG301" s="2571"/>
      <c r="AH301" s="2571"/>
      <c r="AI301" s="2571"/>
      <c r="AJ301" s="2571"/>
      <c r="AK301" s="2571"/>
      <c r="AL301" s="2571"/>
      <c r="AM301" s="2571"/>
      <c r="AN301" s="2571"/>
      <c r="AO301" s="2571"/>
      <c r="AP301" s="2571"/>
      <c r="AQ301" s="2571"/>
      <c r="AR301" s="2571"/>
      <c r="AS301" s="2571"/>
    </row>
    <row r="302" spans="1:45" ht="16.5" customHeight="1">
      <c r="A302" s="2571"/>
      <c r="B302" s="2571"/>
      <c r="C302" s="2571"/>
      <c r="D302" s="73"/>
      <c r="E302" s="73"/>
      <c r="F302" s="2629"/>
      <c r="G302" s="2571"/>
      <c r="H302" s="2571"/>
      <c r="I302" s="2571"/>
      <c r="J302" s="2571"/>
      <c r="K302" s="2571"/>
      <c r="L302" s="2571"/>
      <c r="M302" s="2571"/>
      <c r="N302" s="2571"/>
      <c r="O302" s="2571"/>
      <c r="P302" s="2571"/>
      <c r="Q302" s="2571"/>
      <c r="R302" s="2571"/>
      <c r="S302" s="2571"/>
      <c r="T302" s="2571"/>
      <c r="U302" s="2571"/>
      <c r="V302" s="2571"/>
      <c r="W302" s="2571"/>
      <c r="X302" s="2571"/>
      <c r="Y302" s="2571"/>
      <c r="Z302" s="2571"/>
      <c r="AA302" s="2571"/>
      <c r="AB302" s="2571"/>
      <c r="AC302" s="2571"/>
      <c r="AD302" s="2571"/>
      <c r="AE302" s="2571"/>
      <c r="AF302" s="2571"/>
      <c r="AG302" s="2571"/>
      <c r="AH302" s="2571"/>
      <c r="AI302" s="2571"/>
      <c r="AJ302" s="2571"/>
      <c r="AK302" s="2571"/>
      <c r="AL302" s="2571"/>
      <c r="AM302" s="2571"/>
      <c r="AN302" s="2571"/>
      <c r="AO302" s="2571"/>
      <c r="AP302" s="2571"/>
      <c r="AQ302" s="2571"/>
      <c r="AR302" s="2571"/>
      <c r="AS302" s="2571"/>
    </row>
    <row r="303" spans="1:45" ht="16.5" customHeight="1">
      <c r="A303" s="2571"/>
      <c r="B303" s="2571"/>
      <c r="C303" s="2571"/>
      <c r="D303" s="73"/>
      <c r="E303" s="73"/>
      <c r="F303" s="2629"/>
      <c r="G303" s="2571"/>
      <c r="H303" s="2571"/>
      <c r="I303" s="2571"/>
      <c r="J303" s="2571"/>
      <c r="K303" s="2571"/>
      <c r="L303" s="2571"/>
      <c r="M303" s="2571"/>
      <c r="N303" s="2571"/>
      <c r="O303" s="2571"/>
      <c r="P303" s="2571"/>
      <c r="Q303" s="2571"/>
      <c r="R303" s="2571"/>
      <c r="S303" s="2571"/>
      <c r="T303" s="2571"/>
      <c r="U303" s="2571"/>
      <c r="V303" s="2571"/>
      <c r="W303" s="2571"/>
      <c r="X303" s="2571"/>
      <c r="Y303" s="2571"/>
      <c r="Z303" s="2571"/>
      <c r="AA303" s="2571"/>
      <c r="AB303" s="2571"/>
      <c r="AC303" s="2571"/>
      <c r="AD303" s="2571"/>
      <c r="AE303" s="2571"/>
      <c r="AF303" s="2571"/>
      <c r="AG303" s="2571"/>
      <c r="AH303" s="2571"/>
      <c r="AI303" s="2571"/>
      <c r="AJ303" s="2571"/>
      <c r="AK303" s="2571"/>
      <c r="AL303" s="2571"/>
      <c r="AM303" s="2571"/>
      <c r="AN303" s="2571"/>
      <c r="AO303" s="2571"/>
      <c r="AP303" s="2571"/>
      <c r="AQ303" s="2571"/>
      <c r="AR303" s="2571"/>
      <c r="AS303" s="2571"/>
    </row>
    <row r="304" spans="1:45" ht="16.5" customHeight="1">
      <c r="A304" s="2571"/>
      <c r="B304" s="2571"/>
      <c r="C304" s="2571"/>
      <c r="D304" s="73"/>
      <c r="E304" s="73"/>
      <c r="F304" s="2629"/>
      <c r="G304" s="2571"/>
      <c r="H304" s="2571"/>
      <c r="I304" s="2571"/>
      <c r="J304" s="2571"/>
      <c r="K304" s="2571"/>
      <c r="L304" s="2571"/>
      <c r="M304" s="2571"/>
      <c r="N304" s="2571"/>
      <c r="O304" s="2571"/>
      <c r="P304" s="2571"/>
      <c r="Q304" s="2571"/>
      <c r="R304" s="2571"/>
      <c r="S304" s="2571"/>
      <c r="T304" s="2571"/>
      <c r="U304" s="2571"/>
      <c r="V304" s="2571"/>
      <c r="W304" s="2571"/>
      <c r="X304" s="2571"/>
      <c r="Y304" s="2571"/>
      <c r="Z304" s="2571"/>
      <c r="AA304" s="2571"/>
      <c r="AB304" s="2571"/>
      <c r="AC304" s="2571"/>
      <c r="AD304" s="2571"/>
      <c r="AE304" s="2571"/>
      <c r="AF304" s="2571"/>
      <c r="AG304" s="2571"/>
      <c r="AH304" s="2571"/>
      <c r="AI304" s="2571"/>
      <c r="AJ304" s="2571"/>
      <c r="AK304" s="2571"/>
      <c r="AL304" s="2571"/>
      <c r="AM304" s="2571"/>
      <c r="AN304" s="2571"/>
      <c r="AO304" s="2571"/>
      <c r="AP304" s="2571"/>
      <c r="AQ304" s="2571"/>
      <c r="AR304" s="2571"/>
      <c r="AS304" s="2571"/>
    </row>
    <row r="305" spans="1:45" ht="16.5" customHeight="1">
      <c r="A305" s="2571"/>
      <c r="B305" s="2571"/>
      <c r="C305" s="2571"/>
      <c r="D305" s="73"/>
      <c r="E305" s="73"/>
      <c r="F305" s="2629"/>
      <c r="G305" s="2571"/>
      <c r="H305" s="2571"/>
      <c r="I305" s="2571"/>
      <c r="J305" s="2571"/>
      <c r="K305" s="2571"/>
      <c r="L305" s="2571"/>
      <c r="M305" s="2571"/>
      <c r="N305" s="2571"/>
      <c r="O305" s="2571"/>
      <c r="P305" s="2571"/>
      <c r="Q305" s="2571"/>
      <c r="R305" s="2571"/>
      <c r="S305" s="2571"/>
      <c r="T305" s="2571"/>
      <c r="U305" s="2571"/>
      <c r="V305" s="2571"/>
      <c r="W305" s="2571"/>
      <c r="X305" s="2571"/>
      <c r="Y305" s="2571"/>
      <c r="Z305" s="2571"/>
      <c r="AA305" s="2571"/>
      <c r="AB305" s="2571"/>
      <c r="AC305" s="2571"/>
      <c r="AD305" s="2571"/>
      <c r="AE305" s="2571"/>
      <c r="AF305" s="2571"/>
      <c r="AG305" s="2571"/>
      <c r="AH305" s="2571"/>
      <c r="AI305" s="2571"/>
      <c r="AJ305" s="2571"/>
      <c r="AK305" s="2571"/>
      <c r="AL305" s="2571"/>
      <c r="AM305" s="2571"/>
      <c r="AN305" s="2571"/>
      <c r="AO305" s="2571"/>
      <c r="AP305" s="2571"/>
      <c r="AQ305" s="2571"/>
      <c r="AR305" s="2571"/>
      <c r="AS305" s="2571"/>
    </row>
    <row r="306" spans="1:45" ht="16.5" customHeight="1">
      <c r="A306" s="2571"/>
      <c r="B306" s="2571"/>
      <c r="C306" s="2571"/>
      <c r="D306" s="73"/>
      <c r="E306" s="73"/>
      <c r="F306" s="2629"/>
      <c r="G306" s="2571"/>
      <c r="H306" s="2571"/>
      <c r="I306" s="2571"/>
      <c r="J306" s="2571"/>
      <c r="K306" s="2571"/>
      <c r="L306" s="2571"/>
      <c r="M306" s="2571"/>
      <c r="N306" s="2571"/>
      <c r="O306" s="2571"/>
      <c r="P306" s="2571"/>
      <c r="Q306" s="2571"/>
      <c r="R306" s="2571"/>
      <c r="S306" s="2571"/>
      <c r="T306" s="2571"/>
      <c r="U306" s="2571"/>
      <c r="V306" s="2571"/>
      <c r="W306" s="2571"/>
      <c r="X306" s="2571"/>
      <c r="Y306" s="2571"/>
      <c r="Z306" s="2571"/>
      <c r="AA306" s="2571"/>
      <c r="AB306" s="2571"/>
      <c r="AC306" s="2571"/>
      <c r="AD306" s="2571"/>
      <c r="AE306" s="2571"/>
      <c r="AF306" s="2571"/>
      <c r="AG306" s="2571"/>
      <c r="AH306" s="2571"/>
      <c r="AI306" s="2571"/>
      <c r="AJ306" s="2571"/>
      <c r="AK306" s="2571"/>
      <c r="AL306" s="2571"/>
      <c r="AM306" s="2571"/>
      <c r="AN306" s="2571"/>
      <c r="AO306" s="2571"/>
      <c r="AP306" s="2571"/>
      <c r="AQ306" s="2571"/>
      <c r="AR306" s="2571"/>
      <c r="AS306" s="2571"/>
    </row>
    <row r="307" spans="1:45" ht="16.5" customHeight="1">
      <c r="A307" s="2571"/>
      <c r="B307" s="2571"/>
      <c r="C307" s="2571"/>
      <c r="D307" s="73"/>
      <c r="E307" s="73"/>
      <c r="F307" s="2629"/>
      <c r="G307" s="2571"/>
      <c r="H307" s="2571"/>
      <c r="I307" s="2571"/>
      <c r="J307" s="2571"/>
      <c r="K307" s="2571"/>
      <c r="L307" s="2571"/>
      <c r="M307" s="2571"/>
      <c r="N307" s="2571"/>
      <c r="O307" s="2571"/>
      <c r="P307" s="2571"/>
      <c r="Q307" s="2571"/>
      <c r="R307" s="2571"/>
      <c r="S307" s="2571"/>
      <c r="T307" s="2571"/>
      <c r="U307" s="2571"/>
      <c r="V307" s="2571"/>
      <c r="W307" s="2571"/>
      <c r="X307" s="2571"/>
      <c r="Y307" s="2571"/>
      <c r="Z307" s="2571"/>
      <c r="AA307" s="2571"/>
      <c r="AB307" s="2571"/>
      <c r="AC307" s="2571"/>
      <c r="AD307" s="2571"/>
      <c r="AE307" s="2571"/>
      <c r="AF307" s="2571"/>
      <c r="AG307" s="2571"/>
      <c r="AH307" s="2571"/>
      <c r="AI307" s="2571"/>
      <c r="AJ307" s="2571"/>
      <c r="AK307" s="2571"/>
      <c r="AL307" s="2571"/>
      <c r="AM307" s="2571"/>
      <c r="AN307" s="2571"/>
      <c r="AO307" s="2571"/>
      <c r="AP307" s="2571"/>
      <c r="AQ307" s="2571"/>
      <c r="AR307" s="2571"/>
      <c r="AS307" s="2571"/>
    </row>
    <row r="308" spans="1:45" ht="16.5" customHeight="1">
      <c r="A308" s="2571"/>
      <c r="B308" s="2571"/>
      <c r="C308" s="2571"/>
      <c r="D308" s="73"/>
      <c r="E308" s="73"/>
      <c r="F308" s="2629"/>
      <c r="G308" s="2571"/>
      <c r="H308" s="2571"/>
      <c r="I308" s="2571"/>
      <c r="J308" s="2571"/>
      <c r="K308" s="2571"/>
      <c r="L308" s="2571"/>
      <c r="M308" s="2571"/>
      <c r="N308" s="2571"/>
      <c r="O308" s="2571"/>
      <c r="P308" s="2571"/>
      <c r="Q308" s="2571"/>
      <c r="R308" s="2571"/>
      <c r="S308" s="2571"/>
      <c r="T308" s="2571"/>
      <c r="U308" s="2571"/>
      <c r="V308" s="2571"/>
      <c r="W308" s="2571"/>
      <c r="X308" s="2571"/>
      <c r="Y308" s="2571"/>
      <c r="Z308" s="2571"/>
      <c r="AA308" s="2571"/>
      <c r="AB308" s="2571"/>
      <c r="AC308" s="2571"/>
      <c r="AD308" s="2571"/>
      <c r="AE308" s="2571"/>
      <c r="AF308" s="2571"/>
      <c r="AG308" s="2571"/>
      <c r="AH308" s="2571"/>
      <c r="AI308" s="2571"/>
      <c r="AJ308" s="2571"/>
      <c r="AK308" s="2571"/>
      <c r="AL308" s="2571"/>
      <c r="AM308" s="2571"/>
      <c r="AN308" s="2571"/>
      <c r="AO308" s="2571"/>
      <c r="AP308" s="2571"/>
      <c r="AQ308" s="2571"/>
      <c r="AR308" s="2571"/>
      <c r="AS308" s="2571"/>
    </row>
    <row r="309" spans="1:45" ht="16.5" customHeight="1">
      <c r="A309" s="2571"/>
      <c r="B309" s="2571"/>
      <c r="C309" s="2571"/>
      <c r="D309" s="73"/>
      <c r="E309" s="73"/>
      <c r="F309" s="2629"/>
      <c r="G309" s="2571"/>
      <c r="H309" s="2571"/>
      <c r="I309" s="2571"/>
      <c r="J309" s="2571"/>
      <c r="K309" s="2571"/>
      <c r="L309" s="2571"/>
      <c r="M309" s="2571"/>
      <c r="N309" s="2571"/>
      <c r="O309" s="2571"/>
      <c r="P309" s="2571"/>
      <c r="Q309" s="2571"/>
      <c r="R309" s="2571"/>
      <c r="S309" s="2571"/>
      <c r="T309" s="2571"/>
      <c r="U309" s="2571"/>
      <c r="V309" s="2571"/>
      <c r="W309" s="2571"/>
      <c r="X309" s="2571"/>
      <c r="Y309" s="2571"/>
      <c r="Z309" s="2571"/>
      <c r="AA309" s="2571"/>
      <c r="AB309" s="2571"/>
      <c r="AC309" s="2571"/>
      <c r="AD309" s="2571"/>
      <c r="AE309" s="2571"/>
      <c r="AF309" s="2571"/>
      <c r="AG309" s="2571"/>
      <c r="AH309" s="2571"/>
      <c r="AI309" s="2571"/>
      <c r="AJ309" s="2571"/>
      <c r="AK309" s="2571"/>
      <c r="AL309" s="2571"/>
      <c r="AM309" s="2571"/>
      <c r="AN309" s="2571"/>
      <c r="AO309" s="2571"/>
      <c r="AP309" s="2571"/>
      <c r="AQ309" s="2571"/>
      <c r="AR309" s="2571"/>
      <c r="AS309" s="2571"/>
    </row>
    <row r="310" spans="1:45" ht="16.5" customHeight="1">
      <c r="A310" s="2571"/>
      <c r="B310" s="2571"/>
      <c r="C310" s="2571"/>
      <c r="D310" s="73"/>
      <c r="E310" s="73"/>
      <c r="F310" s="2629"/>
      <c r="G310" s="2571"/>
      <c r="H310" s="2571"/>
      <c r="I310" s="2571"/>
      <c r="J310" s="2571"/>
      <c r="K310" s="2571"/>
      <c r="L310" s="2571"/>
      <c r="M310" s="2571"/>
      <c r="N310" s="2571"/>
      <c r="O310" s="2571"/>
      <c r="P310" s="2571"/>
      <c r="Q310" s="2571"/>
      <c r="R310" s="2571"/>
      <c r="S310" s="2571"/>
      <c r="T310" s="2571"/>
      <c r="U310" s="2571"/>
      <c r="V310" s="2571"/>
      <c r="W310" s="2571"/>
      <c r="X310" s="2571"/>
      <c r="Y310" s="2571"/>
      <c r="Z310" s="2571"/>
      <c r="AA310" s="2571"/>
      <c r="AB310" s="2571"/>
      <c r="AC310" s="2571"/>
      <c r="AD310" s="2571"/>
      <c r="AE310" s="2571"/>
      <c r="AF310" s="2571"/>
      <c r="AG310" s="2571"/>
      <c r="AH310" s="2571"/>
      <c r="AI310" s="2571"/>
      <c r="AJ310" s="2571"/>
      <c r="AK310" s="2571"/>
      <c r="AL310" s="2571"/>
      <c r="AM310" s="2571"/>
      <c r="AN310" s="2571"/>
      <c r="AO310" s="2571"/>
      <c r="AP310" s="2571"/>
      <c r="AQ310" s="2571"/>
      <c r="AR310" s="2571"/>
      <c r="AS310" s="2571"/>
    </row>
    <row r="311" spans="1:45" ht="16.5" customHeight="1">
      <c r="A311" s="2571"/>
      <c r="B311" s="2571"/>
      <c r="C311" s="2571"/>
      <c r="D311" s="73"/>
      <c r="E311" s="73"/>
      <c r="F311" s="2629"/>
      <c r="G311" s="2571"/>
      <c r="H311" s="2571"/>
      <c r="I311" s="2571"/>
      <c r="J311" s="2571"/>
      <c r="K311" s="2571"/>
      <c r="L311" s="2571"/>
      <c r="M311" s="2571"/>
      <c r="N311" s="2571"/>
      <c r="O311" s="2571"/>
      <c r="P311" s="2571"/>
      <c r="Q311" s="2571"/>
      <c r="R311" s="2571"/>
      <c r="S311" s="2571"/>
      <c r="T311" s="2571"/>
      <c r="U311" s="2571"/>
      <c r="V311" s="2571"/>
      <c r="W311" s="2571"/>
      <c r="X311" s="2571"/>
      <c r="Y311" s="2571"/>
      <c r="Z311" s="2571"/>
      <c r="AA311" s="2571"/>
      <c r="AB311" s="2571"/>
      <c r="AC311" s="2571"/>
      <c r="AD311" s="2571"/>
      <c r="AE311" s="2571"/>
      <c r="AF311" s="2571"/>
      <c r="AG311" s="2571"/>
      <c r="AH311" s="2571"/>
      <c r="AI311" s="2571"/>
      <c r="AJ311" s="2571"/>
      <c r="AK311" s="2571"/>
      <c r="AL311" s="2571"/>
      <c r="AM311" s="2571"/>
      <c r="AN311" s="2571"/>
      <c r="AO311" s="2571"/>
      <c r="AP311" s="2571"/>
      <c r="AQ311" s="2571"/>
      <c r="AR311" s="2571"/>
      <c r="AS311" s="2571"/>
    </row>
    <row r="312" spans="1:45" ht="16.5" customHeight="1">
      <c r="A312" s="2571"/>
      <c r="B312" s="2571"/>
      <c r="C312" s="2571"/>
      <c r="D312" s="73"/>
      <c r="E312" s="73"/>
      <c r="F312" s="2629"/>
      <c r="G312" s="2571"/>
      <c r="H312" s="2571"/>
      <c r="I312" s="2571"/>
      <c r="J312" s="2571"/>
      <c r="K312" s="2571"/>
      <c r="L312" s="2571"/>
      <c r="M312" s="2571"/>
      <c r="N312" s="2571"/>
      <c r="O312" s="2571"/>
      <c r="P312" s="2571"/>
      <c r="Q312" s="2571"/>
      <c r="R312" s="2571"/>
      <c r="S312" s="2571"/>
      <c r="T312" s="2571"/>
      <c r="U312" s="2571"/>
      <c r="V312" s="2571"/>
      <c r="W312" s="2571"/>
      <c r="X312" s="2571"/>
      <c r="Y312" s="2571"/>
      <c r="Z312" s="2571"/>
      <c r="AA312" s="2571"/>
      <c r="AB312" s="2571"/>
      <c r="AC312" s="2571"/>
      <c r="AD312" s="2571"/>
      <c r="AE312" s="2571"/>
      <c r="AF312" s="2571"/>
      <c r="AG312" s="2571"/>
      <c r="AH312" s="2571"/>
      <c r="AI312" s="2571"/>
      <c r="AJ312" s="2571"/>
      <c r="AK312" s="2571"/>
      <c r="AL312" s="2571"/>
      <c r="AM312" s="2571"/>
      <c r="AN312" s="2571"/>
      <c r="AO312" s="2571"/>
      <c r="AP312" s="2571"/>
      <c r="AQ312" s="2571"/>
      <c r="AR312" s="2571"/>
      <c r="AS312" s="2571"/>
    </row>
    <row r="313" spans="1:45" ht="16.5" customHeight="1">
      <c r="A313" s="2571"/>
      <c r="B313" s="2571"/>
      <c r="C313" s="2571"/>
      <c r="D313" s="73"/>
      <c r="E313" s="73"/>
      <c r="F313" s="2629"/>
      <c r="G313" s="2571"/>
      <c r="H313" s="2571"/>
      <c r="I313" s="2571"/>
      <c r="J313" s="2571"/>
      <c r="K313" s="2571"/>
      <c r="L313" s="2571"/>
      <c r="M313" s="2571"/>
      <c r="N313" s="2571"/>
      <c r="O313" s="2571"/>
      <c r="P313" s="2571"/>
      <c r="Q313" s="2571"/>
      <c r="R313" s="2571"/>
      <c r="S313" s="2571"/>
      <c r="T313" s="2571"/>
      <c r="U313" s="2571"/>
      <c r="V313" s="2571"/>
      <c r="W313" s="2571"/>
      <c r="X313" s="2571"/>
      <c r="Y313" s="2571"/>
      <c r="Z313" s="2571"/>
      <c r="AA313" s="2571"/>
      <c r="AB313" s="2571"/>
      <c r="AC313" s="2571"/>
      <c r="AD313" s="2571"/>
      <c r="AE313" s="2571"/>
      <c r="AF313" s="2571"/>
      <c r="AG313" s="2571"/>
      <c r="AH313" s="2571"/>
      <c r="AI313" s="2571"/>
      <c r="AJ313" s="2571"/>
      <c r="AK313" s="2571"/>
      <c r="AL313" s="2571"/>
      <c r="AM313" s="2571"/>
      <c r="AN313" s="2571"/>
      <c r="AO313" s="2571"/>
      <c r="AP313" s="2571"/>
      <c r="AQ313" s="2571"/>
      <c r="AR313" s="2571"/>
      <c r="AS313" s="2571"/>
    </row>
    <row r="314" spans="1:45" ht="16.5" customHeight="1">
      <c r="A314" s="2571"/>
      <c r="B314" s="2571"/>
      <c r="C314" s="2571"/>
      <c r="D314" s="73"/>
      <c r="E314" s="73"/>
      <c r="F314" s="2629"/>
      <c r="G314" s="2571"/>
      <c r="H314" s="2571"/>
      <c r="I314" s="2571"/>
      <c r="J314" s="2571"/>
      <c r="K314" s="2571"/>
      <c r="L314" s="2571"/>
      <c r="M314" s="2571"/>
      <c r="N314" s="2571"/>
      <c r="O314" s="2571"/>
      <c r="P314" s="2571"/>
      <c r="Q314" s="2571"/>
      <c r="R314" s="2571"/>
      <c r="S314" s="2571"/>
      <c r="T314" s="2571"/>
      <c r="U314" s="2571"/>
      <c r="V314" s="2571"/>
      <c r="W314" s="2571"/>
      <c r="X314" s="2571"/>
      <c r="Y314" s="2571"/>
      <c r="Z314" s="2571"/>
      <c r="AA314" s="2571"/>
      <c r="AB314" s="2571"/>
      <c r="AC314" s="2571"/>
      <c r="AD314" s="2571"/>
      <c r="AE314" s="2571"/>
      <c r="AF314" s="2571"/>
      <c r="AG314" s="2571"/>
      <c r="AH314" s="2571"/>
      <c r="AI314" s="2571"/>
      <c r="AJ314" s="2571"/>
      <c r="AK314" s="2571"/>
      <c r="AL314" s="2571"/>
      <c r="AM314" s="2571"/>
      <c r="AN314" s="2571"/>
      <c r="AO314" s="2571"/>
      <c r="AP314" s="2571"/>
      <c r="AQ314" s="2571"/>
      <c r="AR314" s="2571"/>
      <c r="AS314" s="2571"/>
    </row>
    <row r="315" spans="1:45" ht="16.5" customHeight="1">
      <c r="A315" s="2571"/>
      <c r="B315" s="2571"/>
      <c r="C315" s="2571"/>
      <c r="D315" s="73"/>
      <c r="E315" s="73"/>
      <c r="F315" s="2629"/>
      <c r="G315" s="2571"/>
      <c r="H315" s="2571"/>
      <c r="I315" s="2571"/>
      <c r="J315" s="2571"/>
      <c r="K315" s="2571"/>
      <c r="L315" s="2571"/>
      <c r="M315" s="2571"/>
      <c r="N315" s="2571"/>
      <c r="O315" s="2571"/>
      <c r="P315" s="2571"/>
      <c r="Q315" s="2571"/>
      <c r="R315" s="2571"/>
      <c r="S315" s="2571"/>
      <c r="T315" s="2571"/>
      <c r="U315" s="2571"/>
      <c r="V315" s="2571"/>
      <c r="W315" s="2571"/>
      <c r="X315" s="2571"/>
      <c r="Y315" s="2571"/>
      <c r="Z315" s="2571"/>
      <c r="AA315" s="2571"/>
      <c r="AB315" s="2571"/>
      <c r="AC315" s="2571"/>
      <c r="AD315" s="2571"/>
      <c r="AE315" s="2571"/>
      <c r="AF315" s="2571"/>
      <c r="AG315" s="2571"/>
      <c r="AH315" s="2571"/>
      <c r="AI315" s="2571"/>
      <c r="AJ315" s="2571"/>
      <c r="AK315" s="2571"/>
      <c r="AL315" s="2571"/>
      <c r="AM315" s="2571"/>
      <c r="AN315" s="2571"/>
      <c r="AO315" s="2571"/>
      <c r="AP315" s="2571"/>
      <c r="AQ315" s="2571"/>
      <c r="AR315" s="2571"/>
      <c r="AS315" s="2571"/>
    </row>
    <row r="316" spans="1:45" ht="16.5" customHeight="1">
      <c r="A316" s="2571"/>
      <c r="B316" s="2571"/>
      <c r="C316" s="2571"/>
      <c r="D316" s="73"/>
      <c r="E316" s="73"/>
      <c r="F316" s="2629"/>
      <c r="G316" s="2571"/>
      <c r="H316" s="2571"/>
      <c r="I316" s="2571"/>
      <c r="J316" s="2571"/>
      <c r="K316" s="2571"/>
      <c r="L316" s="2571"/>
      <c r="M316" s="2571"/>
      <c r="N316" s="2571"/>
      <c r="O316" s="2571"/>
      <c r="P316" s="2571"/>
      <c r="Q316" s="2571"/>
      <c r="R316" s="2571"/>
      <c r="S316" s="2571"/>
      <c r="T316" s="2571"/>
      <c r="U316" s="2571"/>
      <c r="V316" s="2571"/>
      <c r="W316" s="2571"/>
      <c r="X316" s="2571"/>
      <c r="Y316" s="2571"/>
      <c r="Z316" s="2571"/>
      <c r="AA316" s="2571"/>
      <c r="AB316" s="2571"/>
      <c r="AC316" s="2571"/>
      <c r="AD316" s="2571"/>
      <c r="AE316" s="2571"/>
      <c r="AF316" s="2571"/>
      <c r="AG316" s="2571"/>
      <c r="AH316" s="2571"/>
      <c r="AI316" s="2571"/>
      <c r="AJ316" s="2571"/>
      <c r="AK316" s="2571"/>
      <c r="AL316" s="2571"/>
      <c r="AM316" s="2571"/>
      <c r="AN316" s="2571"/>
      <c r="AO316" s="2571"/>
      <c r="AP316" s="2571"/>
      <c r="AQ316" s="2571"/>
      <c r="AR316" s="2571"/>
      <c r="AS316" s="2571"/>
    </row>
    <row r="317" spans="1:45" ht="16.5" customHeight="1">
      <c r="A317" s="2571"/>
      <c r="B317" s="2571"/>
      <c r="C317" s="2571"/>
      <c r="D317" s="73"/>
      <c r="E317" s="73"/>
      <c r="F317" s="2629"/>
      <c r="G317" s="2571"/>
      <c r="H317" s="2571"/>
      <c r="I317" s="2571"/>
      <c r="J317" s="2571"/>
      <c r="K317" s="2571"/>
      <c r="L317" s="2571"/>
      <c r="M317" s="2571"/>
      <c r="N317" s="2571"/>
      <c r="O317" s="2571"/>
      <c r="P317" s="2571"/>
      <c r="Q317" s="2571"/>
      <c r="R317" s="2571"/>
      <c r="S317" s="2571"/>
      <c r="T317" s="2571"/>
      <c r="U317" s="2571"/>
      <c r="V317" s="2571"/>
      <c r="W317" s="2571"/>
      <c r="X317" s="2571"/>
      <c r="Y317" s="2571"/>
      <c r="Z317" s="2571"/>
      <c r="AA317" s="2571"/>
      <c r="AB317" s="2571"/>
      <c r="AC317" s="2571"/>
      <c r="AD317" s="2571"/>
      <c r="AE317" s="2571"/>
      <c r="AF317" s="2571"/>
      <c r="AG317" s="2571"/>
      <c r="AH317" s="2571"/>
      <c r="AI317" s="2571"/>
      <c r="AJ317" s="2571"/>
      <c r="AK317" s="2571"/>
      <c r="AL317" s="2571"/>
      <c r="AM317" s="2571"/>
      <c r="AN317" s="2571"/>
      <c r="AO317" s="2571"/>
      <c r="AP317" s="2571"/>
      <c r="AQ317" s="2571"/>
      <c r="AR317" s="2571"/>
      <c r="AS317" s="2571"/>
    </row>
    <row r="318" spans="1:45" ht="16.5" customHeight="1">
      <c r="A318" s="2571"/>
      <c r="B318" s="2571"/>
      <c r="C318" s="2571"/>
      <c r="D318" s="73"/>
      <c r="E318" s="73"/>
      <c r="F318" s="2629"/>
      <c r="G318" s="2571"/>
      <c r="H318" s="2571"/>
      <c r="I318" s="2571"/>
      <c r="J318" s="2571"/>
      <c r="K318" s="2571"/>
      <c r="L318" s="2571"/>
      <c r="M318" s="2571"/>
      <c r="N318" s="2571"/>
      <c r="O318" s="2571"/>
      <c r="P318" s="2571"/>
      <c r="Q318" s="2571"/>
      <c r="R318" s="2571"/>
      <c r="S318" s="2571"/>
      <c r="T318" s="2571"/>
      <c r="U318" s="2571"/>
      <c r="V318" s="2571"/>
      <c r="W318" s="2571"/>
      <c r="X318" s="2571"/>
      <c r="Y318" s="2571"/>
      <c r="Z318" s="2571"/>
      <c r="AA318" s="2571"/>
      <c r="AB318" s="2571"/>
      <c r="AC318" s="2571"/>
      <c r="AD318" s="2571"/>
      <c r="AE318" s="2571"/>
      <c r="AF318" s="2571"/>
      <c r="AG318" s="2571"/>
      <c r="AH318" s="2571"/>
      <c r="AI318" s="2571"/>
      <c r="AJ318" s="2571"/>
      <c r="AK318" s="2571"/>
      <c r="AL318" s="2571"/>
      <c r="AM318" s="2571"/>
      <c r="AN318" s="2571"/>
      <c r="AO318" s="2571"/>
      <c r="AP318" s="2571"/>
      <c r="AQ318" s="2571"/>
      <c r="AR318" s="2571"/>
      <c r="AS318" s="2571"/>
    </row>
    <row r="319" spans="1:45" ht="16.5" customHeight="1">
      <c r="A319" s="2571"/>
      <c r="B319" s="2571"/>
      <c r="C319" s="2571"/>
      <c r="D319" s="73"/>
      <c r="E319" s="73"/>
      <c r="F319" s="2629"/>
      <c r="G319" s="2571"/>
      <c r="H319" s="2571"/>
      <c r="I319" s="2571"/>
      <c r="J319" s="2571"/>
      <c r="K319" s="2571"/>
      <c r="L319" s="2571"/>
      <c r="M319" s="2571"/>
      <c r="N319" s="2571"/>
      <c r="O319" s="2571"/>
      <c r="P319" s="2571"/>
      <c r="Q319" s="2571"/>
      <c r="R319" s="2571"/>
      <c r="S319" s="2571"/>
      <c r="T319" s="2571"/>
      <c r="U319" s="2571"/>
      <c r="V319" s="2571"/>
      <c r="W319" s="2571"/>
      <c r="X319" s="2571"/>
      <c r="Y319" s="2571"/>
      <c r="Z319" s="2571"/>
      <c r="AA319" s="2571"/>
      <c r="AB319" s="2571"/>
      <c r="AC319" s="2571"/>
      <c r="AD319" s="2571"/>
      <c r="AE319" s="2571"/>
      <c r="AF319" s="2571"/>
      <c r="AG319" s="2571"/>
      <c r="AH319" s="2571"/>
      <c r="AI319" s="2571"/>
      <c r="AJ319" s="2571"/>
      <c r="AK319" s="2571"/>
      <c r="AL319" s="2571"/>
      <c r="AM319" s="2571"/>
      <c r="AN319" s="2571"/>
      <c r="AO319" s="2571"/>
      <c r="AP319" s="2571"/>
      <c r="AQ319" s="2571"/>
      <c r="AR319" s="2571"/>
      <c r="AS319" s="2571"/>
    </row>
    <row r="320" spans="1:45" ht="16.5" customHeight="1">
      <c r="A320" s="2571"/>
      <c r="B320" s="2571"/>
      <c r="C320" s="2571"/>
      <c r="D320" s="73"/>
      <c r="E320" s="73"/>
      <c r="F320" s="2629"/>
      <c r="G320" s="2571"/>
      <c r="H320" s="2571"/>
      <c r="I320" s="2571"/>
      <c r="J320" s="2571"/>
      <c r="K320" s="2571"/>
      <c r="L320" s="2571"/>
      <c r="M320" s="2571"/>
      <c r="N320" s="2571"/>
      <c r="O320" s="2571"/>
      <c r="P320" s="2571"/>
      <c r="Q320" s="2571"/>
      <c r="R320" s="2571"/>
      <c r="S320" s="2571"/>
      <c r="T320" s="2571"/>
      <c r="U320" s="2571"/>
      <c r="V320" s="2571"/>
      <c r="W320" s="2571"/>
      <c r="X320" s="2571"/>
      <c r="Y320" s="2571"/>
      <c r="Z320" s="2571"/>
      <c r="AA320" s="2571"/>
      <c r="AB320" s="2571"/>
      <c r="AC320" s="2571"/>
      <c r="AD320" s="2571"/>
      <c r="AE320" s="2571"/>
      <c r="AF320" s="2571"/>
      <c r="AG320" s="2571"/>
      <c r="AH320" s="2571"/>
      <c r="AI320" s="2571"/>
      <c r="AJ320" s="2571"/>
      <c r="AK320" s="2571"/>
      <c r="AL320" s="2571"/>
      <c r="AM320" s="2571"/>
      <c r="AN320" s="2571"/>
      <c r="AO320" s="2571"/>
      <c r="AP320" s="2571"/>
      <c r="AQ320" s="2571"/>
      <c r="AR320" s="2571"/>
      <c r="AS320" s="2571"/>
    </row>
    <row r="321" spans="1:45" ht="16.5" customHeight="1">
      <c r="A321" s="2571"/>
      <c r="B321" s="2571"/>
      <c r="C321" s="2571"/>
      <c r="D321" s="73"/>
      <c r="E321" s="73"/>
      <c r="F321" s="2629"/>
      <c r="G321" s="2571"/>
      <c r="H321" s="2571"/>
      <c r="I321" s="2571"/>
      <c r="J321" s="2571"/>
      <c r="K321" s="2571"/>
      <c r="L321" s="2571"/>
      <c r="M321" s="2571"/>
      <c r="N321" s="2571"/>
      <c r="O321" s="2571"/>
      <c r="P321" s="2571"/>
      <c r="Q321" s="2571"/>
      <c r="R321" s="2571"/>
      <c r="S321" s="2571"/>
      <c r="T321" s="2571"/>
      <c r="U321" s="2571"/>
      <c r="V321" s="2571"/>
      <c r="W321" s="2571"/>
      <c r="X321" s="2571"/>
      <c r="Y321" s="2571"/>
      <c r="Z321" s="2571"/>
      <c r="AA321" s="2571"/>
      <c r="AB321" s="2571"/>
      <c r="AC321" s="2571"/>
      <c r="AD321" s="2571"/>
      <c r="AE321" s="2571"/>
      <c r="AF321" s="2571"/>
      <c r="AG321" s="2571"/>
      <c r="AH321" s="2571"/>
      <c r="AI321" s="2571"/>
      <c r="AJ321" s="2571"/>
      <c r="AK321" s="2571"/>
      <c r="AL321" s="2571"/>
      <c r="AM321" s="2571"/>
      <c r="AN321" s="2571"/>
      <c r="AO321" s="2571"/>
      <c r="AP321" s="2571"/>
      <c r="AQ321" s="2571"/>
      <c r="AR321" s="2571"/>
      <c r="AS321" s="2571"/>
    </row>
    <row r="322" spans="1:45" ht="16.5" customHeight="1">
      <c r="A322" s="2571"/>
      <c r="B322" s="2571"/>
      <c r="C322" s="2571"/>
      <c r="D322" s="73"/>
      <c r="E322" s="73"/>
      <c r="F322" s="2629"/>
      <c r="G322" s="2571"/>
      <c r="H322" s="2571"/>
      <c r="I322" s="2571"/>
      <c r="J322" s="2571"/>
      <c r="K322" s="2571"/>
      <c r="L322" s="2571"/>
      <c r="M322" s="2571"/>
      <c r="N322" s="2571"/>
      <c r="O322" s="2571"/>
      <c r="P322" s="2571"/>
      <c r="Q322" s="2571"/>
      <c r="R322" s="2571"/>
      <c r="S322" s="2571"/>
      <c r="T322" s="2571"/>
      <c r="U322" s="2571"/>
      <c r="V322" s="2571"/>
      <c r="W322" s="2571"/>
      <c r="X322" s="2571"/>
      <c r="Y322" s="2571"/>
      <c r="Z322" s="2571"/>
      <c r="AA322" s="2571"/>
      <c r="AB322" s="2571"/>
      <c r="AC322" s="2571"/>
      <c r="AD322" s="2571"/>
      <c r="AE322" s="2571"/>
      <c r="AF322" s="2571"/>
      <c r="AG322" s="2571"/>
      <c r="AH322" s="2571"/>
      <c r="AI322" s="2571"/>
      <c r="AJ322" s="2571"/>
      <c r="AK322" s="2571"/>
      <c r="AL322" s="2571"/>
      <c r="AM322" s="2571"/>
      <c r="AN322" s="2571"/>
      <c r="AO322" s="2571"/>
      <c r="AP322" s="2571"/>
      <c r="AQ322" s="2571"/>
      <c r="AR322" s="2571"/>
      <c r="AS322" s="2571"/>
    </row>
    <row r="323" spans="1:45" ht="16.5" customHeight="1">
      <c r="A323" s="2571"/>
      <c r="B323" s="2571"/>
      <c r="C323" s="2571"/>
      <c r="D323" s="73"/>
      <c r="E323" s="73"/>
      <c r="F323" s="2629"/>
      <c r="G323" s="2571"/>
      <c r="H323" s="2571"/>
      <c r="I323" s="2571"/>
      <c r="J323" s="2571"/>
      <c r="K323" s="2571"/>
      <c r="L323" s="2571"/>
      <c r="M323" s="2571"/>
      <c r="N323" s="2571"/>
      <c r="O323" s="2571"/>
      <c r="P323" s="2571"/>
      <c r="Q323" s="2571"/>
      <c r="R323" s="2571"/>
      <c r="S323" s="2571"/>
      <c r="T323" s="2571"/>
      <c r="U323" s="2571"/>
      <c r="V323" s="2571"/>
      <c r="W323" s="2571"/>
      <c r="X323" s="2571"/>
      <c r="Y323" s="2571"/>
      <c r="Z323" s="2571"/>
      <c r="AA323" s="2571"/>
      <c r="AB323" s="2571"/>
      <c r="AC323" s="2571"/>
      <c r="AD323" s="2571"/>
      <c r="AE323" s="2571"/>
      <c r="AF323" s="2571"/>
      <c r="AG323" s="2571"/>
      <c r="AH323" s="2571"/>
      <c r="AI323" s="2571"/>
      <c r="AJ323" s="2571"/>
      <c r="AK323" s="2571"/>
      <c r="AL323" s="2571"/>
      <c r="AM323" s="2571"/>
      <c r="AN323" s="2571"/>
      <c r="AO323" s="2571"/>
      <c r="AP323" s="2571"/>
      <c r="AQ323" s="2571"/>
      <c r="AR323" s="2571"/>
      <c r="AS323" s="2571"/>
    </row>
    <row r="324" spans="1:45" ht="16.5" customHeight="1">
      <c r="A324" s="2571"/>
      <c r="B324" s="2571"/>
      <c r="C324" s="2571"/>
      <c r="D324" s="73"/>
      <c r="E324" s="73"/>
      <c r="F324" s="2629"/>
      <c r="G324" s="2571"/>
      <c r="H324" s="2571"/>
      <c r="I324" s="2571"/>
      <c r="J324" s="2571"/>
      <c r="K324" s="2571"/>
      <c r="L324" s="2571"/>
      <c r="M324" s="2571"/>
      <c r="N324" s="2571"/>
      <c r="O324" s="2571"/>
      <c r="P324" s="2571"/>
      <c r="Q324" s="2571"/>
      <c r="R324" s="2571"/>
      <c r="S324" s="2571"/>
      <c r="T324" s="2571"/>
      <c r="U324" s="2571"/>
      <c r="V324" s="2571"/>
      <c r="W324" s="2571"/>
      <c r="X324" s="2571"/>
      <c r="Y324" s="2571"/>
      <c r="Z324" s="2571"/>
      <c r="AA324" s="2571"/>
      <c r="AB324" s="2571"/>
      <c r="AC324" s="2571"/>
      <c r="AD324" s="2571"/>
      <c r="AE324" s="2571"/>
      <c r="AF324" s="2571"/>
      <c r="AG324" s="2571"/>
      <c r="AH324" s="2571"/>
      <c r="AI324" s="2571"/>
      <c r="AJ324" s="2571"/>
      <c r="AK324" s="2571"/>
      <c r="AL324" s="2571"/>
      <c r="AM324" s="2571"/>
      <c r="AN324" s="2571"/>
      <c r="AO324" s="2571"/>
      <c r="AP324" s="2571"/>
      <c r="AQ324" s="2571"/>
      <c r="AR324" s="2571"/>
      <c r="AS324" s="2571"/>
    </row>
    <row r="325" spans="1:45" ht="16.5" customHeight="1">
      <c r="A325" s="2571"/>
      <c r="B325" s="2571"/>
      <c r="C325" s="2571"/>
      <c r="D325" s="73"/>
      <c r="E325" s="73"/>
      <c r="F325" s="2629"/>
      <c r="G325" s="2571"/>
      <c r="H325" s="2571"/>
      <c r="I325" s="2571"/>
      <c r="J325" s="2571"/>
      <c r="K325" s="2571"/>
      <c r="L325" s="2571"/>
      <c r="M325" s="2571"/>
      <c r="N325" s="2571"/>
      <c r="O325" s="2571"/>
      <c r="P325" s="2571"/>
      <c r="Q325" s="2571"/>
      <c r="R325" s="2571"/>
      <c r="S325" s="2571"/>
      <c r="T325" s="2571"/>
      <c r="U325" s="2571"/>
      <c r="V325" s="2571"/>
      <c r="W325" s="2571"/>
      <c r="X325" s="2571"/>
      <c r="Y325" s="2571"/>
      <c r="Z325" s="2571"/>
      <c r="AA325" s="2571"/>
      <c r="AB325" s="2571"/>
      <c r="AC325" s="2571"/>
      <c r="AD325" s="2571"/>
      <c r="AE325" s="2571"/>
      <c r="AF325" s="2571"/>
      <c r="AG325" s="2571"/>
      <c r="AH325" s="2571"/>
      <c r="AI325" s="2571"/>
      <c r="AJ325" s="2571"/>
      <c r="AK325" s="2571"/>
      <c r="AL325" s="2571"/>
      <c r="AM325" s="2571"/>
      <c r="AN325" s="2571"/>
      <c r="AO325" s="2571"/>
      <c r="AP325" s="2571"/>
      <c r="AQ325" s="2571"/>
      <c r="AR325" s="2571"/>
      <c r="AS325" s="2571"/>
    </row>
    <row r="326" spans="1:45" ht="16.5" customHeight="1">
      <c r="A326" s="2571"/>
      <c r="B326" s="2571"/>
      <c r="C326" s="2571"/>
      <c r="D326" s="73"/>
      <c r="E326" s="73"/>
      <c r="F326" s="2629"/>
      <c r="G326" s="2571"/>
      <c r="H326" s="2571"/>
      <c r="I326" s="2571"/>
      <c r="J326" s="2571"/>
      <c r="K326" s="2571"/>
      <c r="L326" s="2571"/>
      <c r="M326" s="2571"/>
      <c r="N326" s="2571"/>
      <c r="O326" s="2571"/>
      <c r="P326" s="2571"/>
      <c r="Q326" s="2571"/>
      <c r="R326" s="2571"/>
      <c r="S326" s="2571"/>
      <c r="T326" s="2571"/>
      <c r="U326" s="2571"/>
      <c r="V326" s="2571"/>
      <c r="W326" s="2571"/>
      <c r="X326" s="2571"/>
      <c r="Y326" s="2571"/>
      <c r="Z326" s="2571"/>
      <c r="AA326" s="2571"/>
      <c r="AB326" s="2571"/>
      <c r="AC326" s="2571"/>
      <c r="AD326" s="2571"/>
      <c r="AE326" s="2571"/>
      <c r="AF326" s="2571"/>
      <c r="AG326" s="2571"/>
      <c r="AH326" s="2571"/>
      <c r="AI326" s="2571"/>
      <c r="AJ326" s="2571"/>
      <c r="AK326" s="2571"/>
      <c r="AL326" s="2571"/>
      <c r="AM326" s="2571"/>
      <c r="AN326" s="2571"/>
      <c r="AO326" s="2571"/>
      <c r="AP326" s="2571"/>
      <c r="AQ326" s="2571"/>
      <c r="AR326" s="2571"/>
      <c r="AS326" s="2571"/>
    </row>
    <row r="327" spans="1:45" ht="16.5" customHeight="1">
      <c r="A327" s="2571"/>
      <c r="B327" s="2571"/>
      <c r="C327" s="2571"/>
      <c r="D327" s="73"/>
      <c r="E327" s="73"/>
      <c r="F327" s="2629"/>
      <c r="G327" s="2571"/>
      <c r="H327" s="2571"/>
      <c r="I327" s="2571"/>
      <c r="J327" s="2571"/>
      <c r="K327" s="2571"/>
      <c r="L327" s="2571"/>
      <c r="M327" s="2571"/>
      <c r="N327" s="2571"/>
      <c r="O327" s="2571"/>
      <c r="P327" s="2571"/>
      <c r="Q327" s="2571"/>
      <c r="R327" s="2571"/>
      <c r="S327" s="2571"/>
      <c r="T327" s="2571"/>
      <c r="U327" s="2571"/>
      <c r="V327" s="2571"/>
      <c r="W327" s="2571"/>
      <c r="X327" s="2571"/>
      <c r="Y327" s="2571"/>
      <c r="Z327" s="2571"/>
      <c r="AA327" s="2571"/>
      <c r="AB327" s="2571"/>
      <c r="AC327" s="2571"/>
      <c r="AD327" s="2571"/>
      <c r="AE327" s="2571"/>
      <c r="AF327" s="2571"/>
      <c r="AG327" s="2571"/>
      <c r="AH327" s="2571"/>
      <c r="AI327" s="2571"/>
      <c r="AJ327" s="2571"/>
      <c r="AK327" s="2571"/>
      <c r="AL327" s="2571"/>
      <c r="AM327" s="2571"/>
      <c r="AN327" s="2571"/>
      <c r="AO327" s="2571"/>
      <c r="AP327" s="2571"/>
      <c r="AQ327" s="2571"/>
      <c r="AR327" s="2571"/>
      <c r="AS327" s="2571"/>
    </row>
    <row r="328" spans="1:45" ht="16.5" customHeight="1">
      <c r="A328" s="2571"/>
      <c r="B328" s="2571"/>
      <c r="C328" s="2571"/>
      <c r="D328" s="73"/>
      <c r="E328" s="73"/>
      <c r="F328" s="2629"/>
      <c r="G328" s="2571"/>
      <c r="H328" s="2571"/>
      <c r="I328" s="2571"/>
      <c r="J328" s="2571"/>
      <c r="K328" s="2571"/>
      <c r="L328" s="2571"/>
      <c r="M328" s="2571"/>
      <c r="N328" s="2571"/>
      <c r="O328" s="2571"/>
      <c r="P328" s="2571"/>
      <c r="Q328" s="2571"/>
      <c r="R328" s="2571"/>
      <c r="S328" s="2571"/>
      <c r="T328" s="2571"/>
      <c r="U328" s="2571"/>
      <c r="V328" s="2571"/>
      <c r="W328" s="2571"/>
      <c r="X328" s="2571"/>
      <c r="Y328" s="2571"/>
      <c r="Z328" s="2571"/>
      <c r="AA328" s="2571"/>
      <c r="AB328" s="2571"/>
      <c r="AC328" s="2571"/>
      <c r="AD328" s="2571"/>
      <c r="AE328" s="2571"/>
      <c r="AF328" s="2571"/>
      <c r="AG328" s="2571"/>
      <c r="AH328" s="2571"/>
      <c r="AI328" s="2571"/>
      <c r="AJ328" s="2571"/>
      <c r="AK328" s="2571"/>
      <c r="AL328" s="2571"/>
      <c r="AM328" s="2571"/>
      <c r="AN328" s="2571"/>
      <c r="AO328" s="2571"/>
      <c r="AP328" s="2571"/>
      <c r="AQ328" s="2571"/>
      <c r="AR328" s="2571"/>
      <c r="AS328" s="2571"/>
    </row>
    <row r="329" spans="1:45" ht="16.5" customHeight="1">
      <c r="A329" s="2571"/>
      <c r="B329" s="2571"/>
      <c r="C329" s="2571"/>
      <c r="D329" s="73"/>
      <c r="E329" s="73"/>
      <c r="F329" s="2629"/>
      <c r="G329" s="2571"/>
      <c r="H329" s="2571"/>
      <c r="I329" s="2571"/>
      <c r="J329" s="2571"/>
      <c r="K329" s="2571"/>
      <c r="L329" s="2571"/>
      <c r="M329" s="2571"/>
      <c r="N329" s="2571"/>
      <c r="O329" s="2571"/>
      <c r="P329" s="2571"/>
      <c r="Q329" s="2571"/>
      <c r="R329" s="2571"/>
      <c r="S329" s="2571"/>
      <c r="T329" s="2571"/>
      <c r="U329" s="2571"/>
      <c r="V329" s="2571"/>
      <c r="W329" s="2571"/>
      <c r="X329" s="2571"/>
      <c r="Y329" s="2571"/>
      <c r="Z329" s="2571"/>
      <c r="AA329" s="2571"/>
      <c r="AB329" s="2571"/>
      <c r="AC329" s="2571"/>
      <c r="AD329" s="2571"/>
      <c r="AE329" s="2571"/>
      <c r="AF329" s="2571"/>
      <c r="AG329" s="2571"/>
      <c r="AH329" s="2571"/>
      <c r="AI329" s="2571"/>
      <c r="AJ329" s="2571"/>
      <c r="AK329" s="2571"/>
      <c r="AL329" s="2571"/>
      <c r="AM329" s="2571"/>
      <c r="AN329" s="2571"/>
      <c r="AO329" s="2571"/>
      <c r="AP329" s="2571"/>
      <c r="AQ329" s="2571"/>
      <c r="AR329" s="2571"/>
      <c r="AS329" s="2571"/>
    </row>
    <row r="330" spans="1:45" ht="16.5" customHeight="1">
      <c r="A330" s="2571"/>
      <c r="B330" s="2571"/>
      <c r="C330" s="2571"/>
      <c r="D330" s="73"/>
      <c r="E330" s="73"/>
      <c r="F330" s="2629"/>
      <c r="G330" s="2571"/>
      <c r="H330" s="2571"/>
      <c r="I330" s="2571"/>
      <c r="J330" s="2571"/>
      <c r="K330" s="2571"/>
      <c r="L330" s="2571"/>
      <c r="M330" s="2571"/>
      <c r="N330" s="2571"/>
      <c r="O330" s="2571"/>
      <c r="P330" s="2571"/>
      <c r="Q330" s="2571"/>
      <c r="R330" s="2571"/>
      <c r="S330" s="2571"/>
      <c r="T330" s="2571"/>
      <c r="U330" s="2571"/>
      <c r="V330" s="2571"/>
      <c r="W330" s="2571"/>
      <c r="X330" s="2571"/>
      <c r="Y330" s="2571"/>
      <c r="Z330" s="2571"/>
      <c r="AA330" s="2571"/>
      <c r="AB330" s="2571"/>
      <c r="AC330" s="2571"/>
      <c r="AD330" s="2571"/>
      <c r="AE330" s="2571"/>
      <c r="AF330" s="2571"/>
      <c r="AG330" s="2571"/>
      <c r="AH330" s="2571"/>
      <c r="AI330" s="2571"/>
      <c r="AJ330" s="2571"/>
      <c r="AK330" s="2571"/>
      <c r="AL330" s="2571"/>
      <c r="AM330" s="2571"/>
      <c r="AN330" s="2571"/>
      <c r="AO330" s="2571"/>
      <c r="AP330" s="2571"/>
      <c r="AQ330" s="2571"/>
      <c r="AR330" s="2571"/>
      <c r="AS330" s="2571"/>
    </row>
    <row r="331" spans="1:45" ht="16.5" customHeight="1">
      <c r="A331" s="2571"/>
      <c r="B331" s="2571"/>
      <c r="C331" s="2571"/>
      <c r="D331" s="73"/>
      <c r="E331" s="73"/>
      <c r="F331" s="2629"/>
      <c r="G331" s="2571"/>
      <c r="H331" s="2571"/>
      <c r="I331" s="2571"/>
      <c r="J331" s="2571"/>
      <c r="K331" s="2571"/>
      <c r="L331" s="2571"/>
      <c r="M331" s="2571"/>
      <c r="N331" s="2571"/>
      <c r="O331" s="2571"/>
      <c r="P331" s="2571"/>
      <c r="Q331" s="2571"/>
      <c r="R331" s="2571"/>
      <c r="S331" s="2571"/>
      <c r="T331" s="2571"/>
      <c r="U331" s="2571"/>
      <c r="V331" s="2571"/>
      <c r="W331" s="2571"/>
      <c r="X331" s="2571"/>
      <c r="Y331" s="2571"/>
      <c r="Z331" s="2571"/>
      <c r="AA331" s="2571"/>
      <c r="AB331" s="2571"/>
      <c r="AC331" s="2571"/>
      <c r="AD331" s="2571"/>
      <c r="AE331" s="2571"/>
      <c r="AF331" s="2571"/>
      <c r="AG331" s="2571"/>
      <c r="AH331" s="2571"/>
      <c r="AI331" s="2571"/>
      <c r="AJ331" s="2571"/>
      <c r="AK331" s="2571"/>
      <c r="AL331" s="2571"/>
      <c r="AM331" s="2571"/>
      <c r="AN331" s="2571"/>
      <c r="AO331" s="2571"/>
      <c r="AP331" s="2571"/>
      <c r="AQ331" s="2571"/>
      <c r="AR331" s="2571"/>
      <c r="AS331" s="2571"/>
    </row>
    <row r="332" spans="1:45" ht="16.5" customHeight="1">
      <c r="A332" s="2571"/>
      <c r="B332" s="2571"/>
      <c r="C332" s="2571"/>
      <c r="D332" s="73"/>
      <c r="E332" s="73"/>
      <c r="F332" s="2629"/>
      <c r="G332" s="2571"/>
      <c r="H332" s="2571"/>
      <c r="I332" s="2571"/>
      <c r="J332" s="2571"/>
      <c r="K332" s="2571"/>
      <c r="L332" s="2571"/>
      <c r="M332" s="2571"/>
      <c r="N332" s="2571"/>
      <c r="O332" s="2571"/>
      <c r="P332" s="2571"/>
      <c r="Q332" s="2571"/>
      <c r="R332" s="2571"/>
      <c r="S332" s="2571"/>
      <c r="T332" s="2571"/>
      <c r="U332" s="2571"/>
      <c r="V332" s="2571"/>
      <c r="W332" s="2571"/>
      <c r="X332" s="2571"/>
      <c r="Y332" s="2571"/>
      <c r="Z332" s="2571"/>
      <c r="AA332" s="2571"/>
      <c r="AB332" s="2571"/>
      <c r="AC332" s="2571"/>
      <c r="AD332" s="2571"/>
      <c r="AE332" s="2571"/>
      <c r="AF332" s="2571"/>
      <c r="AG332" s="2571"/>
      <c r="AH332" s="2571"/>
      <c r="AI332" s="2571"/>
      <c r="AJ332" s="2571"/>
      <c r="AK332" s="2571"/>
      <c r="AL332" s="2571"/>
      <c r="AM332" s="2571"/>
      <c r="AN332" s="2571"/>
      <c r="AO332" s="2571"/>
      <c r="AP332" s="2571"/>
      <c r="AQ332" s="2571"/>
      <c r="AR332" s="2571"/>
      <c r="AS332" s="2571"/>
    </row>
    <row r="333" spans="1:45" ht="16.5" customHeight="1">
      <c r="A333" s="2571"/>
      <c r="B333" s="2571"/>
      <c r="C333" s="2571"/>
      <c r="D333" s="73"/>
      <c r="E333" s="73"/>
      <c r="F333" s="2629"/>
      <c r="G333" s="2571"/>
      <c r="H333" s="2571"/>
      <c r="I333" s="2571"/>
      <c r="J333" s="2571"/>
      <c r="K333" s="2571"/>
      <c r="L333" s="2571"/>
      <c r="M333" s="2571"/>
      <c r="N333" s="2571"/>
      <c r="O333" s="2571"/>
      <c r="P333" s="2571"/>
      <c r="Q333" s="2571"/>
      <c r="R333" s="2571"/>
      <c r="S333" s="2571"/>
      <c r="T333" s="2571"/>
      <c r="U333" s="2571"/>
      <c r="V333" s="2571"/>
      <c r="W333" s="2571"/>
      <c r="X333" s="2571"/>
      <c r="Y333" s="2571"/>
      <c r="Z333" s="2571"/>
      <c r="AA333" s="2571"/>
      <c r="AB333" s="2571"/>
      <c r="AC333" s="2571"/>
      <c r="AD333" s="2571"/>
      <c r="AE333" s="2571"/>
      <c r="AF333" s="2571"/>
      <c r="AG333" s="2571"/>
      <c r="AH333" s="2571"/>
      <c r="AI333" s="2571"/>
      <c r="AJ333" s="2571"/>
      <c r="AK333" s="2571"/>
      <c r="AL333" s="2571"/>
      <c r="AM333" s="2571"/>
      <c r="AN333" s="2571"/>
      <c r="AO333" s="2571"/>
      <c r="AP333" s="2571"/>
      <c r="AQ333" s="2571"/>
      <c r="AR333" s="2571"/>
      <c r="AS333" s="2571"/>
    </row>
    <row r="334" spans="1:45" ht="16.5" customHeight="1">
      <c r="A334" s="2571"/>
      <c r="B334" s="2571"/>
      <c r="C334" s="2571"/>
      <c r="D334" s="73"/>
      <c r="E334" s="73"/>
      <c r="F334" s="2629"/>
      <c r="G334" s="2571"/>
      <c r="H334" s="2571"/>
      <c r="I334" s="2571"/>
      <c r="J334" s="2571"/>
      <c r="K334" s="2571"/>
      <c r="L334" s="2571"/>
      <c r="M334" s="2571"/>
      <c r="N334" s="2571"/>
      <c r="O334" s="2571"/>
      <c r="P334" s="2571"/>
      <c r="Q334" s="2571"/>
      <c r="R334" s="2571"/>
      <c r="S334" s="2571"/>
      <c r="T334" s="2571"/>
      <c r="U334" s="2571"/>
      <c r="V334" s="2571"/>
      <c r="W334" s="2571"/>
      <c r="X334" s="2571"/>
      <c r="Y334" s="2571"/>
      <c r="Z334" s="2571"/>
      <c r="AA334" s="2571"/>
      <c r="AB334" s="2571"/>
      <c r="AC334" s="2571"/>
      <c r="AD334" s="2571"/>
      <c r="AE334" s="2571"/>
      <c r="AF334" s="2571"/>
      <c r="AG334" s="2571"/>
      <c r="AH334" s="2571"/>
      <c r="AI334" s="2571"/>
      <c r="AJ334" s="2571"/>
      <c r="AK334" s="2571"/>
      <c r="AL334" s="2571"/>
      <c r="AM334" s="2571"/>
      <c r="AN334" s="2571"/>
      <c r="AO334" s="2571"/>
      <c r="AP334" s="2571"/>
      <c r="AQ334" s="2571"/>
      <c r="AR334" s="2571"/>
      <c r="AS334" s="2571"/>
    </row>
    <row r="335" spans="1:45" ht="16.5" customHeight="1">
      <c r="A335" s="2571"/>
      <c r="B335" s="2571"/>
      <c r="C335" s="2571"/>
      <c r="D335" s="73"/>
      <c r="E335" s="73"/>
      <c r="F335" s="2629"/>
      <c r="G335" s="2571"/>
      <c r="H335" s="2571"/>
      <c r="I335" s="2571"/>
      <c r="J335" s="2571"/>
      <c r="K335" s="2571"/>
      <c r="L335" s="2571"/>
      <c r="M335" s="2571"/>
      <c r="N335" s="2571"/>
      <c r="O335" s="2571"/>
      <c r="P335" s="2571"/>
      <c r="Q335" s="2571"/>
      <c r="R335" s="2571"/>
      <c r="S335" s="2571"/>
      <c r="T335" s="2571"/>
      <c r="U335" s="2571"/>
      <c r="V335" s="2571"/>
      <c r="W335" s="2571"/>
      <c r="X335" s="2571"/>
      <c r="Y335" s="2571"/>
      <c r="Z335" s="2571"/>
      <c r="AA335" s="2571"/>
      <c r="AB335" s="2571"/>
      <c r="AC335" s="2571"/>
      <c r="AD335" s="2571"/>
      <c r="AE335" s="2571"/>
      <c r="AF335" s="2571"/>
      <c r="AG335" s="2571"/>
      <c r="AH335" s="2571"/>
      <c r="AI335" s="2571"/>
      <c r="AJ335" s="2571"/>
      <c r="AK335" s="2571"/>
      <c r="AL335" s="2571"/>
      <c r="AM335" s="2571"/>
      <c r="AN335" s="2571"/>
      <c r="AO335" s="2571"/>
      <c r="AP335" s="2571"/>
      <c r="AQ335" s="2571"/>
      <c r="AR335" s="2571"/>
      <c r="AS335" s="2571"/>
    </row>
    <row r="336" spans="1:45" ht="16.5" customHeight="1">
      <c r="A336" s="2571"/>
      <c r="B336" s="2571"/>
      <c r="C336" s="2571"/>
      <c r="D336" s="73"/>
      <c r="E336" s="73"/>
      <c r="F336" s="2629"/>
      <c r="G336" s="2571"/>
      <c r="H336" s="2571"/>
      <c r="I336" s="2571"/>
      <c r="J336" s="2571"/>
      <c r="K336" s="2571"/>
      <c r="L336" s="2571"/>
      <c r="M336" s="2571"/>
      <c r="N336" s="2571"/>
      <c r="O336" s="2571"/>
      <c r="P336" s="2571"/>
      <c r="Q336" s="2571"/>
      <c r="R336" s="2571"/>
      <c r="S336" s="2571"/>
      <c r="T336" s="2571"/>
      <c r="U336" s="2571"/>
      <c r="V336" s="2571"/>
      <c r="W336" s="2571"/>
      <c r="X336" s="2571"/>
      <c r="Y336" s="2571"/>
      <c r="Z336" s="2571"/>
      <c r="AA336" s="2571"/>
      <c r="AB336" s="2571"/>
      <c r="AC336" s="2571"/>
      <c r="AD336" s="2571"/>
      <c r="AE336" s="2571"/>
      <c r="AF336" s="2571"/>
      <c r="AG336" s="2571"/>
      <c r="AH336" s="2571"/>
      <c r="AI336" s="2571"/>
      <c r="AJ336" s="2571"/>
      <c r="AK336" s="2571"/>
      <c r="AL336" s="2571"/>
      <c r="AM336" s="2571"/>
      <c r="AN336" s="2571"/>
      <c r="AO336" s="2571"/>
      <c r="AP336" s="2571"/>
      <c r="AQ336" s="2571"/>
      <c r="AR336" s="2571"/>
      <c r="AS336" s="2571"/>
    </row>
    <row r="337" spans="1:45" ht="16.5" customHeight="1">
      <c r="A337" s="2571"/>
      <c r="B337" s="2571"/>
      <c r="C337" s="2571"/>
      <c r="D337" s="73"/>
      <c r="E337" s="73"/>
      <c r="F337" s="2629"/>
      <c r="G337" s="2571"/>
      <c r="H337" s="2571"/>
      <c r="I337" s="2571"/>
      <c r="J337" s="2571"/>
      <c r="K337" s="2571"/>
      <c r="L337" s="2571"/>
      <c r="M337" s="2571"/>
      <c r="N337" s="2571"/>
      <c r="O337" s="2571"/>
      <c r="P337" s="2571"/>
      <c r="Q337" s="2571"/>
      <c r="R337" s="2571"/>
      <c r="S337" s="2571"/>
      <c r="T337" s="2571"/>
      <c r="U337" s="2571"/>
      <c r="V337" s="2571"/>
      <c r="W337" s="2571"/>
      <c r="X337" s="2571"/>
      <c r="Y337" s="2571"/>
      <c r="Z337" s="2571"/>
      <c r="AA337" s="2571"/>
      <c r="AB337" s="2571"/>
      <c r="AC337" s="2571"/>
      <c r="AD337" s="2571"/>
      <c r="AE337" s="2571"/>
      <c r="AF337" s="2571"/>
      <c r="AG337" s="2571"/>
      <c r="AH337" s="2571"/>
      <c r="AI337" s="2571"/>
      <c r="AJ337" s="2571"/>
      <c r="AK337" s="2571"/>
      <c r="AL337" s="2571"/>
      <c r="AM337" s="2571"/>
      <c r="AN337" s="2571"/>
      <c r="AO337" s="2571"/>
      <c r="AP337" s="2571"/>
      <c r="AQ337" s="2571"/>
      <c r="AR337" s="2571"/>
      <c r="AS337" s="2571"/>
    </row>
    <row r="338" spans="1:45" ht="16.5" customHeight="1">
      <c r="A338" s="2571"/>
      <c r="B338" s="2571"/>
      <c r="C338" s="2571"/>
      <c r="D338" s="73"/>
      <c r="E338" s="73"/>
      <c r="F338" s="2629"/>
      <c r="G338" s="2571"/>
      <c r="H338" s="2571"/>
      <c r="I338" s="2571"/>
      <c r="J338" s="2571"/>
      <c r="K338" s="2571"/>
      <c r="L338" s="2571"/>
      <c r="M338" s="2571"/>
      <c r="N338" s="2571"/>
      <c r="O338" s="2571"/>
      <c r="P338" s="2571"/>
      <c r="Q338" s="2571"/>
      <c r="R338" s="2571"/>
      <c r="S338" s="2571"/>
      <c r="T338" s="2571"/>
      <c r="U338" s="2571"/>
      <c r="V338" s="2571"/>
      <c r="W338" s="2571"/>
      <c r="X338" s="2571"/>
      <c r="Y338" s="2571"/>
      <c r="Z338" s="2571"/>
      <c r="AA338" s="2571"/>
      <c r="AB338" s="2571"/>
      <c r="AC338" s="2571"/>
      <c r="AD338" s="2571"/>
      <c r="AE338" s="2571"/>
      <c r="AF338" s="2571"/>
      <c r="AG338" s="2571"/>
      <c r="AH338" s="2571"/>
      <c r="AI338" s="2571"/>
      <c r="AJ338" s="2571"/>
      <c r="AK338" s="2571"/>
      <c r="AL338" s="2571"/>
      <c r="AM338" s="2571"/>
      <c r="AN338" s="2571"/>
      <c r="AO338" s="2571"/>
      <c r="AP338" s="2571"/>
      <c r="AQ338" s="2571"/>
      <c r="AR338" s="2571"/>
      <c r="AS338" s="2571"/>
    </row>
    <row r="339" spans="1:45" ht="16.5" customHeight="1">
      <c r="A339" s="2571"/>
      <c r="B339" s="2571"/>
      <c r="C339" s="2571"/>
      <c r="D339" s="73"/>
      <c r="E339" s="73"/>
      <c r="F339" s="2629"/>
      <c r="G339" s="2571"/>
      <c r="H339" s="2571"/>
      <c r="I339" s="2571"/>
      <c r="J339" s="2571"/>
      <c r="K339" s="2571"/>
      <c r="L339" s="2571"/>
      <c r="M339" s="2571"/>
      <c r="N339" s="2571"/>
      <c r="O339" s="2571"/>
      <c r="P339" s="2571"/>
      <c r="Q339" s="2571"/>
      <c r="R339" s="2571"/>
      <c r="S339" s="2571"/>
      <c r="T339" s="2571"/>
      <c r="U339" s="2571"/>
      <c r="V339" s="2571"/>
      <c r="W339" s="2571"/>
      <c r="X339" s="2571"/>
      <c r="Y339" s="2571"/>
      <c r="Z339" s="2571"/>
      <c r="AA339" s="2571"/>
      <c r="AB339" s="2571"/>
      <c r="AC339" s="2571"/>
      <c r="AD339" s="2571"/>
      <c r="AE339" s="2571"/>
      <c r="AF339" s="2571"/>
      <c r="AG339" s="2571"/>
      <c r="AH339" s="2571"/>
      <c r="AI339" s="2571"/>
      <c r="AJ339" s="2571"/>
      <c r="AK339" s="2571"/>
      <c r="AL339" s="2571"/>
      <c r="AM339" s="2571"/>
      <c r="AN339" s="2571"/>
      <c r="AO339" s="2571"/>
      <c r="AP339" s="2571"/>
      <c r="AQ339" s="2571"/>
      <c r="AR339" s="2571"/>
      <c r="AS339" s="2571"/>
    </row>
    <row r="340" spans="1:45" ht="16.5" customHeight="1">
      <c r="A340" s="2571"/>
      <c r="B340" s="2571"/>
      <c r="C340" s="2571"/>
      <c r="D340" s="73"/>
      <c r="E340" s="73"/>
      <c r="F340" s="2629"/>
      <c r="G340" s="2571"/>
      <c r="H340" s="2571"/>
      <c r="I340" s="2571"/>
      <c r="J340" s="2571"/>
      <c r="K340" s="2571"/>
      <c r="L340" s="2571"/>
      <c r="M340" s="2571"/>
      <c r="N340" s="2571"/>
      <c r="O340" s="2571"/>
      <c r="P340" s="2571"/>
      <c r="Q340" s="2571"/>
      <c r="R340" s="2571"/>
      <c r="S340" s="2571"/>
      <c r="T340" s="2571"/>
      <c r="U340" s="2571"/>
      <c r="V340" s="2571"/>
      <c r="W340" s="2571"/>
      <c r="X340" s="2571"/>
      <c r="Y340" s="2571"/>
      <c r="Z340" s="2571"/>
      <c r="AA340" s="2571"/>
      <c r="AB340" s="2571"/>
      <c r="AC340" s="2571"/>
      <c r="AD340" s="2571"/>
      <c r="AE340" s="2571"/>
      <c r="AF340" s="2571"/>
      <c r="AG340" s="2571"/>
      <c r="AH340" s="2571"/>
      <c r="AI340" s="2571"/>
      <c r="AJ340" s="2571"/>
      <c r="AK340" s="2571"/>
      <c r="AL340" s="2571"/>
      <c r="AM340" s="2571"/>
      <c r="AN340" s="2571"/>
      <c r="AO340" s="2571"/>
      <c r="AP340" s="2571"/>
      <c r="AQ340" s="2571"/>
      <c r="AR340" s="2571"/>
      <c r="AS340" s="2571"/>
    </row>
    <row r="341" spans="1:45" ht="16.5" customHeight="1">
      <c r="A341" s="2571"/>
      <c r="B341" s="2571"/>
      <c r="C341" s="2571"/>
      <c r="D341" s="73"/>
      <c r="E341" s="73"/>
      <c r="F341" s="2629"/>
      <c r="G341" s="2571"/>
      <c r="H341" s="2571"/>
      <c r="I341" s="2571"/>
      <c r="J341" s="2571"/>
      <c r="K341" s="2571"/>
      <c r="L341" s="2571"/>
      <c r="M341" s="2571"/>
      <c r="N341" s="2571"/>
      <c r="O341" s="2571"/>
      <c r="P341" s="2571"/>
      <c r="Q341" s="2571"/>
      <c r="R341" s="2571"/>
      <c r="S341" s="2571"/>
      <c r="T341" s="2571"/>
      <c r="U341" s="2571"/>
      <c r="V341" s="2571"/>
      <c r="W341" s="2571"/>
      <c r="X341" s="2571"/>
      <c r="Y341" s="2571"/>
      <c r="Z341" s="2571"/>
      <c r="AA341" s="2571"/>
      <c r="AB341" s="2571"/>
      <c r="AC341" s="2571"/>
      <c r="AD341" s="2571"/>
      <c r="AE341" s="2571"/>
      <c r="AF341" s="2571"/>
      <c r="AG341" s="2571"/>
      <c r="AH341" s="2571"/>
      <c r="AI341" s="2571"/>
      <c r="AJ341" s="2571"/>
      <c r="AK341" s="2571"/>
      <c r="AL341" s="2571"/>
      <c r="AM341" s="2571"/>
      <c r="AN341" s="2571"/>
      <c r="AO341" s="2571"/>
      <c r="AP341" s="2571"/>
      <c r="AQ341" s="2571"/>
      <c r="AR341" s="2571"/>
      <c r="AS341" s="2571"/>
    </row>
    <row r="342" spans="1:45" ht="16.5" customHeight="1">
      <c r="A342" s="2571"/>
      <c r="B342" s="2571"/>
      <c r="C342" s="2571"/>
      <c r="D342" s="73"/>
      <c r="E342" s="73"/>
      <c r="F342" s="2629"/>
      <c r="G342" s="2571"/>
      <c r="H342" s="2571"/>
      <c r="I342" s="2571"/>
      <c r="J342" s="2571"/>
      <c r="K342" s="2571"/>
      <c r="L342" s="2571"/>
      <c r="M342" s="2571"/>
      <c r="N342" s="2571"/>
      <c r="O342" s="2571"/>
      <c r="P342" s="2571"/>
      <c r="Q342" s="2571"/>
      <c r="R342" s="2571"/>
      <c r="S342" s="2571"/>
      <c r="T342" s="2571"/>
      <c r="U342" s="2571"/>
      <c r="V342" s="2571"/>
      <c r="W342" s="2571"/>
      <c r="X342" s="2571"/>
      <c r="Y342" s="2571"/>
      <c r="Z342" s="2571"/>
      <c r="AA342" s="2571"/>
      <c r="AB342" s="2571"/>
      <c r="AC342" s="2571"/>
      <c r="AD342" s="2571"/>
      <c r="AE342" s="2571"/>
      <c r="AF342" s="2571"/>
      <c r="AG342" s="2571"/>
      <c r="AH342" s="2571"/>
      <c r="AI342" s="2571"/>
      <c r="AJ342" s="2571"/>
      <c r="AK342" s="2571"/>
      <c r="AL342" s="2571"/>
      <c r="AM342" s="2571"/>
      <c r="AN342" s="2571"/>
      <c r="AO342" s="2571"/>
      <c r="AP342" s="2571"/>
      <c r="AQ342" s="2571"/>
      <c r="AR342" s="2571"/>
      <c r="AS342" s="2571"/>
    </row>
    <row r="343" spans="1:45" ht="16.5" customHeight="1">
      <c r="A343" s="2571"/>
      <c r="B343" s="2571"/>
      <c r="C343" s="2571"/>
      <c r="D343" s="73"/>
      <c r="E343" s="73"/>
      <c r="F343" s="2629"/>
      <c r="G343" s="2571"/>
      <c r="H343" s="2571"/>
      <c r="I343" s="2571"/>
      <c r="J343" s="2571"/>
      <c r="K343" s="2571"/>
      <c r="L343" s="2571"/>
      <c r="M343" s="2571"/>
      <c r="N343" s="2571"/>
      <c r="O343" s="2571"/>
      <c r="P343" s="2571"/>
      <c r="Q343" s="2571"/>
      <c r="R343" s="2571"/>
      <c r="S343" s="2571"/>
      <c r="T343" s="2571"/>
      <c r="U343" s="2571"/>
      <c r="V343" s="2571"/>
      <c r="W343" s="2571"/>
      <c r="X343" s="2571"/>
      <c r="Y343" s="2571"/>
      <c r="Z343" s="2571"/>
      <c r="AA343" s="2571"/>
      <c r="AB343" s="2571"/>
      <c r="AC343" s="2571"/>
      <c r="AD343" s="2571"/>
      <c r="AE343" s="2571"/>
      <c r="AF343" s="2571"/>
      <c r="AG343" s="2571"/>
      <c r="AH343" s="2571"/>
      <c r="AI343" s="2571"/>
      <c r="AJ343" s="2571"/>
      <c r="AK343" s="2571"/>
      <c r="AL343" s="2571"/>
      <c r="AM343" s="2571"/>
      <c r="AN343" s="2571"/>
      <c r="AO343" s="2571"/>
      <c r="AP343" s="2571"/>
      <c r="AQ343" s="2571"/>
      <c r="AR343" s="2571"/>
      <c r="AS343" s="2571"/>
    </row>
    <row r="344" spans="1:45" ht="16.5" customHeight="1">
      <c r="A344" s="2571"/>
      <c r="B344" s="2571"/>
      <c r="C344" s="2571"/>
      <c r="D344" s="73"/>
      <c r="E344" s="73"/>
      <c r="F344" s="2629"/>
      <c r="G344" s="2571"/>
      <c r="H344" s="2571"/>
      <c r="I344" s="2571"/>
      <c r="J344" s="2571"/>
      <c r="K344" s="2571"/>
      <c r="L344" s="2571"/>
      <c r="M344" s="2571"/>
      <c r="N344" s="2571"/>
      <c r="O344" s="2571"/>
      <c r="P344" s="2571"/>
      <c r="Q344" s="2571"/>
      <c r="R344" s="2571"/>
      <c r="S344" s="2571"/>
      <c r="T344" s="2571"/>
      <c r="U344" s="2571"/>
      <c r="V344" s="2571"/>
      <c r="W344" s="2571"/>
      <c r="X344" s="2571"/>
      <c r="Y344" s="2571"/>
      <c r="Z344" s="2571"/>
      <c r="AA344" s="2571"/>
      <c r="AB344" s="2571"/>
      <c r="AC344" s="2571"/>
      <c r="AD344" s="2571"/>
      <c r="AE344" s="2571"/>
      <c r="AF344" s="2571"/>
      <c r="AG344" s="2571"/>
      <c r="AH344" s="2571"/>
      <c r="AI344" s="2571"/>
      <c r="AJ344" s="2571"/>
      <c r="AK344" s="2571"/>
      <c r="AL344" s="2571"/>
      <c r="AM344" s="2571"/>
      <c r="AN344" s="2571"/>
      <c r="AO344" s="2571"/>
      <c r="AP344" s="2571"/>
      <c r="AQ344" s="2571"/>
      <c r="AR344" s="2571"/>
      <c r="AS344" s="2571"/>
    </row>
    <row r="345" spans="1:45" ht="16.5" customHeight="1">
      <c r="A345" s="2571"/>
      <c r="B345" s="2571"/>
      <c r="C345" s="2571"/>
      <c r="D345" s="73"/>
      <c r="E345" s="73"/>
      <c r="F345" s="2629"/>
      <c r="G345" s="2571"/>
      <c r="H345" s="2571"/>
      <c r="I345" s="2571"/>
      <c r="J345" s="2571"/>
      <c r="K345" s="2571"/>
      <c r="L345" s="2571"/>
      <c r="M345" s="2571"/>
      <c r="N345" s="2571"/>
      <c r="O345" s="2571"/>
      <c r="P345" s="2571"/>
      <c r="Q345" s="2571"/>
      <c r="R345" s="2571"/>
      <c r="S345" s="2571"/>
      <c r="T345" s="2571"/>
      <c r="U345" s="2571"/>
      <c r="V345" s="2571"/>
      <c r="W345" s="2571"/>
      <c r="X345" s="2571"/>
      <c r="Y345" s="2571"/>
      <c r="Z345" s="2571"/>
      <c r="AA345" s="2571"/>
      <c r="AB345" s="2571"/>
      <c r="AC345" s="2571"/>
      <c r="AD345" s="2571"/>
      <c r="AE345" s="2571"/>
      <c r="AF345" s="2571"/>
      <c r="AG345" s="2571"/>
      <c r="AH345" s="2571"/>
      <c r="AI345" s="2571"/>
      <c r="AJ345" s="2571"/>
      <c r="AK345" s="2571"/>
      <c r="AL345" s="2571"/>
      <c r="AM345" s="2571"/>
      <c r="AN345" s="2571"/>
      <c r="AO345" s="2571"/>
      <c r="AP345" s="2571"/>
      <c r="AQ345" s="2571"/>
      <c r="AR345" s="2571"/>
      <c r="AS345" s="2571"/>
    </row>
    <row r="346" spans="1:45" ht="16.5" customHeight="1">
      <c r="A346" s="2571"/>
      <c r="B346" s="2571"/>
      <c r="C346" s="2571"/>
      <c r="D346" s="73"/>
      <c r="E346" s="73"/>
      <c r="F346" s="2629"/>
      <c r="G346" s="2571"/>
      <c r="H346" s="2571"/>
      <c r="I346" s="2571"/>
      <c r="J346" s="2571"/>
      <c r="K346" s="2571"/>
      <c r="L346" s="2571"/>
      <c r="M346" s="2571"/>
      <c r="N346" s="2571"/>
      <c r="O346" s="2571"/>
      <c r="P346" s="2571"/>
      <c r="Q346" s="2571"/>
      <c r="R346" s="2571"/>
      <c r="S346" s="2571"/>
      <c r="T346" s="2571"/>
      <c r="U346" s="2571"/>
      <c r="V346" s="2571"/>
      <c r="W346" s="2571"/>
      <c r="X346" s="2571"/>
      <c r="Y346" s="2571"/>
      <c r="Z346" s="2571"/>
      <c r="AA346" s="2571"/>
      <c r="AB346" s="2571"/>
      <c r="AC346" s="2571"/>
      <c r="AD346" s="2571"/>
      <c r="AE346" s="2571"/>
      <c r="AF346" s="2571"/>
      <c r="AG346" s="2571"/>
      <c r="AH346" s="2571"/>
      <c r="AI346" s="2571"/>
      <c r="AJ346" s="2571"/>
      <c r="AK346" s="2571"/>
      <c r="AL346" s="2571"/>
      <c r="AM346" s="2571"/>
      <c r="AN346" s="2571"/>
      <c r="AO346" s="2571"/>
      <c r="AP346" s="2571"/>
      <c r="AQ346" s="2571"/>
      <c r="AR346" s="2571"/>
      <c r="AS346" s="2571"/>
    </row>
    <row r="347" spans="1:45" ht="16.5" customHeight="1">
      <c r="A347" s="2571"/>
      <c r="B347" s="2571"/>
      <c r="C347" s="2571"/>
      <c r="D347" s="73"/>
      <c r="E347" s="73"/>
      <c r="F347" s="2629"/>
      <c r="G347" s="2571"/>
      <c r="H347" s="2571"/>
      <c r="I347" s="2571"/>
      <c r="J347" s="2571"/>
      <c r="K347" s="2571"/>
      <c r="L347" s="2571"/>
      <c r="M347" s="2571"/>
      <c r="N347" s="2571"/>
      <c r="O347" s="2571"/>
      <c r="P347" s="2571"/>
      <c r="Q347" s="2571"/>
      <c r="R347" s="2571"/>
      <c r="S347" s="2571"/>
      <c r="T347" s="2571"/>
      <c r="U347" s="2571"/>
      <c r="V347" s="2571"/>
      <c r="W347" s="2571"/>
      <c r="X347" s="2571"/>
      <c r="Y347" s="2571"/>
      <c r="Z347" s="2571"/>
      <c r="AA347" s="2571"/>
      <c r="AB347" s="2571"/>
      <c r="AC347" s="2571"/>
      <c r="AD347" s="2571"/>
      <c r="AE347" s="2571"/>
      <c r="AF347" s="2571"/>
      <c r="AG347" s="2571"/>
      <c r="AH347" s="2571"/>
      <c r="AI347" s="2571"/>
      <c r="AJ347" s="2571"/>
      <c r="AK347" s="2571"/>
      <c r="AL347" s="2571"/>
      <c r="AM347" s="2571"/>
      <c r="AN347" s="2571"/>
      <c r="AO347" s="2571"/>
      <c r="AP347" s="2571"/>
      <c r="AQ347" s="2571"/>
      <c r="AR347" s="2571"/>
      <c r="AS347" s="2571"/>
    </row>
    <row r="348" spans="1:45" ht="16.5" customHeight="1">
      <c r="A348" s="2571"/>
      <c r="B348" s="2571"/>
      <c r="C348" s="2571"/>
      <c r="D348" s="73"/>
      <c r="E348" s="73"/>
      <c r="F348" s="2629"/>
      <c r="G348" s="2571"/>
      <c r="H348" s="2571"/>
      <c r="I348" s="2571"/>
      <c r="J348" s="2571"/>
      <c r="K348" s="2571"/>
      <c r="L348" s="2571"/>
      <c r="M348" s="2571"/>
      <c r="N348" s="2571"/>
      <c r="O348" s="2571"/>
      <c r="P348" s="2571"/>
      <c r="Q348" s="2571"/>
      <c r="R348" s="2571"/>
      <c r="S348" s="2571"/>
      <c r="T348" s="2571"/>
      <c r="U348" s="2571"/>
      <c r="V348" s="2571"/>
      <c r="W348" s="2571"/>
      <c r="X348" s="2571"/>
      <c r="Y348" s="2571"/>
      <c r="Z348" s="2571"/>
      <c r="AA348" s="2571"/>
      <c r="AB348" s="2571"/>
      <c r="AC348" s="2571"/>
      <c r="AD348" s="2571"/>
      <c r="AE348" s="2571"/>
      <c r="AF348" s="2571"/>
      <c r="AG348" s="2571"/>
      <c r="AH348" s="2571"/>
      <c r="AI348" s="2571"/>
      <c r="AJ348" s="2571"/>
      <c r="AK348" s="2571"/>
      <c r="AL348" s="2571"/>
      <c r="AM348" s="2571"/>
      <c r="AN348" s="2571"/>
      <c r="AO348" s="2571"/>
      <c r="AP348" s="2571"/>
      <c r="AQ348" s="2571"/>
      <c r="AR348" s="2571"/>
      <c r="AS348" s="2571"/>
    </row>
    <row r="349" spans="1:45" ht="16.5" customHeight="1">
      <c r="A349" s="2571"/>
      <c r="B349" s="2571"/>
      <c r="C349" s="2571"/>
      <c r="D349" s="73"/>
      <c r="E349" s="73"/>
      <c r="F349" s="2629"/>
      <c r="G349" s="2571"/>
      <c r="H349" s="2571"/>
      <c r="I349" s="2571"/>
      <c r="J349" s="2571"/>
      <c r="K349" s="2571"/>
      <c r="L349" s="2571"/>
      <c r="M349" s="2571"/>
      <c r="N349" s="2571"/>
      <c r="O349" s="2571"/>
      <c r="P349" s="2571"/>
      <c r="Q349" s="2571"/>
      <c r="R349" s="2571"/>
      <c r="S349" s="2571"/>
      <c r="T349" s="2571"/>
      <c r="U349" s="2571"/>
      <c r="V349" s="2571"/>
      <c r="W349" s="2571"/>
      <c r="X349" s="2571"/>
      <c r="Y349" s="2571"/>
      <c r="Z349" s="2571"/>
      <c r="AA349" s="2571"/>
      <c r="AB349" s="2571"/>
      <c r="AC349" s="2571"/>
      <c r="AD349" s="2571"/>
      <c r="AE349" s="2571"/>
      <c r="AF349" s="2571"/>
      <c r="AG349" s="2571"/>
      <c r="AH349" s="2571"/>
      <c r="AI349" s="2571"/>
      <c r="AJ349" s="2571"/>
      <c r="AK349" s="2571"/>
      <c r="AL349" s="2571"/>
      <c r="AM349" s="2571"/>
      <c r="AN349" s="2571"/>
      <c r="AO349" s="2571"/>
      <c r="AP349" s="2571"/>
      <c r="AQ349" s="2571"/>
      <c r="AR349" s="2571"/>
      <c r="AS349" s="2571"/>
    </row>
    <row r="350" spans="1:45" ht="16.5" customHeight="1">
      <c r="A350" s="2571"/>
      <c r="B350" s="2571"/>
      <c r="C350" s="2571"/>
      <c r="D350" s="73"/>
      <c r="E350" s="73"/>
      <c r="F350" s="2629"/>
      <c r="G350" s="2571"/>
      <c r="H350" s="2571"/>
      <c r="I350" s="2571"/>
      <c r="J350" s="2571"/>
      <c r="K350" s="2571"/>
      <c r="L350" s="2571"/>
      <c r="M350" s="2571"/>
      <c r="N350" s="2571"/>
      <c r="O350" s="2571"/>
      <c r="P350" s="2571"/>
      <c r="Q350" s="2571"/>
      <c r="R350" s="2571"/>
      <c r="S350" s="2571"/>
      <c r="T350" s="2571"/>
      <c r="U350" s="2571"/>
      <c r="V350" s="2571"/>
      <c r="W350" s="2571"/>
      <c r="X350" s="2571"/>
      <c r="Y350" s="2571"/>
      <c r="Z350" s="2571"/>
      <c r="AA350" s="2571"/>
      <c r="AB350" s="2571"/>
      <c r="AC350" s="2571"/>
      <c r="AD350" s="2571"/>
      <c r="AE350" s="2571"/>
      <c r="AF350" s="2571"/>
      <c r="AG350" s="2571"/>
      <c r="AH350" s="2571"/>
      <c r="AI350" s="2571"/>
      <c r="AJ350" s="2571"/>
      <c r="AK350" s="2571"/>
      <c r="AL350" s="2571"/>
      <c r="AM350" s="2571"/>
      <c r="AN350" s="2571"/>
      <c r="AO350" s="2571"/>
      <c r="AP350" s="2571"/>
      <c r="AQ350" s="2571"/>
      <c r="AR350" s="2571"/>
      <c r="AS350" s="2571"/>
    </row>
    <row r="351" spans="1:45" ht="16.5" customHeight="1">
      <c r="A351" s="2571"/>
      <c r="B351" s="2571"/>
      <c r="C351" s="2571"/>
      <c r="D351" s="73"/>
      <c r="E351" s="73"/>
      <c r="F351" s="2629"/>
      <c r="G351" s="2571"/>
      <c r="H351" s="2571"/>
      <c r="I351" s="2571"/>
      <c r="J351" s="2571"/>
      <c r="K351" s="2571"/>
      <c r="L351" s="2571"/>
      <c r="M351" s="2571"/>
      <c r="N351" s="2571"/>
      <c r="O351" s="2571"/>
      <c r="P351" s="2571"/>
      <c r="Q351" s="2571"/>
      <c r="R351" s="2571"/>
      <c r="S351" s="2571"/>
      <c r="T351" s="2571"/>
      <c r="U351" s="2571"/>
      <c r="V351" s="2571"/>
      <c r="W351" s="2571"/>
      <c r="X351" s="2571"/>
      <c r="Y351" s="2571"/>
      <c r="Z351" s="2571"/>
      <c r="AA351" s="2571"/>
      <c r="AB351" s="2571"/>
      <c r="AC351" s="2571"/>
      <c r="AD351" s="2571"/>
      <c r="AE351" s="2571"/>
      <c r="AF351" s="2571"/>
      <c r="AG351" s="2571"/>
      <c r="AH351" s="2571"/>
      <c r="AI351" s="2571"/>
      <c r="AJ351" s="2571"/>
      <c r="AK351" s="2571"/>
      <c r="AL351" s="2571"/>
      <c r="AM351" s="2571"/>
      <c r="AN351" s="2571"/>
      <c r="AO351" s="2571"/>
      <c r="AP351" s="2571"/>
      <c r="AQ351" s="2571"/>
      <c r="AR351" s="2571"/>
      <c r="AS351" s="2571"/>
    </row>
    <row r="352" spans="1:45" ht="16.5" customHeight="1">
      <c r="A352" s="2571"/>
      <c r="B352" s="2571"/>
      <c r="C352" s="2571"/>
      <c r="D352" s="73"/>
      <c r="E352" s="73"/>
      <c r="F352" s="2629"/>
      <c r="G352" s="2571"/>
      <c r="H352" s="2571"/>
      <c r="I352" s="2571"/>
      <c r="J352" s="2571"/>
      <c r="K352" s="2571"/>
      <c r="L352" s="2571"/>
      <c r="M352" s="2571"/>
      <c r="N352" s="2571"/>
      <c r="O352" s="2571"/>
      <c r="P352" s="2571"/>
      <c r="Q352" s="2571"/>
      <c r="R352" s="2571"/>
      <c r="S352" s="2571"/>
      <c r="T352" s="2571"/>
      <c r="U352" s="2571"/>
      <c r="V352" s="2571"/>
      <c r="W352" s="2571"/>
      <c r="X352" s="2571"/>
      <c r="Y352" s="2571"/>
      <c r="Z352" s="2571"/>
      <c r="AA352" s="2571"/>
      <c r="AB352" s="2571"/>
      <c r="AC352" s="2571"/>
      <c r="AD352" s="2571"/>
      <c r="AE352" s="2571"/>
      <c r="AF352" s="2571"/>
      <c r="AG352" s="2571"/>
      <c r="AH352" s="2571"/>
      <c r="AI352" s="2571"/>
      <c r="AJ352" s="2571"/>
      <c r="AK352" s="2571"/>
      <c r="AL352" s="2571"/>
      <c r="AM352" s="2571"/>
      <c r="AN352" s="2571"/>
      <c r="AO352" s="2571"/>
      <c r="AP352" s="2571"/>
      <c r="AQ352" s="2571"/>
      <c r="AR352" s="2571"/>
      <c r="AS352" s="2571"/>
    </row>
    <row r="353" spans="1:45" ht="16.5" customHeight="1">
      <c r="A353" s="2571"/>
      <c r="B353" s="2571"/>
      <c r="C353" s="2571"/>
      <c r="D353" s="73"/>
      <c r="E353" s="73"/>
      <c r="F353" s="2629"/>
      <c r="G353" s="2571"/>
      <c r="H353" s="2571"/>
      <c r="I353" s="2571"/>
      <c r="J353" s="2571"/>
      <c r="K353" s="2571"/>
      <c r="L353" s="2571"/>
      <c r="M353" s="2571"/>
      <c r="N353" s="2571"/>
      <c r="O353" s="2571"/>
      <c r="P353" s="2571"/>
      <c r="Q353" s="2571"/>
      <c r="R353" s="2571"/>
      <c r="S353" s="2571"/>
      <c r="T353" s="2571"/>
      <c r="U353" s="2571"/>
      <c r="V353" s="2571"/>
      <c r="W353" s="2571"/>
      <c r="X353" s="2571"/>
      <c r="Y353" s="2571"/>
      <c r="Z353" s="2571"/>
      <c r="AA353" s="2571"/>
      <c r="AB353" s="2571"/>
      <c r="AC353" s="2571"/>
      <c r="AD353" s="2571"/>
      <c r="AE353" s="2571"/>
      <c r="AF353" s="2571"/>
      <c r="AG353" s="2571"/>
      <c r="AH353" s="2571"/>
      <c r="AI353" s="2571"/>
      <c r="AJ353" s="2571"/>
      <c r="AK353" s="2571"/>
      <c r="AL353" s="2571"/>
      <c r="AM353" s="2571"/>
      <c r="AN353" s="2571"/>
      <c r="AO353" s="2571"/>
      <c r="AP353" s="2571"/>
      <c r="AQ353" s="2571"/>
      <c r="AR353" s="2571"/>
      <c r="AS353" s="2571"/>
    </row>
    <row r="354" spans="1:45" ht="16.5" customHeight="1">
      <c r="A354" s="2571"/>
      <c r="B354" s="2571"/>
      <c r="C354" s="2571"/>
      <c r="D354" s="73"/>
      <c r="E354" s="73"/>
      <c r="F354" s="2629"/>
      <c r="G354" s="2571"/>
      <c r="H354" s="2571"/>
      <c r="I354" s="2571"/>
      <c r="J354" s="2571"/>
      <c r="K354" s="2571"/>
      <c r="L354" s="2571"/>
      <c r="M354" s="2571"/>
      <c r="N354" s="2571"/>
      <c r="O354" s="2571"/>
      <c r="P354" s="2571"/>
      <c r="Q354" s="2571"/>
      <c r="R354" s="2571"/>
      <c r="S354" s="2571"/>
      <c r="T354" s="2571"/>
      <c r="U354" s="2571"/>
      <c r="V354" s="2571"/>
      <c r="W354" s="2571"/>
      <c r="X354" s="2571"/>
      <c r="Y354" s="2571"/>
      <c r="Z354" s="2571"/>
      <c r="AA354" s="2571"/>
      <c r="AB354" s="2571"/>
      <c r="AC354" s="2571"/>
      <c r="AD354" s="2571"/>
      <c r="AE354" s="2571"/>
      <c r="AF354" s="2571"/>
      <c r="AG354" s="2571"/>
      <c r="AH354" s="2571"/>
      <c r="AI354" s="2571"/>
      <c r="AJ354" s="2571"/>
      <c r="AK354" s="2571"/>
      <c r="AL354" s="2571"/>
      <c r="AM354" s="2571"/>
      <c r="AN354" s="2571"/>
      <c r="AO354" s="2571"/>
      <c r="AP354" s="2571"/>
      <c r="AQ354" s="2571"/>
      <c r="AR354" s="2571"/>
      <c r="AS354" s="2571"/>
    </row>
    <row r="355" spans="1:45" ht="16.5" customHeight="1">
      <c r="A355" s="2571"/>
      <c r="B355" s="2571"/>
      <c r="C355" s="2571"/>
      <c r="D355" s="73"/>
      <c r="E355" s="73"/>
      <c r="F355" s="2629"/>
      <c r="G355" s="2571"/>
      <c r="H355" s="2571"/>
      <c r="I355" s="2571"/>
      <c r="J355" s="2571"/>
      <c r="K355" s="2571"/>
      <c r="L355" s="2571"/>
      <c r="M355" s="2571"/>
      <c r="N355" s="2571"/>
      <c r="O355" s="2571"/>
      <c r="P355" s="2571"/>
      <c r="Q355" s="2571"/>
      <c r="R355" s="2571"/>
      <c r="S355" s="2571"/>
      <c r="T355" s="2571"/>
      <c r="U355" s="2571"/>
      <c r="V355" s="2571"/>
      <c r="W355" s="2571"/>
      <c r="X355" s="2571"/>
      <c r="Y355" s="2571"/>
      <c r="Z355" s="2571"/>
      <c r="AA355" s="2571"/>
      <c r="AB355" s="2571"/>
      <c r="AC355" s="2571"/>
      <c r="AD355" s="2571"/>
      <c r="AE355" s="2571"/>
      <c r="AF355" s="2571"/>
      <c r="AG355" s="2571"/>
      <c r="AH355" s="2571"/>
      <c r="AI355" s="2571"/>
      <c r="AJ355" s="2571"/>
      <c r="AK355" s="2571"/>
      <c r="AL355" s="2571"/>
      <c r="AM355" s="2571"/>
      <c r="AN355" s="2571"/>
      <c r="AO355" s="2571"/>
      <c r="AP355" s="2571"/>
      <c r="AQ355" s="2571"/>
      <c r="AR355" s="2571"/>
      <c r="AS355" s="2571"/>
    </row>
    <row r="356" spans="1:45" ht="16.5" customHeight="1">
      <c r="A356" s="2571"/>
      <c r="B356" s="2571"/>
      <c r="C356" s="2571"/>
      <c r="D356" s="73"/>
      <c r="E356" s="73"/>
      <c r="F356" s="2629"/>
      <c r="G356" s="2571"/>
      <c r="H356" s="2571"/>
      <c r="I356" s="2571"/>
      <c r="J356" s="2571"/>
      <c r="K356" s="2571"/>
      <c r="L356" s="2571"/>
      <c r="M356" s="2571"/>
      <c r="N356" s="2571"/>
      <c r="O356" s="2571"/>
      <c r="P356" s="2571"/>
      <c r="Q356" s="2571"/>
      <c r="R356" s="2571"/>
      <c r="S356" s="2571"/>
      <c r="T356" s="2571"/>
      <c r="U356" s="2571"/>
      <c r="V356" s="2571"/>
      <c r="W356" s="2571"/>
      <c r="X356" s="2571"/>
      <c r="Y356" s="2571"/>
      <c r="Z356" s="2571"/>
      <c r="AA356" s="2571"/>
      <c r="AB356" s="2571"/>
      <c r="AC356" s="2571"/>
      <c r="AD356" s="2571"/>
      <c r="AE356" s="2571"/>
      <c r="AF356" s="2571"/>
      <c r="AG356" s="2571"/>
      <c r="AH356" s="2571"/>
      <c r="AI356" s="2571"/>
      <c r="AJ356" s="2571"/>
      <c r="AK356" s="2571"/>
      <c r="AL356" s="2571"/>
      <c r="AM356" s="2571"/>
      <c r="AN356" s="2571"/>
      <c r="AO356" s="2571"/>
      <c r="AP356" s="2571"/>
      <c r="AQ356" s="2571"/>
      <c r="AR356" s="2571"/>
      <c r="AS356" s="2571"/>
    </row>
    <row r="357" spans="1:45" ht="16.5" customHeight="1">
      <c r="A357" s="2571"/>
      <c r="B357" s="2571"/>
      <c r="C357" s="2571"/>
      <c r="D357" s="73"/>
      <c r="E357" s="73"/>
      <c r="F357" s="2629"/>
      <c r="G357" s="2571"/>
      <c r="H357" s="2571"/>
      <c r="I357" s="2571"/>
      <c r="J357" s="2571"/>
      <c r="K357" s="2571"/>
      <c r="L357" s="2571"/>
      <c r="M357" s="2571"/>
      <c r="N357" s="2571"/>
      <c r="O357" s="2571"/>
      <c r="P357" s="2571"/>
      <c r="Q357" s="2571"/>
      <c r="R357" s="2571"/>
      <c r="S357" s="2571"/>
      <c r="T357" s="2571"/>
      <c r="U357" s="2571"/>
      <c r="V357" s="2571"/>
      <c r="W357" s="2571"/>
      <c r="X357" s="2571"/>
      <c r="Y357" s="2571"/>
      <c r="Z357" s="2571"/>
      <c r="AA357" s="2571"/>
      <c r="AB357" s="2571"/>
      <c r="AC357" s="2571"/>
      <c r="AD357" s="2571"/>
      <c r="AE357" s="2571"/>
      <c r="AF357" s="2571"/>
      <c r="AG357" s="2571"/>
      <c r="AH357" s="2571"/>
      <c r="AI357" s="2571"/>
      <c r="AJ357" s="2571"/>
      <c r="AK357" s="2571"/>
      <c r="AL357" s="2571"/>
      <c r="AM357" s="2571"/>
      <c r="AN357" s="2571"/>
      <c r="AO357" s="2571"/>
      <c r="AP357" s="2571"/>
      <c r="AQ357" s="2571"/>
      <c r="AR357" s="2571"/>
      <c r="AS357" s="2571"/>
    </row>
    <row r="358" spans="1:45" ht="16.5" customHeight="1">
      <c r="A358" s="2571"/>
      <c r="B358" s="2571"/>
      <c r="C358" s="2571"/>
      <c r="D358" s="73"/>
      <c r="E358" s="73"/>
      <c r="F358" s="2629"/>
      <c r="G358" s="2571"/>
      <c r="H358" s="2571"/>
      <c r="I358" s="2571"/>
      <c r="J358" s="2571"/>
      <c r="K358" s="2571"/>
      <c r="L358" s="2571"/>
      <c r="M358" s="2571"/>
      <c r="N358" s="2571"/>
      <c r="O358" s="2571"/>
      <c r="P358" s="2571"/>
      <c r="Q358" s="2571"/>
      <c r="R358" s="2571"/>
      <c r="S358" s="2571"/>
      <c r="T358" s="2571"/>
      <c r="U358" s="2571"/>
      <c r="V358" s="2571"/>
      <c r="W358" s="2571"/>
      <c r="X358" s="2571"/>
      <c r="Y358" s="2571"/>
      <c r="Z358" s="2571"/>
      <c r="AA358" s="2571"/>
      <c r="AB358" s="2571"/>
      <c r="AC358" s="2571"/>
      <c r="AD358" s="2571"/>
      <c r="AE358" s="2571"/>
      <c r="AF358" s="2571"/>
      <c r="AG358" s="2571"/>
      <c r="AH358" s="2571"/>
      <c r="AI358" s="2571"/>
      <c r="AJ358" s="2571"/>
      <c r="AK358" s="2571"/>
      <c r="AL358" s="2571"/>
      <c r="AM358" s="2571"/>
      <c r="AN358" s="2571"/>
      <c r="AO358" s="2571"/>
      <c r="AP358" s="2571"/>
      <c r="AQ358" s="2571"/>
      <c r="AR358" s="2571"/>
      <c r="AS358" s="2571"/>
    </row>
    <row r="359" spans="1:45" ht="16.5" customHeight="1">
      <c r="A359" s="2571"/>
      <c r="B359" s="2571"/>
      <c r="C359" s="2571"/>
      <c r="D359" s="73"/>
      <c r="E359" s="73"/>
      <c r="F359" s="2629"/>
      <c r="G359" s="2571"/>
      <c r="H359" s="2571"/>
      <c r="I359" s="2571"/>
      <c r="J359" s="2571"/>
      <c r="K359" s="2571"/>
      <c r="L359" s="2571"/>
      <c r="M359" s="2571"/>
      <c r="N359" s="2571"/>
      <c r="O359" s="2571"/>
      <c r="P359" s="2571"/>
      <c r="Q359" s="2571"/>
      <c r="R359" s="2571"/>
      <c r="S359" s="2571"/>
      <c r="T359" s="2571"/>
      <c r="U359" s="2571"/>
      <c r="V359" s="2571"/>
      <c r="W359" s="2571"/>
      <c r="X359" s="2571"/>
      <c r="Y359" s="2571"/>
      <c r="Z359" s="2571"/>
      <c r="AA359" s="2571"/>
      <c r="AB359" s="2571"/>
      <c r="AC359" s="2571"/>
      <c r="AD359" s="2571"/>
      <c r="AE359" s="2571"/>
      <c r="AF359" s="2571"/>
      <c r="AG359" s="2571"/>
      <c r="AH359" s="2571"/>
      <c r="AI359" s="2571"/>
      <c r="AJ359" s="2571"/>
      <c r="AK359" s="2571"/>
      <c r="AL359" s="2571"/>
      <c r="AM359" s="2571"/>
      <c r="AN359" s="2571"/>
      <c r="AO359" s="2571"/>
      <c r="AP359" s="2571"/>
      <c r="AQ359" s="2571"/>
      <c r="AR359" s="2571"/>
      <c r="AS359" s="2571"/>
    </row>
    <row r="360" spans="1:45" ht="16.5" customHeight="1">
      <c r="A360" s="2571"/>
      <c r="B360" s="2571"/>
      <c r="C360" s="2571"/>
      <c r="D360" s="73"/>
      <c r="E360" s="73"/>
      <c r="F360" s="2629"/>
      <c r="G360" s="2571"/>
      <c r="H360" s="2571"/>
      <c r="I360" s="2571"/>
      <c r="J360" s="2571"/>
      <c r="K360" s="2571"/>
      <c r="L360" s="2571"/>
      <c r="M360" s="2571"/>
      <c r="N360" s="2571"/>
      <c r="O360" s="2571"/>
      <c r="P360" s="2571"/>
      <c r="Q360" s="2571"/>
      <c r="R360" s="2571"/>
      <c r="S360" s="2571"/>
      <c r="T360" s="2571"/>
      <c r="U360" s="2571"/>
      <c r="V360" s="2571"/>
      <c r="W360" s="2571"/>
      <c r="X360" s="2571"/>
      <c r="Y360" s="2571"/>
      <c r="Z360" s="2571"/>
      <c r="AA360" s="2571"/>
      <c r="AB360" s="2571"/>
      <c r="AC360" s="2571"/>
      <c r="AD360" s="2571"/>
      <c r="AE360" s="2571"/>
      <c r="AF360" s="2571"/>
      <c r="AG360" s="2571"/>
      <c r="AH360" s="2571"/>
      <c r="AI360" s="2571"/>
      <c r="AJ360" s="2571"/>
      <c r="AK360" s="2571"/>
      <c r="AL360" s="2571"/>
      <c r="AM360" s="2571"/>
      <c r="AN360" s="2571"/>
      <c r="AO360" s="2571"/>
      <c r="AP360" s="2571"/>
      <c r="AQ360" s="2571"/>
      <c r="AR360" s="2571"/>
      <c r="AS360" s="2571"/>
    </row>
    <row r="361" spans="1:45" ht="16.5" customHeight="1">
      <c r="A361" s="2571"/>
      <c r="B361" s="2571"/>
      <c r="C361" s="2571"/>
      <c r="D361" s="73"/>
      <c r="E361" s="73"/>
      <c r="F361" s="2629"/>
      <c r="G361" s="2571"/>
      <c r="H361" s="2571"/>
      <c r="I361" s="2571"/>
      <c r="J361" s="2571"/>
      <c r="K361" s="2571"/>
      <c r="L361" s="2571"/>
      <c r="M361" s="2571"/>
      <c r="N361" s="2571"/>
      <c r="O361" s="2571"/>
      <c r="P361" s="2571"/>
      <c r="Q361" s="2571"/>
      <c r="R361" s="2571"/>
      <c r="S361" s="2571"/>
      <c r="T361" s="2571"/>
      <c r="U361" s="2571"/>
      <c r="V361" s="2571"/>
      <c r="W361" s="2571"/>
      <c r="X361" s="2571"/>
      <c r="Y361" s="2571"/>
      <c r="Z361" s="2571"/>
      <c r="AA361" s="2571"/>
      <c r="AB361" s="2571"/>
      <c r="AC361" s="2571"/>
      <c r="AD361" s="2571"/>
      <c r="AE361" s="2571"/>
      <c r="AF361" s="2571"/>
      <c r="AG361" s="2571"/>
      <c r="AH361" s="2571"/>
      <c r="AI361" s="2571"/>
      <c r="AJ361" s="2571"/>
      <c r="AK361" s="2571"/>
      <c r="AL361" s="2571"/>
      <c r="AM361" s="2571"/>
      <c r="AN361" s="2571"/>
      <c r="AO361" s="2571"/>
      <c r="AP361" s="2571"/>
      <c r="AQ361" s="2571"/>
      <c r="AR361" s="2571"/>
      <c r="AS361" s="2571"/>
    </row>
    <row r="362" spans="1:45" ht="16.5" customHeight="1">
      <c r="A362" s="2571"/>
      <c r="B362" s="2571"/>
      <c r="C362" s="2571"/>
      <c r="D362" s="73"/>
      <c r="E362" s="73"/>
      <c r="F362" s="2629"/>
      <c r="G362" s="2571"/>
      <c r="H362" s="2571"/>
      <c r="I362" s="2571"/>
      <c r="J362" s="2571"/>
      <c r="K362" s="2571"/>
      <c r="L362" s="2571"/>
      <c r="M362" s="2571"/>
      <c r="N362" s="2571"/>
      <c r="O362" s="2571"/>
      <c r="P362" s="2571"/>
      <c r="Q362" s="2571"/>
      <c r="R362" s="2571"/>
      <c r="S362" s="2571"/>
      <c r="T362" s="2571"/>
      <c r="U362" s="2571"/>
      <c r="V362" s="2571"/>
      <c r="W362" s="2571"/>
      <c r="X362" s="2571"/>
      <c r="Y362" s="2571"/>
      <c r="Z362" s="2571"/>
      <c r="AA362" s="2571"/>
      <c r="AB362" s="2571"/>
      <c r="AC362" s="2571"/>
      <c r="AD362" s="2571"/>
      <c r="AE362" s="2571"/>
      <c r="AF362" s="2571"/>
      <c r="AG362" s="2571"/>
      <c r="AH362" s="2571"/>
      <c r="AI362" s="2571"/>
      <c r="AJ362" s="2571"/>
      <c r="AK362" s="2571"/>
      <c r="AL362" s="2571"/>
      <c r="AM362" s="2571"/>
      <c r="AN362" s="2571"/>
      <c r="AO362" s="2571"/>
      <c r="AP362" s="2571"/>
      <c r="AQ362" s="2571"/>
      <c r="AR362" s="2571"/>
      <c r="AS362" s="2571"/>
    </row>
    <row r="363" spans="1:45" ht="16.5" customHeight="1">
      <c r="A363" s="2571"/>
      <c r="B363" s="2571"/>
      <c r="C363" s="2571"/>
      <c r="D363" s="73"/>
      <c r="E363" s="73"/>
      <c r="F363" s="2629"/>
      <c r="G363" s="2571"/>
      <c r="H363" s="2571"/>
      <c r="I363" s="2571"/>
      <c r="J363" s="2571"/>
      <c r="K363" s="2571"/>
      <c r="L363" s="2571"/>
      <c r="M363" s="2571"/>
      <c r="N363" s="2571"/>
      <c r="O363" s="2571"/>
      <c r="P363" s="2571"/>
      <c r="Q363" s="2571"/>
      <c r="R363" s="2571"/>
      <c r="S363" s="2571"/>
      <c r="T363" s="2571"/>
      <c r="U363" s="2571"/>
      <c r="V363" s="2571"/>
      <c r="W363" s="2571"/>
      <c r="X363" s="2571"/>
      <c r="Y363" s="2571"/>
      <c r="Z363" s="2571"/>
      <c r="AA363" s="2571"/>
      <c r="AB363" s="2571"/>
      <c r="AC363" s="2571"/>
      <c r="AD363" s="2571"/>
      <c r="AE363" s="2571"/>
      <c r="AF363" s="2571"/>
      <c r="AG363" s="2571"/>
      <c r="AH363" s="2571"/>
      <c r="AI363" s="2571"/>
      <c r="AJ363" s="2571"/>
      <c r="AK363" s="2571"/>
      <c r="AL363" s="2571"/>
      <c r="AM363" s="2571"/>
      <c r="AN363" s="2571"/>
      <c r="AO363" s="2571"/>
      <c r="AP363" s="2571"/>
      <c r="AQ363" s="2571"/>
      <c r="AR363" s="2571"/>
      <c r="AS363" s="2571"/>
    </row>
    <row r="364" spans="1:45" ht="16.5" customHeight="1">
      <c r="A364" s="2571"/>
      <c r="B364" s="2571"/>
      <c r="C364" s="2571"/>
      <c r="D364" s="73"/>
      <c r="E364" s="73"/>
      <c r="F364" s="2629"/>
      <c r="G364" s="2571"/>
      <c r="H364" s="2571"/>
      <c r="I364" s="2571"/>
      <c r="J364" s="2571"/>
      <c r="K364" s="2571"/>
      <c r="L364" s="2571"/>
      <c r="M364" s="2571"/>
      <c r="N364" s="2571"/>
      <c r="O364" s="2571"/>
      <c r="P364" s="2571"/>
      <c r="Q364" s="2571"/>
      <c r="R364" s="2571"/>
      <c r="S364" s="2571"/>
      <c r="T364" s="2571"/>
      <c r="U364" s="2571"/>
      <c r="V364" s="2571"/>
      <c r="W364" s="2571"/>
      <c r="X364" s="2571"/>
      <c r="Y364" s="2571"/>
      <c r="Z364" s="2571"/>
      <c r="AA364" s="2571"/>
      <c r="AB364" s="2571"/>
      <c r="AC364" s="2571"/>
      <c r="AD364" s="2571"/>
      <c r="AE364" s="2571"/>
      <c r="AF364" s="2571"/>
      <c r="AG364" s="2571"/>
      <c r="AH364" s="2571"/>
      <c r="AI364" s="2571"/>
      <c r="AJ364" s="2571"/>
      <c r="AK364" s="2571"/>
      <c r="AL364" s="2571"/>
      <c r="AM364" s="2571"/>
      <c r="AN364" s="2571"/>
      <c r="AO364" s="2571"/>
      <c r="AP364" s="2571"/>
      <c r="AQ364" s="2571"/>
      <c r="AR364" s="2571"/>
      <c r="AS364" s="2571"/>
    </row>
    <row r="365" spans="1:45" ht="16.5" customHeight="1">
      <c r="A365" s="2571"/>
      <c r="B365" s="2571"/>
      <c r="C365" s="2571"/>
      <c r="D365" s="73"/>
      <c r="E365" s="73"/>
      <c r="F365" s="2629"/>
      <c r="G365" s="2571"/>
      <c r="H365" s="2571"/>
      <c r="I365" s="2571"/>
      <c r="J365" s="2571"/>
      <c r="K365" s="2571"/>
      <c r="L365" s="2571"/>
      <c r="M365" s="2571"/>
      <c r="N365" s="2571"/>
      <c r="O365" s="2571"/>
      <c r="P365" s="2571"/>
      <c r="Q365" s="2571"/>
      <c r="R365" s="2571"/>
      <c r="S365" s="2571"/>
      <c r="T365" s="2571"/>
      <c r="U365" s="2571"/>
      <c r="V365" s="2571"/>
      <c r="W365" s="2571"/>
      <c r="X365" s="2571"/>
      <c r="Y365" s="2571"/>
      <c r="Z365" s="2571"/>
      <c r="AA365" s="2571"/>
      <c r="AB365" s="2571"/>
      <c r="AC365" s="2571"/>
      <c r="AD365" s="2571"/>
      <c r="AE365" s="2571"/>
      <c r="AF365" s="2571"/>
      <c r="AG365" s="2571"/>
      <c r="AH365" s="2571"/>
      <c r="AI365" s="2571"/>
      <c r="AJ365" s="2571"/>
      <c r="AK365" s="2571"/>
      <c r="AL365" s="2571"/>
      <c r="AM365" s="2571"/>
      <c r="AN365" s="2571"/>
      <c r="AO365" s="2571"/>
      <c r="AP365" s="2571"/>
      <c r="AQ365" s="2571"/>
      <c r="AR365" s="2571"/>
      <c r="AS365" s="2571"/>
    </row>
    <row r="366" spans="1:45" ht="16.5" customHeight="1">
      <c r="A366" s="2571"/>
      <c r="B366" s="2571"/>
      <c r="C366" s="2571"/>
      <c r="D366" s="73"/>
      <c r="E366" s="73"/>
      <c r="F366" s="2629"/>
      <c r="G366" s="2571"/>
      <c r="H366" s="2571"/>
      <c r="I366" s="2571"/>
      <c r="J366" s="2571"/>
      <c r="K366" s="2571"/>
      <c r="L366" s="2571"/>
      <c r="M366" s="2571"/>
      <c r="N366" s="2571"/>
      <c r="O366" s="2571"/>
      <c r="P366" s="2571"/>
      <c r="Q366" s="2571"/>
      <c r="R366" s="2571"/>
      <c r="S366" s="2571"/>
      <c r="T366" s="2571"/>
      <c r="U366" s="2571"/>
      <c r="V366" s="2571"/>
      <c r="W366" s="2571"/>
      <c r="X366" s="2571"/>
      <c r="Y366" s="2571"/>
      <c r="Z366" s="2571"/>
      <c r="AA366" s="2571"/>
      <c r="AB366" s="2571"/>
      <c r="AC366" s="2571"/>
      <c r="AD366" s="2571"/>
      <c r="AE366" s="2571"/>
      <c r="AF366" s="2571"/>
      <c r="AG366" s="2571"/>
      <c r="AH366" s="2571"/>
      <c r="AI366" s="2571"/>
      <c r="AJ366" s="2571"/>
      <c r="AK366" s="2571"/>
      <c r="AL366" s="2571"/>
      <c r="AM366" s="2571"/>
      <c r="AN366" s="2571"/>
      <c r="AO366" s="2571"/>
      <c r="AP366" s="2571"/>
      <c r="AQ366" s="2571"/>
      <c r="AR366" s="2571"/>
      <c r="AS366" s="2571"/>
    </row>
    <row r="367" spans="1:45" ht="16.5" customHeight="1">
      <c r="A367" s="2571"/>
      <c r="B367" s="2571"/>
      <c r="C367" s="2571"/>
      <c r="D367" s="73"/>
      <c r="E367" s="73"/>
      <c r="F367" s="2629"/>
      <c r="G367" s="2571"/>
      <c r="H367" s="2571"/>
      <c r="I367" s="2571"/>
      <c r="J367" s="2571"/>
      <c r="K367" s="2571"/>
      <c r="L367" s="2571"/>
      <c r="M367" s="2571"/>
      <c r="N367" s="2571"/>
      <c r="O367" s="2571"/>
      <c r="P367" s="2571"/>
      <c r="Q367" s="2571"/>
      <c r="R367" s="2571"/>
      <c r="S367" s="2571"/>
      <c r="T367" s="2571"/>
      <c r="U367" s="2571"/>
      <c r="V367" s="2571"/>
      <c r="W367" s="2571"/>
      <c r="X367" s="2571"/>
      <c r="Y367" s="2571"/>
      <c r="Z367" s="2571"/>
      <c r="AA367" s="2571"/>
      <c r="AB367" s="2571"/>
      <c r="AC367" s="2571"/>
      <c r="AD367" s="2571"/>
      <c r="AE367" s="2571"/>
      <c r="AF367" s="2571"/>
      <c r="AG367" s="2571"/>
      <c r="AH367" s="2571"/>
      <c r="AI367" s="2571"/>
      <c r="AJ367" s="2571"/>
      <c r="AK367" s="2571"/>
      <c r="AL367" s="2571"/>
      <c r="AM367" s="2571"/>
      <c r="AN367" s="2571"/>
      <c r="AO367" s="2571"/>
      <c r="AP367" s="2571"/>
      <c r="AQ367" s="2571"/>
      <c r="AR367" s="2571"/>
      <c r="AS367" s="2571"/>
    </row>
    <row r="368" spans="1:45" ht="16.5" customHeight="1">
      <c r="A368" s="2571"/>
      <c r="B368" s="2571"/>
      <c r="C368" s="2571"/>
      <c r="D368" s="73"/>
      <c r="E368" s="73"/>
      <c r="F368" s="2629"/>
      <c r="G368" s="2571"/>
      <c r="H368" s="2571"/>
      <c r="I368" s="2571"/>
      <c r="J368" s="2571"/>
      <c r="K368" s="2571"/>
      <c r="L368" s="2571"/>
      <c r="M368" s="2571"/>
      <c r="N368" s="2571"/>
      <c r="O368" s="2571"/>
      <c r="P368" s="2571"/>
      <c r="Q368" s="2571"/>
      <c r="R368" s="2571"/>
      <c r="S368" s="2571"/>
      <c r="T368" s="2571"/>
      <c r="U368" s="2571"/>
      <c r="V368" s="2571"/>
      <c r="W368" s="2571"/>
      <c r="X368" s="2571"/>
      <c r="Y368" s="2571"/>
      <c r="Z368" s="2571"/>
      <c r="AA368" s="2571"/>
      <c r="AB368" s="2571"/>
      <c r="AC368" s="2571"/>
      <c r="AD368" s="2571"/>
      <c r="AE368" s="2571"/>
      <c r="AF368" s="2571"/>
      <c r="AG368" s="2571"/>
      <c r="AH368" s="2571"/>
      <c r="AI368" s="2571"/>
      <c r="AJ368" s="2571"/>
      <c r="AK368" s="2571"/>
      <c r="AL368" s="2571"/>
      <c r="AM368" s="2571"/>
      <c r="AN368" s="2571"/>
      <c r="AO368" s="2571"/>
      <c r="AP368" s="2571"/>
      <c r="AQ368" s="2571"/>
      <c r="AR368" s="2571"/>
      <c r="AS368" s="2571"/>
    </row>
    <row r="369" spans="1:45" ht="16.5" customHeight="1">
      <c r="A369" s="2571"/>
      <c r="B369" s="2571"/>
      <c r="C369" s="2571"/>
      <c r="D369" s="73"/>
      <c r="E369" s="73"/>
      <c r="F369" s="2629"/>
      <c r="G369" s="2571"/>
      <c r="H369" s="2571"/>
      <c r="I369" s="2571"/>
      <c r="J369" s="2571"/>
      <c r="K369" s="2571"/>
      <c r="L369" s="2571"/>
      <c r="M369" s="2571"/>
      <c r="N369" s="2571"/>
      <c r="O369" s="2571"/>
      <c r="P369" s="2571"/>
      <c r="Q369" s="2571"/>
      <c r="R369" s="2571"/>
      <c r="S369" s="2571"/>
      <c r="T369" s="2571"/>
      <c r="U369" s="2571"/>
      <c r="V369" s="2571"/>
      <c r="W369" s="2571"/>
      <c r="X369" s="2571"/>
      <c r="Y369" s="2571"/>
      <c r="Z369" s="2571"/>
      <c r="AA369" s="2571"/>
      <c r="AB369" s="2571"/>
      <c r="AC369" s="2571"/>
      <c r="AD369" s="2571"/>
      <c r="AE369" s="2571"/>
      <c r="AF369" s="2571"/>
      <c r="AG369" s="2571"/>
      <c r="AH369" s="2571"/>
      <c r="AI369" s="2571"/>
      <c r="AJ369" s="2571"/>
      <c r="AK369" s="2571"/>
      <c r="AL369" s="2571"/>
      <c r="AM369" s="2571"/>
      <c r="AN369" s="2571"/>
      <c r="AO369" s="2571"/>
      <c r="AP369" s="2571"/>
      <c r="AQ369" s="2571"/>
      <c r="AR369" s="2571"/>
      <c r="AS369" s="2571"/>
    </row>
    <row r="370" spans="1:45" ht="16.5" customHeight="1">
      <c r="A370" s="2571"/>
      <c r="B370" s="2571"/>
      <c r="C370" s="2571"/>
      <c r="D370" s="73"/>
      <c r="E370" s="73"/>
      <c r="F370" s="2629"/>
      <c r="G370" s="2571"/>
      <c r="H370" s="2571"/>
      <c r="I370" s="2571"/>
      <c r="J370" s="2571"/>
      <c r="K370" s="2571"/>
      <c r="L370" s="2571"/>
      <c r="M370" s="2571"/>
      <c r="N370" s="2571"/>
      <c r="O370" s="2571"/>
      <c r="P370" s="2571"/>
      <c r="Q370" s="2571"/>
      <c r="R370" s="2571"/>
      <c r="S370" s="2571"/>
      <c r="T370" s="2571"/>
      <c r="U370" s="2571"/>
      <c r="V370" s="2571"/>
      <c r="W370" s="2571"/>
      <c r="X370" s="2571"/>
      <c r="Y370" s="2571"/>
      <c r="Z370" s="2571"/>
      <c r="AA370" s="2571"/>
      <c r="AB370" s="2571"/>
      <c r="AC370" s="2571"/>
      <c r="AD370" s="2571"/>
      <c r="AE370" s="2571"/>
      <c r="AF370" s="2571"/>
      <c r="AG370" s="2571"/>
      <c r="AH370" s="2571"/>
      <c r="AI370" s="2571"/>
      <c r="AJ370" s="2571"/>
      <c r="AK370" s="2571"/>
      <c r="AL370" s="2571"/>
      <c r="AM370" s="2571"/>
      <c r="AN370" s="2571"/>
      <c r="AO370" s="2571"/>
      <c r="AP370" s="2571"/>
      <c r="AQ370" s="2571"/>
      <c r="AR370" s="2571"/>
      <c r="AS370" s="2571"/>
    </row>
    <row r="371" spans="1:45" ht="16.5" customHeight="1">
      <c r="A371" s="2571"/>
      <c r="B371" s="2571"/>
      <c r="C371" s="2571"/>
      <c r="D371" s="73"/>
      <c r="E371" s="73"/>
      <c r="F371" s="2629"/>
      <c r="G371" s="2571"/>
      <c r="H371" s="2571"/>
      <c r="I371" s="2571"/>
      <c r="J371" s="2571"/>
      <c r="K371" s="2571"/>
      <c r="L371" s="2571"/>
      <c r="M371" s="2571"/>
      <c r="N371" s="2571"/>
      <c r="O371" s="2571"/>
      <c r="P371" s="2571"/>
      <c r="Q371" s="2571"/>
      <c r="R371" s="2571"/>
      <c r="S371" s="2571"/>
      <c r="T371" s="2571"/>
      <c r="U371" s="2571"/>
      <c r="V371" s="2571"/>
      <c r="W371" s="2571"/>
      <c r="X371" s="2571"/>
      <c r="Y371" s="2571"/>
      <c r="Z371" s="2571"/>
      <c r="AA371" s="2571"/>
      <c r="AB371" s="2571"/>
      <c r="AC371" s="2571"/>
      <c r="AD371" s="2571"/>
      <c r="AE371" s="2571"/>
      <c r="AF371" s="2571"/>
      <c r="AG371" s="2571"/>
      <c r="AH371" s="2571"/>
      <c r="AI371" s="2571"/>
      <c r="AJ371" s="2571"/>
      <c r="AK371" s="2571"/>
      <c r="AL371" s="2571"/>
      <c r="AM371" s="2571"/>
      <c r="AN371" s="2571"/>
      <c r="AO371" s="2571"/>
      <c r="AP371" s="2571"/>
      <c r="AQ371" s="2571"/>
      <c r="AR371" s="2571"/>
      <c r="AS371" s="2571"/>
    </row>
    <row r="372" spans="1:45" ht="16.5" customHeight="1">
      <c r="A372" s="2571"/>
      <c r="B372" s="2571"/>
      <c r="C372" s="2571"/>
      <c r="D372" s="73"/>
      <c r="E372" s="73"/>
      <c r="F372" s="2629"/>
      <c r="G372" s="2571"/>
      <c r="H372" s="2571"/>
      <c r="I372" s="2571"/>
      <c r="J372" s="2571"/>
      <c r="K372" s="2571"/>
      <c r="L372" s="2571"/>
      <c r="M372" s="2571"/>
      <c r="N372" s="2571"/>
      <c r="O372" s="2571"/>
      <c r="P372" s="2571"/>
      <c r="Q372" s="2571"/>
      <c r="R372" s="2571"/>
      <c r="S372" s="2571"/>
      <c r="T372" s="2571"/>
      <c r="U372" s="2571"/>
      <c r="V372" s="2571"/>
      <c r="W372" s="2571"/>
      <c r="X372" s="2571"/>
      <c r="Y372" s="2571"/>
      <c r="Z372" s="2571"/>
      <c r="AA372" s="2571"/>
      <c r="AB372" s="2571"/>
      <c r="AC372" s="2571"/>
      <c r="AD372" s="2571"/>
      <c r="AE372" s="2571"/>
      <c r="AF372" s="2571"/>
      <c r="AG372" s="2571"/>
      <c r="AH372" s="2571"/>
      <c r="AI372" s="2571"/>
      <c r="AJ372" s="2571"/>
      <c r="AK372" s="2571"/>
      <c r="AL372" s="2571"/>
      <c r="AM372" s="2571"/>
      <c r="AN372" s="2571"/>
      <c r="AO372" s="2571"/>
      <c r="AP372" s="2571"/>
      <c r="AQ372" s="2571"/>
      <c r="AR372" s="2571"/>
      <c r="AS372" s="2571"/>
    </row>
    <row r="373" spans="1:45" ht="16.5" customHeight="1">
      <c r="A373" s="2571"/>
      <c r="B373" s="2571"/>
      <c r="C373" s="2571"/>
      <c r="D373" s="73"/>
      <c r="E373" s="73"/>
      <c r="F373" s="2629"/>
      <c r="G373" s="2571"/>
      <c r="H373" s="2571"/>
      <c r="I373" s="2571"/>
      <c r="J373" s="2571"/>
      <c r="K373" s="2571"/>
      <c r="L373" s="2571"/>
      <c r="M373" s="2571"/>
      <c r="N373" s="2571"/>
      <c r="O373" s="2571"/>
      <c r="P373" s="2571"/>
      <c r="Q373" s="2571"/>
      <c r="R373" s="2571"/>
      <c r="S373" s="2571"/>
      <c r="T373" s="2571"/>
      <c r="U373" s="2571"/>
      <c r="V373" s="2571"/>
      <c r="W373" s="2571"/>
      <c r="X373" s="2571"/>
      <c r="Y373" s="2571"/>
      <c r="Z373" s="2571"/>
      <c r="AA373" s="2571"/>
      <c r="AB373" s="2571"/>
      <c r="AC373" s="2571"/>
      <c r="AD373" s="2571"/>
      <c r="AE373" s="2571"/>
      <c r="AF373" s="2571"/>
      <c r="AG373" s="2571"/>
      <c r="AH373" s="2571"/>
      <c r="AI373" s="2571"/>
      <c r="AJ373" s="2571"/>
      <c r="AK373" s="2571"/>
      <c r="AL373" s="2571"/>
      <c r="AM373" s="2571"/>
      <c r="AN373" s="2571"/>
      <c r="AO373" s="2571"/>
      <c r="AP373" s="2571"/>
      <c r="AQ373" s="2571"/>
      <c r="AR373" s="2571"/>
      <c r="AS373" s="2571"/>
    </row>
    <row r="374" spans="1:45" ht="16.5" customHeight="1">
      <c r="A374" s="2571"/>
      <c r="B374" s="2571"/>
      <c r="C374" s="2571"/>
      <c r="D374" s="73"/>
      <c r="E374" s="73"/>
      <c r="F374" s="2629"/>
      <c r="G374" s="2571"/>
      <c r="H374" s="2571"/>
      <c r="I374" s="2571"/>
      <c r="J374" s="2571"/>
      <c r="K374" s="2571"/>
      <c r="L374" s="2571"/>
      <c r="M374" s="2571"/>
      <c r="N374" s="2571"/>
      <c r="O374" s="2571"/>
      <c r="P374" s="2571"/>
      <c r="Q374" s="2571"/>
      <c r="R374" s="2571"/>
      <c r="S374" s="2571"/>
      <c r="T374" s="2571"/>
      <c r="U374" s="2571"/>
      <c r="V374" s="2571"/>
      <c r="W374" s="2571"/>
      <c r="X374" s="2571"/>
      <c r="Y374" s="2571"/>
      <c r="Z374" s="2571"/>
      <c r="AA374" s="2571"/>
      <c r="AB374" s="2571"/>
      <c r="AC374" s="2571"/>
      <c r="AD374" s="2571"/>
      <c r="AE374" s="2571"/>
      <c r="AF374" s="2571"/>
      <c r="AG374" s="2571"/>
      <c r="AH374" s="2571"/>
      <c r="AI374" s="2571"/>
      <c r="AJ374" s="2571"/>
      <c r="AK374" s="2571"/>
      <c r="AL374" s="2571"/>
      <c r="AM374" s="2571"/>
      <c r="AN374" s="2571"/>
      <c r="AO374" s="2571"/>
      <c r="AP374" s="2571"/>
      <c r="AQ374" s="2571"/>
      <c r="AR374" s="2571"/>
      <c r="AS374" s="2571"/>
    </row>
    <row r="375" spans="1:45" ht="16.5" customHeight="1">
      <c r="A375" s="2571"/>
      <c r="B375" s="2571"/>
      <c r="C375" s="2571"/>
      <c r="D375" s="73"/>
      <c r="E375" s="73"/>
      <c r="F375" s="2629"/>
      <c r="G375" s="2571"/>
      <c r="H375" s="2571"/>
      <c r="I375" s="2571"/>
      <c r="J375" s="2571"/>
      <c r="K375" s="2571"/>
      <c r="L375" s="2571"/>
      <c r="M375" s="2571"/>
      <c r="N375" s="2571"/>
      <c r="O375" s="2571"/>
      <c r="P375" s="2571"/>
      <c r="Q375" s="2571"/>
      <c r="R375" s="2571"/>
      <c r="S375" s="2571"/>
      <c r="T375" s="2571"/>
      <c r="U375" s="2571"/>
      <c r="V375" s="2571"/>
      <c r="W375" s="2571"/>
      <c r="X375" s="2571"/>
      <c r="Y375" s="2571"/>
      <c r="Z375" s="2571"/>
      <c r="AA375" s="2571"/>
      <c r="AB375" s="2571"/>
      <c r="AC375" s="2571"/>
      <c r="AD375" s="2571"/>
      <c r="AE375" s="2571"/>
      <c r="AF375" s="2571"/>
      <c r="AG375" s="2571"/>
      <c r="AH375" s="2571"/>
      <c r="AI375" s="2571"/>
      <c r="AJ375" s="2571"/>
      <c r="AK375" s="2571"/>
      <c r="AL375" s="2571"/>
      <c r="AM375" s="2571"/>
      <c r="AN375" s="2571"/>
      <c r="AO375" s="2571"/>
      <c r="AP375" s="2571"/>
      <c r="AQ375" s="2571"/>
      <c r="AR375" s="2571"/>
      <c r="AS375" s="2571"/>
    </row>
    <row r="376" spans="1:45" ht="16.5" customHeight="1">
      <c r="A376" s="2571"/>
      <c r="B376" s="2571"/>
      <c r="C376" s="2571"/>
      <c r="D376" s="73"/>
      <c r="E376" s="73"/>
      <c r="F376" s="2629"/>
      <c r="G376" s="2571"/>
      <c r="H376" s="2571"/>
      <c r="I376" s="2571"/>
      <c r="J376" s="2571"/>
      <c r="K376" s="2571"/>
      <c r="L376" s="2571"/>
      <c r="M376" s="2571"/>
      <c r="N376" s="2571"/>
      <c r="O376" s="2571"/>
      <c r="P376" s="2571"/>
      <c r="Q376" s="2571"/>
      <c r="R376" s="2571"/>
      <c r="S376" s="2571"/>
      <c r="T376" s="2571"/>
      <c r="U376" s="2571"/>
      <c r="V376" s="2571"/>
      <c r="W376" s="2571"/>
      <c r="X376" s="2571"/>
      <c r="Y376" s="2571"/>
      <c r="Z376" s="2571"/>
      <c r="AA376" s="2571"/>
      <c r="AB376" s="2571"/>
      <c r="AC376" s="2571"/>
      <c r="AD376" s="2571"/>
      <c r="AE376" s="2571"/>
      <c r="AF376" s="2571"/>
      <c r="AG376" s="2571"/>
      <c r="AH376" s="2571"/>
      <c r="AI376" s="2571"/>
      <c r="AJ376" s="2571"/>
      <c r="AK376" s="2571"/>
      <c r="AL376" s="2571"/>
      <c r="AM376" s="2571"/>
      <c r="AN376" s="2571"/>
      <c r="AO376" s="2571"/>
      <c r="AP376" s="2571"/>
      <c r="AQ376" s="2571"/>
      <c r="AR376" s="2571"/>
      <c r="AS376" s="2571"/>
    </row>
    <row r="377" spans="1:45" ht="16.5" customHeight="1">
      <c r="A377" s="2571"/>
      <c r="B377" s="2571"/>
      <c r="C377" s="2571"/>
      <c r="D377" s="73"/>
      <c r="E377" s="73"/>
      <c r="F377" s="2629"/>
      <c r="G377" s="2571"/>
      <c r="H377" s="2571"/>
      <c r="I377" s="2571"/>
      <c r="J377" s="2571"/>
      <c r="K377" s="2571"/>
      <c r="L377" s="2571"/>
      <c r="M377" s="2571"/>
      <c r="N377" s="2571"/>
      <c r="O377" s="2571"/>
      <c r="P377" s="2571"/>
      <c r="Q377" s="2571"/>
      <c r="R377" s="2571"/>
      <c r="S377" s="2571"/>
      <c r="T377" s="2571"/>
      <c r="U377" s="2571"/>
      <c r="V377" s="2571"/>
      <c r="W377" s="2571"/>
      <c r="X377" s="2571"/>
      <c r="Y377" s="2571"/>
      <c r="Z377" s="2571"/>
      <c r="AA377" s="2571"/>
      <c r="AB377" s="2571"/>
      <c r="AC377" s="2571"/>
      <c r="AD377" s="2571"/>
      <c r="AE377" s="2571"/>
      <c r="AF377" s="2571"/>
      <c r="AG377" s="2571"/>
      <c r="AH377" s="2571"/>
      <c r="AI377" s="2571"/>
      <c r="AJ377" s="2571"/>
      <c r="AK377" s="2571"/>
      <c r="AL377" s="2571"/>
      <c r="AM377" s="2571"/>
      <c r="AN377" s="2571"/>
      <c r="AO377" s="2571"/>
      <c r="AP377" s="2571"/>
      <c r="AQ377" s="2571"/>
      <c r="AR377" s="2571"/>
      <c r="AS377" s="2571"/>
    </row>
    <row r="378" spans="1:45" ht="16.5" customHeight="1">
      <c r="A378" s="2571"/>
      <c r="B378" s="2571"/>
      <c r="C378" s="2571"/>
      <c r="D378" s="73"/>
      <c r="E378" s="73"/>
      <c r="F378" s="2629"/>
      <c r="G378" s="2571"/>
      <c r="H378" s="2571"/>
      <c r="I378" s="2571"/>
      <c r="J378" s="2571"/>
      <c r="K378" s="2571"/>
      <c r="L378" s="2571"/>
      <c r="M378" s="2571"/>
      <c r="N378" s="2571"/>
      <c r="O378" s="2571"/>
      <c r="P378" s="2571"/>
      <c r="Q378" s="2571"/>
      <c r="R378" s="2571"/>
      <c r="S378" s="2571"/>
      <c r="T378" s="2571"/>
      <c r="U378" s="2571"/>
      <c r="V378" s="2571"/>
      <c r="W378" s="2571"/>
      <c r="X378" s="2571"/>
      <c r="Y378" s="2571"/>
      <c r="Z378" s="2571"/>
      <c r="AA378" s="2571"/>
      <c r="AB378" s="2571"/>
      <c r="AC378" s="2571"/>
      <c r="AD378" s="2571"/>
      <c r="AE378" s="2571"/>
      <c r="AF378" s="2571"/>
      <c r="AG378" s="2571"/>
      <c r="AH378" s="2571"/>
      <c r="AI378" s="2571"/>
      <c r="AJ378" s="2571"/>
      <c r="AK378" s="2571"/>
      <c r="AL378" s="2571"/>
      <c r="AM378" s="2571"/>
      <c r="AN378" s="2571"/>
      <c r="AO378" s="2571"/>
      <c r="AP378" s="2571"/>
      <c r="AQ378" s="2571"/>
      <c r="AR378" s="2571"/>
      <c r="AS378" s="2571"/>
    </row>
    <row r="379" spans="1:45" ht="16.5" customHeight="1">
      <c r="A379" s="2571"/>
      <c r="B379" s="2571"/>
      <c r="C379" s="2571"/>
      <c r="D379" s="73"/>
      <c r="E379" s="73"/>
      <c r="F379" s="2629"/>
      <c r="G379" s="2571"/>
      <c r="H379" s="2571"/>
      <c r="I379" s="2571"/>
      <c r="J379" s="2571"/>
      <c r="K379" s="2571"/>
      <c r="L379" s="2571"/>
      <c r="M379" s="2571"/>
      <c r="N379" s="2571"/>
      <c r="O379" s="2571"/>
      <c r="P379" s="2571"/>
      <c r="Q379" s="2571"/>
      <c r="R379" s="2571"/>
      <c r="S379" s="2571"/>
      <c r="T379" s="2571"/>
      <c r="U379" s="2571"/>
      <c r="V379" s="2571"/>
      <c r="W379" s="2571"/>
      <c r="X379" s="2571"/>
      <c r="Y379" s="2571"/>
      <c r="Z379" s="2571"/>
      <c r="AA379" s="2571"/>
      <c r="AB379" s="2571"/>
      <c r="AC379" s="2571"/>
      <c r="AD379" s="2571"/>
      <c r="AE379" s="2571"/>
      <c r="AF379" s="2571"/>
      <c r="AG379" s="2571"/>
      <c r="AH379" s="2571"/>
      <c r="AI379" s="2571"/>
      <c r="AJ379" s="2571"/>
      <c r="AK379" s="2571"/>
      <c r="AL379" s="2571"/>
      <c r="AM379" s="2571"/>
      <c r="AN379" s="2571"/>
      <c r="AO379" s="2571"/>
      <c r="AP379" s="2571"/>
      <c r="AQ379" s="2571"/>
      <c r="AR379" s="2571"/>
      <c r="AS379" s="2571"/>
    </row>
    <row r="380" spans="1:45" ht="16.5" customHeight="1">
      <c r="A380" s="2571"/>
      <c r="B380" s="2571"/>
      <c r="C380" s="2571"/>
      <c r="D380" s="73"/>
      <c r="E380" s="73"/>
      <c r="F380" s="2629"/>
      <c r="G380" s="2571"/>
      <c r="H380" s="2571"/>
      <c r="I380" s="2571"/>
      <c r="J380" s="2571"/>
      <c r="K380" s="2571"/>
      <c r="L380" s="2571"/>
      <c r="M380" s="2571"/>
      <c r="N380" s="2571"/>
      <c r="O380" s="2571"/>
      <c r="P380" s="2571"/>
      <c r="Q380" s="2571"/>
      <c r="R380" s="2571"/>
      <c r="S380" s="2571"/>
      <c r="T380" s="2571"/>
      <c r="U380" s="2571"/>
      <c r="V380" s="2571"/>
      <c r="W380" s="2571"/>
      <c r="X380" s="2571"/>
      <c r="Y380" s="2571"/>
      <c r="Z380" s="2571"/>
      <c r="AA380" s="2571"/>
      <c r="AB380" s="2571"/>
      <c r="AC380" s="2571"/>
      <c r="AD380" s="2571"/>
      <c r="AE380" s="2571"/>
      <c r="AF380" s="2571"/>
      <c r="AG380" s="2571"/>
      <c r="AH380" s="2571"/>
      <c r="AI380" s="2571"/>
      <c r="AJ380" s="2571"/>
      <c r="AK380" s="2571"/>
      <c r="AL380" s="2571"/>
      <c r="AM380" s="2571"/>
      <c r="AN380" s="2571"/>
      <c r="AO380" s="2571"/>
      <c r="AP380" s="2571"/>
      <c r="AQ380" s="2571"/>
      <c r="AR380" s="2571"/>
      <c r="AS380" s="2571"/>
    </row>
    <row r="381" spans="1:45" ht="16.5" customHeight="1">
      <c r="A381" s="2571"/>
      <c r="B381" s="2571"/>
      <c r="C381" s="2571"/>
      <c r="D381" s="73"/>
      <c r="E381" s="73"/>
      <c r="F381" s="2629"/>
      <c r="G381" s="2571"/>
      <c r="H381" s="2571"/>
      <c r="I381" s="2571"/>
      <c r="J381" s="2571"/>
      <c r="K381" s="2571"/>
      <c r="L381" s="2571"/>
      <c r="M381" s="2571"/>
      <c r="N381" s="2571"/>
      <c r="O381" s="2571"/>
      <c r="P381" s="2571"/>
      <c r="Q381" s="2571"/>
      <c r="R381" s="2571"/>
      <c r="S381" s="2571"/>
      <c r="T381" s="2571"/>
      <c r="U381" s="2571"/>
      <c r="V381" s="2571"/>
      <c r="W381" s="2571"/>
      <c r="X381" s="2571"/>
      <c r="Y381" s="2571"/>
      <c r="Z381" s="2571"/>
      <c r="AA381" s="2571"/>
      <c r="AB381" s="2571"/>
      <c r="AC381" s="2571"/>
      <c r="AD381" s="2571"/>
      <c r="AE381" s="2571"/>
      <c r="AF381" s="2571"/>
      <c r="AG381" s="2571"/>
      <c r="AH381" s="2571"/>
      <c r="AI381" s="2571"/>
      <c r="AJ381" s="2571"/>
      <c r="AK381" s="2571"/>
      <c r="AL381" s="2571"/>
      <c r="AM381" s="2571"/>
      <c r="AN381" s="2571"/>
      <c r="AO381" s="2571"/>
      <c r="AP381" s="2571"/>
      <c r="AQ381" s="2571"/>
      <c r="AR381" s="2571"/>
      <c r="AS381" s="2571"/>
    </row>
    <row r="382" spans="1:45" ht="16.5" customHeight="1">
      <c r="A382" s="2571"/>
      <c r="B382" s="2571"/>
      <c r="C382" s="2571"/>
      <c r="D382" s="73"/>
      <c r="E382" s="73"/>
      <c r="F382" s="2629"/>
      <c r="G382" s="2571"/>
      <c r="H382" s="2571"/>
      <c r="I382" s="2571"/>
      <c r="J382" s="2571"/>
      <c r="K382" s="2571"/>
      <c r="L382" s="2571"/>
      <c r="M382" s="2571"/>
      <c r="N382" s="2571"/>
      <c r="O382" s="2571"/>
      <c r="P382" s="2571"/>
      <c r="Q382" s="2571"/>
      <c r="R382" s="2571"/>
      <c r="S382" s="2571"/>
      <c r="T382" s="2571"/>
      <c r="U382" s="2571"/>
      <c r="V382" s="2571"/>
      <c r="W382" s="2571"/>
      <c r="X382" s="2571"/>
      <c r="Y382" s="2571"/>
      <c r="Z382" s="2571"/>
      <c r="AA382" s="2571"/>
      <c r="AB382" s="2571"/>
      <c r="AC382" s="2571"/>
      <c r="AD382" s="2571"/>
      <c r="AE382" s="2571"/>
      <c r="AF382" s="2571"/>
      <c r="AG382" s="2571"/>
      <c r="AH382" s="2571"/>
      <c r="AI382" s="2571"/>
      <c r="AJ382" s="2571"/>
      <c r="AK382" s="2571"/>
      <c r="AL382" s="2571"/>
      <c r="AM382" s="2571"/>
      <c r="AN382" s="2571"/>
      <c r="AO382" s="2571"/>
      <c r="AP382" s="2571"/>
      <c r="AQ382" s="2571"/>
      <c r="AR382" s="2571"/>
      <c r="AS382" s="2571"/>
    </row>
    <row r="383" spans="1:45" ht="16.5" customHeight="1">
      <c r="A383" s="2571"/>
      <c r="B383" s="2571"/>
      <c r="C383" s="2571"/>
      <c r="D383" s="73"/>
      <c r="E383" s="73"/>
      <c r="F383" s="2629"/>
      <c r="G383" s="2571"/>
      <c r="H383" s="2571"/>
      <c r="I383" s="2571"/>
      <c r="J383" s="2571"/>
      <c r="K383" s="2571"/>
      <c r="L383" s="2571"/>
      <c r="M383" s="2571"/>
      <c r="N383" s="2571"/>
      <c r="O383" s="2571"/>
      <c r="P383" s="2571"/>
      <c r="Q383" s="2571"/>
      <c r="R383" s="2571"/>
      <c r="S383" s="2571"/>
      <c r="T383" s="2571"/>
      <c r="U383" s="2571"/>
      <c r="V383" s="2571"/>
      <c r="W383" s="2571"/>
      <c r="X383" s="2571"/>
      <c r="Y383" s="2571"/>
      <c r="Z383" s="2571"/>
      <c r="AA383" s="2571"/>
      <c r="AB383" s="2571"/>
      <c r="AC383" s="2571"/>
      <c r="AD383" s="2571"/>
      <c r="AE383" s="2571"/>
      <c r="AF383" s="2571"/>
      <c r="AG383" s="2571"/>
      <c r="AH383" s="2571"/>
      <c r="AI383" s="2571"/>
      <c r="AJ383" s="2571"/>
      <c r="AK383" s="2571"/>
      <c r="AL383" s="2571"/>
      <c r="AM383" s="2571"/>
      <c r="AN383" s="2571"/>
      <c r="AO383" s="2571"/>
      <c r="AP383" s="2571"/>
      <c r="AQ383" s="2571"/>
      <c r="AR383" s="2571"/>
      <c r="AS383" s="2571"/>
    </row>
    <row r="384" spans="1:45" ht="16.5" customHeight="1">
      <c r="A384" s="2571"/>
      <c r="B384" s="2571"/>
      <c r="C384" s="2571"/>
      <c r="D384" s="73"/>
      <c r="E384" s="73"/>
      <c r="F384" s="2629"/>
      <c r="G384" s="2571"/>
      <c r="H384" s="2571"/>
      <c r="I384" s="2571"/>
      <c r="J384" s="2571"/>
      <c r="K384" s="2571"/>
      <c r="L384" s="2571"/>
      <c r="M384" s="2571"/>
      <c r="N384" s="2571"/>
      <c r="O384" s="2571"/>
      <c r="P384" s="2571"/>
      <c r="Q384" s="2571"/>
      <c r="R384" s="2571"/>
      <c r="S384" s="2571"/>
      <c r="T384" s="2571"/>
      <c r="U384" s="2571"/>
      <c r="V384" s="2571"/>
      <c r="W384" s="2571"/>
      <c r="X384" s="2571"/>
      <c r="Y384" s="2571"/>
      <c r="Z384" s="2571"/>
      <c r="AA384" s="2571"/>
      <c r="AB384" s="2571"/>
      <c r="AC384" s="2571"/>
      <c r="AD384" s="2571"/>
      <c r="AE384" s="2571"/>
      <c r="AF384" s="2571"/>
      <c r="AG384" s="2571"/>
      <c r="AH384" s="2571"/>
      <c r="AI384" s="2571"/>
      <c r="AJ384" s="2571"/>
      <c r="AK384" s="2571"/>
      <c r="AL384" s="2571"/>
      <c r="AM384" s="2571"/>
      <c r="AN384" s="2571"/>
      <c r="AO384" s="2571"/>
      <c r="AP384" s="2571"/>
      <c r="AQ384" s="2571"/>
      <c r="AR384" s="2571"/>
      <c r="AS384" s="2571"/>
    </row>
    <row r="385" spans="1:45" ht="16.5" customHeight="1">
      <c r="A385" s="2571"/>
      <c r="B385" s="2571"/>
      <c r="C385" s="2571"/>
      <c r="D385" s="73"/>
      <c r="E385" s="73"/>
      <c r="F385" s="2629"/>
      <c r="G385" s="2571"/>
      <c r="H385" s="2571"/>
      <c r="I385" s="2571"/>
      <c r="J385" s="2571"/>
      <c r="K385" s="2571"/>
      <c r="L385" s="2571"/>
      <c r="M385" s="2571"/>
      <c r="N385" s="2571"/>
      <c r="O385" s="2571"/>
      <c r="P385" s="2571"/>
      <c r="Q385" s="2571"/>
      <c r="R385" s="2571"/>
      <c r="S385" s="2571"/>
      <c r="T385" s="2571"/>
      <c r="U385" s="2571"/>
      <c r="V385" s="2571"/>
      <c r="W385" s="2571"/>
      <c r="X385" s="2571"/>
      <c r="Y385" s="2571"/>
      <c r="Z385" s="2571"/>
      <c r="AA385" s="2571"/>
      <c r="AB385" s="2571"/>
      <c r="AC385" s="2571"/>
      <c r="AD385" s="2571"/>
      <c r="AE385" s="2571"/>
      <c r="AF385" s="2571"/>
      <c r="AG385" s="2571"/>
      <c r="AH385" s="2571"/>
      <c r="AI385" s="2571"/>
      <c r="AJ385" s="2571"/>
      <c r="AK385" s="2571"/>
      <c r="AL385" s="2571"/>
      <c r="AM385" s="2571"/>
      <c r="AN385" s="2571"/>
      <c r="AO385" s="2571"/>
      <c r="AP385" s="2571"/>
      <c r="AQ385" s="2571"/>
      <c r="AR385" s="2571"/>
      <c r="AS385" s="2571"/>
    </row>
    <row r="386" spans="1:45" ht="16.5" customHeight="1">
      <c r="A386" s="2571"/>
      <c r="B386" s="2571"/>
      <c r="C386" s="2571"/>
      <c r="D386" s="73"/>
      <c r="E386" s="73"/>
      <c r="F386" s="2629"/>
      <c r="G386" s="2571"/>
      <c r="H386" s="2571"/>
      <c r="I386" s="2571"/>
      <c r="J386" s="2571"/>
      <c r="K386" s="2571"/>
      <c r="L386" s="2571"/>
      <c r="M386" s="2571"/>
      <c r="N386" s="2571"/>
      <c r="O386" s="2571"/>
      <c r="P386" s="2571"/>
      <c r="Q386" s="2571"/>
      <c r="R386" s="2571"/>
      <c r="S386" s="2571"/>
      <c r="T386" s="2571"/>
      <c r="U386" s="2571"/>
      <c r="V386" s="2571"/>
      <c r="W386" s="2571"/>
      <c r="X386" s="2571"/>
      <c r="Y386" s="2571"/>
      <c r="Z386" s="2571"/>
      <c r="AA386" s="2571"/>
      <c r="AB386" s="2571"/>
      <c r="AC386" s="2571"/>
      <c r="AD386" s="2571"/>
      <c r="AE386" s="2571"/>
      <c r="AF386" s="2571"/>
      <c r="AG386" s="2571"/>
      <c r="AH386" s="2571"/>
      <c r="AI386" s="2571"/>
      <c r="AJ386" s="2571"/>
      <c r="AK386" s="2571"/>
      <c r="AL386" s="2571"/>
      <c r="AM386" s="2571"/>
      <c r="AN386" s="2571"/>
      <c r="AO386" s="2571"/>
      <c r="AP386" s="2571"/>
      <c r="AQ386" s="2571"/>
      <c r="AR386" s="2571"/>
      <c r="AS386" s="2571"/>
    </row>
    <row r="387" spans="1:45" ht="16.5" customHeight="1">
      <c r="A387" s="2571"/>
      <c r="B387" s="2571"/>
      <c r="C387" s="2571"/>
      <c r="D387" s="73"/>
      <c r="E387" s="73"/>
      <c r="F387" s="2629"/>
      <c r="G387" s="2571"/>
      <c r="H387" s="2571"/>
      <c r="I387" s="2571"/>
      <c r="J387" s="2571"/>
      <c r="K387" s="2571"/>
      <c r="L387" s="2571"/>
      <c r="M387" s="2571"/>
      <c r="N387" s="2571"/>
      <c r="O387" s="2571"/>
      <c r="P387" s="2571"/>
      <c r="Q387" s="2571"/>
      <c r="R387" s="2571"/>
      <c r="S387" s="2571"/>
      <c r="T387" s="2571"/>
      <c r="U387" s="2571"/>
      <c r="V387" s="2571"/>
      <c r="W387" s="2571"/>
      <c r="X387" s="2571"/>
      <c r="Y387" s="2571"/>
      <c r="Z387" s="2571"/>
      <c r="AA387" s="2571"/>
      <c r="AB387" s="2571"/>
      <c r="AC387" s="2571"/>
      <c r="AD387" s="2571"/>
      <c r="AE387" s="2571"/>
      <c r="AF387" s="2571"/>
      <c r="AG387" s="2571"/>
      <c r="AH387" s="2571"/>
      <c r="AI387" s="2571"/>
      <c r="AJ387" s="2571"/>
      <c r="AK387" s="2571"/>
      <c r="AL387" s="2571"/>
      <c r="AM387" s="2571"/>
      <c r="AN387" s="2571"/>
      <c r="AO387" s="2571"/>
      <c r="AP387" s="2571"/>
      <c r="AQ387" s="2571"/>
      <c r="AR387" s="2571"/>
      <c r="AS387" s="2571"/>
    </row>
    <row r="388" spans="1:45" ht="16.5" customHeight="1">
      <c r="A388" s="2571"/>
      <c r="B388" s="2571"/>
      <c r="C388" s="2571"/>
      <c r="D388" s="73"/>
      <c r="E388" s="73"/>
      <c r="F388" s="2629"/>
      <c r="G388" s="2571"/>
      <c r="H388" s="2571"/>
      <c r="I388" s="2571"/>
      <c r="J388" s="2571"/>
      <c r="K388" s="2571"/>
      <c r="L388" s="2571"/>
      <c r="M388" s="2571"/>
      <c r="N388" s="2571"/>
      <c r="O388" s="2571"/>
      <c r="P388" s="2571"/>
      <c r="Q388" s="2571"/>
      <c r="R388" s="2571"/>
      <c r="S388" s="2571"/>
      <c r="T388" s="2571"/>
      <c r="U388" s="2571"/>
      <c r="V388" s="2571"/>
      <c r="W388" s="2571"/>
      <c r="X388" s="2571"/>
      <c r="Y388" s="2571"/>
      <c r="Z388" s="2571"/>
      <c r="AA388" s="2571"/>
      <c r="AB388" s="2571"/>
      <c r="AC388" s="2571"/>
      <c r="AD388" s="2571"/>
      <c r="AE388" s="2571"/>
      <c r="AF388" s="2571"/>
      <c r="AG388" s="2571"/>
      <c r="AH388" s="2571"/>
      <c r="AI388" s="2571"/>
      <c r="AJ388" s="2571"/>
      <c r="AK388" s="2571"/>
      <c r="AL388" s="2571"/>
      <c r="AM388" s="2571"/>
      <c r="AN388" s="2571"/>
      <c r="AO388" s="2571"/>
      <c r="AP388" s="2571"/>
      <c r="AQ388" s="2571"/>
      <c r="AR388" s="2571"/>
      <c r="AS388" s="2571"/>
    </row>
    <row r="389" spans="1:45" ht="16.5" customHeight="1">
      <c r="A389" s="2571"/>
      <c r="B389" s="2571"/>
      <c r="C389" s="2571"/>
      <c r="D389" s="73"/>
      <c r="E389" s="73"/>
      <c r="F389" s="2629"/>
      <c r="G389" s="2571"/>
      <c r="H389" s="2571"/>
      <c r="I389" s="2571"/>
      <c r="J389" s="2571"/>
      <c r="K389" s="2571"/>
      <c r="L389" s="2571"/>
      <c r="M389" s="2571"/>
      <c r="N389" s="2571"/>
      <c r="O389" s="2571"/>
      <c r="P389" s="2571"/>
      <c r="Q389" s="2571"/>
      <c r="R389" s="2571"/>
      <c r="S389" s="2571"/>
      <c r="T389" s="2571"/>
      <c r="U389" s="2571"/>
      <c r="V389" s="2571"/>
      <c r="W389" s="2571"/>
      <c r="X389" s="2571"/>
      <c r="Y389" s="2571"/>
      <c r="Z389" s="2571"/>
      <c r="AA389" s="2571"/>
      <c r="AB389" s="2571"/>
      <c r="AC389" s="2571"/>
      <c r="AD389" s="2571"/>
      <c r="AE389" s="2571"/>
      <c r="AF389" s="2571"/>
      <c r="AG389" s="2571"/>
      <c r="AH389" s="2571"/>
      <c r="AI389" s="2571"/>
      <c r="AJ389" s="2571"/>
      <c r="AK389" s="2571"/>
      <c r="AL389" s="2571"/>
      <c r="AM389" s="2571"/>
      <c r="AN389" s="2571"/>
      <c r="AO389" s="2571"/>
      <c r="AP389" s="2571"/>
      <c r="AQ389" s="2571"/>
      <c r="AR389" s="2571"/>
      <c r="AS389" s="2571"/>
    </row>
    <row r="390" spans="1:45" ht="16.5" customHeight="1">
      <c r="A390" s="2571"/>
      <c r="B390" s="2571"/>
      <c r="C390" s="2571"/>
      <c r="D390" s="73"/>
      <c r="E390" s="73"/>
      <c r="F390" s="2629"/>
      <c r="G390" s="2571"/>
      <c r="H390" s="2571"/>
      <c r="I390" s="2571"/>
      <c r="J390" s="2571"/>
      <c r="K390" s="2571"/>
      <c r="L390" s="2571"/>
      <c r="M390" s="2571"/>
      <c r="N390" s="2571"/>
      <c r="O390" s="2571"/>
      <c r="P390" s="2571"/>
      <c r="Q390" s="2571"/>
      <c r="R390" s="2571"/>
      <c r="S390" s="2571"/>
      <c r="T390" s="2571"/>
      <c r="U390" s="2571"/>
      <c r="V390" s="2571"/>
      <c r="W390" s="2571"/>
      <c r="X390" s="2571"/>
      <c r="Y390" s="2571"/>
      <c r="Z390" s="2571"/>
      <c r="AA390" s="2571"/>
      <c r="AB390" s="2571"/>
      <c r="AC390" s="2571"/>
      <c r="AD390" s="2571"/>
      <c r="AE390" s="2571"/>
      <c r="AF390" s="2571"/>
      <c r="AG390" s="2571"/>
      <c r="AH390" s="2571"/>
      <c r="AI390" s="2571"/>
      <c r="AJ390" s="2571"/>
      <c r="AK390" s="2571"/>
      <c r="AL390" s="2571"/>
      <c r="AM390" s="2571"/>
      <c r="AN390" s="2571"/>
      <c r="AO390" s="2571"/>
      <c r="AP390" s="2571"/>
      <c r="AQ390" s="2571"/>
      <c r="AR390" s="2571"/>
      <c r="AS390" s="2571"/>
    </row>
    <row r="391" spans="1:45" ht="16.5" customHeight="1">
      <c r="A391" s="2571"/>
      <c r="B391" s="2571"/>
      <c r="C391" s="2571"/>
      <c r="D391" s="73"/>
      <c r="E391" s="73"/>
      <c r="F391" s="2629"/>
      <c r="G391" s="2571"/>
      <c r="H391" s="2571"/>
      <c r="I391" s="2571"/>
      <c r="J391" s="2571"/>
      <c r="K391" s="2571"/>
      <c r="L391" s="2571"/>
      <c r="M391" s="2571"/>
      <c r="N391" s="2571"/>
      <c r="O391" s="2571"/>
      <c r="P391" s="2571"/>
      <c r="Q391" s="2571"/>
      <c r="R391" s="2571"/>
      <c r="S391" s="2571"/>
      <c r="T391" s="2571"/>
      <c r="U391" s="2571"/>
      <c r="V391" s="2571"/>
      <c r="W391" s="2571"/>
      <c r="X391" s="2571"/>
      <c r="Y391" s="2571"/>
      <c r="Z391" s="2571"/>
      <c r="AA391" s="2571"/>
      <c r="AB391" s="2571"/>
      <c r="AC391" s="2571"/>
      <c r="AD391" s="2571"/>
      <c r="AE391" s="2571"/>
      <c r="AF391" s="2571"/>
      <c r="AG391" s="2571"/>
      <c r="AH391" s="2571"/>
      <c r="AI391" s="2571"/>
      <c r="AJ391" s="2571"/>
      <c r="AK391" s="2571"/>
      <c r="AL391" s="2571"/>
      <c r="AM391" s="2571"/>
      <c r="AN391" s="2571"/>
      <c r="AO391" s="2571"/>
      <c r="AP391" s="2571"/>
      <c r="AQ391" s="2571"/>
      <c r="AR391" s="2571"/>
      <c r="AS391" s="2571"/>
    </row>
    <row r="392" spans="1:45" ht="16.5" customHeight="1">
      <c r="A392" s="2571"/>
      <c r="B392" s="2571"/>
      <c r="C392" s="2571"/>
      <c r="D392" s="73"/>
      <c r="E392" s="73"/>
      <c r="F392" s="2629"/>
      <c r="G392" s="2571"/>
      <c r="H392" s="2571"/>
      <c r="I392" s="2571"/>
      <c r="J392" s="2571"/>
      <c r="K392" s="2571"/>
      <c r="L392" s="2571"/>
      <c r="M392" s="2571"/>
      <c r="N392" s="2571"/>
      <c r="O392" s="2571"/>
      <c r="P392" s="2571"/>
      <c r="Q392" s="2571"/>
      <c r="R392" s="2571"/>
      <c r="S392" s="2571"/>
      <c r="T392" s="2571"/>
      <c r="U392" s="2571"/>
      <c r="V392" s="2571"/>
      <c r="W392" s="2571"/>
      <c r="X392" s="2571"/>
      <c r="Y392" s="2571"/>
      <c r="Z392" s="2571"/>
      <c r="AA392" s="2571"/>
      <c r="AB392" s="2571"/>
      <c r="AC392" s="2571"/>
      <c r="AD392" s="2571"/>
      <c r="AE392" s="2571"/>
      <c r="AF392" s="2571"/>
      <c r="AG392" s="2571"/>
      <c r="AH392" s="2571"/>
      <c r="AI392" s="2571"/>
      <c r="AJ392" s="2571"/>
      <c r="AK392" s="2571"/>
      <c r="AL392" s="2571"/>
      <c r="AM392" s="2571"/>
      <c r="AN392" s="2571"/>
      <c r="AO392" s="2571"/>
      <c r="AP392" s="2571"/>
      <c r="AQ392" s="2571"/>
      <c r="AR392" s="2571"/>
      <c r="AS392" s="2571"/>
    </row>
    <row r="393" spans="1:45" ht="16.5" customHeight="1">
      <c r="A393" s="2571"/>
      <c r="B393" s="2571"/>
      <c r="C393" s="2571"/>
      <c r="D393" s="73"/>
      <c r="E393" s="73"/>
      <c r="F393" s="2629"/>
      <c r="G393" s="2571"/>
      <c r="H393" s="2571"/>
      <c r="I393" s="2571"/>
      <c r="J393" s="2571"/>
      <c r="K393" s="2571"/>
      <c r="L393" s="2571"/>
      <c r="M393" s="2571"/>
      <c r="N393" s="2571"/>
      <c r="O393" s="2571"/>
      <c r="P393" s="2571"/>
      <c r="Q393" s="2571"/>
      <c r="R393" s="2571"/>
      <c r="S393" s="2571"/>
      <c r="T393" s="2571"/>
      <c r="U393" s="2571"/>
      <c r="V393" s="2571"/>
      <c r="W393" s="2571"/>
      <c r="X393" s="2571"/>
      <c r="Y393" s="2571"/>
      <c r="Z393" s="2571"/>
      <c r="AA393" s="2571"/>
      <c r="AB393" s="2571"/>
      <c r="AC393" s="2571"/>
      <c r="AD393" s="2571"/>
      <c r="AE393" s="2571"/>
      <c r="AF393" s="2571"/>
      <c r="AG393" s="2571"/>
      <c r="AH393" s="2571"/>
      <c r="AI393" s="2571"/>
      <c r="AJ393" s="2571"/>
      <c r="AK393" s="2571"/>
      <c r="AL393" s="2571"/>
      <c r="AM393" s="2571"/>
      <c r="AN393" s="2571"/>
      <c r="AO393" s="2571"/>
      <c r="AP393" s="2571"/>
      <c r="AQ393" s="2571"/>
      <c r="AR393" s="2571"/>
      <c r="AS393" s="2571"/>
    </row>
    <row r="394" spans="1:45" ht="16.5" customHeight="1">
      <c r="A394" s="2571"/>
      <c r="B394" s="2571"/>
      <c r="C394" s="2571"/>
      <c r="D394" s="73"/>
      <c r="E394" s="73"/>
      <c r="F394" s="2629"/>
      <c r="G394" s="2571"/>
      <c r="H394" s="2571"/>
      <c r="I394" s="2571"/>
      <c r="J394" s="2571"/>
      <c r="K394" s="2571"/>
      <c r="L394" s="2571"/>
      <c r="M394" s="2571"/>
      <c r="N394" s="2571"/>
      <c r="O394" s="2571"/>
      <c r="P394" s="2571"/>
      <c r="Q394" s="2571"/>
      <c r="R394" s="2571"/>
      <c r="S394" s="2571"/>
      <c r="T394" s="2571"/>
      <c r="U394" s="2571"/>
      <c r="V394" s="2571"/>
      <c r="W394" s="2571"/>
      <c r="X394" s="2571"/>
      <c r="Y394" s="2571"/>
      <c r="Z394" s="2571"/>
      <c r="AA394" s="2571"/>
      <c r="AB394" s="2571"/>
      <c r="AC394" s="2571"/>
      <c r="AD394" s="2571"/>
      <c r="AE394" s="2571"/>
      <c r="AF394" s="2571"/>
      <c r="AG394" s="2571"/>
      <c r="AH394" s="2571"/>
      <c r="AI394" s="2571"/>
      <c r="AJ394" s="2571"/>
      <c r="AK394" s="2571"/>
      <c r="AL394" s="2571"/>
      <c r="AM394" s="2571"/>
      <c r="AN394" s="2571"/>
      <c r="AO394" s="2571"/>
      <c r="AP394" s="2571"/>
      <c r="AQ394" s="2571"/>
      <c r="AR394" s="2571"/>
      <c r="AS394" s="2571"/>
    </row>
    <row r="395" spans="1:45" ht="16.5" customHeight="1">
      <c r="A395" s="2571"/>
      <c r="B395" s="2571"/>
      <c r="C395" s="2571"/>
      <c r="D395" s="73"/>
      <c r="E395" s="73"/>
      <c r="F395" s="2629"/>
      <c r="G395" s="2571"/>
      <c r="H395" s="2571"/>
      <c r="I395" s="2571"/>
      <c r="J395" s="2571"/>
      <c r="K395" s="2571"/>
      <c r="L395" s="2571"/>
      <c r="M395" s="2571"/>
      <c r="N395" s="2571"/>
      <c r="O395" s="2571"/>
      <c r="P395" s="2571"/>
      <c r="Q395" s="2571"/>
      <c r="R395" s="2571"/>
      <c r="S395" s="2571"/>
      <c r="T395" s="2571"/>
      <c r="U395" s="2571"/>
      <c r="V395" s="2571"/>
      <c r="W395" s="2571"/>
      <c r="X395" s="2571"/>
      <c r="Y395" s="2571"/>
      <c r="Z395" s="2571"/>
      <c r="AA395" s="2571"/>
      <c r="AB395" s="2571"/>
      <c r="AC395" s="2571"/>
      <c r="AD395" s="2571"/>
      <c r="AE395" s="2571"/>
      <c r="AF395" s="2571"/>
      <c r="AG395" s="2571"/>
      <c r="AH395" s="2571"/>
      <c r="AI395" s="2571"/>
      <c r="AJ395" s="2571"/>
      <c r="AK395" s="2571"/>
      <c r="AL395" s="2571"/>
      <c r="AM395" s="2571"/>
      <c r="AN395" s="2571"/>
      <c r="AO395" s="2571"/>
      <c r="AP395" s="2571"/>
      <c r="AQ395" s="2571"/>
      <c r="AR395" s="2571"/>
      <c r="AS395" s="2571"/>
    </row>
    <row r="396" spans="1:45" ht="16.5" customHeight="1">
      <c r="A396" s="2571"/>
      <c r="B396" s="2571"/>
      <c r="C396" s="2571"/>
      <c r="D396" s="73"/>
      <c r="E396" s="73"/>
      <c r="F396" s="2629"/>
      <c r="G396" s="2571"/>
      <c r="H396" s="2571"/>
      <c r="I396" s="2571"/>
      <c r="J396" s="2571"/>
      <c r="K396" s="2571"/>
      <c r="L396" s="2571"/>
      <c r="M396" s="2571"/>
      <c r="N396" s="2571"/>
      <c r="O396" s="2571"/>
      <c r="P396" s="2571"/>
      <c r="Q396" s="2571"/>
      <c r="R396" s="2571"/>
      <c r="S396" s="2571"/>
      <c r="T396" s="2571"/>
      <c r="U396" s="2571"/>
      <c r="V396" s="2571"/>
      <c r="W396" s="2571"/>
      <c r="X396" s="2571"/>
      <c r="Y396" s="2571"/>
      <c r="Z396" s="2571"/>
      <c r="AA396" s="2571"/>
      <c r="AB396" s="2571"/>
      <c r="AC396" s="2571"/>
      <c r="AD396" s="2571"/>
      <c r="AE396" s="2571"/>
      <c r="AF396" s="2571"/>
      <c r="AG396" s="2571"/>
      <c r="AH396" s="2571"/>
      <c r="AI396" s="2571"/>
      <c r="AJ396" s="2571"/>
      <c r="AK396" s="2571"/>
      <c r="AL396" s="2571"/>
      <c r="AM396" s="2571"/>
      <c r="AN396" s="2571"/>
      <c r="AO396" s="2571"/>
      <c r="AP396" s="2571"/>
      <c r="AQ396" s="2571"/>
      <c r="AR396" s="2571"/>
      <c r="AS396" s="2571"/>
    </row>
    <row r="397" spans="1:45" ht="16.5" customHeight="1">
      <c r="A397" s="2571"/>
      <c r="B397" s="2571"/>
      <c r="C397" s="2571"/>
      <c r="D397" s="73"/>
      <c r="E397" s="73"/>
      <c r="F397" s="2629"/>
      <c r="G397" s="2571"/>
      <c r="H397" s="2571"/>
      <c r="I397" s="2571"/>
      <c r="J397" s="2571"/>
      <c r="K397" s="2571"/>
      <c r="L397" s="2571"/>
      <c r="M397" s="2571"/>
      <c r="N397" s="2571"/>
      <c r="O397" s="2571"/>
      <c r="P397" s="2571"/>
      <c r="Q397" s="2571"/>
      <c r="R397" s="2571"/>
      <c r="S397" s="2571"/>
      <c r="T397" s="2571"/>
      <c r="U397" s="2571"/>
      <c r="V397" s="2571"/>
      <c r="W397" s="2571"/>
      <c r="X397" s="2571"/>
      <c r="Y397" s="2571"/>
      <c r="Z397" s="2571"/>
      <c r="AA397" s="2571"/>
      <c r="AB397" s="2571"/>
      <c r="AC397" s="2571"/>
      <c r="AD397" s="2571"/>
      <c r="AE397" s="2571"/>
      <c r="AF397" s="2571"/>
      <c r="AG397" s="2571"/>
      <c r="AH397" s="2571"/>
      <c r="AI397" s="2571"/>
      <c r="AJ397" s="2571"/>
      <c r="AK397" s="2571"/>
      <c r="AL397" s="2571"/>
      <c r="AM397" s="2571"/>
      <c r="AN397" s="2571"/>
      <c r="AO397" s="2571"/>
      <c r="AP397" s="2571"/>
      <c r="AQ397" s="2571"/>
      <c r="AR397" s="2571"/>
      <c r="AS397" s="2571"/>
    </row>
    <row r="398" spans="1:45" ht="16.5" customHeight="1">
      <c r="A398" s="2571"/>
      <c r="B398" s="2571"/>
      <c r="C398" s="2571"/>
      <c r="D398" s="73"/>
      <c r="E398" s="73"/>
      <c r="F398" s="2629"/>
      <c r="G398" s="2571"/>
      <c r="H398" s="2571"/>
      <c r="I398" s="2571"/>
      <c r="J398" s="2571"/>
      <c r="K398" s="2571"/>
      <c r="L398" s="2571"/>
      <c r="M398" s="2571"/>
      <c r="N398" s="2571"/>
      <c r="O398" s="2571"/>
      <c r="P398" s="2571"/>
      <c r="Q398" s="2571"/>
      <c r="R398" s="2571"/>
      <c r="S398" s="2571"/>
      <c r="T398" s="2571"/>
      <c r="U398" s="2571"/>
      <c r="V398" s="2571"/>
      <c r="W398" s="2571"/>
      <c r="X398" s="2571"/>
      <c r="Y398" s="2571"/>
      <c r="Z398" s="2571"/>
      <c r="AA398" s="2571"/>
      <c r="AB398" s="2571"/>
      <c r="AC398" s="2571"/>
      <c r="AD398" s="2571"/>
      <c r="AE398" s="2571"/>
      <c r="AF398" s="2571"/>
      <c r="AG398" s="2571"/>
      <c r="AH398" s="2571"/>
      <c r="AI398" s="2571"/>
      <c r="AJ398" s="2571"/>
      <c r="AK398" s="2571"/>
      <c r="AL398" s="2571"/>
      <c r="AM398" s="2571"/>
      <c r="AN398" s="2571"/>
      <c r="AO398" s="2571"/>
      <c r="AP398" s="2571"/>
      <c r="AQ398" s="2571"/>
      <c r="AR398" s="2571"/>
      <c r="AS398" s="2571"/>
    </row>
    <row r="399" spans="1:45" ht="16.5" customHeight="1">
      <c r="A399" s="2571"/>
      <c r="B399" s="2571"/>
      <c r="C399" s="2571"/>
      <c r="D399" s="73"/>
      <c r="E399" s="73"/>
      <c r="F399" s="2629"/>
      <c r="G399" s="2571"/>
      <c r="H399" s="2571"/>
      <c r="I399" s="2571"/>
      <c r="J399" s="2571"/>
      <c r="K399" s="2571"/>
      <c r="L399" s="2571"/>
      <c r="M399" s="2571"/>
      <c r="N399" s="2571"/>
      <c r="O399" s="2571"/>
      <c r="P399" s="2571"/>
      <c r="Q399" s="2571"/>
      <c r="R399" s="2571"/>
      <c r="S399" s="2571"/>
      <c r="T399" s="2571"/>
      <c r="U399" s="2571"/>
      <c r="V399" s="2571"/>
      <c r="W399" s="2571"/>
      <c r="X399" s="2571"/>
      <c r="Y399" s="2571"/>
      <c r="Z399" s="2571"/>
      <c r="AA399" s="2571"/>
      <c r="AB399" s="2571"/>
      <c r="AC399" s="2571"/>
      <c r="AD399" s="2571"/>
      <c r="AE399" s="2571"/>
      <c r="AF399" s="2571"/>
      <c r="AG399" s="2571"/>
      <c r="AH399" s="2571"/>
      <c r="AI399" s="2571"/>
      <c r="AJ399" s="2571"/>
      <c r="AK399" s="2571"/>
      <c r="AL399" s="2571"/>
      <c r="AM399" s="2571"/>
      <c r="AN399" s="2571"/>
      <c r="AO399" s="2571"/>
      <c r="AP399" s="2571"/>
      <c r="AQ399" s="2571"/>
      <c r="AR399" s="2571"/>
      <c r="AS399" s="2571"/>
    </row>
    <row r="400" spans="1:45" ht="16.5" customHeight="1">
      <c r="A400" s="2571"/>
      <c r="B400" s="2571"/>
      <c r="C400" s="2571"/>
      <c r="D400" s="73"/>
      <c r="E400" s="73"/>
      <c r="F400" s="2629"/>
      <c r="G400" s="2571"/>
      <c r="H400" s="2571"/>
      <c r="I400" s="2571"/>
      <c r="J400" s="2571"/>
      <c r="K400" s="2571"/>
      <c r="L400" s="2571"/>
      <c r="M400" s="2571"/>
      <c r="N400" s="2571"/>
      <c r="O400" s="2571"/>
      <c r="P400" s="2571"/>
      <c r="Q400" s="2571"/>
      <c r="R400" s="2571"/>
      <c r="S400" s="2571"/>
      <c r="T400" s="2571"/>
      <c r="U400" s="2571"/>
      <c r="V400" s="2571"/>
      <c r="W400" s="2571"/>
      <c r="X400" s="2571"/>
      <c r="Y400" s="2571"/>
      <c r="Z400" s="2571"/>
      <c r="AA400" s="2571"/>
      <c r="AB400" s="2571"/>
      <c r="AC400" s="2571"/>
      <c r="AD400" s="2571"/>
      <c r="AE400" s="2571"/>
      <c r="AF400" s="2571"/>
      <c r="AG400" s="2571"/>
      <c r="AH400" s="2571"/>
      <c r="AI400" s="2571"/>
      <c r="AJ400" s="2571"/>
      <c r="AK400" s="2571"/>
      <c r="AL400" s="2571"/>
      <c r="AM400" s="2571"/>
      <c r="AN400" s="2571"/>
      <c r="AO400" s="2571"/>
      <c r="AP400" s="2571"/>
      <c r="AQ400" s="2571"/>
      <c r="AR400" s="2571"/>
      <c r="AS400" s="2571"/>
    </row>
    <row r="401" spans="1:45" ht="16.5" customHeight="1">
      <c r="A401" s="2571"/>
      <c r="B401" s="2571"/>
      <c r="C401" s="2571"/>
      <c r="D401" s="73"/>
      <c r="E401" s="73"/>
      <c r="F401" s="2629"/>
      <c r="G401" s="2571"/>
      <c r="H401" s="2571"/>
      <c r="I401" s="2571"/>
      <c r="J401" s="2571"/>
      <c r="K401" s="2571"/>
      <c r="L401" s="2571"/>
      <c r="M401" s="2571"/>
      <c r="N401" s="2571"/>
      <c r="O401" s="2571"/>
      <c r="P401" s="2571"/>
      <c r="Q401" s="2571"/>
      <c r="R401" s="2571"/>
      <c r="S401" s="2571"/>
      <c r="T401" s="2571"/>
      <c r="U401" s="2571"/>
      <c r="V401" s="2571"/>
      <c r="W401" s="2571"/>
      <c r="X401" s="2571"/>
      <c r="Y401" s="2571"/>
      <c r="Z401" s="2571"/>
      <c r="AA401" s="2571"/>
      <c r="AB401" s="2571"/>
      <c r="AC401" s="2571"/>
      <c r="AD401" s="2571"/>
      <c r="AE401" s="2571"/>
      <c r="AF401" s="2571"/>
      <c r="AG401" s="2571"/>
      <c r="AH401" s="2571"/>
      <c r="AI401" s="2571"/>
      <c r="AJ401" s="2571"/>
      <c r="AK401" s="2571"/>
      <c r="AL401" s="2571"/>
      <c r="AM401" s="2571"/>
      <c r="AN401" s="2571"/>
      <c r="AO401" s="2571"/>
      <c r="AP401" s="2571"/>
      <c r="AQ401" s="2571"/>
      <c r="AR401" s="2571"/>
      <c r="AS401" s="2571"/>
    </row>
    <row r="402" spans="1:45" ht="16.5" customHeight="1">
      <c r="A402" s="2571"/>
      <c r="B402" s="2571"/>
      <c r="C402" s="2571"/>
      <c r="D402" s="73"/>
      <c r="E402" s="73"/>
      <c r="F402" s="2629"/>
      <c r="G402" s="2571"/>
      <c r="H402" s="2571"/>
      <c r="I402" s="2571"/>
      <c r="J402" s="2571"/>
      <c r="K402" s="2571"/>
      <c r="L402" s="2571"/>
      <c r="M402" s="2571"/>
      <c r="N402" s="2571"/>
      <c r="O402" s="2571"/>
      <c r="P402" s="2571"/>
      <c r="Q402" s="2571"/>
      <c r="R402" s="2571"/>
      <c r="S402" s="2571"/>
      <c r="T402" s="2571"/>
      <c r="U402" s="2571"/>
      <c r="V402" s="2571"/>
      <c r="W402" s="2571"/>
      <c r="X402" s="2571"/>
      <c r="Y402" s="2571"/>
      <c r="Z402" s="2571"/>
      <c r="AA402" s="2571"/>
      <c r="AB402" s="2571"/>
      <c r="AC402" s="2571"/>
      <c r="AD402" s="2571"/>
      <c r="AE402" s="2571"/>
      <c r="AF402" s="2571"/>
      <c r="AG402" s="2571"/>
      <c r="AH402" s="2571"/>
      <c r="AI402" s="2571"/>
      <c r="AJ402" s="2571"/>
      <c r="AK402" s="2571"/>
      <c r="AL402" s="2571"/>
      <c r="AM402" s="2571"/>
      <c r="AN402" s="2571"/>
      <c r="AO402" s="2571"/>
      <c r="AP402" s="2571"/>
      <c r="AQ402" s="2571"/>
      <c r="AR402" s="2571"/>
      <c r="AS402" s="2571"/>
    </row>
    <row r="403" spans="1:45" ht="16.5" customHeight="1">
      <c r="A403" s="2571"/>
      <c r="B403" s="2571"/>
      <c r="C403" s="2571"/>
      <c r="D403" s="73"/>
      <c r="E403" s="73"/>
      <c r="F403" s="2629"/>
      <c r="G403" s="2571"/>
      <c r="H403" s="2571"/>
      <c r="I403" s="2571"/>
      <c r="J403" s="2571"/>
      <c r="K403" s="2571"/>
      <c r="L403" s="2571"/>
      <c r="M403" s="2571"/>
      <c r="N403" s="2571"/>
      <c r="O403" s="2571"/>
      <c r="P403" s="2571"/>
      <c r="Q403" s="2571"/>
      <c r="R403" s="2571"/>
      <c r="S403" s="2571"/>
      <c r="T403" s="2571"/>
      <c r="U403" s="2571"/>
      <c r="V403" s="2571"/>
      <c r="W403" s="2571"/>
      <c r="X403" s="2571"/>
      <c r="Y403" s="2571"/>
      <c r="Z403" s="2571"/>
      <c r="AA403" s="2571"/>
      <c r="AB403" s="2571"/>
      <c r="AC403" s="2571"/>
      <c r="AD403" s="2571"/>
      <c r="AE403" s="2571"/>
      <c r="AF403" s="2571"/>
      <c r="AG403" s="2571"/>
      <c r="AH403" s="2571"/>
      <c r="AI403" s="2571"/>
      <c r="AJ403" s="2571"/>
      <c r="AK403" s="2571"/>
      <c r="AL403" s="2571"/>
      <c r="AM403" s="2571"/>
      <c r="AN403" s="2571"/>
      <c r="AO403" s="2571"/>
      <c r="AP403" s="2571"/>
      <c r="AQ403" s="2571"/>
      <c r="AR403" s="2571"/>
      <c r="AS403" s="2571"/>
    </row>
    <row r="404" spans="1:45" ht="16.5" customHeight="1">
      <c r="A404" s="2571"/>
      <c r="B404" s="2571"/>
      <c r="C404" s="2571"/>
      <c r="D404" s="73"/>
      <c r="E404" s="73"/>
      <c r="F404" s="2629"/>
      <c r="G404" s="2571"/>
      <c r="H404" s="2571"/>
      <c r="I404" s="2571"/>
      <c r="J404" s="2571"/>
      <c r="K404" s="2571"/>
      <c r="L404" s="2571"/>
      <c r="M404" s="2571"/>
      <c r="N404" s="2571"/>
      <c r="O404" s="2571"/>
      <c r="P404" s="2571"/>
      <c r="Q404" s="2571"/>
      <c r="R404" s="2571"/>
      <c r="S404" s="2571"/>
      <c r="T404" s="2571"/>
      <c r="U404" s="2571"/>
      <c r="V404" s="2571"/>
      <c r="W404" s="2571"/>
      <c r="X404" s="2571"/>
      <c r="Y404" s="2571"/>
      <c r="Z404" s="2571"/>
      <c r="AA404" s="2571"/>
      <c r="AB404" s="2571"/>
      <c r="AC404" s="2571"/>
      <c r="AD404" s="2571"/>
      <c r="AE404" s="2571"/>
      <c r="AF404" s="2571"/>
      <c r="AG404" s="2571"/>
      <c r="AH404" s="2571"/>
      <c r="AI404" s="2571"/>
      <c r="AJ404" s="2571"/>
      <c r="AK404" s="2571"/>
      <c r="AL404" s="2571"/>
      <c r="AM404" s="2571"/>
      <c r="AN404" s="2571"/>
      <c r="AO404" s="2571"/>
      <c r="AP404" s="2571"/>
      <c r="AQ404" s="2571"/>
      <c r="AR404" s="2571"/>
      <c r="AS404" s="2571"/>
    </row>
    <row r="405" spans="1:45" ht="16.5" customHeight="1">
      <c r="A405" s="2571"/>
      <c r="B405" s="2571"/>
      <c r="C405" s="2571"/>
      <c r="D405" s="73"/>
      <c r="E405" s="73"/>
      <c r="F405" s="2629"/>
      <c r="G405" s="2571"/>
      <c r="H405" s="2571"/>
      <c r="I405" s="2571"/>
      <c r="J405" s="2571"/>
      <c r="K405" s="2571"/>
      <c r="L405" s="2571"/>
      <c r="M405" s="2571"/>
      <c r="N405" s="2571"/>
      <c r="O405" s="2571"/>
      <c r="P405" s="2571"/>
      <c r="Q405" s="2571"/>
      <c r="R405" s="2571"/>
      <c r="S405" s="2571"/>
      <c r="T405" s="2571"/>
      <c r="U405" s="2571"/>
      <c r="V405" s="2571"/>
      <c r="W405" s="2571"/>
      <c r="X405" s="2571"/>
      <c r="Y405" s="2571"/>
      <c r="Z405" s="2571"/>
      <c r="AA405" s="2571"/>
      <c r="AB405" s="2571"/>
      <c r="AC405" s="2571"/>
      <c r="AD405" s="2571"/>
      <c r="AE405" s="2571"/>
      <c r="AF405" s="2571"/>
      <c r="AG405" s="2571"/>
      <c r="AH405" s="2571"/>
      <c r="AI405" s="2571"/>
      <c r="AJ405" s="2571"/>
      <c r="AK405" s="2571"/>
      <c r="AL405" s="2571"/>
      <c r="AM405" s="2571"/>
      <c r="AN405" s="2571"/>
      <c r="AO405" s="2571"/>
      <c r="AP405" s="2571"/>
      <c r="AQ405" s="2571"/>
      <c r="AR405" s="2571"/>
      <c r="AS405" s="2571"/>
    </row>
    <row r="406" spans="1:45" ht="16.5" customHeight="1">
      <c r="A406" s="2571"/>
      <c r="B406" s="2571"/>
      <c r="C406" s="2571"/>
      <c r="D406" s="73"/>
      <c r="E406" s="73"/>
      <c r="F406" s="2629"/>
      <c r="G406" s="2571"/>
      <c r="H406" s="2571"/>
      <c r="I406" s="2571"/>
      <c r="J406" s="2571"/>
      <c r="K406" s="2571"/>
      <c r="L406" s="2571"/>
      <c r="M406" s="2571"/>
      <c r="N406" s="2571"/>
      <c r="O406" s="2571"/>
      <c r="P406" s="2571"/>
      <c r="Q406" s="2571"/>
      <c r="R406" s="2571"/>
      <c r="S406" s="2571"/>
      <c r="T406" s="2571"/>
      <c r="U406" s="2571"/>
      <c r="V406" s="2571"/>
      <c r="W406" s="2571"/>
      <c r="X406" s="2571"/>
      <c r="Y406" s="2571"/>
      <c r="Z406" s="2571"/>
      <c r="AA406" s="2571"/>
      <c r="AB406" s="2571"/>
      <c r="AC406" s="2571"/>
      <c r="AD406" s="2571"/>
      <c r="AE406" s="2571"/>
      <c r="AF406" s="2571"/>
      <c r="AG406" s="2571"/>
      <c r="AH406" s="2571"/>
      <c r="AI406" s="2571"/>
      <c r="AJ406" s="2571"/>
      <c r="AK406" s="2571"/>
      <c r="AL406" s="2571"/>
      <c r="AM406" s="2571"/>
      <c r="AN406" s="2571"/>
      <c r="AO406" s="2571"/>
      <c r="AP406" s="2571"/>
      <c r="AQ406" s="2571"/>
      <c r="AR406" s="2571"/>
      <c r="AS406" s="2571"/>
    </row>
    <row r="407" spans="1:45" ht="16.5" customHeight="1">
      <c r="A407" s="2571"/>
      <c r="B407" s="2571"/>
      <c r="C407" s="2571"/>
      <c r="D407" s="73"/>
      <c r="E407" s="73"/>
      <c r="F407" s="2629"/>
      <c r="G407" s="2571"/>
      <c r="H407" s="2571"/>
      <c r="I407" s="2571"/>
      <c r="J407" s="2571"/>
      <c r="K407" s="2571"/>
      <c r="L407" s="2571"/>
      <c r="M407" s="2571"/>
      <c r="N407" s="2571"/>
      <c r="O407" s="2571"/>
      <c r="P407" s="2571"/>
      <c r="Q407" s="2571"/>
      <c r="R407" s="2571"/>
      <c r="S407" s="2571"/>
      <c r="T407" s="2571"/>
      <c r="U407" s="2571"/>
      <c r="V407" s="2571"/>
      <c r="W407" s="2571"/>
      <c r="X407" s="2571"/>
      <c r="Y407" s="2571"/>
      <c r="Z407" s="2571"/>
      <c r="AA407" s="2571"/>
      <c r="AB407" s="2571"/>
      <c r="AC407" s="2571"/>
      <c r="AD407" s="2571"/>
      <c r="AE407" s="2571"/>
      <c r="AF407" s="2571"/>
      <c r="AG407" s="2571"/>
      <c r="AH407" s="2571"/>
      <c r="AI407" s="2571"/>
      <c r="AJ407" s="2571"/>
      <c r="AK407" s="2571"/>
      <c r="AL407" s="2571"/>
      <c r="AM407" s="2571"/>
      <c r="AN407" s="2571"/>
      <c r="AO407" s="2571"/>
      <c r="AP407" s="2571"/>
      <c r="AQ407" s="2571"/>
      <c r="AR407" s="2571"/>
      <c r="AS407" s="2571"/>
    </row>
    <row r="408" spans="1:45" ht="16.5" customHeight="1">
      <c r="A408" s="2571"/>
      <c r="B408" s="2571"/>
      <c r="C408" s="2571"/>
      <c r="D408" s="73"/>
      <c r="E408" s="73"/>
      <c r="F408" s="2629"/>
      <c r="G408" s="2571"/>
      <c r="H408" s="2571"/>
      <c r="I408" s="2571"/>
      <c r="J408" s="2571"/>
      <c r="K408" s="2571"/>
      <c r="L408" s="2571"/>
      <c r="M408" s="2571"/>
      <c r="N408" s="2571"/>
      <c r="O408" s="2571"/>
      <c r="P408" s="2571"/>
      <c r="Q408" s="2571"/>
      <c r="R408" s="2571"/>
      <c r="S408" s="2571"/>
      <c r="T408" s="2571"/>
      <c r="U408" s="2571"/>
      <c r="V408" s="2571"/>
      <c r="W408" s="2571"/>
      <c r="X408" s="2571"/>
      <c r="Y408" s="2571"/>
      <c r="Z408" s="2571"/>
      <c r="AA408" s="2571"/>
      <c r="AB408" s="2571"/>
      <c r="AC408" s="2571"/>
      <c r="AD408" s="2571"/>
      <c r="AE408" s="2571"/>
      <c r="AF408" s="2571"/>
      <c r="AG408" s="2571"/>
      <c r="AH408" s="2571"/>
      <c r="AI408" s="2571"/>
      <c r="AJ408" s="2571"/>
      <c r="AK408" s="2571"/>
      <c r="AL408" s="2571"/>
      <c r="AM408" s="2571"/>
      <c r="AN408" s="2571"/>
      <c r="AO408" s="2571"/>
      <c r="AP408" s="2571"/>
      <c r="AQ408" s="2571"/>
      <c r="AR408" s="2571"/>
      <c r="AS408" s="2571"/>
    </row>
    <row r="409" spans="1:45" ht="16.5" customHeight="1">
      <c r="A409" s="2571"/>
      <c r="B409" s="2571"/>
      <c r="C409" s="2571"/>
      <c r="D409" s="73"/>
      <c r="E409" s="73"/>
      <c r="F409" s="2629"/>
      <c r="G409" s="2571"/>
      <c r="H409" s="2571"/>
      <c r="I409" s="2571"/>
      <c r="J409" s="2571"/>
      <c r="K409" s="2571"/>
      <c r="L409" s="2571"/>
      <c r="M409" s="2571"/>
      <c r="N409" s="2571"/>
      <c r="O409" s="2571"/>
      <c r="P409" s="2571"/>
      <c r="Q409" s="2571"/>
      <c r="R409" s="2571"/>
      <c r="S409" s="2571"/>
      <c r="T409" s="2571"/>
      <c r="U409" s="2571"/>
      <c r="V409" s="2571"/>
      <c r="W409" s="2571"/>
      <c r="X409" s="2571"/>
      <c r="Y409" s="2571"/>
      <c r="Z409" s="2571"/>
      <c r="AA409" s="2571"/>
      <c r="AB409" s="2571"/>
      <c r="AC409" s="2571"/>
      <c r="AD409" s="2571"/>
      <c r="AE409" s="2571"/>
      <c r="AF409" s="2571"/>
      <c r="AG409" s="2571"/>
      <c r="AH409" s="2571"/>
      <c r="AI409" s="2571"/>
      <c r="AJ409" s="2571"/>
      <c r="AK409" s="2571"/>
      <c r="AL409" s="2571"/>
      <c r="AM409" s="2571"/>
      <c r="AN409" s="2571"/>
      <c r="AO409" s="2571"/>
      <c r="AP409" s="2571"/>
      <c r="AQ409" s="2571"/>
      <c r="AR409" s="2571"/>
      <c r="AS409" s="2571"/>
    </row>
    <row r="410" spans="1:45" ht="16.5" customHeight="1">
      <c r="A410" s="2571"/>
      <c r="B410" s="2571"/>
      <c r="C410" s="2571"/>
      <c r="D410" s="73"/>
      <c r="E410" s="73"/>
      <c r="F410" s="2629"/>
      <c r="G410" s="2571"/>
      <c r="H410" s="2571"/>
      <c r="I410" s="2571"/>
      <c r="J410" s="2571"/>
      <c r="K410" s="2571"/>
      <c r="L410" s="2571"/>
      <c r="M410" s="2571"/>
      <c r="N410" s="2571"/>
      <c r="O410" s="2571"/>
      <c r="P410" s="2571"/>
      <c r="Q410" s="2571"/>
      <c r="R410" s="2571"/>
      <c r="S410" s="2571"/>
      <c r="T410" s="2571"/>
      <c r="U410" s="2571"/>
      <c r="V410" s="2571"/>
      <c r="W410" s="2571"/>
      <c r="X410" s="2571"/>
      <c r="Y410" s="2571"/>
      <c r="Z410" s="2571"/>
      <c r="AA410" s="2571"/>
      <c r="AB410" s="2571"/>
      <c r="AC410" s="2571"/>
      <c r="AD410" s="2571"/>
      <c r="AE410" s="2571"/>
      <c r="AF410" s="2571"/>
      <c r="AG410" s="2571"/>
      <c r="AH410" s="2571"/>
      <c r="AI410" s="2571"/>
      <c r="AJ410" s="2571"/>
      <c r="AK410" s="2571"/>
      <c r="AL410" s="2571"/>
      <c r="AM410" s="2571"/>
      <c r="AN410" s="2571"/>
      <c r="AO410" s="2571"/>
      <c r="AP410" s="2571"/>
      <c r="AQ410" s="2571"/>
      <c r="AR410" s="2571"/>
      <c r="AS410" s="2571"/>
    </row>
    <row r="411" spans="1:45" ht="16.5" customHeight="1">
      <c r="A411" s="2571"/>
      <c r="B411" s="2571"/>
      <c r="C411" s="2571"/>
      <c r="D411" s="73"/>
      <c r="E411" s="73"/>
      <c r="F411" s="2629"/>
      <c r="G411" s="2571"/>
      <c r="H411" s="2571"/>
      <c r="I411" s="2571"/>
      <c r="J411" s="2571"/>
      <c r="K411" s="2571"/>
      <c r="L411" s="2571"/>
      <c r="M411" s="2571"/>
      <c r="N411" s="2571"/>
      <c r="O411" s="2571"/>
      <c r="P411" s="2571"/>
      <c r="Q411" s="2571"/>
      <c r="R411" s="2571"/>
      <c r="S411" s="2571"/>
      <c r="T411" s="2571"/>
      <c r="U411" s="2571"/>
      <c r="V411" s="2571"/>
      <c r="W411" s="2571"/>
      <c r="X411" s="2571"/>
      <c r="Y411" s="2571"/>
      <c r="Z411" s="2571"/>
      <c r="AA411" s="2571"/>
      <c r="AB411" s="2571"/>
      <c r="AC411" s="2571"/>
      <c r="AD411" s="2571"/>
      <c r="AE411" s="2571"/>
      <c r="AF411" s="2571"/>
      <c r="AG411" s="2571"/>
      <c r="AH411" s="2571"/>
      <c r="AI411" s="2571"/>
      <c r="AJ411" s="2571"/>
      <c r="AK411" s="2571"/>
      <c r="AL411" s="2571"/>
      <c r="AM411" s="2571"/>
      <c r="AN411" s="2571"/>
      <c r="AO411" s="2571"/>
      <c r="AP411" s="2571"/>
      <c r="AQ411" s="2571"/>
      <c r="AR411" s="2571"/>
      <c r="AS411" s="2571"/>
    </row>
    <row r="412" spans="1:45" ht="16.5" customHeight="1">
      <c r="A412" s="2571"/>
      <c r="B412" s="2571"/>
      <c r="C412" s="2571"/>
      <c r="D412" s="73"/>
      <c r="E412" s="73"/>
      <c r="F412" s="2629"/>
      <c r="G412" s="2571"/>
      <c r="H412" s="2571"/>
      <c r="I412" s="2571"/>
      <c r="J412" s="2571"/>
      <c r="K412" s="2571"/>
      <c r="L412" s="2571"/>
      <c r="M412" s="2571"/>
      <c r="N412" s="2571"/>
      <c r="O412" s="2571"/>
      <c r="P412" s="2571"/>
      <c r="Q412" s="2571"/>
      <c r="R412" s="2571"/>
      <c r="S412" s="2571"/>
      <c r="T412" s="2571"/>
      <c r="U412" s="2571"/>
      <c r="V412" s="2571"/>
      <c r="W412" s="2571"/>
      <c r="X412" s="2571"/>
      <c r="Y412" s="2571"/>
      <c r="Z412" s="2571"/>
      <c r="AA412" s="2571"/>
      <c r="AB412" s="2571"/>
      <c r="AC412" s="2571"/>
      <c r="AD412" s="2571"/>
      <c r="AE412" s="2571"/>
      <c r="AF412" s="2571"/>
      <c r="AG412" s="2571"/>
      <c r="AH412" s="2571"/>
      <c r="AI412" s="2571"/>
      <c r="AJ412" s="2571"/>
      <c r="AK412" s="2571"/>
      <c r="AL412" s="2571"/>
      <c r="AM412" s="2571"/>
      <c r="AN412" s="2571"/>
      <c r="AO412" s="2571"/>
      <c r="AP412" s="2571"/>
      <c r="AQ412" s="2571"/>
      <c r="AR412" s="2571"/>
      <c r="AS412" s="2571"/>
    </row>
    <row r="413" spans="1:45" ht="16.5" customHeight="1">
      <c r="A413" s="2571"/>
      <c r="B413" s="2571"/>
      <c r="C413" s="2571"/>
      <c r="D413" s="73"/>
      <c r="E413" s="73"/>
      <c r="F413" s="2629"/>
      <c r="G413" s="2571"/>
      <c r="H413" s="2571"/>
      <c r="I413" s="2571"/>
      <c r="J413" s="2571"/>
      <c r="K413" s="2571"/>
      <c r="L413" s="2571"/>
      <c r="M413" s="2571"/>
      <c r="N413" s="2571"/>
      <c r="O413" s="2571"/>
      <c r="P413" s="2571"/>
      <c r="Q413" s="2571"/>
      <c r="R413" s="2571"/>
      <c r="S413" s="2571"/>
      <c r="T413" s="2571"/>
      <c r="U413" s="2571"/>
      <c r="V413" s="2571"/>
      <c r="W413" s="2571"/>
      <c r="X413" s="2571"/>
      <c r="Y413" s="2571"/>
      <c r="Z413" s="2571"/>
      <c r="AA413" s="2571"/>
      <c r="AB413" s="2571"/>
      <c r="AC413" s="2571"/>
      <c r="AD413" s="2571"/>
      <c r="AE413" s="2571"/>
      <c r="AF413" s="2571"/>
      <c r="AG413" s="2571"/>
      <c r="AH413" s="2571"/>
      <c r="AI413" s="2571"/>
      <c r="AJ413" s="2571"/>
      <c r="AK413" s="2571"/>
      <c r="AL413" s="2571"/>
      <c r="AM413" s="2571"/>
      <c r="AN413" s="2571"/>
      <c r="AO413" s="2571"/>
      <c r="AP413" s="2571"/>
      <c r="AQ413" s="2571"/>
      <c r="AR413" s="2571"/>
      <c r="AS413" s="2571"/>
    </row>
    <row r="414" spans="1:45" ht="16.5" customHeight="1">
      <c r="A414" s="2571"/>
      <c r="B414" s="2571"/>
      <c r="C414" s="2571"/>
      <c r="D414" s="73"/>
      <c r="E414" s="73"/>
      <c r="F414" s="2629"/>
      <c r="G414" s="2571"/>
      <c r="H414" s="2571"/>
      <c r="I414" s="2571"/>
      <c r="J414" s="2571"/>
      <c r="K414" s="2571"/>
      <c r="L414" s="2571"/>
      <c r="M414" s="2571"/>
      <c r="N414" s="2571"/>
      <c r="O414" s="2571"/>
      <c r="P414" s="2571"/>
      <c r="Q414" s="2571"/>
      <c r="R414" s="2571"/>
      <c r="S414" s="2571"/>
      <c r="T414" s="2571"/>
      <c r="U414" s="2571"/>
      <c r="V414" s="2571"/>
      <c r="W414" s="2571"/>
      <c r="X414" s="2571"/>
      <c r="Y414" s="2571"/>
      <c r="Z414" s="2571"/>
      <c r="AA414" s="2571"/>
      <c r="AB414" s="2571"/>
      <c r="AC414" s="2571"/>
      <c r="AD414" s="2571"/>
      <c r="AE414" s="2571"/>
      <c r="AF414" s="2571"/>
      <c r="AG414" s="2571"/>
      <c r="AH414" s="2571"/>
      <c r="AI414" s="2571"/>
      <c r="AJ414" s="2571"/>
      <c r="AK414" s="2571"/>
      <c r="AL414" s="2571"/>
      <c r="AM414" s="2571"/>
      <c r="AN414" s="2571"/>
      <c r="AO414" s="2571"/>
      <c r="AP414" s="2571"/>
      <c r="AQ414" s="2571"/>
      <c r="AR414" s="2571"/>
      <c r="AS414" s="2571"/>
    </row>
    <row r="415" spans="1:45" ht="16.5" customHeight="1">
      <c r="A415" s="2571"/>
      <c r="B415" s="2571"/>
      <c r="C415" s="2571"/>
      <c r="D415" s="73"/>
      <c r="E415" s="73"/>
      <c r="F415" s="2629"/>
      <c r="G415" s="2571"/>
      <c r="H415" s="2571"/>
      <c r="I415" s="2571"/>
      <c r="J415" s="2571"/>
      <c r="K415" s="2571"/>
      <c r="L415" s="2571"/>
      <c r="M415" s="2571"/>
      <c r="N415" s="2571"/>
      <c r="O415" s="2571"/>
      <c r="P415" s="2571"/>
      <c r="Q415" s="2571"/>
      <c r="R415" s="2571"/>
      <c r="S415" s="2571"/>
      <c r="T415" s="2571"/>
      <c r="U415" s="2571"/>
      <c r="V415" s="2571"/>
      <c r="W415" s="2571"/>
      <c r="X415" s="2571"/>
      <c r="Y415" s="2571"/>
      <c r="Z415" s="2571"/>
      <c r="AA415" s="2571"/>
      <c r="AB415" s="2571"/>
      <c r="AC415" s="2571"/>
      <c r="AD415" s="2571"/>
      <c r="AE415" s="2571"/>
      <c r="AF415" s="2571"/>
      <c r="AG415" s="2571"/>
      <c r="AH415" s="2571"/>
      <c r="AI415" s="2571"/>
      <c r="AJ415" s="2571"/>
      <c r="AK415" s="2571"/>
      <c r="AL415" s="2571"/>
      <c r="AM415" s="2571"/>
      <c r="AN415" s="2571"/>
      <c r="AO415" s="2571"/>
      <c r="AP415" s="2571"/>
      <c r="AQ415" s="2571"/>
      <c r="AR415" s="2571"/>
      <c r="AS415" s="2571"/>
    </row>
    <row r="416" spans="1:45" ht="16.5" customHeight="1">
      <c r="A416" s="2571"/>
      <c r="B416" s="2571"/>
      <c r="C416" s="2571"/>
      <c r="D416" s="73"/>
      <c r="E416" s="73"/>
      <c r="F416" s="2629"/>
      <c r="G416" s="2571"/>
      <c r="H416" s="2571"/>
      <c r="I416" s="2571"/>
      <c r="J416" s="2571"/>
      <c r="K416" s="2571"/>
      <c r="L416" s="2571"/>
      <c r="M416" s="2571"/>
      <c r="N416" s="2571"/>
      <c r="O416" s="2571"/>
      <c r="P416" s="2571"/>
      <c r="Q416" s="2571"/>
      <c r="R416" s="2571"/>
      <c r="S416" s="2571"/>
      <c r="T416" s="2571"/>
      <c r="U416" s="2571"/>
      <c r="V416" s="2571"/>
      <c r="W416" s="2571"/>
      <c r="X416" s="2571"/>
      <c r="Y416" s="2571"/>
      <c r="Z416" s="2571"/>
      <c r="AA416" s="2571"/>
      <c r="AB416" s="2571"/>
      <c r="AC416" s="2571"/>
      <c r="AD416" s="2571"/>
      <c r="AE416" s="2571"/>
      <c r="AF416" s="2571"/>
      <c r="AG416" s="2571"/>
      <c r="AH416" s="2571"/>
      <c r="AI416" s="2571"/>
      <c r="AJ416" s="2571"/>
      <c r="AK416" s="2571"/>
      <c r="AL416" s="2571"/>
      <c r="AM416" s="2571"/>
      <c r="AN416" s="2571"/>
      <c r="AO416" s="2571"/>
      <c r="AP416" s="2571"/>
      <c r="AQ416" s="2571"/>
      <c r="AR416" s="2571"/>
      <c r="AS416" s="2571"/>
    </row>
    <row r="417" spans="1:45" ht="16.5" customHeight="1">
      <c r="A417" s="2571"/>
      <c r="B417" s="2571"/>
      <c r="C417" s="2571"/>
      <c r="D417" s="73"/>
      <c r="E417" s="73"/>
      <c r="F417" s="2629"/>
      <c r="G417" s="2571"/>
      <c r="H417" s="2571"/>
      <c r="I417" s="2571"/>
      <c r="J417" s="2571"/>
      <c r="K417" s="2571"/>
      <c r="L417" s="2571"/>
      <c r="M417" s="2571"/>
      <c r="N417" s="2571"/>
      <c r="O417" s="2571"/>
      <c r="P417" s="2571"/>
      <c r="Q417" s="2571"/>
      <c r="R417" s="2571"/>
      <c r="S417" s="2571"/>
      <c r="T417" s="2571"/>
      <c r="U417" s="2571"/>
      <c r="V417" s="2571"/>
      <c r="W417" s="2571"/>
      <c r="X417" s="2571"/>
      <c r="Y417" s="2571"/>
      <c r="Z417" s="2571"/>
      <c r="AA417" s="2571"/>
      <c r="AB417" s="2571"/>
      <c r="AC417" s="2571"/>
      <c r="AD417" s="2571"/>
      <c r="AE417" s="2571"/>
      <c r="AF417" s="2571"/>
      <c r="AG417" s="2571"/>
      <c r="AH417" s="2571"/>
      <c r="AI417" s="2571"/>
      <c r="AJ417" s="2571"/>
      <c r="AK417" s="2571"/>
      <c r="AL417" s="2571"/>
      <c r="AM417" s="2571"/>
      <c r="AN417" s="2571"/>
      <c r="AO417" s="2571"/>
      <c r="AP417" s="2571"/>
      <c r="AQ417" s="2571"/>
      <c r="AR417" s="2571"/>
      <c r="AS417" s="2571"/>
    </row>
    <row r="418" spans="1:45" ht="16.5" customHeight="1">
      <c r="A418" s="2571"/>
      <c r="B418" s="2571"/>
      <c r="C418" s="2571"/>
      <c r="D418" s="73"/>
      <c r="E418" s="73"/>
      <c r="F418" s="2629"/>
      <c r="G418" s="2571"/>
      <c r="H418" s="2571"/>
      <c r="I418" s="2571"/>
      <c r="J418" s="2571"/>
      <c r="K418" s="2571"/>
      <c r="L418" s="2571"/>
      <c r="M418" s="2571"/>
      <c r="N418" s="2571"/>
      <c r="O418" s="2571"/>
      <c r="P418" s="2571"/>
      <c r="Q418" s="2571"/>
      <c r="R418" s="2571"/>
      <c r="S418" s="2571"/>
      <c r="T418" s="2571"/>
      <c r="U418" s="2571"/>
      <c r="V418" s="2571"/>
      <c r="W418" s="2571"/>
      <c r="X418" s="2571"/>
      <c r="Y418" s="2571"/>
      <c r="Z418" s="2571"/>
      <c r="AA418" s="2571"/>
      <c r="AB418" s="2571"/>
      <c r="AC418" s="2571"/>
      <c r="AD418" s="2571"/>
      <c r="AE418" s="2571"/>
      <c r="AF418" s="2571"/>
      <c r="AG418" s="2571"/>
      <c r="AH418" s="2571"/>
      <c r="AI418" s="2571"/>
      <c r="AJ418" s="2571"/>
      <c r="AK418" s="2571"/>
      <c r="AL418" s="2571"/>
      <c r="AM418" s="2571"/>
      <c r="AN418" s="2571"/>
      <c r="AO418" s="2571"/>
      <c r="AP418" s="2571"/>
      <c r="AQ418" s="2571"/>
      <c r="AR418" s="2571"/>
      <c r="AS418" s="2571"/>
    </row>
    <row r="419" spans="1:45" ht="16.5" customHeight="1">
      <c r="A419" s="2571"/>
      <c r="B419" s="2571"/>
      <c r="C419" s="2571"/>
      <c r="D419" s="73"/>
      <c r="E419" s="73"/>
      <c r="F419" s="2629"/>
      <c r="G419" s="2571"/>
      <c r="H419" s="2571"/>
      <c r="I419" s="2571"/>
      <c r="J419" s="2571"/>
      <c r="K419" s="2571"/>
      <c r="L419" s="2571"/>
      <c r="M419" s="2571"/>
      <c r="N419" s="2571"/>
      <c r="O419" s="2571"/>
      <c r="P419" s="2571"/>
      <c r="Q419" s="2571"/>
      <c r="R419" s="2571"/>
      <c r="S419" s="2571"/>
      <c r="T419" s="2571"/>
      <c r="U419" s="2571"/>
      <c r="V419" s="2571"/>
      <c r="W419" s="2571"/>
      <c r="X419" s="2571"/>
      <c r="Y419" s="2571"/>
      <c r="Z419" s="2571"/>
      <c r="AA419" s="2571"/>
      <c r="AB419" s="2571"/>
      <c r="AC419" s="2571"/>
      <c r="AD419" s="2571"/>
      <c r="AE419" s="2571"/>
      <c r="AF419" s="2571"/>
      <c r="AG419" s="2571"/>
      <c r="AH419" s="2571"/>
      <c r="AI419" s="2571"/>
      <c r="AJ419" s="2571"/>
      <c r="AK419" s="2571"/>
      <c r="AL419" s="2571"/>
      <c r="AM419" s="2571"/>
      <c r="AN419" s="2571"/>
      <c r="AO419" s="2571"/>
      <c r="AP419" s="2571"/>
      <c r="AQ419" s="2571"/>
      <c r="AR419" s="2571"/>
      <c r="AS419" s="2571"/>
    </row>
    <row r="420" spans="1:45" ht="16.5" customHeight="1">
      <c r="A420" s="2571"/>
      <c r="B420" s="2571"/>
      <c r="C420" s="2571"/>
      <c r="D420" s="73"/>
      <c r="E420" s="73"/>
      <c r="F420" s="2629"/>
      <c r="G420" s="2571"/>
      <c r="H420" s="2571"/>
      <c r="I420" s="2571"/>
      <c r="J420" s="2571"/>
      <c r="K420" s="2571"/>
      <c r="L420" s="2571"/>
      <c r="M420" s="2571"/>
      <c r="N420" s="2571"/>
      <c r="O420" s="2571"/>
      <c r="P420" s="2571"/>
      <c r="Q420" s="2571"/>
      <c r="R420" s="2571"/>
      <c r="S420" s="2571"/>
      <c r="T420" s="2571"/>
      <c r="U420" s="2571"/>
      <c r="V420" s="2571"/>
      <c r="W420" s="2571"/>
      <c r="X420" s="2571"/>
      <c r="Y420" s="2571"/>
      <c r="Z420" s="2571"/>
      <c r="AA420" s="2571"/>
      <c r="AB420" s="2571"/>
      <c r="AC420" s="2571"/>
      <c r="AD420" s="2571"/>
      <c r="AE420" s="2571"/>
      <c r="AF420" s="2571"/>
      <c r="AG420" s="2571"/>
      <c r="AH420" s="2571"/>
      <c r="AI420" s="2571"/>
      <c r="AJ420" s="2571"/>
      <c r="AK420" s="2571"/>
      <c r="AL420" s="2571"/>
      <c r="AM420" s="2571"/>
      <c r="AN420" s="2571"/>
      <c r="AO420" s="2571"/>
      <c r="AP420" s="2571"/>
      <c r="AQ420" s="2571"/>
      <c r="AR420" s="2571"/>
      <c r="AS420" s="2571"/>
    </row>
    <row r="421" spans="1:45" ht="16.5" customHeight="1">
      <c r="A421" s="2571"/>
      <c r="B421" s="2571"/>
      <c r="C421" s="2571"/>
      <c r="D421" s="73"/>
      <c r="E421" s="73"/>
      <c r="F421" s="2629"/>
      <c r="G421" s="2571"/>
      <c r="H421" s="2571"/>
      <c r="I421" s="2571"/>
      <c r="J421" s="2571"/>
      <c r="K421" s="2571"/>
      <c r="L421" s="2571"/>
      <c r="M421" s="2571"/>
      <c r="N421" s="2571"/>
      <c r="O421" s="2571"/>
      <c r="P421" s="2571"/>
      <c r="Q421" s="2571"/>
      <c r="R421" s="2571"/>
      <c r="S421" s="2571"/>
      <c r="T421" s="2571"/>
      <c r="U421" s="2571"/>
      <c r="V421" s="2571"/>
      <c r="W421" s="2571"/>
      <c r="X421" s="2571"/>
      <c r="Y421" s="2571"/>
      <c r="Z421" s="2571"/>
      <c r="AA421" s="2571"/>
      <c r="AB421" s="2571"/>
      <c r="AC421" s="2571"/>
      <c r="AD421" s="2571"/>
      <c r="AE421" s="2571"/>
      <c r="AF421" s="2571"/>
      <c r="AG421" s="2571"/>
      <c r="AH421" s="2571"/>
      <c r="AI421" s="2571"/>
      <c r="AJ421" s="2571"/>
      <c r="AK421" s="2571"/>
      <c r="AL421" s="2571"/>
      <c r="AM421" s="2571"/>
      <c r="AN421" s="2571"/>
      <c r="AO421" s="2571"/>
      <c r="AP421" s="2571"/>
      <c r="AQ421" s="2571"/>
      <c r="AR421" s="2571"/>
      <c r="AS421" s="2571"/>
    </row>
    <row r="422" spans="1:45" ht="16.5" customHeight="1">
      <c r="A422" s="2571"/>
      <c r="B422" s="2571"/>
      <c r="C422" s="2571"/>
      <c r="D422" s="73"/>
      <c r="E422" s="73"/>
      <c r="F422" s="2629"/>
      <c r="G422" s="2571"/>
      <c r="H422" s="2571"/>
      <c r="I422" s="2571"/>
      <c r="J422" s="2571"/>
      <c r="K422" s="2571"/>
      <c r="L422" s="2571"/>
      <c r="M422" s="2571"/>
      <c r="N422" s="2571"/>
      <c r="O422" s="2571"/>
      <c r="P422" s="2571"/>
      <c r="Q422" s="2571"/>
      <c r="R422" s="2571"/>
      <c r="S422" s="2571"/>
      <c r="T422" s="2571"/>
      <c r="U422" s="2571"/>
      <c r="V422" s="2571"/>
      <c r="W422" s="2571"/>
      <c r="X422" s="2571"/>
      <c r="Y422" s="2571"/>
      <c r="Z422" s="2571"/>
      <c r="AA422" s="2571"/>
      <c r="AB422" s="2571"/>
      <c r="AC422" s="2571"/>
      <c r="AD422" s="2571"/>
      <c r="AE422" s="2571"/>
      <c r="AF422" s="2571"/>
      <c r="AG422" s="2571"/>
      <c r="AH422" s="2571"/>
      <c r="AI422" s="2571"/>
      <c r="AJ422" s="2571"/>
      <c r="AK422" s="2571"/>
      <c r="AL422" s="2571"/>
      <c r="AM422" s="2571"/>
      <c r="AN422" s="2571"/>
      <c r="AO422" s="2571"/>
      <c r="AP422" s="2571"/>
      <c r="AQ422" s="2571"/>
      <c r="AR422" s="2571"/>
      <c r="AS422" s="2571"/>
    </row>
    <row r="423" spans="1:45" ht="16.5" customHeight="1">
      <c r="A423" s="2571"/>
      <c r="B423" s="2571"/>
      <c r="C423" s="2571"/>
      <c r="D423" s="73"/>
      <c r="E423" s="73"/>
      <c r="F423" s="2629"/>
      <c r="G423" s="2571"/>
      <c r="H423" s="2571"/>
      <c r="I423" s="2571"/>
      <c r="J423" s="2571"/>
      <c r="K423" s="2571"/>
      <c r="L423" s="2571"/>
      <c r="M423" s="2571"/>
      <c r="N423" s="2571"/>
      <c r="O423" s="2571"/>
      <c r="P423" s="2571"/>
      <c r="Q423" s="2571"/>
      <c r="R423" s="2571"/>
      <c r="S423" s="2571"/>
      <c r="T423" s="2571"/>
      <c r="U423" s="2571"/>
      <c r="V423" s="2571"/>
      <c r="W423" s="2571"/>
      <c r="X423" s="2571"/>
      <c r="Y423" s="2571"/>
      <c r="Z423" s="2571"/>
      <c r="AA423" s="2571"/>
      <c r="AB423" s="2571"/>
      <c r="AC423" s="2571"/>
      <c r="AD423" s="2571"/>
      <c r="AE423" s="2571"/>
      <c r="AF423" s="2571"/>
      <c r="AG423" s="2571"/>
      <c r="AH423" s="2571"/>
      <c r="AI423" s="2571"/>
      <c r="AJ423" s="2571"/>
      <c r="AK423" s="2571"/>
      <c r="AL423" s="2571"/>
      <c r="AM423" s="2571"/>
      <c r="AN423" s="2571"/>
      <c r="AO423" s="2571"/>
      <c r="AP423" s="2571"/>
      <c r="AQ423" s="2571"/>
      <c r="AR423" s="2571"/>
      <c r="AS423" s="2571"/>
    </row>
    <row r="424" spans="1:45" ht="16.5" customHeight="1">
      <c r="A424" s="2571"/>
      <c r="B424" s="2571"/>
      <c r="C424" s="2571"/>
      <c r="D424" s="73"/>
      <c r="E424" s="73"/>
      <c r="F424" s="2629"/>
      <c r="G424" s="2571"/>
      <c r="H424" s="2571"/>
      <c r="I424" s="2571"/>
      <c r="J424" s="2571"/>
      <c r="K424" s="2571"/>
      <c r="L424" s="2571"/>
      <c r="M424" s="2571"/>
      <c r="N424" s="2571"/>
      <c r="O424" s="2571"/>
      <c r="P424" s="2571"/>
      <c r="Q424" s="2571"/>
      <c r="R424" s="2571"/>
      <c r="S424" s="2571"/>
      <c r="T424" s="2571"/>
      <c r="U424" s="2571"/>
      <c r="V424" s="2571"/>
      <c r="W424" s="2571"/>
      <c r="X424" s="2571"/>
      <c r="Y424" s="2571"/>
      <c r="Z424" s="2571"/>
      <c r="AA424" s="2571"/>
      <c r="AB424" s="2571"/>
      <c r="AC424" s="2571"/>
      <c r="AD424" s="2571"/>
      <c r="AE424" s="2571"/>
      <c r="AF424" s="2571"/>
      <c r="AG424" s="2571"/>
      <c r="AH424" s="2571"/>
      <c r="AI424" s="2571"/>
      <c r="AJ424" s="2571"/>
      <c r="AK424" s="2571"/>
      <c r="AL424" s="2571"/>
      <c r="AM424" s="2571"/>
      <c r="AN424" s="2571"/>
      <c r="AO424" s="2571"/>
      <c r="AP424" s="2571"/>
      <c r="AQ424" s="2571"/>
      <c r="AR424" s="2571"/>
      <c r="AS424" s="2571"/>
    </row>
    <row r="425" spans="1:45" ht="16.5" customHeight="1">
      <c r="A425" s="2571"/>
      <c r="B425" s="2571"/>
      <c r="C425" s="2571"/>
      <c r="D425" s="73"/>
      <c r="E425" s="73"/>
      <c r="F425" s="2629"/>
      <c r="G425" s="2571"/>
      <c r="H425" s="2571"/>
      <c r="I425" s="2571"/>
      <c r="J425" s="2571"/>
      <c r="K425" s="2571"/>
      <c r="L425" s="2571"/>
      <c r="M425" s="2571"/>
      <c r="N425" s="2571"/>
      <c r="O425" s="2571"/>
      <c r="P425" s="2571"/>
      <c r="Q425" s="2571"/>
      <c r="R425" s="2571"/>
      <c r="S425" s="2571"/>
      <c r="T425" s="2571"/>
      <c r="U425" s="2571"/>
      <c r="V425" s="2571"/>
      <c r="W425" s="2571"/>
      <c r="X425" s="2571"/>
      <c r="Y425" s="2571"/>
      <c r="Z425" s="2571"/>
      <c r="AA425" s="2571"/>
      <c r="AB425" s="2571"/>
      <c r="AC425" s="2571"/>
      <c r="AD425" s="2571"/>
      <c r="AE425" s="2571"/>
      <c r="AF425" s="2571"/>
      <c r="AG425" s="2571"/>
      <c r="AH425" s="2571"/>
      <c r="AI425" s="2571"/>
      <c r="AJ425" s="2571"/>
      <c r="AK425" s="2571"/>
      <c r="AL425" s="2571"/>
      <c r="AM425" s="2571"/>
      <c r="AN425" s="2571"/>
      <c r="AO425" s="2571"/>
      <c r="AP425" s="2571"/>
      <c r="AQ425" s="2571"/>
      <c r="AR425" s="2571"/>
      <c r="AS425" s="2571"/>
    </row>
    <row r="426" spans="1:45" ht="16.5" customHeight="1">
      <c r="A426" s="2571"/>
      <c r="B426" s="2571"/>
      <c r="C426" s="2571"/>
      <c r="D426" s="73"/>
      <c r="E426" s="73"/>
      <c r="F426" s="2629"/>
      <c r="G426" s="2571"/>
      <c r="H426" s="2571"/>
      <c r="I426" s="2571"/>
      <c r="J426" s="2571"/>
      <c r="K426" s="2571"/>
      <c r="L426" s="2571"/>
      <c r="M426" s="2571"/>
      <c r="N426" s="2571"/>
      <c r="O426" s="2571"/>
      <c r="P426" s="2571"/>
      <c r="Q426" s="2571"/>
      <c r="R426" s="2571"/>
      <c r="S426" s="2571"/>
      <c r="T426" s="2571"/>
      <c r="U426" s="2571"/>
      <c r="V426" s="2571"/>
      <c r="W426" s="2571"/>
      <c r="X426" s="2571"/>
      <c r="Y426" s="2571"/>
      <c r="Z426" s="2571"/>
      <c r="AA426" s="2571"/>
      <c r="AB426" s="2571"/>
      <c r="AC426" s="2571"/>
      <c r="AD426" s="2571"/>
      <c r="AE426" s="2571"/>
      <c r="AF426" s="2571"/>
      <c r="AG426" s="2571"/>
      <c r="AH426" s="2571"/>
      <c r="AI426" s="2571"/>
      <c r="AJ426" s="2571"/>
      <c r="AK426" s="2571"/>
      <c r="AL426" s="2571"/>
      <c r="AM426" s="2571"/>
      <c r="AN426" s="2571"/>
      <c r="AO426" s="2571"/>
      <c r="AP426" s="2571"/>
      <c r="AQ426" s="2571"/>
      <c r="AR426" s="2571"/>
      <c r="AS426" s="2571"/>
    </row>
    <row r="427" spans="1:45" ht="16.5" customHeight="1">
      <c r="A427" s="2571"/>
      <c r="B427" s="2571"/>
      <c r="C427" s="2571"/>
      <c r="D427" s="73"/>
      <c r="E427" s="73"/>
      <c r="F427" s="2629"/>
      <c r="G427" s="2571"/>
      <c r="H427" s="2571"/>
      <c r="I427" s="2571"/>
      <c r="J427" s="2571"/>
      <c r="K427" s="2571"/>
      <c r="L427" s="2571"/>
      <c r="M427" s="2571"/>
      <c r="N427" s="2571"/>
      <c r="O427" s="2571"/>
      <c r="P427" s="2571"/>
      <c r="Q427" s="2571"/>
      <c r="R427" s="2571"/>
      <c r="S427" s="2571"/>
      <c r="T427" s="2571"/>
      <c r="U427" s="2571"/>
      <c r="V427" s="2571"/>
      <c r="W427" s="2571"/>
      <c r="X427" s="2571"/>
      <c r="Y427" s="2571"/>
      <c r="Z427" s="2571"/>
      <c r="AA427" s="2571"/>
      <c r="AB427" s="2571"/>
      <c r="AC427" s="2571"/>
      <c r="AD427" s="2571"/>
      <c r="AE427" s="2571"/>
      <c r="AF427" s="2571"/>
      <c r="AG427" s="2571"/>
      <c r="AH427" s="2571"/>
      <c r="AI427" s="2571"/>
      <c r="AJ427" s="2571"/>
      <c r="AK427" s="2571"/>
      <c r="AL427" s="2571"/>
      <c r="AM427" s="2571"/>
      <c r="AN427" s="2571"/>
      <c r="AO427" s="2571"/>
      <c r="AP427" s="2571"/>
      <c r="AQ427" s="2571"/>
      <c r="AR427" s="2571"/>
      <c r="AS427" s="2571"/>
    </row>
    <row r="428" spans="1:45" ht="16.5" customHeight="1">
      <c r="A428" s="2571"/>
      <c r="B428" s="2571"/>
      <c r="C428" s="2571"/>
      <c r="D428" s="73"/>
      <c r="E428" s="73"/>
      <c r="F428" s="2629"/>
      <c r="G428" s="2571"/>
      <c r="H428" s="2571"/>
      <c r="I428" s="2571"/>
      <c r="J428" s="2571"/>
      <c r="K428" s="2571"/>
      <c r="L428" s="2571"/>
      <c r="M428" s="2571"/>
      <c r="N428" s="2571"/>
      <c r="O428" s="2571"/>
      <c r="P428" s="2571"/>
      <c r="Q428" s="2571"/>
      <c r="R428" s="2571"/>
      <c r="S428" s="2571"/>
      <c r="T428" s="2571"/>
      <c r="U428" s="2571"/>
      <c r="V428" s="2571"/>
      <c r="W428" s="2571"/>
      <c r="X428" s="2571"/>
      <c r="Y428" s="2571"/>
      <c r="Z428" s="2571"/>
      <c r="AA428" s="2571"/>
      <c r="AB428" s="2571"/>
      <c r="AC428" s="2571"/>
      <c r="AD428" s="2571"/>
      <c r="AE428" s="2571"/>
      <c r="AF428" s="2571"/>
      <c r="AG428" s="2571"/>
      <c r="AH428" s="2571"/>
      <c r="AI428" s="2571"/>
      <c r="AJ428" s="2571"/>
      <c r="AK428" s="2571"/>
      <c r="AL428" s="2571"/>
      <c r="AM428" s="2571"/>
      <c r="AN428" s="2571"/>
      <c r="AO428" s="2571"/>
      <c r="AP428" s="2571"/>
      <c r="AQ428" s="2571"/>
      <c r="AR428" s="2571"/>
      <c r="AS428" s="2571"/>
    </row>
    <row r="429" spans="1:45" ht="16.5" customHeight="1">
      <c r="A429" s="2571"/>
      <c r="B429" s="2571"/>
      <c r="C429" s="2571"/>
      <c r="D429" s="73"/>
      <c r="E429" s="73"/>
      <c r="F429" s="2629"/>
      <c r="G429" s="2571"/>
      <c r="H429" s="2571"/>
      <c r="I429" s="2571"/>
      <c r="J429" s="2571"/>
      <c r="K429" s="2571"/>
      <c r="L429" s="2571"/>
      <c r="M429" s="2571"/>
      <c r="N429" s="2571"/>
      <c r="O429" s="2571"/>
      <c r="P429" s="2571"/>
      <c r="Q429" s="2571"/>
      <c r="R429" s="2571"/>
      <c r="S429" s="2571"/>
      <c r="T429" s="2571"/>
      <c r="U429" s="2571"/>
      <c r="V429" s="2571"/>
      <c r="W429" s="2571"/>
      <c r="X429" s="2571"/>
      <c r="Y429" s="2571"/>
      <c r="Z429" s="2571"/>
      <c r="AA429" s="2571"/>
      <c r="AB429" s="2571"/>
      <c r="AC429" s="2571"/>
      <c r="AD429" s="2571"/>
      <c r="AE429" s="2571"/>
      <c r="AF429" s="2571"/>
      <c r="AG429" s="2571"/>
      <c r="AH429" s="2571"/>
      <c r="AI429" s="2571"/>
      <c r="AJ429" s="2571"/>
      <c r="AK429" s="2571"/>
      <c r="AL429" s="2571"/>
      <c r="AM429" s="2571"/>
      <c r="AN429" s="2571"/>
      <c r="AO429" s="2571"/>
      <c r="AP429" s="2571"/>
      <c r="AQ429" s="2571"/>
      <c r="AR429" s="2571"/>
      <c r="AS429" s="2571"/>
    </row>
    <row r="430" spans="1:45" ht="16.5" customHeight="1">
      <c r="A430" s="2571"/>
      <c r="B430" s="2571"/>
      <c r="C430" s="2571"/>
      <c r="D430" s="73"/>
      <c r="E430" s="73"/>
      <c r="F430" s="2629"/>
      <c r="G430" s="2571"/>
      <c r="H430" s="2571"/>
      <c r="I430" s="2571"/>
      <c r="J430" s="2571"/>
      <c r="K430" s="2571"/>
      <c r="L430" s="2571"/>
      <c r="M430" s="2571"/>
      <c r="N430" s="2571"/>
      <c r="O430" s="2571"/>
      <c r="P430" s="2571"/>
      <c r="Q430" s="2571"/>
      <c r="R430" s="2571"/>
      <c r="S430" s="2571"/>
      <c r="T430" s="2571"/>
      <c r="U430" s="2571"/>
      <c r="V430" s="2571"/>
      <c r="W430" s="2571"/>
      <c r="X430" s="2571"/>
      <c r="Y430" s="2571"/>
      <c r="Z430" s="2571"/>
      <c r="AA430" s="2571"/>
      <c r="AB430" s="2571"/>
      <c r="AC430" s="2571"/>
      <c r="AD430" s="2571"/>
      <c r="AE430" s="2571"/>
      <c r="AF430" s="2571"/>
      <c r="AG430" s="2571"/>
      <c r="AH430" s="2571"/>
      <c r="AI430" s="2571"/>
      <c r="AJ430" s="2571"/>
      <c r="AK430" s="2571"/>
      <c r="AL430" s="2571"/>
      <c r="AM430" s="2571"/>
      <c r="AN430" s="2571"/>
      <c r="AO430" s="2571"/>
      <c r="AP430" s="2571"/>
      <c r="AQ430" s="2571"/>
      <c r="AR430" s="2571"/>
      <c r="AS430" s="2571"/>
    </row>
    <row r="431" spans="1:45" ht="16.5" customHeight="1">
      <c r="A431" s="2571"/>
      <c r="B431" s="2571"/>
      <c r="C431" s="2571"/>
      <c r="D431" s="73"/>
      <c r="E431" s="73"/>
      <c r="F431" s="2629"/>
      <c r="G431" s="2571"/>
      <c r="H431" s="2571"/>
      <c r="I431" s="2571"/>
      <c r="J431" s="2571"/>
      <c r="K431" s="2571"/>
      <c r="L431" s="2571"/>
      <c r="M431" s="2571"/>
      <c r="N431" s="2571"/>
      <c r="O431" s="2571"/>
      <c r="P431" s="2571"/>
      <c r="Q431" s="2571"/>
      <c r="R431" s="2571"/>
      <c r="S431" s="2571"/>
      <c r="T431" s="2571"/>
      <c r="U431" s="2571"/>
      <c r="V431" s="2571"/>
      <c r="W431" s="2571"/>
      <c r="X431" s="2571"/>
      <c r="Y431" s="2571"/>
      <c r="Z431" s="2571"/>
      <c r="AA431" s="2571"/>
      <c r="AB431" s="2571"/>
      <c r="AC431" s="2571"/>
      <c r="AD431" s="2571"/>
      <c r="AE431" s="2571"/>
      <c r="AF431" s="2571"/>
      <c r="AG431" s="2571"/>
      <c r="AH431" s="2571"/>
      <c r="AI431" s="2571"/>
      <c r="AJ431" s="2571"/>
      <c r="AK431" s="2571"/>
      <c r="AL431" s="2571"/>
      <c r="AM431" s="2571"/>
      <c r="AN431" s="2571"/>
      <c r="AO431" s="2571"/>
      <c r="AP431" s="2571"/>
      <c r="AQ431" s="2571"/>
      <c r="AR431" s="2571"/>
      <c r="AS431" s="2571"/>
    </row>
    <row r="432" spans="1:45" ht="16.5" customHeight="1">
      <c r="A432" s="2571"/>
      <c r="B432" s="2571"/>
      <c r="C432" s="2571"/>
      <c r="D432" s="73"/>
      <c r="E432" s="73"/>
      <c r="F432" s="2629"/>
      <c r="G432" s="2571"/>
      <c r="H432" s="2571"/>
      <c r="I432" s="2571"/>
      <c r="J432" s="2571"/>
      <c r="K432" s="2571"/>
      <c r="L432" s="2571"/>
      <c r="M432" s="2571"/>
      <c r="N432" s="2571"/>
      <c r="O432" s="2571"/>
      <c r="P432" s="2571"/>
      <c r="Q432" s="2571"/>
      <c r="R432" s="2571"/>
      <c r="S432" s="2571"/>
      <c r="T432" s="2571"/>
      <c r="U432" s="2571"/>
      <c r="V432" s="2571"/>
      <c r="W432" s="2571"/>
      <c r="X432" s="2571"/>
      <c r="Y432" s="2571"/>
      <c r="Z432" s="2571"/>
      <c r="AA432" s="2571"/>
      <c r="AB432" s="2571"/>
      <c r="AC432" s="2571"/>
      <c r="AD432" s="2571"/>
      <c r="AE432" s="2571"/>
      <c r="AF432" s="2571"/>
      <c r="AG432" s="2571"/>
      <c r="AH432" s="2571"/>
      <c r="AI432" s="2571"/>
      <c r="AJ432" s="2571"/>
      <c r="AK432" s="2571"/>
      <c r="AL432" s="2571"/>
      <c r="AM432" s="2571"/>
      <c r="AN432" s="2571"/>
      <c r="AO432" s="2571"/>
      <c r="AP432" s="2571"/>
      <c r="AQ432" s="2571"/>
      <c r="AR432" s="2571"/>
      <c r="AS432" s="2571"/>
    </row>
    <row r="433" spans="1:45" ht="16.5" customHeight="1">
      <c r="A433" s="2571"/>
      <c r="B433" s="2571"/>
      <c r="C433" s="2571"/>
      <c r="D433" s="73"/>
      <c r="E433" s="73"/>
      <c r="F433" s="2629"/>
      <c r="G433" s="2571"/>
      <c r="H433" s="2571"/>
      <c r="I433" s="2571"/>
      <c r="J433" s="2571"/>
      <c r="K433" s="2571"/>
      <c r="L433" s="2571"/>
      <c r="M433" s="2571"/>
      <c r="N433" s="2571"/>
      <c r="O433" s="2571"/>
      <c r="P433" s="2571"/>
      <c r="Q433" s="2571"/>
      <c r="R433" s="2571"/>
      <c r="S433" s="2571"/>
      <c r="T433" s="2571"/>
      <c r="U433" s="2571"/>
      <c r="V433" s="2571"/>
      <c r="W433" s="2571"/>
      <c r="X433" s="2571"/>
      <c r="Y433" s="2571"/>
      <c r="Z433" s="2571"/>
      <c r="AA433" s="2571"/>
      <c r="AB433" s="2571"/>
      <c r="AC433" s="2571"/>
      <c r="AD433" s="2571"/>
      <c r="AE433" s="2571"/>
      <c r="AF433" s="2571"/>
      <c r="AG433" s="2571"/>
      <c r="AH433" s="2571"/>
      <c r="AI433" s="2571"/>
      <c r="AJ433" s="2571"/>
      <c r="AK433" s="2571"/>
      <c r="AL433" s="2571"/>
      <c r="AM433" s="2571"/>
      <c r="AN433" s="2571"/>
      <c r="AO433" s="2571"/>
      <c r="AP433" s="2571"/>
      <c r="AQ433" s="2571"/>
      <c r="AR433" s="2571"/>
      <c r="AS433" s="2571"/>
    </row>
    <row r="434" spans="1:45" ht="16.5" customHeight="1">
      <c r="A434" s="2571"/>
      <c r="B434" s="2571"/>
      <c r="C434" s="2571"/>
      <c r="D434" s="73"/>
      <c r="E434" s="73"/>
      <c r="F434" s="2629"/>
      <c r="G434" s="2571"/>
      <c r="H434" s="2571"/>
      <c r="I434" s="2571"/>
      <c r="J434" s="2571"/>
      <c r="K434" s="2571"/>
      <c r="L434" s="2571"/>
      <c r="M434" s="2571"/>
      <c r="N434" s="2571"/>
      <c r="O434" s="2571"/>
      <c r="P434" s="2571"/>
      <c r="Q434" s="2571"/>
      <c r="R434" s="2571"/>
      <c r="S434" s="2571"/>
      <c r="T434" s="2571"/>
      <c r="U434" s="2571"/>
      <c r="V434" s="2571"/>
      <c r="W434" s="2571"/>
      <c r="X434" s="2571"/>
      <c r="Y434" s="2571"/>
      <c r="Z434" s="2571"/>
      <c r="AA434" s="2571"/>
      <c r="AB434" s="2571"/>
      <c r="AC434" s="2571"/>
      <c r="AD434" s="2571"/>
      <c r="AE434" s="2571"/>
      <c r="AF434" s="2571"/>
      <c r="AG434" s="2571"/>
      <c r="AH434" s="2571"/>
      <c r="AI434" s="2571"/>
      <c r="AJ434" s="2571"/>
      <c r="AK434" s="2571"/>
      <c r="AL434" s="2571"/>
      <c r="AM434" s="2571"/>
      <c r="AN434" s="2571"/>
      <c r="AO434" s="2571"/>
      <c r="AP434" s="2571"/>
      <c r="AQ434" s="2571"/>
      <c r="AR434" s="2571"/>
      <c r="AS434" s="2571"/>
    </row>
    <row r="435" spans="1:45" ht="16.5" customHeight="1">
      <c r="A435" s="2571"/>
      <c r="B435" s="2571"/>
      <c r="C435" s="2571"/>
      <c r="D435" s="73"/>
      <c r="E435" s="73"/>
      <c r="F435" s="2629"/>
      <c r="G435" s="2571"/>
      <c r="H435" s="2571"/>
      <c r="I435" s="2571"/>
      <c r="J435" s="2571"/>
      <c r="K435" s="2571"/>
      <c r="L435" s="2571"/>
      <c r="M435" s="2571"/>
      <c r="N435" s="2571"/>
      <c r="O435" s="2571"/>
      <c r="P435" s="2571"/>
      <c r="Q435" s="2571"/>
      <c r="R435" s="2571"/>
      <c r="S435" s="2571"/>
      <c r="T435" s="2571"/>
      <c r="U435" s="2571"/>
      <c r="V435" s="2571"/>
      <c r="W435" s="2571"/>
      <c r="X435" s="2571"/>
      <c r="Y435" s="2571"/>
      <c r="Z435" s="2571"/>
      <c r="AA435" s="2571"/>
      <c r="AB435" s="2571"/>
      <c r="AC435" s="2571"/>
      <c r="AD435" s="2571"/>
      <c r="AE435" s="2571"/>
      <c r="AF435" s="2571"/>
      <c r="AG435" s="2571"/>
      <c r="AH435" s="2571"/>
      <c r="AI435" s="2571"/>
      <c r="AJ435" s="2571"/>
      <c r="AK435" s="2571"/>
      <c r="AL435" s="2571"/>
      <c r="AM435" s="2571"/>
      <c r="AN435" s="2571"/>
      <c r="AO435" s="2571"/>
      <c r="AP435" s="2571"/>
      <c r="AQ435" s="2571"/>
      <c r="AR435" s="2571"/>
      <c r="AS435" s="2571"/>
    </row>
    <row r="436" spans="1:45" ht="16.5" customHeight="1">
      <c r="A436" s="2571"/>
      <c r="B436" s="2571"/>
      <c r="C436" s="2571"/>
      <c r="D436" s="73"/>
      <c r="E436" s="73"/>
      <c r="F436" s="2629"/>
      <c r="G436" s="2571"/>
      <c r="H436" s="2571"/>
      <c r="I436" s="2571"/>
      <c r="J436" s="2571"/>
      <c r="K436" s="2571"/>
      <c r="L436" s="2571"/>
      <c r="M436" s="2571"/>
      <c r="N436" s="2571"/>
      <c r="O436" s="2571"/>
      <c r="P436" s="2571"/>
      <c r="Q436" s="2571"/>
      <c r="R436" s="2571"/>
      <c r="S436" s="2571"/>
      <c r="T436" s="2571"/>
      <c r="U436" s="2571"/>
      <c r="V436" s="2571"/>
      <c r="W436" s="2571"/>
      <c r="X436" s="2571"/>
      <c r="Y436" s="2571"/>
      <c r="Z436" s="2571"/>
      <c r="AA436" s="2571"/>
      <c r="AB436" s="2571"/>
      <c r="AC436" s="2571"/>
      <c r="AD436" s="2571"/>
      <c r="AE436" s="2571"/>
      <c r="AF436" s="2571"/>
      <c r="AG436" s="2571"/>
      <c r="AH436" s="2571"/>
      <c r="AI436" s="2571"/>
      <c r="AJ436" s="2571"/>
      <c r="AK436" s="2571"/>
      <c r="AL436" s="2571"/>
      <c r="AM436" s="2571"/>
      <c r="AN436" s="2571"/>
      <c r="AO436" s="2571"/>
      <c r="AP436" s="2571"/>
      <c r="AQ436" s="2571"/>
      <c r="AR436" s="2571"/>
      <c r="AS436" s="2571"/>
    </row>
    <row r="437" spans="1:45" ht="16.5" customHeight="1">
      <c r="A437" s="2571"/>
      <c r="B437" s="2571"/>
      <c r="C437" s="2571"/>
      <c r="D437" s="73"/>
      <c r="E437" s="73"/>
      <c r="F437" s="2629"/>
      <c r="G437" s="2571"/>
      <c r="H437" s="2571"/>
      <c r="I437" s="2571"/>
      <c r="J437" s="2571"/>
      <c r="K437" s="2571"/>
      <c r="L437" s="2571"/>
      <c r="M437" s="2571"/>
      <c r="N437" s="2571"/>
      <c r="O437" s="2571"/>
      <c r="P437" s="2571"/>
      <c r="Q437" s="2571"/>
      <c r="R437" s="2571"/>
      <c r="S437" s="2571"/>
      <c r="T437" s="2571"/>
      <c r="U437" s="2571"/>
      <c r="V437" s="2571"/>
      <c r="W437" s="2571"/>
      <c r="X437" s="2571"/>
      <c r="Y437" s="2571"/>
      <c r="Z437" s="2571"/>
      <c r="AA437" s="2571"/>
      <c r="AB437" s="2571"/>
      <c r="AC437" s="2571"/>
      <c r="AD437" s="2571"/>
      <c r="AE437" s="2571"/>
      <c r="AF437" s="2571"/>
      <c r="AG437" s="2571"/>
      <c r="AH437" s="2571"/>
      <c r="AI437" s="2571"/>
      <c r="AJ437" s="2571"/>
      <c r="AK437" s="2571"/>
      <c r="AL437" s="2571"/>
      <c r="AM437" s="2571"/>
      <c r="AN437" s="2571"/>
      <c r="AO437" s="2571"/>
      <c r="AP437" s="2571"/>
      <c r="AQ437" s="2571"/>
      <c r="AR437" s="2571"/>
      <c r="AS437" s="2571"/>
    </row>
    <row r="438" spans="1:45" ht="16.5" customHeight="1">
      <c r="A438" s="2571"/>
      <c r="B438" s="2571"/>
      <c r="C438" s="2571"/>
      <c r="D438" s="73"/>
      <c r="E438" s="73"/>
      <c r="F438" s="2629"/>
      <c r="G438" s="2571"/>
      <c r="H438" s="2571"/>
      <c r="I438" s="2571"/>
      <c r="J438" s="2571"/>
      <c r="K438" s="2571"/>
      <c r="L438" s="2571"/>
      <c r="M438" s="2571"/>
      <c r="N438" s="2571"/>
      <c r="O438" s="2571"/>
      <c r="P438" s="2571"/>
      <c r="Q438" s="2571"/>
      <c r="R438" s="2571"/>
      <c r="S438" s="2571"/>
      <c r="T438" s="2571"/>
      <c r="U438" s="2571"/>
      <c r="V438" s="2571"/>
      <c r="W438" s="2571"/>
      <c r="X438" s="2571"/>
      <c r="Y438" s="2571"/>
      <c r="Z438" s="2571"/>
      <c r="AA438" s="2571"/>
      <c r="AB438" s="2571"/>
      <c r="AC438" s="2571"/>
      <c r="AD438" s="2571"/>
      <c r="AE438" s="2571"/>
      <c r="AF438" s="2571"/>
      <c r="AG438" s="2571"/>
      <c r="AH438" s="2571"/>
      <c r="AI438" s="2571"/>
      <c r="AJ438" s="2571"/>
      <c r="AK438" s="2571"/>
      <c r="AL438" s="2571"/>
      <c r="AM438" s="2571"/>
      <c r="AN438" s="2571"/>
      <c r="AO438" s="2571"/>
      <c r="AP438" s="2571"/>
      <c r="AQ438" s="2571"/>
      <c r="AR438" s="2571"/>
      <c r="AS438" s="2571"/>
    </row>
    <row r="439" spans="1:45" ht="16.5" customHeight="1">
      <c r="A439" s="2571"/>
      <c r="B439" s="2571"/>
      <c r="C439" s="2571"/>
      <c r="D439" s="73"/>
      <c r="E439" s="73"/>
      <c r="F439" s="2629"/>
      <c r="G439" s="2571"/>
      <c r="H439" s="2571"/>
      <c r="I439" s="2571"/>
      <c r="J439" s="2571"/>
      <c r="K439" s="2571"/>
      <c r="L439" s="2571"/>
      <c r="M439" s="2571"/>
      <c r="N439" s="2571"/>
      <c r="O439" s="2571"/>
      <c r="P439" s="2571"/>
      <c r="Q439" s="2571"/>
      <c r="R439" s="2571"/>
      <c r="S439" s="2571"/>
      <c r="T439" s="2571"/>
      <c r="U439" s="2571"/>
      <c r="V439" s="2571"/>
      <c r="W439" s="2571"/>
      <c r="X439" s="2571"/>
      <c r="Y439" s="2571"/>
      <c r="Z439" s="2571"/>
      <c r="AA439" s="2571"/>
      <c r="AB439" s="2571"/>
      <c r="AC439" s="2571"/>
      <c r="AD439" s="2571"/>
      <c r="AE439" s="2571"/>
      <c r="AF439" s="2571"/>
      <c r="AG439" s="2571"/>
      <c r="AH439" s="2571"/>
      <c r="AI439" s="2571"/>
      <c r="AJ439" s="2571"/>
      <c r="AK439" s="2571"/>
      <c r="AL439" s="2571"/>
      <c r="AM439" s="2571"/>
      <c r="AN439" s="2571"/>
      <c r="AO439" s="2571"/>
      <c r="AP439" s="2571"/>
      <c r="AQ439" s="2571"/>
      <c r="AR439" s="2571"/>
      <c r="AS439" s="2571"/>
    </row>
    <row r="440" spans="1:45" ht="16.5" customHeight="1">
      <c r="A440" s="2571"/>
      <c r="B440" s="2571"/>
      <c r="C440" s="2571"/>
      <c r="D440" s="73"/>
      <c r="E440" s="73"/>
      <c r="F440" s="2629"/>
      <c r="G440" s="2571"/>
      <c r="H440" s="2571"/>
      <c r="I440" s="2571"/>
      <c r="J440" s="2571"/>
      <c r="K440" s="2571"/>
      <c r="L440" s="2571"/>
      <c r="M440" s="2571"/>
      <c r="N440" s="2571"/>
      <c r="O440" s="2571"/>
      <c r="P440" s="2571"/>
      <c r="Q440" s="2571"/>
      <c r="R440" s="2571"/>
      <c r="S440" s="2571"/>
      <c r="T440" s="2571"/>
      <c r="U440" s="2571"/>
      <c r="V440" s="2571"/>
      <c r="W440" s="2571"/>
      <c r="X440" s="2571"/>
      <c r="Y440" s="2571"/>
      <c r="Z440" s="2571"/>
      <c r="AA440" s="2571"/>
      <c r="AB440" s="2571"/>
      <c r="AC440" s="2571"/>
      <c r="AD440" s="2571"/>
      <c r="AE440" s="2571"/>
      <c r="AF440" s="2571"/>
      <c r="AG440" s="2571"/>
      <c r="AH440" s="2571"/>
      <c r="AI440" s="2571"/>
      <c r="AJ440" s="2571"/>
      <c r="AK440" s="2571"/>
      <c r="AL440" s="2571"/>
      <c r="AM440" s="2571"/>
      <c r="AN440" s="2571"/>
      <c r="AO440" s="2571"/>
      <c r="AP440" s="2571"/>
      <c r="AQ440" s="2571"/>
      <c r="AR440" s="2571"/>
      <c r="AS440" s="2571"/>
    </row>
    <row r="441" spans="1:45" ht="16.5" customHeight="1">
      <c r="A441" s="2571"/>
      <c r="B441" s="2571"/>
      <c r="C441" s="2571"/>
      <c r="D441" s="73"/>
      <c r="E441" s="73"/>
      <c r="F441" s="2629"/>
      <c r="G441" s="2571"/>
      <c r="H441" s="2571"/>
      <c r="I441" s="2571"/>
      <c r="J441" s="2571"/>
      <c r="K441" s="2571"/>
      <c r="L441" s="2571"/>
      <c r="M441" s="2571"/>
      <c r="N441" s="2571"/>
      <c r="O441" s="2571"/>
      <c r="P441" s="2571"/>
      <c r="Q441" s="2571"/>
      <c r="R441" s="2571"/>
      <c r="S441" s="2571"/>
      <c r="T441" s="2571"/>
      <c r="U441" s="2571"/>
      <c r="V441" s="2571"/>
      <c r="W441" s="2571"/>
      <c r="X441" s="2571"/>
      <c r="Y441" s="2571"/>
      <c r="Z441" s="2571"/>
      <c r="AA441" s="2571"/>
      <c r="AB441" s="2571"/>
      <c r="AC441" s="2571"/>
      <c r="AD441" s="2571"/>
      <c r="AE441" s="2571"/>
      <c r="AF441" s="2571"/>
      <c r="AG441" s="2571"/>
      <c r="AH441" s="2571"/>
      <c r="AI441" s="2571"/>
      <c r="AJ441" s="2571"/>
      <c r="AK441" s="2571"/>
      <c r="AL441" s="2571"/>
      <c r="AM441" s="2571"/>
      <c r="AN441" s="2571"/>
      <c r="AO441" s="2571"/>
      <c r="AP441" s="2571"/>
      <c r="AQ441" s="2571"/>
      <c r="AR441" s="2571"/>
      <c r="AS441" s="2571"/>
    </row>
    <row r="442" spans="1:45" ht="16.5" customHeight="1">
      <c r="A442" s="2571"/>
      <c r="B442" s="2571"/>
      <c r="C442" s="2571"/>
      <c r="D442" s="73"/>
      <c r="E442" s="73"/>
      <c r="F442" s="2629"/>
      <c r="G442" s="2571"/>
      <c r="H442" s="2571"/>
      <c r="I442" s="2571"/>
      <c r="J442" s="2571"/>
      <c r="K442" s="2571"/>
      <c r="L442" s="2571"/>
      <c r="M442" s="2571"/>
      <c r="N442" s="2571"/>
      <c r="O442" s="2571"/>
      <c r="P442" s="2571"/>
      <c r="Q442" s="2571"/>
      <c r="R442" s="2571"/>
      <c r="S442" s="2571"/>
      <c r="T442" s="2571"/>
      <c r="U442" s="2571"/>
      <c r="V442" s="2571"/>
      <c r="W442" s="2571"/>
      <c r="X442" s="2571"/>
      <c r="Y442" s="2571"/>
      <c r="Z442" s="2571"/>
      <c r="AA442" s="2571"/>
      <c r="AB442" s="2571"/>
      <c r="AC442" s="2571"/>
      <c r="AD442" s="2571"/>
      <c r="AE442" s="2571"/>
      <c r="AF442" s="2571"/>
      <c r="AG442" s="2571"/>
      <c r="AH442" s="2571"/>
      <c r="AI442" s="2571"/>
      <c r="AJ442" s="2571"/>
      <c r="AK442" s="2571"/>
      <c r="AL442" s="2571"/>
      <c r="AM442" s="2571"/>
      <c r="AN442" s="2571"/>
      <c r="AO442" s="2571"/>
      <c r="AP442" s="2571"/>
      <c r="AQ442" s="2571"/>
      <c r="AR442" s="2571"/>
      <c r="AS442" s="2571"/>
    </row>
    <row r="443" spans="1:45" ht="16.5" customHeight="1">
      <c r="A443" s="2571"/>
      <c r="B443" s="2571"/>
      <c r="C443" s="2571"/>
      <c r="D443" s="73"/>
      <c r="E443" s="73"/>
      <c r="F443" s="2629"/>
      <c r="G443" s="2571"/>
      <c r="H443" s="2571"/>
      <c r="I443" s="2571"/>
      <c r="J443" s="2571"/>
      <c r="K443" s="2571"/>
      <c r="L443" s="2571"/>
      <c r="M443" s="2571"/>
      <c r="N443" s="2571"/>
      <c r="O443" s="2571"/>
      <c r="P443" s="2571"/>
      <c r="Q443" s="2571"/>
      <c r="R443" s="2571"/>
      <c r="S443" s="2571"/>
      <c r="T443" s="2571"/>
      <c r="U443" s="2571"/>
      <c r="V443" s="2571"/>
      <c r="W443" s="2571"/>
      <c r="X443" s="2571"/>
      <c r="Y443" s="2571"/>
      <c r="Z443" s="2571"/>
      <c r="AA443" s="2571"/>
      <c r="AB443" s="2571"/>
      <c r="AC443" s="2571"/>
      <c r="AD443" s="2571"/>
      <c r="AE443" s="2571"/>
      <c r="AF443" s="2571"/>
      <c r="AG443" s="2571"/>
      <c r="AH443" s="2571"/>
      <c r="AI443" s="2571"/>
      <c r="AJ443" s="2571"/>
      <c r="AK443" s="2571"/>
      <c r="AL443" s="2571"/>
      <c r="AM443" s="2571"/>
      <c r="AN443" s="2571"/>
      <c r="AO443" s="2571"/>
      <c r="AP443" s="2571"/>
      <c r="AQ443" s="2571"/>
      <c r="AR443" s="2571"/>
      <c r="AS443" s="2571"/>
    </row>
    <row r="444" spans="1:45" ht="16.5" customHeight="1">
      <c r="A444" s="2571"/>
      <c r="B444" s="2571"/>
      <c r="C444" s="2571"/>
      <c r="D444" s="73"/>
      <c r="E444" s="73"/>
      <c r="F444" s="2629"/>
      <c r="G444" s="2571"/>
      <c r="H444" s="2571"/>
      <c r="I444" s="2571"/>
      <c r="J444" s="2571"/>
      <c r="K444" s="2571"/>
      <c r="L444" s="2571"/>
      <c r="M444" s="2571"/>
      <c r="N444" s="2571"/>
      <c r="O444" s="2571"/>
      <c r="P444" s="2571"/>
      <c r="Q444" s="2571"/>
      <c r="R444" s="2571"/>
      <c r="S444" s="2571"/>
      <c r="T444" s="2571"/>
      <c r="U444" s="2571"/>
      <c r="V444" s="2571"/>
      <c r="W444" s="2571"/>
      <c r="X444" s="2571"/>
      <c r="Y444" s="2571"/>
      <c r="Z444" s="2571"/>
      <c r="AA444" s="2571"/>
      <c r="AB444" s="2571"/>
      <c r="AC444" s="2571"/>
      <c r="AD444" s="2571"/>
      <c r="AE444" s="2571"/>
      <c r="AF444" s="2571"/>
      <c r="AG444" s="2571"/>
      <c r="AH444" s="2571"/>
      <c r="AI444" s="2571"/>
      <c r="AJ444" s="2571"/>
      <c r="AK444" s="2571"/>
      <c r="AL444" s="2571"/>
      <c r="AM444" s="2571"/>
      <c r="AN444" s="2571"/>
      <c r="AO444" s="2571"/>
      <c r="AP444" s="2571"/>
      <c r="AQ444" s="2571"/>
      <c r="AR444" s="2571"/>
      <c r="AS444" s="2571"/>
    </row>
    <row r="445" spans="1:45" ht="16.5" customHeight="1">
      <c r="A445" s="2571"/>
      <c r="B445" s="2571"/>
      <c r="C445" s="2571"/>
      <c r="D445" s="73"/>
      <c r="E445" s="73"/>
      <c r="F445" s="2629"/>
      <c r="G445" s="2571"/>
      <c r="H445" s="2571"/>
      <c r="I445" s="2571"/>
      <c r="J445" s="2571"/>
      <c r="K445" s="2571"/>
      <c r="L445" s="2571"/>
      <c r="M445" s="2571"/>
      <c r="N445" s="2571"/>
      <c r="O445" s="2571"/>
      <c r="P445" s="2571"/>
      <c r="Q445" s="2571"/>
      <c r="R445" s="2571"/>
      <c r="S445" s="2571"/>
      <c r="T445" s="2571"/>
      <c r="U445" s="2571"/>
      <c r="V445" s="2571"/>
      <c r="W445" s="2571"/>
      <c r="X445" s="2571"/>
      <c r="Y445" s="2571"/>
      <c r="Z445" s="2571"/>
      <c r="AA445" s="2571"/>
      <c r="AB445" s="2571"/>
      <c r="AC445" s="2571"/>
      <c r="AD445" s="2571"/>
      <c r="AE445" s="2571"/>
      <c r="AF445" s="2571"/>
      <c r="AG445" s="2571"/>
      <c r="AH445" s="2571"/>
      <c r="AI445" s="2571"/>
      <c r="AJ445" s="2571"/>
      <c r="AK445" s="2571"/>
      <c r="AL445" s="2571"/>
      <c r="AM445" s="2571"/>
      <c r="AN445" s="2571"/>
      <c r="AO445" s="2571"/>
      <c r="AP445" s="2571"/>
      <c r="AQ445" s="2571"/>
      <c r="AR445" s="2571"/>
      <c r="AS445" s="2571"/>
    </row>
    <row r="446" spans="1:45" ht="16.5" customHeight="1">
      <c r="A446" s="2571"/>
      <c r="B446" s="2571"/>
      <c r="C446" s="2571"/>
      <c r="D446" s="73"/>
      <c r="E446" s="73"/>
      <c r="F446" s="2629"/>
      <c r="G446" s="2571"/>
      <c r="H446" s="2571"/>
      <c r="I446" s="2571"/>
      <c r="J446" s="2571"/>
      <c r="K446" s="2571"/>
      <c r="L446" s="2571"/>
      <c r="M446" s="2571"/>
      <c r="N446" s="2571"/>
      <c r="O446" s="2571"/>
      <c r="P446" s="2571"/>
      <c r="Q446" s="2571"/>
      <c r="R446" s="2571"/>
      <c r="S446" s="2571"/>
      <c r="T446" s="2571"/>
      <c r="U446" s="2571"/>
      <c r="V446" s="2571"/>
      <c r="W446" s="2571"/>
      <c r="X446" s="2571"/>
      <c r="Y446" s="2571"/>
      <c r="Z446" s="2571"/>
      <c r="AA446" s="2571"/>
      <c r="AB446" s="2571"/>
      <c r="AC446" s="2571"/>
      <c r="AD446" s="2571"/>
      <c r="AE446" s="2571"/>
      <c r="AF446" s="2571"/>
      <c r="AG446" s="2571"/>
      <c r="AH446" s="2571"/>
      <c r="AI446" s="2571"/>
      <c r="AJ446" s="2571"/>
      <c r="AK446" s="2571"/>
      <c r="AL446" s="2571"/>
      <c r="AM446" s="2571"/>
      <c r="AN446" s="2571"/>
      <c r="AO446" s="2571"/>
      <c r="AP446" s="2571"/>
      <c r="AQ446" s="2571"/>
      <c r="AR446" s="2571"/>
      <c r="AS446" s="2571"/>
    </row>
    <row r="447" spans="1:45" ht="16.5" customHeight="1">
      <c r="A447" s="2571"/>
      <c r="B447" s="2571"/>
      <c r="C447" s="2571"/>
      <c r="D447" s="73"/>
      <c r="E447" s="73"/>
      <c r="F447" s="2629"/>
      <c r="G447" s="2571"/>
      <c r="H447" s="2571"/>
      <c r="I447" s="2571"/>
      <c r="J447" s="2571"/>
      <c r="K447" s="2571"/>
      <c r="L447" s="2571"/>
      <c r="M447" s="2571"/>
      <c r="N447" s="2571"/>
      <c r="O447" s="2571"/>
      <c r="P447" s="2571"/>
      <c r="Q447" s="2571"/>
      <c r="R447" s="2571"/>
      <c r="S447" s="2571"/>
      <c r="T447" s="2571"/>
      <c r="U447" s="2571"/>
      <c r="V447" s="2571"/>
      <c r="W447" s="2571"/>
      <c r="X447" s="2571"/>
      <c r="Y447" s="2571"/>
      <c r="Z447" s="2571"/>
      <c r="AA447" s="2571"/>
      <c r="AB447" s="2571"/>
      <c r="AC447" s="2571"/>
      <c r="AD447" s="2571"/>
      <c r="AE447" s="2571"/>
      <c r="AF447" s="2571"/>
      <c r="AG447" s="2571"/>
      <c r="AH447" s="2571"/>
      <c r="AI447" s="2571"/>
      <c r="AJ447" s="2571"/>
      <c r="AK447" s="2571"/>
      <c r="AL447" s="2571"/>
      <c r="AM447" s="2571"/>
      <c r="AN447" s="2571"/>
      <c r="AO447" s="2571"/>
      <c r="AP447" s="2571"/>
      <c r="AQ447" s="2571"/>
      <c r="AR447" s="2571"/>
      <c r="AS447" s="2571"/>
    </row>
    <row r="448" spans="1:45" ht="16.5" customHeight="1">
      <c r="A448" s="2571"/>
      <c r="B448" s="2571"/>
      <c r="C448" s="2571"/>
      <c r="D448" s="73"/>
      <c r="E448" s="73"/>
      <c r="F448" s="2629"/>
      <c r="G448" s="2571"/>
      <c r="H448" s="2571"/>
      <c r="I448" s="2571"/>
      <c r="J448" s="2571"/>
      <c r="K448" s="2571"/>
      <c r="L448" s="2571"/>
      <c r="M448" s="2571"/>
      <c r="N448" s="2571"/>
      <c r="O448" s="2571"/>
      <c r="P448" s="2571"/>
      <c r="Q448" s="2571"/>
      <c r="R448" s="2571"/>
      <c r="S448" s="2571"/>
      <c r="T448" s="2571"/>
      <c r="U448" s="2571"/>
      <c r="V448" s="2571"/>
      <c r="W448" s="2571"/>
      <c r="X448" s="2571"/>
      <c r="Y448" s="2571"/>
      <c r="Z448" s="2571"/>
      <c r="AA448" s="2571"/>
      <c r="AB448" s="2571"/>
      <c r="AC448" s="2571"/>
      <c r="AD448" s="2571"/>
      <c r="AE448" s="2571"/>
      <c r="AF448" s="2571"/>
      <c r="AG448" s="2571"/>
      <c r="AH448" s="2571"/>
      <c r="AI448" s="2571"/>
      <c r="AJ448" s="2571"/>
      <c r="AK448" s="2571"/>
      <c r="AL448" s="2571"/>
      <c r="AM448" s="2571"/>
      <c r="AN448" s="2571"/>
      <c r="AO448" s="2571"/>
      <c r="AP448" s="2571"/>
      <c r="AQ448" s="2571"/>
      <c r="AR448" s="2571"/>
      <c r="AS448" s="2571"/>
    </row>
    <row r="449" spans="1:45" ht="16.5" customHeight="1">
      <c r="A449" s="2571"/>
      <c r="B449" s="2571"/>
      <c r="C449" s="2571"/>
      <c r="D449" s="73"/>
      <c r="E449" s="73"/>
      <c r="F449" s="2629"/>
      <c r="G449" s="2571"/>
      <c r="H449" s="2571"/>
      <c r="I449" s="2571"/>
      <c r="J449" s="2571"/>
      <c r="K449" s="2571"/>
      <c r="L449" s="2571"/>
      <c r="M449" s="2571"/>
      <c r="N449" s="2571"/>
      <c r="O449" s="2571"/>
      <c r="P449" s="2571"/>
      <c r="Q449" s="2571"/>
      <c r="R449" s="2571"/>
      <c r="S449" s="2571"/>
      <c r="T449" s="2571"/>
      <c r="U449" s="2571"/>
      <c r="V449" s="2571"/>
      <c r="W449" s="2571"/>
      <c r="X449" s="2571"/>
      <c r="Y449" s="2571"/>
      <c r="Z449" s="2571"/>
      <c r="AA449" s="2571"/>
      <c r="AB449" s="2571"/>
      <c r="AC449" s="2571"/>
      <c r="AD449" s="2571"/>
      <c r="AE449" s="2571"/>
      <c r="AF449" s="2571"/>
      <c r="AG449" s="2571"/>
      <c r="AH449" s="2571"/>
      <c r="AI449" s="2571"/>
      <c r="AJ449" s="2571"/>
      <c r="AK449" s="2571"/>
      <c r="AL449" s="2571"/>
      <c r="AM449" s="2571"/>
      <c r="AN449" s="2571"/>
      <c r="AO449" s="2571"/>
      <c r="AP449" s="2571"/>
      <c r="AQ449" s="2571"/>
      <c r="AR449" s="2571"/>
      <c r="AS449" s="2571"/>
    </row>
    <row r="450" spans="1:45" ht="16.5" customHeight="1">
      <c r="A450" s="2571"/>
      <c r="B450" s="2571"/>
      <c r="C450" s="2571"/>
      <c r="D450" s="73"/>
      <c r="E450" s="73"/>
      <c r="F450" s="2629"/>
      <c r="G450" s="2571"/>
      <c r="H450" s="2571"/>
      <c r="I450" s="2571"/>
      <c r="J450" s="2571"/>
      <c r="K450" s="2571"/>
      <c r="L450" s="2571"/>
      <c r="M450" s="2571"/>
      <c r="N450" s="2571"/>
      <c r="O450" s="2571"/>
      <c r="P450" s="2571"/>
      <c r="Q450" s="2571"/>
      <c r="R450" s="2571"/>
      <c r="S450" s="2571"/>
      <c r="T450" s="2571"/>
      <c r="U450" s="2571"/>
      <c r="V450" s="2571"/>
      <c r="W450" s="2571"/>
      <c r="X450" s="2571"/>
      <c r="Y450" s="2571"/>
      <c r="Z450" s="2571"/>
      <c r="AA450" s="2571"/>
      <c r="AB450" s="2571"/>
      <c r="AC450" s="2571"/>
      <c r="AD450" s="2571"/>
      <c r="AE450" s="2571"/>
      <c r="AF450" s="2571"/>
      <c r="AG450" s="2571"/>
      <c r="AH450" s="2571"/>
      <c r="AI450" s="2571"/>
      <c r="AJ450" s="2571"/>
      <c r="AK450" s="2571"/>
      <c r="AL450" s="2571"/>
      <c r="AM450" s="2571"/>
      <c r="AN450" s="2571"/>
      <c r="AO450" s="2571"/>
      <c r="AP450" s="2571"/>
      <c r="AQ450" s="2571"/>
      <c r="AR450" s="2571"/>
      <c r="AS450" s="2571"/>
    </row>
    <row r="451" spans="1:45" ht="16.5" customHeight="1">
      <c r="A451" s="2571"/>
      <c r="B451" s="2571"/>
      <c r="C451" s="2571"/>
      <c r="D451" s="73"/>
      <c r="E451" s="73"/>
      <c r="F451" s="2629"/>
      <c r="G451" s="2571"/>
      <c r="H451" s="2571"/>
      <c r="I451" s="2571"/>
      <c r="J451" s="2571"/>
      <c r="K451" s="2571"/>
      <c r="L451" s="2571"/>
      <c r="M451" s="2571"/>
      <c r="N451" s="2571"/>
      <c r="O451" s="2571"/>
      <c r="P451" s="2571"/>
      <c r="Q451" s="2571"/>
      <c r="R451" s="2571"/>
      <c r="S451" s="2571"/>
      <c r="T451" s="2571"/>
      <c r="U451" s="2571"/>
      <c r="V451" s="2571"/>
      <c r="W451" s="2571"/>
      <c r="X451" s="2571"/>
      <c r="Y451" s="2571"/>
      <c r="Z451" s="2571"/>
      <c r="AA451" s="2571"/>
      <c r="AB451" s="2571"/>
      <c r="AC451" s="2571"/>
      <c r="AD451" s="2571"/>
      <c r="AE451" s="2571"/>
      <c r="AF451" s="2571"/>
      <c r="AG451" s="2571"/>
      <c r="AH451" s="2571"/>
      <c r="AI451" s="2571"/>
      <c r="AJ451" s="2571"/>
      <c r="AK451" s="2571"/>
      <c r="AL451" s="2571"/>
      <c r="AM451" s="2571"/>
      <c r="AN451" s="2571"/>
      <c r="AO451" s="2571"/>
      <c r="AP451" s="2571"/>
      <c r="AQ451" s="2571"/>
      <c r="AR451" s="2571"/>
      <c r="AS451" s="2571"/>
    </row>
    <row r="452" spans="1:45" ht="16.5" customHeight="1">
      <c r="A452" s="2571"/>
      <c r="B452" s="2571"/>
      <c r="C452" s="2571"/>
      <c r="D452" s="73"/>
      <c r="E452" s="73"/>
      <c r="F452" s="2629"/>
      <c r="G452" s="2571"/>
      <c r="H452" s="2571"/>
      <c r="I452" s="2571"/>
      <c r="J452" s="2571"/>
      <c r="K452" s="2571"/>
      <c r="L452" s="2571"/>
      <c r="M452" s="2571"/>
      <c r="N452" s="2571"/>
      <c r="O452" s="2571"/>
      <c r="P452" s="2571"/>
      <c r="Q452" s="2571"/>
      <c r="R452" s="2571"/>
      <c r="S452" s="2571"/>
      <c r="T452" s="2571"/>
      <c r="U452" s="2571"/>
      <c r="V452" s="2571"/>
      <c r="W452" s="2571"/>
      <c r="X452" s="2571"/>
      <c r="Y452" s="2571"/>
      <c r="Z452" s="2571"/>
      <c r="AA452" s="2571"/>
      <c r="AB452" s="2571"/>
      <c r="AC452" s="2571"/>
      <c r="AD452" s="2571"/>
      <c r="AE452" s="2571"/>
      <c r="AF452" s="2571"/>
      <c r="AG452" s="2571"/>
      <c r="AH452" s="2571"/>
      <c r="AI452" s="2571"/>
      <c r="AJ452" s="2571"/>
      <c r="AK452" s="2571"/>
      <c r="AL452" s="2571"/>
      <c r="AM452" s="2571"/>
      <c r="AN452" s="2571"/>
      <c r="AO452" s="2571"/>
      <c r="AP452" s="2571"/>
      <c r="AQ452" s="2571"/>
      <c r="AR452" s="2571"/>
      <c r="AS452" s="2571"/>
    </row>
    <row r="453" spans="1:45" ht="16.5" customHeight="1">
      <c r="A453" s="2571"/>
      <c r="B453" s="2571"/>
      <c r="C453" s="2571"/>
      <c r="D453" s="73"/>
      <c r="E453" s="73"/>
      <c r="F453" s="2629"/>
      <c r="G453" s="2571"/>
      <c r="H453" s="2571"/>
      <c r="I453" s="2571"/>
      <c r="J453" s="2571"/>
      <c r="K453" s="2571"/>
      <c r="L453" s="2571"/>
      <c r="M453" s="2571"/>
      <c r="N453" s="2571"/>
      <c r="O453" s="2571"/>
      <c r="P453" s="2571"/>
      <c r="Q453" s="2571"/>
      <c r="R453" s="2571"/>
      <c r="S453" s="2571"/>
      <c r="T453" s="2571"/>
      <c r="U453" s="2571"/>
      <c r="V453" s="2571"/>
      <c r="W453" s="2571"/>
      <c r="X453" s="2571"/>
      <c r="Y453" s="2571"/>
      <c r="Z453" s="2571"/>
      <c r="AA453" s="2571"/>
      <c r="AB453" s="2571"/>
      <c r="AC453" s="2571"/>
      <c r="AD453" s="2571"/>
      <c r="AE453" s="2571"/>
      <c r="AF453" s="2571"/>
      <c r="AG453" s="2571"/>
      <c r="AH453" s="2571"/>
      <c r="AI453" s="2571"/>
      <c r="AJ453" s="2571"/>
      <c r="AK453" s="2571"/>
      <c r="AL453" s="2571"/>
      <c r="AM453" s="2571"/>
      <c r="AN453" s="2571"/>
      <c r="AO453" s="2571"/>
      <c r="AP453" s="2571"/>
      <c r="AQ453" s="2571"/>
      <c r="AR453" s="2571"/>
      <c r="AS453" s="2571"/>
    </row>
    <row r="454" spans="1:45" ht="16.5" customHeight="1">
      <c r="A454" s="2571"/>
      <c r="B454" s="2571"/>
      <c r="C454" s="2571"/>
      <c r="D454" s="73"/>
      <c r="E454" s="73"/>
      <c r="F454" s="2629"/>
      <c r="G454" s="2571"/>
      <c r="H454" s="2571"/>
      <c r="I454" s="2571"/>
      <c r="J454" s="2571"/>
      <c r="K454" s="2571"/>
      <c r="L454" s="2571"/>
      <c r="M454" s="2571"/>
      <c r="N454" s="2571"/>
      <c r="O454" s="2571"/>
      <c r="P454" s="2571"/>
      <c r="Q454" s="2571"/>
      <c r="R454" s="2571"/>
      <c r="S454" s="2571"/>
      <c r="T454" s="2571"/>
      <c r="U454" s="2571"/>
      <c r="V454" s="2571"/>
      <c r="W454" s="2571"/>
      <c r="X454" s="2571"/>
      <c r="Y454" s="2571"/>
      <c r="Z454" s="2571"/>
      <c r="AA454" s="2571"/>
      <c r="AB454" s="2571"/>
      <c r="AC454" s="2571"/>
      <c r="AD454" s="2571"/>
      <c r="AE454" s="2571"/>
      <c r="AF454" s="2571"/>
      <c r="AG454" s="2571"/>
      <c r="AH454" s="2571"/>
      <c r="AI454" s="2571"/>
      <c r="AJ454" s="2571"/>
      <c r="AK454" s="2571"/>
      <c r="AL454" s="2571"/>
      <c r="AM454" s="2571"/>
      <c r="AN454" s="2571"/>
      <c r="AO454" s="2571"/>
      <c r="AP454" s="2571"/>
      <c r="AQ454" s="2571"/>
      <c r="AR454" s="2571"/>
      <c r="AS454" s="2571"/>
    </row>
    <row r="455" spans="1:45" ht="16.5" customHeight="1">
      <c r="A455" s="2571"/>
      <c r="B455" s="2571"/>
      <c r="C455" s="2571"/>
      <c r="D455" s="73"/>
      <c r="E455" s="73"/>
      <c r="F455" s="2629"/>
      <c r="G455" s="2571"/>
      <c r="H455" s="2571"/>
      <c r="I455" s="2571"/>
      <c r="J455" s="2571"/>
      <c r="K455" s="2571"/>
      <c r="L455" s="2571"/>
      <c r="M455" s="2571"/>
      <c r="N455" s="2571"/>
      <c r="O455" s="2571"/>
      <c r="P455" s="2571"/>
      <c r="Q455" s="2571"/>
      <c r="R455" s="2571"/>
      <c r="S455" s="2571"/>
      <c r="T455" s="2571"/>
      <c r="U455" s="2571"/>
      <c r="V455" s="2571"/>
      <c r="W455" s="2571"/>
      <c r="X455" s="2571"/>
      <c r="Y455" s="2571"/>
      <c r="Z455" s="2571"/>
      <c r="AA455" s="2571"/>
      <c r="AB455" s="2571"/>
      <c r="AC455" s="2571"/>
      <c r="AD455" s="2571"/>
      <c r="AE455" s="2571"/>
      <c r="AF455" s="2571"/>
      <c r="AG455" s="2571"/>
      <c r="AH455" s="2571"/>
      <c r="AI455" s="2571"/>
      <c r="AJ455" s="2571"/>
      <c r="AK455" s="2571"/>
      <c r="AL455" s="2571"/>
      <c r="AM455" s="2571"/>
      <c r="AN455" s="2571"/>
      <c r="AO455" s="2571"/>
      <c r="AP455" s="2571"/>
      <c r="AQ455" s="2571"/>
      <c r="AR455" s="2571"/>
      <c r="AS455" s="2571"/>
    </row>
    <row r="456" spans="1:45" ht="16.5" customHeight="1">
      <c r="A456" s="2571"/>
      <c r="B456" s="2571"/>
      <c r="C456" s="2571"/>
      <c r="D456" s="73"/>
      <c r="E456" s="73"/>
      <c r="F456" s="2629"/>
      <c r="G456" s="2571"/>
      <c r="H456" s="2571"/>
      <c r="I456" s="2571"/>
      <c r="J456" s="2571"/>
      <c r="K456" s="2571"/>
      <c r="L456" s="2571"/>
      <c r="M456" s="2571"/>
      <c r="N456" s="2571"/>
      <c r="O456" s="2571"/>
      <c r="P456" s="2571"/>
      <c r="Q456" s="2571"/>
      <c r="R456" s="2571"/>
      <c r="S456" s="2571"/>
      <c r="T456" s="2571"/>
      <c r="U456" s="2571"/>
      <c r="V456" s="2571"/>
      <c r="W456" s="2571"/>
      <c r="X456" s="2571"/>
      <c r="Y456" s="2571"/>
      <c r="Z456" s="2571"/>
      <c r="AA456" s="2571"/>
      <c r="AB456" s="2571"/>
      <c r="AC456" s="2571"/>
      <c r="AD456" s="2571"/>
      <c r="AE456" s="2571"/>
      <c r="AF456" s="2571"/>
      <c r="AG456" s="2571"/>
      <c r="AH456" s="2571"/>
      <c r="AI456" s="2571"/>
      <c r="AJ456" s="2571"/>
      <c r="AK456" s="2571"/>
      <c r="AL456" s="2571"/>
      <c r="AM456" s="2571"/>
      <c r="AN456" s="2571"/>
      <c r="AO456" s="2571"/>
      <c r="AP456" s="2571"/>
      <c r="AQ456" s="2571"/>
      <c r="AR456" s="2571"/>
      <c r="AS456" s="2571"/>
    </row>
    <row r="457" spans="1:45" ht="16.5" customHeight="1">
      <c r="A457" s="2571"/>
      <c r="B457" s="2571"/>
      <c r="C457" s="2571"/>
      <c r="D457" s="73"/>
      <c r="E457" s="73"/>
      <c r="F457" s="2629"/>
      <c r="G457" s="2571"/>
      <c r="H457" s="2571"/>
      <c r="I457" s="2571"/>
      <c r="J457" s="2571"/>
      <c r="K457" s="2571"/>
      <c r="L457" s="2571"/>
      <c r="M457" s="2571"/>
      <c r="N457" s="2571"/>
      <c r="O457" s="2571"/>
      <c r="P457" s="2571"/>
      <c r="Q457" s="2571"/>
      <c r="R457" s="2571"/>
      <c r="S457" s="2571"/>
      <c r="T457" s="2571"/>
      <c r="U457" s="2571"/>
      <c r="V457" s="2571"/>
      <c r="W457" s="2571"/>
      <c r="X457" s="2571"/>
      <c r="Y457" s="2571"/>
      <c r="Z457" s="2571"/>
      <c r="AA457" s="2571"/>
      <c r="AB457" s="2571"/>
      <c r="AC457" s="2571"/>
      <c r="AD457" s="2571"/>
      <c r="AE457" s="2571"/>
      <c r="AF457" s="2571"/>
      <c r="AG457" s="2571"/>
      <c r="AH457" s="2571"/>
      <c r="AI457" s="2571"/>
      <c r="AJ457" s="2571"/>
      <c r="AK457" s="2571"/>
      <c r="AL457" s="2571"/>
      <c r="AM457" s="2571"/>
      <c r="AN457" s="2571"/>
      <c r="AO457" s="2571"/>
      <c r="AP457" s="2571"/>
      <c r="AQ457" s="2571"/>
      <c r="AR457" s="2571"/>
      <c r="AS457" s="2571"/>
    </row>
    <row r="458" spans="1:45" ht="16.5" customHeight="1">
      <c r="A458" s="2571"/>
      <c r="B458" s="2571"/>
      <c r="C458" s="2571"/>
      <c r="D458" s="73"/>
      <c r="E458" s="73"/>
      <c r="F458" s="2629"/>
      <c r="G458" s="2571"/>
      <c r="H458" s="2571"/>
      <c r="I458" s="2571"/>
      <c r="J458" s="2571"/>
      <c r="K458" s="2571"/>
      <c r="L458" s="2571"/>
      <c r="M458" s="2571"/>
      <c r="N458" s="2571"/>
      <c r="O458" s="2571"/>
      <c r="P458" s="2571"/>
      <c r="Q458" s="2571"/>
      <c r="R458" s="2571"/>
      <c r="S458" s="2571"/>
      <c r="T458" s="2571"/>
      <c r="U458" s="2571"/>
      <c r="V458" s="2571"/>
      <c r="W458" s="2571"/>
      <c r="X458" s="2571"/>
      <c r="Y458" s="2571"/>
      <c r="Z458" s="2571"/>
      <c r="AA458" s="2571"/>
      <c r="AB458" s="2571"/>
      <c r="AC458" s="2571"/>
      <c r="AD458" s="2571"/>
      <c r="AE458" s="2571"/>
      <c r="AF458" s="2571"/>
      <c r="AG458" s="2571"/>
      <c r="AH458" s="2571"/>
      <c r="AI458" s="2571"/>
      <c r="AJ458" s="2571"/>
      <c r="AK458" s="2571"/>
      <c r="AL458" s="2571"/>
      <c r="AM458" s="2571"/>
      <c r="AN458" s="2571"/>
      <c r="AO458" s="2571"/>
      <c r="AP458" s="2571"/>
      <c r="AQ458" s="2571"/>
      <c r="AR458" s="2571"/>
      <c r="AS458" s="2571"/>
    </row>
    <row r="459" spans="1:45" ht="16.5" customHeight="1">
      <c r="A459" s="2571"/>
      <c r="B459" s="2571"/>
      <c r="C459" s="2571"/>
      <c r="D459" s="73"/>
      <c r="E459" s="73"/>
      <c r="F459" s="2629"/>
      <c r="G459" s="2571"/>
      <c r="H459" s="2571"/>
      <c r="I459" s="2571"/>
      <c r="J459" s="2571"/>
      <c r="K459" s="2571"/>
      <c r="L459" s="2571"/>
      <c r="M459" s="2571"/>
      <c r="N459" s="2571"/>
      <c r="O459" s="2571"/>
      <c r="P459" s="2571"/>
      <c r="Q459" s="2571"/>
      <c r="R459" s="2571"/>
      <c r="S459" s="2571"/>
      <c r="T459" s="2571"/>
      <c r="U459" s="2571"/>
      <c r="V459" s="2571"/>
      <c r="W459" s="2571"/>
      <c r="X459" s="2571"/>
      <c r="Y459" s="2571"/>
      <c r="Z459" s="2571"/>
      <c r="AA459" s="2571"/>
      <c r="AB459" s="2571"/>
      <c r="AC459" s="2571"/>
      <c r="AD459" s="2571"/>
      <c r="AE459" s="2571"/>
      <c r="AF459" s="2571"/>
      <c r="AG459" s="2571"/>
      <c r="AH459" s="2571"/>
      <c r="AI459" s="2571"/>
      <c r="AJ459" s="2571"/>
      <c r="AK459" s="2571"/>
      <c r="AL459" s="2571"/>
      <c r="AM459" s="2571"/>
      <c r="AN459" s="2571"/>
      <c r="AO459" s="2571"/>
      <c r="AP459" s="2571"/>
      <c r="AQ459" s="2571"/>
      <c r="AR459" s="2571"/>
      <c r="AS459" s="2571"/>
    </row>
    <row r="460" spans="1:45" ht="16.5" customHeight="1">
      <c r="A460" s="2571"/>
      <c r="B460" s="2571"/>
      <c r="C460" s="2571"/>
      <c r="D460" s="73"/>
      <c r="E460" s="73"/>
      <c r="F460" s="2629"/>
      <c r="G460" s="2571"/>
      <c r="H460" s="2571"/>
      <c r="I460" s="2571"/>
      <c r="J460" s="2571"/>
      <c r="K460" s="2571"/>
      <c r="L460" s="2571"/>
      <c r="M460" s="2571"/>
      <c r="N460" s="2571"/>
      <c r="O460" s="2571"/>
      <c r="P460" s="2571"/>
      <c r="Q460" s="2571"/>
      <c r="R460" s="2571"/>
      <c r="S460" s="2571"/>
      <c r="T460" s="2571"/>
      <c r="U460" s="2571"/>
      <c r="V460" s="2571"/>
      <c r="W460" s="2571"/>
      <c r="X460" s="2571"/>
      <c r="Y460" s="2571"/>
      <c r="Z460" s="2571"/>
      <c r="AA460" s="2571"/>
      <c r="AB460" s="2571"/>
      <c r="AC460" s="2571"/>
      <c r="AD460" s="2571"/>
      <c r="AE460" s="2571"/>
      <c r="AF460" s="2571"/>
      <c r="AG460" s="2571"/>
      <c r="AH460" s="2571"/>
      <c r="AI460" s="2571"/>
      <c r="AJ460" s="2571"/>
      <c r="AK460" s="2571"/>
      <c r="AL460" s="2571"/>
      <c r="AM460" s="2571"/>
      <c r="AN460" s="2571"/>
      <c r="AO460" s="2571"/>
      <c r="AP460" s="2571"/>
      <c r="AQ460" s="2571"/>
      <c r="AR460" s="2571"/>
      <c r="AS460" s="2571"/>
    </row>
    <row r="461" spans="1:45" ht="16.5" customHeight="1">
      <c r="A461" s="2571"/>
      <c r="B461" s="2571"/>
      <c r="C461" s="2571"/>
      <c r="D461" s="73"/>
      <c r="E461" s="73"/>
      <c r="F461" s="2629"/>
      <c r="G461" s="2571"/>
      <c r="H461" s="2571"/>
      <c r="I461" s="2571"/>
      <c r="J461" s="2571"/>
      <c r="K461" s="2571"/>
      <c r="L461" s="2571"/>
      <c r="M461" s="2571"/>
      <c r="N461" s="2571"/>
      <c r="O461" s="2571"/>
      <c r="P461" s="2571"/>
      <c r="Q461" s="2571"/>
      <c r="R461" s="2571"/>
      <c r="S461" s="2571"/>
      <c r="T461" s="2571"/>
      <c r="U461" s="2571"/>
      <c r="V461" s="2571"/>
      <c r="W461" s="2571"/>
      <c r="X461" s="2571"/>
      <c r="Y461" s="2571"/>
      <c r="Z461" s="2571"/>
      <c r="AA461" s="2571"/>
      <c r="AB461" s="2571"/>
      <c r="AC461" s="2571"/>
      <c r="AD461" s="2571"/>
      <c r="AE461" s="2571"/>
      <c r="AF461" s="2571"/>
      <c r="AG461" s="2571"/>
      <c r="AH461" s="2571"/>
      <c r="AI461" s="2571"/>
      <c r="AJ461" s="2571"/>
      <c r="AK461" s="2571"/>
      <c r="AL461" s="2571"/>
      <c r="AM461" s="2571"/>
      <c r="AN461" s="2571"/>
      <c r="AO461" s="2571"/>
      <c r="AP461" s="2571"/>
      <c r="AQ461" s="2571"/>
      <c r="AR461" s="2571"/>
      <c r="AS461" s="2571"/>
    </row>
    <row r="462" spans="1:45" ht="16.5" customHeight="1">
      <c r="A462" s="2571"/>
      <c r="B462" s="2571"/>
      <c r="C462" s="2571"/>
      <c r="D462" s="73"/>
      <c r="E462" s="73"/>
      <c r="F462" s="2629"/>
      <c r="G462" s="2571"/>
      <c r="H462" s="2571"/>
      <c r="I462" s="2571"/>
      <c r="J462" s="2571"/>
      <c r="K462" s="2571"/>
      <c r="L462" s="2571"/>
      <c r="M462" s="2571"/>
      <c r="N462" s="2571"/>
      <c r="O462" s="2571"/>
      <c r="P462" s="2571"/>
      <c r="Q462" s="2571"/>
      <c r="R462" s="2571"/>
      <c r="S462" s="2571"/>
      <c r="T462" s="2571"/>
      <c r="U462" s="2571"/>
      <c r="V462" s="2571"/>
      <c r="W462" s="2571"/>
      <c r="X462" s="2571"/>
      <c r="Y462" s="2571"/>
      <c r="Z462" s="2571"/>
      <c r="AA462" s="2571"/>
      <c r="AB462" s="2571"/>
      <c r="AC462" s="2571"/>
      <c r="AD462" s="2571"/>
      <c r="AE462" s="2571"/>
      <c r="AF462" s="2571"/>
      <c r="AG462" s="2571"/>
      <c r="AH462" s="2571"/>
      <c r="AI462" s="2571"/>
      <c r="AJ462" s="2571"/>
      <c r="AK462" s="2571"/>
      <c r="AL462" s="2571"/>
      <c r="AM462" s="2571"/>
      <c r="AN462" s="2571"/>
      <c r="AO462" s="2571"/>
      <c r="AP462" s="2571"/>
      <c r="AQ462" s="2571"/>
      <c r="AR462" s="2571"/>
      <c r="AS462" s="2571"/>
    </row>
    <row r="463" spans="1:45" ht="16.5" customHeight="1">
      <c r="A463" s="2571"/>
      <c r="B463" s="2571"/>
      <c r="C463" s="2571"/>
      <c r="D463" s="73"/>
      <c r="E463" s="73"/>
      <c r="F463" s="2629"/>
      <c r="G463" s="2571"/>
      <c r="H463" s="2571"/>
      <c r="I463" s="2571"/>
      <c r="J463" s="2571"/>
      <c r="K463" s="2571"/>
      <c r="L463" s="2571"/>
      <c r="M463" s="2571"/>
      <c r="N463" s="2571"/>
      <c r="O463" s="2571"/>
      <c r="P463" s="2571"/>
      <c r="Q463" s="2571"/>
      <c r="R463" s="2571"/>
      <c r="S463" s="2571"/>
      <c r="T463" s="2571"/>
      <c r="U463" s="2571"/>
      <c r="V463" s="2571"/>
      <c r="W463" s="2571"/>
      <c r="X463" s="2571"/>
      <c r="Y463" s="2571"/>
      <c r="Z463" s="2571"/>
      <c r="AA463" s="2571"/>
      <c r="AB463" s="2571"/>
      <c r="AC463" s="2571"/>
      <c r="AD463" s="2571"/>
      <c r="AE463" s="2571"/>
      <c r="AF463" s="2571"/>
      <c r="AG463" s="2571"/>
      <c r="AH463" s="2571"/>
      <c r="AI463" s="2571"/>
      <c r="AJ463" s="2571"/>
      <c r="AK463" s="2571"/>
      <c r="AL463" s="2571"/>
      <c r="AM463" s="2571"/>
      <c r="AN463" s="2571"/>
      <c r="AO463" s="2571"/>
      <c r="AP463" s="2571"/>
      <c r="AQ463" s="2571"/>
      <c r="AR463" s="2571"/>
      <c r="AS463" s="2571"/>
    </row>
    <row r="464" spans="1:45" ht="16.5" customHeight="1">
      <c r="A464" s="2571"/>
      <c r="B464" s="2571"/>
      <c r="C464" s="2571"/>
      <c r="D464" s="73"/>
      <c r="E464" s="73"/>
      <c r="F464" s="2629"/>
      <c r="G464" s="2571"/>
      <c r="H464" s="2571"/>
      <c r="I464" s="2571"/>
      <c r="J464" s="2571"/>
      <c r="K464" s="2571"/>
      <c r="L464" s="2571"/>
      <c r="M464" s="2571"/>
      <c r="N464" s="2571"/>
      <c r="O464" s="2571"/>
      <c r="P464" s="2571"/>
      <c r="Q464" s="2571"/>
      <c r="R464" s="2571"/>
      <c r="S464" s="2571"/>
      <c r="T464" s="2571"/>
      <c r="U464" s="2571"/>
      <c r="V464" s="2571"/>
      <c r="W464" s="2571"/>
      <c r="X464" s="2571"/>
      <c r="Y464" s="2571"/>
      <c r="Z464" s="2571"/>
      <c r="AA464" s="2571"/>
      <c r="AB464" s="2571"/>
      <c r="AC464" s="2571"/>
      <c r="AD464" s="2571"/>
      <c r="AE464" s="2571"/>
      <c r="AF464" s="2571"/>
      <c r="AG464" s="2571"/>
      <c r="AH464" s="2571"/>
      <c r="AI464" s="2571"/>
      <c r="AJ464" s="2571"/>
      <c r="AK464" s="2571"/>
      <c r="AL464" s="2571"/>
      <c r="AM464" s="2571"/>
      <c r="AN464" s="2571"/>
      <c r="AO464" s="2571"/>
      <c r="AP464" s="2571"/>
      <c r="AQ464" s="2571"/>
      <c r="AR464" s="2571"/>
      <c r="AS464" s="2571"/>
    </row>
    <row r="465" spans="1:45" ht="16.5" customHeight="1">
      <c r="A465" s="2571"/>
      <c r="B465" s="2571"/>
      <c r="C465" s="2571"/>
      <c r="D465" s="73"/>
      <c r="E465" s="73"/>
      <c r="F465" s="2629"/>
      <c r="G465" s="2571"/>
      <c r="H465" s="2571"/>
      <c r="I465" s="2571"/>
      <c r="J465" s="2571"/>
      <c r="K465" s="2571"/>
      <c r="L465" s="2571"/>
      <c r="M465" s="2571"/>
      <c r="N465" s="2571"/>
      <c r="O465" s="2571"/>
      <c r="P465" s="2571"/>
      <c r="Q465" s="2571"/>
      <c r="R465" s="2571"/>
      <c r="S465" s="2571"/>
      <c r="T465" s="2571"/>
      <c r="U465" s="2571"/>
      <c r="V465" s="2571"/>
      <c r="W465" s="2571"/>
      <c r="X465" s="2571"/>
      <c r="Y465" s="2571"/>
      <c r="Z465" s="2571"/>
      <c r="AA465" s="2571"/>
      <c r="AB465" s="2571"/>
      <c r="AC465" s="2571"/>
      <c r="AD465" s="2571"/>
      <c r="AE465" s="2571"/>
      <c r="AF465" s="2571"/>
      <c r="AG465" s="2571"/>
      <c r="AH465" s="2571"/>
      <c r="AI465" s="2571"/>
      <c r="AJ465" s="2571"/>
      <c r="AK465" s="2571"/>
      <c r="AL465" s="2571"/>
      <c r="AM465" s="2571"/>
      <c r="AN465" s="2571"/>
      <c r="AO465" s="2571"/>
      <c r="AP465" s="2571"/>
      <c r="AQ465" s="2571"/>
      <c r="AR465" s="2571"/>
      <c r="AS465" s="2571"/>
    </row>
    <row r="466" spans="1:45" ht="16.5" customHeight="1">
      <c r="A466" s="2571"/>
      <c r="B466" s="2571"/>
      <c r="C466" s="2571"/>
      <c r="D466" s="73"/>
      <c r="E466" s="73"/>
      <c r="F466" s="2629"/>
      <c r="G466" s="2571"/>
      <c r="H466" s="2571"/>
      <c r="I466" s="2571"/>
      <c r="J466" s="2571"/>
      <c r="K466" s="2571"/>
      <c r="L466" s="2571"/>
      <c r="M466" s="2571"/>
      <c r="N466" s="2571"/>
      <c r="O466" s="2571"/>
      <c r="P466" s="2571"/>
      <c r="Q466" s="2571"/>
      <c r="R466" s="2571"/>
      <c r="S466" s="2571"/>
      <c r="T466" s="2571"/>
      <c r="U466" s="2571"/>
      <c r="V466" s="2571"/>
      <c r="W466" s="2571"/>
      <c r="X466" s="2571"/>
      <c r="Y466" s="2571"/>
      <c r="Z466" s="2571"/>
      <c r="AA466" s="2571"/>
      <c r="AB466" s="2571"/>
      <c r="AC466" s="2571"/>
      <c r="AD466" s="2571"/>
      <c r="AE466" s="2571"/>
      <c r="AF466" s="2571"/>
      <c r="AG466" s="2571"/>
      <c r="AH466" s="2571"/>
      <c r="AI466" s="2571"/>
      <c r="AJ466" s="2571"/>
      <c r="AK466" s="2571"/>
      <c r="AL466" s="2571"/>
      <c r="AM466" s="2571"/>
      <c r="AN466" s="2571"/>
      <c r="AO466" s="2571"/>
      <c r="AP466" s="2571"/>
      <c r="AQ466" s="2571"/>
      <c r="AR466" s="2571"/>
      <c r="AS466" s="2571"/>
    </row>
    <row r="467" spans="1:45" ht="16.5" customHeight="1">
      <c r="A467" s="2571"/>
      <c r="B467" s="2571"/>
      <c r="C467" s="2571"/>
      <c r="D467" s="73"/>
      <c r="E467" s="73"/>
      <c r="F467" s="2629"/>
      <c r="G467" s="2571"/>
      <c r="H467" s="2571"/>
      <c r="I467" s="2571"/>
      <c r="J467" s="2571"/>
      <c r="K467" s="2571"/>
      <c r="L467" s="2571"/>
      <c r="M467" s="2571"/>
      <c r="N467" s="2571"/>
      <c r="O467" s="2571"/>
      <c r="P467" s="2571"/>
      <c r="Q467" s="2571"/>
      <c r="R467" s="2571"/>
      <c r="S467" s="2571"/>
      <c r="T467" s="2571"/>
      <c r="U467" s="2571"/>
      <c r="V467" s="2571"/>
      <c r="W467" s="2571"/>
      <c r="X467" s="2571"/>
      <c r="Y467" s="2571"/>
      <c r="Z467" s="2571"/>
      <c r="AA467" s="2571"/>
      <c r="AB467" s="2571"/>
      <c r="AC467" s="2571"/>
      <c r="AD467" s="2571"/>
      <c r="AE467" s="2571"/>
      <c r="AF467" s="2571"/>
      <c r="AG467" s="2571"/>
      <c r="AH467" s="2571"/>
      <c r="AI467" s="2571"/>
      <c r="AJ467" s="2571"/>
      <c r="AK467" s="2571"/>
      <c r="AL467" s="2571"/>
      <c r="AM467" s="2571"/>
      <c r="AN467" s="2571"/>
      <c r="AO467" s="2571"/>
      <c r="AP467" s="2571"/>
      <c r="AQ467" s="2571"/>
      <c r="AR467" s="2571"/>
      <c r="AS467" s="2571"/>
    </row>
    <row r="468" spans="1:45" ht="16.5" customHeight="1">
      <c r="A468" s="2571"/>
      <c r="B468" s="2571"/>
      <c r="C468" s="2571"/>
      <c r="D468" s="73"/>
      <c r="E468" s="73"/>
      <c r="F468" s="2629"/>
      <c r="G468" s="2571"/>
      <c r="H468" s="2571"/>
      <c r="I468" s="2571"/>
      <c r="J468" s="2571"/>
      <c r="K468" s="2571"/>
      <c r="L468" s="2571"/>
      <c r="M468" s="2571"/>
      <c r="N468" s="2571"/>
      <c r="O468" s="2571"/>
      <c r="P468" s="2571"/>
      <c r="Q468" s="2571"/>
      <c r="R468" s="2571"/>
      <c r="S468" s="2571"/>
      <c r="T468" s="2571"/>
      <c r="U468" s="2571"/>
      <c r="V468" s="2571"/>
      <c r="W468" s="2571"/>
      <c r="X468" s="2571"/>
      <c r="Y468" s="2571"/>
      <c r="Z468" s="2571"/>
      <c r="AA468" s="2571"/>
      <c r="AB468" s="2571"/>
      <c r="AC468" s="2571"/>
      <c r="AD468" s="2571"/>
      <c r="AE468" s="2571"/>
      <c r="AF468" s="2571"/>
      <c r="AG468" s="2571"/>
      <c r="AH468" s="2571"/>
      <c r="AI468" s="2571"/>
      <c r="AJ468" s="2571"/>
      <c r="AK468" s="2571"/>
      <c r="AL468" s="2571"/>
      <c r="AM468" s="2571"/>
      <c r="AN468" s="2571"/>
      <c r="AO468" s="2571"/>
      <c r="AP468" s="2571"/>
      <c r="AQ468" s="2571"/>
      <c r="AR468" s="2571"/>
      <c r="AS468" s="2571"/>
    </row>
    <row r="469" spans="1:45" ht="16.5" customHeight="1">
      <c r="A469" s="2571"/>
      <c r="B469" s="2571"/>
      <c r="C469" s="2571"/>
      <c r="D469" s="73"/>
      <c r="E469" s="73"/>
      <c r="F469" s="2629"/>
      <c r="G469" s="2571"/>
      <c r="H469" s="2571"/>
      <c r="I469" s="2571"/>
      <c r="J469" s="2571"/>
      <c r="K469" s="2571"/>
      <c r="L469" s="2571"/>
      <c r="M469" s="2571"/>
      <c r="N469" s="2571"/>
      <c r="O469" s="2571"/>
      <c r="P469" s="2571"/>
      <c r="Q469" s="2571"/>
      <c r="R469" s="2571"/>
      <c r="S469" s="2571"/>
      <c r="T469" s="2571"/>
      <c r="U469" s="2571"/>
      <c r="V469" s="2571"/>
      <c r="W469" s="2571"/>
      <c r="X469" s="2571"/>
      <c r="Y469" s="2571"/>
      <c r="Z469" s="2571"/>
      <c r="AA469" s="2571"/>
      <c r="AB469" s="2571"/>
      <c r="AC469" s="2571"/>
      <c r="AD469" s="2571"/>
      <c r="AE469" s="2571"/>
      <c r="AF469" s="2571"/>
      <c r="AG469" s="2571"/>
      <c r="AH469" s="2571"/>
      <c r="AI469" s="2571"/>
      <c r="AJ469" s="2571"/>
      <c r="AK469" s="2571"/>
      <c r="AL469" s="2571"/>
      <c r="AM469" s="2571"/>
      <c r="AN469" s="2571"/>
      <c r="AO469" s="2571"/>
      <c r="AP469" s="2571"/>
      <c r="AQ469" s="2571"/>
      <c r="AR469" s="2571"/>
      <c r="AS469" s="2571"/>
    </row>
    <row r="470" spans="1:45" ht="16.5" customHeight="1">
      <c r="A470" s="2571"/>
      <c r="B470" s="2571"/>
      <c r="C470" s="2571"/>
      <c r="D470" s="73"/>
      <c r="E470" s="73"/>
      <c r="F470" s="2629"/>
      <c r="G470" s="2571"/>
      <c r="H470" s="2571"/>
      <c r="I470" s="2571"/>
      <c r="J470" s="2571"/>
      <c r="K470" s="2571"/>
      <c r="L470" s="2571"/>
      <c r="M470" s="2571"/>
      <c r="N470" s="2571"/>
      <c r="O470" s="2571"/>
      <c r="P470" s="2571"/>
      <c r="Q470" s="2571"/>
      <c r="R470" s="2571"/>
      <c r="S470" s="2571"/>
      <c r="T470" s="2571"/>
      <c r="U470" s="2571"/>
      <c r="V470" s="2571"/>
      <c r="W470" s="2571"/>
      <c r="X470" s="2571"/>
      <c r="Y470" s="2571"/>
      <c r="Z470" s="2571"/>
      <c r="AA470" s="2571"/>
      <c r="AB470" s="2571"/>
      <c r="AC470" s="2571"/>
      <c r="AD470" s="2571"/>
      <c r="AE470" s="2571"/>
      <c r="AF470" s="2571"/>
      <c r="AG470" s="2571"/>
      <c r="AH470" s="2571"/>
      <c r="AI470" s="2571"/>
      <c r="AJ470" s="2571"/>
      <c r="AK470" s="2571"/>
      <c r="AL470" s="2571"/>
      <c r="AM470" s="2571"/>
      <c r="AN470" s="2571"/>
      <c r="AO470" s="2571"/>
      <c r="AP470" s="2571"/>
      <c r="AQ470" s="2571"/>
      <c r="AR470" s="2571"/>
      <c r="AS470" s="2571"/>
    </row>
    <row r="471" spans="1:45" ht="16.5" customHeight="1">
      <c r="A471" s="2571"/>
      <c r="B471" s="2571"/>
      <c r="C471" s="2571"/>
      <c r="D471" s="73"/>
      <c r="E471" s="73"/>
      <c r="F471" s="2629"/>
      <c r="G471" s="2571"/>
      <c r="H471" s="2571"/>
      <c r="I471" s="2571"/>
      <c r="J471" s="2571"/>
      <c r="K471" s="2571"/>
      <c r="L471" s="2571"/>
      <c r="M471" s="2571"/>
      <c r="N471" s="2571"/>
      <c r="O471" s="2571"/>
      <c r="P471" s="2571"/>
      <c r="Q471" s="2571"/>
      <c r="R471" s="2571"/>
      <c r="S471" s="2571"/>
      <c r="T471" s="2571"/>
      <c r="U471" s="2571"/>
      <c r="V471" s="2571"/>
      <c r="W471" s="2571"/>
      <c r="X471" s="2571"/>
      <c r="Y471" s="2571"/>
      <c r="Z471" s="2571"/>
      <c r="AA471" s="2571"/>
      <c r="AB471" s="2571"/>
      <c r="AC471" s="2571"/>
      <c r="AD471" s="2571"/>
      <c r="AE471" s="2571"/>
      <c r="AF471" s="2571"/>
      <c r="AG471" s="2571"/>
      <c r="AH471" s="2571"/>
      <c r="AI471" s="2571"/>
      <c r="AJ471" s="2571"/>
      <c r="AK471" s="2571"/>
      <c r="AL471" s="2571"/>
      <c r="AM471" s="2571"/>
      <c r="AN471" s="2571"/>
      <c r="AO471" s="2571"/>
      <c r="AP471" s="2571"/>
      <c r="AQ471" s="2571"/>
      <c r="AR471" s="2571"/>
      <c r="AS471" s="2571"/>
    </row>
    <row r="472" spans="1:45" ht="16.5" customHeight="1">
      <c r="A472" s="2571"/>
      <c r="B472" s="2571"/>
      <c r="C472" s="2571"/>
      <c r="D472" s="73"/>
      <c r="E472" s="73"/>
      <c r="F472" s="2629"/>
      <c r="G472" s="2571"/>
      <c r="H472" s="2571"/>
      <c r="I472" s="2571"/>
      <c r="J472" s="2571"/>
      <c r="K472" s="2571"/>
      <c r="L472" s="2571"/>
      <c r="M472" s="2571"/>
      <c r="N472" s="2571"/>
      <c r="O472" s="2571"/>
      <c r="P472" s="2571"/>
      <c r="Q472" s="2571"/>
      <c r="R472" s="2571"/>
      <c r="S472" s="2571"/>
      <c r="T472" s="2571"/>
      <c r="U472" s="2571"/>
      <c r="V472" s="2571"/>
      <c r="W472" s="2571"/>
      <c r="X472" s="2571"/>
      <c r="Y472" s="2571"/>
      <c r="Z472" s="2571"/>
      <c r="AA472" s="2571"/>
      <c r="AB472" s="2571"/>
      <c r="AC472" s="2571"/>
      <c r="AD472" s="2571"/>
      <c r="AE472" s="2571"/>
      <c r="AF472" s="2571"/>
      <c r="AG472" s="2571"/>
      <c r="AH472" s="2571"/>
      <c r="AI472" s="2571"/>
      <c r="AJ472" s="2571"/>
      <c r="AK472" s="2571"/>
      <c r="AL472" s="2571"/>
      <c r="AM472" s="2571"/>
      <c r="AN472" s="2571"/>
      <c r="AO472" s="2571"/>
      <c r="AP472" s="2571"/>
      <c r="AQ472" s="2571"/>
      <c r="AR472" s="2571"/>
      <c r="AS472" s="2571"/>
    </row>
    <row r="473" spans="1:45" ht="16.5" customHeight="1">
      <c r="A473" s="2571"/>
      <c r="B473" s="2571"/>
      <c r="C473" s="2571"/>
      <c r="D473" s="73"/>
      <c r="E473" s="73"/>
      <c r="F473" s="2629"/>
      <c r="G473" s="2571"/>
      <c r="H473" s="2571"/>
      <c r="I473" s="2571"/>
      <c r="J473" s="2571"/>
      <c r="K473" s="2571"/>
      <c r="L473" s="2571"/>
      <c r="M473" s="2571"/>
      <c r="N473" s="2571"/>
      <c r="O473" s="2571"/>
      <c r="P473" s="2571"/>
      <c r="Q473" s="2571"/>
      <c r="R473" s="2571"/>
      <c r="S473" s="2571"/>
      <c r="T473" s="2571"/>
      <c r="U473" s="2571"/>
      <c r="V473" s="2571"/>
      <c r="W473" s="2571"/>
      <c r="X473" s="2571"/>
      <c r="Y473" s="2571"/>
      <c r="Z473" s="2571"/>
      <c r="AA473" s="2571"/>
      <c r="AB473" s="2571"/>
      <c r="AC473" s="2571"/>
      <c r="AD473" s="2571"/>
      <c r="AE473" s="2571"/>
      <c r="AF473" s="2571"/>
      <c r="AG473" s="2571"/>
      <c r="AH473" s="2571"/>
      <c r="AI473" s="2571"/>
      <c r="AJ473" s="2571"/>
      <c r="AK473" s="2571"/>
      <c r="AL473" s="2571"/>
      <c r="AM473" s="2571"/>
      <c r="AN473" s="2571"/>
      <c r="AO473" s="2571"/>
      <c r="AP473" s="2571"/>
      <c r="AQ473" s="2571"/>
      <c r="AR473" s="2571"/>
      <c r="AS473" s="2571"/>
    </row>
    <row r="474" spans="1:45" ht="16.5" customHeight="1">
      <c r="A474" s="2571"/>
      <c r="B474" s="2571"/>
      <c r="C474" s="2571"/>
      <c r="D474" s="73"/>
      <c r="E474" s="73"/>
      <c r="F474" s="2629"/>
      <c r="G474" s="2571"/>
      <c r="H474" s="2571"/>
      <c r="I474" s="2571"/>
      <c r="J474" s="2571"/>
      <c r="K474" s="2571"/>
      <c r="L474" s="2571"/>
      <c r="M474" s="2571"/>
      <c r="N474" s="2571"/>
      <c r="O474" s="2571"/>
      <c r="P474" s="2571"/>
      <c r="Q474" s="2571"/>
      <c r="R474" s="2571"/>
      <c r="S474" s="2571"/>
      <c r="T474" s="2571"/>
      <c r="U474" s="2571"/>
      <c r="V474" s="2571"/>
      <c r="W474" s="2571"/>
      <c r="X474" s="2571"/>
      <c r="Y474" s="2571"/>
      <c r="Z474" s="2571"/>
      <c r="AA474" s="2571"/>
      <c r="AB474" s="2571"/>
      <c r="AC474" s="2571"/>
      <c r="AD474" s="2571"/>
      <c r="AE474" s="2571"/>
      <c r="AF474" s="2571"/>
      <c r="AG474" s="2571"/>
      <c r="AH474" s="2571"/>
      <c r="AI474" s="2571"/>
      <c r="AJ474" s="2571"/>
      <c r="AK474" s="2571"/>
      <c r="AL474" s="2571"/>
      <c r="AM474" s="2571"/>
      <c r="AN474" s="2571"/>
      <c r="AO474" s="2571"/>
      <c r="AP474" s="2571"/>
      <c r="AQ474" s="2571"/>
      <c r="AR474" s="2571"/>
      <c r="AS474" s="2571"/>
    </row>
    <row r="475" spans="1:45" ht="16.5" customHeight="1">
      <c r="A475" s="2571"/>
      <c r="B475" s="2571"/>
      <c r="C475" s="2571"/>
      <c r="D475" s="73"/>
      <c r="E475" s="73"/>
      <c r="F475" s="2629"/>
      <c r="G475" s="2571"/>
      <c r="H475" s="2571"/>
      <c r="I475" s="2571"/>
      <c r="J475" s="2571"/>
      <c r="K475" s="2571"/>
      <c r="L475" s="2571"/>
      <c r="M475" s="2571"/>
      <c r="N475" s="2571"/>
      <c r="O475" s="2571"/>
      <c r="P475" s="2571"/>
      <c r="Q475" s="2571"/>
      <c r="R475" s="2571"/>
      <c r="S475" s="2571"/>
      <c r="T475" s="2571"/>
      <c r="U475" s="2571"/>
      <c r="V475" s="2571"/>
      <c r="W475" s="2571"/>
      <c r="X475" s="2571"/>
      <c r="Y475" s="2571"/>
      <c r="Z475" s="2571"/>
      <c r="AA475" s="2571"/>
      <c r="AB475" s="2571"/>
      <c r="AC475" s="2571"/>
      <c r="AD475" s="2571"/>
      <c r="AE475" s="2571"/>
      <c r="AF475" s="2571"/>
      <c r="AG475" s="2571"/>
      <c r="AH475" s="2571"/>
      <c r="AI475" s="2571"/>
      <c r="AJ475" s="2571"/>
      <c r="AK475" s="2571"/>
      <c r="AL475" s="2571"/>
      <c r="AM475" s="2571"/>
      <c r="AN475" s="2571"/>
      <c r="AO475" s="2571"/>
      <c r="AP475" s="2571"/>
      <c r="AQ475" s="2571"/>
      <c r="AR475" s="2571"/>
      <c r="AS475" s="2571"/>
    </row>
    <row r="476" spans="1:45" ht="16.5" customHeight="1">
      <c r="A476" s="2571"/>
      <c r="B476" s="2571"/>
      <c r="C476" s="2571"/>
      <c r="D476" s="73"/>
      <c r="E476" s="73"/>
      <c r="F476" s="2629"/>
      <c r="G476" s="2571"/>
      <c r="H476" s="2571"/>
      <c r="I476" s="2571"/>
      <c r="J476" s="2571"/>
      <c r="K476" s="2571"/>
      <c r="L476" s="2571"/>
      <c r="M476" s="2571"/>
      <c r="N476" s="2571"/>
      <c r="O476" s="2571"/>
      <c r="P476" s="2571"/>
      <c r="Q476" s="2571"/>
      <c r="R476" s="2571"/>
      <c r="S476" s="2571"/>
      <c r="T476" s="2571"/>
      <c r="U476" s="2571"/>
      <c r="V476" s="2571"/>
      <c r="W476" s="2571"/>
      <c r="X476" s="2571"/>
      <c r="Y476" s="2571"/>
      <c r="Z476" s="2571"/>
      <c r="AA476" s="2571"/>
      <c r="AB476" s="2571"/>
      <c r="AC476" s="2571"/>
      <c r="AD476" s="2571"/>
      <c r="AE476" s="2571"/>
      <c r="AF476" s="2571"/>
      <c r="AG476" s="2571"/>
      <c r="AH476" s="2571"/>
      <c r="AI476" s="2571"/>
      <c r="AJ476" s="2571"/>
      <c r="AK476" s="2571"/>
      <c r="AL476" s="2571"/>
      <c r="AM476" s="2571"/>
      <c r="AN476" s="2571"/>
      <c r="AO476" s="2571"/>
      <c r="AP476" s="2571"/>
      <c r="AQ476" s="2571"/>
      <c r="AR476" s="2571"/>
      <c r="AS476" s="2571"/>
    </row>
    <row r="477" spans="1:45" ht="16.5" customHeight="1">
      <c r="A477" s="2571"/>
      <c r="B477" s="2571"/>
      <c r="C477" s="2571"/>
      <c r="D477" s="73"/>
      <c r="E477" s="73"/>
      <c r="F477" s="2629"/>
      <c r="G477" s="2571"/>
      <c r="H477" s="2571"/>
      <c r="I477" s="2571"/>
      <c r="J477" s="2571"/>
      <c r="K477" s="2571"/>
      <c r="L477" s="2571"/>
      <c r="M477" s="2571"/>
      <c r="N477" s="2571"/>
      <c r="O477" s="2571"/>
      <c r="P477" s="2571"/>
      <c r="Q477" s="2571"/>
      <c r="R477" s="2571"/>
      <c r="S477" s="2571"/>
      <c r="T477" s="2571"/>
      <c r="U477" s="2571"/>
      <c r="V477" s="2571"/>
      <c r="W477" s="2571"/>
      <c r="X477" s="2571"/>
      <c r="Y477" s="2571"/>
      <c r="Z477" s="2571"/>
      <c r="AA477" s="2571"/>
      <c r="AB477" s="2571"/>
      <c r="AC477" s="2571"/>
      <c r="AD477" s="2571"/>
      <c r="AE477" s="2571"/>
      <c r="AF477" s="2571"/>
      <c r="AG477" s="2571"/>
      <c r="AH477" s="2571"/>
      <c r="AI477" s="2571"/>
      <c r="AJ477" s="2571"/>
      <c r="AK477" s="2571"/>
      <c r="AL477" s="2571"/>
      <c r="AM477" s="2571"/>
      <c r="AN477" s="2571"/>
      <c r="AO477" s="2571"/>
      <c r="AP477" s="2571"/>
      <c r="AQ477" s="2571"/>
      <c r="AR477" s="2571"/>
      <c r="AS477" s="2571"/>
    </row>
    <row r="478" spans="1:45" ht="16.5" customHeight="1">
      <c r="A478" s="2571"/>
      <c r="B478" s="2571"/>
      <c r="C478" s="2571"/>
      <c r="D478" s="73"/>
      <c r="E478" s="73"/>
      <c r="F478" s="2629"/>
      <c r="G478" s="2571"/>
      <c r="H478" s="2571"/>
      <c r="I478" s="2571"/>
      <c r="J478" s="2571"/>
      <c r="K478" s="2571"/>
      <c r="L478" s="2571"/>
      <c r="M478" s="2571"/>
      <c r="N478" s="2571"/>
      <c r="O478" s="2571"/>
      <c r="P478" s="2571"/>
      <c r="Q478" s="2571"/>
      <c r="R478" s="2571"/>
      <c r="S478" s="2571"/>
      <c r="T478" s="2571"/>
      <c r="U478" s="2571"/>
      <c r="V478" s="2571"/>
      <c r="W478" s="2571"/>
      <c r="X478" s="2571"/>
      <c r="Y478" s="2571"/>
      <c r="Z478" s="2571"/>
      <c r="AA478" s="2571"/>
      <c r="AB478" s="2571"/>
      <c r="AC478" s="2571"/>
      <c r="AD478" s="2571"/>
      <c r="AE478" s="2571"/>
      <c r="AF478" s="2571"/>
      <c r="AG478" s="2571"/>
      <c r="AH478" s="2571"/>
      <c r="AI478" s="2571"/>
      <c r="AJ478" s="2571"/>
      <c r="AK478" s="2571"/>
      <c r="AL478" s="2571"/>
      <c r="AM478" s="2571"/>
      <c r="AN478" s="2571"/>
      <c r="AO478" s="2571"/>
      <c r="AP478" s="2571"/>
      <c r="AQ478" s="2571"/>
      <c r="AR478" s="2571"/>
      <c r="AS478" s="2571"/>
    </row>
    <row r="479" spans="1:45" ht="16.5" customHeight="1">
      <c r="A479" s="2571"/>
      <c r="B479" s="2571"/>
      <c r="C479" s="2571"/>
      <c r="D479" s="73"/>
      <c r="E479" s="73"/>
      <c r="F479" s="2629"/>
      <c r="G479" s="2571"/>
      <c r="H479" s="2571"/>
      <c r="I479" s="2571"/>
      <c r="J479" s="2571"/>
      <c r="K479" s="2571"/>
      <c r="L479" s="2571"/>
      <c r="M479" s="2571"/>
      <c r="N479" s="2571"/>
      <c r="O479" s="2571"/>
      <c r="P479" s="2571"/>
      <c r="Q479" s="2571"/>
      <c r="R479" s="2571"/>
      <c r="S479" s="2571"/>
      <c r="T479" s="2571"/>
      <c r="U479" s="2571"/>
      <c r="V479" s="2571"/>
      <c r="W479" s="2571"/>
      <c r="X479" s="2571"/>
      <c r="Y479" s="2571"/>
      <c r="Z479" s="2571"/>
      <c r="AA479" s="2571"/>
      <c r="AB479" s="2571"/>
      <c r="AC479" s="2571"/>
      <c r="AD479" s="2571"/>
      <c r="AE479" s="2571"/>
      <c r="AF479" s="2571"/>
      <c r="AG479" s="2571"/>
      <c r="AH479" s="2571"/>
      <c r="AI479" s="2571"/>
      <c r="AJ479" s="2571"/>
      <c r="AK479" s="2571"/>
      <c r="AL479" s="2571"/>
      <c r="AM479" s="2571"/>
      <c r="AN479" s="2571"/>
      <c r="AO479" s="2571"/>
      <c r="AP479" s="2571"/>
      <c r="AQ479" s="2571"/>
      <c r="AR479" s="2571"/>
      <c r="AS479" s="2571"/>
    </row>
    <row r="480" spans="1:45" ht="16.5" customHeight="1">
      <c r="A480" s="2571"/>
      <c r="B480" s="2571"/>
      <c r="C480" s="2571"/>
      <c r="D480" s="73"/>
      <c r="E480" s="73"/>
      <c r="F480" s="2629"/>
      <c r="G480" s="2571"/>
      <c r="H480" s="2571"/>
      <c r="I480" s="2571"/>
      <c r="J480" s="2571"/>
      <c r="K480" s="2571"/>
      <c r="L480" s="2571"/>
      <c r="M480" s="2571"/>
      <c r="N480" s="2571"/>
      <c r="O480" s="2571"/>
      <c r="P480" s="2571"/>
      <c r="Q480" s="2571"/>
      <c r="R480" s="2571"/>
      <c r="S480" s="2571"/>
      <c r="T480" s="2571"/>
      <c r="U480" s="2571"/>
      <c r="V480" s="2571"/>
      <c r="W480" s="2571"/>
      <c r="X480" s="2571"/>
      <c r="Y480" s="2571"/>
      <c r="Z480" s="2571"/>
      <c r="AA480" s="2571"/>
      <c r="AB480" s="2571"/>
      <c r="AC480" s="2571"/>
      <c r="AD480" s="2571"/>
      <c r="AE480" s="2571"/>
      <c r="AF480" s="2571"/>
      <c r="AG480" s="2571"/>
      <c r="AH480" s="2571"/>
      <c r="AI480" s="2571"/>
      <c r="AJ480" s="2571"/>
      <c r="AK480" s="2571"/>
      <c r="AL480" s="2571"/>
      <c r="AM480" s="2571"/>
      <c r="AN480" s="2571"/>
      <c r="AO480" s="2571"/>
      <c r="AP480" s="2571"/>
      <c r="AQ480" s="2571"/>
      <c r="AR480" s="2571"/>
      <c r="AS480" s="2571"/>
    </row>
    <row r="481" spans="1:45" ht="16.5" customHeight="1">
      <c r="A481" s="2571"/>
      <c r="B481" s="2571"/>
      <c r="C481" s="2571"/>
      <c r="D481" s="73"/>
      <c r="E481" s="73"/>
      <c r="F481" s="2629"/>
      <c r="G481" s="2571"/>
      <c r="H481" s="2571"/>
      <c r="I481" s="2571"/>
      <c r="J481" s="2571"/>
      <c r="K481" s="2571"/>
      <c r="L481" s="2571"/>
      <c r="M481" s="2571"/>
      <c r="N481" s="2571"/>
      <c r="O481" s="2571"/>
      <c r="P481" s="2571"/>
      <c r="Q481" s="2571"/>
      <c r="R481" s="2571"/>
      <c r="S481" s="2571"/>
      <c r="T481" s="2571"/>
      <c r="U481" s="2571"/>
      <c r="V481" s="2571"/>
      <c r="W481" s="2571"/>
      <c r="X481" s="2571"/>
      <c r="Y481" s="2571"/>
      <c r="Z481" s="2571"/>
      <c r="AA481" s="2571"/>
      <c r="AB481" s="2571"/>
      <c r="AC481" s="2571"/>
      <c r="AD481" s="2571"/>
      <c r="AE481" s="2571"/>
      <c r="AF481" s="2571"/>
      <c r="AG481" s="2571"/>
      <c r="AH481" s="2571"/>
      <c r="AI481" s="2571"/>
      <c r="AJ481" s="2571"/>
      <c r="AK481" s="2571"/>
      <c r="AL481" s="2571"/>
      <c r="AM481" s="2571"/>
      <c r="AN481" s="2571"/>
      <c r="AO481" s="2571"/>
      <c r="AP481" s="2571"/>
      <c r="AQ481" s="2571"/>
      <c r="AR481" s="2571"/>
      <c r="AS481" s="2571"/>
    </row>
    <row r="482" spans="1:45" ht="16.5" customHeight="1">
      <c r="A482" s="2571"/>
      <c r="B482" s="2571"/>
      <c r="C482" s="2571"/>
      <c r="D482" s="73"/>
      <c r="E482" s="73"/>
      <c r="F482" s="2629"/>
      <c r="G482" s="2571"/>
      <c r="H482" s="2571"/>
      <c r="I482" s="2571"/>
      <c r="J482" s="2571"/>
      <c r="K482" s="2571"/>
      <c r="L482" s="2571"/>
      <c r="M482" s="2571"/>
      <c r="N482" s="2571"/>
      <c r="O482" s="2571"/>
      <c r="P482" s="2571"/>
      <c r="Q482" s="2571"/>
      <c r="R482" s="2571"/>
      <c r="S482" s="2571"/>
      <c r="T482" s="2571"/>
      <c r="U482" s="2571"/>
      <c r="V482" s="2571"/>
      <c r="W482" s="2571"/>
      <c r="X482" s="2571"/>
      <c r="Y482" s="2571"/>
      <c r="Z482" s="2571"/>
      <c r="AA482" s="2571"/>
      <c r="AB482" s="2571"/>
      <c r="AC482" s="2571"/>
      <c r="AD482" s="2571"/>
      <c r="AE482" s="2571"/>
      <c r="AF482" s="2571"/>
      <c r="AG482" s="2571"/>
      <c r="AH482" s="2571"/>
      <c r="AI482" s="2571"/>
      <c r="AJ482" s="2571"/>
      <c r="AK482" s="2571"/>
      <c r="AL482" s="2571"/>
      <c r="AM482" s="2571"/>
      <c r="AN482" s="2571"/>
      <c r="AO482" s="2571"/>
      <c r="AP482" s="2571"/>
      <c r="AQ482" s="2571"/>
      <c r="AR482" s="2571"/>
      <c r="AS482" s="2571"/>
    </row>
    <row r="483" spans="1:45" ht="16.5" customHeight="1">
      <c r="A483" s="2571"/>
      <c r="B483" s="2571"/>
      <c r="C483" s="2571"/>
      <c r="D483" s="73"/>
      <c r="E483" s="73"/>
      <c r="F483" s="2629"/>
      <c r="G483" s="2571"/>
      <c r="H483" s="2571"/>
      <c r="I483" s="2571"/>
      <c r="J483" s="2571"/>
      <c r="K483" s="2571"/>
      <c r="L483" s="2571"/>
      <c r="M483" s="2571"/>
      <c r="N483" s="2571"/>
      <c r="O483" s="2571"/>
      <c r="P483" s="2571"/>
      <c r="Q483" s="2571"/>
      <c r="R483" s="2571"/>
      <c r="S483" s="2571"/>
      <c r="T483" s="2571"/>
      <c r="U483" s="2571"/>
      <c r="V483" s="2571"/>
      <c r="W483" s="2571"/>
      <c r="X483" s="2571"/>
      <c r="Y483" s="2571"/>
      <c r="Z483" s="2571"/>
      <c r="AA483" s="2571"/>
      <c r="AB483" s="2571"/>
      <c r="AC483" s="2571"/>
      <c r="AD483" s="2571"/>
      <c r="AE483" s="2571"/>
      <c r="AF483" s="2571"/>
      <c r="AG483" s="2571"/>
      <c r="AH483" s="2571"/>
      <c r="AI483" s="2571"/>
      <c r="AJ483" s="2571"/>
      <c r="AK483" s="2571"/>
      <c r="AL483" s="2571"/>
      <c r="AM483" s="2571"/>
      <c r="AN483" s="2571"/>
      <c r="AO483" s="2571"/>
      <c r="AP483" s="2571"/>
      <c r="AQ483" s="2571"/>
      <c r="AR483" s="2571"/>
      <c r="AS483" s="2571"/>
    </row>
    <row r="484" spans="1:45" ht="16.5" customHeight="1">
      <c r="A484" s="2571"/>
      <c r="B484" s="2571"/>
      <c r="C484" s="2571"/>
      <c r="D484" s="73"/>
      <c r="E484" s="73"/>
      <c r="F484" s="2629"/>
      <c r="G484" s="2571"/>
      <c r="H484" s="2571"/>
      <c r="I484" s="2571"/>
      <c r="J484" s="2571"/>
      <c r="K484" s="2571"/>
      <c r="L484" s="2571"/>
      <c r="M484" s="2571"/>
      <c r="N484" s="2571"/>
      <c r="O484" s="2571"/>
      <c r="P484" s="2571"/>
      <c r="Q484" s="2571"/>
      <c r="R484" s="2571"/>
      <c r="S484" s="2571"/>
      <c r="T484" s="2571"/>
      <c r="U484" s="2571"/>
      <c r="V484" s="2571"/>
      <c r="W484" s="2571"/>
      <c r="X484" s="2571"/>
      <c r="Y484" s="2571"/>
      <c r="Z484" s="2571"/>
      <c r="AA484" s="2571"/>
      <c r="AB484" s="2571"/>
      <c r="AC484" s="2571"/>
      <c r="AD484" s="2571"/>
      <c r="AE484" s="2571"/>
      <c r="AF484" s="2571"/>
      <c r="AG484" s="2571"/>
      <c r="AH484" s="2571"/>
      <c r="AI484" s="2571"/>
      <c r="AJ484" s="2571"/>
      <c r="AK484" s="2571"/>
      <c r="AL484" s="2571"/>
      <c r="AM484" s="2571"/>
      <c r="AN484" s="2571"/>
      <c r="AO484" s="2571"/>
      <c r="AP484" s="2571"/>
      <c r="AQ484" s="2571"/>
      <c r="AR484" s="2571"/>
      <c r="AS484" s="2571"/>
    </row>
    <row r="485" spans="1:45" ht="16.5" customHeight="1">
      <c r="A485" s="2571"/>
      <c r="B485" s="2571"/>
      <c r="C485" s="2571"/>
      <c r="D485" s="73"/>
      <c r="E485" s="73"/>
      <c r="F485" s="2629"/>
      <c r="G485" s="2571"/>
      <c r="H485" s="2571"/>
      <c r="I485" s="2571"/>
      <c r="J485" s="2571"/>
      <c r="K485" s="2571"/>
      <c r="L485" s="2571"/>
      <c r="M485" s="2571"/>
      <c r="N485" s="2571"/>
      <c r="O485" s="2571"/>
      <c r="P485" s="2571"/>
      <c r="Q485" s="2571"/>
      <c r="R485" s="2571"/>
      <c r="S485" s="2571"/>
      <c r="T485" s="2571"/>
      <c r="U485" s="2571"/>
      <c r="V485" s="2571"/>
      <c r="W485" s="2571"/>
      <c r="X485" s="2571"/>
      <c r="Y485" s="2571"/>
      <c r="Z485" s="2571"/>
      <c r="AA485" s="2571"/>
      <c r="AB485" s="2571"/>
      <c r="AC485" s="2571"/>
      <c r="AD485" s="2571"/>
      <c r="AE485" s="2571"/>
      <c r="AF485" s="2571"/>
      <c r="AG485" s="2571"/>
      <c r="AH485" s="2571"/>
      <c r="AI485" s="2571"/>
      <c r="AJ485" s="2571"/>
      <c r="AK485" s="2571"/>
      <c r="AL485" s="2571"/>
      <c r="AM485" s="2571"/>
      <c r="AN485" s="2571"/>
      <c r="AO485" s="2571"/>
      <c r="AP485" s="2571"/>
      <c r="AQ485" s="2571"/>
      <c r="AR485" s="2571"/>
      <c r="AS485" s="2571"/>
    </row>
    <row r="486" spans="1:45" ht="16.5" customHeight="1">
      <c r="A486" s="2571"/>
      <c r="B486" s="2571"/>
      <c r="C486" s="2571"/>
      <c r="D486" s="73"/>
      <c r="E486" s="73"/>
      <c r="F486" s="2629"/>
      <c r="G486" s="2571"/>
      <c r="H486" s="2571"/>
      <c r="I486" s="2571"/>
      <c r="J486" s="2571"/>
      <c r="K486" s="2571"/>
      <c r="L486" s="2571"/>
      <c r="M486" s="2571"/>
      <c r="N486" s="2571"/>
      <c r="O486" s="2571"/>
      <c r="P486" s="2571"/>
      <c r="Q486" s="2571"/>
      <c r="R486" s="2571"/>
      <c r="S486" s="2571"/>
      <c r="T486" s="2571"/>
      <c r="U486" s="2571"/>
      <c r="V486" s="2571"/>
      <c r="W486" s="2571"/>
      <c r="X486" s="2571"/>
      <c r="Y486" s="2571"/>
      <c r="Z486" s="2571"/>
      <c r="AA486" s="2571"/>
      <c r="AB486" s="2571"/>
      <c r="AC486" s="2571"/>
      <c r="AD486" s="2571"/>
      <c r="AE486" s="2571"/>
      <c r="AF486" s="2571"/>
      <c r="AG486" s="2571"/>
      <c r="AH486" s="2571"/>
      <c r="AI486" s="2571"/>
      <c r="AJ486" s="2571"/>
      <c r="AK486" s="2571"/>
      <c r="AL486" s="2571"/>
      <c r="AM486" s="2571"/>
      <c r="AN486" s="2571"/>
      <c r="AO486" s="2571"/>
      <c r="AP486" s="2571"/>
      <c r="AQ486" s="2571"/>
      <c r="AR486" s="2571"/>
      <c r="AS486" s="2571"/>
    </row>
    <row r="487" spans="1:45" ht="16.5" customHeight="1">
      <c r="A487" s="2571"/>
      <c r="B487" s="2571"/>
      <c r="C487" s="2571"/>
      <c r="D487" s="73"/>
      <c r="E487" s="73"/>
      <c r="F487" s="2629"/>
      <c r="G487" s="2571"/>
      <c r="H487" s="2571"/>
      <c r="I487" s="2571"/>
      <c r="J487" s="2571"/>
      <c r="K487" s="2571"/>
      <c r="L487" s="2571"/>
      <c r="M487" s="2571"/>
      <c r="N487" s="2571"/>
      <c r="O487" s="2571"/>
      <c r="P487" s="2571"/>
      <c r="Q487" s="2571"/>
      <c r="R487" s="2571"/>
      <c r="S487" s="2571"/>
      <c r="T487" s="2571"/>
      <c r="U487" s="2571"/>
      <c r="V487" s="2571"/>
      <c r="W487" s="2571"/>
      <c r="X487" s="2571"/>
      <c r="Y487" s="2571"/>
      <c r="Z487" s="2571"/>
      <c r="AA487" s="2571"/>
      <c r="AB487" s="2571"/>
      <c r="AC487" s="2571"/>
      <c r="AD487" s="2571"/>
      <c r="AE487" s="2571"/>
      <c r="AF487" s="2571"/>
      <c r="AG487" s="2571"/>
      <c r="AH487" s="2571"/>
      <c r="AI487" s="2571"/>
      <c r="AJ487" s="2571"/>
      <c r="AK487" s="2571"/>
      <c r="AL487" s="2571"/>
      <c r="AM487" s="2571"/>
      <c r="AN487" s="2571"/>
      <c r="AO487" s="2571"/>
      <c r="AP487" s="2571"/>
      <c r="AQ487" s="2571"/>
      <c r="AR487" s="2571"/>
      <c r="AS487" s="2571"/>
    </row>
    <row r="488" spans="1:45" ht="16.5" customHeight="1">
      <c r="A488" s="2571"/>
      <c r="B488" s="2571"/>
      <c r="C488" s="2571"/>
      <c r="D488" s="73"/>
      <c r="E488" s="73"/>
      <c r="F488" s="2629"/>
      <c r="G488" s="2571"/>
      <c r="H488" s="2571"/>
      <c r="I488" s="2571"/>
      <c r="J488" s="2571"/>
      <c r="K488" s="2571"/>
      <c r="L488" s="2571"/>
      <c r="M488" s="2571"/>
      <c r="N488" s="2571"/>
      <c r="O488" s="2571"/>
      <c r="P488" s="2571"/>
      <c r="Q488" s="2571"/>
      <c r="R488" s="2571"/>
      <c r="S488" s="2571"/>
      <c r="T488" s="2571"/>
      <c r="U488" s="2571"/>
      <c r="V488" s="2571"/>
      <c r="W488" s="2571"/>
      <c r="X488" s="2571"/>
      <c r="Y488" s="2571"/>
      <c r="Z488" s="2571"/>
      <c r="AA488" s="2571"/>
      <c r="AB488" s="2571"/>
      <c r="AC488" s="2571"/>
      <c r="AD488" s="2571"/>
      <c r="AE488" s="2571"/>
      <c r="AF488" s="2571"/>
      <c r="AG488" s="2571"/>
      <c r="AH488" s="2571"/>
      <c r="AI488" s="2571"/>
      <c r="AJ488" s="2571"/>
      <c r="AK488" s="2571"/>
      <c r="AL488" s="2571"/>
      <c r="AM488" s="2571"/>
      <c r="AN488" s="2571"/>
      <c r="AO488" s="2571"/>
      <c r="AP488" s="2571"/>
      <c r="AQ488" s="2571"/>
      <c r="AR488" s="2571"/>
      <c r="AS488" s="2571"/>
    </row>
    <row r="489" spans="1:45" ht="16.5" customHeight="1">
      <c r="A489" s="2571"/>
      <c r="B489" s="2571"/>
      <c r="C489" s="2571"/>
      <c r="D489" s="73"/>
      <c r="E489" s="73"/>
      <c r="F489" s="2629"/>
      <c r="G489" s="2571"/>
      <c r="H489" s="2571"/>
      <c r="I489" s="2571"/>
      <c r="J489" s="2571"/>
      <c r="K489" s="2571"/>
      <c r="L489" s="2571"/>
      <c r="M489" s="2571"/>
      <c r="N489" s="2571"/>
      <c r="O489" s="2571"/>
      <c r="P489" s="2571"/>
      <c r="Q489" s="2571"/>
      <c r="R489" s="2571"/>
      <c r="S489" s="2571"/>
      <c r="T489" s="2571"/>
      <c r="U489" s="2571"/>
      <c r="V489" s="2571"/>
      <c r="W489" s="2571"/>
      <c r="X489" s="2571"/>
      <c r="Y489" s="2571"/>
      <c r="Z489" s="2571"/>
      <c r="AA489" s="2571"/>
      <c r="AB489" s="2571"/>
      <c r="AC489" s="2571"/>
      <c r="AD489" s="2571"/>
      <c r="AE489" s="2571"/>
      <c r="AF489" s="2571"/>
      <c r="AG489" s="2571"/>
      <c r="AH489" s="2571"/>
      <c r="AI489" s="2571"/>
      <c r="AJ489" s="2571"/>
      <c r="AK489" s="2571"/>
      <c r="AL489" s="2571"/>
      <c r="AM489" s="2571"/>
      <c r="AN489" s="2571"/>
      <c r="AO489" s="2571"/>
      <c r="AP489" s="2571"/>
      <c r="AQ489" s="2571"/>
      <c r="AR489" s="2571"/>
      <c r="AS489" s="2571"/>
    </row>
    <row r="490" spans="1:45" ht="16.5" customHeight="1">
      <c r="A490" s="2571"/>
      <c r="B490" s="2571"/>
      <c r="C490" s="2571"/>
      <c r="D490" s="73"/>
      <c r="E490" s="73"/>
      <c r="F490" s="2629"/>
      <c r="G490" s="2571"/>
      <c r="H490" s="2571"/>
      <c r="I490" s="2571"/>
      <c r="J490" s="2571"/>
      <c r="K490" s="2571"/>
      <c r="L490" s="2571"/>
      <c r="M490" s="2571"/>
      <c r="N490" s="2571"/>
      <c r="O490" s="2571"/>
      <c r="P490" s="2571"/>
      <c r="Q490" s="2571"/>
      <c r="R490" s="2571"/>
      <c r="S490" s="2571"/>
      <c r="T490" s="2571"/>
      <c r="U490" s="2571"/>
      <c r="V490" s="2571"/>
      <c r="W490" s="2571"/>
      <c r="X490" s="2571"/>
      <c r="Y490" s="2571"/>
      <c r="Z490" s="2571"/>
      <c r="AA490" s="2571"/>
      <c r="AB490" s="2571"/>
      <c r="AC490" s="2571"/>
      <c r="AD490" s="2571"/>
      <c r="AE490" s="2571"/>
      <c r="AF490" s="2571"/>
      <c r="AG490" s="2571"/>
      <c r="AH490" s="2571"/>
      <c r="AI490" s="2571"/>
      <c r="AJ490" s="2571"/>
      <c r="AK490" s="2571"/>
      <c r="AL490" s="2571"/>
      <c r="AM490" s="2571"/>
      <c r="AN490" s="2571"/>
      <c r="AO490" s="2571"/>
      <c r="AP490" s="2571"/>
      <c r="AQ490" s="2571"/>
      <c r="AR490" s="2571"/>
      <c r="AS490" s="2571"/>
    </row>
    <row r="491" spans="1:45" ht="16.5" customHeight="1">
      <c r="A491" s="2571"/>
      <c r="B491" s="2571"/>
      <c r="C491" s="2571"/>
      <c r="D491" s="73"/>
      <c r="E491" s="73"/>
      <c r="F491" s="2629"/>
      <c r="G491" s="2571"/>
      <c r="H491" s="2571"/>
      <c r="I491" s="2571"/>
      <c r="J491" s="2571"/>
      <c r="K491" s="2571"/>
      <c r="L491" s="2571"/>
      <c r="M491" s="2571"/>
      <c r="N491" s="2571"/>
      <c r="O491" s="2571"/>
      <c r="P491" s="2571"/>
      <c r="Q491" s="2571"/>
      <c r="R491" s="2571"/>
      <c r="S491" s="2571"/>
      <c r="T491" s="2571"/>
      <c r="U491" s="2571"/>
      <c r="V491" s="2571"/>
      <c r="W491" s="2571"/>
      <c r="X491" s="2571"/>
      <c r="Y491" s="2571"/>
      <c r="Z491" s="2571"/>
      <c r="AA491" s="2571"/>
      <c r="AB491" s="2571"/>
      <c r="AC491" s="2571"/>
      <c r="AD491" s="2571"/>
      <c r="AE491" s="2571"/>
      <c r="AF491" s="2571"/>
      <c r="AG491" s="2571"/>
      <c r="AH491" s="2571"/>
      <c r="AI491" s="2571"/>
      <c r="AJ491" s="2571"/>
      <c r="AK491" s="2571"/>
      <c r="AL491" s="2571"/>
      <c r="AM491" s="2571"/>
      <c r="AN491" s="2571"/>
      <c r="AO491" s="2571"/>
      <c r="AP491" s="2571"/>
      <c r="AQ491" s="2571"/>
      <c r="AR491" s="2571"/>
      <c r="AS491" s="2571"/>
    </row>
    <row r="492" spans="1:45" ht="16.5" customHeight="1">
      <c r="A492" s="2571"/>
      <c r="B492" s="2571"/>
      <c r="C492" s="2571"/>
      <c r="D492" s="73"/>
      <c r="E492" s="73"/>
      <c r="F492" s="2629"/>
      <c r="G492" s="2571"/>
      <c r="H492" s="2571"/>
      <c r="I492" s="2571"/>
      <c r="J492" s="2571"/>
      <c r="K492" s="2571"/>
      <c r="L492" s="2571"/>
      <c r="M492" s="2571"/>
      <c r="N492" s="2571"/>
      <c r="O492" s="2571"/>
      <c r="P492" s="2571"/>
      <c r="Q492" s="2571"/>
      <c r="R492" s="2571"/>
      <c r="S492" s="2571"/>
      <c r="T492" s="2571"/>
      <c r="U492" s="2571"/>
      <c r="V492" s="2571"/>
      <c r="W492" s="2571"/>
      <c r="X492" s="2571"/>
      <c r="Y492" s="2571"/>
      <c r="Z492" s="2571"/>
      <c r="AA492" s="2571"/>
      <c r="AB492" s="2571"/>
      <c r="AC492" s="2571"/>
      <c r="AD492" s="2571"/>
      <c r="AE492" s="2571"/>
      <c r="AF492" s="2571"/>
      <c r="AG492" s="2571"/>
      <c r="AH492" s="2571"/>
      <c r="AI492" s="2571"/>
      <c r="AJ492" s="2571"/>
      <c r="AK492" s="2571"/>
      <c r="AL492" s="2571"/>
      <c r="AM492" s="2571"/>
      <c r="AN492" s="2571"/>
      <c r="AO492" s="2571"/>
      <c r="AP492" s="2571"/>
      <c r="AQ492" s="2571"/>
      <c r="AR492" s="2571"/>
      <c r="AS492" s="2571"/>
    </row>
    <row r="493" spans="1:45" ht="16.5" customHeight="1">
      <c r="A493" s="2571"/>
      <c r="B493" s="2571"/>
      <c r="C493" s="2571"/>
      <c r="D493" s="73"/>
      <c r="E493" s="73"/>
      <c r="F493" s="2629"/>
      <c r="G493" s="2571"/>
      <c r="H493" s="2571"/>
      <c r="I493" s="2571"/>
      <c r="J493" s="2571"/>
      <c r="K493" s="2571"/>
      <c r="L493" s="2571"/>
      <c r="M493" s="2571"/>
      <c r="N493" s="2571"/>
      <c r="O493" s="2571"/>
      <c r="P493" s="2571"/>
      <c r="Q493" s="2571"/>
      <c r="R493" s="2571"/>
      <c r="S493" s="2571"/>
      <c r="T493" s="2571"/>
      <c r="U493" s="2571"/>
      <c r="V493" s="2571"/>
      <c r="W493" s="2571"/>
      <c r="X493" s="2571"/>
      <c r="Y493" s="2571"/>
      <c r="Z493" s="2571"/>
      <c r="AA493" s="2571"/>
      <c r="AB493" s="2571"/>
      <c r="AC493" s="2571"/>
      <c r="AD493" s="2571"/>
      <c r="AE493" s="2571"/>
      <c r="AF493" s="2571"/>
      <c r="AG493" s="2571"/>
      <c r="AH493" s="2571"/>
      <c r="AI493" s="2571"/>
      <c r="AJ493" s="2571"/>
      <c r="AK493" s="2571"/>
      <c r="AL493" s="2571"/>
      <c r="AM493" s="2571"/>
      <c r="AN493" s="2571"/>
      <c r="AO493" s="2571"/>
      <c r="AP493" s="2571"/>
      <c r="AQ493" s="2571"/>
      <c r="AR493" s="2571"/>
      <c r="AS493" s="2571"/>
    </row>
    <row r="494" spans="1:45" ht="16.5" customHeight="1">
      <c r="A494" s="2571"/>
      <c r="B494" s="2571"/>
      <c r="C494" s="2571"/>
      <c r="D494" s="73"/>
      <c r="E494" s="73"/>
      <c r="F494" s="2629"/>
      <c r="G494" s="2571"/>
      <c r="H494" s="2571"/>
      <c r="I494" s="2571"/>
      <c r="J494" s="2571"/>
      <c r="K494" s="2571"/>
      <c r="L494" s="2571"/>
      <c r="M494" s="2571"/>
      <c r="N494" s="2571"/>
      <c r="O494" s="2571"/>
      <c r="P494" s="2571"/>
      <c r="Q494" s="2571"/>
      <c r="R494" s="2571"/>
      <c r="S494" s="2571"/>
      <c r="T494" s="2571"/>
      <c r="U494" s="2571"/>
      <c r="V494" s="2571"/>
      <c r="W494" s="2571"/>
      <c r="X494" s="2571"/>
      <c r="Y494" s="2571"/>
      <c r="Z494" s="2571"/>
      <c r="AA494" s="2571"/>
      <c r="AB494" s="2571"/>
      <c r="AC494" s="2571"/>
      <c r="AD494" s="2571"/>
      <c r="AE494" s="2571"/>
      <c r="AF494" s="2571"/>
      <c r="AG494" s="2571"/>
      <c r="AH494" s="2571"/>
      <c r="AI494" s="2571"/>
      <c r="AJ494" s="2571"/>
      <c r="AK494" s="2571"/>
      <c r="AL494" s="2571"/>
      <c r="AM494" s="2571"/>
      <c r="AN494" s="2571"/>
      <c r="AO494" s="2571"/>
      <c r="AP494" s="2571"/>
      <c r="AQ494" s="2571"/>
      <c r="AR494" s="2571"/>
      <c r="AS494" s="2571"/>
    </row>
    <row r="495" spans="1:45" ht="16.5" customHeight="1">
      <c r="A495" s="2571"/>
      <c r="B495" s="2571"/>
      <c r="C495" s="2571"/>
      <c r="D495" s="73"/>
      <c r="E495" s="73"/>
      <c r="F495" s="2629"/>
      <c r="G495" s="2571"/>
      <c r="H495" s="2571"/>
      <c r="I495" s="2571"/>
      <c r="J495" s="2571"/>
      <c r="K495" s="2571"/>
      <c r="L495" s="2571"/>
      <c r="M495" s="2571"/>
      <c r="N495" s="2571"/>
      <c r="O495" s="2571"/>
      <c r="P495" s="2571"/>
      <c r="Q495" s="2571"/>
      <c r="R495" s="2571"/>
      <c r="S495" s="2571"/>
      <c r="T495" s="2571"/>
      <c r="U495" s="2571"/>
      <c r="V495" s="2571"/>
      <c r="W495" s="2571"/>
      <c r="X495" s="2571"/>
      <c r="Y495" s="2571"/>
      <c r="Z495" s="2571"/>
      <c r="AA495" s="2571"/>
      <c r="AB495" s="2571"/>
      <c r="AC495" s="2571"/>
      <c r="AD495" s="2571"/>
      <c r="AE495" s="2571"/>
      <c r="AF495" s="2571"/>
      <c r="AG495" s="2571"/>
      <c r="AH495" s="2571"/>
      <c r="AI495" s="2571"/>
      <c r="AJ495" s="2571"/>
      <c r="AK495" s="2571"/>
      <c r="AL495" s="2571"/>
      <c r="AM495" s="2571"/>
      <c r="AN495" s="2571"/>
      <c r="AO495" s="2571"/>
      <c r="AP495" s="2571"/>
      <c r="AQ495" s="2571"/>
      <c r="AR495" s="2571"/>
      <c r="AS495" s="2571"/>
    </row>
    <row r="496" spans="1:45" ht="16.5" customHeight="1">
      <c r="A496" s="2571"/>
      <c r="B496" s="2571"/>
      <c r="C496" s="2571"/>
      <c r="D496" s="73"/>
      <c r="E496" s="73"/>
      <c r="F496" s="2629"/>
      <c r="G496" s="2571"/>
      <c r="H496" s="2571"/>
      <c r="I496" s="2571"/>
      <c r="J496" s="2571"/>
      <c r="K496" s="2571"/>
      <c r="L496" s="2571"/>
      <c r="M496" s="2571"/>
      <c r="N496" s="2571"/>
      <c r="O496" s="2571"/>
      <c r="P496" s="2571"/>
      <c r="Q496" s="2571"/>
      <c r="R496" s="2571"/>
      <c r="S496" s="2571"/>
      <c r="T496" s="2571"/>
      <c r="U496" s="2571"/>
      <c r="V496" s="2571"/>
      <c r="W496" s="2571"/>
      <c r="X496" s="2571"/>
      <c r="Y496" s="2571"/>
      <c r="Z496" s="2571"/>
      <c r="AA496" s="2571"/>
      <c r="AB496" s="2571"/>
      <c r="AC496" s="2571"/>
      <c r="AD496" s="2571"/>
      <c r="AE496" s="2571"/>
      <c r="AF496" s="2571"/>
      <c r="AG496" s="2571"/>
      <c r="AH496" s="2571"/>
      <c r="AI496" s="2571"/>
      <c r="AJ496" s="2571"/>
      <c r="AK496" s="2571"/>
      <c r="AL496" s="2571"/>
      <c r="AM496" s="2571"/>
      <c r="AN496" s="2571"/>
      <c r="AO496" s="2571"/>
      <c r="AP496" s="2571"/>
      <c r="AQ496" s="2571"/>
      <c r="AR496" s="2571"/>
      <c r="AS496" s="2571"/>
    </row>
    <row r="497" spans="1:45" ht="16.5" customHeight="1">
      <c r="A497" s="2571"/>
      <c r="B497" s="2571"/>
      <c r="C497" s="2571"/>
      <c r="D497" s="73"/>
      <c r="E497" s="73"/>
      <c r="F497" s="2629"/>
      <c r="G497" s="2571"/>
      <c r="H497" s="2571"/>
      <c r="I497" s="2571"/>
      <c r="J497" s="2571"/>
      <c r="K497" s="2571"/>
      <c r="L497" s="2571"/>
      <c r="M497" s="2571"/>
      <c r="N497" s="2571"/>
      <c r="O497" s="2571"/>
      <c r="P497" s="2571"/>
      <c r="Q497" s="2571"/>
      <c r="R497" s="2571"/>
      <c r="S497" s="2571"/>
      <c r="T497" s="2571"/>
      <c r="U497" s="2571"/>
      <c r="V497" s="2571"/>
      <c r="W497" s="2571"/>
      <c r="X497" s="2571"/>
      <c r="Y497" s="2571"/>
      <c r="Z497" s="2571"/>
      <c r="AA497" s="2571"/>
      <c r="AB497" s="2571"/>
      <c r="AC497" s="2571"/>
      <c r="AD497" s="2571"/>
      <c r="AE497" s="2571"/>
      <c r="AF497" s="2571"/>
      <c r="AG497" s="2571"/>
      <c r="AH497" s="2571"/>
      <c r="AI497" s="2571"/>
      <c r="AJ497" s="2571"/>
      <c r="AK497" s="2571"/>
      <c r="AL497" s="2571"/>
      <c r="AM497" s="2571"/>
      <c r="AN497" s="2571"/>
      <c r="AO497" s="2571"/>
      <c r="AP497" s="2571"/>
      <c r="AQ497" s="2571"/>
      <c r="AR497" s="2571"/>
      <c r="AS497" s="2571"/>
    </row>
    <row r="498" spans="1:45" ht="16.5" customHeight="1">
      <c r="A498" s="2571"/>
      <c r="B498" s="2571"/>
      <c r="C498" s="2571"/>
      <c r="D498" s="73"/>
      <c r="E498" s="73"/>
      <c r="F498" s="2629"/>
      <c r="G498" s="2571"/>
      <c r="H498" s="2571"/>
      <c r="I498" s="2571"/>
      <c r="J498" s="2571"/>
      <c r="K498" s="2571"/>
      <c r="L498" s="2571"/>
      <c r="M498" s="2571"/>
      <c r="N498" s="2571"/>
      <c r="O498" s="2571"/>
      <c r="P498" s="2571"/>
      <c r="Q498" s="2571"/>
      <c r="R498" s="2571"/>
      <c r="S498" s="2571"/>
      <c r="T498" s="2571"/>
      <c r="U498" s="2571"/>
      <c r="V498" s="2571"/>
      <c r="W498" s="2571"/>
      <c r="X498" s="2571"/>
      <c r="Y498" s="2571"/>
      <c r="Z498" s="2571"/>
      <c r="AA498" s="2571"/>
      <c r="AB498" s="2571"/>
      <c r="AC498" s="2571"/>
      <c r="AD498" s="2571"/>
      <c r="AE498" s="2571"/>
      <c r="AF498" s="2571"/>
      <c r="AG498" s="2571"/>
      <c r="AH498" s="2571"/>
      <c r="AI498" s="2571"/>
      <c r="AJ498" s="2571"/>
      <c r="AK498" s="2571"/>
      <c r="AL498" s="2571"/>
      <c r="AM498" s="2571"/>
      <c r="AN498" s="2571"/>
      <c r="AO498" s="2571"/>
      <c r="AP498" s="2571"/>
      <c r="AQ498" s="2571"/>
      <c r="AR498" s="2571"/>
      <c r="AS498" s="2571"/>
    </row>
    <row r="499" spans="1:45" ht="16.5" customHeight="1">
      <c r="A499" s="2571"/>
      <c r="B499" s="2571"/>
      <c r="C499" s="2571"/>
      <c r="D499" s="73"/>
      <c r="E499" s="73"/>
      <c r="F499" s="2629"/>
      <c r="G499" s="2571"/>
      <c r="H499" s="2571"/>
      <c r="I499" s="2571"/>
      <c r="J499" s="2571"/>
      <c r="K499" s="2571"/>
      <c r="L499" s="2571"/>
      <c r="M499" s="2571"/>
      <c r="N499" s="2571"/>
      <c r="O499" s="2571"/>
      <c r="P499" s="2571"/>
      <c r="Q499" s="2571"/>
      <c r="R499" s="2571"/>
      <c r="S499" s="2571"/>
      <c r="T499" s="2571"/>
      <c r="U499" s="2571"/>
      <c r="V499" s="2571"/>
      <c r="W499" s="2571"/>
      <c r="X499" s="2571"/>
      <c r="Y499" s="2571"/>
      <c r="Z499" s="2571"/>
      <c r="AA499" s="2571"/>
      <c r="AB499" s="2571"/>
      <c r="AC499" s="2571"/>
      <c r="AD499" s="2571"/>
      <c r="AE499" s="2571"/>
      <c r="AF499" s="2571"/>
      <c r="AG499" s="2571"/>
      <c r="AH499" s="2571"/>
      <c r="AI499" s="2571"/>
      <c r="AJ499" s="2571"/>
      <c r="AK499" s="2571"/>
      <c r="AL499" s="2571"/>
      <c r="AM499" s="2571"/>
      <c r="AN499" s="2571"/>
      <c r="AO499" s="2571"/>
      <c r="AP499" s="2571"/>
      <c r="AQ499" s="2571"/>
      <c r="AR499" s="2571"/>
      <c r="AS499" s="2571"/>
    </row>
    <row r="500" spans="1:45" ht="16.5" customHeight="1">
      <c r="A500" s="2571"/>
      <c r="B500" s="2571"/>
      <c r="C500" s="2571"/>
      <c r="D500" s="73"/>
      <c r="E500" s="73"/>
      <c r="F500" s="2629"/>
      <c r="G500" s="2571"/>
      <c r="H500" s="2571"/>
      <c r="I500" s="2571"/>
      <c r="J500" s="2571"/>
      <c r="K500" s="2571"/>
      <c r="L500" s="2571"/>
      <c r="M500" s="2571"/>
      <c r="N500" s="2571"/>
      <c r="O500" s="2571"/>
      <c r="P500" s="2571"/>
      <c r="Q500" s="2571"/>
      <c r="R500" s="2571"/>
      <c r="S500" s="2571"/>
      <c r="T500" s="2571"/>
      <c r="U500" s="2571"/>
      <c r="V500" s="2571"/>
      <c r="W500" s="2571"/>
      <c r="X500" s="2571"/>
      <c r="Y500" s="2571"/>
      <c r="Z500" s="2571"/>
      <c r="AA500" s="2571"/>
      <c r="AB500" s="2571"/>
      <c r="AC500" s="2571"/>
      <c r="AD500" s="2571"/>
      <c r="AE500" s="2571"/>
      <c r="AF500" s="2571"/>
      <c r="AG500" s="2571"/>
      <c r="AH500" s="2571"/>
      <c r="AI500" s="2571"/>
      <c r="AJ500" s="2571"/>
      <c r="AK500" s="2571"/>
      <c r="AL500" s="2571"/>
      <c r="AM500" s="2571"/>
      <c r="AN500" s="2571"/>
      <c r="AO500" s="2571"/>
      <c r="AP500" s="2571"/>
      <c r="AQ500" s="2571"/>
      <c r="AR500" s="2571"/>
      <c r="AS500" s="2571"/>
    </row>
    <row r="501" spans="1:45" ht="16.5" customHeight="1">
      <c r="A501" s="2571"/>
      <c r="B501" s="2571"/>
      <c r="C501" s="2571"/>
      <c r="D501" s="73"/>
      <c r="E501" s="73"/>
      <c r="F501" s="2629"/>
      <c r="G501" s="2571"/>
      <c r="H501" s="2571"/>
      <c r="I501" s="2571"/>
      <c r="J501" s="2571"/>
      <c r="K501" s="2571"/>
      <c r="L501" s="2571"/>
      <c r="M501" s="2571"/>
      <c r="N501" s="2571"/>
      <c r="O501" s="2571"/>
      <c r="P501" s="2571"/>
      <c r="Q501" s="2571"/>
      <c r="R501" s="2571"/>
      <c r="S501" s="2571"/>
      <c r="T501" s="2571"/>
      <c r="U501" s="2571"/>
      <c r="V501" s="2571"/>
      <c r="W501" s="2571"/>
      <c r="X501" s="2571"/>
      <c r="Y501" s="2571"/>
      <c r="Z501" s="2571"/>
      <c r="AA501" s="2571"/>
      <c r="AB501" s="2571"/>
      <c r="AC501" s="2571"/>
      <c r="AD501" s="2571"/>
      <c r="AE501" s="2571"/>
      <c r="AF501" s="2571"/>
      <c r="AG501" s="2571"/>
      <c r="AH501" s="2571"/>
      <c r="AI501" s="2571"/>
      <c r="AJ501" s="2571"/>
      <c r="AK501" s="2571"/>
      <c r="AL501" s="2571"/>
      <c r="AM501" s="2571"/>
      <c r="AN501" s="2571"/>
      <c r="AO501" s="2571"/>
      <c r="AP501" s="2571"/>
      <c r="AQ501" s="2571"/>
      <c r="AR501" s="2571"/>
      <c r="AS501" s="2571"/>
    </row>
    <row r="502" spans="1:45" ht="16.5" customHeight="1">
      <c r="A502" s="2571"/>
      <c r="B502" s="2571"/>
      <c r="C502" s="2571"/>
      <c r="D502" s="73"/>
      <c r="E502" s="73"/>
      <c r="F502" s="2629"/>
      <c r="G502" s="2571"/>
      <c r="H502" s="2571"/>
      <c r="I502" s="2571"/>
      <c r="J502" s="2571"/>
      <c r="K502" s="2571"/>
      <c r="L502" s="2571"/>
      <c r="M502" s="2571"/>
      <c r="N502" s="2571"/>
      <c r="O502" s="2571"/>
      <c r="P502" s="2571"/>
      <c r="Q502" s="2571"/>
      <c r="R502" s="2571"/>
      <c r="S502" s="2571"/>
      <c r="T502" s="2571"/>
      <c r="U502" s="2571"/>
      <c r="V502" s="2571"/>
      <c r="W502" s="2571"/>
      <c r="X502" s="2571"/>
      <c r="Y502" s="2571"/>
      <c r="Z502" s="2571"/>
      <c r="AA502" s="2571"/>
      <c r="AB502" s="2571"/>
      <c r="AC502" s="2571"/>
      <c r="AD502" s="2571"/>
      <c r="AE502" s="2571"/>
      <c r="AF502" s="2571"/>
      <c r="AG502" s="2571"/>
      <c r="AH502" s="2571"/>
      <c r="AI502" s="2571"/>
      <c r="AJ502" s="2571"/>
      <c r="AK502" s="2571"/>
      <c r="AL502" s="2571"/>
      <c r="AM502" s="2571"/>
      <c r="AN502" s="2571"/>
      <c r="AO502" s="2571"/>
      <c r="AP502" s="2571"/>
      <c r="AQ502" s="2571"/>
      <c r="AR502" s="2571"/>
      <c r="AS502" s="2571"/>
    </row>
    <row r="503" spans="1:45" ht="16.5" customHeight="1">
      <c r="A503" s="2571"/>
      <c r="B503" s="2571"/>
      <c r="C503" s="2571"/>
      <c r="D503" s="73"/>
      <c r="E503" s="73"/>
      <c r="F503" s="2629"/>
      <c r="G503" s="2571"/>
      <c r="H503" s="2571"/>
      <c r="I503" s="2571"/>
      <c r="J503" s="2571"/>
      <c r="K503" s="2571"/>
      <c r="L503" s="2571"/>
      <c r="M503" s="2571"/>
      <c r="N503" s="2571"/>
      <c r="O503" s="2571"/>
      <c r="P503" s="2571"/>
      <c r="Q503" s="2571"/>
      <c r="R503" s="2571"/>
      <c r="S503" s="2571"/>
      <c r="T503" s="2571"/>
      <c r="U503" s="2571"/>
      <c r="V503" s="2571"/>
      <c r="W503" s="2571"/>
      <c r="X503" s="2571"/>
      <c r="Y503" s="2571"/>
      <c r="Z503" s="2571"/>
      <c r="AA503" s="2571"/>
      <c r="AB503" s="2571"/>
      <c r="AC503" s="2571"/>
      <c r="AD503" s="2571"/>
      <c r="AE503" s="2571"/>
      <c r="AF503" s="2571"/>
      <c r="AG503" s="2571"/>
      <c r="AH503" s="2571"/>
      <c r="AI503" s="2571"/>
      <c r="AJ503" s="2571"/>
      <c r="AK503" s="2571"/>
      <c r="AL503" s="2571"/>
      <c r="AM503" s="2571"/>
      <c r="AN503" s="2571"/>
      <c r="AO503" s="2571"/>
      <c r="AP503" s="2571"/>
      <c r="AQ503" s="2571"/>
      <c r="AR503" s="2571"/>
      <c r="AS503" s="2571"/>
    </row>
    <row r="504" spans="1:45" ht="16.5" customHeight="1">
      <c r="A504" s="2571"/>
      <c r="B504" s="2571"/>
      <c r="C504" s="2571"/>
      <c r="D504" s="73"/>
      <c r="E504" s="73"/>
      <c r="F504" s="2629"/>
      <c r="G504" s="2571"/>
      <c r="H504" s="2571"/>
      <c r="I504" s="2571"/>
      <c r="J504" s="2571"/>
      <c r="K504" s="2571"/>
      <c r="L504" s="2571"/>
      <c r="M504" s="2571"/>
      <c r="N504" s="2571"/>
      <c r="O504" s="2571"/>
      <c r="P504" s="2571"/>
      <c r="Q504" s="2571"/>
      <c r="R504" s="2571"/>
      <c r="S504" s="2571"/>
      <c r="T504" s="2571"/>
      <c r="U504" s="2571"/>
      <c r="V504" s="2571"/>
      <c r="W504" s="2571"/>
      <c r="X504" s="2571"/>
      <c r="Y504" s="2571"/>
      <c r="Z504" s="2571"/>
      <c r="AA504" s="2571"/>
      <c r="AB504" s="2571"/>
      <c r="AC504" s="2571"/>
      <c r="AD504" s="2571"/>
      <c r="AE504" s="2571"/>
      <c r="AF504" s="2571"/>
      <c r="AG504" s="2571"/>
      <c r="AH504" s="2571"/>
      <c r="AI504" s="2571"/>
      <c r="AJ504" s="2571"/>
      <c r="AK504" s="2571"/>
      <c r="AL504" s="2571"/>
      <c r="AM504" s="2571"/>
      <c r="AN504" s="2571"/>
      <c r="AO504" s="2571"/>
      <c r="AP504" s="2571"/>
      <c r="AQ504" s="2571"/>
      <c r="AR504" s="2571"/>
      <c r="AS504" s="2571"/>
    </row>
    <row r="505" spans="1:45" ht="16.5" customHeight="1">
      <c r="A505" s="2571"/>
      <c r="B505" s="2571"/>
      <c r="C505" s="2571"/>
      <c r="D505" s="73"/>
      <c r="E505" s="73"/>
      <c r="F505" s="2629"/>
      <c r="G505" s="2571"/>
      <c r="H505" s="2571"/>
      <c r="I505" s="2571"/>
      <c r="J505" s="2571"/>
      <c r="K505" s="2571"/>
      <c r="L505" s="2571"/>
      <c r="M505" s="2571"/>
      <c r="N505" s="2571"/>
      <c r="O505" s="2571"/>
      <c r="P505" s="2571"/>
      <c r="Q505" s="2571"/>
      <c r="R505" s="2571"/>
      <c r="S505" s="2571"/>
      <c r="T505" s="2571"/>
      <c r="U505" s="2571"/>
      <c r="V505" s="2571"/>
      <c r="W505" s="2571"/>
      <c r="X505" s="2571"/>
      <c r="Y505" s="2571"/>
      <c r="Z505" s="2571"/>
      <c r="AA505" s="2571"/>
      <c r="AB505" s="2571"/>
      <c r="AC505" s="2571"/>
      <c r="AD505" s="2571"/>
      <c r="AE505" s="2571"/>
      <c r="AF505" s="2571"/>
      <c r="AG505" s="2571"/>
      <c r="AH505" s="2571"/>
      <c r="AI505" s="2571"/>
      <c r="AJ505" s="2571"/>
      <c r="AK505" s="2571"/>
      <c r="AL505" s="2571"/>
      <c r="AM505" s="2571"/>
      <c r="AN505" s="2571"/>
      <c r="AO505" s="2571"/>
      <c r="AP505" s="2571"/>
      <c r="AQ505" s="2571"/>
      <c r="AR505" s="2571"/>
      <c r="AS505" s="2571"/>
    </row>
    <row r="506" spans="1:45" ht="16.5" customHeight="1">
      <c r="A506" s="2571"/>
      <c r="B506" s="2571"/>
      <c r="C506" s="2571"/>
      <c r="D506" s="73"/>
      <c r="E506" s="73"/>
      <c r="F506" s="2629"/>
      <c r="G506" s="2571"/>
      <c r="H506" s="2571"/>
      <c r="I506" s="2571"/>
      <c r="J506" s="2571"/>
      <c r="K506" s="2571"/>
      <c r="L506" s="2571"/>
      <c r="M506" s="2571"/>
      <c r="N506" s="2571"/>
      <c r="O506" s="2571"/>
      <c r="P506" s="2571"/>
      <c r="Q506" s="2571"/>
      <c r="R506" s="2571"/>
      <c r="S506" s="2571"/>
      <c r="T506" s="2571"/>
      <c r="U506" s="2571"/>
      <c r="V506" s="2571"/>
      <c r="W506" s="2571"/>
      <c r="X506" s="2571"/>
      <c r="Y506" s="2571"/>
      <c r="Z506" s="2571"/>
      <c r="AA506" s="2571"/>
      <c r="AB506" s="2571"/>
      <c r="AC506" s="2571"/>
      <c r="AD506" s="2571"/>
      <c r="AE506" s="2571"/>
      <c r="AF506" s="2571"/>
      <c r="AG506" s="2571"/>
      <c r="AH506" s="2571"/>
      <c r="AI506" s="2571"/>
      <c r="AJ506" s="2571"/>
      <c r="AK506" s="2571"/>
      <c r="AL506" s="2571"/>
      <c r="AM506" s="2571"/>
      <c r="AN506" s="2571"/>
      <c r="AO506" s="2571"/>
      <c r="AP506" s="2571"/>
      <c r="AQ506" s="2571"/>
      <c r="AR506" s="2571"/>
      <c r="AS506" s="2571"/>
    </row>
    <row r="507" spans="1:45" ht="16.5" customHeight="1">
      <c r="A507" s="2571"/>
      <c r="B507" s="2571"/>
      <c r="C507" s="2571"/>
      <c r="D507" s="73"/>
      <c r="E507" s="73"/>
      <c r="F507" s="2629"/>
      <c r="G507" s="2571"/>
      <c r="H507" s="2571"/>
      <c r="I507" s="2571"/>
      <c r="J507" s="2571"/>
      <c r="K507" s="2571"/>
      <c r="L507" s="2571"/>
      <c r="M507" s="2571"/>
      <c r="N507" s="2571"/>
      <c r="O507" s="2571"/>
      <c r="P507" s="2571"/>
      <c r="Q507" s="2571"/>
      <c r="R507" s="2571"/>
      <c r="S507" s="2571"/>
      <c r="T507" s="2571"/>
      <c r="U507" s="2571"/>
      <c r="V507" s="2571"/>
      <c r="W507" s="2571"/>
      <c r="X507" s="2571"/>
      <c r="Y507" s="2571"/>
      <c r="Z507" s="2571"/>
      <c r="AA507" s="2571"/>
      <c r="AB507" s="2571"/>
      <c r="AC507" s="2571"/>
      <c r="AD507" s="2571"/>
      <c r="AE507" s="2571"/>
      <c r="AF507" s="2571"/>
      <c r="AG507" s="2571"/>
      <c r="AH507" s="2571"/>
      <c r="AI507" s="2571"/>
      <c r="AJ507" s="2571"/>
      <c r="AK507" s="2571"/>
      <c r="AL507" s="2571"/>
      <c r="AM507" s="2571"/>
      <c r="AN507" s="2571"/>
      <c r="AO507" s="2571"/>
      <c r="AP507" s="2571"/>
      <c r="AQ507" s="2571"/>
      <c r="AR507" s="2571"/>
      <c r="AS507" s="2571"/>
    </row>
    <row r="508" spans="1:45" ht="16.5" customHeight="1">
      <c r="A508" s="2571"/>
      <c r="B508" s="2571"/>
      <c r="C508" s="2571"/>
      <c r="D508" s="73"/>
      <c r="E508" s="73"/>
      <c r="F508" s="2629"/>
      <c r="G508" s="2571"/>
      <c r="H508" s="2571"/>
      <c r="I508" s="2571"/>
      <c r="J508" s="2571"/>
      <c r="K508" s="2571"/>
      <c r="L508" s="2571"/>
      <c r="M508" s="2571"/>
      <c r="N508" s="2571"/>
      <c r="O508" s="2571"/>
      <c r="P508" s="2571"/>
      <c r="Q508" s="2571"/>
      <c r="R508" s="2571"/>
      <c r="S508" s="2571"/>
      <c r="T508" s="2571"/>
      <c r="U508" s="2571"/>
      <c r="V508" s="2571"/>
      <c r="W508" s="2571"/>
      <c r="X508" s="2571"/>
      <c r="Y508" s="2571"/>
      <c r="Z508" s="2571"/>
      <c r="AA508" s="2571"/>
      <c r="AB508" s="2571"/>
      <c r="AC508" s="2571"/>
      <c r="AD508" s="2571"/>
      <c r="AE508" s="2571"/>
      <c r="AF508" s="2571"/>
      <c r="AG508" s="2571"/>
      <c r="AH508" s="2571"/>
      <c r="AI508" s="2571"/>
      <c r="AJ508" s="2571"/>
      <c r="AK508" s="2571"/>
      <c r="AL508" s="2571"/>
      <c r="AM508" s="2571"/>
      <c r="AN508" s="2571"/>
      <c r="AO508" s="2571"/>
      <c r="AP508" s="2571"/>
      <c r="AQ508" s="2571"/>
      <c r="AR508" s="2571"/>
      <c r="AS508" s="2571"/>
    </row>
    <row r="509" spans="1:45" ht="16.5" customHeight="1">
      <c r="A509" s="2571"/>
      <c r="B509" s="2571"/>
      <c r="C509" s="2571"/>
      <c r="D509" s="73"/>
      <c r="E509" s="73"/>
      <c r="F509" s="2629"/>
      <c r="G509" s="2571"/>
      <c r="H509" s="2571"/>
      <c r="I509" s="2571"/>
      <c r="J509" s="2571"/>
      <c r="K509" s="2571"/>
      <c r="L509" s="2571"/>
      <c r="M509" s="2571"/>
      <c r="N509" s="2571"/>
      <c r="O509" s="2571"/>
      <c r="P509" s="2571"/>
      <c r="Q509" s="2571"/>
      <c r="R509" s="2571"/>
      <c r="S509" s="2571"/>
      <c r="T509" s="2571"/>
      <c r="U509" s="2571"/>
      <c r="V509" s="2571"/>
      <c r="W509" s="2571"/>
      <c r="X509" s="2571"/>
      <c r="Y509" s="2571"/>
      <c r="Z509" s="2571"/>
      <c r="AA509" s="2571"/>
      <c r="AB509" s="2571"/>
      <c r="AC509" s="2571"/>
      <c r="AD509" s="2571"/>
      <c r="AE509" s="2571"/>
      <c r="AF509" s="2571"/>
      <c r="AG509" s="2571"/>
      <c r="AH509" s="2571"/>
      <c r="AI509" s="2571"/>
      <c r="AJ509" s="2571"/>
      <c r="AK509" s="2571"/>
      <c r="AL509" s="2571"/>
      <c r="AM509" s="2571"/>
      <c r="AN509" s="2571"/>
      <c r="AO509" s="2571"/>
      <c r="AP509" s="2571"/>
      <c r="AQ509" s="2571"/>
      <c r="AR509" s="2571"/>
      <c r="AS509" s="2571"/>
    </row>
    <row r="510" spans="1:45" ht="16.5" customHeight="1">
      <c r="A510" s="2571"/>
      <c r="B510" s="2571"/>
      <c r="C510" s="2571"/>
      <c r="D510" s="73"/>
      <c r="E510" s="73"/>
      <c r="F510" s="2629"/>
      <c r="G510" s="2571"/>
      <c r="H510" s="2571"/>
      <c r="I510" s="2571"/>
      <c r="J510" s="2571"/>
      <c r="K510" s="2571"/>
      <c r="L510" s="2571"/>
      <c r="M510" s="2571"/>
      <c r="N510" s="2571"/>
      <c r="O510" s="2571"/>
      <c r="P510" s="2571"/>
      <c r="Q510" s="2571"/>
      <c r="R510" s="2571"/>
      <c r="S510" s="2571"/>
      <c r="T510" s="2571"/>
      <c r="U510" s="2571"/>
      <c r="V510" s="2571"/>
      <c r="W510" s="2571"/>
      <c r="X510" s="2571"/>
      <c r="Y510" s="2571"/>
      <c r="Z510" s="2571"/>
      <c r="AA510" s="2571"/>
      <c r="AB510" s="2571"/>
      <c r="AC510" s="2571"/>
      <c r="AD510" s="2571"/>
      <c r="AE510" s="2571"/>
      <c r="AF510" s="2571"/>
      <c r="AG510" s="2571"/>
      <c r="AH510" s="2571"/>
      <c r="AI510" s="2571"/>
      <c r="AJ510" s="2571"/>
      <c r="AK510" s="2571"/>
      <c r="AL510" s="2571"/>
      <c r="AM510" s="2571"/>
      <c r="AN510" s="2571"/>
      <c r="AO510" s="2571"/>
      <c r="AP510" s="2571"/>
      <c r="AQ510" s="2571"/>
      <c r="AR510" s="2571"/>
      <c r="AS510" s="2571"/>
    </row>
    <row r="511" spans="1:45" ht="16.5" customHeight="1">
      <c r="A511" s="2571"/>
      <c r="B511" s="2571"/>
      <c r="C511" s="2571"/>
      <c r="D511" s="73"/>
      <c r="E511" s="73"/>
      <c r="F511" s="2629"/>
      <c r="G511" s="2571"/>
      <c r="H511" s="2571"/>
      <c r="I511" s="2571"/>
      <c r="J511" s="2571"/>
      <c r="K511" s="2571"/>
      <c r="L511" s="2571"/>
      <c r="M511" s="2571"/>
      <c r="N511" s="2571"/>
      <c r="O511" s="2571"/>
      <c r="P511" s="2571"/>
      <c r="Q511" s="2571"/>
      <c r="R511" s="2571"/>
      <c r="S511" s="2571"/>
      <c r="T511" s="2571"/>
      <c r="U511" s="2571"/>
      <c r="V511" s="2571"/>
      <c r="W511" s="2571"/>
      <c r="X511" s="2571"/>
      <c r="Y511" s="2571"/>
      <c r="Z511" s="2571"/>
      <c r="AA511" s="2571"/>
      <c r="AB511" s="2571"/>
      <c r="AC511" s="2571"/>
      <c r="AD511" s="2571"/>
      <c r="AE511" s="2571"/>
      <c r="AF511" s="2571"/>
      <c r="AG511" s="2571"/>
      <c r="AH511" s="2571"/>
      <c r="AI511" s="2571"/>
      <c r="AJ511" s="2571"/>
      <c r="AK511" s="2571"/>
      <c r="AL511" s="2571"/>
      <c r="AM511" s="2571"/>
      <c r="AN511" s="2571"/>
      <c r="AO511" s="2571"/>
      <c r="AP511" s="2571"/>
      <c r="AQ511" s="2571"/>
      <c r="AR511" s="2571"/>
      <c r="AS511" s="2571"/>
    </row>
    <row r="512" spans="1:45" ht="16.5" customHeight="1">
      <c r="A512" s="2571"/>
      <c r="B512" s="2571"/>
      <c r="C512" s="2571"/>
      <c r="D512" s="73"/>
      <c r="E512" s="73"/>
      <c r="F512" s="2629"/>
      <c r="G512" s="2571"/>
      <c r="H512" s="2571"/>
      <c r="I512" s="2571"/>
      <c r="J512" s="2571"/>
      <c r="K512" s="2571"/>
      <c r="L512" s="2571"/>
      <c r="M512" s="2571"/>
      <c r="N512" s="2571"/>
      <c r="O512" s="2571"/>
      <c r="P512" s="2571"/>
      <c r="Q512" s="2571"/>
      <c r="R512" s="2571"/>
      <c r="S512" s="2571"/>
      <c r="T512" s="2571"/>
      <c r="U512" s="2571"/>
      <c r="V512" s="2571"/>
      <c r="W512" s="2571"/>
      <c r="X512" s="2571"/>
      <c r="Y512" s="2571"/>
      <c r="Z512" s="2571"/>
      <c r="AA512" s="2571"/>
      <c r="AB512" s="2571"/>
      <c r="AC512" s="2571"/>
      <c r="AD512" s="2571"/>
      <c r="AE512" s="2571"/>
      <c r="AF512" s="2571"/>
      <c r="AG512" s="2571"/>
      <c r="AH512" s="2571"/>
      <c r="AI512" s="2571"/>
      <c r="AJ512" s="2571"/>
      <c r="AK512" s="2571"/>
      <c r="AL512" s="2571"/>
      <c r="AM512" s="2571"/>
      <c r="AN512" s="2571"/>
      <c r="AO512" s="2571"/>
      <c r="AP512" s="2571"/>
      <c r="AQ512" s="2571"/>
      <c r="AR512" s="2571"/>
      <c r="AS512" s="2571"/>
    </row>
    <row r="513" spans="1:45" ht="16.5" customHeight="1">
      <c r="A513" s="2571"/>
      <c r="B513" s="2571"/>
      <c r="C513" s="2571"/>
      <c r="D513" s="73"/>
      <c r="E513" s="73"/>
      <c r="F513" s="2629"/>
      <c r="G513" s="2571"/>
      <c r="H513" s="2571"/>
      <c r="I513" s="2571"/>
      <c r="J513" s="2571"/>
      <c r="K513" s="2571"/>
      <c r="L513" s="2571"/>
      <c r="M513" s="2571"/>
      <c r="N513" s="2571"/>
      <c r="O513" s="2571"/>
      <c r="P513" s="2571"/>
      <c r="Q513" s="2571"/>
      <c r="R513" s="2571"/>
      <c r="S513" s="2571"/>
      <c r="T513" s="2571"/>
      <c r="U513" s="2571"/>
      <c r="V513" s="2571"/>
      <c r="W513" s="2571"/>
      <c r="X513" s="2571"/>
      <c r="Y513" s="2571"/>
      <c r="Z513" s="2571"/>
      <c r="AA513" s="2571"/>
      <c r="AB513" s="2571"/>
      <c r="AC513" s="2571"/>
      <c r="AD513" s="2571"/>
      <c r="AE513" s="2571"/>
      <c r="AF513" s="2571"/>
      <c r="AG513" s="2571"/>
      <c r="AH513" s="2571"/>
      <c r="AI513" s="2571"/>
      <c r="AJ513" s="2571"/>
      <c r="AK513" s="2571"/>
      <c r="AL513" s="2571"/>
      <c r="AM513" s="2571"/>
      <c r="AN513" s="2571"/>
      <c r="AO513" s="2571"/>
      <c r="AP513" s="2571"/>
      <c r="AQ513" s="2571"/>
      <c r="AR513" s="2571"/>
      <c r="AS513" s="2571"/>
    </row>
    <row r="514" spans="1:45" ht="16.5" customHeight="1">
      <c r="A514" s="2571"/>
      <c r="B514" s="2571"/>
      <c r="C514" s="2571"/>
      <c r="D514" s="73"/>
      <c r="E514" s="73"/>
      <c r="F514" s="2629"/>
      <c r="G514" s="2571"/>
      <c r="H514" s="2571"/>
      <c r="I514" s="2571"/>
      <c r="J514" s="2571"/>
      <c r="K514" s="2571"/>
      <c r="L514" s="2571"/>
      <c r="M514" s="2571"/>
      <c r="N514" s="2571"/>
      <c r="O514" s="2571"/>
      <c r="P514" s="2571"/>
      <c r="Q514" s="2571"/>
      <c r="R514" s="2571"/>
      <c r="S514" s="2571"/>
      <c r="T514" s="2571"/>
      <c r="U514" s="2571"/>
      <c r="V514" s="2571"/>
      <c r="W514" s="2571"/>
      <c r="X514" s="2571"/>
      <c r="Y514" s="2571"/>
      <c r="Z514" s="2571"/>
      <c r="AA514" s="2571"/>
      <c r="AB514" s="2571"/>
      <c r="AC514" s="2571"/>
      <c r="AD514" s="2571"/>
      <c r="AE514" s="2571"/>
      <c r="AF514" s="2571"/>
      <c r="AG514" s="2571"/>
      <c r="AH514" s="2571"/>
      <c r="AI514" s="2571"/>
      <c r="AJ514" s="2571"/>
      <c r="AK514" s="2571"/>
      <c r="AL514" s="2571"/>
      <c r="AM514" s="2571"/>
      <c r="AN514" s="2571"/>
      <c r="AO514" s="2571"/>
      <c r="AP514" s="2571"/>
      <c r="AQ514" s="2571"/>
      <c r="AR514" s="2571"/>
      <c r="AS514" s="2571"/>
    </row>
    <row r="515" spans="1:45" ht="16.5" customHeight="1">
      <c r="A515" s="2571"/>
      <c r="B515" s="2571"/>
      <c r="C515" s="2571"/>
      <c r="D515" s="73"/>
      <c r="E515" s="73"/>
      <c r="F515" s="2629"/>
      <c r="G515" s="2571"/>
      <c r="H515" s="2571"/>
      <c r="I515" s="2571"/>
      <c r="J515" s="2571"/>
      <c r="K515" s="2571"/>
      <c r="L515" s="2571"/>
      <c r="M515" s="2571"/>
      <c r="N515" s="2571"/>
      <c r="O515" s="2571"/>
      <c r="P515" s="2571"/>
      <c r="Q515" s="2571"/>
      <c r="R515" s="2571"/>
      <c r="S515" s="2571"/>
      <c r="T515" s="2571"/>
      <c r="U515" s="2571"/>
      <c r="V515" s="2571"/>
      <c r="W515" s="2571"/>
      <c r="X515" s="2571"/>
      <c r="Y515" s="2571"/>
      <c r="Z515" s="2571"/>
      <c r="AA515" s="2571"/>
      <c r="AB515" s="2571"/>
      <c r="AC515" s="2571"/>
      <c r="AD515" s="2571"/>
      <c r="AE515" s="2571"/>
      <c r="AF515" s="2571"/>
      <c r="AG515" s="2571"/>
      <c r="AH515" s="2571"/>
      <c r="AI515" s="2571"/>
      <c r="AJ515" s="2571"/>
      <c r="AK515" s="2571"/>
      <c r="AL515" s="2571"/>
      <c r="AM515" s="2571"/>
      <c r="AN515" s="2571"/>
      <c r="AO515" s="2571"/>
      <c r="AP515" s="2571"/>
      <c r="AQ515" s="2571"/>
      <c r="AR515" s="2571"/>
      <c r="AS515" s="2571"/>
    </row>
    <row r="516" spans="1:45" ht="16.5" customHeight="1">
      <c r="A516" s="2571"/>
      <c r="B516" s="2571"/>
      <c r="C516" s="2571"/>
      <c r="D516" s="73"/>
      <c r="E516" s="73"/>
      <c r="F516" s="2629"/>
      <c r="G516" s="2571"/>
      <c r="H516" s="2571"/>
      <c r="I516" s="2571"/>
      <c r="J516" s="2571"/>
      <c r="K516" s="2571"/>
      <c r="L516" s="2571"/>
      <c r="M516" s="2571"/>
      <c r="N516" s="2571"/>
      <c r="O516" s="2571"/>
      <c r="P516" s="2571"/>
      <c r="Q516" s="2571"/>
      <c r="R516" s="2571"/>
      <c r="S516" s="2571"/>
      <c r="T516" s="2571"/>
      <c r="U516" s="2571"/>
      <c r="V516" s="2571"/>
      <c r="W516" s="2571"/>
      <c r="X516" s="2571"/>
      <c r="Y516" s="2571"/>
      <c r="Z516" s="2571"/>
      <c r="AA516" s="2571"/>
      <c r="AB516" s="2571"/>
      <c r="AC516" s="2571"/>
      <c r="AD516" s="2571"/>
      <c r="AE516" s="2571"/>
      <c r="AF516" s="2571"/>
      <c r="AG516" s="2571"/>
      <c r="AH516" s="2571"/>
      <c r="AI516" s="2571"/>
      <c r="AJ516" s="2571"/>
      <c r="AK516" s="2571"/>
      <c r="AL516" s="2571"/>
      <c r="AM516" s="2571"/>
      <c r="AN516" s="2571"/>
      <c r="AO516" s="2571"/>
      <c r="AP516" s="2571"/>
      <c r="AQ516" s="2571"/>
      <c r="AR516" s="2571"/>
      <c r="AS516" s="2571"/>
    </row>
    <row r="517" spans="1:45" ht="16.5" customHeight="1">
      <c r="A517" s="2571"/>
      <c r="B517" s="2571"/>
      <c r="C517" s="2571"/>
      <c r="D517" s="73"/>
      <c r="E517" s="73"/>
      <c r="F517" s="2629"/>
      <c r="G517" s="2571"/>
      <c r="H517" s="2571"/>
      <c r="I517" s="2571"/>
      <c r="J517" s="2571"/>
      <c r="K517" s="2571"/>
      <c r="L517" s="2571"/>
      <c r="M517" s="2571"/>
      <c r="N517" s="2571"/>
      <c r="O517" s="2571"/>
      <c r="P517" s="2571"/>
      <c r="Q517" s="2571"/>
      <c r="R517" s="2571"/>
      <c r="S517" s="2571"/>
      <c r="T517" s="2571"/>
      <c r="U517" s="2571"/>
      <c r="V517" s="2571"/>
      <c r="W517" s="2571"/>
      <c r="X517" s="2571"/>
      <c r="Y517" s="2571"/>
      <c r="Z517" s="2571"/>
      <c r="AA517" s="2571"/>
      <c r="AB517" s="2571"/>
      <c r="AC517" s="2571"/>
      <c r="AD517" s="2571"/>
      <c r="AE517" s="2571"/>
      <c r="AF517" s="2571"/>
      <c r="AG517" s="2571"/>
      <c r="AH517" s="2571"/>
      <c r="AI517" s="2571"/>
      <c r="AJ517" s="2571"/>
      <c r="AK517" s="2571"/>
      <c r="AL517" s="2571"/>
      <c r="AM517" s="2571"/>
      <c r="AN517" s="2571"/>
      <c r="AO517" s="2571"/>
      <c r="AP517" s="2571"/>
      <c r="AQ517" s="2571"/>
      <c r="AR517" s="2571"/>
      <c r="AS517" s="2571"/>
    </row>
    <row r="518" spans="1:45" ht="16.5" customHeight="1">
      <c r="A518" s="2571"/>
      <c r="B518" s="2571"/>
      <c r="C518" s="2571"/>
      <c r="D518" s="73"/>
      <c r="E518" s="73"/>
      <c r="F518" s="2629"/>
      <c r="G518" s="2571"/>
      <c r="H518" s="2571"/>
      <c r="I518" s="2571"/>
      <c r="J518" s="2571"/>
      <c r="K518" s="2571"/>
      <c r="L518" s="2571"/>
      <c r="M518" s="2571"/>
      <c r="N518" s="2571"/>
      <c r="O518" s="2571"/>
      <c r="P518" s="2571"/>
      <c r="Q518" s="2571"/>
      <c r="R518" s="2571"/>
      <c r="S518" s="2571"/>
      <c r="T518" s="2571"/>
      <c r="U518" s="2571"/>
      <c r="V518" s="2571"/>
      <c r="W518" s="2571"/>
      <c r="X518" s="2571"/>
      <c r="Y518" s="2571"/>
      <c r="Z518" s="2571"/>
      <c r="AA518" s="2571"/>
      <c r="AB518" s="2571"/>
      <c r="AC518" s="2571"/>
      <c r="AD518" s="2571"/>
      <c r="AE518" s="2571"/>
      <c r="AF518" s="2571"/>
      <c r="AG518" s="2571"/>
      <c r="AH518" s="2571"/>
      <c r="AI518" s="2571"/>
      <c r="AJ518" s="2571"/>
      <c r="AK518" s="2571"/>
      <c r="AL518" s="2571"/>
      <c r="AM518" s="2571"/>
      <c r="AN518" s="2571"/>
      <c r="AO518" s="2571"/>
      <c r="AP518" s="2571"/>
      <c r="AQ518" s="2571"/>
      <c r="AR518" s="2571"/>
      <c r="AS518" s="2571"/>
    </row>
    <row r="519" spans="1:45" ht="16.5" customHeight="1">
      <c r="A519" s="2571"/>
      <c r="B519" s="2571"/>
      <c r="C519" s="2571"/>
      <c r="D519" s="73"/>
      <c r="E519" s="73"/>
      <c r="F519" s="2629"/>
      <c r="G519" s="2571"/>
      <c r="H519" s="2571"/>
      <c r="I519" s="2571"/>
      <c r="J519" s="2571"/>
      <c r="K519" s="2571"/>
      <c r="L519" s="2571"/>
      <c r="M519" s="2571"/>
      <c r="N519" s="2571"/>
      <c r="O519" s="2571"/>
      <c r="P519" s="2571"/>
      <c r="Q519" s="2571"/>
      <c r="R519" s="2571"/>
      <c r="S519" s="2571"/>
      <c r="T519" s="2571"/>
      <c r="U519" s="2571"/>
      <c r="V519" s="2571"/>
      <c r="W519" s="2571"/>
      <c r="X519" s="2571"/>
      <c r="Y519" s="2571"/>
      <c r="Z519" s="2571"/>
      <c r="AA519" s="2571"/>
      <c r="AB519" s="2571"/>
      <c r="AC519" s="2571"/>
      <c r="AD519" s="2571"/>
      <c r="AE519" s="2571"/>
      <c r="AF519" s="2571"/>
      <c r="AG519" s="2571"/>
      <c r="AH519" s="2571"/>
      <c r="AI519" s="2571"/>
      <c r="AJ519" s="2571"/>
      <c r="AK519" s="2571"/>
      <c r="AL519" s="2571"/>
      <c r="AM519" s="2571"/>
      <c r="AN519" s="2571"/>
      <c r="AO519" s="2571"/>
      <c r="AP519" s="2571"/>
      <c r="AQ519" s="2571"/>
      <c r="AR519" s="2571"/>
      <c r="AS519" s="2571"/>
    </row>
    <row r="520" spans="1:45" ht="16.5" customHeight="1">
      <c r="A520" s="2571"/>
      <c r="B520" s="2571"/>
      <c r="C520" s="2571"/>
      <c r="D520" s="73"/>
      <c r="E520" s="73"/>
      <c r="F520" s="2629"/>
      <c r="G520" s="2571"/>
      <c r="H520" s="2571"/>
      <c r="I520" s="2571"/>
      <c r="J520" s="2571"/>
      <c r="K520" s="2571"/>
      <c r="L520" s="2571"/>
      <c r="M520" s="2571"/>
      <c r="N520" s="2571"/>
      <c r="O520" s="2571"/>
      <c r="P520" s="2571"/>
      <c r="Q520" s="2571"/>
      <c r="R520" s="2571"/>
      <c r="S520" s="2571"/>
      <c r="T520" s="2571"/>
      <c r="U520" s="2571"/>
      <c r="V520" s="2571"/>
      <c r="W520" s="2571"/>
      <c r="X520" s="2571"/>
      <c r="Y520" s="2571"/>
      <c r="Z520" s="2571"/>
      <c r="AA520" s="2571"/>
      <c r="AB520" s="2571"/>
      <c r="AC520" s="2571"/>
      <c r="AD520" s="2571"/>
      <c r="AE520" s="2571"/>
      <c r="AF520" s="2571"/>
      <c r="AG520" s="2571"/>
      <c r="AH520" s="2571"/>
      <c r="AI520" s="2571"/>
      <c r="AJ520" s="2571"/>
      <c r="AK520" s="2571"/>
      <c r="AL520" s="2571"/>
      <c r="AM520" s="2571"/>
      <c r="AN520" s="2571"/>
      <c r="AO520" s="2571"/>
      <c r="AP520" s="2571"/>
      <c r="AQ520" s="2571"/>
      <c r="AR520" s="2571"/>
      <c r="AS520" s="2571"/>
    </row>
    <row r="521" spans="1:45" ht="16.5" customHeight="1">
      <c r="A521" s="2571"/>
      <c r="B521" s="2571"/>
      <c r="C521" s="2571"/>
      <c r="D521" s="73"/>
      <c r="E521" s="73"/>
      <c r="F521" s="2629"/>
      <c r="G521" s="2571"/>
      <c r="H521" s="2571"/>
      <c r="I521" s="2571"/>
      <c r="J521" s="2571"/>
      <c r="K521" s="2571"/>
      <c r="L521" s="2571"/>
      <c r="M521" s="2571"/>
      <c r="N521" s="2571"/>
      <c r="O521" s="2571"/>
      <c r="P521" s="2571"/>
      <c r="Q521" s="2571"/>
      <c r="R521" s="2571"/>
      <c r="S521" s="2571"/>
      <c r="T521" s="2571"/>
      <c r="U521" s="2571"/>
      <c r="V521" s="2571"/>
      <c r="W521" s="2571"/>
      <c r="X521" s="2571"/>
      <c r="Y521" s="2571"/>
      <c r="Z521" s="2571"/>
      <c r="AA521" s="2571"/>
      <c r="AB521" s="2571"/>
      <c r="AC521" s="2571"/>
      <c r="AD521" s="2571"/>
      <c r="AE521" s="2571"/>
      <c r="AF521" s="2571"/>
      <c r="AG521" s="2571"/>
      <c r="AH521" s="2571"/>
      <c r="AI521" s="2571"/>
      <c r="AJ521" s="2571"/>
      <c r="AK521" s="2571"/>
      <c r="AL521" s="2571"/>
      <c r="AM521" s="2571"/>
      <c r="AN521" s="2571"/>
      <c r="AO521" s="2571"/>
      <c r="AP521" s="2571"/>
      <c r="AQ521" s="2571"/>
      <c r="AR521" s="2571"/>
      <c r="AS521" s="2571"/>
    </row>
    <row r="522" spans="1:45" ht="16.5" customHeight="1">
      <c r="A522" s="2571"/>
      <c r="B522" s="2571"/>
      <c r="C522" s="2571"/>
      <c r="D522" s="73"/>
      <c r="E522" s="73"/>
      <c r="F522" s="2629"/>
      <c r="G522" s="2571"/>
      <c r="H522" s="2571"/>
      <c r="I522" s="2571"/>
      <c r="J522" s="2571"/>
      <c r="K522" s="2571"/>
      <c r="L522" s="2571"/>
      <c r="M522" s="2571"/>
      <c r="N522" s="2571"/>
      <c r="O522" s="2571"/>
      <c r="P522" s="2571"/>
      <c r="Q522" s="2571"/>
      <c r="R522" s="2571"/>
      <c r="S522" s="2571"/>
      <c r="T522" s="2571"/>
      <c r="U522" s="2571"/>
      <c r="V522" s="2571"/>
      <c r="W522" s="2571"/>
      <c r="X522" s="2571"/>
      <c r="Y522" s="2571"/>
      <c r="Z522" s="2571"/>
      <c r="AA522" s="2571"/>
      <c r="AB522" s="2571"/>
      <c r="AC522" s="2571"/>
      <c r="AD522" s="2571"/>
      <c r="AE522" s="2571"/>
      <c r="AF522" s="2571"/>
      <c r="AG522" s="2571"/>
      <c r="AH522" s="2571"/>
      <c r="AI522" s="2571"/>
      <c r="AJ522" s="2571"/>
      <c r="AK522" s="2571"/>
      <c r="AL522" s="2571"/>
      <c r="AM522" s="2571"/>
      <c r="AN522" s="2571"/>
      <c r="AO522" s="2571"/>
      <c r="AP522" s="2571"/>
      <c r="AQ522" s="2571"/>
      <c r="AR522" s="2571"/>
      <c r="AS522" s="2571"/>
    </row>
    <row r="523" spans="1:45" ht="16.5" customHeight="1">
      <c r="A523" s="2571"/>
      <c r="B523" s="2571"/>
      <c r="C523" s="2571"/>
      <c r="D523" s="73"/>
      <c r="E523" s="73"/>
      <c r="F523" s="2629"/>
      <c r="G523" s="2571"/>
      <c r="H523" s="2571"/>
      <c r="I523" s="2571"/>
      <c r="J523" s="2571"/>
      <c r="K523" s="2571"/>
      <c r="L523" s="2571"/>
      <c r="M523" s="2571"/>
      <c r="N523" s="2571"/>
      <c r="O523" s="2571"/>
      <c r="P523" s="2571"/>
      <c r="Q523" s="2571"/>
      <c r="R523" s="2571"/>
      <c r="S523" s="2571"/>
      <c r="T523" s="2571"/>
      <c r="U523" s="2571"/>
      <c r="V523" s="2571"/>
      <c r="W523" s="2571"/>
      <c r="X523" s="2571"/>
      <c r="Y523" s="2571"/>
      <c r="Z523" s="2571"/>
      <c r="AA523" s="2571"/>
      <c r="AB523" s="2571"/>
      <c r="AC523" s="2571"/>
      <c r="AD523" s="2571"/>
      <c r="AE523" s="2571"/>
      <c r="AF523" s="2571"/>
      <c r="AG523" s="2571"/>
      <c r="AH523" s="2571"/>
      <c r="AI523" s="2571"/>
      <c r="AJ523" s="2571"/>
      <c r="AK523" s="2571"/>
      <c r="AL523" s="2571"/>
      <c r="AM523" s="2571"/>
      <c r="AN523" s="2571"/>
      <c r="AO523" s="2571"/>
      <c r="AP523" s="2571"/>
      <c r="AQ523" s="2571"/>
      <c r="AR523" s="2571"/>
      <c r="AS523" s="2571"/>
    </row>
    <row r="524" spans="1:45" ht="16.5" customHeight="1">
      <c r="A524" s="2571"/>
      <c r="B524" s="2571"/>
      <c r="C524" s="2571"/>
      <c r="D524" s="73"/>
      <c r="E524" s="73"/>
      <c r="F524" s="2629"/>
      <c r="G524" s="2571"/>
      <c r="H524" s="2571"/>
      <c r="I524" s="2571"/>
      <c r="J524" s="2571"/>
      <c r="K524" s="2571"/>
      <c r="L524" s="2571"/>
      <c r="M524" s="2571"/>
      <c r="N524" s="2571"/>
      <c r="O524" s="2571"/>
      <c r="P524" s="2571"/>
      <c r="Q524" s="2571"/>
      <c r="R524" s="2571"/>
      <c r="S524" s="2571"/>
      <c r="T524" s="2571"/>
      <c r="U524" s="2571"/>
      <c r="V524" s="2571"/>
      <c r="W524" s="2571"/>
      <c r="X524" s="2571"/>
      <c r="Y524" s="2571"/>
      <c r="Z524" s="2571"/>
      <c r="AA524" s="2571"/>
      <c r="AB524" s="2571"/>
      <c r="AC524" s="2571"/>
      <c r="AD524" s="2571"/>
      <c r="AE524" s="2571"/>
      <c r="AF524" s="2571"/>
      <c r="AG524" s="2571"/>
      <c r="AH524" s="2571"/>
      <c r="AI524" s="2571"/>
      <c r="AJ524" s="2571"/>
      <c r="AK524" s="2571"/>
      <c r="AL524" s="2571"/>
      <c r="AM524" s="2571"/>
      <c r="AN524" s="2571"/>
      <c r="AO524" s="2571"/>
      <c r="AP524" s="2571"/>
      <c r="AQ524" s="2571"/>
      <c r="AR524" s="2571"/>
      <c r="AS524" s="2571"/>
    </row>
    <row r="525" spans="1:45" ht="16.5" customHeight="1">
      <c r="A525" s="2571"/>
      <c r="B525" s="2571"/>
      <c r="C525" s="2571"/>
      <c r="D525" s="73"/>
      <c r="E525" s="73"/>
      <c r="F525" s="2629"/>
      <c r="G525" s="2571"/>
      <c r="H525" s="2571"/>
      <c r="I525" s="2571"/>
      <c r="J525" s="2571"/>
      <c r="K525" s="2571"/>
      <c r="L525" s="2571"/>
      <c r="M525" s="2571"/>
      <c r="N525" s="2571"/>
      <c r="O525" s="2571"/>
      <c r="P525" s="2571"/>
      <c r="Q525" s="2571"/>
      <c r="R525" s="2571"/>
      <c r="S525" s="2571"/>
      <c r="T525" s="2571"/>
      <c r="U525" s="2571"/>
      <c r="V525" s="2571"/>
      <c r="W525" s="2571"/>
      <c r="X525" s="2571"/>
      <c r="Y525" s="2571"/>
      <c r="Z525" s="2571"/>
      <c r="AA525" s="2571"/>
      <c r="AB525" s="2571"/>
      <c r="AC525" s="2571"/>
      <c r="AD525" s="2571"/>
      <c r="AE525" s="2571"/>
      <c r="AF525" s="2571"/>
      <c r="AG525" s="2571"/>
      <c r="AH525" s="2571"/>
      <c r="AI525" s="2571"/>
      <c r="AJ525" s="2571"/>
      <c r="AK525" s="2571"/>
      <c r="AL525" s="2571"/>
      <c r="AM525" s="2571"/>
      <c r="AN525" s="2571"/>
      <c r="AO525" s="2571"/>
      <c r="AP525" s="2571"/>
      <c r="AQ525" s="2571"/>
      <c r="AR525" s="2571"/>
      <c r="AS525" s="2571"/>
    </row>
    <row r="526" spans="1:45" ht="16.5" customHeight="1">
      <c r="A526" s="2571"/>
      <c r="B526" s="2571"/>
      <c r="C526" s="2571"/>
      <c r="D526" s="73"/>
      <c r="E526" s="73"/>
      <c r="F526" s="2629"/>
      <c r="G526" s="2571"/>
      <c r="H526" s="2571"/>
      <c r="I526" s="2571"/>
      <c r="J526" s="2571"/>
      <c r="K526" s="2571"/>
      <c r="L526" s="2571"/>
      <c r="M526" s="2571"/>
      <c r="N526" s="2571"/>
      <c r="O526" s="2571"/>
      <c r="P526" s="2571"/>
      <c r="Q526" s="2571"/>
      <c r="R526" s="2571"/>
      <c r="S526" s="2571"/>
      <c r="T526" s="2571"/>
      <c r="U526" s="2571"/>
      <c r="V526" s="2571"/>
      <c r="W526" s="2571"/>
      <c r="X526" s="2571"/>
      <c r="Y526" s="2571"/>
      <c r="Z526" s="2571"/>
      <c r="AA526" s="2571"/>
      <c r="AB526" s="2571"/>
      <c r="AC526" s="2571"/>
      <c r="AD526" s="2571"/>
      <c r="AE526" s="2571"/>
      <c r="AF526" s="2571"/>
      <c r="AG526" s="2571"/>
      <c r="AH526" s="2571"/>
      <c r="AI526" s="2571"/>
      <c r="AJ526" s="2571"/>
      <c r="AK526" s="2571"/>
      <c r="AL526" s="2571"/>
      <c r="AM526" s="2571"/>
      <c r="AN526" s="2571"/>
      <c r="AO526" s="2571"/>
      <c r="AP526" s="2571"/>
      <c r="AQ526" s="2571"/>
      <c r="AR526" s="2571"/>
      <c r="AS526" s="2571"/>
    </row>
    <row r="527" spans="1:45" ht="16.5" customHeight="1">
      <c r="A527" s="2571"/>
      <c r="B527" s="2571"/>
      <c r="C527" s="2571"/>
      <c r="D527" s="73"/>
      <c r="E527" s="73"/>
      <c r="F527" s="2629"/>
      <c r="G527" s="2571"/>
      <c r="H527" s="2571"/>
      <c r="I527" s="2571"/>
      <c r="J527" s="2571"/>
      <c r="K527" s="2571"/>
      <c r="L527" s="2571"/>
      <c r="M527" s="2571"/>
      <c r="N527" s="2571"/>
      <c r="O527" s="2571"/>
      <c r="P527" s="2571"/>
      <c r="Q527" s="2571"/>
      <c r="R527" s="2571"/>
      <c r="S527" s="2571"/>
      <c r="T527" s="2571"/>
      <c r="U527" s="2571"/>
      <c r="V527" s="2571"/>
      <c r="W527" s="2571"/>
      <c r="X527" s="2571"/>
      <c r="Y527" s="2571"/>
      <c r="Z527" s="2571"/>
      <c r="AA527" s="2571"/>
      <c r="AB527" s="2571"/>
      <c r="AC527" s="2571"/>
      <c r="AD527" s="2571"/>
      <c r="AE527" s="2571"/>
      <c r="AF527" s="2571"/>
      <c r="AG527" s="2571"/>
      <c r="AH527" s="2571"/>
      <c r="AI527" s="2571"/>
      <c r="AJ527" s="2571"/>
      <c r="AK527" s="2571"/>
      <c r="AL527" s="2571"/>
      <c r="AM527" s="2571"/>
      <c r="AN527" s="2571"/>
      <c r="AO527" s="2571"/>
      <c r="AP527" s="2571"/>
      <c r="AQ527" s="2571"/>
      <c r="AR527" s="2571"/>
      <c r="AS527" s="2571"/>
    </row>
    <row r="528" spans="1:45" ht="16.5" customHeight="1">
      <c r="A528" s="2571"/>
      <c r="B528" s="2571"/>
      <c r="C528" s="2571"/>
      <c r="D528" s="73"/>
      <c r="E528" s="73"/>
      <c r="F528" s="2629"/>
      <c r="G528" s="2571"/>
      <c r="H528" s="2571"/>
      <c r="I528" s="2571"/>
      <c r="J528" s="2571"/>
      <c r="K528" s="2571"/>
      <c r="L528" s="2571"/>
      <c r="M528" s="2571"/>
      <c r="N528" s="2571"/>
      <c r="O528" s="2571"/>
      <c r="P528" s="2571"/>
      <c r="Q528" s="2571"/>
      <c r="R528" s="2571"/>
      <c r="S528" s="2571"/>
      <c r="T528" s="2571"/>
      <c r="U528" s="2571"/>
      <c r="V528" s="2571"/>
      <c r="W528" s="2571"/>
      <c r="X528" s="2571"/>
      <c r="Y528" s="2571"/>
      <c r="Z528" s="2571"/>
      <c r="AA528" s="2571"/>
      <c r="AB528" s="2571"/>
      <c r="AC528" s="2571"/>
      <c r="AD528" s="2571"/>
      <c r="AE528" s="2571"/>
      <c r="AF528" s="2571"/>
      <c r="AG528" s="2571"/>
      <c r="AH528" s="2571"/>
      <c r="AI528" s="2571"/>
      <c r="AJ528" s="2571"/>
      <c r="AK528" s="2571"/>
      <c r="AL528" s="2571"/>
      <c r="AM528" s="2571"/>
      <c r="AN528" s="2571"/>
      <c r="AO528" s="2571"/>
      <c r="AP528" s="2571"/>
      <c r="AQ528" s="2571"/>
      <c r="AR528" s="2571"/>
      <c r="AS528" s="2571"/>
    </row>
    <row r="529" spans="1:45" ht="16.5" customHeight="1">
      <c r="A529" s="2571"/>
      <c r="B529" s="2571"/>
      <c r="C529" s="2571"/>
      <c r="D529" s="73"/>
      <c r="E529" s="73"/>
      <c r="F529" s="2629"/>
      <c r="G529" s="2571"/>
      <c r="H529" s="2571"/>
      <c r="I529" s="2571"/>
      <c r="J529" s="2571"/>
      <c r="K529" s="2571"/>
      <c r="L529" s="2571"/>
      <c r="M529" s="2571"/>
      <c r="N529" s="2571"/>
      <c r="O529" s="2571"/>
      <c r="P529" s="2571"/>
      <c r="Q529" s="2571"/>
      <c r="R529" s="2571"/>
      <c r="S529" s="2571"/>
      <c r="T529" s="2571"/>
      <c r="U529" s="2571"/>
      <c r="V529" s="2571"/>
      <c r="W529" s="2571"/>
      <c r="X529" s="2571"/>
      <c r="Y529" s="2571"/>
      <c r="Z529" s="2571"/>
      <c r="AA529" s="2571"/>
      <c r="AB529" s="2571"/>
      <c r="AC529" s="2571"/>
      <c r="AD529" s="2571"/>
      <c r="AE529" s="2571"/>
      <c r="AF529" s="2571"/>
      <c r="AG529" s="2571"/>
      <c r="AH529" s="2571"/>
      <c r="AI529" s="2571"/>
      <c r="AJ529" s="2571"/>
      <c r="AK529" s="2571"/>
      <c r="AL529" s="2571"/>
      <c r="AM529" s="2571"/>
      <c r="AN529" s="2571"/>
      <c r="AO529" s="2571"/>
      <c r="AP529" s="2571"/>
      <c r="AQ529" s="2571"/>
      <c r="AR529" s="2571"/>
      <c r="AS529" s="2571"/>
    </row>
    <row r="530" spans="1:45" ht="16.5" customHeight="1">
      <c r="A530" s="2571"/>
      <c r="B530" s="2571"/>
      <c r="C530" s="2571"/>
      <c r="D530" s="73"/>
      <c r="E530" s="73"/>
      <c r="F530" s="2629"/>
      <c r="G530" s="2571"/>
      <c r="H530" s="2571"/>
      <c r="I530" s="2571"/>
      <c r="J530" s="2571"/>
      <c r="K530" s="2571"/>
      <c r="L530" s="2571"/>
      <c r="M530" s="2571"/>
      <c r="N530" s="2571"/>
      <c r="O530" s="2571"/>
      <c r="P530" s="2571"/>
      <c r="Q530" s="2571"/>
      <c r="R530" s="2571"/>
      <c r="S530" s="2571"/>
      <c r="T530" s="2571"/>
      <c r="U530" s="2571"/>
      <c r="V530" s="2571"/>
      <c r="W530" s="2571"/>
      <c r="X530" s="2571"/>
      <c r="Y530" s="2571"/>
      <c r="Z530" s="2571"/>
      <c r="AA530" s="2571"/>
      <c r="AB530" s="2571"/>
      <c r="AC530" s="2571"/>
      <c r="AD530" s="2571"/>
      <c r="AE530" s="2571"/>
      <c r="AF530" s="2571"/>
      <c r="AG530" s="2571"/>
      <c r="AH530" s="2571"/>
      <c r="AI530" s="2571"/>
      <c r="AJ530" s="2571"/>
      <c r="AK530" s="2571"/>
      <c r="AL530" s="2571"/>
      <c r="AM530" s="2571"/>
      <c r="AN530" s="2571"/>
      <c r="AO530" s="2571"/>
      <c r="AP530" s="2571"/>
      <c r="AQ530" s="2571"/>
      <c r="AR530" s="2571"/>
      <c r="AS530" s="2571"/>
    </row>
    <row r="531" spans="1:45" ht="16.5" customHeight="1">
      <c r="A531" s="2571"/>
      <c r="B531" s="2571"/>
      <c r="C531" s="2571"/>
      <c r="D531" s="73"/>
      <c r="E531" s="73"/>
      <c r="F531" s="2629"/>
      <c r="G531" s="2571"/>
      <c r="H531" s="2571"/>
      <c r="I531" s="2571"/>
      <c r="J531" s="2571"/>
      <c r="K531" s="2571"/>
      <c r="L531" s="2571"/>
      <c r="M531" s="2571"/>
      <c r="N531" s="2571"/>
      <c r="O531" s="2571"/>
      <c r="P531" s="2571"/>
      <c r="Q531" s="2571"/>
      <c r="R531" s="2571"/>
      <c r="S531" s="2571"/>
      <c r="T531" s="2571"/>
      <c r="U531" s="2571"/>
      <c r="V531" s="2571"/>
      <c r="W531" s="2571"/>
      <c r="X531" s="2571"/>
      <c r="Y531" s="2571"/>
      <c r="Z531" s="2571"/>
      <c r="AA531" s="2571"/>
      <c r="AB531" s="2571"/>
      <c r="AC531" s="2571"/>
      <c r="AD531" s="2571"/>
      <c r="AE531" s="2571"/>
      <c r="AF531" s="2571"/>
      <c r="AG531" s="2571"/>
      <c r="AH531" s="2571"/>
      <c r="AI531" s="2571"/>
      <c r="AJ531" s="2571"/>
      <c r="AK531" s="2571"/>
      <c r="AL531" s="2571"/>
      <c r="AM531" s="2571"/>
      <c r="AN531" s="2571"/>
      <c r="AO531" s="2571"/>
      <c r="AP531" s="2571"/>
      <c r="AQ531" s="2571"/>
      <c r="AR531" s="2571"/>
      <c r="AS531" s="2571"/>
    </row>
    <row r="532" spans="1:45" ht="16.5" customHeight="1">
      <c r="A532" s="2571"/>
      <c r="B532" s="2571"/>
      <c r="C532" s="2571"/>
      <c r="D532" s="73"/>
      <c r="E532" s="73"/>
      <c r="F532" s="2629"/>
      <c r="G532" s="2571"/>
      <c r="H532" s="2571"/>
      <c r="I532" s="2571"/>
      <c r="J532" s="2571"/>
      <c r="K532" s="2571"/>
      <c r="L532" s="2571"/>
      <c r="M532" s="2571"/>
      <c r="N532" s="2571"/>
      <c r="O532" s="2571"/>
      <c r="P532" s="2571"/>
      <c r="Q532" s="2571"/>
      <c r="R532" s="2571"/>
      <c r="S532" s="2571"/>
      <c r="T532" s="2571"/>
      <c r="U532" s="2571"/>
      <c r="V532" s="2571"/>
      <c r="W532" s="2571"/>
      <c r="X532" s="2571"/>
      <c r="Y532" s="2571"/>
      <c r="Z532" s="2571"/>
      <c r="AA532" s="2571"/>
      <c r="AB532" s="2571"/>
      <c r="AC532" s="2571"/>
      <c r="AD532" s="2571"/>
      <c r="AE532" s="2571"/>
      <c r="AF532" s="2571"/>
      <c r="AG532" s="2571"/>
      <c r="AH532" s="2571"/>
      <c r="AI532" s="2571"/>
      <c r="AJ532" s="2571"/>
      <c r="AK532" s="2571"/>
      <c r="AL532" s="2571"/>
      <c r="AM532" s="2571"/>
      <c r="AN532" s="2571"/>
      <c r="AO532" s="2571"/>
      <c r="AP532" s="2571"/>
      <c r="AQ532" s="2571"/>
      <c r="AR532" s="2571"/>
      <c r="AS532" s="2571"/>
    </row>
    <row r="533" spans="1:45" ht="16.5" customHeight="1">
      <c r="A533" s="2571"/>
      <c r="B533" s="2571"/>
      <c r="C533" s="2571"/>
      <c r="D533" s="73"/>
      <c r="E533" s="73"/>
      <c r="F533" s="2629"/>
      <c r="G533" s="2571"/>
      <c r="H533" s="2571"/>
      <c r="I533" s="2571"/>
      <c r="J533" s="2571"/>
      <c r="K533" s="2571"/>
      <c r="L533" s="2571"/>
      <c r="M533" s="2571"/>
      <c r="N533" s="2571"/>
      <c r="O533" s="2571"/>
      <c r="P533" s="2571"/>
      <c r="Q533" s="2571"/>
      <c r="R533" s="2571"/>
      <c r="S533" s="2571"/>
      <c r="T533" s="2571"/>
      <c r="U533" s="2571"/>
      <c r="V533" s="2571"/>
      <c r="W533" s="2571"/>
      <c r="X533" s="2571"/>
      <c r="Y533" s="2571"/>
      <c r="Z533" s="2571"/>
      <c r="AA533" s="2571"/>
      <c r="AB533" s="2571"/>
      <c r="AC533" s="2571"/>
      <c r="AD533" s="2571"/>
      <c r="AE533" s="2571"/>
      <c r="AF533" s="2571"/>
      <c r="AG533" s="2571"/>
      <c r="AH533" s="2571"/>
      <c r="AI533" s="2571"/>
      <c r="AJ533" s="2571"/>
      <c r="AK533" s="2571"/>
      <c r="AL533" s="2571"/>
      <c r="AM533" s="2571"/>
      <c r="AN533" s="2571"/>
      <c r="AO533" s="2571"/>
      <c r="AP533" s="2571"/>
      <c r="AQ533" s="2571"/>
      <c r="AR533" s="2571"/>
      <c r="AS533" s="2571"/>
    </row>
    <row r="534" spans="1:45" ht="16.5" customHeight="1">
      <c r="A534" s="2571"/>
      <c r="B534" s="2571"/>
      <c r="C534" s="2571"/>
      <c r="D534" s="73"/>
      <c r="E534" s="73"/>
      <c r="F534" s="2629"/>
      <c r="G534" s="2571"/>
      <c r="H534" s="2571"/>
      <c r="I534" s="2571"/>
      <c r="J534" s="2571"/>
      <c r="K534" s="2571"/>
      <c r="L534" s="2571"/>
      <c r="M534" s="2571"/>
      <c r="N534" s="2571"/>
      <c r="O534" s="2571"/>
      <c r="P534" s="2571"/>
      <c r="Q534" s="2571"/>
      <c r="R534" s="2571"/>
      <c r="S534" s="2571"/>
      <c r="T534" s="2571"/>
      <c r="U534" s="2571"/>
      <c r="V534" s="2571"/>
      <c r="W534" s="2571"/>
      <c r="X534" s="2571"/>
      <c r="Y534" s="2571"/>
      <c r="Z534" s="2571"/>
      <c r="AA534" s="2571"/>
      <c r="AB534" s="2571"/>
      <c r="AC534" s="2571"/>
      <c r="AD534" s="2571"/>
      <c r="AE534" s="2571"/>
      <c r="AF534" s="2571"/>
      <c r="AG534" s="2571"/>
      <c r="AH534" s="2571"/>
      <c r="AI534" s="2571"/>
      <c r="AJ534" s="2571"/>
      <c r="AK534" s="2571"/>
      <c r="AL534" s="2571"/>
      <c r="AM534" s="2571"/>
      <c r="AN534" s="2571"/>
      <c r="AO534" s="2571"/>
      <c r="AP534" s="2571"/>
      <c r="AQ534" s="2571"/>
      <c r="AR534" s="2571"/>
      <c r="AS534" s="2571"/>
    </row>
    <row r="535" spans="1:45" ht="16.5" customHeight="1">
      <c r="A535" s="2571"/>
      <c r="B535" s="2571"/>
      <c r="C535" s="2571"/>
      <c r="D535" s="73"/>
      <c r="E535" s="73"/>
      <c r="F535" s="2629"/>
      <c r="G535" s="2571"/>
      <c r="H535" s="2571"/>
      <c r="I535" s="2571"/>
      <c r="J535" s="2571"/>
      <c r="K535" s="2571"/>
      <c r="L535" s="2571"/>
      <c r="M535" s="2571"/>
      <c r="N535" s="2571"/>
      <c r="O535" s="2571"/>
      <c r="P535" s="2571"/>
      <c r="Q535" s="2571"/>
      <c r="R535" s="2571"/>
      <c r="S535" s="2571"/>
      <c r="T535" s="2571"/>
      <c r="U535" s="2571"/>
      <c r="V535" s="2571"/>
      <c r="W535" s="2571"/>
      <c r="X535" s="2571"/>
      <c r="Y535" s="2571"/>
      <c r="Z535" s="2571"/>
      <c r="AA535" s="2571"/>
      <c r="AB535" s="2571"/>
      <c r="AC535" s="2571"/>
      <c r="AD535" s="2571"/>
      <c r="AE535" s="2571"/>
      <c r="AF535" s="2571"/>
      <c r="AG535" s="2571"/>
      <c r="AH535" s="2571"/>
      <c r="AI535" s="2571"/>
      <c r="AJ535" s="2571"/>
      <c r="AK535" s="2571"/>
      <c r="AL535" s="2571"/>
      <c r="AM535" s="2571"/>
      <c r="AN535" s="2571"/>
      <c r="AO535" s="2571"/>
      <c r="AP535" s="2571"/>
      <c r="AQ535" s="2571"/>
      <c r="AR535" s="2571"/>
      <c r="AS535" s="2571"/>
    </row>
    <row r="536" spans="1:45" ht="16.5" customHeight="1">
      <c r="A536" s="2571"/>
      <c r="B536" s="2571"/>
      <c r="C536" s="2571"/>
      <c r="D536" s="73"/>
      <c r="E536" s="73"/>
      <c r="F536" s="2629"/>
      <c r="G536" s="2571"/>
      <c r="H536" s="2571"/>
      <c r="I536" s="2571"/>
      <c r="J536" s="2571"/>
      <c r="K536" s="2571"/>
      <c r="L536" s="2571"/>
      <c r="M536" s="2571"/>
      <c r="N536" s="2571"/>
      <c r="O536" s="2571"/>
      <c r="P536" s="2571"/>
      <c r="Q536" s="2571"/>
      <c r="R536" s="2571"/>
      <c r="S536" s="2571"/>
      <c r="T536" s="2571"/>
      <c r="U536" s="2571"/>
      <c r="V536" s="2571"/>
      <c r="W536" s="2571"/>
      <c r="X536" s="2571"/>
      <c r="Y536" s="2571"/>
      <c r="Z536" s="2571"/>
      <c r="AA536" s="2571"/>
      <c r="AB536" s="2571"/>
      <c r="AC536" s="2571"/>
      <c r="AD536" s="2571"/>
      <c r="AE536" s="2571"/>
      <c r="AF536" s="2571"/>
      <c r="AG536" s="2571"/>
      <c r="AH536" s="2571"/>
      <c r="AI536" s="2571"/>
      <c r="AJ536" s="2571"/>
      <c r="AK536" s="2571"/>
      <c r="AL536" s="2571"/>
      <c r="AM536" s="2571"/>
      <c r="AN536" s="2571"/>
      <c r="AO536" s="2571"/>
      <c r="AP536" s="2571"/>
      <c r="AQ536" s="2571"/>
      <c r="AR536" s="2571"/>
      <c r="AS536" s="2571"/>
    </row>
    <row r="537" spans="1:45" ht="16.5" customHeight="1">
      <c r="A537" s="2571"/>
      <c r="B537" s="2571"/>
      <c r="C537" s="2571"/>
      <c r="D537" s="73"/>
      <c r="E537" s="73"/>
      <c r="F537" s="2629"/>
      <c r="G537" s="2571"/>
      <c r="H537" s="2571"/>
      <c r="I537" s="2571"/>
      <c r="J537" s="2571"/>
      <c r="K537" s="2571"/>
      <c r="L537" s="2571"/>
      <c r="M537" s="2571"/>
      <c r="N537" s="2571"/>
      <c r="O537" s="2571"/>
      <c r="P537" s="2571"/>
      <c r="Q537" s="2571"/>
      <c r="R537" s="2571"/>
      <c r="S537" s="2571"/>
      <c r="T537" s="2571"/>
      <c r="U537" s="2571"/>
      <c r="V537" s="2571"/>
      <c r="W537" s="2571"/>
      <c r="X537" s="2571"/>
      <c r="Y537" s="2571"/>
      <c r="Z537" s="2571"/>
      <c r="AA537" s="2571"/>
      <c r="AB537" s="2571"/>
      <c r="AC537" s="2571"/>
      <c r="AD537" s="2571"/>
      <c r="AE537" s="2571"/>
      <c r="AF537" s="2571"/>
      <c r="AG537" s="2571"/>
      <c r="AH537" s="2571"/>
      <c r="AI537" s="2571"/>
      <c r="AJ537" s="2571"/>
      <c r="AK537" s="2571"/>
      <c r="AL537" s="2571"/>
      <c r="AM537" s="2571"/>
      <c r="AN537" s="2571"/>
      <c r="AO537" s="2571"/>
      <c r="AP537" s="2571"/>
      <c r="AQ537" s="2571"/>
      <c r="AR537" s="2571"/>
      <c r="AS537" s="2571"/>
    </row>
    <row r="538" spans="1:45" ht="16.5" customHeight="1">
      <c r="A538" s="2571"/>
      <c r="B538" s="2571"/>
      <c r="C538" s="2571"/>
      <c r="D538" s="73"/>
      <c r="E538" s="73"/>
      <c r="F538" s="2629"/>
      <c r="G538" s="2571"/>
      <c r="H538" s="2571"/>
      <c r="I538" s="2571"/>
      <c r="J538" s="2571"/>
      <c r="K538" s="2571"/>
      <c r="L538" s="2571"/>
      <c r="M538" s="2571"/>
      <c r="N538" s="2571"/>
      <c r="O538" s="2571"/>
      <c r="P538" s="2571"/>
      <c r="Q538" s="2571"/>
      <c r="R538" s="2571"/>
      <c r="S538" s="2571"/>
      <c r="T538" s="2571"/>
      <c r="U538" s="2571"/>
      <c r="V538" s="2571"/>
      <c r="W538" s="2571"/>
      <c r="X538" s="2571"/>
      <c r="Y538" s="2571"/>
      <c r="Z538" s="2571"/>
      <c r="AA538" s="2571"/>
      <c r="AB538" s="2571"/>
      <c r="AC538" s="2571"/>
      <c r="AD538" s="2571"/>
      <c r="AE538" s="2571"/>
      <c r="AF538" s="2571"/>
      <c r="AG538" s="2571"/>
      <c r="AH538" s="2571"/>
      <c r="AI538" s="2571"/>
      <c r="AJ538" s="2571"/>
      <c r="AK538" s="2571"/>
      <c r="AL538" s="2571"/>
      <c r="AM538" s="2571"/>
      <c r="AN538" s="2571"/>
      <c r="AO538" s="2571"/>
      <c r="AP538" s="2571"/>
      <c r="AQ538" s="2571"/>
      <c r="AR538" s="2571"/>
      <c r="AS538" s="2571"/>
    </row>
    <row r="539" spans="1:45" ht="16.5" customHeight="1">
      <c r="A539" s="2571"/>
      <c r="B539" s="2571"/>
      <c r="C539" s="2571"/>
      <c r="D539" s="73"/>
      <c r="E539" s="73"/>
      <c r="F539" s="2629"/>
      <c r="G539" s="2571"/>
      <c r="H539" s="2571"/>
      <c r="I539" s="2571"/>
      <c r="J539" s="2571"/>
      <c r="K539" s="2571"/>
      <c r="L539" s="2571"/>
      <c r="M539" s="2571"/>
      <c r="N539" s="2571"/>
      <c r="O539" s="2571"/>
      <c r="P539" s="2571"/>
      <c r="Q539" s="2571"/>
      <c r="R539" s="2571"/>
      <c r="S539" s="2571"/>
      <c r="T539" s="2571"/>
      <c r="U539" s="2571"/>
      <c r="V539" s="2571"/>
      <c r="W539" s="2571"/>
      <c r="X539" s="2571"/>
      <c r="Y539" s="2571"/>
      <c r="Z539" s="2571"/>
      <c r="AA539" s="2571"/>
      <c r="AB539" s="2571"/>
      <c r="AC539" s="2571"/>
      <c r="AD539" s="2571"/>
      <c r="AE539" s="2571"/>
      <c r="AF539" s="2571"/>
      <c r="AG539" s="2571"/>
      <c r="AH539" s="2571"/>
      <c r="AI539" s="2571"/>
      <c r="AJ539" s="2571"/>
      <c r="AK539" s="2571"/>
      <c r="AL539" s="2571"/>
      <c r="AM539" s="2571"/>
      <c r="AN539" s="2571"/>
      <c r="AO539" s="2571"/>
      <c r="AP539" s="2571"/>
      <c r="AQ539" s="2571"/>
      <c r="AR539" s="2571"/>
      <c r="AS539" s="2571"/>
    </row>
    <row r="540" spans="1:45" ht="16.5" customHeight="1">
      <c r="A540" s="2571"/>
      <c r="B540" s="2571"/>
      <c r="C540" s="2571"/>
      <c r="D540" s="73"/>
      <c r="E540" s="73"/>
      <c r="F540" s="2629"/>
      <c r="G540" s="2571"/>
      <c r="H540" s="2571"/>
      <c r="I540" s="2571"/>
      <c r="J540" s="2571"/>
      <c r="K540" s="2571"/>
      <c r="L540" s="2571"/>
      <c r="M540" s="2571"/>
      <c r="N540" s="2571"/>
      <c r="O540" s="2571"/>
      <c r="P540" s="2571"/>
      <c r="Q540" s="2571"/>
      <c r="R540" s="2571"/>
      <c r="S540" s="2571"/>
      <c r="T540" s="2571"/>
      <c r="U540" s="2571"/>
      <c r="V540" s="2571"/>
      <c r="W540" s="2571"/>
      <c r="X540" s="2571"/>
      <c r="Y540" s="2571"/>
      <c r="Z540" s="2571"/>
      <c r="AA540" s="2571"/>
      <c r="AB540" s="2571"/>
      <c r="AC540" s="2571"/>
      <c r="AD540" s="2571"/>
      <c r="AE540" s="2571"/>
      <c r="AF540" s="2571"/>
      <c r="AG540" s="2571"/>
      <c r="AH540" s="2571"/>
      <c r="AI540" s="2571"/>
      <c r="AJ540" s="2571"/>
      <c r="AK540" s="2571"/>
      <c r="AL540" s="2571"/>
      <c r="AM540" s="2571"/>
      <c r="AN540" s="2571"/>
      <c r="AO540" s="2571"/>
      <c r="AP540" s="2571"/>
      <c r="AQ540" s="2571"/>
      <c r="AR540" s="2571"/>
      <c r="AS540" s="2571"/>
    </row>
    <row r="541" spans="1:45" ht="16.5" customHeight="1">
      <c r="A541" s="2571"/>
      <c r="B541" s="2571"/>
      <c r="C541" s="2571"/>
      <c r="D541" s="73"/>
      <c r="E541" s="73"/>
      <c r="F541" s="2629"/>
      <c r="G541" s="2571"/>
      <c r="H541" s="2571"/>
      <c r="I541" s="2571"/>
      <c r="J541" s="2571"/>
      <c r="K541" s="2571"/>
      <c r="L541" s="2571"/>
      <c r="M541" s="2571"/>
      <c r="N541" s="2571"/>
      <c r="O541" s="2571"/>
      <c r="P541" s="2571"/>
      <c r="Q541" s="2571"/>
      <c r="R541" s="2571"/>
      <c r="S541" s="2571"/>
      <c r="T541" s="2571"/>
      <c r="U541" s="2571"/>
      <c r="V541" s="2571"/>
      <c r="W541" s="2571"/>
      <c r="X541" s="2571"/>
      <c r="Y541" s="2571"/>
      <c r="Z541" s="2571"/>
      <c r="AA541" s="2571"/>
      <c r="AB541" s="2571"/>
      <c r="AC541" s="2571"/>
      <c r="AD541" s="2571"/>
      <c r="AE541" s="2571"/>
      <c r="AF541" s="2571"/>
      <c r="AG541" s="2571"/>
      <c r="AH541" s="2571"/>
      <c r="AI541" s="2571"/>
      <c r="AJ541" s="2571"/>
      <c r="AK541" s="2571"/>
      <c r="AL541" s="2571"/>
      <c r="AM541" s="2571"/>
      <c r="AN541" s="2571"/>
      <c r="AO541" s="2571"/>
      <c r="AP541" s="2571"/>
      <c r="AQ541" s="2571"/>
      <c r="AR541" s="2571"/>
      <c r="AS541" s="2571"/>
    </row>
    <row r="542" spans="1:45" ht="16.5" customHeight="1">
      <c r="A542" s="2571"/>
      <c r="B542" s="2571"/>
      <c r="C542" s="2571"/>
      <c r="D542" s="73"/>
      <c r="E542" s="73"/>
      <c r="F542" s="2629"/>
      <c r="G542" s="2571"/>
      <c r="H542" s="2571"/>
      <c r="I542" s="2571"/>
      <c r="J542" s="2571"/>
      <c r="K542" s="2571"/>
      <c r="L542" s="2571"/>
      <c r="M542" s="2571"/>
      <c r="N542" s="2571"/>
      <c r="O542" s="2571"/>
      <c r="P542" s="2571"/>
      <c r="Q542" s="2571"/>
      <c r="R542" s="2571"/>
      <c r="S542" s="2571"/>
      <c r="T542" s="2571"/>
      <c r="U542" s="2571"/>
      <c r="V542" s="2571"/>
      <c r="W542" s="2571"/>
      <c r="X542" s="2571"/>
      <c r="Y542" s="2571"/>
      <c r="Z542" s="2571"/>
      <c r="AA542" s="2571"/>
      <c r="AB542" s="2571"/>
      <c r="AC542" s="2571"/>
      <c r="AD542" s="2571"/>
      <c r="AE542" s="2571"/>
      <c r="AF542" s="2571"/>
      <c r="AG542" s="2571"/>
      <c r="AH542" s="2571"/>
      <c r="AI542" s="2571"/>
      <c r="AJ542" s="2571"/>
      <c r="AK542" s="2571"/>
      <c r="AL542" s="2571"/>
      <c r="AM542" s="2571"/>
      <c r="AN542" s="2571"/>
      <c r="AO542" s="2571"/>
      <c r="AP542" s="2571"/>
      <c r="AQ542" s="2571"/>
      <c r="AR542" s="2571"/>
      <c r="AS542" s="2571"/>
    </row>
    <row r="543" spans="1:45" ht="16.5" customHeight="1">
      <c r="A543" s="2571"/>
      <c r="B543" s="2571"/>
      <c r="C543" s="2571"/>
      <c r="D543" s="73"/>
      <c r="E543" s="73"/>
      <c r="F543" s="2629"/>
      <c r="G543" s="2571"/>
      <c r="H543" s="2571"/>
      <c r="I543" s="2571"/>
      <c r="J543" s="2571"/>
      <c r="K543" s="2571"/>
      <c r="L543" s="2571"/>
      <c r="M543" s="2571"/>
      <c r="N543" s="2571"/>
      <c r="O543" s="2571"/>
      <c r="P543" s="2571"/>
      <c r="Q543" s="2571"/>
      <c r="R543" s="2571"/>
      <c r="S543" s="2571"/>
      <c r="T543" s="2571"/>
      <c r="U543" s="2571"/>
      <c r="V543" s="2571"/>
      <c r="W543" s="2571"/>
      <c r="X543" s="2571"/>
      <c r="Y543" s="2571"/>
      <c r="Z543" s="2571"/>
      <c r="AA543" s="2571"/>
      <c r="AB543" s="2571"/>
      <c r="AC543" s="2571"/>
      <c r="AD543" s="2571"/>
      <c r="AE543" s="2571"/>
      <c r="AF543" s="2571"/>
      <c r="AG543" s="2571"/>
      <c r="AH543" s="2571"/>
      <c r="AI543" s="2571"/>
      <c r="AJ543" s="2571"/>
      <c r="AK543" s="2571"/>
      <c r="AL543" s="2571"/>
      <c r="AM543" s="2571"/>
      <c r="AN543" s="2571"/>
      <c r="AO543" s="2571"/>
      <c r="AP543" s="2571"/>
      <c r="AQ543" s="2571"/>
      <c r="AR543" s="2571"/>
      <c r="AS543" s="2571"/>
    </row>
    <row r="544" spans="1:45" ht="16.5" customHeight="1">
      <c r="A544" s="2571"/>
      <c r="B544" s="2571"/>
      <c r="C544" s="2571"/>
      <c r="D544" s="73"/>
      <c r="E544" s="73"/>
      <c r="F544" s="2629"/>
      <c r="G544" s="2571"/>
      <c r="H544" s="2571"/>
      <c r="I544" s="2571"/>
      <c r="J544" s="2571"/>
      <c r="K544" s="2571"/>
      <c r="L544" s="2571"/>
      <c r="M544" s="2571"/>
      <c r="N544" s="2571"/>
      <c r="O544" s="2571"/>
      <c r="P544" s="2571"/>
      <c r="Q544" s="2571"/>
      <c r="R544" s="2571"/>
      <c r="S544" s="2571"/>
      <c r="T544" s="2571"/>
      <c r="U544" s="2571"/>
      <c r="V544" s="2571"/>
      <c r="W544" s="2571"/>
      <c r="X544" s="2571"/>
      <c r="Y544" s="2571"/>
      <c r="Z544" s="2571"/>
      <c r="AA544" s="2571"/>
      <c r="AB544" s="2571"/>
      <c r="AC544" s="2571"/>
      <c r="AD544" s="2571"/>
      <c r="AE544" s="2571"/>
      <c r="AF544" s="2571"/>
      <c r="AG544" s="2571"/>
      <c r="AH544" s="2571"/>
      <c r="AI544" s="2571"/>
      <c r="AJ544" s="2571"/>
      <c r="AK544" s="2571"/>
      <c r="AL544" s="2571"/>
      <c r="AM544" s="2571"/>
      <c r="AN544" s="2571"/>
      <c r="AO544" s="2571"/>
      <c r="AP544" s="2571"/>
      <c r="AQ544" s="2571"/>
      <c r="AR544" s="2571"/>
      <c r="AS544" s="2571"/>
    </row>
    <row r="545" spans="1:45" ht="16.5" customHeight="1">
      <c r="A545" s="2571"/>
      <c r="B545" s="2571"/>
      <c r="C545" s="2571"/>
      <c r="D545" s="73"/>
      <c r="E545" s="73"/>
      <c r="F545" s="2629"/>
      <c r="G545" s="2571"/>
      <c r="H545" s="2571"/>
      <c r="I545" s="2571"/>
      <c r="J545" s="2571"/>
      <c r="K545" s="2571"/>
      <c r="L545" s="2571"/>
      <c r="M545" s="2571"/>
      <c r="N545" s="2571"/>
      <c r="O545" s="2571"/>
      <c r="P545" s="2571"/>
      <c r="Q545" s="2571"/>
      <c r="R545" s="2571"/>
      <c r="S545" s="2571"/>
      <c r="T545" s="2571"/>
      <c r="U545" s="2571"/>
      <c r="V545" s="2571"/>
      <c r="W545" s="2571"/>
      <c r="X545" s="2571"/>
      <c r="Y545" s="2571"/>
      <c r="Z545" s="2571"/>
      <c r="AA545" s="2571"/>
      <c r="AB545" s="2571"/>
      <c r="AC545" s="2571"/>
      <c r="AD545" s="2571"/>
      <c r="AE545" s="2571"/>
      <c r="AF545" s="2571"/>
      <c r="AG545" s="2571"/>
      <c r="AH545" s="2571"/>
      <c r="AI545" s="2571"/>
      <c r="AJ545" s="2571"/>
      <c r="AK545" s="2571"/>
      <c r="AL545" s="2571"/>
      <c r="AM545" s="2571"/>
      <c r="AN545" s="2571"/>
      <c r="AO545" s="2571"/>
      <c r="AP545" s="2571"/>
      <c r="AQ545" s="2571"/>
      <c r="AR545" s="2571"/>
      <c r="AS545" s="2571"/>
    </row>
    <row r="546" spans="1:45" ht="16.5" customHeight="1">
      <c r="A546" s="2571"/>
      <c r="B546" s="2571"/>
      <c r="C546" s="2571"/>
      <c r="D546" s="73"/>
      <c r="E546" s="73"/>
      <c r="F546" s="2629"/>
      <c r="G546" s="2571"/>
      <c r="H546" s="2571"/>
      <c r="I546" s="2571"/>
      <c r="J546" s="2571"/>
      <c r="K546" s="2571"/>
      <c r="L546" s="2571"/>
      <c r="M546" s="2571"/>
      <c r="N546" s="2571"/>
      <c r="O546" s="2571"/>
      <c r="P546" s="2571"/>
      <c r="Q546" s="2571"/>
      <c r="R546" s="2571"/>
      <c r="S546" s="2571"/>
      <c r="T546" s="2571"/>
      <c r="U546" s="2571"/>
      <c r="V546" s="2571"/>
      <c r="W546" s="2571"/>
      <c r="X546" s="2571"/>
      <c r="Y546" s="2571"/>
      <c r="Z546" s="2571"/>
      <c r="AA546" s="2571"/>
      <c r="AB546" s="2571"/>
      <c r="AC546" s="2571"/>
      <c r="AD546" s="2571"/>
      <c r="AE546" s="2571"/>
      <c r="AF546" s="2571"/>
      <c r="AG546" s="2571"/>
      <c r="AH546" s="2571"/>
      <c r="AI546" s="2571"/>
      <c r="AJ546" s="2571"/>
      <c r="AK546" s="2571"/>
      <c r="AL546" s="2571"/>
      <c r="AM546" s="2571"/>
      <c r="AN546" s="2571"/>
      <c r="AO546" s="2571"/>
      <c r="AP546" s="2571"/>
      <c r="AQ546" s="2571"/>
      <c r="AR546" s="2571"/>
      <c r="AS546" s="2571"/>
    </row>
    <row r="547" spans="1:45" ht="16.5" customHeight="1">
      <c r="A547" s="2571"/>
      <c r="B547" s="2571"/>
      <c r="C547" s="2571"/>
      <c r="D547" s="73"/>
      <c r="E547" s="73"/>
      <c r="F547" s="2629"/>
      <c r="G547" s="2571"/>
      <c r="H547" s="2571"/>
      <c r="I547" s="2571"/>
      <c r="J547" s="2571"/>
      <c r="K547" s="2571"/>
      <c r="L547" s="2571"/>
      <c r="M547" s="2571"/>
      <c r="N547" s="2571"/>
      <c r="O547" s="2571"/>
      <c r="P547" s="2571"/>
      <c r="Q547" s="2571"/>
      <c r="R547" s="2571"/>
      <c r="S547" s="2571"/>
      <c r="T547" s="2571"/>
      <c r="U547" s="2571"/>
      <c r="V547" s="2571"/>
      <c r="W547" s="2571"/>
      <c r="X547" s="2571"/>
      <c r="Y547" s="2571"/>
      <c r="Z547" s="2571"/>
      <c r="AA547" s="2571"/>
      <c r="AB547" s="2571"/>
      <c r="AC547" s="2571"/>
      <c r="AD547" s="2571"/>
      <c r="AE547" s="2571"/>
      <c r="AF547" s="2571"/>
      <c r="AG547" s="2571"/>
      <c r="AH547" s="2571"/>
      <c r="AI547" s="2571"/>
      <c r="AJ547" s="2571"/>
      <c r="AK547" s="2571"/>
      <c r="AL547" s="2571"/>
      <c r="AM547" s="2571"/>
      <c r="AN547" s="2571"/>
      <c r="AO547" s="2571"/>
      <c r="AP547" s="2571"/>
      <c r="AQ547" s="2571"/>
      <c r="AR547" s="2571"/>
      <c r="AS547" s="2571"/>
    </row>
    <row r="548" spans="1:45" ht="16.5" customHeight="1">
      <c r="A548" s="2571"/>
      <c r="B548" s="2571"/>
      <c r="C548" s="2571"/>
      <c r="D548" s="73"/>
      <c r="E548" s="73"/>
      <c r="F548" s="2629"/>
      <c r="G548" s="2571"/>
      <c r="H548" s="2571"/>
      <c r="I548" s="2571"/>
      <c r="J548" s="2571"/>
      <c r="K548" s="2571"/>
      <c r="L548" s="2571"/>
      <c r="M548" s="2571"/>
      <c r="N548" s="2571"/>
      <c r="O548" s="2571"/>
      <c r="P548" s="2571"/>
      <c r="Q548" s="2571"/>
      <c r="R548" s="2571"/>
      <c r="S548" s="2571"/>
      <c r="T548" s="2571"/>
      <c r="U548" s="2571"/>
      <c r="V548" s="2571"/>
      <c r="W548" s="2571"/>
      <c r="X548" s="2571"/>
      <c r="Y548" s="2571"/>
      <c r="Z548" s="2571"/>
      <c r="AA548" s="2571"/>
      <c r="AB548" s="2571"/>
      <c r="AC548" s="2571"/>
      <c r="AD548" s="2571"/>
      <c r="AE548" s="2571"/>
      <c r="AF548" s="2571"/>
      <c r="AG548" s="2571"/>
      <c r="AH548" s="2571"/>
      <c r="AI548" s="2571"/>
      <c r="AJ548" s="2571"/>
      <c r="AK548" s="2571"/>
      <c r="AL548" s="2571"/>
      <c r="AM548" s="2571"/>
      <c r="AN548" s="2571"/>
      <c r="AO548" s="2571"/>
      <c r="AP548" s="2571"/>
      <c r="AQ548" s="2571"/>
      <c r="AR548" s="2571"/>
      <c r="AS548" s="2571"/>
    </row>
    <row r="549" spans="1:45" ht="16.5" customHeight="1">
      <c r="A549" s="2571"/>
      <c r="B549" s="2571"/>
      <c r="C549" s="2571"/>
      <c r="D549" s="73"/>
      <c r="E549" s="73"/>
      <c r="F549" s="2629"/>
      <c r="G549" s="2571"/>
      <c r="H549" s="2571"/>
      <c r="I549" s="2571"/>
      <c r="J549" s="2571"/>
      <c r="K549" s="2571"/>
      <c r="L549" s="2571"/>
      <c r="M549" s="2571"/>
      <c r="N549" s="2571"/>
      <c r="O549" s="2571"/>
      <c r="P549" s="2571"/>
      <c r="Q549" s="2571"/>
      <c r="R549" s="2571"/>
      <c r="S549" s="2571"/>
      <c r="T549" s="2571"/>
      <c r="U549" s="2571"/>
      <c r="V549" s="2571"/>
      <c r="W549" s="2571"/>
      <c r="X549" s="2571"/>
      <c r="Y549" s="2571"/>
      <c r="Z549" s="2571"/>
      <c r="AA549" s="2571"/>
      <c r="AB549" s="2571"/>
      <c r="AC549" s="2571"/>
      <c r="AD549" s="2571"/>
      <c r="AE549" s="2571"/>
      <c r="AF549" s="2571"/>
      <c r="AG549" s="2571"/>
      <c r="AH549" s="2571"/>
      <c r="AI549" s="2571"/>
      <c r="AJ549" s="2571"/>
      <c r="AK549" s="2571"/>
      <c r="AL549" s="2571"/>
      <c r="AM549" s="2571"/>
      <c r="AN549" s="2571"/>
      <c r="AO549" s="2571"/>
      <c r="AP549" s="2571"/>
      <c r="AQ549" s="2571"/>
      <c r="AR549" s="2571"/>
      <c r="AS549" s="2571"/>
    </row>
    <row r="550" spans="1:45" ht="16.5" customHeight="1">
      <c r="A550" s="2571"/>
      <c r="B550" s="2571"/>
      <c r="C550" s="2571"/>
      <c r="D550" s="73"/>
      <c r="E550" s="73"/>
      <c r="F550" s="2629"/>
      <c r="G550" s="2571"/>
      <c r="H550" s="2571"/>
      <c r="I550" s="2571"/>
      <c r="J550" s="2571"/>
      <c r="K550" s="2571"/>
      <c r="L550" s="2571"/>
      <c r="M550" s="2571"/>
      <c r="N550" s="2571"/>
      <c r="O550" s="2571"/>
      <c r="P550" s="2571"/>
      <c r="Q550" s="2571"/>
      <c r="R550" s="2571"/>
      <c r="S550" s="2571"/>
      <c r="T550" s="2571"/>
      <c r="U550" s="2571"/>
      <c r="V550" s="2571"/>
      <c r="W550" s="2571"/>
      <c r="X550" s="2571"/>
      <c r="Y550" s="2571"/>
      <c r="Z550" s="2571"/>
      <c r="AA550" s="2571"/>
      <c r="AB550" s="2571"/>
      <c r="AC550" s="2571"/>
      <c r="AD550" s="2571"/>
      <c r="AE550" s="2571"/>
      <c r="AF550" s="2571"/>
      <c r="AG550" s="2571"/>
      <c r="AH550" s="2571"/>
      <c r="AI550" s="2571"/>
      <c r="AJ550" s="2571"/>
      <c r="AK550" s="2571"/>
      <c r="AL550" s="2571"/>
      <c r="AM550" s="2571"/>
      <c r="AN550" s="2571"/>
      <c r="AO550" s="2571"/>
      <c r="AP550" s="2571"/>
      <c r="AQ550" s="2571"/>
      <c r="AR550" s="2571"/>
      <c r="AS550" s="2571"/>
    </row>
    <row r="551" spans="1:45" ht="16.5" customHeight="1">
      <c r="A551" s="2571"/>
      <c r="B551" s="2571"/>
      <c r="C551" s="2571"/>
      <c r="D551" s="73"/>
      <c r="E551" s="73"/>
      <c r="F551" s="2629"/>
      <c r="G551" s="2571"/>
      <c r="H551" s="2571"/>
      <c r="I551" s="2571"/>
      <c r="J551" s="2571"/>
      <c r="K551" s="2571"/>
      <c r="L551" s="2571"/>
      <c r="M551" s="2571"/>
      <c r="N551" s="2571"/>
      <c r="O551" s="2571"/>
      <c r="P551" s="2571"/>
      <c r="Q551" s="2571"/>
      <c r="R551" s="2571"/>
      <c r="S551" s="2571"/>
      <c r="T551" s="2571"/>
      <c r="U551" s="2571"/>
      <c r="V551" s="2571"/>
      <c r="W551" s="2571"/>
      <c r="X551" s="2571"/>
      <c r="Y551" s="2571"/>
      <c r="Z551" s="2571"/>
      <c r="AA551" s="2571"/>
      <c r="AB551" s="2571"/>
      <c r="AC551" s="2571"/>
      <c r="AD551" s="2571"/>
      <c r="AE551" s="2571"/>
      <c r="AF551" s="2571"/>
      <c r="AG551" s="2571"/>
      <c r="AH551" s="2571"/>
      <c r="AI551" s="2571"/>
      <c r="AJ551" s="2571"/>
      <c r="AK551" s="2571"/>
      <c r="AL551" s="2571"/>
      <c r="AM551" s="2571"/>
      <c r="AN551" s="2571"/>
      <c r="AO551" s="2571"/>
      <c r="AP551" s="2571"/>
      <c r="AQ551" s="2571"/>
      <c r="AR551" s="2571"/>
      <c r="AS551" s="2571"/>
    </row>
    <row r="552" spans="1:45" ht="16.5" customHeight="1">
      <c r="A552" s="2571"/>
      <c r="B552" s="2571"/>
      <c r="C552" s="2571"/>
      <c r="D552" s="73"/>
      <c r="E552" s="73"/>
      <c r="F552" s="2629"/>
      <c r="G552" s="2571"/>
      <c r="H552" s="2571"/>
      <c r="I552" s="2571"/>
      <c r="J552" s="2571"/>
      <c r="K552" s="2571"/>
      <c r="L552" s="2571"/>
      <c r="M552" s="2571"/>
      <c r="N552" s="2571"/>
      <c r="O552" s="2571"/>
      <c r="P552" s="2571"/>
      <c r="Q552" s="2571"/>
      <c r="R552" s="2571"/>
      <c r="S552" s="2571"/>
      <c r="T552" s="2571"/>
      <c r="U552" s="2571"/>
      <c r="V552" s="2571"/>
      <c r="W552" s="2571"/>
      <c r="X552" s="2571"/>
      <c r="Y552" s="2571"/>
      <c r="Z552" s="2571"/>
      <c r="AA552" s="2571"/>
      <c r="AB552" s="2571"/>
      <c r="AC552" s="2571"/>
      <c r="AD552" s="2571"/>
      <c r="AE552" s="2571"/>
      <c r="AF552" s="2571"/>
      <c r="AG552" s="2571"/>
      <c r="AH552" s="2571"/>
      <c r="AI552" s="2571"/>
      <c r="AJ552" s="2571"/>
      <c r="AK552" s="2571"/>
      <c r="AL552" s="2571"/>
      <c r="AM552" s="2571"/>
      <c r="AN552" s="2571"/>
      <c r="AO552" s="2571"/>
      <c r="AP552" s="2571"/>
      <c r="AQ552" s="2571"/>
      <c r="AR552" s="2571"/>
      <c r="AS552" s="2571"/>
    </row>
    <row r="553" spans="1:45" ht="16.5" customHeight="1">
      <c r="A553" s="2571"/>
      <c r="B553" s="2571"/>
      <c r="C553" s="2571"/>
      <c r="D553" s="73"/>
      <c r="E553" s="73"/>
      <c r="F553" s="2629"/>
      <c r="G553" s="2571"/>
      <c r="H553" s="2571"/>
      <c r="I553" s="2571"/>
      <c r="J553" s="2571"/>
      <c r="K553" s="2571"/>
      <c r="L553" s="2571"/>
      <c r="M553" s="2571"/>
      <c r="N553" s="2571"/>
      <c r="O553" s="2571"/>
      <c r="P553" s="2571"/>
      <c r="Q553" s="2571"/>
      <c r="R553" s="2571"/>
      <c r="S553" s="2571"/>
      <c r="T553" s="2571"/>
      <c r="U553" s="2571"/>
      <c r="V553" s="2571"/>
      <c r="W553" s="2571"/>
      <c r="X553" s="2571"/>
      <c r="Y553" s="2571"/>
      <c r="Z553" s="2571"/>
      <c r="AA553" s="2571"/>
      <c r="AB553" s="2571"/>
      <c r="AC553" s="2571"/>
      <c r="AD553" s="2571"/>
      <c r="AE553" s="2571"/>
      <c r="AF553" s="2571"/>
      <c r="AG553" s="2571"/>
      <c r="AH553" s="2571"/>
      <c r="AI553" s="2571"/>
      <c r="AJ553" s="2571"/>
      <c r="AK553" s="2571"/>
      <c r="AL553" s="2571"/>
      <c r="AM553" s="2571"/>
      <c r="AN553" s="2571"/>
      <c r="AO553" s="2571"/>
      <c r="AP553" s="2571"/>
      <c r="AQ553" s="2571"/>
      <c r="AR553" s="2571"/>
      <c r="AS553" s="2571"/>
    </row>
    <row r="554" spans="1:45" ht="16.5" customHeight="1">
      <c r="A554" s="2571"/>
      <c r="B554" s="2571"/>
      <c r="C554" s="2571"/>
      <c r="D554" s="73"/>
      <c r="E554" s="73"/>
      <c r="F554" s="2629"/>
      <c r="G554" s="2571"/>
      <c r="H554" s="2571"/>
      <c r="I554" s="2571"/>
      <c r="J554" s="2571"/>
      <c r="K554" s="2571"/>
      <c r="L554" s="2571"/>
      <c r="M554" s="2571"/>
      <c r="N554" s="2571"/>
      <c r="O554" s="2571"/>
      <c r="P554" s="2571"/>
      <c r="Q554" s="2571"/>
      <c r="R554" s="2571"/>
      <c r="S554" s="2571"/>
      <c r="T554" s="2571"/>
      <c r="U554" s="2571"/>
      <c r="V554" s="2571"/>
      <c r="W554" s="2571"/>
      <c r="X554" s="2571"/>
      <c r="Y554" s="2571"/>
      <c r="Z554" s="2571"/>
      <c r="AA554" s="2571"/>
      <c r="AB554" s="2571"/>
      <c r="AC554" s="2571"/>
      <c r="AD554" s="2571"/>
      <c r="AE554" s="2571"/>
      <c r="AF554" s="2571"/>
      <c r="AG554" s="2571"/>
      <c r="AH554" s="2571"/>
      <c r="AI554" s="2571"/>
      <c r="AJ554" s="2571"/>
      <c r="AK554" s="2571"/>
      <c r="AL554" s="2571"/>
      <c r="AM554" s="2571"/>
      <c r="AN554" s="2571"/>
      <c r="AO554" s="2571"/>
      <c r="AP554" s="2571"/>
      <c r="AQ554" s="2571"/>
      <c r="AR554" s="2571"/>
      <c r="AS554" s="2571"/>
    </row>
    <row r="555" spans="1:45" ht="16.5" customHeight="1">
      <c r="A555" s="2571"/>
      <c r="B555" s="2571"/>
      <c r="C555" s="2571"/>
      <c r="D555" s="73"/>
      <c r="E555" s="73"/>
      <c r="F555" s="2629"/>
      <c r="G555" s="2571"/>
      <c r="H555" s="2571"/>
      <c r="I555" s="2571"/>
      <c r="J555" s="2571"/>
      <c r="K555" s="2571"/>
      <c r="L555" s="2571"/>
      <c r="M555" s="2571"/>
      <c r="N555" s="2571"/>
      <c r="O555" s="2571"/>
      <c r="P555" s="2571"/>
      <c r="Q555" s="2571"/>
      <c r="R555" s="2571"/>
      <c r="S555" s="2571"/>
      <c r="T555" s="2571"/>
      <c r="U555" s="2571"/>
      <c r="V555" s="2571"/>
      <c r="W555" s="2571"/>
      <c r="X555" s="2571"/>
      <c r="Y555" s="2571"/>
      <c r="Z555" s="2571"/>
      <c r="AA555" s="2571"/>
      <c r="AB555" s="2571"/>
      <c r="AC555" s="2571"/>
      <c r="AD555" s="2571"/>
      <c r="AE555" s="2571"/>
      <c r="AF555" s="2571"/>
      <c r="AG555" s="2571"/>
      <c r="AH555" s="2571"/>
      <c r="AI555" s="2571"/>
      <c r="AJ555" s="2571"/>
      <c r="AK555" s="2571"/>
      <c r="AL555" s="2571"/>
      <c r="AM555" s="2571"/>
      <c r="AN555" s="2571"/>
      <c r="AO555" s="2571"/>
      <c r="AP555" s="2571"/>
      <c r="AQ555" s="2571"/>
      <c r="AR555" s="2571"/>
      <c r="AS555" s="2571"/>
    </row>
    <row r="556" spans="1:45" ht="16.5" customHeight="1">
      <c r="A556" s="2571"/>
      <c r="B556" s="2571"/>
      <c r="C556" s="2571"/>
      <c r="D556" s="73"/>
      <c r="E556" s="73"/>
      <c r="F556" s="2629"/>
      <c r="G556" s="2571"/>
      <c r="H556" s="2571"/>
      <c r="I556" s="2571"/>
      <c r="J556" s="2571"/>
      <c r="K556" s="2571"/>
      <c r="L556" s="2571"/>
      <c r="M556" s="2571"/>
      <c r="N556" s="2571"/>
      <c r="O556" s="2571"/>
      <c r="P556" s="2571"/>
      <c r="Q556" s="2571"/>
      <c r="R556" s="2571"/>
      <c r="S556" s="2571"/>
      <c r="T556" s="2571"/>
      <c r="U556" s="2571"/>
      <c r="V556" s="2571"/>
      <c r="W556" s="2571"/>
      <c r="X556" s="2571"/>
      <c r="Y556" s="2571"/>
      <c r="Z556" s="2571"/>
      <c r="AA556" s="2571"/>
      <c r="AB556" s="2571"/>
      <c r="AC556" s="2571"/>
      <c r="AD556" s="2571"/>
      <c r="AE556" s="2571"/>
      <c r="AF556" s="2571"/>
      <c r="AG556" s="2571"/>
      <c r="AH556" s="2571"/>
      <c r="AI556" s="2571"/>
      <c r="AJ556" s="2571"/>
      <c r="AK556" s="2571"/>
      <c r="AL556" s="2571"/>
      <c r="AM556" s="2571"/>
      <c r="AN556" s="2571"/>
      <c r="AO556" s="2571"/>
      <c r="AP556" s="2571"/>
      <c r="AQ556" s="2571"/>
      <c r="AR556" s="2571"/>
      <c r="AS556" s="2571"/>
    </row>
    <row r="557" spans="1:45" ht="16.5" customHeight="1">
      <c r="A557" s="2571"/>
      <c r="B557" s="2571"/>
      <c r="C557" s="2571"/>
      <c r="D557" s="73"/>
      <c r="E557" s="73"/>
      <c r="F557" s="2629"/>
      <c r="G557" s="2571"/>
      <c r="H557" s="2571"/>
      <c r="I557" s="2571"/>
      <c r="J557" s="2571"/>
      <c r="K557" s="2571"/>
      <c r="L557" s="2571"/>
      <c r="M557" s="2571"/>
      <c r="N557" s="2571"/>
      <c r="O557" s="2571"/>
      <c r="P557" s="2571"/>
      <c r="Q557" s="2571"/>
      <c r="R557" s="2571"/>
      <c r="S557" s="2571"/>
      <c r="T557" s="2571"/>
      <c r="U557" s="2571"/>
      <c r="V557" s="2571"/>
      <c r="W557" s="2571"/>
      <c r="X557" s="2571"/>
      <c r="Y557" s="2571"/>
      <c r="Z557" s="2571"/>
      <c r="AA557" s="2571"/>
      <c r="AB557" s="2571"/>
      <c r="AC557" s="2571"/>
      <c r="AD557" s="2571"/>
      <c r="AE557" s="2571"/>
      <c r="AF557" s="2571"/>
      <c r="AG557" s="2571"/>
      <c r="AH557" s="2571"/>
      <c r="AI557" s="2571"/>
      <c r="AJ557" s="2571"/>
      <c r="AK557" s="2571"/>
      <c r="AL557" s="2571"/>
      <c r="AM557" s="2571"/>
      <c r="AN557" s="2571"/>
      <c r="AO557" s="2571"/>
      <c r="AP557" s="2571"/>
      <c r="AQ557" s="2571"/>
      <c r="AR557" s="2571"/>
      <c r="AS557" s="2571"/>
    </row>
    <row r="558" spans="1:45" ht="16.5" customHeight="1">
      <c r="A558" s="2571"/>
      <c r="B558" s="2571"/>
      <c r="C558" s="2571"/>
      <c r="D558" s="73"/>
      <c r="E558" s="73"/>
      <c r="F558" s="2629"/>
      <c r="G558" s="2571"/>
      <c r="H558" s="2571"/>
      <c r="I558" s="2571"/>
      <c r="J558" s="2571"/>
      <c r="K558" s="2571"/>
      <c r="L558" s="2571"/>
      <c r="M558" s="2571"/>
      <c r="N558" s="2571"/>
      <c r="O558" s="2571"/>
      <c r="P558" s="2571"/>
      <c r="Q558" s="2571"/>
      <c r="R558" s="2571"/>
      <c r="S558" s="2571"/>
      <c r="T558" s="2571"/>
      <c r="U558" s="2571"/>
      <c r="V558" s="2571"/>
      <c r="W558" s="2571"/>
      <c r="X558" s="2571"/>
      <c r="Y558" s="2571"/>
      <c r="Z558" s="2571"/>
      <c r="AA558" s="2571"/>
      <c r="AB558" s="2571"/>
      <c r="AC558" s="2571"/>
      <c r="AD558" s="2571"/>
      <c r="AE558" s="2571"/>
      <c r="AF558" s="2571"/>
      <c r="AG558" s="2571"/>
      <c r="AH558" s="2571"/>
      <c r="AI558" s="2571"/>
      <c r="AJ558" s="2571"/>
      <c r="AK558" s="2571"/>
      <c r="AL558" s="2571"/>
      <c r="AM558" s="2571"/>
      <c r="AN558" s="2571"/>
      <c r="AO558" s="2571"/>
      <c r="AP558" s="2571"/>
      <c r="AQ558" s="2571"/>
      <c r="AR558" s="2571"/>
      <c r="AS558" s="2571"/>
    </row>
    <row r="559" spans="1:45" ht="16.5" customHeight="1">
      <c r="A559" s="2571"/>
      <c r="B559" s="2571"/>
      <c r="C559" s="2571"/>
      <c r="D559" s="73"/>
      <c r="E559" s="73"/>
      <c r="F559" s="2629"/>
      <c r="G559" s="2571"/>
      <c r="H559" s="2571"/>
      <c r="I559" s="2571"/>
      <c r="J559" s="2571"/>
      <c r="K559" s="2571"/>
      <c r="L559" s="2571"/>
      <c r="M559" s="2571"/>
      <c r="N559" s="2571"/>
      <c r="O559" s="2571"/>
      <c r="P559" s="2571"/>
      <c r="Q559" s="2571"/>
      <c r="R559" s="2571"/>
      <c r="S559" s="2571"/>
      <c r="T559" s="2571"/>
      <c r="U559" s="2571"/>
      <c r="V559" s="2571"/>
      <c r="W559" s="2571"/>
      <c r="X559" s="2571"/>
      <c r="Y559" s="2571"/>
      <c r="Z559" s="2571"/>
      <c r="AA559" s="2571"/>
      <c r="AB559" s="2571"/>
      <c r="AC559" s="2571"/>
      <c r="AD559" s="2571"/>
      <c r="AE559" s="2571"/>
      <c r="AF559" s="2571"/>
      <c r="AG559" s="2571"/>
      <c r="AH559" s="2571"/>
      <c r="AI559" s="2571"/>
      <c r="AJ559" s="2571"/>
      <c r="AK559" s="2571"/>
      <c r="AL559" s="2571"/>
      <c r="AM559" s="2571"/>
      <c r="AN559" s="2571"/>
      <c r="AO559" s="2571"/>
      <c r="AP559" s="2571"/>
      <c r="AQ559" s="2571"/>
      <c r="AR559" s="2571"/>
      <c r="AS559" s="2571"/>
    </row>
    <row r="560" spans="1:45" ht="16.5" customHeight="1">
      <c r="A560" s="2571"/>
      <c r="B560" s="2571"/>
      <c r="C560" s="2571"/>
      <c r="D560" s="73"/>
      <c r="E560" s="73"/>
      <c r="F560" s="2629"/>
      <c r="G560" s="2571"/>
      <c r="H560" s="2571"/>
      <c r="I560" s="2571"/>
      <c r="J560" s="2571"/>
      <c r="K560" s="2571"/>
      <c r="L560" s="2571"/>
      <c r="M560" s="2571"/>
      <c r="N560" s="2571"/>
      <c r="O560" s="2571"/>
      <c r="P560" s="2571"/>
      <c r="Q560" s="2571"/>
      <c r="R560" s="2571"/>
      <c r="S560" s="2571"/>
      <c r="T560" s="2571"/>
      <c r="U560" s="2571"/>
      <c r="V560" s="2571"/>
      <c r="W560" s="2571"/>
      <c r="X560" s="2571"/>
      <c r="Y560" s="2571"/>
      <c r="Z560" s="2571"/>
      <c r="AA560" s="2571"/>
      <c r="AB560" s="2571"/>
      <c r="AC560" s="2571"/>
      <c r="AD560" s="2571"/>
      <c r="AE560" s="2571"/>
      <c r="AF560" s="2571"/>
      <c r="AG560" s="2571"/>
      <c r="AH560" s="2571"/>
      <c r="AI560" s="2571"/>
      <c r="AJ560" s="2571"/>
      <c r="AK560" s="2571"/>
      <c r="AL560" s="2571"/>
      <c r="AM560" s="2571"/>
      <c r="AN560" s="2571"/>
      <c r="AO560" s="2571"/>
      <c r="AP560" s="2571"/>
      <c r="AQ560" s="2571"/>
      <c r="AR560" s="2571"/>
      <c r="AS560" s="2571"/>
    </row>
    <row r="561" spans="1:45" ht="16.5" customHeight="1">
      <c r="A561" s="2571"/>
      <c r="B561" s="2571"/>
      <c r="C561" s="2571"/>
      <c r="D561" s="73"/>
      <c r="E561" s="73"/>
      <c r="F561" s="2629"/>
      <c r="G561" s="2571"/>
      <c r="H561" s="2571"/>
      <c r="I561" s="2571"/>
      <c r="J561" s="2571"/>
      <c r="K561" s="2571"/>
      <c r="L561" s="2571"/>
      <c r="M561" s="2571"/>
      <c r="N561" s="2571"/>
      <c r="O561" s="2571"/>
      <c r="P561" s="2571"/>
      <c r="Q561" s="2571"/>
      <c r="R561" s="2571"/>
      <c r="S561" s="2571"/>
      <c r="T561" s="2571"/>
      <c r="U561" s="2571"/>
      <c r="V561" s="2571"/>
      <c r="W561" s="2571"/>
      <c r="X561" s="2571"/>
      <c r="Y561" s="2571"/>
      <c r="Z561" s="2571"/>
      <c r="AA561" s="2571"/>
      <c r="AB561" s="2571"/>
      <c r="AC561" s="2571"/>
      <c r="AD561" s="2571"/>
      <c r="AE561" s="2571"/>
      <c r="AF561" s="2571"/>
      <c r="AG561" s="2571"/>
      <c r="AH561" s="2571"/>
      <c r="AI561" s="2571"/>
      <c r="AJ561" s="2571"/>
      <c r="AK561" s="2571"/>
      <c r="AL561" s="2571"/>
      <c r="AM561" s="2571"/>
      <c r="AN561" s="2571"/>
      <c r="AO561" s="2571"/>
      <c r="AP561" s="2571"/>
      <c r="AQ561" s="2571"/>
      <c r="AR561" s="2571"/>
      <c r="AS561" s="2571"/>
    </row>
    <row r="562" spans="1:45" ht="16.5" customHeight="1">
      <c r="A562" s="2571"/>
      <c r="B562" s="2571"/>
      <c r="C562" s="2571"/>
      <c r="D562" s="73"/>
      <c r="E562" s="73"/>
      <c r="F562" s="2629"/>
      <c r="G562" s="2571"/>
      <c r="H562" s="2571"/>
      <c r="I562" s="2571"/>
      <c r="J562" s="2571"/>
      <c r="K562" s="2571"/>
      <c r="L562" s="2571"/>
      <c r="M562" s="2571"/>
      <c r="N562" s="2571"/>
      <c r="O562" s="2571"/>
      <c r="P562" s="2571"/>
      <c r="Q562" s="2571"/>
      <c r="R562" s="2571"/>
      <c r="S562" s="2571"/>
      <c r="T562" s="2571"/>
      <c r="U562" s="2571"/>
      <c r="V562" s="2571"/>
      <c r="W562" s="2571"/>
      <c r="X562" s="2571"/>
      <c r="Y562" s="2571"/>
      <c r="Z562" s="2571"/>
      <c r="AA562" s="2571"/>
      <c r="AB562" s="2571"/>
      <c r="AC562" s="2571"/>
      <c r="AD562" s="2571"/>
      <c r="AE562" s="2571"/>
      <c r="AF562" s="2571"/>
      <c r="AG562" s="2571"/>
      <c r="AH562" s="2571"/>
      <c r="AI562" s="2571"/>
      <c r="AJ562" s="2571"/>
      <c r="AK562" s="2571"/>
      <c r="AL562" s="2571"/>
      <c r="AM562" s="2571"/>
      <c r="AN562" s="2571"/>
      <c r="AO562" s="2571"/>
      <c r="AP562" s="2571"/>
      <c r="AQ562" s="2571"/>
      <c r="AR562" s="2571"/>
      <c r="AS562" s="2571"/>
    </row>
    <row r="563" spans="1:45" ht="16.5" customHeight="1">
      <c r="A563" s="2571"/>
      <c r="B563" s="2571"/>
      <c r="C563" s="2571"/>
      <c r="D563" s="73"/>
      <c r="E563" s="73"/>
      <c r="F563" s="2629"/>
      <c r="G563" s="2571"/>
      <c r="H563" s="2571"/>
      <c r="I563" s="2571"/>
      <c r="J563" s="2571"/>
      <c r="K563" s="2571"/>
      <c r="L563" s="2571"/>
      <c r="M563" s="2571"/>
      <c r="N563" s="2571"/>
      <c r="O563" s="2571"/>
      <c r="P563" s="2571"/>
      <c r="Q563" s="2571"/>
      <c r="R563" s="2571"/>
      <c r="S563" s="2571"/>
      <c r="T563" s="2571"/>
      <c r="U563" s="2571"/>
      <c r="V563" s="2571"/>
      <c r="W563" s="2571"/>
      <c r="X563" s="2571"/>
      <c r="Y563" s="2571"/>
      <c r="Z563" s="2571"/>
      <c r="AA563" s="2571"/>
      <c r="AB563" s="2571"/>
      <c r="AC563" s="2571"/>
      <c r="AD563" s="2571"/>
      <c r="AE563" s="2571"/>
      <c r="AF563" s="2571"/>
      <c r="AG563" s="2571"/>
      <c r="AH563" s="2571"/>
      <c r="AI563" s="2571"/>
      <c r="AJ563" s="2571"/>
      <c r="AK563" s="2571"/>
      <c r="AL563" s="2571"/>
      <c r="AM563" s="2571"/>
      <c r="AN563" s="2571"/>
      <c r="AO563" s="2571"/>
      <c r="AP563" s="2571"/>
      <c r="AQ563" s="2571"/>
      <c r="AR563" s="2571"/>
      <c r="AS563" s="2571"/>
    </row>
    <row r="564" spans="1:45" ht="16.5" customHeight="1">
      <c r="A564" s="2571"/>
      <c r="B564" s="2571"/>
      <c r="C564" s="2571"/>
      <c r="D564" s="73"/>
      <c r="E564" s="73"/>
      <c r="F564" s="2629"/>
      <c r="G564" s="2571"/>
      <c r="H564" s="2571"/>
      <c r="I564" s="2571"/>
      <c r="J564" s="2571"/>
      <c r="K564" s="2571"/>
      <c r="L564" s="2571"/>
      <c r="M564" s="2571"/>
      <c r="N564" s="2571"/>
      <c r="O564" s="2571"/>
      <c r="P564" s="2571"/>
      <c r="Q564" s="2571"/>
      <c r="R564" s="2571"/>
      <c r="S564" s="2571"/>
      <c r="T564" s="2571"/>
      <c r="U564" s="2571"/>
      <c r="V564" s="2571"/>
      <c r="W564" s="2571"/>
      <c r="X564" s="2571"/>
      <c r="Y564" s="2571"/>
      <c r="Z564" s="2571"/>
      <c r="AA564" s="2571"/>
      <c r="AB564" s="2571"/>
      <c r="AC564" s="2571"/>
      <c r="AD564" s="2571"/>
      <c r="AE564" s="2571"/>
      <c r="AF564" s="2571"/>
      <c r="AG564" s="2571"/>
      <c r="AH564" s="2571"/>
      <c r="AI564" s="2571"/>
      <c r="AJ564" s="2571"/>
      <c r="AK564" s="2571"/>
      <c r="AL564" s="2571"/>
      <c r="AM564" s="2571"/>
      <c r="AN564" s="2571"/>
      <c r="AO564" s="2571"/>
      <c r="AP564" s="2571"/>
      <c r="AQ564" s="2571"/>
      <c r="AR564" s="2571"/>
      <c r="AS564" s="2571"/>
    </row>
    <row r="565" spans="1:45" ht="16.5" customHeight="1">
      <c r="A565" s="2571"/>
      <c r="B565" s="2571"/>
      <c r="C565" s="2571"/>
      <c r="D565" s="73"/>
      <c r="E565" s="73"/>
      <c r="F565" s="2629"/>
      <c r="G565" s="2571"/>
      <c r="H565" s="2571"/>
      <c r="I565" s="2571"/>
      <c r="J565" s="2571"/>
      <c r="K565" s="2571"/>
      <c r="L565" s="2571"/>
      <c r="M565" s="2571"/>
      <c r="N565" s="2571"/>
      <c r="O565" s="2571"/>
      <c r="P565" s="2571"/>
      <c r="Q565" s="2571"/>
      <c r="R565" s="2571"/>
      <c r="S565" s="2571"/>
      <c r="T565" s="2571"/>
      <c r="U565" s="2571"/>
      <c r="V565" s="2571"/>
      <c r="W565" s="2571"/>
      <c r="X565" s="2571"/>
      <c r="Y565" s="2571"/>
      <c r="Z565" s="2571"/>
      <c r="AA565" s="2571"/>
      <c r="AB565" s="2571"/>
      <c r="AC565" s="2571"/>
      <c r="AD565" s="2571"/>
      <c r="AE565" s="2571"/>
      <c r="AF565" s="2571"/>
      <c r="AG565" s="2571"/>
      <c r="AH565" s="2571"/>
      <c r="AI565" s="2571"/>
      <c r="AJ565" s="2571"/>
      <c r="AK565" s="2571"/>
      <c r="AL565" s="2571"/>
      <c r="AM565" s="2571"/>
      <c r="AN565" s="2571"/>
      <c r="AO565" s="2571"/>
      <c r="AP565" s="2571"/>
      <c r="AQ565" s="2571"/>
      <c r="AR565" s="2571"/>
      <c r="AS565" s="2571"/>
    </row>
    <row r="566" spans="1:45" ht="16.5" customHeight="1">
      <c r="A566" s="2571"/>
      <c r="B566" s="2571"/>
      <c r="C566" s="2571"/>
      <c r="D566" s="73"/>
      <c r="E566" s="73"/>
      <c r="F566" s="2629"/>
      <c r="G566" s="2571"/>
      <c r="H566" s="2571"/>
      <c r="I566" s="2571"/>
      <c r="J566" s="2571"/>
      <c r="K566" s="2571"/>
      <c r="L566" s="2571"/>
      <c r="M566" s="2571"/>
      <c r="N566" s="2571"/>
      <c r="O566" s="2571"/>
      <c r="P566" s="2571"/>
      <c r="Q566" s="2571"/>
      <c r="R566" s="2571"/>
      <c r="S566" s="2571"/>
      <c r="T566" s="2571"/>
      <c r="U566" s="2571"/>
      <c r="V566" s="2571"/>
      <c r="W566" s="2571"/>
      <c r="X566" s="2571"/>
      <c r="Y566" s="2571"/>
      <c r="Z566" s="2571"/>
      <c r="AA566" s="2571"/>
      <c r="AB566" s="2571"/>
      <c r="AC566" s="2571"/>
      <c r="AD566" s="2571"/>
      <c r="AE566" s="2571"/>
      <c r="AF566" s="2571"/>
      <c r="AG566" s="2571"/>
      <c r="AH566" s="2571"/>
      <c r="AI566" s="2571"/>
      <c r="AJ566" s="2571"/>
      <c r="AK566" s="2571"/>
      <c r="AL566" s="2571"/>
      <c r="AM566" s="2571"/>
      <c r="AN566" s="2571"/>
      <c r="AO566" s="2571"/>
      <c r="AP566" s="2571"/>
      <c r="AQ566" s="2571"/>
      <c r="AR566" s="2571"/>
      <c r="AS566" s="2571"/>
    </row>
    <row r="567" spans="1:45" ht="16.5" customHeight="1">
      <c r="A567" s="2571"/>
      <c r="B567" s="2571"/>
      <c r="C567" s="2571"/>
      <c r="D567" s="73"/>
      <c r="E567" s="73"/>
      <c r="F567" s="2629"/>
      <c r="G567" s="2571"/>
      <c r="H567" s="2571"/>
      <c r="I567" s="2571"/>
      <c r="J567" s="2571"/>
      <c r="K567" s="2571"/>
      <c r="L567" s="2571"/>
      <c r="M567" s="2571"/>
      <c r="N567" s="2571"/>
      <c r="O567" s="2571"/>
      <c r="P567" s="2571"/>
      <c r="Q567" s="2571"/>
      <c r="R567" s="2571"/>
      <c r="S567" s="2571"/>
      <c r="T567" s="2571"/>
      <c r="U567" s="2571"/>
      <c r="V567" s="2571"/>
      <c r="W567" s="2571"/>
      <c r="X567" s="2571"/>
      <c r="Y567" s="2571"/>
      <c r="Z567" s="2571"/>
      <c r="AA567" s="2571"/>
      <c r="AB567" s="2571"/>
      <c r="AC567" s="2571"/>
      <c r="AD567" s="2571"/>
      <c r="AE567" s="2571"/>
      <c r="AF567" s="2571"/>
      <c r="AG567" s="2571"/>
      <c r="AH567" s="2571"/>
      <c r="AI567" s="2571"/>
      <c r="AJ567" s="2571"/>
      <c r="AK567" s="2571"/>
      <c r="AL567" s="2571"/>
      <c r="AM567" s="2571"/>
      <c r="AN567" s="2571"/>
      <c r="AO567" s="2571"/>
      <c r="AP567" s="2571"/>
      <c r="AQ567" s="2571"/>
      <c r="AR567" s="2571"/>
      <c r="AS567" s="2571"/>
    </row>
    <row r="568" spans="1:45" ht="16.5" customHeight="1">
      <c r="A568" s="2571"/>
      <c r="B568" s="2571"/>
      <c r="C568" s="2571"/>
      <c r="D568" s="73"/>
      <c r="E568" s="73"/>
      <c r="F568" s="2629"/>
      <c r="G568" s="2571"/>
      <c r="H568" s="2571"/>
      <c r="I568" s="2571"/>
      <c r="J568" s="2571"/>
      <c r="K568" s="2571"/>
      <c r="L568" s="2571"/>
      <c r="M568" s="2571"/>
      <c r="N568" s="2571"/>
      <c r="O568" s="2571"/>
      <c r="P568" s="2571"/>
      <c r="Q568" s="2571"/>
      <c r="R568" s="2571"/>
      <c r="S568" s="2571"/>
      <c r="T568" s="2571"/>
      <c r="U568" s="2571"/>
      <c r="V568" s="2571"/>
      <c r="W568" s="2571"/>
      <c r="X568" s="2571"/>
      <c r="Y568" s="2571"/>
      <c r="Z568" s="2571"/>
      <c r="AA568" s="2571"/>
      <c r="AB568" s="2571"/>
      <c r="AC568" s="2571"/>
      <c r="AD568" s="2571"/>
      <c r="AE568" s="2571"/>
      <c r="AF568" s="2571"/>
      <c r="AG568" s="2571"/>
      <c r="AH568" s="2571"/>
      <c r="AI568" s="2571"/>
      <c r="AJ568" s="2571"/>
      <c r="AK568" s="2571"/>
      <c r="AL568" s="2571"/>
      <c r="AM568" s="2571"/>
      <c r="AN568" s="2571"/>
      <c r="AO568" s="2571"/>
      <c r="AP568" s="2571"/>
      <c r="AQ568" s="2571"/>
      <c r="AR568" s="2571"/>
      <c r="AS568" s="2571"/>
    </row>
    <row r="569" spans="1:45" ht="16.5" customHeight="1">
      <c r="A569" s="2571"/>
      <c r="B569" s="2571"/>
      <c r="C569" s="2571"/>
      <c r="D569" s="73"/>
      <c r="E569" s="73"/>
      <c r="F569" s="2629"/>
      <c r="G569" s="2571"/>
      <c r="H569" s="2571"/>
      <c r="I569" s="2571"/>
      <c r="J569" s="2571"/>
      <c r="K569" s="2571"/>
      <c r="L569" s="2571"/>
      <c r="M569" s="2571"/>
      <c r="N569" s="2571"/>
      <c r="O569" s="2571"/>
      <c r="P569" s="2571"/>
      <c r="Q569" s="2571"/>
      <c r="R569" s="2571"/>
      <c r="S569" s="2571"/>
      <c r="T569" s="2571"/>
      <c r="U569" s="2571"/>
      <c r="V569" s="2571"/>
      <c r="W569" s="2571"/>
      <c r="X569" s="2571"/>
      <c r="Y569" s="2571"/>
      <c r="Z569" s="2571"/>
      <c r="AA569" s="2571"/>
      <c r="AB569" s="2571"/>
      <c r="AC569" s="2571"/>
      <c r="AD569" s="2571"/>
      <c r="AE569" s="2571"/>
      <c r="AF569" s="2571"/>
      <c r="AG569" s="2571"/>
      <c r="AH569" s="2571"/>
      <c r="AI569" s="2571"/>
      <c r="AJ569" s="2571"/>
      <c r="AK569" s="2571"/>
      <c r="AL569" s="2571"/>
      <c r="AM569" s="2571"/>
      <c r="AN569" s="2571"/>
      <c r="AO569" s="2571"/>
      <c r="AP569" s="2571"/>
      <c r="AQ569" s="2571"/>
      <c r="AR569" s="2571"/>
      <c r="AS569" s="2571"/>
    </row>
    <row r="570" spans="1:45" ht="16.5" customHeight="1">
      <c r="A570" s="2571"/>
      <c r="B570" s="2571"/>
      <c r="C570" s="2571"/>
      <c r="D570" s="73"/>
      <c r="E570" s="73"/>
      <c r="F570" s="2629"/>
      <c r="G570" s="2571"/>
      <c r="H570" s="2571"/>
      <c r="I570" s="2571"/>
      <c r="J570" s="2571"/>
      <c r="K570" s="2571"/>
      <c r="L570" s="2571"/>
      <c r="M570" s="2571"/>
      <c r="N570" s="2571"/>
      <c r="O570" s="2571"/>
      <c r="P570" s="2571"/>
      <c r="Q570" s="2571"/>
      <c r="R570" s="2571"/>
      <c r="S570" s="2571"/>
      <c r="T570" s="2571"/>
      <c r="U570" s="2571"/>
      <c r="V570" s="2571"/>
      <c r="W570" s="2571"/>
      <c r="X570" s="2571"/>
      <c r="Y570" s="2571"/>
      <c r="Z570" s="2571"/>
      <c r="AA570" s="2571"/>
      <c r="AB570" s="2571"/>
      <c r="AC570" s="2571"/>
      <c r="AD570" s="2571"/>
      <c r="AE570" s="2571"/>
      <c r="AF570" s="2571"/>
      <c r="AG570" s="2571"/>
      <c r="AH570" s="2571"/>
      <c r="AI570" s="2571"/>
      <c r="AJ570" s="2571"/>
      <c r="AK570" s="2571"/>
      <c r="AL570" s="2571"/>
      <c r="AM570" s="2571"/>
      <c r="AN570" s="2571"/>
      <c r="AO570" s="2571"/>
      <c r="AP570" s="2571"/>
      <c r="AQ570" s="2571"/>
      <c r="AR570" s="2571"/>
      <c r="AS570" s="2571"/>
    </row>
    <row r="571" spans="1:45" ht="16.5" customHeight="1">
      <c r="A571" s="2571"/>
      <c r="B571" s="2571"/>
      <c r="C571" s="2571"/>
      <c r="D571" s="73"/>
      <c r="E571" s="73"/>
      <c r="F571" s="2629"/>
      <c r="G571" s="2571"/>
      <c r="H571" s="2571"/>
      <c r="I571" s="2571"/>
      <c r="J571" s="2571"/>
      <c r="K571" s="2571"/>
      <c r="L571" s="2571"/>
      <c r="M571" s="2571"/>
      <c r="N571" s="2571"/>
      <c r="O571" s="2571"/>
      <c r="P571" s="2571"/>
      <c r="Q571" s="2571"/>
      <c r="R571" s="2571"/>
      <c r="S571" s="2571"/>
      <c r="T571" s="2571"/>
      <c r="U571" s="2571"/>
      <c r="V571" s="2571"/>
      <c r="W571" s="2571"/>
      <c r="X571" s="2571"/>
      <c r="Y571" s="2571"/>
      <c r="Z571" s="2571"/>
      <c r="AA571" s="2571"/>
      <c r="AB571" s="2571"/>
      <c r="AC571" s="2571"/>
      <c r="AD571" s="2571"/>
      <c r="AE571" s="2571"/>
      <c r="AF571" s="2571"/>
      <c r="AG571" s="2571"/>
      <c r="AH571" s="2571"/>
      <c r="AI571" s="2571"/>
      <c r="AJ571" s="2571"/>
      <c r="AK571" s="2571"/>
      <c r="AL571" s="2571"/>
      <c r="AM571" s="2571"/>
      <c r="AN571" s="2571"/>
      <c r="AO571" s="2571"/>
      <c r="AP571" s="2571"/>
      <c r="AQ571" s="2571"/>
      <c r="AR571" s="2571"/>
      <c r="AS571" s="2571"/>
    </row>
    <row r="572" spans="1:45" ht="16.5" customHeight="1">
      <c r="A572" s="2571"/>
      <c r="B572" s="2571"/>
      <c r="C572" s="2571"/>
      <c r="D572" s="73"/>
      <c r="E572" s="73"/>
      <c r="F572" s="2629"/>
      <c r="G572" s="2571"/>
      <c r="H572" s="2571"/>
      <c r="I572" s="2571"/>
      <c r="J572" s="2571"/>
      <c r="K572" s="2571"/>
      <c r="L572" s="2571"/>
      <c r="M572" s="2571"/>
      <c r="N572" s="2571"/>
      <c r="O572" s="2571"/>
      <c r="P572" s="2571"/>
      <c r="Q572" s="2571"/>
      <c r="R572" s="2571"/>
      <c r="S572" s="2571"/>
      <c r="T572" s="2571"/>
      <c r="U572" s="2571"/>
      <c r="V572" s="2571"/>
      <c r="W572" s="2571"/>
      <c r="X572" s="2571"/>
      <c r="Y572" s="2571"/>
      <c r="Z572" s="2571"/>
      <c r="AA572" s="2571"/>
      <c r="AB572" s="2571"/>
      <c r="AC572" s="2571"/>
      <c r="AD572" s="2571"/>
      <c r="AE572" s="2571"/>
      <c r="AF572" s="2571"/>
      <c r="AG572" s="2571"/>
      <c r="AH572" s="2571"/>
      <c r="AI572" s="2571"/>
      <c r="AJ572" s="2571"/>
      <c r="AK572" s="2571"/>
      <c r="AL572" s="2571"/>
      <c r="AM572" s="2571"/>
      <c r="AN572" s="2571"/>
      <c r="AO572" s="2571"/>
      <c r="AP572" s="2571"/>
      <c r="AQ572" s="2571"/>
      <c r="AR572" s="2571"/>
      <c r="AS572" s="2571"/>
    </row>
    <row r="573" spans="1:45" ht="16.5" customHeight="1">
      <c r="A573" s="2571"/>
      <c r="B573" s="2571"/>
      <c r="C573" s="2571"/>
      <c r="D573" s="73"/>
      <c r="E573" s="73"/>
      <c r="F573" s="2629"/>
      <c r="G573" s="2571"/>
      <c r="H573" s="2571"/>
      <c r="I573" s="2571"/>
      <c r="J573" s="2571"/>
      <c r="K573" s="2571"/>
      <c r="L573" s="2571"/>
      <c r="M573" s="2571"/>
      <c r="N573" s="2571"/>
      <c r="O573" s="2571"/>
      <c r="P573" s="2571"/>
      <c r="Q573" s="2571"/>
      <c r="R573" s="2571"/>
      <c r="S573" s="2571"/>
      <c r="T573" s="2571"/>
      <c r="U573" s="2571"/>
      <c r="V573" s="2571"/>
      <c r="W573" s="2571"/>
      <c r="X573" s="2571"/>
      <c r="Y573" s="2571"/>
      <c r="Z573" s="2571"/>
      <c r="AA573" s="2571"/>
      <c r="AB573" s="2571"/>
      <c r="AC573" s="2571"/>
      <c r="AD573" s="2571"/>
      <c r="AE573" s="2571"/>
      <c r="AF573" s="2571"/>
      <c r="AG573" s="2571"/>
      <c r="AH573" s="2571"/>
      <c r="AI573" s="2571"/>
      <c r="AJ573" s="2571"/>
      <c r="AK573" s="2571"/>
      <c r="AL573" s="2571"/>
      <c r="AM573" s="2571"/>
      <c r="AN573" s="2571"/>
      <c r="AO573" s="2571"/>
      <c r="AP573" s="2571"/>
      <c r="AQ573" s="2571"/>
      <c r="AR573" s="2571"/>
      <c r="AS573" s="2571"/>
    </row>
    <row r="574" spans="1:45" ht="16.5" customHeight="1">
      <c r="A574" s="2571"/>
      <c r="B574" s="2571"/>
      <c r="C574" s="2571"/>
      <c r="D574" s="73"/>
      <c r="E574" s="73"/>
      <c r="F574" s="2629"/>
      <c r="G574" s="2571"/>
      <c r="H574" s="2571"/>
      <c r="I574" s="2571"/>
      <c r="J574" s="2571"/>
      <c r="K574" s="2571"/>
      <c r="L574" s="2571"/>
      <c r="M574" s="2571"/>
      <c r="N574" s="2571"/>
      <c r="O574" s="2571"/>
      <c r="P574" s="2571"/>
      <c r="Q574" s="2571"/>
      <c r="R574" s="2571"/>
      <c r="S574" s="2571"/>
      <c r="T574" s="2571"/>
      <c r="U574" s="2571"/>
      <c r="V574" s="2571"/>
      <c r="W574" s="2571"/>
      <c r="X574" s="2571"/>
      <c r="Y574" s="2571"/>
      <c r="Z574" s="2571"/>
      <c r="AA574" s="2571"/>
      <c r="AB574" s="2571"/>
      <c r="AC574" s="2571"/>
      <c r="AD574" s="2571"/>
      <c r="AE574" s="2571"/>
      <c r="AF574" s="2571"/>
      <c r="AG574" s="2571"/>
      <c r="AH574" s="2571"/>
      <c r="AI574" s="2571"/>
      <c r="AJ574" s="2571"/>
      <c r="AK574" s="2571"/>
      <c r="AL574" s="2571"/>
      <c r="AM574" s="2571"/>
      <c r="AN574" s="2571"/>
      <c r="AO574" s="2571"/>
      <c r="AP574" s="2571"/>
      <c r="AQ574" s="2571"/>
      <c r="AR574" s="2571"/>
      <c r="AS574" s="2571"/>
    </row>
    <row r="575" spans="1:45" ht="16.5" customHeight="1">
      <c r="A575" s="2571"/>
      <c r="B575" s="2571"/>
      <c r="C575" s="2571"/>
      <c r="D575" s="73"/>
      <c r="E575" s="73"/>
      <c r="F575" s="2629"/>
      <c r="G575" s="2571"/>
      <c r="H575" s="2571"/>
      <c r="I575" s="2571"/>
      <c r="J575" s="2571"/>
      <c r="K575" s="2571"/>
      <c r="L575" s="2571"/>
      <c r="M575" s="2571"/>
      <c r="N575" s="2571"/>
      <c r="O575" s="2571"/>
      <c r="P575" s="2571"/>
      <c r="Q575" s="2571"/>
      <c r="R575" s="2571"/>
      <c r="S575" s="2571"/>
      <c r="T575" s="2571"/>
      <c r="U575" s="2571"/>
      <c r="V575" s="2571"/>
      <c r="W575" s="2571"/>
      <c r="X575" s="2571"/>
      <c r="Y575" s="2571"/>
      <c r="Z575" s="2571"/>
      <c r="AA575" s="2571"/>
      <c r="AB575" s="2571"/>
      <c r="AC575" s="2571"/>
      <c r="AD575" s="2571"/>
      <c r="AE575" s="2571"/>
      <c r="AF575" s="2571"/>
      <c r="AG575" s="2571"/>
      <c r="AH575" s="2571"/>
      <c r="AI575" s="2571"/>
      <c r="AJ575" s="2571"/>
      <c r="AK575" s="2571"/>
      <c r="AL575" s="2571"/>
      <c r="AM575" s="2571"/>
      <c r="AN575" s="2571"/>
      <c r="AO575" s="2571"/>
      <c r="AP575" s="2571"/>
      <c r="AQ575" s="2571"/>
      <c r="AR575" s="2571"/>
      <c r="AS575" s="2571"/>
    </row>
    <row r="576" spans="1:45" ht="16.5" customHeight="1">
      <c r="A576" s="2571"/>
      <c r="B576" s="2571"/>
      <c r="C576" s="2571"/>
      <c r="D576" s="73"/>
      <c r="E576" s="73"/>
      <c r="F576" s="2629"/>
      <c r="G576" s="2571"/>
      <c r="H576" s="2571"/>
      <c r="I576" s="2571"/>
      <c r="J576" s="2571"/>
      <c r="K576" s="2571"/>
      <c r="L576" s="2571"/>
      <c r="M576" s="2571"/>
      <c r="N576" s="2571"/>
      <c r="O576" s="2571"/>
      <c r="P576" s="2571"/>
      <c r="Q576" s="2571"/>
      <c r="R576" s="2571"/>
      <c r="S576" s="2571"/>
      <c r="T576" s="2571"/>
      <c r="U576" s="2571"/>
      <c r="V576" s="2571"/>
      <c r="W576" s="2571"/>
      <c r="X576" s="2571"/>
      <c r="Y576" s="2571"/>
      <c r="Z576" s="2571"/>
      <c r="AA576" s="2571"/>
      <c r="AB576" s="2571"/>
      <c r="AC576" s="2571"/>
      <c r="AD576" s="2571"/>
      <c r="AE576" s="2571"/>
      <c r="AF576" s="2571"/>
      <c r="AG576" s="2571"/>
      <c r="AH576" s="2571"/>
      <c r="AI576" s="2571"/>
      <c r="AJ576" s="2571"/>
      <c r="AK576" s="2571"/>
      <c r="AL576" s="2571"/>
      <c r="AM576" s="2571"/>
      <c r="AN576" s="2571"/>
      <c r="AO576" s="2571"/>
      <c r="AP576" s="2571"/>
      <c r="AQ576" s="2571"/>
      <c r="AR576" s="2571"/>
      <c r="AS576" s="2571"/>
    </row>
    <row r="577" spans="1:45" ht="16.5" customHeight="1">
      <c r="A577" s="2571"/>
      <c r="B577" s="2571"/>
      <c r="C577" s="2571"/>
      <c r="D577" s="73"/>
      <c r="E577" s="73"/>
      <c r="F577" s="2629"/>
      <c r="G577" s="2571"/>
      <c r="H577" s="2571"/>
      <c r="I577" s="2571"/>
      <c r="J577" s="2571"/>
      <c r="K577" s="2571"/>
      <c r="L577" s="2571"/>
      <c r="M577" s="2571"/>
      <c r="N577" s="2571"/>
      <c r="O577" s="2571"/>
      <c r="P577" s="2571"/>
      <c r="Q577" s="2571"/>
      <c r="R577" s="2571"/>
      <c r="S577" s="2571"/>
      <c r="T577" s="2571"/>
      <c r="U577" s="2571"/>
      <c r="V577" s="2571"/>
      <c r="W577" s="2571"/>
      <c r="X577" s="2571"/>
      <c r="Y577" s="2571"/>
      <c r="Z577" s="2571"/>
      <c r="AA577" s="2571"/>
      <c r="AB577" s="2571"/>
      <c r="AC577" s="2571"/>
      <c r="AD577" s="2571"/>
      <c r="AE577" s="2571"/>
      <c r="AF577" s="2571"/>
      <c r="AG577" s="2571"/>
      <c r="AH577" s="2571"/>
      <c r="AI577" s="2571"/>
      <c r="AJ577" s="2571"/>
      <c r="AK577" s="2571"/>
      <c r="AL577" s="2571"/>
      <c r="AM577" s="2571"/>
      <c r="AN577" s="2571"/>
      <c r="AO577" s="2571"/>
      <c r="AP577" s="2571"/>
      <c r="AQ577" s="2571"/>
      <c r="AR577" s="2571"/>
      <c r="AS577" s="2571"/>
    </row>
    <row r="578" spans="1:45" ht="16.5" customHeight="1">
      <c r="A578" s="2571"/>
      <c r="B578" s="2571"/>
      <c r="C578" s="2571"/>
      <c r="D578" s="73"/>
      <c r="E578" s="73"/>
      <c r="F578" s="2629"/>
      <c r="G578" s="2571"/>
      <c r="H578" s="2571"/>
      <c r="I578" s="2571"/>
      <c r="J578" s="2571"/>
      <c r="K578" s="2571"/>
      <c r="L578" s="2571"/>
      <c r="M578" s="2571"/>
      <c r="N578" s="2571"/>
      <c r="O578" s="2571"/>
      <c r="P578" s="2571"/>
      <c r="Q578" s="2571"/>
      <c r="R578" s="2571"/>
      <c r="S578" s="2571"/>
      <c r="T578" s="2571"/>
      <c r="U578" s="2571"/>
      <c r="V578" s="2571"/>
      <c r="W578" s="2571"/>
      <c r="X578" s="2571"/>
      <c r="Y578" s="2571"/>
      <c r="Z578" s="2571"/>
      <c r="AA578" s="2571"/>
      <c r="AB578" s="2571"/>
      <c r="AC578" s="2571"/>
      <c r="AD578" s="2571"/>
      <c r="AE578" s="2571"/>
      <c r="AF578" s="2571"/>
      <c r="AG578" s="2571"/>
      <c r="AH578" s="2571"/>
      <c r="AI578" s="2571"/>
      <c r="AJ578" s="2571"/>
      <c r="AK578" s="2571"/>
      <c r="AL578" s="2571"/>
      <c r="AM578" s="2571"/>
      <c r="AN578" s="2571"/>
      <c r="AO578" s="2571"/>
      <c r="AP578" s="2571"/>
      <c r="AQ578" s="2571"/>
      <c r="AR578" s="2571"/>
      <c r="AS578" s="2571"/>
    </row>
    <row r="579" spans="1:45" ht="16.5" customHeight="1">
      <c r="A579" s="2571"/>
      <c r="B579" s="2571"/>
      <c r="C579" s="2571"/>
      <c r="D579" s="73"/>
      <c r="E579" s="73"/>
      <c r="F579" s="2629"/>
      <c r="G579" s="2571"/>
      <c r="H579" s="2571"/>
      <c r="I579" s="2571"/>
      <c r="J579" s="2571"/>
      <c r="K579" s="2571"/>
      <c r="L579" s="2571"/>
      <c r="M579" s="2571"/>
      <c r="N579" s="2571"/>
      <c r="O579" s="2571"/>
      <c r="P579" s="2571"/>
      <c r="Q579" s="2571"/>
      <c r="R579" s="2571"/>
      <c r="S579" s="2571"/>
      <c r="T579" s="2571"/>
      <c r="U579" s="2571"/>
      <c r="V579" s="2571"/>
      <c r="W579" s="2571"/>
      <c r="X579" s="2571"/>
      <c r="Y579" s="2571"/>
      <c r="Z579" s="2571"/>
      <c r="AA579" s="2571"/>
      <c r="AB579" s="2571"/>
      <c r="AC579" s="2571"/>
      <c r="AD579" s="2571"/>
      <c r="AE579" s="2571"/>
      <c r="AF579" s="2571"/>
      <c r="AG579" s="2571"/>
      <c r="AH579" s="2571"/>
      <c r="AI579" s="2571"/>
      <c r="AJ579" s="2571"/>
      <c r="AK579" s="2571"/>
      <c r="AL579" s="2571"/>
      <c r="AM579" s="2571"/>
      <c r="AN579" s="2571"/>
      <c r="AO579" s="2571"/>
      <c r="AP579" s="2571"/>
      <c r="AQ579" s="2571"/>
      <c r="AR579" s="2571"/>
      <c r="AS579" s="2571"/>
    </row>
    <row r="580" spans="1:45" ht="16.5" customHeight="1">
      <c r="A580" s="2571"/>
      <c r="B580" s="2571"/>
      <c r="C580" s="2571"/>
      <c r="D580" s="73"/>
      <c r="E580" s="73"/>
      <c r="F580" s="2629"/>
      <c r="G580" s="2571"/>
      <c r="H580" s="2571"/>
      <c r="I580" s="2571"/>
      <c r="J580" s="2571"/>
      <c r="K580" s="2571"/>
      <c r="L580" s="2571"/>
      <c r="M580" s="2571"/>
      <c r="N580" s="2571"/>
      <c r="O580" s="2571"/>
      <c r="P580" s="2571"/>
      <c r="Q580" s="2571"/>
      <c r="R580" s="2571"/>
      <c r="S580" s="2571"/>
      <c r="T580" s="2571"/>
      <c r="U580" s="2571"/>
      <c r="V580" s="2571"/>
      <c r="W580" s="2571"/>
      <c r="X580" s="2571"/>
      <c r="Y580" s="2571"/>
      <c r="Z580" s="2571"/>
      <c r="AA580" s="2571"/>
      <c r="AB580" s="2571"/>
      <c r="AC580" s="2571"/>
      <c r="AD580" s="2571"/>
      <c r="AE580" s="2571"/>
      <c r="AF580" s="2571"/>
      <c r="AG580" s="2571"/>
      <c r="AH580" s="2571"/>
      <c r="AI580" s="2571"/>
      <c r="AJ580" s="2571"/>
      <c r="AK580" s="2571"/>
      <c r="AL580" s="2571"/>
      <c r="AM580" s="2571"/>
      <c r="AN580" s="2571"/>
      <c r="AO580" s="2571"/>
      <c r="AP580" s="2571"/>
      <c r="AQ580" s="2571"/>
      <c r="AR580" s="2571"/>
      <c r="AS580" s="2571"/>
    </row>
    <row r="581" spans="1:45" ht="16.5" customHeight="1">
      <c r="A581" s="2571"/>
      <c r="B581" s="2571"/>
      <c r="C581" s="2571"/>
      <c r="D581" s="73"/>
      <c r="E581" s="73"/>
      <c r="F581" s="2629"/>
      <c r="G581" s="2571"/>
      <c r="H581" s="2571"/>
      <c r="I581" s="2571"/>
      <c r="J581" s="2571"/>
      <c r="K581" s="2571"/>
      <c r="L581" s="2571"/>
      <c r="M581" s="2571"/>
      <c r="N581" s="2571"/>
      <c r="O581" s="2571"/>
      <c r="P581" s="2571"/>
      <c r="Q581" s="2571"/>
      <c r="R581" s="2571"/>
      <c r="S581" s="2571"/>
      <c r="T581" s="2571"/>
      <c r="U581" s="2571"/>
      <c r="V581" s="2571"/>
      <c r="W581" s="2571"/>
      <c r="X581" s="2571"/>
      <c r="Y581" s="2571"/>
      <c r="Z581" s="2571"/>
      <c r="AA581" s="2571"/>
      <c r="AB581" s="2571"/>
      <c r="AC581" s="2571"/>
      <c r="AD581" s="2571"/>
      <c r="AE581" s="2571"/>
      <c r="AF581" s="2571"/>
      <c r="AG581" s="2571"/>
      <c r="AH581" s="2571"/>
      <c r="AI581" s="2571"/>
      <c r="AJ581" s="2571"/>
      <c r="AK581" s="2571"/>
      <c r="AL581" s="2571"/>
      <c r="AM581" s="2571"/>
      <c r="AN581" s="2571"/>
      <c r="AO581" s="2571"/>
      <c r="AP581" s="2571"/>
      <c r="AQ581" s="2571"/>
      <c r="AR581" s="2571"/>
      <c r="AS581" s="2571"/>
    </row>
    <row r="582" spans="1:45" ht="16.5" customHeight="1">
      <c r="A582" s="2571"/>
      <c r="B582" s="2571"/>
      <c r="C582" s="2571"/>
      <c r="D582" s="73"/>
      <c r="E582" s="73"/>
      <c r="F582" s="2629"/>
      <c r="G582" s="2571"/>
      <c r="H582" s="2571"/>
      <c r="I582" s="2571"/>
      <c r="J582" s="2571"/>
      <c r="K582" s="2571"/>
      <c r="L582" s="2571"/>
      <c r="M582" s="2571"/>
      <c r="N582" s="2571"/>
      <c r="O582" s="2571"/>
      <c r="P582" s="2571"/>
      <c r="Q582" s="2571"/>
      <c r="R582" s="2571"/>
      <c r="S582" s="2571"/>
      <c r="T582" s="2571"/>
      <c r="U582" s="2571"/>
      <c r="V582" s="2571"/>
      <c r="W582" s="2571"/>
      <c r="X582" s="2571"/>
      <c r="Y582" s="2571"/>
      <c r="Z582" s="2571"/>
      <c r="AA582" s="2571"/>
      <c r="AB582" s="2571"/>
      <c r="AC582" s="2571"/>
      <c r="AD582" s="2571"/>
      <c r="AE582" s="2571"/>
      <c r="AF582" s="2571"/>
      <c r="AG582" s="2571"/>
      <c r="AH582" s="2571"/>
      <c r="AI582" s="2571"/>
      <c r="AJ582" s="2571"/>
      <c r="AK582" s="2571"/>
      <c r="AL582" s="2571"/>
      <c r="AM582" s="2571"/>
      <c r="AN582" s="2571"/>
      <c r="AO582" s="2571"/>
      <c r="AP582" s="2571"/>
      <c r="AQ582" s="2571"/>
      <c r="AR582" s="2571"/>
      <c r="AS582" s="2571"/>
    </row>
    <row r="583" spans="1:45" ht="16.5" customHeight="1">
      <c r="A583" s="2571"/>
      <c r="B583" s="2571"/>
      <c r="C583" s="2571"/>
      <c r="D583" s="73"/>
      <c r="E583" s="73"/>
      <c r="F583" s="2629"/>
      <c r="G583" s="2571"/>
      <c r="H583" s="2571"/>
      <c r="I583" s="2571"/>
      <c r="J583" s="2571"/>
      <c r="K583" s="2571"/>
      <c r="L583" s="2571"/>
      <c r="M583" s="2571"/>
      <c r="N583" s="2571"/>
      <c r="O583" s="2571"/>
      <c r="P583" s="2571"/>
      <c r="Q583" s="2571"/>
      <c r="R583" s="2571"/>
      <c r="S583" s="2571"/>
      <c r="T583" s="2571"/>
      <c r="U583" s="2571"/>
      <c r="V583" s="2571"/>
      <c r="W583" s="2571"/>
      <c r="X583" s="2571"/>
      <c r="Y583" s="2571"/>
      <c r="Z583" s="2571"/>
      <c r="AA583" s="2571"/>
      <c r="AB583" s="2571"/>
      <c r="AC583" s="2571"/>
      <c r="AD583" s="2571"/>
      <c r="AE583" s="2571"/>
      <c r="AF583" s="2571"/>
      <c r="AG583" s="2571"/>
      <c r="AH583" s="2571"/>
      <c r="AI583" s="2571"/>
      <c r="AJ583" s="2571"/>
      <c r="AK583" s="2571"/>
      <c r="AL583" s="2571"/>
      <c r="AM583" s="2571"/>
      <c r="AN583" s="2571"/>
      <c r="AO583" s="2571"/>
      <c r="AP583" s="2571"/>
      <c r="AQ583" s="2571"/>
      <c r="AR583" s="2571"/>
      <c r="AS583" s="2571"/>
    </row>
    <row r="584" spans="1:45" ht="16.5" customHeight="1">
      <c r="A584" s="2571"/>
      <c r="B584" s="2571"/>
      <c r="C584" s="2571"/>
      <c r="D584" s="73"/>
      <c r="E584" s="73"/>
      <c r="F584" s="2629"/>
      <c r="G584" s="2571"/>
      <c r="H584" s="2571"/>
      <c r="I584" s="2571"/>
      <c r="J584" s="2571"/>
      <c r="K584" s="2571"/>
      <c r="L584" s="2571"/>
      <c r="M584" s="2571"/>
      <c r="N584" s="2571"/>
      <c r="O584" s="2571"/>
      <c r="P584" s="2571"/>
      <c r="Q584" s="2571"/>
      <c r="R584" s="2571"/>
      <c r="S584" s="2571"/>
      <c r="T584" s="2571"/>
      <c r="U584" s="2571"/>
      <c r="V584" s="2571"/>
      <c r="W584" s="2571"/>
      <c r="X584" s="2571"/>
      <c r="Y584" s="2571"/>
      <c r="Z584" s="2571"/>
      <c r="AA584" s="2571"/>
      <c r="AB584" s="2571"/>
      <c r="AC584" s="2571"/>
      <c r="AD584" s="2571"/>
      <c r="AE584" s="2571"/>
      <c r="AF584" s="2571"/>
      <c r="AG584" s="2571"/>
      <c r="AH584" s="2571"/>
      <c r="AI584" s="2571"/>
      <c r="AJ584" s="2571"/>
      <c r="AK584" s="2571"/>
      <c r="AL584" s="2571"/>
      <c r="AM584" s="2571"/>
      <c r="AN584" s="2571"/>
      <c r="AO584" s="2571"/>
      <c r="AP584" s="2571"/>
      <c r="AQ584" s="2571"/>
      <c r="AR584" s="2571"/>
      <c r="AS584" s="2571"/>
    </row>
    <row r="585" spans="1:45" ht="16.5" customHeight="1">
      <c r="A585" s="2571"/>
      <c r="B585" s="2571"/>
      <c r="C585" s="2571"/>
      <c r="D585" s="73"/>
      <c r="E585" s="73"/>
      <c r="F585" s="2629"/>
      <c r="G585" s="2571"/>
      <c r="H585" s="2571"/>
      <c r="I585" s="2571"/>
      <c r="J585" s="2571"/>
      <c r="K585" s="2571"/>
      <c r="L585" s="2571"/>
      <c r="M585" s="2571"/>
      <c r="N585" s="2571"/>
      <c r="O585" s="2571"/>
      <c r="P585" s="2571"/>
      <c r="Q585" s="2571"/>
      <c r="R585" s="2571"/>
      <c r="S585" s="2571"/>
      <c r="T585" s="2571"/>
      <c r="U585" s="2571"/>
      <c r="V585" s="2571"/>
      <c r="W585" s="2571"/>
      <c r="X585" s="2571"/>
      <c r="Y585" s="2571"/>
      <c r="Z585" s="2571"/>
      <c r="AA585" s="2571"/>
      <c r="AB585" s="2571"/>
      <c r="AC585" s="2571"/>
      <c r="AD585" s="2571"/>
      <c r="AE585" s="2571"/>
      <c r="AF585" s="2571"/>
      <c r="AG585" s="2571"/>
      <c r="AH585" s="2571"/>
      <c r="AI585" s="2571"/>
      <c r="AJ585" s="2571"/>
      <c r="AK585" s="2571"/>
      <c r="AL585" s="2571"/>
      <c r="AM585" s="2571"/>
      <c r="AN585" s="2571"/>
      <c r="AO585" s="2571"/>
      <c r="AP585" s="2571"/>
      <c r="AQ585" s="2571"/>
      <c r="AR585" s="2571"/>
      <c r="AS585" s="2571"/>
    </row>
    <row r="586" spans="1:45" ht="16.5" customHeight="1">
      <c r="A586" s="2571"/>
      <c r="B586" s="2571"/>
      <c r="C586" s="2571"/>
      <c r="D586" s="73"/>
      <c r="E586" s="73"/>
      <c r="F586" s="2629"/>
      <c r="G586" s="2571"/>
      <c r="H586" s="2571"/>
      <c r="I586" s="2571"/>
      <c r="J586" s="2571"/>
      <c r="K586" s="2571"/>
      <c r="L586" s="2571"/>
      <c r="M586" s="2571"/>
      <c r="N586" s="2571"/>
      <c r="O586" s="2571"/>
      <c r="P586" s="2571"/>
      <c r="Q586" s="2571"/>
      <c r="R586" s="2571"/>
      <c r="S586" s="2571"/>
      <c r="T586" s="2571"/>
      <c r="U586" s="2571"/>
      <c r="V586" s="2571"/>
      <c r="W586" s="2571"/>
      <c r="X586" s="2571"/>
      <c r="Y586" s="2571"/>
      <c r="Z586" s="2571"/>
      <c r="AA586" s="2571"/>
      <c r="AB586" s="2571"/>
      <c r="AC586" s="2571"/>
      <c r="AD586" s="2571"/>
      <c r="AE586" s="2571"/>
      <c r="AF586" s="2571"/>
      <c r="AG586" s="2571"/>
      <c r="AH586" s="2571"/>
      <c r="AI586" s="2571"/>
      <c r="AJ586" s="2571"/>
      <c r="AK586" s="2571"/>
      <c r="AL586" s="2571"/>
      <c r="AM586" s="2571"/>
      <c r="AN586" s="2571"/>
      <c r="AO586" s="2571"/>
      <c r="AP586" s="2571"/>
      <c r="AQ586" s="2571"/>
      <c r="AR586" s="2571"/>
      <c r="AS586" s="2571"/>
    </row>
    <row r="587" spans="1:45" ht="16.5" customHeight="1">
      <c r="A587" s="2571"/>
      <c r="B587" s="2571"/>
      <c r="C587" s="2571"/>
      <c r="D587" s="73"/>
      <c r="E587" s="73"/>
      <c r="F587" s="2629"/>
      <c r="G587" s="2571"/>
      <c r="H587" s="2571"/>
      <c r="I587" s="2571"/>
      <c r="J587" s="2571"/>
      <c r="K587" s="2571"/>
      <c r="L587" s="2571"/>
      <c r="M587" s="2571"/>
      <c r="N587" s="2571"/>
      <c r="O587" s="2571"/>
      <c r="P587" s="2571"/>
      <c r="Q587" s="2571"/>
      <c r="R587" s="2571"/>
      <c r="S587" s="2571"/>
      <c r="T587" s="2571"/>
      <c r="U587" s="2571"/>
      <c r="V587" s="2571"/>
      <c r="W587" s="2571"/>
      <c r="X587" s="2571"/>
      <c r="Y587" s="2571"/>
      <c r="Z587" s="2571"/>
      <c r="AA587" s="2571"/>
      <c r="AB587" s="2571"/>
      <c r="AC587" s="2571"/>
      <c r="AD587" s="2571"/>
      <c r="AE587" s="2571"/>
      <c r="AF587" s="2571"/>
      <c r="AG587" s="2571"/>
      <c r="AH587" s="2571"/>
      <c r="AI587" s="2571"/>
      <c r="AJ587" s="2571"/>
      <c r="AK587" s="2571"/>
      <c r="AL587" s="2571"/>
      <c r="AM587" s="2571"/>
      <c r="AN587" s="2571"/>
      <c r="AO587" s="2571"/>
      <c r="AP587" s="2571"/>
      <c r="AQ587" s="2571"/>
      <c r="AR587" s="2571"/>
      <c r="AS587" s="2571"/>
    </row>
    <row r="588" spans="1:45" ht="16.5" customHeight="1">
      <c r="A588" s="2571"/>
      <c r="B588" s="2571"/>
      <c r="C588" s="2571"/>
      <c r="D588" s="73"/>
      <c r="E588" s="73"/>
      <c r="F588" s="2629"/>
      <c r="G588" s="2571"/>
      <c r="H588" s="2571"/>
      <c r="I588" s="2571"/>
      <c r="J588" s="2571"/>
      <c r="K588" s="2571"/>
      <c r="L588" s="2571"/>
      <c r="M588" s="2571"/>
      <c r="N588" s="2571"/>
      <c r="O588" s="2571"/>
      <c r="P588" s="2571"/>
      <c r="Q588" s="2571"/>
      <c r="R588" s="2571"/>
      <c r="S588" s="2571"/>
      <c r="T588" s="2571"/>
      <c r="U588" s="2571"/>
      <c r="V588" s="2571"/>
      <c r="W588" s="2571"/>
      <c r="X588" s="2571"/>
      <c r="Y588" s="2571"/>
      <c r="Z588" s="2571"/>
      <c r="AA588" s="2571"/>
      <c r="AB588" s="2571"/>
      <c r="AC588" s="2571"/>
      <c r="AD588" s="2571"/>
      <c r="AE588" s="2571"/>
      <c r="AF588" s="2571"/>
      <c r="AG588" s="2571"/>
      <c r="AH588" s="2571"/>
      <c r="AI588" s="2571"/>
      <c r="AJ588" s="2571"/>
      <c r="AK588" s="2571"/>
      <c r="AL588" s="2571"/>
      <c r="AM588" s="2571"/>
      <c r="AN588" s="2571"/>
      <c r="AO588" s="2571"/>
      <c r="AP588" s="2571"/>
      <c r="AQ588" s="2571"/>
      <c r="AR588" s="2571"/>
      <c r="AS588" s="2571"/>
    </row>
    <row r="589" spans="1:45" ht="16.5" customHeight="1">
      <c r="A589" s="2571"/>
      <c r="B589" s="2571"/>
      <c r="C589" s="2571"/>
      <c r="D589" s="73"/>
      <c r="E589" s="73"/>
      <c r="F589" s="2629"/>
      <c r="G589" s="2571"/>
      <c r="H589" s="2571"/>
      <c r="I589" s="2571"/>
      <c r="J589" s="2571"/>
      <c r="K589" s="2571"/>
      <c r="L589" s="2571"/>
      <c r="M589" s="2571"/>
      <c r="N589" s="2571"/>
      <c r="O589" s="2571"/>
      <c r="P589" s="2571"/>
      <c r="Q589" s="2571"/>
      <c r="R589" s="2571"/>
      <c r="S589" s="2571"/>
      <c r="T589" s="2571"/>
      <c r="U589" s="2571"/>
      <c r="V589" s="2571"/>
      <c r="W589" s="2571"/>
      <c r="X589" s="2571"/>
      <c r="Y589" s="2571"/>
      <c r="Z589" s="2571"/>
      <c r="AA589" s="2571"/>
      <c r="AB589" s="2571"/>
      <c r="AC589" s="2571"/>
      <c r="AD589" s="2571"/>
      <c r="AE589" s="2571"/>
      <c r="AF589" s="2571"/>
      <c r="AG589" s="2571"/>
      <c r="AH589" s="2571"/>
      <c r="AI589" s="2571"/>
      <c r="AJ589" s="2571"/>
      <c r="AK589" s="2571"/>
      <c r="AL589" s="2571"/>
      <c r="AM589" s="2571"/>
      <c r="AN589" s="2571"/>
      <c r="AO589" s="2571"/>
      <c r="AP589" s="2571"/>
      <c r="AQ589" s="2571"/>
      <c r="AR589" s="2571"/>
      <c r="AS589" s="2571"/>
    </row>
    <row r="590" spans="1:45" ht="16.5" customHeight="1">
      <c r="A590" s="2571"/>
      <c r="B590" s="2571"/>
      <c r="C590" s="2571"/>
      <c r="D590" s="73"/>
      <c r="E590" s="73"/>
      <c r="F590" s="2629"/>
      <c r="G590" s="2571"/>
      <c r="H590" s="2571"/>
      <c r="I590" s="2571"/>
      <c r="J590" s="2571"/>
      <c r="K590" s="2571"/>
      <c r="L590" s="2571"/>
      <c r="M590" s="2571"/>
      <c r="N590" s="2571"/>
      <c r="O590" s="2571"/>
      <c r="P590" s="2571"/>
      <c r="Q590" s="2571"/>
      <c r="R590" s="2571"/>
      <c r="S590" s="2571"/>
      <c r="T590" s="2571"/>
      <c r="U590" s="2571"/>
      <c r="V590" s="2571"/>
      <c r="W590" s="2571"/>
      <c r="X590" s="2571"/>
      <c r="Y590" s="2571"/>
      <c r="Z590" s="2571"/>
      <c r="AA590" s="2571"/>
      <c r="AB590" s="2571"/>
      <c r="AC590" s="2571"/>
      <c r="AD590" s="2571"/>
      <c r="AE590" s="2571"/>
      <c r="AF590" s="2571"/>
      <c r="AG590" s="2571"/>
      <c r="AH590" s="2571"/>
      <c r="AI590" s="2571"/>
      <c r="AJ590" s="2571"/>
      <c r="AK590" s="2571"/>
      <c r="AL590" s="2571"/>
      <c r="AM590" s="2571"/>
      <c r="AN590" s="2571"/>
      <c r="AO590" s="2571"/>
      <c r="AP590" s="2571"/>
      <c r="AQ590" s="2571"/>
      <c r="AR590" s="2571"/>
      <c r="AS590" s="2571"/>
    </row>
    <row r="591" spans="1:45" ht="16.5" customHeight="1">
      <c r="A591" s="2571"/>
      <c r="B591" s="2571"/>
      <c r="C591" s="2571"/>
      <c r="D591" s="73"/>
      <c r="E591" s="73"/>
      <c r="F591" s="2629"/>
      <c r="G591" s="2571"/>
      <c r="H591" s="2571"/>
      <c r="I591" s="2571"/>
      <c r="J591" s="2571"/>
      <c r="K591" s="2571"/>
      <c r="L591" s="2571"/>
      <c r="M591" s="2571"/>
      <c r="N591" s="2571"/>
      <c r="O591" s="2571"/>
      <c r="P591" s="2571"/>
      <c r="Q591" s="2571"/>
      <c r="R591" s="2571"/>
      <c r="S591" s="2571"/>
      <c r="T591" s="2571"/>
      <c r="U591" s="2571"/>
      <c r="V591" s="2571"/>
      <c r="W591" s="2571"/>
      <c r="X591" s="2571"/>
      <c r="Y591" s="2571"/>
      <c r="Z591" s="2571"/>
      <c r="AA591" s="2571"/>
      <c r="AB591" s="2571"/>
      <c r="AC591" s="2571"/>
      <c r="AD591" s="2571"/>
      <c r="AE591" s="2571"/>
      <c r="AF591" s="2571"/>
      <c r="AG591" s="2571"/>
      <c r="AH591" s="2571"/>
      <c r="AI591" s="2571"/>
      <c r="AJ591" s="2571"/>
      <c r="AK591" s="2571"/>
      <c r="AL591" s="2571"/>
      <c r="AM591" s="2571"/>
      <c r="AN591" s="2571"/>
      <c r="AO591" s="2571"/>
      <c r="AP591" s="2571"/>
      <c r="AQ591" s="2571"/>
      <c r="AR591" s="2571"/>
      <c r="AS591" s="2571"/>
    </row>
    <row r="592" spans="1:45" ht="16.5" customHeight="1">
      <c r="A592" s="2571"/>
      <c r="B592" s="2571"/>
      <c r="C592" s="2571"/>
      <c r="D592" s="73"/>
      <c r="E592" s="73"/>
      <c r="F592" s="2629"/>
      <c r="G592" s="2571"/>
      <c r="H592" s="2571"/>
      <c r="I592" s="2571"/>
      <c r="J592" s="2571"/>
      <c r="K592" s="2571"/>
      <c r="L592" s="2571"/>
      <c r="M592" s="2571"/>
      <c r="N592" s="2571"/>
      <c r="O592" s="2571"/>
      <c r="P592" s="2571"/>
      <c r="Q592" s="2571"/>
      <c r="R592" s="2571"/>
      <c r="S592" s="2571"/>
      <c r="T592" s="2571"/>
      <c r="U592" s="2571"/>
      <c r="V592" s="2571"/>
      <c r="W592" s="2571"/>
      <c r="X592" s="2571"/>
      <c r="Y592" s="2571"/>
      <c r="Z592" s="2571"/>
      <c r="AA592" s="2571"/>
      <c r="AB592" s="2571"/>
      <c r="AC592" s="2571"/>
      <c r="AD592" s="2571"/>
      <c r="AE592" s="2571"/>
      <c r="AF592" s="2571"/>
      <c r="AG592" s="2571"/>
      <c r="AH592" s="2571"/>
      <c r="AI592" s="2571"/>
      <c r="AJ592" s="2571"/>
      <c r="AK592" s="2571"/>
      <c r="AL592" s="2571"/>
      <c r="AM592" s="2571"/>
      <c r="AN592" s="2571"/>
      <c r="AO592" s="2571"/>
      <c r="AP592" s="2571"/>
      <c r="AQ592" s="2571"/>
      <c r="AR592" s="2571"/>
      <c r="AS592" s="2571"/>
    </row>
    <row r="593" spans="1:45" ht="16.5" customHeight="1">
      <c r="A593" s="2571"/>
      <c r="B593" s="2571"/>
      <c r="C593" s="2571"/>
      <c r="D593" s="73"/>
      <c r="E593" s="73"/>
      <c r="F593" s="2629"/>
      <c r="G593" s="2571"/>
      <c r="H593" s="2571"/>
      <c r="I593" s="2571"/>
      <c r="J593" s="2571"/>
      <c r="K593" s="2571"/>
      <c r="L593" s="2571"/>
      <c r="M593" s="2571"/>
      <c r="N593" s="2571"/>
      <c r="O593" s="2571"/>
      <c r="P593" s="2571"/>
      <c r="Q593" s="2571"/>
      <c r="R593" s="2571"/>
      <c r="S593" s="2571"/>
      <c r="T593" s="2571"/>
      <c r="U593" s="2571"/>
      <c r="V593" s="2571"/>
      <c r="W593" s="2571"/>
      <c r="X593" s="2571"/>
      <c r="Y593" s="2571"/>
      <c r="Z593" s="2571"/>
      <c r="AA593" s="2571"/>
      <c r="AB593" s="2571"/>
      <c r="AC593" s="2571"/>
      <c r="AD593" s="2571"/>
      <c r="AE593" s="2571"/>
      <c r="AF593" s="2571"/>
      <c r="AG593" s="2571"/>
      <c r="AH593" s="2571"/>
      <c r="AI593" s="2571"/>
      <c r="AJ593" s="2571"/>
      <c r="AK593" s="2571"/>
      <c r="AL593" s="2571"/>
      <c r="AM593" s="2571"/>
      <c r="AN593" s="2571"/>
      <c r="AO593" s="2571"/>
      <c r="AP593" s="2571"/>
      <c r="AQ593" s="2571"/>
      <c r="AR593" s="2571"/>
      <c r="AS593" s="2571"/>
    </row>
    <row r="594" spans="1:45" ht="16.5" customHeight="1">
      <c r="A594" s="2571"/>
      <c r="B594" s="2571"/>
      <c r="C594" s="2571"/>
      <c r="D594" s="73"/>
      <c r="E594" s="73"/>
      <c r="F594" s="2629"/>
      <c r="G594" s="2571"/>
      <c r="H594" s="2571"/>
      <c r="I594" s="2571"/>
      <c r="J594" s="2571"/>
      <c r="K594" s="2571"/>
      <c r="L594" s="2571"/>
      <c r="M594" s="2571"/>
      <c r="N594" s="2571"/>
      <c r="O594" s="2571"/>
      <c r="P594" s="2571"/>
      <c r="Q594" s="2571"/>
      <c r="R594" s="2571"/>
      <c r="S594" s="2571"/>
      <c r="T594" s="2571"/>
      <c r="U594" s="2571"/>
      <c r="V594" s="2571"/>
      <c r="W594" s="2571"/>
      <c r="X594" s="2571"/>
      <c r="Y594" s="2571"/>
      <c r="Z594" s="2571"/>
      <c r="AA594" s="2571"/>
      <c r="AB594" s="2571"/>
      <c r="AC594" s="2571"/>
      <c r="AD594" s="2571"/>
      <c r="AE594" s="2571"/>
      <c r="AF594" s="2571"/>
      <c r="AG594" s="2571"/>
      <c r="AH594" s="2571"/>
      <c r="AI594" s="2571"/>
      <c r="AJ594" s="2571"/>
      <c r="AK594" s="2571"/>
      <c r="AL594" s="2571"/>
      <c r="AM594" s="2571"/>
      <c r="AN594" s="2571"/>
      <c r="AO594" s="2571"/>
      <c r="AP594" s="2571"/>
      <c r="AQ594" s="2571"/>
      <c r="AR594" s="2571"/>
      <c r="AS594" s="2571"/>
    </row>
    <row r="595" spans="1:45" ht="16.5" customHeight="1">
      <c r="A595" s="2571"/>
      <c r="B595" s="2571"/>
      <c r="C595" s="2571"/>
      <c r="D595" s="73"/>
      <c r="E595" s="73"/>
      <c r="F595" s="2629"/>
      <c r="G595" s="2571"/>
      <c r="H595" s="2571"/>
      <c r="I595" s="2571"/>
      <c r="J595" s="2571"/>
      <c r="K595" s="2571"/>
      <c r="L595" s="2571"/>
      <c r="M595" s="2571"/>
      <c r="N595" s="2571"/>
      <c r="O595" s="2571"/>
      <c r="P595" s="2571"/>
      <c r="Q595" s="2571"/>
      <c r="R595" s="2571"/>
      <c r="S595" s="2571"/>
      <c r="T595" s="2571"/>
      <c r="U595" s="2571"/>
      <c r="V595" s="2571"/>
      <c r="W595" s="2571"/>
      <c r="X595" s="2571"/>
      <c r="Y595" s="2571"/>
      <c r="Z595" s="2571"/>
      <c r="AA595" s="2571"/>
      <c r="AB595" s="2571"/>
      <c r="AC595" s="2571"/>
      <c r="AD595" s="2571"/>
      <c r="AE595" s="2571"/>
      <c r="AF595" s="2571"/>
      <c r="AG595" s="2571"/>
      <c r="AH595" s="2571"/>
      <c r="AI595" s="2571"/>
      <c r="AJ595" s="2571"/>
      <c r="AK595" s="2571"/>
      <c r="AL595" s="2571"/>
      <c r="AM595" s="2571"/>
      <c r="AN595" s="2571"/>
      <c r="AO595" s="2571"/>
      <c r="AP595" s="2571"/>
      <c r="AQ595" s="2571"/>
      <c r="AR595" s="2571"/>
      <c r="AS595" s="2571"/>
    </row>
    <row r="596" spans="1:45" ht="16.5" customHeight="1">
      <c r="A596" s="2571"/>
      <c r="B596" s="2571"/>
      <c r="C596" s="2571"/>
      <c r="D596" s="73"/>
      <c r="E596" s="73"/>
      <c r="F596" s="2629"/>
      <c r="G596" s="2571"/>
      <c r="H596" s="2571"/>
      <c r="I596" s="2571"/>
      <c r="J596" s="2571"/>
      <c r="K596" s="2571"/>
      <c r="L596" s="2571"/>
      <c r="M596" s="2571"/>
      <c r="N596" s="2571"/>
      <c r="O596" s="2571"/>
      <c r="P596" s="2571"/>
      <c r="Q596" s="2571"/>
      <c r="R596" s="2571"/>
      <c r="S596" s="2571"/>
      <c r="T596" s="2571"/>
      <c r="U596" s="2571"/>
      <c r="V596" s="2571"/>
      <c r="W596" s="2571"/>
      <c r="X596" s="2571"/>
      <c r="Y596" s="2571"/>
      <c r="Z596" s="2571"/>
      <c r="AA596" s="2571"/>
      <c r="AB596" s="2571"/>
      <c r="AC596" s="2571"/>
      <c r="AD596" s="2571"/>
      <c r="AE596" s="2571"/>
      <c r="AF596" s="2571"/>
      <c r="AG596" s="2571"/>
      <c r="AH596" s="2571"/>
      <c r="AI596" s="2571"/>
      <c r="AJ596" s="2571"/>
      <c r="AK596" s="2571"/>
      <c r="AL596" s="2571"/>
      <c r="AM596" s="2571"/>
      <c r="AN596" s="2571"/>
      <c r="AO596" s="2571"/>
      <c r="AP596" s="2571"/>
      <c r="AQ596" s="2571"/>
      <c r="AR596" s="2571"/>
      <c r="AS596" s="2571"/>
    </row>
    <row r="597" spans="1:45" ht="16.5" customHeight="1">
      <c r="A597" s="2571"/>
      <c r="B597" s="2571"/>
      <c r="C597" s="2571"/>
      <c r="D597" s="73"/>
      <c r="E597" s="73"/>
      <c r="F597" s="2629"/>
      <c r="G597" s="2571"/>
      <c r="H597" s="2571"/>
      <c r="I597" s="2571"/>
      <c r="J597" s="2571"/>
      <c r="K597" s="2571"/>
      <c r="L597" s="2571"/>
      <c r="M597" s="2571"/>
      <c r="N597" s="2571"/>
      <c r="O597" s="2571"/>
      <c r="P597" s="2571"/>
      <c r="Q597" s="2571"/>
      <c r="R597" s="2571"/>
      <c r="S597" s="2571"/>
      <c r="T597" s="2571"/>
      <c r="U597" s="2571"/>
      <c r="V597" s="2571"/>
      <c r="W597" s="2571"/>
      <c r="X597" s="2571"/>
      <c r="Y597" s="2571"/>
      <c r="Z597" s="2571"/>
      <c r="AA597" s="2571"/>
      <c r="AB597" s="2571"/>
      <c r="AC597" s="2571"/>
      <c r="AD597" s="2571"/>
      <c r="AE597" s="2571"/>
      <c r="AF597" s="2571"/>
      <c r="AG597" s="2571"/>
      <c r="AH597" s="2571"/>
      <c r="AI597" s="2571"/>
      <c r="AJ597" s="2571"/>
      <c r="AK597" s="2571"/>
      <c r="AL597" s="2571"/>
      <c r="AM597" s="2571"/>
      <c r="AN597" s="2571"/>
      <c r="AO597" s="2571"/>
      <c r="AP597" s="2571"/>
      <c r="AQ597" s="2571"/>
      <c r="AR597" s="2571"/>
      <c r="AS597" s="2571"/>
    </row>
    <row r="598" spans="1:45" ht="16.5" customHeight="1">
      <c r="A598" s="2571"/>
      <c r="B598" s="2571"/>
      <c r="C598" s="2571"/>
      <c r="D598" s="73"/>
      <c r="E598" s="73"/>
      <c r="F598" s="2629"/>
      <c r="G598" s="2571"/>
      <c r="H598" s="2571"/>
      <c r="I598" s="2571"/>
      <c r="J598" s="2571"/>
      <c r="K598" s="2571"/>
      <c r="L598" s="2571"/>
      <c r="M598" s="2571"/>
      <c r="N598" s="2571"/>
      <c r="O598" s="2571"/>
      <c r="P598" s="2571"/>
      <c r="Q598" s="2571"/>
      <c r="R598" s="2571"/>
      <c r="S598" s="2571"/>
      <c r="T598" s="2571"/>
      <c r="U598" s="2571"/>
      <c r="V598" s="2571"/>
      <c r="W598" s="2571"/>
      <c r="X598" s="2571"/>
      <c r="Y598" s="2571"/>
      <c r="Z598" s="2571"/>
      <c r="AA598" s="2571"/>
      <c r="AB598" s="2571"/>
      <c r="AC598" s="2571"/>
      <c r="AD598" s="2571"/>
      <c r="AE598" s="2571"/>
      <c r="AF598" s="2571"/>
      <c r="AG598" s="2571"/>
      <c r="AH598" s="2571"/>
      <c r="AI598" s="2571"/>
      <c r="AJ598" s="2571"/>
      <c r="AK598" s="2571"/>
      <c r="AL598" s="2571"/>
      <c r="AM598" s="2571"/>
      <c r="AN598" s="2571"/>
      <c r="AO598" s="2571"/>
      <c r="AP598" s="2571"/>
      <c r="AQ598" s="2571"/>
      <c r="AR598" s="2571"/>
      <c r="AS598" s="2571"/>
    </row>
    <row r="599" spans="1:45" ht="16.5" customHeight="1">
      <c r="A599" s="2571"/>
      <c r="B599" s="2571"/>
      <c r="C599" s="2571"/>
      <c r="D599" s="73"/>
      <c r="E599" s="73"/>
      <c r="F599" s="2629"/>
      <c r="G599" s="2571"/>
      <c r="H599" s="2571"/>
      <c r="I599" s="2571"/>
      <c r="J599" s="2571"/>
      <c r="K599" s="2571"/>
      <c r="L599" s="2571"/>
      <c r="M599" s="2571"/>
      <c r="N599" s="2571"/>
      <c r="O599" s="2571"/>
      <c r="P599" s="2571"/>
      <c r="Q599" s="2571"/>
      <c r="R599" s="2571"/>
      <c r="S599" s="2571"/>
      <c r="T599" s="2571"/>
      <c r="U599" s="2571"/>
      <c r="V599" s="2571"/>
      <c r="W599" s="2571"/>
      <c r="X599" s="2571"/>
      <c r="Y599" s="2571"/>
      <c r="Z599" s="2571"/>
      <c r="AA599" s="2571"/>
      <c r="AB599" s="2571"/>
      <c r="AC599" s="2571"/>
      <c r="AD599" s="2571"/>
      <c r="AE599" s="2571"/>
      <c r="AF599" s="2571"/>
      <c r="AG599" s="2571"/>
      <c r="AH599" s="2571"/>
      <c r="AI599" s="2571"/>
      <c r="AJ599" s="2571"/>
      <c r="AK599" s="2571"/>
      <c r="AL599" s="2571"/>
      <c r="AM599" s="2571"/>
      <c r="AN599" s="2571"/>
      <c r="AO599" s="2571"/>
      <c r="AP599" s="2571"/>
      <c r="AQ599" s="2571"/>
      <c r="AR599" s="2571"/>
      <c r="AS599" s="2571"/>
    </row>
    <row r="600" spans="1:45" ht="16.5" customHeight="1">
      <c r="A600" s="2571"/>
      <c r="B600" s="2571"/>
      <c r="C600" s="2571"/>
      <c r="D600" s="73"/>
      <c r="E600" s="73"/>
      <c r="F600" s="2629"/>
      <c r="G600" s="2571"/>
      <c r="H600" s="2571"/>
      <c r="I600" s="2571"/>
      <c r="J600" s="2571"/>
      <c r="K600" s="2571"/>
      <c r="L600" s="2571"/>
      <c r="M600" s="2571"/>
      <c r="N600" s="2571"/>
      <c r="O600" s="2571"/>
      <c r="P600" s="2571"/>
      <c r="Q600" s="2571"/>
      <c r="R600" s="2571"/>
      <c r="S600" s="2571"/>
      <c r="T600" s="2571"/>
      <c r="U600" s="2571"/>
      <c r="V600" s="2571"/>
      <c r="W600" s="2571"/>
      <c r="X600" s="2571"/>
      <c r="Y600" s="2571"/>
      <c r="Z600" s="2571"/>
      <c r="AA600" s="2571"/>
      <c r="AB600" s="2571"/>
      <c r="AC600" s="2571"/>
      <c r="AD600" s="2571"/>
      <c r="AE600" s="2571"/>
      <c r="AF600" s="2571"/>
      <c r="AG600" s="2571"/>
      <c r="AH600" s="2571"/>
      <c r="AI600" s="2571"/>
      <c r="AJ600" s="2571"/>
      <c r="AK600" s="2571"/>
      <c r="AL600" s="2571"/>
      <c r="AM600" s="2571"/>
      <c r="AN600" s="2571"/>
      <c r="AO600" s="2571"/>
      <c r="AP600" s="2571"/>
      <c r="AQ600" s="2571"/>
      <c r="AR600" s="2571"/>
      <c r="AS600" s="2571"/>
    </row>
    <row r="601" spans="1:45" ht="16.5" customHeight="1">
      <c r="A601" s="2571"/>
      <c r="B601" s="2571"/>
      <c r="C601" s="2571"/>
      <c r="D601" s="73"/>
      <c r="E601" s="73"/>
      <c r="F601" s="2629"/>
      <c r="G601" s="2571"/>
      <c r="H601" s="2571"/>
      <c r="I601" s="2571"/>
      <c r="J601" s="2571"/>
      <c r="K601" s="2571"/>
      <c r="L601" s="2571"/>
      <c r="M601" s="2571"/>
      <c r="N601" s="2571"/>
      <c r="O601" s="2571"/>
      <c r="P601" s="2571"/>
      <c r="Q601" s="2571"/>
      <c r="R601" s="2571"/>
      <c r="S601" s="2571"/>
      <c r="T601" s="2571"/>
      <c r="U601" s="2571"/>
      <c r="V601" s="2571"/>
      <c r="W601" s="2571"/>
      <c r="X601" s="2571"/>
      <c r="Y601" s="2571"/>
      <c r="Z601" s="2571"/>
      <c r="AA601" s="2571"/>
      <c r="AB601" s="2571"/>
      <c r="AC601" s="2571"/>
      <c r="AD601" s="2571"/>
      <c r="AE601" s="2571"/>
      <c r="AF601" s="2571"/>
      <c r="AG601" s="2571"/>
      <c r="AH601" s="2571"/>
      <c r="AI601" s="2571"/>
      <c r="AJ601" s="2571"/>
      <c r="AK601" s="2571"/>
      <c r="AL601" s="2571"/>
      <c r="AM601" s="2571"/>
      <c r="AN601" s="2571"/>
      <c r="AO601" s="2571"/>
      <c r="AP601" s="2571"/>
      <c r="AQ601" s="2571"/>
      <c r="AR601" s="2571"/>
      <c r="AS601" s="2571"/>
    </row>
    <row r="602" spans="1:45" ht="16.5" customHeight="1">
      <c r="A602" s="2571"/>
      <c r="B602" s="2571"/>
      <c r="C602" s="2571"/>
      <c r="D602" s="73"/>
      <c r="E602" s="73"/>
      <c r="F602" s="2629"/>
      <c r="G602" s="2571"/>
      <c r="H602" s="2571"/>
      <c r="I602" s="2571"/>
      <c r="J602" s="2571"/>
      <c r="K602" s="2571"/>
      <c r="L602" s="2571"/>
      <c r="M602" s="2571"/>
      <c r="N602" s="2571"/>
      <c r="O602" s="2571"/>
      <c r="P602" s="2571"/>
      <c r="Q602" s="2571"/>
      <c r="R602" s="2571"/>
      <c r="S602" s="2571"/>
      <c r="T602" s="2571"/>
      <c r="U602" s="2571"/>
      <c r="V602" s="2571"/>
      <c r="W602" s="2571"/>
      <c r="X602" s="2571"/>
      <c r="Y602" s="2571"/>
      <c r="Z602" s="2571"/>
      <c r="AA602" s="2571"/>
      <c r="AB602" s="2571"/>
      <c r="AC602" s="2571"/>
      <c r="AD602" s="2571"/>
      <c r="AE602" s="2571"/>
      <c r="AF602" s="2571"/>
      <c r="AG602" s="2571"/>
      <c r="AH602" s="2571"/>
      <c r="AI602" s="2571"/>
      <c r="AJ602" s="2571"/>
      <c r="AK602" s="2571"/>
      <c r="AL602" s="2571"/>
      <c r="AM602" s="2571"/>
      <c r="AN602" s="2571"/>
      <c r="AO602" s="2571"/>
      <c r="AP602" s="2571"/>
      <c r="AQ602" s="2571"/>
      <c r="AR602" s="2571"/>
      <c r="AS602" s="2571"/>
    </row>
    <row r="603" spans="1:45" ht="16.5" customHeight="1">
      <c r="A603" s="2571"/>
      <c r="B603" s="2571"/>
      <c r="C603" s="2571"/>
      <c r="D603" s="73"/>
      <c r="E603" s="73"/>
      <c r="F603" s="2629"/>
      <c r="G603" s="2571"/>
      <c r="H603" s="2571"/>
      <c r="I603" s="2571"/>
      <c r="J603" s="2571"/>
      <c r="K603" s="2571"/>
      <c r="L603" s="2571"/>
      <c r="M603" s="2571"/>
      <c r="N603" s="2571"/>
      <c r="O603" s="2571"/>
      <c r="P603" s="2571"/>
      <c r="Q603" s="2571"/>
      <c r="R603" s="2571"/>
      <c r="S603" s="2571"/>
      <c r="T603" s="2571"/>
      <c r="U603" s="2571"/>
      <c r="V603" s="2571"/>
      <c r="W603" s="2571"/>
      <c r="X603" s="2571"/>
      <c r="Y603" s="2571"/>
      <c r="Z603" s="2571"/>
      <c r="AA603" s="2571"/>
      <c r="AB603" s="2571"/>
      <c r="AC603" s="2571"/>
      <c r="AD603" s="2571"/>
      <c r="AE603" s="2571"/>
      <c r="AF603" s="2571"/>
      <c r="AG603" s="2571"/>
      <c r="AH603" s="2571"/>
      <c r="AI603" s="2571"/>
      <c r="AJ603" s="2571"/>
      <c r="AK603" s="2571"/>
      <c r="AL603" s="2571"/>
      <c r="AM603" s="2571"/>
      <c r="AN603" s="2571"/>
      <c r="AO603" s="2571"/>
      <c r="AP603" s="2571"/>
      <c r="AQ603" s="2571"/>
      <c r="AR603" s="2571"/>
      <c r="AS603" s="2571"/>
    </row>
    <row r="604" spans="1:45" ht="16.5" customHeight="1">
      <c r="A604" s="2571"/>
      <c r="B604" s="2571"/>
      <c r="C604" s="2571"/>
      <c r="D604" s="73"/>
      <c r="E604" s="73"/>
      <c r="F604" s="2629"/>
      <c r="G604" s="2571"/>
      <c r="H604" s="2571"/>
      <c r="I604" s="2571"/>
      <c r="J604" s="2571"/>
      <c r="K604" s="2571"/>
      <c r="L604" s="2571"/>
      <c r="M604" s="2571"/>
      <c r="N604" s="2571"/>
      <c r="O604" s="2571"/>
      <c r="P604" s="2571"/>
      <c r="Q604" s="2571"/>
      <c r="R604" s="2571"/>
      <c r="S604" s="2571"/>
      <c r="T604" s="2571"/>
      <c r="U604" s="2571"/>
      <c r="V604" s="2571"/>
      <c r="W604" s="2571"/>
      <c r="X604" s="2571"/>
      <c r="Y604" s="2571"/>
      <c r="Z604" s="2571"/>
      <c r="AA604" s="2571"/>
      <c r="AB604" s="2571"/>
      <c r="AC604" s="2571"/>
      <c r="AD604" s="2571"/>
      <c r="AE604" s="2571"/>
      <c r="AF604" s="2571"/>
      <c r="AG604" s="2571"/>
      <c r="AH604" s="2571"/>
      <c r="AI604" s="2571"/>
      <c r="AJ604" s="2571"/>
      <c r="AK604" s="2571"/>
      <c r="AL604" s="2571"/>
      <c r="AM604" s="2571"/>
      <c r="AN604" s="2571"/>
      <c r="AO604" s="2571"/>
      <c r="AP604" s="2571"/>
      <c r="AQ604" s="2571"/>
      <c r="AR604" s="2571"/>
      <c r="AS604" s="2571"/>
    </row>
    <row r="605" spans="1:45" ht="16.5" customHeight="1">
      <c r="A605" s="2571"/>
      <c r="B605" s="2571"/>
      <c r="C605" s="2571"/>
      <c r="D605" s="73"/>
      <c r="E605" s="73"/>
      <c r="F605" s="2629"/>
      <c r="G605" s="2571"/>
      <c r="H605" s="2571"/>
      <c r="I605" s="2571"/>
      <c r="J605" s="2571"/>
      <c r="K605" s="2571"/>
      <c r="L605" s="2571"/>
      <c r="M605" s="2571"/>
      <c r="N605" s="2571"/>
      <c r="O605" s="2571"/>
      <c r="P605" s="2571"/>
      <c r="Q605" s="2571"/>
      <c r="R605" s="2571"/>
      <c r="S605" s="2571"/>
      <c r="T605" s="2571"/>
      <c r="U605" s="2571"/>
      <c r="V605" s="2571"/>
      <c r="W605" s="2571"/>
      <c r="X605" s="2571"/>
      <c r="Y605" s="2571"/>
      <c r="Z605" s="2571"/>
      <c r="AA605" s="2571"/>
      <c r="AB605" s="2571"/>
      <c r="AC605" s="2571"/>
      <c r="AD605" s="2571"/>
      <c r="AE605" s="2571"/>
      <c r="AF605" s="2571"/>
      <c r="AG605" s="2571"/>
      <c r="AH605" s="2571"/>
      <c r="AI605" s="2571"/>
      <c r="AJ605" s="2571"/>
      <c r="AK605" s="2571"/>
      <c r="AL605" s="2571"/>
      <c r="AM605" s="2571"/>
      <c r="AN605" s="2571"/>
      <c r="AO605" s="2571"/>
      <c r="AP605" s="2571"/>
      <c r="AQ605" s="2571"/>
      <c r="AR605" s="2571"/>
      <c r="AS605" s="2571"/>
    </row>
    <row r="606" spans="1:45" ht="16.5" customHeight="1">
      <c r="A606" s="2571"/>
      <c r="B606" s="2571"/>
      <c r="C606" s="2571"/>
      <c r="D606" s="73"/>
      <c r="E606" s="73"/>
      <c r="F606" s="2629"/>
      <c r="G606" s="2571"/>
      <c r="H606" s="2571"/>
      <c r="I606" s="2571"/>
      <c r="J606" s="2571"/>
      <c r="K606" s="2571"/>
      <c r="L606" s="2571"/>
      <c r="M606" s="2571"/>
      <c r="N606" s="2571"/>
      <c r="O606" s="2571"/>
      <c r="P606" s="2571"/>
      <c r="Q606" s="2571"/>
      <c r="R606" s="2571"/>
      <c r="S606" s="2571"/>
      <c r="T606" s="2571"/>
      <c r="U606" s="2571"/>
      <c r="V606" s="2571"/>
      <c r="W606" s="2571"/>
      <c r="X606" s="2571"/>
      <c r="Y606" s="2571"/>
      <c r="Z606" s="2571"/>
      <c r="AA606" s="2571"/>
      <c r="AB606" s="2571"/>
      <c r="AC606" s="2571"/>
      <c r="AD606" s="2571"/>
      <c r="AE606" s="2571"/>
      <c r="AF606" s="2571"/>
      <c r="AG606" s="2571"/>
      <c r="AH606" s="2571"/>
      <c r="AI606" s="2571"/>
      <c r="AJ606" s="2571"/>
      <c r="AK606" s="2571"/>
      <c r="AL606" s="2571"/>
      <c r="AM606" s="2571"/>
      <c r="AN606" s="2571"/>
      <c r="AO606" s="2571"/>
      <c r="AP606" s="2571"/>
      <c r="AQ606" s="2571"/>
      <c r="AR606" s="2571"/>
      <c r="AS606" s="2571"/>
    </row>
    <row r="607" spans="1:45" ht="16.5" customHeight="1">
      <c r="A607" s="2571"/>
      <c r="B607" s="2571"/>
      <c r="C607" s="2571"/>
      <c r="D607" s="73"/>
      <c r="E607" s="73"/>
      <c r="F607" s="2629"/>
      <c r="G607" s="2571"/>
      <c r="H607" s="2571"/>
      <c r="I607" s="2571"/>
      <c r="J607" s="2571"/>
      <c r="K607" s="2571"/>
      <c r="L607" s="2571"/>
      <c r="M607" s="2571"/>
      <c r="N607" s="2571"/>
      <c r="O607" s="2571"/>
      <c r="P607" s="2571"/>
      <c r="Q607" s="2571"/>
      <c r="R607" s="2571"/>
      <c r="S607" s="2571"/>
      <c r="T607" s="2571"/>
      <c r="U607" s="2571"/>
      <c r="V607" s="2571"/>
      <c r="W607" s="2571"/>
      <c r="X607" s="2571"/>
      <c r="Y607" s="2571"/>
      <c r="Z607" s="2571"/>
      <c r="AA607" s="2571"/>
      <c r="AB607" s="2571"/>
      <c r="AC607" s="2571"/>
      <c r="AD607" s="2571"/>
      <c r="AE607" s="2571"/>
      <c r="AF607" s="2571"/>
      <c r="AG607" s="2571"/>
      <c r="AH607" s="2571"/>
      <c r="AI607" s="2571"/>
      <c r="AJ607" s="2571"/>
      <c r="AK607" s="2571"/>
      <c r="AL607" s="2571"/>
      <c r="AM607" s="2571"/>
      <c r="AN607" s="2571"/>
      <c r="AO607" s="2571"/>
      <c r="AP607" s="2571"/>
      <c r="AQ607" s="2571"/>
      <c r="AR607" s="2571"/>
      <c r="AS607" s="2571"/>
    </row>
    <row r="608" spans="1:45" ht="16.5" customHeight="1">
      <c r="A608" s="2571"/>
      <c r="B608" s="2571"/>
      <c r="C608" s="2571"/>
      <c r="D608" s="73"/>
      <c r="E608" s="73"/>
      <c r="F608" s="2629"/>
      <c r="G608" s="2571"/>
      <c r="H608" s="2571"/>
      <c r="I608" s="2571"/>
      <c r="J608" s="2571"/>
      <c r="K608" s="2571"/>
      <c r="L608" s="2571"/>
      <c r="M608" s="2571"/>
      <c r="N608" s="2571"/>
      <c r="O608" s="2571"/>
      <c r="P608" s="2571"/>
      <c r="Q608" s="2571"/>
      <c r="R608" s="2571"/>
      <c r="S608" s="2571"/>
      <c r="T608" s="2571"/>
      <c r="U608" s="2571"/>
      <c r="V608" s="2571"/>
      <c r="W608" s="2571"/>
      <c r="X608" s="2571"/>
      <c r="Y608" s="2571"/>
      <c r="Z608" s="2571"/>
      <c r="AA608" s="2571"/>
      <c r="AB608" s="2571"/>
      <c r="AC608" s="2571"/>
      <c r="AD608" s="2571"/>
      <c r="AE608" s="2571"/>
      <c r="AF608" s="2571"/>
      <c r="AG608" s="2571"/>
      <c r="AH608" s="2571"/>
      <c r="AI608" s="2571"/>
      <c r="AJ608" s="2571"/>
      <c r="AK608" s="2571"/>
      <c r="AL608" s="2571"/>
      <c r="AM608" s="2571"/>
      <c r="AN608" s="2571"/>
      <c r="AO608" s="2571"/>
      <c r="AP608" s="2571"/>
      <c r="AQ608" s="2571"/>
      <c r="AR608" s="2571"/>
      <c r="AS608" s="2571"/>
    </row>
    <row r="609" spans="1:45" ht="16.5" customHeight="1">
      <c r="A609" s="2571"/>
      <c r="B609" s="2571"/>
      <c r="C609" s="2571"/>
      <c r="D609" s="73"/>
      <c r="E609" s="73"/>
      <c r="F609" s="2629"/>
      <c r="G609" s="2571"/>
      <c r="H609" s="2571"/>
      <c r="I609" s="2571"/>
      <c r="J609" s="2571"/>
      <c r="K609" s="2571"/>
      <c r="L609" s="2571"/>
      <c r="M609" s="2571"/>
      <c r="N609" s="2571"/>
      <c r="O609" s="2571"/>
      <c r="P609" s="2571"/>
      <c r="Q609" s="2571"/>
      <c r="R609" s="2571"/>
      <c r="S609" s="2571"/>
      <c r="T609" s="2571"/>
      <c r="U609" s="2571"/>
      <c r="V609" s="2571"/>
      <c r="W609" s="2571"/>
      <c r="X609" s="2571"/>
      <c r="Y609" s="2571"/>
      <c r="Z609" s="2571"/>
      <c r="AA609" s="2571"/>
      <c r="AB609" s="2571"/>
      <c r="AC609" s="2571"/>
      <c r="AD609" s="2571"/>
      <c r="AE609" s="2571"/>
      <c r="AF609" s="2571"/>
      <c r="AG609" s="2571"/>
      <c r="AH609" s="2571"/>
      <c r="AI609" s="2571"/>
      <c r="AJ609" s="2571"/>
      <c r="AK609" s="2571"/>
      <c r="AL609" s="2571"/>
      <c r="AM609" s="2571"/>
      <c r="AN609" s="2571"/>
      <c r="AO609" s="2571"/>
      <c r="AP609" s="2571"/>
      <c r="AQ609" s="2571"/>
      <c r="AR609" s="2571"/>
      <c r="AS609" s="2571"/>
    </row>
    <row r="610" spans="1:45" ht="16.5" customHeight="1">
      <c r="A610" s="2571"/>
      <c r="B610" s="2571"/>
      <c r="C610" s="2571"/>
      <c r="D610" s="73"/>
      <c r="E610" s="73"/>
      <c r="F610" s="2629"/>
      <c r="G610" s="2571"/>
      <c r="H610" s="2571"/>
      <c r="I610" s="2571"/>
      <c r="J610" s="2571"/>
      <c r="K610" s="2571"/>
      <c r="L610" s="2571"/>
      <c r="M610" s="2571"/>
      <c r="N610" s="2571"/>
      <c r="O610" s="2571"/>
      <c r="P610" s="2571"/>
      <c r="Q610" s="2571"/>
      <c r="R610" s="2571"/>
      <c r="S610" s="2571"/>
      <c r="T610" s="2571"/>
      <c r="U610" s="2571"/>
      <c r="V610" s="2571"/>
      <c r="W610" s="2571"/>
      <c r="X610" s="2571"/>
      <c r="Y610" s="2571"/>
      <c r="Z610" s="2571"/>
      <c r="AA610" s="2571"/>
      <c r="AB610" s="2571"/>
      <c r="AC610" s="2571"/>
      <c r="AD610" s="2571"/>
      <c r="AE610" s="2571"/>
      <c r="AF610" s="2571"/>
      <c r="AG610" s="2571"/>
      <c r="AH610" s="2571"/>
      <c r="AI610" s="2571"/>
      <c r="AJ610" s="2571"/>
      <c r="AK610" s="2571"/>
      <c r="AL610" s="2571"/>
      <c r="AM610" s="2571"/>
      <c r="AN610" s="2571"/>
      <c r="AO610" s="2571"/>
      <c r="AP610" s="2571"/>
      <c r="AQ610" s="2571"/>
      <c r="AR610" s="2571"/>
      <c r="AS610" s="2571"/>
    </row>
    <row r="611" spans="1:45" ht="16.5" customHeight="1">
      <c r="A611" s="2571"/>
      <c r="B611" s="2571"/>
      <c r="C611" s="2571"/>
      <c r="D611" s="73"/>
      <c r="E611" s="73"/>
      <c r="F611" s="2629"/>
      <c r="G611" s="2571"/>
      <c r="H611" s="2571"/>
      <c r="I611" s="2571"/>
      <c r="J611" s="2571"/>
      <c r="K611" s="2571"/>
      <c r="L611" s="2571"/>
      <c r="M611" s="2571"/>
      <c r="N611" s="2571"/>
      <c r="O611" s="2571"/>
      <c r="P611" s="2571"/>
      <c r="Q611" s="2571"/>
      <c r="R611" s="2571"/>
      <c r="S611" s="2571"/>
      <c r="T611" s="2571"/>
      <c r="U611" s="2571"/>
      <c r="V611" s="2571"/>
      <c r="W611" s="2571"/>
      <c r="X611" s="2571"/>
      <c r="Y611" s="2571"/>
      <c r="Z611" s="2571"/>
      <c r="AA611" s="2571"/>
      <c r="AB611" s="2571"/>
      <c r="AC611" s="2571"/>
      <c r="AD611" s="2571"/>
      <c r="AE611" s="2571"/>
      <c r="AF611" s="2571"/>
      <c r="AG611" s="2571"/>
      <c r="AH611" s="2571"/>
      <c r="AI611" s="2571"/>
      <c r="AJ611" s="2571"/>
      <c r="AK611" s="2571"/>
      <c r="AL611" s="2571"/>
      <c r="AM611" s="2571"/>
      <c r="AN611" s="2571"/>
      <c r="AO611" s="2571"/>
      <c r="AP611" s="2571"/>
      <c r="AQ611" s="2571"/>
      <c r="AR611" s="2571"/>
      <c r="AS611" s="2571"/>
    </row>
    <row r="612" spans="1:45" ht="16.5" customHeight="1">
      <c r="A612" s="2571"/>
      <c r="B612" s="2571"/>
      <c r="C612" s="2571"/>
      <c r="D612" s="73"/>
      <c r="E612" s="73"/>
      <c r="F612" s="2629"/>
      <c r="G612" s="2571"/>
      <c r="H612" s="2571"/>
      <c r="I612" s="2571"/>
      <c r="J612" s="2571"/>
      <c r="K612" s="2571"/>
      <c r="L612" s="2571"/>
      <c r="M612" s="2571"/>
      <c r="N612" s="2571"/>
      <c r="O612" s="2571"/>
      <c r="P612" s="2571"/>
      <c r="Q612" s="2571"/>
      <c r="R612" s="2571"/>
      <c r="S612" s="2571"/>
      <c r="T612" s="2571"/>
      <c r="U612" s="2571"/>
      <c r="V612" s="2571"/>
      <c r="W612" s="2571"/>
      <c r="X612" s="2571"/>
      <c r="Y612" s="2571"/>
      <c r="Z612" s="2571"/>
      <c r="AA612" s="2571"/>
      <c r="AB612" s="2571"/>
      <c r="AC612" s="2571"/>
      <c r="AD612" s="2571"/>
      <c r="AE612" s="2571"/>
      <c r="AF612" s="2571"/>
      <c r="AG612" s="2571"/>
      <c r="AH612" s="2571"/>
      <c r="AI612" s="2571"/>
      <c r="AJ612" s="2571"/>
      <c r="AK612" s="2571"/>
      <c r="AL612" s="2571"/>
      <c r="AM612" s="2571"/>
      <c r="AN612" s="2571"/>
      <c r="AO612" s="2571"/>
      <c r="AP612" s="2571"/>
      <c r="AQ612" s="2571"/>
      <c r="AR612" s="2571"/>
      <c r="AS612" s="2571"/>
    </row>
    <row r="613" spans="1:45" ht="16.5" customHeight="1">
      <c r="A613" s="2571"/>
      <c r="B613" s="2571"/>
      <c r="C613" s="2571"/>
      <c r="D613" s="73"/>
      <c r="E613" s="73"/>
      <c r="F613" s="2629"/>
      <c r="G613" s="2571"/>
      <c r="H613" s="2571"/>
      <c r="I613" s="2571"/>
      <c r="J613" s="2571"/>
      <c r="K613" s="2571"/>
      <c r="L613" s="2571"/>
      <c r="M613" s="2571"/>
      <c r="N613" s="2571"/>
      <c r="O613" s="2571"/>
      <c r="P613" s="2571"/>
      <c r="Q613" s="2571"/>
      <c r="R613" s="2571"/>
      <c r="S613" s="2571"/>
      <c r="T613" s="2571"/>
      <c r="U613" s="2571"/>
      <c r="V613" s="2571"/>
      <c r="W613" s="2571"/>
      <c r="X613" s="2571"/>
      <c r="Y613" s="2571"/>
      <c r="Z613" s="2571"/>
      <c r="AA613" s="2571"/>
      <c r="AB613" s="2571"/>
      <c r="AC613" s="2571"/>
      <c r="AD613" s="2571"/>
      <c r="AE613" s="2571"/>
      <c r="AF613" s="2571"/>
      <c r="AG613" s="2571"/>
      <c r="AH613" s="2571"/>
      <c r="AI613" s="2571"/>
      <c r="AJ613" s="2571"/>
      <c r="AK613" s="2571"/>
      <c r="AL613" s="2571"/>
      <c r="AM613" s="2571"/>
      <c r="AN613" s="2571"/>
      <c r="AO613" s="2571"/>
      <c r="AP613" s="2571"/>
      <c r="AQ613" s="2571"/>
      <c r="AR613" s="2571"/>
      <c r="AS613" s="2571"/>
    </row>
    <row r="614" spans="1:45" ht="16.5" customHeight="1">
      <c r="A614" s="2571"/>
      <c r="B614" s="2571"/>
      <c r="C614" s="2571"/>
      <c r="D614" s="73"/>
      <c r="E614" s="73"/>
      <c r="F614" s="2629"/>
      <c r="G614" s="2571"/>
      <c r="H614" s="2571"/>
      <c r="I614" s="2571"/>
      <c r="J614" s="2571"/>
      <c r="K614" s="2571"/>
      <c r="L614" s="2571"/>
      <c r="M614" s="2571"/>
      <c r="N614" s="2571"/>
      <c r="O614" s="2571"/>
      <c r="P614" s="2571"/>
      <c r="Q614" s="2571"/>
      <c r="R614" s="2571"/>
      <c r="S614" s="2571"/>
      <c r="T614" s="2571"/>
      <c r="U614" s="2571"/>
      <c r="V614" s="2571"/>
      <c r="W614" s="2571"/>
      <c r="X614" s="2571"/>
      <c r="Y614" s="2571"/>
      <c r="Z614" s="2571"/>
      <c r="AA614" s="2571"/>
      <c r="AB614" s="2571"/>
      <c r="AC614" s="2571"/>
      <c r="AD614" s="2571"/>
      <c r="AE614" s="2571"/>
      <c r="AF614" s="2571"/>
      <c r="AG614" s="2571"/>
      <c r="AH614" s="2571"/>
      <c r="AI614" s="2571"/>
      <c r="AJ614" s="2571"/>
      <c r="AK614" s="2571"/>
      <c r="AL614" s="2571"/>
      <c r="AM614" s="2571"/>
      <c r="AN614" s="2571"/>
      <c r="AO614" s="2571"/>
      <c r="AP614" s="2571"/>
      <c r="AQ614" s="2571"/>
      <c r="AR614" s="2571"/>
      <c r="AS614" s="2571"/>
    </row>
    <row r="615" spans="1:45" ht="16.5" customHeight="1">
      <c r="A615" s="2571"/>
      <c r="B615" s="2571"/>
      <c r="C615" s="2571"/>
      <c r="D615" s="73"/>
      <c r="E615" s="73"/>
      <c r="F615" s="2629"/>
      <c r="G615" s="2571"/>
      <c r="H615" s="2571"/>
      <c r="I615" s="2571"/>
      <c r="J615" s="2571"/>
      <c r="K615" s="2571"/>
      <c r="L615" s="2571"/>
      <c r="M615" s="2571"/>
      <c r="N615" s="2571"/>
      <c r="O615" s="2571"/>
      <c r="P615" s="2571"/>
      <c r="Q615" s="2571"/>
      <c r="R615" s="2571"/>
      <c r="S615" s="2571"/>
      <c r="T615" s="2571"/>
      <c r="U615" s="2571"/>
      <c r="V615" s="2571"/>
      <c r="W615" s="2571"/>
      <c r="X615" s="2571"/>
      <c r="Y615" s="2571"/>
      <c r="Z615" s="2571"/>
      <c r="AA615" s="2571"/>
      <c r="AB615" s="2571"/>
      <c r="AC615" s="2571"/>
      <c r="AD615" s="2571"/>
      <c r="AE615" s="2571"/>
      <c r="AF615" s="2571"/>
      <c r="AG615" s="2571"/>
      <c r="AH615" s="2571"/>
      <c r="AI615" s="2571"/>
      <c r="AJ615" s="2571"/>
      <c r="AK615" s="2571"/>
      <c r="AL615" s="2571"/>
      <c r="AM615" s="2571"/>
      <c r="AN615" s="2571"/>
      <c r="AO615" s="2571"/>
      <c r="AP615" s="2571"/>
      <c r="AQ615" s="2571"/>
      <c r="AR615" s="2571"/>
      <c r="AS615" s="2571"/>
    </row>
    <row r="616" spans="1:45" ht="16.5" customHeight="1">
      <c r="A616" s="2571"/>
      <c r="B616" s="2571"/>
      <c r="C616" s="2571"/>
      <c r="D616" s="73"/>
      <c r="E616" s="73"/>
      <c r="F616" s="2629"/>
      <c r="G616" s="2571"/>
      <c r="H616" s="2571"/>
      <c r="I616" s="2571"/>
      <c r="J616" s="2571"/>
      <c r="K616" s="2571"/>
      <c r="L616" s="2571"/>
      <c r="M616" s="2571"/>
      <c r="N616" s="2571"/>
      <c r="O616" s="2571"/>
      <c r="P616" s="2571"/>
      <c r="Q616" s="2571"/>
      <c r="R616" s="2571"/>
      <c r="S616" s="2571"/>
      <c r="T616" s="2571"/>
      <c r="U616" s="2571"/>
      <c r="V616" s="2571"/>
      <c r="W616" s="2571"/>
      <c r="X616" s="2571"/>
      <c r="Y616" s="2571"/>
      <c r="Z616" s="2571"/>
      <c r="AA616" s="2571"/>
      <c r="AB616" s="2571"/>
      <c r="AC616" s="2571"/>
      <c r="AD616" s="2571"/>
      <c r="AE616" s="2571"/>
      <c r="AF616" s="2571"/>
      <c r="AG616" s="2571"/>
      <c r="AH616" s="2571"/>
      <c r="AI616" s="2571"/>
      <c r="AJ616" s="2571"/>
      <c r="AK616" s="2571"/>
      <c r="AL616" s="2571"/>
      <c r="AM616" s="2571"/>
      <c r="AN616" s="2571"/>
      <c r="AO616" s="2571"/>
      <c r="AP616" s="2571"/>
      <c r="AQ616" s="2571"/>
      <c r="AR616" s="2571"/>
      <c r="AS616" s="2571"/>
    </row>
    <row r="617" spans="1:45" ht="16.5" customHeight="1">
      <c r="A617" s="2571"/>
      <c r="B617" s="2571"/>
      <c r="C617" s="2571"/>
      <c r="D617" s="73"/>
      <c r="E617" s="73"/>
      <c r="F617" s="2629"/>
      <c r="G617" s="2571"/>
      <c r="H617" s="2571"/>
      <c r="I617" s="2571"/>
      <c r="J617" s="2571"/>
      <c r="K617" s="2571"/>
      <c r="L617" s="2571"/>
      <c r="M617" s="2571"/>
      <c r="N617" s="2571"/>
      <c r="O617" s="2571"/>
      <c r="P617" s="2571"/>
      <c r="Q617" s="2571"/>
      <c r="R617" s="2571"/>
      <c r="S617" s="2571"/>
      <c r="T617" s="2571"/>
      <c r="U617" s="2571"/>
      <c r="V617" s="2571"/>
      <c r="W617" s="2571"/>
      <c r="X617" s="2571"/>
      <c r="Y617" s="2571"/>
      <c r="Z617" s="2571"/>
      <c r="AA617" s="2571"/>
      <c r="AB617" s="2571"/>
      <c r="AC617" s="2571"/>
      <c r="AD617" s="2571"/>
      <c r="AE617" s="2571"/>
      <c r="AF617" s="2571"/>
      <c r="AG617" s="2571"/>
      <c r="AH617" s="2571"/>
      <c r="AI617" s="2571"/>
      <c r="AJ617" s="2571"/>
      <c r="AK617" s="2571"/>
      <c r="AL617" s="2571"/>
      <c r="AM617" s="2571"/>
      <c r="AN617" s="2571"/>
      <c r="AO617" s="2571"/>
      <c r="AP617" s="2571"/>
      <c r="AQ617" s="2571"/>
      <c r="AR617" s="2571"/>
      <c r="AS617" s="2571"/>
    </row>
    <row r="618" spans="1:45" ht="16.5" customHeight="1">
      <c r="A618" s="2571"/>
      <c r="B618" s="2571"/>
      <c r="C618" s="2571"/>
      <c r="D618" s="73"/>
      <c r="E618" s="73"/>
      <c r="F618" s="2629"/>
      <c r="G618" s="2571"/>
      <c r="H618" s="2571"/>
      <c r="I618" s="2571"/>
      <c r="J618" s="2571"/>
      <c r="K618" s="2571"/>
      <c r="L618" s="2571"/>
      <c r="M618" s="2571"/>
      <c r="N618" s="2571"/>
      <c r="O618" s="2571"/>
      <c r="P618" s="2571"/>
      <c r="Q618" s="2571"/>
      <c r="R618" s="2571"/>
      <c r="S618" s="2571"/>
      <c r="T618" s="2571"/>
      <c r="U618" s="2571"/>
      <c r="V618" s="2571"/>
      <c r="W618" s="2571"/>
      <c r="X618" s="2571"/>
      <c r="Y618" s="2571"/>
      <c r="Z618" s="2571"/>
      <c r="AA618" s="2571"/>
      <c r="AB618" s="2571"/>
      <c r="AC618" s="2571"/>
      <c r="AD618" s="2571"/>
      <c r="AE618" s="2571"/>
      <c r="AF618" s="2571"/>
      <c r="AG618" s="2571"/>
      <c r="AH618" s="2571"/>
      <c r="AI618" s="2571"/>
      <c r="AJ618" s="2571"/>
      <c r="AK618" s="2571"/>
      <c r="AL618" s="2571"/>
      <c r="AM618" s="2571"/>
      <c r="AN618" s="2571"/>
      <c r="AO618" s="2571"/>
      <c r="AP618" s="2571"/>
      <c r="AQ618" s="2571"/>
      <c r="AR618" s="2571"/>
      <c r="AS618" s="2571"/>
    </row>
    <row r="619" spans="1:45" ht="16.5" customHeight="1">
      <c r="A619" s="2571"/>
      <c r="B619" s="2571"/>
      <c r="C619" s="2571"/>
      <c r="D619" s="73"/>
      <c r="E619" s="73"/>
      <c r="F619" s="2629"/>
      <c r="G619" s="2571"/>
      <c r="H619" s="2571"/>
      <c r="I619" s="2571"/>
      <c r="J619" s="2571"/>
      <c r="K619" s="2571"/>
      <c r="L619" s="2571"/>
      <c r="M619" s="2571"/>
      <c r="N619" s="2571"/>
      <c r="O619" s="2571"/>
      <c r="P619" s="2571"/>
      <c r="Q619" s="2571"/>
      <c r="R619" s="2571"/>
      <c r="S619" s="2571"/>
      <c r="T619" s="2571"/>
      <c r="U619" s="2571"/>
      <c r="V619" s="2571"/>
      <c r="W619" s="2571"/>
      <c r="X619" s="2571"/>
      <c r="Y619" s="2571"/>
      <c r="Z619" s="2571"/>
      <c r="AA619" s="2571"/>
      <c r="AB619" s="2571"/>
      <c r="AC619" s="2571"/>
      <c r="AD619" s="2571"/>
      <c r="AE619" s="2571"/>
      <c r="AF619" s="2571"/>
      <c r="AG619" s="2571"/>
      <c r="AH619" s="2571"/>
      <c r="AI619" s="2571"/>
      <c r="AJ619" s="2571"/>
      <c r="AK619" s="2571"/>
      <c r="AL619" s="2571"/>
      <c r="AM619" s="2571"/>
      <c r="AN619" s="2571"/>
      <c r="AO619" s="2571"/>
      <c r="AP619" s="2571"/>
      <c r="AQ619" s="2571"/>
      <c r="AR619" s="2571"/>
      <c r="AS619" s="2571"/>
    </row>
    <row r="620" spans="1:45" ht="16.5" customHeight="1">
      <c r="A620" s="2571"/>
      <c r="B620" s="2571"/>
      <c r="C620" s="2571"/>
      <c r="D620" s="73"/>
      <c r="E620" s="73"/>
      <c r="F620" s="2629"/>
      <c r="G620" s="2571"/>
      <c r="H620" s="2571"/>
      <c r="I620" s="2571"/>
      <c r="J620" s="2571"/>
      <c r="K620" s="2571"/>
      <c r="L620" s="2571"/>
      <c r="M620" s="2571"/>
      <c r="N620" s="2571"/>
      <c r="O620" s="2571"/>
      <c r="P620" s="2571"/>
      <c r="Q620" s="2571"/>
      <c r="R620" s="2571"/>
      <c r="S620" s="2571"/>
      <c r="T620" s="2571"/>
      <c r="U620" s="2571"/>
      <c r="V620" s="2571"/>
      <c r="W620" s="2571"/>
      <c r="X620" s="2571"/>
      <c r="Y620" s="2571"/>
      <c r="Z620" s="2571"/>
      <c r="AA620" s="2571"/>
      <c r="AB620" s="2571"/>
      <c r="AC620" s="2571"/>
      <c r="AD620" s="2571"/>
      <c r="AE620" s="2571"/>
      <c r="AF620" s="2571"/>
      <c r="AG620" s="2571"/>
      <c r="AH620" s="2571"/>
      <c r="AI620" s="2571"/>
      <c r="AJ620" s="2571"/>
      <c r="AK620" s="2571"/>
      <c r="AL620" s="2571"/>
      <c r="AM620" s="2571"/>
      <c r="AN620" s="2571"/>
      <c r="AO620" s="2571"/>
      <c r="AP620" s="2571"/>
      <c r="AQ620" s="2571"/>
      <c r="AR620" s="2571"/>
      <c r="AS620" s="2571"/>
    </row>
    <row r="621" spans="1:45" ht="16.5" customHeight="1">
      <c r="A621" s="2571"/>
      <c r="B621" s="2571"/>
      <c r="C621" s="2571"/>
      <c r="D621" s="73"/>
      <c r="E621" s="73"/>
      <c r="F621" s="2629"/>
      <c r="G621" s="2571"/>
      <c r="H621" s="2571"/>
      <c r="I621" s="2571"/>
      <c r="J621" s="2571"/>
      <c r="K621" s="2571"/>
      <c r="L621" s="2571"/>
      <c r="M621" s="2571"/>
      <c r="N621" s="2571"/>
      <c r="O621" s="2571"/>
      <c r="P621" s="2571"/>
      <c r="Q621" s="2571"/>
      <c r="R621" s="2571"/>
      <c r="S621" s="2571"/>
      <c r="T621" s="2571"/>
      <c r="U621" s="2571"/>
      <c r="V621" s="2571"/>
      <c r="W621" s="2571"/>
      <c r="X621" s="2571"/>
      <c r="Y621" s="2571"/>
      <c r="Z621" s="2571"/>
      <c r="AA621" s="2571"/>
      <c r="AB621" s="2571"/>
      <c r="AC621" s="2571"/>
      <c r="AD621" s="2571"/>
      <c r="AE621" s="2571"/>
      <c r="AF621" s="2571"/>
      <c r="AG621" s="2571"/>
      <c r="AH621" s="2571"/>
      <c r="AI621" s="2571"/>
      <c r="AJ621" s="2571"/>
      <c r="AK621" s="2571"/>
      <c r="AL621" s="2571"/>
      <c r="AM621" s="2571"/>
      <c r="AN621" s="2571"/>
      <c r="AO621" s="2571"/>
      <c r="AP621" s="2571"/>
      <c r="AQ621" s="2571"/>
      <c r="AR621" s="2571"/>
      <c r="AS621" s="2571"/>
    </row>
    <row r="622" spans="1:45" ht="16.5" customHeight="1">
      <c r="A622" s="2571"/>
      <c r="B622" s="2571"/>
      <c r="C622" s="2571"/>
      <c r="D622" s="73"/>
      <c r="E622" s="73"/>
      <c r="F622" s="2629"/>
      <c r="G622" s="2571"/>
      <c r="H622" s="2571"/>
      <c r="I622" s="2571"/>
      <c r="J622" s="2571"/>
      <c r="K622" s="2571"/>
      <c r="L622" s="2571"/>
      <c r="M622" s="2571"/>
      <c r="N622" s="2571"/>
      <c r="O622" s="2571"/>
      <c r="P622" s="2571"/>
      <c r="Q622" s="2571"/>
      <c r="R622" s="2571"/>
      <c r="S622" s="2571"/>
      <c r="T622" s="2571"/>
      <c r="U622" s="2571"/>
      <c r="V622" s="2571"/>
      <c r="W622" s="2571"/>
      <c r="X622" s="2571"/>
      <c r="Y622" s="2571"/>
      <c r="Z622" s="2571"/>
      <c r="AA622" s="2571"/>
      <c r="AB622" s="2571"/>
      <c r="AC622" s="2571"/>
      <c r="AD622" s="2571"/>
      <c r="AE622" s="2571"/>
      <c r="AF622" s="2571"/>
      <c r="AG622" s="2571"/>
      <c r="AH622" s="2571"/>
      <c r="AI622" s="2571"/>
      <c r="AJ622" s="2571"/>
      <c r="AK622" s="2571"/>
      <c r="AL622" s="2571"/>
      <c r="AM622" s="2571"/>
      <c r="AN622" s="2571"/>
      <c r="AO622" s="2571"/>
      <c r="AP622" s="2571"/>
      <c r="AQ622" s="2571"/>
      <c r="AR622" s="2571"/>
      <c r="AS622" s="2571"/>
    </row>
    <row r="623" spans="1:45" ht="16.5" customHeight="1">
      <c r="A623" s="2571"/>
      <c r="B623" s="2571"/>
      <c r="C623" s="2571"/>
      <c r="D623" s="73"/>
      <c r="E623" s="73"/>
      <c r="F623" s="2629"/>
      <c r="G623" s="2571"/>
      <c r="H623" s="2571"/>
      <c r="I623" s="2571"/>
      <c r="J623" s="2571"/>
      <c r="K623" s="2571"/>
      <c r="L623" s="2571"/>
      <c r="M623" s="2571"/>
      <c r="N623" s="2571"/>
      <c r="O623" s="2571"/>
      <c r="P623" s="2571"/>
      <c r="Q623" s="2571"/>
      <c r="R623" s="2571"/>
      <c r="S623" s="2571"/>
      <c r="T623" s="2571"/>
      <c r="U623" s="2571"/>
      <c r="V623" s="2571"/>
      <c r="W623" s="2571"/>
      <c r="X623" s="2571"/>
      <c r="Y623" s="2571"/>
      <c r="Z623" s="2571"/>
      <c r="AA623" s="2571"/>
      <c r="AB623" s="2571"/>
      <c r="AC623" s="2571"/>
      <c r="AD623" s="2571"/>
      <c r="AE623" s="2571"/>
      <c r="AF623" s="2571"/>
      <c r="AG623" s="2571"/>
      <c r="AH623" s="2571"/>
      <c r="AI623" s="2571"/>
      <c r="AJ623" s="2571"/>
      <c r="AK623" s="2571"/>
      <c r="AL623" s="2571"/>
      <c r="AM623" s="2571"/>
      <c r="AN623" s="2571"/>
      <c r="AO623" s="2571"/>
      <c r="AP623" s="2571"/>
      <c r="AQ623" s="2571"/>
      <c r="AR623" s="2571"/>
      <c r="AS623" s="2571"/>
    </row>
    <row r="624" spans="1:45" ht="16.5" customHeight="1">
      <c r="A624" s="2571"/>
      <c r="B624" s="2571"/>
      <c r="C624" s="2571"/>
      <c r="D624" s="73"/>
      <c r="E624" s="73"/>
      <c r="F624" s="2629"/>
      <c r="G624" s="2571"/>
      <c r="H624" s="2571"/>
      <c r="I624" s="2571"/>
      <c r="J624" s="2571"/>
      <c r="K624" s="2571"/>
      <c r="L624" s="2571"/>
      <c r="M624" s="2571"/>
      <c r="N624" s="2571"/>
      <c r="O624" s="2571"/>
      <c r="P624" s="2571"/>
      <c r="Q624" s="2571"/>
      <c r="R624" s="2571"/>
      <c r="S624" s="2571"/>
      <c r="T624" s="2571"/>
      <c r="U624" s="2571"/>
      <c r="V624" s="2571"/>
      <c r="W624" s="2571"/>
      <c r="X624" s="2571"/>
      <c r="Y624" s="2571"/>
      <c r="Z624" s="2571"/>
      <c r="AA624" s="2571"/>
      <c r="AB624" s="2571"/>
      <c r="AC624" s="2571"/>
      <c r="AD624" s="2571"/>
      <c r="AE624" s="2571"/>
      <c r="AF624" s="2571"/>
      <c r="AG624" s="2571"/>
      <c r="AH624" s="2571"/>
      <c r="AI624" s="2571"/>
      <c r="AJ624" s="2571"/>
      <c r="AK624" s="2571"/>
      <c r="AL624" s="2571"/>
      <c r="AM624" s="2571"/>
      <c r="AN624" s="2571"/>
      <c r="AO624" s="2571"/>
      <c r="AP624" s="2571"/>
      <c r="AQ624" s="2571"/>
      <c r="AR624" s="2571"/>
      <c r="AS624" s="2571"/>
    </row>
    <row r="625" spans="1:45" ht="16.5" customHeight="1">
      <c r="A625" s="2571"/>
      <c r="B625" s="2571"/>
      <c r="C625" s="2571"/>
      <c r="D625" s="73"/>
      <c r="E625" s="73"/>
      <c r="F625" s="2629"/>
      <c r="G625" s="2571"/>
      <c r="H625" s="2571"/>
      <c r="I625" s="2571"/>
      <c r="J625" s="2571"/>
      <c r="K625" s="2571"/>
      <c r="L625" s="2571"/>
      <c r="M625" s="2571"/>
      <c r="N625" s="2571"/>
      <c r="O625" s="2571"/>
      <c r="P625" s="2571"/>
      <c r="Q625" s="2571"/>
      <c r="R625" s="2571"/>
      <c r="S625" s="2571"/>
      <c r="T625" s="2571"/>
      <c r="U625" s="2571"/>
      <c r="V625" s="2571"/>
      <c r="W625" s="2571"/>
      <c r="X625" s="2571"/>
      <c r="Y625" s="2571"/>
      <c r="Z625" s="2571"/>
      <c r="AA625" s="2571"/>
      <c r="AB625" s="2571"/>
      <c r="AC625" s="2571"/>
      <c r="AD625" s="2571"/>
      <c r="AE625" s="2571"/>
      <c r="AF625" s="2571"/>
      <c r="AG625" s="2571"/>
      <c r="AH625" s="2571"/>
      <c r="AI625" s="2571"/>
      <c r="AJ625" s="2571"/>
      <c r="AK625" s="2571"/>
      <c r="AL625" s="2571"/>
      <c r="AM625" s="2571"/>
      <c r="AN625" s="2571"/>
      <c r="AO625" s="2571"/>
      <c r="AP625" s="2571"/>
      <c r="AQ625" s="2571"/>
      <c r="AR625" s="2571"/>
      <c r="AS625" s="2571"/>
    </row>
    <row r="626" spans="1:45" ht="16.5" customHeight="1">
      <c r="A626" s="2571"/>
      <c r="B626" s="2571"/>
      <c r="C626" s="2571"/>
      <c r="D626" s="73"/>
      <c r="E626" s="73"/>
      <c r="F626" s="2629"/>
      <c r="G626" s="2571"/>
      <c r="H626" s="2571"/>
      <c r="I626" s="2571"/>
      <c r="J626" s="2571"/>
      <c r="K626" s="2571"/>
      <c r="L626" s="2571"/>
      <c r="M626" s="2571"/>
      <c r="N626" s="2571"/>
      <c r="O626" s="2571"/>
      <c r="P626" s="2571"/>
      <c r="Q626" s="2571"/>
      <c r="R626" s="2571"/>
      <c r="S626" s="2571"/>
      <c r="T626" s="2571"/>
      <c r="U626" s="2571"/>
      <c r="V626" s="2571"/>
      <c r="W626" s="2571"/>
      <c r="X626" s="2571"/>
      <c r="Y626" s="2571"/>
      <c r="Z626" s="2571"/>
      <c r="AA626" s="2571"/>
      <c r="AB626" s="2571"/>
      <c r="AC626" s="2571"/>
      <c r="AD626" s="2571"/>
      <c r="AE626" s="2571"/>
      <c r="AF626" s="2571"/>
      <c r="AG626" s="2571"/>
      <c r="AH626" s="2571"/>
      <c r="AI626" s="2571"/>
      <c r="AJ626" s="2571"/>
      <c r="AK626" s="2571"/>
      <c r="AL626" s="2571"/>
      <c r="AM626" s="2571"/>
      <c r="AN626" s="2571"/>
      <c r="AO626" s="2571"/>
      <c r="AP626" s="2571"/>
      <c r="AQ626" s="2571"/>
      <c r="AR626" s="2571"/>
      <c r="AS626" s="2571"/>
    </row>
    <row r="627" spans="1:45" ht="16.5" customHeight="1">
      <c r="A627" s="2571"/>
      <c r="B627" s="2571"/>
      <c r="C627" s="2571"/>
      <c r="D627" s="73"/>
      <c r="E627" s="73"/>
      <c r="F627" s="2629"/>
      <c r="G627" s="2571"/>
      <c r="H627" s="2571"/>
      <c r="I627" s="2571"/>
      <c r="J627" s="2571"/>
      <c r="K627" s="2571"/>
      <c r="L627" s="2571"/>
      <c r="M627" s="2571"/>
      <c r="N627" s="2571"/>
      <c r="O627" s="2571"/>
      <c r="P627" s="2571"/>
      <c r="Q627" s="2571"/>
      <c r="R627" s="2571"/>
      <c r="S627" s="2571"/>
      <c r="T627" s="2571"/>
      <c r="U627" s="2571"/>
      <c r="V627" s="2571"/>
      <c r="W627" s="2571"/>
      <c r="X627" s="2571"/>
      <c r="Y627" s="2571"/>
      <c r="Z627" s="2571"/>
      <c r="AA627" s="2571"/>
      <c r="AB627" s="2571"/>
      <c r="AC627" s="2571"/>
      <c r="AD627" s="2571"/>
      <c r="AE627" s="2571"/>
      <c r="AF627" s="2571"/>
      <c r="AG627" s="2571"/>
      <c r="AH627" s="2571"/>
      <c r="AI627" s="2571"/>
      <c r="AJ627" s="2571"/>
      <c r="AK627" s="2571"/>
      <c r="AL627" s="2571"/>
      <c r="AM627" s="2571"/>
      <c r="AN627" s="2571"/>
      <c r="AO627" s="2571"/>
      <c r="AP627" s="2571"/>
      <c r="AQ627" s="2571"/>
      <c r="AR627" s="2571"/>
      <c r="AS627" s="2571"/>
    </row>
    <row r="628" spans="1:45" ht="16.5" customHeight="1">
      <c r="A628" s="2571"/>
      <c r="B628" s="2571"/>
      <c r="C628" s="2571"/>
      <c r="D628" s="73"/>
      <c r="E628" s="73"/>
      <c r="F628" s="2629"/>
      <c r="G628" s="2571"/>
      <c r="H628" s="2571"/>
      <c r="I628" s="2571"/>
      <c r="J628" s="2571"/>
      <c r="K628" s="2571"/>
      <c r="L628" s="2571"/>
      <c r="M628" s="2571"/>
      <c r="N628" s="2571"/>
      <c r="O628" s="2571"/>
      <c r="P628" s="2571"/>
      <c r="Q628" s="2571"/>
      <c r="R628" s="2571"/>
      <c r="S628" s="2571"/>
      <c r="T628" s="2571"/>
      <c r="U628" s="2571"/>
      <c r="V628" s="2571"/>
      <c r="W628" s="2571"/>
      <c r="X628" s="2571"/>
      <c r="Y628" s="2571"/>
      <c r="Z628" s="2571"/>
      <c r="AA628" s="2571"/>
      <c r="AB628" s="2571"/>
      <c r="AC628" s="2571"/>
      <c r="AD628" s="2571"/>
      <c r="AE628" s="2571"/>
      <c r="AF628" s="2571"/>
      <c r="AG628" s="2571"/>
      <c r="AH628" s="2571"/>
      <c r="AI628" s="2571"/>
      <c r="AJ628" s="2571"/>
      <c r="AK628" s="2571"/>
      <c r="AL628" s="2571"/>
      <c r="AM628" s="2571"/>
      <c r="AN628" s="2571"/>
      <c r="AO628" s="2571"/>
      <c r="AP628" s="2571"/>
      <c r="AQ628" s="2571"/>
      <c r="AR628" s="2571"/>
      <c r="AS628" s="2571"/>
    </row>
    <row r="629" spans="1:45" ht="16.5" customHeight="1">
      <c r="A629" s="2571"/>
      <c r="B629" s="2571"/>
      <c r="C629" s="2571"/>
      <c r="D629" s="73"/>
      <c r="E629" s="73"/>
      <c r="F629" s="2629"/>
      <c r="G629" s="2571"/>
      <c r="H629" s="2571"/>
      <c r="I629" s="2571"/>
      <c r="J629" s="2571"/>
      <c r="K629" s="2571"/>
      <c r="L629" s="2571"/>
      <c r="M629" s="2571"/>
      <c r="N629" s="2571"/>
      <c r="O629" s="2571"/>
      <c r="P629" s="2571"/>
      <c r="Q629" s="2571"/>
      <c r="R629" s="2571"/>
      <c r="S629" s="2571"/>
      <c r="T629" s="2571"/>
      <c r="U629" s="2571"/>
      <c r="V629" s="2571"/>
      <c r="W629" s="2571"/>
      <c r="X629" s="2571"/>
      <c r="Y629" s="2571"/>
      <c r="Z629" s="2571"/>
      <c r="AA629" s="2571"/>
      <c r="AB629" s="2571"/>
      <c r="AC629" s="2571"/>
      <c r="AD629" s="2571"/>
      <c r="AE629" s="2571"/>
      <c r="AF629" s="2571"/>
      <c r="AG629" s="2571"/>
      <c r="AH629" s="2571"/>
      <c r="AI629" s="2571"/>
      <c r="AJ629" s="2571"/>
      <c r="AK629" s="2571"/>
      <c r="AL629" s="2571"/>
      <c r="AM629" s="2571"/>
      <c r="AN629" s="2571"/>
      <c r="AO629" s="2571"/>
      <c r="AP629" s="2571"/>
      <c r="AQ629" s="2571"/>
      <c r="AR629" s="2571"/>
      <c r="AS629" s="2571"/>
    </row>
    <row r="630" spans="1:45" ht="16.5" customHeight="1">
      <c r="A630" s="2571"/>
      <c r="B630" s="2571"/>
      <c r="C630" s="2571"/>
      <c r="D630" s="73"/>
      <c r="E630" s="73"/>
      <c r="F630" s="2629"/>
      <c r="G630" s="2571"/>
      <c r="H630" s="2571"/>
      <c r="I630" s="2571"/>
      <c r="J630" s="2571"/>
      <c r="K630" s="2571"/>
      <c r="L630" s="2571"/>
      <c r="M630" s="2571"/>
      <c r="N630" s="2571"/>
      <c r="O630" s="2571"/>
      <c r="P630" s="2571"/>
      <c r="Q630" s="2571"/>
      <c r="R630" s="2571"/>
      <c r="S630" s="2571"/>
      <c r="T630" s="2571"/>
      <c r="U630" s="2571"/>
      <c r="V630" s="2571"/>
      <c r="W630" s="2571"/>
      <c r="X630" s="2571"/>
      <c r="Y630" s="2571"/>
      <c r="Z630" s="2571"/>
      <c r="AA630" s="2571"/>
      <c r="AB630" s="2571"/>
      <c r="AC630" s="2571"/>
      <c r="AD630" s="2571"/>
      <c r="AE630" s="2571"/>
      <c r="AF630" s="2571"/>
      <c r="AG630" s="2571"/>
      <c r="AH630" s="2571"/>
      <c r="AI630" s="2571"/>
      <c r="AJ630" s="2571"/>
      <c r="AK630" s="2571"/>
      <c r="AL630" s="2571"/>
      <c r="AM630" s="2571"/>
      <c r="AN630" s="2571"/>
      <c r="AO630" s="2571"/>
      <c r="AP630" s="2571"/>
      <c r="AQ630" s="2571"/>
      <c r="AR630" s="2571"/>
      <c r="AS630" s="2571"/>
    </row>
    <row r="631" spans="1:45" ht="16.5" customHeight="1">
      <c r="A631" s="2571"/>
      <c r="B631" s="2571"/>
      <c r="C631" s="2571"/>
      <c r="D631" s="73"/>
      <c r="E631" s="73"/>
      <c r="F631" s="2629"/>
      <c r="G631" s="2571"/>
      <c r="H631" s="2571"/>
      <c r="I631" s="2571"/>
      <c r="J631" s="2571"/>
      <c r="K631" s="2571"/>
      <c r="L631" s="2571"/>
      <c r="M631" s="2571"/>
      <c r="N631" s="2571"/>
      <c r="O631" s="2571"/>
      <c r="P631" s="2571"/>
      <c r="Q631" s="2571"/>
      <c r="R631" s="2571"/>
      <c r="S631" s="2571"/>
      <c r="T631" s="2571"/>
      <c r="U631" s="2571"/>
      <c r="V631" s="2571"/>
      <c r="W631" s="2571"/>
      <c r="X631" s="2571"/>
      <c r="Y631" s="2571"/>
      <c r="Z631" s="2571"/>
      <c r="AA631" s="2571"/>
      <c r="AB631" s="2571"/>
      <c r="AC631" s="2571"/>
      <c r="AD631" s="2571"/>
      <c r="AE631" s="2571"/>
      <c r="AF631" s="2571"/>
      <c r="AG631" s="2571"/>
      <c r="AH631" s="2571"/>
      <c r="AI631" s="2571"/>
      <c r="AJ631" s="2571"/>
      <c r="AK631" s="2571"/>
      <c r="AL631" s="2571"/>
      <c r="AM631" s="2571"/>
      <c r="AN631" s="2571"/>
      <c r="AO631" s="2571"/>
      <c r="AP631" s="2571"/>
      <c r="AQ631" s="2571"/>
      <c r="AR631" s="2571"/>
      <c r="AS631" s="2571"/>
    </row>
    <row r="632" spans="1:45" ht="16.5" customHeight="1">
      <c r="A632" s="2571"/>
      <c r="B632" s="2571"/>
      <c r="C632" s="2571"/>
      <c r="D632" s="73"/>
      <c r="E632" s="73"/>
      <c r="F632" s="2629"/>
      <c r="G632" s="2571"/>
      <c r="H632" s="2571"/>
      <c r="I632" s="2571"/>
      <c r="J632" s="2571"/>
      <c r="K632" s="2571"/>
      <c r="L632" s="2571"/>
      <c r="M632" s="2571"/>
      <c r="N632" s="2571"/>
      <c r="O632" s="2571"/>
      <c r="P632" s="2571"/>
      <c r="Q632" s="2571"/>
      <c r="R632" s="2571"/>
      <c r="S632" s="2571"/>
      <c r="T632" s="2571"/>
      <c r="U632" s="2571"/>
      <c r="V632" s="2571"/>
      <c r="W632" s="2571"/>
      <c r="X632" s="2571"/>
      <c r="Y632" s="2571"/>
      <c r="Z632" s="2571"/>
      <c r="AA632" s="2571"/>
      <c r="AB632" s="2571"/>
      <c r="AC632" s="2571"/>
      <c r="AD632" s="2571"/>
      <c r="AE632" s="2571"/>
      <c r="AF632" s="2571"/>
      <c r="AG632" s="2571"/>
      <c r="AH632" s="2571"/>
      <c r="AI632" s="2571"/>
      <c r="AJ632" s="2571"/>
      <c r="AK632" s="2571"/>
      <c r="AL632" s="2571"/>
      <c r="AM632" s="2571"/>
      <c r="AN632" s="2571"/>
      <c r="AO632" s="2571"/>
      <c r="AP632" s="2571"/>
      <c r="AQ632" s="2571"/>
      <c r="AR632" s="2571"/>
      <c r="AS632" s="2571"/>
    </row>
    <row r="633" spans="1:45" ht="16.5" customHeight="1">
      <c r="A633" s="2571"/>
      <c r="B633" s="2571"/>
      <c r="C633" s="2571"/>
      <c r="D633" s="73"/>
      <c r="E633" s="73"/>
      <c r="F633" s="2629"/>
      <c r="G633" s="2571"/>
      <c r="H633" s="2571"/>
      <c r="I633" s="2571"/>
      <c r="J633" s="2571"/>
      <c r="K633" s="2571"/>
      <c r="L633" s="2571"/>
      <c r="M633" s="2571"/>
      <c r="N633" s="2571"/>
      <c r="O633" s="2571"/>
      <c r="P633" s="2571"/>
      <c r="Q633" s="2571"/>
      <c r="R633" s="2571"/>
      <c r="S633" s="2571"/>
      <c r="T633" s="2571"/>
      <c r="U633" s="2571"/>
      <c r="V633" s="2571"/>
      <c r="W633" s="2571"/>
      <c r="X633" s="2571"/>
      <c r="Y633" s="2571"/>
      <c r="Z633" s="2571"/>
      <c r="AA633" s="2571"/>
      <c r="AB633" s="2571"/>
      <c r="AC633" s="2571"/>
      <c r="AD633" s="2571"/>
      <c r="AE633" s="2571"/>
      <c r="AF633" s="2571"/>
      <c r="AG633" s="2571"/>
      <c r="AH633" s="2571"/>
      <c r="AI633" s="2571"/>
      <c r="AJ633" s="2571"/>
      <c r="AK633" s="2571"/>
      <c r="AL633" s="2571"/>
      <c r="AM633" s="2571"/>
      <c r="AN633" s="2571"/>
      <c r="AO633" s="2571"/>
      <c r="AP633" s="2571"/>
      <c r="AQ633" s="2571"/>
      <c r="AR633" s="2571"/>
      <c r="AS633" s="2571"/>
    </row>
    <row r="634" spans="1:45" ht="16.5" customHeight="1">
      <c r="A634" s="2571"/>
      <c r="B634" s="2571"/>
      <c r="C634" s="2571"/>
      <c r="D634" s="73"/>
      <c r="E634" s="73"/>
      <c r="F634" s="2629"/>
      <c r="G634" s="2571"/>
      <c r="H634" s="2571"/>
      <c r="I634" s="2571"/>
      <c r="J634" s="2571"/>
      <c r="K634" s="2571"/>
      <c r="L634" s="2571"/>
      <c r="M634" s="2571"/>
      <c r="N634" s="2571"/>
      <c r="O634" s="2571"/>
      <c r="P634" s="2571"/>
      <c r="Q634" s="2571"/>
      <c r="R634" s="2571"/>
      <c r="S634" s="2571"/>
      <c r="T634" s="2571"/>
      <c r="U634" s="2571"/>
      <c r="V634" s="2571"/>
      <c r="W634" s="2571"/>
      <c r="X634" s="2571"/>
      <c r="Y634" s="2571"/>
      <c r="Z634" s="2571"/>
      <c r="AA634" s="2571"/>
      <c r="AB634" s="2571"/>
      <c r="AC634" s="2571"/>
      <c r="AD634" s="2571"/>
      <c r="AE634" s="2571"/>
      <c r="AF634" s="2571"/>
      <c r="AG634" s="2571"/>
      <c r="AH634" s="2571"/>
      <c r="AI634" s="2571"/>
      <c r="AJ634" s="2571"/>
      <c r="AK634" s="2571"/>
      <c r="AL634" s="2571"/>
      <c r="AM634" s="2571"/>
      <c r="AN634" s="2571"/>
      <c r="AO634" s="2571"/>
      <c r="AP634" s="2571"/>
      <c r="AQ634" s="2571"/>
      <c r="AR634" s="2571"/>
      <c r="AS634" s="2571"/>
    </row>
    <row r="635" spans="1:45" ht="16.5" customHeight="1">
      <c r="A635" s="2571"/>
      <c r="B635" s="2571"/>
      <c r="C635" s="2571"/>
      <c r="D635" s="73"/>
      <c r="E635" s="73"/>
      <c r="F635" s="2629"/>
      <c r="G635" s="2571"/>
      <c r="H635" s="2571"/>
      <c r="I635" s="2571"/>
      <c r="J635" s="2571"/>
      <c r="K635" s="2571"/>
      <c r="L635" s="2571"/>
      <c r="M635" s="2571"/>
      <c r="N635" s="2571"/>
      <c r="O635" s="2571"/>
      <c r="P635" s="2571"/>
      <c r="Q635" s="2571"/>
      <c r="R635" s="2571"/>
      <c r="S635" s="2571"/>
      <c r="T635" s="2571"/>
      <c r="U635" s="2571"/>
      <c r="V635" s="2571"/>
      <c r="W635" s="2571"/>
      <c r="X635" s="2571"/>
      <c r="Y635" s="2571"/>
      <c r="Z635" s="2571"/>
      <c r="AA635" s="2571"/>
      <c r="AB635" s="2571"/>
      <c r="AC635" s="2571"/>
      <c r="AD635" s="2571"/>
      <c r="AE635" s="2571"/>
      <c r="AF635" s="2571"/>
      <c r="AG635" s="2571"/>
      <c r="AH635" s="2571"/>
      <c r="AI635" s="2571"/>
      <c r="AJ635" s="2571"/>
      <c r="AK635" s="2571"/>
      <c r="AL635" s="2571"/>
      <c r="AM635" s="2571"/>
      <c r="AN635" s="2571"/>
      <c r="AO635" s="2571"/>
      <c r="AP635" s="2571"/>
      <c r="AQ635" s="2571"/>
      <c r="AR635" s="2571"/>
      <c r="AS635" s="2571"/>
    </row>
    <row r="636" spans="1:45" ht="16.5" customHeight="1">
      <c r="A636" s="2571"/>
      <c r="B636" s="2571"/>
      <c r="C636" s="2571"/>
      <c r="D636" s="73"/>
      <c r="E636" s="73"/>
      <c r="F636" s="2629"/>
      <c r="G636" s="2571"/>
      <c r="H636" s="2571"/>
      <c r="I636" s="2571"/>
      <c r="J636" s="2571"/>
      <c r="K636" s="2571"/>
      <c r="L636" s="2571"/>
      <c r="M636" s="2571"/>
      <c r="N636" s="2571"/>
      <c r="O636" s="2571"/>
      <c r="P636" s="2571"/>
      <c r="Q636" s="2571"/>
      <c r="R636" s="2571"/>
      <c r="S636" s="2571"/>
      <c r="T636" s="2571"/>
      <c r="U636" s="2571"/>
      <c r="V636" s="2571"/>
      <c r="W636" s="2571"/>
      <c r="X636" s="2571"/>
      <c r="Y636" s="2571"/>
      <c r="Z636" s="2571"/>
      <c r="AA636" s="2571"/>
      <c r="AB636" s="2571"/>
      <c r="AC636" s="2571"/>
      <c r="AD636" s="2571"/>
      <c r="AE636" s="2571"/>
      <c r="AF636" s="2571"/>
      <c r="AG636" s="2571"/>
      <c r="AH636" s="2571"/>
      <c r="AI636" s="2571"/>
      <c r="AJ636" s="2571"/>
      <c r="AK636" s="2571"/>
      <c r="AL636" s="2571"/>
      <c r="AM636" s="2571"/>
      <c r="AN636" s="2571"/>
      <c r="AO636" s="2571"/>
      <c r="AP636" s="2571"/>
      <c r="AQ636" s="2571"/>
      <c r="AR636" s="2571"/>
      <c r="AS636" s="2571"/>
    </row>
    <row r="637" spans="1:45" ht="16.5" customHeight="1">
      <c r="A637" s="2571"/>
      <c r="B637" s="2571"/>
      <c r="C637" s="2571"/>
      <c r="D637" s="73"/>
      <c r="E637" s="73"/>
      <c r="F637" s="2629"/>
      <c r="G637" s="2571"/>
      <c r="H637" s="2571"/>
      <c r="I637" s="2571"/>
      <c r="J637" s="2571"/>
      <c r="K637" s="2571"/>
      <c r="L637" s="2571"/>
      <c r="M637" s="2571"/>
      <c r="N637" s="2571"/>
      <c r="O637" s="2571"/>
      <c r="P637" s="2571"/>
      <c r="Q637" s="2571"/>
      <c r="R637" s="2571"/>
      <c r="S637" s="2571"/>
      <c r="T637" s="2571"/>
      <c r="U637" s="2571"/>
      <c r="V637" s="2571"/>
      <c r="W637" s="2571"/>
      <c r="X637" s="2571"/>
      <c r="Y637" s="2571"/>
      <c r="Z637" s="2571"/>
      <c r="AA637" s="2571"/>
      <c r="AB637" s="2571"/>
      <c r="AC637" s="2571"/>
      <c r="AD637" s="2571"/>
      <c r="AE637" s="2571"/>
      <c r="AF637" s="2571"/>
      <c r="AG637" s="2571"/>
      <c r="AH637" s="2571"/>
      <c r="AI637" s="2571"/>
      <c r="AJ637" s="2571"/>
      <c r="AK637" s="2571"/>
      <c r="AL637" s="2571"/>
      <c r="AM637" s="2571"/>
      <c r="AN637" s="2571"/>
      <c r="AO637" s="2571"/>
      <c r="AP637" s="2571"/>
      <c r="AQ637" s="2571"/>
      <c r="AR637" s="2571"/>
      <c r="AS637" s="2571"/>
    </row>
    <row r="638" spans="1:45" ht="16.5" customHeight="1">
      <c r="A638" s="2571"/>
      <c r="B638" s="2571"/>
      <c r="C638" s="2571"/>
      <c r="D638" s="73"/>
      <c r="E638" s="73"/>
      <c r="F638" s="2629"/>
      <c r="G638" s="2571"/>
      <c r="H638" s="2571"/>
      <c r="I638" s="2571"/>
      <c r="J638" s="2571"/>
      <c r="K638" s="2571"/>
      <c r="L638" s="2571"/>
      <c r="M638" s="2571"/>
      <c r="N638" s="2571"/>
      <c r="O638" s="2571"/>
      <c r="P638" s="2571"/>
      <c r="Q638" s="2571"/>
      <c r="R638" s="2571"/>
      <c r="S638" s="2571"/>
      <c r="T638" s="2571"/>
      <c r="U638" s="2571"/>
      <c r="V638" s="2571"/>
      <c r="W638" s="2571"/>
      <c r="X638" s="2571"/>
      <c r="Y638" s="2571"/>
      <c r="Z638" s="2571"/>
      <c r="AA638" s="2571"/>
      <c r="AB638" s="2571"/>
      <c r="AC638" s="2571"/>
      <c r="AD638" s="2571"/>
      <c r="AE638" s="2571"/>
      <c r="AF638" s="2571"/>
      <c r="AG638" s="2571"/>
      <c r="AH638" s="2571"/>
      <c r="AI638" s="2571"/>
      <c r="AJ638" s="2571"/>
      <c r="AK638" s="2571"/>
      <c r="AL638" s="2571"/>
      <c r="AM638" s="2571"/>
      <c r="AN638" s="2571"/>
      <c r="AO638" s="2571"/>
      <c r="AP638" s="2571"/>
      <c r="AQ638" s="2571"/>
      <c r="AR638" s="2571"/>
      <c r="AS638" s="2571"/>
    </row>
    <row r="639" spans="1:45" ht="16.5" customHeight="1">
      <c r="A639" s="2571"/>
      <c r="B639" s="2571"/>
      <c r="C639" s="2571"/>
      <c r="D639" s="73"/>
      <c r="E639" s="73"/>
      <c r="F639" s="2629"/>
      <c r="G639" s="2571"/>
      <c r="H639" s="2571"/>
      <c r="I639" s="2571"/>
      <c r="J639" s="2571"/>
      <c r="K639" s="2571"/>
      <c r="L639" s="2571"/>
      <c r="M639" s="2571"/>
      <c r="N639" s="2571"/>
      <c r="O639" s="2571"/>
      <c r="P639" s="2571"/>
      <c r="Q639" s="2571"/>
      <c r="R639" s="2571"/>
      <c r="S639" s="2571"/>
      <c r="T639" s="2571"/>
      <c r="U639" s="2571"/>
      <c r="V639" s="2571"/>
      <c r="W639" s="2571"/>
      <c r="X639" s="2571"/>
      <c r="Y639" s="2571"/>
      <c r="Z639" s="2571"/>
      <c r="AA639" s="2571"/>
      <c r="AB639" s="2571"/>
      <c r="AC639" s="2571"/>
      <c r="AD639" s="2571"/>
      <c r="AE639" s="2571"/>
      <c r="AF639" s="2571"/>
      <c r="AG639" s="2571"/>
      <c r="AH639" s="2571"/>
      <c r="AI639" s="2571"/>
      <c r="AJ639" s="2571"/>
      <c r="AK639" s="2571"/>
      <c r="AL639" s="2571"/>
      <c r="AM639" s="2571"/>
      <c r="AN639" s="2571"/>
      <c r="AO639" s="2571"/>
      <c r="AP639" s="2571"/>
      <c r="AQ639" s="2571"/>
      <c r="AR639" s="2571"/>
      <c r="AS639" s="2571"/>
    </row>
    <row r="640" spans="1:45" ht="16.5" customHeight="1">
      <c r="A640" s="2571"/>
      <c r="B640" s="2571"/>
      <c r="C640" s="2571"/>
      <c r="D640" s="73"/>
      <c r="E640" s="73"/>
      <c r="F640" s="2629"/>
      <c r="G640" s="2571"/>
      <c r="H640" s="2571"/>
      <c r="I640" s="2571"/>
      <c r="J640" s="2571"/>
      <c r="K640" s="2571"/>
      <c r="L640" s="2571"/>
      <c r="M640" s="2571"/>
      <c r="N640" s="2571"/>
      <c r="O640" s="2571"/>
      <c r="P640" s="2571"/>
      <c r="Q640" s="2571"/>
      <c r="R640" s="2571"/>
      <c r="S640" s="2571"/>
      <c r="T640" s="2571"/>
      <c r="U640" s="2571"/>
      <c r="V640" s="2571"/>
      <c r="W640" s="2571"/>
      <c r="X640" s="2571"/>
      <c r="Y640" s="2571"/>
      <c r="Z640" s="2571"/>
      <c r="AA640" s="2571"/>
      <c r="AB640" s="2571"/>
      <c r="AC640" s="2571"/>
      <c r="AD640" s="2571"/>
      <c r="AE640" s="2571"/>
      <c r="AF640" s="2571"/>
      <c r="AG640" s="2571"/>
      <c r="AH640" s="2571"/>
      <c r="AI640" s="2571"/>
      <c r="AJ640" s="2571"/>
      <c r="AK640" s="2571"/>
      <c r="AL640" s="2571"/>
      <c r="AM640" s="2571"/>
      <c r="AN640" s="2571"/>
      <c r="AO640" s="2571"/>
      <c r="AP640" s="2571"/>
      <c r="AQ640" s="2571"/>
      <c r="AR640" s="2571"/>
      <c r="AS640" s="2571"/>
    </row>
    <row r="641" spans="1:45" ht="16.5" customHeight="1">
      <c r="A641" s="2571"/>
      <c r="B641" s="2571"/>
      <c r="C641" s="2571"/>
      <c r="D641" s="73"/>
      <c r="E641" s="73"/>
      <c r="F641" s="2629"/>
      <c r="G641" s="2571"/>
      <c r="H641" s="2571"/>
      <c r="I641" s="2571"/>
      <c r="J641" s="2571"/>
      <c r="K641" s="2571"/>
      <c r="L641" s="2571"/>
      <c r="M641" s="2571"/>
      <c r="N641" s="2571"/>
      <c r="O641" s="2571"/>
      <c r="P641" s="2571"/>
      <c r="Q641" s="2571"/>
      <c r="R641" s="2571"/>
      <c r="S641" s="2571"/>
      <c r="T641" s="2571"/>
      <c r="U641" s="2571"/>
      <c r="V641" s="2571"/>
      <c r="W641" s="2571"/>
      <c r="X641" s="2571"/>
      <c r="Y641" s="2571"/>
      <c r="Z641" s="2571"/>
      <c r="AA641" s="2571"/>
      <c r="AB641" s="2571"/>
      <c r="AC641" s="2571"/>
      <c r="AD641" s="2571"/>
      <c r="AE641" s="2571"/>
      <c r="AF641" s="2571"/>
      <c r="AG641" s="2571"/>
      <c r="AH641" s="2571"/>
      <c r="AI641" s="2571"/>
      <c r="AJ641" s="2571"/>
      <c r="AK641" s="2571"/>
      <c r="AL641" s="2571"/>
      <c r="AM641" s="2571"/>
      <c r="AN641" s="2571"/>
      <c r="AO641" s="2571"/>
      <c r="AP641" s="2571"/>
      <c r="AQ641" s="2571"/>
      <c r="AR641" s="2571"/>
      <c r="AS641" s="2571"/>
    </row>
    <row r="642" spans="1:45" ht="16.5" customHeight="1">
      <c r="A642" s="2571"/>
      <c r="B642" s="2571"/>
      <c r="C642" s="2571"/>
      <c r="D642" s="73"/>
      <c r="E642" s="73"/>
      <c r="F642" s="2629"/>
      <c r="G642" s="2571"/>
      <c r="H642" s="2571"/>
      <c r="I642" s="2571"/>
      <c r="J642" s="2571"/>
      <c r="K642" s="2571"/>
      <c r="L642" s="2571"/>
      <c r="M642" s="2571"/>
      <c r="N642" s="2571"/>
      <c r="O642" s="2571"/>
      <c r="P642" s="2571"/>
      <c r="Q642" s="2571"/>
      <c r="R642" s="2571"/>
      <c r="S642" s="2571"/>
      <c r="T642" s="2571"/>
      <c r="U642" s="2571"/>
      <c r="V642" s="2571"/>
      <c r="W642" s="2571"/>
      <c r="X642" s="2571"/>
      <c r="Y642" s="2571"/>
      <c r="Z642" s="2571"/>
      <c r="AA642" s="2571"/>
      <c r="AB642" s="2571"/>
      <c r="AC642" s="2571"/>
      <c r="AD642" s="2571"/>
      <c r="AE642" s="2571"/>
      <c r="AF642" s="2571"/>
      <c r="AG642" s="2571"/>
      <c r="AH642" s="2571"/>
      <c r="AI642" s="2571"/>
      <c r="AJ642" s="2571"/>
      <c r="AK642" s="2571"/>
      <c r="AL642" s="2571"/>
      <c r="AM642" s="2571"/>
      <c r="AN642" s="2571"/>
      <c r="AO642" s="2571"/>
      <c r="AP642" s="2571"/>
      <c r="AQ642" s="2571"/>
      <c r="AR642" s="2571"/>
      <c r="AS642" s="2571"/>
    </row>
    <row r="643" spans="1:45" ht="16.5" customHeight="1">
      <c r="A643" s="2571"/>
      <c r="B643" s="2571"/>
      <c r="C643" s="2571"/>
      <c r="D643" s="73"/>
      <c r="E643" s="73"/>
      <c r="F643" s="2629"/>
      <c r="G643" s="2571"/>
      <c r="H643" s="2571"/>
      <c r="I643" s="2571"/>
      <c r="J643" s="2571"/>
      <c r="K643" s="2571"/>
      <c r="L643" s="2571"/>
      <c r="M643" s="2571"/>
      <c r="N643" s="2571"/>
      <c r="O643" s="2571"/>
      <c r="P643" s="2571"/>
      <c r="Q643" s="2571"/>
      <c r="R643" s="2571"/>
      <c r="S643" s="2571"/>
      <c r="T643" s="2571"/>
      <c r="U643" s="2571"/>
      <c r="V643" s="2571"/>
      <c r="W643" s="2571"/>
      <c r="X643" s="2571"/>
      <c r="Y643" s="2571"/>
      <c r="Z643" s="2571"/>
      <c r="AA643" s="2571"/>
      <c r="AB643" s="2571"/>
      <c r="AC643" s="2571"/>
      <c r="AD643" s="2571"/>
      <c r="AE643" s="2571"/>
      <c r="AF643" s="2571"/>
      <c r="AG643" s="2571"/>
      <c r="AH643" s="2571"/>
      <c r="AI643" s="2571"/>
      <c r="AJ643" s="2571"/>
      <c r="AK643" s="2571"/>
      <c r="AL643" s="2571"/>
      <c r="AM643" s="2571"/>
      <c r="AN643" s="2571"/>
      <c r="AO643" s="2571"/>
      <c r="AP643" s="2571"/>
      <c r="AQ643" s="2571"/>
      <c r="AR643" s="2571"/>
      <c r="AS643" s="2571"/>
    </row>
    <row r="644" spans="1:45" ht="16.5" customHeight="1">
      <c r="A644" s="2571"/>
      <c r="B644" s="2571"/>
      <c r="C644" s="2571"/>
      <c r="D644" s="73"/>
      <c r="E644" s="73"/>
      <c r="F644" s="2629"/>
      <c r="G644" s="2571"/>
      <c r="H644" s="2571"/>
      <c r="I644" s="2571"/>
      <c r="J644" s="2571"/>
      <c r="K644" s="2571"/>
      <c r="L644" s="2571"/>
      <c r="M644" s="2571"/>
      <c r="N644" s="2571"/>
      <c r="O644" s="2571"/>
      <c r="P644" s="2571"/>
      <c r="Q644" s="2571"/>
      <c r="R644" s="2571"/>
      <c r="S644" s="2571"/>
      <c r="T644" s="2571"/>
      <c r="U644" s="2571"/>
      <c r="V644" s="2571"/>
      <c r="W644" s="2571"/>
      <c r="X644" s="2571"/>
      <c r="Y644" s="2571"/>
      <c r="Z644" s="2571"/>
      <c r="AA644" s="2571"/>
      <c r="AB644" s="2571"/>
      <c r="AC644" s="2571"/>
      <c r="AD644" s="2571"/>
      <c r="AE644" s="2571"/>
      <c r="AF644" s="2571"/>
      <c r="AG644" s="2571"/>
      <c r="AH644" s="2571"/>
      <c r="AI644" s="2571"/>
      <c r="AJ644" s="2571"/>
      <c r="AK644" s="2571"/>
      <c r="AL644" s="2571"/>
      <c r="AM644" s="2571"/>
      <c r="AN644" s="2571"/>
      <c r="AO644" s="2571"/>
      <c r="AP644" s="2571"/>
      <c r="AQ644" s="2571"/>
      <c r="AR644" s="2571"/>
      <c r="AS644" s="2571"/>
    </row>
    <row r="645" spans="1:45" ht="16.5" customHeight="1">
      <c r="A645" s="2571"/>
      <c r="B645" s="2571"/>
      <c r="C645" s="2571"/>
      <c r="D645" s="73"/>
      <c r="E645" s="73"/>
      <c r="F645" s="2629"/>
      <c r="G645" s="2571"/>
      <c r="H645" s="2571"/>
      <c r="I645" s="2571"/>
      <c r="J645" s="2571"/>
      <c r="K645" s="2571"/>
      <c r="L645" s="2571"/>
      <c r="M645" s="2571"/>
      <c r="N645" s="2571"/>
      <c r="O645" s="2571"/>
      <c r="P645" s="2571"/>
      <c r="Q645" s="2571"/>
      <c r="R645" s="2571"/>
      <c r="S645" s="2571"/>
      <c r="T645" s="2571"/>
      <c r="U645" s="2571"/>
      <c r="V645" s="2571"/>
      <c r="W645" s="2571"/>
      <c r="X645" s="2571"/>
      <c r="Y645" s="2571"/>
      <c r="Z645" s="2571"/>
      <c r="AA645" s="2571"/>
      <c r="AB645" s="2571"/>
      <c r="AC645" s="2571"/>
      <c r="AD645" s="2571"/>
      <c r="AE645" s="2571"/>
      <c r="AF645" s="2571"/>
      <c r="AG645" s="2571"/>
      <c r="AH645" s="2571"/>
      <c r="AI645" s="2571"/>
      <c r="AJ645" s="2571"/>
      <c r="AK645" s="2571"/>
      <c r="AL645" s="2571"/>
      <c r="AM645" s="2571"/>
      <c r="AN645" s="2571"/>
      <c r="AO645" s="2571"/>
      <c r="AP645" s="2571"/>
      <c r="AQ645" s="2571"/>
      <c r="AR645" s="2571"/>
      <c r="AS645" s="2571"/>
    </row>
    <row r="646" spans="1:45" ht="16.5" customHeight="1">
      <c r="A646" s="2571"/>
      <c r="B646" s="2571"/>
      <c r="C646" s="2571"/>
      <c r="D646" s="73"/>
      <c r="E646" s="73"/>
      <c r="F646" s="2629"/>
      <c r="G646" s="2571"/>
      <c r="H646" s="2571"/>
      <c r="I646" s="2571"/>
      <c r="J646" s="2571"/>
      <c r="K646" s="2571"/>
      <c r="L646" s="2571"/>
      <c r="M646" s="2571"/>
      <c r="N646" s="2571"/>
      <c r="O646" s="2571"/>
      <c r="P646" s="2571"/>
      <c r="Q646" s="2571"/>
      <c r="R646" s="2571"/>
      <c r="S646" s="2571"/>
      <c r="T646" s="2571"/>
      <c r="U646" s="2571"/>
      <c r="V646" s="2571"/>
      <c r="W646" s="2571"/>
      <c r="X646" s="2571"/>
      <c r="Y646" s="2571"/>
      <c r="Z646" s="2571"/>
      <c r="AA646" s="2571"/>
      <c r="AB646" s="2571"/>
      <c r="AC646" s="2571"/>
      <c r="AD646" s="2571"/>
      <c r="AE646" s="2571"/>
      <c r="AF646" s="2571"/>
      <c r="AG646" s="2571"/>
      <c r="AH646" s="2571"/>
      <c r="AI646" s="2571"/>
      <c r="AJ646" s="2571"/>
      <c r="AK646" s="2571"/>
      <c r="AL646" s="2571"/>
      <c r="AM646" s="2571"/>
      <c r="AN646" s="2571"/>
      <c r="AO646" s="2571"/>
      <c r="AP646" s="2571"/>
      <c r="AQ646" s="2571"/>
      <c r="AR646" s="2571"/>
      <c r="AS646" s="2571"/>
    </row>
    <row r="647" spans="1:45" ht="16.5" customHeight="1">
      <c r="A647" s="2571"/>
      <c r="B647" s="2571"/>
      <c r="C647" s="2571"/>
      <c r="D647" s="73"/>
      <c r="E647" s="73"/>
      <c r="F647" s="2629"/>
      <c r="G647" s="2571"/>
      <c r="H647" s="2571"/>
      <c r="I647" s="2571"/>
      <c r="J647" s="2571"/>
      <c r="K647" s="2571"/>
      <c r="L647" s="2571"/>
      <c r="M647" s="2571"/>
      <c r="N647" s="2571"/>
      <c r="O647" s="2571"/>
      <c r="P647" s="2571"/>
      <c r="Q647" s="2571"/>
      <c r="R647" s="2571"/>
      <c r="S647" s="2571"/>
      <c r="T647" s="2571"/>
      <c r="U647" s="2571"/>
      <c r="V647" s="2571"/>
      <c r="W647" s="2571"/>
      <c r="X647" s="2571"/>
      <c r="Y647" s="2571"/>
      <c r="Z647" s="2571"/>
      <c r="AA647" s="2571"/>
      <c r="AB647" s="2571"/>
      <c r="AC647" s="2571"/>
      <c r="AD647" s="2571"/>
      <c r="AE647" s="2571"/>
      <c r="AF647" s="2571"/>
      <c r="AG647" s="2571"/>
      <c r="AH647" s="2571"/>
      <c r="AI647" s="2571"/>
      <c r="AJ647" s="2571"/>
      <c r="AK647" s="2571"/>
      <c r="AL647" s="2571"/>
      <c r="AM647" s="2571"/>
      <c r="AN647" s="2571"/>
      <c r="AO647" s="2571"/>
      <c r="AP647" s="2571"/>
      <c r="AQ647" s="2571"/>
      <c r="AR647" s="2571"/>
      <c r="AS647" s="2571"/>
    </row>
    <row r="648" spans="1:45" ht="16.5" customHeight="1">
      <c r="A648" s="2571"/>
      <c r="B648" s="2571"/>
      <c r="C648" s="2571"/>
      <c r="D648" s="73"/>
      <c r="E648" s="73"/>
      <c r="F648" s="2629"/>
      <c r="G648" s="2571"/>
      <c r="H648" s="2571"/>
      <c r="I648" s="2571"/>
      <c r="J648" s="2571"/>
      <c r="K648" s="2571"/>
      <c r="L648" s="2571"/>
      <c r="M648" s="2571"/>
      <c r="N648" s="2571"/>
      <c r="O648" s="2571"/>
      <c r="P648" s="2571"/>
      <c r="Q648" s="2571"/>
      <c r="R648" s="2571"/>
      <c r="S648" s="2571"/>
      <c r="T648" s="2571"/>
      <c r="U648" s="2571"/>
      <c r="V648" s="2571"/>
      <c r="W648" s="2571"/>
      <c r="X648" s="2571"/>
      <c r="Y648" s="2571"/>
      <c r="Z648" s="2571"/>
      <c r="AA648" s="2571"/>
      <c r="AB648" s="2571"/>
      <c r="AC648" s="2571"/>
      <c r="AD648" s="2571"/>
      <c r="AE648" s="2571"/>
      <c r="AF648" s="2571"/>
      <c r="AG648" s="2571"/>
      <c r="AH648" s="2571"/>
      <c r="AI648" s="2571"/>
      <c r="AJ648" s="2571"/>
      <c r="AK648" s="2571"/>
      <c r="AL648" s="2571"/>
      <c r="AM648" s="2571"/>
      <c r="AN648" s="2571"/>
      <c r="AO648" s="2571"/>
      <c r="AP648" s="2571"/>
      <c r="AQ648" s="2571"/>
      <c r="AR648" s="2571"/>
      <c r="AS648" s="2571"/>
    </row>
    <row r="649" spans="1:45" ht="16.5" customHeight="1">
      <c r="A649" s="2571"/>
      <c r="B649" s="2571"/>
      <c r="C649" s="2571"/>
      <c r="D649" s="73"/>
      <c r="E649" s="73"/>
      <c r="F649" s="2629"/>
      <c r="G649" s="2571"/>
      <c r="H649" s="2571"/>
      <c r="I649" s="2571"/>
      <c r="J649" s="2571"/>
      <c r="K649" s="2571"/>
      <c r="L649" s="2571"/>
      <c r="M649" s="2571"/>
      <c r="N649" s="2571"/>
      <c r="O649" s="2571"/>
      <c r="P649" s="2571"/>
      <c r="Q649" s="2571"/>
      <c r="R649" s="2571"/>
      <c r="S649" s="2571"/>
      <c r="T649" s="2571"/>
      <c r="U649" s="2571"/>
      <c r="V649" s="2571"/>
      <c r="W649" s="2571"/>
      <c r="X649" s="2571"/>
      <c r="Y649" s="2571"/>
      <c r="Z649" s="2571"/>
      <c r="AA649" s="2571"/>
      <c r="AB649" s="2571"/>
      <c r="AC649" s="2571"/>
      <c r="AD649" s="2571"/>
      <c r="AE649" s="2571"/>
      <c r="AF649" s="2571"/>
      <c r="AG649" s="2571"/>
      <c r="AH649" s="2571"/>
      <c r="AI649" s="2571"/>
      <c r="AJ649" s="2571"/>
      <c r="AK649" s="2571"/>
      <c r="AL649" s="2571"/>
      <c r="AM649" s="2571"/>
      <c r="AN649" s="2571"/>
      <c r="AO649" s="2571"/>
      <c r="AP649" s="2571"/>
      <c r="AQ649" s="2571"/>
      <c r="AR649" s="2571"/>
      <c r="AS649" s="2571"/>
    </row>
    <row r="650" spans="1:45" ht="16.5" customHeight="1">
      <c r="A650" s="2571"/>
      <c r="B650" s="2571"/>
      <c r="C650" s="2571"/>
      <c r="D650" s="73"/>
      <c r="E650" s="73"/>
      <c r="F650" s="2629"/>
      <c r="G650" s="2571"/>
      <c r="H650" s="2571"/>
      <c r="I650" s="2571"/>
      <c r="J650" s="2571"/>
      <c r="K650" s="2571"/>
      <c r="L650" s="2571"/>
      <c r="M650" s="2571"/>
      <c r="N650" s="2571"/>
      <c r="O650" s="2571"/>
      <c r="P650" s="2571"/>
      <c r="Q650" s="2571"/>
      <c r="R650" s="2571"/>
      <c r="S650" s="2571"/>
      <c r="T650" s="2571"/>
      <c r="U650" s="2571"/>
      <c r="V650" s="2571"/>
      <c r="W650" s="2571"/>
      <c r="X650" s="2571"/>
      <c r="Y650" s="2571"/>
      <c r="Z650" s="2571"/>
      <c r="AA650" s="2571"/>
      <c r="AB650" s="2571"/>
      <c r="AC650" s="2571"/>
      <c r="AD650" s="2571"/>
      <c r="AE650" s="2571"/>
      <c r="AF650" s="2571"/>
      <c r="AG650" s="2571"/>
      <c r="AH650" s="2571"/>
      <c r="AI650" s="2571"/>
      <c r="AJ650" s="2571"/>
      <c r="AK650" s="2571"/>
      <c r="AL650" s="2571"/>
      <c r="AM650" s="2571"/>
      <c r="AN650" s="2571"/>
      <c r="AO650" s="2571"/>
      <c r="AP650" s="2571"/>
      <c r="AQ650" s="2571"/>
      <c r="AR650" s="2571"/>
      <c r="AS650" s="2571"/>
    </row>
    <row r="651" spans="1:45" ht="16.5" customHeight="1">
      <c r="A651" s="2571"/>
      <c r="B651" s="2571"/>
      <c r="C651" s="2571"/>
      <c r="D651" s="73"/>
      <c r="E651" s="73"/>
      <c r="F651" s="2629"/>
      <c r="G651" s="2571"/>
      <c r="H651" s="2571"/>
      <c r="I651" s="2571"/>
      <c r="J651" s="2571"/>
      <c r="K651" s="2571"/>
      <c r="L651" s="2571"/>
      <c r="M651" s="2571"/>
      <c r="N651" s="2571"/>
      <c r="O651" s="2571"/>
      <c r="P651" s="2571"/>
      <c r="Q651" s="2571"/>
      <c r="R651" s="2571"/>
      <c r="S651" s="2571"/>
      <c r="T651" s="2571"/>
      <c r="U651" s="2571"/>
      <c r="V651" s="2571"/>
      <c r="W651" s="2571"/>
      <c r="X651" s="2571"/>
      <c r="Y651" s="2571"/>
      <c r="Z651" s="2571"/>
      <c r="AA651" s="2571"/>
      <c r="AB651" s="2571"/>
      <c r="AC651" s="2571"/>
      <c r="AD651" s="2571"/>
      <c r="AE651" s="2571"/>
      <c r="AF651" s="2571"/>
      <c r="AG651" s="2571"/>
      <c r="AH651" s="2571"/>
      <c r="AI651" s="2571"/>
      <c r="AJ651" s="2571"/>
      <c r="AK651" s="2571"/>
      <c r="AL651" s="2571"/>
      <c r="AM651" s="2571"/>
      <c r="AN651" s="2571"/>
      <c r="AO651" s="2571"/>
      <c r="AP651" s="2571"/>
      <c r="AQ651" s="2571"/>
      <c r="AR651" s="2571"/>
      <c r="AS651" s="2571"/>
    </row>
    <row r="652" spans="1:45" ht="16.5" customHeight="1">
      <c r="A652" s="2571"/>
      <c r="B652" s="2571"/>
      <c r="C652" s="2571"/>
      <c r="D652" s="73"/>
      <c r="E652" s="73"/>
      <c r="F652" s="2629"/>
      <c r="G652" s="2571"/>
      <c r="H652" s="2571"/>
      <c r="I652" s="2571"/>
      <c r="J652" s="2571"/>
      <c r="K652" s="2571"/>
      <c r="L652" s="2571"/>
      <c r="M652" s="2571"/>
      <c r="N652" s="2571"/>
      <c r="O652" s="2571"/>
      <c r="P652" s="2571"/>
      <c r="Q652" s="2571"/>
      <c r="R652" s="2571"/>
      <c r="S652" s="2571"/>
      <c r="T652" s="2571"/>
      <c r="U652" s="2571"/>
      <c r="V652" s="2571"/>
      <c r="W652" s="2571"/>
      <c r="X652" s="2571"/>
      <c r="Y652" s="2571"/>
      <c r="Z652" s="2571"/>
      <c r="AA652" s="2571"/>
      <c r="AB652" s="2571"/>
      <c r="AC652" s="2571"/>
      <c r="AD652" s="2571"/>
      <c r="AE652" s="2571"/>
      <c r="AF652" s="2571"/>
      <c r="AG652" s="2571"/>
      <c r="AH652" s="2571"/>
      <c r="AI652" s="2571"/>
      <c r="AJ652" s="2571"/>
      <c r="AK652" s="2571"/>
      <c r="AL652" s="2571"/>
      <c r="AM652" s="2571"/>
      <c r="AN652" s="2571"/>
      <c r="AO652" s="2571"/>
      <c r="AP652" s="2571"/>
      <c r="AQ652" s="2571"/>
      <c r="AR652" s="2571"/>
      <c r="AS652" s="2571"/>
    </row>
    <row r="653" spans="1:45" ht="16.5" customHeight="1">
      <c r="A653" s="2571"/>
      <c r="B653" s="2571"/>
      <c r="C653" s="2571"/>
      <c r="D653" s="73"/>
      <c r="E653" s="73"/>
      <c r="F653" s="2629"/>
      <c r="G653" s="2571"/>
      <c r="H653" s="2571"/>
      <c r="I653" s="2571"/>
      <c r="J653" s="2571"/>
      <c r="K653" s="2571"/>
      <c r="L653" s="2571"/>
      <c r="M653" s="2571"/>
      <c r="N653" s="2571"/>
      <c r="O653" s="2571"/>
      <c r="P653" s="2571"/>
      <c r="Q653" s="2571"/>
      <c r="R653" s="2571"/>
      <c r="S653" s="2571"/>
      <c r="T653" s="2571"/>
      <c r="U653" s="2571"/>
      <c r="V653" s="2571"/>
      <c r="W653" s="2571"/>
      <c r="X653" s="2571"/>
      <c r="Y653" s="2571"/>
      <c r="Z653" s="2571"/>
      <c r="AA653" s="2571"/>
      <c r="AB653" s="2571"/>
      <c r="AC653" s="2571"/>
      <c r="AD653" s="2571"/>
      <c r="AE653" s="2571"/>
      <c r="AF653" s="2571"/>
      <c r="AG653" s="2571"/>
      <c r="AH653" s="2571"/>
      <c r="AI653" s="2571"/>
      <c r="AJ653" s="2571"/>
      <c r="AK653" s="2571"/>
      <c r="AL653" s="2571"/>
      <c r="AM653" s="2571"/>
      <c r="AN653" s="2571"/>
      <c r="AO653" s="2571"/>
      <c r="AP653" s="2571"/>
      <c r="AQ653" s="2571"/>
      <c r="AR653" s="2571"/>
      <c r="AS653" s="2571"/>
    </row>
    <row r="654" spans="1:45" ht="16.5" customHeight="1">
      <c r="A654" s="2571"/>
      <c r="B654" s="2571"/>
      <c r="C654" s="2571"/>
      <c r="D654" s="73"/>
      <c r="E654" s="73"/>
      <c r="F654" s="2629"/>
      <c r="G654" s="2571"/>
      <c r="H654" s="2571"/>
      <c r="I654" s="2571"/>
      <c r="J654" s="2571"/>
      <c r="K654" s="2571"/>
      <c r="L654" s="2571"/>
      <c r="M654" s="2571"/>
      <c r="N654" s="2571"/>
      <c r="O654" s="2571"/>
      <c r="P654" s="2571"/>
      <c r="Q654" s="2571"/>
      <c r="R654" s="2571"/>
      <c r="S654" s="2571"/>
      <c r="T654" s="2571"/>
      <c r="U654" s="2571"/>
      <c r="V654" s="2571"/>
      <c r="W654" s="2571"/>
      <c r="X654" s="2571"/>
      <c r="Y654" s="2571"/>
      <c r="Z654" s="2571"/>
      <c r="AA654" s="2571"/>
      <c r="AB654" s="2571"/>
      <c r="AC654" s="2571"/>
      <c r="AD654" s="2571"/>
      <c r="AE654" s="2571"/>
      <c r="AF654" s="2571"/>
      <c r="AG654" s="2571"/>
      <c r="AH654" s="2571"/>
      <c r="AI654" s="2571"/>
      <c r="AJ654" s="2571"/>
      <c r="AK654" s="2571"/>
      <c r="AL654" s="2571"/>
      <c r="AM654" s="2571"/>
      <c r="AN654" s="2571"/>
      <c r="AO654" s="2571"/>
      <c r="AP654" s="2571"/>
      <c r="AQ654" s="2571"/>
      <c r="AR654" s="2571"/>
      <c r="AS654" s="2571"/>
    </row>
    <row r="655" spans="1:45" ht="16.5" customHeight="1">
      <c r="A655" s="2571"/>
      <c r="B655" s="2571"/>
      <c r="C655" s="2571"/>
      <c r="D655" s="73"/>
      <c r="E655" s="73"/>
      <c r="F655" s="2629"/>
      <c r="G655" s="2571"/>
      <c r="H655" s="2571"/>
      <c r="I655" s="2571"/>
      <c r="J655" s="2571"/>
      <c r="K655" s="2571"/>
      <c r="L655" s="2571"/>
      <c r="M655" s="2571"/>
      <c r="N655" s="2571"/>
      <c r="O655" s="2571"/>
      <c r="P655" s="2571"/>
      <c r="Q655" s="2571"/>
      <c r="R655" s="2571"/>
      <c r="S655" s="2571"/>
      <c r="T655" s="2571"/>
      <c r="U655" s="2571"/>
      <c r="V655" s="2571"/>
      <c r="W655" s="2571"/>
      <c r="X655" s="2571"/>
      <c r="Y655" s="2571"/>
      <c r="Z655" s="2571"/>
      <c r="AA655" s="2571"/>
      <c r="AB655" s="2571"/>
      <c r="AC655" s="2571"/>
      <c r="AD655" s="2571"/>
      <c r="AE655" s="2571"/>
      <c r="AF655" s="2571"/>
      <c r="AG655" s="2571"/>
      <c r="AH655" s="2571"/>
      <c r="AI655" s="2571"/>
      <c r="AJ655" s="2571"/>
      <c r="AK655" s="2571"/>
      <c r="AL655" s="2571"/>
      <c r="AM655" s="2571"/>
      <c r="AN655" s="2571"/>
      <c r="AO655" s="2571"/>
      <c r="AP655" s="2571"/>
      <c r="AQ655" s="2571"/>
      <c r="AR655" s="2571"/>
      <c r="AS655" s="2571"/>
    </row>
    <row r="656" spans="1:45" ht="16.5" customHeight="1">
      <c r="A656" s="2571"/>
      <c r="B656" s="2571"/>
      <c r="C656" s="2571"/>
      <c r="D656" s="73"/>
      <c r="E656" s="73"/>
      <c r="F656" s="2629"/>
      <c r="G656" s="2571"/>
      <c r="H656" s="2571"/>
      <c r="I656" s="2571"/>
      <c r="J656" s="2571"/>
      <c r="K656" s="2571"/>
      <c r="L656" s="2571"/>
      <c r="M656" s="2571"/>
      <c r="N656" s="2571"/>
      <c r="O656" s="2571"/>
      <c r="P656" s="2571"/>
      <c r="Q656" s="2571"/>
      <c r="R656" s="2571"/>
      <c r="S656" s="2571"/>
      <c r="T656" s="2571"/>
      <c r="U656" s="2571"/>
      <c r="V656" s="2571"/>
      <c r="W656" s="2571"/>
      <c r="X656" s="2571"/>
      <c r="Y656" s="2571"/>
      <c r="Z656" s="2571"/>
      <c r="AA656" s="2571"/>
      <c r="AB656" s="2571"/>
      <c r="AC656" s="2571"/>
      <c r="AD656" s="2571"/>
      <c r="AE656" s="2571"/>
      <c r="AF656" s="2571"/>
      <c r="AG656" s="2571"/>
      <c r="AH656" s="2571"/>
      <c r="AI656" s="2571"/>
      <c r="AJ656" s="2571"/>
      <c r="AK656" s="2571"/>
      <c r="AL656" s="2571"/>
      <c r="AM656" s="2571"/>
      <c r="AN656" s="2571"/>
      <c r="AO656" s="2571"/>
      <c r="AP656" s="2571"/>
      <c r="AQ656" s="2571"/>
      <c r="AR656" s="2571"/>
      <c r="AS656" s="2571"/>
    </row>
    <row r="657" spans="1:45" ht="16.5" customHeight="1">
      <c r="A657" s="2571"/>
      <c r="B657" s="2571"/>
      <c r="C657" s="2571"/>
      <c r="D657" s="73"/>
      <c r="E657" s="73"/>
      <c r="F657" s="2629"/>
      <c r="G657" s="2571"/>
      <c r="H657" s="2571"/>
      <c r="I657" s="2571"/>
      <c r="J657" s="2571"/>
      <c r="K657" s="2571"/>
      <c r="L657" s="2571"/>
      <c r="M657" s="2571"/>
      <c r="N657" s="2571"/>
      <c r="O657" s="2571"/>
      <c r="P657" s="2571"/>
      <c r="Q657" s="2571"/>
      <c r="R657" s="2571"/>
      <c r="S657" s="2571"/>
      <c r="T657" s="2571"/>
      <c r="U657" s="2571"/>
      <c r="V657" s="2571"/>
      <c r="W657" s="2571"/>
      <c r="X657" s="2571"/>
      <c r="Y657" s="2571"/>
      <c r="Z657" s="2571"/>
      <c r="AA657" s="2571"/>
      <c r="AB657" s="2571"/>
      <c r="AC657" s="2571"/>
      <c r="AD657" s="2571"/>
      <c r="AE657" s="2571"/>
      <c r="AF657" s="2571"/>
      <c r="AG657" s="2571"/>
      <c r="AH657" s="2571"/>
      <c r="AI657" s="2571"/>
      <c r="AJ657" s="2571"/>
      <c r="AK657" s="2571"/>
      <c r="AL657" s="2571"/>
      <c r="AM657" s="2571"/>
      <c r="AN657" s="2571"/>
      <c r="AO657" s="2571"/>
      <c r="AP657" s="2571"/>
      <c r="AQ657" s="2571"/>
      <c r="AR657" s="2571"/>
      <c r="AS657" s="2571"/>
    </row>
    <row r="658" spans="1:45" ht="16.5" customHeight="1">
      <c r="A658" s="2571"/>
      <c r="B658" s="2571"/>
      <c r="C658" s="2571"/>
      <c r="D658" s="73"/>
      <c r="E658" s="73"/>
      <c r="F658" s="2629"/>
      <c r="G658" s="2571"/>
      <c r="H658" s="2571"/>
      <c r="I658" s="2571"/>
      <c r="J658" s="2571"/>
      <c r="K658" s="2571"/>
      <c r="L658" s="2571"/>
      <c r="M658" s="2571"/>
      <c r="N658" s="2571"/>
      <c r="O658" s="2571"/>
      <c r="P658" s="2571"/>
      <c r="Q658" s="2571"/>
      <c r="R658" s="2571"/>
      <c r="S658" s="2571"/>
      <c r="T658" s="2571"/>
      <c r="U658" s="2571"/>
      <c r="V658" s="2571"/>
      <c r="W658" s="2571"/>
      <c r="X658" s="2571"/>
      <c r="Y658" s="2571"/>
      <c r="Z658" s="2571"/>
      <c r="AA658" s="2571"/>
      <c r="AB658" s="2571"/>
      <c r="AC658" s="2571"/>
      <c r="AD658" s="2571"/>
      <c r="AE658" s="2571"/>
      <c r="AF658" s="2571"/>
      <c r="AG658" s="2571"/>
      <c r="AH658" s="2571"/>
      <c r="AI658" s="2571"/>
      <c r="AJ658" s="2571"/>
      <c r="AK658" s="2571"/>
      <c r="AL658" s="2571"/>
      <c r="AM658" s="2571"/>
      <c r="AN658" s="2571"/>
      <c r="AO658" s="2571"/>
      <c r="AP658" s="2571"/>
      <c r="AQ658" s="2571"/>
      <c r="AR658" s="2571"/>
      <c r="AS658" s="2571"/>
    </row>
    <row r="659" spans="1:45" ht="16.5" customHeight="1">
      <c r="A659" s="2571"/>
      <c r="B659" s="2571"/>
      <c r="C659" s="2571"/>
      <c r="D659" s="73"/>
      <c r="E659" s="73"/>
      <c r="F659" s="2629"/>
      <c r="G659" s="2571"/>
      <c r="H659" s="2571"/>
      <c r="I659" s="2571"/>
      <c r="J659" s="2571"/>
      <c r="K659" s="2571"/>
      <c r="L659" s="2571"/>
      <c r="M659" s="2571"/>
      <c r="N659" s="2571"/>
      <c r="O659" s="2571"/>
      <c r="P659" s="2571"/>
      <c r="Q659" s="2571"/>
      <c r="R659" s="2571"/>
      <c r="S659" s="2571"/>
      <c r="T659" s="2571"/>
      <c r="U659" s="2571"/>
      <c r="V659" s="2571"/>
      <c r="W659" s="2571"/>
      <c r="X659" s="2571"/>
      <c r="Y659" s="2571"/>
      <c r="Z659" s="2571"/>
      <c r="AA659" s="2571"/>
      <c r="AB659" s="2571"/>
      <c r="AC659" s="2571"/>
      <c r="AD659" s="2571"/>
      <c r="AE659" s="2571"/>
      <c r="AF659" s="2571"/>
      <c r="AG659" s="2571"/>
      <c r="AH659" s="2571"/>
      <c r="AI659" s="2571"/>
      <c r="AJ659" s="2571"/>
      <c r="AK659" s="2571"/>
      <c r="AL659" s="2571"/>
      <c r="AM659" s="2571"/>
      <c r="AN659" s="2571"/>
      <c r="AO659" s="2571"/>
      <c r="AP659" s="2571"/>
      <c r="AQ659" s="2571"/>
      <c r="AR659" s="2571"/>
      <c r="AS659" s="2571"/>
    </row>
    <row r="660" spans="1:45" ht="16.5" customHeight="1">
      <c r="A660" s="2571"/>
      <c r="B660" s="2571"/>
      <c r="C660" s="2571"/>
      <c r="D660" s="73"/>
      <c r="E660" s="73"/>
      <c r="F660" s="2629"/>
      <c r="G660" s="2571"/>
      <c r="H660" s="2571"/>
      <c r="I660" s="2571"/>
      <c r="J660" s="2571"/>
      <c r="K660" s="2571"/>
      <c r="L660" s="2571"/>
      <c r="M660" s="2571"/>
      <c r="N660" s="2571"/>
      <c r="O660" s="2571"/>
      <c r="P660" s="2571"/>
      <c r="Q660" s="2571"/>
      <c r="R660" s="2571"/>
      <c r="S660" s="2571"/>
      <c r="T660" s="2571"/>
      <c r="U660" s="2571"/>
      <c r="V660" s="2571"/>
      <c r="W660" s="2571"/>
      <c r="X660" s="2571"/>
      <c r="Y660" s="2571"/>
      <c r="Z660" s="2571"/>
      <c r="AA660" s="2571"/>
      <c r="AB660" s="2571"/>
      <c r="AC660" s="2571"/>
      <c r="AD660" s="2571"/>
      <c r="AE660" s="2571"/>
      <c r="AF660" s="2571"/>
      <c r="AG660" s="2571"/>
      <c r="AH660" s="2571"/>
      <c r="AI660" s="2571"/>
      <c r="AJ660" s="2571"/>
      <c r="AK660" s="2571"/>
      <c r="AL660" s="2571"/>
      <c r="AM660" s="2571"/>
      <c r="AN660" s="2571"/>
      <c r="AO660" s="2571"/>
      <c r="AP660" s="2571"/>
      <c r="AQ660" s="2571"/>
      <c r="AR660" s="2571"/>
      <c r="AS660" s="2571"/>
    </row>
    <row r="661" spans="1:45" ht="16.5" customHeight="1">
      <c r="A661" s="2571"/>
      <c r="B661" s="2571"/>
      <c r="C661" s="2571"/>
      <c r="D661" s="73"/>
      <c r="E661" s="73"/>
      <c r="F661" s="2629"/>
      <c r="G661" s="2571"/>
      <c r="H661" s="2571"/>
      <c r="I661" s="2571"/>
      <c r="J661" s="2571"/>
      <c r="K661" s="2571"/>
      <c r="L661" s="2571"/>
      <c r="M661" s="2571"/>
      <c r="N661" s="2571"/>
      <c r="O661" s="2571"/>
      <c r="P661" s="2571"/>
      <c r="Q661" s="2571"/>
      <c r="R661" s="2571"/>
      <c r="S661" s="2571"/>
      <c r="T661" s="2571"/>
      <c r="U661" s="2571"/>
      <c r="V661" s="2571"/>
      <c r="W661" s="2571"/>
      <c r="X661" s="2571"/>
      <c r="Y661" s="2571"/>
      <c r="Z661" s="2571"/>
      <c r="AA661" s="2571"/>
      <c r="AB661" s="2571"/>
      <c r="AC661" s="2571"/>
      <c r="AD661" s="2571"/>
      <c r="AE661" s="2571"/>
      <c r="AF661" s="2571"/>
      <c r="AG661" s="2571"/>
      <c r="AH661" s="2571"/>
      <c r="AI661" s="2571"/>
      <c r="AJ661" s="2571"/>
      <c r="AK661" s="2571"/>
      <c r="AL661" s="2571"/>
      <c r="AM661" s="2571"/>
      <c r="AN661" s="2571"/>
      <c r="AO661" s="2571"/>
      <c r="AP661" s="2571"/>
      <c r="AQ661" s="2571"/>
      <c r="AR661" s="2571"/>
      <c r="AS661" s="2571"/>
    </row>
    <row r="662" spans="1:45" ht="16.5" customHeight="1">
      <c r="A662" s="2571"/>
      <c r="B662" s="2571"/>
      <c r="C662" s="2571"/>
      <c r="D662" s="73"/>
      <c r="E662" s="73"/>
      <c r="F662" s="2629"/>
      <c r="G662" s="2571"/>
      <c r="H662" s="2571"/>
      <c r="I662" s="2571"/>
      <c r="J662" s="2571"/>
      <c r="K662" s="2571"/>
      <c r="L662" s="2571"/>
      <c r="M662" s="2571"/>
      <c r="N662" s="2571"/>
      <c r="O662" s="2571"/>
      <c r="P662" s="2571"/>
      <c r="Q662" s="2571"/>
      <c r="R662" s="2571"/>
      <c r="S662" s="2571"/>
      <c r="T662" s="2571"/>
      <c r="U662" s="2571"/>
      <c r="V662" s="2571"/>
      <c r="W662" s="2571"/>
      <c r="X662" s="2571"/>
      <c r="Y662" s="2571"/>
      <c r="Z662" s="2571"/>
      <c r="AA662" s="2571"/>
      <c r="AB662" s="2571"/>
      <c r="AC662" s="2571"/>
      <c r="AD662" s="2571"/>
      <c r="AE662" s="2571"/>
      <c r="AF662" s="2571"/>
      <c r="AG662" s="2571"/>
      <c r="AH662" s="2571"/>
      <c r="AI662" s="2571"/>
      <c r="AJ662" s="2571"/>
      <c r="AK662" s="2571"/>
      <c r="AL662" s="2571"/>
      <c r="AM662" s="2571"/>
      <c r="AN662" s="2571"/>
      <c r="AO662" s="2571"/>
      <c r="AP662" s="2571"/>
      <c r="AQ662" s="2571"/>
      <c r="AR662" s="2571"/>
      <c r="AS662" s="2571"/>
    </row>
    <row r="663" spans="1:45" ht="16.5" customHeight="1">
      <c r="A663" s="2571"/>
      <c r="B663" s="2571"/>
      <c r="C663" s="2571"/>
      <c r="D663" s="73"/>
      <c r="E663" s="73"/>
      <c r="F663" s="2629"/>
      <c r="G663" s="2571"/>
      <c r="H663" s="2571"/>
      <c r="I663" s="2571"/>
      <c r="J663" s="2571"/>
      <c r="K663" s="2571"/>
      <c r="L663" s="2571"/>
      <c r="M663" s="2571"/>
      <c r="N663" s="2571"/>
      <c r="O663" s="2571"/>
      <c r="P663" s="2571"/>
      <c r="Q663" s="2571"/>
      <c r="R663" s="2571"/>
      <c r="S663" s="2571"/>
      <c r="T663" s="2571"/>
      <c r="U663" s="2571"/>
      <c r="V663" s="2571"/>
      <c r="W663" s="2571"/>
      <c r="X663" s="2571"/>
      <c r="Y663" s="2571"/>
      <c r="Z663" s="2571"/>
      <c r="AA663" s="2571"/>
      <c r="AB663" s="2571"/>
      <c r="AC663" s="2571"/>
      <c r="AD663" s="2571"/>
      <c r="AE663" s="2571"/>
      <c r="AF663" s="2571"/>
      <c r="AG663" s="2571"/>
      <c r="AH663" s="2571"/>
      <c r="AI663" s="2571"/>
      <c r="AJ663" s="2571"/>
      <c r="AK663" s="2571"/>
      <c r="AL663" s="2571"/>
      <c r="AM663" s="2571"/>
      <c r="AN663" s="2571"/>
      <c r="AO663" s="2571"/>
      <c r="AP663" s="2571"/>
      <c r="AQ663" s="2571"/>
      <c r="AR663" s="2571"/>
      <c r="AS663" s="2571"/>
    </row>
    <row r="664" spans="1:45" ht="16.5" customHeight="1">
      <c r="A664" s="2571"/>
      <c r="B664" s="2571"/>
      <c r="C664" s="2571"/>
      <c r="D664" s="73"/>
      <c r="E664" s="73"/>
      <c r="F664" s="2629"/>
      <c r="G664" s="2571"/>
      <c r="H664" s="2571"/>
      <c r="I664" s="2571"/>
      <c r="J664" s="2571"/>
      <c r="K664" s="2571"/>
      <c r="L664" s="2571"/>
      <c r="M664" s="2571"/>
      <c r="N664" s="2571"/>
      <c r="O664" s="2571"/>
      <c r="P664" s="2571"/>
      <c r="Q664" s="2571"/>
      <c r="R664" s="2571"/>
      <c r="S664" s="2571"/>
      <c r="T664" s="2571"/>
      <c r="U664" s="2571"/>
      <c r="V664" s="2571"/>
      <c r="W664" s="2571"/>
      <c r="X664" s="2571"/>
      <c r="Y664" s="2571"/>
      <c r="Z664" s="2571"/>
      <c r="AA664" s="2571"/>
      <c r="AB664" s="2571"/>
      <c r="AC664" s="2571"/>
      <c r="AD664" s="2571"/>
      <c r="AE664" s="2571"/>
      <c r="AF664" s="2571"/>
      <c r="AG664" s="2571"/>
      <c r="AH664" s="2571"/>
      <c r="AI664" s="2571"/>
      <c r="AJ664" s="2571"/>
      <c r="AK664" s="2571"/>
      <c r="AL664" s="2571"/>
      <c r="AM664" s="2571"/>
      <c r="AN664" s="2571"/>
      <c r="AO664" s="2571"/>
      <c r="AP664" s="2571"/>
      <c r="AQ664" s="2571"/>
      <c r="AR664" s="2571"/>
      <c r="AS664" s="2571"/>
    </row>
    <row r="665" spans="1:45" ht="16.5" customHeight="1">
      <c r="A665" s="2571"/>
      <c r="B665" s="2571"/>
      <c r="C665" s="2571"/>
      <c r="D665" s="73"/>
      <c r="E665" s="73"/>
      <c r="F665" s="2629"/>
      <c r="G665" s="2571"/>
      <c r="H665" s="2571"/>
      <c r="I665" s="2571"/>
      <c r="J665" s="2571"/>
      <c r="K665" s="2571"/>
      <c r="L665" s="2571"/>
      <c r="M665" s="2571"/>
      <c r="N665" s="2571"/>
      <c r="O665" s="2571"/>
      <c r="P665" s="2571"/>
      <c r="Q665" s="2571"/>
      <c r="R665" s="2571"/>
      <c r="S665" s="2571"/>
      <c r="T665" s="2571"/>
      <c r="U665" s="2571"/>
      <c r="V665" s="2571"/>
      <c r="W665" s="2571"/>
      <c r="X665" s="2571"/>
      <c r="Y665" s="2571"/>
      <c r="Z665" s="2571"/>
      <c r="AA665" s="2571"/>
      <c r="AB665" s="2571"/>
      <c r="AC665" s="2571"/>
      <c r="AD665" s="2571"/>
      <c r="AE665" s="2571"/>
      <c r="AF665" s="2571"/>
      <c r="AG665" s="2571"/>
      <c r="AH665" s="2571"/>
      <c r="AI665" s="2571"/>
      <c r="AJ665" s="2571"/>
      <c r="AK665" s="2571"/>
      <c r="AL665" s="2571"/>
      <c r="AM665" s="2571"/>
      <c r="AN665" s="2571"/>
      <c r="AO665" s="2571"/>
      <c r="AP665" s="2571"/>
      <c r="AQ665" s="2571"/>
      <c r="AR665" s="2571"/>
      <c r="AS665" s="2571"/>
    </row>
    <row r="666" spans="1:45" ht="16.5" customHeight="1">
      <c r="A666" s="2571"/>
      <c r="B666" s="2571"/>
      <c r="C666" s="2571"/>
      <c r="D666" s="73"/>
      <c r="E666" s="73"/>
      <c r="F666" s="2629"/>
      <c r="G666" s="2571"/>
      <c r="H666" s="2571"/>
      <c r="I666" s="2571"/>
      <c r="J666" s="2571"/>
      <c r="K666" s="2571"/>
      <c r="L666" s="2571"/>
      <c r="M666" s="2571"/>
      <c r="N666" s="2571"/>
      <c r="O666" s="2571"/>
      <c r="P666" s="2571"/>
      <c r="Q666" s="2571"/>
      <c r="R666" s="2571"/>
      <c r="S666" s="2571"/>
      <c r="T666" s="2571"/>
      <c r="U666" s="2571"/>
      <c r="V666" s="2571"/>
      <c r="W666" s="2571"/>
      <c r="X666" s="2571"/>
      <c r="Y666" s="2571"/>
      <c r="Z666" s="2571"/>
      <c r="AA666" s="2571"/>
      <c r="AB666" s="2571"/>
      <c r="AC666" s="2571"/>
      <c r="AD666" s="2571"/>
      <c r="AE666" s="2571"/>
      <c r="AF666" s="2571"/>
      <c r="AG666" s="2571"/>
      <c r="AH666" s="2571"/>
      <c r="AI666" s="2571"/>
      <c r="AJ666" s="2571"/>
      <c r="AK666" s="2571"/>
      <c r="AL666" s="2571"/>
      <c r="AM666" s="2571"/>
      <c r="AN666" s="2571"/>
      <c r="AO666" s="2571"/>
      <c r="AP666" s="2571"/>
      <c r="AQ666" s="2571"/>
      <c r="AR666" s="2571"/>
      <c r="AS666" s="2571"/>
    </row>
    <row r="667" spans="1:45" ht="16.5" customHeight="1">
      <c r="A667" s="2571"/>
      <c r="B667" s="2571"/>
      <c r="C667" s="2571"/>
      <c r="D667" s="73"/>
      <c r="E667" s="73"/>
      <c r="F667" s="2629"/>
      <c r="G667" s="2571"/>
      <c r="H667" s="2571"/>
      <c r="I667" s="2571"/>
      <c r="J667" s="2571"/>
      <c r="K667" s="2571"/>
      <c r="L667" s="2571"/>
      <c r="M667" s="2571"/>
      <c r="N667" s="2571"/>
      <c r="O667" s="2571"/>
      <c r="P667" s="2571"/>
      <c r="Q667" s="2571"/>
      <c r="R667" s="2571"/>
      <c r="S667" s="2571"/>
      <c r="T667" s="2571"/>
      <c r="U667" s="2571"/>
      <c r="V667" s="2571"/>
      <c r="W667" s="2571"/>
      <c r="X667" s="2571"/>
      <c r="Y667" s="2571"/>
      <c r="Z667" s="2571"/>
      <c r="AA667" s="2571"/>
      <c r="AB667" s="2571"/>
      <c r="AC667" s="2571"/>
      <c r="AD667" s="2571"/>
      <c r="AE667" s="2571"/>
      <c r="AF667" s="2571"/>
      <c r="AG667" s="2571"/>
      <c r="AH667" s="2571"/>
      <c r="AI667" s="2571"/>
      <c r="AJ667" s="2571"/>
      <c r="AK667" s="2571"/>
      <c r="AL667" s="2571"/>
      <c r="AM667" s="2571"/>
      <c r="AN667" s="2571"/>
      <c r="AO667" s="2571"/>
      <c r="AP667" s="2571"/>
      <c r="AQ667" s="2571"/>
      <c r="AR667" s="2571"/>
      <c r="AS667" s="2571"/>
    </row>
    <row r="668" spans="1:45" ht="16.5" customHeight="1">
      <c r="A668" s="2571"/>
      <c r="B668" s="2571"/>
      <c r="C668" s="2571"/>
      <c r="D668" s="73"/>
      <c r="E668" s="73"/>
      <c r="F668" s="2629"/>
      <c r="G668" s="2571"/>
      <c r="H668" s="2571"/>
      <c r="I668" s="2571"/>
      <c r="J668" s="2571"/>
      <c r="K668" s="2571"/>
      <c r="L668" s="2571"/>
      <c r="M668" s="2571"/>
      <c r="N668" s="2571"/>
      <c r="O668" s="2571"/>
      <c r="P668" s="2571"/>
      <c r="Q668" s="2571"/>
      <c r="R668" s="2571"/>
      <c r="S668" s="2571"/>
      <c r="T668" s="2571"/>
      <c r="U668" s="2571"/>
      <c r="V668" s="2571"/>
      <c r="W668" s="2571"/>
      <c r="X668" s="2571"/>
      <c r="Y668" s="2571"/>
      <c r="Z668" s="2571"/>
      <c r="AA668" s="2571"/>
      <c r="AB668" s="2571"/>
      <c r="AC668" s="2571"/>
      <c r="AD668" s="2571"/>
      <c r="AE668" s="2571"/>
      <c r="AF668" s="2571"/>
      <c r="AG668" s="2571"/>
      <c r="AH668" s="2571"/>
      <c r="AI668" s="2571"/>
      <c r="AJ668" s="2571"/>
      <c r="AK668" s="2571"/>
      <c r="AL668" s="2571"/>
      <c r="AM668" s="2571"/>
      <c r="AN668" s="2571"/>
      <c r="AO668" s="2571"/>
      <c r="AP668" s="2571"/>
      <c r="AQ668" s="2571"/>
      <c r="AR668" s="2571"/>
      <c r="AS668" s="2571"/>
    </row>
    <row r="669" spans="1:45" ht="16.5" customHeight="1">
      <c r="A669" s="2571"/>
      <c r="B669" s="2571"/>
      <c r="C669" s="2571"/>
      <c r="D669" s="73"/>
      <c r="E669" s="73"/>
      <c r="F669" s="2629"/>
      <c r="G669" s="2571"/>
      <c r="H669" s="2571"/>
      <c r="I669" s="2571"/>
      <c r="J669" s="2571"/>
      <c r="K669" s="2571"/>
      <c r="L669" s="2571"/>
      <c r="M669" s="2571"/>
      <c r="N669" s="2571"/>
      <c r="O669" s="2571"/>
      <c r="P669" s="2571"/>
      <c r="Q669" s="2571"/>
      <c r="R669" s="2571"/>
      <c r="S669" s="2571"/>
      <c r="T669" s="2571"/>
      <c r="U669" s="2571"/>
      <c r="V669" s="2571"/>
      <c r="W669" s="2571"/>
      <c r="X669" s="2571"/>
      <c r="Y669" s="2571"/>
      <c r="Z669" s="2571"/>
      <c r="AA669" s="2571"/>
      <c r="AB669" s="2571"/>
      <c r="AC669" s="2571"/>
      <c r="AD669" s="2571"/>
      <c r="AE669" s="2571"/>
      <c r="AF669" s="2571"/>
      <c r="AG669" s="2571"/>
      <c r="AH669" s="2571"/>
      <c r="AI669" s="2571"/>
      <c r="AJ669" s="2571"/>
      <c r="AK669" s="2571"/>
      <c r="AL669" s="2571"/>
      <c r="AM669" s="2571"/>
      <c r="AN669" s="2571"/>
      <c r="AO669" s="2571"/>
      <c r="AP669" s="2571"/>
      <c r="AQ669" s="2571"/>
      <c r="AR669" s="2571"/>
      <c r="AS669" s="2571"/>
    </row>
    <row r="670" spans="1:45" ht="16.5" customHeight="1">
      <c r="A670" s="2571"/>
      <c r="B670" s="2571"/>
      <c r="C670" s="2571"/>
      <c r="D670" s="73"/>
      <c r="E670" s="73"/>
      <c r="F670" s="2629"/>
      <c r="G670" s="2571"/>
      <c r="H670" s="2571"/>
      <c r="I670" s="2571"/>
      <c r="J670" s="2571"/>
      <c r="K670" s="2571"/>
      <c r="L670" s="2571"/>
      <c r="M670" s="2571"/>
      <c r="N670" s="2571"/>
      <c r="O670" s="2571"/>
      <c r="P670" s="2571"/>
      <c r="Q670" s="2571"/>
      <c r="R670" s="2571"/>
      <c r="S670" s="2571"/>
      <c r="T670" s="2571"/>
      <c r="U670" s="2571"/>
      <c r="V670" s="2571"/>
      <c r="W670" s="2571"/>
      <c r="X670" s="2571"/>
      <c r="Y670" s="2571"/>
      <c r="Z670" s="2571"/>
      <c r="AA670" s="2571"/>
      <c r="AB670" s="2571"/>
      <c r="AC670" s="2571"/>
      <c r="AD670" s="2571"/>
      <c r="AE670" s="2571"/>
      <c r="AF670" s="2571"/>
      <c r="AG670" s="2571"/>
      <c r="AH670" s="2571"/>
      <c r="AI670" s="2571"/>
      <c r="AJ670" s="2571"/>
      <c r="AK670" s="2571"/>
      <c r="AL670" s="2571"/>
      <c r="AM670" s="2571"/>
      <c r="AN670" s="2571"/>
      <c r="AO670" s="2571"/>
      <c r="AP670" s="2571"/>
      <c r="AQ670" s="2571"/>
      <c r="AR670" s="2571"/>
      <c r="AS670" s="2571"/>
    </row>
    <row r="671" spans="1:45" ht="16.5" customHeight="1">
      <c r="A671" s="2571"/>
      <c r="B671" s="2571"/>
      <c r="C671" s="2571"/>
      <c r="D671" s="73"/>
      <c r="E671" s="73"/>
      <c r="F671" s="2629"/>
      <c r="G671" s="2571"/>
      <c r="H671" s="2571"/>
      <c r="I671" s="2571"/>
      <c r="J671" s="2571"/>
      <c r="K671" s="2571"/>
      <c r="L671" s="2571"/>
      <c r="M671" s="2571"/>
      <c r="N671" s="2571"/>
      <c r="O671" s="2571"/>
      <c r="P671" s="2571"/>
      <c r="Q671" s="2571"/>
      <c r="R671" s="2571"/>
      <c r="S671" s="2571"/>
      <c r="T671" s="2571"/>
      <c r="U671" s="2571"/>
      <c r="V671" s="2571"/>
      <c r="W671" s="2571"/>
      <c r="X671" s="2571"/>
      <c r="Y671" s="2571"/>
      <c r="Z671" s="2571"/>
      <c r="AA671" s="2571"/>
      <c r="AB671" s="2571"/>
      <c r="AC671" s="2571"/>
      <c r="AD671" s="2571"/>
      <c r="AE671" s="2571"/>
      <c r="AF671" s="2571"/>
      <c r="AG671" s="2571"/>
      <c r="AH671" s="2571"/>
      <c r="AI671" s="2571"/>
      <c r="AJ671" s="2571"/>
      <c r="AK671" s="2571"/>
      <c r="AL671" s="2571"/>
      <c r="AM671" s="2571"/>
      <c r="AN671" s="2571"/>
      <c r="AO671" s="2571"/>
      <c r="AP671" s="2571"/>
      <c r="AQ671" s="2571"/>
      <c r="AR671" s="2571"/>
      <c r="AS671" s="2571"/>
    </row>
    <row r="672" spans="1:45" ht="16.5" customHeight="1">
      <c r="A672" s="2571"/>
      <c r="B672" s="2571"/>
      <c r="C672" s="2571"/>
      <c r="D672" s="73"/>
      <c r="E672" s="73"/>
      <c r="F672" s="2629"/>
      <c r="G672" s="2571"/>
      <c r="H672" s="2571"/>
      <c r="I672" s="2571"/>
      <c r="J672" s="2571"/>
      <c r="K672" s="2571"/>
      <c r="L672" s="2571"/>
      <c r="M672" s="2571"/>
      <c r="N672" s="2571"/>
      <c r="O672" s="2571"/>
      <c r="P672" s="2571"/>
      <c r="Q672" s="2571"/>
      <c r="R672" s="2571"/>
      <c r="S672" s="2571"/>
      <c r="T672" s="2571"/>
      <c r="U672" s="2571"/>
      <c r="V672" s="2571"/>
      <c r="W672" s="2571"/>
      <c r="X672" s="2571"/>
      <c r="Y672" s="2571"/>
      <c r="Z672" s="2571"/>
      <c r="AA672" s="2571"/>
      <c r="AB672" s="2571"/>
      <c r="AC672" s="2571"/>
      <c r="AD672" s="2571"/>
      <c r="AE672" s="2571"/>
      <c r="AF672" s="2571"/>
      <c r="AG672" s="2571"/>
      <c r="AH672" s="2571"/>
      <c r="AI672" s="2571"/>
      <c r="AJ672" s="2571"/>
      <c r="AK672" s="2571"/>
      <c r="AL672" s="2571"/>
      <c r="AM672" s="2571"/>
      <c r="AN672" s="2571"/>
      <c r="AO672" s="2571"/>
      <c r="AP672" s="2571"/>
      <c r="AQ672" s="2571"/>
      <c r="AR672" s="2571"/>
      <c r="AS672" s="2571"/>
    </row>
    <row r="673" spans="1:45" ht="16.5" customHeight="1">
      <c r="A673" s="2571"/>
      <c r="B673" s="2571"/>
      <c r="C673" s="2571"/>
      <c r="D673" s="73"/>
      <c r="E673" s="73"/>
      <c r="F673" s="2629"/>
      <c r="G673" s="2571"/>
      <c r="H673" s="2571"/>
      <c r="I673" s="2571"/>
      <c r="J673" s="2571"/>
      <c r="K673" s="2571"/>
      <c r="L673" s="2571"/>
      <c r="M673" s="2571"/>
      <c r="N673" s="2571"/>
      <c r="O673" s="2571"/>
      <c r="P673" s="2571"/>
      <c r="Q673" s="2571"/>
      <c r="R673" s="2571"/>
      <c r="S673" s="2571"/>
      <c r="T673" s="2571"/>
      <c r="U673" s="2571"/>
      <c r="V673" s="2571"/>
      <c r="W673" s="2571"/>
      <c r="X673" s="2571"/>
      <c r="Y673" s="2571"/>
      <c r="Z673" s="2571"/>
      <c r="AA673" s="2571"/>
      <c r="AB673" s="2571"/>
      <c r="AC673" s="2571"/>
      <c r="AD673" s="2571"/>
      <c r="AE673" s="2571"/>
      <c r="AF673" s="2571"/>
      <c r="AG673" s="2571"/>
      <c r="AH673" s="2571"/>
      <c r="AI673" s="2571"/>
      <c r="AJ673" s="2571"/>
      <c r="AK673" s="2571"/>
      <c r="AL673" s="2571"/>
      <c r="AM673" s="2571"/>
      <c r="AN673" s="2571"/>
      <c r="AO673" s="2571"/>
      <c r="AP673" s="2571"/>
      <c r="AQ673" s="2571"/>
      <c r="AR673" s="2571"/>
      <c r="AS673" s="2571"/>
    </row>
    <row r="674" spans="1:45" ht="16.5" customHeight="1">
      <c r="A674" s="2571"/>
      <c r="B674" s="2571"/>
      <c r="C674" s="2571"/>
      <c r="D674" s="73"/>
      <c r="E674" s="73"/>
      <c r="F674" s="2629"/>
      <c r="G674" s="2571"/>
      <c r="H674" s="2571"/>
      <c r="I674" s="2571"/>
      <c r="J674" s="2571"/>
      <c r="K674" s="2571"/>
      <c r="L674" s="2571"/>
      <c r="M674" s="2571"/>
      <c r="N674" s="2571"/>
      <c r="O674" s="2571"/>
      <c r="P674" s="2571"/>
      <c r="Q674" s="2571"/>
      <c r="R674" s="2571"/>
      <c r="S674" s="2571"/>
      <c r="T674" s="2571"/>
      <c r="U674" s="2571"/>
      <c r="V674" s="2571"/>
      <c r="W674" s="2571"/>
      <c r="X674" s="2571"/>
      <c r="Y674" s="2571"/>
      <c r="Z674" s="2571"/>
      <c r="AA674" s="2571"/>
      <c r="AB674" s="2571"/>
      <c r="AC674" s="2571"/>
      <c r="AD674" s="2571"/>
      <c r="AE674" s="2571"/>
      <c r="AF674" s="2571"/>
      <c r="AG674" s="2571"/>
      <c r="AH674" s="2571"/>
      <c r="AI674" s="2571"/>
      <c r="AJ674" s="2571"/>
      <c r="AK674" s="2571"/>
      <c r="AL674" s="2571"/>
      <c r="AM674" s="2571"/>
      <c r="AN674" s="2571"/>
      <c r="AO674" s="2571"/>
      <c r="AP674" s="2571"/>
      <c r="AQ674" s="2571"/>
      <c r="AR674" s="2571"/>
      <c r="AS674" s="2571"/>
    </row>
    <row r="675" spans="1:45" ht="16.5" customHeight="1">
      <c r="A675" s="2571"/>
      <c r="B675" s="2571"/>
      <c r="C675" s="2571"/>
      <c r="D675" s="73"/>
      <c r="E675" s="73"/>
      <c r="F675" s="2629"/>
      <c r="G675" s="2571"/>
      <c r="H675" s="2571"/>
      <c r="I675" s="2571"/>
      <c r="J675" s="2571"/>
      <c r="K675" s="2571"/>
      <c r="L675" s="2571"/>
      <c r="M675" s="2571"/>
      <c r="N675" s="2571"/>
      <c r="O675" s="2571"/>
      <c r="P675" s="2571"/>
      <c r="Q675" s="2571"/>
      <c r="R675" s="2571"/>
      <c r="S675" s="2571"/>
      <c r="T675" s="2571"/>
      <c r="U675" s="2571"/>
      <c r="V675" s="2571"/>
      <c r="W675" s="2571"/>
      <c r="X675" s="2571"/>
      <c r="Y675" s="2571"/>
      <c r="Z675" s="2571"/>
      <c r="AA675" s="2571"/>
      <c r="AB675" s="2571"/>
      <c r="AC675" s="2571"/>
      <c r="AD675" s="2571"/>
      <c r="AE675" s="2571"/>
      <c r="AF675" s="2571"/>
      <c r="AG675" s="2571"/>
      <c r="AH675" s="2571"/>
      <c r="AI675" s="2571"/>
      <c r="AJ675" s="2571"/>
      <c r="AK675" s="2571"/>
      <c r="AL675" s="2571"/>
      <c r="AM675" s="2571"/>
      <c r="AN675" s="2571"/>
      <c r="AO675" s="2571"/>
      <c r="AP675" s="2571"/>
      <c r="AQ675" s="2571"/>
      <c r="AR675" s="2571"/>
      <c r="AS675" s="2571"/>
    </row>
    <row r="676" spans="1:45" ht="16.5" customHeight="1">
      <c r="A676" s="2571"/>
      <c r="B676" s="2571"/>
      <c r="C676" s="2571"/>
      <c r="D676" s="73"/>
      <c r="E676" s="73"/>
      <c r="F676" s="2629"/>
      <c r="G676" s="2571"/>
      <c r="H676" s="2571"/>
      <c r="I676" s="2571"/>
      <c r="J676" s="2571"/>
      <c r="K676" s="2571"/>
      <c r="L676" s="2571"/>
      <c r="M676" s="2571"/>
      <c r="N676" s="2571"/>
      <c r="O676" s="2571"/>
      <c r="P676" s="2571"/>
      <c r="Q676" s="2571"/>
      <c r="R676" s="2571"/>
      <c r="S676" s="2571"/>
      <c r="T676" s="2571"/>
      <c r="U676" s="2571"/>
      <c r="V676" s="2571"/>
      <c r="W676" s="2571"/>
      <c r="X676" s="2571"/>
      <c r="Y676" s="2571"/>
      <c r="Z676" s="2571"/>
      <c r="AA676" s="2571"/>
      <c r="AB676" s="2571"/>
      <c r="AC676" s="2571"/>
      <c r="AD676" s="2571"/>
      <c r="AE676" s="2571"/>
      <c r="AF676" s="2571"/>
      <c r="AG676" s="2571"/>
      <c r="AH676" s="2571"/>
      <c r="AI676" s="2571"/>
      <c r="AJ676" s="2571"/>
      <c r="AK676" s="2571"/>
      <c r="AL676" s="2571"/>
      <c r="AM676" s="2571"/>
      <c r="AN676" s="2571"/>
      <c r="AO676" s="2571"/>
      <c r="AP676" s="2571"/>
      <c r="AQ676" s="2571"/>
      <c r="AR676" s="2571"/>
      <c r="AS676" s="2571"/>
    </row>
    <row r="677" spans="1:45" ht="16.5" customHeight="1">
      <c r="A677" s="2571"/>
      <c r="B677" s="2571"/>
      <c r="C677" s="2571"/>
      <c r="D677" s="73"/>
      <c r="E677" s="73"/>
      <c r="F677" s="2629"/>
      <c r="G677" s="2571"/>
      <c r="H677" s="2571"/>
      <c r="I677" s="2571"/>
      <c r="J677" s="2571"/>
      <c r="K677" s="2571"/>
      <c r="L677" s="2571"/>
      <c r="M677" s="2571"/>
      <c r="N677" s="2571"/>
      <c r="O677" s="2571"/>
      <c r="P677" s="2571"/>
      <c r="Q677" s="2571"/>
      <c r="R677" s="2571"/>
      <c r="S677" s="2571"/>
      <c r="T677" s="2571"/>
      <c r="U677" s="2571"/>
      <c r="V677" s="2571"/>
      <c r="W677" s="2571"/>
      <c r="X677" s="2571"/>
      <c r="Y677" s="2571"/>
      <c r="Z677" s="2571"/>
      <c r="AA677" s="2571"/>
      <c r="AB677" s="2571"/>
      <c r="AC677" s="2571"/>
      <c r="AD677" s="2571"/>
      <c r="AE677" s="2571"/>
      <c r="AF677" s="2571"/>
      <c r="AG677" s="2571"/>
      <c r="AH677" s="2571"/>
      <c r="AI677" s="2571"/>
      <c r="AJ677" s="2571"/>
      <c r="AK677" s="2571"/>
      <c r="AL677" s="2571"/>
      <c r="AM677" s="2571"/>
      <c r="AN677" s="2571"/>
      <c r="AO677" s="2571"/>
      <c r="AP677" s="2571"/>
      <c r="AQ677" s="2571"/>
      <c r="AR677" s="2571"/>
      <c r="AS677" s="2571"/>
    </row>
    <row r="678" spans="1:45" ht="16.5" customHeight="1">
      <c r="A678" s="2571"/>
      <c r="B678" s="2571"/>
      <c r="C678" s="2571"/>
      <c r="D678" s="73"/>
      <c r="E678" s="73"/>
      <c r="F678" s="2629"/>
      <c r="G678" s="2571"/>
      <c r="H678" s="2571"/>
      <c r="I678" s="2571"/>
      <c r="J678" s="2571"/>
      <c r="K678" s="2571"/>
      <c r="L678" s="2571"/>
      <c r="M678" s="2571"/>
      <c r="N678" s="2571"/>
      <c r="O678" s="2571"/>
      <c r="P678" s="2571"/>
      <c r="Q678" s="2571"/>
      <c r="R678" s="2571"/>
      <c r="S678" s="2571"/>
      <c r="T678" s="2571"/>
      <c r="U678" s="2571"/>
      <c r="V678" s="2571"/>
      <c r="W678" s="2571"/>
      <c r="X678" s="2571"/>
      <c r="Y678" s="2571"/>
      <c r="Z678" s="2571"/>
      <c r="AA678" s="2571"/>
      <c r="AB678" s="2571"/>
      <c r="AC678" s="2571"/>
      <c r="AD678" s="2571"/>
      <c r="AE678" s="2571"/>
      <c r="AF678" s="2571"/>
      <c r="AG678" s="2571"/>
      <c r="AH678" s="2571"/>
      <c r="AI678" s="2571"/>
      <c r="AJ678" s="2571"/>
      <c r="AK678" s="2571"/>
      <c r="AL678" s="2571"/>
      <c r="AM678" s="2571"/>
      <c r="AN678" s="2571"/>
      <c r="AO678" s="2571"/>
      <c r="AP678" s="2571"/>
      <c r="AQ678" s="2571"/>
      <c r="AR678" s="2571"/>
      <c r="AS678" s="2571"/>
    </row>
    <row r="679" spans="1:45" ht="16.5" customHeight="1">
      <c r="A679" s="2571"/>
      <c r="B679" s="2571"/>
      <c r="C679" s="2571"/>
      <c r="D679" s="73"/>
      <c r="E679" s="73"/>
      <c r="F679" s="2629"/>
      <c r="G679" s="2571"/>
      <c r="H679" s="2571"/>
      <c r="I679" s="2571"/>
      <c r="J679" s="2571"/>
      <c r="K679" s="2571"/>
      <c r="L679" s="2571"/>
      <c r="M679" s="2571"/>
      <c r="N679" s="2571"/>
      <c r="O679" s="2571"/>
      <c r="P679" s="2571"/>
      <c r="Q679" s="2571"/>
      <c r="R679" s="2571"/>
      <c r="S679" s="2571"/>
      <c r="T679" s="2571"/>
      <c r="U679" s="2571"/>
      <c r="V679" s="2571"/>
      <c r="W679" s="2571"/>
      <c r="X679" s="2571"/>
      <c r="Y679" s="2571"/>
      <c r="Z679" s="2571"/>
      <c r="AA679" s="2571"/>
      <c r="AB679" s="2571"/>
      <c r="AC679" s="2571"/>
      <c r="AD679" s="2571"/>
      <c r="AE679" s="2571"/>
      <c r="AF679" s="2571"/>
      <c r="AG679" s="2571"/>
      <c r="AH679" s="2571"/>
      <c r="AI679" s="2571"/>
      <c r="AJ679" s="2571"/>
      <c r="AK679" s="2571"/>
      <c r="AL679" s="2571"/>
      <c r="AM679" s="2571"/>
      <c r="AN679" s="2571"/>
      <c r="AO679" s="2571"/>
      <c r="AP679" s="2571"/>
      <c r="AQ679" s="2571"/>
      <c r="AR679" s="2571"/>
      <c r="AS679" s="2571"/>
    </row>
    <row r="680" spans="1:45" ht="16.5" customHeight="1">
      <c r="A680" s="2571"/>
      <c r="B680" s="2571"/>
      <c r="C680" s="2571"/>
      <c r="D680" s="73"/>
      <c r="E680" s="73"/>
      <c r="F680" s="2629"/>
      <c r="G680" s="2571"/>
      <c r="H680" s="2571"/>
      <c r="I680" s="2571"/>
      <c r="J680" s="2571"/>
      <c r="K680" s="2571"/>
      <c r="L680" s="2571"/>
      <c r="M680" s="2571"/>
      <c r="N680" s="2571"/>
      <c r="O680" s="2571"/>
      <c r="P680" s="2571"/>
      <c r="Q680" s="2571"/>
      <c r="R680" s="2571"/>
      <c r="S680" s="2571"/>
      <c r="T680" s="2571"/>
      <c r="U680" s="2571"/>
      <c r="V680" s="2571"/>
      <c r="W680" s="2571"/>
      <c r="X680" s="2571"/>
      <c r="Y680" s="2571"/>
      <c r="Z680" s="2571"/>
      <c r="AA680" s="2571"/>
      <c r="AB680" s="2571"/>
      <c r="AC680" s="2571"/>
      <c r="AD680" s="2571"/>
      <c r="AE680" s="2571"/>
      <c r="AF680" s="2571"/>
      <c r="AG680" s="2571"/>
      <c r="AH680" s="2571"/>
      <c r="AI680" s="2571"/>
      <c r="AJ680" s="2571"/>
      <c r="AK680" s="2571"/>
      <c r="AL680" s="2571"/>
      <c r="AM680" s="2571"/>
      <c r="AN680" s="2571"/>
      <c r="AO680" s="2571"/>
      <c r="AP680" s="2571"/>
      <c r="AQ680" s="2571"/>
      <c r="AR680" s="2571"/>
      <c r="AS680" s="2571"/>
    </row>
    <row r="681" spans="1:45" ht="16.5" customHeight="1">
      <c r="A681" s="2571"/>
      <c r="B681" s="2571"/>
      <c r="C681" s="2571"/>
      <c r="D681" s="73"/>
      <c r="E681" s="73"/>
      <c r="F681" s="2629"/>
      <c r="G681" s="2571"/>
      <c r="H681" s="2571"/>
      <c r="I681" s="2571"/>
      <c r="J681" s="2571"/>
      <c r="K681" s="2571"/>
      <c r="L681" s="2571"/>
      <c r="M681" s="2571"/>
      <c r="N681" s="2571"/>
      <c r="O681" s="2571"/>
      <c r="P681" s="2571"/>
      <c r="Q681" s="2571"/>
      <c r="R681" s="2571"/>
      <c r="S681" s="2571"/>
      <c r="T681" s="2571"/>
      <c r="U681" s="2571"/>
      <c r="V681" s="2571"/>
      <c r="W681" s="2571"/>
      <c r="X681" s="2571"/>
      <c r="Y681" s="2571"/>
      <c r="Z681" s="2571"/>
      <c r="AA681" s="2571"/>
      <c r="AB681" s="2571"/>
      <c r="AC681" s="2571"/>
      <c r="AD681" s="2571"/>
      <c r="AE681" s="2571"/>
      <c r="AF681" s="2571"/>
      <c r="AG681" s="2571"/>
      <c r="AH681" s="2571"/>
      <c r="AI681" s="2571"/>
      <c r="AJ681" s="2571"/>
      <c r="AK681" s="2571"/>
      <c r="AL681" s="2571"/>
      <c r="AM681" s="2571"/>
      <c r="AN681" s="2571"/>
      <c r="AO681" s="2571"/>
      <c r="AP681" s="2571"/>
      <c r="AQ681" s="2571"/>
      <c r="AR681" s="2571"/>
      <c r="AS681" s="2571"/>
    </row>
    <row r="682" spans="1:45" ht="16.5" customHeight="1">
      <c r="A682" s="2571"/>
      <c r="B682" s="2571"/>
      <c r="C682" s="2571"/>
      <c r="D682" s="73"/>
      <c r="E682" s="73"/>
      <c r="F682" s="2629"/>
      <c r="G682" s="2571"/>
      <c r="H682" s="2571"/>
      <c r="I682" s="2571"/>
      <c r="J682" s="2571"/>
      <c r="K682" s="2571"/>
      <c r="L682" s="2571"/>
      <c r="M682" s="2571"/>
      <c r="N682" s="2571"/>
      <c r="O682" s="2571"/>
      <c r="P682" s="2571"/>
      <c r="Q682" s="2571"/>
      <c r="R682" s="2571"/>
      <c r="S682" s="2571"/>
      <c r="T682" s="2571"/>
      <c r="U682" s="2571"/>
      <c r="V682" s="2571"/>
      <c r="W682" s="2571"/>
      <c r="X682" s="2571"/>
      <c r="Y682" s="2571"/>
      <c r="Z682" s="2571"/>
      <c r="AA682" s="2571"/>
      <c r="AB682" s="2571"/>
      <c r="AC682" s="2571"/>
      <c r="AD682" s="2571"/>
      <c r="AE682" s="2571"/>
      <c r="AF682" s="2571"/>
      <c r="AG682" s="2571"/>
      <c r="AH682" s="2571"/>
      <c r="AI682" s="2571"/>
      <c r="AJ682" s="2571"/>
      <c r="AK682" s="2571"/>
      <c r="AL682" s="2571"/>
      <c r="AM682" s="2571"/>
      <c r="AN682" s="2571"/>
      <c r="AO682" s="2571"/>
      <c r="AP682" s="2571"/>
      <c r="AQ682" s="2571"/>
      <c r="AR682" s="2571"/>
      <c r="AS682" s="2571"/>
    </row>
    <row r="683" spans="1:45" ht="16.5" customHeight="1">
      <c r="A683" s="2571"/>
      <c r="B683" s="2571"/>
      <c r="C683" s="2571"/>
      <c r="D683" s="73"/>
      <c r="E683" s="73"/>
      <c r="F683" s="2629"/>
      <c r="G683" s="2571"/>
      <c r="H683" s="2571"/>
      <c r="I683" s="2571"/>
      <c r="J683" s="2571"/>
      <c r="K683" s="2571"/>
      <c r="L683" s="2571"/>
      <c r="M683" s="2571"/>
      <c r="N683" s="2571"/>
      <c r="O683" s="2571"/>
      <c r="P683" s="2571"/>
      <c r="Q683" s="2571"/>
      <c r="R683" s="2571"/>
      <c r="S683" s="2571"/>
      <c r="T683" s="2571"/>
      <c r="U683" s="2571"/>
      <c r="V683" s="2571"/>
      <c r="W683" s="2571"/>
      <c r="X683" s="2571"/>
      <c r="Y683" s="2571"/>
      <c r="Z683" s="2571"/>
      <c r="AA683" s="2571"/>
      <c r="AB683" s="2571"/>
      <c r="AC683" s="2571"/>
      <c r="AD683" s="2571"/>
      <c r="AE683" s="2571"/>
      <c r="AF683" s="2571"/>
      <c r="AG683" s="2571"/>
      <c r="AH683" s="2571"/>
      <c r="AI683" s="2571"/>
      <c r="AJ683" s="2571"/>
      <c r="AK683" s="2571"/>
      <c r="AL683" s="2571"/>
      <c r="AM683" s="2571"/>
      <c r="AN683" s="2571"/>
      <c r="AO683" s="2571"/>
      <c r="AP683" s="2571"/>
      <c r="AQ683" s="2571"/>
      <c r="AR683" s="2571"/>
      <c r="AS683" s="2571"/>
    </row>
    <row r="684" spans="1:45" ht="16.5" customHeight="1">
      <c r="A684" s="2571"/>
      <c r="B684" s="2571"/>
      <c r="C684" s="2571"/>
      <c r="D684" s="73"/>
      <c r="E684" s="73"/>
      <c r="F684" s="2629"/>
      <c r="G684" s="2571"/>
      <c r="H684" s="2571"/>
      <c r="I684" s="2571"/>
      <c r="J684" s="2571"/>
      <c r="K684" s="2571"/>
      <c r="L684" s="2571"/>
      <c r="M684" s="2571"/>
      <c r="N684" s="2571"/>
      <c r="O684" s="2571"/>
      <c r="P684" s="2571"/>
      <c r="Q684" s="2571"/>
      <c r="R684" s="2571"/>
      <c r="S684" s="2571"/>
      <c r="T684" s="2571"/>
      <c r="U684" s="2571"/>
      <c r="V684" s="2571"/>
      <c r="W684" s="2571"/>
      <c r="X684" s="2571"/>
      <c r="Y684" s="2571"/>
      <c r="Z684" s="2571"/>
      <c r="AA684" s="2571"/>
      <c r="AB684" s="2571"/>
      <c r="AC684" s="2571"/>
      <c r="AD684" s="2571"/>
      <c r="AE684" s="2571"/>
      <c r="AF684" s="2571"/>
      <c r="AG684" s="2571"/>
      <c r="AH684" s="2571"/>
      <c r="AI684" s="2571"/>
      <c r="AJ684" s="2571"/>
      <c r="AK684" s="2571"/>
      <c r="AL684" s="2571"/>
      <c r="AM684" s="2571"/>
      <c r="AN684" s="2571"/>
      <c r="AO684" s="2571"/>
      <c r="AP684" s="2571"/>
      <c r="AQ684" s="2571"/>
      <c r="AR684" s="2571"/>
      <c r="AS684" s="2571"/>
    </row>
    <row r="685" spans="1:45" ht="16.5" customHeight="1">
      <c r="A685" s="2571"/>
      <c r="B685" s="2571"/>
      <c r="C685" s="2571"/>
      <c r="D685" s="73"/>
      <c r="E685" s="73"/>
      <c r="F685" s="2629"/>
      <c r="G685" s="2571"/>
      <c r="H685" s="2571"/>
      <c r="I685" s="2571"/>
      <c r="J685" s="2571"/>
      <c r="K685" s="2571"/>
      <c r="L685" s="2571"/>
      <c r="M685" s="2571"/>
      <c r="N685" s="2571"/>
      <c r="O685" s="2571"/>
      <c r="P685" s="2571"/>
      <c r="Q685" s="2571"/>
      <c r="R685" s="2571"/>
      <c r="S685" s="2571"/>
      <c r="T685" s="2571"/>
      <c r="U685" s="2571"/>
      <c r="V685" s="2571"/>
      <c r="W685" s="2571"/>
      <c r="X685" s="2571"/>
      <c r="Y685" s="2571"/>
      <c r="Z685" s="2571"/>
      <c r="AA685" s="2571"/>
      <c r="AB685" s="2571"/>
      <c r="AC685" s="2571"/>
      <c r="AD685" s="2571"/>
      <c r="AE685" s="2571"/>
      <c r="AF685" s="2571"/>
      <c r="AG685" s="2571"/>
      <c r="AH685" s="2571"/>
      <c r="AI685" s="2571"/>
      <c r="AJ685" s="2571"/>
      <c r="AK685" s="2571"/>
      <c r="AL685" s="2571"/>
      <c r="AM685" s="2571"/>
      <c r="AN685" s="2571"/>
      <c r="AO685" s="2571"/>
      <c r="AP685" s="2571"/>
      <c r="AQ685" s="2571"/>
      <c r="AR685" s="2571"/>
      <c r="AS685" s="2571"/>
    </row>
    <row r="686" spans="1:45" ht="16.5" customHeight="1">
      <c r="A686" s="2571"/>
      <c r="B686" s="2571"/>
      <c r="C686" s="2571"/>
      <c r="D686" s="73"/>
      <c r="E686" s="73"/>
      <c r="F686" s="2629"/>
      <c r="G686" s="2571"/>
      <c r="H686" s="2571"/>
      <c r="I686" s="2571"/>
      <c r="J686" s="2571"/>
      <c r="K686" s="2571"/>
      <c r="L686" s="2571"/>
      <c r="M686" s="2571"/>
      <c r="N686" s="2571"/>
      <c r="O686" s="2571"/>
      <c r="P686" s="2571"/>
      <c r="Q686" s="2571"/>
      <c r="R686" s="2571"/>
      <c r="S686" s="2571"/>
      <c r="T686" s="2571"/>
      <c r="U686" s="2571"/>
      <c r="V686" s="2571"/>
      <c r="W686" s="2571"/>
      <c r="X686" s="2571"/>
      <c r="Y686" s="2571"/>
      <c r="Z686" s="2571"/>
      <c r="AA686" s="2571"/>
      <c r="AB686" s="2571"/>
      <c r="AC686" s="2571"/>
      <c r="AD686" s="2571"/>
      <c r="AE686" s="2571"/>
      <c r="AF686" s="2571"/>
      <c r="AG686" s="2571"/>
      <c r="AH686" s="2571"/>
      <c r="AI686" s="2571"/>
      <c r="AJ686" s="2571"/>
      <c r="AK686" s="2571"/>
      <c r="AL686" s="2571"/>
      <c r="AM686" s="2571"/>
      <c r="AN686" s="2571"/>
      <c r="AO686" s="2571"/>
      <c r="AP686" s="2571"/>
      <c r="AQ686" s="2571"/>
      <c r="AR686" s="2571"/>
      <c r="AS686" s="2571"/>
    </row>
    <row r="687" spans="1:45" ht="16.5" customHeight="1">
      <c r="A687" s="2571"/>
      <c r="B687" s="2571"/>
      <c r="C687" s="2571"/>
      <c r="D687" s="73"/>
      <c r="E687" s="73"/>
      <c r="F687" s="2629"/>
      <c r="G687" s="2571"/>
      <c r="H687" s="2571"/>
      <c r="I687" s="2571"/>
      <c r="J687" s="2571"/>
      <c r="K687" s="2571"/>
      <c r="L687" s="2571"/>
      <c r="M687" s="2571"/>
      <c r="N687" s="2571"/>
      <c r="O687" s="2571"/>
      <c r="P687" s="2571"/>
      <c r="Q687" s="2571"/>
      <c r="R687" s="2571"/>
      <c r="S687" s="2571"/>
      <c r="T687" s="2571"/>
      <c r="U687" s="2571"/>
      <c r="V687" s="2571"/>
      <c r="W687" s="2571"/>
      <c r="X687" s="2571"/>
      <c r="Y687" s="2571"/>
      <c r="Z687" s="2571"/>
      <c r="AA687" s="2571"/>
      <c r="AB687" s="2571"/>
      <c r="AC687" s="2571"/>
      <c r="AD687" s="2571"/>
      <c r="AE687" s="2571"/>
      <c r="AF687" s="2571"/>
      <c r="AG687" s="2571"/>
      <c r="AH687" s="2571"/>
      <c r="AI687" s="2571"/>
      <c r="AJ687" s="2571"/>
      <c r="AK687" s="2571"/>
      <c r="AL687" s="2571"/>
      <c r="AM687" s="2571"/>
      <c r="AN687" s="2571"/>
      <c r="AO687" s="2571"/>
      <c r="AP687" s="2571"/>
      <c r="AQ687" s="2571"/>
      <c r="AR687" s="2571"/>
      <c r="AS687" s="2571"/>
    </row>
    <row r="688" spans="1:45" ht="16.5" customHeight="1">
      <c r="A688" s="2571"/>
      <c r="B688" s="2571"/>
      <c r="C688" s="2571"/>
      <c r="D688" s="73"/>
      <c r="E688" s="73"/>
      <c r="F688" s="2629"/>
      <c r="G688" s="2571"/>
      <c r="H688" s="2571"/>
      <c r="I688" s="2571"/>
      <c r="J688" s="2571"/>
      <c r="K688" s="2571"/>
      <c r="L688" s="2571"/>
      <c r="M688" s="2571"/>
      <c r="N688" s="2571"/>
      <c r="O688" s="2571"/>
      <c r="P688" s="2571"/>
      <c r="Q688" s="2571"/>
      <c r="R688" s="2571"/>
      <c r="S688" s="2571"/>
      <c r="T688" s="2571"/>
      <c r="U688" s="2571"/>
      <c r="V688" s="2571"/>
      <c r="W688" s="2571"/>
      <c r="X688" s="2571"/>
      <c r="Y688" s="2571"/>
      <c r="Z688" s="2571"/>
      <c r="AA688" s="2571"/>
      <c r="AB688" s="2571"/>
      <c r="AC688" s="2571"/>
      <c r="AD688" s="2571"/>
      <c r="AE688" s="2571"/>
      <c r="AF688" s="2571"/>
      <c r="AG688" s="2571"/>
      <c r="AH688" s="2571"/>
      <c r="AI688" s="2571"/>
      <c r="AJ688" s="2571"/>
      <c r="AK688" s="2571"/>
      <c r="AL688" s="2571"/>
      <c r="AM688" s="2571"/>
      <c r="AN688" s="2571"/>
      <c r="AO688" s="2571"/>
      <c r="AP688" s="2571"/>
      <c r="AQ688" s="2571"/>
      <c r="AR688" s="2571"/>
      <c r="AS688" s="2571"/>
    </row>
    <row r="689" spans="1:45" ht="16.5" customHeight="1">
      <c r="A689" s="2571"/>
      <c r="B689" s="2571"/>
      <c r="C689" s="2571"/>
      <c r="D689" s="73"/>
      <c r="E689" s="73"/>
      <c r="F689" s="2629"/>
      <c r="G689" s="2571"/>
      <c r="H689" s="2571"/>
      <c r="I689" s="2571"/>
      <c r="J689" s="2571"/>
      <c r="K689" s="2571"/>
      <c r="L689" s="2571"/>
      <c r="M689" s="2571"/>
      <c r="N689" s="2571"/>
      <c r="O689" s="2571"/>
      <c r="P689" s="2571"/>
      <c r="Q689" s="2571"/>
      <c r="R689" s="2571"/>
      <c r="S689" s="2571"/>
      <c r="T689" s="2571"/>
      <c r="U689" s="2571"/>
      <c r="V689" s="2571"/>
      <c r="W689" s="2571"/>
      <c r="X689" s="2571"/>
      <c r="Y689" s="2571"/>
      <c r="Z689" s="2571"/>
      <c r="AA689" s="2571"/>
      <c r="AB689" s="2571"/>
      <c r="AC689" s="2571"/>
      <c r="AD689" s="2571"/>
      <c r="AE689" s="2571"/>
      <c r="AF689" s="2571"/>
      <c r="AG689" s="2571"/>
      <c r="AH689" s="2571"/>
      <c r="AI689" s="2571"/>
      <c r="AJ689" s="2571"/>
      <c r="AK689" s="2571"/>
      <c r="AL689" s="2571"/>
      <c r="AM689" s="2571"/>
      <c r="AN689" s="2571"/>
      <c r="AO689" s="2571"/>
      <c r="AP689" s="2571"/>
      <c r="AQ689" s="2571"/>
      <c r="AR689" s="2571"/>
      <c r="AS689" s="2571"/>
    </row>
    <row r="690" spans="1:45" ht="16.5" customHeight="1">
      <c r="A690" s="2571"/>
      <c r="B690" s="2571"/>
      <c r="C690" s="2571"/>
      <c r="D690" s="73"/>
      <c r="E690" s="73"/>
      <c r="F690" s="2629"/>
      <c r="G690" s="2571"/>
      <c r="H690" s="2571"/>
      <c r="I690" s="2571"/>
      <c r="J690" s="2571"/>
      <c r="K690" s="2571"/>
      <c r="L690" s="2571"/>
      <c r="M690" s="2571"/>
      <c r="N690" s="2571"/>
      <c r="O690" s="2571"/>
      <c r="P690" s="2571"/>
      <c r="Q690" s="2571"/>
      <c r="R690" s="2571"/>
      <c r="S690" s="2571"/>
      <c r="T690" s="2571"/>
      <c r="U690" s="2571"/>
      <c r="V690" s="2571"/>
      <c r="W690" s="2571"/>
      <c r="X690" s="2571"/>
      <c r="Y690" s="2571"/>
      <c r="Z690" s="2571"/>
      <c r="AA690" s="2571"/>
      <c r="AB690" s="2571"/>
      <c r="AC690" s="2571"/>
      <c r="AD690" s="2571"/>
      <c r="AE690" s="2571"/>
      <c r="AF690" s="2571"/>
      <c r="AG690" s="2571"/>
      <c r="AH690" s="2571"/>
      <c r="AI690" s="2571"/>
      <c r="AJ690" s="2571"/>
      <c r="AK690" s="2571"/>
      <c r="AL690" s="2571"/>
      <c r="AM690" s="2571"/>
      <c r="AN690" s="2571"/>
      <c r="AO690" s="2571"/>
      <c r="AP690" s="2571"/>
      <c r="AQ690" s="2571"/>
      <c r="AR690" s="2571"/>
      <c r="AS690" s="2571"/>
    </row>
    <row r="691" spans="1:45" ht="16.5" customHeight="1">
      <c r="A691" s="2571"/>
      <c r="B691" s="2571"/>
      <c r="C691" s="2571"/>
      <c r="D691" s="73"/>
      <c r="E691" s="73"/>
      <c r="F691" s="2629"/>
      <c r="G691" s="2571"/>
      <c r="H691" s="2571"/>
      <c r="I691" s="2571"/>
      <c r="J691" s="2571"/>
      <c r="K691" s="2571"/>
      <c r="L691" s="2571"/>
      <c r="M691" s="2571"/>
      <c r="N691" s="2571"/>
      <c r="O691" s="2571"/>
      <c r="P691" s="2571"/>
      <c r="Q691" s="2571"/>
      <c r="R691" s="2571"/>
      <c r="S691" s="2571"/>
      <c r="T691" s="2571"/>
      <c r="U691" s="2571"/>
      <c r="V691" s="2571"/>
      <c r="W691" s="2571"/>
      <c r="X691" s="2571"/>
      <c r="Y691" s="2571"/>
      <c r="Z691" s="2571"/>
      <c r="AA691" s="2571"/>
      <c r="AB691" s="2571"/>
      <c r="AC691" s="2571"/>
      <c r="AD691" s="2571"/>
      <c r="AE691" s="2571"/>
      <c r="AF691" s="2571"/>
      <c r="AG691" s="2571"/>
      <c r="AH691" s="2571"/>
      <c r="AI691" s="2571"/>
      <c r="AJ691" s="2571"/>
      <c r="AK691" s="2571"/>
      <c r="AL691" s="2571"/>
      <c r="AM691" s="2571"/>
      <c r="AN691" s="2571"/>
      <c r="AO691" s="2571"/>
      <c r="AP691" s="2571"/>
      <c r="AQ691" s="2571"/>
      <c r="AR691" s="2571"/>
      <c r="AS691" s="2571"/>
    </row>
    <row r="692" spans="1:45" ht="16.5" customHeight="1">
      <c r="A692" s="2571"/>
      <c r="B692" s="2571"/>
      <c r="C692" s="2571"/>
      <c r="D692" s="73"/>
      <c r="E692" s="73"/>
      <c r="F692" s="2629"/>
      <c r="G692" s="2571"/>
      <c r="H692" s="2571"/>
      <c r="I692" s="2571"/>
      <c r="J692" s="2571"/>
      <c r="K692" s="2571"/>
      <c r="L692" s="2571"/>
      <c r="M692" s="2571"/>
      <c r="N692" s="2571"/>
      <c r="O692" s="2571"/>
      <c r="P692" s="2571"/>
      <c r="Q692" s="2571"/>
      <c r="R692" s="2571"/>
      <c r="S692" s="2571"/>
      <c r="T692" s="2571"/>
      <c r="U692" s="2571"/>
      <c r="V692" s="2571"/>
      <c r="W692" s="2571"/>
      <c r="X692" s="2571"/>
      <c r="Y692" s="2571"/>
      <c r="Z692" s="2571"/>
      <c r="AA692" s="2571"/>
      <c r="AB692" s="2571"/>
      <c r="AC692" s="2571"/>
      <c r="AD692" s="2571"/>
      <c r="AE692" s="2571"/>
      <c r="AF692" s="2571"/>
      <c r="AG692" s="2571"/>
      <c r="AH692" s="2571"/>
      <c r="AI692" s="2571"/>
      <c r="AJ692" s="2571"/>
      <c r="AK692" s="2571"/>
      <c r="AL692" s="2571"/>
      <c r="AM692" s="2571"/>
      <c r="AN692" s="2571"/>
      <c r="AO692" s="2571"/>
      <c r="AP692" s="2571"/>
      <c r="AQ692" s="2571"/>
      <c r="AR692" s="2571"/>
      <c r="AS692" s="2571"/>
    </row>
    <row r="693" spans="1:45" ht="16.5" customHeight="1">
      <c r="A693" s="2571"/>
      <c r="B693" s="2571"/>
      <c r="C693" s="2571"/>
      <c r="D693" s="73"/>
      <c r="E693" s="73"/>
      <c r="F693" s="2629"/>
      <c r="G693" s="2571"/>
      <c r="H693" s="2571"/>
      <c r="I693" s="2571"/>
      <c r="J693" s="2571"/>
      <c r="K693" s="2571"/>
      <c r="L693" s="2571"/>
      <c r="M693" s="2571"/>
      <c r="N693" s="2571"/>
      <c r="O693" s="2571"/>
      <c r="P693" s="2571"/>
      <c r="Q693" s="2571"/>
      <c r="R693" s="2571"/>
      <c r="S693" s="2571"/>
      <c r="T693" s="2571"/>
      <c r="U693" s="2571"/>
      <c r="V693" s="2571"/>
      <c r="W693" s="2571"/>
      <c r="X693" s="2571"/>
      <c r="Y693" s="2571"/>
      <c r="Z693" s="2571"/>
      <c r="AA693" s="2571"/>
      <c r="AB693" s="2571"/>
      <c r="AC693" s="2571"/>
      <c r="AD693" s="2571"/>
      <c r="AE693" s="2571"/>
      <c r="AF693" s="2571"/>
      <c r="AG693" s="2571"/>
      <c r="AH693" s="2571"/>
      <c r="AI693" s="2571"/>
      <c r="AJ693" s="2571"/>
      <c r="AK693" s="2571"/>
      <c r="AL693" s="2571"/>
      <c r="AM693" s="2571"/>
      <c r="AN693" s="2571"/>
      <c r="AO693" s="2571"/>
      <c r="AP693" s="2571"/>
      <c r="AQ693" s="2571"/>
      <c r="AR693" s="2571"/>
      <c r="AS693" s="2571"/>
    </row>
    <row r="694" spans="1:45" ht="16.5" customHeight="1">
      <c r="A694" s="2571"/>
      <c r="B694" s="2571"/>
      <c r="C694" s="2571"/>
      <c r="D694" s="73"/>
      <c r="E694" s="73"/>
      <c r="F694" s="2629"/>
      <c r="G694" s="2571"/>
      <c r="H694" s="2571"/>
      <c r="I694" s="2571"/>
      <c r="J694" s="2571"/>
      <c r="K694" s="2571"/>
      <c r="L694" s="2571"/>
      <c r="M694" s="2571"/>
      <c r="N694" s="2571"/>
      <c r="O694" s="2571"/>
      <c r="P694" s="2571"/>
      <c r="Q694" s="2571"/>
      <c r="R694" s="2571"/>
      <c r="S694" s="2571"/>
      <c r="T694" s="2571"/>
      <c r="U694" s="2571"/>
      <c r="V694" s="2571"/>
      <c r="W694" s="2571"/>
      <c r="X694" s="2571"/>
      <c r="Y694" s="2571"/>
      <c r="Z694" s="2571"/>
      <c r="AA694" s="2571"/>
      <c r="AB694" s="2571"/>
      <c r="AC694" s="2571"/>
      <c r="AD694" s="2571"/>
      <c r="AE694" s="2571"/>
      <c r="AF694" s="2571"/>
      <c r="AG694" s="2571"/>
      <c r="AH694" s="2571"/>
      <c r="AI694" s="2571"/>
      <c r="AJ694" s="2571"/>
      <c r="AK694" s="2571"/>
      <c r="AL694" s="2571"/>
      <c r="AM694" s="2571"/>
      <c r="AN694" s="2571"/>
      <c r="AO694" s="2571"/>
      <c r="AP694" s="2571"/>
      <c r="AQ694" s="2571"/>
      <c r="AR694" s="2571"/>
      <c r="AS694" s="2571"/>
    </row>
    <row r="695" spans="1:45" ht="16.5" customHeight="1">
      <c r="A695" s="2571"/>
      <c r="B695" s="2571"/>
      <c r="C695" s="2571"/>
      <c r="D695" s="73"/>
      <c r="E695" s="73"/>
      <c r="F695" s="2629"/>
      <c r="G695" s="2571"/>
      <c r="H695" s="2571"/>
      <c r="I695" s="2571"/>
      <c r="J695" s="2571"/>
      <c r="K695" s="2571"/>
      <c r="L695" s="2571"/>
      <c r="M695" s="2571"/>
      <c r="N695" s="2571"/>
      <c r="O695" s="2571"/>
      <c r="P695" s="2571"/>
      <c r="Q695" s="2571"/>
      <c r="R695" s="2571"/>
      <c r="S695" s="2571"/>
      <c r="T695" s="2571"/>
      <c r="U695" s="2571"/>
      <c r="V695" s="2571"/>
      <c r="W695" s="2571"/>
      <c r="X695" s="2571"/>
      <c r="Y695" s="2571"/>
      <c r="Z695" s="2571"/>
      <c r="AA695" s="2571"/>
      <c r="AB695" s="2571"/>
      <c r="AC695" s="2571"/>
      <c r="AD695" s="2571"/>
      <c r="AE695" s="2571"/>
      <c r="AF695" s="2571"/>
      <c r="AG695" s="2571"/>
      <c r="AH695" s="2571"/>
      <c r="AI695" s="2571"/>
      <c r="AJ695" s="2571"/>
      <c r="AK695" s="2571"/>
      <c r="AL695" s="2571"/>
      <c r="AM695" s="2571"/>
      <c r="AN695" s="2571"/>
      <c r="AO695" s="2571"/>
      <c r="AP695" s="2571"/>
      <c r="AQ695" s="2571"/>
      <c r="AR695" s="2571"/>
      <c r="AS695" s="2571"/>
    </row>
    <row r="696" spans="1:45" ht="16.5" customHeight="1">
      <c r="A696" s="2571"/>
      <c r="B696" s="2571"/>
      <c r="C696" s="2571"/>
      <c r="D696" s="73"/>
      <c r="E696" s="73"/>
      <c r="F696" s="2629"/>
      <c r="G696" s="2571"/>
      <c r="H696" s="2571"/>
      <c r="I696" s="2571"/>
      <c r="J696" s="2571"/>
      <c r="K696" s="2571"/>
      <c r="L696" s="2571"/>
      <c r="M696" s="2571"/>
      <c r="N696" s="2571"/>
      <c r="O696" s="2571"/>
      <c r="P696" s="2571"/>
      <c r="Q696" s="2571"/>
      <c r="R696" s="2571"/>
      <c r="S696" s="2571"/>
      <c r="T696" s="2571"/>
      <c r="U696" s="2571"/>
      <c r="V696" s="2571"/>
      <c r="W696" s="2571"/>
      <c r="X696" s="2571"/>
      <c r="Y696" s="2571"/>
      <c r="Z696" s="2571"/>
      <c r="AA696" s="2571"/>
      <c r="AB696" s="2571"/>
      <c r="AC696" s="2571"/>
      <c r="AD696" s="2571"/>
      <c r="AE696" s="2571"/>
      <c r="AF696" s="2571"/>
      <c r="AG696" s="2571"/>
      <c r="AH696" s="2571"/>
      <c r="AI696" s="2571"/>
      <c r="AJ696" s="2571"/>
      <c r="AK696" s="2571"/>
      <c r="AL696" s="2571"/>
      <c r="AM696" s="2571"/>
      <c r="AN696" s="2571"/>
      <c r="AO696" s="2571"/>
      <c r="AP696" s="2571"/>
      <c r="AQ696" s="2571"/>
      <c r="AR696" s="2571"/>
      <c r="AS696" s="2571"/>
    </row>
    <row r="697" spans="1:45" ht="16.5" customHeight="1">
      <c r="A697" s="2571"/>
      <c r="B697" s="2571"/>
      <c r="C697" s="2571"/>
      <c r="D697" s="73"/>
      <c r="E697" s="73"/>
      <c r="F697" s="2629"/>
      <c r="G697" s="2571"/>
      <c r="H697" s="2571"/>
      <c r="I697" s="2571"/>
      <c r="J697" s="2571"/>
      <c r="K697" s="2571"/>
      <c r="L697" s="2571"/>
      <c r="M697" s="2571"/>
      <c r="N697" s="2571"/>
      <c r="O697" s="2571"/>
      <c r="P697" s="2571"/>
      <c r="Q697" s="2571"/>
      <c r="R697" s="2571"/>
      <c r="S697" s="2571"/>
      <c r="T697" s="2571"/>
      <c r="U697" s="2571"/>
      <c r="V697" s="2571"/>
      <c r="W697" s="2571"/>
      <c r="X697" s="2571"/>
      <c r="Y697" s="2571"/>
      <c r="Z697" s="2571"/>
      <c r="AA697" s="2571"/>
      <c r="AB697" s="2571"/>
      <c r="AC697" s="2571"/>
      <c r="AD697" s="2571"/>
      <c r="AE697" s="2571"/>
      <c r="AF697" s="2571"/>
      <c r="AG697" s="2571"/>
      <c r="AH697" s="2571"/>
      <c r="AI697" s="2571"/>
      <c r="AJ697" s="2571"/>
      <c r="AK697" s="2571"/>
      <c r="AL697" s="2571"/>
      <c r="AM697" s="2571"/>
      <c r="AN697" s="2571"/>
      <c r="AO697" s="2571"/>
      <c r="AP697" s="2571"/>
      <c r="AQ697" s="2571"/>
      <c r="AR697" s="2571"/>
      <c r="AS697" s="2571"/>
    </row>
    <row r="698" spans="1:45" ht="16.5" customHeight="1">
      <c r="A698" s="2571"/>
      <c r="B698" s="2571"/>
      <c r="C698" s="2571"/>
      <c r="D698" s="73"/>
      <c r="E698" s="73"/>
      <c r="F698" s="2629"/>
      <c r="G698" s="2571"/>
      <c r="H698" s="2571"/>
      <c r="I698" s="2571"/>
      <c r="J698" s="2571"/>
      <c r="K698" s="2571"/>
      <c r="L698" s="2571"/>
      <c r="M698" s="2571"/>
      <c r="N698" s="2571"/>
      <c r="O698" s="2571"/>
      <c r="P698" s="2571"/>
      <c r="Q698" s="2571"/>
      <c r="R698" s="2571"/>
      <c r="S698" s="2571"/>
      <c r="T698" s="2571"/>
      <c r="U698" s="2571"/>
      <c r="V698" s="2571"/>
      <c r="W698" s="2571"/>
      <c r="X698" s="2571"/>
      <c r="Y698" s="2571"/>
      <c r="Z698" s="2571"/>
      <c r="AA698" s="2571"/>
      <c r="AB698" s="2571"/>
      <c r="AC698" s="2571"/>
      <c r="AD698" s="2571"/>
      <c r="AE698" s="2571"/>
      <c r="AF698" s="2571"/>
      <c r="AG698" s="2571"/>
      <c r="AH698" s="2571"/>
      <c r="AI698" s="2571"/>
      <c r="AJ698" s="2571"/>
      <c r="AK698" s="2571"/>
      <c r="AL698" s="2571"/>
      <c r="AM698" s="2571"/>
      <c r="AN698" s="2571"/>
      <c r="AO698" s="2571"/>
      <c r="AP698" s="2571"/>
      <c r="AQ698" s="2571"/>
      <c r="AR698" s="2571"/>
      <c r="AS698" s="2571"/>
    </row>
    <row r="699" spans="1:45" ht="16.5" customHeight="1">
      <c r="A699" s="2571"/>
      <c r="B699" s="2571"/>
      <c r="C699" s="2571"/>
      <c r="D699" s="73"/>
      <c r="E699" s="73"/>
      <c r="F699" s="2629"/>
      <c r="G699" s="2571"/>
      <c r="H699" s="2571"/>
      <c r="I699" s="2571"/>
      <c r="J699" s="2571"/>
      <c r="K699" s="2571"/>
      <c r="L699" s="2571"/>
      <c r="M699" s="2571"/>
      <c r="N699" s="2571"/>
      <c r="O699" s="2571"/>
      <c r="P699" s="2571"/>
      <c r="Q699" s="2571"/>
      <c r="R699" s="2571"/>
      <c r="S699" s="2571"/>
      <c r="T699" s="2571"/>
      <c r="U699" s="2571"/>
      <c r="V699" s="2571"/>
      <c r="W699" s="2571"/>
      <c r="X699" s="2571"/>
      <c r="Y699" s="2571"/>
      <c r="Z699" s="2571"/>
      <c r="AA699" s="2571"/>
      <c r="AB699" s="2571"/>
      <c r="AC699" s="2571"/>
      <c r="AD699" s="2571"/>
      <c r="AE699" s="2571"/>
      <c r="AF699" s="2571"/>
      <c r="AG699" s="2571"/>
      <c r="AH699" s="2571"/>
      <c r="AI699" s="2571"/>
      <c r="AJ699" s="2571"/>
      <c r="AK699" s="2571"/>
      <c r="AL699" s="2571"/>
      <c r="AM699" s="2571"/>
      <c r="AN699" s="2571"/>
      <c r="AO699" s="2571"/>
      <c r="AP699" s="2571"/>
      <c r="AQ699" s="2571"/>
      <c r="AR699" s="2571"/>
      <c r="AS699" s="2571"/>
    </row>
    <row r="700" spans="1:45" ht="16.5" customHeight="1">
      <c r="A700" s="2571"/>
      <c r="B700" s="2571"/>
      <c r="C700" s="2571"/>
      <c r="D700" s="73"/>
      <c r="E700" s="73"/>
      <c r="F700" s="2629"/>
      <c r="G700" s="2571"/>
      <c r="H700" s="2571"/>
      <c r="I700" s="2571"/>
      <c r="J700" s="2571"/>
      <c r="K700" s="2571"/>
      <c r="L700" s="2571"/>
      <c r="M700" s="2571"/>
      <c r="N700" s="2571"/>
      <c r="O700" s="2571"/>
      <c r="P700" s="2571"/>
      <c r="Q700" s="2571"/>
      <c r="R700" s="2571"/>
      <c r="S700" s="2571"/>
      <c r="T700" s="2571"/>
      <c r="U700" s="2571"/>
      <c r="V700" s="2571"/>
      <c r="W700" s="2571"/>
      <c r="X700" s="2571"/>
      <c r="Y700" s="2571"/>
      <c r="Z700" s="2571"/>
      <c r="AA700" s="2571"/>
      <c r="AB700" s="2571"/>
      <c r="AC700" s="2571"/>
      <c r="AD700" s="2571"/>
      <c r="AE700" s="2571"/>
      <c r="AF700" s="2571"/>
      <c r="AG700" s="2571"/>
      <c r="AH700" s="2571"/>
      <c r="AI700" s="2571"/>
      <c r="AJ700" s="2571"/>
      <c r="AK700" s="2571"/>
      <c r="AL700" s="2571"/>
      <c r="AM700" s="2571"/>
      <c r="AN700" s="2571"/>
      <c r="AO700" s="2571"/>
      <c r="AP700" s="2571"/>
      <c r="AQ700" s="2571"/>
      <c r="AR700" s="2571"/>
      <c r="AS700" s="2571"/>
    </row>
    <row r="701" spans="1:45" ht="16.5" customHeight="1">
      <c r="A701" s="2571"/>
      <c r="B701" s="2571"/>
      <c r="C701" s="2571"/>
      <c r="D701" s="73"/>
      <c r="E701" s="73"/>
      <c r="F701" s="2629"/>
      <c r="G701" s="2571"/>
      <c r="H701" s="2571"/>
      <c r="I701" s="2571"/>
      <c r="J701" s="2571"/>
      <c r="K701" s="2571"/>
      <c r="L701" s="2571"/>
      <c r="M701" s="2571"/>
      <c r="N701" s="2571"/>
      <c r="O701" s="2571"/>
      <c r="P701" s="2571"/>
      <c r="Q701" s="2571"/>
      <c r="R701" s="2571"/>
      <c r="S701" s="2571"/>
      <c r="T701" s="2571"/>
      <c r="U701" s="2571"/>
      <c r="V701" s="2571"/>
      <c r="W701" s="2571"/>
      <c r="X701" s="2571"/>
      <c r="Y701" s="2571"/>
      <c r="Z701" s="2571"/>
      <c r="AA701" s="2571"/>
      <c r="AB701" s="2571"/>
      <c r="AC701" s="2571"/>
      <c r="AD701" s="2571"/>
      <c r="AE701" s="2571"/>
      <c r="AF701" s="2571"/>
      <c r="AG701" s="2571"/>
      <c r="AH701" s="2571"/>
      <c r="AI701" s="2571"/>
      <c r="AJ701" s="2571"/>
      <c r="AK701" s="2571"/>
      <c r="AL701" s="2571"/>
      <c r="AM701" s="2571"/>
      <c r="AN701" s="2571"/>
      <c r="AO701" s="2571"/>
      <c r="AP701" s="2571"/>
      <c r="AQ701" s="2571"/>
      <c r="AR701" s="2571"/>
      <c r="AS701" s="2571"/>
    </row>
    <row r="702" spans="1:45" ht="16.5" customHeight="1">
      <c r="A702" s="2571"/>
      <c r="B702" s="2571"/>
      <c r="C702" s="2571"/>
      <c r="D702" s="73"/>
      <c r="E702" s="73"/>
      <c r="F702" s="2629"/>
      <c r="G702" s="2571"/>
      <c r="H702" s="2571"/>
      <c r="I702" s="2571"/>
      <c r="J702" s="2571"/>
      <c r="K702" s="2571"/>
      <c r="L702" s="2571"/>
      <c r="M702" s="2571"/>
      <c r="N702" s="2571"/>
      <c r="O702" s="2571"/>
      <c r="P702" s="2571"/>
      <c r="Q702" s="2571"/>
      <c r="R702" s="2571"/>
      <c r="S702" s="2571"/>
      <c r="T702" s="2571"/>
      <c r="U702" s="2571"/>
      <c r="V702" s="2571"/>
      <c r="W702" s="2571"/>
      <c r="X702" s="2571"/>
      <c r="Y702" s="2571"/>
      <c r="Z702" s="2571"/>
      <c r="AA702" s="2571"/>
      <c r="AB702" s="2571"/>
      <c r="AC702" s="2571"/>
      <c r="AD702" s="2571"/>
      <c r="AE702" s="2571"/>
      <c r="AF702" s="2571"/>
      <c r="AG702" s="2571"/>
      <c r="AH702" s="2571"/>
      <c r="AI702" s="2571"/>
      <c r="AJ702" s="2571"/>
      <c r="AK702" s="2571"/>
      <c r="AL702" s="2571"/>
      <c r="AM702" s="2571"/>
      <c r="AN702" s="2571"/>
      <c r="AO702" s="2571"/>
      <c r="AP702" s="2571"/>
      <c r="AQ702" s="2571"/>
      <c r="AR702" s="2571"/>
      <c r="AS702" s="2571"/>
    </row>
    <row r="703" spans="1:45" ht="16.5" customHeight="1">
      <c r="A703" s="2571"/>
      <c r="B703" s="2571"/>
      <c r="C703" s="2571"/>
      <c r="D703" s="73"/>
      <c r="E703" s="73"/>
      <c r="F703" s="2629"/>
      <c r="G703" s="2571"/>
      <c r="H703" s="2571"/>
      <c r="I703" s="2571"/>
      <c r="J703" s="2571"/>
      <c r="K703" s="2571"/>
      <c r="L703" s="2571"/>
      <c r="M703" s="2571"/>
      <c r="N703" s="2571"/>
      <c r="O703" s="2571"/>
      <c r="P703" s="2571"/>
      <c r="Q703" s="2571"/>
      <c r="R703" s="2571"/>
      <c r="S703" s="2571"/>
      <c r="T703" s="2571"/>
      <c r="U703" s="2571"/>
      <c r="V703" s="2571"/>
      <c r="W703" s="2571"/>
      <c r="X703" s="2571"/>
      <c r="Y703" s="2571"/>
      <c r="Z703" s="2571"/>
      <c r="AA703" s="2571"/>
      <c r="AB703" s="2571"/>
      <c r="AC703" s="2571"/>
      <c r="AD703" s="2571"/>
      <c r="AE703" s="2571"/>
      <c r="AF703" s="2571"/>
      <c r="AG703" s="2571"/>
      <c r="AH703" s="2571"/>
      <c r="AI703" s="2571"/>
      <c r="AJ703" s="2571"/>
      <c r="AK703" s="2571"/>
      <c r="AL703" s="2571"/>
      <c r="AM703" s="2571"/>
      <c r="AN703" s="2571"/>
      <c r="AO703" s="2571"/>
      <c r="AP703" s="2571"/>
      <c r="AQ703" s="2571"/>
      <c r="AR703" s="2571"/>
      <c r="AS703" s="2571"/>
    </row>
    <row r="704" spans="1:45" ht="16.5" customHeight="1">
      <c r="A704" s="2571"/>
      <c r="B704" s="2571"/>
      <c r="C704" s="2571"/>
      <c r="D704" s="73"/>
      <c r="E704" s="73"/>
      <c r="F704" s="2629"/>
      <c r="G704" s="2571"/>
      <c r="H704" s="2571"/>
      <c r="I704" s="2571"/>
      <c r="J704" s="2571"/>
      <c r="K704" s="2571"/>
      <c r="L704" s="2571"/>
      <c r="M704" s="2571"/>
      <c r="N704" s="2571"/>
      <c r="O704" s="2571"/>
      <c r="P704" s="2571"/>
      <c r="Q704" s="2571"/>
      <c r="R704" s="2571"/>
      <c r="S704" s="2571"/>
      <c r="T704" s="2571"/>
      <c r="U704" s="2571"/>
      <c r="V704" s="2571"/>
      <c r="W704" s="2571"/>
      <c r="X704" s="2571"/>
      <c r="Y704" s="2571"/>
      <c r="Z704" s="2571"/>
      <c r="AA704" s="2571"/>
      <c r="AB704" s="2571"/>
      <c r="AC704" s="2571"/>
      <c r="AD704" s="2571"/>
      <c r="AE704" s="2571"/>
      <c r="AF704" s="2571"/>
      <c r="AG704" s="2571"/>
      <c r="AH704" s="2571"/>
      <c r="AI704" s="2571"/>
      <c r="AJ704" s="2571"/>
      <c r="AK704" s="2571"/>
      <c r="AL704" s="2571"/>
      <c r="AM704" s="2571"/>
      <c r="AN704" s="2571"/>
      <c r="AO704" s="2571"/>
      <c r="AP704" s="2571"/>
      <c r="AQ704" s="2571"/>
      <c r="AR704" s="2571"/>
      <c r="AS704" s="2571"/>
    </row>
    <row r="705" spans="1:45" ht="16.5" customHeight="1">
      <c r="A705" s="2571"/>
      <c r="B705" s="2571"/>
      <c r="C705" s="2571"/>
      <c r="D705" s="73"/>
      <c r="E705" s="73"/>
      <c r="F705" s="2629"/>
      <c r="G705" s="2571"/>
      <c r="H705" s="2571"/>
      <c r="I705" s="2571"/>
      <c r="J705" s="2571"/>
      <c r="K705" s="2571"/>
      <c r="L705" s="2571"/>
      <c r="M705" s="2571"/>
      <c r="N705" s="2571"/>
      <c r="O705" s="2571"/>
      <c r="P705" s="2571"/>
      <c r="Q705" s="2571"/>
      <c r="R705" s="2571"/>
      <c r="S705" s="2571"/>
      <c r="T705" s="2571"/>
      <c r="U705" s="2571"/>
      <c r="V705" s="2571"/>
      <c r="W705" s="2571"/>
      <c r="X705" s="2571"/>
      <c r="Y705" s="2571"/>
      <c r="Z705" s="2571"/>
      <c r="AA705" s="2571"/>
      <c r="AB705" s="2571"/>
      <c r="AC705" s="2571"/>
      <c r="AD705" s="2571"/>
      <c r="AE705" s="2571"/>
      <c r="AF705" s="2571"/>
      <c r="AG705" s="2571"/>
      <c r="AH705" s="2571"/>
      <c r="AI705" s="2571"/>
      <c r="AJ705" s="2571"/>
      <c r="AK705" s="2571"/>
      <c r="AL705" s="2571"/>
      <c r="AM705" s="2571"/>
      <c r="AN705" s="2571"/>
      <c r="AO705" s="2571"/>
      <c r="AP705" s="2571"/>
      <c r="AQ705" s="2571"/>
      <c r="AR705" s="2571"/>
      <c r="AS705" s="2571"/>
    </row>
    <row r="706" spans="1:45" ht="16.5" customHeight="1">
      <c r="A706" s="2571"/>
      <c r="B706" s="2571"/>
      <c r="C706" s="2571"/>
      <c r="D706" s="73"/>
      <c r="E706" s="73"/>
      <c r="F706" s="2629"/>
      <c r="G706" s="2571"/>
      <c r="H706" s="2571"/>
      <c r="I706" s="2571"/>
      <c r="J706" s="2571"/>
      <c r="K706" s="2571"/>
      <c r="L706" s="2571"/>
      <c r="M706" s="2571"/>
      <c r="N706" s="2571"/>
      <c r="O706" s="2571"/>
      <c r="P706" s="2571"/>
      <c r="Q706" s="2571"/>
      <c r="R706" s="2571"/>
      <c r="S706" s="2571"/>
      <c r="T706" s="2571"/>
      <c r="U706" s="2571"/>
      <c r="V706" s="2571"/>
      <c r="W706" s="2571"/>
      <c r="X706" s="2571"/>
      <c r="Y706" s="2571"/>
      <c r="Z706" s="2571"/>
      <c r="AA706" s="2571"/>
      <c r="AB706" s="2571"/>
      <c r="AC706" s="2571"/>
      <c r="AD706" s="2571"/>
      <c r="AE706" s="2571"/>
      <c r="AF706" s="2571"/>
      <c r="AG706" s="2571"/>
      <c r="AH706" s="2571"/>
      <c r="AI706" s="2571"/>
      <c r="AJ706" s="2571"/>
      <c r="AK706" s="2571"/>
      <c r="AL706" s="2571"/>
      <c r="AM706" s="2571"/>
      <c r="AN706" s="2571"/>
      <c r="AO706" s="2571"/>
      <c r="AP706" s="2571"/>
      <c r="AQ706" s="2571"/>
      <c r="AR706" s="2571"/>
      <c r="AS706" s="2571"/>
    </row>
    <row r="707" spans="1:45" ht="16.5" customHeight="1">
      <c r="A707" s="2571"/>
      <c r="B707" s="2571"/>
      <c r="C707" s="2571"/>
      <c r="D707" s="73"/>
      <c r="E707" s="73"/>
      <c r="F707" s="2629"/>
      <c r="G707" s="2571"/>
      <c r="H707" s="2571"/>
      <c r="I707" s="2571"/>
      <c r="J707" s="2571"/>
      <c r="K707" s="2571"/>
      <c r="L707" s="2571"/>
      <c r="M707" s="2571"/>
      <c r="N707" s="2571"/>
      <c r="O707" s="2571"/>
      <c r="P707" s="2571"/>
      <c r="Q707" s="2571"/>
      <c r="R707" s="2571"/>
      <c r="S707" s="2571"/>
      <c r="T707" s="2571"/>
      <c r="U707" s="2571"/>
      <c r="V707" s="2571"/>
      <c r="W707" s="2571"/>
      <c r="X707" s="2571"/>
      <c r="Y707" s="2571"/>
      <c r="Z707" s="2571"/>
      <c r="AA707" s="2571"/>
      <c r="AB707" s="2571"/>
      <c r="AC707" s="2571"/>
      <c r="AD707" s="2571"/>
      <c r="AE707" s="2571"/>
      <c r="AF707" s="2571"/>
      <c r="AG707" s="2571"/>
      <c r="AH707" s="2571"/>
      <c r="AI707" s="2571"/>
      <c r="AJ707" s="2571"/>
      <c r="AK707" s="2571"/>
      <c r="AL707" s="2571"/>
      <c r="AM707" s="2571"/>
      <c r="AN707" s="2571"/>
      <c r="AO707" s="2571"/>
      <c r="AP707" s="2571"/>
      <c r="AQ707" s="2571"/>
      <c r="AR707" s="2571"/>
      <c r="AS707" s="2571"/>
    </row>
    <row r="708" spans="1:45" ht="16.5" customHeight="1">
      <c r="A708" s="2571"/>
      <c r="B708" s="2571"/>
      <c r="C708" s="2571"/>
      <c r="D708" s="73"/>
      <c r="E708" s="73"/>
      <c r="F708" s="2629"/>
      <c r="G708" s="2571"/>
      <c r="H708" s="2571"/>
      <c r="I708" s="2571"/>
      <c r="J708" s="2571"/>
      <c r="K708" s="2571"/>
      <c r="L708" s="2571"/>
      <c r="M708" s="2571"/>
      <c r="N708" s="2571"/>
      <c r="O708" s="2571"/>
      <c r="P708" s="2571"/>
      <c r="Q708" s="2571"/>
      <c r="R708" s="2571"/>
      <c r="S708" s="2571"/>
      <c r="T708" s="2571"/>
      <c r="U708" s="2571"/>
      <c r="V708" s="2571"/>
      <c r="W708" s="2571"/>
      <c r="X708" s="2571"/>
      <c r="Y708" s="2571"/>
      <c r="Z708" s="2571"/>
      <c r="AA708" s="2571"/>
      <c r="AB708" s="2571"/>
      <c r="AC708" s="2571"/>
      <c r="AD708" s="2571"/>
      <c r="AE708" s="2571"/>
      <c r="AF708" s="2571"/>
      <c r="AG708" s="2571"/>
      <c r="AH708" s="2571"/>
      <c r="AI708" s="2571"/>
      <c r="AJ708" s="2571"/>
      <c r="AK708" s="2571"/>
      <c r="AL708" s="2571"/>
      <c r="AM708" s="2571"/>
      <c r="AN708" s="2571"/>
      <c r="AO708" s="2571"/>
      <c r="AP708" s="2571"/>
      <c r="AQ708" s="2571"/>
      <c r="AR708" s="2571"/>
      <c r="AS708" s="2571"/>
    </row>
    <row r="709" spans="1:45" ht="16.5" customHeight="1">
      <c r="A709" s="2571"/>
      <c r="B709" s="2571"/>
      <c r="C709" s="2571"/>
      <c r="D709" s="73"/>
      <c r="E709" s="73"/>
      <c r="F709" s="2629"/>
      <c r="G709" s="2571"/>
      <c r="H709" s="2571"/>
      <c r="I709" s="2571"/>
      <c r="J709" s="2571"/>
      <c r="K709" s="2571"/>
      <c r="L709" s="2571"/>
      <c r="M709" s="2571"/>
      <c r="N709" s="2571"/>
      <c r="O709" s="2571"/>
      <c r="P709" s="2571"/>
      <c r="Q709" s="2571"/>
      <c r="R709" s="2571"/>
      <c r="S709" s="2571"/>
      <c r="T709" s="2571"/>
      <c r="U709" s="2571"/>
      <c r="V709" s="2571"/>
      <c r="W709" s="2571"/>
      <c r="X709" s="2571"/>
      <c r="Y709" s="2571"/>
      <c r="Z709" s="2571"/>
      <c r="AA709" s="2571"/>
      <c r="AB709" s="2571"/>
      <c r="AC709" s="2571"/>
      <c r="AD709" s="2571"/>
      <c r="AE709" s="2571"/>
      <c r="AF709" s="2571"/>
      <c r="AG709" s="2571"/>
      <c r="AH709" s="2571"/>
      <c r="AI709" s="2571"/>
      <c r="AJ709" s="2571"/>
      <c r="AK709" s="2571"/>
      <c r="AL709" s="2571"/>
      <c r="AM709" s="2571"/>
      <c r="AN709" s="2571"/>
      <c r="AO709" s="2571"/>
      <c r="AP709" s="2571"/>
      <c r="AQ709" s="2571"/>
      <c r="AR709" s="2571"/>
      <c r="AS709" s="2571"/>
    </row>
    <row r="710" spans="1:45" ht="16.5" customHeight="1">
      <c r="A710" s="2571"/>
      <c r="B710" s="2571"/>
      <c r="C710" s="2571"/>
      <c r="D710" s="73"/>
      <c r="E710" s="73"/>
      <c r="F710" s="2629"/>
      <c r="G710" s="2571"/>
      <c r="H710" s="2571"/>
      <c r="I710" s="2571"/>
      <c r="J710" s="2571"/>
      <c r="K710" s="2571"/>
      <c r="L710" s="2571"/>
      <c r="M710" s="2571"/>
      <c r="N710" s="2571"/>
      <c r="O710" s="2571"/>
      <c r="P710" s="2571"/>
      <c r="Q710" s="2571"/>
      <c r="R710" s="2571"/>
      <c r="S710" s="2571"/>
      <c r="T710" s="2571"/>
      <c r="U710" s="2571"/>
      <c r="V710" s="2571"/>
      <c r="W710" s="2571"/>
      <c r="X710" s="2571"/>
      <c r="Y710" s="2571"/>
      <c r="Z710" s="2571"/>
      <c r="AA710" s="2571"/>
      <c r="AB710" s="2571"/>
      <c r="AC710" s="2571"/>
      <c r="AD710" s="2571"/>
      <c r="AE710" s="2571"/>
      <c r="AF710" s="2571"/>
      <c r="AG710" s="2571"/>
      <c r="AH710" s="2571"/>
      <c r="AI710" s="2571"/>
      <c r="AJ710" s="2571"/>
      <c r="AK710" s="2571"/>
      <c r="AL710" s="2571"/>
      <c r="AM710" s="2571"/>
      <c r="AN710" s="2571"/>
      <c r="AO710" s="2571"/>
      <c r="AP710" s="2571"/>
      <c r="AQ710" s="2571"/>
      <c r="AR710" s="2571"/>
      <c r="AS710" s="2571"/>
    </row>
    <row r="711" spans="1:45" ht="16.5" customHeight="1">
      <c r="A711" s="2571"/>
      <c r="B711" s="2571"/>
      <c r="C711" s="2571"/>
      <c r="D711" s="73"/>
      <c r="E711" s="73"/>
      <c r="F711" s="2629"/>
      <c r="G711" s="2571"/>
      <c r="H711" s="2571"/>
      <c r="I711" s="2571"/>
      <c r="J711" s="2571"/>
      <c r="K711" s="2571"/>
      <c r="L711" s="2571"/>
      <c r="M711" s="2571"/>
      <c r="N711" s="2571"/>
      <c r="O711" s="2571"/>
      <c r="P711" s="2571"/>
      <c r="Q711" s="2571"/>
      <c r="R711" s="2571"/>
      <c r="S711" s="2571"/>
      <c r="T711" s="2571"/>
      <c r="U711" s="2571"/>
      <c r="V711" s="2571"/>
      <c r="W711" s="2571"/>
      <c r="X711" s="2571"/>
      <c r="Y711" s="2571"/>
      <c r="Z711" s="2571"/>
      <c r="AA711" s="2571"/>
      <c r="AB711" s="2571"/>
      <c r="AC711" s="2571"/>
      <c r="AD711" s="2571"/>
      <c r="AE711" s="2571"/>
      <c r="AF711" s="2571"/>
      <c r="AG711" s="2571"/>
      <c r="AH711" s="2571"/>
      <c r="AI711" s="2571"/>
      <c r="AJ711" s="2571"/>
      <c r="AK711" s="2571"/>
      <c r="AL711" s="2571"/>
      <c r="AM711" s="2571"/>
      <c r="AN711" s="2571"/>
      <c r="AO711" s="2571"/>
      <c r="AP711" s="2571"/>
      <c r="AQ711" s="2571"/>
      <c r="AR711" s="2571"/>
      <c r="AS711" s="2571"/>
    </row>
    <row r="712" spans="1:45" ht="16.5" customHeight="1">
      <c r="A712" s="2571"/>
      <c r="B712" s="2571"/>
      <c r="C712" s="2571"/>
      <c r="D712" s="73"/>
      <c r="E712" s="73"/>
      <c r="F712" s="2629"/>
      <c r="G712" s="2571"/>
      <c r="H712" s="2571"/>
      <c r="I712" s="2571"/>
      <c r="J712" s="2571"/>
      <c r="K712" s="2571"/>
      <c r="L712" s="2571"/>
      <c r="M712" s="2571"/>
      <c r="N712" s="2571"/>
      <c r="O712" s="2571"/>
      <c r="P712" s="2571"/>
      <c r="Q712" s="2571"/>
      <c r="R712" s="2571"/>
      <c r="S712" s="2571"/>
      <c r="T712" s="2571"/>
      <c r="U712" s="2571"/>
      <c r="V712" s="2571"/>
      <c r="W712" s="2571"/>
      <c r="X712" s="2571"/>
      <c r="Y712" s="2571"/>
      <c r="Z712" s="2571"/>
      <c r="AA712" s="2571"/>
      <c r="AB712" s="2571"/>
      <c r="AC712" s="2571"/>
      <c r="AD712" s="2571"/>
      <c r="AE712" s="2571"/>
      <c r="AF712" s="2571"/>
      <c r="AG712" s="2571"/>
      <c r="AH712" s="2571"/>
      <c r="AI712" s="2571"/>
      <c r="AJ712" s="2571"/>
      <c r="AK712" s="2571"/>
      <c r="AL712" s="2571"/>
      <c r="AM712" s="2571"/>
      <c r="AN712" s="2571"/>
      <c r="AO712" s="2571"/>
      <c r="AP712" s="2571"/>
      <c r="AQ712" s="2571"/>
      <c r="AR712" s="2571"/>
      <c r="AS712" s="2571"/>
    </row>
    <row r="713" spans="1:45" ht="16.5" customHeight="1">
      <c r="A713" s="2571"/>
      <c r="B713" s="2571"/>
      <c r="C713" s="2571"/>
      <c r="D713" s="73"/>
      <c r="E713" s="73"/>
      <c r="F713" s="2629"/>
      <c r="G713" s="2571"/>
      <c r="H713" s="2571"/>
      <c r="I713" s="2571"/>
      <c r="J713" s="2571"/>
      <c r="K713" s="2571"/>
      <c r="L713" s="2571"/>
      <c r="M713" s="2571"/>
      <c r="N713" s="2571"/>
      <c r="O713" s="2571"/>
      <c r="P713" s="2571"/>
      <c r="Q713" s="2571"/>
      <c r="R713" s="2571"/>
      <c r="S713" s="2571"/>
      <c r="T713" s="2571"/>
      <c r="U713" s="2571"/>
      <c r="V713" s="2571"/>
      <c r="W713" s="2571"/>
      <c r="X713" s="2571"/>
      <c r="Y713" s="2571"/>
      <c r="Z713" s="2571"/>
      <c r="AA713" s="2571"/>
      <c r="AB713" s="2571"/>
      <c r="AC713" s="2571"/>
      <c r="AD713" s="2571"/>
      <c r="AE713" s="2571"/>
      <c r="AF713" s="2571"/>
      <c r="AG713" s="2571"/>
      <c r="AH713" s="2571"/>
      <c r="AI713" s="2571"/>
      <c r="AJ713" s="2571"/>
      <c r="AK713" s="2571"/>
      <c r="AL713" s="2571"/>
      <c r="AM713" s="2571"/>
      <c r="AN713" s="2571"/>
      <c r="AO713" s="2571"/>
      <c r="AP713" s="2571"/>
      <c r="AQ713" s="2571"/>
      <c r="AR713" s="2571"/>
      <c r="AS713" s="2571"/>
    </row>
    <row r="714" spans="1:45" ht="16.5" customHeight="1">
      <c r="A714" s="2571"/>
      <c r="B714" s="2571"/>
      <c r="C714" s="2571"/>
      <c r="D714" s="73"/>
      <c r="E714" s="73"/>
      <c r="F714" s="2629"/>
      <c r="G714" s="2571"/>
      <c r="H714" s="2571"/>
      <c r="I714" s="2571"/>
      <c r="J714" s="2571"/>
      <c r="K714" s="2571"/>
      <c r="L714" s="2571"/>
      <c r="M714" s="2571"/>
      <c r="N714" s="2571"/>
      <c r="O714" s="2571"/>
      <c r="P714" s="2571"/>
      <c r="Q714" s="2571"/>
      <c r="R714" s="2571"/>
      <c r="S714" s="2571"/>
      <c r="T714" s="2571"/>
      <c r="U714" s="2571"/>
      <c r="V714" s="2571"/>
      <c r="W714" s="2571"/>
      <c r="X714" s="2571"/>
      <c r="Y714" s="2571"/>
      <c r="Z714" s="2571"/>
      <c r="AA714" s="2571"/>
      <c r="AB714" s="2571"/>
      <c r="AC714" s="2571"/>
      <c r="AD714" s="2571"/>
      <c r="AE714" s="2571"/>
      <c r="AF714" s="2571"/>
      <c r="AG714" s="2571"/>
      <c r="AH714" s="2571"/>
      <c r="AI714" s="2571"/>
      <c r="AJ714" s="2571"/>
      <c r="AK714" s="2571"/>
      <c r="AL714" s="2571"/>
      <c r="AM714" s="2571"/>
      <c r="AN714" s="2571"/>
      <c r="AO714" s="2571"/>
      <c r="AP714" s="2571"/>
      <c r="AQ714" s="2571"/>
      <c r="AR714" s="2571"/>
      <c r="AS714" s="2571"/>
    </row>
    <row r="715" spans="1:45" ht="16.5" customHeight="1">
      <c r="A715" s="2571"/>
      <c r="B715" s="2571"/>
      <c r="C715" s="2571"/>
      <c r="D715" s="73"/>
      <c r="E715" s="73"/>
      <c r="F715" s="2629"/>
      <c r="G715" s="2571"/>
      <c r="H715" s="2571"/>
      <c r="I715" s="2571"/>
      <c r="J715" s="2571"/>
      <c r="K715" s="2571"/>
      <c r="L715" s="2571"/>
      <c r="M715" s="2571"/>
      <c r="N715" s="2571"/>
      <c r="O715" s="2571"/>
      <c r="P715" s="2571"/>
      <c r="Q715" s="2571"/>
      <c r="R715" s="2571"/>
      <c r="S715" s="2571"/>
      <c r="T715" s="2571"/>
      <c r="U715" s="2571"/>
      <c r="V715" s="2571"/>
      <c r="W715" s="2571"/>
      <c r="X715" s="2571"/>
      <c r="Y715" s="2571"/>
      <c r="Z715" s="2571"/>
      <c r="AA715" s="2571"/>
      <c r="AB715" s="2571"/>
      <c r="AC715" s="2571"/>
      <c r="AD715" s="2571"/>
      <c r="AE715" s="2571"/>
      <c r="AF715" s="2571"/>
      <c r="AG715" s="2571"/>
      <c r="AH715" s="2571"/>
      <c r="AI715" s="2571"/>
      <c r="AJ715" s="2571"/>
      <c r="AK715" s="2571"/>
      <c r="AL715" s="2571"/>
      <c r="AM715" s="2571"/>
      <c r="AN715" s="2571"/>
      <c r="AO715" s="2571"/>
      <c r="AP715" s="2571"/>
      <c r="AQ715" s="2571"/>
      <c r="AR715" s="2571"/>
      <c r="AS715" s="2571"/>
    </row>
    <row r="716" spans="1:45" ht="16.5" customHeight="1">
      <c r="A716" s="2571"/>
      <c r="B716" s="2571"/>
      <c r="C716" s="2571"/>
      <c r="D716" s="73"/>
      <c r="E716" s="73"/>
      <c r="F716" s="2629"/>
      <c r="G716" s="2571"/>
      <c r="H716" s="2571"/>
      <c r="I716" s="2571"/>
      <c r="J716" s="2571"/>
      <c r="K716" s="2571"/>
      <c r="L716" s="2571"/>
      <c r="M716" s="2571"/>
      <c r="N716" s="2571"/>
      <c r="O716" s="2571"/>
      <c r="P716" s="2571"/>
      <c r="Q716" s="2571"/>
      <c r="R716" s="2571"/>
      <c r="S716" s="2571"/>
      <c r="T716" s="2571"/>
      <c r="U716" s="2571"/>
      <c r="V716" s="2571"/>
      <c r="W716" s="2571"/>
      <c r="X716" s="2571"/>
      <c r="Y716" s="2571"/>
      <c r="Z716" s="2571"/>
      <c r="AA716" s="2571"/>
      <c r="AB716" s="2571"/>
      <c r="AC716" s="2571"/>
      <c r="AD716" s="2571"/>
      <c r="AE716" s="2571"/>
      <c r="AF716" s="2571"/>
      <c r="AG716" s="2571"/>
      <c r="AH716" s="2571"/>
      <c r="AI716" s="2571"/>
      <c r="AJ716" s="2571"/>
      <c r="AK716" s="2571"/>
      <c r="AL716" s="2571"/>
      <c r="AM716" s="2571"/>
      <c r="AN716" s="2571"/>
      <c r="AO716" s="2571"/>
      <c r="AP716" s="2571"/>
      <c r="AQ716" s="2571"/>
      <c r="AR716" s="2571"/>
      <c r="AS716" s="2571"/>
    </row>
    <row r="717" spans="1:45" ht="16.5" customHeight="1">
      <c r="A717" s="2571"/>
      <c r="B717" s="2571"/>
      <c r="C717" s="2571"/>
      <c r="D717" s="73"/>
      <c r="E717" s="73"/>
      <c r="F717" s="2629"/>
      <c r="G717" s="2571"/>
      <c r="H717" s="2571"/>
      <c r="I717" s="2571"/>
      <c r="J717" s="2571"/>
      <c r="K717" s="2571"/>
      <c r="L717" s="2571"/>
      <c r="M717" s="2571"/>
      <c r="N717" s="2571"/>
      <c r="O717" s="2571"/>
      <c r="P717" s="2571"/>
      <c r="Q717" s="2571"/>
      <c r="R717" s="2571"/>
      <c r="S717" s="2571"/>
      <c r="T717" s="2571"/>
      <c r="U717" s="2571"/>
      <c r="V717" s="2571"/>
      <c r="W717" s="2571"/>
      <c r="X717" s="2571"/>
      <c r="Y717" s="2571"/>
      <c r="Z717" s="2571"/>
      <c r="AA717" s="2571"/>
      <c r="AB717" s="2571"/>
      <c r="AC717" s="2571"/>
      <c r="AD717" s="2571"/>
      <c r="AE717" s="2571"/>
      <c r="AF717" s="2571"/>
      <c r="AG717" s="2571"/>
      <c r="AH717" s="2571"/>
      <c r="AI717" s="2571"/>
      <c r="AJ717" s="2571"/>
      <c r="AK717" s="2571"/>
      <c r="AL717" s="2571"/>
      <c r="AM717" s="2571"/>
      <c r="AN717" s="2571"/>
      <c r="AO717" s="2571"/>
      <c r="AP717" s="2571"/>
      <c r="AQ717" s="2571"/>
      <c r="AR717" s="2571"/>
      <c r="AS717" s="2571"/>
    </row>
    <row r="718" spans="1:45" ht="16.5" customHeight="1">
      <c r="A718" s="2571"/>
      <c r="B718" s="2571"/>
      <c r="C718" s="2571"/>
      <c r="D718" s="73"/>
      <c r="E718" s="73"/>
      <c r="F718" s="2629"/>
      <c r="G718" s="2571"/>
      <c r="H718" s="2571"/>
      <c r="I718" s="2571"/>
      <c r="J718" s="2571"/>
      <c r="K718" s="2571"/>
      <c r="L718" s="2571"/>
      <c r="M718" s="2571"/>
      <c r="N718" s="2571"/>
      <c r="O718" s="2571"/>
      <c r="P718" s="2571"/>
      <c r="Q718" s="2571"/>
      <c r="R718" s="2571"/>
      <c r="S718" s="2571"/>
      <c r="T718" s="2571"/>
      <c r="U718" s="2571"/>
      <c r="V718" s="2571"/>
      <c r="W718" s="2571"/>
      <c r="X718" s="2571"/>
      <c r="Y718" s="2571"/>
      <c r="Z718" s="2571"/>
      <c r="AA718" s="2571"/>
      <c r="AB718" s="2571"/>
      <c r="AC718" s="2571"/>
      <c r="AD718" s="2571"/>
      <c r="AE718" s="2571"/>
      <c r="AF718" s="2571"/>
      <c r="AG718" s="2571"/>
      <c r="AH718" s="2571"/>
      <c r="AI718" s="2571"/>
      <c r="AJ718" s="2571"/>
      <c r="AK718" s="2571"/>
      <c r="AL718" s="2571"/>
      <c r="AM718" s="2571"/>
      <c r="AN718" s="2571"/>
      <c r="AO718" s="2571"/>
      <c r="AP718" s="2571"/>
      <c r="AQ718" s="2571"/>
      <c r="AR718" s="2571"/>
      <c r="AS718" s="2571"/>
    </row>
    <row r="719" spans="1:45" ht="16.5" customHeight="1">
      <c r="A719" s="2571"/>
      <c r="B719" s="2571"/>
      <c r="C719" s="2571"/>
      <c r="D719" s="73"/>
      <c r="E719" s="73"/>
      <c r="F719" s="2629"/>
      <c r="G719" s="2571"/>
      <c r="H719" s="2571"/>
      <c r="I719" s="2571"/>
      <c r="J719" s="2571"/>
      <c r="K719" s="2571"/>
      <c r="L719" s="2571"/>
      <c r="M719" s="2571"/>
      <c r="N719" s="2571"/>
      <c r="O719" s="2571"/>
      <c r="P719" s="2571"/>
      <c r="Q719" s="2571"/>
      <c r="R719" s="2571"/>
      <c r="S719" s="2571"/>
      <c r="T719" s="2571"/>
      <c r="U719" s="2571"/>
      <c r="V719" s="2571"/>
      <c r="W719" s="2571"/>
      <c r="X719" s="2571"/>
      <c r="Y719" s="2571"/>
      <c r="Z719" s="2571"/>
      <c r="AA719" s="2571"/>
      <c r="AB719" s="2571"/>
      <c r="AC719" s="2571"/>
      <c r="AD719" s="2571"/>
      <c r="AE719" s="2571"/>
      <c r="AF719" s="2571"/>
      <c r="AG719" s="2571"/>
      <c r="AH719" s="2571"/>
      <c r="AI719" s="2571"/>
      <c r="AJ719" s="2571"/>
      <c r="AK719" s="2571"/>
      <c r="AL719" s="2571"/>
      <c r="AM719" s="2571"/>
      <c r="AN719" s="2571"/>
      <c r="AO719" s="2571"/>
      <c r="AP719" s="2571"/>
      <c r="AQ719" s="2571"/>
      <c r="AR719" s="2571"/>
      <c r="AS719" s="2571"/>
    </row>
    <row r="720" spans="1:45" ht="16.5" customHeight="1">
      <c r="A720" s="2571"/>
      <c r="B720" s="2571"/>
      <c r="C720" s="2571"/>
      <c r="D720" s="73"/>
      <c r="E720" s="73"/>
      <c r="F720" s="2629"/>
      <c r="G720" s="2571"/>
      <c r="H720" s="2571"/>
      <c r="I720" s="2571"/>
      <c r="J720" s="2571"/>
      <c r="K720" s="2571"/>
      <c r="L720" s="2571"/>
      <c r="M720" s="2571"/>
      <c r="N720" s="2571"/>
      <c r="O720" s="2571"/>
      <c r="P720" s="2571"/>
      <c r="Q720" s="2571"/>
      <c r="R720" s="2571"/>
      <c r="S720" s="2571"/>
      <c r="T720" s="2571"/>
      <c r="U720" s="2571"/>
      <c r="V720" s="2571"/>
      <c r="W720" s="2571"/>
      <c r="X720" s="2571"/>
      <c r="Y720" s="2571"/>
      <c r="Z720" s="2571"/>
      <c r="AA720" s="2571"/>
      <c r="AB720" s="2571"/>
      <c r="AC720" s="2571"/>
      <c r="AD720" s="2571"/>
      <c r="AE720" s="2571"/>
      <c r="AF720" s="2571"/>
      <c r="AG720" s="2571"/>
      <c r="AH720" s="2571"/>
      <c r="AI720" s="2571"/>
      <c r="AJ720" s="2571"/>
      <c r="AK720" s="2571"/>
      <c r="AL720" s="2571"/>
      <c r="AM720" s="2571"/>
      <c r="AN720" s="2571"/>
      <c r="AO720" s="2571"/>
      <c r="AP720" s="2571"/>
      <c r="AQ720" s="2571"/>
      <c r="AR720" s="2571"/>
      <c r="AS720" s="2571"/>
    </row>
    <row r="721" spans="1:45" ht="16.5" customHeight="1">
      <c r="A721" s="2571"/>
      <c r="B721" s="2571"/>
      <c r="C721" s="2571"/>
      <c r="D721" s="73"/>
      <c r="E721" s="73"/>
      <c r="F721" s="2629"/>
      <c r="G721" s="2571"/>
      <c r="H721" s="2571"/>
      <c r="I721" s="2571"/>
      <c r="J721" s="2571"/>
      <c r="K721" s="2571"/>
      <c r="L721" s="2571"/>
      <c r="M721" s="2571"/>
      <c r="N721" s="2571"/>
      <c r="O721" s="2571"/>
      <c r="P721" s="2571"/>
      <c r="Q721" s="2571"/>
      <c r="R721" s="2571"/>
      <c r="S721" s="2571"/>
      <c r="T721" s="2571"/>
      <c r="U721" s="2571"/>
      <c r="V721" s="2571"/>
      <c r="W721" s="2571"/>
      <c r="X721" s="2571"/>
      <c r="Y721" s="2571"/>
      <c r="Z721" s="2571"/>
      <c r="AA721" s="2571"/>
      <c r="AB721" s="2571"/>
      <c r="AC721" s="2571"/>
      <c r="AD721" s="2571"/>
      <c r="AE721" s="2571"/>
      <c r="AF721" s="2571"/>
      <c r="AG721" s="2571"/>
      <c r="AH721" s="2571"/>
      <c r="AI721" s="2571"/>
      <c r="AJ721" s="2571"/>
      <c r="AK721" s="2571"/>
      <c r="AL721" s="2571"/>
      <c r="AM721" s="2571"/>
      <c r="AN721" s="2571"/>
      <c r="AO721" s="2571"/>
      <c r="AP721" s="2571"/>
      <c r="AQ721" s="2571"/>
      <c r="AR721" s="2571"/>
      <c r="AS721" s="2571"/>
    </row>
    <row r="722" spans="1:45" ht="16.5" customHeight="1">
      <c r="A722" s="2571"/>
      <c r="B722" s="2571"/>
      <c r="C722" s="2571"/>
      <c r="D722" s="73"/>
      <c r="E722" s="73"/>
      <c r="F722" s="2629"/>
      <c r="G722" s="2571"/>
      <c r="H722" s="2571"/>
      <c r="I722" s="2571"/>
      <c r="J722" s="2571"/>
      <c r="K722" s="2571"/>
      <c r="L722" s="2571"/>
      <c r="M722" s="2571"/>
      <c r="N722" s="2571"/>
      <c r="O722" s="2571"/>
      <c r="P722" s="2571"/>
      <c r="Q722" s="2571"/>
      <c r="R722" s="2571"/>
      <c r="S722" s="2571"/>
      <c r="T722" s="2571"/>
      <c r="U722" s="2571"/>
      <c r="V722" s="2571"/>
      <c r="W722" s="2571"/>
      <c r="X722" s="2571"/>
      <c r="Y722" s="2571"/>
      <c r="Z722" s="2571"/>
      <c r="AA722" s="2571"/>
      <c r="AB722" s="2571"/>
      <c r="AC722" s="2571"/>
      <c r="AD722" s="2571"/>
      <c r="AE722" s="2571"/>
      <c r="AF722" s="2571"/>
      <c r="AG722" s="2571"/>
      <c r="AH722" s="2571"/>
      <c r="AI722" s="2571"/>
      <c r="AJ722" s="2571"/>
      <c r="AK722" s="2571"/>
      <c r="AL722" s="2571"/>
      <c r="AM722" s="2571"/>
      <c r="AN722" s="2571"/>
      <c r="AO722" s="2571"/>
      <c r="AP722" s="2571"/>
      <c r="AQ722" s="2571"/>
      <c r="AR722" s="2571"/>
      <c r="AS722" s="2571"/>
    </row>
    <row r="723" spans="1:45" ht="16.5" customHeight="1">
      <c r="A723" s="2571"/>
      <c r="B723" s="2571"/>
      <c r="C723" s="2571"/>
      <c r="D723" s="73"/>
      <c r="E723" s="73"/>
      <c r="F723" s="2629"/>
      <c r="G723" s="2571"/>
      <c r="H723" s="2571"/>
      <c r="I723" s="2571"/>
      <c r="J723" s="2571"/>
      <c r="K723" s="2571"/>
      <c r="L723" s="2571"/>
      <c r="M723" s="2571"/>
      <c r="N723" s="2571"/>
      <c r="O723" s="2571"/>
      <c r="P723" s="2571"/>
      <c r="Q723" s="2571"/>
      <c r="R723" s="2571"/>
      <c r="S723" s="2571"/>
      <c r="T723" s="2571"/>
      <c r="U723" s="2571"/>
      <c r="V723" s="2571"/>
      <c r="W723" s="2571"/>
      <c r="X723" s="2571"/>
      <c r="Y723" s="2571"/>
      <c r="Z723" s="2571"/>
      <c r="AA723" s="2571"/>
      <c r="AB723" s="2571"/>
      <c r="AC723" s="2571"/>
      <c r="AD723" s="2571"/>
      <c r="AE723" s="2571"/>
      <c r="AF723" s="2571"/>
      <c r="AG723" s="2571"/>
      <c r="AH723" s="2571"/>
      <c r="AI723" s="2571"/>
      <c r="AJ723" s="2571"/>
      <c r="AK723" s="2571"/>
      <c r="AL723" s="2571"/>
      <c r="AM723" s="2571"/>
      <c r="AN723" s="2571"/>
      <c r="AO723" s="2571"/>
      <c r="AP723" s="2571"/>
      <c r="AQ723" s="2571"/>
      <c r="AR723" s="2571"/>
      <c r="AS723" s="2571"/>
    </row>
    <row r="724" spans="1:45" ht="16.5" customHeight="1">
      <c r="A724" s="2571"/>
      <c r="B724" s="2571"/>
      <c r="C724" s="2571"/>
      <c r="D724" s="73"/>
      <c r="E724" s="73"/>
      <c r="F724" s="2629"/>
      <c r="G724" s="2571"/>
      <c r="H724" s="2571"/>
      <c r="I724" s="2571"/>
      <c r="J724" s="2571"/>
      <c r="K724" s="2571"/>
      <c r="L724" s="2571"/>
      <c r="M724" s="2571"/>
      <c r="N724" s="2571"/>
      <c r="O724" s="2571"/>
      <c r="P724" s="2571"/>
      <c r="Q724" s="2571"/>
      <c r="R724" s="2571"/>
      <c r="S724" s="2571"/>
      <c r="T724" s="2571"/>
      <c r="U724" s="2571"/>
      <c r="V724" s="2571"/>
      <c r="W724" s="2571"/>
      <c r="X724" s="2571"/>
      <c r="Y724" s="2571"/>
      <c r="Z724" s="2571"/>
      <c r="AA724" s="2571"/>
      <c r="AB724" s="2571"/>
      <c r="AC724" s="2571"/>
      <c r="AD724" s="2571"/>
      <c r="AE724" s="2571"/>
      <c r="AF724" s="2571"/>
      <c r="AG724" s="2571"/>
      <c r="AH724" s="2571"/>
      <c r="AI724" s="2571"/>
      <c r="AJ724" s="2571"/>
      <c r="AK724" s="2571"/>
      <c r="AL724" s="2571"/>
      <c r="AM724" s="2571"/>
      <c r="AN724" s="2571"/>
      <c r="AO724" s="2571"/>
      <c r="AP724" s="2571"/>
      <c r="AQ724" s="2571"/>
      <c r="AR724" s="2571"/>
      <c r="AS724" s="2571"/>
    </row>
    <row r="725" spans="1:45" ht="16.5" customHeight="1">
      <c r="A725" s="2571"/>
      <c r="B725" s="2571"/>
      <c r="C725" s="2571"/>
      <c r="D725" s="73"/>
      <c r="E725" s="73"/>
      <c r="F725" s="2629"/>
      <c r="G725" s="2571"/>
      <c r="H725" s="2571"/>
      <c r="I725" s="2571"/>
      <c r="J725" s="2571"/>
      <c r="K725" s="2571"/>
      <c r="L725" s="2571"/>
      <c r="M725" s="2571"/>
      <c r="N725" s="2571"/>
      <c r="O725" s="2571"/>
      <c r="P725" s="2571"/>
      <c r="Q725" s="2571"/>
      <c r="R725" s="2571"/>
      <c r="S725" s="2571"/>
      <c r="T725" s="2571"/>
      <c r="U725" s="2571"/>
      <c r="V725" s="2571"/>
      <c r="W725" s="2571"/>
      <c r="X725" s="2571"/>
      <c r="Y725" s="2571"/>
      <c r="Z725" s="2571"/>
      <c r="AA725" s="2571"/>
      <c r="AB725" s="2571"/>
      <c r="AC725" s="2571"/>
      <c r="AD725" s="2571"/>
      <c r="AE725" s="2571"/>
      <c r="AF725" s="2571"/>
      <c r="AG725" s="2571"/>
      <c r="AH725" s="2571"/>
      <c r="AI725" s="2571"/>
      <c r="AJ725" s="2571"/>
      <c r="AK725" s="2571"/>
      <c r="AL725" s="2571"/>
      <c r="AM725" s="2571"/>
      <c r="AN725" s="2571"/>
      <c r="AO725" s="2571"/>
      <c r="AP725" s="2571"/>
      <c r="AQ725" s="2571"/>
      <c r="AR725" s="2571"/>
      <c r="AS725" s="2571"/>
    </row>
    <row r="726" spans="1:45" ht="16.5" customHeight="1">
      <c r="A726" s="2571"/>
      <c r="B726" s="2571"/>
      <c r="C726" s="2571"/>
      <c r="D726" s="73"/>
      <c r="E726" s="73"/>
      <c r="F726" s="2629"/>
      <c r="G726" s="2571"/>
      <c r="H726" s="2571"/>
      <c r="I726" s="2571"/>
      <c r="J726" s="2571"/>
      <c r="K726" s="2571"/>
      <c r="L726" s="2571"/>
      <c r="M726" s="2571"/>
      <c r="N726" s="2571"/>
      <c r="O726" s="2571"/>
      <c r="P726" s="2571"/>
      <c r="Q726" s="2571"/>
      <c r="R726" s="2571"/>
      <c r="S726" s="2571"/>
      <c r="T726" s="2571"/>
      <c r="U726" s="2571"/>
      <c r="V726" s="2571"/>
      <c r="W726" s="2571"/>
      <c r="X726" s="2571"/>
      <c r="Y726" s="2571"/>
      <c r="Z726" s="2571"/>
      <c r="AA726" s="2571"/>
      <c r="AB726" s="2571"/>
      <c r="AC726" s="2571"/>
      <c r="AD726" s="2571"/>
      <c r="AE726" s="2571"/>
      <c r="AF726" s="2571"/>
      <c r="AG726" s="2571"/>
      <c r="AH726" s="2571"/>
      <c r="AI726" s="2571"/>
      <c r="AJ726" s="2571"/>
      <c r="AK726" s="2571"/>
      <c r="AL726" s="2571"/>
      <c r="AM726" s="2571"/>
      <c r="AN726" s="2571"/>
      <c r="AO726" s="2571"/>
      <c r="AP726" s="2571"/>
      <c r="AQ726" s="2571"/>
      <c r="AR726" s="2571"/>
      <c r="AS726" s="2571"/>
    </row>
    <row r="727" spans="1:45" ht="16.5" customHeight="1">
      <c r="A727" s="2571"/>
      <c r="B727" s="2571"/>
      <c r="C727" s="2571"/>
      <c r="D727" s="73"/>
      <c r="E727" s="73"/>
      <c r="F727" s="2629"/>
      <c r="G727" s="2571"/>
      <c r="H727" s="2571"/>
      <c r="I727" s="2571"/>
      <c r="J727" s="2571"/>
      <c r="K727" s="2571"/>
      <c r="L727" s="2571"/>
      <c r="M727" s="2571"/>
      <c r="N727" s="2571"/>
      <c r="O727" s="2571"/>
      <c r="P727" s="2571"/>
      <c r="Q727" s="2571"/>
      <c r="R727" s="2571"/>
      <c r="S727" s="2571"/>
      <c r="T727" s="2571"/>
      <c r="U727" s="2571"/>
      <c r="V727" s="2571"/>
      <c r="W727" s="2571"/>
      <c r="X727" s="2571"/>
      <c r="Y727" s="2571"/>
      <c r="Z727" s="2571"/>
      <c r="AA727" s="2571"/>
      <c r="AB727" s="2571"/>
      <c r="AC727" s="2571"/>
      <c r="AD727" s="2571"/>
      <c r="AE727" s="2571"/>
      <c r="AF727" s="2571"/>
      <c r="AG727" s="2571"/>
      <c r="AH727" s="2571"/>
      <c r="AI727" s="2571"/>
      <c r="AJ727" s="2571"/>
      <c r="AK727" s="2571"/>
      <c r="AL727" s="2571"/>
      <c r="AM727" s="2571"/>
      <c r="AN727" s="2571"/>
      <c r="AO727" s="2571"/>
      <c r="AP727" s="2571"/>
      <c r="AQ727" s="2571"/>
      <c r="AR727" s="2571"/>
      <c r="AS727" s="2571"/>
    </row>
    <row r="728" spans="1:45" ht="16.5" customHeight="1">
      <c r="A728" s="2571"/>
      <c r="B728" s="2571"/>
      <c r="C728" s="2571"/>
      <c r="D728" s="73"/>
      <c r="E728" s="73"/>
      <c r="F728" s="2629"/>
      <c r="G728" s="2571"/>
      <c r="H728" s="2571"/>
      <c r="I728" s="2571"/>
      <c r="J728" s="2571"/>
      <c r="K728" s="2571"/>
      <c r="L728" s="2571"/>
      <c r="M728" s="2571"/>
      <c r="N728" s="2571"/>
      <c r="O728" s="2571"/>
      <c r="P728" s="2571"/>
      <c r="Q728" s="2571"/>
      <c r="R728" s="2571"/>
      <c r="S728" s="2571"/>
      <c r="T728" s="2571"/>
      <c r="U728" s="2571"/>
      <c r="V728" s="2571"/>
      <c r="W728" s="2571"/>
      <c r="X728" s="2571"/>
      <c r="Y728" s="2571"/>
      <c r="Z728" s="2571"/>
      <c r="AA728" s="2571"/>
      <c r="AB728" s="2571"/>
      <c r="AC728" s="2571"/>
      <c r="AD728" s="2571"/>
      <c r="AE728" s="2571"/>
      <c r="AF728" s="2571"/>
      <c r="AG728" s="2571"/>
      <c r="AH728" s="2571"/>
      <c r="AI728" s="2571"/>
      <c r="AJ728" s="2571"/>
      <c r="AK728" s="2571"/>
      <c r="AL728" s="2571"/>
      <c r="AM728" s="2571"/>
      <c r="AN728" s="2571"/>
      <c r="AO728" s="2571"/>
      <c r="AP728" s="2571"/>
      <c r="AQ728" s="2571"/>
      <c r="AR728" s="2571"/>
      <c r="AS728" s="2571"/>
    </row>
    <row r="729" spans="1:45" ht="16.5" customHeight="1">
      <c r="A729" s="2571"/>
      <c r="B729" s="2571"/>
      <c r="C729" s="2571"/>
      <c r="D729" s="73"/>
      <c r="E729" s="73"/>
      <c r="F729" s="2629"/>
      <c r="G729" s="2571"/>
      <c r="H729" s="2571"/>
      <c r="I729" s="2571"/>
      <c r="J729" s="2571"/>
      <c r="K729" s="2571"/>
      <c r="L729" s="2571"/>
      <c r="M729" s="2571"/>
      <c r="N729" s="2571"/>
      <c r="O729" s="2571"/>
      <c r="P729" s="2571"/>
      <c r="Q729" s="2571"/>
      <c r="R729" s="2571"/>
      <c r="S729" s="2571"/>
      <c r="T729" s="2571"/>
      <c r="U729" s="2571"/>
      <c r="V729" s="2571"/>
      <c r="W729" s="2571"/>
      <c r="X729" s="2571"/>
      <c r="Y729" s="2571"/>
      <c r="Z729" s="2571"/>
      <c r="AA729" s="2571"/>
      <c r="AB729" s="2571"/>
      <c r="AC729" s="2571"/>
      <c r="AD729" s="2571"/>
      <c r="AE729" s="2571"/>
      <c r="AF729" s="2571"/>
      <c r="AG729" s="2571"/>
      <c r="AH729" s="2571"/>
      <c r="AI729" s="2571"/>
      <c r="AJ729" s="2571"/>
      <c r="AK729" s="2571"/>
      <c r="AL729" s="2571"/>
      <c r="AM729" s="2571"/>
      <c r="AN729" s="2571"/>
      <c r="AO729" s="2571"/>
      <c r="AP729" s="2571"/>
      <c r="AQ729" s="2571"/>
      <c r="AR729" s="2571"/>
      <c r="AS729" s="2571"/>
    </row>
    <row r="730" spans="1:45" ht="16.5" customHeight="1">
      <c r="A730" s="2571"/>
      <c r="B730" s="2571"/>
      <c r="C730" s="2571"/>
      <c r="D730" s="73"/>
      <c r="E730" s="73"/>
      <c r="F730" s="2629"/>
      <c r="G730" s="2571"/>
      <c r="H730" s="2571"/>
      <c r="I730" s="2571"/>
      <c r="J730" s="2571"/>
      <c r="K730" s="2571"/>
      <c r="L730" s="2571"/>
      <c r="M730" s="2571"/>
      <c r="N730" s="2571"/>
      <c r="O730" s="2571"/>
      <c r="P730" s="2571"/>
      <c r="Q730" s="2571"/>
      <c r="R730" s="2571"/>
      <c r="S730" s="2571"/>
      <c r="T730" s="2571"/>
      <c r="U730" s="2571"/>
      <c r="V730" s="2571"/>
      <c r="W730" s="2571"/>
      <c r="X730" s="2571"/>
      <c r="Y730" s="2571"/>
      <c r="Z730" s="2571"/>
      <c r="AA730" s="2571"/>
      <c r="AB730" s="2571"/>
      <c r="AC730" s="2571"/>
      <c r="AD730" s="2571"/>
      <c r="AE730" s="2571"/>
      <c r="AF730" s="2571"/>
      <c r="AG730" s="2571"/>
      <c r="AH730" s="2571"/>
      <c r="AI730" s="2571"/>
      <c r="AJ730" s="2571"/>
      <c r="AK730" s="2571"/>
      <c r="AL730" s="2571"/>
      <c r="AM730" s="2571"/>
      <c r="AN730" s="2571"/>
      <c r="AO730" s="2571"/>
      <c r="AP730" s="2571"/>
      <c r="AQ730" s="2571"/>
      <c r="AR730" s="2571"/>
      <c r="AS730" s="2571"/>
    </row>
    <row r="731" spans="1:45" ht="16.5" customHeight="1">
      <c r="A731" s="2571"/>
      <c r="B731" s="2571"/>
      <c r="C731" s="2571"/>
      <c r="D731" s="73"/>
      <c r="E731" s="73"/>
      <c r="F731" s="2629"/>
      <c r="G731" s="2571"/>
      <c r="H731" s="2571"/>
      <c r="I731" s="2571"/>
      <c r="J731" s="2571"/>
      <c r="K731" s="2571"/>
      <c r="L731" s="2571"/>
      <c r="M731" s="2571"/>
      <c r="N731" s="2571"/>
      <c r="O731" s="2571"/>
      <c r="P731" s="2571"/>
      <c r="Q731" s="2571"/>
      <c r="R731" s="2571"/>
      <c r="S731" s="2571"/>
      <c r="T731" s="2571"/>
      <c r="U731" s="2571"/>
      <c r="V731" s="2571"/>
      <c r="W731" s="2571"/>
      <c r="X731" s="2571"/>
      <c r="Y731" s="2571"/>
      <c r="Z731" s="2571"/>
      <c r="AA731" s="2571"/>
      <c r="AB731" s="2571"/>
      <c r="AC731" s="2571"/>
      <c r="AD731" s="2571"/>
      <c r="AE731" s="2571"/>
      <c r="AF731" s="2571"/>
      <c r="AG731" s="2571"/>
      <c r="AH731" s="2571"/>
      <c r="AI731" s="2571"/>
      <c r="AJ731" s="2571"/>
      <c r="AK731" s="2571"/>
      <c r="AL731" s="2571"/>
      <c r="AM731" s="2571"/>
      <c r="AN731" s="2571"/>
      <c r="AO731" s="2571"/>
      <c r="AP731" s="2571"/>
      <c r="AQ731" s="2571"/>
      <c r="AR731" s="2571"/>
      <c r="AS731" s="2571"/>
    </row>
    <row r="732" spans="1:45" ht="16.5" customHeight="1">
      <c r="A732" s="2571"/>
      <c r="B732" s="2571"/>
      <c r="C732" s="2571"/>
      <c r="D732" s="73"/>
      <c r="E732" s="73"/>
      <c r="F732" s="2629"/>
      <c r="G732" s="2571"/>
      <c r="H732" s="2571"/>
      <c r="I732" s="2571"/>
      <c r="J732" s="2571"/>
      <c r="K732" s="2571"/>
      <c r="L732" s="2571"/>
      <c r="M732" s="2571"/>
      <c r="N732" s="2571"/>
      <c r="O732" s="2571"/>
      <c r="P732" s="2571"/>
      <c r="Q732" s="2571"/>
      <c r="R732" s="2571"/>
      <c r="S732" s="2571"/>
      <c r="T732" s="2571"/>
      <c r="U732" s="2571"/>
      <c r="V732" s="2571"/>
      <c r="W732" s="2571"/>
      <c r="X732" s="2571"/>
      <c r="Y732" s="2571"/>
      <c r="Z732" s="2571"/>
      <c r="AA732" s="2571"/>
      <c r="AB732" s="2571"/>
      <c r="AC732" s="2571"/>
      <c r="AD732" s="2571"/>
      <c r="AE732" s="2571"/>
      <c r="AF732" s="2571"/>
      <c r="AG732" s="2571"/>
      <c r="AH732" s="2571"/>
      <c r="AI732" s="2571"/>
      <c r="AJ732" s="2571"/>
      <c r="AK732" s="2571"/>
      <c r="AL732" s="2571"/>
      <c r="AM732" s="2571"/>
      <c r="AN732" s="2571"/>
      <c r="AO732" s="2571"/>
      <c r="AP732" s="2571"/>
      <c r="AQ732" s="2571"/>
      <c r="AR732" s="2571"/>
      <c r="AS732" s="2571"/>
    </row>
    <row r="733" spans="1:45" ht="16.5" customHeight="1">
      <c r="A733" s="2571"/>
      <c r="B733" s="2571"/>
      <c r="C733" s="2571"/>
      <c r="D733" s="73"/>
      <c r="E733" s="73"/>
      <c r="F733" s="2629"/>
      <c r="G733" s="2571"/>
      <c r="H733" s="2571"/>
      <c r="I733" s="2571"/>
      <c r="J733" s="2571"/>
      <c r="K733" s="2571"/>
      <c r="L733" s="2571"/>
      <c r="M733" s="2571"/>
      <c r="N733" s="2571"/>
      <c r="O733" s="2571"/>
      <c r="P733" s="2571"/>
      <c r="Q733" s="2571"/>
      <c r="R733" s="2571"/>
      <c r="S733" s="2571"/>
      <c r="T733" s="2571"/>
      <c r="U733" s="2571"/>
      <c r="V733" s="2571"/>
      <c r="W733" s="2571"/>
      <c r="X733" s="2571"/>
      <c r="Y733" s="2571"/>
      <c r="Z733" s="2571"/>
      <c r="AA733" s="2571"/>
      <c r="AB733" s="2571"/>
      <c r="AC733" s="2571"/>
      <c r="AD733" s="2571"/>
      <c r="AE733" s="2571"/>
      <c r="AF733" s="2571"/>
      <c r="AG733" s="2571"/>
      <c r="AH733" s="2571"/>
      <c r="AI733" s="2571"/>
      <c r="AJ733" s="2571"/>
      <c r="AK733" s="2571"/>
      <c r="AL733" s="2571"/>
      <c r="AM733" s="2571"/>
      <c r="AN733" s="2571"/>
      <c r="AO733" s="2571"/>
      <c r="AP733" s="2571"/>
      <c r="AQ733" s="2571"/>
      <c r="AR733" s="2571"/>
      <c r="AS733" s="2571"/>
    </row>
    <row r="734" spans="1:45" ht="16.5" customHeight="1">
      <c r="A734" s="2571"/>
      <c r="B734" s="2571"/>
      <c r="C734" s="2571"/>
      <c r="D734" s="73"/>
      <c r="E734" s="73"/>
      <c r="F734" s="2629"/>
      <c r="G734" s="2571"/>
      <c r="H734" s="2571"/>
      <c r="I734" s="2571"/>
      <c r="J734" s="2571"/>
      <c r="K734" s="2571"/>
      <c r="L734" s="2571"/>
      <c r="M734" s="2571"/>
      <c r="N734" s="2571"/>
      <c r="O734" s="2571"/>
      <c r="P734" s="2571"/>
      <c r="Q734" s="2571"/>
      <c r="R734" s="2571"/>
      <c r="S734" s="2571"/>
      <c r="T734" s="2571"/>
      <c r="U734" s="2571"/>
      <c r="V734" s="2571"/>
      <c r="W734" s="2571"/>
      <c r="X734" s="2571"/>
      <c r="Y734" s="2571"/>
      <c r="Z734" s="2571"/>
      <c r="AA734" s="2571"/>
      <c r="AB734" s="2571"/>
      <c r="AC734" s="2571"/>
      <c r="AD734" s="2571"/>
      <c r="AE734" s="2571"/>
      <c r="AF734" s="2571"/>
      <c r="AG734" s="2571"/>
      <c r="AH734" s="2571"/>
      <c r="AI734" s="2571"/>
      <c r="AJ734" s="2571"/>
      <c r="AK734" s="2571"/>
      <c r="AL734" s="2571"/>
      <c r="AM734" s="2571"/>
      <c r="AN734" s="2571"/>
      <c r="AO734" s="2571"/>
      <c r="AP734" s="2571"/>
      <c r="AQ734" s="2571"/>
      <c r="AR734" s="2571"/>
      <c r="AS734" s="2571"/>
    </row>
    <row r="735" spans="1:45" ht="16.5" customHeight="1">
      <c r="A735" s="2571"/>
      <c r="B735" s="2571"/>
      <c r="C735" s="2571"/>
      <c r="D735" s="73"/>
      <c r="E735" s="73"/>
      <c r="F735" s="2629"/>
      <c r="G735" s="2571"/>
      <c r="H735" s="2571"/>
      <c r="I735" s="2571"/>
      <c r="J735" s="2571"/>
      <c r="K735" s="2571"/>
      <c r="L735" s="2571"/>
      <c r="M735" s="2571"/>
      <c r="N735" s="2571"/>
      <c r="O735" s="2571"/>
      <c r="P735" s="2571"/>
      <c r="Q735" s="2571"/>
      <c r="R735" s="2571"/>
      <c r="S735" s="2571"/>
      <c r="T735" s="2571"/>
      <c r="U735" s="2571"/>
      <c r="V735" s="2571"/>
      <c r="W735" s="2571"/>
      <c r="X735" s="2571"/>
      <c r="Y735" s="2571"/>
      <c r="Z735" s="2571"/>
      <c r="AA735" s="2571"/>
      <c r="AB735" s="2571"/>
      <c r="AC735" s="2571"/>
      <c r="AD735" s="2571"/>
      <c r="AE735" s="2571"/>
      <c r="AF735" s="2571"/>
      <c r="AG735" s="2571"/>
      <c r="AH735" s="2571"/>
      <c r="AI735" s="2571"/>
      <c r="AJ735" s="2571"/>
      <c r="AK735" s="2571"/>
      <c r="AL735" s="2571"/>
      <c r="AM735" s="2571"/>
      <c r="AN735" s="2571"/>
      <c r="AO735" s="2571"/>
      <c r="AP735" s="2571"/>
      <c r="AQ735" s="2571"/>
      <c r="AR735" s="2571"/>
      <c r="AS735" s="2571"/>
    </row>
    <row r="736" spans="1:45" ht="16.5" customHeight="1">
      <c r="A736" s="2571"/>
      <c r="B736" s="2571"/>
      <c r="C736" s="2571"/>
      <c r="D736" s="73"/>
      <c r="E736" s="73"/>
      <c r="F736" s="2629"/>
      <c r="G736" s="2571"/>
      <c r="H736" s="2571"/>
      <c r="I736" s="2571"/>
      <c r="J736" s="2571"/>
      <c r="K736" s="2571"/>
      <c r="L736" s="2571"/>
      <c r="M736" s="2571"/>
      <c r="N736" s="2571"/>
      <c r="O736" s="2571"/>
      <c r="P736" s="2571"/>
      <c r="Q736" s="2571"/>
      <c r="R736" s="2571"/>
      <c r="S736" s="2571"/>
      <c r="T736" s="2571"/>
      <c r="U736" s="2571"/>
      <c r="V736" s="2571"/>
      <c r="W736" s="2571"/>
      <c r="X736" s="2571"/>
      <c r="Y736" s="2571"/>
      <c r="Z736" s="2571"/>
      <c r="AA736" s="2571"/>
      <c r="AB736" s="2571"/>
      <c r="AC736" s="2571"/>
      <c r="AD736" s="2571"/>
      <c r="AE736" s="2571"/>
      <c r="AF736" s="2571"/>
      <c r="AG736" s="2571"/>
      <c r="AH736" s="2571"/>
      <c r="AI736" s="2571"/>
      <c r="AJ736" s="2571"/>
      <c r="AK736" s="2571"/>
      <c r="AL736" s="2571"/>
      <c r="AM736" s="2571"/>
      <c r="AN736" s="2571"/>
      <c r="AO736" s="2571"/>
      <c r="AP736" s="2571"/>
      <c r="AQ736" s="2571"/>
      <c r="AR736" s="2571"/>
      <c r="AS736" s="2571"/>
    </row>
    <row r="737" spans="1:45" ht="16.5" customHeight="1">
      <c r="A737" s="2571"/>
      <c r="B737" s="2571"/>
      <c r="C737" s="2571"/>
      <c r="D737" s="73"/>
      <c r="E737" s="73"/>
      <c r="F737" s="2629"/>
      <c r="G737" s="2571"/>
      <c r="H737" s="2571"/>
      <c r="I737" s="2571"/>
      <c r="J737" s="2571"/>
      <c r="K737" s="2571"/>
      <c r="L737" s="2571"/>
      <c r="M737" s="2571"/>
      <c r="N737" s="2571"/>
      <c r="O737" s="2571"/>
      <c r="P737" s="2571"/>
      <c r="Q737" s="2571"/>
      <c r="R737" s="2571"/>
      <c r="S737" s="2571"/>
      <c r="T737" s="2571"/>
      <c r="U737" s="2571"/>
      <c r="V737" s="2571"/>
      <c r="W737" s="2571"/>
      <c r="X737" s="2571"/>
      <c r="Y737" s="2571"/>
      <c r="Z737" s="2571"/>
      <c r="AA737" s="2571"/>
      <c r="AB737" s="2571"/>
      <c r="AC737" s="2571"/>
      <c r="AD737" s="2571"/>
      <c r="AE737" s="2571"/>
      <c r="AF737" s="2571"/>
      <c r="AG737" s="2571"/>
      <c r="AH737" s="2571"/>
      <c r="AI737" s="2571"/>
      <c r="AJ737" s="2571"/>
      <c r="AK737" s="2571"/>
      <c r="AL737" s="2571"/>
      <c r="AM737" s="2571"/>
      <c r="AN737" s="2571"/>
      <c r="AO737" s="2571"/>
      <c r="AP737" s="2571"/>
      <c r="AQ737" s="2571"/>
      <c r="AR737" s="2571"/>
      <c r="AS737" s="2571"/>
    </row>
    <row r="738" spans="1:45" ht="16.5" customHeight="1">
      <c r="A738" s="2571"/>
      <c r="B738" s="2571"/>
      <c r="C738" s="2571"/>
      <c r="D738" s="73"/>
      <c r="E738" s="73"/>
      <c r="F738" s="2629"/>
      <c r="G738" s="2571"/>
      <c r="H738" s="2571"/>
      <c r="I738" s="2571"/>
      <c r="J738" s="2571"/>
      <c r="K738" s="2571"/>
      <c r="L738" s="2571"/>
      <c r="M738" s="2571"/>
      <c r="N738" s="2571"/>
      <c r="O738" s="2571"/>
      <c r="P738" s="2571"/>
      <c r="Q738" s="2571"/>
      <c r="R738" s="2571"/>
      <c r="S738" s="2571"/>
      <c r="T738" s="2571"/>
      <c r="U738" s="2571"/>
      <c r="V738" s="2571"/>
      <c r="W738" s="2571"/>
      <c r="X738" s="2571"/>
      <c r="Y738" s="2571"/>
      <c r="Z738" s="2571"/>
      <c r="AA738" s="2571"/>
      <c r="AB738" s="2571"/>
      <c r="AC738" s="2571"/>
      <c r="AD738" s="2571"/>
      <c r="AE738" s="2571"/>
      <c r="AF738" s="2571"/>
      <c r="AG738" s="2571"/>
      <c r="AH738" s="2571"/>
      <c r="AI738" s="2571"/>
      <c r="AJ738" s="2571"/>
      <c r="AK738" s="2571"/>
      <c r="AL738" s="2571"/>
      <c r="AM738" s="2571"/>
      <c r="AN738" s="2571"/>
      <c r="AO738" s="2571"/>
      <c r="AP738" s="2571"/>
      <c r="AQ738" s="2571"/>
      <c r="AR738" s="2571"/>
      <c r="AS738" s="2571"/>
    </row>
    <row r="739" spans="1:45" ht="16.5" customHeight="1">
      <c r="A739" s="2571"/>
      <c r="B739" s="2571"/>
      <c r="C739" s="2571"/>
      <c r="D739" s="73"/>
      <c r="E739" s="73"/>
      <c r="F739" s="2629"/>
      <c r="G739" s="2571"/>
      <c r="H739" s="2571"/>
      <c r="I739" s="2571"/>
      <c r="J739" s="2571"/>
      <c r="K739" s="2571"/>
      <c r="L739" s="2571"/>
      <c r="M739" s="2571"/>
      <c r="N739" s="2571"/>
      <c r="O739" s="2571"/>
      <c r="P739" s="2571"/>
      <c r="Q739" s="2571"/>
      <c r="R739" s="2571"/>
      <c r="S739" s="2571"/>
      <c r="T739" s="2571"/>
      <c r="U739" s="2571"/>
      <c r="V739" s="2571"/>
      <c r="W739" s="2571"/>
      <c r="X739" s="2571"/>
      <c r="Y739" s="2571"/>
      <c r="Z739" s="2571"/>
      <c r="AA739" s="2571"/>
      <c r="AB739" s="2571"/>
      <c r="AC739" s="2571"/>
      <c r="AD739" s="2571"/>
      <c r="AE739" s="2571"/>
      <c r="AF739" s="2571"/>
      <c r="AG739" s="2571"/>
      <c r="AH739" s="2571"/>
      <c r="AI739" s="2571"/>
      <c r="AJ739" s="2571"/>
      <c r="AK739" s="2571"/>
      <c r="AL739" s="2571"/>
      <c r="AM739" s="2571"/>
      <c r="AN739" s="2571"/>
      <c r="AO739" s="2571"/>
      <c r="AP739" s="2571"/>
      <c r="AQ739" s="2571"/>
      <c r="AR739" s="2571"/>
      <c r="AS739" s="2571"/>
    </row>
    <row r="740" spans="1:45" ht="16.5" customHeight="1">
      <c r="A740" s="2571"/>
      <c r="B740" s="2571"/>
      <c r="C740" s="2571"/>
      <c r="D740" s="73"/>
      <c r="E740" s="73"/>
      <c r="F740" s="2629"/>
      <c r="G740" s="2571"/>
      <c r="H740" s="2571"/>
      <c r="I740" s="2571"/>
      <c r="J740" s="2571"/>
      <c r="K740" s="2571"/>
      <c r="L740" s="2571"/>
      <c r="M740" s="2571"/>
      <c r="N740" s="2571"/>
      <c r="O740" s="2571"/>
      <c r="P740" s="2571"/>
      <c r="Q740" s="2571"/>
      <c r="R740" s="2571"/>
      <c r="S740" s="2571"/>
      <c r="T740" s="2571"/>
      <c r="U740" s="2571"/>
      <c r="V740" s="2571"/>
      <c r="W740" s="2571"/>
      <c r="X740" s="2571"/>
      <c r="Y740" s="2571"/>
      <c r="Z740" s="2571"/>
      <c r="AA740" s="2571"/>
      <c r="AB740" s="2571"/>
      <c r="AC740" s="2571"/>
      <c r="AD740" s="2571"/>
      <c r="AE740" s="2571"/>
      <c r="AF740" s="2571"/>
      <c r="AG740" s="2571"/>
      <c r="AH740" s="2571"/>
      <c r="AI740" s="2571"/>
      <c r="AJ740" s="2571"/>
      <c r="AK740" s="2571"/>
      <c r="AL740" s="2571"/>
      <c r="AM740" s="2571"/>
      <c r="AN740" s="2571"/>
      <c r="AO740" s="2571"/>
      <c r="AP740" s="2571"/>
      <c r="AQ740" s="2571"/>
      <c r="AR740" s="2571"/>
      <c r="AS740" s="2571"/>
    </row>
    <row r="741" spans="1:45" ht="16.5" customHeight="1">
      <c r="A741" s="2571"/>
      <c r="B741" s="2571"/>
      <c r="C741" s="2571"/>
      <c r="D741" s="73"/>
      <c r="E741" s="73"/>
      <c r="F741" s="2629"/>
      <c r="G741" s="2571"/>
      <c r="H741" s="2571"/>
      <c r="I741" s="2571"/>
      <c r="J741" s="2571"/>
      <c r="K741" s="2571"/>
      <c r="L741" s="2571"/>
      <c r="M741" s="2571"/>
      <c r="N741" s="2571"/>
      <c r="O741" s="2571"/>
      <c r="P741" s="2571"/>
      <c r="Q741" s="2571"/>
      <c r="R741" s="2571"/>
      <c r="S741" s="2571"/>
      <c r="T741" s="2571"/>
      <c r="U741" s="2571"/>
      <c r="V741" s="2571"/>
      <c r="W741" s="2571"/>
      <c r="X741" s="2571"/>
      <c r="Y741" s="2571"/>
      <c r="Z741" s="2571"/>
      <c r="AA741" s="2571"/>
      <c r="AB741" s="2571"/>
      <c r="AC741" s="2571"/>
      <c r="AD741" s="2571"/>
      <c r="AE741" s="2571"/>
      <c r="AF741" s="2571"/>
      <c r="AG741" s="2571"/>
      <c r="AH741" s="2571"/>
      <c r="AI741" s="2571"/>
      <c r="AJ741" s="2571"/>
      <c r="AK741" s="2571"/>
      <c r="AL741" s="2571"/>
      <c r="AM741" s="2571"/>
      <c r="AN741" s="2571"/>
      <c r="AO741" s="2571"/>
      <c r="AP741" s="2571"/>
      <c r="AQ741" s="2571"/>
      <c r="AR741" s="2571"/>
      <c r="AS741" s="2571"/>
    </row>
    <row r="742" spans="1:45" ht="16.5" customHeight="1">
      <c r="A742" s="2571"/>
      <c r="B742" s="2571"/>
      <c r="C742" s="2571"/>
      <c r="D742" s="73"/>
      <c r="E742" s="73"/>
      <c r="F742" s="2629"/>
      <c r="G742" s="2571"/>
      <c r="H742" s="2571"/>
      <c r="I742" s="2571"/>
      <c r="J742" s="2571"/>
      <c r="K742" s="2571"/>
      <c r="L742" s="2571"/>
      <c r="M742" s="2571"/>
      <c r="N742" s="2571"/>
      <c r="O742" s="2571"/>
      <c r="P742" s="2571"/>
      <c r="Q742" s="2571"/>
      <c r="R742" s="2571"/>
      <c r="S742" s="2571"/>
      <c r="T742" s="2571"/>
      <c r="U742" s="2571"/>
      <c r="V742" s="2571"/>
      <c r="W742" s="2571"/>
      <c r="X742" s="2571"/>
      <c r="Y742" s="2571"/>
      <c r="Z742" s="2571"/>
      <c r="AA742" s="2571"/>
      <c r="AB742" s="2571"/>
      <c r="AC742" s="2571"/>
      <c r="AD742" s="2571"/>
      <c r="AE742" s="2571"/>
      <c r="AF742" s="2571"/>
      <c r="AG742" s="2571"/>
      <c r="AH742" s="2571"/>
      <c r="AI742" s="2571"/>
      <c r="AJ742" s="2571"/>
      <c r="AK742" s="2571"/>
      <c r="AL742" s="2571"/>
      <c r="AM742" s="2571"/>
      <c r="AN742" s="2571"/>
      <c r="AO742" s="2571"/>
      <c r="AP742" s="2571"/>
      <c r="AQ742" s="2571"/>
      <c r="AR742" s="2571"/>
      <c r="AS742" s="2571"/>
    </row>
    <row r="743" spans="1:45" ht="16.5" customHeight="1">
      <c r="A743" s="2571"/>
      <c r="B743" s="2571"/>
      <c r="C743" s="2571"/>
      <c r="D743" s="73"/>
      <c r="E743" s="73"/>
      <c r="F743" s="2629"/>
      <c r="G743" s="2571"/>
      <c r="H743" s="2571"/>
      <c r="I743" s="2571"/>
      <c r="J743" s="2571"/>
      <c r="K743" s="2571"/>
      <c r="L743" s="2571"/>
      <c r="M743" s="2571"/>
      <c r="N743" s="2571"/>
      <c r="O743" s="2571"/>
      <c r="P743" s="2571"/>
      <c r="Q743" s="2571"/>
      <c r="R743" s="2571"/>
      <c r="S743" s="2571"/>
      <c r="T743" s="2571"/>
      <c r="U743" s="2571"/>
      <c r="V743" s="2571"/>
      <c r="W743" s="2571"/>
      <c r="X743" s="2571"/>
      <c r="Y743" s="2571"/>
      <c r="Z743" s="2571"/>
      <c r="AA743" s="2571"/>
      <c r="AB743" s="2571"/>
      <c r="AC743" s="2571"/>
      <c r="AD743" s="2571"/>
      <c r="AE743" s="2571"/>
      <c r="AF743" s="2571"/>
      <c r="AG743" s="2571"/>
      <c r="AH743" s="2571"/>
      <c r="AI743" s="2571"/>
      <c r="AJ743" s="2571"/>
      <c r="AK743" s="2571"/>
      <c r="AL743" s="2571"/>
      <c r="AM743" s="2571"/>
      <c r="AN743" s="2571"/>
      <c r="AO743" s="2571"/>
      <c r="AP743" s="2571"/>
      <c r="AQ743" s="2571"/>
      <c r="AR743" s="2571"/>
      <c r="AS743" s="2571"/>
    </row>
    <row r="744" spans="1:45" ht="16.5" customHeight="1">
      <c r="A744" s="2571"/>
      <c r="B744" s="2571"/>
      <c r="C744" s="2571"/>
      <c r="D744" s="73"/>
      <c r="E744" s="73"/>
      <c r="F744" s="2629"/>
      <c r="G744" s="2571"/>
      <c r="H744" s="2571"/>
      <c r="I744" s="2571"/>
      <c r="J744" s="2571"/>
      <c r="K744" s="2571"/>
      <c r="L744" s="2571"/>
      <c r="M744" s="2571"/>
      <c r="N744" s="2571"/>
      <c r="O744" s="2571"/>
      <c r="P744" s="2571"/>
      <c r="Q744" s="2571"/>
      <c r="R744" s="2571"/>
      <c r="S744" s="2571"/>
      <c r="T744" s="2571"/>
      <c r="U744" s="2571"/>
      <c r="V744" s="2571"/>
      <c r="W744" s="2571"/>
      <c r="X744" s="2571"/>
      <c r="Y744" s="2571"/>
      <c r="Z744" s="2571"/>
      <c r="AA744" s="2571"/>
      <c r="AB744" s="2571"/>
      <c r="AC744" s="2571"/>
      <c r="AD744" s="2571"/>
      <c r="AE744" s="2571"/>
      <c r="AF744" s="2571"/>
      <c r="AG744" s="2571"/>
      <c r="AH744" s="2571"/>
      <c r="AI744" s="2571"/>
      <c r="AJ744" s="2571"/>
      <c r="AK744" s="2571"/>
      <c r="AL744" s="2571"/>
      <c r="AM744" s="2571"/>
      <c r="AN744" s="2571"/>
      <c r="AO744" s="2571"/>
      <c r="AP744" s="2571"/>
      <c r="AQ744" s="2571"/>
      <c r="AR744" s="2571"/>
      <c r="AS744" s="2571"/>
    </row>
    <row r="745" spans="1:45" ht="16.5" customHeight="1">
      <c r="A745" s="2571"/>
      <c r="B745" s="2571"/>
      <c r="C745" s="2571"/>
      <c r="D745" s="73"/>
      <c r="E745" s="73"/>
      <c r="F745" s="2629"/>
      <c r="G745" s="2571"/>
      <c r="H745" s="2571"/>
      <c r="I745" s="2571"/>
      <c r="J745" s="2571"/>
      <c r="K745" s="2571"/>
      <c r="L745" s="2571"/>
      <c r="M745" s="2571"/>
      <c r="N745" s="2571"/>
      <c r="O745" s="2571"/>
      <c r="P745" s="2571"/>
      <c r="Q745" s="2571"/>
      <c r="R745" s="2571"/>
      <c r="S745" s="2571"/>
      <c r="T745" s="2571"/>
      <c r="U745" s="2571"/>
      <c r="V745" s="2571"/>
      <c r="W745" s="2571"/>
      <c r="X745" s="2571"/>
      <c r="Y745" s="2571"/>
      <c r="Z745" s="2571"/>
      <c r="AA745" s="2571"/>
      <c r="AB745" s="2571"/>
      <c r="AC745" s="2571"/>
      <c r="AD745" s="2571"/>
      <c r="AE745" s="2571"/>
      <c r="AF745" s="2571"/>
      <c r="AG745" s="2571"/>
      <c r="AH745" s="2571"/>
      <c r="AI745" s="2571"/>
      <c r="AJ745" s="2571"/>
      <c r="AK745" s="2571"/>
      <c r="AL745" s="2571"/>
      <c r="AM745" s="2571"/>
      <c r="AN745" s="2571"/>
      <c r="AO745" s="2571"/>
      <c r="AP745" s="2571"/>
      <c r="AQ745" s="2571"/>
      <c r="AR745" s="2571"/>
      <c r="AS745" s="2571"/>
    </row>
    <row r="746" spans="1:45" ht="16.5" customHeight="1">
      <c r="A746" s="2571"/>
      <c r="B746" s="2571"/>
      <c r="C746" s="2571"/>
      <c r="D746" s="73"/>
      <c r="E746" s="73"/>
      <c r="F746" s="2629"/>
      <c r="G746" s="2571"/>
      <c r="H746" s="2571"/>
      <c r="I746" s="2571"/>
      <c r="J746" s="2571"/>
      <c r="K746" s="2571"/>
      <c r="L746" s="2571"/>
      <c r="M746" s="2571"/>
      <c r="N746" s="2571"/>
      <c r="O746" s="2571"/>
      <c r="P746" s="2571"/>
      <c r="Q746" s="2571"/>
      <c r="R746" s="2571"/>
      <c r="S746" s="2571"/>
      <c r="T746" s="2571"/>
      <c r="U746" s="2571"/>
      <c r="V746" s="2571"/>
      <c r="W746" s="2571"/>
      <c r="X746" s="2571"/>
      <c r="Y746" s="2571"/>
      <c r="Z746" s="2571"/>
      <c r="AA746" s="2571"/>
      <c r="AB746" s="2571"/>
      <c r="AC746" s="2571"/>
      <c r="AD746" s="2571"/>
      <c r="AE746" s="2571"/>
      <c r="AF746" s="2571"/>
      <c r="AG746" s="2571"/>
      <c r="AH746" s="2571"/>
      <c r="AI746" s="2571"/>
      <c r="AJ746" s="2571"/>
      <c r="AK746" s="2571"/>
      <c r="AL746" s="2571"/>
      <c r="AM746" s="2571"/>
      <c r="AN746" s="2571"/>
      <c r="AO746" s="2571"/>
      <c r="AP746" s="2571"/>
      <c r="AQ746" s="2571"/>
      <c r="AR746" s="2571"/>
      <c r="AS746" s="2571"/>
    </row>
    <row r="747" spans="1:45" ht="16.5" customHeight="1">
      <c r="A747" s="2571"/>
      <c r="B747" s="2571"/>
      <c r="C747" s="2571"/>
      <c r="D747" s="73"/>
      <c r="E747" s="73"/>
      <c r="F747" s="2629"/>
      <c r="G747" s="2571"/>
      <c r="H747" s="2571"/>
      <c r="I747" s="2571"/>
      <c r="J747" s="2571"/>
      <c r="K747" s="2571"/>
      <c r="L747" s="2571"/>
      <c r="M747" s="2571"/>
      <c r="N747" s="2571"/>
      <c r="O747" s="2571"/>
      <c r="P747" s="2571"/>
      <c r="Q747" s="2571"/>
      <c r="R747" s="2571"/>
      <c r="S747" s="2571"/>
      <c r="T747" s="2571"/>
      <c r="U747" s="2571"/>
      <c r="V747" s="2571"/>
      <c r="W747" s="2571"/>
      <c r="X747" s="2571"/>
      <c r="Y747" s="2571"/>
      <c r="Z747" s="2571"/>
      <c r="AA747" s="2571"/>
      <c r="AB747" s="2571"/>
      <c r="AC747" s="2571"/>
      <c r="AD747" s="2571"/>
      <c r="AE747" s="2571"/>
      <c r="AF747" s="2571"/>
      <c r="AG747" s="2571"/>
      <c r="AH747" s="2571"/>
      <c r="AI747" s="2571"/>
      <c r="AJ747" s="2571"/>
      <c r="AK747" s="2571"/>
      <c r="AL747" s="2571"/>
      <c r="AM747" s="2571"/>
      <c r="AN747" s="2571"/>
      <c r="AO747" s="2571"/>
      <c r="AP747" s="2571"/>
      <c r="AQ747" s="2571"/>
      <c r="AR747" s="2571"/>
      <c r="AS747" s="2571"/>
    </row>
    <row r="748" spans="1:45" ht="16.5" customHeight="1">
      <c r="A748" s="2571"/>
      <c r="B748" s="2571"/>
      <c r="C748" s="2571"/>
      <c r="D748" s="73"/>
      <c r="E748" s="73"/>
      <c r="F748" s="2629"/>
      <c r="G748" s="2571"/>
      <c r="H748" s="2571"/>
      <c r="I748" s="2571"/>
      <c r="J748" s="2571"/>
      <c r="K748" s="2571"/>
      <c r="L748" s="2571"/>
      <c r="M748" s="2571"/>
      <c r="N748" s="2571"/>
      <c r="O748" s="2571"/>
      <c r="P748" s="2571"/>
      <c r="Q748" s="2571"/>
      <c r="R748" s="2571"/>
      <c r="S748" s="2571"/>
      <c r="T748" s="2571"/>
      <c r="U748" s="2571"/>
      <c r="V748" s="2571"/>
      <c r="W748" s="2571"/>
      <c r="X748" s="2571"/>
      <c r="Y748" s="2571"/>
      <c r="Z748" s="2571"/>
      <c r="AA748" s="2571"/>
      <c r="AB748" s="2571"/>
      <c r="AC748" s="2571"/>
      <c r="AD748" s="2571"/>
      <c r="AE748" s="2571"/>
      <c r="AF748" s="2571"/>
      <c r="AG748" s="2571"/>
      <c r="AH748" s="2571"/>
      <c r="AI748" s="2571"/>
      <c r="AJ748" s="2571"/>
      <c r="AK748" s="2571"/>
      <c r="AL748" s="2571"/>
      <c r="AM748" s="2571"/>
      <c r="AN748" s="2571"/>
      <c r="AO748" s="2571"/>
      <c r="AP748" s="2571"/>
      <c r="AQ748" s="2571"/>
      <c r="AR748" s="2571"/>
      <c r="AS748" s="2571"/>
    </row>
    <row r="749" spans="1:45" ht="16.5" customHeight="1">
      <c r="A749" s="2571"/>
      <c r="B749" s="2571"/>
      <c r="C749" s="2571"/>
      <c r="D749" s="73"/>
      <c r="E749" s="73"/>
      <c r="F749" s="2629"/>
      <c r="G749" s="2571"/>
      <c r="H749" s="2571"/>
      <c r="I749" s="2571"/>
      <c r="J749" s="2571"/>
      <c r="K749" s="2571"/>
      <c r="L749" s="2571"/>
      <c r="M749" s="2571"/>
      <c r="N749" s="2571"/>
      <c r="O749" s="2571"/>
      <c r="P749" s="2571"/>
      <c r="Q749" s="2571"/>
      <c r="R749" s="2571"/>
      <c r="S749" s="2571"/>
      <c r="T749" s="2571"/>
      <c r="U749" s="2571"/>
      <c r="V749" s="2571"/>
      <c r="W749" s="2571"/>
      <c r="X749" s="2571"/>
      <c r="Y749" s="2571"/>
      <c r="Z749" s="2571"/>
      <c r="AA749" s="2571"/>
      <c r="AB749" s="2571"/>
      <c r="AC749" s="2571"/>
      <c r="AD749" s="2571"/>
      <c r="AE749" s="2571"/>
      <c r="AF749" s="2571"/>
      <c r="AG749" s="2571"/>
      <c r="AH749" s="2571"/>
      <c r="AI749" s="2571"/>
      <c r="AJ749" s="2571"/>
      <c r="AK749" s="2571"/>
      <c r="AL749" s="2571"/>
      <c r="AM749" s="2571"/>
      <c r="AN749" s="2571"/>
      <c r="AO749" s="2571"/>
      <c r="AP749" s="2571"/>
      <c r="AQ749" s="2571"/>
      <c r="AR749" s="2571"/>
      <c r="AS749" s="2571"/>
    </row>
    <row r="750" spans="1:45" ht="16.5" customHeight="1">
      <c r="A750" s="2571"/>
      <c r="B750" s="2571"/>
      <c r="C750" s="2571"/>
      <c r="D750" s="73"/>
      <c r="E750" s="73"/>
      <c r="F750" s="2629"/>
      <c r="G750" s="2571"/>
      <c r="H750" s="2571"/>
      <c r="I750" s="2571"/>
      <c r="J750" s="2571"/>
      <c r="K750" s="2571"/>
      <c r="L750" s="2571"/>
      <c r="M750" s="2571"/>
      <c r="N750" s="2571"/>
      <c r="O750" s="2571"/>
      <c r="P750" s="2571"/>
      <c r="Q750" s="2571"/>
      <c r="R750" s="2571"/>
      <c r="S750" s="2571"/>
      <c r="T750" s="2571"/>
      <c r="U750" s="2571"/>
      <c r="V750" s="2571"/>
      <c r="W750" s="2571"/>
      <c r="X750" s="2571"/>
      <c r="Y750" s="2571"/>
      <c r="Z750" s="2571"/>
      <c r="AA750" s="2571"/>
      <c r="AB750" s="2571"/>
      <c r="AC750" s="2571"/>
      <c r="AD750" s="2571"/>
      <c r="AE750" s="2571"/>
      <c r="AF750" s="2571"/>
      <c r="AG750" s="2571"/>
      <c r="AH750" s="2571"/>
      <c r="AI750" s="2571"/>
      <c r="AJ750" s="2571"/>
      <c r="AK750" s="2571"/>
      <c r="AL750" s="2571"/>
      <c r="AM750" s="2571"/>
      <c r="AN750" s="2571"/>
      <c r="AO750" s="2571"/>
      <c r="AP750" s="2571"/>
      <c r="AQ750" s="2571"/>
      <c r="AR750" s="2571"/>
      <c r="AS750" s="2571"/>
    </row>
    <row r="751" spans="1:45" ht="16.5" customHeight="1">
      <c r="A751" s="2571"/>
      <c r="B751" s="2571"/>
      <c r="C751" s="2571"/>
      <c r="D751" s="73"/>
      <c r="E751" s="73"/>
      <c r="F751" s="2629"/>
      <c r="G751" s="2571"/>
      <c r="H751" s="2571"/>
      <c r="I751" s="2571"/>
      <c r="J751" s="2571"/>
      <c r="K751" s="2571"/>
      <c r="L751" s="2571"/>
      <c r="M751" s="2571"/>
      <c r="N751" s="2571"/>
      <c r="O751" s="2571"/>
      <c r="P751" s="2571"/>
      <c r="Q751" s="2571"/>
      <c r="R751" s="2571"/>
      <c r="S751" s="2571"/>
      <c r="T751" s="2571"/>
      <c r="U751" s="2571"/>
      <c r="V751" s="2571"/>
      <c r="W751" s="2571"/>
      <c r="X751" s="2571"/>
      <c r="Y751" s="2571"/>
      <c r="Z751" s="2571"/>
      <c r="AA751" s="2571"/>
      <c r="AB751" s="2571"/>
      <c r="AC751" s="2571"/>
      <c r="AD751" s="2571"/>
      <c r="AE751" s="2571"/>
      <c r="AF751" s="2571"/>
      <c r="AG751" s="2571"/>
      <c r="AH751" s="2571"/>
      <c r="AI751" s="2571"/>
      <c r="AJ751" s="2571"/>
      <c r="AK751" s="2571"/>
      <c r="AL751" s="2571"/>
      <c r="AM751" s="2571"/>
      <c r="AN751" s="2571"/>
      <c r="AO751" s="2571"/>
      <c r="AP751" s="2571"/>
      <c r="AQ751" s="2571"/>
      <c r="AR751" s="2571"/>
      <c r="AS751" s="2571"/>
    </row>
    <row r="752" spans="1:45" ht="16.5" customHeight="1">
      <c r="A752" s="2571"/>
      <c r="B752" s="2571"/>
      <c r="C752" s="2571"/>
      <c r="D752" s="73"/>
      <c r="E752" s="73"/>
      <c r="F752" s="2629"/>
      <c r="G752" s="2571"/>
      <c r="H752" s="2571"/>
      <c r="I752" s="2571"/>
      <c r="J752" s="2571"/>
      <c r="K752" s="2571"/>
      <c r="L752" s="2571"/>
      <c r="M752" s="2571"/>
      <c r="N752" s="2571"/>
      <c r="O752" s="2571"/>
      <c r="P752" s="2571"/>
      <c r="Q752" s="2571"/>
      <c r="R752" s="2571"/>
      <c r="S752" s="2571"/>
      <c r="T752" s="2571"/>
      <c r="U752" s="2571"/>
      <c r="V752" s="2571"/>
      <c r="W752" s="2571"/>
      <c r="X752" s="2571"/>
      <c r="Y752" s="2571"/>
      <c r="Z752" s="2571"/>
      <c r="AA752" s="2571"/>
      <c r="AB752" s="2571"/>
      <c r="AC752" s="2571"/>
      <c r="AD752" s="2571"/>
      <c r="AE752" s="2571"/>
      <c r="AF752" s="2571"/>
      <c r="AG752" s="2571"/>
      <c r="AH752" s="2571"/>
      <c r="AI752" s="2571"/>
      <c r="AJ752" s="2571"/>
      <c r="AK752" s="2571"/>
      <c r="AL752" s="2571"/>
      <c r="AM752" s="2571"/>
      <c r="AN752" s="2571"/>
      <c r="AO752" s="2571"/>
      <c r="AP752" s="2571"/>
      <c r="AQ752" s="2571"/>
      <c r="AR752" s="2571"/>
      <c r="AS752" s="2571"/>
    </row>
    <row r="753" spans="1:45" ht="16.5" customHeight="1">
      <c r="A753" s="2571"/>
      <c r="B753" s="2571"/>
      <c r="C753" s="2571"/>
      <c r="D753" s="73"/>
      <c r="E753" s="73"/>
      <c r="F753" s="2629"/>
      <c r="G753" s="2571"/>
      <c r="H753" s="2571"/>
      <c r="I753" s="2571"/>
      <c r="J753" s="2571"/>
      <c r="K753" s="2571"/>
      <c r="L753" s="2571"/>
      <c r="M753" s="2571"/>
      <c r="N753" s="2571"/>
      <c r="O753" s="2571"/>
      <c r="P753" s="2571"/>
      <c r="Q753" s="2571"/>
      <c r="R753" s="2571"/>
      <c r="S753" s="2571"/>
      <c r="T753" s="2571"/>
      <c r="U753" s="2571"/>
      <c r="V753" s="2571"/>
      <c r="W753" s="2571"/>
      <c r="X753" s="2571"/>
      <c r="Y753" s="2571"/>
      <c r="Z753" s="2571"/>
      <c r="AA753" s="2571"/>
      <c r="AB753" s="2571"/>
      <c r="AC753" s="2571"/>
      <c r="AD753" s="2571"/>
      <c r="AE753" s="2571"/>
      <c r="AF753" s="2571"/>
      <c r="AG753" s="2571"/>
      <c r="AH753" s="2571"/>
      <c r="AI753" s="2571"/>
      <c r="AJ753" s="2571"/>
      <c r="AK753" s="2571"/>
      <c r="AL753" s="2571"/>
      <c r="AM753" s="2571"/>
      <c r="AN753" s="2571"/>
      <c r="AO753" s="2571"/>
      <c r="AP753" s="2571"/>
      <c r="AQ753" s="2571"/>
      <c r="AR753" s="2571"/>
      <c r="AS753" s="2571"/>
    </row>
    <row r="754" spans="1:45" ht="16.5" customHeight="1">
      <c r="A754" s="2571"/>
      <c r="B754" s="2571"/>
      <c r="C754" s="2571"/>
      <c r="D754" s="73"/>
      <c r="E754" s="73"/>
      <c r="F754" s="2629"/>
      <c r="G754" s="2571"/>
      <c r="H754" s="2571"/>
      <c r="I754" s="2571"/>
      <c r="J754" s="2571"/>
      <c r="K754" s="2571"/>
      <c r="L754" s="2571"/>
      <c r="M754" s="2571"/>
      <c r="N754" s="2571"/>
      <c r="O754" s="2571"/>
      <c r="P754" s="2571"/>
      <c r="Q754" s="2571"/>
      <c r="R754" s="2571"/>
      <c r="S754" s="2571"/>
      <c r="T754" s="2571"/>
      <c r="U754" s="2571"/>
      <c r="V754" s="2571"/>
      <c r="W754" s="2571"/>
      <c r="X754" s="2571"/>
      <c r="Y754" s="2571"/>
      <c r="Z754" s="2571"/>
      <c r="AA754" s="2571"/>
      <c r="AB754" s="2571"/>
      <c r="AC754" s="2571"/>
      <c r="AD754" s="2571"/>
      <c r="AE754" s="2571"/>
      <c r="AF754" s="2571"/>
      <c r="AG754" s="2571"/>
      <c r="AH754" s="2571"/>
      <c r="AI754" s="2571"/>
      <c r="AJ754" s="2571"/>
      <c r="AK754" s="2571"/>
      <c r="AL754" s="2571"/>
      <c r="AM754" s="2571"/>
      <c r="AN754" s="2571"/>
      <c r="AO754" s="2571"/>
      <c r="AP754" s="2571"/>
      <c r="AQ754" s="2571"/>
      <c r="AR754" s="2571"/>
      <c r="AS754" s="2571"/>
    </row>
    <row r="755" spans="1:45" ht="16.5" customHeight="1">
      <c r="A755" s="2571"/>
      <c r="B755" s="2571"/>
      <c r="C755" s="2571"/>
      <c r="D755" s="73"/>
      <c r="E755" s="73"/>
      <c r="F755" s="2629"/>
      <c r="G755" s="2571"/>
      <c r="H755" s="2571"/>
      <c r="I755" s="2571"/>
      <c r="J755" s="2571"/>
      <c r="K755" s="2571"/>
      <c r="L755" s="2571"/>
      <c r="M755" s="2571"/>
      <c r="N755" s="2571"/>
      <c r="O755" s="2571"/>
      <c r="P755" s="2571"/>
      <c r="Q755" s="2571"/>
      <c r="R755" s="2571"/>
      <c r="S755" s="2571"/>
      <c r="T755" s="2571"/>
      <c r="U755" s="2571"/>
      <c r="V755" s="2571"/>
      <c r="W755" s="2571"/>
      <c r="X755" s="2571"/>
      <c r="Y755" s="2571"/>
      <c r="Z755" s="2571"/>
      <c r="AA755" s="2571"/>
      <c r="AB755" s="2571"/>
      <c r="AC755" s="2571"/>
      <c r="AD755" s="2571"/>
      <c r="AE755" s="2571"/>
      <c r="AF755" s="2571"/>
      <c r="AG755" s="2571"/>
      <c r="AH755" s="2571"/>
      <c r="AI755" s="2571"/>
      <c r="AJ755" s="2571"/>
      <c r="AK755" s="2571"/>
      <c r="AL755" s="2571"/>
      <c r="AM755" s="2571"/>
      <c r="AN755" s="2571"/>
      <c r="AO755" s="2571"/>
      <c r="AP755" s="2571"/>
      <c r="AQ755" s="2571"/>
      <c r="AR755" s="2571"/>
      <c r="AS755" s="2571"/>
    </row>
    <row r="756" spans="1:45" ht="16.5" customHeight="1">
      <c r="A756" s="2571"/>
      <c r="B756" s="2571"/>
      <c r="C756" s="2571"/>
      <c r="D756" s="73"/>
      <c r="E756" s="73"/>
      <c r="F756" s="2629"/>
      <c r="G756" s="2571"/>
      <c r="H756" s="2571"/>
      <c r="I756" s="2571"/>
      <c r="J756" s="2571"/>
      <c r="K756" s="2571"/>
      <c r="L756" s="2571"/>
      <c r="M756" s="2571"/>
      <c r="N756" s="2571"/>
      <c r="O756" s="2571"/>
      <c r="P756" s="2571"/>
      <c r="Q756" s="2571"/>
      <c r="R756" s="2571"/>
      <c r="S756" s="2571"/>
      <c r="T756" s="2571"/>
      <c r="U756" s="2571"/>
      <c r="V756" s="2571"/>
      <c r="W756" s="2571"/>
      <c r="X756" s="2571"/>
      <c r="Y756" s="2571"/>
      <c r="Z756" s="2571"/>
      <c r="AA756" s="2571"/>
      <c r="AB756" s="2571"/>
      <c r="AC756" s="2571"/>
      <c r="AD756" s="2571"/>
      <c r="AE756" s="2571"/>
      <c r="AF756" s="2571"/>
      <c r="AG756" s="2571"/>
      <c r="AH756" s="2571"/>
      <c r="AI756" s="2571"/>
      <c r="AJ756" s="2571"/>
      <c r="AK756" s="2571"/>
      <c r="AL756" s="2571"/>
      <c r="AM756" s="2571"/>
      <c r="AN756" s="2571"/>
      <c r="AO756" s="2571"/>
      <c r="AP756" s="2571"/>
      <c r="AQ756" s="2571"/>
      <c r="AR756" s="2571"/>
      <c r="AS756" s="2571"/>
    </row>
    <row r="757" spans="1:45" ht="16.5" customHeight="1">
      <c r="A757" s="2571"/>
      <c r="B757" s="2571"/>
      <c r="C757" s="2571"/>
      <c r="D757" s="73"/>
      <c r="E757" s="73"/>
      <c r="F757" s="2629"/>
      <c r="G757" s="2571"/>
      <c r="H757" s="2571"/>
      <c r="I757" s="2571"/>
      <c r="J757" s="2571"/>
      <c r="K757" s="2571"/>
      <c r="L757" s="2571"/>
      <c r="M757" s="2571"/>
      <c r="N757" s="2571"/>
      <c r="O757" s="2571"/>
      <c r="P757" s="2571"/>
      <c r="Q757" s="2571"/>
      <c r="R757" s="2571"/>
      <c r="S757" s="2571"/>
      <c r="T757" s="2571"/>
      <c r="U757" s="2571"/>
      <c r="V757" s="2571"/>
      <c r="W757" s="2571"/>
      <c r="X757" s="2571"/>
      <c r="Y757" s="2571"/>
      <c r="Z757" s="2571"/>
      <c r="AA757" s="2571"/>
      <c r="AB757" s="2571"/>
      <c r="AC757" s="2571"/>
      <c r="AD757" s="2571"/>
      <c r="AE757" s="2571"/>
      <c r="AF757" s="2571"/>
      <c r="AG757" s="2571"/>
      <c r="AH757" s="2571"/>
      <c r="AI757" s="2571"/>
      <c r="AJ757" s="2571"/>
      <c r="AK757" s="2571"/>
      <c r="AL757" s="2571"/>
      <c r="AM757" s="2571"/>
      <c r="AN757" s="2571"/>
      <c r="AO757" s="2571"/>
      <c r="AP757" s="2571"/>
      <c r="AQ757" s="2571"/>
      <c r="AR757" s="2571"/>
      <c r="AS757" s="2571"/>
    </row>
    <row r="758" spans="1:45" ht="16.5" customHeight="1">
      <c r="A758" s="2571"/>
      <c r="B758" s="2571"/>
      <c r="C758" s="2571"/>
      <c r="D758" s="73"/>
      <c r="E758" s="73"/>
      <c r="F758" s="2629"/>
      <c r="G758" s="2571"/>
      <c r="H758" s="2571"/>
      <c r="I758" s="2571"/>
      <c r="J758" s="2571"/>
      <c r="K758" s="2571"/>
      <c r="L758" s="2571"/>
      <c r="M758" s="2571"/>
      <c r="N758" s="2571"/>
      <c r="O758" s="2571"/>
      <c r="P758" s="2571"/>
      <c r="Q758" s="2571"/>
      <c r="R758" s="2571"/>
      <c r="S758" s="2571"/>
      <c r="T758" s="2571"/>
      <c r="U758" s="2571"/>
      <c r="V758" s="2571"/>
      <c r="W758" s="2571"/>
      <c r="X758" s="2571"/>
      <c r="Y758" s="2571"/>
      <c r="Z758" s="2571"/>
      <c r="AA758" s="2571"/>
      <c r="AB758" s="2571"/>
      <c r="AC758" s="2571"/>
      <c r="AD758" s="2571"/>
      <c r="AE758" s="2571"/>
      <c r="AF758" s="2571"/>
      <c r="AG758" s="2571"/>
      <c r="AH758" s="2571"/>
      <c r="AI758" s="2571"/>
      <c r="AJ758" s="2571"/>
      <c r="AK758" s="2571"/>
      <c r="AL758" s="2571"/>
      <c r="AM758" s="2571"/>
      <c r="AN758" s="2571"/>
      <c r="AO758" s="2571"/>
      <c r="AP758" s="2571"/>
      <c r="AQ758" s="2571"/>
      <c r="AR758" s="2571"/>
      <c r="AS758" s="2571"/>
    </row>
    <row r="759" spans="1:45" ht="16.5" customHeight="1">
      <c r="A759" s="2571"/>
      <c r="B759" s="2571"/>
      <c r="C759" s="2571"/>
      <c r="D759" s="73"/>
      <c r="E759" s="73"/>
      <c r="F759" s="2629"/>
      <c r="G759" s="2571"/>
      <c r="H759" s="2571"/>
      <c r="I759" s="2571"/>
      <c r="J759" s="2571"/>
      <c r="K759" s="2571"/>
      <c r="L759" s="2571"/>
      <c r="M759" s="2571"/>
      <c r="N759" s="2571"/>
      <c r="O759" s="2571"/>
      <c r="P759" s="2571"/>
      <c r="Q759" s="2571"/>
      <c r="R759" s="2571"/>
      <c r="S759" s="2571"/>
      <c r="T759" s="2571"/>
      <c r="U759" s="2571"/>
      <c r="V759" s="2571"/>
      <c r="W759" s="2571"/>
      <c r="X759" s="2571"/>
      <c r="Y759" s="2571"/>
      <c r="Z759" s="2571"/>
      <c r="AA759" s="2571"/>
      <c r="AB759" s="2571"/>
      <c r="AC759" s="2571"/>
      <c r="AD759" s="2571"/>
      <c r="AE759" s="2571"/>
      <c r="AF759" s="2571"/>
      <c r="AG759" s="2571"/>
      <c r="AH759" s="2571"/>
      <c r="AI759" s="2571"/>
      <c r="AJ759" s="2571"/>
      <c r="AK759" s="2571"/>
      <c r="AL759" s="2571"/>
      <c r="AM759" s="2571"/>
      <c r="AN759" s="2571"/>
      <c r="AO759" s="2571"/>
      <c r="AP759" s="2571"/>
      <c r="AQ759" s="2571"/>
      <c r="AR759" s="2571"/>
      <c r="AS759" s="2571"/>
    </row>
    <row r="760" spans="1:45" ht="16.5" customHeight="1">
      <c r="A760" s="2571"/>
      <c r="B760" s="2571"/>
      <c r="C760" s="2571"/>
      <c r="D760" s="73"/>
      <c r="E760" s="73"/>
      <c r="F760" s="2629"/>
      <c r="G760" s="2571"/>
      <c r="H760" s="2571"/>
      <c r="I760" s="2571"/>
      <c r="J760" s="2571"/>
      <c r="K760" s="2571"/>
      <c r="L760" s="2571"/>
      <c r="M760" s="2571"/>
      <c r="N760" s="2571"/>
      <c r="O760" s="2571"/>
      <c r="P760" s="2571"/>
      <c r="Q760" s="2571"/>
      <c r="R760" s="2571"/>
      <c r="S760" s="2571"/>
      <c r="T760" s="2571"/>
      <c r="U760" s="2571"/>
      <c r="V760" s="2571"/>
      <c r="W760" s="2571"/>
      <c r="X760" s="2571"/>
      <c r="Y760" s="2571"/>
      <c r="Z760" s="2571"/>
      <c r="AA760" s="2571"/>
      <c r="AB760" s="2571"/>
      <c r="AC760" s="2571"/>
      <c r="AD760" s="2571"/>
      <c r="AE760" s="2571"/>
      <c r="AF760" s="2571"/>
      <c r="AG760" s="2571"/>
      <c r="AH760" s="2571"/>
      <c r="AI760" s="2571"/>
      <c r="AJ760" s="2571"/>
      <c r="AK760" s="2571"/>
      <c r="AL760" s="2571"/>
      <c r="AM760" s="2571"/>
      <c r="AN760" s="2571"/>
      <c r="AO760" s="2571"/>
      <c r="AP760" s="2571"/>
      <c r="AQ760" s="2571"/>
      <c r="AR760" s="2571"/>
      <c r="AS760" s="2571"/>
    </row>
    <row r="761" spans="1:45" ht="16.5" customHeight="1">
      <c r="A761" s="2571"/>
      <c r="B761" s="2571"/>
      <c r="C761" s="2571"/>
      <c r="D761" s="73"/>
      <c r="E761" s="73"/>
      <c r="F761" s="2629"/>
      <c r="G761" s="2571"/>
      <c r="H761" s="2571"/>
      <c r="I761" s="2571"/>
      <c r="J761" s="2571"/>
      <c r="K761" s="2571"/>
      <c r="L761" s="2571"/>
      <c r="M761" s="2571"/>
      <c r="N761" s="2571"/>
      <c r="O761" s="2571"/>
      <c r="P761" s="2571"/>
      <c r="Q761" s="2571"/>
      <c r="R761" s="2571"/>
      <c r="S761" s="2571"/>
      <c r="T761" s="2571"/>
      <c r="U761" s="2571"/>
      <c r="V761" s="2571"/>
      <c r="W761" s="2571"/>
      <c r="X761" s="2571"/>
      <c r="Y761" s="2571"/>
      <c r="Z761" s="2571"/>
      <c r="AA761" s="2571"/>
      <c r="AB761" s="2571"/>
      <c r="AC761" s="2571"/>
      <c r="AD761" s="2571"/>
      <c r="AE761" s="2571"/>
      <c r="AF761" s="2571"/>
      <c r="AG761" s="2571"/>
      <c r="AH761" s="2571"/>
      <c r="AI761" s="2571"/>
      <c r="AJ761" s="2571"/>
      <c r="AK761" s="2571"/>
      <c r="AL761" s="2571"/>
      <c r="AM761" s="2571"/>
      <c r="AN761" s="2571"/>
      <c r="AO761" s="2571"/>
      <c r="AP761" s="2571"/>
      <c r="AQ761" s="2571"/>
      <c r="AR761" s="2571"/>
      <c r="AS761" s="2571"/>
    </row>
    <row r="762" spans="1:45" ht="16.5" customHeight="1">
      <c r="A762" s="2571"/>
      <c r="B762" s="2571"/>
      <c r="C762" s="2571"/>
      <c r="D762" s="73"/>
      <c r="E762" s="73"/>
      <c r="F762" s="2629"/>
      <c r="G762" s="2571"/>
      <c r="H762" s="2571"/>
      <c r="I762" s="2571"/>
      <c r="J762" s="2571"/>
      <c r="K762" s="2571"/>
      <c r="L762" s="2571"/>
      <c r="M762" s="2571"/>
      <c r="N762" s="2571"/>
      <c r="O762" s="2571"/>
      <c r="P762" s="2571"/>
      <c r="Q762" s="2571"/>
      <c r="R762" s="2571"/>
      <c r="S762" s="2571"/>
      <c r="T762" s="2571"/>
      <c r="U762" s="2571"/>
      <c r="V762" s="2571"/>
      <c r="W762" s="2571"/>
      <c r="X762" s="2571"/>
      <c r="Y762" s="2571"/>
      <c r="Z762" s="2571"/>
      <c r="AA762" s="2571"/>
      <c r="AB762" s="2571"/>
      <c r="AC762" s="2571"/>
      <c r="AD762" s="2571"/>
      <c r="AE762" s="2571"/>
      <c r="AF762" s="2571"/>
      <c r="AG762" s="2571"/>
      <c r="AH762" s="2571"/>
      <c r="AI762" s="2571"/>
      <c r="AJ762" s="2571"/>
      <c r="AK762" s="2571"/>
      <c r="AL762" s="2571"/>
      <c r="AM762" s="2571"/>
      <c r="AN762" s="2571"/>
      <c r="AO762" s="2571"/>
      <c r="AP762" s="2571"/>
      <c r="AQ762" s="2571"/>
      <c r="AR762" s="2571"/>
      <c r="AS762" s="2571"/>
    </row>
    <row r="763" spans="1:45" ht="16.5" customHeight="1">
      <c r="A763" s="2571"/>
      <c r="B763" s="2571"/>
      <c r="C763" s="2571"/>
      <c r="D763" s="73"/>
      <c r="E763" s="73"/>
      <c r="F763" s="2629"/>
      <c r="G763" s="2571"/>
      <c r="H763" s="2571"/>
      <c r="I763" s="2571"/>
      <c r="J763" s="2571"/>
      <c r="K763" s="2571"/>
      <c r="L763" s="2571"/>
      <c r="M763" s="2571"/>
      <c r="N763" s="2571"/>
      <c r="O763" s="2571"/>
      <c r="P763" s="2571"/>
      <c r="Q763" s="2571"/>
      <c r="R763" s="2571"/>
      <c r="S763" s="2571"/>
      <c r="T763" s="2571"/>
      <c r="U763" s="2571"/>
      <c r="V763" s="2571"/>
      <c r="W763" s="2571"/>
      <c r="X763" s="2571"/>
      <c r="Y763" s="2571"/>
      <c r="Z763" s="2571"/>
      <c r="AA763" s="2571"/>
      <c r="AB763" s="2571"/>
      <c r="AC763" s="2571"/>
      <c r="AD763" s="2571"/>
      <c r="AE763" s="2571"/>
      <c r="AF763" s="2571"/>
      <c r="AG763" s="2571"/>
      <c r="AH763" s="2571"/>
      <c r="AI763" s="2571"/>
      <c r="AJ763" s="2571"/>
      <c r="AK763" s="2571"/>
      <c r="AL763" s="2571"/>
      <c r="AM763" s="2571"/>
      <c r="AN763" s="2571"/>
      <c r="AO763" s="2571"/>
      <c r="AP763" s="2571"/>
      <c r="AQ763" s="2571"/>
      <c r="AR763" s="2571"/>
      <c r="AS763" s="2571"/>
    </row>
    <row r="764" spans="1:45" ht="16.5" customHeight="1">
      <c r="A764" s="2571"/>
      <c r="B764" s="2571"/>
      <c r="C764" s="2571"/>
      <c r="D764" s="73"/>
      <c r="E764" s="73"/>
      <c r="F764" s="2629"/>
      <c r="G764" s="2571"/>
      <c r="H764" s="2571"/>
      <c r="I764" s="2571"/>
      <c r="J764" s="2571"/>
      <c r="K764" s="2571"/>
      <c r="L764" s="2571"/>
      <c r="M764" s="2571"/>
      <c r="N764" s="2571"/>
      <c r="O764" s="2571"/>
      <c r="P764" s="2571"/>
      <c r="Q764" s="2571"/>
      <c r="R764" s="2571"/>
      <c r="S764" s="2571"/>
      <c r="T764" s="2571"/>
      <c r="U764" s="2571"/>
      <c r="V764" s="2571"/>
      <c r="W764" s="2571"/>
      <c r="X764" s="2571"/>
      <c r="Y764" s="2571"/>
      <c r="Z764" s="2571"/>
      <c r="AA764" s="2571"/>
      <c r="AB764" s="2571"/>
      <c r="AC764" s="2571"/>
      <c r="AD764" s="2571"/>
      <c r="AE764" s="2571"/>
      <c r="AF764" s="2571"/>
      <c r="AG764" s="2571"/>
      <c r="AH764" s="2571"/>
      <c r="AI764" s="2571"/>
      <c r="AJ764" s="2571"/>
      <c r="AK764" s="2571"/>
      <c r="AL764" s="2571"/>
      <c r="AM764" s="2571"/>
      <c r="AN764" s="2571"/>
      <c r="AO764" s="2571"/>
      <c r="AP764" s="2571"/>
      <c r="AQ764" s="2571"/>
      <c r="AR764" s="2571"/>
      <c r="AS764" s="2571"/>
    </row>
    <row r="765" spans="1:45" ht="16.5" customHeight="1">
      <c r="A765" s="2571"/>
      <c r="B765" s="2571"/>
      <c r="C765" s="2571"/>
      <c r="D765" s="73"/>
      <c r="E765" s="73"/>
      <c r="F765" s="2629"/>
      <c r="G765" s="2571"/>
      <c r="H765" s="2571"/>
      <c r="I765" s="2571"/>
      <c r="J765" s="2571"/>
      <c r="K765" s="2571"/>
      <c r="L765" s="2571"/>
      <c r="M765" s="2571"/>
      <c r="N765" s="2571"/>
      <c r="O765" s="2571"/>
      <c r="P765" s="2571"/>
      <c r="Q765" s="2571"/>
      <c r="R765" s="2571"/>
      <c r="S765" s="2571"/>
      <c r="T765" s="2571"/>
      <c r="U765" s="2571"/>
      <c r="V765" s="2571"/>
      <c r="W765" s="2571"/>
      <c r="X765" s="2571"/>
      <c r="Y765" s="2571"/>
      <c r="Z765" s="2571"/>
      <c r="AA765" s="2571"/>
      <c r="AB765" s="2571"/>
      <c r="AC765" s="2571"/>
      <c r="AD765" s="2571"/>
      <c r="AE765" s="2571"/>
      <c r="AF765" s="2571"/>
      <c r="AG765" s="2571"/>
      <c r="AH765" s="2571"/>
      <c r="AI765" s="2571"/>
      <c r="AJ765" s="2571"/>
      <c r="AK765" s="2571"/>
      <c r="AL765" s="2571"/>
      <c r="AM765" s="2571"/>
      <c r="AN765" s="2571"/>
      <c r="AO765" s="2571"/>
      <c r="AP765" s="2571"/>
      <c r="AQ765" s="2571"/>
      <c r="AR765" s="2571"/>
      <c r="AS765" s="2571"/>
    </row>
    <row r="766" spans="1:45" ht="16.5" customHeight="1">
      <c r="A766" s="2571"/>
      <c r="B766" s="2571"/>
      <c r="C766" s="2571"/>
      <c r="D766" s="73"/>
      <c r="E766" s="73"/>
      <c r="F766" s="2629"/>
      <c r="G766" s="2571"/>
      <c r="H766" s="2571"/>
      <c r="I766" s="2571"/>
      <c r="J766" s="2571"/>
      <c r="K766" s="2571"/>
      <c r="L766" s="2571"/>
      <c r="M766" s="2571"/>
      <c r="N766" s="2571"/>
      <c r="O766" s="2571"/>
      <c r="P766" s="2571"/>
      <c r="Q766" s="2571"/>
      <c r="R766" s="2571"/>
      <c r="S766" s="2571"/>
      <c r="T766" s="2571"/>
      <c r="U766" s="2571"/>
      <c r="V766" s="2571"/>
      <c r="W766" s="2571"/>
      <c r="X766" s="2571"/>
      <c r="Y766" s="2571"/>
      <c r="Z766" s="2571"/>
      <c r="AA766" s="2571"/>
      <c r="AB766" s="2571"/>
      <c r="AC766" s="2571"/>
      <c r="AD766" s="2571"/>
      <c r="AE766" s="2571"/>
      <c r="AF766" s="2571"/>
      <c r="AG766" s="2571"/>
      <c r="AH766" s="2571"/>
      <c r="AI766" s="2571"/>
      <c r="AJ766" s="2571"/>
      <c r="AK766" s="2571"/>
      <c r="AL766" s="2571"/>
      <c r="AM766" s="2571"/>
      <c r="AN766" s="2571"/>
      <c r="AO766" s="2571"/>
      <c r="AP766" s="2571"/>
      <c r="AQ766" s="2571"/>
      <c r="AR766" s="2571"/>
      <c r="AS766" s="2571"/>
    </row>
    <row r="767" spans="1:45" ht="16.5" customHeight="1">
      <c r="A767" s="2571"/>
      <c r="B767" s="2571"/>
      <c r="C767" s="2571"/>
      <c r="D767" s="73"/>
      <c r="E767" s="73"/>
      <c r="F767" s="2629"/>
      <c r="G767" s="2571"/>
      <c r="H767" s="2571"/>
      <c r="I767" s="2571"/>
      <c r="J767" s="2571"/>
      <c r="K767" s="2571"/>
      <c r="L767" s="2571"/>
      <c r="M767" s="2571"/>
      <c r="N767" s="2571"/>
      <c r="O767" s="2571"/>
      <c r="P767" s="2571"/>
      <c r="Q767" s="2571"/>
      <c r="R767" s="2571"/>
      <c r="S767" s="2571"/>
      <c r="T767" s="2571"/>
      <c r="U767" s="2571"/>
      <c r="V767" s="2571"/>
      <c r="W767" s="2571"/>
      <c r="X767" s="2571"/>
      <c r="Y767" s="2571"/>
      <c r="Z767" s="2571"/>
      <c r="AA767" s="2571"/>
      <c r="AB767" s="2571"/>
      <c r="AC767" s="2571"/>
      <c r="AD767" s="2571"/>
      <c r="AE767" s="2571"/>
      <c r="AF767" s="2571"/>
      <c r="AG767" s="2571"/>
      <c r="AH767" s="2571"/>
      <c r="AI767" s="2571"/>
      <c r="AJ767" s="2571"/>
      <c r="AK767" s="2571"/>
      <c r="AL767" s="2571"/>
      <c r="AM767" s="2571"/>
      <c r="AN767" s="2571"/>
      <c r="AO767" s="2571"/>
      <c r="AP767" s="2571"/>
      <c r="AQ767" s="2571"/>
      <c r="AR767" s="2571"/>
      <c r="AS767" s="2571"/>
    </row>
    <row r="768" spans="1:45" ht="16.5" customHeight="1">
      <c r="A768" s="2571"/>
      <c r="B768" s="2571"/>
      <c r="C768" s="2571"/>
      <c r="D768" s="73"/>
      <c r="E768" s="73"/>
      <c r="F768" s="2629"/>
      <c r="G768" s="2571"/>
      <c r="H768" s="2571"/>
      <c r="I768" s="2571"/>
      <c r="J768" s="2571"/>
      <c r="K768" s="2571"/>
      <c r="L768" s="2571"/>
      <c r="M768" s="2571"/>
      <c r="N768" s="2571"/>
      <c r="O768" s="2571"/>
      <c r="P768" s="2571"/>
      <c r="Q768" s="2571"/>
      <c r="R768" s="2571"/>
      <c r="S768" s="2571"/>
      <c r="T768" s="2571"/>
      <c r="U768" s="2571"/>
      <c r="V768" s="2571"/>
      <c r="W768" s="2571"/>
      <c r="X768" s="2571"/>
      <c r="Y768" s="2571"/>
      <c r="Z768" s="2571"/>
      <c r="AA768" s="2571"/>
      <c r="AB768" s="2571"/>
      <c r="AC768" s="2571"/>
      <c r="AD768" s="2571"/>
      <c r="AE768" s="2571"/>
      <c r="AF768" s="2571"/>
      <c r="AG768" s="2571"/>
      <c r="AH768" s="2571"/>
      <c r="AI768" s="2571"/>
      <c r="AJ768" s="2571"/>
      <c r="AK768" s="2571"/>
      <c r="AL768" s="2571"/>
      <c r="AM768" s="2571"/>
      <c r="AN768" s="2571"/>
      <c r="AO768" s="2571"/>
      <c r="AP768" s="2571"/>
      <c r="AQ768" s="2571"/>
      <c r="AR768" s="2571"/>
      <c r="AS768" s="2571"/>
    </row>
    <row r="769" spans="1:45" ht="16.5" customHeight="1">
      <c r="A769" s="2571"/>
      <c r="B769" s="2571"/>
      <c r="C769" s="2571"/>
      <c r="D769" s="73"/>
      <c r="E769" s="73"/>
      <c r="F769" s="2629"/>
      <c r="G769" s="2571"/>
      <c r="H769" s="2571"/>
      <c r="I769" s="2571"/>
      <c r="J769" s="2571"/>
      <c r="K769" s="2571"/>
      <c r="L769" s="2571"/>
      <c r="M769" s="2571"/>
      <c r="N769" s="2571"/>
      <c r="O769" s="2571"/>
      <c r="P769" s="2571"/>
      <c r="Q769" s="2571"/>
      <c r="R769" s="2571"/>
      <c r="S769" s="2571"/>
      <c r="T769" s="2571"/>
      <c r="U769" s="2571"/>
      <c r="V769" s="2571"/>
      <c r="W769" s="2571"/>
      <c r="X769" s="2571"/>
      <c r="Y769" s="2571"/>
      <c r="Z769" s="2571"/>
      <c r="AA769" s="2571"/>
      <c r="AB769" s="2571"/>
      <c r="AC769" s="2571"/>
      <c r="AD769" s="2571"/>
      <c r="AE769" s="2571"/>
      <c r="AF769" s="2571"/>
      <c r="AG769" s="2571"/>
      <c r="AH769" s="2571"/>
      <c r="AI769" s="2571"/>
      <c r="AJ769" s="2571"/>
      <c r="AK769" s="2571"/>
      <c r="AL769" s="2571"/>
      <c r="AM769" s="2571"/>
      <c r="AN769" s="2571"/>
      <c r="AO769" s="2571"/>
      <c r="AP769" s="2571"/>
      <c r="AQ769" s="2571"/>
      <c r="AR769" s="2571"/>
      <c r="AS769" s="2571"/>
    </row>
    <row r="770" spans="1:45" ht="16.5" customHeight="1">
      <c r="A770" s="2571"/>
      <c r="B770" s="2571"/>
      <c r="C770" s="2571"/>
      <c r="D770" s="73"/>
      <c r="E770" s="73"/>
      <c r="F770" s="2629"/>
      <c r="G770" s="2571"/>
      <c r="H770" s="2571"/>
      <c r="I770" s="2571"/>
      <c r="J770" s="2571"/>
      <c r="K770" s="2571"/>
      <c r="L770" s="2571"/>
      <c r="M770" s="2571"/>
      <c r="N770" s="2571"/>
      <c r="O770" s="2571"/>
      <c r="P770" s="2571"/>
      <c r="Q770" s="2571"/>
      <c r="R770" s="2571"/>
      <c r="S770" s="2571"/>
      <c r="T770" s="2571"/>
      <c r="U770" s="2571"/>
      <c r="V770" s="2571"/>
      <c r="W770" s="2571"/>
      <c r="X770" s="2571"/>
      <c r="Y770" s="2571"/>
      <c r="Z770" s="2571"/>
      <c r="AA770" s="2571"/>
      <c r="AB770" s="2571"/>
      <c r="AC770" s="2571"/>
      <c r="AD770" s="2571"/>
      <c r="AE770" s="2571"/>
      <c r="AF770" s="2571"/>
      <c r="AG770" s="2571"/>
      <c r="AH770" s="2571"/>
      <c r="AI770" s="2571"/>
      <c r="AJ770" s="2571"/>
      <c r="AK770" s="2571"/>
      <c r="AL770" s="2571"/>
      <c r="AM770" s="2571"/>
      <c r="AN770" s="2571"/>
      <c r="AO770" s="2571"/>
      <c r="AP770" s="2571"/>
      <c r="AQ770" s="2571"/>
      <c r="AR770" s="2571"/>
      <c r="AS770" s="2571"/>
    </row>
    <row r="771" spans="1:45" ht="16.5" customHeight="1">
      <c r="A771" s="2571"/>
      <c r="B771" s="2571"/>
      <c r="C771" s="2571"/>
      <c r="D771" s="73"/>
      <c r="E771" s="73"/>
      <c r="F771" s="2629"/>
      <c r="G771" s="2571"/>
      <c r="H771" s="2571"/>
      <c r="I771" s="2571"/>
      <c r="J771" s="2571"/>
      <c r="K771" s="2571"/>
      <c r="L771" s="2571"/>
      <c r="M771" s="2571"/>
      <c r="N771" s="2571"/>
      <c r="O771" s="2571"/>
      <c r="P771" s="2571"/>
      <c r="Q771" s="2571"/>
      <c r="R771" s="2571"/>
      <c r="S771" s="2571"/>
      <c r="T771" s="2571"/>
      <c r="U771" s="2571"/>
      <c r="V771" s="2571"/>
      <c r="W771" s="2571"/>
      <c r="X771" s="2571"/>
      <c r="Y771" s="2571"/>
      <c r="Z771" s="2571"/>
      <c r="AA771" s="2571"/>
      <c r="AB771" s="2571"/>
      <c r="AC771" s="2571"/>
      <c r="AD771" s="2571"/>
      <c r="AE771" s="2571"/>
      <c r="AF771" s="2571"/>
      <c r="AG771" s="2571"/>
      <c r="AH771" s="2571"/>
      <c r="AI771" s="2571"/>
      <c r="AJ771" s="2571"/>
      <c r="AK771" s="2571"/>
      <c r="AL771" s="2571"/>
      <c r="AM771" s="2571"/>
      <c r="AN771" s="2571"/>
      <c r="AO771" s="2571"/>
      <c r="AP771" s="2571"/>
      <c r="AQ771" s="2571"/>
      <c r="AR771" s="2571"/>
      <c r="AS771" s="2571"/>
    </row>
    <row r="772" spans="1:45" ht="16.5" customHeight="1">
      <c r="A772" s="2571"/>
      <c r="B772" s="2571"/>
      <c r="C772" s="2571"/>
      <c r="D772" s="73"/>
      <c r="E772" s="73"/>
      <c r="F772" s="2629"/>
      <c r="G772" s="2571"/>
      <c r="H772" s="2571"/>
      <c r="I772" s="2571"/>
      <c r="J772" s="2571"/>
      <c r="K772" s="2571"/>
      <c r="L772" s="2571"/>
      <c r="M772" s="2571"/>
      <c r="N772" s="2571"/>
      <c r="O772" s="2571"/>
      <c r="P772" s="2571"/>
      <c r="Q772" s="2571"/>
      <c r="R772" s="2571"/>
      <c r="S772" s="2571"/>
      <c r="T772" s="2571"/>
      <c r="U772" s="2571"/>
      <c r="V772" s="2571"/>
      <c r="W772" s="2571"/>
      <c r="X772" s="2571"/>
      <c r="Y772" s="2571"/>
      <c r="Z772" s="2571"/>
      <c r="AA772" s="2571"/>
      <c r="AB772" s="2571"/>
      <c r="AC772" s="2571"/>
      <c r="AD772" s="2571"/>
      <c r="AE772" s="2571"/>
      <c r="AF772" s="2571"/>
      <c r="AG772" s="2571"/>
      <c r="AH772" s="2571"/>
      <c r="AI772" s="2571"/>
      <c r="AJ772" s="2571"/>
      <c r="AK772" s="2571"/>
      <c r="AL772" s="2571"/>
      <c r="AM772" s="2571"/>
      <c r="AN772" s="2571"/>
      <c r="AO772" s="2571"/>
      <c r="AP772" s="2571"/>
      <c r="AQ772" s="2571"/>
      <c r="AR772" s="2571"/>
      <c r="AS772" s="2571"/>
    </row>
    <row r="773" spans="1:45" ht="16.5" customHeight="1">
      <c r="A773" s="2571"/>
      <c r="B773" s="2571"/>
      <c r="C773" s="2571"/>
      <c r="D773" s="73"/>
      <c r="E773" s="73"/>
      <c r="F773" s="2629"/>
      <c r="G773" s="2571"/>
      <c r="H773" s="2571"/>
      <c r="I773" s="2571"/>
      <c r="J773" s="2571"/>
      <c r="K773" s="2571"/>
      <c r="L773" s="2571"/>
      <c r="M773" s="2571"/>
      <c r="N773" s="2571"/>
      <c r="O773" s="2571"/>
      <c r="P773" s="2571"/>
      <c r="Q773" s="2571"/>
      <c r="R773" s="2571"/>
      <c r="S773" s="2571"/>
      <c r="T773" s="2571"/>
      <c r="U773" s="2571"/>
      <c r="V773" s="2571"/>
      <c r="W773" s="2571"/>
      <c r="X773" s="2571"/>
      <c r="Y773" s="2571"/>
      <c r="Z773" s="2571"/>
      <c r="AA773" s="2571"/>
      <c r="AB773" s="2571"/>
      <c r="AC773" s="2571"/>
      <c r="AD773" s="2571"/>
      <c r="AE773" s="2571"/>
      <c r="AF773" s="2571"/>
      <c r="AG773" s="2571"/>
      <c r="AH773" s="2571"/>
      <c r="AI773" s="2571"/>
      <c r="AJ773" s="2571"/>
      <c r="AK773" s="2571"/>
      <c r="AL773" s="2571"/>
      <c r="AM773" s="2571"/>
      <c r="AN773" s="2571"/>
      <c r="AO773" s="2571"/>
      <c r="AP773" s="2571"/>
      <c r="AQ773" s="2571"/>
      <c r="AR773" s="2571"/>
      <c r="AS773" s="2571"/>
    </row>
    <row r="774" spans="1:45" ht="16.5" customHeight="1">
      <c r="A774" s="2571"/>
      <c r="B774" s="2571"/>
      <c r="C774" s="2571"/>
      <c r="D774" s="73"/>
      <c r="E774" s="73"/>
      <c r="F774" s="2629"/>
      <c r="G774" s="2571"/>
      <c r="H774" s="2571"/>
      <c r="I774" s="2571"/>
      <c r="J774" s="2571"/>
      <c r="K774" s="2571"/>
      <c r="L774" s="2571"/>
      <c r="M774" s="2571"/>
      <c r="N774" s="2571"/>
      <c r="O774" s="2571"/>
      <c r="P774" s="2571"/>
      <c r="Q774" s="2571"/>
      <c r="R774" s="2571"/>
      <c r="S774" s="2571"/>
      <c r="T774" s="2571"/>
      <c r="U774" s="2571"/>
      <c r="V774" s="2571"/>
      <c r="W774" s="2571"/>
      <c r="X774" s="2571"/>
      <c r="Y774" s="2571"/>
      <c r="Z774" s="2571"/>
      <c r="AA774" s="2571"/>
      <c r="AB774" s="2571"/>
      <c r="AC774" s="2571"/>
      <c r="AD774" s="2571"/>
      <c r="AE774" s="2571"/>
      <c r="AF774" s="2571"/>
      <c r="AG774" s="2571"/>
      <c r="AH774" s="2571"/>
      <c r="AI774" s="2571"/>
      <c r="AJ774" s="2571"/>
      <c r="AK774" s="2571"/>
      <c r="AL774" s="2571"/>
      <c r="AM774" s="2571"/>
      <c r="AN774" s="2571"/>
      <c r="AO774" s="2571"/>
      <c r="AP774" s="2571"/>
      <c r="AQ774" s="2571"/>
      <c r="AR774" s="2571"/>
      <c r="AS774" s="2571"/>
    </row>
    <row r="775" spans="1:45" ht="16.5" customHeight="1">
      <c r="A775" s="2571"/>
      <c r="B775" s="2571"/>
      <c r="C775" s="2571"/>
      <c r="D775" s="73"/>
      <c r="E775" s="73"/>
      <c r="F775" s="2629"/>
      <c r="G775" s="2571"/>
      <c r="H775" s="2571"/>
      <c r="I775" s="2571"/>
      <c r="J775" s="2571"/>
      <c r="K775" s="2571"/>
      <c r="L775" s="2571"/>
      <c r="M775" s="2571"/>
      <c r="N775" s="2571"/>
      <c r="O775" s="2571"/>
      <c r="P775" s="2571"/>
      <c r="Q775" s="2571"/>
      <c r="R775" s="2571"/>
      <c r="S775" s="2571"/>
      <c r="T775" s="2571"/>
      <c r="U775" s="2571"/>
      <c r="V775" s="2571"/>
      <c r="W775" s="2571"/>
      <c r="X775" s="2571"/>
      <c r="Y775" s="2571"/>
      <c r="Z775" s="2571"/>
      <c r="AA775" s="2571"/>
      <c r="AB775" s="2571"/>
      <c r="AC775" s="2571"/>
      <c r="AD775" s="2571"/>
      <c r="AE775" s="2571"/>
      <c r="AF775" s="2571"/>
      <c r="AG775" s="2571"/>
      <c r="AH775" s="2571"/>
      <c r="AI775" s="2571"/>
      <c r="AJ775" s="2571"/>
      <c r="AK775" s="2571"/>
      <c r="AL775" s="2571"/>
      <c r="AM775" s="2571"/>
      <c r="AN775" s="2571"/>
      <c r="AO775" s="2571"/>
      <c r="AP775" s="2571"/>
      <c r="AQ775" s="2571"/>
      <c r="AR775" s="2571"/>
      <c r="AS775" s="2571"/>
    </row>
    <row r="776" spans="1:45" ht="16.5" customHeight="1">
      <c r="A776" s="2571"/>
      <c r="B776" s="2571"/>
      <c r="C776" s="2571"/>
      <c r="D776" s="73"/>
      <c r="E776" s="73"/>
      <c r="F776" s="2629"/>
      <c r="G776" s="2571"/>
      <c r="H776" s="2571"/>
      <c r="I776" s="2571"/>
      <c r="J776" s="2571"/>
      <c r="K776" s="2571"/>
      <c r="L776" s="2571"/>
      <c r="M776" s="2571"/>
      <c r="N776" s="2571"/>
      <c r="O776" s="2571"/>
      <c r="P776" s="2571"/>
      <c r="Q776" s="2571"/>
      <c r="R776" s="2571"/>
      <c r="S776" s="2571"/>
      <c r="T776" s="2571"/>
      <c r="U776" s="2571"/>
      <c r="V776" s="2571"/>
      <c r="W776" s="2571"/>
      <c r="X776" s="2571"/>
      <c r="Y776" s="2571"/>
      <c r="Z776" s="2571"/>
      <c r="AA776" s="2571"/>
      <c r="AB776" s="2571"/>
      <c r="AC776" s="2571"/>
      <c r="AD776" s="2571"/>
      <c r="AE776" s="2571"/>
      <c r="AF776" s="2571"/>
      <c r="AG776" s="2571"/>
      <c r="AH776" s="2571"/>
      <c r="AI776" s="2571"/>
      <c r="AJ776" s="2571"/>
      <c r="AK776" s="2571"/>
      <c r="AL776" s="2571"/>
      <c r="AM776" s="2571"/>
      <c r="AN776" s="2571"/>
      <c r="AO776" s="2571"/>
      <c r="AP776" s="2571"/>
      <c r="AQ776" s="2571"/>
      <c r="AR776" s="2571"/>
      <c r="AS776" s="2571"/>
    </row>
    <row r="777" spans="1:45" ht="16.5" customHeight="1">
      <c r="A777" s="2571"/>
      <c r="B777" s="2571"/>
      <c r="C777" s="2571"/>
      <c r="D777" s="73"/>
      <c r="E777" s="73"/>
      <c r="F777" s="2629"/>
      <c r="G777" s="2571"/>
      <c r="H777" s="2571"/>
      <c r="I777" s="2571"/>
      <c r="J777" s="2571"/>
      <c r="K777" s="2571"/>
      <c r="L777" s="2571"/>
      <c r="M777" s="2571"/>
      <c r="N777" s="2571"/>
      <c r="O777" s="2571"/>
      <c r="P777" s="2571"/>
      <c r="Q777" s="2571"/>
      <c r="R777" s="2571"/>
      <c r="S777" s="2571"/>
      <c r="T777" s="2571"/>
      <c r="U777" s="2571"/>
      <c r="V777" s="2571"/>
      <c r="W777" s="2571"/>
      <c r="X777" s="2571"/>
      <c r="Y777" s="2571"/>
      <c r="Z777" s="2571"/>
      <c r="AA777" s="2571"/>
      <c r="AB777" s="2571"/>
      <c r="AC777" s="2571"/>
      <c r="AD777" s="2571"/>
      <c r="AE777" s="2571"/>
      <c r="AF777" s="2571"/>
      <c r="AG777" s="2571"/>
      <c r="AH777" s="2571"/>
      <c r="AI777" s="2571"/>
      <c r="AJ777" s="2571"/>
      <c r="AK777" s="2571"/>
      <c r="AL777" s="2571"/>
      <c r="AM777" s="2571"/>
      <c r="AN777" s="2571"/>
      <c r="AO777" s="2571"/>
      <c r="AP777" s="2571"/>
      <c r="AQ777" s="2571"/>
      <c r="AR777" s="2571"/>
      <c r="AS777" s="2571"/>
    </row>
    <row r="778" spans="1:45" ht="16.5" customHeight="1">
      <c r="A778" s="2571"/>
      <c r="B778" s="2571"/>
      <c r="C778" s="2571"/>
      <c r="D778" s="73"/>
      <c r="E778" s="73"/>
      <c r="F778" s="2629"/>
      <c r="G778" s="2571"/>
      <c r="H778" s="2571"/>
      <c r="I778" s="2571"/>
      <c r="J778" s="2571"/>
      <c r="K778" s="2571"/>
      <c r="L778" s="2571"/>
      <c r="M778" s="2571"/>
      <c r="N778" s="2571"/>
      <c r="O778" s="2571"/>
      <c r="P778" s="2571"/>
      <c r="Q778" s="2571"/>
      <c r="R778" s="2571"/>
      <c r="S778" s="2571"/>
      <c r="T778" s="2571"/>
      <c r="U778" s="2571"/>
      <c r="V778" s="2571"/>
      <c r="W778" s="2571"/>
      <c r="X778" s="2571"/>
      <c r="Y778" s="2571"/>
      <c r="Z778" s="2571"/>
      <c r="AA778" s="2571"/>
      <c r="AB778" s="2571"/>
      <c r="AC778" s="2571"/>
      <c r="AD778" s="2571"/>
      <c r="AE778" s="2571"/>
      <c r="AF778" s="2571"/>
      <c r="AG778" s="2571"/>
      <c r="AH778" s="2571"/>
      <c r="AI778" s="2571"/>
      <c r="AJ778" s="2571"/>
      <c r="AK778" s="2571"/>
      <c r="AL778" s="2571"/>
      <c r="AM778" s="2571"/>
      <c r="AN778" s="2571"/>
      <c r="AO778" s="2571"/>
      <c r="AP778" s="2571"/>
      <c r="AQ778" s="2571"/>
      <c r="AR778" s="2571"/>
      <c r="AS778" s="2571"/>
    </row>
    <row r="779" spans="1:45" ht="16.5" customHeight="1">
      <c r="A779" s="2571"/>
      <c r="B779" s="2571"/>
      <c r="C779" s="2571"/>
      <c r="D779" s="73"/>
      <c r="E779" s="73"/>
      <c r="F779" s="2629"/>
      <c r="G779" s="2571"/>
      <c r="H779" s="2571"/>
      <c r="I779" s="2571"/>
      <c r="J779" s="2571"/>
      <c r="K779" s="2571"/>
      <c r="L779" s="2571"/>
      <c r="M779" s="2571"/>
      <c r="N779" s="2571"/>
      <c r="O779" s="2571"/>
      <c r="P779" s="2571"/>
      <c r="Q779" s="2571"/>
      <c r="R779" s="2571"/>
      <c r="S779" s="2571"/>
      <c r="T779" s="2571"/>
      <c r="U779" s="2571"/>
      <c r="V779" s="2571"/>
      <c r="W779" s="2571"/>
      <c r="X779" s="2571"/>
      <c r="Y779" s="2571"/>
      <c r="Z779" s="2571"/>
      <c r="AA779" s="2571"/>
      <c r="AB779" s="2571"/>
      <c r="AC779" s="2571"/>
      <c r="AD779" s="2571"/>
      <c r="AE779" s="2571"/>
      <c r="AF779" s="2571"/>
      <c r="AG779" s="2571"/>
      <c r="AH779" s="2571"/>
      <c r="AI779" s="2571"/>
      <c r="AJ779" s="2571"/>
      <c r="AK779" s="2571"/>
      <c r="AL779" s="2571"/>
      <c r="AM779" s="2571"/>
      <c r="AN779" s="2571"/>
      <c r="AO779" s="2571"/>
      <c r="AP779" s="2571"/>
      <c r="AQ779" s="2571"/>
      <c r="AR779" s="2571"/>
      <c r="AS779" s="2571"/>
    </row>
    <row r="780" spans="1:45" ht="16.5" customHeight="1">
      <c r="A780" s="2571"/>
      <c r="B780" s="2571"/>
      <c r="C780" s="2571"/>
      <c r="D780" s="73"/>
      <c r="E780" s="73"/>
      <c r="F780" s="2629"/>
      <c r="G780" s="2571"/>
      <c r="H780" s="2571"/>
      <c r="I780" s="2571"/>
      <c r="J780" s="2571"/>
      <c r="K780" s="2571"/>
      <c r="L780" s="2571"/>
      <c r="M780" s="2571"/>
      <c r="N780" s="2571"/>
      <c r="O780" s="2571"/>
      <c r="P780" s="2571"/>
      <c r="Q780" s="2571"/>
      <c r="R780" s="2571"/>
      <c r="S780" s="2571"/>
      <c r="T780" s="2571"/>
      <c r="U780" s="2571"/>
      <c r="V780" s="2571"/>
      <c r="W780" s="2571"/>
      <c r="X780" s="2571"/>
      <c r="Y780" s="2571"/>
      <c r="Z780" s="2571"/>
      <c r="AA780" s="2571"/>
      <c r="AB780" s="2571"/>
      <c r="AC780" s="2571"/>
      <c r="AD780" s="2571"/>
      <c r="AE780" s="2571"/>
      <c r="AF780" s="2571"/>
      <c r="AG780" s="2571"/>
      <c r="AH780" s="2571"/>
      <c r="AI780" s="2571"/>
      <c r="AJ780" s="2571"/>
      <c r="AK780" s="2571"/>
      <c r="AL780" s="2571"/>
      <c r="AM780" s="2571"/>
      <c r="AN780" s="2571"/>
      <c r="AO780" s="2571"/>
      <c r="AP780" s="2571"/>
      <c r="AQ780" s="2571"/>
      <c r="AR780" s="2571"/>
      <c r="AS780" s="2571"/>
    </row>
    <row r="781" spans="1:45" ht="16.5" customHeight="1">
      <c r="A781" s="2571"/>
      <c r="B781" s="2571"/>
      <c r="C781" s="2571"/>
      <c r="D781" s="73"/>
      <c r="E781" s="73"/>
      <c r="F781" s="2629"/>
      <c r="G781" s="2571"/>
      <c r="H781" s="2571"/>
      <c r="I781" s="2571"/>
      <c r="J781" s="2571"/>
      <c r="K781" s="2571"/>
      <c r="L781" s="2571"/>
      <c r="M781" s="2571"/>
      <c r="N781" s="2571"/>
      <c r="O781" s="2571"/>
      <c r="P781" s="2571"/>
      <c r="Q781" s="2571"/>
      <c r="R781" s="2571"/>
      <c r="S781" s="2571"/>
      <c r="T781" s="2571"/>
      <c r="U781" s="2571"/>
      <c r="V781" s="2571"/>
      <c r="W781" s="2571"/>
      <c r="X781" s="2571"/>
      <c r="Y781" s="2571"/>
      <c r="Z781" s="2571"/>
      <c r="AA781" s="2571"/>
      <c r="AB781" s="2571"/>
      <c r="AC781" s="2571"/>
      <c r="AD781" s="2571"/>
      <c r="AE781" s="2571"/>
      <c r="AF781" s="2571"/>
      <c r="AG781" s="2571"/>
      <c r="AH781" s="2571"/>
      <c r="AI781" s="2571"/>
      <c r="AJ781" s="2571"/>
      <c r="AK781" s="2571"/>
      <c r="AL781" s="2571"/>
      <c r="AM781" s="2571"/>
      <c r="AN781" s="2571"/>
      <c r="AO781" s="2571"/>
      <c r="AP781" s="2571"/>
      <c r="AQ781" s="2571"/>
      <c r="AR781" s="2571"/>
      <c r="AS781" s="2571"/>
    </row>
    <row r="782" spans="1:45" ht="16.5" customHeight="1">
      <c r="A782" s="2571"/>
      <c r="B782" s="2571"/>
      <c r="C782" s="2571"/>
      <c r="D782" s="73"/>
      <c r="E782" s="73"/>
      <c r="F782" s="2629"/>
      <c r="G782" s="2571"/>
      <c r="H782" s="2571"/>
      <c r="I782" s="2571"/>
      <c r="J782" s="2571"/>
      <c r="K782" s="2571"/>
      <c r="L782" s="2571"/>
      <c r="M782" s="2571"/>
      <c r="N782" s="2571"/>
      <c r="O782" s="2571"/>
      <c r="P782" s="2571"/>
      <c r="Q782" s="2571"/>
      <c r="R782" s="2571"/>
      <c r="S782" s="2571"/>
      <c r="T782" s="2571"/>
      <c r="U782" s="2571"/>
      <c r="V782" s="2571"/>
      <c r="W782" s="2571"/>
      <c r="X782" s="2571"/>
      <c r="Y782" s="2571"/>
      <c r="Z782" s="2571"/>
      <c r="AA782" s="2571"/>
      <c r="AB782" s="2571"/>
      <c r="AC782" s="2571"/>
      <c r="AD782" s="2571"/>
      <c r="AE782" s="2571"/>
      <c r="AF782" s="2571"/>
      <c r="AG782" s="2571"/>
      <c r="AH782" s="2571"/>
      <c r="AI782" s="2571"/>
      <c r="AJ782" s="2571"/>
      <c r="AK782" s="2571"/>
      <c r="AL782" s="2571"/>
      <c r="AM782" s="2571"/>
      <c r="AN782" s="2571"/>
      <c r="AO782" s="2571"/>
      <c r="AP782" s="2571"/>
      <c r="AQ782" s="2571"/>
      <c r="AR782" s="2571"/>
      <c r="AS782" s="2571"/>
    </row>
    <row r="783" spans="1:45" ht="16.5" customHeight="1">
      <c r="A783" s="2571"/>
      <c r="B783" s="2571"/>
      <c r="C783" s="2571"/>
      <c r="D783" s="73"/>
      <c r="E783" s="73"/>
      <c r="F783" s="2629"/>
      <c r="G783" s="2571"/>
      <c r="H783" s="2571"/>
      <c r="I783" s="2571"/>
      <c r="J783" s="2571"/>
      <c r="K783" s="2571"/>
      <c r="L783" s="2571"/>
      <c r="M783" s="2571"/>
      <c r="N783" s="2571"/>
      <c r="O783" s="2571"/>
      <c r="P783" s="2571"/>
      <c r="Q783" s="2571"/>
      <c r="R783" s="2571"/>
      <c r="S783" s="2571"/>
      <c r="T783" s="2571"/>
      <c r="U783" s="2571"/>
      <c r="V783" s="2571"/>
      <c r="W783" s="2571"/>
      <c r="X783" s="2571"/>
      <c r="Y783" s="2571"/>
      <c r="Z783" s="2571"/>
      <c r="AA783" s="2571"/>
      <c r="AB783" s="2571"/>
      <c r="AC783" s="2571"/>
      <c r="AD783" s="2571"/>
      <c r="AE783" s="2571"/>
      <c r="AF783" s="2571"/>
      <c r="AG783" s="2571"/>
      <c r="AH783" s="2571"/>
      <c r="AI783" s="2571"/>
      <c r="AJ783" s="2571"/>
      <c r="AK783" s="2571"/>
      <c r="AL783" s="2571"/>
      <c r="AM783" s="2571"/>
      <c r="AN783" s="2571"/>
      <c r="AO783" s="2571"/>
      <c r="AP783" s="2571"/>
      <c r="AQ783" s="2571"/>
      <c r="AR783" s="2571"/>
      <c r="AS783" s="2571"/>
    </row>
    <row r="784" spans="1:45" ht="16.5" customHeight="1">
      <c r="A784" s="2571"/>
      <c r="B784" s="2571"/>
      <c r="C784" s="2571"/>
      <c r="D784" s="73"/>
      <c r="E784" s="73"/>
      <c r="F784" s="2629"/>
      <c r="G784" s="2571"/>
      <c r="H784" s="2571"/>
      <c r="I784" s="2571"/>
      <c r="J784" s="2571"/>
      <c r="K784" s="2571"/>
      <c r="L784" s="2571"/>
      <c r="M784" s="2571"/>
      <c r="N784" s="2571"/>
      <c r="O784" s="2571"/>
      <c r="P784" s="2571"/>
      <c r="Q784" s="2571"/>
      <c r="R784" s="2571"/>
      <c r="S784" s="2571"/>
      <c r="T784" s="2571"/>
      <c r="U784" s="2571"/>
      <c r="V784" s="2571"/>
      <c r="W784" s="2571"/>
      <c r="X784" s="2571"/>
      <c r="Y784" s="2571"/>
      <c r="Z784" s="2571"/>
      <c r="AA784" s="2571"/>
      <c r="AB784" s="2571"/>
      <c r="AC784" s="2571"/>
      <c r="AD784" s="2571"/>
      <c r="AE784" s="2571"/>
      <c r="AF784" s="2571"/>
      <c r="AG784" s="2571"/>
      <c r="AH784" s="2571"/>
      <c r="AI784" s="2571"/>
      <c r="AJ784" s="2571"/>
      <c r="AK784" s="2571"/>
      <c r="AL784" s="2571"/>
      <c r="AM784" s="2571"/>
      <c r="AN784" s="2571"/>
      <c r="AO784" s="2571"/>
      <c r="AP784" s="2571"/>
      <c r="AQ784" s="2571"/>
      <c r="AR784" s="2571"/>
      <c r="AS784" s="2571"/>
    </row>
    <row r="785" spans="1:45" ht="16.5" customHeight="1">
      <c r="A785" s="2571"/>
      <c r="B785" s="2571"/>
      <c r="C785" s="2571"/>
      <c r="D785" s="73"/>
      <c r="E785" s="73"/>
      <c r="F785" s="2629"/>
      <c r="G785" s="2571"/>
      <c r="H785" s="2571"/>
      <c r="I785" s="2571"/>
      <c r="J785" s="2571"/>
      <c r="K785" s="2571"/>
      <c r="L785" s="2571"/>
      <c r="M785" s="2571"/>
      <c r="N785" s="2571"/>
      <c r="O785" s="2571"/>
      <c r="P785" s="2571"/>
      <c r="Q785" s="2571"/>
      <c r="R785" s="2571"/>
      <c r="S785" s="2571"/>
      <c r="T785" s="2571"/>
      <c r="U785" s="2571"/>
      <c r="V785" s="2571"/>
      <c r="W785" s="2571"/>
      <c r="X785" s="2571"/>
      <c r="Y785" s="2571"/>
      <c r="Z785" s="2571"/>
      <c r="AA785" s="2571"/>
      <c r="AB785" s="2571"/>
      <c r="AC785" s="2571"/>
      <c r="AD785" s="2571"/>
      <c r="AE785" s="2571"/>
      <c r="AF785" s="2571"/>
      <c r="AG785" s="2571"/>
      <c r="AH785" s="2571"/>
      <c r="AI785" s="2571"/>
      <c r="AJ785" s="2571"/>
      <c r="AK785" s="2571"/>
      <c r="AL785" s="2571"/>
      <c r="AM785" s="2571"/>
      <c r="AN785" s="2571"/>
      <c r="AO785" s="2571"/>
      <c r="AP785" s="2571"/>
      <c r="AQ785" s="2571"/>
      <c r="AR785" s="2571"/>
      <c r="AS785" s="2571"/>
    </row>
    <row r="786" spans="1:45" ht="16.5" customHeight="1">
      <c r="A786" s="2571"/>
      <c r="B786" s="2571"/>
      <c r="C786" s="2571"/>
      <c r="D786" s="73"/>
      <c r="E786" s="73"/>
      <c r="F786" s="2629"/>
      <c r="G786" s="2571"/>
      <c r="H786" s="2571"/>
      <c r="I786" s="2571"/>
      <c r="J786" s="2571"/>
      <c r="K786" s="2571"/>
      <c r="L786" s="2571"/>
      <c r="M786" s="2571"/>
      <c r="N786" s="2571"/>
      <c r="O786" s="2571"/>
      <c r="P786" s="2571"/>
      <c r="Q786" s="2571"/>
      <c r="R786" s="2571"/>
      <c r="S786" s="2571"/>
      <c r="T786" s="2571"/>
      <c r="U786" s="2571"/>
      <c r="V786" s="2571"/>
      <c r="W786" s="2571"/>
      <c r="X786" s="2571"/>
      <c r="Y786" s="2571"/>
      <c r="Z786" s="2571"/>
      <c r="AA786" s="2571"/>
      <c r="AB786" s="2571"/>
      <c r="AC786" s="2571"/>
      <c r="AD786" s="2571"/>
      <c r="AE786" s="2571"/>
      <c r="AF786" s="2571"/>
      <c r="AG786" s="2571"/>
      <c r="AH786" s="2571"/>
      <c r="AI786" s="2571"/>
      <c r="AJ786" s="2571"/>
      <c r="AK786" s="2571"/>
      <c r="AL786" s="2571"/>
      <c r="AM786" s="2571"/>
      <c r="AN786" s="2571"/>
      <c r="AO786" s="2571"/>
      <c r="AP786" s="2571"/>
      <c r="AQ786" s="2571"/>
      <c r="AR786" s="2571"/>
      <c r="AS786" s="2571"/>
    </row>
    <row r="787" spans="1:45" ht="16.5" customHeight="1">
      <c r="A787" s="2571"/>
      <c r="B787" s="2571"/>
      <c r="C787" s="2571"/>
      <c r="D787" s="73"/>
      <c r="E787" s="73"/>
      <c r="F787" s="2629"/>
      <c r="G787" s="2571"/>
      <c r="H787" s="2571"/>
      <c r="I787" s="2571"/>
      <c r="J787" s="2571"/>
      <c r="K787" s="2571"/>
      <c r="L787" s="2571"/>
      <c r="M787" s="2571"/>
      <c r="N787" s="2571"/>
      <c r="O787" s="2571"/>
      <c r="P787" s="2571"/>
      <c r="Q787" s="2571"/>
      <c r="R787" s="2571"/>
      <c r="S787" s="2571"/>
      <c r="T787" s="2571"/>
      <c r="U787" s="2571"/>
      <c r="V787" s="2571"/>
      <c r="W787" s="2571"/>
      <c r="X787" s="2571"/>
      <c r="Y787" s="2571"/>
      <c r="Z787" s="2571"/>
      <c r="AA787" s="2571"/>
      <c r="AB787" s="2571"/>
      <c r="AC787" s="2571"/>
      <c r="AD787" s="2571"/>
      <c r="AE787" s="2571"/>
      <c r="AF787" s="2571"/>
      <c r="AG787" s="2571"/>
      <c r="AH787" s="2571"/>
      <c r="AI787" s="2571"/>
      <c r="AJ787" s="2571"/>
      <c r="AK787" s="2571"/>
      <c r="AL787" s="2571"/>
      <c r="AM787" s="2571"/>
      <c r="AN787" s="2571"/>
      <c r="AO787" s="2571"/>
      <c r="AP787" s="2571"/>
      <c r="AQ787" s="2571"/>
      <c r="AR787" s="2571"/>
      <c r="AS787" s="2571"/>
    </row>
    <row r="788" spans="1:45" ht="16.5" customHeight="1">
      <c r="A788" s="2571"/>
      <c r="B788" s="2571"/>
      <c r="C788" s="2571"/>
      <c r="D788" s="73"/>
      <c r="E788" s="73"/>
      <c r="F788" s="2629"/>
      <c r="G788" s="2571"/>
      <c r="H788" s="2571"/>
      <c r="I788" s="2571"/>
      <c r="J788" s="2571"/>
      <c r="K788" s="2571"/>
      <c r="L788" s="2571"/>
      <c r="M788" s="2571"/>
      <c r="N788" s="2571"/>
      <c r="O788" s="2571"/>
      <c r="P788" s="2571"/>
      <c r="Q788" s="2571"/>
      <c r="R788" s="2571"/>
      <c r="S788" s="2571"/>
      <c r="T788" s="2571"/>
      <c r="U788" s="2571"/>
      <c r="V788" s="2571"/>
      <c r="W788" s="2571"/>
      <c r="X788" s="2571"/>
      <c r="Y788" s="2571"/>
      <c r="Z788" s="2571"/>
      <c r="AA788" s="2571"/>
      <c r="AB788" s="2571"/>
      <c r="AC788" s="2571"/>
      <c r="AD788" s="2571"/>
      <c r="AE788" s="2571"/>
      <c r="AF788" s="2571"/>
      <c r="AG788" s="2571"/>
      <c r="AH788" s="2571"/>
      <c r="AI788" s="2571"/>
      <c r="AJ788" s="2571"/>
      <c r="AK788" s="2571"/>
      <c r="AL788" s="2571"/>
      <c r="AM788" s="2571"/>
      <c r="AN788" s="2571"/>
      <c r="AO788" s="2571"/>
      <c r="AP788" s="2571"/>
      <c r="AQ788" s="2571"/>
      <c r="AR788" s="2571"/>
      <c r="AS788" s="2571"/>
    </row>
    <row r="789" spans="1:45" ht="16.5" customHeight="1">
      <c r="A789" s="2571"/>
      <c r="B789" s="2571"/>
      <c r="C789" s="2571"/>
      <c r="D789" s="73"/>
      <c r="E789" s="73"/>
      <c r="F789" s="2629"/>
      <c r="G789" s="2571"/>
      <c r="H789" s="2571"/>
      <c r="I789" s="2571"/>
      <c r="J789" s="2571"/>
      <c r="K789" s="2571"/>
      <c r="L789" s="2571"/>
      <c r="M789" s="2571"/>
      <c r="N789" s="2571"/>
      <c r="O789" s="2571"/>
      <c r="P789" s="2571"/>
      <c r="Q789" s="2571"/>
      <c r="R789" s="2571"/>
      <c r="S789" s="2571"/>
      <c r="T789" s="2571"/>
      <c r="U789" s="2571"/>
      <c r="V789" s="2571"/>
      <c r="W789" s="2571"/>
      <c r="X789" s="2571"/>
      <c r="Y789" s="2571"/>
      <c r="Z789" s="2571"/>
      <c r="AA789" s="2571"/>
      <c r="AB789" s="2571"/>
      <c r="AC789" s="2571"/>
      <c r="AD789" s="2571"/>
      <c r="AE789" s="2571"/>
      <c r="AF789" s="2571"/>
      <c r="AG789" s="2571"/>
      <c r="AH789" s="2571"/>
      <c r="AI789" s="2571"/>
      <c r="AJ789" s="2571"/>
      <c r="AK789" s="2571"/>
      <c r="AL789" s="2571"/>
      <c r="AM789" s="2571"/>
      <c r="AN789" s="2571"/>
      <c r="AO789" s="2571"/>
      <c r="AP789" s="2571"/>
      <c r="AQ789" s="2571"/>
      <c r="AR789" s="2571"/>
      <c r="AS789" s="2571"/>
    </row>
    <row r="790" spans="1:45" ht="16.5" customHeight="1">
      <c r="A790" s="2571"/>
      <c r="B790" s="2571"/>
      <c r="C790" s="2571"/>
      <c r="D790" s="73"/>
      <c r="E790" s="73"/>
      <c r="F790" s="2629"/>
      <c r="G790" s="2571"/>
      <c r="H790" s="2571"/>
      <c r="I790" s="2571"/>
      <c r="J790" s="2571"/>
      <c r="K790" s="2571"/>
      <c r="L790" s="2571"/>
      <c r="M790" s="2571"/>
      <c r="N790" s="2571"/>
      <c r="O790" s="2571"/>
      <c r="P790" s="2571"/>
      <c r="Q790" s="2571"/>
      <c r="R790" s="2571"/>
      <c r="S790" s="2571"/>
      <c r="T790" s="2571"/>
      <c r="U790" s="2571"/>
      <c r="V790" s="2571"/>
      <c r="W790" s="2571"/>
      <c r="X790" s="2571"/>
      <c r="Y790" s="2571"/>
      <c r="Z790" s="2571"/>
      <c r="AA790" s="2571"/>
      <c r="AB790" s="2571"/>
      <c r="AC790" s="2571"/>
      <c r="AD790" s="2571"/>
      <c r="AE790" s="2571"/>
      <c r="AF790" s="2571"/>
      <c r="AG790" s="2571"/>
      <c r="AH790" s="2571"/>
      <c r="AI790" s="2571"/>
      <c r="AJ790" s="2571"/>
      <c r="AK790" s="2571"/>
      <c r="AL790" s="2571"/>
      <c r="AM790" s="2571"/>
      <c r="AN790" s="2571"/>
      <c r="AO790" s="2571"/>
      <c r="AP790" s="2571"/>
      <c r="AQ790" s="2571"/>
      <c r="AR790" s="2571"/>
      <c r="AS790" s="2571"/>
    </row>
    <row r="791" spans="1:45" ht="16.5" customHeight="1">
      <c r="A791" s="2571"/>
      <c r="B791" s="2571"/>
      <c r="C791" s="2571"/>
      <c r="D791" s="73"/>
      <c r="E791" s="73"/>
      <c r="F791" s="2629"/>
      <c r="G791" s="2571"/>
      <c r="H791" s="2571"/>
      <c r="I791" s="2571"/>
      <c r="J791" s="2571"/>
      <c r="K791" s="2571"/>
      <c r="L791" s="2571"/>
      <c r="M791" s="2571"/>
      <c r="N791" s="2571"/>
      <c r="O791" s="2571"/>
      <c r="P791" s="2571"/>
      <c r="Q791" s="2571"/>
      <c r="R791" s="2571"/>
      <c r="S791" s="2571"/>
      <c r="T791" s="2571"/>
      <c r="U791" s="2571"/>
      <c r="V791" s="2571"/>
      <c r="W791" s="2571"/>
      <c r="X791" s="2571"/>
      <c r="Y791" s="2571"/>
      <c r="Z791" s="2571"/>
      <c r="AA791" s="2571"/>
      <c r="AB791" s="2571"/>
      <c r="AC791" s="2571"/>
      <c r="AD791" s="2571"/>
      <c r="AE791" s="2571"/>
      <c r="AF791" s="2571"/>
      <c r="AG791" s="2571"/>
      <c r="AH791" s="2571"/>
      <c r="AI791" s="2571"/>
      <c r="AJ791" s="2571"/>
      <c r="AK791" s="2571"/>
      <c r="AL791" s="2571"/>
      <c r="AM791" s="2571"/>
      <c r="AN791" s="2571"/>
      <c r="AO791" s="2571"/>
      <c r="AP791" s="2571"/>
      <c r="AQ791" s="2571"/>
      <c r="AR791" s="2571"/>
      <c r="AS791" s="2571"/>
    </row>
    <row r="792" spans="1:45" ht="16.5" customHeight="1">
      <c r="A792" s="2571"/>
      <c r="B792" s="2571"/>
      <c r="C792" s="2571"/>
      <c r="D792" s="73"/>
      <c r="E792" s="73"/>
      <c r="F792" s="2629"/>
      <c r="G792" s="2571"/>
      <c r="H792" s="2571"/>
      <c r="I792" s="2571"/>
      <c r="J792" s="2571"/>
      <c r="K792" s="2571"/>
      <c r="L792" s="2571"/>
      <c r="M792" s="2571"/>
      <c r="N792" s="2571"/>
      <c r="O792" s="2571"/>
      <c r="P792" s="2571"/>
      <c r="Q792" s="2571"/>
      <c r="R792" s="2571"/>
      <c r="S792" s="2571"/>
      <c r="T792" s="2571"/>
      <c r="U792" s="2571"/>
      <c r="V792" s="2571"/>
      <c r="W792" s="2571"/>
      <c r="X792" s="2571"/>
      <c r="Y792" s="2571"/>
      <c r="Z792" s="2571"/>
      <c r="AA792" s="2571"/>
      <c r="AB792" s="2571"/>
      <c r="AC792" s="2571"/>
      <c r="AD792" s="2571"/>
      <c r="AE792" s="2571"/>
      <c r="AF792" s="2571"/>
      <c r="AG792" s="2571"/>
      <c r="AH792" s="2571"/>
      <c r="AI792" s="2571"/>
      <c r="AJ792" s="2571"/>
      <c r="AK792" s="2571"/>
      <c r="AL792" s="2571"/>
      <c r="AM792" s="2571"/>
      <c r="AN792" s="2571"/>
      <c r="AO792" s="2571"/>
      <c r="AP792" s="2571"/>
      <c r="AQ792" s="2571"/>
      <c r="AR792" s="2571"/>
      <c r="AS792" s="2571"/>
    </row>
    <row r="793" spans="1:45" ht="16.5" customHeight="1">
      <c r="A793" s="2571"/>
      <c r="B793" s="2571"/>
      <c r="C793" s="2571"/>
      <c r="D793" s="73"/>
      <c r="E793" s="73"/>
      <c r="F793" s="2629"/>
      <c r="G793" s="2571"/>
      <c r="H793" s="2571"/>
      <c r="I793" s="2571"/>
      <c r="J793" s="2571"/>
      <c r="K793" s="2571"/>
      <c r="L793" s="2571"/>
      <c r="M793" s="2571"/>
      <c r="N793" s="2571"/>
      <c r="O793" s="2571"/>
      <c r="P793" s="2571"/>
      <c r="Q793" s="2571"/>
      <c r="R793" s="2571"/>
      <c r="S793" s="2571"/>
      <c r="T793" s="2571"/>
      <c r="U793" s="2571"/>
      <c r="V793" s="2571"/>
      <c r="W793" s="2571"/>
      <c r="X793" s="2571"/>
      <c r="Y793" s="2571"/>
      <c r="Z793" s="2571"/>
      <c r="AA793" s="2571"/>
      <c r="AB793" s="2571"/>
      <c r="AC793" s="2571"/>
      <c r="AD793" s="2571"/>
      <c r="AE793" s="2571"/>
      <c r="AF793" s="2571"/>
      <c r="AG793" s="2571"/>
      <c r="AH793" s="2571"/>
      <c r="AI793" s="2571"/>
      <c r="AJ793" s="2571"/>
      <c r="AK793" s="2571"/>
      <c r="AL793" s="2571"/>
      <c r="AM793" s="2571"/>
      <c r="AN793" s="2571"/>
      <c r="AO793" s="2571"/>
      <c r="AP793" s="2571"/>
      <c r="AQ793" s="2571"/>
      <c r="AR793" s="2571"/>
      <c r="AS793" s="2571"/>
    </row>
    <row r="794" spans="1:45" ht="16.5" customHeight="1">
      <c r="A794" s="2571"/>
      <c r="B794" s="2571"/>
      <c r="C794" s="2571"/>
      <c r="D794" s="73"/>
      <c r="E794" s="73"/>
      <c r="F794" s="2629"/>
      <c r="G794" s="2571"/>
      <c r="H794" s="2571"/>
      <c r="I794" s="2571"/>
      <c r="J794" s="2571"/>
      <c r="K794" s="2571"/>
      <c r="L794" s="2571"/>
      <c r="M794" s="2571"/>
      <c r="N794" s="2571"/>
      <c r="O794" s="2571"/>
      <c r="P794" s="2571"/>
      <c r="Q794" s="2571"/>
      <c r="R794" s="2571"/>
      <c r="S794" s="2571"/>
      <c r="T794" s="2571"/>
      <c r="U794" s="2571"/>
      <c r="V794" s="2571"/>
      <c r="W794" s="2571"/>
      <c r="X794" s="2571"/>
      <c r="Y794" s="2571"/>
      <c r="Z794" s="2571"/>
      <c r="AA794" s="2571"/>
      <c r="AB794" s="2571"/>
      <c r="AC794" s="2571"/>
      <c r="AD794" s="2571"/>
      <c r="AE794" s="2571"/>
      <c r="AF794" s="2571"/>
      <c r="AG794" s="2571"/>
      <c r="AH794" s="2571"/>
      <c r="AI794" s="2571"/>
      <c r="AJ794" s="2571"/>
      <c r="AK794" s="2571"/>
      <c r="AL794" s="2571"/>
      <c r="AM794" s="2571"/>
      <c r="AN794" s="2571"/>
      <c r="AO794" s="2571"/>
      <c r="AP794" s="2571"/>
      <c r="AQ794" s="2571"/>
      <c r="AR794" s="2571"/>
      <c r="AS794" s="2571"/>
    </row>
    <row r="795" spans="1:45" ht="16.5" customHeight="1">
      <c r="A795" s="2571"/>
      <c r="B795" s="2571"/>
      <c r="C795" s="2571"/>
      <c r="D795" s="73"/>
      <c r="E795" s="73"/>
      <c r="F795" s="2629"/>
      <c r="G795" s="2571"/>
      <c r="H795" s="2571"/>
      <c r="I795" s="2571"/>
      <c r="J795" s="2571"/>
      <c r="K795" s="2571"/>
      <c r="L795" s="2571"/>
      <c r="M795" s="2571"/>
      <c r="N795" s="2571"/>
      <c r="O795" s="2571"/>
      <c r="P795" s="2571"/>
      <c r="Q795" s="2571"/>
      <c r="R795" s="2571"/>
      <c r="S795" s="2571"/>
      <c r="T795" s="2571"/>
      <c r="U795" s="2571"/>
      <c r="V795" s="2571"/>
      <c r="W795" s="2571"/>
      <c r="X795" s="2571"/>
      <c r="Y795" s="2571"/>
      <c r="Z795" s="2571"/>
      <c r="AA795" s="2571"/>
      <c r="AB795" s="2571"/>
      <c r="AC795" s="2571"/>
      <c r="AD795" s="2571"/>
      <c r="AE795" s="2571"/>
      <c r="AF795" s="2571"/>
      <c r="AG795" s="2571"/>
      <c r="AH795" s="2571"/>
      <c r="AI795" s="2571"/>
      <c r="AJ795" s="2571"/>
      <c r="AK795" s="2571"/>
      <c r="AL795" s="2571"/>
      <c r="AM795" s="2571"/>
      <c r="AN795" s="2571"/>
      <c r="AO795" s="2571"/>
      <c r="AP795" s="2571"/>
      <c r="AQ795" s="2571"/>
      <c r="AR795" s="2571"/>
      <c r="AS795" s="2571"/>
    </row>
    <row r="796" spans="1:45" ht="16.5" customHeight="1">
      <c r="A796" s="2571"/>
      <c r="B796" s="2571"/>
      <c r="C796" s="2571"/>
      <c r="D796" s="73"/>
      <c r="E796" s="73"/>
      <c r="F796" s="2629"/>
      <c r="G796" s="2571"/>
      <c r="H796" s="2571"/>
      <c r="I796" s="2571"/>
      <c r="J796" s="2571"/>
      <c r="K796" s="2571"/>
      <c r="L796" s="2571"/>
      <c r="M796" s="2571"/>
      <c r="N796" s="2571"/>
      <c r="O796" s="2571"/>
      <c r="P796" s="2571"/>
      <c r="Q796" s="2571"/>
      <c r="R796" s="2571"/>
      <c r="S796" s="2571"/>
      <c r="T796" s="2571"/>
      <c r="U796" s="2571"/>
      <c r="V796" s="2571"/>
      <c r="W796" s="2571"/>
      <c r="X796" s="2571"/>
      <c r="Y796" s="2571"/>
      <c r="Z796" s="2571"/>
      <c r="AA796" s="2571"/>
      <c r="AB796" s="2571"/>
      <c r="AC796" s="2571"/>
      <c r="AD796" s="2571"/>
      <c r="AE796" s="2571"/>
      <c r="AF796" s="2571"/>
      <c r="AG796" s="2571"/>
      <c r="AH796" s="2571"/>
      <c r="AI796" s="2571"/>
      <c r="AJ796" s="2571"/>
      <c r="AK796" s="2571"/>
      <c r="AL796" s="2571"/>
      <c r="AM796" s="2571"/>
      <c r="AN796" s="2571"/>
      <c r="AO796" s="2571"/>
      <c r="AP796" s="2571"/>
      <c r="AQ796" s="2571"/>
      <c r="AR796" s="2571"/>
      <c r="AS796" s="2571"/>
    </row>
    <row r="797" spans="1:45" ht="16.5" customHeight="1">
      <c r="A797" s="2571"/>
      <c r="B797" s="2571"/>
      <c r="C797" s="2571"/>
      <c r="D797" s="73"/>
      <c r="E797" s="73"/>
      <c r="F797" s="2629"/>
      <c r="G797" s="2571"/>
      <c r="H797" s="2571"/>
      <c r="I797" s="2571"/>
      <c r="J797" s="2571"/>
      <c r="K797" s="2571"/>
      <c r="L797" s="2571"/>
      <c r="M797" s="2571"/>
      <c r="N797" s="2571"/>
      <c r="O797" s="2571"/>
      <c r="P797" s="2571"/>
      <c r="Q797" s="2571"/>
      <c r="R797" s="2571"/>
      <c r="S797" s="2571"/>
      <c r="T797" s="2571"/>
      <c r="U797" s="2571"/>
      <c r="V797" s="2571"/>
      <c r="W797" s="2571"/>
      <c r="X797" s="2571"/>
      <c r="Y797" s="2571"/>
      <c r="Z797" s="2571"/>
      <c r="AA797" s="2571"/>
      <c r="AB797" s="2571"/>
      <c r="AC797" s="2571"/>
      <c r="AD797" s="2571"/>
      <c r="AE797" s="2571"/>
      <c r="AF797" s="2571"/>
      <c r="AG797" s="2571"/>
      <c r="AH797" s="2571"/>
      <c r="AI797" s="2571"/>
      <c r="AJ797" s="2571"/>
      <c r="AK797" s="2571"/>
      <c r="AL797" s="2571"/>
      <c r="AM797" s="2571"/>
      <c r="AN797" s="2571"/>
      <c r="AO797" s="2571"/>
      <c r="AP797" s="2571"/>
      <c r="AQ797" s="2571"/>
      <c r="AR797" s="2571"/>
      <c r="AS797" s="2571"/>
    </row>
    <row r="798" spans="1:45" ht="16.5" customHeight="1">
      <c r="A798" s="2571"/>
      <c r="B798" s="2571"/>
      <c r="C798" s="2571"/>
      <c r="D798" s="73"/>
      <c r="E798" s="73"/>
      <c r="F798" s="2629"/>
      <c r="G798" s="2571"/>
      <c r="H798" s="2571"/>
      <c r="I798" s="2571"/>
      <c r="J798" s="2571"/>
      <c r="K798" s="2571"/>
      <c r="L798" s="2571"/>
      <c r="M798" s="2571"/>
      <c r="N798" s="2571"/>
      <c r="O798" s="2571"/>
      <c r="P798" s="2571"/>
      <c r="Q798" s="2571"/>
      <c r="R798" s="2571"/>
      <c r="S798" s="2571"/>
      <c r="T798" s="2571"/>
      <c r="U798" s="2571"/>
      <c r="V798" s="2571"/>
      <c r="W798" s="2571"/>
      <c r="X798" s="2571"/>
      <c r="Y798" s="2571"/>
      <c r="Z798" s="2571"/>
      <c r="AA798" s="2571"/>
      <c r="AB798" s="2571"/>
      <c r="AC798" s="2571"/>
      <c r="AD798" s="2571"/>
      <c r="AE798" s="2571"/>
      <c r="AF798" s="2571"/>
      <c r="AG798" s="2571"/>
      <c r="AH798" s="2571"/>
      <c r="AI798" s="2571"/>
      <c r="AJ798" s="2571"/>
      <c r="AK798" s="2571"/>
      <c r="AL798" s="2571"/>
      <c r="AM798" s="2571"/>
      <c r="AN798" s="2571"/>
      <c r="AO798" s="2571"/>
      <c r="AP798" s="2571"/>
      <c r="AQ798" s="2571"/>
      <c r="AR798" s="2571"/>
      <c r="AS798" s="2571"/>
    </row>
    <row r="799" spans="1:45" ht="16.5" customHeight="1">
      <c r="A799" s="2571"/>
      <c r="B799" s="2571"/>
      <c r="C799" s="2571"/>
      <c r="D799" s="73"/>
      <c r="E799" s="73"/>
      <c r="F799" s="2629"/>
      <c r="G799" s="2571"/>
      <c r="H799" s="2571"/>
      <c r="I799" s="2571"/>
      <c r="J799" s="2571"/>
      <c r="K799" s="2571"/>
      <c r="L799" s="2571"/>
      <c r="M799" s="2571"/>
      <c r="N799" s="2571"/>
      <c r="O799" s="2571"/>
      <c r="P799" s="2571"/>
      <c r="Q799" s="2571"/>
      <c r="R799" s="2571"/>
      <c r="S799" s="2571"/>
      <c r="T799" s="2571"/>
      <c r="U799" s="2571"/>
      <c r="V799" s="2571"/>
      <c r="W799" s="2571"/>
      <c r="X799" s="2571"/>
      <c r="Y799" s="2571"/>
      <c r="Z799" s="2571"/>
      <c r="AA799" s="2571"/>
      <c r="AB799" s="2571"/>
      <c r="AC799" s="2571"/>
      <c r="AD799" s="2571"/>
      <c r="AE799" s="2571"/>
      <c r="AF799" s="2571"/>
      <c r="AG799" s="2571"/>
      <c r="AH799" s="2571"/>
      <c r="AI799" s="2571"/>
      <c r="AJ799" s="2571"/>
      <c r="AK799" s="2571"/>
      <c r="AL799" s="2571"/>
      <c r="AM799" s="2571"/>
      <c r="AN799" s="2571"/>
      <c r="AO799" s="2571"/>
      <c r="AP799" s="2571"/>
      <c r="AQ799" s="2571"/>
      <c r="AR799" s="2571"/>
      <c r="AS799" s="2571"/>
    </row>
    <row r="800" spans="1:45" ht="16.5" customHeight="1">
      <c r="A800" s="2571"/>
      <c r="B800" s="2571"/>
      <c r="C800" s="2571"/>
      <c r="D800" s="73"/>
      <c r="E800" s="73"/>
      <c r="F800" s="2629"/>
      <c r="G800" s="2571"/>
      <c r="H800" s="2571"/>
      <c r="I800" s="2571"/>
      <c r="J800" s="2571"/>
      <c r="K800" s="2571"/>
      <c r="L800" s="2571"/>
      <c r="M800" s="2571"/>
      <c r="N800" s="2571"/>
      <c r="O800" s="2571"/>
      <c r="P800" s="2571"/>
      <c r="Q800" s="2571"/>
      <c r="R800" s="2571"/>
      <c r="S800" s="2571"/>
      <c r="T800" s="2571"/>
      <c r="U800" s="2571"/>
      <c r="V800" s="2571"/>
      <c r="W800" s="2571"/>
      <c r="X800" s="2571"/>
      <c r="Y800" s="2571"/>
      <c r="Z800" s="2571"/>
      <c r="AA800" s="2571"/>
      <c r="AB800" s="2571"/>
      <c r="AC800" s="2571"/>
      <c r="AD800" s="2571"/>
      <c r="AE800" s="2571"/>
      <c r="AF800" s="2571"/>
      <c r="AG800" s="2571"/>
      <c r="AH800" s="2571"/>
      <c r="AI800" s="2571"/>
      <c r="AJ800" s="2571"/>
      <c r="AK800" s="2571"/>
      <c r="AL800" s="2571"/>
      <c r="AM800" s="2571"/>
      <c r="AN800" s="2571"/>
      <c r="AO800" s="2571"/>
      <c r="AP800" s="2571"/>
      <c r="AQ800" s="2571"/>
      <c r="AR800" s="2571"/>
      <c r="AS800" s="2571"/>
    </row>
    <row r="801" spans="1:45" ht="16.5" customHeight="1">
      <c r="A801" s="2571"/>
      <c r="B801" s="2571"/>
      <c r="C801" s="2571"/>
      <c r="D801" s="73"/>
      <c r="E801" s="73"/>
      <c r="F801" s="2629"/>
      <c r="G801" s="2571"/>
      <c r="H801" s="2571"/>
      <c r="I801" s="2571"/>
      <c r="J801" s="2571"/>
      <c r="K801" s="2571"/>
      <c r="L801" s="2571"/>
      <c r="M801" s="2571"/>
      <c r="N801" s="2571"/>
      <c r="O801" s="2571"/>
      <c r="P801" s="2571"/>
      <c r="Q801" s="2571"/>
      <c r="R801" s="2571"/>
      <c r="S801" s="2571"/>
      <c r="T801" s="2571"/>
      <c r="U801" s="2571"/>
      <c r="V801" s="2571"/>
      <c r="W801" s="2571"/>
      <c r="X801" s="2571"/>
      <c r="Y801" s="2571"/>
      <c r="Z801" s="2571"/>
      <c r="AA801" s="2571"/>
      <c r="AB801" s="2571"/>
      <c r="AC801" s="2571"/>
      <c r="AD801" s="2571"/>
      <c r="AE801" s="2571"/>
      <c r="AF801" s="2571"/>
      <c r="AG801" s="2571"/>
      <c r="AH801" s="2571"/>
      <c r="AI801" s="2571"/>
      <c r="AJ801" s="2571"/>
      <c r="AK801" s="2571"/>
      <c r="AL801" s="2571"/>
      <c r="AM801" s="2571"/>
      <c r="AN801" s="2571"/>
      <c r="AO801" s="2571"/>
      <c r="AP801" s="2571"/>
      <c r="AQ801" s="2571"/>
      <c r="AR801" s="2571"/>
      <c r="AS801" s="2571"/>
    </row>
    <row r="802" spans="1:45" ht="16.5" customHeight="1">
      <c r="A802" s="2571"/>
      <c r="B802" s="2571"/>
      <c r="C802" s="2571"/>
      <c r="D802" s="73"/>
      <c r="E802" s="73"/>
      <c r="F802" s="2629"/>
      <c r="G802" s="2571"/>
      <c r="H802" s="2571"/>
      <c r="I802" s="2571"/>
      <c r="J802" s="2571"/>
      <c r="K802" s="2571"/>
      <c r="L802" s="2571"/>
      <c r="M802" s="2571"/>
      <c r="N802" s="2571"/>
      <c r="O802" s="2571"/>
      <c r="P802" s="2571"/>
      <c r="Q802" s="2571"/>
      <c r="R802" s="2571"/>
      <c r="S802" s="2571"/>
      <c r="T802" s="2571"/>
      <c r="U802" s="2571"/>
      <c r="V802" s="2571"/>
      <c r="W802" s="2571"/>
      <c r="X802" s="2571"/>
      <c r="Y802" s="2571"/>
      <c r="Z802" s="2571"/>
      <c r="AA802" s="2571"/>
      <c r="AB802" s="2571"/>
      <c r="AC802" s="2571"/>
      <c r="AD802" s="2571"/>
      <c r="AE802" s="2571"/>
      <c r="AF802" s="2571"/>
      <c r="AG802" s="2571"/>
      <c r="AH802" s="2571"/>
      <c r="AI802" s="2571"/>
      <c r="AJ802" s="2571"/>
      <c r="AK802" s="2571"/>
      <c r="AL802" s="2571"/>
      <c r="AM802" s="2571"/>
      <c r="AN802" s="2571"/>
      <c r="AO802" s="2571"/>
      <c r="AP802" s="2571"/>
      <c r="AQ802" s="2571"/>
      <c r="AR802" s="2571"/>
      <c r="AS802" s="2571"/>
    </row>
    <row r="803" spans="1:45" ht="16.5" customHeight="1">
      <c r="A803" s="2571"/>
      <c r="B803" s="2571"/>
      <c r="C803" s="2571"/>
      <c r="D803" s="73"/>
      <c r="E803" s="73"/>
      <c r="F803" s="2629"/>
      <c r="G803" s="2571"/>
      <c r="H803" s="2571"/>
      <c r="I803" s="2571"/>
      <c r="J803" s="2571"/>
      <c r="K803" s="2571"/>
      <c r="L803" s="2571"/>
      <c r="M803" s="2571"/>
      <c r="N803" s="2571"/>
      <c r="O803" s="2571"/>
      <c r="P803" s="2571"/>
      <c r="Q803" s="2571"/>
      <c r="R803" s="2571"/>
      <c r="S803" s="2571"/>
      <c r="T803" s="2571"/>
      <c r="U803" s="2571"/>
      <c r="V803" s="2571"/>
      <c r="W803" s="2571"/>
      <c r="X803" s="2571"/>
      <c r="Y803" s="2571"/>
      <c r="Z803" s="2571"/>
      <c r="AA803" s="2571"/>
      <c r="AB803" s="2571"/>
      <c r="AC803" s="2571"/>
      <c r="AD803" s="2571"/>
      <c r="AE803" s="2571"/>
      <c r="AF803" s="2571"/>
      <c r="AG803" s="2571"/>
      <c r="AH803" s="2571"/>
      <c r="AI803" s="2571"/>
      <c r="AJ803" s="2571"/>
      <c r="AK803" s="2571"/>
      <c r="AL803" s="2571"/>
      <c r="AM803" s="2571"/>
      <c r="AN803" s="2571"/>
      <c r="AO803" s="2571"/>
      <c r="AP803" s="2571"/>
      <c r="AQ803" s="2571"/>
      <c r="AR803" s="2571"/>
      <c r="AS803" s="2571"/>
    </row>
    <row r="804" spans="1:45" ht="16.5" customHeight="1">
      <c r="A804" s="2571"/>
      <c r="B804" s="2571"/>
      <c r="C804" s="2571"/>
      <c r="D804" s="73"/>
      <c r="E804" s="73"/>
      <c r="F804" s="2629"/>
      <c r="G804" s="2571"/>
      <c r="H804" s="2571"/>
      <c r="I804" s="2571"/>
      <c r="J804" s="2571"/>
      <c r="K804" s="2571"/>
      <c r="L804" s="2571"/>
      <c r="M804" s="2571"/>
      <c r="N804" s="2571"/>
      <c r="O804" s="2571"/>
      <c r="P804" s="2571"/>
      <c r="Q804" s="2571"/>
      <c r="R804" s="2571"/>
      <c r="S804" s="2571"/>
      <c r="T804" s="2571"/>
      <c r="U804" s="2571"/>
      <c r="V804" s="2571"/>
      <c r="W804" s="2571"/>
      <c r="X804" s="2571"/>
      <c r="Y804" s="2571"/>
      <c r="Z804" s="2571"/>
      <c r="AA804" s="2571"/>
      <c r="AB804" s="2571"/>
      <c r="AC804" s="2571"/>
      <c r="AD804" s="2571"/>
      <c r="AE804" s="2571"/>
      <c r="AF804" s="2571"/>
      <c r="AG804" s="2571"/>
      <c r="AH804" s="2571"/>
      <c r="AI804" s="2571"/>
      <c r="AJ804" s="2571"/>
      <c r="AK804" s="2571"/>
      <c r="AL804" s="2571"/>
      <c r="AM804" s="2571"/>
      <c r="AN804" s="2571"/>
      <c r="AO804" s="2571"/>
      <c r="AP804" s="2571"/>
      <c r="AQ804" s="2571"/>
      <c r="AR804" s="2571"/>
      <c r="AS804" s="2571"/>
    </row>
    <row r="805" spans="1:45" ht="16.5" customHeight="1">
      <c r="A805" s="2571"/>
      <c r="B805" s="2571"/>
      <c r="C805" s="2571"/>
      <c r="D805" s="73"/>
      <c r="E805" s="73"/>
      <c r="F805" s="2629"/>
      <c r="G805" s="2571"/>
      <c r="H805" s="2571"/>
      <c r="I805" s="2571"/>
      <c r="J805" s="2571"/>
      <c r="K805" s="2571"/>
      <c r="L805" s="2571"/>
      <c r="M805" s="2571"/>
      <c r="N805" s="2571"/>
      <c r="O805" s="2571"/>
      <c r="P805" s="2571"/>
      <c r="Q805" s="2571"/>
      <c r="R805" s="2571"/>
      <c r="S805" s="2571"/>
      <c r="T805" s="2571"/>
      <c r="U805" s="2571"/>
      <c r="V805" s="2571"/>
      <c r="W805" s="2571"/>
      <c r="X805" s="2571"/>
      <c r="Y805" s="2571"/>
      <c r="Z805" s="2571"/>
      <c r="AA805" s="2571"/>
      <c r="AB805" s="2571"/>
      <c r="AC805" s="2571"/>
      <c r="AD805" s="2571"/>
      <c r="AE805" s="2571"/>
      <c r="AF805" s="2571"/>
      <c r="AG805" s="2571"/>
      <c r="AH805" s="2571"/>
      <c r="AI805" s="2571"/>
      <c r="AJ805" s="2571"/>
      <c r="AK805" s="2571"/>
      <c r="AL805" s="2571"/>
      <c r="AM805" s="2571"/>
      <c r="AN805" s="2571"/>
      <c r="AO805" s="2571"/>
      <c r="AP805" s="2571"/>
      <c r="AQ805" s="2571"/>
      <c r="AR805" s="2571"/>
      <c r="AS805" s="2571"/>
    </row>
    <row r="806" spans="1:45" ht="16.5" customHeight="1">
      <c r="A806" s="2571"/>
      <c r="B806" s="2571"/>
      <c r="C806" s="2571"/>
      <c r="D806" s="73"/>
      <c r="E806" s="73"/>
      <c r="F806" s="2629"/>
      <c r="G806" s="2571"/>
      <c r="H806" s="2571"/>
      <c r="I806" s="2571"/>
      <c r="J806" s="2571"/>
      <c r="K806" s="2571"/>
      <c r="L806" s="2571"/>
      <c r="M806" s="2571"/>
      <c r="N806" s="2571"/>
      <c r="O806" s="2571"/>
      <c r="P806" s="2571"/>
      <c r="Q806" s="2571"/>
      <c r="R806" s="2571"/>
      <c r="S806" s="2571"/>
      <c r="T806" s="2571"/>
      <c r="U806" s="2571"/>
      <c r="V806" s="2571"/>
      <c r="W806" s="2571"/>
      <c r="X806" s="2571"/>
      <c r="Y806" s="2571"/>
      <c r="Z806" s="2571"/>
      <c r="AA806" s="2571"/>
      <c r="AB806" s="2571"/>
      <c r="AC806" s="2571"/>
      <c r="AD806" s="2571"/>
      <c r="AE806" s="2571"/>
      <c r="AF806" s="2571"/>
      <c r="AG806" s="2571"/>
      <c r="AH806" s="2571"/>
      <c r="AI806" s="2571"/>
      <c r="AJ806" s="2571"/>
      <c r="AK806" s="2571"/>
      <c r="AL806" s="2571"/>
      <c r="AM806" s="2571"/>
      <c r="AN806" s="2571"/>
      <c r="AO806" s="2571"/>
      <c r="AP806" s="2571"/>
      <c r="AQ806" s="2571"/>
      <c r="AR806" s="2571"/>
      <c r="AS806" s="2571"/>
    </row>
    <row r="807" spans="1:45" ht="16.5" customHeight="1">
      <c r="A807" s="2571"/>
      <c r="B807" s="2571"/>
      <c r="C807" s="2571"/>
      <c r="D807" s="73"/>
      <c r="E807" s="73"/>
      <c r="F807" s="2629"/>
      <c r="G807" s="2571"/>
      <c r="H807" s="2571"/>
      <c r="I807" s="2571"/>
      <c r="J807" s="2571"/>
      <c r="K807" s="2571"/>
      <c r="L807" s="2571"/>
      <c r="M807" s="2571"/>
      <c r="N807" s="2571"/>
      <c r="O807" s="2571"/>
      <c r="P807" s="2571"/>
      <c r="Q807" s="2571"/>
      <c r="R807" s="2571"/>
      <c r="S807" s="2571"/>
      <c r="T807" s="2571"/>
      <c r="U807" s="2571"/>
      <c r="V807" s="2571"/>
      <c r="W807" s="2571"/>
      <c r="X807" s="2571"/>
      <c r="Y807" s="2571"/>
      <c r="Z807" s="2571"/>
      <c r="AA807" s="2571"/>
      <c r="AB807" s="2571"/>
      <c r="AC807" s="2571"/>
      <c r="AD807" s="2571"/>
      <c r="AE807" s="2571"/>
      <c r="AF807" s="2571"/>
      <c r="AG807" s="2571"/>
      <c r="AH807" s="2571"/>
      <c r="AI807" s="2571"/>
      <c r="AJ807" s="2571"/>
      <c r="AK807" s="2571"/>
      <c r="AL807" s="2571"/>
      <c r="AM807" s="2571"/>
      <c r="AN807" s="2571"/>
      <c r="AO807" s="2571"/>
      <c r="AP807" s="2571"/>
      <c r="AQ807" s="2571"/>
      <c r="AR807" s="2571"/>
      <c r="AS807" s="2571"/>
    </row>
    <row r="808" spans="1:45" ht="16.5" customHeight="1">
      <c r="A808" s="2571"/>
      <c r="B808" s="2571"/>
      <c r="C808" s="2571"/>
      <c r="D808" s="73"/>
      <c r="E808" s="73"/>
      <c r="F808" s="2629"/>
      <c r="G808" s="2571"/>
      <c r="H808" s="2571"/>
      <c r="I808" s="2571"/>
      <c r="J808" s="2571"/>
      <c r="K808" s="2571"/>
      <c r="L808" s="2571"/>
      <c r="M808" s="2571"/>
      <c r="N808" s="2571"/>
      <c r="O808" s="2571"/>
      <c r="P808" s="2571"/>
      <c r="Q808" s="2571"/>
      <c r="R808" s="2571"/>
      <c r="S808" s="2571"/>
      <c r="T808" s="2571"/>
      <c r="U808" s="2571"/>
      <c r="V808" s="2571"/>
      <c r="W808" s="2571"/>
      <c r="X808" s="2571"/>
      <c r="Y808" s="2571"/>
      <c r="Z808" s="2571"/>
      <c r="AA808" s="2571"/>
      <c r="AB808" s="2571"/>
      <c r="AC808" s="2571"/>
      <c r="AD808" s="2571"/>
      <c r="AE808" s="2571"/>
      <c r="AF808" s="2571"/>
      <c r="AG808" s="2571"/>
      <c r="AH808" s="2571"/>
      <c r="AI808" s="2571"/>
      <c r="AJ808" s="2571"/>
      <c r="AK808" s="2571"/>
      <c r="AL808" s="2571"/>
      <c r="AM808" s="2571"/>
      <c r="AN808" s="2571"/>
      <c r="AO808" s="2571"/>
      <c r="AP808" s="2571"/>
      <c r="AQ808" s="2571"/>
      <c r="AR808" s="2571"/>
      <c r="AS808" s="2571"/>
    </row>
    <row r="809" spans="1:45" ht="16.5" customHeight="1">
      <c r="A809" s="2571"/>
      <c r="B809" s="2571"/>
      <c r="C809" s="2571"/>
      <c r="D809" s="73"/>
      <c r="E809" s="73"/>
      <c r="F809" s="2629"/>
      <c r="G809" s="2571"/>
      <c r="H809" s="2571"/>
      <c r="I809" s="2571"/>
      <c r="J809" s="2571"/>
      <c r="K809" s="2571"/>
      <c r="L809" s="2571"/>
      <c r="M809" s="2571"/>
      <c r="N809" s="2571"/>
      <c r="O809" s="2571"/>
      <c r="P809" s="2571"/>
      <c r="Q809" s="2571"/>
      <c r="R809" s="2571"/>
      <c r="S809" s="2571"/>
      <c r="T809" s="2571"/>
      <c r="U809" s="2571"/>
      <c r="V809" s="2571"/>
      <c r="W809" s="2571"/>
      <c r="X809" s="2571"/>
      <c r="Y809" s="2571"/>
      <c r="Z809" s="2571"/>
      <c r="AA809" s="2571"/>
      <c r="AB809" s="2571"/>
      <c r="AC809" s="2571"/>
      <c r="AD809" s="2571"/>
      <c r="AE809" s="2571"/>
      <c r="AF809" s="2571"/>
      <c r="AG809" s="2571"/>
      <c r="AH809" s="2571"/>
      <c r="AI809" s="2571"/>
      <c r="AJ809" s="2571"/>
      <c r="AK809" s="2571"/>
      <c r="AL809" s="2571"/>
      <c r="AM809" s="2571"/>
      <c r="AN809" s="2571"/>
      <c r="AO809" s="2571"/>
      <c r="AP809" s="2571"/>
      <c r="AQ809" s="2571"/>
      <c r="AR809" s="2571"/>
      <c r="AS809" s="2571"/>
    </row>
    <row r="810" spans="1:45" ht="16.5" customHeight="1">
      <c r="A810" s="2571"/>
      <c r="B810" s="2571"/>
      <c r="C810" s="2571"/>
      <c r="D810" s="73"/>
      <c r="E810" s="73"/>
      <c r="F810" s="2629"/>
      <c r="G810" s="2571"/>
      <c r="H810" s="2571"/>
      <c r="I810" s="2571"/>
      <c r="J810" s="2571"/>
      <c r="K810" s="2571"/>
      <c r="L810" s="2571"/>
      <c r="M810" s="2571"/>
      <c r="N810" s="2571"/>
      <c r="O810" s="2571"/>
      <c r="P810" s="2571"/>
      <c r="Q810" s="2571"/>
      <c r="R810" s="2571"/>
      <c r="S810" s="2571"/>
      <c r="T810" s="2571"/>
      <c r="U810" s="2571"/>
      <c r="V810" s="2571"/>
      <c r="W810" s="2571"/>
      <c r="X810" s="2571"/>
      <c r="Y810" s="2571"/>
      <c r="Z810" s="2571"/>
      <c r="AA810" s="2571"/>
      <c r="AB810" s="2571"/>
      <c r="AC810" s="2571"/>
      <c r="AD810" s="2571"/>
      <c r="AE810" s="2571"/>
      <c r="AF810" s="2571"/>
      <c r="AG810" s="2571"/>
      <c r="AH810" s="2571"/>
      <c r="AI810" s="2571"/>
      <c r="AJ810" s="2571"/>
      <c r="AK810" s="2571"/>
      <c r="AL810" s="2571"/>
      <c r="AM810" s="2571"/>
      <c r="AN810" s="2571"/>
      <c r="AO810" s="2571"/>
      <c r="AP810" s="2571"/>
      <c r="AQ810" s="2571"/>
      <c r="AR810" s="2571"/>
      <c r="AS810" s="2571"/>
    </row>
    <row r="811" spans="1:45" ht="16.5" customHeight="1">
      <c r="A811" s="2571"/>
      <c r="B811" s="2571"/>
      <c r="C811" s="2571"/>
      <c r="D811" s="73"/>
      <c r="E811" s="73"/>
      <c r="F811" s="2629"/>
      <c r="G811" s="2571"/>
      <c r="H811" s="2571"/>
      <c r="I811" s="2571"/>
      <c r="J811" s="2571"/>
      <c r="K811" s="2571"/>
      <c r="L811" s="2571"/>
      <c r="M811" s="2571"/>
      <c r="N811" s="2571"/>
      <c r="O811" s="2571"/>
      <c r="P811" s="2571"/>
      <c r="Q811" s="2571"/>
      <c r="R811" s="2571"/>
      <c r="S811" s="2571"/>
      <c r="T811" s="2571"/>
      <c r="U811" s="2571"/>
      <c r="V811" s="2571"/>
      <c r="W811" s="2571"/>
      <c r="X811" s="2571"/>
      <c r="Y811" s="2571"/>
      <c r="Z811" s="2571"/>
      <c r="AA811" s="2571"/>
      <c r="AB811" s="2571"/>
      <c r="AC811" s="2571"/>
      <c r="AD811" s="2571"/>
      <c r="AE811" s="2571"/>
      <c r="AF811" s="2571"/>
      <c r="AG811" s="2571"/>
      <c r="AH811" s="2571"/>
      <c r="AI811" s="2571"/>
      <c r="AJ811" s="2571"/>
      <c r="AK811" s="2571"/>
      <c r="AL811" s="2571"/>
      <c r="AM811" s="2571"/>
      <c r="AN811" s="2571"/>
      <c r="AO811" s="2571"/>
      <c r="AP811" s="2571"/>
      <c r="AQ811" s="2571"/>
      <c r="AR811" s="2571"/>
      <c r="AS811" s="2571"/>
    </row>
    <row r="812" spans="1:45" ht="16.5" customHeight="1">
      <c r="A812" s="2571"/>
      <c r="B812" s="2571"/>
      <c r="C812" s="2571"/>
      <c r="D812" s="73"/>
      <c r="E812" s="73"/>
      <c r="F812" s="2629"/>
      <c r="G812" s="2571"/>
      <c r="H812" s="2571"/>
      <c r="I812" s="2571"/>
      <c r="J812" s="2571"/>
      <c r="K812" s="2571"/>
      <c r="L812" s="2571"/>
      <c r="M812" s="2571"/>
      <c r="N812" s="2571"/>
      <c r="O812" s="2571"/>
      <c r="P812" s="2571"/>
      <c r="Q812" s="2571"/>
      <c r="R812" s="2571"/>
      <c r="S812" s="2571"/>
      <c r="T812" s="2571"/>
      <c r="U812" s="2571"/>
      <c r="V812" s="2571"/>
      <c r="W812" s="2571"/>
      <c r="X812" s="2571"/>
      <c r="Y812" s="2571"/>
      <c r="Z812" s="2571"/>
      <c r="AA812" s="2571"/>
      <c r="AB812" s="2571"/>
      <c r="AC812" s="2571"/>
      <c r="AD812" s="2571"/>
      <c r="AE812" s="2571"/>
      <c r="AF812" s="2571"/>
      <c r="AG812" s="2571"/>
      <c r="AH812" s="2571"/>
      <c r="AI812" s="2571"/>
      <c r="AJ812" s="2571"/>
      <c r="AK812" s="2571"/>
      <c r="AL812" s="2571"/>
      <c r="AM812" s="2571"/>
      <c r="AN812" s="2571"/>
      <c r="AO812" s="2571"/>
      <c r="AP812" s="2571"/>
      <c r="AQ812" s="2571"/>
      <c r="AR812" s="2571"/>
      <c r="AS812" s="2571"/>
    </row>
    <row r="813" spans="1:45" ht="16.5" customHeight="1">
      <c r="A813" s="2571"/>
      <c r="B813" s="2571"/>
      <c r="C813" s="2571"/>
      <c r="D813" s="73"/>
      <c r="E813" s="73"/>
      <c r="F813" s="2629"/>
      <c r="G813" s="2571"/>
      <c r="H813" s="2571"/>
      <c r="I813" s="2571"/>
      <c r="J813" s="2571"/>
      <c r="K813" s="2571"/>
      <c r="L813" s="2571"/>
      <c r="M813" s="2571"/>
      <c r="N813" s="2571"/>
      <c r="O813" s="2571"/>
      <c r="P813" s="2571"/>
      <c r="Q813" s="2571"/>
      <c r="R813" s="2571"/>
      <c r="S813" s="2571"/>
      <c r="T813" s="2571"/>
      <c r="U813" s="2571"/>
      <c r="V813" s="2571"/>
      <c r="W813" s="2571"/>
      <c r="X813" s="2571"/>
      <c r="Y813" s="2571"/>
      <c r="Z813" s="2571"/>
      <c r="AA813" s="2571"/>
      <c r="AB813" s="2571"/>
      <c r="AC813" s="2571"/>
      <c r="AD813" s="2571"/>
      <c r="AE813" s="2571"/>
      <c r="AF813" s="2571"/>
      <c r="AG813" s="2571"/>
      <c r="AH813" s="2571"/>
      <c r="AI813" s="2571"/>
      <c r="AJ813" s="2571"/>
      <c r="AK813" s="2571"/>
      <c r="AL813" s="2571"/>
      <c r="AM813" s="2571"/>
      <c r="AN813" s="2571"/>
      <c r="AO813" s="2571"/>
      <c r="AP813" s="2571"/>
      <c r="AQ813" s="2571"/>
      <c r="AR813" s="2571"/>
      <c r="AS813" s="2571"/>
    </row>
    <row r="814" spans="1:45" ht="16.5" customHeight="1">
      <c r="A814" s="2571"/>
      <c r="B814" s="2571"/>
      <c r="C814" s="2571"/>
      <c r="D814" s="73"/>
      <c r="E814" s="73"/>
      <c r="F814" s="2629"/>
      <c r="G814" s="2571"/>
      <c r="H814" s="2571"/>
      <c r="I814" s="2571"/>
      <c r="J814" s="2571"/>
      <c r="K814" s="2571"/>
      <c r="L814" s="2571"/>
      <c r="M814" s="2571"/>
      <c r="N814" s="2571"/>
      <c r="O814" s="2571"/>
      <c r="P814" s="2571"/>
      <c r="Q814" s="2571"/>
      <c r="R814" s="2571"/>
      <c r="S814" s="2571"/>
      <c r="T814" s="2571"/>
      <c r="U814" s="2571"/>
      <c r="V814" s="2571"/>
      <c r="W814" s="2571"/>
      <c r="X814" s="2571"/>
      <c r="Y814" s="2571"/>
      <c r="Z814" s="2571"/>
      <c r="AA814" s="2571"/>
      <c r="AB814" s="2571"/>
      <c r="AC814" s="2571"/>
      <c r="AD814" s="2571"/>
      <c r="AE814" s="2571"/>
      <c r="AF814" s="2571"/>
      <c r="AG814" s="2571"/>
      <c r="AH814" s="2571"/>
      <c r="AI814" s="2571"/>
      <c r="AJ814" s="2571"/>
      <c r="AK814" s="2571"/>
      <c r="AL814" s="2571"/>
      <c r="AM814" s="2571"/>
      <c r="AN814" s="2571"/>
      <c r="AO814" s="2571"/>
      <c r="AP814" s="2571"/>
      <c r="AQ814" s="2571"/>
      <c r="AR814" s="2571"/>
      <c r="AS814" s="2571"/>
    </row>
    <row r="815" spans="1:45" ht="16.5" customHeight="1">
      <c r="A815" s="2571"/>
      <c r="B815" s="2571"/>
      <c r="C815" s="2571"/>
      <c r="D815" s="73"/>
      <c r="E815" s="73"/>
      <c r="F815" s="2629"/>
      <c r="G815" s="2571"/>
      <c r="H815" s="2571"/>
      <c r="I815" s="2571"/>
      <c r="J815" s="2571"/>
      <c r="K815" s="2571"/>
      <c r="L815" s="2571"/>
      <c r="M815" s="2571"/>
      <c r="N815" s="2571"/>
      <c r="O815" s="2571"/>
      <c r="P815" s="2571"/>
      <c r="Q815" s="2571"/>
      <c r="R815" s="2571"/>
      <c r="S815" s="2571"/>
      <c r="T815" s="2571"/>
      <c r="U815" s="2571"/>
      <c r="V815" s="2571"/>
      <c r="W815" s="2571"/>
      <c r="X815" s="2571"/>
      <c r="Y815" s="2571"/>
      <c r="Z815" s="2571"/>
      <c r="AA815" s="2571"/>
      <c r="AB815" s="2571"/>
      <c r="AC815" s="2571"/>
      <c r="AD815" s="2571"/>
      <c r="AE815" s="2571"/>
      <c r="AF815" s="2571"/>
      <c r="AG815" s="2571"/>
      <c r="AH815" s="2571"/>
      <c r="AI815" s="2571"/>
      <c r="AJ815" s="2571"/>
      <c r="AK815" s="2571"/>
      <c r="AL815" s="2571"/>
      <c r="AM815" s="2571"/>
      <c r="AN815" s="2571"/>
      <c r="AO815" s="2571"/>
      <c r="AP815" s="2571"/>
      <c r="AQ815" s="2571"/>
      <c r="AR815" s="2571"/>
      <c r="AS815" s="2571"/>
    </row>
    <row r="816" spans="1:45" ht="16.5" customHeight="1">
      <c r="A816" s="2571"/>
      <c r="B816" s="2571"/>
      <c r="C816" s="2571"/>
      <c r="D816" s="73"/>
      <c r="E816" s="73"/>
      <c r="F816" s="2629"/>
      <c r="G816" s="2571"/>
      <c r="H816" s="2571"/>
      <c r="I816" s="2571"/>
      <c r="J816" s="2571"/>
      <c r="K816" s="2571"/>
      <c r="L816" s="2571"/>
      <c r="M816" s="2571"/>
      <c r="N816" s="2571"/>
      <c r="O816" s="2571"/>
      <c r="P816" s="2571"/>
      <c r="Q816" s="2571"/>
      <c r="R816" s="2571"/>
      <c r="S816" s="2571"/>
      <c r="T816" s="2571"/>
      <c r="U816" s="2571"/>
      <c r="V816" s="2571"/>
      <c r="W816" s="2571"/>
      <c r="X816" s="2571"/>
      <c r="Y816" s="2571"/>
      <c r="Z816" s="2571"/>
      <c r="AA816" s="2571"/>
      <c r="AB816" s="2571"/>
      <c r="AC816" s="2571"/>
      <c r="AD816" s="2571"/>
      <c r="AE816" s="2571"/>
      <c r="AF816" s="2571"/>
      <c r="AG816" s="2571"/>
      <c r="AH816" s="2571"/>
      <c r="AI816" s="2571"/>
      <c r="AJ816" s="2571"/>
      <c r="AK816" s="2571"/>
      <c r="AL816" s="2571"/>
      <c r="AM816" s="2571"/>
      <c r="AN816" s="2571"/>
      <c r="AO816" s="2571"/>
      <c r="AP816" s="2571"/>
      <c r="AQ816" s="2571"/>
      <c r="AR816" s="2571"/>
      <c r="AS816" s="2571"/>
    </row>
    <row r="817" spans="1:45" ht="16.5" customHeight="1">
      <c r="A817" s="2571"/>
      <c r="B817" s="2571"/>
      <c r="C817" s="2571"/>
      <c r="D817" s="73"/>
      <c r="E817" s="73"/>
      <c r="F817" s="2629"/>
      <c r="G817" s="2571"/>
      <c r="H817" s="2571"/>
      <c r="I817" s="2571"/>
      <c r="J817" s="2571"/>
      <c r="K817" s="2571"/>
      <c r="L817" s="2571"/>
      <c r="M817" s="2571"/>
      <c r="N817" s="2571"/>
      <c r="O817" s="2571"/>
      <c r="P817" s="2571"/>
      <c r="Q817" s="2571"/>
      <c r="R817" s="2571"/>
      <c r="S817" s="2571"/>
      <c r="T817" s="2571"/>
      <c r="U817" s="2571"/>
      <c r="V817" s="2571"/>
      <c r="W817" s="2571"/>
      <c r="X817" s="2571"/>
      <c r="Y817" s="2571"/>
      <c r="Z817" s="2571"/>
      <c r="AA817" s="2571"/>
      <c r="AB817" s="2571"/>
      <c r="AC817" s="2571"/>
      <c r="AD817" s="2571"/>
      <c r="AE817" s="2571"/>
      <c r="AF817" s="2571"/>
      <c r="AG817" s="2571"/>
      <c r="AH817" s="2571"/>
      <c r="AI817" s="2571"/>
      <c r="AJ817" s="2571"/>
      <c r="AK817" s="2571"/>
      <c r="AL817" s="2571"/>
      <c r="AM817" s="2571"/>
      <c r="AN817" s="2571"/>
      <c r="AO817" s="2571"/>
      <c r="AP817" s="2571"/>
      <c r="AQ817" s="2571"/>
      <c r="AR817" s="2571"/>
      <c r="AS817" s="2571"/>
    </row>
    <row r="818" spans="1:45" ht="16.5" customHeight="1">
      <c r="A818" s="2571"/>
      <c r="B818" s="2571"/>
      <c r="C818" s="2571"/>
      <c r="D818" s="73"/>
      <c r="E818" s="73"/>
      <c r="F818" s="2629"/>
      <c r="G818" s="2571"/>
      <c r="H818" s="2571"/>
      <c r="I818" s="2571"/>
      <c r="J818" s="2571"/>
      <c r="K818" s="2571"/>
      <c r="L818" s="2571"/>
      <c r="M818" s="2571"/>
      <c r="N818" s="2571"/>
      <c r="O818" s="2571"/>
      <c r="P818" s="2571"/>
      <c r="Q818" s="2571"/>
      <c r="R818" s="2571"/>
      <c r="S818" s="2571"/>
      <c r="T818" s="2571"/>
      <c r="U818" s="2571"/>
      <c r="V818" s="2571"/>
      <c r="W818" s="2571"/>
      <c r="X818" s="2571"/>
      <c r="Y818" s="2571"/>
      <c r="Z818" s="2571"/>
      <c r="AA818" s="2571"/>
      <c r="AB818" s="2571"/>
      <c r="AC818" s="2571"/>
      <c r="AD818" s="2571"/>
      <c r="AE818" s="2571"/>
      <c r="AF818" s="2571"/>
      <c r="AG818" s="2571"/>
      <c r="AH818" s="2571"/>
      <c r="AI818" s="2571"/>
      <c r="AJ818" s="2571"/>
      <c r="AK818" s="2571"/>
      <c r="AL818" s="2571"/>
      <c r="AM818" s="2571"/>
      <c r="AN818" s="2571"/>
      <c r="AO818" s="2571"/>
      <c r="AP818" s="2571"/>
      <c r="AQ818" s="2571"/>
      <c r="AR818" s="2571"/>
      <c r="AS818" s="2571"/>
    </row>
    <row r="819" spans="1:45" ht="16.5" customHeight="1">
      <c r="A819" s="2571"/>
      <c r="B819" s="2571"/>
      <c r="C819" s="2571"/>
      <c r="D819" s="73"/>
      <c r="E819" s="73"/>
      <c r="F819" s="2629"/>
      <c r="G819" s="2571"/>
      <c r="H819" s="2571"/>
      <c r="I819" s="2571"/>
      <c r="J819" s="2571"/>
      <c r="K819" s="2571"/>
      <c r="L819" s="2571"/>
      <c r="M819" s="2571"/>
      <c r="N819" s="2571"/>
      <c r="O819" s="2571"/>
      <c r="P819" s="2571"/>
      <c r="Q819" s="2571"/>
      <c r="R819" s="2571"/>
      <c r="S819" s="2571"/>
      <c r="T819" s="2571"/>
      <c r="U819" s="2571"/>
      <c r="V819" s="2571"/>
      <c r="W819" s="2571"/>
      <c r="X819" s="2571"/>
      <c r="Y819" s="2571"/>
      <c r="Z819" s="2571"/>
      <c r="AA819" s="2571"/>
      <c r="AB819" s="2571"/>
      <c r="AC819" s="2571"/>
      <c r="AD819" s="2571"/>
      <c r="AE819" s="2571"/>
      <c r="AF819" s="2571"/>
      <c r="AG819" s="2571"/>
      <c r="AH819" s="2571"/>
      <c r="AI819" s="2571"/>
      <c r="AJ819" s="2571"/>
      <c r="AK819" s="2571"/>
      <c r="AL819" s="2571"/>
      <c r="AM819" s="2571"/>
      <c r="AN819" s="2571"/>
      <c r="AO819" s="2571"/>
      <c r="AP819" s="2571"/>
      <c r="AQ819" s="2571"/>
      <c r="AR819" s="2571"/>
      <c r="AS819" s="2571"/>
    </row>
    <row r="820" spans="1:45" ht="16.5" customHeight="1">
      <c r="A820" s="2571"/>
      <c r="B820" s="2571"/>
      <c r="C820" s="2571"/>
      <c r="D820" s="73"/>
      <c r="E820" s="73"/>
      <c r="F820" s="2629"/>
      <c r="G820" s="2571"/>
      <c r="H820" s="2571"/>
      <c r="I820" s="2571"/>
      <c r="J820" s="2571"/>
      <c r="K820" s="2571"/>
      <c r="L820" s="2571"/>
      <c r="M820" s="2571"/>
      <c r="N820" s="2571"/>
      <c r="O820" s="2571"/>
      <c r="P820" s="2571"/>
      <c r="Q820" s="2571"/>
      <c r="R820" s="2571"/>
      <c r="S820" s="2571"/>
      <c r="T820" s="2571"/>
      <c r="U820" s="2571"/>
      <c r="V820" s="2571"/>
      <c r="W820" s="2571"/>
      <c r="X820" s="2571"/>
      <c r="Y820" s="2571"/>
      <c r="Z820" s="2571"/>
      <c r="AA820" s="2571"/>
      <c r="AB820" s="2571"/>
      <c r="AC820" s="2571"/>
      <c r="AD820" s="2571"/>
      <c r="AE820" s="2571"/>
      <c r="AF820" s="2571"/>
      <c r="AG820" s="2571"/>
      <c r="AH820" s="2571"/>
      <c r="AI820" s="2571"/>
      <c r="AJ820" s="2571"/>
      <c r="AK820" s="2571"/>
      <c r="AL820" s="2571"/>
      <c r="AM820" s="2571"/>
      <c r="AN820" s="2571"/>
      <c r="AO820" s="2571"/>
      <c r="AP820" s="2571"/>
      <c r="AQ820" s="2571"/>
      <c r="AR820" s="2571"/>
      <c r="AS820" s="2571"/>
    </row>
    <row r="821" spans="1:45" ht="16.5" customHeight="1">
      <c r="A821" s="2571"/>
      <c r="B821" s="2571"/>
      <c r="C821" s="2571"/>
      <c r="D821" s="73"/>
      <c r="E821" s="73"/>
      <c r="F821" s="2629"/>
      <c r="G821" s="2571"/>
      <c r="H821" s="2571"/>
      <c r="I821" s="2571"/>
      <c r="J821" s="2571"/>
      <c r="K821" s="2571"/>
      <c r="L821" s="2571"/>
      <c r="M821" s="2571"/>
      <c r="N821" s="2571"/>
      <c r="O821" s="2571"/>
      <c r="P821" s="2571"/>
      <c r="Q821" s="2571"/>
      <c r="R821" s="2571"/>
      <c r="S821" s="2571"/>
      <c r="T821" s="2571"/>
      <c r="U821" s="2571"/>
      <c r="V821" s="2571"/>
      <c r="W821" s="2571"/>
      <c r="X821" s="2571"/>
      <c r="Y821" s="2571"/>
      <c r="Z821" s="2571"/>
      <c r="AA821" s="2571"/>
      <c r="AB821" s="2571"/>
      <c r="AC821" s="2571"/>
      <c r="AD821" s="2571"/>
      <c r="AE821" s="2571"/>
      <c r="AF821" s="2571"/>
      <c r="AG821" s="2571"/>
      <c r="AH821" s="2571"/>
      <c r="AI821" s="2571"/>
      <c r="AJ821" s="2571"/>
      <c r="AK821" s="2571"/>
      <c r="AL821" s="2571"/>
      <c r="AM821" s="2571"/>
      <c r="AN821" s="2571"/>
      <c r="AO821" s="2571"/>
      <c r="AP821" s="2571"/>
      <c r="AQ821" s="2571"/>
      <c r="AR821" s="2571"/>
      <c r="AS821" s="2571"/>
    </row>
    <row r="822" spans="1:45" ht="16.5" customHeight="1">
      <c r="A822" s="2571"/>
      <c r="B822" s="2571"/>
      <c r="C822" s="2571"/>
      <c r="D822" s="73"/>
      <c r="E822" s="73"/>
      <c r="F822" s="2629"/>
      <c r="G822" s="2571"/>
      <c r="H822" s="2571"/>
      <c r="I822" s="2571"/>
      <c r="J822" s="2571"/>
      <c r="K822" s="2571"/>
      <c r="L822" s="2571"/>
      <c r="M822" s="2571"/>
      <c r="N822" s="2571"/>
      <c r="O822" s="2571"/>
      <c r="P822" s="2571"/>
      <c r="Q822" s="2571"/>
      <c r="R822" s="2571"/>
      <c r="S822" s="2571"/>
      <c r="T822" s="2571"/>
      <c r="U822" s="2571"/>
      <c r="V822" s="2571"/>
      <c r="W822" s="2571"/>
      <c r="X822" s="2571"/>
      <c r="Y822" s="2571"/>
      <c r="Z822" s="2571"/>
      <c r="AA822" s="2571"/>
      <c r="AB822" s="2571"/>
      <c r="AC822" s="2571"/>
      <c r="AD822" s="2571"/>
      <c r="AE822" s="2571"/>
      <c r="AF822" s="2571"/>
      <c r="AG822" s="2571"/>
      <c r="AH822" s="2571"/>
      <c r="AI822" s="2571"/>
      <c r="AJ822" s="2571"/>
      <c r="AK822" s="2571"/>
      <c r="AL822" s="2571"/>
      <c r="AM822" s="2571"/>
      <c r="AN822" s="2571"/>
      <c r="AO822" s="2571"/>
      <c r="AP822" s="2571"/>
      <c r="AQ822" s="2571"/>
      <c r="AR822" s="2571"/>
      <c r="AS822" s="2571"/>
    </row>
    <row r="823" spans="1:45" ht="16.5" customHeight="1">
      <c r="A823" s="2571"/>
      <c r="B823" s="2571"/>
      <c r="C823" s="2571"/>
      <c r="D823" s="73"/>
      <c r="E823" s="73"/>
      <c r="F823" s="2629"/>
      <c r="G823" s="2571"/>
      <c r="H823" s="2571"/>
      <c r="I823" s="2571"/>
      <c r="J823" s="2571"/>
      <c r="K823" s="2571"/>
      <c r="L823" s="2571"/>
      <c r="M823" s="2571"/>
      <c r="N823" s="2571"/>
      <c r="O823" s="2571"/>
      <c r="P823" s="2571"/>
      <c r="Q823" s="2571"/>
      <c r="R823" s="2571"/>
      <c r="S823" s="2571"/>
      <c r="T823" s="2571"/>
      <c r="U823" s="2571"/>
      <c r="V823" s="2571"/>
      <c r="W823" s="2571"/>
      <c r="X823" s="2571"/>
      <c r="Y823" s="2571"/>
      <c r="Z823" s="2571"/>
      <c r="AA823" s="2571"/>
      <c r="AB823" s="2571"/>
      <c r="AC823" s="2571"/>
      <c r="AD823" s="2571"/>
      <c r="AE823" s="2571"/>
      <c r="AF823" s="2571"/>
      <c r="AG823" s="2571"/>
      <c r="AH823" s="2571"/>
      <c r="AI823" s="2571"/>
      <c r="AJ823" s="2571"/>
      <c r="AK823" s="2571"/>
      <c r="AL823" s="2571"/>
      <c r="AM823" s="2571"/>
      <c r="AN823" s="2571"/>
      <c r="AO823" s="2571"/>
      <c r="AP823" s="2571"/>
      <c r="AQ823" s="2571"/>
      <c r="AR823" s="2571"/>
      <c r="AS823" s="2571"/>
    </row>
    <row r="824" spans="1:45" ht="16.5" customHeight="1">
      <c r="A824" s="2571"/>
      <c r="B824" s="2571"/>
      <c r="C824" s="2571"/>
      <c r="D824" s="73"/>
      <c r="E824" s="73"/>
      <c r="F824" s="2629"/>
      <c r="G824" s="2571"/>
      <c r="H824" s="2571"/>
      <c r="I824" s="2571"/>
      <c r="J824" s="2571"/>
      <c r="K824" s="2571"/>
      <c r="L824" s="2571"/>
      <c r="M824" s="2571"/>
      <c r="N824" s="2571"/>
      <c r="O824" s="2571"/>
      <c r="P824" s="2571"/>
      <c r="Q824" s="2571"/>
      <c r="R824" s="2571"/>
      <c r="S824" s="2571"/>
      <c r="T824" s="2571"/>
      <c r="U824" s="2571"/>
      <c r="V824" s="2571"/>
      <c r="W824" s="2571"/>
      <c r="X824" s="2571"/>
      <c r="Y824" s="2571"/>
      <c r="Z824" s="2571"/>
      <c r="AA824" s="2571"/>
      <c r="AB824" s="2571"/>
      <c r="AC824" s="2571"/>
      <c r="AD824" s="2571"/>
      <c r="AE824" s="2571"/>
      <c r="AF824" s="2571"/>
      <c r="AG824" s="2571"/>
      <c r="AH824" s="2571"/>
      <c r="AI824" s="2571"/>
      <c r="AJ824" s="2571"/>
      <c r="AK824" s="2571"/>
      <c r="AL824" s="2571"/>
      <c r="AM824" s="2571"/>
      <c r="AN824" s="2571"/>
      <c r="AO824" s="2571"/>
      <c r="AP824" s="2571"/>
      <c r="AQ824" s="2571"/>
      <c r="AR824" s="2571"/>
      <c r="AS824" s="2571"/>
    </row>
    <row r="825" spans="1:45" ht="16.5" customHeight="1">
      <c r="A825" s="2571"/>
      <c r="B825" s="2571"/>
      <c r="C825" s="2571"/>
      <c r="D825" s="73"/>
      <c r="E825" s="73"/>
      <c r="F825" s="2629"/>
      <c r="G825" s="2571"/>
      <c r="H825" s="2571"/>
      <c r="I825" s="2571"/>
      <c r="J825" s="2571"/>
      <c r="K825" s="2571"/>
      <c r="L825" s="2571"/>
      <c r="M825" s="2571"/>
      <c r="N825" s="2571"/>
      <c r="O825" s="2571"/>
      <c r="P825" s="2571"/>
      <c r="Q825" s="2571"/>
      <c r="R825" s="2571"/>
      <c r="S825" s="2571"/>
      <c r="T825" s="2571"/>
      <c r="U825" s="2571"/>
      <c r="V825" s="2571"/>
      <c r="W825" s="2571"/>
      <c r="X825" s="2571"/>
      <c r="Y825" s="2571"/>
      <c r="Z825" s="2571"/>
      <c r="AA825" s="2571"/>
      <c r="AB825" s="2571"/>
      <c r="AC825" s="2571"/>
      <c r="AD825" s="2571"/>
      <c r="AE825" s="2571"/>
      <c r="AF825" s="2571"/>
      <c r="AG825" s="2571"/>
      <c r="AH825" s="2571"/>
      <c r="AI825" s="2571"/>
      <c r="AJ825" s="2571"/>
      <c r="AK825" s="2571"/>
      <c r="AL825" s="2571"/>
      <c r="AM825" s="2571"/>
      <c r="AN825" s="2571"/>
      <c r="AO825" s="2571"/>
      <c r="AP825" s="2571"/>
      <c r="AQ825" s="2571"/>
      <c r="AR825" s="2571"/>
      <c r="AS825" s="2571"/>
    </row>
    <row r="826" spans="1:45" ht="16.5" customHeight="1">
      <c r="A826" s="2571"/>
      <c r="B826" s="2571"/>
      <c r="C826" s="2571"/>
      <c r="D826" s="73"/>
      <c r="E826" s="73"/>
      <c r="F826" s="2629"/>
      <c r="G826" s="2571"/>
      <c r="H826" s="2571"/>
      <c r="I826" s="2571"/>
      <c r="J826" s="2571"/>
      <c r="K826" s="2571"/>
      <c r="L826" s="2571"/>
      <c r="M826" s="2571"/>
      <c r="N826" s="2571"/>
      <c r="O826" s="2571"/>
      <c r="P826" s="2571"/>
      <c r="Q826" s="2571"/>
      <c r="R826" s="2571"/>
      <c r="S826" s="2571"/>
      <c r="T826" s="2571"/>
      <c r="U826" s="2571"/>
      <c r="V826" s="2571"/>
      <c r="W826" s="2571"/>
      <c r="X826" s="2571"/>
      <c r="Y826" s="2571"/>
      <c r="Z826" s="2571"/>
      <c r="AA826" s="2571"/>
      <c r="AB826" s="2571"/>
      <c r="AC826" s="2571"/>
      <c r="AD826" s="2571"/>
      <c r="AE826" s="2571"/>
      <c r="AF826" s="2571"/>
      <c r="AG826" s="2571"/>
      <c r="AH826" s="2571"/>
      <c r="AI826" s="2571"/>
      <c r="AJ826" s="2571"/>
      <c r="AK826" s="2571"/>
      <c r="AL826" s="2571"/>
      <c r="AM826" s="2571"/>
      <c r="AN826" s="2571"/>
      <c r="AO826" s="2571"/>
      <c r="AP826" s="2571"/>
      <c r="AQ826" s="2571"/>
      <c r="AR826" s="2571"/>
      <c r="AS826" s="2571"/>
    </row>
    <row r="827" spans="1:45" ht="16.5" customHeight="1">
      <c r="A827" s="2571"/>
      <c r="B827" s="2571"/>
      <c r="C827" s="2571"/>
      <c r="D827" s="73"/>
      <c r="E827" s="73"/>
      <c r="F827" s="2629"/>
      <c r="G827" s="2571"/>
      <c r="H827" s="2571"/>
      <c r="I827" s="2571"/>
      <c r="J827" s="2571"/>
      <c r="K827" s="2571"/>
      <c r="L827" s="2571"/>
      <c r="M827" s="2571"/>
      <c r="N827" s="2571"/>
      <c r="O827" s="2571"/>
      <c r="P827" s="2571"/>
      <c r="Q827" s="2571"/>
      <c r="R827" s="2571"/>
      <c r="S827" s="2571"/>
      <c r="T827" s="2571"/>
      <c r="U827" s="2571"/>
      <c r="V827" s="2571"/>
      <c r="W827" s="2571"/>
      <c r="X827" s="2571"/>
      <c r="Y827" s="2571"/>
      <c r="Z827" s="2571"/>
      <c r="AA827" s="2571"/>
      <c r="AB827" s="2571"/>
      <c r="AC827" s="2571"/>
      <c r="AD827" s="2571"/>
      <c r="AE827" s="2571"/>
      <c r="AF827" s="2571"/>
      <c r="AG827" s="2571"/>
      <c r="AH827" s="2571"/>
      <c r="AI827" s="2571"/>
      <c r="AJ827" s="2571"/>
      <c r="AK827" s="2571"/>
      <c r="AL827" s="2571"/>
      <c r="AM827" s="2571"/>
      <c r="AN827" s="2571"/>
      <c r="AO827" s="2571"/>
      <c r="AP827" s="2571"/>
      <c r="AQ827" s="2571"/>
      <c r="AR827" s="2571"/>
      <c r="AS827" s="2571"/>
    </row>
    <row r="828" spans="1:45" ht="16.5" customHeight="1">
      <c r="A828" s="2571"/>
      <c r="B828" s="2571"/>
      <c r="C828" s="2571"/>
      <c r="D828" s="73"/>
      <c r="E828" s="73"/>
      <c r="F828" s="2629"/>
      <c r="G828" s="2571"/>
      <c r="H828" s="2571"/>
      <c r="I828" s="2571"/>
      <c r="J828" s="2571"/>
      <c r="K828" s="2571"/>
      <c r="L828" s="2571"/>
      <c r="M828" s="2571"/>
      <c r="N828" s="2571"/>
      <c r="O828" s="2571"/>
      <c r="P828" s="2571"/>
      <c r="Q828" s="2571"/>
      <c r="R828" s="2571"/>
      <c r="S828" s="2571"/>
      <c r="T828" s="2571"/>
      <c r="U828" s="2571"/>
      <c r="V828" s="2571"/>
      <c r="W828" s="2571"/>
      <c r="X828" s="2571"/>
      <c r="Y828" s="2571"/>
      <c r="Z828" s="2571"/>
      <c r="AA828" s="2571"/>
      <c r="AB828" s="2571"/>
      <c r="AC828" s="2571"/>
      <c r="AD828" s="2571"/>
      <c r="AE828" s="2571"/>
      <c r="AF828" s="2571"/>
      <c r="AG828" s="2571"/>
      <c r="AH828" s="2571"/>
      <c r="AI828" s="2571"/>
      <c r="AJ828" s="2571"/>
      <c r="AK828" s="2571"/>
      <c r="AL828" s="2571"/>
      <c r="AM828" s="2571"/>
      <c r="AN828" s="2571"/>
      <c r="AO828" s="2571"/>
      <c r="AP828" s="2571"/>
      <c r="AQ828" s="2571"/>
      <c r="AR828" s="2571"/>
      <c r="AS828" s="2571"/>
    </row>
    <row r="829" spans="1:45" ht="16.5" customHeight="1">
      <c r="A829" s="2571"/>
      <c r="B829" s="2571"/>
      <c r="C829" s="2571"/>
      <c r="D829" s="73"/>
      <c r="E829" s="73"/>
      <c r="F829" s="2629"/>
      <c r="G829" s="2571"/>
      <c r="H829" s="2571"/>
      <c r="I829" s="2571"/>
      <c r="J829" s="2571"/>
      <c r="K829" s="2571"/>
      <c r="L829" s="2571"/>
      <c r="M829" s="2571"/>
      <c r="N829" s="2571"/>
      <c r="O829" s="2571"/>
      <c r="P829" s="2571"/>
      <c r="Q829" s="2571"/>
      <c r="R829" s="2571"/>
      <c r="S829" s="2571"/>
      <c r="T829" s="2571"/>
      <c r="U829" s="2571"/>
      <c r="V829" s="2571"/>
      <c r="W829" s="2571"/>
      <c r="X829" s="2571"/>
      <c r="Y829" s="2571"/>
      <c r="Z829" s="2571"/>
      <c r="AA829" s="2571"/>
      <c r="AB829" s="2571"/>
      <c r="AC829" s="2571"/>
      <c r="AD829" s="2571"/>
      <c r="AE829" s="2571"/>
      <c r="AF829" s="2571"/>
      <c r="AG829" s="2571"/>
      <c r="AH829" s="2571"/>
      <c r="AI829" s="2571"/>
      <c r="AJ829" s="2571"/>
      <c r="AK829" s="2571"/>
      <c r="AL829" s="2571"/>
      <c r="AM829" s="2571"/>
      <c r="AN829" s="2571"/>
      <c r="AO829" s="2571"/>
      <c r="AP829" s="2571"/>
      <c r="AQ829" s="2571"/>
      <c r="AR829" s="2571"/>
      <c r="AS829" s="2571"/>
    </row>
    <row r="830" spans="1:45" ht="16.5" customHeight="1">
      <c r="A830" s="2571"/>
      <c r="B830" s="2571"/>
      <c r="C830" s="2571"/>
      <c r="D830" s="73"/>
      <c r="E830" s="73"/>
      <c r="F830" s="2629"/>
      <c r="G830" s="2571"/>
      <c r="H830" s="2571"/>
      <c r="I830" s="2571"/>
      <c r="J830" s="2571"/>
      <c r="K830" s="2571"/>
      <c r="L830" s="2571"/>
      <c r="M830" s="2571"/>
      <c r="N830" s="2571"/>
      <c r="O830" s="2571"/>
      <c r="P830" s="2571"/>
      <c r="Q830" s="2571"/>
      <c r="R830" s="2571"/>
      <c r="S830" s="2571"/>
      <c r="T830" s="2571"/>
      <c r="U830" s="2571"/>
      <c r="V830" s="2571"/>
      <c r="W830" s="2571"/>
      <c r="X830" s="2571"/>
      <c r="Y830" s="2571"/>
      <c r="Z830" s="2571"/>
      <c r="AA830" s="2571"/>
      <c r="AB830" s="2571"/>
      <c r="AC830" s="2571"/>
      <c r="AD830" s="2571"/>
      <c r="AE830" s="2571"/>
      <c r="AF830" s="2571"/>
      <c r="AG830" s="2571"/>
      <c r="AH830" s="2571"/>
      <c r="AI830" s="2571"/>
      <c r="AJ830" s="2571"/>
      <c r="AK830" s="2571"/>
      <c r="AL830" s="2571"/>
      <c r="AM830" s="2571"/>
      <c r="AN830" s="2571"/>
      <c r="AO830" s="2571"/>
      <c r="AP830" s="2571"/>
      <c r="AQ830" s="2571"/>
      <c r="AR830" s="2571"/>
      <c r="AS830" s="2571"/>
    </row>
    <row r="831" spans="1:45" ht="16.5" customHeight="1">
      <c r="A831" s="2571"/>
      <c r="B831" s="2571"/>
      <c r="C831" s="2571"/>
      <c r="D831" s="73"/>
      <c r="E831" s="73"/>
      <c r="F831" s="2629"/>
      <c r="G831" s="2571"/>
      <c r="H831" s="2571"/>
      <c r="I831" s="2571"/>
      <c r="J831" s="2571"/>
      <c r="K831" s="2571"/>
      <c r="L831" s="2571"/>
      <c r="M831" s="2571"/>
      <c r="N831" s="2571"/>
      <c r="O831" s="2571"/>
      <c r="P831" s="2571"/>
      <c r="Q831" s="2571"/>
      <c r="R831" s="2571"/>
      <c r="S831" s="2571"/>
      <c r="T831" s="2571"/>
      <c r="U831" s="2571"/>
      <c r="V831" s="2571"/>
      <c r="W831" s="2571"/>
      <c r="X831" s="2571"/>
      <c r="Y831" s="2571"/>
      <c r="Z831" s="2571"/>
      <c r="AA831" s="2571"/>
      <c r="AB831" s="2571"/>
      <c r="AC831" s="2571"/>
      <c r="AD831" s="2571"/>
      <c r="AE831" s="2571"/>
      <c r="AF831" s="2571"/>
      <c r="AG831" s="2571"/>
      <c r="AH831" s="2571"/>
      <c r="AI831" s="2571"/>
      <c r="AJ831" s="2571"/>
      <c r="AK831" s="2571"/>
      <c r="AL831" s="2571"/>
      <c r="AM831" s="2571"/>
      <c r="AN831" s="2571"/>
      <c r="AO831" s="2571"/>
      <c r="AP831" s="2571"/>
      <c r="AQ831" s="2571"/>
      <c r="AR831" s="2571"/>
      <c r="AS831" s="2571"/>
    </row>
    <row r="832" spans="1:45" ht="16.5" customHeight="1">
      <c r="A832" s="2571"/>
      <c r="B832" s="2571"/>
      <c r="C832" s="2571"/>
      <c r="D832" s="73"/>
      <c r="E832" s="73"/>
      <c r="F832" s="2629"/>
      <c r="G832" s="2571"/>
      <c r="H832" s="2571"/>
      <c r="I832" s="2571"/>
      <c r="J832" s="2571"/>
      <c r="K832" s="2571"/>
      <c r="L832" s="2571"/>
      <c r="M832" s="2571"/>
      <c r="N832" s="2571"/>
      <c r="O832" s="2571"/>
      <c r="P832" s="2571"/>
      <c r="Q832" s="2571"/>
      <c r="R832" s="2571"/>
      <c r="S832" s="2571"/>
      <c r="T832" s="2571"/>
      <c r="U832" s="2571"/>
      <c r="V832" s="2571"/>
      <c r="W832" s="2571"/>
      <c r="X832" s="2571"/>
      <c r="Y832" s="2571"/>
      <c r="Z832" s="2571"/>
      <c r="AA832" s="2571"/>
      <c r="AB832" s="2571"/>
      <c r="AC832" s="2571"/>
      <c r="AD832" s="2571"/>
      <c r="AE832" s="2571"/>
      <c r="AF832" s="2571"/>
      <c r="AG832" s="2571"/>
      <c r="AH832" s="2571"/>
      <c r="AI832" s="2571"/>
      <c r="AJ832" s="2571"/>
      <c r="AK832" s="2571"/>
      <c r="AL832" s="2571"/>
      <c r="AM832" s="2571"/>
      <c r="AN832" s="2571"/>
      <c r="AO832" s="2571"/>
      <c r="AP832" s="2571"/>
      <c r="AQ832" s="2571"/>
      <c r="AR832" s="2571"/>
      <c r="AS832" s="2571"/>
    </row>
    <row r="833" spans="1:45" ht="16.5" customHeight="1">
      <c r="A833" s="2571"/>
      <c r="B833" s="2571"/>
      <c r="C833" s="2571"/>
      <c r="D833" s="73"/>
      <c r="E833" s="73"/>
      <c r="F833" s="2629"/>
      <c r="G833" s="2571"/>
      <c r="H833" s="2571"/>
      <c r="I833" s="2571"/>
      <c r="J833" s="2571"/>
      <c r="K833" s="2571"/>
      <c r="L833" s="2571"/>
      <c r="M833" s="2571"/>
      <c r="N833" s="2571"/>
      <c r="O833" s="2571"/>
      <c r="P833" s="2571"/>
      <c r="Q833" s="2571"/>
      <c r="R833" s="2571"/>
      <c r="S833" s="2571"/>
      <c r="T833" s="2571"/>
      <c r="U833" s="2571"/>
      <c r="V833" s="2571"/>
      <c r="W833" s="2571"/>
      <c r="X833" s="2571"/>
      <c r="Y833" s="2571"/>
      <c r="Z833" s="2571"/>
      <c r="AA833" s="2571"/>
      <c r="AB833" s="2571"/>
      <c r="AC833" s="2571"/>
      <c r="AD833" s="2571"/>
      <c r="AE833" s="2571"/>
      <c r="AF833" s="2571"/>
      <c r="AG833" s="2571"/>
      <c r="AH833" s="2571"/>
      <c r="AI833" s="2571"/>
      <c r="AJ833" s="2571"/>
      <c r="AK833" s="2571"/>
      <c r="AL833" s="2571"/>
      <c r="AM833" s="2571"/>
      <c r="AN833" s="2571"/>
      <c r="AO833" s="2571"/>
      <c r="AP833" s="2571"/>
      <c r="AQ833" s="2571"/>
      <c r="AR833" s="2571"/>
      <c r="AS833" s="2571"/>
    </row>
    <row r="834" spans="1:45" ht="16.5" customHeight="1">
      <c r="A834" s="2571"/>
      <c r="B834" s="2571"/>
      <c r="C834" s="2571"/>
      <c r="D834" s="73"/>
      <c r="E834" s="73"/>
      <c r="F834" s="2629"/>
      <c r="G834" s="2571"/>
      <c r="H834" s="2571"/>
      <c r="I834" s="2571"/>
      <c r="J834" s="2571"/>
      <c r="K834" s="2571"/>
      <c r="L834" s="2571"/>
      <c r="M834" s="2571"/>
      <c r="N834" s="2571"/>
      <c r="O834" s="2571"/>
      <c r="P834" s="2571"/>
      <c r="Q834" s="2571"/>
      <c r="R834" s="2571"/>
      <c r="S834" s="2571"/>
      <c r="T834" s="2571"/>
      <c r="U834" s="2571"/>
      <c r="V834" s="2571"/>
      <c r="W834" s="2571"/>
      <c r="X834" s="2571"/>
      <c r="Y834" s="2571"/>
      <c r="Z834" s="2571"/>
      <c r="AA834" s="2571"/>
      <c r="AB834" s="2571"/>
      <c r="AC834" s="2571"/>
      <c r="AD834" s="2571"/>
      <c r="AE834" s="2571"/>
      <c r="AF834" s="2571"/>
      <c r="AG834" s="2571"/>
      <c r="AH834" s="2571"/>
      <c r="AI834" s="2571"/>
      <c r="AJ834" s="2571"/>
      <c r="AK834" s="2571"/>
      <c r="AL834" s="2571"/>
      <c r="AM834" s="2571"/>
      <c r="AN834" s="2571"/>
      <c r="AO834" s="2571"/>
      <c r="AP834" s="2571"/>
      <c r="AQ834" s="2571"/>
      <c r="AR834" s="2571"/>
      <c r="AS834" s="2571"/>
    </row>
    <row r="835" spans="1:45" ht="16.5" customHeight="1">
      <c r="A835" s="2571"/>
      <c r="B835" s="2571"/>
      <c r="C835" s="2571"/>
      <c r="D835" s="73"/>
      <c r="E835" s="73"/>
      <c r="F835" s="2629"/>
      <c r="G835" s="2571"/>
      <c r="H835" s="2571"/>
      <c r="I835" s="2571"/>
      <c r="J835" s="2571"/>
      <c r="K835" s="2571"/>
      <c r="L835" s="2571"/>
      <c r="M835" s="2571"/>
      <c r="N835" s="2571"/>
      <c r="O835" s="2571"/>
      <c r="P835" s="2571"/>
      <c r="Q835" s="2571"/>
      <c r="R835" s="2571"/>
      <c r="S835" s="2571"/>
      <c r="T835" s="2571"/>
      <c r="U835" s="2571"/>
      <c r="V835" s="2571"/>
      <c r="W835" s="2571"/>
      <c r="X835" s="2571"/>
      <c r="Y835" s="2571"/>
      <c r="Z835" s="2571"/>
      <c r="AA835" s="2571"/>
      <c r="AB835" s="2571"/>
      <c r="AC835" s="2571"/>
      <c r="AD835" s="2571"/>
      <c r="AE835" s="2571"/>
      <c r="AF835" s="2571"/>
      <c r="AG835" s="2571"/>
      <c r="AH835" s="2571"/>
      <c r="AI835" s="2571"/>
      <c r="AJ835" s="2571"/>
      <c r="AK835" s="2571"/>
      <c r="AL835" s="2571"/>
      <c r="AM835" s="2571"/>
      <c r="AN835" s="2571"/>
      <c r="AO835" s="2571"/>
      <c r="AP835" s="2571"/>
      <c r="AQ835" s="2571"/>
      <c r="AR835" s="2571"/>
      <c r="AS835" s="2571"/>
    </row>
    <row r="836" spans="1:45" ht="16.5" customHeight="1">
      <c r="A836" s="2571"/>
      <c r="B836" s="2571"/>
      <c r="C836" s="2571"/>
      <c r="D836" s="73"/>
      <c r="E836" s="73"/>
      <c r="F836" s="2629"/>
      <c r="G836" s="2571"/>
      <c r="H836" s="2571"/>
      <c r="I836" s="2571"/>
      <c r="J836" s="2571"/>
      <c r="K836" s="2571"/>
      <c r="L836" s="2571"/>
      <c r="M836" s="2571"/>
      <c r="N836" s="2571"/>
      <c r="O836" s="2571"/>
      <c r="P836" s="2571"/>
      <c r="Q836" s="2571"/>
      <c r="R836" s="2571"/>
      <c r="S836" s="2571"/>
      <c r="T836" s="2571"/>
      <c r="U836" s="2571"/>
      <c r="V836" s="2571"/>
      <c r="W836" s="2571"/>
      <c r="X836" s="2571"/>
      <c r="Y836" s="2571"/>
      <c r="Z836" s="2571"/>
      <c r="AA836" s="2571"/>
      <c r="AB836" s="2571"/>
      <c r="AC836" s="2571"/>
      <c r="AD836" s="2571"/>
      <c r="AE836" s="2571"/>
      <c r="AF836" s="2571"/>
      <c r="AG836" s="2571"/>
      <c r="AH836" s="2571"/>
      <c r="AI836" s="2571"/>
      <c r="AJ836" s="2571"/>
      <c r="AK836" s="2571"/>
      <c r="AL836" s="2571"/>
      <c r="AM836" s="2571"/>
      <c r="AN836" s="2571"/>
      <c r="AO836" s="2571"/>
      <c r="AP836" s="2571"/>
      <c r="AQ836" s="2571"/>
      <c r="AR836" s="2571"/>
      <c r="AS836" s="2571"/>
    </row>
    <row r="837" spans="1:45" ht="16.5" customHeight="1">
      <c r="A837" s="2571"/>
      <c r="B837" s="2571"/>
      <c r="C837" s="2571"/>
      <c r="D837" s="73"/>
      <c r="E837" s="73"/>
      <c r="F837" s="2629"/>
      <c r="G837" s="2571"/>
      <c r="H837" s="2571"/>
      <c r="I837" s="2571"/>
      <c r="J837" s="2571"/>
      <c r="K837" s="2571"/>
      <c r="L837" s="2571"/>
      <c r="M837" s="2571"/>
      <c r="N837" s="2571"/>
      <c r="O837" s="2571"/>
      <c r="P837" s="2571"/>
      <c r="Q837" s="2571"/>
      <c r="R837" s="2571"/>
      <c r="S837" s="2571"/>
      <c r="T837" s="2571"/>
      <c r="U837" s="2571"/>
      <c r="V837" s="2571"/>
      <c r="W837" s="2571"/>
      <c r="X837" s="2571"/>
      <c r="Y837" s="2571"/>
      <c r="Z837" s="2571"/>
      <c r="AA837" s="2571"/>
      <c r="AB837" s="2571"/>
      <c r="AC837" s="2571"/>
      <c r="AD837" s="2571"/>
      <c r="AE837" s="2571"/>
      <c r="AF837" s="2571"/>
      <c r="AG837" s="2571"/>
      <c r="AH837" s="2571"/>
      <c r="AI837" s="2571"/>
      <c r="AJ837" s="2571"/>
      <c r="AK837" s="2571"/>
      <c r="AL837" s="2571"/>
      <c r="AM837" s="2571"/>
      <c r="AN837" s="2571"/>
      <c r="AO837" s="2571"/>
      <c r="AP837" s="2571"/>
      <c r="AQ837" s="2571"/>
      <c r="AR837" s="2571"/>
      <c r="AS837" s="2571"/>
    </row>
    <row r="838" spans="1:45" ht="16.5" customHeight="1">
      <c r="A838" s="2571"/>
      <c r="B838" s="2571"/>
      <c r="C838" s="2571"/>
      <c r="D838" s="73"/>
      <c r="E838" s="73"/>
      <c r="F838" s="2629"/>
      <c r="G838" s="2571"/>
      <c r="H838" s="2571"/>
      <c r="I838" s="2571"/>
      <c r="J838" s="2571"/>
      <c r="K838" s="2571"/>
      <c r="L838" s="2571"/>
      <c r="M838" s="2571"/>
      <c r="N838" s="2571"/>
      <c r="O838" s="2571"/>
      <c r="P838" s="2571"/>
      <c r="Q838" s="2571"/>
      <c r="R838" s="2571"/>
      <c r="S838" s="2571"/>
      <c r="T838" s="2571"/>
      <c r="U838" s="2571"/>
      <c r="V838" s="2571"/>
      <c r="W838" s="2571"/>
      <c r="X838" s="2571"/>
      <c r="Y838" s="2571"/>
      <c r="Z838" s="2571"/>
      <c r="AA838" s="2571"/>
      <c r="AB838" s="2571"/>
      <c r="AC838" s="2571"/>
      <c r="AD838" s="2571"/>
      <c r="AE838" s="2571"/>
      <c r="AF838" s="2571"/>
      <c r="AG838" s="2571"/>
      <c r="AH838" s="2571"/>
      <c r="AI838" s="2571"/>
      <c r="AJ838" s="2571"/>
      <c r="AK838" s="2571"/>
      <c r="AL838" s="2571"/>
      <c r="AM838" s="2571"/>
      <c r="AN838" s="2571"/>
      <c r="AO838" s="2571"/>
      <c r="AP838" s="2571"/>
      <c r="AQ838" s="2571"/>
      <c r="AR838" s="2571"/>
      <c r="AS838" s="2571"/>
    </row>
    <row r="839" spans="1:45" ht="16.5" customHeight="1">
      <c r="A839" s="2571"/>
      <c r="B839" s="2571"/>
      <c r="C839" s="2571"/>
      <c r="D839" s="73"/>
      <c r="E839" s="73"/>
      <c r="F839" s="2629"/>
      <c r="G839" s="2571"/>
      <c r="H839" s="2571"/>
      <c r="I839" s="2571"/>
      <c r="J839" s="2571"/>
      <c r="K839" s="2571"/>
      <c r="L839" s="2571"/>
      <c r="M839" s="2571"/>
      <c r="N839" s="2571"/>
      <c r="O839" s="2571"/>
      <c r="P839" s="2571"/>
      <c r="Q839" s="2571"/>
      <c r="R839" s="2571"/>
      <c r="S839" s="2571"/>
      <c r="T839" s="2571"/>
      <c r="U839" s="2571"/>
      <c r="V839" s="2571"/>
      <c r="W839" s="2571"/>
      <c r="X839" s="2571"/>
      <c r="Y839" s="2571"/>
      <c r="Z839" s="2571"/>
      <c r="AA839" s="2571"/>
      <c r="AB839" s="2571"/>
      <c r="AC839" s="2571"/>
      <c r="AD839" s="2571"/>
      <c r="AE839" s="2571"/>
      <c r="AF839" s="2571"/>
      <c r="AG839" s="2571"/>
      <c r="AH839" s="2571"/>
      <c r="AI839" s="2571"/>
      <c r="AJ839" s="2571"/>
      <c r="AK839" s="2571"/>
      <c r="AL839" s="2571"/>
      <c r="AM839" s="2571"/>
      <c r="AN839" s="2571"/>
      <c r="AO839" s="2571"/>
      <c r="AP839" s="2571"/>
      <c r="AQ839" s="2571"/>
      <c r="AR839" s="2571"/>
      <c r="AS839" s="2571"/>
    </row>
    <row r="840" spans="1:45" ht="16.5" customHeight="1">
      <c r="A840" s="2571"/>
      <c r="B840" s="2571"/>
      <c r="C840" s="2571"/>
      <c r="D840" s="73"/>
      <c r="E840" s="73"/>
      <c r="F840" s="2629"/>
      <c r="G840" s="2571"/>
      <c r="H840" s="2571"/>
      <c r="I840" s="2571"/>
      <c r="J840" s="2571"/>
      <c r="K840" s="2571"/>
      <c r="L840" s="2571"/>
      <c r="M840" s="2571"/>
      <c r="N840" s="2571"/>
      <c r="O840" s="2571"/>
      <c r="P840" s="2571"/>
      <c r="Q840" s="2571"/>
      <c r="R840" s="2571"/>
      <c r="S840" s="2571"/>
      <c r="T840" s="2571"/>
      <c r="U840" s="2571"/>
      <c r="V840" s="2571"/>
      <c r="W840" s="2571"/>
      <c r="X840" s="2571"/>
      <c r="Y840" s="2571"/>
      <c r="Z840" s="2571"/>
      <c r="AA840" s="2571"/>
      <c r="AB840" s="2571"/>
      <c r="AC840" s="2571"/>
      <c r="AD840" s="2571"/>
      <c r="AE840" s="2571"/>
      <c r="AF840" s="2571"/>
      <c r="AG840" s="2571"/>
      <c r="AH840" s="2571"/>
      <c r="AI840" s="2571"/>
      <c r="AJ840" s="2571"/>
      <c r="AK840" s="2571"/>
      <c r="AL840" s="2571"/>
      <c r="AM840" s="2571"/>
      <c r="AN840" s="2571"/>
      <c r="AO840" s="2571"/>
      <c r="AP840" s="2571"/>
      <c r="AQ840" s="2571"/>
      <c r="AR840" s="2571"/>
      <c r="AS840" s="2571"/>
    </row>
    <row r="841" spans="1:45" ht="16.5" customHeight="1">
      <c r="A841" s="2571"/>
      <c r="B841" s="2571"/>
      <c r="C841" s="2571"/>
      <c r="D841" s="73"/>
      <c r="E841" s="73"/>
      <c r="F841" s="2629"/>
      <c r="G841" s="2571"/>
      <c r="H841" s="2571"/>
      <c r="I841" s="2571"/>
      <c r="J841" s="2571"/>
      <c r="K841" s="2571"/>
      <c r="L841" s="2571"/>
      <c r="M841" s="2571"/>
      <c r="N841" s="2571"/>
      <c r="O841" s="2571"/>
      <c r="P841" s="2571"/>
      <c r="Q841" s="2571"/>
      <c r="R841" s="2571"/>
      <c r="S841" s="2571"/>
      <c r="T841" s="2571"/>
      <c r="U841" s="2571"/>
      <c r="V841" s="2571"/>
      <c r="W841" s="2571"/>
      <c r="X841" s="2571"/>
      <c r="Y841" s="2571"/>
      <c r="Z841" s="2571"/>
      <c r="AA841" s="2571"/>
      <c r="AB841" s="2571"/>
      <c r="AC841" s="2571"/>
      <c r="AD841" s="2571"/>
      <c r="AE841" s="2571"/>
      <c r="AF841" s="2571"/>
      <c r="AG841" s="2571"/>
      <c r="AH841" s="2571"/>
      <c r="AI841" s="2571"/>
      <c r="AJ841" s="2571"/>
      <c r="AK841" s="2571"/>
      <c r="AL841" s="2571"/>
      <c r="AM841" s="2571"/>
      <c r="AN841" s="2571"/>
      <c r="AO841" s="2571"/>
      <c r="AP841" s="2571"/>
      <c r="AQ841" s="2571"/>
      <c r="AR841" s="2571"/>
      <c r="AS841" s="2571"/>
    </row>
    <row r="842" spans="1:45" ht="16.5" customHeight="1">
      <c r="A842" s="2571"/>
      <c r="B842" s="2571"/>
      <c r="C842" s="2571"/>
      <c r="D842" s="73"/>
      <c r="E842" s="73"/>
      <c r="F842" s="2629"/>
      <c r="G842" s="2571"/>
      <c r="H842" s="2571"/>
      <c r="I842" s="2571"/>
      <c r="J842" s="2571"/>
      <c r="K842" s="2571"/>
      <c r="L842" s="2571"/>
      <c r="M842" s="2571"/>
      <c r="N842" s="2571"/>
      <c r="O842" s="2571"/>
      <c r="P842" s="2571"/>
      <c r="Q842" s="2571"/>
      <c r="R842" s="2571"/>
      <c r="S842" s="2571"/>
      <c r="T842" s="2571"/>
      <c r="U842" s="2571"/>
      <c r="V842" s="2571"/>
      <c r="W842" s="2571"/>
      <c r="X842" s="2571"/>
      <c r="Y842" s="2571"/>
      <c r="Z842" s="2571"/>
      <c r="AA842" s="2571"/>
      <c r="AB842" s="2571"/>
      <c r="AC842" s="2571"/>
      <c r="AD842" s="2571"/>
      <c r="AE842" s="2571"/>
      <c r="AF842" s="2571"/>
      <c r="AG842" s="2571"/>
      <c r="AH842" s="2571"/>
      <c r="AI842" s="2571"/>
      <c r="AJ842" s="2571"/>
      <c r="AK842" s="2571"/>
      <c r="AL842" s="2571"/>
      <c r="AM842" s="2571"/>
      <c r="AN842" s="2571"/>
      <c r="AO842" s="2571"/>
      <c r="AP842" s="2571"/>
      <c r="AQ842" s="2571"/>
      <c r="AR842" s="2571"/>
      <c r="AS842" s="2571"/>
    </row>
    <row r="843" spans="1:45" ht="16.5" customHeight="1">
      <c r="A843" s="2571"/>
      <c r="B843" s="2571"/>
      <c r="C843" s="2571"/>
      <c r="D843" s="73"/>
      <c r="E843" s="73"/>
      <c r="F843" s="2629"/>
      <c r="G843" s="2571"/>
      <c r="H843" s="2571"/>
      <c r="I843" s="2571"/>
      <c r="J843" s="2571"/>
      <c r="K843" s="2571"/>
      <c r="L843" s="2571"/>
      <c r="M843" s="2571"/>
      <c r="N843" s="2571"/>
      <c r="O843" s="2571"/>
      <c r="P843" s="2571"/>
      <c r="Q843" s="2571"/>
      <c r="R843" s="2571"/>
      <c r="S843" s="2571"/>
      <c r="T843" s="2571"/>
      <c r="U843" s="2571"/>
      <c r="V843" s="2571"/>
      <c r="W843" s="2571"/>
      <c r="X843" s="2571"/>
      <c r="Y843" s="2571"/>
      <c r="Z843" s="2571"/>
      <c r="AA843" s="2571"/>
      <c r="AB843" s="2571"/>
      <c r="AC843" s="2571"/>
      <c r="AD843" s="2571"/>
      <c r="AE843" s="2571"/>
      <c r="AF843" s="2571"/>
      <c r="AG843" s="2571"/>
      <c r="AH843" s="2571"/>
      <c r="AI843" s="2571"/>
      <c r="AJ843" s="2571"/>
      <c r="AK843" s="2571"/>
      <c r="AL843" s="2571"/>
      <c r="AM843" s="2571"/>
      <c r="AN843" s="2571"/>
      <c r="AO843" s="2571"/>
      <c r="AP843" s="2571"/>
      <c r="AQ843" s="2571"/>
      <c r="AR843" s="2571"/>
      <c r="AS843" s="2571"/>
    </row>
    <row r="844" spans="1:45" ht="16.5" customHeight="1">
      <c r="A844" s="2571"/>
      <c r="B844" s="2571"/>
      <c r="C844" s="2571"/>
      <c r="D844" s="73"/>
      <c r="E844" s="73"/>
      <c r="F844" s="2629"/>
      <c r="G844" s="2571"/>
      <c r="H844" s="2571"/>
      <c r="I844" s="2571"/>
      <c r="J844" s="2571"/>
      <c r="K844" s="2571"/>
      <c r="L844" s="2571"/>
      <c r="M844" s="2571"/>
      <c r="N844" s="2571"/>
      <c r="O844" s="2571"/>
      <c r="P844" s="2571"/>
      <c r="Q844" s="2571"/>
      <c r="R844" s="2571"/>
      <c r="S844" s="2571"/>
      <c r="T844" s="2571"/>
      <c r="U844" s="2571"/>
      <c r="V844" s="2571"/>
      <c r="W844" s="2571"/>
      <c r="X844" s="2571"/>
      <c r="Y844" s="2571"/>
      <c r="Z844" s="2571"/>
      <c r="AA844" s="2571"/>
      <c r="AB844" s="2571"/>
      <c r="AC844" s="2571"/>
      <c r="AD844" s="2571"/>
      <c r="AE844" s="2571"/>
      <c r="AF844" s="2571"/>
      <c r="AG844" s="2571"/>
      <c r="AH844" s="2571"/>
      <c r="AI844" s="2571"/>
      <c r="AJ844" s="2571"/>
      <c r="AK844" s="2571"/>
      <c r="AL844" s="2571"/>
      <c r="AM844" s="2571"/>
      <c r="AN844" s="2571"/>
      <c r="AO844" s="2571"/>
      <c r="AP844" s="2571"/>
      <c r="AQ844" s="2571"/>
      <c r="AR844" s="2571"/>
      <c r="AS844" s="2571"/>
    </row>
    <row r="845" spans="1:45" ht="16.5" customHeight="1">
      <c r="A845" s="2571"/>
      <c r="B845" s="2571"/>
      <c r="C845" s="2571"/>
      <c r="D845" s="73"/>
      <c r="E845" s="73"/>
      <c r="F845" s="2629"/>
      <c r="G845" s="2571"/>
      <c r="H845" s="2571"/>
      <c r="I845" s="2571"/>
      <c r="J845" s="2571"/>
      <c r="K845" s="2571"/>
      <c r="L845" s="2571"/>
      <c r="M845" s="2571"/>
      <c r="N845" s="2571"/>
      <c r="O845" s="2571"/>
      <c r="P845" s="2571"/>
      <c r="Q845" s="2571"/>
      <c r="R845" s="2571"/>
      <c r="S845" s="2571"/>
      <c r="T845" s="2571"/>
      <c r="U845" s="2571"/>
      <c r="V845" s="2571"/>
      <c r="W845" s="2571"/>
      <c r="X845" s="2571"/>
      <c r="Y845" s="2571"/>
      <c r="Z845" s="2571"/>
      <c r="AA845" s="2571"/>
      <c r="AB845" s="2571"/>
      <c r="AC845" s="2571"/>
      <c r="AD845" s="2571"/>
      <c r="AE845" s="2571"/>
      <c r="AF845" s="2571"/>
      <c r="AG845" s="2571"/>
      <c r="AH845" s="2571"/>
      <c r="AI845" s="2571"/>
      <c r="AJ845" s="2571"/>
      <c r="AK845" s="2571"/>
      <c r="AL845" s="2571"/>
      <c r="AM845" s="2571"/>
      <c r="AN845" s="2571"/>
      <c r="AO845" s="2571"/>
      <c r="AP845" s="2571"/>
      <c r="AQ845" s="2571"/>
      <c r="AR845" s="2571"/>
      <c r="AS845" s="2571"/>
    </row>
    <row r="846" spans="1:45" ht="16.5" customHeight="1">
      <c r="A846" s="2571"/>
      <c r="B846" s="2571"/>
      <c r="C846" s="2571"/>
      <c r="D846" s="73"/>
      <c r="E846" s="73"/>
      <c r="F846" s="2629"/>
      <c r="G846" s="2571"/>
      <c r="H846" s="2571"/>
      <c r="I846" s="2571"/>
      <c r="J846" s="2571"/>
      <c r="K846" s="2571"/>
      <c r="L846" s="2571"/>
      <c r="M846" s="2571"/>
      <c r="N846" s="2571"/>
      <c r="O846" s="2571"/>
      <c r="P846" s="2571"/>
      <c r="Q846" s="2571"/>
      <c r="R846" s="2571"/>
      <c r="S846" s="2571"/>
      <c r="T846" s="2571"/>
      <c r="U846" s="2571"/>
      <c r="V846" s="2571"/>
      <c r="W846" s="2571"/>
      <c r="X846" s="2571"/>
      <c r="Y846" s="2571"/>
      <c r="Z846" s="2571"/>
      <c r="AA846" s="2571"/>
      <c r="AB846" s="2571"/>
      <c r="AC846" s="2571"/>
      <c r="AD846" s="2571"/>
      <c r="AE846" s="2571"/>
      <c r="AF846" s="2571"/>
      <c r="AG846" s="2571"/>
      <c r="AH846" s="2571"/>
      <c r="AI846" s="2571"/>
      <c r="AJ846" s="2571"/>
      <c r="AK846" s="2571"/>
      <c r="AL846" s="2571"/>
      <c r="AM846" s="2571"/>
      <c r="AN846" s="2571"/>
      <c r="AO846" s="2571"/>
      <c r="AP846" s="2571"/>
      <c r="AQ846" s="2571"/>
      <c r="AR846" s="2571"/>
      <c r="AS846" s="2571"/>
    </row>
    <row r="847" spans="1:45" ht="16.5" customHeight="1">
      <c r="A847" s="2571"/>
      <c r="B847" s="2571"/>
      <c r="C847" s="2571"/>
      <c r="D847" s="73"/>
      <c r="E847" s="73"/>
      <c r="F847" s="2629"/>
      <c r="G847" s="2571"/>
      <c r="H847" s="2571"/>
      <c r="I847" s="2571"/>
      <c r="J847" s="2571"/>
      <c r="K847" s="2571"/>
      <c r="L847" s="2571"/>
      <c r="M847" s="2571"/>
      <c r="N847" s="2571"/>
      <c r="O847" s="2571"/>
      <c r="P847" s="2571"/>
      <c r="Q847" s="2571"/>
      <c r="R847" s="2571"/>
      <c r="S847" s="2571"/>
      <c r="T847" s="2571"/>
      <c r="U847" s="2571"/>
      <c r="V847" s="2571"/>
      <c r="W847" s="2571"/>
      <c r="X847" s="2571"/>
      <c r="Y847" s="2571"/>
      <c r="Z847" s="2571"/>
      <c r="AA847" s="2571"/>
      <c r="AB847" s="2571"/>
      <c r="AC847" s="2571"/>
      <c r="AD847" s="2571"/>
      <c r="AE847" s="2571"/>
      <c r="AF847" s="2571"/>
      <c r="AG847" s="2571"/>
      <c r="AH847" s="2571"/>
      <c r="AI847" s="2571"/>
      <c r="AJ847" s="2571"/>
      <c r="AK847" s="2571"/>
      <c r="AL847" s="2571"/>
      <c r="AM847" s="2571"/>
      <c r="AN847" s="2571"/>
      <c r="AO847" s="2571"/>
      <c r="AP847" s="2571"/>
      <c r="AQ847" s="2571"/>
      <c r="AR847" s="2571"/>
      <c r="AS847" s="2571"/>
    </row>
    <row r="848" spans="1:45" ht="16.5" customHeight="1">
      <c r="A848" s="2571"/>
      <c r="B848" s="2571"/>
      <c r="C848" s="2571"/>
      <c r="D848" s="73"/>
      <c r="E848" s="73"/>
      <c r="F848" s="2629"/>
      <c r="G848" s="2571"/>
      <c r="H848" s="2571"/>
      <c r="I848" s="2571"/>
      <c r="J848" s="2571"/>
      <c r="K848" s="2571"/>
      <c r="L848" s="2571"/>
      <c r="M848" s="2571"/>
      <c r="N848" s="2571"/>
      <c r="O848" s="2571"/>
      <c r="P848" s="2571"/>
      <c r="Q848" s="2571"/>
      <c r="R848" s="2571"/>
      <c r="S848" s="2571"/>
      <c r="T848" s="2571"/>
      <c r="U848" s="2571"/>
      <c r="V848" s="2571"/>
      <c r="W848" s="2571"/>
      <c r="X848" s="2571"/>
      <c r="Y848" s="2571"/>
      <c r="Z848" s="2571"/>
      <c r="AA848" s="2571"/>
      <c r="AB848" s="2571"/>
      <c r="AC848" s="2571"/>
      <c r="AD848" s="2571"/>
      <c r="AE848" s="2571"/>
      <c r="AF848" s="2571"/>
      <c r="AG848" s="2571"/>
      <c r="AH848" s="2571"/>
      <c r="AI848" s="2571"/>
      <c r="AJ848" s="2571"/>
      <c r="AK848" s="2571"/>
      <c r="AL848" s="2571"/>
      <c r="AM848" s="2571"/>
      <c r="AN848" s="2571"/>
      <c r="AO848" s="2571"/>
      <c r="AP848" s="2571"/>
      <c r="AQ848" s="2571"/>
      <c r="AR848" s="2571"/>
      <c r="AS848" s="2571"/>
    </row>
    <row r="849" spans="1:45" ht="16.5" customHeight="1">
      <c r="A849" s="2571"/>
      <c r="B849" s="2571"/>
      <c r="C849" s="2571"/>
      <c r="D849" s="73"/>
      <c r="E849" s="73"/>
      <c r="F849" s="2629"/>
      <c r="G849" s="2571"/>
      <c r="H849" s="2571"/>
      <c r="I849" s="2571"/>
      <c r="J849" s="2571"/>
      <c r="K849" s="2571"/>
      <c r="L849" s="2571"/>
      <c r="M849" s="2571"/>
      <c r="N849" s="2571"/>
      <c r="O849" s="2571"/>
      <c r="P849" s="2571"/>
      <c r="Q849" s="2571"/>
      <c r="R849" s="2571"/>
      <c r="S849" s="2571"/>
      <c r="T849" s="2571"/>
      <c r="U849" s="2571"/>
      <c r="V849" s="2571"/>
      <c r="W849" s="2571"/>
      <c r="X849" s="2571"/>
      <c r="Y849" s="2571"/>
      <c r="Z849" s="2571"/>
      <c r="AA849" s="2571"/>
      <c r="AB849" s="2571"/>
      <c r="AC849" s="2571"/>
      <c r="AD849" s="2571"/>
      <c r="AE849" s="2571"/>
      <c r="AF849" s="2571"/>
      <c r="AG849" s="2571"/>
      <c r="AH849" s="2571"/>
      <c r="AI849" s="2571"/>
      <c r="AJ849" s="2571"/>
      <c r="AK849" s="2571"/>
      <c r="AL849" s="2571"/>
      <c r="AM849" s="2571"/>
      <c r="AN849" s="2571"/>
      <c r="AO849" s="2571"/>
      <c r="AP849" s="2571"/>
      <c r="AQ849" s="2571"/>
      <c r="AR849" s="2571"/>
      <c r="AS849" s="2571"/>
    </row>
    <row r="850" spans="1:45" ht="16.5" customHeight="1">
      <c r="A850" s="2571"/>
      <c r="B850" s="2571"/>
      <c r="C850" s="2571"/>
      <c r="D850" s="73"/>
      <c r="E850" s="73"/>
      <c r="F850" s="2629"/>
      <c r="G850" s="2571"/>
      <c r="H850" s="2571"/>
      <c r="I850" s="2571"/>
      <c r="J850" s="2571"/>
      <c r="K850" s="2571"/>
      <c r="L850" s="2571"/>
      <c r="M850" s="2571"/>
      <c r="N850" s="2571"/>
      <c r="O850" s="2571"/>
      <c r="P850" s="2571"/>
      <c r="Q850" s="2571"/>
      <c r="R850" s="2571"/>
      <c r="S850" s="2571"/>
      <c r="T850" s="2571"/>
      <c r="U850" s="2571"/>
      <c r="V850" s="2571"/>
      <c r="W850" s="2571"/>
      <c r="X850" s="2571"/>
      <c r="Y850" s="2571"/>
      <c r="Z850" s="2571"/>
      <c r="AA850" s="2571"/>
      <c r="AB850" s="2571"/>
      <c r="AC850" s="2571"/>
      <c r="AD850" s="2571"/>
      <c r="AE850" s="2571"/>
      <c r="AF850" s="2571"/>
      <c r="AG850" s="2571"/>
      <c r="AH850" s="2571"/>
      <c r="AI850" s="2571"/>
      <c r="AJ850" s="2571"/>
      <c r="AK850" s="2571"/>
      <c r="AL850" s="2571"/>
      <c r="AM850" s="2571"/>
      <c r="AN850" s="2571"/>
      <c r="AO850" s="2571"/>
      <c r="AP850" s="2571"/>
      <c r="AQ850" s="2571"/>
      <c r="AR850" s="2571"/>
      <c r="AS850" s="2571"/>
    </row>
    <row r="851" spans="1:45" ht="16.5" customHeight="1">
      <c r="A851" s="2571"/>
      <c r="B851" s="2571"/>
      <c r="C851" s="2571"/>
      <c r="D851" s="73"/>
      <c r="E851" s="73"/>
      <c r="F851" s="2629"/>
      <c r="G851" s="2571"/>
      <c r="H851" s="2571"/>
      <c r="I851" s="2571"/>
      <c r="J851" s="2571"/>
      <c r="K851" s="2571"/>
      <c r="L851" s="2571"/>
      <c r="M851" s="2571"/>
      <c r="N851" s="2571"/>
      <c r="O851" s="2571"/>
      <c r="P851" s="2571"/>
      <c r="Q851" s="2571"/>
      <c r="R851" s="2571"/>
      <c r="S851" s="2571"/>
      <c r="T851" s="2571"/>
      <c r="U851" s="2571"/>
      <c r="V851" s="2571"/>
      <c r="W851" s="2571"/>
      <c r="X851" s="2571"/>
      <c r="Y851" s="2571"/>
      <c r="Z851" s="2571"/>
      <c r="AA851" s="2571"/>
      <c r="AB851" s="2571"/>
      <c r="AC851" s="2571"/>
      <c r="AD851" s="2571"/>
      <c r="AE851" s="2571"/>
      <c r="AF851" s="2571"/>
      <c r="AG851" s="2571"/>
      <c r="AH851" s="2571"/>
      <c r="AI851" s="2571"/>
      <c r="AJ851" s="2571"/>
      <c r="AK851" s="2571"/>
      <c r="AL851" s="2571"/>
      <c r="AM851" s="2571"/>
      <c r="AN851" s="2571"/>
      <c r="AO851" s="2571"/>
      <c r="AP851" s="2571"/>
      <c r="AQ851" s="2571"/>
      <c r="AR851" s="2571"/>
      <c r="AS851" s="2571"/>
    </row>
    <row r="852" spans="1:45" ht="16.5" customHeight="1">
      <c r="A852" s="2571"/>
      <c r="B852" s="2571"/>
      <c r="C852" s="2571"/>
      <c r="D852" s="73"/>
      <c r="E852" s="73"/>
      <c r="F852" s="2629"/>
      <c r="G852" s="2571"/>
      <c r="H852" s="2571"/>
      <c r="I852" s="2571"/>
      <c r="J852" s="2571"/>
      <c r="K852" s="2571"/>
      <c r="L852" s="2571"/>
      <c r="M852" s="2571"/>
      <c r="N852" s="2571"/>
      <c r="O852" s="2571"/>
      <c r="P852" s="2571"/>
      <c r="Q852" s="2571"/>
      <c r="R852" s="2571"/>
      <c r="S852" s="2571"/>
      <c r="T852" s="2571"/>
      <c r="U852" s="2571"/>
      <c r="V852" s="2571"/>
      <c r="W852" s="2571"/>
      <c r="X852" s="2571"/>
      <c r="Y852" s="2571"/>
      <c r="Z852" s="2571"/>
      <c r="AA852" s="2571"/>
      <c r="AB852" s="2571"/>
      <c r="AC852" s="2571"/>
      <c r="AD852" s="2571"/>
      <c r="AE852" s="2571"/>
      <c r="AF852" s="2571"/>
      <c r="AG852" s="2571"/>
      <c r="AH852" s="2571"/>
      <c r="AI852" s="2571"/>
      <c r="AJ852" s="2571"/>
      <c r="AK852" s="2571"/>
      <c r="AL852" s="2571"/>
      <c r="AM852" s="2571"/>
      <c r="AN852" s="2571"/>
      <c r="AO852" s="2571"/>
      <c r="AP852" s="2571"/>
      <c r="AQ852" s="2571"/>
      <c r="AR852" s="2571"/>
      <c r="AS852" s="2571"/>
    </row>
    <row r="853" spans="1:45" ht="16.5" customHeight="1">
      <c r="A853" s="2571"/>
      <c r="B853" s="2571"/>
      <c r="C853" s="2571"/>
      <c r="D853" s="73"/>
      <c r="E853" s="73"/>
      <c r="F853" s="2629"/>
      <c r="G853" s="2571"/>
      <c r="H853" s="2571"/>
      <c r="I853" s="2571"/>
      <c r="J853" s="2571"/>
      <c r="K853" s="2571"/>
      <c r="L853" s="2571"/>
      <c r="M853" s="2571"/>
      <c r="N853" s="2571"/>
      <c r="O853" s="2571"/>
      <c r="P853" s="2571"/>
      <c r="Q853" s="2571"/>
      <c r="R853" s="2571"/>
      <c r="S853" s="2571"/>
      <c r="T853" s="2571"/>
      <c r="U853" s="2571"/>
      <c r="V853" s="2571"/>
      <c r="W853" s="2571"/>
      <c r="X853" s="2571"/>
      <c r="Y853" s="2571"/>
      <c r="Z853" s="2571"/>
      <c r="AA853" s="2571"/>
      <c r="AB853" s="2571"/>
      <c r="AC853" s="2571"/>
      <c r="AD853" s="2571"/>
      <c r="AE853" s="2571"/>
      <c r="AF853" s="2571"/>
      <c r="AG853" s="2571"/>
      <c r="AH853" s="2571"/>
      <c r="AI853" s="2571"/>
      <c r="AJ853" s="2571"/>
      <c r="AK853" s="2571"/>
      <c r="AL853" s="2571"/>
      <c r="AM853" s="2571"/>
      <c r="AN853" s="2571"/>
      <c r="AO853" s="2571"/>
      <c r="AP853" s="2571"/>
      <c r="AQ853" s="2571"/>
      <c r="AR853" s="2571"/>
      <c r="AS853" s="2571"/>
    </row>
    <row r="854" spans="1:45" ht="16.5" customHeight="1">
      <c r="A854" s="2571"/>
      <c r="B854" s="2571"/>
      <c r="C854" s="2571"/>
      <c r="D854" s="73"/>
      <c r="E854" s="73"/>
      <c r="F854" s="2629"/>
      <c r="G854" s="2571"/>
      <c r="H854" s="2571"/>
      <c r="I854" s="2571"/>
      <c r="J854" s="2571"/>
      <c r="K854" s="2571"/>
      <c r="L854" s="2571"/>
      <c r="M854" s="2571"/>
      <c r="N854" s="2571"/>
      <c r="O854" s="2571"/>
      <c r="P854" s="2571"/>
      <c r="Q854" s="2571"/>
      <c r="R854" s="2571"/>
      <c r="S854" s="2571"/>
      <c r="T854" s="2571"/>
      <c r="U854" s="2571"/>
      <c r="V854" s="2571"/>
      <c r="W854" s="2571"/>
      <c r="X854" s="2571"/>
      <c r="Y854" s="2571"/>
      <c r="Z854" s="2571"/>
      <c r="AA854" s="2571"/>
      <c r="AB854" s="2571"/>
      <c r="AC854" s="2571"/>
      <c r="AD854" s="2571"/>
      <c r="AE854" s="2571"/>
      <c r="AF854" s="2571"/>
      <c r="AG854" s="2571"/>
      <c r="AH854" s="2571"/>
      <c r="AI854" s="2571"/>
      <c r="AJ854" s="2571"/>
      <c r="AK854" s="2571"/>
      <c r="AL854" s="2571"/>
      <c r="AM854" s="2571"/>
      <c r="AN854" s="2571"/>
      <c r="AO854" s="2571"/>
      <c r="AP854" s="2571"/>
      <c r="AQ854" s="2571"/>
      <c r="AR854" s="2571"/>
      <c r="AS854" s="2571"/>
    </row>
    <row r="855" spans="1:45" ht="16.5" customHeight="1">
      <c r="A855" s="2571"/>
      <c r="B855" s="2571"/>
      <c r="C855" s="2571"/>
      <c r="D855" s="73"/>
      <c r="E855" s="73"/>
      <c r="F855" s="2629"/>
      <c r="G855" s="2571"/>
      <c r="H855" s="2571"/>
      <c r="I855" s="2571"/>
      <c r="J855" s="2571"/>
      <c r="K855" s="2571"/>
      <c r="L855" s="2571"/>
      <c r="M855" s="2571"/>
      <c r="N855" s="2571"/>
      <c r="O855" s="2571"/>
      <c r="P855" s="2571"/>
      <c r="Q855" s="2571"/>
      <c r="R855" s="2571"/>
      <c r="S855" s="2571"/>
      <c r="T855" s="2571"/>
      <c r="U855" s="2571"/>
      <c r="V855" s="2571"/>
      <c r="W855" s="2571"/>
      <c r="X855" s="2571"/>
      <c r="Y855" s="2571"/>
      <c r="Z855" s="2571"/>
      <c r="AA855" s="2571"/>
      <c r="AB855" s="2571"/>
      <c r="AC855" s="2571"/>
      <c r="AD855" s="2571"/>
      <c r="AE855" s="2571"/>
      <c r="AF855" s="2571"/>
      <c r="AG855" s="2571"/>
      <c r="AH855" s="2571"/>
      <c r="AI855" s="2571"/>
      <c r="AJ855" s="2571"/>
      <c r="AK855" s="2571"/>
      <c r="AL855" s="2571"/>
      <c r="AM855" s="2571"/>
      <c r="AN855" s="2571"/>
      <c r="AO855" s="2571"/>
      <c r="AP855" s="2571"/>
      <c r="AQ855" s="2571"/>
      <c r="AR855" s="2571"/>
      <c r="AS855" s="2571"/>
    </row>
    <row r="856" spans="1:45" ht="16.5" customHeight="1">
      <c r="A856" s="2571"/>
      <c r="B856" s="2571"/>
      <c r="C856" s="2571"/>
      <c r="D856" s="73"/>
      <c r="E856" s="73"/>
      <c r="F856" s="2629"/>
      <c r="G856" s="2571"/>
      <c r="H856" s="2571"/>
      <c r="I856" s="2571"/>
      <c r="J856" s="2571"/>
      <c r="K856" s="2571"/>
      <c r="L856" s="2571"/>
      <c r="M856" s="2571"/>
      <c r="N856" s="2571"/>
      <c r="O856" s="2571"/>
      <c r="P856" s="2571"/>
      <c r="Q856" s="2571"/>
      <c r="R856" s="2571"/>
      <c r="S856" s="2571"/>
      <c r="T856" s="2571"/>
      <c r="U856" s="2571"/>
      <c r="V856" s="2571"/>
      <c r="W856" s="2571"/>
      <c r="X856" s="2571"/>
      <c r="Y856" s="2571"/>
      <c r="Z856" s="2571"/>
      <c r="AA856" s="2571"/>
      <c r="AB856" s="2571"/>
      <c r="AC856" s="2571"/>
      <c r="AD856" s="2571"/>
      <c r="AE856" s="2571"/>
      <c r="AF856" s="2571"/>
      <c r="AG856" s="2571"/>
      <c r="AH856" s="2571"/>
      <c r="AI856" s="2571"/>
      <c r="AJ856" s="2571"/>
      <c r="AK856" s="2571"/>
      <c r="AL856" s="2571"/>
      <c r="AM856" s="2571"/>
      <c r="AN856" s="2571"/>
      <c r="AO856" s="2571"/>
      <c r="AP856" s="2571"/>
      <c r="AQ856" s="2571"/>
      <c r="AR856" s="2571"/>
      <c r="AS856" s="2571"/>
    </row>
    <row r="857" spans="1:45" ht="16.5" customHeight="1">
      <c r="A857" s="2571"/>
      <c r="B857" s="2571"/>
      <c r="C857" s="2571"/>
      <c r="D857" s="73"/>
      <c r="E857" s="73"/>
      <c r="F857" s="2629"/>
      <c r="G857" s="2571"/>
      <c r="H857" s="2571"/>
      <c r="I857" s="2571"/>
      <c r="J857" s="2571"/>
      <c r="K857" s="2571"/>
      <c r="L857" s="2571"/>
      <c r="M857" s="2571"/>
      <c r="N857" s="2571"/>
      <c r="O857" s="2571"/>
      <c r="P857" s="2571"/>
      <c r="Q857" s="2571"/>
      <c r="R857" s="2571"/>
      <c r="S857" s="2571"/>
      <c r="T857" s="2571"/>
      <c r="U857" s="2571"/>
      <c r="V857" s="2571"/>
      <c r="W857" s="2571"/>
      <c r="X857" s="2571"/>
      <c r="Y857" s="2571"/>
      <c r="Z857" s="2571"/>
      <c r="AA857" s="2571"/>
      <c r="AB857" s="2571"/>
      <c r="AC857" s="2571"/>
      <c r="AD857" s="2571"/>
      <c r="AE857" s="2571"/>
      <c r="AF857" s="2571"/>
      <c r="AG857" s="2571"/>
      <c r="AH857" s="2571"/>
      <c r="AI857" s="2571"/>
      <c r="AJ857" s="2571"/>
      <c r="AK857" s="2571"/>
      <c r="AL857" s="2571"/>
      <c r="AM857" s="2571"/>
      <c r="AN857" s="2571"/>
      <c r="AO857" s="2571"/>
      <c r="AP857" s="2571"/>
      <c r="AQ857" s="2571"/>
      <c r="AR857" s="2571"/>
      <c r="AS857" s="2571"/>
    </row>
    <row r="858" spans="1:45" ht="16.5" customHeight="1">
      <c r="A858" s="2571"/>
      <c r="B858" s="2571"/>
      <c r="C858" s="2571"/>
      <c r="D858" s="73"/>
      <c r="E858" s="73"/>
      <c r="F858" s="2629"/>
      <c r="G858" s="2571"/>
      <c r="H858" s="2571"/>
      <c r="I858" s="2571"/>
      <c r="J858" s="2571"/>
      <c r="K858" s="2571"/>
      <c r="L858" s="2571"/>
      <c r="M858" s="2571"/>
      <c r="N858" s="2571"/>
      <c r="O858" s="2571"/>
      <c r="P858" s="2571"/>
      <c r="Q858" s="2571"/>
      <c r="R858" s="2571"/>
      <c r="S858" s="2571"/>
      <c r="T858" s="2571"/>
      <c r="U858" s="2571"/>
      <c r="V858" s="2571"/>
      <c r="W858" s="2571"/>
      <c r="X858" s="2571"/>
      <c r="Y858" s="2571"/>
      <c r="Z858" s="2571"/>
      <c r="AA858" s="2571"/>
      <c r="AB858" s="2571"/>
      <c r="AC858" s="2571"/>
      <c r="AD858" s="2571"/>
      <c r="AE858" s="2571"/>
      <c r="AF858" s="2571"/>
      <c r="AG858" s="2571"/>
      <c r="AH858" s="2571"/>
      <c r="AI858" s="2571"/>
      <c r="AJ858" s="2571"/>
      <c r="AK858" s="2571"/>
      <c r="AL858" s="2571"/>
      <c r="AM858" s="2571"/>
      <c r="AN858" s="2571"/>
      <c r="AO858" s="2571"/>
      <c r="AP858" s="2571"/>
      <c r="AQ858" s="2571"/>
      <c r="AR858" s="2571"/>
      <c r="AS858" s="2571"/>
    </row>
    <row r="859" spans="1:45" ht="16.5" customHeight="1">
      <c r="A859" s="2571"/>
      <c r="B859" s="2571"/>
      <c r="C859" s="2571"/>
      <c r="D859" s="73"/>
      <c r="E859" s="73"/>
      <c r="F859" s="2629"/>
      <c r="G859" s="2571"/>
      <c r="H859" s="2571"/>
      <c r="I859" s="2571"/>
      <c r="J859" s="2571"/>
      <c r="K859" s="2571"/>
      <c r="L859" s="2571"/>
      <c r="M859" s="2571"/>
      <c r="N859" s="2571"/>
      <c r="O859" s="2571"/>
      <c r="P859" s="2571"/>
      <c r="Q859" s="2571"/>
      <c r="R859" s="2571"/>
      <c r="S859" s="2571"/>
      <c r="T859" s="2571"/>
      <c r="U859" s="2571"/>
      <c r="V859" s="2571"/>
      <c r="W859" s="2571"/>
      <c r="X859" s="2571"/>
      <c r="Y859" s="2571"/>
      <c r="Z859" s="2571"/>
      <c r="AA859" s="2571"/>
      <c r="AB859" s="2571"/>
      <c r="AC859" s="2571"/>
      <c r="AD859" s="2571"/>
      <c r="AE859" s="2571"/>
      <c r="AF859" s="2571"/>
      <c r="AG859" s="2571"/>
      <c r="AH859" s="2571"/>
      <c r="AI859" s="2571"/>
      <c r="AJ859" s="2571"/>
      <c r="AK859" s="2571"/>
      <c r="AL859" s="2571"/>
      <c r="AM859" s="2571"/>
      <c r="AN859" s="2571"/>
      <c r="AO859" s="2571"/>
      <c r="AP859" s="2571"/>
      <c r="AQ859" s="2571"/>
      <c r="AR859" s="2571"/>
      <c r="AS859" s="2571"/>
    </row>
    <row r="860" spans="1:45" ht="16.5" customHeight="1">
      <c r="A860" s="2571"/>
      <c r="B860" s="2571"/>
      <c r="C860" s="2571"/>
      <c r="D860" s="73"/>
      <c r="E860" s="73"/>
      <c r="F860" s="2629"/>
      <c r="G860" s="2571"/>
      <c r="H860" s="2571"/>
      <c r="I860" s="2571"/>
      <c r="J860" s="2571"/>
      <c r="K860" s="2571"/>
      <c r="L860" s="2571"/>
      <c r="M860" s="2571"/>
      <c r="N860" s="2571"/>
      <c r="O860" s="2571"/>
      <c r="P860" s="2571"/>
      <c r="Q860" s="2571"/>
      <c r="R860" s="2571"/>
      <c r="S860" s="2571"/>
      <c r="T860" s="2571"/>
      <c r="U860" s="2571"/>
      <c r="V860" s="2571"/>
      <c r="W860" s="2571"/>
      <c r="X860" s="2571"/>
      <c r="Y860" s="2571"/>
      <c r="Z860" s="2571"/>
      <c r="AA860" s="2571"/>
      <c r="AB860" s="2571"/>
      <c r="AC860" s="2571"/>
      <c r="AD860" s="2571"/>
      <c r="AE860" s="2571"/>
      <c r="AF860" s="2571"/>
      <c r="AG860" s="2571"/>
      <c r="AH860" s="2571"/>
      <c r="AI860" s="2571"/>
      <c r="AJ860" s="2571"/>
      <c r="AK860" s="2571"/>
      <c r="AL860" s="2571"/>
      <c r="AM860" s="2571"/>
      <c r="AN860" s="2571"/>
      <c r="AO860" s="2571"/>
      <c r="AP860" s="2571"/>
      <c r="AQ860" s="2571"/>
      <c r="AR860" s="2571"/>
      <c r="AS860" s="2571"/>
    </row>
    <row r="861" spans="1:45" ht="16.5" customHeight="1">
      <c r="A861" s="2571"/>
      <c r="B861" s="2571"/>
      <c r="C861" s="2571"/>
      <c r="D861" s="73"/>
      <c r="E861" s="73"/>
      <c r="F861" s="2629"/>
      <c r="G861" s="2571"/>
      <c r="H861" s="2571"/>
      <c r="I861" s="2571"/>
      <c r="J861" s="2571"/>
      <c r="K861" s="2571"/>
      <c r="L861" s="2571"/>
      <c r="M861" s="2571"/>
      <c r="N861" s="2571"/>
      <c r="O861" s="2571"/>
      <c r="P861" s="2571"/>
      <c r="Q861" s="2571"/>
      <c r="R861" s="2571"/>
      <c r="S861" s="2571"/>
      <c r="T861" s="2571"/>
      <c r="U861" s="2571"/>
      <c r="V861" s="2571"/>
      <c r="W861" s="2571"/>
      <c r="X861" s="2571"/>
      <c r="Y861" s="2571"/>
      <c r="Z861" s="2571"/>
      <c r="AA861" s="2571"/>
      <c r="AB861" s="2571"/>
      <c r="AC861" s="2571"/>
      <c r="AD861" s="2571"/>
      <c r="AE861" s="2571"/>
      <c r="AF861" s="2571"/>
      <c r="AG861" s="2571"/>
      <c r="AH861" s="2571"/>
      <c r="AI861" s="2571"/>
      <c r="AJ861" s="2571"/>
      <c r="AK861" s="2571"/>
      <c r="AL861" s="2571"/>
      <c r="AM861" s="2571"/>
      <c r="AN861" s="2571"/>
      <c r="AO861" s="2571"/>
      <c r="AP861" s="2571"/>
      <c r="AQ861" s="2571"/>
      <c r="AR861" s="2571"/>
      <c r="AS861" s="2571"/>
    </row>
    <row r="862" spans="1:45" ht="16.5" customHeight="1">
      <c r="A862" s="2571"/>
      <c r="B862" s="2571"/>
      <c r="C862" s="2571"/>
      <c r="D862" s="73"/>
      <c r="E862" s="73"/>
      <c r="F862" s="2629"/>
      <c r="G862" s="2571"/>
      <c r="H862" s="2571"/>
      <c r="I862" s="2571"/>
      <c r="J862" s="2571"/>
      <c r="K862" s="2571"/>
      <c r="L862" s="2571"/>
      <c r="M862" s="2571"/>
      <c r="N862" s="2571"/>
      <c r="O862" s="2571"/>
      <c r="P862" s="2571"/>
      <c r="Q862" s="2571"/>
      <c r="R862" s="2571"/>
      <c r="S862" s="2571"/>
      <c r="T862" s="2571"/>
      <c r="U862" s="2571"/>
      <c r="V862" s="2571"/>
      <c r="W862" s="2571"/>
      <c r="X862" s="2571"/>
      <c r="Y862" s="2571"/>
      <c r="Z862" s="2571"/>
      <c r="AA862" s="2571"/>
      <c r="AB862" s="2571"/>
      <c r="AC862" s="2571"/>
      <c r="AD862" s="2571"/>
      <c r="AE862" s="2571"/>
      <c r="AF862" s="2571"/>
      <c r="AG862" s="2571"/>
      <c r="AH862" s="2571"/>
      <c r="AI862" s="2571"/>
      <c r="AJ862" s="2571"/>
      <c r="AK862" s="2571"/>
      <c r="AL862" s="2571"/>
      <c r="AM862" s="2571"/>
      <c r="AN862" s="2571"/>
      <c r="AO862" s="2571"/>
      <c r="AP862" s="2571"/>
      <c r="AQ862" s="2571"/>
      <c r="AR862" s="2571"/>
      <c r="AS862" s="2571"/>
    </row>
    <row r="863" spans="1:45" ht="16.5" customHeight="1">
      <c r="A863" s="2571"/>
      <c r="B863" s="2571"/>
      <c r="C863" s="2571"/>
      <c r="D863" s="73"/>
      <c r="E863" s="73"/>
      <c r="F863" s="2629"/>
      <c r="G863" s="2571"/>
      <c r="H863" s="2571"/>
      <c r="I863" s="2571"/>
      <c r="J863" s="2571"/>
      <c r="K863" s="2571"/>
      <c r="L863" s="2571"/>
      <c r="M863" s="2571"/>
      <c r="N863" s="2571"/>
      <c r="O863" s="2571"/>
      <c r="P863" s="2571"/>
      <c r="Q863" s="2571"/>
      <c r="R863" s="2571"/>
      <c r="S863" s="2571"/>
      <c r="T863" s="2571"/>
      <c r="U863" s="2571"/>
      <c r="V863" s="2571"/>
      <c r="W863" s="2571"/>
      <c r="X863" s="2571"/>
      <c r="Y863" s="2571"/>
      <c r="Z863" s="2571"/>
      <c r="AA863" s="2571"/>
      <c r="AB863" s="2571"/>
      <c r="AC863" s="2571"/>
      <c r="AD863" s="2571"/>
      <c r="AE863" s="2571"/>
      <c r="AF863" s="2571"/>
      <c r="AG863" s="2571"/>
      <c r="AH863" s="2571"/>
      <c r="AI863" s="2571"/>
      <c r="AJ863" s="2571"/>
      <c r="AK863" s="2571"/>
      <c r="AL863" s="2571"/>
      <c r="AM863" s="2571"/>
      <c r="AN863" s="2571"/>
      <c r="AO863" s="2571"/>
      <c r="AP863" s="2571"/>
      <c r="AQ863" s="2571"/>
      <c r="AR863" s="2571"/>
      <c r="AS863" s="2571"/>
    </row>
    <row r="864" spans="1:45" ht="16.5" customHeight="1">
      <c r="A864" s="2571"/>
      <c r="B864" s="2571"/>
      <c r="C864" s="2571"/>
      <c r="D864" s="73"/>
      <c r="E864" s="73"/>
      <c r="F864" s="2629"/>
      <c r="G864" s="2571"/>
      <c r="H864" s="2571"/>
      <c r="I864" s="2571"/>
      <c r="J864" s="2571"/>
      <c r="K864" s="2571"/>
      <c r="L864" s="2571"/>
      <c r="M864" s="2571"/>
      <c r="N864" s="2571"/>
      <c r="O864" s="2571"/>
      <c r="P864" s="2571"/>
      <c r="Q864" s="2571"/>
      <c r="R864" s="2571"/>
      <c r="S864" s="2571"/>
      <c r="T864" s="2571"/>
      <c r="U864" s="2571"/>
      <c r="V864" s="2571"/>
      <c r="W864" s="2571"/>
      <c r="X864" s="2571"/>
      <c r="Y864" s="2571"/>
      <c r="Z864" s="2571"/>
      <c r="AA864" s="2571"/>
      <c r="AB864" s="2571"/>
      <c r="AC864" s="2571"/>
      <c r="AD864" s="2571"/>
      <c r="AE864" s="2571"/>
      <c r="AF864" s="2571"/>
      <c r="AG864" s="2571"/>
      <c r="AH864" s="2571"/>
      <c r="AI864" s="2571"/>
      <c r="AJ864" s="2571"/>
      <c r="AK864" s="2571"/>
      <c r="AL864" s="2571"/>
      <c r="AM864" s="2571"/>
      <c r="AN864" s="2571"/>
      <c r="AO864" s="2571"/>
      <c r="AP864" s="2571"/>
      <c r="AQ864" s="2571"/>
      <c r="AR864" s="2571"/>
      <c r="AS864" s="2571"/>
    </row>
    <row r="865" spans="1:45" ht="16.5" customHeight="1">
      <c r="A865" s="2571"/>
      <c r="B865" s="2571"/>
      <c r="C865" s="2571"/>
      <c r="D865" s="73"/>
      <c r="E865" s="73"/>
      <c r="F865" s="2629"/>
      <c r="G865" s="2571"/>
      <c r="H865" s="2571"/>
      <c r="I865" s="2571"/>
      <c r="J865" s="2571"/>
      <c r="K865" s="2571"/>
      <c r="L865" s="2571"/>
      <c r="M865" s="2571"/>
      <c r="N865" s="2571"/>
      <c r="O865" s="2571"/>
      <c r="P865" s="2571"/>
      <c r="Q865" s="2571"/>
      <c r="R865" s="2571"/>
      <c r="S865" s="2571"/>
      <c r="T865" s="2571"/>
      <c r="U865" s="2571"/>
      <c r="V865" s="2571"/>
      <c r="W865" s="2571"/>
      <c r="X865" s="2571"/>
      <c r="Y865" s="2571"/>
      <c r="Z865" s="2571"/>
      <c r="AA865" s="2571"/>
      <c r="AB865" s="2571"/>
      <c r="AC865" s="2571"/>
      <c r="AD865" s="2571"/>
      <c r="AE865" s="2571"/>
      <c r="AF865" s="2571"/>
      <c r="AG865" s="2571"/>
      <c r="AH865" s="2571"/>
      <c r="AI865" s="2571"/>
      <c r="AJ865" s="2571"/>
      <c r="AK865" s="2571"/>
      <c r="AL865" s="2571"/>
      <c r="AM865" s="2571"/>
      <c r="AN865" s="2571"/>
      <c r="AO865" s="2571"/>
      <c r="AP865" s="2571"/>
      <c r="AQ865" s="2571"/>
      <c r="AR865" s="2571"/>
      <c r="AS865" s="2571"/>
    </row>
    <row r="866" spans="1:45" ht="16.5" customHeight="1">
      <c r="A866" s="2571"/>
      <c r="B866" s="2571"/>
      <c r="C866" s="2571"/>
      <c r="D866" s="73"/>
      <c r="E866" s="73"/>
      <c r="F866" s="2629"/>
      <c r="G866" s="2571"/>
      <c r="H866" s="2571"/>
      <c r="I866" s="2571"/>
      <c r="J866" s="2571"/>
      <c r="K866" s="2571"/>
      <c r="L866" s="2571"/>
      <c r="M866" s="2571"/>
      <c r="N866" s="2571"/>
      <c r="O866" s="2571"/>
      <c r="P866" s="2571"/>
      <c r="Q866" s="2571"/>
      <c r="R866" s="2571"/>
      <c r="S866" s="2571"/>
      <c r="T866" s="2571"/>
      <c r="U866" s="2571"/>
      <c r="V866" s="2571"/>
      <c r="W866" s="2571"/>
      <c r="X866" s="2571"/>
      <c r="Y866" s="2571"/>
      <c r="Z866" s="2571"/>
      <c r="AA866" s="2571"/>
      <c r="AB866" s="2571"/>
      <c r="AC866" s="2571"/>
      <c r="AD866" s="2571"/>
      <c r="AE866" s="2571"/>
      <c r="AF866" s="2571"/>
      <c r="AG866" s="2571"/>
      <c r="AH866" s="2571"/>
      <c r="AI866" s="2571"/>
      <c r="AJ866" s="2571"/>
      <c r="AK866" s="2571"/>
      <c r="AL866" s="2571"/>
      <c r="AM866" s="2571"/>
      <c r="AN866" s="2571"/>
      <c r="AO866" s="2571"/>
      <c r="AP866" s="2571"/>
      <c r="AQ866" s="2571"/>
      <c r="AR866" s="2571"/>
      <c r="AS866" s="2571"/>
    </row>
    <row r="867" spans="1:45" ht="16.5" customHeight="1">
      <c r="A867" s="2571"/>
      <c r="B867" s="2571"/>
      <c r="C867" s="2571"/>
      <c r="D867" s="73"/>
      <c r="E867" s="73"/>
      <c r="F867" s="2629"/>
      <c r="G867" s="2571"/>
      <c r="H867" s="2571"/>
      <c r="I867" s="2571"/>
      <c r="J867" s="2571"/>
      <c r="K867" s="2571"/>
      <c r="L867" s="2571"/>
      <c r="M867" s="2571"/>
      <c r="N867" s="2571"/>
      <c r="O867" s="2571"/>
      <c r="P867" s="2571"/>
      <c r="Q867" s="2571"/>
      <c r="R867" s="2571"/>
      <c r="S867" s="2571"/>
      <c r="T867" s="2571"/>
      <c r="U867" s="2571"/>
      <c r="V867" s="2571"/>
      <c r="W867" s="2571"/>
      <c r="X867" s="2571"/>
      <c r="Y867" s="2571"/>
      <c r="Z867" s="2571"/>
      <c r="AA867" s="2571"/>
      <c r="AB867" s="2571"/>
      <c r="AC867" s="2571"/>
      <c r="AD867" s="2571"/>
      <c r="AE867" s="2571"/>
      <c r="AF867" s="2571"/>
      <c r="AG867" s="2571"/>
      <c r="AH867" s="2571"/>
      <c r="AI867" s="2571"/>
      <c r="AJ867" s="2571"/>
      <c r="AK867" s="2571"/>
      <c r="AL867" s="2571"/>
      <c r="AM867" s="2571"/>
      <c r="AN867" s="2571"/>
      <c r="AO867" s="2571"/>
      <c r="AP867" s="2571"/>
      <c r="AQ867" s="2571"/>
      <c r="AR867" s="2571"/>
      <c r="AS867" s="2571"/>
    </row>
    <row r="868" spans="1:45" ht="16.5" customHeight="1">
      <c r="A868" s="2571"/>
      <c r="B868" s="2571"/>
      <c r="C868" s="2571"/>
      <c r="D868" s="73"/>
      <c r="E868" s="73"/>
      <c r="F868" s="2629"/>
      <c r="G868" s="2571"/>
      <c r="H868" s="2571"/>
      <c r="I868" s="2571"/>
      <c r="J868" s="2571"/>
      <c r="K868" s="2571"/>
      <c r="L868" s="2571"/>
      <c r="M868" s="2571"/>
      <c r="N868" s="2571"/>
      <c r="O868" s="2571"/>
      <c r="P868" s="2571"/>
      <c r="Q868" s="2571"/>
      <c r="R868" s="2571"/>
      <c r="S868" s="2571"/>
      <c r="T868" s="2571"/>
      <c r="U868" s="2571"/>
      <c r="V868" s="2571"/>
      <c r="W868" s="2571"/>
      <c r="X868" s="2571"/>
      <c r="Y868" s="2571"/>
      <c r="Z868" s="2571"/>
      <c r="AA868" s="2571"/>
      <c r="AB868" s="2571"/>
      <c r="AC868" s="2571"/>
      <c r="AD868" s="2571"/>
      <c r="AE868" s="2571"/>
      <c r="AF868" s="2571"/>
      <c r="AG868" s="2571"/>
      <c r="AH868" s="2571"/>
      <c r="AI868" s="2571"/>
      <c r="AJ868" s="2571"/>
      <c r="AK868" s="2571"/>
      <c r="AL868" s="2571"/>
      <c r="AM868" s="2571"/>
      <c r="AN868" s="2571"/>
      <c r="AO868" s="2571"/>
      <c r="AP868" s="2571"/>
      <c r="AQ868" s="2571"/>
      <c r="AR868" s="2571"/>
      <c r="AS868" s="2571"/>
    </row>
    <row r="869" spans="1:45" ht="16.5" customHeight="1">
      <c r="A869" s="2571"/>
      <c r="B869" s="2571"/>
      <c r="C869" s="2571"/>
      <c r="D869" s="73"/>
      <c r="E869" s="73"/>
      <c r="F869" s="2629"/>
      <c r="G869" s="2571"/>
      <c r="H869" s="2571"/>
      <c r="I869" s="2571"/>
      <c r="J869" s="2571"/>
      <c r="K869" s="2571"/>
      <c r="L869" s="2571"/>
      <c r="M869" s="2571"/>
      <c r="N869" s="2571"/>
      <c r="O869" s="2571"/>
      <c r="P869" s="2571"/>
      <c r="Q869" s="2571"/>
      <c r="R869" s="2571"/>
      <c r="S869" s="2571"/>
      <c r="T869" s="2571"/>
      <c r="U869" s="2571"/>
      <c r="V869" s="2571"/>
      <c r="W869" s="2571"/>
      <c r="X869" s="2571"/>
      <c r="Y869" s="2571"/>
      <c r="Z869" s="2571"/>
      <c r="AA869" s="2571"/>
      <c r="AB869" s="2571"/>
      <c r="AC869" s="2571"/>
      <c r="AD869" s="2571"/>
      <c r="AE869" s="2571"/>
      <c r="AF869" s="2571"/>
      <c r="AG869" s="2571"/>
      <c r="AH869" s="2571"/>
      <c r="AI869" s="2571"/>
      <c r="AJ869" s="2571"/>
      <c r="AK869" s="2571"/>
      <c r="AL869" s="2571"/>
      <c r="AM869" s="2571"/>
      <c r="AN869" s="2571"/>
      <c r="AO869" s="2571"/>
      <c r="AP869" s="2571"/>
      <c r="AQ869" s="2571"/>
      <c r="AR869" s="2571"/>
      <c r="AS869" s="2571"/>
    </row>
    <row r="870" spans="1:45" ht="16.5" customHeight="1">
      <c r="A870" s="2571"/>
      <c r="B870" s="2571"/>
      <c r="C870" s="2571"/>
      <c r="D870" s="73"/>
      <c r="E870" s="73"/>
      <c r="F870" s="2629"/>
      <c r="G870" s="2571"/>
      <c r="H870" s="2571"/>
      <c r="I870" s="2571"/>
      <c r="J870" s="2571"/>
      <c r="K870" s="2571"/>
      <c r="L870" s="2571"/>
      <c r="M870" s="2571"/>
      <c r="N870" s="2571"/>
      <c r="O870" s="2571"/>
      <c r="P870" s="2571"/>
      <c r="Q870" s="2571"/>
      <c r="R870" s="2571"/>
      <c r="S870" s="2571"/>
      <c r="T870" s="2571"/>
      <c r="U870" s="2571"/>
      <c r="V870" s="2571"/>
      <c r="W870" s="2571"/>
      <c r="X870" s="2571"/>
      <c r="Y870" s="2571"/>
      <c r="Z870" s="2571"/>
      <c r="AA870" s="2571"/>
      <c r="AB870" s="2571"/>
      <c r="AC870" s="2571"/>
      <c r="AD870" s="2571"/>
      <c r="AE870" s="2571"/>
      <c r="AF870" s="2571"/>
      <c r="AG870" s="2571"/>
      <c r="AH870" s="2571"/>
      <c r="AI870" s="2571"/>
      <c r="AJ870" s="2571"/>
      <c r="AK870" s="2571"/>
      <c r="AL870" s="2571"/>
      <c r="AM870" s="2571"/>
      <c r="AN870" s="2571"/>
      <c r="AO870" s="2571"/>
      <c r="AP870" s="2571"/>
      <c r="AQ870" s="2571"/>
      <c r="AR870" s="2571"/>
      <c r="AS870" s="2571"/>
    </row>
    <row r="871" spans="1:45" ht="16.5" customHeight="1">
      <c r="A871" s="2571"/>
      <c r="B871" s="2571"/>
      <c r="C871" s="2571"/>
      <c r="D871" s="73"/>
      <c r="E871" s="73"/>
      <c r="F871" s="2629"/>
      <c r="G871" s="2571"/>
      <c r="H871" s="2571"/>
      <c r="I871" s="2571"/>
      <c r="J871" s="2571"/>
      <c r="K871" s="2571"/>
      <c r="L871" s="2571"/>
      <c r="M871" s="2571"/>
      <c r="N871" s="2571"/>
      <c r="O871" s="2571"/>
      <c r="P871" s="2571"/>
      <c r="Q871" s="2571"/>
      <c r="R871" s="2571"/>
      <c r="S871" s="2571"/>
      <c r="T871" s="2571"/>
      <c r="U871" s="2571"/>
      <c r="V871" s="2571"/>
      <c r="W871" s="2571"/>
      <c r="X871" s="2571"/>
      <c r="Y871" s="2571"/>
      <c r="Z871" s="2571"/>
      <c r="AA871" s="2571"/>
      <c r="AB871" s="2571"/>
      <c r="AC871" s="2571"/>
      <c r="AD871" s="2571"/>
      <c r="AE871" s="2571"/>
      <c r="AF871" s="2571"/>
      <c r="AG871" s="2571"/>
      <c r="AH871" s="2571"/>
      <c r="AI871" s="2571"/>
      <c r="AJ871" s="2571"/>
      <c r="AK871" s="2571"/>
      <c r="AL871" s="2571"/>
      <c r="AM871" s="2571"/>
      <c r="AN871" s="2571"/>
      <c r="AO871" s="2571"/>
      <c r="AP871" s="2571"/>
      <c r="AQ871" s="2571"/>
      <c r="AR871" s="2571"/>
      <c r="AS871" s="2571"/>
    </row>
    <row r="872" spans="1:45" ht="16.5" customHeight="1">
      <c r="A872" s="2571"/>
      <c r="B872" s="2571"/>
      <c r="C872" s="2571"/>
      <c r="D872" s="73"/>
      <c r="E872" s="73"/>
      <c r="F872" s="2629"/>
      <c r="G872" s="2571"/>
      <c r="H872" s="2571"/>
      <c r="I872" s="2571"/>
      <c r="J872" s="2571"/>
      <c r="K872" s="2571"/>
      <c r="L872" s="2571"/>
      <c r="M872" s="2571"/>
      <c r="N872" s="2571"/>
      <c r="O872" s="2571"/>
      <c r="P872" s="2571"/>
      <c r="Q872" s="2571"/>
      <c r="R872" s="2571"/>
      <c r="S872" s="2571"/>
      <c r="T872" s="2571"/>
      <c r="U872" s="2571"/>
      <c r="V872" s="2571"/>
      <c r="W872" s="2571"/>
      <c r="X872" s="2571"/>
      <c r="Y872" s="2571"/>
      <c r="Z872" s="2571"/>
      <c r="AA872" s="2571"/>
      <c r="AB872" s="2571"/>
      <c r="AC872" s="2571"/>
      <c r="AD872" s="2571"/>
      <c r="AE872" s="2571"/>
      <c r="AF872" s="2571"/>
      <c r="AG872" s="2571"/>
      <c r="AH872" s="2571"/>
      <c r="AI872" s="2571"/>
      <c r="AJ872" s="2571"/>
      <c r="AK872" s="2571"/>
      <c r="AL872" s="2571"/>
      <c r="AM872" s="2571"/>
      <c r="AN872" s="2571"/>
      <c r="AO872" s="2571"/>
      <c r="AP872" s="2571"/>
      <c r="AQ872" s="2571"/>
      <c r="AR872" s="2571"/>
      <c r="AS872" s="2571"/>
    </row>
    <row r="873" spans="1:45" ht="16.5" customHeight="1">
      <c r="A873" s="2571"/>
      <c r="B873" s="2571"/>
      <c r="C873" s="2571"/>
      <c r="D873" s="73"/>
      <c r="E873" s="73"/>
      <c r="F873" s="2629"/>
      <c r="G873" s="2571"/>
      <c r="H873" s="2571"/>
      <c r="I873" s="2571"/>
      <c r="J873" s="2571"/>
      <c r="K873" s="2571"/>
      <c r="L873" s="2571"/>
      <c r="M873" s="2571"/>
      <c r="N873" s="2571"/>
      <c r="O873" s="2571"/>
      <c r="P873" s="2571"/>
      <c r="Q873" s="2571"/>
      <c r="R873" s="2571"/>
      <c r="S873" s="2571"/>
      <c r="T873" s="2571"/>
      <c r="U873" s="2571"/>
      <c r="V873" s="2571"/>
      <c r="W873" s="2571"/>
      <c r="X873" s="2571"/>
      <c r="Y873" s="2571"/>
      <c r="Z873" s="2571"/>
      <c r="AA873" s="2571"/>
      <c r="AB873" s="2571"/>
      <c r="AC873" s="2571"/>
      <c r="AD873" s="2571"/>
      <c r="AE873" s="2571"/>
      <c r="AF873" s="2571"/>
      <c r="AG873" s="2571"/>
      <c r="AH873" s="2571"/>
      <c r="AI873" s="2571"/>
      <c r="AJ873" s="2571"/>
      <c r="AK873" s="2571"/>
      <c r="AL873" s="2571"/>
      <c r="AM873" s="2571"/>
      <c r="AN873" s="2571"/>
      <c r="AO873" s="2571"/>
      <c r="AP873" s="2571"/>
      <c r="AQ873" s="2571"/>
      <c r="AR873" s="2571"/>
      <c r="AS873" s="2571"/>
    </row>
    <row r="874" spans="1:45" ht="16.5" customHeight="1">
      <c r="A874" s="2571"/>
      <c r="B874" s="2571"/>
      <c r="C874" s="2571"/>
      <c r="D874" s="73"/>
      <c r="E874" s="73"/>
      <c r="F874" s="2629"/>
      <c r="G874" s="2571"/>
      <c r="H874" s="2571"/>
      <c r="I874" s="2571"/>
      <c r="J874" s="2571"/>
      <c r="K874" s="2571"/>
      <c r="L874" s="2571"/>
      <c r="M874" s="2571"/>
      <c r="N874" s="2571"/>
      <c r="O874" s="2571"/>
      <c r="P874" s="2571"/>
      <c r="Q874" s="2571"/>
      <c r="R874" s="2571"/>
      <c r="S874" s="2571"/>
      <c r="T874" s="2571"/>
      <c r="U874" s="2571"/>
      <c r="V874" s="2571"/>
      <c r="W874" s="2571"/>
      <c r="X874" s="2571"/>
      <c r="Y874" s="2571"/>
      <c r="Z874" s="2571"/>
      <c r="AA874" s="2571"/>
      <c r="AB874" s="2571"/>
      <c r="AC874" s="2571"/>
      <c r="AD874" s="2571"/>
      <c r="AE874" s="2571"/>
      <c r="AF874" s="2571"/>
      <c r="AG874" s="2571"/>
      <c r="AH874" s="2571"/>
      <c r="AI874" s="2571"/>
      <c r="AJ874" s="2571"/>
      <c r="AK874" s="2571"/>
      <c r="AL874" s="2571"/>
      <c r="AM874" s="2571"/>
      <c r="AN874" s="2571"/>
      <c r="AO874" s="2571"/>
      <c r="AP874" s="2571"/>
      <c r="AQ874" s="2571"/>
      <c r="AR874" s="2571"/>
      <c r="AS874" s="2571"/>
    </row>
    <row r="875" spans="1:45" ht="16.5" customHeight="1">
      <c r="A875" s="2571"/>
      <c r="B875" s="2571"/>
      <c r="C875" s="2571"/>
      <c r="D875" s="73"/>
      <c r="E875" s="73"/>
      <c r="F875" s="2629"/>
      <c r="G875" s="2571"/>
      <c r="H875" s="2571"/>
      <c r="I875" s="2571"/>
      <c r="J875" s="2571"/>
      <c r="K875" s="2571"/>
      <c r="L875" s="2571"/>
      <c r="M875" s="2571"/>
      <c r="N875" s="2571"/>
      <c r="O875" s="2571"/>
      <c r="P875" s="2571"/>
      <c r="Q875" s="2571"/>
      <c r="R875" s="2571"/>
      <c r="S875" s="2571"/>
      <c r="T875" s="2571"/>
      <c r="U875" s="2571"/>
      <c r="V875" s="2571"/>
      <c r="W875" s="2571"/>
      <c r="X875" s="2571"/>
      <c r="Y875" s="2571"/>
      <c r="Z875" s="2571"/>
      <c r="AA875" s="2571"/>
      <c r="AB875" s="2571"/>
      <c r="AC875" s="2571"/>
      <c r="AD875" s="2571"/>
      <c r="AE875" s="2571"/>
      <c r="AF875" s="2571"/>
      <c r="AG875" s="2571"/>
      <c r="AH875" s="2571"/>
      <c r="AI875" s="2571"/>
      <c r="AJ875" s="2571"/>
      <c r="AK875" s="2571"/>
      <c r="AL875" s="2571"/>
      <c r="AM875" s="2571"/>
      <c r="AN875" s="2571"/>
      <c r="AO875" s="2571"/>
      <c r="AP875" s="2571"/>
      <c r="AQ875" s="2571"/>
      <c r="AR875" s="2571"/>
      <c r="AS875" s="2571"/>
    </row>
    <row r="876" spans="1:45" ht="16.5" customHeight="1">
      <c r="A876" s="2571"/>
      <c r="B876" s="2571"/>
      <c r="C876" s="2571"/>
      <c r="D876" s="73"/>
      <c r="E876" s="73"/>
      <c r="F876" s="2629"/>
      <c r="G876" s="2571"/>
      <c r="H876" s="2571"/>
      <c r="I876" s="2571"/>
      <c r="J876" s="2571"/>
      <c r="K876" s="2571"/>
      <c r="L876" s="2571"/>
      <c r="M876" s="2571"/>
      <c r="N876" s="2571"/>
      <c r="O876" s="2571"/>
      <c r="P876" s="2571"/>
      <c r="Q876" s="2571"/>
      <c r="R876" s="2571"/>
      <c r="S876" s="2571"/>
      <c r="T876" s="2571"/>
      <c r="U876" s="2571"/>
      <c r="V876" s="2571"/>
      <c r="W876" s="2571"/>
      <c r="X876" s="2571"/>
      <c r="Y876" s="2571"/>
      <c r="Z876" s="2571"/>
      <c r="AA876" s="2571"/>
      <c r="AB876" s="2571"/>
      <c r="AC876" s="2571"/>
      <c r="AD876" s="2571"/>
      <c r="AE876" s="2571"/>
      <c r="AF876" s="2571"/>
      <c r="AG876" s="2571"/>
      <c r="AH876" s="2571"/>
      <c r="AI876" s="2571"/>
      <c r="AJ876" s="2571"/>
      <c r="AK876" s="2571"/>
      <c r="AL876" s="2571"/>
      <c r="AM876" s="2571"/>
      <c r="AN876" s="2571"/>
      <c r="AO876" s="2571"/>
      <c r="AP876" s="2571"/>
      <c r="AQ876" s="2571"/>
      <c r="AR876" s="2571"/>
      <c r="AS876" s="2571"/>
    </row>
    <row r="877" spans="1:45" ht="16.5" customHeight="1">
      <c r="A877" s="2571"/>
      <c r="B877" s="2571"/>
      <c r="C877" s="2571"/>
      <c r="D877" s="73"/>
      <c r="E877" s="73"/>
      <c r="F877" s="2629"/>
      <c r="G877" s="2571"/>
      <c r="H877" s="2571"/>
      <c r="I877" s="2571"/>
      <c r="J877" s="2571"/>
      <c r="K877" s="2571"/>
      <c r="L877" s="2571"/>
      <c r="M877" s="2571"/>
      <c r="N877" s="2571"/>
      <c r="O877" s="2571"/>
      <c r="P877" s="2571"/>
      <c r="Q877" s="2571"/>
      <c r="R877" s="2571"/>
      <c r="S877" s="2571"/>
      <c r="T877" s="2571"/>
      <c r="U877" s="2571"/>
      <c r="V877" s="2571"/>
      <c r="W877" s="2571"/>
      <c r="X877" s="2571"/>
      <c r="Y877" s="2571"/>
      <c r="Z877" s="2571"/>
      <c r="AA877" s="2571"/>
      <c r="AB877" s="2571"/>
      <c r="AC877" s="2571"/>
      <c r="AD877" s="2571"/>
      <c r="AE877" s="2571"/>
      <c r="AF877" s="2571"/>
      <c r="AG877" s="2571"/>
      <c r="AH877" s="2571"/>
      <c r="AI877" s="2571"/>
      <c r="AJ877" s="2571"/>
      <c r="AK877" s="2571"/>
      <c r="AL877" s="2571"/>
      <c r="AM877" s="2571"/>
      <c r="AN877" s="2571"/>
      <c r="AO877" s="2571"/>
      <c r="AP877" s="2571"/>
      <c r="AQ877" s="2571"/>
      <c r="AR877" s="2571"/>
      <c r="AS877" s="2571"/>
    </row>
    <row r="878" spans="1:45" ht="16.5" customHeight="1">
      <c r="A878" s="2571"/>
      <c r="B878" s="2571"/>
      <c r="C878" s="2571"/>
      <c r="D878" s="73"/>
      <c r="E878" s="73"/>
      <c r="F878" s="2629"/>
      <c r="G878" s="2571"/>
      <c r="H878" s="2571"/>
      <c r="I878" s="2571"/>
      <c r="J878" s="2571"/>
      <c r="K878" s="2571"/>
      <c r="L878" s="2571"/>
      <c r="M878" s="2571"/>
      <c r="N878" s="2571"/>
      <c r="O878" s="2571"/>
      <c r="P878" s="2571"/>
      <c r="Q878" s="2571"/>
      <c r="R878" s="2571"/>
      <c r="S878" s="2571"/>
      <c r="T878" s="2571"/>
      <c r="U878" s="2571"/>
      <c r="V878" s="2571"/>
      <c r="W878" s="2571"/>
      <c r="X878" s="2571"/>
      <c r="Y878" s="2571"/>
      <c r="Z878" s="2571"/>
      <c r="AA878" s="2571"/>
      <c r="AB878" s="2571"/>
      <c r="AC878" s="2571"/>
      <c r="AD878" s="2571"/>
      <c r="AE878" s="2571"/>
      <c r="AF878" s="2571"/>
      <c r="AG878" s="2571"/>
      <c r="AH878" s="2571"/>
      <c r="AI878" s="2571"/>
      <c r="AJ878" s="2571"/>
      <c r="AK878" s="2571"/>
      <c r="AL878" s="2571"/>
      <c r="AM878" s="2571"/>
      <c r="AN878" s="2571"/>
      <c r="AO878" s="2571"/>
      <c r="AP878" s="2571"/>
      <c r="AQ878" s="2571"/>
      <c r="AR878" s="2571"/>
      <c r="AS878" s="2571"/>
    </row>
    <row r="879" spans="1:45" ht="16.5" customHeight="1">
      <c r="A879" s="2571"/>
      <c r="B879" s="2571"/>
      <c r="C879" s="2571"/>
      <c r="D879" s="73"/>
      <c r="E879" s="73"/>
      <c r="F879" s="2629"/>
      <c r="G879" s="2571"/>
      <c r="H879" s="2571"/>
      <c r="I879" s="2571"/>
      <c r="J879" s="2571"/>
      <c r="K879" s="2571"/>
      <c r="L879" s="2571"/>
      <c r="M879" s="2571"/>
      <c r="N879" s="2571"/>
      <c r="O879" s="2571"/>
      <c r="P879" s="2571"/>
      <c r="Q879" s="2571"/>
      <c r="R879" s="2571"/>
      <c r="S879" s="2571"/>
      <c r="T879" s="2571"/>
      <c r="U879" s="2571"/>
      <c r="V879" s="2571"/>
      <c r="W879" s="2571"/>
      <c r="X879" s="2571"/>
      <c r="Y879" s="2571"/>
      <c r="Z879" s="2571"/>
      <c r="AA879" s="2571"/>
      <c r="AB879" s="2571"/>
      <c r="AC879" s="2571"/>
      <c r="AD879" s="2571"/>
      <c r="AE879" s="2571"/>
      <c r="AF879" s="2571"/>
      <c r="AG879" s="2571"/>
      <c r="AH879" s="2571"/>
      <c r="AI879" s="2571"/>
      <c r="AJ879" s="2571"/>
      <c r="AK879" s="2571"/>
      <c r="AL879" s="2571"/>
      <c r="AM879" s="2571"/>
      <c r="AN879" s="2571"/>
      <c r="AO879" s="2571"/>
      <c r="AP879" s="2571"/>
      <c r="AQ879" s="2571"/>
      <c r="AR879" s="2571"/>
      <c r="AS879" s="2571"/>
    </row>
    <row r="880" spans="1:45" ht="16.5" customHeight="1">
      <c r="A880" s="2571"/>
      <c r="B880" s="2571"/>
      <c r="C880" s="2571"/>
      <c r="D880" s="73"/>
      <c r="E880" s="73"/>
      <c r="F880" s="2629"/>
      <c r="G880" s="2571"/>
      <c r="H880" s="2571"/>
      <c r="I880" s="2571"/>
      <c r="J880" s="2571"/>
      <c r="K880" s="2571"/>
      <c r="L880" s="2571"/>
      <c r="M880" s="2571"/>
      <c r="N880" s="2571"/>
      <c r="O880" s="2571"/>
      <c r="P880" s="2571"/>
      <c r="Q880" s="2571"/>
      <c r="R880" s="2571"/>
      <c r="S880" s="2571"/>
      <c r="T880" s="2571"/>
      <c r="U880" s="2571"/>
      <c r="V880" s="2571"/>
      <c r="W880" s="2571"/>
      <c r="X880" s="2571"/>
      <c r="Y880" s="2571"/>
      <c r="Z880" s="2571"/>
      <c r="AA880" s="2571"/>
      <c r="AB880" s="2571"/>
      <c r="AC880" s="2571"/>
      <c r="AD880" s="2571"/>
      <c r="AE880" s="2571"/>
      <c r="AF880" s="2571"/>
      <c r="AG880" s="2571"/>
      <c r="AH880" s="2571"/>
      <c r="AI880" s="2571"/>
      <c r="AJ880" s="2571"/>
      <c r="AK880" s="2571"/>
      <c r="AL880" s="2571"/>
      <c r="AM880" s="2571"/>
      <c r="AN880" s="2571"/>
      <c r="AO880" s="2571"/>
      <c r="AP880" s="2571"/>
      <c r="AQ880" s="2571"/>
      <c r="AR880" s="2571"/>
      <c r="AS880" s="2571"/>
    </row>
    <row r="881" spans="1:45" ht="16.5" customHeight="1">
      <c r="A881" s="2571"/>
      <c r="B881" s="2571"/>
      <c r="C881" s="2571"/>
      <c r="D881" s="73"/>
      <c r="E881" s="73"/>
      <c r="F881" s="2629"/>
      <c r="G881" s="2571"/>
      <c r="H881" s="2571"/>
      <c r="I881" s="2571"/>
      <c r="J881" s="2571"/>
      <c r="K881" s="2571"/>
      <c r="L881" s="2571"/>
      <c r="M881" s="2571"/>
      <c r="N881" s="2571"/>
      <c r="O881" s="2571"/>
      <c r="P881" s="2571"/>
      <c r="Q881" s="2571"/>
      <c r="R881" s="2571"/>
      <c r="S881" s="2571"/>
      <c r="T881" s="2571"/>
      <c r="U881" s="2571"/>
      <c r="V881" s="2571"/>
      <c r="W881" s="2571"/>
      <c r="X881" s="2571"/>
      <c r="Y881" s="2571"/>
      <c r="Z881" s="2571"/>
      <c r="AA881" s="2571"/>
      <c r="AB881" s="2571"/>
      <c r="AC881" s="2571"/>
      <c r="AD881" s="2571"/>
      <c r="AE881" s="2571"/>
      <c r="AF881" s="2571"/>
      <c r="AG881" s="2571"/>
      <c r="AH881" s="2571"/>
      <c r="AI881" s="2571"/>
      <c r="AJ881" s="2571"/>
      <c r="AK881" s="2571"/>
      <c r="AL881" s="2571"/>
      <c r="AM881" s="2571"/>
      <c r="AN881" s="2571"/>
      <c r="AO881" s="2571"/>
      <c r="AP881" s="2571"/>
      <c r="AQ881" s="2571"/>
      <c r="AR881" s="2571"/>
      <c r="AS881" s="2571"/>
    </row>
    <row r="882" spans="1:45" ht="16.5" customHeight="1">
      <c r="A882" s="2571"/>
      <c r="B882" s="2571"/>
      <c r="C882" s="2571"/>
      <c r="D882" s="73"/>
      <c r="E882" s="73"/>
      <c r="F882" s="2629"/>
      <c r="G882" s="2571"/>
      <c r="H882" s="2571"/>
      <c r="I882" s="2571"/>
      <c r="J882" s="2571"/>
      <c r="K882" s="2571"/>
      <c r="L882" s="2571"/>
      <c r="M882" s="2571"/>
      <c r="N882" s="2571"/>
      <c r="O882" s="2571"/>
      <c r="P882" s="2571"/>
      <c r="Q882" s="2571"/>
      <c r="R882" s="2571"/>
      <c r="S882" s="2571"/>
      <c r="T882" s="2571"/>
      <c r="U882" s="2571"/>
      <c r="V882" s="2571"/>
      <c r="W882" s="2571"/>
      <c r="X882" s="2571"/>
      <c r="Y882" s="2571"/>
      <c r="Z882" s="2571"/>
      <c r="AA882" s="2571"/>
      <c r="AB882" s="2571"/>
      <c r="AC882" s="2571"/>
      <c r="AD882" s="2571"/>
      <c r="AE882" s="2571"/>
      <c r="AF882" s="2571"/>
      <c r="AG882" s="2571"/>
      <c r="AH882" s="2571"/>
      <c r="AI882" s="2571"/>
      <c r="AJ882" s="2571"/>
      <c r="AK882" s="2571"/>
      <c r="AL882" s="2571"/>
      <c r="AM882" s="2571"/>
      <c r="AN882" s="2571"/>
      <c r="AO882" s="2571"/>
      <c r="AP882" s="2571"/>
      <c r="AQ882" s="2571"/>
      <c r="AR882" s="2571"/>
      <c r="AS882" s="2571"/>
    </row>
    <row r="883" spans="1:45" ht="16.5" customHeight="1">
      <c r="A883" s="2571"/>
      <c r="B883" s="2571"/>
      <c r="C883" s="2571"/>
      <c r="D883" s="73"/>
      <c r="E883" s="73"/>
      <c r="F883" s="2629"/>
      <c r="G883" s="2571"/>
      <c r="H883" s="2571"/>
      <c r="I883" s="2571"/>
      <c r="J883" s="2571"/>
      <c r="K883" s="2571"/>
      <c r="L883" s="2571"/>
      <c r="M883" s="2571"/>
      <c r="N883" s="2571"/>
      <c r="O883" s="2571"/>
      <c r="P883" s="2571"/>
      <c r="Q883" s="2571"/>
      <c r="R883" s="2571"/>
      <c r="S883" s="2571"/>
      <c r="T883" s="2571"/>
      <c r="U883" s="2571"/>
      <c r="V883" s="2571"/>
      <c r="W883" s="2571"/>
      <c r="X883" s="2571"/>
      <c r="Y883" s="2571"/>
      <c r="Z883" s="2571"/>
      <c r="AA883" s="2571"/>
      <c r="AB883" s="2571"/>
      <c r="AC883" s="2571"/>
      <c r="AD883" s="2571"/>
      <c r="AE883" s="2571"/>
      <c r="AF883" s="2571"/>
      <c r="AG883" s="2571"/>
      <c r="AH883" s="2571"/>
      <c r="AI883" s="2571"/>
      <c r="AJ883" s="2571"/>
      <c r="AK883" s="2571"/>
      <c r="AL883" s="2571"/>
      <c r="AM883" s="2571"/>
      <c r="AN883" s="2571"/>
      <c r="AO883" s="2571"/>
      <c r="AP883" s="2571"/>
      <c r="AQ883" s="2571"/>
      <c r="AR883" s="2571"/>
      <c r="AS883" s="2571"/>
    </row>
    <row r="884" spans="1:45" ht="16.5" customHeight="1">
      <c r="A884" s="2571"/>
      <c r="B884" s="2571"/>
      <c r="C884" s="2571"/>
      <c r="D884" s="73"/>
      <c r="E884" s="73"/>
      <c r="F884" s="2629"/>
      <c r="G884" s="2571"/>
      <c r="H884" s="2571"/>
      <c r="I884" s="2571"/>
      <c r="J884" s="2571"/>
      <c r="K884" s="2571"/>
      <c r="L884" s="2571"/>
      <c r="M884" s="2571"/>
      <c r="N884" s="2571"/>
      <c r="O884" s="2571"/>
      <c r="P884" s="2571"/>
      <c r="Q884" s="2571"/>
      <c r="R884" s="2571"/>
      <c r="S884" s="2571"/>
      <c r="T884" s="2571"/>
      <c r="U884" s="2571"/>
      <c r="V884" s="2571"/>
      <c r="W884" s="2571"/>
      <c r="X884" s="2571"/>
      <c r="Y884" s="2571"/>
      <c r="Z884" s="2571"/>
      <c r="AA884" s="2571"/>
      <c r="AB884" s="2571"/>
      <c r="AC884" s="2571"/>
      <c r="AD884" s="2571"/>
      <c r="AE884" s="2571"/>
      <c r="AF884" s="2571"/>
      <c r="AG884" s="2571"/>
      <c r="AH884" s="2571"/>
      <c r="AI884" s="2571"/>
      <c r="AJ884" s="2571"/>
      <c r="AK884" s="2571"/>
      <c r="AL884" s="2571"/>
      <c r="AM884" s="2571"/>
      <c r="AN884" s="2571"/>
      <c r="AO884" s="2571"/>
      <c r="AP884" s="2571"/>
      <c r="AQ884" s="2571"/>
      <c r="AR884" s="2571"/>
      <c r="AS884" s="2571"/>
    </row>
    <row r="885" spans="1:45" ht="16.5" customHeight="1">
      <c r="A885" s="2571"/>
      <c r="B885" s="2571"/>
      <c r="C885" s="2571"/>
      <c r="D885" s="73"/>
      <c r="E885" s="73"/>
      <c r="F885" s="2629"/>
      <c r="G885" s="2571"/>
      <c r="H885" s="2571"/>
      <c r="I885" s="2571"/>
      <c r="J885" s="2571"/>
      <c r="K885" s="2571"/>
      <c r="L885" s="2571"/>
      <c r="M885" s="2571"/>
      <c r="N885" s="2571"/>
      <c r="O885" s="2571"/>
      <c r="P885" s="2571"/>
      <c r="Q885" s="2571"/>
      <c r="R885" s="2571"/>
      <c r="S885" s="2571"/>
      <c r="T885" s="2571"/>
      <c r="U885" s="2571"/>
      <c r="V885" s="2571"/>
      <c r="W885" s="2571"/>
      <c r="X885" s="2571"/>
      <c r="Y885" s="2571"/>
      <c r="Z885" s="2571"/>
      <c r="AA885" s="2571"/>
      <c r="AB885" s="2571"/>
      <c r="AC885" s="2571"/>
      <c r="AD885" s="2571"/>
      <c r="AE885" s="2571"/>
      <c r="AF885" s="2571"/>
      <c r="AG885" s="2571"/>
      <c r="AH885" s="2571"/>
      <c r="AI885" s="2571"/>
      <c r="AJ885" s="2571"/>
      <c r="AK885" s="2571"/>
      <c r="AL885" s="2571"/>
      <c r="AM885" s="2571"/>
      <c r="AN885" s="2571"/>
      <c r="AO885" s="2571"/>
      <c r="AP885" s="2571"/>
      <c r="AQ885" s="2571"/>
      <c r="AR885" s="2571"/>
      <c r="AS885" s="2571"/>
    </row>
    <row r="886" spans="1:45" ht="16.5" customHeight="1">
      <c r="A886" s="2571"/>
      <c r="B886" s="2571"/>
      <c r="C886" s="2571"/>
      <c r="D886" s="73"/>
      <c r="E886" s="73"/>
      <c r="F886" s="2629"/>
      <c r="G886" s="2571"/>
      <c r="H886" s="2571"/>
      <c r="I886" s="2571"/>
      <c r="J886" s="2571"/>
      <c r="K886" s="2571"/>
      <c r="L886" s="2571"/>
      <c r="M886" s="2571"/>
      <c r="N886" s="2571"/>
      <c r="O886" s="2571"/>
      <c r="P886" s="2571"/>
      <c r="Q886" s="2571"/>
      <c r="R886" s="2571"/>
      <c r="S886" s="2571"/>
      <c r="T886" s="2571"/>
      <c r="U886" s="2571"/>
      <c r="V886" s="2571"/>
      <c r="W886" s="2571"/>
      <c r="X886" s="2571"/>
      <c r="Y886" s="2571"/>
      <c r="Z886" s="2571"/>
      <c r="AA886" s="2571"/>
      <c r="AB886" s="2571"/>
      <c r="AC886" s="2571"/>
      <c r="AD886" s="2571"/>
      <c r="AE886" s="2571"/>
      <c r="AF886" s="2571"/>
      <c r="AG886" s="2571"/>
      <c r="AH886" s="2571"/>
      <c r="AI886" s="2571"/>
      <c r="AJ886" s="2571"/>
      <c r="AK886" s="2571"/>
      <c r="AL886" s="2571"/>
      <c r="AM886" s="2571"/>
      <c r="AN886" s="2571"/>
      <c r="AO886" s="2571"/>
      <c r="AP886" s="2571"/>
      <c r="AQ886" s="2571"/>
      <c r="AR886" s="2571"/>
      <c r="AS886" s="2571"/>
    </row>
    <row r="887" spans="1:45" ht="16.5" customHeight="1">
      <c r="A887" s="2571"/>
      <c r="B887" s="2571"/>
      <c r="C887" s="2571"/>
      <c r="D887" s="73"/>
      <c r="E887" s="73"/>
      <c r="F887" s="2629"/>
      <c r="G887" s="2571"/>
      <c r="H887" s="2571"/>
      <c r="I887" s="2571"/>
      <c r="J887" s="2571"/>
      <c r="K887" s="2571"/>
      <c r="L887" s="2571"/>
      <c r="M887" s="2571"/>
      <c r="N887" s="2571"/>
      <c r="O887" s="2571"/>
      <c r="P887" s="2571"/>
      <c r="Q887" s="2571"/>
      <c r="R887" s="2571"/>
      <c r="S887" s="2571"/>
      <c r="T887" s="2571"/>
      <c r="U887" s="2571"/>
      <c r="V887" s="2571"/>
      <c r="W887" s="2571"/>
      <c r="X887" s="2571"/>
      <c r="Y887" s="2571"/>
      <c r="Z887" s="2571"/>
      <c r="AA887" s="2571"/>
      <c r="AB887" s="2571"/>
      <c r="AC887" s="2571"/>
      <c r="AD887" s="2571"/>
      <c r="AE887" s="2571"/>
      <c r="AF887" s="2571"/>
      <c r="AG887" s="2571"/>
      <c r="AH887" s="2571"/>
      <c r="AI887" s="2571"/>
      <c r="AJ887" s="2571"/>
      <c r="AK887" s="2571"/>
      <c r="AL887" s="2571"/>
      <c r="AM887" s="2571"/>
      <c r="AN887" s="2571"/>
      <c r="AO887" s="2571"/>
      <c r="AP887" s="2571"/>
      <c r="AQ887" s="2571"/>
      <c r="AR887" s="2571"/>
      <c r="AS887" s="2571"/>
    </row>
    <row r="888" spans="1:45" ht="16.5" customHeight="1">
      <c r="A888" s="2571"/>
      <c r="B888" s="2571"/>
      <c r="C888" s="2571"/>
      <c r="D888" s="73"/>
      <c r="E888" s="73"/>
      <c r="F888" s="2629"/>
      <c r="G888" s="2571"/>
      <c r="H888" s="2571"/>
      <c r="I888" s="2571"/>
      <c r="J888" s="2571"/>
      <c r="K888" s="2571"/>
      <c r="L888" s="2571"/>
      <c r="M888" s="2571"/>
      <c r="N888" s="2571"/>
      <c r="O888" s="2571"/>
      <c r="P888" s="2571"/>
      <c r="Q888" s="2571"/>
      <c r="R888" s="2571"/>
      <c r="S888" s="2571"/>
      <c r="T888" s="2571"/>
      <c r="U888" s="2571"/>
      <c r="V888" s="2571"/>
      <c r="W888" s="2571"/>
      <c r="X888" s="2571"/>
      <c r="Y888" s="2571"/>
      <c r="Z888" s="2571"/>
      <c r="AA888" s="2571"/>
      <c r="AB888" s="2571"/>
      <c r="AC888" s="2571"/>
      <c r="AD888" s="2571"/>
      <c r="AE888" s="2571"/>
      <c r="AF888" s="2571"/>
      <c r="AG888" s="2571"/>
      <c r="AH888" s="2571"/>
      <c r="AI888" s="2571"/>
      <c r="AJ888" s="2571"/>
      <c r="AK888" s="2571"/>
      <c r="AL888" s="2571"/>
      <c r="AM888" s="2571"/>
      <c r="AN888" s="2571"/>
      <c r="AO888" s="2571"/>
      <c r="AP888" s="2571"/>
      <c r="AQ888" s="2571"/>
      <c r="AR888" s="2571"/>
      <c r="AS888" s="2571"/>
    </row>
    <row r="889" spans="1:45" ht="16.5" customHeight="1">
      <c r="A889" s="2571"/>
      <c r="B889" s="2571"/>
      <c r="C889" s="2571"/>
      <c r="D889" s="73"/>
      <c r="E889" s="73"/>
      <c r="F889" s="2629"/>
      <c r="G889" s="2571"/>
      <c r="H889" s="2571"/>
      <c r="I889" s="2571"/>
      <c r="J889" s="2571"/>
      <c r="K889" s="2571"/>
      <c r="L889" s="2571"/>
      <c r="M889" s="2571"/>
      <c r="N889" s="2571"/>
      <c r="O889" s="2571"/>
      <c r="P889" s="2571"/>
      <c r="Q889" s="2571"/>
      <c r="R889" s="2571"/>
      <c r="S889" s="2571"/>
      <c r="T889" s="2571"/>
      <c r="U889" s="2571"/>
      <c r="V889" s="2571"/>
      <c r="W889" s="2571"/>
      <c r="X889" s="2571"/>
      <c r="Y889" s="2571"/>
      <c r="Z889" s="2571"/>
      <c r="AA889" s="2571"/>
      <c r="AB889" s="2571"/>
      <c r="AC889" s="2571"/>
      <c r="AD889" s="2571"/>
      <c r="AE889" s="2571"/>
      <c r="AF889" s="2571"/>
      <c r="AG889" s="2571"/>
      <c r="AH889" s="2571"/>
      <c r="AI889" s="2571"/>
      <c r="AJ889" s="2571"/>
      <c r="AK889" s="2571"/>
      <c r="AL889" s="2571"/>
      <c r="AM889" s="2571"/>
      <c r="AN889" s="2571"/>
      <c r="AO889" s="2571"/>
      <c r="AP889" s="2571"/>
      <c r="AQ889" s="2571"/>
      <c r="AR889" s="2571"/>
      <c r="AS889" s="2571"/>
    </row>
    <row r="890" spans="1:45" ht="16.5" customHeight="1">
      <c r="A890" s="2571"/>
      <c r="B890" s="2571"/>
      <c r="C890" s="2571"/>
      <c r="D890" s="73"/>
      <c r="E890" s="73"/>
      <c r="F890" s="2629"/>
      <c r="G890" s="2571"/>
      <c r="H890" s="2571"/>
      <c r="I890" s="2571"/>
      <c r="J890" s="2571"/>
      <c r="K890" s="2571"/>
      <c r="L890" s="2571"/>
      <c r="M890" s="2571"/>
      <c r="N890" s="2571"/>
      <c r="O890" s="2571"/>
      <c r="P890" s="2571"/>
      <c r="Q890" s="2571"/>
      <c r="R890" s="2571"/>
      <c r="S890" s="2571"/>
      <c r="T890" s="2571"/>
      <c r="U890" s="2571"/>
      <c r="V890" s="2571"/>
      <c r="W890" s="2571"/>
      <c r="X890" s="2571"/>
      <c r="Y890" s="2571"/>
      <c r="Z890" s="2571"/>
      <c r="AA890" s="2571"/>
      <c r="AB890" s="2571"/>
      <c r="AC890" s="2571"/>
      <c r="AD890" s="2571"/>
      <c r="AE890" s="2571"/>
      <c r="AF890" s="2571"/>
      <c r="AG890" s="2571"/>
      <c r="AH890" s="2571"/>
      <c r="AI890" s="2571"/>
      <c r="AJ890" s="2571"/>
      <c r="AK890" s="2571"/>
      <c r="AL890" s="2571"/>
      <c r="AM890" s="2571"/>
      <c r="AN890" s="2571"/>
      <c r="AO890" s="2571"/>
      <c r="AP890" s="2571"/>
      <c r="AQ890" s="2571"/>
      <c r="AR890" s="2571"/>
      <c r="AS890" s="2571"/>
    </row>
    <row r="891" spans="1:45" ht="16.5" customHeight="1">
      <c r="A891" s="2571"/>
      <c r="B891" s="2571"/>
      <c r="C891" s="2571"/>
      <c r="D891" s="73"/>
      <c r="E891" s="73"/>
      <c r="F891" s="2629"/>
      <c r="G891" s="2571"/>
      <c r="H891" s="2571"/>
      <c r="I891" s="2571"/>
      <c r="J891" s="2571"/>
      <c r="K891" s="2571"/>
      <c r="L891" s="2571"/>
      <c r="M891" s="2571"/>
      <c r="N891" s="2571"/>
      <c r="O891" s="2571"/>
      <c r="P891" s="2571"/>
      <c r="Q891" s="2571"/>
      <c r="R891" s="2571"/>
      <c r="S891" s="2571"/>
      <c r="T891" s="2571"/>
      <c r="U891" s="2571"/>
      <c r="V891" s="2571"/>
      <c r="W891" s="2571"/>
      <c r="X891" s="2571"/>
      <c r="Y891" s="2571"/>
      <c r="Z891" s="2571"/>
      <c r="AA891" s="2571"/>
      <c r="AB891" s="2571"/>
      <c r="AC891" s="2571"/>
      <c r="AD891" s="2571"/>
      <c r="AE891" s="2571"/>
      <c r="AF891" s="2571"/>
      <c r="AG891" s="2571"/>
      <c r="AH891" s="2571"/>
      <c r="AI891" s="2571"/>
      <c r="AJ891" s="2571"/>
      <c r="AK891" s="2571"/>
      <c r="AL891" s="2571"/>
      <c r="AM891" s="2571"/>
      <c r="AN891" s="2571"/>
      <c r="AO891" s="2571"/>
      <c r="AP891" s="2571"/>
      <c r="AQ891" s="2571"/>
      <c r="AR891" s="2571"/>
      <c r="AS891" s="2571"/>
    </row>
    <row r="892" spans="1:45" ht="16.5" customHeight="1">
      <c r="A892" s="2571"/>
      <c r="B892" s="2571"/>
      <c r="C892" s="2571"/>
      <c r="D892" s="73"/>
      <c r="E892" s="73"/>
      <c r="F892" s="2629"/>
      <c r="G892" s="2571"/>
      <c r="H892" s="2571"/>
      <c r="I892" s="2571"/>
      <c r="J892" s="2571"/>
      <c r="K892" s="2571"/>
      <c r="L892" s="2571"/>
      <c r="M892" s="2571"/>
      <c r="N892" s="2571"/>
      <c r="O892" s="2571"/>
      <c r="P892" s="2571"/>
      <c r="Q892" s="2571"/>
      <c r="R892" s="2571"/>
      <c r="S892" s="2571"/>
      <c r="T892" s="2571"/>
      <c r="U892" s="2571"/>
      <c r="V892" s="2571"/>
      <c r="W892" s="2571"/>
      <c r="X892" s="2571"/>
      <c r="Y892" s="2571"/>
      <c r="Z892" s="2571"/>
      <c r="AA892" s="2571"/>
      <c r="AB892" s="2571"/>
      <c r="AC892" s="2571"/>
      <c r="AD892" s="2571"/>
      <c r="AE892" s="2571"/>
      <c r="AF892" s="2571"/>
      <c r="AG892" s="2571"/>
      <c r="AH892" s="2571"/>
      <c r="AI892" s="2571"/>
      <c r="AJ892" s="2571"/>
      <c r="AK892" s="2571"/>
      <c r="AL892" s="2571"/>
      <c r="AM892" s="2571"/>
      <c r="AN892" s="2571"/>
      <c r="AO892" s="2571"/>
      <c r="AP892" s="2571"/>
      <c r="AQ892" s="2571"/>
      <c r="AR892" s="2571"/>
      <c r="AS892" s="2571"/>
    </row>
    <row r="893" spans="1:45" ht="16.5" customHeight="1">
      <c r="A893" s="2571"/>
      <c r="B893" s="2571"/>
      <c r="C893" s="2571"/>
      <c r="D893" s="73"/>
      <c r="E893" s="73"/>
      <c r="F893" s="2629"/>
      <c r="G893" s="2571"/>
      <c r="H893" s="2571"/>
      <c r="I893" s="2571"/>
      <c r="J893" s="2571"/>
      <c r="K893" s="2571"/>
      <c r="L893" s="2571"/>
      <c r="M893" s="2571"/>
      <c r="N893" s="2571"/>
      <c r="O893" s="2571"/>
      <c r="P893" s="2571"/>
      <c r="Q893" s="2571"/>
      <c r="R893" s="2571"/>
      <c r="S893" s="2571"/>
      <c r="T893" s="2571"/>
      <c r="U893" s="2571"/>
      <c r="V893" s="2571"/>
      <c r="W893" s="2571"/>
      <c r="X893" s="2571"/>
      <c r="Y893" s="2571"/>
      <c r="Z893" s="2571"/>
      <c r="AA893" s="2571"/>
      <c r="AB893" s="2571"/>
      <c r="AC893" s="2571"/>
      <c r="AD893" s="2571"/>
      <c r="AE893" s="2571"/>
      <c r="AF893" s="2571"/>
      <c r="AG893" s="2571"/>
      <c r="AH893" s="2571"/>
      <c r="AI893" s="2571"/>
      <c r="AJ893" s="2571"/>
      <c r="AK893" s="2571"/>
      <c r="AL893" s="2571"/>
      <c r="AM893" s="2571"/>
      <c r="AN893" s="2571"/>
      <c r="AO893" s="2571"/>
      <c r="AP893" s="2571"/>
      <c r="AQ893" s="2571"/>
      <c r="AR893" s="2571"/>
      <c r="AS893" s="2571"/>
    </row>
    <row r="894" spans="1:45" ht="16.5" customHeight="1">
      <c r="A894" s="2571"/>
      <c r="B894" s="2571"/>
      <c r="C894" s="2571"/>
      <c r="D894" s="73"/>
      <c r="E894" s="73"/>
      <c r="F894" s="2629"/>
      <c r="G894" s="2571"/>
      <c r="H894" s="2571"/>
      <c r="I894" s="2571"/>
      <c r="J894" s="2571"/>
      <c r="K894" s="2571"/>
      <c r="L894" s="2571"/>
      <c r="M894" s="2571"/>
      <c r="N894" s="2571"/>
      <c r="O894" s="2571"/>
      <c r="P894" s="2571"/>
      <c r="Q894" s="2571"/>
      <c r="R894" s="2571"/>
      <c r="S894" s="2571"/>
      <c r="T894" s="2571"/>
      <c r="U894" s="2571"/>
      <c r="V894" s="2571"/>
      <c r="W894" s="2571"/>
      <c r="X894" s="2571"/>
      <c r="Y894" s="2571"/>
      <c r="Z894" s="2571"/>
      <c r="AA894" s="2571"/>
      <c r="AB894" s="2571"/>
      <c r="AC894" s="2571"/>
      <c r="AD894" s="2571"/>
      <c r="AE894" s="2571"/>
      <c r="AF894" s="2571"/>
      <c r="AG894" s="2571"/>
      <c r="AH894" s="2571"/>
      <c r="AI894" s="2571"/>
      <c r="AJ894" s="2571"/>
      <c r="AK894" s="2571"/>
      <c r="AL894" s="2571"/>
      <c r="AM894" s="2571"/>
      <c r="AN894" s="2571"/>
      <c r="AO894" s="2571"/>
      <c r="AP894" s="2571"/>
      <c r="AQ894" s="2571"/>
      <c r="AR894" s="2571"/>
      <c r="AS894" s="2571"/>
    </row>
    <row r="895" spans="1:45" ht="16.5" customHeight="1">
      <c r="A895" s="2571"/>
      <c r="B895" s="2571"/>
      <c r="C895" s="2571"/>
      <c r="D895" s="73"/>
      <c r="E895" s="73"/>
      <c r="F895" s="2629"/>
      <c r="G895" s="2571"/>
      <c r="H895" s="2571"/>
      <c r="I895" s="2571"/>
      <c r="J895" s="2571"/>
      <c r="K895" s="2571"/>
      <c r="L895" s="2571"/>
      <c r="M895" s="2571"/>
      <c r="N895" s="2571"/>
      <c r="O895" s="2571"/>
      <c r="P895" s="2571"/>
      <c r="Q895" s="2571"/>
      <c r="R895" s="2571"/>
      <c r="S895" s="2571"/>
      <c r="T895" s="2571"/>
      <c r="U895" s="2571"/>
      <c r="V895" s="2571"/>
      <c r="W895" s="2571"/>
      <c r="X895" s="2571"/>
      <c r="Y895" s="2571"/>
      <c r="Z895" s="2571"/>
      <c r="AA895" s="2571"/>
      <c r="AB895" s="2571"/>
      <c r="AC895" s="2571"/>
      <c r="AD895" s="2571"/>
      <c r="AE895" s="2571"/>
      <c r="AF895" s="2571"/>
      <c r="AG895" s="2571"/>
      <c r="AH895" s="2571"/>
      <c r="AI895" s="2571"/>
      <c r="AJ895" s="2571"/>
      <c r="AK895" s="2571"/>
      <c r="AL895" s="2571"/>
      <c r="AM895" s="2571"/>
      <c r="AN895" s="2571"/>
      <c r="AO895" s="2571"/>
      <c r="AP895" s="2571"/>
      <c r="AQ895" s="2571"/>
      <c r="AR895" s="2571"/>
      <c r="AS895" s="2571"/>
    </row>
    <row r="896" spans="1:45" ht="16.5" customHeight="1">
      <c r="A896" s="2571"/>
      <c r="B896" s="2571"/>
      <c r="C896" s="2571"/>
      <c r="D896" s="73"/>
      <c r="E896" s="73"/>
      <c r="F896" s="2629"/>
      <c r="G896" s="2571"/>
      <c r="H896" s="2571"/>
      <c r="I896" s="2571"/>
      <c r="J896" s="2571"/>
      <c r="K896" s="2571"/>
      <c r="L896" s="2571"/>
      <c r="M896" s="2571"/>
      <c r="N896" s="2571"/>
      <c r="O896" s="2571"/>
      <c r="P896" s="2571"/>
      <c r="Q896" s="2571"/>
      <c r="R896" s="2571"/>
      <c r="S896" s="2571"/>
      <c r="T896" s="2571"/>
      <c r="U896" s="2571"/>
      <c r="V896" s="2571"/>
      <c r="W896" s="2571"/>
      <c r="X896" s="2571"/>
      <c r="Y896" s="2571"/>
      <c r="Z896" s="2571"/>
      <c r="AA896" s="2571"/>
      <c r="AB896" s="2571"/>
      <c r="AC896" s="2571"/>
      <c r="AD896" s="2571"/>
      <c r="AE896" s="2571"/>
      <c r="AF896" s="2571"/>
      <c r="AG896" s="2571"/>
      <c r="AH896" s="2571"/>
      <c r="AI896" s="2571"/>
      <c r="AJ896" s="2571"/>
      <c r="AK896" s="2571"/>
      <c r="AL896" s="2571"/>
      <c r="AM896" s="2571"/>
      <c r="AN896" s="2571"/>
      <c r="AO896" s="2571"/>
      <c r="AP896" s="2571"/>
      <c r="AQ896" s="2571"/>
      <c r="AR896" s="2571"/>
      <c r="AS896" s="2571"/>
    </row>
    <row r="897" spans="1:45" ht="16.5" customHeight="1">
      <c r="A897" s="2571"/>
      <c r="B897" s="2571"/>
      <c r="C897" s="2571"/>
      <c r="D897" s="73"/>
      <c r="E897" s="73"/>
      <c r="F897" s="2629"/>
      <c r="G897" s="2571"/>
      <c r="H897" s="2571"/>
      <c r="I897" s="2571"/>
      <c r="J897" s="2571"/>
      <c r="K897" s="2571"/>
      <c r="L897" s="2571"/>
      <c r="M897" s="2571"/>
      <c r="N897" s="2571"/>
      <c r="O897" s="2571"/>
      <c r="P897" s="2571"/>
      <c r="Q897" s="2571"/>
      <c r="R897" s="2571"/>
      <c r="S897" s="2571"/>
      <c r="T897" s="2571"/>
      <c r="U897" s="2571"/>
      <c r="V897" s="2571"/>
      <c r="W897" s="2571"/>
      <c r="X897" s="2571"/>
      <c r="Y897" s="2571"/>
      <c r="Z897" s="2571"/>
      <c r="AA897" s="2571"/>
      <c r="AB897" s="2571"/>
      <c r="AC897" s="2571"/>
      <c r="AD897" s="2571"/>
      <c r="AE897" s="2571"/>
      <c r="AF897" s="2571"/>
      <c r="AG897" s="2571"/>
      <c r="AH897" s="2571"/>
      <c r="AI897" s="2571"/>
      <c r="AJ897" s="2571"/>
      <c r="AK897" s="2571"/>
      <c r="AL897" s="2571"/>
      <c r="AM897" s="2571"/>
      <c r="AN897" s="2571"/>
      <c r="AO897" s="2571"/>
      <c r="AP897" s="2571"/>
      <c r="AQ897" s="2571"/>
      <c r="AR897" s="2571"/>
      <c r="AS897" s="2571"/>
    </row>
    <row r="898" spans="1:45" ht="16.5" customHeight="1">
      <c r="A898" s="2571"/>
      <c r="B898" s="2571"/>
      <c r="C898" s="2571"/>
      <c r="D898" s="73"/>
      <c r="E898" s="73"/>
      <c r="F898" s="2629"/>
      <c r="G898" s="2571"/>
      <c r="H898" s="2571"/>
      <c r="I898" s="2571"/>
      <c r="J898" s="2571"/>
      <c r="K898" s="2571"/>
      <c r="L898" s="2571"/>
      <c r="M898" s="2571"/>
      <c r="N898" s="2571"/>
      <c r="O898" s="2571"/>
      <c r="P898" s="2571"/>
      <c r="Q898" s="2571"/>
      <c r="R898" s="2571"/>
      <c r="S898" s="2571"/>
      <c r="T898" s="2571"/>
      <c r="U898" s="2571"/>
      <c r="V898" s="2571"/>
      <c r="W898" s="2571"/>
      <c r="X898" s="2571"/>
      <c r="Y898" s="2571"/>
      <c r="Z898" s="2571"/>
      <c r="AA898" s="2571"/>
      <c r="AB898" s="2571"/>
      <c r="AC898" s="2571"/>
      <c r="AD898" s="2571"/>
      <c r="AE898" s="2571"/>
      <c r="AF898" s="2571"/>
      <c r="AG898" s="2571"/>
      <c r="AH898" s="2571"/>
      <c r="AI898" s="2571"/>
      <c r="AJ898" s="2571"/>
      <c r="AK898" s="2571"/>
      <c r="AL898" s="2571"/>
      <c r="AM898" s="2571"/>
      <c r="AN898" s="2571"/>
      <c r="AO898" s="2571"/>
      <c r="AP898" s="2571"/>
      <c r="AQ898" s="2571"/>
      <c r="AR898" s="2571"/>
      <c r="AS898" s="2571"/>
    </row>
    <row r="899" spans="1:45" ht="16.5" customHeight="1">
      <c r="A899" s="2571"/>
      <c r="B899" s="2571"/>
      <c r="C899" s="2571"/>
      <c r="D899" s="73"/>
      <c r="E899" s="73"/>
      <c r="F899" s="2629"/>
      <c r="G899" s="2571"/>
      <c r="H899" s="2571"/>
      <c r="I899" s="2571"/>
      <c r="J899" s="2571"/>
      <c r="K899" s="2571"/>
      <c r="L899" s="2571"/>
      <c r="M899" s="2571"/>
      <c r="N899" s="2571"/>
      <c r="O899" s="2571"/>
      <c r="P899" s="2571"/>
      <c r="Q899" s="2571"/>
      <c r="R899" s="2571"/>
      <c r="S899" s="2571"/>
      <c r="T899" s="2571"/>
      <c r="U899" s="2571"/>
      <c r="V899" s="2571"/>
      <c r="W899" s="2571"/>
      <c r="X899" s="2571"/>
      <c r="Y899" s="2571"/>
      <c r="Z899" s="2571"/>
      <c r="AA899" s="2571"/>
      <c r="AB899" s="2571"/>
      <c r="AC899" s="2571"/>
      <c r="AD899" s="2571"/>
      <c r="AE899" s="2571"/>
      <c r="AF899" s="2571"/>
      <c r="AG899" s="2571"/>
      <c r="AH899" s="2571"/>
      <c r="AI899" s="2571"/>
      <c r="AJ899" s="2571"/>
      <c r="AK899" s="2571"/>
      <c r="AL899" s="2571"/>
      <c r="AM899" s="2571"/>
      <c r="AN899" s="2571"/>
      <c r="AO899" s="2571"/>
      <c r="AP899" s="2571"/>
      <c r="AQ899" s="2571"/>
      <c r="AR899" s="2571"/>
      <c r="AS899" s="2571"/>
    </row>
    <row r="900" spans="1:45" ht="16.5" customHeight="1">
      <c r="A900" s="2571"/>
      <c r="B900" s="2571"/>
      <c r="C900" s="2571"/>
      <c r="D900" s="73"/>
      <c r="E900" s="73"/>
      <c r="F900" s="2629"/>
      <c r="G900" s="2571"/>
      <c r="H900" s="2571"/>
      <c r="I900" s="2571"/>
      <c r="J900" s="2571"/>
      <c r="K900" s="2571"/>
      <c r="L900" s="2571"/>
      <c r="M900" s="2571"/>
      <c r="N900" s="2571"/>
      <c r="O900" s="2571"/>
      <c r="P900" s="2571"/>
      <c r="Q900" s="2571"/>
      <c r="R900" s="2571"/>
      <c r="S900" s="2571"/>
      <c r="T900" s="2571"/>
      <c r="U900" s="2571"/>
      <c r="V900" s="2571"/>
      <c r="W900" s="2571"/>
      <c r="X900" s="2571"/>
      <c r="Y900" s="2571"/>
      <c r="Z900" s="2571"/>
      <c r="AA900" s="2571"/>
      <c r="AB900" s="2571"/>
      <c r="AC900" s="2571"/>
      <c r="AD900" s="2571"/>
      <c r="AE900" s="2571"/>
      <c r="AF900" s="2571"/>
      <c r="AG900" s="2571"/>
      <c r="AH900" s="2571"/>
      <c r="AI900" s="2571"/>
      <c r="AJ900" s="2571"/>
      <c r="AK900" s="2571"/>
      <c r="AL900" s="2571"/>
      <c r="AM900" s="2571"/>
      <c r="AN900" s="2571"/>
      <c r="AO900" s="2571"/>
      <c r="AP900" s="2571"/>
      <c r="AQ900" s="2571"/>
      <c r="AR900" s="2571"/>
      <c r="AS900" s="2571"/>
    </row>
    <row r="901" spans="1:45" ht="16.5" customHeight="1">
      <c r="A901" s="2571"/>
      <c r="B901" s="2571"/>
      <c r="C901" s="2571"/>
      <c r="D901" s="73"/>
      <c r="E901" s="73"/>
      <c r="F901" s="2629"/>
      <c r="G901" s="2571"/>
      <c r="H901" s="2571"/>
      <c r="I901" s="2571"/>
      <c r="J901" s="2571"/>
      <c r="K901" s="2571"/>
      <c r="L901" s="2571"/>
      <c r="M901" s="2571"/>
      <c r="N901" s="2571"/>
      <c r="O901" s="2571"/>
      <c r="P901" s="2571"/>
      <c r="Q901" s="2571"/>
      <c r="R901" s="2571"/>
      <c r="S901" s="2571"/>
      <c r="T901" s="2571"/>
      <c r="U901" s="2571"/>
      <c r="V901" s="2571"/>
      <c r="W901" s="2571"/>
      <c r="X901" s="2571"/>
      <c r="Y901" s="2571"/>
      <c r="Z901" s="2571"/>
      <c r="AA901" s="2571"/>
      <c r="AB901" s="2571"/>
      <c r="AC901" s="2571"/>
      <c r="AD901" s="2571"/>
      <c r="AE901" s="2571"/>
      <c r="AF901" s="2571"/>
      <c r="AG901" s="2571"/>
      <c r="AH901" s="2571"/>
      <c r="AI901" s="2571"/>
      <c r="AJ901" s="2571"/>
      <c r="AK901" s="2571"/>
      <c r="AL901" s="2571"/>
      <c r="AM901" s="2571"/>
      <c r="AN901" s="2571"/>
      <c r="AO901" s="2571"/>
      <c r="AP901" s="2571"/>
      <c r="AQ901" s="2571"/>
      <c r="AR901" s="2571"/>
      <c r="AS901" s="2571"/>
    </row>
    <row r="902" spans="1:45" ht="16.5" customHeight="1">
      <c r="A902" s="2571"/>
      <c r="B902" s="2571"/>
      <c r="C902" s="2571"/>
      <c r="D902" s="73"/>
      <c r="E902" s="73"/>
      <c r="F902" s="2629"/>
      <c r="G902" s="2571"/>
      <c r="H902" s="2571"/>
      <c r="I902" s="2571"/>
      <c r="J902" s="2571"/>
      <c r="K902" s="2571"/>
      <c r="L902" s="2571"/>
      <c r="M902" s="2571"/>
      <c r="N902" s="2571"/>
      <c r="O902" s="2571"/>
      <c r="P902" s="2571"/>
      <c r="Q902" s="2571"/>
      <c r="R902" s="2571"/>
      <c r="S902" s="2571"/>
      <c r="T902" s="2571"/>
      <c r="U902" s="2571"/>
      <c r="V902" s="2571"/>
      <c r="W902" s="2571"/>
      <c r="X902" s="2571"/>
      <c r="Y902" s="2571"/>
      <c r="Z902" s="2571"/>
      <c r="AA902" s="2571"/>
      <c r="AB902" s="2571"/>
      <c r="AC902" s="2571"/>
      <c r="AD902" s="2571"/>
      <c r="AE902" s="2571"/>
      <c r="AF902" s="2571"/>
      <c r="AG902" s="2571"/>
      <c r="AH902" s="2571"/>
      <c r="AI902" s="2571"/>
      <c r="AJ902" s="2571"/>
      <c r="AK902" s="2571"/>
      <c r="AL902" s="2571"/>
      <c r="AM902" s="2571"/>
      <c r="AN902" s="2571"/>
      <c r="AO902" s="2571"/>
      <c r="AP902" s="2571"/>
      <c r="AQ902" s="2571"/>
      <c r="AR902" s="2571"/>
      <c r="AS902" s="2571"/>
    </row>
    <row r="903" spans="1:45" ht="16.5" customHeight="1">
      <c r="A903" s="2571"/>
      <c r="B903" s="2571"/>
      <c r="C903" s="2571"/>
      <c r="D903" s="73"/>
      <c r="E903" s="73"/>
      <c r="F903" s="2629"/>
      <c r="G903" s="2571"/>
      <c r="H903" s="2571"/>
      <c r="I903" s="2571"/>
      <c r="J903" s="2571"/>
      <c r="K903" s="2571"/>
      <c r="L903" s="2571"/>
      <c r="M903" s="2571"/>
      <c r="N903" s="2571"/>
      <c r="O903" s="2571"/>
      <c r="P903" s="2571"/>
      <c r="Q903" s="2571"/>
      <c r="R903" s="2571"/>
      <c r="S903" s="2571"/>
      <c r="T903" s="2571"/>
      <c r="U903" s="2571"/>
      <c r="V903" s="2571"/>
      <c r="W903" s="2571"/>
      <c r="X903" s="2571"/>
      <c r="Y903" s="2571"/>
      <c r="Z903" s="2571"/>
      <c r="AA903" s="2571"/>
      <c r="AB903" s="2571"/>
      <c r="AC903" s="2571"/>
      <c r="AD903" s="2571"/>
      <c r="AE903" s="2571"/>
      <c r="AF903" s="2571"/>
      <c r="AG903" s="2571"/>
      <c r="AH903" s="2571"/>
      <c r="AI903" s="2571"/>
      <c r="AJ903" s="2571"/>
      <c r="AK903" s="2571"/>
      <c r="AL903" s="2571"/>
      <c r="AM903" s="2571"/>
      <c r="AN903" s="2571"/>
      <c r="AO903" s="2571"/>
      <c r="AP903" s="2571"/>
      <c r="AQ903" s="2571"/>
      <c r="AR903" s="2571"/>
      <c r="AS903" s="2571"/>
    </row>
    <row r="904" spans="1:45" ht="16.5" customHeight="1">
      <c r="A904" s="2571"/>
      <c r="B904" s="2571"/>
      <c r="C904" s="2571"/>
      <c r="D904" s="73"/>
      <c r="E904" s="73"/>
      <c r="F904" s="2629"/>
      <c r="G904" s="2571"/>
      <c r="H904" s="2571"/>
      <c r="I904" s="2571"/>
      <c r="J904" s="2571"/>
      <c r="K904" s="2571"/>
      <c r="L904" s="2571"/>
      <c r="M904" s="2571"/>
      <c r="N904" s="2571"/>
      <c r="O904" s="2571"/>
      <c r="P904" s="2571"/>
      <c r="Q904" s="2571"/>
      <c r="R904" s="2571"/>
      <c r="S904" s="2571"/>
      <c r="T904" s="2571"/>
      <c r="U904" s="2571"/>
      <c r="V904" s="2571"/>
      <c r="W904" s="2571"/>
      <c r="X904" s="2571"/>
      <c r="Y904" s="2571"/>
      <c r="Z904" s="2571"/>
      <c r="AA904" s="2571"/>
      <c r="AB904" s="2571"/>
      <c r="AC904" s="2571"/>
      <c r="AD904" s="2571"/>
      <c r="AE904" s="2571"/>
      <c r="AF904" s="2571"/>
      <c r="AG904" s="2571"/>
      <c r="AH904" s="2571"/>
      <c r="AI904" s="2571"/>
      <c r="AJ904" s="2571"/>
      <c r="AK904" s="2571"/>
      <c r="AL904" s="2571"/>
      <c r="AM904" s="2571"/>
      <c r="AN904" s="2571"/>
      <c r="AO904" s="2571"/>
      <c r="AP904" s="2571"/>
      <c r="AQ904" s="2571"/>
      <c r="AR904" s="2571"/>
      <c r="AS904" s="2571"/>
    </row>
    <row r="905" spans="1:45" ht="16.5" customHeight="1">
      <c r="A905" s="2571"/>
      <c r="B905" s="2571"/>
      <c r="C905" s="2571"/>
      <c r="D905" s="73"/>
      <c r="E905" s="73"/>
      <c r="F905" s="2629"/>
      <c r="G905" s="2571"/>
      <c r="H905" s="2571"/>
      <c r="I905" s="2571"/>
      <c r="J905" s="2571"/>
      <c r="K905" s="2571"/>
      <c r="L905" s="2571"/>
      <c r="M905" s="2571"/>
      <c r="N905" s="2571"/>
      <c r="O905" s="2571"/>
      <c r="P905" s="2571"/>
      <c r="Q905" s="2571"/>
      <c r="R905" s="2571"/>
      <c r="S905" s="2571"/>
      <c r="T905" s="2571"/>
      <c r="U905" s="2571"/>
      <c r="V905" s="2571"/>
      <c r="W905" s="2571"/>
      <c r="X905" s="2571"/>
      <c r="Y905" s="2571"/>
      <c r="Z905" s="2571"/>
      <c r="AA905" s="2571"/>
      <c r="AB905" s="2571"/>
      <c r="AC905" s="2571"/>
      <c r="AD905" s="2571"/>
      <c r="AE905" s="2571"/>
      <c r="AF905" s="2571"/>
      <c r="AG905" s="2571"/>
      <c r="AH905" s="2571"/>
      <c r="AI905" s="2571"/>
      <c r="AJ905" s="2571"/>
      <c r="AK905" s="2571"/>
      <c r="AL905" s="2571"/>
      <c r="AM905" s="2571"/>
      <c r="AN905" s="2571"/>
      <c r="AO905" s="2571"/>
      <c r="AP905" s="2571"/>
      <c r="AQ905" s="2571"/>
      <c r="AR905" s="2571"/>
      <c r="AS905" s="2571"/>
    </row>
    <row r="906" spans="1:45" ht="16.5" customHeight="1">
      <c r="A906" s="2571"/>
      <c r="B906" s="2571"/>
      <c r="C906" s="2571"/>
      <c r="D906" s="73"/>
      <c r="E906" s="73"/>
      <c r="F906" s="2629"/>
      <c r="G906" s="2571"/>
      <c r="H906" s="2571"/>
      <c r="I906" s="2571"/>
      <c r="J906" s="2571"/>
      <c r="K906" s="2571"/>
      <c r="L906" s="2571"/>
      <c r="M906" s="2571"/>
      <c r="N906" s="2571"/>
      <c r="O906" s="2571"/>
      <c r="P906" s="2571"/>
      <c r="Q906" s="2571"/>
      <c r="R906" s="2571"/>
      <c r="S906" s="2571"/>
      <c r="T906" s="2571"/>
      <c r="U906" s="2571"/>
      <c r="V906" s="2571"/>
      <c r="W906" s="2571"/>
      <c r="X906" s="2571"/>
      <c r="Y906" s="2571"/>
      <c r="Z906" s="2571"/>
      <c r="AA906" s="2571"/>
      <c r="AB906" s="2571"/>
      <c r="AC906" s="2571"/>
      <c r="AD906" s="2571"/>
      <c r="AE906" s="2571"/>
      <c r="AF906" s="2571"/>
      <c r="AG906" s="2571"/>
      <c r="AH906" s="2571"/>
      <c r="AI906" s="2571"/>
      <c r="AJ906" s="2571"/>
      <c r="AK906" s="2571"/>
      <c r="AL906" s="2571"/>
      <c r="AM906" s="2571"/>
      <c r="AN906" s="2571"/>
      <c r="AO906" s="2571"/>
      <c r="AP906" s="2571"/>
      <c r="AQ906" s="2571"/>
      <c r="AR906" s="2571"/>
      <c r="AS906" s="2571"/>
    </row>
    <row r="907" spans="1:45" ht="16.5" customHeight="1">
      <c r="A907" s="2571"/>
      <c r="B907" s="2571"/>
      <c r="C907" s="2571"/>
      <c r="D907" s="73"/>
      <c r="E907" s="73"/>
      <c r="F907" s="2629"/>
      <c r="G907" s="2571"/>
      <c r="H907" s="2571"/>
      <c r="I907" s="2571"/>
      <c r="J907" s="2571"/>
      <c r="K907" s="2571"/>
      <c r="L907" s="2571"/>
      <c r="M907" s="2571"/>
      <c r="N907" s="2571"/>
      <c r="O907" s="2571"/>
      <c r="P907" s="2571"/>
      <c r="Q907" s="2571"/>
      <c r="R907" s="2571"/>
      <c r="S907" s="2571"/>
      <c r="T907" s="2571"/>
      <c r="U907" s="2571"/>
      <c r="V907" s="2571"/>
      <c r="W907" s="2571"/>
      <c r="X907" s="2571"/>
      <c r="Y907" s="2571"/>
      <c r="Z907" s="2571"/>
      <c r="AA907" s="2571"/>
      <c r="AB907" s="2571"/>
      <c r="AC907" s="2571"/>
      <c r="AD907" s="2571"/>
      <c r="AE907" s="2571"/>
      <c r="AF907" s="2571"/>
      <c r="AG907" s="2571"/>
      <c r="AH907" s="2571"/>
      <c r="AI907" s="2571"/>
      <c r="AJ907" s="2571"/>
      <c r="AK907" s="2571"/>
      <c r="AL907" s="2571"/>
      <c r="AM907" s="2571"/>
      <c r="AN907" s="2571"/>
      <c r="AO907" s="2571"/>
      <c r="AP907" s="2571"/>
      <c r="AQ907" s="2571"/>
      <c r="AR907" s="2571"/>
      <c r="AS907" s="2571"/>
    </row>
    <row r="908" spans="1:45" ht="16.5" customHeight="1">
      <c r="A908" s="2571"/>
      <c r="B908" s="2571"/>
      <c r="C908" s="2571"/>
      <c r="D908" s="73"/>
      <c r="E908" s="73"/>
      <c r="F908" s="2629"/>
      <c r="G908" s="2571"/>
      <c r="H908" s="2571"/>
      <c r="I908" s="2571"/>
      <c r="J908" s="2571"/>
      <c r="K908" s="2571"/>
      <c r="L908" s="2571"/>
      <c r="M908" s="2571"/>
      <c r="N908" s="2571"/>
      <c r="O908" s="2571"/>
      <c r="P908" s="2571"/>
      <c r="Q908" s="2571"/>
      <c r="R908" s="2571"/>
      <c r="S908" s="2571"/>
      <c r="T908" s="2571"/>
      <c r="U908" s="2571"/>
      <c r="V908" s="2571"/>
      <c r="W908" s="2571"/>
      <c r="X908" s="2571"/>
      <c r="Y908" s="2571"/>
      <c r="Z908" s="2571"/>
      <c r="AA908" s="2571"/>
      <c r="AB908" s="2571"/>
      <c r="AC908" s="2571"/>
      <c r="AD908" s="2571"/>
      <c r="AE908" s="2571"/>
      <c r="AF908" s="2571"/>
      <c r="AG908" s="2571"/>
      <c r="AH908" s="2571"/>
      <c r="AI908" s="2571"/>
      <c r="AJ908" s="2571"/>
      <c r="AK908" s="2571"/>
      <c r="AL908" s="2571"/>
      <c r="AM908" s="2571"/>
      <c r="AN908" s="2571"/>
      <c r="AO908" s="2571"/>
      <c r="AP908" s="2571"/>
      <c r="AQ908" s="2571"/>
      <c r="AR908" s="2571"/>
      <c r="AS908" s="2571"/>
    </row>
    <row r="909" spans="1:45" ht="16.5" customHeight="1">
      <c r="A909" s="2571"/>
      <c r="B909" s="2571"/>
      <c r="C909" s="2571"/>
      <c r="D909" s="73"/>
      <c r="E909" s="73"/>
      <c r="F909" s="2629"/>
      <c r="G909" s="2571"/>
      <c r="H909" s="2571"/>
      <c r="I909" s="2571"/>
      <c r="J909" s="2571"/>
      <c r="K909" s="2571"/>
      <c r="L909" s="2571"/>
      <c r="M909" s="2571"/>
      <c r="N909" s="2571"/>
      <c r="O909" s="2571"/>
      <c r="P909" s="2571"/>
      <c r="Q909" s="2571"/>
      <c r="R909" s="2571"/>
      <c r="S909" s="2571"/>
      <c r="T909" s="2571"/>
      <c r="U909" s="2571"/>
      <c r="V909" s="2571"/>
      <c r="W909" s="2571"/>
      <c r="X909" s="2571"/>
      <c r="Y909" s="2571"/>
      <c r="Z909" s="2571"/>
      <c r="AA909" s="2571"/>
      <c r="AB909" s="2571"/>
      <c r="AC909" s="2571"/>
      <c r="AD909" s="2571"/>
      <c r="AE909" s="2571"/>
      <c r="AF909" s="2571"/>
      <c r="AG909" s="2571"/>
      <c r="AH909" s="2571"/>
      <c r="AI909" s="2571"/>
      <c r="AJ909" s="2571"/>
      <c r="AK909" s="2571"/>
      <c r="AL909" s="2571"/>
      <c r="AM909" s="2571"/>
      <c r="AN909" s="2571"/>
      <c r="AO909" s="2571"/>
      <c r="AP909" s="2571"/>
      <c r="AQ909" s="2571"/>
      <c r="AR909" s="2571"/>
      <c r="AS909" s="2571"/>
    </row>
    <row r="910" spans="1:45" ht="16.5" customHeight="1">
      <c r="A910" s="2571"/>
      <c r="B910" s="2571"/>
      <c r="C910" s="2571"/>
      <c r="D910" s="73"/>
      <c r="E910" s="73"/>
      <c r="F910" s="2629"/>
      <c r="G910" s="2571"/>
      <c r="H910" s="2571"/>
      <c r="I910" s="2571"/>
      <c r="J910" s="2571"/>
      <c r="K910" s="2571"/>
      <c r="L910" s="2571"/>
      <c r="M910" s="2571"/>
      <c r="N910" s="2571"/>
      <c r="O910" s="2571"/>
      <c r="P910" s="2571"/>
      <c r="Q910" s="2571"/>
      <c r="R910" s="2571"/>
      <c r="S910" s="2571"/>
      <c r="T910" s="2571"/>
      <c r="U910" s="2571"/>
      <c r="V910" s="2571"/>
      <c r="W910" s="2571"/>
      <c r="X910" s="2571"/>
      <c r="Y910" s="2571"/>
      <c r="Z910" s="2571"/>
      <c r="AA910" s="2571"/>
      <c r="AB910" s="2571"/>
      <c r="AC910" s="2571"/>
      <c r="AD910" s="2571"/>
      <c r="AE910" s="2571"/>
      <c r="AF910" s="2571"/>
      <c r="AG910" s="2571"/>
      <c r="AH910" s="2571"/>
      <c r="AI910" s="2571"/>
      <c r="AJ910" s="2571"/>
      <c r="AK910" s="2571"/>
      <c r="AL910" s="2571"/>
      <c r="AM910" s="2571"/>
      <c r="AN910" s="2571"/>
      <c r="AO910" s="2571"/>
      <c r="AP910" s="2571"/>
      <c r="AQ910" s="2571"/>
      <c r="AR910" s="2571"/>
      <c r="AS910" s="2571"/>
    </row>
    <row r="911" spans="1:45" ht="16.5" customHeight="1">
      <c r="A911" s="2571"/>
      <c r="B911" s="2571"/>
      <c r="C911" s="2571"/>
      <c r="D911" s="73"/>
      <c r="E911" s="73"/>
      <c r="F911" s="2629"/>
      <c r="G911" s="2571"/>
      <c r="H911" s="2571"/>
      <c r="I911" s="2571"/>
      <c r="J911" s="2571"/>
      <c r="K911" s="2571"/>
      <c r="L911" s="2571"/>
      <c r="M911" s="2571"/>
      <c r="N911" s="2571"/>
      <c r="O911" s="2571"/>
      <c r="P911" s="2571"/>
      <c r="Q911" s="2571"/>
      <c r="R911" s="2571"/>
      <c r="S911" s="2571"/>
      <c r="T911" s="2571"/>
      <c r="U911" s="2571"/>
      <c r="V911" s="2571"/>
      <c r="W911" s="2571"/>
      <c r="X911" s="2571"/>
      <c r="Y911" s="2571"/>
      <c r="Z911" s="2571"/>
      <c r="AA911" s="2571"/>
      <c r="AB911" s="2571"/>
      <c r="AC911" s="2571"/>
      <c r="AD911" s="2571"/>
      <c r="AE911" s="2571"/>
      <c r="AF911" s="2571"/>
      <c r="AG911" s="2571"/>
      <c r="AH911" s="2571"/>
      <c r="AI911" s="2571"/>
      <c r="AJ911" s="2571"/>
      <c r="AK911" s="2571"/>
      <c r="AL911" s="2571"/>
      <c r="AM911" s="2571"/>
      <c r="AN911" s="2571"/>
      <c r="AO911" s="2571"/>
      <c r="AP911" s="2571"/>
      <c r="AQ911" s="2571"/>
      <c r="AR911" s="2571"/>
      <c r="AS911" s="2571"/>
    </row>
    <row r="912" spans="1:45" ht="16.5" customHeight="1">
      <c r="A912" s="2571"/>
      <c r="B912" s="2571"/>
      <c r="C912" s="2571"/>
      <c r="D912" s="73"/>
      <c r="E912" s="73"/>
      <c r="F912" s="2629"/>
      <c r="G912" s="2571"/>
      <c r="H912" s="2571"/>
      <c r="I912" s="2571"/>
      <c r="J912" s="2571"/>
      <c r="K912" s="2571"/>
      <c r="L912" s="2571"/>
      <c r="M912" s="2571"/>
      <c r="N912" s="2571"/>
      <c r="O912" s="2571"/>
      <c r="P912" s="2571"/>
      <c r="Q912" s="2571"/>
      <c r="R912" s="2571"/>
      <c r="S912" s="2571"/>
      <c r="T912" s="2571"/>
      <c r="U912" s="2571"/>
      <c r="V912" s="2571"/>
      <c r="W912" s="2571"/>
      <c r="X912" s="2571"/>
      <c r="Y912" s="2571"/>
      <c r="Z912" s="2571"/>
      <c r="AA912" s="2571"/>
      <c r="AB912" s="2571"/>
      <c r="AC912" s="2571"/>
      <c r="AD912" s="2571"/>
      <c r="AE912" s="2571"/>
      <c r="AF912" s="2571"/>
      <c r="AG912" s="2571"/>
      <c r="AH912" s="2571"/>
      <c r="AI912" s="2571"/>
      <c r="AJ912" s="2571"/>
      <c r="AK912" s="2571"/>
      <c r="AL912" s="2571"/>
      <c r="AM912" s="2571"/>
      <c r="AN912" s="2571"/>
      <c r="AO912" s="2571"/>
      <c r="AP912" s="2571"/>
      <c r="AQ912" s="2571"/>
      <c r="AR912" s="2571"/>
      <c r="AS912" s="2571"/>
    </row>
    <row r="913" spans="1:45" ht="16.5" customHeight="1">
      <c r="A913" s="2571"/>
      <c r="B913" s="2571"/>
      <c r="C913" s="2571"/>
      <c r="D913" s="73"/>
      <c r="E913" s="73"/>
      <c r="F913" s="2629"/>
      <c r="G913" s="2571"/>
      <c r="H913" s="2571"/>
      <c r="I913" s="2571"/>
      <c r="J913" s="2571"/>
      <c r="K913" s="2571"/>
      <c r="L913" s="2571"/>
      <c r="M913" s="2571"/>
      <c r="N913" s="2571"/>
      <c r="O913" s="2571"/>
      <c r="P913" s="2571"/>
      <c r="Q913" s="2571"/>
      <c r="R913" s="2571"/>
      <c r="S913" s="2571"/>
      <c r="T913" s="2571"/>
      <c r="U913" s="2571"/>
      <c r="V913" s="2571"/>
      <c r="W913" s="2571"/>
      <c r="X913" s="2571"/>
      <c r="Y913" s="2571"/>
      <c r="Z913" s="2571"/>
      <c r="AA913" s="2571"/>
      <c r="AB913" s="2571"/>
      <c r="AC913" s="2571"/>
      <c r="AD913" s="2571"/>
      <c r="AE913" s="2571"/>
      <c r="AF913" s="2571"/>
      <c r="AG913" s="2571"/>
      <c r="AH913" s="2571"/>
      <c r="AI913" s="2571"/>
      <c r="AJ913" s="2571"/>
      <c r="AK913" s="2571"/>
      <c r="AL913" s="2571"/>
      <c r="AM913" s="2571"/>
      <c r="AN913" s="2571"/>
      <c r="AO913" s="2571"/>
      <c r="AP913" s="2571"/>
      <c r="AQ913" s="2571"/>
      <c r="AR913" s="2571"/>
      <c r="AS913" s="2571"/>
    </row>
    <row r="914" spans="1:45" ht="16.5" customHeight="1">
      <c r="A914" s="2571"/>
      <c r="B914" s="2571"/>
      <c r="C914" s="2571"/>
      <c r="D914" s="73"/>
      <c r="E914" s="73"/>
      <c r="F914" s="2629"/>
      <c r="G914" s="2571"/>
      <c r="H914" s="2571"/>
      <c r="I914" s="2571"/>
      <c r="J914" s="2571"/>
      <c r="K914" s="2571"/>
      <c r="L914" s="2571"/>
      <c r="M914" s="2571"/>
      <c r="N914" s="2571"/>
      <c r="O914" s="2571"/>
      <c r="P914" s="2571"/>
      <c r="Q914" s="2571"/>
      <c r="R914" s="2571"/>
      <c r="S914" s="2571"/>
      <c r="T914" s="2571"/>
      <c r="U914" s="2571"/>
      <c r="V914" s="2571"/>
      <c r="W914" s="2571"/>
      <c r="X914" s="2571"/>
      <c r="Y914" s="2571"/>
      <c r="Z914" s="2571"/>
      <c r="AA914" s="2571"/>
      <c r="AB914" s="2571"/>
      <c r="AC914" s="2571"/>
      <c r="AD914" s="2571"/>
      <c r="AE914" s="2571"/>
      <c r="AF914" s="2571"/>
      <c r="AG914" s="2571"/>
      <c r="AH914" s="2571"/>
      <c r="AI914" s="2571"/>
      <c r="AJ914" s="2571"/>
      <c r="AK914" s="2571"/>
      <c r="AL914" s="2571"/>
      <c r="AM914" s="2571"/>
      <c r="AN914" s="2571"/>
      <c r="AO914" s="2571"/>
      <c r="AP914" s="2571"/>
      <c r="AQ914" s="2571"/>
      <c r="AR914" s="2571"/>
      <c r="AS914" s="2571"/>
    </row>
    <row r="915" spans="1:45" ht="16.5" customHeight="1">
      <c r="A915" s="2571"/>
      <c r="B915" s="2571"/>
      <c r="C915" s="2571"/>
      <c r="D915" s="73"/>
      <c r="E915" s="73"/>
      <c r="F915" s="2629"/>
      <c r="G915" s="2571"/>
      <c r="H915" s="2571"/>
      <c r="I915" s="2571"/>
      <c r="J915" s="2571"/>
      <c r="K915" s="2571"/>
      <c r="L915" s="2571"/>
      <c r="M915" s="2571"/>
      <c r="N915" s="2571"/>
      <c r="O915" s="2571"/>
      <c r="P915" s="2571"/>
      <c r="Q915" s="2571"/>
      <c r="R915" s="2571"/>
      <c r="S915" s="2571"/>
      <c r="T915" s="2571"/>
      <c r="U915" s="2571"/>
      <c r="V915" s="2571"/>
      <c r="W915" s="2571"/>
      <c r="X915" s="2571"/>
      <c r="Y915" s="2571"/>
      <c r="Z915" s="2571"/>
      <c r="AA915" s="2571"/>
      <c r="AB915" s="2571"/>
      <c r="AC915" s="2571"/>
      <c r="AD915" s="2571"/>
      <c r="AE915" s="2571"/>
      <c r="AF915" s="2571"/>
      <c r="AG915" s="2571"/>
      <c r="AH915" s="2571"/>
      <c r="AI915" s="2571"/>
      <c r="AJ915" s="2571"/>
      <c r="AK915" s="2571"/>
      <c r="AL915" s="2571"/>
      <c r="AM915" s="2571"/>
      <c r="AN915" s="2571"/>
      <c r="AO915" s="2571"/>
      <c r="AP915" s="2571"/>
      <c r="AQ915" s="2571"/>
      <c r="AR915" s="2571"/>
      <c r="AS915" s="2571"/>
    </row>
    <row r="916" spans="1:45" ht="16.5" customHeight="1">
      <c r="A916" s="2571"/>
      <c r="B916" s="2571"/>
      <c r="C916" s="2571"/>
      <c r="D916" s="73"/>
      <c r="E916" s="73"/>
      <c r="F916" s="2629"/>
      <c r="G916" s="2571"/>
      <c r="H916" s="2571"/>
      <c r="I916" s="2571"/>
      <c r="J916" s="2571"/>
      <c r="K916" s="2571"/>
      <c r="L916" s="2571"/>
      <c r="M916" s="2571"/>
      <c r="N916" s="2571"/>
      <c r="O916" s="2571"/>
      <c r="P916" s="2571"/>
      <c r="Q916" s="2571"/>
      <c r="R916" s="2571"/>
      <c r="S916" s="2571"/>
      <c r="T916" s="2571"/>
      <c r="U916" s="2571"/>
      <c r="V916" s="2571"/>
      <c r="W916" s="2571"/>
      <c r="X916" s="2571"/>
      <c r="Y916" s="2571"/>
      <c r="Z916" s="2571"/>
      <c r="AA916" s="2571"/>
      <c r="AB916" s="2571"/>
      <c r="AC916" s="2571"/>
      <c r="AD916" s="2571"/>
      <c r="AE916" s="2571"/>
      <c r="AF916" s="2571"/>
      <c r="AG916" s="2571"/>
      <c r="AH916" s="2571"/>
      <c r="AI916" s="2571"/>
      <c r="AJ916" s="2571"/>
      <c r="AK916" s="2571"/>
      <c r="AL916" s="2571"/>
      <c r="AM916" s="2571"/>
      <c r="AN916" s="2571"/>
      <c r="AO916" s="2571"/>
      <c r="AP916" s="2571"/>
      <c r="AQ916" s="2571"/>
      <c r="AR916" s="2571"/>
      <c r="AS916" s="2571"/>
    </row>
    <row r="917" spans="1:45" ht="16.5" customHeight="1">
      <c r="A917" s="2571"/>
      <c r="B917" s="2571"/>
      <c r="C917" s="2571"/>
      <c r="D917" s="73"/>
      <c r="E917" s="73"/>
      <c r="F917" s="2629"/>
      <c r="G917" s="2571"/>
      <c r="H917" s="2571"/>
      <c r="I917" s="2571"/>
      <c r="J917" s="2571"/>
      <c r="K917" s="2571"/>
      <c r="L917" s="2571"/>
      <c r="M917" s="2571"/>
      <c r="N917" s="2571"/>
      <c r="O917" s="2571"/>
      <c r="P917" s="2571"/>
      <c r="Q917" s="2571"/>
      <c r="R917" s="2571"/>
      <c r="S917" s="2571"/>
      <c r="T917" s="2571"/>
      <c r="U917" s="2571"/>
      <c r="V917" s="2571"/>
      <c r="W917" s="2571"/>
      <c r="X917" s="2571"/>
      <c r="Y917" s="2571"/>
      <c r="Z917" s="2571"/>
      <c r="AA917" s="2571"/>
      <c r="AB917" s="2571"/>
      <c r="AC917" s="2571"/>
      <c r="AD917" s="2571"/>
      <c r="AE917" s="2571"/>
      <c r="AF917" s="2571"/>
      <c r="AG917" s="2571"/>
      <c r="AH917" s="2571"/>
      <c r="AI917" s="2571"/>
      <c r="AJ917" s="2571"/>
      <c r="AK917" s="2571"/>
      <c r="AL917" s="2571"/>
      <c r="AM917" s="2571"/>
      <c r="AN917" s="2571"/>
      <c r="AO917" s="2571"/>
      <c r="AP917" s="2571"/>
      <c r="AQ917" s="2571"/>
      <c r="AR917" s="2571"/>
      <c r="AS917" s="2571"/>
    </row>
    <row r="918" spans="1:45" ht="16.5" customHeight="1">
      <c r="A918" s="2571"/>
      <c r="B918" s="2571"/>
      <c r="C918" s="2571"/>
      <c r="D918" s="73"/>
      <c r="E918" s="73"/>
      <c r="F918" s="2629"/>
      <c r="G918" s="2571"/>
      <c r="H918" s="2571"/>
      <c r="I918" s="2571"/>
      <c r="J918" s="2571"/>
      <c r="K918" s="2571"/>
      <c r="L918" s="2571"/>
      <c r="M918" s="2571"/>
      <c r="N918" s="2571"/>
      <c r="O918" s="2571"/>
      <c r="P918" s="2571"/>
      <c r="Q918" s="2571"/>
      <c r="R918" s="2571"/>
      <c r="S918" s="2571"/>
      <c r="T918" s="2571"/>
      <c r="U918" s="2571"/>
      <c r="V918" s="2571"/>
      <c r="W918" s="2571"/>
      <c r="X918" s="2571"/>
      <c r="Y918" s="2571"/>
      <c r="Z918" s="2571"/>
      <c r="AA918" s="2571"/>
      <c r="AB918" s="2571"/>
      <c r="AC918" s="2571"/>
      <c r="AD918" s="2571"/>
      <c r="AE918" s="2571"/>
      <c r="AF918" s="2571"/>
      <c r="AG918" s="2571"/>
      <c r="AH918" s="2571"/>
      <c r="AI918" s="2571"/>
      <c r="AJ918" s="2571"/>
      <c r="AK918" s="2571"/>
      <c r="AL918" s="2571"/>
      <c r="AM918" s="2571"/>
      <c r="AN918" s="2571"/>
      <c r="AO918" s="2571"/>
      <c r="AP918" s="2571"/>
      <c r="AQ918" s="2571"/>
      <c r="AR918" s="2571"/>
      <c r="AS918" s="2571"/>
    </row>
    <row r="919" spans="1:45" ht="16.5" customHeight="1">
      <c r="A919" s="2571"/>
      <c r="B919" s="2571"/>
      <c r="C919" s="2571"/>
      <c r="D919" s="73"/>
      <c r="E919" s="73"/>
      <c r="F919" s="2629"/>
      <c r="G919" s="2571"/>
      <c r="H919" s="2571"/>
      <c r="I919" s="2571"/>
      <c r="J919" s="2571"/>
      <c r="K919" s="2571"/>
      <c r="L919" s="2571"/>
      <c r="M919" s="2571"/>
      <c r="N919" s="2571"/>
      <c r="O919" s="2571"/>
      <c r="P919" s="2571"/>
      <c r="Q919" s="2571"/>
      <c r="R919" s="2571"/>
      <c r="S919" s="2571"/>
      <c r="T919" s="2571"/>
      <c r="U919" s="2571"/>
      <c r="V919" s="2571"/>
      <c r="W919" s="2571"/>
      <c r="X919" s="2571"/>
      <c r="Y919" s="2571"/>
      <c r="Z919" s="2571"/>
      <c r="AA919" s="2571"/>
      <c r="AB919" s="2571"/>
      <c r="AC919" s="2571"/>
      <c r="AD919" s="2571"/>
      <c r="AE919" s="2571"/>
      <c r="AF919" s="2571"/>
      <c r="AG919" s="2571"/>
      <c r="AH919" s="2571"/>
      <c r="AI919" s="2571"/>
      <c r="AJ919" s="2571"/>
      <c r="AK919" s="2571"/>
      <c r="AL919" s="2571"/>
      <c r="AM919" s="2571"/>
      <c r="AN919" s="2571"/>
      <c r="AO919" s="2571"/>
      <c r="AP919" s="2571"/>
      <c r="AQ919" s="2571"/>
      <c r="AR919" s="2571"/>
      <c r="AS919" s="2571"/>
    </row>
    <row r="920" spans="1:45" ht="16.5" customHeight="1">
      <c r="A920" s="2571"/>
      <c r="B920" s="2571"/>
      <c r="C920" s="2571"/>
      <c r="D920" s="73"/>
      <c r="E920" s="73"/>
      <c r="F920" s="2629"/>
      <c r="G920" s="2571"/>
      <c r="H920" s="2571"/>
      <c r="I920" s="2571"/>
      <c r="J920" s="2571"/>
      <c r="K920" s="2571"/>
      <c r="L920" s="2571"/>
      <c r="M920" s="2571"/>
      <c r="N920" s="2571"/>
      <c r="O920" s="2571"/>
      <c r="P920" s="2571"/>
      <c r="Q920" s="2571"/>
      <c r="R920" s="2571"/>
      <c r="S920" s="2571"/>
      <c r="T920" s="2571"/>
      <c r="U920" s="2571"/>
      <c r="V920" s="2571"/>
      <c r="W920" s="2571"/>
      <c r="X920" s="2571"/>
      <c r="Y920" s="2571"/>
      <c r="Z920" s="2571"/>
      <c r="AA920" s="2571"/>
      <c r="AB920" s="2571"/>
      <c r="AC920" s="2571"/>
      <c r="AD920" s="2571"/>
      <c r="AE920" s="2571"/>
      <c r="AF920" s="2571"/>
      <c r="AG920" s="2571"/>
      <c r="AH920" s="2571"/>
      <c r="AI920" s="2571"/>
      <c r="AJ920" s="2571"/>
      <c r="AK920" s="2571"/>
      <c r="AL920" s="2571"/>
      <c r="AM920" s="2571"/>
      <c r="AN920" s="2571"/>
      <c r="AO920" s="2571"/>
      <c r="AP920" s="2571"/>
      <c r="AQ920" s="2571"/>
      <c r="AR920" s="2571"/>
      <c r="AS920" s="2571"/>
    </row>
    <row r="921" spans="1:45" ht="16.5" customHeight="1">
      <c r="A921" s="2571"/>
      <c r="B921" s="2571"/>
      <c r="C921" s="2571"/>
      <c r="D921" s="73"/>
      <c r="E921" s="73"/>
      <c r="F921" s="2629"/>
      <c r="G921" s="2571"/>
      <c r="H921" s="2571"/>
      <c r="I921" s="2571"/>
      <c r="J921" s="2571"/>
      <c r="K921" s="2571"/>
      <c r="L921" s="2571"/>
      <c r="M921" s="2571"/>
      <c r="N921" s="2571"/>
      <c r="O921" s="2571"/>
      <c r="P921" s="2571"/>
      <c r="Q921" s="2571"/>
      <c r="R921" s="2571"/>
      <c r="S921" s="2571"/>
      <c r="T921" s="2571"/>
      <c r="U921" s="2571"/>
      <c r="V921" s="2571"/>
      <c r="W921" s="2571"/>
      <c r="X921" s="2571"/>
      <c r="Y921" s="2571"/>
      <c r="Z921" s="2571"/>
      <c r="AA921" s="2571"/>
      <c r="AB921" s="2571"/>
      <c r="AC921" s="2571"/>
      <c r="AD921" s="2571"/>
      <c r="AE921" s="2571"/>
      <c r="AF921" s="2571"/>
      <c r="AG921" s="2571"/>
      <c r="AH921" s="2571"/>
      <c r="AI921" s="2571"/>
      <c r="AJ921" s="2571"/>
      <c r="AK921" s="2571"/>
      <c r="AL921" s="2571"/>
      <c r="AM921" s="2571"/>
      <c r="AN921" s="2571"/>
      <c r="AO921" s="2571"/>
      <c r="AP921" s="2571"/>
      <c r="AQ921" s="2571"/>
      <c r="AR921" s="2571"/>
      <c r="AS921" s="2571"/>
    </row>
    <row r="922" spans="1:45" ht="16.5" customHeight="1">
      <c r="A922" s="2571"/>
      <c r="B922" s="2571"/>
      <c r="C922" s="2571"/>
      <c r="D922" s="73"/>
      <c r="E922" s="73"/>
      <c r="F922" s="2629"/>
      <c r="G922" s="2571"/>
      <c r="H922" s="2571"/>
      <c r="I922" s="2571"/>
      <c r="J922" s="2571"/>
      <c r="K922" s="2571"/>
      <c r="L922" s="2571"/>
      <c r="M922" s="2571"/>
      <c r="N922" s="2571"/>
      <c r="O922" s="2571"/>
      <c r="P922" s="2571"/>
      <c r="Q922" s="2571"/>
      <c r="R922" s="2571"/>
      <c r="S922" s="2571"/>
      <c r="T922" s="2571"/>
      <c r="U922" s="2571"/>
      <c r="V922" s="2571"/>
      <c r="W922" s="2571"/>
      <c r="X922" s="2571"/>
      <c r="Y922" s="2571"/>
      <c r="Z922" s="2571"/>
      <c r="AA922" s="2571"/>
      <c r="AB922" s="2571"/>
      <c r="AC922" s="2571"/>
      <c r="AD922" s="2571"/>
      <c r="AE922" s="2571"/>
      <c r="AF922" s="2571"/>
      <c r="AG922" s="2571"/>
      <c r="AH922" s="2571"/>
      <c r="AI922" s="2571"/>
      <c r="AJ922" s="2571"/>
      <c r="AK922" s="2571"/>
      <c r="AL922" s="2571"/>
      <c r="AM922" s="2571"/>
      <c r="AN922" s="2571"/>
      <c r="AO922" s="2571"/>
      <c r="AP922" s="2571"/>
      <c r="AQ922" s="2571"/>
      <c r="AR922" s="2571"/>
      <c r="AS922" s="2571"/>
    </row>
    <row r="923" spans="1:45" ht="16.5" customHeight="1">
      <c r="A923" s="2571"/>
      <c r="B923" s="2571"/>
      <c r="C923" s="2571"/>
      <c r="D923" s="73"/>
      <c r="E923" s="73"/>
      <c r="F923" s="2629"/>
      <c r="G923" s="2571"/>
      <c r="H923" s="2571"/>
      <c r="I923" s="2571"/>
      <c r="J923" s="2571"/>
      <c r="K923" s="2571"/>
      <c r="L923" s="2571"/>
      <c r="M923" s="2571"/>
      <c r="N923" s="2571"/>
      <c r="O923" s="2571"/>
      <c r="P923" s="2571"/>
      <c r="Q923" s="2571"/>
      <c r="R923" s="2571"/>
      <c r="S923" s="2571"/>
      <c r="T923" s="2571"/>
      <c r="U923" s="2571"/>
      <c r="V923" s="2571"/>
      <c r="W923" s="2571"/>
      <c r="X923" s="2571"/>
      <c r="Y923" s="2571"/>
      <c r="Z923" s="2571"/>
      <c r="AA923" s="2571"/>
      <c r="AB923" s="2571"/>
      <c r="AC923" s="2571"/>
      <c r="AD923" s="2571"/>
      <c r="AE923" s="2571"/>
      <c r="AF923" s="2571"/>
      <c r="AG923" s="2571"/>
      <c r="AH923" s="2571"/>
      <c r="AI923" s="2571"/>
      <c r="AJ923" s="2571"/>
      <c r="AK923" s="2571"/>
      <c r="AL923" s="2571"/>
      <c r="AM923" s="2571"/>
      <c r="AN923" s="2571"/>
      <c r="AO923" s="2571"/>
      <c r="AP923" s="2571"/>
      <c r="AQ923" s="2571"/>
      <c r="AR923" s="2571"/>
      <c r="AS923" s="2571"/>
    </row>
    <row r="924" spans="1:45" ht="16.5" customHeight="1">
      <c r="A924" s="2571"/>
      <c r="B924" s="2571"/>
      <c r="C924" s="2571"/>
      <c r="D924" s="73"/>
      <c r="E924" s="73"/>
      <c r="F924" s="2629"/>
      <c r="G924" s="2571"/>
      <c r="H924" s="2571"/>
      <c r="I924" s="2571"/>
      <c r="J924" s="2571"/>
      <c r="K924" s="2571"/>
      <c r="L924" s="2571"/>
      <c r="M924" s="2571"/>
      <c r="N924" s="2571"/>
      <c r="O924" s="2571"/>
      <c r="P924" s="2571"/>
      <c r="Q924" s="2571"/>
      <c r="R924" s="2571"/>
      <c r="S924" s="2571"/>
      <c r="T924" s="2571"/>
      <c r="U924" s="2571"/>
      <c r="V924" s="2571"/>
      <c r="W924" s="2571"/>
      <c r="X924" s="2571"/>
      <c r="Y924" s="2571"/>
      <c r="Z924" s="2571"/>
      <c r="AA924" s="2571"/>
      <c r="AB924" s="2571"/>
      <c r="AC924" s="2571"/>
      <c r="AD924" s="2571"/>
      <c r="AE924" s="2571"/>
      <c r="AF924" s="2571"/>
      <c r="AG924" s="2571"/>
      <c r="AH924" s="2571"/>
      <c r="AI924" s="2571"/>
      <c r="AJ924" s="2571"/>
      <c r="AK924" s="2571"/>
      <c r="AL924" s="2571"/>
      <c r="AM924" s="2571"/>
      <c r="AN924" s="2571"/>
      <c r="AO924" s="2571"/>
      <c r="AP924" s="2571"/>
      <c r="AQ924" s="2571"/>
      <c r="AR924" s="2571"/>
      <c r="AS924" s="2571"/>
    </row>
    <row r="925" spans="1:45" ht="16.5" customHeight="1">
      <c r="A925" s="2571"/>
      <c r="B925" s="2571"/>
      <c r="C925" s="2571"/>
      <c r="D925" s="73"/>
      <c r="E925" s="73"/>
      <c r="F925" s="2629"/>
      <c r="G925" s="2571"/>
      <c r="H925" s="2571"/>
      <c r="I925" s="2571"/>
      <c r="J925" s="2571"/>
      <c r="K925" s="2571"/>
      <c r="L925" s="2571"/>
      <c r="M925" s="2571"/>
      <c r="N925" s="2571"/>
      <c r="O925" s="2571"/>
      <c r="P925" s="2571"/>
      <c r="Q925" s="2571"/>
      <c r="R925" s="2571"/>
      <c r="S925" s="2571"/>
      <c r="T925" s="2571"/>
      <c r="U925" s="2571"/>
      <c r="V925" s="2571"/>
      <c r="W925" s="2571"/>
      <c r="X925" s="2571"/>
      <c r="Y925" s="2571"/>
      <c r="Z925" s="2571"/>
      <c r="AA925" s="2571"/>
      <c r="AB925" s="2571"/>
      <c r="AC925" s="2571"/>
      <c r="AD925" s="2571"/>
      <c r="AE925" s="2571"/>
      <c r="AF925" s="2571"/>
      <c r="AG925" s="2571"/>
      <c r="AH925" s="2571"/>
      <c r="AI925" s="2571"/>
      <c r="AJ925" s="2571"/>
      <c r="AK925" s="2571"/>
      <c r="AL925" s="2571"/>
      <c r="AM925" s="2571"/>
      <c r="AN925" s="2571"/>
      <c r="AO925" s="2571"/>
      <c r="AP925" s="2571"/>
      <c r="AQ925" s="2571"/>
      <c r="AR925" s="2571"/>
      <c r="AS925" s="2571"/>
    </row>
    <row r="926" spans="1:45" ht="16.5" customHeight="1">
      <c r="A926" s="2571"/>
      <c r="B926" s="2571"/>
      <c r="C926" s="2571"/>
      <c r="D926" s="73"/>
      <c r="E926" s="73"/>
      <c r="F926" s="2629"/>
      <c r="G926" s="2571"/>
      <c r="H926" s="2571"/>
      <c r="I926" s="2571"/>
      <c r="J926" s="2571"/>
      <c r="K926" s="2571"/>
      <c r="L926" s="2571"/>
      <c r="M926" s="2571"/>
      <c r="N926" s="2571"/>
      <c r="O926" s="2571"/>
      <c r="P926" s="2571"/>
      <c r="Q926" s="2571"/>
      <c r="R926" s="2571"/>
      <c r="S926" s="2571"/>
      <c r="T926" s="2571"/>
      <c r="U926" s="2571"/>
      <c r="V926" s="2571"/>
      <c r="W926" s="2571"/>
      <c r="X926" s="2571"/>
      <c r="Y926" s="2571"/>
      <c r="Z926" s="2571"/>
      <c r="AA926" s="2571"/>
      <c r="AB926" s="2571"/>
      <c r="AC926" s="2571"/>
      <c r="AD926" s="2571"/>
      <c r="AE926" s="2571"/>
      <c r="AF926" s="2571"/>
      <c r="AG926" s="2571"/>
      <c r="AH926" s="2571"/>
      <c r="AI926" s="2571"/>
      <c r="AJ926" s="2571"/>
      <c r="AK926" s="2571"/>
      <c r="AL926" s="2571"/>
      <c r="AM926" s="2571"/>
      <c r="AN926" s="2571"/>
      <c r="AO926" s="2571"/>
      <c r="AP926" s="2571"/>
      <c r="AQ926" s="2571"/>
      <c r="AR926" s="2571"/>
      <c r="AS926" s="2571"/>
    </row>
    <row r="927" spans="1:45" ht="16.5" customHeight="1">
      <c r="A927" s="2571"/>
      <c r="B927" s="2571"/>
      <c r="C927" s="2571"/>
      <c r="D927" s="73"/>
      <c r="E927" s="73"/>
      <c r="F927" s="2629"/>
      <c r="G927" s="2571"/>
      <c r="H927" s="2571"/>
      <c r="I927" s="2571"/>
      <c r="J927" s="2571"/>
      <c r="K927" s="2571"/>
      <c r="L927" s="2571"/>
      <c r="M927" s="2571"/>
      <c r="N927" s="2571"/>
      <c r="O927" s="2571"/>
      <c r="P927" s="2571"/>
      <c r="Q927" s="2571"/>
      <c r="R927" s="2571"/>
      <c r="S927" s="2571"/>
      <c r="T927" s="2571"/>
      <c r="U927" s="2571"/>
      <c r="V927" s="2571"/>
      <c r="W927" s="2571"/>
      <c r="X927" s="2571"/>
      <c r="Y927" s="2571"/>
      <c r="Z927" s="2571"/>
      <c r="AA927" s="2571"/>
      <c r="AB927" s="2571"/>
      <c r="AC927" s="2571"/>
      <c r="AD927" s="2571"/>
      <c r="AE927" s="2571"/>
      <c r="AF927" s="2571"/>
      <c r="AG927" s="2571"/>
      <c r="AH927" s="2571"/>
      <c r="AI927" s="2571"/>
      <c r="AJ927" s="2571"/>
      <c r="AK927" s="2571"/>
      <c r="AL927" s="2571"/>
      <c r="AM927" s="2571"/>
      <c r="AN927" s="2571"/>
      <c r="AO927" s="2571"/>
      <c r="AP927" s="2571"/>
      <c r="AQ927" s="2571"/>
      <c r="AR927" s="2571"/>
      <c r="AS927" s="2571"/>
    </row>
    <row r="928" spans="1:45" ht="16.5" customHeight="1">
      <c r="A928" s="2571"/>
      <c r="B928" s="2571"/>
      <c r="C928" s="2571"/>
      <c r="D928" s="73"/>
      <c r="E928" s="73"/>
      <c r="F928" s="2629"/>
      <c r="G928" s="2571"/>
      <c r="H928" s="2571"/>
      <c r="I928" s="2571"/>
      <c r="J928" s="2571"/>
      <c r="K928" s="2571"/>
      <c r="L928" s="2571"/>
      <c r="M928" s="2571"/>
      <c r="N928" s="2571"/>
      <c r="O928" s="2571"/>
      <c r="P928" s="2571"/>
      <c r="Q928" s="2571"/>
      <c r="R928" s="2571"/>
      <c r="S928" s="2571"/>
      <c r="T928" s="2571"/>
      <c r="U928" s="2571"/>
      <c r="V928" s="2571"/>
      <c r="W928" s="2571"/>
      <c r="X928" s="2571"/>
      <c r="Y928" s="2571"/>
      <c r="Z928" s="2571"/>
      <c r="AA928" s="2571"/>
      <c r="AB928" s="2571"/>
      <c r="AC928" s="2571"/>
      <c r="AD928" s="2571"/>
      <c r="AE928" s="2571"/>
      <c r="AF928" s="2571"/>
      <c r="AG928" s="2571"/>
      <c r="AH928" s="2571"/>
      <c r="AI928" s="2571"/>
      <c r="AJ928" s="2571"/>
      <c r="AK928" s="2571"/>
      <c r="AL928" s="2571"/>
      <c r="AM928" s="2571"/>
      <c r="AN928" s="2571"/>
      <c r="AO928" s="2571"/>
      <c r="AP928" s="2571"/>
      <c r="AQ928" s="2571"/>
      <c r="AR928" s="2571"/>
      <c r="AS928" s="2571"/>
    </row>
    <row r="929" spans="1:45" ht="16.5" customHeight="1">
      <c r="A929" s="2571"/>
      <c r="B929" s="2571"/>
      <c r="C929" s="2571"/>
      <c r="D929" s="73"/>
      <c r="E929" s="73"/>
      <c r="F929" s="2629"/>
      <c r="G929" s="2571"/>
      <c r="H929" s="2571"/>
      <c r="I929" s="2571"/>
      <c r="J929" s="2571"/>
      <c r="K929" s="2571"/>
      <c r="L929" s="2571"/>
      <c r="M929" s="2571"/>
      <c r="N929" s="2571"/>
      <c r="O929" s="2571"/>
      <c r="P929" s="2571"/>
      <c r="Q929" s="2571"/>
      <c r="R929" s="2571"/>
      <c r="S929" s="2571"/>
      <c r="T929" s="2571"/>
      <c r="U929" s="2571"/>
      <c r="V929" s="2571"/>
      <c r="W929" s="2571"/>
      <c r="X929" s="2571"/>
      <c r="Y929" s="2571"/>
      <c r="Z929" s="2571"/>
      <c r="AA929" s="2571"/>
      <c r="AB929" s="2571"/>
      <c r="AC929" s="2571"/>
      <c r="AD929" s="2571"/>
      <c r="AE929" s="2571"/>
      <c r="AF929" s="2571"/>
      <c r="AG929" s="2571"/>
      <c r="AH929" s="2571"/>
      <c r="AI929" s="2571"/>
      <c r="AJ929" s="2571"/>
      <c r="AK929" s="2571"/>
      <c r="AL929" s="2571"/>
      <c r="AM929" s="2571"/>
      <c r="AN929" s="2571"/>
      <c r="AO929" s="2571"/>
      <c r="AP929" s="2571"/>
      <c r="AQ929" s="2571"/>
      <c r="AR929" s="2571"/>
      <c r="AS929" s="2571"/>
    </row>
    <row r="930" spans="1:45" ht="16.5" customHeight="1">
      <c r="A930" s="2571"/>
      <c r="B930" s="2571"/>
      <c r="C930" s="2571"/>
      <c r="D930" s="73"/>
      <c r="E930" s="73"/>
      <c r="F930" s="2629"/>
      <c r="G930" s="2571"/>
      <c r="H930" s="2571"/>
      <c r="I930" s="2571"/>
      <c r="J930" s="2571"/>
      <c r="K930" s="2571"/>
      <c r="L930" s="2571"/>
      <c r="M930" s="2571"/>
      <c r="N930" s="2571"/>
      <c r="O930" s="2571"/>
      <c r="P930" s="2571"/>
      <c r="Q930" s="2571"/>
      <c r="R930" s="2571"/>
      <c r="S930" s="2571"/>
      <c r="T930" s="2571"/>
      <c r="U930" s="2571"/>
      <c r="V930" s="2571"/>
      <c r="W930" s="2571"/>
      <c r="X930" s="2571"/>
      <c r="Y930" s="2571"/>
      <c r="Z930" s="2571"/>
      <c r="AA930" s="2571"/>
      <c r="AB930" s="2571"/>
      <c r="AC930" s="2571"/>
      <c r="AD930" s="2571"/>
      <c r="AE930" s="2571"/>
      <c r="AF930" s="2571"/>
      <c r="AG930" s="2571"/>
      <c r="AH930" s="2571"/>
      <c r="AI930" s="2571"/>
      <c r="AJ930" s="2571"/>
      <c r="AK930" s="2571"/>
      <c r="AL930" s="2571"/>
      <c r="AM930" s="2571"/>
      <c r="AN930" s="2571"/>
      <c r="AO930" s="2571"/>
      <c r="AP930" s="2571"/>
      <c r="AQ930" s="2571"/>
      <c r="AR930" s="2571"/>
      <c r="AS930" s="2571"/>
    </row>
    <row r="931" spans="1:45" ht="16.5" customHeight="1">
      <c r="A931" s="2571"/>
      <c r="B931" s="2571"/>
      <c r="C931" s="2571"/>
      <c r="D931" s="73"/>
      <c r="E931" s="73"/>
      <c r="F931" s="2629"/>
      <c r="G931" s="2571"/>
      <c r="H931" s="2571"/>
      <c r="I931" s="2571"/>
      <c r="J931" s="2571"/>
      <c r="K931" s="2571"/>
      <c r="L931" s="2571"/>
      <c r="M931" s="2571"/>
      <c r="N931" s="2571"/>
      <c r="O931" s="2571"/>
      <c r="P931" s="2571"/>
      <c r="Q931" s="2571"/>
      <c r="R931" s="2571"/>
      <c r="S931" s="2571"/>
      <c r="T931" s="2571"/>
      <c r="U931" s="2571"/>
      <c r="V931" s="2571"/>
      <c r="W931" s="2571"/>
      <c r="X931" s="2571"/>
      <c r="Y931" s="2571"/>
      <c r="Z931" s="2571"/>
      <c r="AA931" s="2571"/>
      <c r="AB931" s="2571"/>
      <c r="AC931" s="2571"/>
      <c r="AD931" s="2571"/>
      <c r="AE931" s="2571"/>
      <c r="AF931" s="2571"/>
      <c r="AG931" s="2571"/>
      <c r="AH931" s="2571"/>
      <c r="AI931" s="2571"/>
      <c r="AJ931" s="2571"/>
      <c r="AK931" s="2571"/>
      <c r="AL931" s="2571"/>
      <c r="AM931" s="2571"/>
      <c r="AN931" s="2571"/>
      <c r="AO931" s="2571"/>
      <c r="AP931" s="2571"/>
      <c r="AQ931" s="2571"/>
      <c r="AR931" s="2571"/>
      <c r="AS931" s="2571"/>
    </row>
    <row r="932" spans="1:45" ht="16.5" customHeight="1">
      <c r="A932" s="2571"/>
      <c r="B932" s="2571"/>
      <c r="C932" s="2571"/>
      <c r="D932" s="73"/>
      <c r="E932" s="73"/>
      <c r="F932" s="2629"/>
      <c r="G932" s="2571"/>
      <c r="H932" s="2571"/>
      <c r="I932" s="2571"/>
      <c r="J932" s="2571"/>
      <c r="K932" s="2571"/>
      <c r="L932" s="2571"/>
      <c r="M932" s="2571"/>
      <c r="N932" s="2571"/>
      <c r="O932" s="2571"/>
      <c r="P932" s="2571"/>
      <c r="Q932" s="2571"/>
      <c r="R932" s="2571"/>
      <c r="S932" s="2571"/>
      <c r="T932" s="2571"/>
      <c r="U932" s="2571"/>
      <c r="V932" s="2571"/>
      <c r="W932" s="2571"/>
      <c r="X932" s="2571"/>
      <c r="Y932" s="2571"/>
      <c r="Z932" s="2571"/>
      <c r="AA932" s="2571"/>
      <c r="AB932" s="2571"/>
      <c r="AC932" s="2571"/>
      <c r="AD932" s="2571"/>
      <c r="AE932" s="2571"/>
      <c r="AF932" s="2571"/>
      <c r="AG932" s="2571"/>
      <c r="AH932" s="2571"/>
      <c r="AI932" s="2571"/>
      <c r="AJ932" s="2571"/>
      <c r="AK932" s="2571"/>
      <c r="AL932" s="2571"/>
      <c r="AM932" s="2571"/>
      <c r="AN932" s="2571"/>
      <c r="AO932" s="2571"/>
      <c r="AP932" s="2571"/>
      <c r="AQ932" s="2571"/>
      <c r="AR932" s="2571"/>
      <c r="AS932" s="2571"/>
    </row>
    <row r="933" spans="1:45" ht="16.5" customHeight="1">
      <c r="A933" s="2571"/>
      <c r="B933" s="2571"/>
      <c r="C933" s="2571"/>
      <c r="D933" s="73"/>
      <c r="E933" s="73"/>
      <c r="F933" s="2629"/>
      <c r="G933" s="2571"/>
      <c r="H933" s="2571"/>
      <c r="I933" s="2571"/>
      <c r="J933" s="2571"/>
      <c r="K933" s="2571"/>
      <c r="L933" s="2571"/>
      <c r="M933" s="2571"/>
      <c r="N933" s="2571"/>
      <c r="O933" s="2571"/>
      <c r="P933" s="2571"/>
      <c r="Q933" s="2571"/>
      <c r="R933" s="2571"/>
      <c r="S933" s="2571"/>
      <c r="T933" s="2571"/>
      <c r="U933" s="2571"/>
      <c r="V933" s="2571"/>
      <c r="W933" s="2571"/>
      <c r="X933" s="2571"/>
      <c r="Y933" s="2571"/>
      <c r="Z933" s="2571"/>
      <c r="AA933" s="2571"/>
      <c r="AB933" s="2571"/>
      <c r="AC933" s="2571"/>
      <c r="AD933" s="2571"/>
      <c r="AE933" s="2571"/>
      <c r="AF933" s="2571"/>
      <c r="AG933" s="2571"/>
      <c r="AH933" s="2571"/>
      <c r="AI933" s="2571"/>
      <c r="AJ933" s="2571"/>
      <c r="AK933" s="2571"/>
      <c r="AL933" s="2571"/>
      <c r="AM933" s="2571"/>
      <c r="AN933" s="2571"/>
      <c r="AO933" s="2571"/>
      <c r="AP933" s="2571"/>
      <c r="AQ933" s="2571"/>
      <c r="AR933" s="2571"/>
      <c r="AS933" s="2571"/>
    </row>
    <row r="934" spans="1:45" ht="16.5" customHeight="1">
      <c r="A934" s="2571"/>
      <c r="B934" s="2571"/>
      <c r="C934" s="2571"/>
      <c r="D934" s="73"/>
      <c r="E934" s="73"/>
      <c r="F934" s="2629"/>
      <c r="G934" s="2571"/>
      <c r="H934" s="2571"/>
      <c r="I934" s="2571"/>
      <c r="J934" s="2571"/>
      <c r="K934" s="2571"/>
      <c r="L934" s="2571"/>
      <c r="M934" s="2571"/>
      <c r="N934" s="2571"/>
      <c r="O934" s="2571"/>
      <c r="P934" s="2571"/>
      <c r="Q934" s="2571"/>
      <c r="R934" s="2571"/>
      <c r="S934" s="2571"/>
      <c r="T934" s="2571"/>
      <c r="U934" s="2571"/>
      <c r="V934" s="2571"/>
      <c r="W934" s="2571"/>
      <c r="X934" s="2571"/>
      <c r="Y934" s="2571"/>
      <c r="Z934" s="2571"/>
      <c r="AA934" s="2571"/>
      <c r="AB934" s="2571"/>
      <c r="AC934" s="2571"/>
      <c r="AD934" s="2571"/>
      <c r="AE934" s="2571"/>
      <c r="AF934" s="2571"/>
      <c r="AG934" s="2571"/>
      <c r="AH934" s="2571"/>
      <c r="AI934" s="2571"/>
      <c r="AJ934" s="2571"/>
      <c r="AK934" s="2571"/>
      <c r="AL934" s="2571"/>
      <c r="AM934" s="2571"/>
      <c r="AN934" s="2571"/>
      <c r="AO934" s="2571"/>
      <c r="AP934" s="2571"/>
      <c r="AQ934" s="2571"/>
      <c r="AR934" s="2571"/>
      <c r="AS934" s="2571"/>
    </row>
    <row r="935" spans="1:45" ht="16.5" customHeight="1">
      <c r="A935" s="2571"/>
      <c r="B935" s="2571"/>
      <c r="C935" s="2571"/>
      <c r="D935" s="73"/>
      <c r="E935" s="73"/>
      <c r="F935" s="2629"/>
      <c r="G935" s="2571"/>
      <c r="H935" s="2571"/>
      <c r="I935" s="2571"/>
      <c r="J935" s="2571"/>
      <c r="K935" s="2571"/>
      <c r="L935" s="2571"/>
      <c r="M935" s="2571"/>
      <c r="N935" s="2571"/>
      <c r="O935" s="2571"/>
      <c r="P935" s="2571"/>
      <c r="Q935" s="2571"/>
      <c r="R935" s="2571"/>
      <c r="S935" s="2571"/>
      <c r="T935" s="2571"/>
      <c r="U935" s="2571"/>
      <c r="V935" s="2571"/>
      <c r="W935" s="2571"/>
      <c r="X935" s="2571"/>
      <c r="Y935" s="2571"/>
      <c r="Z935" s="2571"/>
      <c r="AA935" s="2571"/>
      <c r="AB935" s="2571"/>
      <c r="AC935" s="2571"/>
      <c r="AD935" s="2571"/>
      <c r="AE935" s="2571"/>
      <c r="AF935" s="2571"/>
      <c r="AG935" s="2571"/>
      <c r="AH935" s="2571"/>
      <c r="AI935" s="2571"/>
      <c r="AJ935" s="2571"/>
      <c r="AK935" s="2571"/>
      <c r="AL935" s="2571"/>
      <c r="AM935" s="2571"/>
      <c r="AN935" s="2571"/>
      <c r="AO935" s="2571"/>
      <c r="AP935" s="2571"/>
      <c r="AQ935" s="2571"/>
      <c r="AR935" s="2571"/>
      <c r="AS935" s="2571"/>
    </row>
    <row r="936" spans="1:45" ht="16.5" customHeight="1">
      <c r="A936" s="2571"/>
      <c r="B936" s="2571"/>
      <c r="C936" s="2571"/>
      <c r="D936" s="73"/>
      <c r="E936" s="73"/>
      <c r="F936" s="2629"/>
      <c r="G936" s="2571"/>
      <c r="H936" s="2571"/>
      <c r="I936" s="2571"/>
      <c r="J936" s="2571"/>
      <c r="K936" s="2571"/>
      <c r="L936" s="2571"/>
      <c r="M936" s="2571"/>
      <c r="N936" s="2571"/>
      <c r="O936" s="2571"/>
      <c r="P936" s="2571"/>
      <c r="Q936" s="2571"/>
      <c r="R936" s="2571"/>
      <c r="S936" s="2571"/>
      <c r="T936" s="2571"/>
      <c r="U936" s="2571"/>
      <c r="V936" s="2571"/>
      <c r="W936" s="2571"/>
      <c r="X936" s="2571"/>
      <c r="Y936" s="2571"/>
      <c r="Z936" s="2571"/>
      <c r="AA936" s="2571"/>
      <c r="AB936" s="2571"/>
      <c r="AC936" s="2571"/>
      <c r="AD936" s="2571"/>
      <c r="AE936" s="2571"/>
      <c r="AF936" s="2571"/>
      <c r="AG936" s="2571"/>
      <c r="AH936" s="2571"/>
      <c r="AI936" s="2571"/>
      <c r="AJ936" s="2571"/>
      <c r="AK936" s="2571"/>
      <c r="AL936" s="2571"/>
      <c r="AM936" s="2571"/>
      <c r="AN936" s="2571"/>
      <c r="AO936" s="2571"/>
      <c r="AP936" s="2571"/>
      <c r="AQ936" s="2571"/>
      <c r="AR936" s="2571"/>
      <c r="AS936" s="2571"/>
    </row>
    <row r="937" spans="1:45" ht="16.5" customHeight="1">
      <c r="A937" s="2571"/>
      <c r="B937" s="2571"/>
      <c r="C937" s="2571"/>
      <c r="D937" s="73"/>
      <c r="E937" s="73"/>
      <c r="F937" s="2629"/>
      <c r="G937" s="2571"/>
      <c r="H937" s="2571"/>
      <c r="I937" s="2571"/>
      <c r="J937" s="2571"/>
      <c r="K937" s="2571"/>
      <c r="L937" s="2571"/>
      <c r="M937" s="2571"/>
      <c r="N937" s="2571"/>
      <c r="O937" s="2571"/>
      <c r="P937" s="2571"/>
      <c r="Q937" s="2571"/>
      <c r="R937" s="2571"/>
      <c r="S937" s="2571"/>
      <c r="T937" s="2571"/>
      <c r="U937" s="2571"/>
      <c r="V937" s="2571"/>
      <c r="W937" s="2571"/>
      <c r="X937" s="2571"/>
      <c r="Y937" s="2571"/>
      <c r="Z937" s="2571"/>
      <c r="AA937" s="2571"/>
      <c r="AB937" s="2571"/>
      <c r="AC937" s="2571"/>
      <c r="AD937" s="2571"/>
      <c r="AE937" s="2571"/>
      <c r="AF937" s="2571"/>
      <c r="AG937" s="2571"/>
      <c r="AH937" s="2571"/>
      <c r="AI937" s="2571"/>
      <c r="AJ937" s="2571"/>
      <c r="AK937" s="2571"/>
      <c r="AL937" s="2571"/>
      <c r="AM937" s="2571"/>
      <c r="AN937" s="2571"/>
      <c r="AO937" s="2571"/>
      <c r="AP937" s="2571"/>
      <c r="AQ937" s="2571"/>
      <c r="AR937" s="2571"/>
      <c r="AS937" s="2571"/>
    </row>
    <row r="938" spans="1:45" ht="16.5" customHeight="1">
      <c r="A938" s="2571"/>
      <c r="B938" s="2571"/>
      <c r="C938" s="2571"/>
      <c r="D938" s="73"/>
      <c r="E938" s="73"/>
      <c r="F938" s="2629"/>
      <c r="G938" s="2571"/>
      <c r="H938" s="2571"/>
      <c r="I938" s="2571"/>
      <c r="J938" s="2571"/>
      <c r="K938" s="2571"/>
      <c r="L938" s="2571"/>
      <c r="M938" s="2571"/>
      <c r="N938" s="2571"/>
      <c r="O938" s="2571"/>
      <c r="P938" s="2571"/>
      <c r="Q938" s="2571"/>
      <c r="R938" s="2571"/>
      <c r="S938" s="2571"/>
      <c r="T938" s="2571"/>
      <c r="U938" s="2571"/>
      <c r="V938" s="2571"/>
      <c r="W938" s="2571"/>
      <c r="X938" s="2571"/>
      <c r="Y938" s="2571"/>
      <c r="Z938" s="2571"/>
      <c r="AA938" s="2571"/>
      <c r="AB938" s="2571"/>
      <c r="AC938" s="2571"/>
      <c r="AD938" s="2571"/>
      <c r="AE938" s="2571"/>
      <c r="AF938" s="2571"/>
      <c r="AG938" s="2571"/>
      <c r="AH938" s="2571"/>
      <c r="AI938" s="2571"/>
      <c r="AJ938" s="2571"/>
      <c r="AK938" s="2571"/>
      <c r="AL938" s="2571"/>
      <c r="AM938" s="2571"/>
      <c r="AN938" s="2571"/>
      <c r="AO938" s="2571"/>
      <c r="AP938" s="2571"/>
      <c r="AQ938" s="2571"/>
      <c r="AR938" s="2571"/>
      <c r="AS938" s="2571"/>
    </row>
    <row r="939" spans="1:45" ht="16.5" customHeight="1">
      <c r="A939" s="2571"/>
      <c r="B939" s="2571"/>
      <c r="C939" s="2571"/>
      <c r="D939" s="73"/>
      <c r="E939" s="73"/>
      <c r="F939" s="2629"/>
      <c r="G939" s="2571"/>
      <c r="H939" s="2571"/>
      <c r="I939" s="2571"/>
      <c r="J939" s="2571"/>
      <c r="K939" s="2571"/>
      <c r="L939" s="2571"/>
      <c r="M939" s="2571"/>
      <c r="N939" s="2571"/>
      <c r="O939" s="2571"/>
      <c r="P939" s="2571"/>
      <c r="Q939" s="2571"/>
      <c r="R939" s="2571"/>
      <c r="S939" s="2571"/>
      <c r="T939" s="2571"/>
      <c r="U939" s="2571"/>
      <c r="V939" s="2571"/>
      <c r="W939" s="2571"/>
      <c r="X939" s="2571"/>
      <c r="Y939" s="2571"/>
      <c r="Z939" s="2571"/>
      <c r="AA939" s="2571"/>
      <c r="AB939" s="2571"/>
      <c r="AC939" s="2571"/>
      <c r="AD939" s="2571"/>
      <c r="AE939" s="2571"/>
      <c r="AF939" s="2571"/>
      <c r="AG939" s="2571"/>
      <c r="AH939" s="2571"/>
      <c r="AI939" s="2571"/>
      <c r="AJ939" s="2571"/>
      <c r="AK939" s="2571"/>
      <c r="AL939" s="2571"/>
      <c r="AM939" s="2571"/>
      <c r="AN939" s="2571"/>
      <c r="AO939" s="2571"/>
      <c r="AP939" s="2571"/>
      <c r="AQ939" s="2571"/>
      <c r="AR939" s="2571"/>
      <c r="AS939" s="2571"/>
    </row>
    <row r="940" spans="1:45" ht="16.5" customHeight="1">
      <c r="A940" s="2571"/>
      <c r="B940" s="2571"/>
      <c r="C940" s="2571"/>
      <c r="D940" s="73"/>
      <c r="E940" s="73"/>
      <c r="F940" s="2629"/>
      <c r="G940" s="2571"/>
      <c r="H940" s="2571"/>
      <c r="I940" s="2571"/>
      <c r="J940" s="2571"/>
      <c r="K940" s="2571"/>
      <c r="L940" s="2571"/>
      <c r="M940" s="2571"/>
      <c r="N940" s="2571"/>
      <c r="O940" s="2571"/>
      <c r="P940" s="2571"/>
      <c r="Q940" s="2571"/>
      <c r="R940" s="2571"/>
      <c r="S940" s="2571"/>
      <c r="T940" s="2571"/>
      <c r="U940" s="2571"/>
      <c r="V940" s="2571"/>
      <c r="W940" s="2571"/>
      <c r="X940" s="2571"/>
      <c r="Y940" s="2571"/>
      <c r="Z940" s="2571"/>
      <c r="AA940" s="2571"/>
      <c r="AB940" s="2571"/>
      <c r="AC940" s="2571"/>
      <c r="AD940" s="2571"/>
      <c r="AE940" s="2571"/>
      <c r="AF940" s="2571"/>
      <c r="AG940" s="2571"/>
      <c r="AH940" s="2571"/>
      <c r="AI940" s="2571"/>
      <c r="AJ940" s="2571"/>
      <c r="AK940" s="2571"/>
      <c r="AL940" s="2571"/>
      <c r="AM940" s="2571"/>
      <c r="AN940" s="2571"/>
      <c r="AO940" s="2571"/>
      <c r="AP940" s="2571"/>
      <c r="AQ940" s="2571"/>
      <c r="AR940" s="2571"/>
      <c r="AS940" s="2571"/>
    </row>
    <row r="941" spans="1:45" ht="16.5" customHeight="1">
      <c r="A941" s="2571"/>
      <c r="B941" s="2571"/>
      <c r="C941" s="2571"/>
      <c r="D941" s="73"/>
      <c r="E941" s="73"/>
      <c r="F941" s="2629"/>
      <c r="G941" s="2571"/>
      <c r="H941" s="2571"/>
      <c r="I941" s="2571"/>
      <c r="J941" s="2571"/>
      <c r="K941" s="2571"/>
      <c r="L941" s="2571"/>
      <c r="M941" s="2571"/>
      <c r="N941" s="2571"/>
      <c r="O941" s="2571"/>
      <c r="P941" s="2571"/>
      <c r="Q941" s="2571"/>
      <c r="R941" s="2571"/>
      <c r="S941" s="2571"/>
      <c r="T941" s="2571"/>
      <c r="U941" s="2571"/>
      <c r="V941" s="2571"/>
      <c r="W941" s="2571"/>
      <c r="X941" s="2571"/>
      <c r="Y941" s="2571"/>
      <c r="Z941" s="2571"/>
      <c r="AA941" s="2571"/>
      <c r="AB941" s="2571"/>
      <c r="AC941" s="2571"/>
      <c r="AD941" s="2571"/>
      <c r="AE941" s="2571"/>
      <c r="AF941" s="2571"/>
      <c r="AG941" s="2571"/>
      <c r="AH941" s="2571"/>
      <c r="AI941" s="2571"/>
      <c r="AJ941" s="2571"/>
      <c r="AK941" s="2571"/>
      <c r="AL941" s="2571"/>
      <c r="AM941" s="2571"/>
      <c r="AN941" s="2571"/>
      <c r="AO941" s="2571"/>
      <c r="AP941" s="2571"/>
      <c r="AQ941" s="2571"/>
      <c r="AR941" s="2571"/>
      <c r="AS941" s="2571"/>
    </row>
    <row r="942" spans="1:45" ht="16.5" customHeight="1">
      <c r="A942" s="2571"/>
      <c r="B942" s="2571"/>
      <c r="C942" s="2571"/>
      <c r="D942" s="73"/>
      <c r="E942" s="73"/>
      <c r="F942" s="2629"/>
      <c r="G942" s="2571"/>
      <c r="H942" s="2571"/>
      <c r="I942" s="2571"/>
      <c r="J942" s="2571"/>
      <c r="K942" s="2571"/>
      <c r="L942" s="2571"/>
      <c r="M942" s="2571"/>
      <c r="N942" s="2571"/>
      <c r="O942" s="2571"/>
      <c r="P942" s="2571"/>
      <c r="Q942" s="2571"/>
      <c r="R942" s="2571"/>
      <c r="S942" s="2571"/>
      <c r="T942" s="2571"/>
      <c r="U942" s="2571"/>
      <c r="V942" s="2571"/>
      <c r="W942" s="2571"/>
      <c r="X942" s="2571"/>
      <c r="Y942" s="2571"/>
      <c r="Z942" s="2571"/>
      <c r="AA942" s="2571"/>
      <c r="AB942" s="2571"/>
      <c r="AC942" s="2571"/>
      <c r="AD942" s="2571"/>
      <c r="AE942" s="2571"/>
      <c r="AF942" s="2571"/>
      <c r="AG942" s="2571"/>
      <c r="AH942" s="2571"/>
      <c r="AI942" s="2571"/>
      <c r="AJ942" s="2571"/>
      <c r="AK942" s="2571"/>
      <c r="AL942" s="2571"/>
      <c r="AM942" s="2571"/>
      <c r="AN942" s="2571"/>
      <c r="AO942" s="2571"/>
      <c r="AP942" s="2571"/>
      <c r="AQ942" s="2571"/>
      <c r="AR942" s="2571"/>
      <c r="AS942" s="2571"/>
    </row>
    <row r="943" spans="1:45" ht="16.5" customHeight="1">
      <c r="A943" s="2571"/>
      <c r="B943" s="2571"/>
      <c r="C943" s="2571"/>
      <c r="D943" s="73"/>
      <c r="E943" s="73"/>
      <c r="F943" s="2629"/>
      <c r="G943" s="2571"/>
      <c r="H943" s="2571"/>
      <c r="I943" s="2571"/>
      <c r="J943" s="2571"/>
      <c r="K943" s="2571"/>
      <c r="L943" s="2571"/>
      <c r="M943" s="2571"/>
      <c r="N943" s="2571"/>
      <c r="O943" s="2571"/>
      <c r="P943" s="2571"/>
      <c r="Q943" s="2571"/>
      <c r="R943" s="2571"/>
      <c r="S943" s="2571"/>
      <c r="T943" s="2571"/>
      <c r="U943" s="2571"/>
      <c r="V943" s="2571"/>
      <c r="W943" s="2571"/>
      <c r="X943" s="2571"/>
      <c r="Y943" s="2571"/>
      <c r="Z943" s="2571"/>
      <c r="AA943" s="2571"/>
      <c r="AB943" s="2571"/>
      <c r="AC943" s="2571"/>
      <c r="AD943" s="2571"/>
      <c r="AE943" s="2571"/>
      <c r="AF943" s="2571"/>
      <c r="AG943" s="2571"/>
      <c r="AH943" s="2571"/>
      <c r="AI943" s="2571"/>
      <c r="AJ943" s="2571"/>
      <c r="AK943" s="2571"/>
      <c r="AL943" s="2571"/>
      <c r="AM943" s="2571"/>
      <c r="AN943" s="2571"/>
      <c r="AO943" s="2571"/>
      <c r="AP943" s="2571"/>
      <c r="AQ943" s="2571"/>
      <c r="AR943" s="2571"/>
      <c r="AS943" s="2571"/>
    </row>
    <row r="944" spans="1:45" ht="16.5" customHeight="1">
      <c r="A944" s="2571"/>
      <c r="B944" s="2571"/>
      <c r="C944" s="2571"/>
      <c r="D944" s="73"/>
      <c r="E944" s="73"/>
      <c r="F944" s="2629"/>
      <c r="G944" s="2571"/>
      <c r="H944" s="2571"/>
      <c r="I944" s="2571"/>
      <c r="J944" s="2571"/>
      <c r="K944" s="2571"/>
      <c r="L944" s="2571"/>
      <c r="M944" s="2571"/>
      <c r="N944" s="2571"/>
      <c r="O944" s="2571"/>
      <c r="P944" s="2571"/>
      <c r="Q944" s="2571"/>
      <c r="R944" s="2571"/>
      <c r="S944" s="2571"/>
      <c r="T944" s="2571"/>
      <c r="U944" s="2571"/>
      <c r="V944" s="2571"/>
      <c r="W944" s="2571"/>
      <c r="X944" s="2571"/>
      <c r="Y944" s="2571"/>
      <c r="Z944" s="2571"/>
      <c r="AA944" s="2571"/>
      <c r="AB944" s="2571"/>
      <c r="AC944" s="2571"/>
      <c r="AD944" s="2571"/>
      <c r="AE944" s="2571"/>
      <c r="AF944" s="2571"/>
      <c r="AG944" s="2571"/>
      <c r="AH944" s="2571"/>
      <c r="AI944" s="2571"/>
      <c r="AJ944" s="2571"/>
      <c r="AK944" s="2571"/>
      <c r="AL944" s="2571"/>
      <c r="AM944" s="2571"/>
      <c r="AN944" s="2571"/>
      <c r="AO944" s="2571"/>
      <c r="AP944" s="2571"/>
      <c r="AQ944" s="2571"/>
      <c r="AR944" s="2571"/>
      <c r="AS944" s="2571"/>
    </row>
    <row r="945" spans="1:45" ht="16.5" customHeight="1">
      <c r="A945" s="2571"/>
      <c r="B945" s="2571"/>
      <c r="C945" s="2571"/>
      <c r="D945" s="73"/>
      <c r="E945" s="73"/>
      <c r="F945" s="2629"/>
      <c r="G945" s="2571"/>
      <c r="H945" s="2571"/>
      <c r="I945" s="2571"/>
      <c r="J945" s="2571"/>
      <c r="K945" s="2571"/>
      <c r="L945" s="2571"/>
      <c r="M945" s="2571"/>
      <c r="N945" s="2571"/>
      <c r="O945" s="2571"/>
      <c r="P945" s="2571"/>
      <c r="Q945" s="2571"/>
      <c r="R945" s="2571"/>
      <c r="S945" s="2571"/>
      <c r="T945" s="2571"/>
      <c r="U945" s="2571"/>
      <c r="V945" s="2571"/>
      <c r="W945" s="2571"/>
      <c r="X945" s="2571"/>
      <c r="Y945" s="2571"/>
      <c r="Z945" s="2571"/>
      <c r="AA945" s="2571"/>
      <c r="AB945" s="2571"/>
      <c r="AC945" s="2571"/>
      <c r="AD945" s="2571"/>
      <c r="AE945" s="2571"/>
      <c r="AF945" s="2571"/>
      <c r="AG945" s="2571"/>
      <c r="AH945" s="2571"/>
      <c r="AI945" s="2571"/>
      <c r="AJ945" s="2571"/>
      <c r="AK945" s="2571"/>
      <c r="AL945" s="2571"/>
      <c r="AM945" s="2571"/>
      <c r="AN945" s="2571"/>
      <c r="AO945" s="2571"/>
      <c r="AP945" s="2571"/>
      <c r="AQ945" s="2571"/>
      <c r="AR945" s="2571"/>
      <c r="AS945" s="2571"/>
    </row>
    <row r="946" spans="1:45" ht="16.5" customHeight="1">
      <c r="A946" s="2571"/>
      <c r="B946" s="2571"/>
      <c r="C946" s="2571"/>
      <c r="D946" s="73"/>
      <c r="E946" s="73"/>
      <c r="F946" s="2629"/>
      <c r="G946" s="2571"/>
      <c r="H946" s="2571"/>
      <c r="I946" s="2571"/>
      <c r="J946" s="2571"/>
      <c r="K946" s="2571"/>
      <c r="L946" s="2571"/>
      <c r="M946" s="2571"/>
      <c r="N946" s="2571"/>
      <c r="O946" s="2571"/>
      <c r="P946" s="2571"/>
      <c r="Q946" s="2571"/>
      <c r="R946" s="2571"/>
      <c r="S946" s="2571"/>
      <c r="T946" s="2571"/>
      <c r="U946" s="2571"/>
      <c r="V946" s="2571"/>
      <c r="W946" s="2571"/>
      <c r="X946" s="2571"/>
      <c r="Y946" s="2571"/>
      <c r="Z946" s="2571"/>
      <c r="AA946" s="2571"/>
      <c r="AB946" s="2571"/>
      <c r="AC946" s="2571"/>
      <c r="AD946" s="2571"/>
      <c r="AE946" s="2571"/>
      <c r="AF946" s="2571"/>
      <c r="AG946" s="2571"/>
      <c r="AH946" s="2571"/>
      <c r="AI946" s="2571"/>
      <c r="AJ946" s="2571"/>
      <c r="AK946" s="2571"/>
      <c r="AL946" s="2571"/>
      <c r="AM946" s="2571"/>
      <c r="AN946" s="2571"/>
      <c r="AO946" s="2571"/>
      <c r="AP946" s="2571"/>
      <c r="AQ946" s="2571"/>
      <c r="AR946" s="2571"/>
      <c r="AS946" s="2571"/>
    </row>
    <row r="947" spans="1:45" ht="16.5" customHeight="1">
      <c r="A947" s="2571"/>
      <c r="B947" s="2571"/>
      <c r="C947" s="2571"/>
      <c r="D947" s="73"/>
      <c r="E947" s="73"/>
      <c r="F947" s="2629"/>
      <c r="G947" s="2571"/>
      <c r="H947" s="2571"/>
      <c r="I947" s="2571"/>
      <c r="J947" s="2571"/>
      <c r="K947" s="2571"/>
      <c r="L947" s="2571"/>
      <c r="M947" s="2571"/>
      <c r="N947" s="2571"/>
      <c r="O947" s="2571"/>
      <c r="P947" s="2571"/>
      <c r="Q947" s="2571"/>
      <c r="R947" s="2571"/>
      <c r="S947" s="2571"/>
      <c r="T947" s="2571"/>
      <c r="U947" s="2571"/>
      <c r="V947" s="2571"/>
      <c r="W947" s="2571"/>
      <c r="X947" s="2571"/>
      <c r="Y947" s="2571"/>
      <c r="Z947" s="2571"/>
      <c r="AA947" s="2571"/>
      <c r="AB947" s="2571"/>
      <c r="AC947" s="2571"/>
      <c r="AD947" s="2571"/>
      <c r="AE947" s="2571"/>
      <c r="AF947" s="2571"/>
      <c r="AG947" s="2571"/>
      <c r="AH947" s="2571"/>
      <c r="AI947" s="2571"/>
      <c r="AJ947" s="2571"/>
      <c r="AK947" s="2571"/>
      <c r="AL947" s="2571"/>
      <c r="AM947" s="2571"/>
      <c r="AN947" s="2571"/>
      <c r="AO947" s="2571"/>
      <c r="AP947" s="2571"/>
      <c r="AQ947" s="2571"/>
      <c r="AR947" s="2571"/>
      <c r="AS947" s="2571"/>
    </row>
    <row r="948" spans="1:45" ht="16.5" customHeight="1">
      <c r="A948" s="2571"/>
      <c r="B948" s="2571"/>
      <c r="C948" s="2571"/>
      <c r="D948" s="73"/>
      <c r="E948" s="73"/>
      <c r="F948" s="2629"/>
      <c r="G948" s="2571"/>
      <c r="H948" s="2571"/>
      <c r="I948" s="2571"/>
      <c r="J948" s="2571"/>
      <c r="K948" s="2571"/>
      <c r="L948" s="2571"/>
      <c r="M948" s="2571"/>
      <c r="N948" s="2571"/>
      <c r="O948" s="2571"/>
      <c r="P948" s="2571"/>
      <c r="Q948" s="2571"/>
      <c r="R948" s="2571"/>
      <c r="S948" s="2571"/>
      <c r="T948" s="2571"/>
      <c r="U948" s="2571"/>
      <c r="V948" s="2571"/>
      <c r="W948" s="2571"/>
      <c r="X948" s="2571"/>
      <c r="Y948" s="2571"/>
      <c r="Z948" s="2571"/>
      <c r="AA948" s="2571"/>
      <c r="AB948" s="2571"/>
      <c r="AC948" s="2571"/>
      <c r="AD948" s="2571"/>
      <c r="AE948" s="2571"/>
      <c r="AF948" s="2571"/>
      <c r="AG948" s="2571"/>
      <c r="AH948" s="2571"/>
      <c r="AI948" s="2571"/>
      <c r="AJ948" s="2571"/>
      <c r="AK948" s="2571"/>
      <c r="AL948" s="2571"/>
      <c r="AM948" s="2571"/>
      <c r="AN948" s="2571"/>
      <c r="AO948" s="2571"/>
      <c r="AP948" s="2571"/>
      <c r="AQ948" s="2571"/>
      <c r="AR948" s="2571"/>
      <c r="AS948" s="2571"/>
    </row>
    <row r="949" spans="1:45" ht="16.5" customHeight="1">
      <c r="A949" s="2571"/>
      <c r="B949" s="2571"/>
      <c r="C949" s="2571"/>
      <c r="D949" s="73"/>
      <c r="E949" s="73"/>
      <c r="F949" s="2629"/>
      <c r="G949" s="2571"/>
      <c r="H949" s="2571"/>
      <c r="I949" s="2571"/>
      <c r="J949" s="2571"/>
      <c r="K949" s="2571"/>
      <c r="L949" s="2571"/>
      <c r="M949" s="2571"/>
      <c r="N949" s="2571"/>
      <c r="O949" s="2571"/>
      <c r="P949" s="2571"/>
      <c r="Q949" s="2571"/>
      <c r="R949" s="2571"/>
      <c r="S949" s="2571"/>
      <c r="T949" s="2571"/>
      <c r="U949" s="2571"/>
      <c r="V949" s="2571"/>
      <c r="W949" s="2571"/>
      <c r="X949" s="2571"/>
      <c r="Y949" s="2571"/>
      <c r="Z949" s="2571"/>
      <c r="AA949" s="2571"/>
      <c r="AB949" s="2571"/>
      <c r="AC949" s="2571"/>
      <c r="AD949" s="2571"/>
      <c r="AE949" s="2571"/>
      <c r="AF949" s="2571"/>
      <c r="AG949" s="2571"/>
      <c r="AH949" s="2571"/>
      <c r="AI949" s="2571"/>
      <c r="AJ949" s="2571"/>
      <c r="AK949" s="2571"/>
      <c r="AL949" s="2571"/>
      <c r="AM949" s="2571"/>
      <c r="AN949" s="2571"/>
      <c r="AO949" s="2571"/>
      <c r="AP949" s="2571"/>
      <c r="AQ949" s="2571"/>
      <c r="AR949" s="2571"/>
      <c r="AS949" s="2571"/>
    </row>
    <row r="950" spans="1:45" ht="16.5" customHeight="1">
      <c r="A950" s="2571"/>
      <c r="B950" s="2571"/>
      <c r="C950" s="2571"/>
      <c r="D950" s="73"/>
      <c r="E950" s="73"/>
      <c r="F950" s="2629"/>
      <c r="G950" s="2571"/>
      <c r="H950" s="2571"/>
      <c r="I950" s="2571"/>
      <c r="J950" s="2571"/>
      <c r="K950" s="2571"/>
      <c r="L950" s="2571"/>
      <c r="M950" s="2571"/>
      <c r="N950" s="2571"/>
      <c r="O950" s="2571"/>
      <c r="P950" s="2571"/>
      <c r="Q950" s="2571"/>
      <c r="R950" s="2571"/>
      <c r="S950" s="2571"/>
      <c r="T950" s="2571"/>
      <c r="U950" s="2571"/>
      <c r="V950" s="2571"/>
      <c r="W950" s="2571"/>
      <c r="X950" s="2571"/>
      <c r="Y950" s="2571"/>
      <c r="Z950" s="2571"/>
      <c r="AA950" s="2571"/>
      <c r="AB950" s="2571"/>
      <c r="AC950" s="2571"/>
      <c r="AD950" s="2571"/>
      <c r="AE950" s="2571"/>
      <c r="AF950" s="2571"/>
      <c r="AG950" s="2571"/>
      <c r="AH950" s="2571"/>
      <c r="AI950" s="2571"/>
      <c r="AJ950" s="2571"/>
      <c r="AK950" s="2571"/>
      <c r="AL950" s="2571"/>
      <c r="AM950" s="2571"/>
      <c r="AN950" s="2571"/>
      <c r="AO950" s="2571"/>
      <c r="AP950" s="2571"/>
      <c r="AQ950" s="2571"/>
      <c r="AR950" s="2571"/>
      <c r="AS950" s="2571"/>
    </row>
    <row r="951" spans="1:45" ht="16.5" customHeight="1">
      <c r="A951" s="2571"/>
      <c r="B951" s="2571"/>
      <c r="C951" s="2571"/>
      <c r="D951" s="73"/>
      <c r="E951" s="73"/>
      <c r="F951" s="2629"/>
      <c r="G951" s="2571"/>
      <c r="H951" s="2571"/>
      <c r="I951" s="2571"/>
      <c r="J951" s="2571"/>
      <c r="K951" s="2571"/>
      <c r="L951" s="2571"/>
      <c r="M951" s="2571"/>
      <c r="N951" s="2571"/>
      <c r="O951" s="2571"/>
      <c r="P951" s="2571"/>
      <c r="Q951" s="2571"/>
      <c r="R951" s="2571"/>
      <c r="S951" s="2571"/>
      <c r="T951" s="2571"/>
      <c r="U951" s="2571"/>
      <c r="V951" s="2571"/>
      <c r="W951" s="2571"/>
      <c r="X951" s="2571"/>
      <c r="Y951" s="2571"/>
      <c r="Z951" s="2571"/>
      <c r="AA951" s="2571"/>
      <c r="AB951" s="2571"/>
      <c r="AC951" s="2571"/>
      <c r="AD951" s="2571"/>
      <c r="AE951" s="2571"/>
      <c r="AF951" s="2571"/>
      <c r="AG951" s="2571"/>
      <c r="AH951" s="2571"/>
      <c r="AI951" s="2571"/>
      <c r="AJ951" s="2571"/>
      <c r="AK951" s="2571"/>
      <c r="AL951" s="2571"/>
      <c r="AM951" s="2571"/>
      <c r="AN951" s="2571"/>
      <c r="AO951" s="2571"/>
      <c r="AP951" s="2571"/>
      <c r="AQ951" s="2571"/>
      <c r="AR951" s="2571"/>
      <c r="AS951" s="2571"/>
    </row>
    <row r="952" spans="1:45" ht="16.5" customHeight="1">
      <c r="A952" s="2571"/>
      <c r="B952" s="2571"/>
      <c r="C952" s="2571"/>
      <c r="D952" s="73"/>
      <c r="E952" s="73"/>
      <c r="F952" s="2629"/>
      <c r="G952" s="2571"/>
      <c r="H952" s="2571"/>
      <c r="I952" s="2571"/>
      <c r="J952" s="2571"/>
      <c r="K952" s="2571"/>
      <c r="L952" s="2571"/>
      <c r="M952" s="2571"/>
      <c r="N952" s="2571"/>
      <c r="O952" s="2571"/>
      <c r="P952" s="2571"/>
      <c r="Q952" s="2571"/>
      <c r="R952" s="2571"/>
      <c r="S952" s="2571"/>
      <c r="T952" s="2571"/>
      <c r="U952" s="2571"/>
      <c r="V952" s="2571"/>
      <c r="W952" s="2571"/>
      <c r="X952" s="2571"/>
      <c r="Y952" s="2571"/>
      <c r="Z952" s="2571"/>
      <c r="AA952" s="2571"/>
      <c r="AB952" s="2571"/>
      <c r="AC952" s="2571"/>
      <c r="AD952" s="2571"/>
      <c r="AE952" s="2571"/>
      <c r="AF952" s="2571"/>
      <c r="AG952" s="2571"/>
      <c r="AH952" s="2571"/>
      <c r="AI952" s="2571"/>
      <c r="AJ952" s="2571"/>
      <c r="AK952" s="2571"/>
      <c r="AL952" s="2571"/>
      <c r="AM952" s="2571"/>
      <c r="AN952" s="2571"/>
      <c r="AO952" s="2571"/>
      <c r="AP952" s="2571"/>
      <c r="AQ952" s="2571"/>
      <c r="AR952" s="2571"/>
      <c r="AS952" s="2571"/>
    </row>
    <row r="953" spans="1:45" ht="16.5" customHeight="1">
      <c r="A953" s="2571"/>
      <c r="B953" s="2571"/>
      <c r="C953" s="2571"/>
      <c r="D953" s="73"/>
      <c r="E953" s="73"/>
      <c r="F953" s="2629"/>
      <c r="G953" s="2571"/>
      <c r="H953" s="2571"/>
      <c r="I953" s="2571"/>
      <c r="J953" s="2571"/>
      <c r="K953" s="2571"/>
      <c r="L953" s="2571"/>
      <c r="M953" s="2571"/>
      <c r="N953" s="2571"/>
      <c r="O953" s="2571"/>
      <c r="P953" s="2571"/>
      <c r="Q953" s="2571"/>
      <c r="R953" s="2571"/>
      <c r="S953" s="2571"/>
      <c r="T953" s="2571"/>
      <c r="U953" s="2571"/>
      <c r="V953" s="2571"/>
      <c r="W953" s="2571"/>
      <c r="X953" s="2571"/>
      <c r="Y953" s="2571"/>
      <c r="Z953" s="2571"/>
      <c r="AA953" s="2571"/>
      <c r="AB953" s="2571"/>
      <c r="AC953" s="2571"/>
      <c r="AD953" s="2571"/>
      <c r="AE953" s="2571"/>
      <c r="AF953" s="2571"/>
      <c r="AG953" s="2571"/>
      <c r="AH953" s="2571"/>
      <c r="AI953" s="2571"/>
      <c r="AJ953" s="2571"/>
      <c r="AK953" s="2571"/>
      <c r="AL953" s="2571"/>
      <c r="AM953" s="2571"/>
      <c r="AN953" s="2571"/>
      <c r="AO953" s="2571"/>
      <c r="AP953" s="2571"/>
      <c r="AQ953" s="2571"/>
      <c r="AR953" s="2571"/>
      <c r="AS953" s="2571"/>
    </row>
    <row r="954" spans="1:45" ht="16.5" customHeight="1">
      <c r="A954" s="2571"/>
      <c r="B954" s="2571"/>
      <c r="C954" s="2571"/>
      <c r="D954" s="73"/>
      <c r="E954" s="73"/>
      <c r="F954" s="2629"/>
      <c r="G954" s="2571"/>
      <c r="H954" s="2571"/>
      <c r="I954" s="2571"/>
      <c r="J954" s="2571"/>
      <c r="K954" s="2571"/>
      <c r="L954" s="2571"/>
      <c r="M954" s="2571"/>
      <c r="N954" s="2571"/>
      <c r="O954" s="2571"/>
      <c r="P954" s="2571"/>
      <c r="Q954" s="2571"/>
      <c r="R954" s="2571"/>
      <c r="S954" s="2571"/>
      <c r="T954" s="2571"/>
      <c r="U954" s="2571"/>
      <c r="V954" s="2571"/>
      <c r="W954" s="2571"/>
      <c r="X954" s="2571"/>
      <c r="Y954" s="2571"/>
      <c r="Z954" s="2571"/>
      <c r="AA954" s="2571"/>
      <c r="AB954" s="2571"/>
      <c r="AC954" s="2571"/>
      <c r="AD954" s="2571"/>
      <c r="AE954" s="2571"/>
      <c r="AF954" s="2571"/>
      <c r="AG954" s="2571"/>
      <c r="AH954" s="2571"/>
      <c r="AI954" s="2571"/>
      <c r="AJ954" s="2571"/>
      <c r="AK954" s="2571"/>
      <c r="AL954" s="2571"/>
      <c r="AM954" s="2571"/>
      <c r="AN954" s="2571"/>
      <c r="AO954" s="2571"/>
      <c r="AP954" s="2571"/>
      <c r="AQ954" s="2571"/>
      <c r="AR954" s="2571"/>
      <c r="AS954" s="2571"/>
    </row>
    <row r="955" spans="1:45" ht="16.5" customHeight="1">
      <c r="A955" s="2571"/>
      <c r="B955" s="2571"/>
      <c r="C955" s="2571"/>
      <c r="D955" s="73"/>
      <c r="E955" s="73"/>
      <c r="F955" s="2629"/>
      <c r="G955" s="2571"/>
      <c r="H955" s="2571"/>
      <c r="I955" s="2571"/>
      <c r="J955" s="2571"/>
      <c r="K955" s="2571"/>
      <c r="L955" s="2571"/>
      <c r="M955" s="2571"/>
      <c r="N955" s="2571"/>
      <c r="O955" s="2571"/>
      <c r="P955" s="2571"/>
      <c r="Q955" s="2571"/>
      <c r="R955" s="2571"/>
      <c r="S955" s="2571"/>
      <c r="T955" s="2571"/>
      <c r="U955" s="2571"/>
      <c r="V955" s="2571"/>
      <c r="W955" s="2571"/>
      <c r="X955" s="2571"/>
      <c r="Y955" s="2571"/>
      <c r="Z955" s="2571"/>
      <c r="AA955" s="2571"/>
      <c r="AB955" s="2571"/>
      <c r="AC955" s="2571"/>
      <c r="AD955" s="2571"/>
      <c r="AE955" s="2571"/>
      <c r="AF955" s="2571"/>
      <c r="AG955" s="2571"/>
      <c r="AH955" s="2571"/>
      <c r="AI955" s="2571"/>
      <c r="AJ955" s="2571"/>
      <c r="AK955" s="2571"/>
      <c r="AL955" s="2571"/>
      <c r="AM955" s="2571"/>
      <c r="AN955" s="2571"/>
      <c r="AO955" s="2571"/>
      <c r="AP955" s="2571"/>
      <c r="AQ955" s="2571"/>
      <c r="AR955" s="2571"/>
      <c r="AS955" s="2571"/>
    </row>
    <row r="956" spans="1:45" ht="16.5" customHeight="1">
      <c r="A956" s="2571"/>
      <c r="B956" s="2571"/>
      <c r="C956" s="2571"/>
      <c r="D956" s="73"/>
      <c r="E956" s="73"/>
      <c r="F956" s="2629"/>
      <c r="G956" s="2571"/>
      <c r="H956" s="2571"/>
      <c r="I956" s="2571"/>
      <c r="J956" s="2571"/>
      <c r="K956" s="2571"/>
      <c r="L956" s="2571"/>
      <c r="M956" s="2571"/>
      <c r="N956" s="2571"/>
      <c r="O956" s="2571"/>
      <c r="P956" s="2571"/>
      <c r="Q956" s="2571"/>
      <c r="R956" s="2571"/>
      <c r="S956" s="2571"/>
      <c r="T956" s="2571"/>
      <c r="U956" s="2571"/>
      <c r="V956" s="2571"/>
      <c r="W956" s="2571"/>
      <c r="X956" s="2571"/>
      <c r="Y956" s="2571"/>
      <c r="Z956" s="2571"/>
      <c r="AA956" s="2571"/>
      <c r="AB956" s="2571"/>
      <c r="AC956" s="2571"/>
      <c r="AD956" s="2571"/>
      <c r="AE956" s="2571"/>
      <c r="AF956" s="2571"/>
      <c r="AG956" s="2571"/>
      <c r="AH956" s="2571"/>
      <c r="AI956" s="2571"/>
      <c r="AJ956" s="2571"/>
      <c r="AK956" s="2571"/>
      <c r="AL956" s="2571"/>
      <c r="AM956" s="2571"/>
      <c r="AN956" s="2571"/>
      <c r="AO956" s="2571"/>
      <c r="AP956" s="2571"/>
      <c r="AQ956" s="2571"/>
      <c r="AR956" s="2571"/>
      <c r="AS956" s="2571"/>
    </row>
    <row r="957" spans="1:45" ht="16.5" customHeight="1">
      <c r="A957" s="2571"/>
      <c r="B957" s="2571"/>
      <c r="C957" s="2571"/>
      <c r="D957" s="73"/>
      <c r="E957" s="73"/>
      <c r="F957" s="2629"/>
      <c r="G957" s="2571"/>
      <c r="H957" s="2571"/>
      <c r="I957" s="2571"/>
      <c r="J957" s="2571"/>
      <c r="K957" s="2571"/>
      <c r="L957" s="2571"/>
      <c r="M957" s="2571"/>
      <c r="N957" s="2571"/>
      <c r="O957" s="2571"/>
      <c r="P957" s="2571"/>
      <c r="Q957" s="2571"/>
      <c r="R957" s="2571"/>
      <c r="S957" s="2571"/>
      <c r="T957" s="2571"/>
      <c r="U957" s="2571"/>
      <c r="V957" s="2571"/>
      <c r="W957" s="2571"/>
      <c r="X957" s="2571"/>
      <c r="Y957" s="2571"/>
      <c r="Z957" s="2571"/>
      <c r="AA957" s="2571"/>
      <c r="AB957" s="2571"/>
      <c r="AC957" s="2571"/>
      <c r="AD957" s="2571"/>
      <c r="AE957" s="2571"/>
      <c r="AF957" s="2571"/>
      <c r="AG957" s="2571"/>
      <c r="AH957" s="2571"/>
      <c r="AI957" s="2571"/>
      <c r="AJ957" s="2571"/>
      <c r="AK957" s="2571"/>
      <c r="AL957" s="2571"/>
      <c r="AM957" s="2571"/>
      <c r="AN957" s="2571"/>
      <c r="AO957" s="2571"/>
      <c r="AP957" s="2571"/>
      <c r="AQ957" s="2571"/>
      <c r="AR957" s="2571"/>
      <c r="AS957" s="2571"/>
    </row>
    <row r="958" spans="1:45" ht="16.5" customHeight="1">
      <c r="A958" s="2571"/>
      <c r="B958" s="2571"/>
      <c r="C958" s="2571"/>
      <c r="D958" s="73"/>
      <c r="E958" s="73"/>
      <c r="F958" s="2629"/>
      <c r="G958" s="2571"/>
      <c r="H958" s="2571"/>
      <c r="I958" s="2571"/>
      <c r="J958" s="2571"/>
      <c r="K958" s="2571"/>
      <c r="L958" s="2571"/>
      <c r="M958" s="2571"/>
      <c r="N958" s="2571"/>
      <c r="O958" s="2571"/>
      <c r="P958" s="2571"/>
      <c r="Q958" s="2571"/>
      <c r="R958" s="2571"/>
      <c r="S958" s="2571"/>
      <c r="T958" s="2571"/>
      <c r="U958" s="2571"/>
      <c r="V958" s="2571"/>
      <c r="W958" s="2571"/>
      <c r="X958" s="2571"/>
      <c r="Y958" s="2571"/>
      <c r="Z958" s="2571"/>
      <c r="AA958" s="2571"/>
      <c r="AB958" s="2571"/>
      <c r="AC958" s="2571"/>
      <c r="AD958" s="2571"/>
      <c r="AE958" s="2571"/>
      <c r="AF958" s="2571"/>
      <c r="AG958" s="2571"/>
      <c r="AH958" s="2571"/>
      <c r="AI958" s="2571"/>
      <c r="AJ958" s="2571"/>
      <c r="AK958" s="2571"/>
      <c r="AL958" s="2571"/>
      <c r="AM958" s="2571"/>
      <c r="AN958" s="2571"/>
      <c r="AO958" s="2571"/>
      <c r="AP958" s="2571"/>
      <c r="AQ958" s="2571"/>
      <c r="AR958" s="2571"/>
      <c r="AS958" s="2571"/>
    </row>
    <row r="959" spans="1:45" ht="16.5" customHeight="1">
      <c r="A959" s="2571"/>
      <c r="B959" s="2571"/>
      <c r="C959" s="2571"/>
      <c r="D959" s="73"/>
      <c r="E959" s="73"/>
      <c r="F959" s="2629"/>
      <c r="G959" s="2571"/>
      <c r="H959" s="2571"/>
      <c r="I959" s="2571"/>
      <c r="J959" s="2571"/>
      <c r="K959" s="2571"/>
      <c r="L959" s="2571"/>
      <c r="M959" s="2571"/>
      <c r="N959" s="2571"/>
      <c r="O959" s="2571"/>
      <c r="P959" s="2571"/>
      <c r="Q959" s="2571"/>
      <c r="R959" s="2571"/>
      <c r="S959" s="2571"/>
      <c r="T959" s="2571"/>
      <c r="U959" s="2571"/>
      <c r="V959" s="2571"/>
      <c r="W959" s="2571"/>
      <c r="X959" s="2571"/>
      <c r="Y959" s="2571"/>
      <c r="Z959" s="2571"/>
      <c r="AA959" s="2571"/>
      <c r="AB959" s="2571"/>
      <c r="AC959" s="2571"/>
      <c r="AD959" s="2571"/>
      <c r="AE959" s="2571"/>
      <c r="AF959" s="2571"/>
      <c r="AG959" s="2571"/>
      <c r="AH959" s="2571"/>
      <c r="AI959" s="2571"/>
      <c r="AJ959" s="2571"/>
      <c r="AK959" s="2571"/>
      <c r="AL959" s="2571"/>
      <c r="AM959" s="2571"/>
      <c r="AN959" s="2571"/>
      <c r="AO959" s="2571"/>
      <c r="AP959" s="2571"/>
      <c r="AQ959" s="2571"/>
      <c r="AR959" s="2571"/>
      <c r="AS959" s="2571"/>
    </row>
    <row r="960" spans="1:45" ht="16.5" customHeight="1">
      <c r="A960" s="2571"/>
      <c r="B960" s="2571"/>
      <c r="C960" s="2571"/>
      <c r="D960" s="73"/>
      <c r="E960" s="73"/>
      <c r="F960" s="2629"/>
      <c r="G960" s="2571"/>
      <c r="H960" s="2571"/>
      <c r="I960" s="2571"/>
      <c r="J960" s="2571"/>
      <c r="K960" s="2571"/>
      <c r="L960" s="2571"/>
      <c r="M960" s="2571"/>
      <c r="N960" s="2571"/>
      <c r="O960" s="2571"/>
      <c r="P960" s="2571"/>
      <c r="Q960" s="2571"/>
      <c r="R960" s="2571"/>
      <c r="S960" s="2571"/>
      <c r="T960" s="2571"/>
      <c r="U960" s="2571"/>
      <c r="V960" s="2571"/>
      <c r="W960" s="2571"/>
      <c r="X960" s="2571"/>
      <c r="Y960" s="2571"/>
      <c r="Z960" s="2571"/>
      <c r="AA960" s="2571"/>
      <c r="AB960" s="2571"/>
      <c r="AC960" s="2571"/>
      <c r="AD960" s="2571"/>
      <c r="AE960" s="2571"/>
      <c r="AF960" s="2571"/>
      <c r="AG960" s="2571"/>
      <c r="AH960" s="2571"/>
      <c r="AI960" s="2571"/>
      <c r="AJ960" s="2571"/>
      <c r="AK960" s="2571"/>
      <c r="AL960" s="2571"/>
      <c r="AM960" s="2571"/>
      <c r="AN960" s="2571"/>
      <c r="AO960" s="2571"/>
      <c r="AP960" s="2571"/>
      <c r="AQ960" s="2571"/>
      <c r="AR960" s="2571"/>
      <c r="AS960" s="2571"/>
    </row>
    <row r="961" spans="1:45" ht="16.5" customHeight="1">
      <c r="A961" s="2571"/>
      <c r="B961" s="2571"/>
      <c r="C961" s="2571"/>
      <c r="D961" s="73"/>
      <c r="E961" s="73"/>
      <c r="F961" s="2629"/>
      <c r="G961" s="2571"/>
      <c r="H961" s="2571"/>
      <c r="I961" s="2571"/>
      <c r="J961" s="2571"/>
      <c r="K961" s="2571"/>
      <c r="L961" s="2571"/>
      <c r="M961" s="2571"/>
      <c r="N961" s="2571"/>
      <c r="O961" s="2571"/>
      <c r="P961" s="2571"/>
      <c r="Q961" s="2571"/>
      <c r="R961" s="2571"/>
      <c r="S961" s="2571"/>
      <c r="T961" s="2571"/>
      <c r="U961" s="2571"/>
      <c r="V961" s="2571"/>
      <c r="W961" s="2571"/>
      <c r="X961" s="2571"/>
      <c r="Y961" s="2571"/>
      <c r="Z961" s="2571"/>
      <c r="AA961" s="2571"/>
      <c r="AB961" s="2571"/>
      <c r="AC961" s="2571"/>
      <c r="AD961" s="2571"/>
      <c r="AE961" s="2571"/>
      <c r="AF961" s="2571"/>
      <c r="AG961" s="2571"/>
      <c r="AH961" s="2571"/>
      <c r="AI961" s="2571"/>
      <c r="AJ961" s="2571"/>
      <c r="AK961" s="2571"/>
      <c r="AL961" s="2571"/>
      <c r="AM961" s="2571"/>
      <c r="AN961" s="2571"/>
      <c r="AO961" s="2571"/>
      <c r="AP961" s="2571"/>
      <c r="AQ961" s="2571"/>
      <c r="AR961" s="2571"/>
      <c r="AS961" s="2571"/>
    </row>
    <row r="962" spans="1:45" ht="16.5" customHeight="1">
      <c r="A962" s="2571"/>
      <c r="B962" s="2571"/>
      <c r="C962" s="2571"/>
      <c r="D962" s="73"/>
      <c r="E962" s="73"/>
      <c r="F962" s="2629"/>
      <c r="G962" s="2571"/>
      <c r="H962" s="2571"/>
      <c r="I962" s="2571"/>
      <c r="J962" s="2571"/>
      <c r="K962" s="2571"/>
      <c r="L962" s="2571"/>
      <c r="M962" s="2571"/>
      <c r="N962" s="2571"/>
      <c r="O962" s="2571"/>
      <c r="P962" s="2571"/>
      <c r="Q962" s="2571"/>
      <c r="R962" s="2571"/>
      <c r="S962" s="2571"/>
      <c r="T962" s="2571"/>
      <c r="U962" s="2571"/>
      <c r="V962" s="2571"/>
      <c r="W962" s="2571"/>
      <c r="X962" s="2571"/>
      <c r="Y962" s="2571"/>
      <c r="Z962" s="2571"/>
      <c r="AA962" s="2571"/>
      <c r="AB962" s="2571"/>
      <c r="AC962" s="2571"/>
      <c r="AD962" s="2571"/>
      <c r="AE962" s="2571"/>
      <c r="AF962" s="2571"/>
      <c r="AG962" s="2571"/>
      <c r="AH962" s="2571"/>
      <c r="AI962" s="2571"/>
      <c r="AJ962" s="2571"/>
      <c r="AK962" s="2571"/>
      <c r="AL962" s="2571"/>
      <c r="AM962" s="2571"/>
      <c r="AN962" s="2571"/>
      <c r="AO962" s="2571"/>
      <c r="AP962" s="2571"/>
      <c r="AQ962" s="2571"/>
      <c r="AR962" s="2571"/>
      <c r="AS962" s="2571"/>
    </row>
    <row r="963" spans="1:45" ht="16.5" customHeight="1">
      <c r="A963" s="2571"/>
      <c r="B963" s="2571"/>
      <c r="C963" s="2571"/>
      <c r="D963" s="73"/>
      <c r="E963" s="73"/>
      <c r="F963" s="2629"/>
      <c r="G963" s="2571"/>
      <c r="H963" s="2571"/>
      <c r="I963" s="2571"/>
      <c r="J963" s="2571"/>
      <c r="K963" s="2571"/>
      <c r="L963" s="2571"/>
      <c r="M963" s="2571"/>
      <c r="N963" s="2571"/>
      <c r="O963" s="2571"/>
      <c r="P963" s="2571"/>
      <c r="Q963" s="2571"/>
      <c r="R963" s="2571"/>
      <c r="S963" s="2571"/>
      <c r="T963" s="2571"/>
      <c r="U963" s="2571"/>
      <c r="V963" s="2571"/>
      <c r="W963" s="2571"/>
      <c r="X963" s="2571"/>
      <c r="Y963" s="2571"/>
      <c r="Z963" s="2571"/>
      <c r="AA963" s="2571"/>
      <c r="AB963" s="2571"/>
      <c r="AC963" s="2571"/>
      <c r="AD963" s="2571"/>
      <c r="AE963" s="2571"/>
      <c r="AF963" s="2571"/>
      <c r="AG963" s="2571"/>
      <c r="AH963" s="2571"/>
      <c r="AI963" s="2571"/>
      <c r="AJ963" s="2571"/>
      <c r="AK963" s="2571"/>
      <c r="AL963" s="2571"/>
      <c r="AM963" s="2571"/>
      <c r="AN963" s="2571"/>
      <c r="AO963" s="2571"/>
      <c r="AP963" s="2571"/>
      <c r="AQ963" s="2571"/>
      <c r="AR963" s="2571"/>
      <c r="AS963" s="2571"/>
    </row>
    <row r="964" spans="1:45" ht="16.5" customHeight="1">
      <c r="A964" s="2571"/>
      <c r="B964" s="2571"/>
      <c r="C964" s="2571"/>
      <c r="D964" s="73"/>
      <c r="E964" s="73"/>
      <c r="F964" s="2629"/>
      <c r="G964" s="2571"/>
      <c r="H964" s="2571"/>
      <c r="I964" s="2571"/>
      <c r="J964" s="2571"/>
      <c r="K964" s="2571"/>
      <c r="L964" s="2571"/>
      <c r="M964" s="2571"/>
      <c r="N964" s="2571"/>
      <c r="O964" s="2571"/>
      <c r="P964" s="2571"/>
      <c r="Q964" s="2571"/>
      <c r="R964" s="2571"/>
      <c r="S964" s="2571"/>
      <c r="T964" s="2571"/>
      <c r="U964" s="2571"/>
      <c r="V964" s="2571"/>
      <c r="W964" s="2571"/>
      <c r="X964" s="2571"/>
      <c r="Y964" s="2571"/>
      <c r="Z964" s="2571"/>
      <c r="AA964" s="2571"/>
      <c r="AB964" s="2571"/>
      <c r="AC964" s="2571"/>
      <c r="AD964" s="2571"/>
      <c r="AE964" s="2571"/>
      <c r="AF964" s="2571"/>
      <c r="AG964" s="2571"/>
      <c r="AH964" s="2571"/>
      <c r="AI964" s="2571"/>
      <c r="AJ964" s="2571"/>
      <c r="AK964" s="2571"/>
      <c r="AL964" s="2571"/>
      <c r="AM964" s="2571"/>
      <c r="AN964" s="2571"/>
      <c r="AO964" s="2571"/>
      <c r="AP964" s="2571"/>
      <c r="AQ964" s="2571"/>
      <c r="AR964" s="2571"/>
      <c r="AS964" s="2571"/>
    </row>
    <row r="965" spans="1:45" ht="16.5" customHeight="1">
      <c r="A965" s="2571"/>
      <c r="B965" s="2571"/>
      <c r="C965" s="2571"/>
      <c r="D965" s="73"/>
      <c r="E965" s="73"/>
      <c r="F965" s="2629"/>
      <c r="G965" s="2571"/>
      <c r="H965" s="2571"/>
      <c r="I965" s="2571"/>
      <c r="J965" s="2571"/>
      <c r="K965" s="2571"/>
      <c r="L965" s="2571"/>
      <c r="M965" s="2571"/>
      <c r="N965" s="2571"/>
      <c r="O965" s="2571"/>
      <c r="P965" s="2571"/>
      <c r="Q965" s="2571"/>
      <c r="R965" s="2571"/>
      <c r="S965" s="2571"/>
      <c r="T965" s="2571"/>
      <c r="U965" s="2571"/>
      <c r="V965" s="2571"/>
      <c r="W965" s="2571"/>
      <c r="X965" s="2571"/>
      <c r="Y965" s="2571"/>
      <c r="Z965" s="2571"/>
      <c r="AA965" s="2571"/>
      <c r="AB965" s="2571"/>
      <c r="AC965" s="2571"/>
      <c r="AD965" s="2571"/>
      <c r="AE965" s="2571"/>
      <c r="AF965" s="2571"/>
      <c r="AG965" s="2571"/>
      <c r="AH965" s="2571"/>
      <c r="AI965" s="2571"/>
      <c r="AJ965" s="2571"/>
      <c r="AK965" s="2571"/>
      <c r="AL965" s="2571"/>
      <c r="AM965" s="2571"/>
      <c r="AN965" s="2571"/>
      <c r="AO965" s="2571"/>
      <c r="AP965" s="2571"/>
      <c r="AQ965" s="2571"/>
      <c r="AR965" s="2571"/>
      <c r="AS965" s="2571"/>
    </row>
    <row r="966" spans="1:45" ht="16.5" customHeight="1">
      <c r="A966" s="2571"/>
      <c r="B966" s="2571"/>
      <c r="C966" s="2571"/>
      <c r="D966" s="73"/>
      <c r="E966" s="73"/>
      <c r="F966" s="2629"/>
      <c r="G966" s="2571"/>
      <c r="H966" s="2571"/>
      <c r="I966" s="2571"/>
      <c r="J966" s="2571"/>
      <c r="K966" s="2571"/>
      <c r="L966" s="2571"/>
      <c r="M966" s="2571"/>
      <c r="N966" s="2571"/>
      <c r="O966" s="2571"/>
      <c r="P966" s="2571"/>
      <c r="Q966" s="2571"/>
      <c r="R966" s="2571"/>
      <c r="S966" s="2571"/>
      <c r="T966" s="2571"/>
      <c r="U966" s="2571"/>
      <c r="V966" s="2571"/>
      <c r="W966" s="2571"/>
      <c r="X966" s="2571"/>
      <c r="Y966" s="2571"/>
      <c r="Z966" s="2571"/>
      <c r="AA966" s="2571"/>
      <c r="AB966" s="2571"/>
      <c r="AC966" s="2571"/>
      <c r="AD966" s="2571"/>
      <c r="AE966" s="2571"/>
      <c r="AF966" s="2571"/>
      <c r="AG966" s="2571"/>
      <c r="AH966" s="2571"/>
      <c r="AI966" s="2571"/>
      <c r="AJ966" s="2571"/>
      <c r="AK966" s="2571"/>
      <c r="AL966" s="2571"/>
      <c r="AM966" s="2571"/>
      <c r="AN966" s="2571"/>
      <c r="AO966" s="2571"/>
      <c r="AP966" s="2571"/>
      <c r="AQ966" s="2571"/>
      <c r="AR966" s="2571"/>
      <c r="AS966" s="2571"/>
    </row>
    <row r="967" spans="1:45" ht="16.5" customHeight="1">
      <c r="A967" s="2571"/>
      <c r="B967" s="2571"/>
      <c r="C967" s="2571"/>
      <c r="D967" s="73"/>
      <c r="E967" s="73"/>
      <c r="F967" s="2629"/>
      <c r="G967" s="2571"/>
      <c r="H967" s="2571"/>
      <c r="I967" s="2571"/>
      <c r="J967" s="2571"/>
      <c r="K967" s="2571"/>
      <c r="L967" s="2571"/>
      <c r="M967" s="2571"/>
      <c r="N967" s="2571"/>
      <c r="O967" s="2571"/>
      <c r="P967" s="2571"/>
      <c r="Q967" s="2571"/>
      <c r="R967" s="2571"/>
      <c r="S967" s="2571"/>
      <c r="T967" s="2571"/>
      <c r="U967" s="2571"/>
      <c r="V967" s="2571"/>
      <c r="W967" s="2571"/>
      <c r="X967" s="2571"/>
      <c r="Y967" s="2571"/>
      <c r="Z967" s="2571"/>
      <c r="AA967" s="2571"/>
      <c r="AB967" s="2571"/>
      <c r="AC967" s="2571"/>
      <c r="AD967" s="2571"/>
      <c r="AE967" s="2571"/>
      <c r="AF967" s="2571"/>
      <c r="AG967" s="2571"/>
      <c r="AH967" s="2571"/>
      <c r="AI967" s="2571"/>
      <c r="AJ967" s="2571"/>
      <c r="AK967" s="2571"/>
      <c r="AL967" s="2571"/>
      <c r="AM967" s="2571"/>
      <c r="AN967" s="2571"/>
      <c r="AO967" s="2571"/>
      <c r="AP967" s="2571"/>
      <c r="AQ967" s="2571"/>
      <c r="AR967" s="2571"/>
      <c r="AS967" s="2571"/>
    </row>
    <row r="968" spans="1:45" ht="16.5" customHeight="1">
      <c r="A968" s="2571"/>
      <c r="B968" s="2571"/>
      <c r="C968" s="2571"/>
      <c r="D968" s="73"/>
      <c r="E968" s="73"/>
      <c r="F968" s="2629"/>
      <c r="G968" s="2571"/>
      <c r="H968" s="2571"/>
      <c r="I968" s="2571"/>
      <c r="J968" s="2571"/>
      <c r="K968" s="2571"/>
      <c r="L968" s="2571"/>
      <c r="M968" s="2571"/>
      <c r="N968" s="2571"/>
      <c r="O968" s="2571"/>
      <c r="P968" s="2571"/>
      <c r="Q968" s="2571"/>
      <c r="R968" s="2571"/>
      <c r="S968" s="2571"/>
      <c r="T968" s="2571"/>
      <c r="U968" s="2571"/>
      <c r="V968" s="2571"/>
      <c r="W968" s="2571"/>
      <c r="X968" s="2571"/>
      <c r="Y968" s="2571"/>
      <c r="Z968" s="2571"/>
      <c r="AA968" s="2571"/>
      <c r="AB968" s="2571"/>
      <c r="AC968" s="2571"/>
      <c r="AD968" s="2571"/>
      <c r="AE968" s="2571"/>
      <c r="AF968" s="2571"/>
      <c r="AG968" s="2571"/>
      <c r="AH968" s="2571"/>
      <c r="AI968" s="2571"/>
      <c r="AJ968" s="2571"/>
      <c r="AK968" s="2571"/>
      <c r="AL968" s="2571"/>
      <c r="AM968" s="2571"/>
      <c r="AN968" s="2571"/>
      <c r="AO968" s="2571"/>
      <c r="AP968" s="2571"/>
      <c r="AQ968" s="2571"/>
      <c r="AR968" s="2571"/>
      <c r="AS968" s="2571"/>
    </row>
    <row r="969" spans="1:45" ht="16.5" customHeight="1">
      <c r="A969" s="2571"/>
      <c r="B969" s="2571"/>
      <c r="C969" s="2571"/>
      <c r="D969" s="73"/>
      <c r="E969" s="73"/>
      <c r="F969" s="2629"/>
      <c r="G969" s="2571"/>
      <c r="H969" s="2571"/>
      <c r="I969" s="2571"/>
      <c r="J969" s="2571"/>
      <c r="K969" s="2571"/>
      <c r="L969" s="2571"/>
      <c r="M969" s="2571"/>
      <c r="N969" s="2571"/>
      <c r="O969" s="2571"/>
      <c r="P969" s="2571"/>
      <c r="Q969" s="2571"/>
      <c r="R969" s="2571"/>
      <c r="S969" s="2571"/>
      <c r="T969" s="2571"/>
      <c r="U969" s="2571"/>
      <c r="V969" s="2571"/>
      <c r="W969" s="2571"/>
      <c r="X969" s="2571"/>
      <c r="Y969" s="2571"/>
      <c r="Z969" s="2571"/>
      <c r="AA969" s="2571"/>
      <c r="AB969" s="2571"/>
      <c r="AC969" s="2571"/>
      <c r="AD969" s="2571"/>
      <c r="AE969" s="2571"/>
      <c r="AF969" s="2571"/>
      <c r="AG969" s="2571"/>
      <c r="AH969" s="2571"/>
      <c r="AI969" s="2571"/>
      <c r="AJ969" s="2571"/>
      <c r="AK969" s="2571"/>
      <c r="AL969" s="2571"/>
      <c r="AM969" s="2571"/>
      <c r="AN969" s="2571"/>
      <c r="AO969" s="2571"/>
      <c r="AP969" s="2571"/>
      <c r="AQ969" s="2571"/>
      <c r="AR969" s="2571"/>
      <c r="AS969" s="2571"/>
    </row>
    <row r="970" spans="1:45" ht="16.5" customHeight="1">
      <c r="A970" s="2571"/>
      <c r="B970" s="2571"/>
      <c r="C970" s="2571"/>
      <c r="D970" s="73"/>
      <c r="E970" s="73"/>
      <c r="F970" s="2629"/>
      <c r="G970" s="2571"/>
      <c r="H970" s="2571"/>
      <c r="I970" s="2571"/>
      <c r="J970" s="2571"/>
      <c r="K970" s="2571"/>
      <c r="L970" s="2571"/>
      <c r="M970" s="2571"/>
      <c r="N970" s="2571"/>
      <c r="O970" s="2571"/>
      <c r="P970" s="2571"/>
      <c r="Q970" s="2571"/>
      <c r="R970" s="2571"/>
      <c r="S970" s="2571"/>
      <c r="T970" s="2571"/>
      <c r="U970" s="2571"/>
      <c r="V970" s="2571"/>
      <c r="W970" s="2571"/>
      <c r="X970" s="2571"/>
      <c r="Y970" s="2571"/>
      <c r="Z970" s="2571"/>
      <c r="AA970" s="2571"/>
      <c r="AB970" s="2571"/>
      <c r="AC970" s="2571"/>
      <c r="AD970" s="2571"/>
      <c r="AE970" s="2571"/>
      <c r="AF970" s="2571"/>
      <c r="AG970" s="2571"/>
      <c r="AH970" s="2571"/>
      <c r="AI970" s="2571"/>
      <c r="AJ970" s="2571"/>
      <c r="AK970" s="2571"/>
      <c r="AL970" s="2571"/>
      <c r="AM970" s="2571"/>
      <c r="AN970" s="2571"/>
      <c r="AO970" s="2571"/>
      <c r="AP970" s="2571"/>
      <c r="AQ970" s="2571"/>
      <c r="AR970" s="2571"/>
      <c r="AS970" s="2571"/>
    </row>
    <row r="971" spans="1:45" ht="16.5" customHeight="1">
      <c r="A971" s="2571"/>
      <c r="B971" s="2571"/>
      <c r="C971" s="2571"/>
      <c r="D971" s="73"/>
      <c r="E971" s="73"/>
      <c r="F971" s="2629"/>
      <c r="G971" s="2571"/>
      <c r="H971" s="2571"/>
      <c r="I971" s="2571"/>
      <c r="J971" s="2571"/>
      <c r="K971" s="2571"/>
      <c r="L971" s="2571"/>
      <c r="M971" s="2571"/>
      <c r="N971" s="2571"/>
      <c r="O971" s="2571"/>
      <c r="P971" s="2571"/>
      <c r="Q971" s="2571"/>
      <c r="R971" s="2571"/>
      <c r="S971" s="2571"/>
      <c r="T971" s="2571"/>
      <c r="U971" s="2571"/>
      <c r="V971" s="2571"/>
      <c r="W971" s="2571"/>
      <c r="X971" s="2571"/>
      <c r="Y971" s="2571"/>
      <c r="Z971" s="2571"/>
      <c r="AA971" s="2571"/>
      <c r="AB971" s="2571"/>
      <c r="AC971" s="2571"/>
      <c r="AD971" s="2571"/>
      <c r="AE971" s="2571"/>
      <c r="AF971" s="2571"/>
      <c r="AG971" s="2571"/>
      <c r="AH971" s="2571"/>
      <c r="AI971" s="2571"/>
      <c r="AJ971" s="2571"/>
      <c r="AK971" s="2571"/>
      <c r="AL971" s="2571"/>
      <c r="AM971" s="2571"/>
      <c r="AN971" s="2571"/>
      <c r="AO971" s="2571"/>
      <c r="AP971" s="2571"/>
      <c r="AQ971" s="2571"/>
      <c r="AR971" s="2571"/>
      <c r="AS971" s="2571"/>
    </row>
    <row r="972" spans="1:45" ht="16.5" customHeight="1">
      <c r="A972" s="2571"/>
      <c r="B972" s="2571"/>
      <c r="C972" s="2571"/>
      <c r="D972" s="73"/>
      <c r="E972" s="73"/>
      <c r="F972" s="2629"/>
      <c r="G972" s="2571"/>
      <c r="H972" s="2571"/>
      <c r="I972" s="2571"/>
      <c r="J972" s="2571"/>
      <c r="K972" s="2571"/>
      <c r="L972" s="2571"/>
      <c r="M972" s="2571"/>
      <c r="N972" s="2571"/>
      <c r="O972" s="2571"/>
      <c r="P972" s="2571"/>
      <c r="Q972" s="2571"/>
      <c r="R972" s="2571"/>
      <c r="S972" s="2571"/>
      <c r="T972" s="2571"/>
      <c r="U972" s="2571"/>
      <c r="V972" s="2571"/>
      <c r="W972" s="2571"/>
      <c r="X972" s="2571"/>
      <c r="Y972" s="2571"/>
      <c r="Z972" s="2571"/>
      <c r="AA972" s="2571"/>
      <c r="AB972" s="2571"/>
      <c r="AC972" s="2571"/>
      <c r="AD972" s="2571"/>
      <c r="AE972" s="2571"/>
      <c r="AF972" s="2571"/>
      <c r="AG972" s="2571"/>
      <c r="AH972" s="2571"/>
      <c r="AI972" s="2571"/>
      <c r="AJ972" s="2571"/>
      <c r="AK972" s="2571"/>
      <c r="AL972" s="2571"/>
      <c r="AM972" s="2571"/>
      <c r="AN972" s="2571"/>
      <c r="AO972" s="2571"/>
      <c r="AP972" s="2571"/>
      <c r="AQ972" s="2571"/>
      <c r="AR972" s="2571"/>
      <c r="AS972" s="2571"/>
    </row>
    <row r="973" spans="1:45" ht="16.5" customHeight="1">
      <c r="A973" s="2571"/>
      <c r="B973" s="2571"/>
      <c r="C973" s="2571"/>
      <c r="D973" s="73"/>
      <c r="E973" s="73"/>
      <c r="F973" s="2629"/>
      <c r="G973" s="2571"/>
      <c r="H973" s="2571"/>
      <c r="I973" s="2571"/>
      <c r="J973" s="2571"/>
      <c r="K973" s="2571"/>
      <c r="L973" s="2571"/>
      <c r="M973" s="2571"/>
      <c r="N973" s="2571"/>
      <c r="O973" s="2571"/>
      <c r="P973" s="2571"/>
      <c r="Q973" s="2571"/>
      <c r="R973" s="2571"/>
      <c r="S973" s="2571"/>
      <c r="T973" s="2571"/>
      <c r="U973" s="2571"/>
      <c r="V973" s="2571"/>
      <c r="W973" s="2571"/>
      <c r="X973" s="2571"/>
      <c r="Y973" s="2571"/>
      <c r="Z973" s="2571"/>
      <c r="AA973" s="2571"/>
      <c r="AB973" s="2571"/>
      <c r="AC973" s="2571"/>
      <c r="AD973" s="2571"/>
      <c r="AE973" s="2571"/>
      <c r="AF973" s="2571"/>
      <c r="AG973" s="2571"/>
      <c r="AH973" s="2571"/>
      <c r="AI973" s="2571"/>
      <c r="AJ973" s="2571"/>
      <c r="AK973" s="2571"/>
      <c r="AL973" s="2571"/>
      <c r="AM973" s="2571"/>
      <c r="AN973" s="2571"/>
      <c r="AO973" s="2571"/>
      <c r="AP973" s="2571"/>
      <c r="AQ973" s="2571"/>
      <c r="AR973" s="2571"/>
      <c r="AS973" s="2571"/>
    </row>
    <row r="974" spans="1:45" ht="16.5" customHeight="1">
      <c r="A974" s="2571"/>
      <c r="B974" s="2571"/>
      <c r="C974" s="2571"/>
      <c r="D974" s="73"/>
      <c r="E974" s="73"/>
      <c r="F974" s="2629"/>
      <c r="G974" s="2571"/>
      <c r="H974" s="2571"/>
      <c r="I974" s="2571"/>
      <c r="J974" s="2571"/>
      <c r="K974" s="2571"/>
      <c r="L974" s="2571"/>
      <c r="M974" s="2571"/>
      <c r="N974" s="2571"/>
      <c r="O974" s="2571"/>
      <c r="P974" s="2571"/>
      <c r="Q974" s="2571"/>
      <c r="R974" s="2571"/>
      <c r="S974" s="2571"/>
      <c r="T974" s="2571"/>
      <c r="U974" s="2571"/>
      <c r="V974" s="2571"/>
      <c r="W974" s="2571"/>
      <c r="X974" s="2571"/>
      <c r="Y974" s="2571"/>
      <c r="Z974" s="2571"/>
      <c r="AA974" s="2571"/>
      <c r="AB974" s="2571"/>
      <c r="AC974" s="2571"/>
      <c r="AD974" s="2571"/>
      <c r="AE974" s="2571"/>
      <c r="AF974" s="2571"/>
      <c r="AG974" s="2571"/>
      <c r="AH974" s="2571"/>
      <c r="AI974" s="2571"/>
      <c r="AJ974" s="2571"/>
      <c r="AK974" s="2571"/>
      <c r="AL974" s="2571"/>
      <c r="AM974" s="2571"/>
      <c r="AN974" s="2571"/>
      <c r="AO974" s="2571"/>
      <c r="AP974" s="2571"/>
      <c r="AQ974" s="2571"/>
      <c r="AR974" s="2571"/>
      <c r="AS974" s="2571"/>
    </row>
    <row r="975" spans="1:45" ht="16.5" customHeight="1">
      <c r="A975" s="2571"/>
      <c r="B975" s="2571"/>
      <c r="C975" s="2571"/>
      <c r="D975" s="73"/>
      <c r="E975" s="73"/>
      <c r="F975" s="2629"/>
      <c r="G975" s="2571"/>
      <c r="H975" s="2571"/>
      <c r="I975" s="2571"/>
      <c r="J975" s="2571"/>
      <c r="K975" s="2571"/>
      <c r="L975" s="2571"/>
      <c r="M975" s="2571"/>
      <c r="N975" s="2571"/>
      <c r="O975" s="2571"/>
      <c r="P975" s="2571"/>
      <c r="Q975" s="2571"/>
      <c r="R975" s="2571"/>
      <c r="S975" s="2571"/>
      <c r="T975" s="2571"/>
      <c r="U975" s="2571"/>
      <c r="V975" s="2571"/>
      <c r="W975" s="2571"/>
      <c r="X975" s="2571"/>
      <c r="Y975" s="2571"/>
      <c r="Z975" s="2571"/>
      <c r="AA975" s="2571"/>
      <c r="AB975" s="2571"/>
      <c r="AC975" s="2571"/>
      <c r="AD975" s="2571"/>
      <c r="AE975" s="2571"/>
      <c r="AF975" s="2571"/>
      <c r="AG975" s="2571"/>
      <c r="AH975" s="2571"/>
      <c r="AI975" s="2571"/>
      <c r="AJ975" s="2571"/>
      <c r="AK975" s="2571"/>
      <c r="AL975" s="2571"/>
      <c r="AM975" s="2571"/>
      <c r="AN975" s="2571"/>
      <c r="AO975" s="2571"/>
      <c r="AP975" s="2571"/>
      <c r="AQ975" s="2571"/>
      <c r="AR975" s="2571"/>
      <c r="AS975" s="2571"/>
    </row>
    <row r="976" spans="1:45" ht="16.5" customHeight="1">
      <c r="A976" s="2571"/>
      <c r="B976" s="2571"/>
      <c r="C976" s="2571"/>
      <c r="D976" s="73"/>
      <c r="E976" s="73"/>
      <c r="F976" s="2629"/>
      <c r="G976" s="2571"/>
      <c r="H976" s="2571"/>
      <c r="I976" s="2571"/>
      <c r="J976" s="2571"/>
      <c r="K976" s="2571"/>
      <c r="L976" s="2571"/>
      <c r="M976" s="2571"/>
      <c r="N976" s="2571"/>
      <c r="O976" s="2571"/>
      <c r="P976" s="2571"/>
      <c r="Q976" s="2571"/>
      <c r="R976" s="2571"/>
      <c r="S976" s="2571"/>
      <c r="T976" s="2571"/>
      <c r="U976" s="2571"/>
      <c r="V976" s="2571"/>
      <c r="W976" s="2571"/>
      <c r="X976" s="2571"/>
      <c r="Y976" s="2571"/>
      <c r="Z976" s="2571"/>
      <c r="AA976" s="2571"/>
      <c r="AB976" s="2571"/>
      <c r="AC976" s="2571"/>
      <c r="AD976" s="2571"/>
      <c r="AE976" s="2571"/>
      <c r="AF976" s="2571"/>
      <c r="AG976" s="2571"/>
      <c r="AH976" s="2571"/>
      <c r="AI976" s="2571"/>
      <c r="AJ976" s="2571"/>
      <c r="AK976" s="2571"/>
      <c r="AL976" s="2571"/>
      <c r="AM976" s="2571"/>
      <c r="AN976" s="2571"/>
      <c r="AO976" s="2571"/>
      <c r="AP976" s="2571"/>
      <c r="AQ976" s="2571"/>
      <c r="AR976" s="2571"/>
      <c r="AS976" s="2571"/>
    </row>
    <row r="977" spans="1:45" ht="16.5" customHeight="1">
      <c r="A977" s="2571"/>
      <c r="B977" s="2571"/>
      <c r="C977" s="2571"/>
      <c r="D977" s="73"/>
      <c r="E977" s="73"/>
      <c r="F977" s="2629"/>
      <c r="G977" s="2571"/>
      <c r="H977" s="2571"/>
      <c r="I977" s="2571"/>
      <c r="J977" s="2571"/>
      <c r="K977" s="2571"/>
      <c r="L977" s="2571"/>
      <c r="M977" s="2571"/>
      <c r="N977" s="2571"/>
      <c r="O977" s="2571"/>
      <c r="P977" s="2571"/>
      <c r="Q977" s="2571"/>
      <c r="R977" s="2571"/>
      <c r="S977" s="2571"/>
      <c r="T977" s="2571"/>
      <c r="U977" s="2571"/>
      <c r="V977" s="2571"/>
      <c r="W977" s="2571"/>
      <c r="X977" s="2571"/>
      <c r="Y977" s="2571"/>
      <c r="Z977" s="2571"/>
      <c r="AA977" s="2571"/>
      <c r="AB977" s="2571"/>
      <c r="AC977" s="2571"/>
      <c r="AD977" s="2571"/>
      <c r="AE977" s="2571"/>
      <c r="AF977" s="2571"/>
      <c r="AG977" s="2571"/>
      <c r="AH977" s="2571"/>
      <c r="AI977" s="2571"/>
      <c r="AJ977" s="2571"/>
      <c r="AK977" s="2571"/>
      <c r="AL977" s="2571"/>
      <c r="AM977" s="2571"/>
      <c r="AN977" s="2571"/>
      <c r="AO977" s="2571"/>
      <c r="AP977" s="2571"/>
      <c r="AQ977" s="2571"/>
      <c r="AR977" s="2571"/>
      <c r="AS977" s="2571"/>
    </row>
    <row r="978" spans="1:45" ht="16.5" customHeight="1">
      <c r="A978" s="2571"/>
      <c r="B978" s="2571"/>
      <c r="C978" s="2571"/>
      <c r="D978" s="73"/>
      <c r="E978" s="73"/>
      <c r="F978" s="2629"/>
      <c r="G978" s="2571"/>
      <c r="H978" s="2571"/>
      <c r="I978" s="2571"/>
      <c r="J978" s="2571"/>
      <c r="K978" s="2571"/>
      <c r="L978" s="2571"/>
      <c r="M978" s="2571"/>
      <c r="N978" s="2571"/>
      <c r="O978" s="2571"/>
      <c r="P978" s="2571"/>
      <c r="Q978" s="2571"/>
      <c r="R978" s="2571"/>
      <c r="S978" s="2571"/>
      <c r="T978" s="2571"/>
      <c r="U978" s="2571"/>
      <c r="V978" s="2571"/>
      <c r="W978" s="2571"/>
      <c r="X978" s="2571"/>
      <c r="Y978" s="2571"/>
      <c r="Z978" s="2571"/>
      <c r="AA978" s="2571"/>
      <c r="AB978" s="2571"/>
      <c r="AC978" s="2571"/>
      <c r="AD978" s="2571"/>
      <c r="AE978" s="2571"/>
      <c r="AF978" s="2571"/>
      <c r="AG978" s="2571"/>
      <c r="AH978" s="2571"/>
      <c r="AI978" s="2571"/>
      <c r="AJ978" s="2571"/>
      <c r="AK978" s="2571"/>
      <c r="AL978" s="2571"/>
      <c r="AM978" s="2571"/>
      <c r="AN978" s="2571"/>
      <c r="AO978" s="2571"/>
      <c r="AP978" s="2571"/>
      <c r="AQ978" s="2571"/>
      <c r="AR978" s="2571"/>
      <c r="AS978" s="2571"/>
    </row>
    <row r="979" spans="1:45" ht="16.5" customHeight="1">
      <c r="A979" s="2571"/>
      <c r="B979" s="2571"/>
      <c r="C979" s="2571"/>
      <c r="D979" s="73"/>
      <c r="E979" s="73"/>
      <c r="F979" s="2629"/>
      <c r="G979" s="2571"/>
      <c r="H979" s="2571"/>
      <c r="I979" s="2571"/>
      <c r="J979" s="2571"/>
      <c r="K979" s="2571"/>
      <c r="L979" s="2571"/>
      <c r="M979" s="2571"/>
      <c r="N979" s="2571"/>
      <c r="O979" s="2571"/>
      <c r="P979" s="2571"/>
      <c r="Q979" s="2571"/>
      <c r="R979" s="2571"/>
      <c r="S979" s="2571"/>
      <c r="T979" s="2571"/>
      <c r="U979" s="2571"/>
      <c r="V979" s="2571"/>
      <c r="W979" s="2571"/>
      <c r="X979" s="2571"/>
      <c r="Y979" s="2571"/>
      <c r="Z979" s="2571"/>
      <c r="AA979" s="2571"/>
      <c r="AB979" s="2571"/>
      <c r="AC979" s="2571"/>
      <c r="AD979" s="2571"/>
      <c r="AE979" s="2571"/>
      <c r="AF979" s="2571"/>
      <c r="AG979" s="2571"/>
      <c r="AH979" s="2571"/>
      <c r="AI979" s="2571"/>
      <c r="AJ979" s="2571"/>
      <c r="AK979" s="2571"/>
      <c r="AL979" s="2571"/>
      <c r="AM979" s="2571"/>
      <c r="AN979" s="2571"/>
      <c r="AO979" s="2571"/>
      <c r="AP979" s="2571"/>
      <c r="AQ979" s="2571"/>
      <c r="AR979" s="2571"/>
      <c r="AS979" s="2571"/>
    </row>
    <row r="980" spans="1:45" ht="16.5" customHeight="1">
      <c r="A980" s="2571"/>
      <c r="B980" s="2571"/>
      <c r="C980" s="2571"/>
      <c r="D980" s="73"/>
      <c r="E980" s="73"/>
      <c r="F980" s="2629"/>
      <c r="G980" s="2571"/>
      <c r="H980" s="2571"/>
      <c r="I980" s="2571"/>
      <c r="J980" s="2571"/>
      <c r="K980" s="2571"/>
      <c r="L980" s="2571"/>
      <c r="M980" s="2571"/>
      <c r="N980" s="2571"/>
      <c r="O980" s="2571"/>
      <c r="P980" s="2571"/>
      <c r="Q980" s="2571"/>
      <c r="R980" s="2571"/>
      <c r="S980" s="2571"/>
      <c r="T980" s="2571"/>
      <c r="U980" s="2571"/>
      <c r="V980" s="2571"/>
      <c r="W980" s="2571"/>
      <c r="X980" s="2571"/>
      <c r="Y980" s="2571"/>
      <c r="Z980" s="2571"/>
      <c r="AA980" s="2571"/>
      <c r="AB980" s="2571"/>
      <c r="AC980" s="2571"/>
      <c r="AD980" s="2571"/>
      <c r="AE980" s="2571"/>
      <c r="AF980" s="2571"/>
      <c r="AG980" s="2571"/>
      <c r="AH980" s="2571"/>
      <c r="AI980" s="2571"/>
      <c r="AJ980" s="2571"/>
      <c r="AK980" s="2571"/>
      <c r="AL980" s="2571"/>
      <c r="AM980" s="2571"/>
      <c r="AN980" s="2571"/>
      <c r="AO980" s="2571"/>
      <c r="AP980" s="2571"/>
      <c r="AQ980" s="2571"/>
      <c r="AR980" s="2571"/>
      <c r="AS980" s="2571"/>
    </row>
    <row r="981" spans="1:45" ht="16.5" customHeight="1">
      <c r="A981" s="2571"/>
      <c r="B981" s="2571"/>
      <c r="C981" s="2571"/>
      <c r="D981" s="73"/>
      <c r="E981" s="73"/>
      <c r="F981" s="2629"/>
      <c r="G981" s="2571"/>
      <c r="H981" s="2571"/>
      <c r="I981" s="2571"/>
      <c r="J981" s="2571"/>
      <c r="K981" s="2571"/>
      <c r="L981" s="2571"/>
      <c r="M981" s="2571"/>
      <c r="N981" s="2571"/>
      <c r="O981" s="2571"/>
      <c r="P981" s="2571"/>
      <c r="Q981" s="2571"/>
      <c r="R981" s="2571"/>
      <c r="S981" s="2571"/>
      <c r="T981" s="2571"/>
      <c r="U981" s="2571"/>
      <c r="V981" s="2571"/>
      <c r="W981" s="2571"/>
      <c r="X981" s="2571"/>
      <c r="Y981" s="2571"/>
      <c r="Z981" s="2571"/>
      <c r="AA981" s="2571"/>
      <c r="AB981" s="2571"/>
      <c r="AC981" s="2571"/>
      <c r="AD981" s="2571"/>
      <c r="AE981" s="2571"/>
      <c r="AF981" s="2571"/>
      <c r="AG981" s="2571"/>
      <c r="AH981" s="2571"/>
      <c r="AI981" s="2571"/>
      <c r="AJ981" s="2571"/>
      <c r="AK981" s="2571"/>
      <c r="AL981" s="2571"/>
      <c r="AM981" s="2571"/>
      <c r="AN981" s="2571"/>
      <c r="AO981" s="2571"/>
      <c r="AP981" s="2571"/>
      <c r="AQ981" s="2571"/>
      <c r="AR981" s="2571"/>
      <c r="AS981" s="2571"/>
    </row>
    <row r="982" spans="1:45" ht="16.5" customHeight="1">
      <c r="A982" s="2571"/>
      <c r="B982" s="2571"/>
      <c r="C982" s="2571"/>
      <c r="D982" s="73"/>
      <c r="E982" s="73"/>
      <c r="F982" s="2629"/>
      <c r="G982" s="2571"/>
      <c r="H982" s="2571"/>
      <c r="I982" s="2571"/>
      <c r="J982" s="2571"/>
      <c r="K982" s="2571"/>
      <c r="L982" s="2571"/>
      <c r="M982" s="2571"/>
      <c r="N982" s="2571"/>
      <c r="O982" s="2571"/>
      <c r="P982" s="2571"/>
      <c r="Q982" s="2571"/>
      <c r="R982" s="2571"/>
      <c r="S982" s="2571"/>
      <c r="T982" s="2571"/>
      <c r="U982" s="2571"/>
      <c r="V982" s="2571"/>
      <c r="W982" s="2571"/>
      <c r="X982" s="2571"/>
      <c r="Y982" s="2571"/>
      <c r="Z982" s="2571"/>
      <c r="AA982" s="2571"/>
      <c r="AB982" s="2571"/>
      <c r="AC982" s="2571"/>
      <c r="AD982" s="2571"/>
      <c r="AE982" s="2571"/>
      <c r="AF982" s="2571"/>
      <c r="AG982" s="2571"/>
      <c r="AH982" s="2571"/>
      <c r="AI982" s="2571"/>
      <c r="AJ982" s="2571"/>
      <c r="AK982" s="2571"/>
      <c r="AL982" s="2571"/>
      <c r="AM982" s="2571"/>
      <c r="AN982" s="2571"/>
      <c r="AO982" s="2571"/>
      <c r="AP982" s="2571"/>
      <c r="AQ982" s="2571"/>
      <c r="AR982" s="2571"/>
      <c r="AS982" s="2571"/>
    </row>
    <row r="983" spans="1:45" ht="16.5" customHeight="1">
      <c r="A983" s="2571"/>
      <c r="B983" s="2571"/>
      <c r="C983" s="2571"/>
      <c r="D983" s="73"/>
      <c r="E983" s="73"/>
      <c r="F983" s="2629"/>
      <c r="G983" s="2571"/>
      <c r="H983" s="2571"/>
      <c r="I983" s="2571"/>
      <c r="J983" s="2571"/>
      <c r="K983" s="2571"/>
      <c r="L983" s="2571"/>
      <c r="M983" s="2571"/>
      <c r="N983" s="2571"/>
      <c r="O983" s="2571"/>
      <c r="P983" s="2571"/>
      <c r="Q983" s="2571"/>
      <c r="R983" s="2571"/>
      <c r="S983" s="2571"/>
      <c r="T983" s="2571"/>
      <c r="U983" s="2571"/>
      <c r="V983" s="2571"/>
      <c r="W983" s="2571"/>
      <c r="X983" s="2571"/>
      <c r="Y983" s="2571"/>
      <c r="Z983" s="2571"/>
      <c r="AA983" s="2571"/>
      <c r="AB983" s="2571"/>
      <c r="AC983" s="2571"/>
      <c r="AD983" s="2571"/>
      <c r="AE983" s="2571"/>
      <c r="AF983" s="2571"/>
      <c r="AG983" s="2571"/>
      <c r="AH983" s="2571"/>
      <c r="AI983" s="2571"/>
      <c r="AJ983" s="2571"/>
      <c r="AK983" s="2571"/>
      <c r="AL983" s="2571"/>
      <c r="AM983" s="2571"/>
      <c r="AN983" s="2571"/>
      <c r="AO983" s="2571"/>
      <c r="AP983" s="2571"/>
      <c r="AQ983" s="2571"/>
      <c r="AR983" s="2571"/>
      <c r="AS983" s="2571"/>
    </row>
    <row r="984" spans="1:45" ht="16.5" customHeight="1">
      <c r="A984" s="2571"/>
      <c r="B984" s="2571"/>
      <c r="C984" s="2571"/>
      <c r="D984" s="73"/>
      <c r="E984" s="73"/>
      <c r="F984" s="2629"/>
      <c r="G984" s="2571"/>
      <c r="H984" s="2571"/>
      <c r="I984" s="2571"/>
      <c r="J984" s="2571"/>
      <c r="K984" s="2571"/>
      <c r="L984" s="2571"/>
      <c r="M984" s="2571"/>
      <c r="N984" s="2571"/>
      <c r="O984" s="2571"/>
      <c r="P984" s="2571"/>
      <c r="Q984" s="2571"/>
      <c r="R984" s="2571"/>
      <c r="S984" s="2571"/>
      <c r="T984" s="2571"/>
      <c r="U984" s="2571"/>
      <c r="V984" s="2571"/>
      <c r="W984" s="2571"/>
      <c r="X984" s="2571"/>
      <c r="Y984" s="2571"/>
      <c r="Z984" s="2571"/>
      <c r="AA984" s="2571"/>
      <c r="AB984" s="2571"/>
      <c r="AC984" s="2571"/>
      <c r="AD984" s="2571"/>
      <c r="AE984" s="2571"/>
      <c r="AF984" s="2571"/>
      <c r="AG984" s="2571"/>
      <c r="AH984" s="2571"/>
      <c r="AI984" s="2571"/>
      <c r="AJ984" s="2571"/>
      <c r="AK984" s="2571"/>
      <c r="AL984" s="2571"/>
      <c r="AM984" s="2571"/>
      <c r="AN984" s="2571"/>
      <c r="AO984" s="2571"/>
      <c r="AP984" s="2571"/>
      <c r="AQ984" s="2571"/>
      <c r="AR984" s="2571"/>
      <c r="AS984" s="2571"/>
    </row>
    <row r="985" spans="1:45" ht="16.5" customHeight="1">
      <c r="A985" s="2571"/>
      <c r="B985" s="2571"/>
      <c r="C985" s="2571"/>
      <c r="D985" s="73"/>
      <c r="E985" s="73"/>
      <c r="F985" s="2629"/>
      <c r="G985" s="2571"/>
      <c r="H985" s="2571"/>
      <c r="I985" s="2571"/>
      <c r="J985" s="2571"/>
      <c r="K985" s="2571"/>
      <c r="L985" s="2571"/>
      <c r="M985" s="2571"/>
      <c r="N985" s="2571"/>
      <c r="O985" s="2571"/>
      <c r="P985" s="2571"/>
      <c r="Q985" s="2571"/>
      <c r="R985" s="2571"/>
      <c r="S985" s="2571"/>
      <c r="T985" s="2571"/>
      <c r="U985" s="2571"/>
      <c r="V985" s="2571"/>
      <c r="W985" s="2571"/>
      <c r="X985" s="2571"/>
      <c r="Y985" s="2571"/>
      <c r="Z985" s="2571"/>
      <c r="AA985" s="2571"/>
      <c r="AB985" s="2571"/>
      <c r="AC985" s="2571"/>
      <c r="AD985" s="2571"/>
      <c r="AE985" s="2571"/>
      <c r="AF985" s="2571"/>
      <c r="AG985" s="2571"/>
      <c r="AH985" s="2571"/>
      <c r="AI985" s="2571"/>
      <c r="AJ985" s="2571"/>
      <c r="AK985" s="2571"/>
      <c r="AL985" s="2571"/>
      <c r="AM985" s="2571"/>
      <c r="AN985" s="2571"/>
      <c r="AO985" s="2571"/>
      <c r="AP985" s="2571"/>
      <c r="AQ985" s="2571"/>
      <c r="AR985" s="2571"/>
      <c r="AS985" s="2571"/>
    </row>
    <row r="986" spans="1:45" ht="16.5" customHeight="1">
      <c r="A986" s="2571"/>
      <c r="B986" s="2571"/>
      <c r="C986" s="2571"/>
      <c r="D986" s="73"/>
      <c r="E986" s="73"/>
      <c r="F986" s="2629"/>
      <c r="G986" s="2571"/>
      <c r="H986" s="2571"/>
      <c r="I986" s="2571"/>
      <c r="J986" s="2571"/>
      <c r="K986" s="2571"/>
      <c r="L986" s="2571"/>
      <c r="M986" s="2571"/>
      <c r="N986" s="2571"/>
      <c r="O986" s="2571"/>
      <c r="P986" s="2571"/>
      <c r="Q986" s="2571"/>
      <c r="R986" s="2571"/>
      <c r="S986" s="2571"/>
      <c r="T986" s="2571"/>
      <c r="U986" s="2571"/>
      <c r="V986" s="2571"/>
      <c r="W986" s="2571"/>
      <c r="X986" s="2571"/>
      <c r="Y986" s="2571"/>
      <c r="Z986" s="2571"/>
      <c r="AA986" s="2571"/>
      <c r="AB986" s="2571"/>
      <c r="AC986" s="2571"/>
      <c r="AD986" s="2571"/>
      <c r="AE986" s="2571"/>
      <c r="AF986" s="2571"/>
      <c r="AG986" s="2571"/>
      <c r="AH986" s="2571"/>
      <c r="AI986" s="2571"/>
      <c r="AJ986" s="2571"/>
      <c r="AK986" s="2571"/>
      <c r="AL986" s="2571"/>
      <c r="AM986" s="2571"/>
      <c r="AN986" s="2571"/>
      <c r="AO986" s="2571"/>
      <c r="AP986" s="2571"/>
      <c r="AQ986" s="2571"/>
      <c r="AR986" s="2571"/>
      <c r="AS986" s="2571"/>
    </row>
    <row r="987" spans="1:45" ht="16.5" customHeight="1">
      <c r="A987" s="2571"/>
      <c r="B987" s="2571"/>
      <c r="C987" s="2571"/>
      <c r="D987" s="73"/>
      <c r="E987" s="73"/>
      <c r="F987" s="2629"/>
      <c r="G987" s="2571"/>
      <c r="H987" s="2571"/>
      <c r="I987" s="2571"/>
      <c r="J987" s="2571"/>
      <c r="K987" s="2571"/>
      <c r="L987" s="2571"/>
      <c r="M987" s="2571"/>
      <c r="N987" s="2571"/>
      <c r="O987" s="2571"/>
      <c r="P987" s="2571"/>
      <c r="Q987" s="2571"/>
      <c r="R987" s="2571"/>
      <c r="S987" s="2571"/>
      <c r="T987" s="2571"/>
      <c r="U987" s="2571"/>
      <c r="V987" s="2571"/>
      <c r="W987" s="2571"/>
      <c r="X987" s="2571"/>
      <c r="Y987" s="2571"/>
      <c r="Z987" s="2571"/>
      <c r="AA987" s="2571"/>
      <c r="AB987" s="2571"/>
      <c r="AC987" s="2571"/>
      <c r="AD987" s="2571"/>
      <c r="AE987" s="2571"/>
      <c r="AF987" s="2571"/>
      <c r="AG987" s="2571"/>
      <c r="AH987" s="2571"/>
      <c r="AI987" s="2571"/>
      <c r="AJ987" s="2571"/>
      <c r="AK987" s="2571"/>
      <c r="AL987" s="2571"/>
      <c r="AM987" s="2571"/>
      <c r="AN987" s="2571"/>
      <c r="AO987" s="2571"/>
      <c r="AP987" s="2571"/>
      <c r="AQ987" s="2571"/>
      <c r="AR987" s="2571"/>
      <c r="AS987" s="2571"/>
    </row>
    <row r="988" spans="1:45" ht="16.5" customHeight="1">
      <c r="A988" s="2571"/>
      <c r="B988" s="2571"/>
      <c r="C988" s="2571"/>
      <c r="D988" s="73"/>
      <c r="E988" s="73"/>
      <c r="F988" s="2629"/>
      <c r="G988" s="2571"/>
      <c r="H988" s="2571"/>
      <c r="I988" s="2571"/>
      <c r="J988" s="2571"/>
      <c r="K988" s="2571"/>
      <c r="L988" s="2571"/>
      <c r="M988" s="2571"/>
      <c r="N988" s="2571"/>
      <c r="O988" s="2571"/>
      <c r="P988" s="2571"/>
      <c r="Q988" s="2571"/>
      <c r="R988" s="2571"/>
      <c r="S988" s="2571"/>
      <c r="T988" s="2571"/>
      <c r="U988" s="2571"/>
      <c r="V988" s="2571"/>
      <c r="W988" s="2571"/>
      <c r="X988" s="2571"/>
      <c r="Y988" s="2571"/>
      <c r="Z988" s="2571"/>
      <c r="AA988" s="2571"/>
      <c r="AB988" s="2571"/>
      <c r="AC988" s="2571"/>
      <c r="AD988" s="2571"/>
      <c r="AE988" s="2571"/>
      <c r="AF988" s="2571"/>
      <c r="AG988" s="2571"/>
      <c r="AH988" s="2571"/>
      <c r="AI988" s="2571"/>
      <c r="AJ988" s="2571"/>
      <c r="AK988" s="2571"/>
      <c r="AL988" s="2571"/>
      <c r="AM988" s="2571"/>
      <c r="AN988" s="2571"/>
      <c r="AO988" s="2571"/>
      <c r="AP988" s="2571"/>
      <c r="AQ988" s="2571"/>
      <c r="AR988" s="2571"/>
      <c r="AS988" s="2571"/>
    </row>
    <row r="989" spans="1:45" ht="16.5" customHeight="1">
      <c r="A989" s="2571"/>
      <c r="B989" s="2571"/>
      <c r="C989" s="2571"/>
      <c r="D989" s="73"/>
      <c r="E989" s="73"/>
      <c r="F989" s="2629"/>
      <c r="G989" s="2571"/>
      <c r="H989" s="2571"/>
      <c r="I989" s="2571"/>
      <c r="J989" s="2571"/>
      <c r="K989" s="2571"/>
      <c r="L989" s="2571"/>
      <c r="M989" s="2571"/>
      <c r="N989" s="2571"/>
      <c r="O989" s="2571"/>
      <c r="P989" s="2571"/>
      <c r="Q989" s="2571"/>
      <c r="R989" s="2571"/>
      <c r="S989" s="2571"/>
      <c r="T989" s="2571"/>
      <c r="U989" s="2571"/>
      <c r="V989" s="2571"/>
      <c r="W989" s="2571"/>
      <c r="X989" s="2571"/>
      <c r="Y989" s="2571"/>
      <c r="Z989" s="2571"/>
      <c r="AA989" s="2571"/>
      <c r="AB989" s="2571"/>
      <c r="AC989" s="2571"/>
      <c r="AD989" s="2571"/>
      <c r="AE989" s="2571"/>
      <c r="AF989" s="2571"/>
      <c r="AG989" s="2571"/>
      <c r="AH989" s="2571"/>
      <c r="AI989" s="2571"/>
      <c r="AJ989" s="2571"/>
      <c r="AK989" s="2571"/>
      <c r="AL989" s="2571"/>
      <c r="AM989" s="2571"/>
      <c r="AN989" s="2571"/>
      <c r="AO989" s="2571"/>
      <c r="AP989" s="2571"/>
      <c r="AQ989" s="2571"/>
      <c r="AR989" s="2571"/>
      <c r="AS989" s="2571"/>
    </row>
    <row r="990" spans="1:45" ht="16.5" customHeight="1">
      <c r="A990" s="2571"/>
      <c r="B990" s="2571"/>
      <c r="C990" s="2571"/>
      <c r="D990" s="73"/>
      <c r="E990" s="73"/>
      <c r="F990" s="2629"/>
      <c r="G990" s="2571"/>
      <c r="H990" s="2571"/>
      <c r="I990" s="2571"/>
      <c r="J990" s="2571"/>
      <c r="K990" s="2571"/>
      <c r="L990" s="2571"/>
      <c r="M990" s="2571"/>
      <c r="N990" s="2571"/>
      <c r="O990" s="2571"/>
      <c r="P990" s="2571"/>
      <c r="Q990" s="2571"/>
      <c r="R990" s="2571"/>
      <c r="S990" s="2571"/>
      <c r="T990" s="2571"/>
      <c r="U990" s="2571"/>
      <c r="V990" s="2571"/>
      <c r="W990" s="2571"/>
      <c r="X990" s="2571"/>
      <c r="Y990" s="2571"/>
      <c r="Z990" s="2571"/>
      <c r="AA990" s="2571"/>
      <c r="AB990" s="2571"/>
      <c r="AC990" s="2571"/>
      <c r="AD990" s="2571"/>
      <c r="AE990" s="2571"/>
      <c r="AF990" s="2571"/>
      <c r="AG990" s="2571"/>
      <c r="AH990" s="2571"/>
      <c r="AI990" s="2571"/>
      <c r="AJ990" s="2571"/>
      <c r="AK990" s="2571"/>
      <c r="AL990" s="2571"/>
      <c r="AM990" s="2571"/>
      <c r="AN990" s="2571"/>
      <c r="AO990" s="2571"/>
      <c r="AP990" s="2571"/>
      <c r="AQ990" s="2571"/>
      <c r="AR990" s="2571"/>
      <c r="AS990" s="2571"/>
    </row>
    <row r="991" spans="1:45" ht="16.5" customHeight="1">
      <c r="A991" s="2571"/>
      <c r="B991" s="2571"/>
      <c r="C991" s="2571"/>
      <c r="D991" s="73"/>
      <c r="E991" s="73"/>
      <c r="F991" s="2629"/>
      <c r="G991" s="2571"/>
      <c r="H991" s="2571"/>
      <c r="I991" s="2571"/>
      <c r="J991" s="2571"/>
      <c r="K991" s="2571"/>
      <c r="L991" s="2571"/>
      <c r="M991" s="2571"/>
      <c r="N991" s="2571"/>
      <c r="O991" s="2571"/>
      <c r="P991" s="2571"/>
      <c r="Q991" s="2571"/>
      <c r="R991" s="2571"/>
      <c r="S991" s="2571"/>
      <c r="T991" s="2571"/>
      <c r="U991" s="2571"/>
      <c r="V991" s="2571"/>
      <c r="W991" s="2571"/>
      <c r="X991" s="2571"/>
      <c r="Y991" s="2571"/>
      <c r="Z991" s="2571"/>
      <c r="AA991" s="2571"/>
      <c r="AB991" s="2571"/>
      <c r="AC991" s="2571"/>
      <c r="AD991" s="2571"/>
      <c r="AE991" s="2571"/>
      <c r="AF991" s="2571"/>
      <c r="AG991" s="2571"/>
      <c r="AH991" s="2571"/>
      <c r="AI991" s="2571"/>
      <c r="AJ991" s="2571"/>
      <c r="AK991" s="2571"/>
      <c r="AL991" s="2571"/>
      <c r="AM991" s="2571"/>
      <c r="AN991" s="2571"/>
      <c r="AO991" s="2571"/>
      <c r="AP991" s="2571"/>
      <c r="AQ991" s="2571"/>
      <c r="AR991" s="2571"/>
      <c r="AS991" s="2571"/>
    </row>
    <row r="992" spans="1:45" ht="16.5" customHeight="1">
      <c r="A992" s="2571"/>
      <c r="B992" s="2571"/>
      <c r="C992" s="2571"/>
      <c r="D992" s="73"/>
      <c r="E992" s="73"/>
      <c r="F992" s="2629"/>
      <c r="G992" s="2571"/>
      <c r="H992" s="2571"/>
      <c r="I992" s="2571"/>
      <c r="J992" s="2571"/>
      <c r="K992" s="2571"/>
      <c r="L992" s="2571"/>
      <c r="M992" s="2571"/>
      <c r="N992" s="2571"/>
      <c r="O992" s="2571"/>
      <c r="P992" s="2571"/>
      <c r="Q992" s="2571"/>
      <c r="R992" s="2571"/>
      <c r="S992" s="2571"/>
      <c r="T992" s="2571"/>
      <c r="U992" s="2571"/>
      <c r="V992" s="2571"/>
      <c r="W992" s="2571"/>
      <c r="X992" s="2571"/>
      <c r="Y992" s="2571"/>
      <c r="Z992" s="2571"/>
      <c r="AA992" s="2571"/>
      <c r="AB992" s="2571"/>
      <c r="AC992" s="2571"/>
      <c r="AD992" s="2571"/>
      <c r="AE992" s="2571"/>
      <c r="AF992" s="2571"/>
      <c r="AG992" s="2571"/>
      <c r="AH992" s="2571"/>
      <c r="AI992" s="2571"/>
      <c r="AJ992" s="2571"/>
      <c r="AK992" s="2571"/>
      <c r="AL992" s="2571"/>
      <c r="AM992" s="2571"/>
      <c r="AN992" s="2571"/>
      <c r="AO992" s="2571"/>
      <c r="AP992" s="2571"/>
      <c r="AQ992" s="2571"/>
      <c r="AR992" s="2571"/>
      <c r="AS992" s="2571"/>
    </row>
    <row r="993" spans="1:45" ht="16.5" customHeight="1">
      <c r="A993" s="2571"/>
      <c r="B993" s="2571"/>
      <c r="C993" s="2571"/>
      <c r="D993" s="73"/>
      <c r="E993" s="73"/>
      <c r="F993" s="2629"/>
      <c r="G993" s="2571"/>
      <c r="H993" s="2571"/>
      <c r="I993" s="2571"/>
      <c r="J993" s="2571"/>
      <c r="K993" s="2571"/>
      <c r="L993" s="2571"/>
      <c r="M993" s="2571"/>
      <c r="N993" s="2571"/>
      <c r="O993" s="2571"/>
      <c r="P993" s="2571"/>
      <c r="Q993" s="2571"/>
      <c r="R993" s="2571"/>
      <c r="S993" s="2571"/>
      <c r="T993" s="2571"/>
      <c r="U993" s="2571"/>
      <c r="V993" s="2571"/>
      <c r="W993" s="2571"/>
      <c r="X993" s="2571"/>
      <c r="Y993" s="2571"/>
      <c r="Z993" s="2571"/>
      <c r="AA993" s="2571"/>
      <c r="AB993" s="2571"/>
      <c r="AC993" s="2571"/>
      <c r="AD993" s="2571"/>
      <c r="AE993" s="2571"/>
      <c r="AF993" s="2571"/>
      <c r="AG993" s="2571"/>
      <c r="AH993" s="2571"/>
      <c r="AI993" s="2571"/>
      <c r="AJ993" s="2571"/>
      <c r="AK993" s="2571"/>
      <c r="AL993" s="2571"/>
      <c r="AM993" s="2571"/>
      <c r="AN993" s="2571"/>
      <c r="AO993" s="2571"/>
      <c r="AP993" s="2571"/>
      <c r="AQ993" s="2571"/>
      <c r="AR993" s="2571"/>
      <c r="AS993" s="2571"/>
    </row>
    <row r="994" spans="1:45" ht="16.5" customHeight="1">
      <c r="A994" s="2571"/>
      <c r="B994" s="2571"/>
      <c r="C994" s="2571"/>
      <c r="D994" s="73"/>
      <c r="E994" s="73"/>
      <c r="F994" s="2629"/>
      <c r="G994" s="2571"/>
      <c r="H994" s="2571"/>
      <c r="I994" s="2571"/>
      <c r="J994" s="2571"/>
      <c r="K994" s="2571"/>
      <c r="L994" s="2571"/>
      <c r="M994" s="2571"/>
      <c r="N994" s="2571"/>
      <c r="O994" s="2571"/>
      <c r="P994" s="2571"/>
      <c r="Q994" s="2571"/>
      <c r="R994" s="2571"/>
      <c r="S994" s="2571"/>
      <c r="T994" s="2571"/>
      <c r="U994" s="2571"/>
      <c r="V994" s="2571"/>
      <c r="W994" s="2571"/>
      <c r="X994" s="2571"/>
      <c r="Y994" s="2571"/>
      <c r="Z994" s="2571"/>
      <c r="AA994" s="2571"/>
      <c r="AB994" s="2571"/>
      <c r="AC994" s="2571"/>
      <c r="AD994" s="2571"/>
      <c r="AE994" s="2571"/>
      <c r="AF994" s="2571"/>
      <c r="AG994" s="2571"/>
      <c r="AH994" s="2571"/>
      <c r="AI994" s="2571"/>
      <c r="AJ994" s="2571"/>
      <c r="AK994" s="2571"/>
      <c r="AL994" s="2571"/>
      <c r="AM994" s="2571"/>
      <c r="AN994" s="2571"/>
      <c r="AO994" s="2571"/>
      <c r="AP994" s="2571"/>
      <c r="AQ994" s="2571"/>
      <c r="AR994" s="2571"/>
      <c r="AS994" s="2571"/>
    </row>
    <row r="995" spans="1:45" ht="16.5" customHeight="1">
      <c r="A995" s="2571"/>
      <c r="B995" s="2571"/>
      <c r="C995" s="2571"/>
      <c r="D995" s="73"/>
      <c r="E995" s="73"/>
      <c r="F995" s="2629"/>
      <c r="G995" s="2571"/>
      <c r="H995" s="2571"/>
      <c r="I995" s="2571"/>
      <c r="J995" s="2571"/>
      <c r="K995" s="2571"/>
      <c r="L995" s="2571"/>
      <c r="M995" s="2571"/>
      <c r="N995" s="2571"/>
      <c r="O995" s="2571"/>
      <c r="P995" s="2571"/>
      <c r="Q995" s="2571"/>
      <c r="R995" s="2571"/>
      <c r="S995" s="2571"/>
      <c r="T995" s="2571"/>
      <c r="U995" s="2571"/>
      <c r="V995" s="2571"/>
      <c r="W995" s="2571"/>
      <c r="X995" s="2571"/>
      <c r="Y995" s="2571"/>
      <c r="Z995" s="2571"/>
      <c r="AA995" s="2571"/>
      <c r="AB995" s="2571"/>
      <c r="AC995" s="2571"/>
      <c r="AD995" s="2571"/>
      <c r="AE995" s="2571"/>
      <c r="AF995" s="2571"/>
      <c r="AG995" s="2571"/>
      <c r="AH995" s="2571"/>
      <c r="AI995" s="2571"/>
      <c r="AJ995" s="2571"/>
      <c r="AK995" s="2571"/>
      <c r="AL995" s="2571"/>
      <c r="AM995" s="2571"/>
      <c r="AN995" s="2571"/>
      <c r="AO995" s="2571"/>
      <c r="AP995" s="2571"/>
      <c r="AQ995" s="2571"/>
      <c r="AR995" s="2571"/>
      <c r="AS995" s="2571"/>
    </row>
    <row r="996" spans="1:45" ht="16.5" customHeight="1">
      <c r="A996" s="2571"/>
      <c r="B996" s="2571"/>
      <c r="C996" s="2571"/>
      <c r="D996" s="73"/>
      <c r="E996" s="73"/>
      <c r="F996" s="2629"/>
      <c r="G996" s="2571"/>
      <c r="H996" s="2571"/>
      <c r="I996" s="2571"/>
      <c r="J996" s="2571"/>
      <c r="K996" s="2571"/>
      <c r="L996" s="2571"/>
      <c r="M996" s="2571"/>
      <c r="N996" s="2571"/>
      <c r="O996" s="2571"/>
      <c r="P996" s="2571"/>
      <c r="Q996" s="2571"/>
      <c r="R996" s="2571"/>
      <c r="S996" s="2571"/>
      <c r="T996" s="2571"/>
      <c r="U996" s="2571"/>
      <c r="V996" s="2571"/>
      <c r="W996" s="2571"/>
      <c r="X996" s="2571"/>
      <c r="Y996" s="2571"/>
      <c r="Z996" s="2571"/>
      <c r="AA996" s="2571"/>
      <c r="AB996" s="2571"/>
      <c r="AC996" s="2571"/>
      <c r="AD996" s="2571"/>
      <c r="AE996" s="2571"/>
      <c r="AF996" s="2571"/>
      <c r="AG996" s="2571"/>
      <c r="AH996" s="2571"/>
      <c r="AI996" s="2571"/>
      <c r="AJ996" s="2571"/>
      <c r="AK996" s="2571"/>
      <c r="AL996" s="2571"/>
      <c r="AM996" s="2571"/>
      <c r="AN996" s="2571"/>
      <c r="AO996" s="2571"/>
      <c r="AP996" s="2571"/>
      <c r="AQ996" s="2571"/>
      <c r="AR996" s="2571"/>
      <c r="AS996" s="2571"/>
    </row>
    <row r="997" spans="1:45" ht="16.5" customHeight="1">
      <c r="A997" s="2571"/>
      <c r="B997" s="2571"/>
      <c r="C997" s="2571"/>
      <c r="D997" s="73"/>
      <c r="E997" s="73"/>
      <c r="F997" s="2629"/>
      <c r="G997" s="2571"/>
      <c r="H997" s="2571"/>
      <c r="I997" s="2571"/>
      <c r="J997" s="2571"/>
      <c r="K997" s="2571"/>
      <c r="L997" s="2571"/>
      <c r="M997" s="2571"/>
      <c r="N997" s="2571"/>
      <c r="O997" s="2571"/>
      <c r="P997" s="2571"/>
      <c r="Q997" s="2571"/>
      <c r="R997" s="2571"/>
      <c r="S997" s="2571"/>
      <c r="T997" s="2571"/>
      <c r="U997" s="2571"/>
      <c r="V997" s="2571"/>
      <c r="W997" s="2571"/>
      <c r="X997" s="2571"/>
      <c r="Y997" s="2571"/>
      <c r="Z997" s="2571"/>
      <c r="AA997" s="2571"/>
      <c r="AB997" s="2571"/>
      <c r="AC997" s="2571"/>
      <c r="AD997" s="2571"/>
      <c r="AE997" s="2571"/>
      <c r="AF997" s="2571"/>
      <c r="AG997" s="2571"/>
      <c r="AH997" s="2571"/>
      <c r="AI997" s="2571"/>
      <c r="AJ997" s="2571"/>
      <c r="AK997" s="2571"/>
      <c r="AL997" s="2571"/>
      <c r="AM997" s="2571"/>
      <c r="AN997" s="2571"/>
      <c r="AO997" s="2571"/>
      <c r="AP997" s="2571"/>
      <c r="AQ997" s="2571"/>
      <c r="AR997" s="2571"/>
      <c r="AS997" s="2571"/>
    </row>
    <row r="998" spans="1:45" ht="16.5" customHeight="1">
      <c r="A998" s="2571"/>
      <c r="B998" s="2571"/>
      <c r="C998" s="2571"/>
      <c r="D998" s="73"/>
      <c r="E998" s="73"/>
      <c r="F998" s="2629"/>
      <c r="G998" s="2571"/>
      <c r="H998" s="2571"/>
      <c r="I998" s="2571"/>
      <c r="J998" s="2571"/>
      <c r="K998" s="2571"/>
      <c r="L998" s="2571"/>
      <c r="M998" s="2571"/>
      <c r="N998" s="2571"/>
      <c r="O998" s="2571"/>
      <c r="P998" s="2571"/>
      <c r="Q998" s="2571"/>
      <c r="R998" s="2571"/>
      <c r="S998" s="2571"/>
      <c r="T998" s="2571"/>
      <c r="U998" s="2571"/>
      <c r="V998" s="2571"/>
      <c r="W998" s="2571"/>
      <c r="X998" s="2571"/>
      <c r="Y998" s="2571"/>
      <c r="Z998" s="2571"/>
      <c r="AA998" s="2571"/>
      <c r="AB998" s="2571"/>
      <c r="AC998" s="2571"/>
      <c r="AD998" s="2571"/>
      <c r="AE998" s="2571"/>
      <c r="AF998" s="2571"/>
      <c r="AG998" s="2571"/>
      <c r="AH998" s="2571"/>
      <c r="AI998" s="2571"/>
      <c r="AJ998" s="2571"/>
      <c r="AK998" s="2571"/>
      <c r="AL998" s="2571"/>
      <c r="AM998" s="2571"/>
      <c r="AN998" s="2571"/>
      <c r="AO998" s="2571"/>
      <c r="AP998" s="2571"/>
      <c r="AQ998" s="2571"/>
      <c r="AR998" s="2571"/>
      <c r="AS998" s="2571"/>
    </row>
    <row r="999" spans="1:45" ht="16.5" customHeight="1">
      <c r="A999" s="2571"/>
      <c r="B999" s="2571"/>
      <c r="C999" s="2571"/>
      <c r="D999" s="73"/>
      <c r="E999" s="73"/>
      <c r="F999" s="2629"/>
      <c r="G999" s="2571"/>
      <c r="H999" s="2571"/>
      <c r="I999" s="2571"/>
      <c r="J999" s="2571"/>
      <c r="K999" s="2571"/>
      <c r="L999" s="2571"/>
      <c r="M999" s="2571"/>
      <c r="N999" s="2571"/>
      <c r="O999" s="2571"/>
      <c r="P999" s="2571"/>
      <c r="Q999" s="2571"/>
      <c r="R999" s="2571"/>
      <c r="S999" s="2571"/>
      <c r="T999" s="2571"/>
      <c r="U999" s="2571"/>
      <c r="V999" s="2571"/>
      <c r="W999" s="2571"/>
      <c r="X999" s="2571"/>
      <c r="Y999" s="2571"/>
      <c r="Z999" s="2571"/>
      <c r="AA999" s="2571"/>
      <c r="AB999" s="2571"/>
      <c r="AC999" s="2571"/>
      <c r="AD999" s="2571"/>
      <c r="AE999" s="2571"/>
      <c r="AF999" s="2571"/>
      <c r="AG999" s="2571"/>
      <c r="AH999" s="2571"/>
      <c r="AI999" s="2571"/>
      <c r="AJ999" s="2571"/>
      <c r="AK999" s="2571"/>
      <c r="AL999" s="2571"/>
      <c r="AM999" s="2571"/>
      <c r="AN999" s="2571"/>
      <c r="AO999" s="2571"/>
      <c r="AP999" s="2571"/>
      <c r="AQ999" s="2571"/>
      <c r="AR999" s="2571"/>
      <c r="AS999" s="2571"/>
    </row>
    <row r="1000" spans="1:45" ht="16.5" customHeight="1">
      <c r="A1000" s="2571"/>
      <c r="B1000" s="2571"/>
      <c r="C1000" s="2571"/>
      <c r="D1000" s="73"/>
      <c r="E1000" s="73"/>
      <c r="F1000" s="2629"/>
      <c r="G1000" s="2571"/>
      <c r="H1000" s="2571"/>
      <c r="I1000" s="2571"/>
      <c r="J1000" s="2571"/>
      <c r="K1000" s="2571"/>
      <c r="L1000" s="2571"/>
      <c r="M1000" s="2571"/>
      <c r="N1000" s="2571"/>
      <c r="O1000" s="2571"/>
      <c r="P1000" s="2571"/>
      <c r="Q1000" s="2571"/>
      <c r="R1000" s="2571"/>
      <c r="S1000" s="2571"/>
      <c r="T1000" s="2571"/>
      <c r="U1000" s="2571"/>
      <c r="V1000" s="2571"/>
      <c r="W1000" s="2571"/>
      <c r="X1000" s="2571"/>
      <c r="Y1000" s="2571"/>
      <c r="Z1000" s="2571"/>
      <c r="AA1000" s="2571"/>
      <c r="AB1000" s="2571"/>
      <c r="AC1000" s="2571"/>
      <c r="AD1000" s="2571"/>
      <c r="AE1000" s="2571"/>
      <c r="AF1000" s="2571"/>
      <c r="AG1000" s="2571"/>
      <c r="AH1000" s="2571"/>
      <c r="AI1000" s="2571"/>
      <c r="AJ1000" s="2571"/>
      <c r="AK1000" s="2571"/>
      <c r="AL1000" s="2571"/>
      <c r="AM1000" s="2571"/>
      <c r="AN1000" s="2571"/>
      <c r="AO1000" s="2571"/>
      <c r="AP1000" s="2571"/>
      <c r="AQ1000" s="2571"/>
      <c r="AR1000" s="2571"/>
      <c r="AS1000" s="2571"/>
    </row>
  </sheetData>
  <mergeCells count="6">
    <mergeCell ref="G5:K5"/>
    <mergeCell ref="B1:M1"/>
    <mergeCell ref="B2:C2"/>
    <mergeCell ref="F2:M2"/>
    <mergeCell ref="F3:N3"/>
    <mergeCell ref="F4:N4"/>
  </mergeCells>
  <conditionalFormatting sqref="H13 H18 H20 H25 H35 H126:H130">
    <cfRule type="cellIs" dxfId="87" priority="1" stopIfTrue="1" operator="equal">
      <formula>0</formula>
    </cfRule>
  </conditionalFormatting>
  <conditionalFormatting sqref="H13 H18 H20 H25 H35 H126:H130">
    <cfRule type="cellIs" dxfId="86" priority="2" stopIfTrue="1" operator="equal">
      <formula>0</formula>
    </cfRule>
  </conditionalFormatting>
  <conditionalFormatting sqref="H52 H54:H55 H114">
    <cfRule type="cellIs" dxfId="85" priority="3" stopIfTrue="1" operator="equal">
      <formula>0</formula>
    </cfRule>
  </conditionalFormatting>
  <conditionalFormatting sqref="H52 H54:H55 H114">
    <cfRule type="cellIs" dxfId="84" priority="4" stopIfTrue="1" operator="equal">
      <formula>0</formula>
    </cfRule>
  </conditionalFormatting>
  <conditionalFormatting sqref="H68:H69">
    <cfRule type="cellIs" dxfId="83" priority="5" stopIfTrue="1" operator="equal">
      <formula>0</formula>
    </cfRule>
  </conditionalFormatting>
  <conditionalFormatting sqref="H68:H69">
    <cfRule type="cellIs" dxfId="82" priority="6" stopIfTrue="1" operator="equal">
      <formula>0</formula>
    </cfRule>
  </conditionalFormatting>
  <conditionalFormatting sqref="H72 H74:H75 H77:H80 H82:H83 H85 H87:H90 H92:H95 H99:H100 H102:H104 H134:H135 H137:H141 H143:H145 H147:H149">
    <cfRule type="cellIs" dxfId="81" priority="7" stopIfTrue="1" operator="equal">
      <formula>0</formula>
    </cfRule>
  </conditionalFormatting>
  <conditionalFormatting sqref="H72 H74:H75 H77:H80 H82:H83 H85 H87:H90 H92:H95 H99:H100 H102:H104 H134:H135 H137:H141 H143:H145 H147:H149">
    <cfRule type="cellIs" dxfId="80" priority="8" stopIfTrue="1" operator="equal">
      <formula>0</formula>
    </cfRule>
  </conditionalFormatting>
  <conditionalFormatting sqref="H117:H118 H121:H124 H132:H133">
    <cfRule type="cellIs" dxfId="79" priority="9" stopIfTrue="1" operator="equal">
      <formula>0</formula>
    </cfRule>
  </conditionalFormatting>
  <conditionalFormatting sqref="H117:H118 H121:H124 H132:H133">
    <cfRule type="cellIs" dxfId="78" priority="10" stopIfTrue="1" operator="equal">
      <formula>0</formula>
    </cfRule>
  </conditionalFormatting>
  <conditionalFormatting sqref="H106:H107 H112:H113 H109:H110">
    <cfRule type="cellIs" dxfId="77" priority="11" stopIfTrue="1" operator="equal">
      <formula>0</formula>
    </cfRule>
  </conditionalFormatting>
  <conditionalFormatting sqref="H106:H107 H112:H113 H109:H110">
    <cfRule type="cellIs" dxfId="76" priority="12" stopIfTrue="1" operator="equal">
      <formula>0</formula>
    </cfRule>
  </conditionalFormatting>
  <conditionalFormatting sqref="H97 H112:H114 H99:H100 H102:H104 H106:H107 H109:H110">
    <cfRule type="cellIs" dxfId="75" priority="13" stopIfTrue="1" operator="equal">
      <formula>0</formula>
    </cfRule>
  </conditionalFormatting>
  <conditionalFormatting sqref="H97 H112:H114 H99:H100 H102:H104 H106:H107 H109:H110">
    <cfRule type="cellIs" dxfId="74" priority="14" stopIfTrue="1" operator="equal">
      <formula>0</formula>
    </cfRule>
  </conditionalFormatting>
  <conditionalFormatting sqref="H151:H152">
    <cfRule type="cellIs" dxfId="73" priority="15" stopIfTrue="1" operator="equal">
      <formula>0</formula>
    </cfRule>
  </conditionalFormatting>
  <conditionalFormatting sqref="H151:H152">
    <cfRule type="cellIs" dxfId="72" priority="16" stopIfTrue="1" operator="equal">
      <formula>0</formula>
    </cfRule>
  </conditionalFormatting>
  <hyperlinks>
    <hyperlink ref="C4" location="'Recap Sheet'!B1" display="Return to Recap Sheet" xr:uid="{00000000-0004-0000-1600-000000000000}"/>
  </hyperlinks>
  <pageMargins left="0.25" right="0.25" top="0.75" bottom="0.75" header="0" footer="0"/>
  <pageSetup paperSize="5" scale="64" orientation="landscape"/>
  <legacy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0">
    <tabColor rgb="FFFFD965"/>
  </sheetPr>
  <dimension ref="A1:Z1000"/>
  <sheetViews>
    <sheetView workbookViewId="0">
      <pane ySplit="9" topLeftCell="A10" activePane="bottomLeft" state="frozen"/>
      <selection activeCell="H10" sqref="H10"/>
      <selection pane="bottomLeft" activeCell="H24" sqref="H24"/>
    </sheetView>
  </sheetViews>
  <sheetFormatPr defaultColWidth="14.44140625" defaultRowHeight="15" customHeight="1"/>
  <cols>
    <col min="1" max="1" width="7.33203125" customWidth="1"/>
    <col min="2" max="2" width="49.6640625" customWidth="1"/>
    <col min="3" max="3" width="28.44140625" customWidth="1"/>
    <col min="4" max="4" width="10.109375" customWidth="1"/>
    <col min="5" max="5" width="9.33203125" customWidth="1"/>
    <col min="6" max="6" width="8.6640625" customWidth="1"/>
    <col min="7" max="7" width="5.6640625" customWidth="1"/>
    <col min="8" max="9" width="6.44140625" customWidth="1"/>
    <col min="10" max="10" width="3.33203125" customWidth="1"/>
    <col min="11" max="11" width="6.88671875" customWidth="1"/>
    <col min="12" max="12" width="7.33203125" customWidth="1"/>
    <col min="13" max="13" width="9.6640625" customWidth="1"/>
    <col min="14" max="14" width="6.109375" customWidth="1"/>
    <col min="15" max="15" width="8.33203125" customWidth="1"/>
    <col min="16" max="16" width="9.44140625" customWidth="1"/>
    <col min="17" max="17" width="5.88671875" customWidth="1"/>
    <col min="18" max="18" width="6" customWidth="1"/>
    <col min="19"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t="s">
        <v>4217</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50200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7"/>
      <c r="B8" s="1167" t="s">
        <v>115</v>
      </c>
      <c r="C8" s="1167"/>
      <c r="D8" s="123"/>
      <c r="E8" s="1167"/>
      <c r="F8" s="1167"/>
      <c r="G8" s="1168"/>
      <c r="H8" s="1168"/>
      <c r="I8" s="1167"/>
      <c r="J8" s="1167"/>
      <c r="K8" s="891"/>
      <c r="L8" s="891"/>
      <c r="M8" s="1169"/>
      <c r="N8" s="1170"/>
      <c r="O8" s="1860"/>
      <c r="P8" s="73"/>
      <c r="Q8" s="73"/>
      <c r="R8" s="73"/>
      <c r="S8" s="73"/>
      <c r="T8" s="73"/>
      <c r="U8" s="73"/>
      <c r="V8" s="73"/>
      <c r="W8" s="73"/>
      <c r="X8" s="73"/>
      <c r="Y8" s="73"/>
      <c r="Z8" s="73"/>
    </row>
    <row r="9" spans="1:26" ht="15" customHeight="1">
      <c r="A9" s="1176"/>
      <c r="B9" s="1176"/>
      <c r="C9" s="1167"/>
      <c r="D9" s="137"/>
      <c r="E9" s="1176"/>
      <c r="F9" s="1176"/>
      <c r="G9" s="1177"/>
      <c r="H9" s="1176"/>
      <c r="I9" s="1176"/>
      <c r="J9" s="1176"/>
      <c r="K9" s="1178"/>
      <c r="L9" s="1178"/>
      <c r="M9" s="1179"/>
      <c r="N9" s="1180"/>
      <c r="O9" s="1860"/>
      <c r="P9" s="73"/>
      <c r="Q9" s="73"/>
      <c r="R9" s="73"/>
      <c r="S9" s="73"/>
      <c r="T9" s="73"/>
      <c r="U9" s="73"/>
      <c r="V9" s="73"/>
      <c r="W9" s="73"/>
      <c r="X9" s="73"/>
      <c r="Y9" s="73"/>
      <c r="Z9" s="73"/>
    </row>
    <row r="10" spans="1:26" ht="15" customHeight="1">
      <c r="A10" s="146">
        <v>50001</v>
      </c>
      <c r="B10" s="147" t="s">
        <v>4218</v>
      </c>
      <c r="C10" s="155" t="s">
        <v>4219</v>
      </c>
      <c r="D10" s="178" t="s">
        <v>4220</v>
      </c>
      <c r="E10" s="2578"/>
      <c r="F10" s="2579" t="s">
        <v>2659</v>
      </c>
      <c r="G10" s="178">
        <v>48</v>
      </c>
      <c r="H10" s="2580"/>
      <c r="I10" s="155">
        <f>ROUND(H10*G10/G10,2)</f>
        <v>0</v>
      </c>
      <c r="J10" s="155" t="s">
        <v>170</v>
      </c>
      <c r="K10" s="156">
        <v>28.36</v>
      </c>
      <c r="L10" s="165">
        <f>IF(OR(ISBLANK(K10),K10=0,H10=0,ISBLANK(H10)),,ROUND(K10+$L$5,2))</f>
        <v>0</v>
      </c>
      <c r="M10" s="555">
        <f>ROUND(I10*L10,2)</f>
        <v>0</v>
      </c>
      <c r="N10" s="2389">
        <f>ROUND(L10/G10,4)</f>
        <v>0</v>
      </c>
      <c r="O10" s="1860"/>
      <c r="P10" s="73"/>
      <c r="Q10" s="73"/>
      <c r="R10" s="73"/>
      <c r="S10" s="73"/>
      <c r="T10" s="73"/>
      <c r="U10" s="73"/>
      <c r="V10" s="73"/>
      <c r="W10" s="73"/>
      <c r="X10" s="73"/>
      <c r="Y10" s="73"/>
      <c r="Z10" s="73"/>
    </row>
    <row r="11" spans="1:26" ht="15" customHeight="1">
      <c r="A11" s="371"/>
      <c r="B11" s="166" t="s">
        <v>4221</v>
      </c>
      <c r="C11" s="155"/>
      <c r="D11" s="98"/>
      <c r="E11" s="2579"/>
      <c r="F11" s="2579"/>
      <c r="G11" s="262"/>
      <c r="H11" s="155"/>
      <c r="I11" s="154"/>
      <c r="J11" s="356"/>
      <c r="K11" s="165"/>
      <c r="L11" s="157"/>
      <c r="M11" s="555"/>
      <c r="N11" s="2389"/>
      <c r="O11" s="1860"/>
      <c r="P11" s="73"/>
      <c r="Q11" s="73"/>
      <c r="R11" s="73"/>
      <c r="S11" s="73"/>
      <c r="T11" s="73"/>
      <c r="U11" s="73"/>
      <c r="V11" s="73"/>
      <c r="W11" s="73"/>
      <c r="X11" s="73"/>
      <c r="Y11" s="73"/>
      <c r="Z11" s="73"/>
    </row>
    <row r="12" spans="1:26" ht="15" customHeight="1">
      <c r="A12" s="371"/>
      <c r="B12" s="356" t="s">
        <v>4222</v>
      </c>
      <c r="C12" s="155"/>
      <c r="D12" s="98"/>
      <c r="E12" s="2579"/>
      <c r="F12" s="2579"/>
      <c r="G12" s="262"/>
      <c r="H12" s="155"/>
      <c r="I12" s="154"/>
      <c r="J12" s="356"/>
      <c r="K12" s="165"/>
      <c r="L12" s="157"/>
      <c r="M12" s="555"/>
      <c r="N12" s="2389"/>
      <c r="O12" s="1860"/>
      <c r="P12" s="73"/>
      <c r="Q12" s="73"/>
      <c r="R12" s="73"/>
      <c r="S12" s="73"/>
      <c r="T12" s="73"/>
      <c r="U12" s="73"/>
      <c r="V12" s="73"/>
      <c r="W12" s="73"/>
      <c r="X12" s="73"/>
      <c r="Y12" s="73"/>
      <c r="Z12" s="73"/>
    </row>
    <row r="13" spans="1:26" ht="15" customHeight="1">
      <c r="A13" s="371"/>
      <c r="B13" s="356" t="s">
        <v>256</v>
      </c>
      <c r="C13" s="155"/>
      <c r="D13" s="98"/>
      <c r="E13" s="2579"/>
      <c r="F13" s="2579"/>
      <c r="G13" s="262"/>
      <c r="H13" s="155"/>
      <c r="I13" s="154"/>
      <c r="J13" s="356"/>
      <c r="K13" s="165"/>
      <c r="L13" s="157"/>
      <c r="M13" s="555"/>
      <c r="N13" s="2389"/>
      <c r="O13" s="1860"/>
      <c r="P13" s="73"/>
      <c r="Q13" s="73"/>
      <c r="R13" s="73"/>
      <c r="S13" s="73"/>
      <c r="T13" s="73"/>
      <c r="U13" s="73"/>
      <c r="V13" s="73"/>
      <c r="W13" s="73"/>
      <c r="X13" s="73"/>
      <c r="Y13" s="73"/>
      <c r="Z13" s="73"/>
    </row>
    <row r="14" spans="1:26" ht="15" customHeight="1">
      <c r="A14" s="371"/>
      <c r="B14" s="702" t="s">
        <v>4223</v>
      </c>
      <c r="C14" s="155"/>
      <c r="D14" s="1393"/>
      <c r="E14" s="155"/>
      <c r="F14" s="155"/>
      <c r="G14" s="239"/>
      <c r="H14" s="2631"/>
      <c r="I14" s="498"/>
      <c r="J14" s="356"/>
      <c r="K14" s="235"/>
      <c r="L14" s="422"/>
      <c r="M14" s="885"/>
      <c r="N14" s="1017"/>
      <c r="O14" s="1860"/>
      <c r="P14" s="73"/>
      <c r="Q14" s="73"/>
      <c r="R14" s="73"/>
      <c r="S14" s="73"/>
      <c r="T14" s="73"/>
      <c r="U14" s="73"/>
      <c r="V14" s="73"/>
      <c r="W14" s="73"/>
      <c r="X14" s="73"/>
      <c r="Y14" s="73"/>
      <c r="Z14" s="73"/>
    </row>
    <row r="15" spans="1:26" ht="15" customHeight="1">
      <c r="A15" s="228"/>
      <c r="B15" s="371" t="s">
        <v>4224</v>
      </c>
      <c r="C15" s="232"/>
      <c r="D15" s="2350"/>
      <c r="E15" s="2354"/>
      <c r="F15" s="2354"/>
      <c r="G15" s="2354"/>
      <c r="H15" s="1746"/>
      <c r="I15" s="701"/>
      <c r="J15" s="228"/>
      <c r="K15" s="165"/>
      <c r="L15" s="157"/>
      <c r="M15" s="555"/>
      <c r="N15" s="1018"/>
      <c r="O15" s="1860"/>
      <c r="P15" s="73"/>
      <c r="Q15" s="73"/>
      <c r="R15" s="73"/>
      <c r="S15" s="73"/>
      <c r="T15" s="73"/>
      <c r="U15" s="73"/>
      <c r="V15" s="73"/>
      <c r="W15" s="73"/>
      <c r="X15" s="73"/>
      <c r="Y15" s="73"/>
      <c r="Z15" s="73"/>
    </row>
    <row r="16" spans="1:26" ht="15" customHeight="1">
      <c r="A16" s="1401"/>
      <c r="B16" s="1401"/>
      <c r="C16" s="1401"/>
      <c r="D16" s="1401"/>
      <c r="E16" s="1401"/>
      <c r="F16" s="1401"/>
      <c r="G16" s="1403"/>
      <c r="H16" s="1404"/>
      <c r="I16" s="1405"/>
      <c r="J16" s="1406"/>
      <c r="K16" s="1407"/>
      <c r="L16" s="1407"/>
      <c r="M16" s="1408"/>
      <c r="N16" s="1409"/>
      <c r="O16" s="1860"/>
      <c r="P16" s="73"/>
      <c r="Q16" s="73"/>
      <c r="R16" s="73"/>
      <c r="S16" s="73"/>
      <c r="T16" s="73"/>
      <c r="U16" s="73"/>
      <c r="V16" s="73"/>
      <c r="W16" s="73"/>
      <c r="X16" s="73"/>
      <c r="Y16" s="73"/>
      <c r="Z16" s="73"/>
    </row>
    <row r="17" spans="1:26" ht="15" customHeight="1">
      <c r="A17" s="198"/>
      <c r="B17" s="198"/>
      <c r="C17" s="198"/>
      <c r="D17" s="198"/>
      <c r="E17" s="198"/>
      <c r="F17" s="198"/>
      <c r="G17" s="243"/>
      <c r="H17" s="985"/>
      <c r="I17" s="364"/>
      <c r="J17" s="444" t="s">
        <v>352</v>
      </c>
      <c r="K17" s="529"/>
      <c r="L17" s="529"/>
      <c r="M17" s="738">
        <f>SUMIF(M10:M15,"&gt;0")</f>
        <v>0</v>
      </c>
      <c r="N17" s="987"/>
      <c r="O17" s="1860"/>
      <c r="P17" s="73"/>
      <c r="Q17" s="73"/>
      <c r="R17" s="73"/>
      <c r="S17" s="73"/>
      <c r="T17" s="73"/>
      <c r="U17" s="73"/>
      <c r="V17" s="73"/>
      <c r="W17" s="73"/>
      <c r="X17" s="73"/>
      <c r="Y17" s="73"/>
      <c r="Z17" s="73"/>
    </row>
    <row r="18" spans="1:26" ht="15" customHeight="1">
      <c r="A18" s="73"/>
      <c r="B18" s="73"/>
      <c r="C18" s="73"/>
      <c r="D18" s="851"/>
      <c r="E18" s="73"/>
      <c r="F18" s="73"/>
      <c r="G18" s="591"/>
      <c r="H18" s="988"/>
      <c r="I18" s="73"/>
      <c r="J18" s="73"/>
      <c r="K18" s="74"/>
      <c r="L18" s="74"/>
      <c r="M18" s="989"/>
      <c r="N18" s="74"/>
      <c r="O18" s="1860"/>
      <c r="P18" s="73"/>
      <c r="Q18" s="73"/>
      <c r="R18" s="73"/>
      <c r="S18" s="73"/>
      <c r="T18" s="73"/>
      <c r="U18" s="73"/>
      <c r="V18" s="73"/>
      <c r="W18" s="73"/>
      <c r="X18" s="73"/>
      <c r="Y18" s="73"/>
      <c r="Z18" s="73"/>
    </row>
    <row r="19" spans="1:26" ht="15" customHeight="1">
      <c r="A19" s="73"/>
      <c r="B19" s="73"/>
      <c r="C19" s="73"/>
      <c r="D19" s="851"/>
      <c r="E19" s="73"/>
      <c r="F19" s="73"/>
      <c r="G19" s="591"/>
      <c r="H19" s="988"/>
      <c r="I19" s="73"/>
      <c r="J19" s="73"/>
      <c r="K19" s="74"/>
      <c r="L19" s="74"/>
      <c r="M19" s="989"/>
      <c r="N19" s="74"/>
      <c r="O19" s="1860"/>
      <c r="P19" s="73"/>
      <c r="Q19" s="73"/>
      <c r="R19" s="73"/>
      <c r="S19" s="73"/>
      <c r="T19" s="73"/>
      <c r="U19" s="73"/>
      <c r="V19" s="73"/>
      <c r="W19" s="73"/>
      <c r="X19" s="73"/>
      <c r="Y19" s="73"/>
      <c r="Z19" s="73"/>
    </row>
    <row r="20" spans="1:26" ht="15" customHeight="1">
      <c r="A20" s="73"/>
      <c r="B20" s="73"/>
      <c r="C20" s="73"/>
      <c r="D20" s="851"/>
      <c r="E20" s="73"/>
      <c r="F20" s="73"/>
      <c r="G20" s="591"/>
      <c r="H20" s="988"/>
      <c r="I20" s="73"/>
      <c r="J20" s="73"/>
      <c r="K20" s="74"/>
      <c r="L20" s="74"/>
      <c r="M20" s="989"/>
      <c r="N20" s="74"/>
      <c r="O20" s="1860"/>
      <c r="P20" s="73"/>
      <c r="Q20" s="73"/>
      <c r="R20" s="73"/>
      <c r="S20" s="73"/>
      <c r="T20" s="73"/>
      <c r="U20" s="73"/>
      <c r="V20" s="73"/>
      <c r="W20" s="73"/>
      <c r="X20" s="73"/>
      <c r="Y20" s="73"/>
      <c r="Z20" s="73"/>
    </row>
    <row r="21" spans="1:26" ht="15" customHeight="1">
      <c r="A21" s="73"/>
      <c r="B21" s="73"/>
      <c r="C21" s="73"/>
      <c r="D21" s="851"/>
      <c r="E21" s="73"/>
      <c r="F21" s="73"/>
      <c r="G21" s="591"/>
      <c r="H21" s="988"/>
      <c r="I21" s="73"/>
      <c r="J21" s="73"/>
      <c r="K21" s="74"/>
      <c r="L21" s="74"/>
      <c r="M21" s="989"/>
      <c r="N21" s="74"/>
      <c r="O21" s="1860"/>
      <c r="P21" s="73"/>
      <c r="Q21" s="73"/>
      <c r="R21" s="73"/>
      <c r="S21" s="73"/>
      <c r="T21" s="73"/>
      <c r="U21" s="73"/>
      <c r="V21" s="73"/>
      <c r="W21" s="73"/>
      <c r="X21" s="73"/>
      <c r="Y21" s="73"/>
      <c r="Z21" s="73"/>
    </row>
    <row r="22" spans="1:26" ht="15" customHeight="1">
      <c r="A22" s="73"/>
      <c r="B22" s="73"/>
      <c r="C22" s="73"/>
      <c r="D22" s="851"/>
      <c r="E22" s="73"/>
      <c r="F22" s="73"/>
      <c r="G22" s="591"/>
      <c r="H22" s="988"/>
      <c r="I22" s="73"/>
      <c r="J22" s="73"/>
      <c r="K22" s="74"/>
      <c r="L22" s="74"/>
      <c r="M22" s="989"/>
      <c r="N22" s="74"/>
      <c r="O22" s="1860"/>
      <c r="P22" s="73"/>
      <c r="Q22" s="73"/>
      <c r="R22" s="73"/>
      <c r="S22" s="73"/>
      <c r="T22" s="73"/>
      <c r="U22" s="73"/>
      <c r="V22" s="73"/>
      <c r="W22" s="73"/>
      <c r="X22" s="73"/>
      <c r="Y22" s="73"/>
      <c r="Z22" s="73"/>
    </row>
    <row r="23" spans="1:26" ht="15" customHeight="1">
      <c r="A23" s="73"/>
      <c r="B23" s="73"/>
      <c r="C23" s="73"/>
      <c r="D23" s="851"/>
      <c r="E23" s="73"/>
      <c r="F23" s="73"/>
      <c r="G23" s="591"/>
      <c r="H23" s="988"/>
      <c r="I23" s="73"/>
      <c r="J23" s="73"/>
      <c r="K23" s="74"/>
      <c r="L23" s="74"/>
      <c r="M23" s="989"/>
      <c r="N23" s="74"/>
      <c r="O23" s="1860"/>
      <c r="P23" s="73"/>
      <c r="Q23" s="73"/>
      <c r="R23" s="73"/>
      <c r="S23" s="73"/>
      <c r="T23" s="73"/>
      <c r="U23" s="73"/>
      <c r="V23" s="73"/>
      <c r="W23" s="73"/>
      <c r="X23" s="73"/>
      <c r="Y23" s="73"/>
      <c r="Z23" s="73"/>
    </row>
    <row r="24" spans="1:26" ht="15" customHeight="1">
      <c r="A24" s="73"/>
      <c r="B24" s="73"/>
      <c r="C24" s="73"/>
      <c r="D24" s="851"/>
      <c r="E24" s="73"/>
      <c r="F24" s="73"/>
      <c r="G24" s="591"/>
      <c r="H24" s="988"/>
      <c r="I24" s="73"/>
      <c r="J24" s="73"/>
      <c r="K24" s="74"/>
      <c r="L24" s="74"/>
      <c r="M24" s="989"/>
      <c r="N24" s="74"/>
      <c r="O24" s="1860"/>
      <c r="P24" s="73"/>
      <c r="Q24" s="73"/>
      <c r="R24" s="73"/>
      <c r="S24" s="73"/>
      <c r="T24" s="73"/>
      <c r="U24" s="73"/>
      <c r="V24" s="73"/>
      <c r="W24" s="73"/>
      <c r="X24" s="73"/>
      <c r="Y24" s="73"/>
      <c r="Z24" s="73"/>
    </row>
    <row r="25" spans="1:26" ht="15" customHeight="1">
      <c r="A25" s="73"/>
      <c r="B25" s="73"/>
      <c r="C25" s="73"/>
      <c r="D25" s="851"/>
      <c r="E25" s="73"/>
      <c r="F25" s="73"/>
      <c r="G25" s="591"/>
      <c r="H25" s="988"/>
      <c r="I25" s="73"/>
      <c r="J25" s="73"/>
      <c r="K25" s="74"/>
      <c r="L25" s="74"/>
      <c r="M25" s="989"/>
      <c r="N25" s="74"/>
      <c r="O25" s="1860"/>
      <c r="P25" s="73"/>
      <c r="Q25" s="73"/>
      <c r="R25" s="73"/>
      <c r="S25" s="73"/>
      <c r="T25" s="73"/>
      <c r="U25" s="73"/>
      <c r="V25" s="73"/>
      <c r="W25" s="73"/>
      <c r="X25" s="73"/>
      <c r="Y25" s="73"/>
      <c r="Z25" s="73"/>
    </row>
    <row r="26" spans="1:26" ht="15" customHeight="1">
      <c r="A26" s="73"/>
      <c r="B26" s="73"/>
      <c r="C26" s="73"/>
      <c r="D26" s="851"/>
      <c r="E26" s="73"/>
      <c r="F26" s="73"/>
      <c r="G26" s="591"/>
      <c r="H26" s="988"/>
      <c r="I26" s="73"/>
      <c r="J26" s="73"/>
      <c r="K26" s="74"/>
      <c r="L26" s="74"/>
      <c r="M26" s="989"/>
      <c r="N26" s="74"/>
      <c r="O26" s="1860"/>
      <c r="P26" s="73"/>
      <c r="Q26" s="73"/>
      <c r="R26" s="73"/>
      <c r="S26" s="73"/>
      <c r="T26" s="73"/>
      <c r="U26" s="73"/>
      <c r="V26" s="73"/>
      <c r="W26" s="73"/>
      <c r="X26" s="73"/>
      <c r="Y26" s="73"/>
      <c r="Z26" s="73"/>
    </row>
    <row r="27" spans="1:26" ht="15" customHeight="1">
      <c r="A27" s="73"/>
      <c r="B27" s="73"/>
      <c r="C27" s="73"/>
      <c r="D27" s="851"/>
      <c r="E27" s="73"/>
      <c r="F27" s="73"/>
      <c r="G27" s="591"/>
      <c r="H27" s="988"/>
      <c r="I27" s="73"/>
      <c r="J27" s="73"/>
      <c r="K27" s="74"/>
      <c r="L27" s="74"/>
      <c r="M27" s="989"/>
      <c r="N27" s="74"/>
      <c r="O27" s="1860"/>
      <c r="P27" s="73"/>
      <c r="Q27" s="73"/>
      <c r="R27" s="73"/>
      <c r="S27" s="73"/>
      <c r="T27" s="73"/>
      <c r="U27" s="73"/>
      <c r="V27" s="73"/>
      <c r="W27" s="73"/>
      <c r="X27" s="73"/>
      <c r="Y27" s="73"/>
      <c r="Z27" s="73"/>
    </row>
    <row r="28" spans="1:26" ht="15" customHeight="1">
      <c r="A28" s="73"/>
      <c r="B28" s="73"/>
      <c r="C28" s="73"/>
      <c r="D28" s="851"/>
      <c r="E28" s="73"/>
      <c r="F28" s="73"/>
      <c r="G28" s="591"/>
      <c r="H28" s="988"/>
      <c r="I28" s="73"/>
      <c r="J28" s="73"/>
      <c r="K28" s="74"/>
      <c r="L28" s="74"/>
      <c r="M28" s="989"/>
      <c r="N28" s="74"/>
      <c r="O28" s="1860"/>
      <c r="P28" s="73"/>
      <c r="Q28" s="73"/>
      <c r="R28" s="73"/>
      <c r="S28" s="73"/>
      <c r="T28" s="73"/>
      <c r="U28" s="73"/>
      <c r="V28" s="73"/>
      <c r="W28" s="73"/>
      <c r="X28" s="73"/>
      <c r="Y28" s="73"/>
      <c r="Z28" s="73"/>
    </row>
    <row r="29" spans="1:26" ht="15" customHeight="1">
      <c r="A29" s="73"/>
      <c r="B29" s="73"/>
      <c r="C29" s="73"/>
      <c r="D29" s="851"/>
      <c r="E29" s="73"/>
      <c r="F29" s="73"/>
      <c r="G29" s="591"/>
      <c r="H29" s="988"/>
      <c r="I29" s="73"/>
      <c r="J29" s="73"/>
      <c r="K29" s="74"/>
      <c r="L29" s="74"/>
      <c r="M29" s="989"/>
      <c r="N29" s="74"/>
      <c r="O29" s="1860"/>
      <c r="P29" s="73"/>
      <c r="Q29" s="73"/>
      <c r="R29" s="73"/>
      <c r="S29" s="73"/>
      <c r="T29" s="73"/>
      <c r="U29" s="73"/>
      <c r="V29" s="73"/>
      <c r="W29" s="73"/>
      <c r="X29" s="73"/>
      <c r="Y29" s="73"/>
      <c r="Z29" s="73"/>
    </row>
    <row r="30" spans="1:26" ht="15" customHeight="1">
      <c r="A30" s="73"/>
      <c r="B30" s="73"/>
      <c r="C30" s="73"/>
      <c r="D30" s="851"/>
      <c r="E30" s="73"/>
      <c r="F30" s="73"/>
      <c r="G30" s="591"/>
      <c r="H30" s="988"/>
      <c r="I30" s="73"/>
      <c r="J30" s="73"/>
      <c r="K30" s="74"/>
      <c r="L30" s="74"/>
      <c r="M30" s="989"/>
      <c r="N30" s="74"/>
      <c r="O30" s="1860"/>
      <c r="P30" s="73"/>
      <c r="Q30" s="73"/>
      <c r="R30" s="73"/>
      <c r="S30" s="73"/>
      <c r="T30" s="73"/>
      <c r="U30" s="73"/>
      <c r="V30" s="73"/>
      <c r="W30" s="73"/>
      <c r="X30" s="73"/>
      <c r="Y30" s="73"/>
      <c r="Z30" s="73"/>
    </row>
    <row r="31" spans="1:26" ht="15" customHeight="1">
      <c r="A31" s="73"/>
      <c r="B31" s="73"/>
      <c r="C31" s="73"/>
      <c r="D31" s="851"/>
      <c r="E31" s="73"/>
      <c r="F31" s="73"/>
      <c r="G31" s="591"/>
      <c r="H31" s="988"/>
      <c r="I31" s="73"/>
      <c r="J31" s="73"/>
      <c r="K31" s="74"/>
      <c r="L31" s="74"/>
      <c r="M31" s="989"/>
      <c r="N31" s="74"/>
      <c r="O31" s="1860"/>
      <c r="P31" s="73"/>
      <c r="Q31" s="73"/>
      <c r="R31" s="73"/>
      <c r="S31" s="73"/>
      <c r="T31" s="73"/>
      <c r="U31" s="73"/>
      <c r="V31" s="73"/>
      <c r="W31" s="73"/>
      <c r="X31" s="73"/>
      <c r="Y31" s="73"/>
      <c r="Z31" s="73"/>
    </row>
    <row r="32" spans="1:26" ht="15" customHeight="1">
      <c r="A32" s="73"/>
      <c r="B32" s="73"/>
      <c r="C32" s="73"/>
      <c r="D32" s="582"/>
      <c r="E32" s="73"/>
      <c r="F32" s="73"/>
      <c r="G32" s="591"/>
      <c r="H32" s="988"/>
      <c r="I32" s="73"/>
      <c r="J32" s="73"/>
      <c r="K32" s="74"/>
      <c r="L32" s="74"/>
      <c r="M32" s="989"/>
      <c r="N32" s="74"/>
      <c r="O32" s="1860"/>
      <c r="P32" s="73"/>
      <c r="Q32" s="73"/>
      <c r="R32" s="73"/>
      <c r="S32" s="73"/>
      <c r="T32" s="73"/>
      <c r="U32" s="73"/>
      <c r="V32" s="73"/>
      <c r="W32" s="73"/>
      <c r="X32" s="73"/>
      <c r="Y32" s="73"/>
      <c r="Z32" s="73"/>
    </row>
    <row r="33" spans="1:26" ht="15" customHeight="1">
      <c r="A33" s="73"/>
      <c r="B33" s="73"/>
      <c r="C33" s="73"/>
      <c r="D33" s="851"/>
      <c r="E33" s="73"/>
      <c r="F33" s="73"/>
      <c r="G33" s="591"/>
      <c r="H33" s="988"/>
      <c r="I33" s="73"/>
      <c r="J33" s="73"/>
      <c r="K33" s="74"/>
      <c r="L33" s="74"/>
      <c r="M33" s="989"/>
      <c r="N33" s="74"/>
      <c r="O33" s="1860"/>
      <c r="P33" s="73"/>
      <c r="Q33" s="73"/>
      <c r="R33" s="73"/>
      <c r="S33" s="73"/>
      <c r="T33" s="73"/>
      <c r="U33" s="73"/>
      <c r="V33" s="73"/>
      <c r="W33" s="73"/>
      <c r="X33" s="73"/>
      <c r="Y33" s="73"/>
      <c r="Z33" s="73"/>
    </row>
    <row r="34" spans="1:26" ht="15" customHeight="1">
      <c r="A34" s="73"/>
      <c r="B34" s="73"/>
      <c r="C34" s="73"/>
      <c r="D34" s="851"/>
      <c r="E34" s="73"/>
      <c r="F34" s="73"/>
      <c r="G34" s="591"/>
      <c r="H34" s="988"/>
      <c r="I34" s="73"/>
      <c r="J34" s="73"/>
      <c r="K34" s="74"/>
      <c r="L34" s="74"/>
      <c r="M34" s="989"/>
      <c r="N34" s="74"/>
      <c r="O34" s="1860"/>
      <c r="P34" s="73"/>
      <c r="Q34" s="73"/>
      <c r="R34" s="73"/>
      <c r="S34" s="73"/>
      <c r="T34" s="73"/>
      <c r="U34" s="73"/>
      <c r="V34" s="73"/>
      <c r="W34" s="73"/>
      <c r="X34" s="73"/>
      <c r="Y34" s="73"/>
      <c r="Z34" s="73"/>
    </row>
    <row r="35" spans="1:26" ht="15" customHeight="1">
      <c r="A35" s="73"/>
      <c r="B35" s="73"/>
      <c r="C35" s="73"/>
      <c r="D35" s="851"/>
      <c r="E35" s="73"/>
      <c r="F35" s="73"/>
      <c r="G35" s="591"/>
      <c r="H35" s="988"/>
      <c r="I35" s="73"/>
      <c r="J35" s="73"/>
      <c r="K35" s="74"/>
      <c r="L35" s="74"/>
      <c r="M35" s="989"/>
      <c r="N35" s="74"/>
      <c r="O35" s="1860"/>
      <c r="P35" s="73"/>
      <c r="Q35" s="73"/>
      <c r="R35" s="73"/>
      <c r="S35" s="73"/>
      <c r="T35" s="73"/>
      <c r="U35" s="73"/>
      <c r="V35" s="73"/>
      <c r="W35" s="73"/>
      <c r="X35" s="73"/>
      <c r="Y35" s="73"/>
      <c r="Z35" s="73"/>
    </row>
    <row r="36" spans="1:26" ht="15" customHeight="1">
      <c r="A36" s="73"/>
      <c r="B36" s="73"/>
      <c r="C36" s="73"/>
      <c r="D36" s="851"/>
      <c r="E36" s="73"/>
      <c r="F36" s="73"/>
      <c r="G36" s="591"/>
      <c r="H36" s="988"/>
      <c r="I36" s="73"/>
      <c r="J36" s="73"/>
      <c r="K36" s="74"/>
      <c r="L36" s="74"/>
      <c r="M36" s="989"/>
      <c r="N36" s="74"/>
      <c r="O36" s="1860"/>
      <c r="P36" s="73"/>
      <c r="Q36" s="73"/>
      <c r="R36" s="73"/>
      <c r="S36" s="73"/>
      <c r="T36" s="73"/>
      <c r="U36" s="73"/>
      <c r="V36" s="73"/>
      <c r="W36" s="73"/>
      <c r="X36" s="73"/>
      <c r="Y36" s="73"/>
      <c r="Z36" s="73"/>
    </row>
    <row r="37" spans="1:26" ht="15" customHeight="1">
      <c r="A37" s="73"/>
      <c r="B37" s="73"/>
      <c r="C37" s="73"/>
      <c r="D37" s="851"/>
      <c r="E37" s="73"/>
      <c r="F37" s="73"/>
      <c r="G37" s="591"/>
      <c r="H37" s="988"/>
      <c r="I37" s="73"/>
      <c r="J37" s="73"/>
      <c r="K37" s="74"/>
      <c r="L37" s="74"/>
      <c r="M37" s="989"/>
      <c r="N37" s="74"/>
      <c r="O37" s="1860"/>
      <c r="P37" s="73"/>
      <c r="Q37" s="73"/>
      <c r="R37" s="73"/>
      <c r="S37" s="73"/>
      <c r="T37" s="73"/>
      <c r="U37" s="73"/>
      <c r="V37" s="73"/>
      <c r="W37" s="73"/>
      <c r="X37" s="73"/>
      <c r="Y37" s="73"/>
      <c r="Z37" s="73"/>
    </row>
    <row r="38" spans="1:26" ht="15" customHeight="1">
      <c r="A38" s="73"/>
      <c r="B38" s="73"/>
      <c r="C38" s="73"/>
      <c r="D38" s="582"/>
      <c r="E38" s="73"/>
      <c r="F38" s="73"/>
      <c r="G38" s="591"/>
      <c r="H38" s="988"/>
      <c r="I38" s="73"/>
      <c r="J38" s="73"/>
      <c r="K38" s="74"/>
      <c r="L38" s="74"/>
      <c r="M38" s="989"/>
      <c r="N38" s="74"/>
      <c r="O38" s="1860"/>
      <c r="P38" s="73"/>
      <c r="Q38" s="73"/>
      <c r="R38" s="73"/>
      <c r="S38" s="73"/>
      <c r="T38" s="73"/>
      <c r="U38" s="73"/>
      <c r="V38" s="73"/>
      <c r="W38" s="73"/>
      <c r="X38" s="73"/>
      <c r="Y38" s="73"/>
      <c r="Z38" s="73"/>
    </row>
    <row r="39" spans="1:26" ht="15" customHeight="1">
      <c r="A39" s="73"/>
      <c r="B39" s="73"/>
      <c r="C39" s="73"/>
      <c r="D39" s="582"/>
      <c r="E39" s="73"/>
      <c r="F39" s="73"/>
      <c r="G39" s="591"/>
      <c r="H39" s="988"/>
      <c r="I39" s="73"/>
      <c r="J39" s="73"/>
      <c r="K39" s="74"/>
      <c r="L39" s="74"/>
      <c r="M39" s="989"/>
      <c r="N39" s="74"/>
      <c r="O39" s="1860"/>
      <c r="P39" s="73"/>
      <c r="Q39" s="73"/>
      <c r="R39" s="73"/>
      <c r="S39" s="73"/>
      <c r="T39" s="73"/>
      <c r="U39" s="73"/>
      <c r="V39" s="73"/>
      <c r="W39" s="73"/>
      <c r="X39" s="73"/>
      <c r="Y39" s="73"/>
      <c r="Z39" s="73"/>
    </row>
    <row r="40" spans="1:26" ht="15" customHeight="1">
      <c r="A40" s="73"/>
      <c r="B40" s="73"/>
      <c r="C40" s="73"/>
      <c r="D40" s="851"/>
      <c r="E40" s="73"/>
      <c r="F40" s="73"/>
      <c r="G40" s="591"/>
      <c r="H40" s="988"/>
      <c r="I40" s="73"/>
      <c r="J40" s="73"/>
      <c r="K40" s="74"/>
      <c r="L40" s="74"/>
      <c r="M40" s="989"/>
      <c r="N40" s="74"/>
      <c r="O40" s="1860"/>
      <c r="P40" s="73"/>
      <c r="Q40" s="73"/>
      <c r="R40" s="73"/>
      <c r="S40" s="73"/>
      <c r="T40" s="73"/>
      <c r="U40" s="73"/>
      <c r="V40" s="73"/>
      <c r="W40" s="73"/>
      <c r="X40" s="73"/>
      <c r="Y40" s="73"/>
      <c r="Z40" s="73"/>
    </row>
    <row r="41" spans="1:26" ht="15" customHeight="1">
      <c r="A41" s="73"/>
      <c r="B41" s="73"/>
      <c r="C41" s="73"/>
      <c r="D41" s="2632"/>
      <c r="E41" s="73"/>
      <c r="F41" s="73"/>
      <c r="G41" s="591"/>
      <c r="H41" s="988"/>
      <c r="I41" s="73"/>
      <c r="J41" s="73"/>
      <c r="K41" s="74"/>
      <c r="L41" s="74"/>
      <c r="M41" s="989"/>
      <c r="N41" s="74"/>
      <c r="O41" s="1860"/>
      <c r="P41" s="73"/>
      <c r="Q41" s="73"/>
      <c r="R41" s="73"/>
      <c r="S41" s="73"/>
      <c r="T41" s="73"/>
      <c r="U41" s="73"/>
      <c r="V41" s="73"/>
      <c r="W41" s="73"/>
      <c r="X41" s="73"/>
      <c r="Y41" s="73"/>
      <c r="Z41" s="73"/>
    </row>
    <row r="42" spans="1:26" ht="15" customHeight="1">
      <c r="A42" s="73"/>
      <c r="B42" s="73"/>
      <c r="C42" s="73"/>
      <c r="D42" s="2633"/>
      <c r="E42" s="73"/>
      <c r="F42" s="73"/>
      <c r="G42" s="591"/>
      <c r="H42" s="988"/>
      <c r="I42" s="73"/>
      <c r="J42" s="73"/>
      <c r="K42" s="74"/>
      <c r="L42" s="74"/>
      <c r="M42" s="989"/>
      <c r="N42" s="74"/>
      <c r="O42" s="1860"/>
      <c r="P42" s="73"/>
      <c r="Q42" s="73"/>
      <c r="R42" s="73"/>
      <c r="S42" s="73"/>
      <c r="T42" s="73"/>
      <c r="U42" s="73"/>
      <c r="V42" s="73"/>
      <c r="W42" s="73"/>
      <c r="X42" s="73"/>
      <c r="Y42" s="73"/>
      <c r="Z42" s="73"/>
    </row>
    <row r="43" spans="1:26" ht="15" customHeight="1">
      <c r="A43" s="73"/>
      <c r="B43" s="73"/>
      <c r="C43" s="73"/>
      <c r="D43" s="851"/>
      <c r="E43" s="73"/>
      <c r="F43" s="73"/>
      <c r="G43" s="591"/>
      <c r="H43" s="988"/>
      <c r="I43" s="73"/>
      <c r="J43" s="73"/>
      <c r="K43" s="74"/>
      <c r="L43" s="74"/>
      <c r="M43" s="989"/>
      <c r="N43" s="74"/>
      <c r="O43" s="1860"/>
      <c r="P43" s="73"/>
      <c r="Q43" s="73"/>
      <c r="R43" s="73"/>
      <c r="S43" s="73"/>
      <c r="T43" s="73"/>
      <c r="U43" s="73"/>
      <c r="V43" s="73"/>
      <c r="W43" s="73"/>
      <c r="X43" s="73"/>
      <c r="Y43" s="73"/>
      <c r="Z43" s="73"/>
    </row>
    <row r="44" spans="1:26" ht="15" customHeight="1">
      <c r="A44" s="73"/>
      <c r="B44" s="73"/>
      <c r="C44" s="73"/>
      <c r="D44" s="851"/>
      <c r="E44" s="73"/>
      <c r="F44" s="73"/>
      <c r="G44" s="591"/>
      <c r="H44" s="988"/>
      <c r="I44" s="73"/>
      <c r="J44" s="73"/>
      <c r="K44" s="74"/>
      <c r="L44" s="74"/>
      <c r="M44" s="989"/>
      <c r="N44" s="74"/>
      <c r="O44" s="1860"/>
      <c r="P44" s="73"/>
      <c r="Q44" s="73"/>
      <c r="R44" s="73"/>
      <c r="S44" s="73"/>
      <c r="T44" s="73"/>
      <c r="U44" s="73"/>
      <c r="V44" s="73"/>
      <c r="W44" s="73"/>
      <c r="X44" s="73"/>
      <c r="Y44" s="73"/>
      <c r="Z44" s="73"/>
    </row>
    <row r="45" spans="1:26" ht="15" customHeight="1">
      <c r="A45" s="73"/>
      <c r="B45" s="73"/>
      <c r="C45" s="73"/>
      <c r="D45" s="582"/>
      <c r="E45" s="73"/>
      <c r="F45" s="73"/>
      <c r="G45" s="591"/>
      <c r="H45" s="988"/>
      <c r="I45" s="73"/>
      <c r="J45" s="73"/>
      <c r="K45" s="74"/>
      <c r="L45" s="74"/>
      <c r="M45" s="989"/>
      <c r="N45" s="74"/>
      <c r="O45" s="1860"/>
      <c r="P45" s="73"/>
      <c r="Q45" s="73"/>
      <c r="R45" s="73"/>
      <c r="S45" s="73"/>
      <c r="T45" s="73"/>
      <c r="U45" s="73"/>
      <c r="V45" s="73"/>
      <c r="W45" s="73"/>
      <c r="X45" s="73"/>
      <c r="Y45" s="73"/>
      <c r="Z45" s="73"/>
    </row>
    <row r="46" spans="1:26" ht="15" customHeight="1">
      <c r="A46" s="73"/>
      <c r="B46" s="73"/>
      <c r="C46" s="73"/>
      <c r="D46" s="851"/>
      <c r="E46" s="73"/>
      <c r="F46" s="73"/>
      <c r="G46" s="591"/>
      <c r="H46" s="988"/>
      <c r="I46" s="73"/>
      <c r="J46" s="73"/>
      <c r="K46" s="74"/>
      <c r="L46" s="74"/>
      <c r="M46" s="989"/>
      <c r="N46" s="74"/>
      <c r="O46" s="1860"/>
      <c r="P46" s="73"/>
      <c r="Q46" s="73"/>
      <c r="R46" s="73"/>
      <c r="S46" s="73"/>
      <c r="T46" s="73"/>
      <c r="U46" s="73"/>
      <c r="V46" s="73"/>
      <c r="W46" s="73"/>
      <c r="X46" s="73"/>
      <c r="Y46" s="73"/>
      <c r="Z46" s="73"/>
    </row>
    <row r="47" spans="1:26" ht="15" customHeight="1">
      <c r="A47" s="73"/>
      <c r="B47" s="73"/>
      <c r="C47" s="73"/>
      <c r="D47" s="851"/>
      <c r="E47" s="73"/>
      <c r="F47" s="73"/>
      <c r="G47" s="591"/>
      <c r="H47" s="988"/>
      <c r="I47" s="73"/>
      <c r="J47" s="73"/>
      <c r="K47" s="74"/>
      <c r="L47" s="74"/>
      <c r="M47" s="989"/>
      <c r="N47" s="74"/>
      <c r="O47" s="1860"/>
      <c r="P47" s="73"/>
      <c r="Q47" s="73"/>
      <c r="R47" s="73"/>
      <c r="S47" s="73"/>
      <c r="T47" s="73"/>
      <c r="U47" s="73"/>
      <c r="V47" s="73"/>
      <c r="W47" s="73"/>
      <c r="X47" s="73"/>
      <c r="Y47" s="73"/>
      <c r="Z47" s="73"/>
    </row>
    <row r="48" spans="1:26" ht="15" customHeight="1">
      <c r="A48" s="73"/>
      <c r="B48" s="73"/>
      <c r="C48" s="73"/>
      <c r="D48" s="851"/>
      <c r="E48" s="73"/>
      <c r="F48" s="73"/>
      <c r="G48" s="591"/>
      <c r="H48" s="988"/>
      <c r="I48" s="73"/>
      <c r="J48" s="73"/>
      <c r="K48" s="74"/>
      <c r="L48" s="74"/>
      <c r="M48" s="989"/>
      <c r="N48" s="74"/>
      <c r="O48" s="1860"/>
      <c r="P48" s="73"/>
      <c r="Q48" s="73"/>
      <c r="R48" s="73"/>
      <c r="S48" s="73"/>
      <c r="T48" s="73"/>
      <c r="U48" s="73"/>
      <c r="V48" s="73"/>
      <c r="W48" s="73"/>
      <c r="X48" s="73"/>
      <c r="Y48" s="73"/>
      <c r="Z48" s="73"/>
    </row>
    <row r="49" spans="1:26" ht="15" customHeight="1">
      <c r="A49" s="73"/>
      <c r="B49" s="73"/>
      <c r="C49" s="73"/>
      <c r="D49" s="851"/>
      <c r="E49" s="73"/>
      <c r="F49" s="73"/>
      <c r="G49" s="591"/>
      <c r="H49" s="988"/>
      <c r="I49" s="73"/>
      <c r="J49" s="73"/>
      <c r="K49" s="74"/>
      <c r="L49" s="74"/>
      <c r="M49" s="989"/>
      <c r="N49" s="74"/>
      <c r="O49" s="1860"/>
      <c r="P49" s="73"/>
      <c r="Q49" s="73"/>
      <c r="R49" s="73"/>
      <c r="S49" s="73"/>
      <c r="T49" s="73"/>
      <c r="U49" s="73"/>
      <c r="V49" s="73"/>
      <c r="W49" s="73"/>
      <c r="X49" s="73"/>
      <c r="Y49" s="73"/>
      <c r="Z49" s="73"/>
    </row>
    <row r="50" spans="1:26" ht="15" customHeight="1">
      <c r="A50" s="73"/>
      <c r="B50" s="73"/>
      <c r="C50" s="73"/>
      <c r="D50" s="582"/>
      <c r="E50" s="73"/>
      <c r="F50" s="73"/>
      <c r="G50" s="591"/>
      <c r="H50" s="988"/>
      <c r="I50" s="73"/>
      <c r="J50" s="73"/>
      <c r="K50" s="74"/>
      <c r="L50" s="74"/>
      <c r="M50" s="989"/>
      <c r="N50" s="74"/>
      <c r="O50" s="1860"/>
      <c r="P50" s="73"/>
      <c r="Q50" s="73"/>
      <c r="R50" s="73"/>
      <c r="S50" s="73"/>
      <c r="T50" s="73"/>
      <c r="U50" s="73"/>
      <c r="V50" s="73"/>
      <c r="W50" s="73"/>
      <c r="X50" s="73"/>
      <c r="Y50" s="73"/>
      <c r="Z50" s="73"/>
    </row>
    <row r="51" spans="1:26" ht="15" customHeight="1">
      <c r="A51" s="73"/>
      <c r="B51" s="73"/>
      <c r="C51" s="73"/>
      <c r="D51" s="851"/>
      <c r="E51" s="73"/>
      <c r="F51" s="73"/>
      <c r="G51" s="591"/>
      <c r="H51" s="988"/>
      <c r="I51" s="73"/>
      <c r="J51" s="73"/>
      <c r="K51" s="74"/>
      <c r="L51" s="74"/>
      <c r="M51" s="989"/>
      <c r="N51" s="74"/>
      <c r="O51" s="1860"/>
      <c r="P51" s="73"/>
      <c r="Q51" s="73"/>
      <c r="R51" s="73"/>
      <c r="S51" s="73"/>
      <c r="T51" s="73"/>
      <c r="U51" s="73"/>
      <c r="V51" s="73"/>
      <c r="W51" s="73"/>
      <c r="X51" s="73"/>
      <c r="Y51" s="73"/>
      <c r="Z51" s="73"/>
    </row>
    <row r="52" spans="1:26" ht="15" customHeight="1">
      <c r="A52" s="73"/>
      <c r="B52" s="73"/>
      <c r="C52" s="73"/>
      <c r="D52" s="851"/>
      <c r="E52" s="73"/>
      <c r="F52" s="73"/>
      <c r="G52" s="591"/>
      <c r="H52" s="988"/>
      <c r="I52" s="73"/>
      <c r="J52" s="73"/>
      <c r="K52" s="74"/>
      <c r="L52" s="74"/>
      <c r="M52" s="989"/>
      <c r="N52" s="74"/>
      <c r="O52" s="1860"/>
      <c r="P52" s="73"/>
      <c r="Q52" s="73"/>
      <c r="R52" s="73"/>
      <c r="S52" s="73"/>
      <c r="T52" s="73"/>
      <c r="U52" s="73"/>
      <c r="V52" s="73"/>
      <c r="W52" s="73"/>
      <c r="X52" s="73"/>
      <c r="Y52" s="73"/>
      <c r="Z52" s="73"/>
    </row>
    <row r="53" spans="1:26" ht="15" customHeight="1">
      <c r="A53" s="73"/>
      <c r="B53" s="73"/>
      <c r="C53" s="73"/>
      <c r="D53" s="2632"/>
      <c r="E53" s="73"/>
      <c r="F53" s="73"/>
      <c r="G53" s="591"/>
      <c r="H53" s="988"/>
      <c r="I53" s="73"/>
      <c r="J53" s="73"/>
      <c r="K53" s="74"/>
      <c r="L53" s="74"/>
      <c r="M53" s="989"/>
      <c r="N53" s="74"/>
      <c r="O53" s="1860"/>
      <c r="P53" s="73"/>
      <c r="Q53" s="73"/>
      <c r="R53" s="73"/>
      <c r="S53" s="73"/>
      <c r="T53" s="73"/>
      <c r="U53" s="73"/>
      <c r="V53" s="73"/>
      <c r="W53" s="73"/>
      <c r="X53" s="73"/>
      <c r="Y53" s="73"/>
      <c r="Z53" s="73"/>
    </row>
    <row r="54" spans="1:26" ht="15" customHeight="1">
      <c r="A54" s="73"/>
      <c r="B54" s="73"/>
      <c r="C54" s="73"/>
      <c r="D54" s="2634"/>
      <c r="E54" s="73"/>
      <c r="F54" s="73"/>
      <c r="G54" s="591"/>
      <c r="H54" s="988"/>
      <c r="I54" s="73"/>
      <c r="J54" s="73"/>
      <c r="K54" s="74"/>
      <c r="L54" s="74"/>
      <c r="M54" s="989"/>
      <c r="N54" s="74"/>
      <c r="O54" s="1860"/>
      <c r="P54" s="73"/>
      <c r="Q54" s="73"/>
      <c r="R54" s="73"/>
      <c r="S54" s="73"/>
      <c r="T54" s="73"/>
      <c r="U54" s="73"/>
      <c r="V54" s="73"/>
      <c r="W54" s="73"/>
      <c r="X54" s="73"/>
      <c r="Y54" s="73"/>
      <c r="Z54" s="73"/>
    </row>
    <row r="55" spans="1:26" ht="15" customHeight="1">
      <c r="A55" s="73"/>
      <c r="B55" s="73"/>
      <c r="C55" s="73"/>
      <c r="D55" s="2634"/>
      <c r="E55" s="73"/>
      <c r="F55" s="73"/>
      <c r="G55" s="591"/>
      <c r="H55" s="988"/>
      <c r="I55" s="73"/>
      <c r="J55" s="73"/>
      <c r="K55" s="74"/>
      <c r="L55" s="74"/>
      <c r="M55" s="989"/>
      <c r="N55" s="74"/>
      <c r="O55" s="1860"/>
      <c r="P55" s="73"/>
      <c r="Q55" s="73"/>
      <c r="R55" s="73"/>
      <c r="S55" s="73"/>
      <c r="T55" s="73"/>
      <c r="U55" s="73"/>
      <c r="V55" s="73"/>
      <c r="W55" s="73"/>
      <c r="X55" s="73"/>
      <c r="Y55" s="73"/>
      <c r="Z55" s="73"/>
    </row>
    <row r="56" spans="1:26" ht="15" customHeight="1">
      <c r="A56" s="73"/>
      <c r="B56" s="73"/>
      <c r="C56" s="73"/>
      <c r="D56" s="851"/>
      <c r="E56" s="73"/>
      <c r="F56" s="73"/>
      <c r="G56" s="591"/>
      <c r="H56" s="988"/>
      <c r="I56" s="73"/>
      <c r="J56" s="73"/>
      <c r="K56" s="74"/>
      <c r="L56" s="74"/>
      <c r="M56" s="989"/>
      <c r="N56" s="74"/>
      <c r="O56" s="1860"/>
      <c r="P56" s="73"/>
      <c r="Q56" s="73"/>
      <c r="R56" s="73"/>
      <c r="S56" s="73"/>
      <c r="T56" s="73"/>
      <c r="U56" s="73"/>
      <c r="V56" s="73"/>
      <c r="W56" s="73"/>
      <c r="X56" s="73"/>
      <c r="Y56" s="73"/>
      <c r="Z56" s="73"/>
    </row>
    <row r="57" spans="1:26" ht="15" customHeight="1">
      <c r="A57" s="73"/>
      <c r="B57" s="73"/>
      <c r="C57" s="73"/>
      <c r="D57" s="851"/>
      <c r="E57" s="73"/>
      <c r="F57" s="73"/>
      <c r="G57" s="591"/>
      <c r="H57" s="988"/>
      <c r="I57" s="73"/>
      <c r="J57" s="73"/>
      <c r="K57" s="74"/>
      <c r="L57" s="74"/>
      <c r="M57" s="989"/>
      <c r="N57" s="74"/>
      <c r="O57" s="1860"/>
      <c r="P57" s="73"/>
      <c r="Q57" s="73"/>
      <c r="R57" s="73"/>
      <c r="S57" s="73"/>
      <c r="T57" s="73"/>
      <c r="U57" s="73"/>
      <c r="V57" s="73"/>
      <c r="W57" s="73"/>
      <c r="X57" s="73"/>
      <c r="Y57" s="73"/>
      <c r="Z57" s="73"/>
    </row>
    <row r="58" spans="1:26" ht="15" customHeight="1">
      <c r="A58" s="73"/>
      <c r="B58" s="73"/>
      <c r="C58" s="73"/>
      <c r="D58" s="851"/>
      <c r="E58" s="73"/>
      <c r="F58" s="73"/>
      <c r="G58" s="591"/>
      <c r="H58" s="988"/>
      <c r="I58" s="73"/>
      <c r="J58" s="73"/>
      <c r="K58" s="74"/>
      <c r="L58" s="74"/>
      <c r="M58" s="989"/>
      <c r="N58" s="74"/>
      <c r="O58" s="1860"/>
      <c r="P58" s="73"/>
      <c r="Q58" s="73"/>
      <c r="R58" s="73"/>
      <c r="S58" s="73"/>
      <c r="T58" s="73"/>
      <c r="U58" s="73"/>
      <c r="V58" s="73"/>
      <c r="W58" s="73"/>
      <c r="X58" s="73"/>
      <c r="Y58" s="73"/>
      <c r="Z58" s="73"/>
    </row>
    <row r="59" spans="1:26" ht="15" customHeight="1">
      <c r="A59" s="73"/>
      <c r="B59" s="73"/>
      <c r="C59" s="73"/>
      <c r="D59" s="851"/>
      <c r="E59" s="73"/>
      <c r="F59" s="73"/>
      <c r="G59" s="591"/>
      <c r="H59" s="988"/>
      <c r="I59" s="73"/>
      <c r="J59" s="73"/>
      <c r="K59" s="74"/>
      <c r="L59" s="74"/>
      <c r="M59" s="989"/>
      <c r="N59" s="74"/>
      <c r="O59" s="1860"/>
      <c r="P59" s="73"/>
      <c r="Q59" s="73"/>
      <c r="R59" s="73"/>
      <c r="S59" s="73"/>
      <c r="T59" s="73"/>
      <c r="U59" s="73"/>
      <c r="V59" s="73"/>
      <c r="W59" s="73"/>
      <c r="X59" s="73"/>
      <c r="Y59" s="73"/>
      <c r="Z59" s="73"/>
    </row>
    <row r="60" spans="1:26" ht="15" customHeight="1">
      <c r="A60" s="73"/>
      <c r="B60" s="73"/>
      <c r="C60" s="73"/>
      <c r="D60" s="851"/>
      <c r="E60" s="73"/>
      <c r="F60" s="73"/>
      <c r="G60" s="591"/>
      <c r="H60" s="988"/>
      <c r="I60" s="73"/>
      <c r="J60" s="73"/>
      <c r="K60" s="74"/>
      <c r="L60" s="74"/>
      <c r="M60" s="989"/>
      <c r="N60" s="74"/>
      <c r="O60" s="1860"/>
      <c r="P60" s="73"/>
      <c r="Q60" s="73"/>
      <c r="R60" s="73"/>
      <c r="S60" s="73"/>
      <c r="T60" s="73"/>
      <c r="U60" s="73"/>
      <c r="V60" s="73"/>
      <c r="W60" s="73"/>
      <c r="X60" s="73"/>
      <c r="Y60" s="73"/>
      <c r="Z60" s="73"/>
    </row>
    <row r="61" spans="1:26" ht="15" customHeight="1">
      <c r="A61" s="73"/>
      <c r="B61" s="73"/>
      <c r="C61" s="73"/>
      <c r="D61" s="851"/>
      <c r="E61" s="73"/>
      <c r="F61" s="73"/>
      <c r="G61" s="591"/>
      <c r="H61" s="988"/>
      <c r="I61" s="73"/>
      <c r="J61" s="73"/>
      <c r="K61" s="74"/>
      <c r="L61" s="74"/>
      <c r="M61" s="989"/>
      <c r="N61" s="74"/>
      <c r="O61" s="1860"/>
      <c r="P61" s="73"/>
      <c r="Q61" s="73"/>
      <c r="R61" s="73"/>
      <c r="S61" s="73"/>
      <c r="T61" s="73"/>
      <c r="U61" s="73"/>
      <c r="V61" s="73"/>
      <c r="W61" s="73"/>
      <c r="X61" s="73"/>
      <c r="Y61" s="73"/>
      <c r="Z61" s="73"/>
    </row>
    <row r="62" spans="1:26" ht="15" customHeight="1">
      <c r="A62" s="73"/>
      <c r="B62" s="73"/>
      <c r="C62" s="73"/>
      <c r="D62" s="851"/>
      <c r="E62" s="73"/>
      <c r="F62" s="73"/>
      <c r="G62" s="591"/>
      <c r="H62" s="988"/>
      <c r="I62" s="73"/>
      <c r="J62" s="73"/>
      <c r="K62" s="74"/>
      <c r="L62" s="74"/>
      <c r="M62" s="989"/>
      <c r="N62" s="74"/>
      <c r="O62" s="1860"/>
      <c r="P62" s="73"/>
      <c r="Q62" s="73"/>
      <c r="R62" s="73"/>
      <c r="S62" s="73"/>
      <c r="T62" s="73"/>
      <c r="U62" s="73"/>
      <c r="V62" s="73"/>
      <c r="W62" s="73"/>
      <c r="X62" s="73"/>
      <c r="Y62" s="73"/>
      <c r="Z62" s="73"/>
    </row>
    <row r="63" spans="1:26" ht="15" customHeight="1">
      <c r="A63" s="73"/>
      <c r="B63" s="73"/>
      <c r="C63" s="73"/>
      <c r="D63" s="851"/>
      <c r="E63" s="73"/>
      <c r="F63" s="73"/>
      <c r="G63" s="591"/>
      <c r="H63" s="988"/>
      <c r="I63" s="73"/>
      <c r="J63" s="73"/>
      <c r="K63" s="74"/>
      <c r="L63" s="74"/>
      <c r="M63" s="989"/>
      <c r="N63" s="74"/>
      <c r="O63" s="1860"/>
      <c r="P63" s="73"/>
      <c r="Q63" s="73"/>
      <c r="R63" s="73"/>
      <c r="S63" s="73"/>
      <c r="T63" s="73"/>
      <c r="U63" s="73"/>
      <c r="V63" s="73"/>
      <c r="W63" s="73"/>
      <c r="X63" s="73"/>
      <c r="Y63" s="73"/>
      <c r="Z63" s="73"/>
    </row>
    <row r="64" spans="1:26" ht="15" customHeight="1">
      <c r="A64" s="73"/>
      <c r="B64" s="73"/>
      <c r="C64" s="73"/>
      <c r="D64" s="851"/>
      <c r="E64" s="73"/>
      <c r="F64" s="73"/>
      <c r="G64" s="591"/>
      <c r="H64" s="988"/>
      <c r="I64" s="73"/>
      <c r="J64" s="73"/>
      <c r="K64" s="74"/>
      <c r="L64" s="74"/>
      <c r="M64" s="989"/>
      <c r="N64" s="74"/>
      <c r="O64" s="1860"/>
      <c r="P64" s="73"/>
      <c r="Q64" s="73"/>
      <c r="R64" s="73"/>
      <c r="S64" s="73"/>
      <c r="T64" s="73"/>
      <c r="U64" s="73"/>
      <c r="V64" s="73"/>
      <c r="W64" s="73"/>
      <c r="X64" s="73"/>
      <c r="Y64" s="73"/>
      <c r="Z64" s="73"/>
    </row>
    <row r="65" spans="1:26" ht="15" customHeight="1">
      <c r="A65" s="73"/>
      <c r="B65" s="73"/>
      <c r="C65" s="73"/>
      <c r="D65" s="851"/>
      <c r="E65" s="73"/>
      <c r="F65" s="73"/>
      <c r="G65" s="591"/>
      <c r="H65" s="988"/>
      <c r="I65" s="73"/>
      <c r="J65" s="73"/>
      <c r="K65" s="74"/>
      <c r="L65" s="74"/>
      <c r="M65" s="989"/>
      <c r="N65" s="74"/>
      <c r="O65" s="1860"/>
      <c r="P65" s="73"/>
      <c r="Q65" s="73"/>
      <c r="R65" s="73"/>
      <c r="S65" s="73"/>
      <c r="T65" s="73"/>
      <c r="U65" s="73"/>
      <c r="V65" s="73"/>
      <c r="W65" s="73"/>
      <c r="X65" s="73"/>
      <c r="Y65" s="73"/>
      <c r="Z65" s="73"/>
    </row>
    <row r="66" spans="1:26" ht="15" customHeight="1">
      <c r="A66" s="73"/>
      <c r="B66" s="73"/>
      <c r="C66" s="73"/>
      <c r="D66" s="851"/>
      <c r="E66" s="73"/>
      <c r="F66" s="73"/>
      <c r="G66" s="591"/>
      <c r="H66" s="988"/>
      <c r="I66" s="73"/>
      <c r="J66" s="73"/>
      <c r="K66" s="74"/>
      <c r="L66" s="74"/>
      <c r="M66" s="989"/>
      <c r="N66" s="74"/>
      <c r="O66" s="1860"/>
      <c r="P66" s="73"/>
      <c r="Q66" s="73"/>
      <c r="R66" s="73"/>
      <c r="S66" s="73"/>
      <c r="T66" s="73"/>
      <c r="U66" s="73"/>
      <c r="V66" s="73"/>
      <c r="W66" s="73"/>
      <c r="X66" s="73"/>
      <c r="Y66" s="73"/>
      <c r="Z66" s="73"/>
    </row>
    <row r="67" spans="1:26" ht="15" customHeight="1">
      <c r="A67" s="73"/>
      <c r="B67" s="73"/>
      <c r="C67" s="73"/>
      <c r="D67" s="851"/>
      <c r="E67" s="73"/>
      <c r="F67" s="73"/>
      <c r="G67" s="591"/>
      <c r="H67" s="988"/>
      <c r="I67" s="73"/>
      <c r="J67" s="73"/>
      <c r="K67" s="74"/>
      <c r="L67" s="74"/>
      <c r="M67" s="989"/>
      <c r="N67" s="74"/>
      <c r="O67" s="1860"/>
      <c r="P67" s="73"/>
      <c r="Q67" s="73"/>
      <c r="R67" s="73"/>
      <c r="S67" s="73"/>
      <c r="T67" s="73"/>
      <c r="U67" s="73"/>
      <c r="V67" s="73"/>
      <c r="W67" s="73"/>
      <c r="X67" s="73"/>
      <c r="Y67" s="73"/>
      <c r="Z67" s="73"/>
    </row>
    <row r="68" spans="1:26" ht="15" customHeight="1">
      <c r="A68" s="73"/>
      <c r="B68" s="73"/>
      <c r="C68" s="73"/>
      <c r="D68" s="851"/>
      <c r="E68" s="73"/>
      <c r="F68" s="73"/>
      <c r="G68" s="591"/>
      <c r="H68" s="988"/>
      <c r="I68" s="73"/>
      <c r="J68" s="73"/>
      <c r="K68" s="74"/>
      <c r="L68" s="74"/>
      <c r="M68" s="989"/>
      <c r="N68" s="74"/>
      <c r="O68" s="1860"/>
      <c r="P68" s="73"/>
      <c r="Q68" s="73"/>
      <c r="R68" s="73"/>
      <c r="S68" s="73"/>
      <c r="T68" s="73"/>
      <c r="U68" s="73"/>
      <c r="V68" s="73"/>
      <c r="W68" s="73"/>
      <c r="X68" s="73"/>
      <c r="Y68" s="73"/>
      <c r="Z68" s="73"/>
    </row>
    <row r="69" spans="1:26" ht="15" customHeight="1">
      <c r="A69" s="73"/>
      <c r="B69" s="73"/>
      <c r="C69" s="73"/>
      <c r="D69" s="851"/>
      <c r="E69" s="73"/>
      <c r="F69" s="73"/>
      <c r="G69" s="591"/>
      <c r="H69" s="988"/>
      <c r="I69" s="73"/>
      <c r="J69" s="73"/>
      <c r="K69" s="74"/>
      <c r="L69" s="74"/>
      <c r="M69" s="989"/>
      <c r="N69" s="74"/>
      <c r="O69" s="1860"/>
      <c r="P69" s="73"/>
      <c r="Q69" s="73"/>
      <c r="R69" s="73"/>
      <c r="S69" s="73"/>
      <c r="T69" s="73"/>
      <c r="U69" s="73"/>
      <c r="V69" s="73"/>
      <c r="W69" s="73"/>
      <c r="X69" s="73"/>
      <c r="Y69" s="73"/>
      <c r="Z69" s="73"/>
    </row>
    <row r="70" spans="1:26" ht="15" customHeight="1">
      <c r="A70" s="73"/>
      <c r="B70" s="73"/>
      <c r="C70" s="73"/>
      <c r="D70" s="851"/>
      <c r="E70" s="73"/>
      <c r="F70" s="73"/>
      <c r="G70" s="591"/>
      <c r="H70" s="988"/>
      <c r="I70" s="73"/>
      <c r="J70" s="73"/>
      <c r="K70" s="74"/>
      <c r="L70" s="74"/>
      <c r="M70" s="989"/>
      <c r="N70" s="74"/>
      <c r="O70" s="1860"/>
      <c r="P70" s="73"/>
      <c r="Q70" s="73"/>
      <c r="R70" s="73"/>
      <c r="S70" s="73"/>
      <c r="T70" s="73"/>
      <c r="U70" s="73"/>
      <c r="V70" s="73"/>
      <c r="W70" s="73"/>
      <c r="X70" s="73"/>
      <c r="Y70" s="73"/>
      <c r="Z70" s="73"/>
    </row>
    <row r="71" spans="1:26" ht="15" customHeight="1">
      <c r="A71" s="73"/>
      <c r="B71" s="73"/>
      <c r="C71" s="73"/>
      <c r="D71" s="851"/>
      <c r="E71" s="73"/>
      <c r="F71" s="73"/>
      <c r="G71" s="591"/>
      <c r="H71" s="988"/>
      <c r="I71" s="73"/>
      <c r="J71" s="73"/>
      <c r="K71" s="74"/>
      <c r="L71" s="74"/>
      <c r="M71" s="989"/>
      <c r="N71" s="74"/>
      <c r="O71" s="1860"/>
      <c r="P71" s="73"/>
      <c r="Q71" s="73"/>
      <c r="R71" s="73"/>
      <c r="S71" s="73"/>
      <c r="T71" s="73"/>
      <c r="U71" s="73"/>
      <c r="V71" s="73"/>
      <c r="W71" s="73"/>
      <c r="X71" s="73"/>
      <c r="Y71" s="73"/>
      <c r="Z71" s="73"/>
    </row>
    <row r="72" spans="1:26" ht="15" customHeight="1">
      <c r="A72" s="73"/>
      <c r="B72" s="73"/>
      <c r="C72" s="73"/>
      <c r="D72" s="851"/>
      <c r="E72" s="73"/>
      <c r="F72" s="73"/>
      <c r="G72" s="591"/>
      <c r="H72" s="988"/>
      <c r="I72" s="73"/>
      <c r="J72" s="73"/>
      <c r="K72" s="74"/>
      <c r="L72" s="74"/>
      <c r="M72" s="989"/>
      <c r="N72" s="74"/>
      <c r="O72" s="1860"/>
      <c r="P72" s="73"/>
      <c r="Q72" s="73"/>
      <c r="R72" s="73"/>
      <c r="S72" s="73"/>
      <c r="T72" s="73"/>
      <c r="U72" s="73"/>
      <c r="V72" s="73"/>
      <c r="W72" s="73"/>
      <c r="X72" s="73"/>
      <c r="Y72" s="73"/>
      <c r="Z72" s="73"/>
    </row>
    <row r="73" spans="1:26" ht="15" customHeight="1">
      <c r="A73" s="73"/>
      <c r="B73" s="73"/>
      <c r="C73" s="73"/>
      <c r="D73" s="851"/>
      <c r="E73" s="73"/>
      <c r="F73" s="73"/>
      <c r="G73" s="591"/>
      <c r="H73" s="988"/>
      <c r="I73" s="73"/>
      <c r="J73" s="73"/>
      <c r="K73" s="74"/>
      <c r="L73" s="74"/>
      <c r="M73" s="989"/>
      <c r="N73" s="74"/>
      <c r="O73" s="1860"/>
      <c r="P73" s="73"/>
      <c r="Q73" s="73"/>
      <c r="R73" s="73"/>
      <c r="S73" s="73"/>
      <c r="T73" s="73"/>
      <c r="U73" s="73"/>
      <c r="V73" s="73"/>
      <c r="W73" s="73"/>
      <c r="X73" s="73"/>
      <c r="Y73" s="73"/>
      <c r="Z73" s="73"/>
    </row>
    <row r="74" spans="1:26" ht="15" customHeight="1">
      <c r="A74" s="73"/>
      <c r="B74" s="73"/>
      <c r="C74" s="73"/>
      <c r="D74" s="851"/>
      <c r="E74" s="73"/>
      <c r="F74" s="73"/>
      <c r="G74" s="591"/>
      <c r="H74" s="988"/>
      <c r="I74" s="73"/>
      <c r="J74" s="73"/>
      <c r="K74" s="74"/>
      <c r="L74" s="74"/>
      <c r="M74" s="989"/>
      <c r="N74" s="74"/>
      <c r="O74" s="1860"/>
      <c r="P74" s="73"/>
      <c r="Q74" s="73"/>
      <c r="R74" s="73"/>
      <c r="S74" s="73"/>
      <c r="T74" s="73"/>
      <c r="U74" s="73"/>
      <c r="V74" s="73"/>
      <c r="W74" s="73"/>
      <c r="X74" s="73"/>
      <c r="Y74" s="73"/>
      <c r="Z74" s="73"/>
    </row>
    <row r="75" spans="1:26" ht="15" customHeight="1">
      <c r="A75" s="73"/>
      <c r="B75" s="73"/>
      <c r="C75" s="73"/>
      <c r="D75" s="851"/>
      <c r="E75" s="73"/>
      <c r="F75" s="73"/>
      <c r="G75" s="591"/>
      <c r="H75" s="988"/>
      <c r="I75" s="73"/>
      <c r="J75" s="73"/>
      <c r="K75" s="74"/>
      <c r="L75" s="74"/>
      <c r="M75" s="989"/>
      <c r="N75" s="74"/>
      <c r="O75" s="1860"/>
      <c r="P75" s="73"/>
      <c r="Q75" s="73"/>
      <c r="R75" s="73"/>
      <c r="S75" s="73"/>
      <c r="T75" s="73"/>
      <c r="U75" s="73"/>
      <c r="V75" s="73"/>
      <c r="W75" s="73"/>
      <c r="X75" s="73"/>
      <c r="Y75" s="73"/>
      <c r="Z75" s="73"/>
    </row>
    <row r="76" spans="1:26" ht="15" customHeight="1">
      <c r="A76" s="73"/>
      <c r="B76" s="73"/>
      <c r="C76" s="73"/>
      <c r="D76" s="851"/>
      <c r="E76" s="73"/>
      <c r="F76" s="73"/>
      <c r="G76" s="591"/>
      <c r="H76" s="988"/>
      <c r="I76" s="73"/>
      <c r="J76" s="73"/>
      <c r="K76" s="74"/>
      <c r="L76" s="74"/>
      <c r="M76" s="989"/>
      <c r="N76" s="74"/>
      <c r="O76" s="1860"/>
      <c r="P76" s="73"/>
      <c r="Q76" s="73"/>
      <c r="R76" s="73"/>
      <c r="S76" s="73"/>
      <c r="T76" s="73"/>
      <c r="U76" s="73"/>
      <c r="V76" s="73"/>
      <c r="W76" s="73"/>
      <c r="X76" s="73"/>
      <c r="Y76" s="73"/>
      <c r="Z76" s="73"/>
    </row>
    <row r="77" spans="1:26" ht="15" customHeight="1">
      <c r="A77" s="73"/>
      <c r="B77" s="73"/>
      <c r="C77" s="73"/>
      <c r="D77" s="851"/>
      <c r="E77" s="73"/>
      <c r="F77" s="73"/>
      <c r="G77" s="591"/>
      <c r="H77" s="988"/>
      <c r="I77" s="73"/>
      <c r="J77" s="73"/>
      <c r="K77" s="74"/>
      <c r="L77" s="74"/>
      <c r="M77" s="989"/>
      <c r="N77" s="74"/>
      <c r="O77" s="1860"/>
      <c r="P77" s="73"/>
      <c r="Q77" s="73"/>
      <c r="R77" s="73"/>
      <c r="S77" s="73"/>
      <c r="T77" s="73"/>
      <c r="U77" s="73"/>
      <c r="V77" s="73"/>
      <c r="W77" s="73"/>
      <c r="X77" s="73"/>
      <c r="Y77" s="73"/>
      <c r="Z77" s="73"/>
    </row>
    <row r="78" spans="1:26" ht="15" customHeight="1">
      <c r="A78" s="73"/>
      <c r="B78" s="73"/>
      <c r="C78" s="73"/>
      <c r="D78" s="851"/>
      <c r="E78" s="73"/>
      <c r="F78" s="73"/>
      <c r="G78" s="591"/>
      <c r="H78" s="988"/>
      <c r="I78" s="73"/>
      <c r="J78" s="73"/>
      <c r="K78" s="74"/>
      <c r="L78" s="74"/>
      <c r="M78" s="989"/>
      <c r="N78" s="74"/>
      <c r="O78" s="1860"/>
      <c r="P78" s="73"/>
      <c r="Q78" s="73"/>
      <c r="R78" s="73"/>
      <c r="S78" s="73"/>
      <c r="T78" s="73"/>
      <c r="U78" s="73"/>
      <c r="V78" s="73"/>
      <c r="W78" s="73"/>
      <c r="X78" s="73"/>
      <c r="Y78" s="73"/>
      <c r="Z78" s="73"/>
    </row>
    <row r="79" spans="1:26" ht="15" customHeight="1">
      <c r="A79" s="73"/>
      <c r="B79" s="73"/>
      <c r="C79" s="73"/>
      <c r="D79" s="582"/>
      <c r="E79" s="73"/>
      <c r="F79" s="73"/>
      <c r="G79" s="591"/>
      <c r="H79" s="988"/>
      <c r="I79" s="73"/>
      <c r="J79" s="73"/>
      <c r="K79" s="74"/>
      <c r="L79" s="74"/>
      <c r="M79" s="989"/>
      <c r="N79" s="74"/>
      <c r="O79" s="1860"/>
      <c r="P79" s="73"/>
      <c r="Q79" s="73"/>
      <c r="R79" s="73"/>
      <c r="S79" s="73"/>
      <c r="T79" s="73"/>
      <c r="U79" s="73"/>
      <c r="V79" s="73"/>
      <c r="W79" s="73"/>
      <c r="X79" s="73"/>
      <c r="Y79" s="73"/>
      <c r="Z79" s="73"/>
    </row>
    <row r="80" spans="1:26" ht="15" customHeight="1">
      <c r="A80" s="73"/>
      <c r="B80" s="73"/>
      <c r="C80" s="73"/>
      <c r="D80" s="582"/>
      <c r="E80" s="73"/>
      <c r="F80" s="73"/>
      <c r="G80" s="591"/>
      <c r="H80" s="988"/>
      <c r="I80" s="73"/>
      <c r="J80" s="73"/>
      <c r="K80" s="74"/>
      <c r="L80" s="74"/>
      <c r="M80" s="989"/>
      <c r="N80" s="74"/>
      <c r="O80" s="1860"/>
      <c r="P80" s="73"/>
      <c r="Q80" s="73"/>
      <c r="R80" s="73"/>
      <c r="S80" s="73"/>
      <c r="T80" s="73"/>
      <c r="U80" s="73"/>
      <c r="V80" s="73"/>
      <c r="W80" s="73"/>
      <c r="X80" s="73"/>
      <c r="Y80" s="73"/>
      <c r="Z80" s="73"/>
    </row>
    <row r="81" spans="1:26" ht="15" customHeight="1">
      <c r="A81" s="73"/>
      <c r="B81" s="73"/>
      <c r="C81" s="73"/>
      <c r="D81" s="851"/>
      <c r="E81" s="73"/>
      <c r="F81" s="73"/>
      <c r="G81" s="591"/>
      <c r="H81" s="988"/>
      <c r="I81" s="73"/>
      <c r="J81" s="73"/>
      <c r="K81" s="74"/>
      <c r="L81" s="74"/>
      <c r="M81" s="989"/>
      <c r="N81" s="74"/>
      <c r="O81" s="1860"/>
      <c r="P81" s="73"/>
      <c r="Q81" s="73"/>
      <c r="R81" s="73"/>
      <c r="S81" s="73"/>
      <c r="T81" s="73"/>
      <c r="U81" s="73"/>
      <c r="V81" s="73"/>
      <c r="W81" s="73"/>
      <c r="X81" s="73"/>
      <c r="Y81" s="73"/>
      <c r="Z81" s="73"/>
    </row>
    <row r="82" spans="1:26" ht="15" customHeight="1">
      <c r="A82" s="73"/>
      <c r="B82" s="73"/>
      <c r="C82" s="73"/>
      <c r="D82" s="851"/>
      <c r="E82" s="73"/>
      <c r="F82" s="73"/>
      <c r="G82" s="591"/>
      <c r="H82" s="988"/>
      <c r="I82" s="73"/>
      <c r="J82" s="73"/>
      <c r="K82" s="74"/>
      <c r="L82" s="74"/>
      <c r="M82" s="989"/>
      <c r="N82" s="74"/>
      <c r="O82" s="1860"/>
      <c r="P82" s="73"/>
      <c r="Q82" s="73"/>
      <c r="R82" s="73"/>
      <c r="S82" s="73"/>
      <c r="T82" s="73"/>
      <c r="U82" s="73"/>
      <c r="V82" s="73"/>
      <c r="W82" s="73"/>
      <c r="X82" s="73"/>
      <c r="Y82" s="73"/>
      <c r="Z82" s="73"/>
    </row>
    <row r="83" spans="1:26" ht="15" customHeight="1">
      <c r="A83" s="73"/>
      <c r="B83" s="73"/>
      <c r="C83" s="73"/>
      <c r="D83" s="851"/>
      <c r="E83" s="73"/>
      <c r="F83" s="73"/>
      <c r="G83" s="591"/>
      <c r="H83" s="988"/>
      <c r="I83" s="73"/>
      <c r="J83" s="73"/>
      <c r="K83" s="74"/>
      <c r="L83" s="74"/>
      <c r="M83" s="989"/>
      <c r="N83" s="74"/>
      <c r="O83" s="1860"/>
      <c r="P83" s="73"/>
      <c r="Q83" s="73"/>
      <c r="R83" s="73"/>
      <c r="S83" s="73"/>
      <c r="T83" s="73"/>
      <c r="U83" s="73"/>
      <c r="V83" s="73"/>
      <c r="W83" s="73"/>
      <c r="X83" s="73"/>
      <c r="Y83" s="73"/>
      <c r="Z83" s="73"/>
    </row>
    <row r="84" spans="1:26" ht="15" customHeight="1">
      <c r="A84" s="73"/>
      <c r="B84" s="73"/>
      <c r="C84" s="73"/>
      <c r="D84" s="851"/>
      <c r="E84" s="73"/>
      <c r="F84" s="73"/>
      <c r="G84" s="591"/>
      <c r="H84" s="988"/>
      <c r="I84" s="73"/>
      <c r="J84" s="73"/>
      <c r="K84" s="74"/>
      <c r="L84" s="74"/>
      <c r="M84" s="989"/>
      <c r="N84" s="74"/>
      <c r="O84" s="1860"/>
      <c r="P84" s="73"/>
      <c r="Q84" s="73"/>
      <c r="R84" s="73"/>
      <c r="S84" s="73"/>
      <c r="T84" s="73"/>
      <c r="U84" s="73"/>
      <c r="V84" s="73"/>
      <c r="W84" s="73"/>
      <c r="X84" s="73"/>
      <c r="Y84" s="73"/>
      <c r="Z84" s="73"/>
    </row>
    <row r="85" spans="1:26" ht="15" customHeight="1">
      <c r="A85" s="73"/>
      <c r="B85" s="73"/>
      <c r="C85" s="73"/>
      <c r="D85" s="851"/>
      <c r="E85" s="73"/>
      <c r="F85" s="73"/>
      <c r="G85" s="591"/>
      <c r="H85" s="988"/>
      <c r="I85" s="73"/>
      <c r="J85" s="73"/>
      <c r="K85" s="74"/>
      <c r="L85" s="74"/>
      <c r="M85" s="989"/>
      <c r="N85" s="74"/>
      <c r="O85" s="1860"/>
      <c r="P85" s="73"/>
      <c r="Q85" s="73"/>
      <c r="R85" s="73"/>
      <c r="S85" s="73"/>
      <c r="T85" s="73"/>
      <c r="U85" s="73"/>
      <c r="V85" s="73"/>
      <c r="W85" s="73"/>
      <c r="X85" s="73"/>
      <c r="Y85" s="73"/>
      <c r="Z85" s="73"/>
    </row>
    <row r="86" spans="1:26" ht="15" customHeight="1">
      <c r="A86" s="73"/>
      <c r="B86" s="73"/>
      <c r="C86" s="73"/>
      <c r="D86" s="851"/>
      <c r="E86" s="73"/>
      <c r="F86" s="73"/>
      <c r="G86" s="591"/>
      <c r="H86" s="988"/>
      <c r="I86" s="73"/>
      <c r="J86" s="73"/>
      <c r="K86" s="74"/>
      <c r="L86" s="74"/>
      <c r="M86" s="989"/>
      <c r="N86" s="74"/>
      <c r="O86" s="1860"/>
      <c r="P86" s="73"/>
      <c r="Q86" s="73"/>
      <c r="R86" s="73"/>
      <c r="S86" s="73"/>
      <c r="T86" s="73"/>
      <c r="U86" s="73"/>
      <c r="V86" s="73"/>
      <c r="W86" s="73"/>
      <c r="X86" s="73"/>
      <c r="Y86" s="73"/>
      <c r="Z86" s="73"/>
    </row>
    <row r="87" spans="1:26" ht="15" customHeight="1">
      <c r="A87" s="73"/>
      <c r="B87" s="73"/>
      <c r="C87" s="73"/>
      <c r="D87" s="851"/>
      <c r="E87" s="73"/>
      <c r="F87" s="73"/>
      <c r="G87" s="591"/>
      <c r="H87" s="988"/>
      <c r="I87" s="73"/>
      <c r="J87" s="73"/>
      <c r="K87" s="74"/>
      <c r="L87" s="74"/>
      <c r="M87" s="989"/>
      <c r="N87" s="74"/>
      <c r="O87" s="1860"/>
      <c r="P87" s="73"/>
      <c r="Q87" s="73"/>
      <c r="R87" s="73"/>
      <c r="S87" s="73"/>
      <c r="T87" s="73"/>
      <c r="U87" s="73"/>
      <c r="V87" s="73"/>
      <c r="W87" s="73"/>
      <c r="X87" s="73"/>
      <c r="Y87" s="73"/>
      <c r="Z87" s="73"/>
    </row>
    <row r="88" spans="1:26" ht="15" customHeight="1">
      <c r="A88" s="73"/>
      <c r="B88" s="73"/>
      <c r="C88" s="73"/>
      <c r="D88" s="851"/>
      <c r="E88" s="73"/>
      <c r="F88" s="73"/>
      <c r="G88" s="591"/>
      <c r="H88" s="988"/>
      <c r="I88" s="73"/>
      <c r="J88" s="73"/>
      <c r="K88" s="74"/>
      <c r="L88" s="74"/>
      <c r="M88" s="989"/>
      <c r="N88" s="74"/>
      <c r="O88" s="1860"/>
      <c r="P88" s="73"/>
      <c r="Q88" s="73"/>
      <c r="R88" s="73"/>
      <c r="S88" s="73"/>
      <c r="T88" s="73"/>
      <c r="U88" s="73"/>
      <c r="V88" s="73"/>
      <c r="W88" s="73"/>
      <c r="X88" s="73"/>
      <c r="Y88" s="73"/>
      <c r="Z88" s="73"/>
    </row>
    <row r="89" spans="1:26" ht="15" customHeight="1">
      <c r="A89" s="73"/>
      <c r="B89" s="73"/>
      <c r="C89" s="73"/>
      <c r="D89" s="851"/>
      <c r="E89" s="73"/>
      <c r="F89" s="73"/>
      <c r="G89" s="591"/>
      <c r="H89" s="988"/>
      <c r="I89" s="73"/>
      <c r="J89" s="73"/>
      <c r="K89" s="74"/>
      <c r="L89" s="74"/>
      <c r="M89" s="989"/>
      <c r="N89" s="74"/>
      <c r="O89" s="1860"/>
      <c r="P89" s="73"/>
      <c r="Q89" s="73"/>
      <c r="R89" s="73"/>
      <c r="S89" s="73"/>
      <c r="T89" s="73"/>
      <c r="U89" s="73"/>
      <c r="V89" s="73"/>
      <c r="W89" s="73"/>
      <c r="X89" s="73"/>
      <c r="Y89" s="73"/>
      <c r="Z89" s="73"/>
    </row>
    <row r="90" spans="1:26" ht="15" customHeight="1">
      <c r="A90" s="73"/>
      <c r="B90" s="73"/>
      <c r="C90" s="73"/>
      <c r="D90" s="851"/>
      <c r="E90" s="73"/>
      <c r="F90" s="73"/>
      <c r="G90" s="591"/>
      <c r="H90" s="988"/>
      <c r="I90" s="73"/>
      <c r="J90" s="73"/>
      <c r="K90" s="74"/>
      <c r="L90" s="74"/>
      <c r="M90" s="989"/>
      <c r="N90" s="74"/>
      <c r="O90" s="1860"/>
      <c r="P90" s="73"/>
      <c r="Q90" s="73"/>
      <c r="R90" s="73"/>
      <c r="S90" s="73"/>
      <c r="T90" s="73"/>
      <c r="U90" s="73"/>
      <c r="V90" s="73"/>
      <c r="W90" s="73"/>
      <c r="X90" s="73"/>
      <c r="Y90" s="73"/>
      <c r="Z90" s="73"/>
    </row>
    <row r="91" spans="1:26" ht="15" customHeight="1">
      <c r="A91" s="73"/>
      <c r="B91" s="73"/>
      <c r="C91" s="73"/>
      <c r="D91" s="851"/>
      <c r="E91" s="73"/>
      <c r="F91" s="73"/>
      <c r="G91" s="591"/>
      <c r="H91" s="988"/>
      <c r="I91" s="73"/>
      <c r="J91" s="73"/>
      <c r="K91" s="74"/>
      <c r="L91" s="74"/>
      <c r="M91" s="989"/>
      <c r="N91" s="74"/>
      <c r="O91" s="1860"/>
      <c r="P91" s="73"/>
      <c r="Q91" s="73"/>
      <c r="R91" s="73"/>
      <c r="S91" s="73"/>
      <c r="T91" s="73"/>
      <c r="U91" s="73"/>
      <c r="V91" s="73"/>
      <c r="W91" s="73"/>
      <c r="X91" s="73"/>
      <c r="Y91" s="73"/>
      <c r="Z91" s="73"/>
    </row>
    <row r="92" spans="1:26" ht="15" customHeight="1">
      <c r="A92" s="73"/>
      <c r="B92" s="73"/>
      <c r="C92" s="73"/>
      <c r="D92" s="73"/>
      <c r="E92" s="73"/>
      <c r="F92" s="73"/>
      <c r="G92" s="591"/>
      <c r="H92" s="988"/>
      <c r="I92" s="73"/>
      <c r="J92" s="73"/>
      <c r="K92" s="74"/>
      <c r="L92" s="74"/>
      <c r="M92" s="989"/>
      <c r="N92" s="74"/>
      <c r="O92" s="1860"/>
      <c r="P92" s="73"/>
      <c r="Q92" s="73"/>
      <c r="R92" s="73"/>
      <c r="S92" s="73"/>
      <c r="T92" s="73"/>
      <c r="U92" s="73"/>
      <c r="V92" s="73"/>
      <c r="W92" s="73"/>
      <c r="X92" s="73"/>
      <c r="Y92" s="73"/>
      <c r="Z92" s="73"/>
    </row>
    <row r="93" spans="1:26" ht="15" customHeight="1">
      <c r="A93" s="73"/>
      <c r="B93" s="73"/>
      <c r="C93" s="73"/>
      <c r="D93" s="73"/>
      <c r="E93" s="73"/>
      <c r="F93" s="73"/>
      <c r="G93" s="591"/>
      <c r="H93" s="988"/>
      <c r="I93" s="73"/>
      <c r="J93" s="73"/>
      <c r="K93" s="74"/>
      <c r="L93" s="74"/>
      <c r="M93" s="989"/>
      <c r="N93" s="74"/>
      <c r="O93" s="1860"/>
      <c r="P93" s="73"/>
      <c r="Q93" s="73"/>
      <c r="R93" s="73"/>
      <c r="S93" s="73"/>
      <c r="T93" s="73"/>
      <c r="U93" s="73"/>
      <c r="V93" s="73"/>
      <c r="W93" s="73"/>
      <c r="X93" s="73"/>
      <c r="Y93" s="73"/>
      <c r="Z93" s="73"/>
    </row>
    <row r="94" spans="1:26" ht="15" customHeight="1">
      <c r="A94" s="73"/>
      <c r="B94" s="73"/>
      <c r="C94" s="73"/>
      <c r="D94" s="73"/>
      <c r="E94" s="73"/>
      <c r="F94" s="73"/>
      <c r="G94" s="591"/>
      <c r="H94" s="988"/>
      <c r="I94" s="73"/>
      <c r="J94" s="73"/>
      <c r="K94" s="74"/>
      <c r="L94" s="74"/>
      <c r="M94" s="989"/>
      <c r="N94" s="74"/>
      <c r="O94" s="1860"/>
      <c r="P94" s="73"/>
      <c r="Q94" s="73"/>
      <c r="R94" s="73"/>
      <c r="S94" s="73"/>
      <c r="T94" s="73"/>
      <c r="U94" s="73"/>
      <c r="V94" s="73"/>
      <c r="W94" s="73"/>
      <c r="X94" s="73"/>
      <c r="Y94" s="73"/>
      <c r="Z94" s="73"/>
    </row>
    <row r="95" spans="1:26" ht="15" customHeight="1">
      <c r="A95" s="73"/>
      <c r="B95" s="73"/>
      <c r="C95" s="73"/>
      <c r="D95" s="73"/>
      <c r="E95" s="73"/>
      <c r="F95" s="73"/>
      <c r="G95" s="591"/>
      <c r="H95" s="988"/>
      <c r="I95" s="73"/>
      <c r="J95" s="73"/>
      <c r="K95" s="74"/>
      <c r="L95" s="74"/>
      <c r="M95" s="989"/>
      <c r="N95" s="74"/>
      <c r="O95" s="1860"/>
      <c r="P95" s="73"/>
      <c r="Q95" s="73"/>
      <c r="R95" s="73"/>
      <c r="S95" s="73"/>
      <c r="T95" s="73"/>
      <c r="U95" s="73"/>
      <c r="V95" s="73"/>
      <c r="W95" s="73"/>
      <c r="X95" s="73"/>
      <c r="Y95" s="73"/>
      <c r="Z95" s="73"/>
    </row>
    <row r="96" spans="1:26" ht="15" customHeight="1">
      <c r="A96" s="73"/>
      <c r="B96" s="73"/>
      <c r="C96" s="73"/>
      <c r="D96" s="73"/>
      <c r="E96" s="73"/>
      <c r="F96" s="73"/>
      <c r="G96" s="591"/>
      <c r="H96" s="988"/>
      <c r="I96" s="73"/>
      <c r="J96" s="73"/>
      <c r="K96" s="74"/>
      <c r="L96" s="74"/>
      <c r="M96" s="989"/>
      <c r="N96" s="74"/>
      <c r="O96" s="1860"/>
      <c r="P96" s="73"/>
      <c r="Q96" s="73"/>
      <c r="R96" s="73"/>
      <c r="S96" s="73"/>
      <c r="T96" s="73"/>
      <c r="U96" s="73"/>
      <c r="V96" s="73"/>
      <c r="W96" s="73"/>
      <c r="X96" s="73"/>
      <c r="Y96" s="73"/>
      <c r="Z96" s="73"/>
    </row>
    <row r="97" spans="1:26" ht="15" customHeight="1">
      <c r="A97" s="73"/>
      <c r="B97" s="73"/>
      <c r="C97" s="73"/>
      <c r="D97" s="73"/>
      <c r="E97" s="73"/>
      <c r="F97" s="73"/>
      <c r="G97" s="591"/>
      <c r="H97" s="988"/>
      <c r="I97" s="73"/>
      <c r="J97" s="73"/>
      <c r="K97" s="74"/>
      <c r="L97" s="74"/>
      <c r="M97" s="989"/>
      <c r="N97" s="74"/>
      <c r="O97" s="1860"/>
      <c r="P97" s="73"/>
      <c r="Q97" s="73"/>
      <c r="R97" s="73"/>
      <c r="S97" s="73"/>
      <c r="T97" s="73"/>
      <c r="U97" s="73"/>
      <c r="V97" s="73"/>
      <c r="W97" s="73"/>
      <c r="X97" s="73"/>
      <c r="Y97" s="73"/>
      <c r="Z97" s="73"/>
    </row>
    <row r="98" spans="1:26" ht="15" customHeight="1">
      <c r="A98" s="73"/>
      <c r="B98" s="73"/>
      <c r="C98" s="73"/>
      <c r="D98" s="73"/>
      <c r="E98" s="73"/>
      <c r="F98" s="73"/>
      <c r="G98" s="591"/>
      <c r="H98" s="988"/>
      <c r="I98" s="73"/>
      <c r="J98" s="73"/>
      <c r="K98" s="74"/>
      <c r="L98" s="74"/>
      <c r="M98" s="989"/>
      <c r="N98" s="74"/>
      <c r="O98" s="1860"/>
      <c r="P98" s="73"/>
      <c r="Q98" s="73"/>
      <c r="R98" s="73"/>
      <c r="S98" s="73"/>
      <c r="T98" s="73"/>
      <c r="U98" s="73"/>
      <c r="V98" s="73"/>
      <c r="W98" s="73"/>
      <c r="X98" s="73"/>
      <c r="Y98" s="73"/>
      <c r="Z98" s="73"/>
    </row>
    <row r="99" spans="1:26" ht="15" customHeight="1">
      <c r="A99" s="73"/>
      <c r="B99" s="73"/>
      <c r="C99" s="73"/>
      <c r="D99" s="73"/>
      <c r="E99" s="73"/>
      <c r="F99" s="73"/>
      <c r="G99" s="591"/>
      <c r="H99" s="988"/>
      <c r="I99" s="73"/>
      <c r="J99" s="73"/>
      <c r="K99" s="74"/>
      <c r="L99" s="74"/>
      <c r="M99" s="989"/>
      <c r="N99" s="74"/>
      <c r="O99" s="1860"/>
      <c r="P99" s="73"/>
      <c r="Q99" s="73"/>
      <c r="R99" s="73"/>
      <c r="S99" s="73"/>
      <c r="T99" s="73"/>
      <c r="U99" s="73"/>
      <c r="V99" s="73"/>
      <c r="W99" s="73"/>
      <c r="X99" s="73"/>
      <c r="Y99" s="73"/>
      <c r="Z99" s="73"/>
    </row>
    <row r="100" spans="1:26" ht="15" customHeight="1">
      <c r="A100" s="73"/>
      <c r="B100" s="73"/>
      <c r="C100" s="73"/>
      <c r="D100" s="73"/>
      <c r="E100" s="73"/>
      <c r="F100" s="73"/>
      <c r="G100" s="591"/>
      <c r="H100" s="988"/>
      <c r="I100" s="73"/>
      <c r="J100" s="73"/>
      <c r="K100" s="74"/>
      <c r="L100" s="74"/>
      <c r="M100" s="989"/>
      <c r="N100" s="74"/>
      <c r="O100" s="1860"/>
      <c r="P100" s="73"/>
      <c r="Q100" s="73"/>
      <c r="R100" s="73"/>
      <c r="S100" s="73"/>
      <c r="T100" s="73"/>
      <c r="U100" s="73"/>
      <c r="V100" s="73"/>
      <c r="W100" s="73"/>
      <c r="X100" s="73"/>
      <c r="Y100" s="73"/>
      <c r="Z100" s="73"/>
    </row>
    <row r="101" spans="1:26" ht="15" customHeight="1">
      <c r="A101" s="73"/>
      <c r="B101" s="73"/>
      <c r="C101" s="73"/>
      <c r="D101" s="73"/>
      <c r="E101" s="73"/>
      <c r="F101" s="73"/>
      <c r="G101" s="591"/>
      <c r="H101" s="988"/>
      <c r="I101" s="73"/>
      <c r="J101" s="73"/>
      <c r="K101" s="74"/>
      <c r="L101" s="74"/>
      <c r="M101" s="989"/>
      <c r="N101" s="74"/>
      <c r="O101" s="1860"/>
      <c r="P101" s="73"/>
      <c r="Q101" s="73"/>
      <c r="R101" s="73"/>
      <c r="S101" s="73"/>
      <c r="T101" s="73"/>
      <c r="U101" s="73"/>
      <c r="V101" s="73"/>
      <c r="W101" s="73"/>
      <c r="X101" s="73"/>
      <c r="Y101" s="73"/>
      <c r="Z101" s="73"/>
    </row>
    <row r="102" spans="1:26" ht="15" customHeight="1">
      <c r="A102" s="73"/>
      <c r="B102" s="73"/>
      <c r="C102" s="73"/>
      <c r="D102" s="73"/>
      <c r="E102" s="73"/>
      <c r="F102" s="73"/>
      <c r="G102" s="591"/>
      <c r="H102" s="988"/>
      <c r="I102" s="73"/>
      <c r="J102" s="73"/>
      <c r="K102" s="74"/>
      <c r="L102" s="74"/>
      <c r="M102" s="989"/>
      <c r="N102" s="74"/>
      <c r="O102" s="1860"/>
      <c r="P102" s="73"/>
      <c r="Q102" s="73"/>
      <c r="R102" s="73"/>
      <c r="S102" s="73"/>
      <c r="T102" s="73"/>
      <c r="U102" s="73"/>
      <c r="V102" s="73"/>
      <c r="W102" s="73"/>
      <c r="X102" s="73"/>
      <c r="Y102" s="73"/>
      <c r="Z102" s="73"/>
    </row>
    <row r="103" spans="1:26" ht="15" customHeight="1">
      <c r="A103" s="73"/>
      <c r="B103" s="73"/>
      <c r="C103" s="73"/>
      <c r="D103" s="73"/>
      <c r="E103" s="73"/>
      <c r="F103" s="73"/>
      <c r="G103" s="591"/>
      <c r="H103" s="988"/>
      <c r="I103" s="73"/>
      <c r="J103" s="73"/>
      <c r="K103" s="74"/>
      <c r="L103" s="74"/>
      <c r="M103" s="989"/>
      <c r="N103" s="74"/>
      <c r="O103" s="1860"/>
      <c r="P103" s="73"/>
      <c r="Q103" s="73"/>
      <c r="R103" s="73"/>
      <c r="S103" s="73"/>
      <c r="T103" s="73"/>
      <c r="U103" s="73"/>
      <c r="V103" s="73"/>
      <c r="W103" s="73"/>
      <c r="X103" s="73"/>
      <c r="Y103" s="73"/>
      <c r="Z103" s="73"/>
    </row>
    <row r="104" spans="1:26" ht="15" customHeight="1">
      <c r="A104" s="73"/>
      <c r="B104" s="73"/>
      <c r="C104" s="73"/>
      <c r="D104" s="73"/>
      <c r="E104" s="73"/>
      <c r="F104" s="73"/>
      <c r="G104" s="591"/>
      <c r="H104" s="988"/>
      <c r="I104" s="73"/>
      <c r="J104" s="73"/>
      <c r="K104" s="74"/>
      <c r="L104" s="74"/>
      <c r="M104" s="989"/>
      <c r="N104" s="74"/>
      <c r="O104" s="1860"/>
      <c r="P104" s="73"/>
      <c r="Q104" s="73"/>
      <c r="R104" s="73"/>
      <c r="S104" s="73"/>
      <c r="T104" s="73"/>
      <c r="U104" s="73"/>
      <c r="V104" s="73"/>
      <c r="W104" s="73"/>
      <c r="X104" s="73"/>
      <c r="Y104" s="73"/>
      <c r="Z104" s="73"/>
    </row>
    <row r="105" spans="1:26" ht="15" customHeight="1">
      <c r="A105" s="73"/>
      <c r="B105" s="73"/>
      <c r="C105" s="73"/>
      <c r="D105" s="73"/>
      <c r="E105" s="73"/>
      <c r="F105" s="73"/>
      <c r="G105" s="591"/>
      <c r="H105" s="988"/>
      <c r="I105" s="73"/>
      <c r="J105" s="73"/>
      <c r="K105" s="74"/>
      <c r="L105" s="74"/>
      <c r="M105" s="989"/>
      <c r="N105" s="74"/>
      <c r="O105" s="1860"/>
      <c r="P105" s="73"/>
      <c r="Q105" s="73"/>
      <c r="R105" s="73"/>
      <c r="S105" s="73"/>
      <c r="T105" s="73"/>
      <c r="U105" s="73"/>
      <c r="V105" s="73"/>
      <c r="W105" s="73"/>
      <c r="X105" s="73"/>
      <c r="Y105" s="73"/>
      <c r="Z105" s="73"/>
    </row>
    <row r="106" spans="1:26" ht="15" customHeight="1">
      <c r="A106" s="73"/>
      <c r="B106" s="73"/>
      <c r="C106" s="73"/>
      <c r="D106" s="73"/>
      <c r="E106" s="73"/>
      <c r="F106" s="73"/>
      <c r="G106" s="591"/>
      <c r="H106" s="988"/>
      <c r="I106" s="73"/>
      <c r="J106" s="73"/>
      <c r="K106" s="74"/>
      <c r="L106" s="74"/>
      <c r="M106" s="989"/>
      <c r="N106" s="74"/>
      <c r="O106" s="1860"/>
      <c r="P106" s="73"/>
      <c r="Q106" s="73"/>
      <c r="R106" s="73"/>
      <c r="S106" s="73"/>
      <c r="T106" s="73"/>
      <c r="U106" s="73"/>
      <c r="V106" s="73"/>
      <c r="W106" s="73"/>
      <c r="X106" s="73"/>
      <c r="Y106" s="73"/>
      <c r="Z106" s="73"/>
    </row>
    <row r="107" spans="1:26" ht="15" customHeight="1">
      <c r="A107" s="73"/>
      <c r="B107" s="73"/>
      <c r="C107" s="73"/>
      <c r="D107" s="73"/>
      <c r="E107" s="73"/>
      <c r="F107" s="73"/>
      <c r="G107" s="591"/>
      <c r="H107" s="988"/>
      <c r="I107" s="73"/>
      <c r="J107" s="73"/>
      <c r="K107" s="74"/>
      <c r="L107" s="74"/>
      <c r="M107" s="989"/>
      <c r="N107" s="74"/>
      <c r="O107" s="1860"/>
      <c r="P107" s="73"/>
      <c r="Q107" s="73"/>
      <c r="R107" s="73"/>
      <c r="S107" s="73"/>
      <c r="T107" s="73"/>
      <c r="U107" s="73"/>
      <c r="V107" s="73"/>
      <c r="W107" s="73"/>
      <c r="X107" s="73"/>
      <c r="Y107" s="73"/>
      <c r="Z107" s="73"/>
    </row>
    <row r="108" spans="1:26" ht="15" customHeight="1">
      <c r="A108" s="73"/>
      <c r="B108" s="73"/>
      <c r="C108" s="73"/>
      <c r="D108" s="73"/>
      <c r="E108" s="73"/>
      <c r="F108" s="73"/>
      <c r="G108" s="591"/>
      <c r="H108" s="988"/>
      <c r="I108" s="73"/>
      <c r="J108" s="73"/>
      <c r="K108" s="74"/>
      <c r="L108" s="74"/>
      <c r="M108" s="989"/>
      <c r="N108" s="74"/>
      <c r="O108" s="1860"/>
      <c r="P108" s="73"/>
      <c r="Q108" s="73"/>
      <c r="R108" s="73"/>
      <c r="S108" s="73"/>
      <c r="T108" s="73"/>
      <c r="U108" s="73"/>
      <c r="V108" s="73"/>
      <c r="W108" s="73"/>
      <c r="X108" s="73"/>
      <c r="Y108" s="73"/>
      <c r="Z108" s="73"/>
    </row>
    <row r="109" spans="1:26" ht="15" customHeight="1">
      <c r="A109" s="73"/>
      <c r="B109" s="73"/>
      <c r="C109" s="73"/>
      <c r="D109" s="73"/>
      <c r="E109" s="73"/>
      <c r="F109" s="73"/>
      <c r="G109" s="591"/>
      <c r="H109" s="988"/>
      <c r="I109" s="73"/>
      <c r="J109" s="73"/>
      <c r="K109" s="74"/>
      <c r="L109" s="74"/>
      <c r="M109" s="989"/>
      <c r="N109" s="74"/>
      <c r="O109" s="1860"/>
      <c r="P109" s="73"/>
      <c r="Q109" s="73"/>
      <c r="R109" s="73"/>
      <c r="S109" s="73"/>
      <c r="T109" s="73"/>
      <c r="U109" s="73"/>
      <c r="V109" s="73"/>
      <c r="W109" s="73"/>
      <c r="X109" s="73"/>
      <c r="Y109" s="73"/>
      <c r="Z109" s="73"/>
    </row>
    <row r="110" spans="1:26" ht="15" customHeight="1">
      <c r="A110" s="73"/>
      <c r="B110" s="73"/>
      <c r="C110" s="73"/>
      <c r="D110" s="73"/>
      <c r="E110" s="73"/>
      <c r="F110" s="73"/>
      <c r="G110" s="591"/>
      <c r="H110" s="988"/>
      <c r="I110" s="73"/>
      <c r="J110" s="73"/>
      <c r="K110" s="74"/>
      <c r="L110" s="74"/>
      <c r="M110" s="989"/>
      <c r="N110" s="74"/>
      <c r="O110" s="1860"/>
      <c r="P110" s="73"/>
      <c r="Q110" s="73"/>
      <c r="R110" s="73"/>
      <c r="S110" s="73"/>
      <c r="T110" s="73"/>
      <c r="U110" s="73"/>
      <c r="V110" s="73"/>
      <c r="W110" s="73"/>
      <c r="X110" s="73"/>
      <c r="Y110" s="73"/>
      <c r="Z110" s="73"/>
    </row>
    <row r="111" spans="1:26" ht="15" customHeight="1">
      <c r="A111" s="73"/>
      <c r="B111" s="73"/>
      <c r="C111" s="73"/>
      <c r="D111" s="73"/>
      <c r="E111" s="73"/>
      <c r="F111" s="73"/>
      <c r="G111" s="591"/>
      <c r="H111" s="988"/>
      <c r="I111" s="73"/>
      <c r="J111" s="73"/>
      <c r="K111" s="74"/>
      <c r="L111" s="74"/>
      <c r="M111" s="989"/>
      <c r="N111" s="74"/>
      <c r="O111" s="1860"/>
      <c r="P111" s="73"/>
      <c r="Q111" s="73"/>
      <c r="R111" s="73"/>
      <c r="S111" s="73"/>
      <c r="T111" s="73"/>
      <c r="U111" s="73"/>
      <c r="V111" s="73"/>
      <c r="W111" s="73"/>
      <c r="X111" s="73"/>
      <c r="Y111" s="73"/>
      <c r="Z111" s="73"/>
    </row>
    <row r="112" spans="1:26" ht="15" customHeight="1">
      <c r="A112" s="73"/>
      <c r="B112" s="73"/>
      <c r="C112" s="73"/>
      <c r="D112" s="73"/>
      <c r="E112" s="73"/>
      <c r="F112" s="73"/>
      <c r="G112" s="591"/>
      <c r="H112" s="988"/>
      <c r="I112" s="73"/>
      <c r="J112" s="73"/>
      <c r="K112" s="74"/>
      <c r="L112" s="74"/>
      <c r="M112" s="989"/>
      <c r="N112" s="74"/>
      <c r="O112" s="1860"/>
      <c r="P112" s="73"/>
      <c r="Q112" s="73"/>
      <c r="R112" s="73"/>
      <c r="S112" s="73"/>
      <c r="T112" s="73"/>
      <c r="U112" s="73"/>
      <c r="V112" s="73"/>
      <c r="W112" s="73"/>
      <c r="X112" s="73"/>
      <c r="Y112" s="73"/>
      <c r="Z112" s="73"/>
    </row>
    <row r="113" spans="1:26" ht="15" customHeight="1">
      <c r="A113" s="73"/>
      <c r="B113" s="73"/>
      <c r="C113" s="73"/>
      <c r="D113" s="73"/>
      <c r="E113" s="73"/>
      <c r="F113" s="73"/>
      <c r="G113" s="591"/>
      <c r="H113" s="988"/>
      <c r="I113" s="73"/>
      <c r="J113" s="73"/>
      <c r="K113" s="74"/>
      <c r="L113" s="74"/>
      <c r="M113" s="989"/>
      <c r="N113" s="74"/>
      <c r="O113" s="1860"/>
      <c r="P113" s="73"/>
      <c r="Q113" s="73"/>
      <c r="R113" s="73"/>
      <c r="S113" s="73"/>
      <c r="T113" s="73"/>
      <c r="U113" s="73"/>
      <c r="V113" s="73"/>
      <c r="W113" s="73"/>
      <c r="X113" s="73"/>
      <c r="Y113" s="73"/>
      <c r="Z113" s="73"/>
    </row>
    <row r="114" spans="1:26" ht="15" customHeight="1">
      <c r="A114" s="73"/>
      <c r="B114" s="73"/>
      <c r="C114" s="73"/>
      <c r="D114" s="73"/>
      <c r="E114" s="73"/>
      <c r="F114" s="73"/>
      <c r="G114" s="591"/>
      <c r="H114" s="988"/>
      <c r="I114" s="73"/>
      <c r="J114" s="73"/>
      <c r="K114" s="74"/>
      <c r="L114" s="74"/>
      <c r="M114" s="989"/>
      <c r="N114" s="74"/>
      <c r="O114" s="1860"/>
      <c r="P114" s="73"/>
      <c r="Q114" s="73"/>
      <c r="R114" s="73"/>
      <c r="S114" s="73"/>
      <c r="T114" s="73"/>
      <c r="U114" s="73"/>
      <c r="V114" s="73"/>
      <c r="W114" s="73"/>
      <c r="X114" s="73"/>
      <c r="Y114" s="73"/>
      <c r="Z114" s="73"/>
    </row>
    <row r="115" spans="1:26" ht="15" customHeight="1">
      <c r="A115" s="73"/>
      <c r="B115" s="73"/>
      <c r="C115" s="73"/>
      <c r="D115" s="73"/>
      <c r="E115" s="73"/>
      <c r="F115" s="73"/>
      <c r="G115" s="591"/>
      <c r="H115" s="988"/>
      <c r="I115" s="73"/>
      <c r="J115" s="73"/>
      <c r="K115" s="74"/>
      <c r="L115" s="74"/>
      <c r="M115" s="989"/>
      <c r="N115" s="74"/>
      <c r="O115" s="1860"/>
      <c r="P115" s="73"/>
      <c r="Q115" s="73"/>
      <c r="R115" s="73"/>
      <c r="S115" s="73"/>
      <c r="T115" s="73"/>
      <c r="U115" s="73"/>
      <c r="V115" s="73"/>
      <c r="W115" s="73"/>
      <c r="X115" s="73"/>
      <c r="Y115" s="73"/>
      <c r="Z115" s="73"/>
    </row>
    <row r="116" spans="1:26" ht="15" customHeight="1">
      <c r="A116" s="73"/>
      <c r="B116" s="73"/>
      <c r="C116" s="73"/>
      <c r="D116" s="73"/>
      <c r="E116" s="73"/>
      <c r="F116" s="73"/>
      <c r="G116" s="591"/>
      <c r="H116" s="988"/>
      <c r="I116" s="73"/>
      <c r="J116" s="73"/>
      <c r="K116" s="74"/>
      <c r="L116" s="74"/>
      <c r="M116" s="989"/>
      <c r="N116" s="74"/>
      <c r="O116" s="1860"/>
      <c r="P116" s="73"/>
      <c r="Q116" s="73"/>
      <c r="R116" s="73"/>
      <c r="S116" s="73"/>
      <c r="T116" s="73"/>
      <c r="U116" s="73"/>
      <c r="V116" s="73"/>
      <c r="W116" s="73"/>
      <c r="X116" s="73"/>
      <c r="Y116" s="73"/>
      <c r="Z116" s="73"/>
    </row>
    <row r="117" spans="1:26" ht="15" customHeight="1">
      <c r="A117" s="73"/>
      <c r="B117" s="73"/>
      <c r="C117" s="73"/>
      <c r="D117" s="73"/>
      <c r="E117" s="73"/>
      <c r="F117" s="73"/>
      <c r="G117" s="591"/>
      <c r="H117" s="988"/>
      <c r="I117" s="73"/>
      <c r="J117" s="73"/>
      <c r="K117" s="74"/>
      <c r="L117" s="74"/>
      <c r="M117" s="989"/>
      <c r="N117" s="74"/>
      <c r="O117" s="1860"/>
      <c r="P117" s="73"/>
      <c r="Q117" s="73"/>
      <c r="R117" s="73"/>
      <c r="S117" s="73"/>
      <c r="T117" s="73"/>
      <c r="U117" s="73"/>
      <c r="V117" s="73"/>
      <c r="W117" s="73"/>
      <c r="X117" s="73"/>
      <c r="Y117" s="73"/>
      <c r="Z117" s="73"/>
    </row>
    <row r="118" spans="1:26" ht="15" customHeight="1">
      <c r="A118" s="73"/>
      <c r="B118" s="73"/>
      <c r="C118" s="73"/>
      <c r="D118" s="73"/>
      <c r="E118" s="73"/>
      <c r="F118" s="73"/>
      <c r="G118" s="591"/>
      <c r="H118" s="988"/>
      <c r="I118" s="73"/>
      <c r="J118" s="73"/>
      <c r="K118" s="74"/>
      <c r="L118" s="74"/>
      <c r="M118" s="989"/>
      <c r="N118" s="74"/>
      <c r="O118" s="1860"/>
      <c r="P118" s="73"/>
      <c r="Q118" s="73"/>
      <c r="R118" s="73"/>
      <c r="S118" s="73"/>
      <c r="T118" s="73"/>
      <c r="U118" s="73"/>
      <c r="V118" s="73"/>
      <c r="W118" s="73"/>
      <c r="X118" s="73"/>
      <c r="Y118" s="73"/>
      <c r="Z118" s="73"/>
    </row>
    <row r="119" spans="1:26" ht="15" customHeight="1">
      <c r="A119" s="73"/>
      <c r="B119" s="73"/>
      <c r="C119" s="73"/>
      <c r="D119" s="73"/>
      <c r="E119" s="73"/>
      <c r="F119" s="73"/>
      <c r="G119" s="591"/>
      <c r="H119" s="988"/>
      <c r="I119" s="73"/>
      <c r="J119" s="73"/>
      <c r="K119" s="74"/>
      <c r="L119" s="74"/>
      <c r="M119" s="989"/>
      <c r="N119" s="74"/>
      <c r="O119" s="1860"/>
      <c r="P119" s="73"/>
      <c r="Q119" s="73"/>
      <c r="R119" s="73"/>
      <c r="S119" s="73"/>
      <c r="T119" s="73"/>
      <c r="U119" s="73"/>
      <c r="V119" s="73"/>
      <c r="W119" s="73"/>
      <c r="X119" s="73"/>
      <c r="Y119" s="73"/>
      <c r="Z119" s="73"/>
    </row>
    <row r="120" spans="1:26" ht="15" customHeight="1">
      <c r="A120" s="73"/>
      <c r="B120" s="73"/>
      <c r="C120" s="73"/>
      <c r="D120" s="73"/>
      <c r="E120" s="73"/>
      <c r="F120" s="73"/>
      <c r="G120" s="591"/>
      <c r="H120" s="988"/>
      <c r="I120" s="73"/>
      <c r="J120" s="73"/>
      <c r="K120" s="74"/>
      <c r="L120" s="74"/>
      <c r="M120" s="989"/>
      <c r="N120" s="74"/>
      <c r="O120" s="1860"/>
      <c r="P120" s="73"/>
      <c r="Q120" s="73"/>
      <c r="R120" s="73"/>
      <c r="S120" s="73"/>
      <c r="T120" s="73"/>
      <c r="U120" s="73"/>
      <c r="V120" s="73"/>
      <c r="W120" s="73"/>
      <c r="X120" s="73"/>
      <c r="Y120" s="73"/>
      <c r="Z120" s="73"/>
    </row>
    <row r="121" spans="1:26" ht="15" customHeight="1">
      <c r="A121" s="73"/>
      <c r="B121" s="73"/>
      <c r="C121" s="73"/>
      <c r="D121" s="73"/>
      <c r="E121" s="73"/>
      <c r="F121" s="73"/>
      <c r="G121" s="591"/>
      <c r="H121" s="988"/>
      <c r="I121" s="73"/>
      <c r="J121" s="73"/>
      <c r="K121" s="74"/>
      <c r="L121" s="74"/>
      <c r="M121" s="989"/>
      <c r="N121" s="74"/>
      <c r="O121" s="1860"/>
      <c r="P121" s="73"/>
      <c r="Q121" s="73"/>
      <c r="R121" s="73"/>
      <c r="S121" s="73"/>
      <c r="T121" s="73"/>
      <c r="U121" s="73"/>
      <c r="V121" s="73"/>
      <c r="W121" s="73"/>
      <c r="X121" s="73"/>
      <c r="Y121" s="73"/>
      <c r="Z121" s="73"/>
    </row>
    <row r="122" spans="1:26" ht="15" customHeight="1">
      <c r="A122" s="73"/>
      <c r="B122" s="73"/>
      <c r="C122" s="73"/>
      <c r="D122" s="73"/>
      <c r="E122" s="73"/>
      <c r="F122" s="73"/>
      <c r="G122" s="591"/>
      <c r="H122" s="988"/>
      <c r="I122" s="73"/>
      <c r="J122" s="73"/>
      <c r="K122" s="74"/>
      <c r="L122" s="74"/>
      <c r="M122" s="989"/>
      <c r="N122" s="74"/>
      <c r="O122" s="1860"/>
      <c r="P122" s="73"/>
      <c r="Q122" s="73"/>
      <c r="R122" s="73"/>
      <c r="S122" s="73"/>
      <c r="T122" s="73"/>
      <c r="U122" s="73"/>
      <c r="V122" s="73"/>
      <c r="W122" s="73"/>
      <c r="X122" s="73"/>
      <c r="Y122" s="73"/>
      <c r="Z122" s="73"/>
    </row>
    <row r="123" spans="1:26" ht="15" customHeight="1">
      <c r="A123" s="73"/>
      <c r="B123" s="73"/>
      <c r="C123" s="73"/>
      <c r="D123" s="73"/>
      <c r="E123" s="73"/>
      <c r="F123" s="73"/>
      <c r="G123" s="591"/>
      <c r="H123" s="988"/>
      <c r="I123" s="73"/>
      <c r="J123" s="73"/>
      <c r="K123" s="74"/>
      <c r="L123" s="74"/>
      <c r="M123" s="989"/>
      <c r="N123" s="74"/>
      <c r="O123" s="1860"/>
      <c r="P123" s="73"/>
      <c r="Q123" s="73"/>
      <c r="R123" s="73"/>
      <c r="S123" s="73"/>
      <c r="T123" s="73"/>
      <c r="U123" s="73"/>
      <c r="V123" s="73"/>
      <c r="W123" s="73"/>
      <c r="X123" s="73"/>
      <c r="Y123" s="73"/>
      <c r="Z123" s="73"/>
    </row>
    <row r="124" spans="1:26" ht="15" customHeight="1">
      <c r="A124" s="73"/>
      <c r="B124" s="73"/>
      <c r="C124" s="73"/>
      <c r="D124" s="73"/>
      <c r="E124" s="73"/>
      <c r="F124" s="73"/>
      <c r="G124" s="591"/>
      <c r="H124" s="988"/>
      <c r="I124" s="73"/>
      <c r="J124" s="73"/>
      <c r="K124" s="74"/>
      <c r="L124" s="74"/>
      <c r="M124" s="989"/>
      <c r="N124" s="74"/>
      <c r="O124" s="1860"/>
      <c r="P124" s="73"/>
      <c r="Q124" s="73"/>
      <c r="R124" s="73"/>
      <c r="S124" s="73"/>
      <c r="T124" s="73"/>
      <c r="U124" s="73"/>
      <c r="V124" s="73"/>
      <c r="W124" s="73"/>
      <c r="X124" s="73"/>
      <c r="Y124" s="73"/>
      <c r="Z124" s="73"/>
    </row>
    <row r="125" spans="1:26" ht="15" customHeight="1">
      <c r="A125" s="73"/>
      <c r="B125" s="73"/>
      <c r="C125" s="73"/>
      <c r="D125" s="73"/>
      <c r="E125" s="73"/>
      <c r="F125" s="73"/>
      <c r="G125" s="591"/>
      <c r="H125" s="988"/>
      <c r="I125" s="73"/>
      <c r="J125" s="73"/>
      <c r="K125" s="74"/>
      <c r="L125" s="74"/>
      <c r="M125" s="989"/>
      <c r="N125" s="74"/>
      <c r="O125" s="1860"/>
      <c r="P125" s="73"/>
      <c r="Q125" s="73"/>
      <c r="R125" s="73"/>
      <c r="S125" s="73"/>
      <c r="T125" s="73"/>
      <c r="U125" s="73"/>
      <c r="V125" s="73"/>
      <c r="W125" s="73"/>
      <c r="X125" s="73"/>
      <c r="Y125" s="73"/>
      <c r="Z125" s="73"/>
    </row>
    <row r="126" spans="1:26" ht="15" customHeight="1">
      <c r="A126" s="73"/>
      <c r="B126" s="73"/>
      <c r="C126" s="73"/>
      <c r="D126" s="73"/>
      <c r="E126" s="73"/>
      <c r="F126" s="73"/>
      <c r="G126" s="591"/>
      <c r="H126" s="988"/>
      <c r="I126" s="73"/>
      <c r="J126" s="73"/>
      <c r="K126" s="74"/>
      <c r="L126" s="74"/>
      <c r="M126" s="989"/>
      <c r="N126" s="74"/>
      <c r="O126" s="1860"/>
      <c r="P126" s="73"/>
      <c r="Q126" s="73"/>
      <c r="R126" s="73"/>
      <c r="S126" s="73"/>
      <c r="T126" s="73"/>
      <c r="U126" s="73"/>
      <c r="V126" s="73"/>
      <c r="W126" s="73"/>
      <c r="X126" s="73"/>
      <c r="Y126" s="73"/>
      <c r="Z126" s="73"/>
    </row>
    <row r="127" spans="1:26" ht="15" customHeight="1">
      <c r="A127" s="73"/>
      <c r="B127" s="73"/>
      <c r="C127" s="73"/>
      <c r="D127" s="73"/>
      <c r="E127" s="73"/>
      <c r="F127" s="73"/>
      <c r="G127" s="591"/>
      <c r="H127" s="988"/>
      <c r="I127" s="73"/>
      <c r="J127" s="73"/>
      <c r="K127" s="74"/>
      <c r="L127" s="74"/>
      <c r="M127" s="989"/>
      <c r="N127" s="74"/>
      <c r="O127" s="1860"/>
      <c r="P127" s="73"/>
      <c r="Q127" s="73"/>
      <c r="R127" s="73"/>
      <c r="S127" s="73"/>
      <c r="T127" s="73"/>
      <c r="U127" s="73"/>
      <c r="V127" s="73"/>
      <c r="W127" s="73"/>
      <c r="X127" s="73"/>
      <c r="Y127" s="73"/>
      <c r="Z127" s="73"/>
    </row>
    <row r="128" spans="1:26" ht="15" customHeight="1">
      <c r="A128" s="73"/>
      <c r="B128" s="73"/>
      <c r="C128" s="73"/>
      <c r="D128" s="73"/>
      <c r="E128" s="73"/>
      <c r="F128" s="73"/>
      <c r="G128" s="591"/>
      <c r="H128" s="988"/>
      <c r="I128" s="73"/>
      <c r="J128" s="73"/>
      <c r="K128" s="74"/>
      <c r="L128" s="74"/>
      <c r="M128" s="989"/>
      <c r="N128" s="74"/>
      <c r="O128" s="1860"/>
      <c r="P128" s="73"/>
      <c r="Q128" s="73"/>
      <c r="R128" s="73"/>
      <c r="S128" s="73"/>
      <c r="T128" s="73"/>
      <c r="U128" s="73"/>
      <c r="V128" s="73"/>
      <c r="W128" s="73"/>
      <c r="X128" s="73"/>
      <c r="Y128" s="73"/>
      <c r="Z128" s="73"/>
    </row>
    <row r="129" spans="1:26" ht="15" customHeight="1">
      <c r="A129" s="73"/>
      <c r="B129" s="73"/>
      <c r="C129" s="73"/>
      <c r="D129" s="73"/>
      <c r="E129" s="73"/>
      <c r="F129" s="73"/>
      <c r="G129" s="591"/>
      <c r="H129" s="988"/>
      <c r="I129" s="73"/>
      <c r="J129" s="73"/>
      <c r="K129" s="74"/>
      <c r="L129" s="74"/>
      <c r="M129" s="989"/>
      <c r="N129" s="74"/>
      <c r="O129" s="1860"/>
      <c r="P129" s="73"/>
      <c r="Q129" s="73"/>
      <c r="R129" s="73"/>
      <c r="S129" s="73"/>
      <c r="T129" s="73"/>
      <c r="U129" s="73"/>
      <c r="V129" s="73"/>
      <c r="W129" s="73"/>
      <c r="X129" s="73"/>
      <c r="Y129" s="73"/>
      <c r="Z129" s="73"/>
    </row>
    <row r="130" spans="1:26" ht="15" customHeight="1">
      <c r="A130" s="73"/>
      <c r="B130" s="73"/>
      <c r="C130" s="73"/>
      <c r="D130" s="73"/>
      <c r="E130" s="73"/>
      <c r="F130" s="73"/>
      <c r="G130" s="591"/>
      <c r="H130" s="988"/>
      <c r="I130" s="73"/>
      <c r="J130" s="73"/>
      <c r="K130" s="74"/>
      <c r="L130" s="74"/>
      <c r="M130" s="989"/>
      <c r="N130" s="74"/>
      <c r="O130" s="1860"/>
      <c r="P130" s="73"/>
      <c r="Q130" s="73"/>
      <c r="R130" s="73"/>
      <c r="S130" s="73"/>
      <c r="T130" s="73"/>
      <c r="U130" s="73"/>
      <c r="V130" s="73"/>
      <c r="W130" s="73"/>
      <c r="X130" s="73"/>
      <c r="Y130" s="73"/>
      <c r="Z130" s="73"/>
    </row>
    <row r="131" spans="1:26" ht="15" customHeight="1">
      <c r="A131" s="73"/>
      <c r="B131" s="73"/>
      <c r="C131" s="73"/>
      <c r="D131" s="73"/>
      <c r="E131" s="73"/>
      <c r="F131" s="73"/>
      <c r="G131" s="591"/>
      <c r="H131" s="988"/>
      <c r="I131" s="73"/>
      <c r="J131" s="73"/>
      <c r="K131" s="74"/>
      <c r="L131" s="74"/>
      <c r="M131" s="989"/>
      <c r="N131" s="74"/>
      <c r="O131" s="1860"/>
      <c r="P131" s="73"/>
      <c r="Q131" s="73"/>
      <c r="R131" s="73"/>
      <c r="S131" s="73"/>
      <c r="T131" s="73"/>
      <c r="U131" s="73"/>
      <c r="V131" s="73"/>
      <c r="W131" s="73"/>
      <c r="X131" s="73"/>
      <c r="Y131" s="73"/>
      <c r="Z131" s="73"/>
    </row>
    <row r="132" spans="1:26" ht="15" customHeight="1">
      <c r="A132" s="73"/>
      <c r="B132" s="73"/>
      <c r="C132" s="73"/>
      <c r="D132" s="73"/>
      <c r="E132" s="73"/>
      <c r="F132" s="73"/>
      <c r="G132" s="591"/>
      <c r="H132" s="988"/>
      <c r="I132" s="73"/>
      <c r="J132" s="73"/>
      <c r="K132" s="74"/>
      <c r="L132" s="74"/>
      <c r="M132" s="989"/>
      <c r="N132" s="74"/>
      <c r="O132" s="1860"/>
      <c r="P132" s="73"/>
      <c r="Q132" s="73"/>
      <c r="R132" s="73"/>
      <c r="S132" s="73"/>
      <c r="T132" s="73"/>
      <c r="U132" s="73"/>
      <c r="V132" s="73"/>
      <c r="W132" s="73"/>
      <c r="X132" s="73"/>
      <c r="Y132" s="73"/>
      <c r="Z132" s="73"/>
    </row>
    <row r="133" spans="1:26" ht="15" customHeight="1">
      <c r="A133" s="73"/>
      <c r="B133" s="73"/>
      <c r="C133" s="73"/>
      <c r="D133" s="73"/>
      <c r="E133" s="73"/>
      <c r="F133" s="73"/>
      <c r="G133" s="591"/>
      <c r="H133" s="988"/>
      <c r="I133" s="73"/>
      <c r="J133" s="73"/>
      <c r="K133" s="74"/>
      <c r="L133" s="74"/>
      <c r="M133" s="989"/>
      <c r="N133" s="74"/>
      <c r="O133" s="1860"/>
      <c r="P133" s="73"/>
      <c r="Q133" s="73"/>
      <c r="R133" s="73"/>
      <c r="S133" s="73"/>
      <c r="T133" s="73"/>
      <c r="U133" s="73"/>
      <c r="V133" s="73"/>
      <c r="W133" s="73"/>
      <c r="X133" s="73"/>
      <c r="Y133" s="73"/>
      <c r="Z133" s="73"/>
    </row>
    <row r="134" spans="1:26" ht="15" customHeight="1">
      <c r="A134" s="73"/>
      <c r="B134" s="73"/>
      <c r="C134" s="73"/>
      <c r="D134" s="73"/>
      <c r="E134" s="73"/>
      <c r="F134" s="73"/>
      <c r="G134" s="591"/>
      <c r="H134" s="988"/>
      <c r="I134" s="73"/>
      <c r="J134" s="73"/>
      <c r="K134" s="74"/>
      <c r="L134" s="74"/>
      <c r="M134" s="989"/>
      <c r="N134" s="74"/>
      <c r="O134" s="1860"/>
      <c r="P134" s="73"/>
      <c r="Q134" s="73"/>
      <c r="R134" s="73"/>
      <c r="S134" s="73"/>
      <c r="T134" s="73"/>
      <c r="U134" s="73"/>
      <c r="V134" s="73"/>
      <c r="W134" s="73"/>
      <c r="X134" s="73"/>
      <c r="Y134" s="73"/>
      <c r="Z134" s="73"/>
    </row>
    <row r="135" spans="1:26" ht="15" customHeight="1">
      <c r="A135" s="73"/>
      <c r="B135" s="73"/>
      <c r="C135" s="73"/>
      <c r="D135" s="73"/>
      <c r="E135" s="73"/>
      <c r="F135" s="73"/>
      <c r="G135" s="591"/>
      <c r="H135" s="988"/>
      <c r="I135" s="73"/>
      <c r="J135" s="73"/>
      <c r="K135" s="74"/>
      <c r="L135" s="74"/>
      <c r="M135" s="989"/>
      <c r="N135" s="74"/>
      <c r="O135" s="1860"/>
      <c r="P135" s="73"/>
      <c r="Q135" s="73"/>
      <c r="R135" s="73"/>
      <c r="S135" s="73"/>
      <c r="T135" s="73"/>
      <c r="U135" s="73"/>
      <c r="V135" s="73"/>
      <c r="W135" s="73"/>
      <c r="X135" s="73"/>
      <c r="Y135" s="73"/>
      <c r="Z135" s="73"/>
    </row>
    <row r="136" spans="1:26" ht="15" customHeight="1">
      <c r="A136" s="73"/>
      <c r="B136" s="73"/>
      <c r="C136" s="73"/>
      <c r="D136" s="73"/>
      <c r="E136" s="73"/>
      <c r="F136" s="73"/>
      <c r="G136" s="591"/>
      <c r="H136" s="988"/>
      <c r="I136" s="73"/>
      <c r="J136" s="73"/>
      <c r="K136" s="74"/>
      <c r="L136" s="74"/>
      <c r="M136" s="989"/>
      <c r="N136" s="74"/>
      <c r="O136" s="1860"/>
      <c r="P136" s="73"/>
      <c r="Q136" s="73"/>
      <c r="R136" s="73"/>
      <c r="S136" s="73"/>
      <c r="T136" s="73"/>
      <c r="U136" s="73"/>
      <c r="V136" s="73"/>
      <c r="W136" s="73"/>
      <c r="X136" s="73"/>
      <c r="Y136" s="73"/>
      <c r="Z136" s="73"/>
    </row>
    <row r="137" spans="1:26" ht="15" customHeight="1">
      <c r="A137" s="73"/>
      <c r="B137" s="73"/>
      <c r="C137" s="73"/>
      <c r="D137" s="73"/>
      <c r="E137" s="73"/>
      <c r="F137" s="73"/>
      <c r="G137" s="591"/>
      <c r="H137" s="988"/>
      <c r="I137" s="73"/>
      <c r="J137" s="73"/>
      <c r="K137" s="74"/>
      <c r="L137" s="74"/>
      <c r="M137" s="989"/>
      <c r="N137" s="74"/>
      <c r="O137" s="1860"/>
      <c r="P137" s="73"/>
      <c r="Q137" s="73"/>
      <c r="R137" s="73"/>
      <c r="S137" s="73"/>
      <c r="T137" s="73"/>
      <c r="U137" s="73"/>
      <c r="V137" s="73"/>
      <c r="W137" s="73"/>
      <c r="X137" s="73"/>
      <c r="Y137" s="73"/>
      <c r="Z137" s="73"/>
    </row>
    <row r="138" spans="1:26" ht="15" customHeight="1">
      <c r="A138" s="73"/>
      <c r="B138" s="73"/>
      <c r="C138" s="73"/>
      <c r="D138" s="73"/>
      <c r="E138" s="73"/>
      <c r="F138" s="73"/>
      <c r="G138" s="591"/>
      <c r="H138" s="988"/>
      <c r="I138" s="73"/>
      <c r="J138" s="73"/>
      <c r="K138" s="74"/>
      <c r="L138" s="74"/>
      <c r="M138" s="989"/>
      <c r="N138" s="74"/>
      <c r="O138" s="1860"/>
      <c r="P138" s="73"/>
      <c r="Q138" s="73"/>
      <c r="R138" s="73"/>
      <c r="S138" s="73"/>
      <c r="T138" s="73"/>
      <c r="U138" s="73"/>
      <c r="V138" s="73"/>
      <c r="W138" s="73"/>
      <c r="X138" s="73"/>
      <c r="Y138" s="73"/>
      <c r="Z138" s="73"/>
    </row>
    <row r="139" spans="1:26" ht="15" customHeight="1">
      <c r="A139" s="73"/>
      <c r="B139" s="73"/>
      <c r="C139" s="73"/>
      <c r="D139" s="73"/>
      <c r="E139" s="73"/>
      <c r="F139" s="73"/>
      <c r="G139" s="591"/>
      <c r="H139" s="988"/>
      <c r="I139" s="73"/>
      <c r="J139" s="73"/>
      <c r="K139" s="74"/>
      <c r="L139" s="74"/>
      <c r="M139" s="989"/>
      <c r="N139" s="74"/>
      <c r="O139" s="1860"/>
      <c r="P139" s="73"/>
      <c r="Q139" s="73"/>
      <c r="R139" s="73"/>
      <c r="S139" s="73"/>
      <c r="T139" s="73"/>
      <c r="U139" s="73"/>
      <c r="V139" s="73"/>
      <c r="W139" s="73"/>
      <c r="X139" s="73"/>
      <c r="Y139" s="73"/>
      <c r="Z139" s="73"/>
    </row>
    <row r="140" spans="1:26" ht="15" customHeight="1">
      <c r="A140" s="73"/>
      <c r="B140" s="73"/>
      <c r="C140" s="73"/>
      <c r="D140" s="73"/>
      <c r="E140" s="73"/>
      <c r="F140" s="73"/>
      <c r="G140" s="591"/>
      <c r="H140" s="988"/>
      <c r="I140" s="73"/>
      <c r="J140" s="73"/>
      <c r="K140" s="74"/>
      <c r="L140" s="74"/>
      <c r="M140" s="989"/>
      <c r="N140" s="74"/>
      <c r="O140" s="1860"/>
      <c r="P140" s="73"/>
      <c r="Q140" s="73"/>
      <c r="R140" s="73"/>
      <c r="S140" s="73"/>
      <c r="T140" s="73"/>
      <c r="U140" s="73"/>
      <c r="V140" s="73"/>
      <c r="W140" s="73"/>
      <c r="X140" s="73"/>
      <c r="Y140" s="73"/>
      <c r="Z140" s="73"/>
    </row>
    <row r="141" spans="1:26" ht="15" customHeight="1">
      <c r="A141" s="73"/>
      <c r="B141" s="73"/>
      <c r="C141" s="73"/>
      <c r="D141" s="73"/>
      <c r="E141" s="73"/>
      <c r="F141" s="73"/>
      <c r="G141" s="591"/>
      <c r="H141" s="988"/>
      <c r="I141" s="73"/>
      <c r="J141" s="73"/>
      <c r="K141" s="74"/>
      <c r="L141" s="74"/>
      <c r="M141" s="989"/>
      <c r="N141" s="74"/>
      <c r="O141" s="1860"/>
      <c r="P141" s="73"/>
      <c r="Q141" s="73"/>
      <c r="R141" s="73"/>
      <c r="S141" s="73"/>
      <c r="T141" s="73"/>
      <c r="U141" s="73"/>
      <c r="V141" s="73"/>
      <c r="W141" s="73"/>
      <c r="X141" s="73"/>
      <c r="Y141" s="73"/>
      <c r="Z141" s="73"/>
    </row>
    <row r="142" spans="1:26" ht="15" customHeight="1">
      <c r="A142" s="73"/>
      <c r="B142" s="73"/>
      <c r="C142" s="73"/>
      <c r="D142" s="73"/>
      <c r="E142" s="73"/>
      <c r="F142" s="73"/>
      <c r="G142" s="591"/>
      <c r="H142" s="988"/>
      <c r="I142" s="73"/>
      <c r="J142" s="73"/>
      <c r="K142" s="74"/>
      <c r="L142" s="74"/>
      <c r="M142" s="989"/>
      <c r="N142" s="74"/>
      <c r="O142" s="1860"/>
      <c r="P142" s="73"/>
      <c r="Q142" s="73"/>
      <c r="R142" s="73"/>
      <c r="S142" s="73"/>
      <c r="T142" s="73"/>
      <c r="U142" s="73"/>
      <c r="V142" s="73"/>
      <c r="W142" s="73"/>
      <c r="X142" s="73"/>
      <c r="Y142" s="73"/>
      <c r="Z142" s="73"/>
    </row>
    <row r="143" spans="1:26" ht="15" customHeight="1">
      <c r="A143" s="73"/>
      <c r="B143" s="73"/>
      <c r="C143" s="73"/>
      <c r="D143" s="73"/>
      <c r="E143" s="73"/>
      <c r="F143" s="73"/>
      <c r="G143" s="591"/>
      <c r="H143" s="988"/>
      <c r="I143" s="73"/>
      <c r="J143" s="73"/>
      <c r="K143" s="74"/>
      <c r="L143" s="74"/>
      <c r="M143" s="989"/>
      <c r="N143" s="74"/>
      <c r="O143" s="1860"/>
      <c r="P143" s="73"/>
      <c r="Q143" s="73"/>
      <c r="R143" s="73"/>
      <c r="S143" s="73"/>
      <c r="T143" s="73"/>
      <c r="U143" s="73"/>
      <c r="V143" s="73"/>
      <c r="W143" s="73"/>
      <c r="X143" s="73"/>
      <c r="Y143" s="73"/>
      <c r="Z143" s="73"/>
    </row>
    <row r="144" spans="1:26" ht="15" customHeight="1">
      <c r="A144" s="73"/>
      <c r="B144" s="73"/>
      <c r="C144" s="73"/>
      <c r="D144" s="73"/>
      <c r="E144" s="73"/>
      <c r="F144" s="73"/>
      <c r="G144" s="591"/>
      <c r="H144" s="988"/>
      <c r="I144" s="73"/>
      <c r="J144" s="73"/>
      <c r="K144" s="74"/>
      <c r="L144" s="74"/>
      <c r="M144" s="989"/>
      <c r="N144" s="74"/>
      <c r="O144" s="1860"/>
      <c r="P144" s="73"/>
      <c r="Q144" s="73"/>
      <c r="R144" s="73"/>
      <c r="S144" s="73"/>
      <c r="T144" s="73"/>
      <c r="U144" s="73"/>
      <c r="V144" s="73"/>
      <c r="W144" s="73"/>
      <c r="X144" s="73"/>
      <c r="Y144" s="73"/>
      <c r="Z144" s="73"/>
    </row>
    <row r="145" spans="1:26" ht="15" customHeight="1">
      <c r="A145" s="73"/>
      <c r="B145" s="73"/>
      <c r="C145" s="73"/>
      <c r="D145" s="73"/>
      <c r="E145" s="73"/>
      <c r="F145" s="73"/>
      <c r="G145" s="591"/>
      <c r="H145" s="988"/>
      <c r="I145" s="73"/>
      <c r="J145" s="73"/>
      <c r="K145" s="74"/>
      <c r="L145" s="74"/>
      <c r="M145" s="989"/>
      <c r="N145" s="74"/>
      <c r="O145" s="1860"/>
      <c r="P145" s="73"/>
      <c r="Q145" s="73"/>
      <c r="R145" s="73"/>
      <c r="S145" s="73"/>
      <c r="T145" s="73"/>
      <c r="U145" s="73"/>
      <c r="V145" s="73"/>
      <c r="W145" s="73"/>
      <c r="X145" s="73"/>
      <c r="Y145" s="73"/>
      <c r="Z145" s="73"/>
    </row>
    <row r="146" spans="1:26" ht="15" customHeight="1">
      <c r="A146" s="73"/>
      <c r="B146" s="73"/>
      <c r="C146" s="73"/>
      <c r="D146" s="73"/>
      <c r="E146" s="73"/>
      <c r="F146" s="73"/>
      <c r="G146" s="591"/>
      <c r="H146" s="988"/>
      <c r="I146" s="73"/>
      <c r="J146" s="73"/>
      <c r="K146" s="74"/>
      <c r="L146" s="74"/>
      <c r="M146" s="989"/>
      <c r="N146" s="74"/>
      <c r="O146" s="1860"/>
      <c r="P146" s="73"/>
      <c r="Q146" s="73"/>
      <c r="R146" s="73"/>
      <c r="S146" s="73"/>
      <c r="T146" s="73"/>
      <c r="U146" s="73"/>
      <c r="V146" s="73"/>
      <c r="W146" s="73"/>
      <c r="X146" s="73"/>
      <c r="Y146" s="73"/>
      <c r="Z146" s="73"/>
    </row>
    <row r="147" spans="1:26" ht="15" customHeight="1">
      <c r="A147" s="73"/>
      <c r="B147" s="73"/>
      <c r="C147" s="73"/>
      <c r="D147" s="73"/>
      <c r="E147" s="73"/>
      <c r="F147" s="73"/>
      <c r="G147" s="591"/>
      <c r="H147" s="988"/>
      <c r="I147" s="73"/>
      <c r="J147" s="73"/>
      <c r="K147" s="74"/>
      <c r="L147" s="74"/>
      <c r="M147" s="989"/>
      <c r="N147" s="74"/>
      <c r="O147" s="1860"/>
      <c r="P147" s="73"/>
      <c r="Q147" s="73"/>
      <c r="R147" s="73"/>
      <c r="S147" s="73"/>
      <c r="T147" s="73"/>
      <c r="U147" s="73"/>
      <c r="V147" s="73"/>
      <c r="W147" s="73"/>
      <c r="X147" s="73"/>
      <c r="Y147" s="73"/>
      <c r="Z147" s="73"/>
    </row>
    <row r="148" spans="1:26" ht="15" customHeight="1">
      <c r="A148" s="73"/>
      <c r="B148" s="73"/>
      <c r="C148" s="73"/>
      <c r="D148" s="73"/>
      <c r="E148" s="73"/>
      <c r="F148" s="73"/>
      <c r="G148" s="591"/>
      <c r="H148" s="988"/>
      <c r="I148" s="73"/>
      <c r="J148" s="73"/>
      <c r="K148" s="74"/>
      <c r="L148" s="74"/>
      <c r="M148" s="989"/>
      <c r="N148" s="74"/>
      <c r="O148" s="1860"/>
      <c r="P148" s="73"/>
      <c r="Q148" s="73"/>
      <c r="R148" s="73"/>
      <c r="S148" s="73"/>
      <c r="T148" s="73"/>
      <c r="U148" s="73"/>
      <c r="V148" s="73"/>
      <c r="W148" s="73"/>
      <c r="X148" s="73"/>
      <c r="Y148" s="73"/>
      <c r="Z148" s="73"/>
    </row>
    <row r="149" spans="1:26" ht="15" customHeight="1">
      <c r="A149" s="73"/>
      <c r="B149" s="73"/>
      <c r="C149" s="73"/>
      <c r="D149" s="73"/>
      <c r="E149" s="73"/>
      <c r="F149" s="73"/>
      <c r="G149" s="591"/>
      <c r="H149" s="988"/>
      <c r="I149" s="73"/>
      <c r="J149" s="73"/>
      <c r="K149" s="74"/>
      <c r="L149" s="74"/>
      <c r="M149" s="989"/>
      <c r="N149" s="74"/>
      <c r="O149" s="1860"/>
      <c r="P149" s="73"/>
      <c r="Q149" s="73"/>
      <c r="R149" s="73"/>
      <c r="S149" s="73"/>
      <c r="T149" s="73"/>
      <c r="U149" s="73"/>
      <c r="V149" s="73"/>
      <c r="W149" s="73"/>
      <c r="X149" s="73"/>
      <c r="Y149" s="73"/>
      <c r="Z149" s="73"/>
    </row>
    <row r="150" spans="1:26" ht="15" customHeight="1">
      <c r="A150" s="73"/>
      <c r="B150" s="73"/>
      <c r="C150" s="73"/>
      <c r="D150" s="73"/>
      <c r="E150" s="73"/>
      <c r="F150" s="73"/>
      <c r="G150" s="591"/>
      <c r="H150" s="988"/>
      <c r="I150" s="73"/>
      <c r="J150" s="73"/>
      <c r="K150" s="74"/>
      <c r="L150" s="74"/>
      <c r="M150" s="989"/>
      <c r="N150" s="74"/>
      <c r="O150" s="1860"/>
      <c r="P150" s="73"/>
      <c r="Q150" s="73"/>
      <c r="R150" s="73"/>
      <c r="S150" s="73"/>
      <c r="T150" s="73"/>
      <c r="U150" s="73"/>
      <c r="V150" s="73"/>
      <c r="W150" s="73"/>
      <c r="X150" s="73"/>
      <c r="Y150" s="73"/>
      <c r="Z150" s="73"/>
    </row>
    <row r="151" spans="1:26" ht="15" customHeight="1">
      <c r="A151" s="73"/>
      <c r="B151" s="73"/>
      <c r="C151" s="73"/>
      <c r="D151" s="73"/>
      <c r="E151" s="73"/>
      <c r="F151" s="73"/>
      <c r="G151" s="591"/>
      <c r="H151" s="988"/>
      <c r="I151" s="73"/>
      <c r="J151" s="73"/>
      <c r="K151" s="74"/>
      <c r="L151" s="74"/>
      <c r="M151" s="989"/>
      <c r="N151" s="74"/>
      <c r="O151" s="1860"/>
      <c r="P151" s="73"/>
      <c r="Q151" s="73"/>
      <c r="R151" s="73"/>
      <c r="S151" s="73"/>
      <c r="T151" s="73"/>
      <c r="U151" s="73"/>
      <c r="V151" s="73"/>
      <c r="W151" s="73"/>
      <c r="X151" s="73"/>
      <c r="Y151" s="73"/>
      <c r="Z151" s="73"/>
    </row>
    <row r="152" spans="1:26" ht="15" customHeight="1">
      <c r="A152" s="73"/>
      <c r="B152" s="73"/>
      <c r="C152" s="73"/>
      <c r="D152" s="73"/>
      <c r="E152" s="73"/>
      <c r="F152" s="73"/>
      <c r="G152" s="591"/>
      <c r="H152" s="988"/>
      <c r="I152" s="73"/>
      <c r="J152" s="73"/>
      <c r="K152" s="74"/>
      <c r="L152" s="74"/>
      <c r="M152" s="989"/>
      <c r="N152" s="74"/>
      <c r="O152" s="1860"/>
      <c r="P152" s="73"/>
      <c r="Q152" s="73"/>
      <c r="R152" s="73"/>
      <c r="S152" s="73"/>
      <c r="T152" s="73"/>
      <c r="U152" s="73"/>
      <c r="V152" s="73"/>
      <c r="W152" s="73"/>
      <c r="X152" s="73"/>
      <c r="Y152" s="73"/>
      <c r="Z152" s="73"/>
    </row>
    <row r="153" spans="1:26" ht="15" customHeight="1">
      <c r="A153" s="73"/>
      <c r="B153" s="73"/>
      <c r="C153" s="73"/>
      <c r="D153" s="73"/>
      <c r="E153" s="73"/>
      <c r="F153" s="73"/>
      <c r="G153" s="591"/>
      <c r="H153" s="988"/>
      <c r="I153" s="73"/>
      <c r="J153" s="73"/>
      <c r="K153" s="74"/>
      <c r="L153" s="74"/>
      <c r="M153" s="989"/>
      <c r="N153" s="74"/>
      <c r="O153" s="1860"/>
      <c r="P153" s="73"/>
      <c r="Q153" s="73"/>
      <c r="R153" s="73"/>
      <c r="S153" s="73"/>
      <c r="T153" s="73"/>
      <c r="U153" s="73"/>
      <c r="V153" s="73"/>
      <c r="W153" s="73"/>
      <c r="X153" s="73"/>
      <c r="Y153" s="73"/>
      <c r="Z153" s="73"/>
    </row>
    <row r="154" spans="1:26" ht="15" customHeight="1">
      <c r="A154" s="73"/>
      <c r="B154" s="73"/>
      <c r="C154" s="73"/>
      <c r="D154" s="73"/>
      <c r="E154" s="73"/>
      <c r="F154" s="73"/>
      <c r="G154" s="591"/>
      <c r="H154" s="988"/>
      <c r="I154" s="73"/>
      <c r="J154" s="73"/>
      <c r="K154" s="74"/>
      <c r="L154" s="74"/>
      <c r="M154" s="989"/>
      <c r="N154" s="74"/>
      <c r="O154" s="1860"/>
      <c r="P154" s="73"/>
      <c r="Q154" s="73"/>
      <c r="R154" s="73"/>
      <c r="S154" s="73"/>
      <c r="T154" s="73"/>
      <c r="U154" s="73"/>
      <c r="V154" s="73"/>
      <c r="W154" s="73"/>
      <c r="X154" s="73"/>
      <c r="Y154" s="73"/>
      <c r="Z154" s="73"/>
    </row>
    <row r="155" spans="1:26" ht="15" customHeight="1">
      <c r="A155" s="73"/>
      <c r="B155" s="73"/>
      <c r="C155" s="73"/>
      <c r="D155" s="73"/>
      <c r="E155" s="73"/>
      <c r="F155" s="73"/>
      <c r="G155" s="591"/>
      <c r="H155" s="988"/>
      <c r="I155" s="73"/>
      <c r="J155" s="73"/>
      <c r="K155" s="74"/>
      <c r="L155" s="74"/>
      <c r="M155" s="989"/>
      <c r="N155" s="74"/>
      <c r="O155" s="1860"/>
      <c r="P155" s="73"/>
      <c r="Q155" s="73"/>
      <c r="R155" s="73"/>
      <c r="S155" s="73"/>
      <c r="T155" s="73"/>
      <c r="U155" s="73"/>
      <c r="V155" s="73"/>
      <c r="W155" s="73"/>
      <c r="X155" s="73"/>
      <c r="Y155" s="73"/>
      <c r="Z155" s="73"/>
    </row>
    <row r="156" spans="1:26" ht="15" customHeight="1">
      <c r="A156" s="73"/>
      <c r="B156" s="73"/>
      <c r="C156" s="73"/>
      <c r="D156" s="73"/>
      <c r="E156" s="73"/>
      <c r="F156" s="73"/>
      <c r="G156" s="591"/>
      <c r="H156" s="988"/>
      <c r="I156" s="73"/>
      <c r="J156" s="73"/>
      <c r="K156" s="74"/>
      <c r="L156" s="74"/>
      <c r="M156" s="989"/>
      <c r="N156" s="74"/>
      <c r="O156" s="1860"/>
      <c r="P156" s="73"/>
      <c r="Q156" s="73"/>
      <c r="R156" s="73"/>
      <c r="S156" s="73"/>
      <c r="T156" s="73"/>
      <c r="U156" s="73"/>
      <c r="V156" s="73"/>
      <c r="W156" s="73"/>
      <c r="X156" s="73"/>
      <c r="Y156" s="73"/>
      <c r="Z156" s="73"/>
    </row>
    <row r="157" spans="1:26" ht="15" customHeight="1">
      <c r="A157" s="73"/>
      <c r="B157" s="73"/>
      <c r="C157" s="73"/>
      <c r="D157" s="73"/>
      <c r="E157" s="73"/>
      <c r="F157" s="73"/>
      <c r="G157" s="591"/>
      <c r="H157" s="988"/>
      <c r="I157" s="73"/>
      <c r="J157" s="73"/>
      <c r="K157" s="74"/>
      <c r="L157" s="74"/>
      <c r="M157" s="989"/>
      <c r="N157" s="74"/>
      <c r="O157" s="1860"/>
      <c r="P157" s="73"/>
      <c r="Q157" s="73"/>
      <c r="R157" s="73"/>
      <c r="S157" s="73"/>
      <c r="T157" s="73"/>
      <c r="U157" s="73"/>
      <c r="V157" s="73"/>
      <c r="W157" s="73"/>
      <c r="X157" s="73"/>
      <c r="Y157" s="73"/>
      <c r="Z157" s="73"/>
    </row>
    <row r="158" spans="1:26" ht="15" customHeight="1">
      <c r="A158" s="73"/>
      <c r="B158" s="73"/>
      <c r="C158" s="73"/>
      <c r="D158" s="73"/>
      <c r="E158" s="73"/>
      <c r="F158" s="73"/>
      <c r="G158" s="591"/>
      <c r="H158" s="988"/>
      <c r="I158" s="73"/>
      <c r="J158" s="73"/>
      <c r="K158" s="74"/>
      <c r="L158" s="74"/>
      <c r="M158" s="989"/>
      <c r="N158" s="74"/>
      <c r="O158" s="1860"/>
      <c r="P158" s="73"/>
      <c r="Q158" s="73"/>
      <c r="R158" s="73"/>
      <c r="S158" s="73"/>
      <c r="T158" s="73"/>
      <c r="U158" s="73"/>
      <c r="V158" s="73"/>
      <c r="W158" s="73"/>
      <c r="X158" s="73"/>
      <c r="Y158" s="73"/>
      <c r="Z158" s="73"/>
    </row>
    <row r="159" spans="1:26" ht="15" customHeight="1">
      <c r="A159" s="73"/>
      <c r="B159" s="73"/>
      <c r="C159" s="73"/>
      <c r="D159" s="73"/>
      <c r="E159" s="73"/>
      <c r="F159" s="73"/>
      <c r="G159" s="591"/>
      <c r="H159" s="988"/>
      <c r="I159" s="73"/>
      <c r="J159" s="73"/>
      <c r="K159" s="74"/>
      <c r="L159" s="74"/>
      <c r="M159" s="989"/>
      <c r="N159" s="74"/>
      <c r="O159" s="1860"/>
      <c r="P159" s="73"/>
      <c r="Q159" s="73"/>
      <c r="R159" s="73"/>
      <c r="S159" s="73"/>
      <c r="T159" s="73"/>
      <c r="U159" s="73"/>
      <c r="V159" s="73"/>
      <c r="W159" s="73"/>
      <c r="X159" s="73"/>
      <c r="Y159" s="73"/>
      <c r="Z159" s="73"/>
    </row>
    <row r="160" spans="1:26" ht="15" customHeight="1">
      <c r="A160" s="73"/>
      <c r="B160" s="73"/>
      <c r="C160" s="73"/>
      <c r="D160" s="73"/>
      <c r="E160" s="73"/>
      <c r="F160" s="73"/>
      <c r="G160" s="591"/>
      <c r="H160" s="988"/>
      <c r="I160" s="73"/>
      <c r="J160" s="73"/>
      <c r="K160" s="74"/>
      <c r="L160" s="74"/>
      <c r="M160" s="989"/>
      <c r="N160" s="74"/>
      <c r="O160" s="1860"/>
      <c r="P160" s="73"/>
      <c r="Q160" s="73"/>
      <c r="R160" s="73"/>
      <c r="S160" s="73"/>
      <c r="T160" s="73"/>
      <c r="U160" s="73"/>
      <c r="V160" s="73"/>
      <c r="W160" s="73"/>
      <c r="X160" s="73"/>
      <c r="Y160" s="73"/>
      <c r="Z160" s="73"/>
    </row>
    <row r="161" spans="1:26" ht="15" customHeight="1">
      <c r="A161" s="73"/>
      <c r="B161" s="73"/>
      <c r="C161" s="73"/>
      <c r="D161" s="73"/>
      <c r="E161" s="73"/>
      <c r="F161" s="73"/>
      <c r="G161" s="591"/>
      <c r="H161" s="988"/>
      <c r="I161" s="73"/>
      <c r="J161" s="73"/>
      <c r="K161" s="74"/>
      <c r="L161" s="74"/>
      <c r="M161" s="989"/>
      <c r="N161" s="74"/>
      <c r="O161" s="1860"/>
      <c r="P161" s="73"/>
      <c r="Q161" s="73"/>
      <c r="R161" s="73"/>
      <c r="S161" s="73"/>
      <c r="T161" s="73"/>
      <c r="U161" s="73"/>
      <c r="V161" s="73"/>
      <c r="W161" s="73"/>
      <c r="X161" s="73"/>
      <c r="Y161" s="73"/>
      <c r="Z161" s="73"/>
    </row>
    <row r="162" spans="1:26" ht="15" customHeight="1">
      <c r="A162" s="73"/>
      <c r="B162" s="73"/>
      <c r="C162" s="73"/>
      <c r="D162" s="73"/>
      <c r="E162" s="73"/>
      <c r="F162" s="73"/>
      <c r="G162" s="591"/>
      <c r="H162" s="988"/>
      <c r="I162" s="73"/>
      <c r="J162" s="73"/>
      <c r="K162" s="74"/>
      <c r="L162" s="74"/>
      <c r="M162" s="989"/>
      <c r="N162" s="74"/>
      <c r="O162" s="1860"/>
      <c r="P162" s="73"/>
      <c r="Q162" s="73"/>
      <c r="R162" s="73"/>
      <c r="S162" s="73"/>
      <c r="T162" s="73"/>
      <c r="U162" s="73"/>
      <c r="V162" s="73"/>
      <c r="W162" s="73"/>
      <c r="X162" s="73"/>
      <c r="Y162" s="73"/>
      <c r="Z162" s="73"/>
    </row>
    <row r="163" spans="1:26" ht="15" customHeight="1">
      <c r="A163" s="73"/>
      <c r="B163" s="73"/>
      <c r="C163" s="73"/>
      <c r="D163" s="73"/>
      <c r="E163" s="73"/>
      <c r="F163" s="73"/>
      <c r="G163" s="591"/>
      <c r="H163" s="988"/>
      <c r="I163" s="73"/>
      <c r="J163" s="73"/>
      <c r="K163" s="74"/>
      <c r="L163" s="74"/>
      <c r="M163" s="989"/>
      <c r="N163" s="74"/>
      <c r="O163" s="1860"/>
      <c r="P163" s="73"/>
      <c r="Q163" s="73"/>
      <c r="R163" s="73"/>
      <c r="S163" s="73"/>
      <c r="T163" s="73"/>
      <c r="U163" s="73"/>
      <c r="V163" s="73"/>
      <c r="W163" s="73"/>
      <c r="X163" s="73"/>
      <c r="Y163" s="73"/>
      <c r="Z163" s="73"/>
    </row>
    <row r="164" spans="1:26" ht="15" customHeight="1">
      <c r="A164" s="73"/>
      <c r="B164" s="73"/>
      <c r="C164" s="73"/>
      <c r="D164" s="73"/>
      <c r="E164" s="73"/>
      <c r="F164" s="73"/>
      <c r="G164" s="591"/>
      <c r="H164" s="988"/>
      <c r="I164" s="73"/>
      <c r="J164" s="73"/>
      <c r="K164" s="74"/>
      <c r="L164" s="74"/>
      <c r="M164" s="989"/>
      <c r="N164" s="74"/>
      <c r="O164" s="1860"/>
      <c r="P164" s="73"/>
      <c r="Q164" s="73"/>
      <c r="R164" s="73"/>
      <c r="S164" s="73"/>
      <c r="T164" s="73"/>
      <c r="U164" s="73"/>
      <c r="V164" s="73"/>
      <c r="W164" s="73"/>
      <c r="X164" s="73"/>
      <c r="Y164" s="73"/>
      <c r="Z164" s="73"/>
    </row>
    <row r="165" spans="1:26" ht="15" customHeight="1">
      <c r="A165" s="73"/>
      <c r="B165" s="73"/>
      <c r="C165" s="73"/>
      <c r="D165" s="73"/>
      <c r="E165" s="73"/>
      <c r="F165" s="73"/>
      <c r="G165" s="591"/>
      <c r="H165" s="988"/>
      <c r="I165" s="73"/>
      <c r="J165" s="73"/>
      <c r="K165" s="74"/>
      <c r="L165" s="74"/>
      <c r="M165" s="989"/>
      <c r="N165" s="74"/>
      <c r="O165" s="1860"/>
      <c r="P165" s="73"/>
      <c r="Q165" s="73"/>
      <c r="R165" s="73"/>
      <c r="S165" s="73"/>
      <c r="T165" s="73"/>
      <c r="U165" s="73"/>
      <c r="V165" s="73"/>
      <c r="W165" s="73"/>
      <c r="X165" s="73"/>
      <c r="Y165" s="73"/>
      <c r="Z165" s="73"/>
    </row>
    <row r="166" spans="1:26" ht="15" customHeight="1">
      <c r="A166" s="73"/>
      <c r="B166" s="73"/>
      <c r="C166" s="73"/>
      <c r="D166" s="73"/>
      <c r="E166" s="73"/>
      <c r="F166" s="73"/>
      <c r="G166" s="591"/>
      <c r="H166" s="988"/>
      <c r="I166" s="73"/>
      <c r="J166" s="73"/>
      <c r="K166" s="74"/>
      <c r="L166" s="74"/>
      <c r="M166" s="989"/>
      <c r="N166" s="74"/>
      <c r="O166" s="1860"/>
      <c r="P166" s="73"/>
      <c r="Q166" s="73"/>
      <c r="R166" s="73"/>
      <c r="S166" s="73"/>
      <c r="T166" s="73"/>
      <c r="U166" s="73"/>
      <c r="V166" s="73"/>
      <c r="W166" s="73"/>
      <c r="X166" s="73"/>
      <c r="Y166" s="73"/>
      <c r="Z166" s="73"/>
    </row>
    <row r="167" spans="1:26" ht="15" customHeight="1">
      <c r="A167" s="73"/>
      <c r="B167" s="73"/>
      <c r="C167" s="73"/>
      <c r="D167" s="73"/>
      <c r="E167" s="73"/>
      <c r="F167" s="73"/>
      <c r="G167" s="591"/>
      <c r="H167" s="988"/>
      <c r="I167" s="73"/>
      <c r="J167" s="73"/>
      <c r="K167" s="74"/>
      <c r="L167" s="74"/>
      <c r="M167" s="989"/>
      <c r="N167" s="74"/>
      <c r="O167" s="1860"/>
      <c r="P167" s="73"/>
      <c r="Q167" s="73"/>
      <c r="R167" s="73"/>
      <c r="S167" s="73"/>
      <c r="T167" s="73"/>
      <c r="U167" s="73"/>
      <c r="V167" s="73"/>
      <c r="W167" s="73"/>
      <c r="X167" s="73"/>
      <c r="Y167" s="73"/>
      <c r="Z167" s="73"/>
    </row>
    <row r="168" spans="1:26" ht="15" customHeight="1">
      <c r="A168" s="73"/>
      <c r="B168" s="73"/>
      <c r="C168" s="73"/>
      <c r="D168" s="73"/>
      <c r="E168" s="73"/>
      <c r="F168" s="73"/>
      <c r="G168" s="591"/>
      <c r="H168" s="988"/>
      <c r="I168" s="73"/>
      <c r="J168" s="73"/>
      <c r="K168" s="74"/>
      <c r="L168" s="74"/>
      <c r="M168" s="989"/>
      <c r="N168" s="74"/>
      <c r="O168" s="1860"/>
      <c r="P168" s="73"/>
      <c r="Q168" s="73"/>
      <c r="R168" s="73"/>
      <c r="S168" s="73"/>
      <c r="T168" s="73"/>
      <c r="U168" s="73"/>
      <c r="V168" s="73"/>
      <c r="W168" s="73"/>
      <c r="X168" s="73"/>
      <c r="Y168" s="73"/>
      <c r="Z168" s="73"/>
    </row>
    <row r="169" spans="1:26" ht="15" customHeight="1">
      <c r="A169" s="73"/>
      <c r="B169" s="73"/>
      <c r="C169" s="73"/>
      <c r="D169" s="73"/>
      <c r="E169" s="73"/>
      <c r="F169" s="73"/>
      <c r="G169" s="591"/>
      <c r="H169" s="988"/>
      <c r="I169" s="73"/>
      <c r="J169" s="73"/>
      <c r="K169" s="74"/>
      <c r="L169" s="74"/>
      <c r="M169" s="989"/>
      <c r="N169" s="74"/>
      <c r="O169" s="1860"/>
      <c r="P169" s="73"/>
      <c r="Q169" s="73"/>
      <c r="R169" s="73"/>
      <c r="S169" s="73"/>
      <c r="T169" s="73"/>
      <c r="U169" s="73"/>
      <c r="V169" s="73"/>
      <c r="W169" s="73"/>
      <c r="X169" s="73"/>
      <c r="Y169" s="73"/>
      <c r="Z169" s="73"/>
    </row>
    <row r="170" spans="1:26" ht="15" customHeight="1">
      <c r="A170" s="73"/>
      <c r="B170" s="73"/>
      <c r="C170" s="73"/>
      <c r="D170" s="73"/>
      <c r="E170" s="73"/>
      <c r="F170" s="73"/>
      <c r="G170" s="591"/>
      <c r="H170" s="988"/>
      <c r="I170" s="73"/>
      <c r="J170" s="73"/>
      <c r="K170" s="74"/>
      <c r="L170" s="74"/>
      <c r="M170" s="989"/>
      <c r="N170" s="74"/>
      <c r="O170" s="1860"/>
      <c r="P170" s="73"/>
      <c r="Q170" s="73"/>
      <c r="R170" s="73"/>
      <c r="S170" s="73"/>
      <c r="T170" s="73"/>
      <c r="U170" s="73"/>
      <c r="V170" s="73"/>
      <c r="W170" s="73"/>
      <c r="X170" s="73"/>
      <c r="Y170" s="73"/>
      <c r="Z170" s="73"/>
    </row>
    <row r="171" spans="1:26" ht="15" customHeight="1">
      <c r="A171" s="73"/>
      <c r="B171" s="73"/>
      <c r="C171" s="73"/>
      <c r="D171" s="73"/>
      <c r="E171" s="73"/>
      <c r="F171" s="73"/>
      <c r="G171" s="591"/>
      <c r="H171" s="988"/>
      <c r="I171" s="73"/>
      <c r="J171" s="73"/>
      <c r="K171" s="74"/>
      <c r="L171" s="74"/>
      <c r="M171" s="989"/>
      <c r="N171" s="74"/>
      <c r="O171" s="1860"/>
      <c r="P171" s="73"/>
      <c r="Q171" s="73"/>
      <c r="R171" s="73"/>
      <c r="S171" s="73"/>
      <c r="T171" s="73"/>
      <c r="U171" s="73"/>
      <c r="V171" s="73"/>
      <c r="W171" s="73"/>
      <c r="X171" s="73"/>
      <c r="Y171" s="73"/>
      <c r="Z171" s="73"/>
    </row>
    <row r="172" spans="1:26" ht="15" customHeight="1">
      <c r="A172" s="73"/>
      <c r="B172" s="73"/>
      <c r="C172" s="73"/>
      <c r="D172" s="73"/>
      <c r="E172" s="73"/>
      <c r="F172" s="73"/>
      <c r="G172" s="591"/>
      <c r="H172" s="988"/>
      <c r="I172" s="73"/>
      <c r="J172" s="73"/>
      <c r="K172" s="74"/>
      <c r="L172" s="74"/>
      <c r="M172" s="989"/>
      <c r="N172" s="74"/>
      <c r="O172" s="1860"/>
      <c r="P172" s="73"/>
      <c r="Q172" s="73"/>
      <c r="R172" s="73"/>
      <c r="S172" s="73"/>
      <c r="T172" s="73"/>
      <c r="U172" s="73"/>
      <c r="V172" s="73"/>
      <c r="W172" s="73"/>
      <c r="X172" s="73"/>
      <c r="Y172" s="73"/>
      <c r="Z172" s="73"/>
    </row>
    <row r="173" spans="1:26" ht="15" customHeight="1">
      <c r="A173" s="73"/>
      <c r="B173" s="73"/>
      <c r="C173" s="73"/>
      <c r="D173" s="73"/>
      <c r="E173" s="73"/>
      <c r="F173" s="73"/>
      <c r="G173" s="591"/>
      <c r="H173" s="988"/>
      <c r="I173" s="73"/>
      <c r="J173" s="73"/>
      <c r="K173" s="74"/>
      <c r="L173" s="74"/>
      <c r="M173" s="989"/>
      <c r="N173" s="74"/>
      <c r="O173" s="1860"/>
      <c r="P173" s="73"/>
      <c r="Q173" s="73"/>
      <c r="R173" s="73"/>
      <c r="S173" s="73"/>
      <c r="T173" s="73"/>
      <c r="U173" s="73"/>
      <c r="V173" s="73"/>
      <c r="W173" s="73"/>
      <c r="X173" s="73"/>
      <c r="Y173" s="73"/>
      <c r="Z173" s="73"/>
    </row>
    <row r="174" spans="1:26" ht="15" customHeight="1">
      <c r="A174" s="73"/>
      <c r="B174" s="73"/>
      <c r="C174" s="73"/>
      <c r="D174" s="73"/>
      <c r="E174" s="73"/>
      <c r="F174" s="73"/>
      <c r="G174" s="591"/>
      <c r="H174" s="988"/>
      <c r="I174" s="73"/>
      <c r="J174" s="73"/>
      <c r="K174" s="74"/>
      <c r="L174" s="74"/>
      <c r="M174" s="989"/>
      <c r="N174" s="74"/>
      <c r="O174" s="1860"/>
      <c r="P174" s="73"/>
      <c r="Q174" s="73"/>
      <c r="R174" s="73"/>
      <c r="S174" s="73"/>
      <c r="T174" s="73"/>
      <c r="U174" s="73"/>
      <c r="V174" s="73"/>
      <c r="W174" s="73"/>
      <c r="X174" s="73"/>
      <c r="Y174" s="73"/>
      <c r="Z174" s="73"/>
    </row>
    <row r="175" spans="1:26" ht="15" customHeight="1">
      <c r="A175" s="73"/>
      <c r="B175" s="73"/>
      <c r="C175" s="73"/>
      <c r="D175" s="73"/>
      <c r="E175" s="73"/>
      <c r="F175" s="73"/>
      <c r="G175" s="591"/>
      <c r="H175" s="988"/>
      <c r="I175" s="73"/>
      <c r="J175" s="73"/>
      <c r="K175" s="74"/>
      <c r="L175" s="74"/>
      <c r="M175" s="989"/>
      <c r="N175" s="74"/>
      <c r="O175" s="1860"/>
      <c r="P175" s="73"/>
      <c r="Q175" s="73"/>
      <c r="R175" s="73"/>
      <c r="S175" s="73"/>
      <c r="T175" s="73"/>
      <c r="U175" s="73"/>
      <c r="V175" s="73"/>
      <c r="W175" s="73"/>
      <c r="X175" s="73"/>
      <c r="Y175" s="73"/>
      <c r="Z175" s="73"/>
    </row>
    <row r="176" spans="1:26" ht="15" customHeight="1">
      <c r="A176" s="73"/>
      <c r="B176" s="73"/>
      <c r="C176" s="73"/>
      <c r="D176" s="73"/>
      <c r="E176" s="73"/>
      <c r="F176" s="73"/>
      <c r="G176" s="591"/>
      <c r="H176" s="988"/>
      <c r="I176" s="73"/>
      <c r="J176" s="73"/>
      <c r="K176" s="74"/>
      <c r="L176" s="74"/>
      <c r="M176" s="989"/>
      <c r="N176" s="74"/>
      <c r="O176" s="1860"/>
      <c r="P176" s="73"/>
      <c r="Q176" s="73"/>
      <c r="R176" s="73"/>
      <c r="S176" s="73"/>
      <c r="T176" s="73"/>
      <c r="U176" s="73"/>
      <c r="V176" s="73"/>
      <c r="W176" s="73"/>
      <c r="X176" s="73"/>
      <c r="Y176" s="73"/>
      <c r="Z176" s="73"/>
    </row>
    <row r="177" spans="1:26" ht="15" customHeight="1">
      <c r="A177" s="73"/>
      <c r="B177" s="73"/>
      <c r="C177" s="73"/>
      <c r="D177" s="73"/>
      <c r="E177" s="73"/>
      <c r="F177" s="73"/>
      <c r="G177" s="591"/>
      <c r="H177" s="988"/>
      <c r="I177" s="73"/>
      <c r="J177" s="73"/>
      <c r="K177" s="74"/>
      <c r="L177" s="74"/>
      <c r="M177" s="989"/>
      <c r="N177" s="74"/>
      <c r="O177" s="1860"/>
      <c r="P177" s="73"/>
      <c r="Q177" s="73"/>
      <c r="R177" s="73"/>
      <c r="S177" s="73"/>
      <c r="T177" s="73"/>
      <c r="U177" s="73"/>
      <c r="V177" s="73"/>
      <c r="W177" s="73"/>
      <c r="X177" s="73"/>
      <c r="Y177" s="73"/>
      <c r="Z177" s="73"/>
    </row>
    <row r="178" spans="1:26" ht="15" customHeight="1">
      <c r="A178" s="73"/>
      <c r="B178" s="73"/>
      <c r="C178" s="73"/>
      <c r="D178" s="73"/>
      <c r="E178" s="73"/>
      <c r="F178" s="73"/>
      <c r="G178" s="591"/>
      <c r="H178" s="988"/>
      <c r="I178" s="73"/>
      <c r="J178" s="73"/>
      <c r="K178" s="74"/>
      <c r="L178" s="74"/>
      <c r="M178" s="989"/>
      <c r="N178" s="74"/>
      <c r="O178" s="1860"/>
      <c r="P178" s="73"/>
      <c r="Q178" s="73"/>
      <c r="R178" s="73"/>
      <c r="S178" s="73"/>
      <c r="T178" s="73"/>
      <c r="U178" s="73"/>
      <c r="V178" s="73"/>
      <c r="W178" s="73"/>
      <c r="X178" s="73"/>
      <c r="Y178" s="73"/>
      <c r="Z178" s="73"/>
    </row>
    <row r="179" spans="1:26" ht="15" customHeight="1">
      <c r="A179" s="73"/>
      <c r="B179" s="73"/>
      <c r="C179" s="73"/>
      <c r="D179" s="73"/>
      <c r="E179" s="73"/>
      <c r="F179" s="73"/>
      <c r="G179" s="591"/>
      <c r="H179" s="988"/>
      <c r="I179" s="73"/>
      <c r="J179" s="73"/>
      <c r="K179" s="74"/>
      <c r="L179" s="74"/>
      <c r="M179" s="989"/>
      <c r="N179" s="74"/>
      <c r="O179" s="1860"/>
      <c r="P179" s="73"/>
      <c r="Q179" s="73"/>
      <c r="R179" s="73"/>
      <c r="S179" s="73"/>
      <c r="T179" s="73"/>
      <c r="U179" s="73"/>
      <c r="V179" s="73"/>
      <c r="W179" s="73"/>
      <c r="X179" s="73"/>
      <c r="Y179" s="73"/>
      <c r="Z179" s="73"/>
    </row>
    <row r="180" spans="1:26" ht="15" customHeight="1">
      <c r="A180" s="73"/>
      <c r="B180" s="73"/>
      <c r="C180" s="73"/>
      <c r="D180" s="73"/>
      <c r="E180" s="73"/>
      <c r="F180" s="73"/>
      <c r="G180" s="591"/>
      <c r="H180" s="988"/>
      <c r="I180" s="73"/>
      <c r="J180" s="73"/>
      <c r="K180" s="74"/>
      <c r="L180" s="74"/>
      <c r="M180" s="989"/>
      <c r="N180" s="74"/>
      <c r="O180" s="1860"/>
      <c r="P180" s="73"/>
      <c r="Q180" s="73"/>
      <c r="R180" s="73"/>
      <c r="S180" s="73"/>
      <c r="T180" s="73"/>
      <c r="U180" s="73"/>
      <c r="V180" s="73"/>
      <c r="W180" s="73"/>
      <c r="X180" s="73"/>
      <c r="Y180" s="73"/>
      <c r="Z180" s="73"/>
    </row>
    <row r="181" spans="1:26" ht="15" customHeight="1">
      <c r="A181" s="73"/>
      <c r="B181" s="73"/>
      <c r="C181" s="73"/>
      <c r="D181" s="73"/>
      <c r="E181" s="73"/>
      <c r="F181" s="73"/>
      <c r="G181" s="591"/>
      <c r="H181" s="988"/>
      <c r="I181" s="73"/>
      <c r="J181" s="73"/>
      <c r="K181" s="74"/>
      <c r="L181" s="74"/>
      <c r="M181" s="989"/>
      <c r="N181" s="74"/>
      <c r="O181" s="1860"/>
      <c r="P181" s="73"/>
      <c r="Q181" s="73"/>
      <c r="R181" s="73"/>
      <c r="S181" s="73"/>
      <c r="T181" s="73"/>
      <c r="U181" s="73"/>
      <c r="V181" s="73"/>
      <c r="W181" s="73"/>
      <c r="X181" s="73"/>
      <c r="Y181" s="73"/>
      <c r="Z181" s="73"/>
    </row>
    <row r="182" spans="1:26" ht="15" customHeight="1">
      <c r="A182" s="73"/>
      <c r="B182" s="73"/>
      <c r="C182" s="73"/>
      <c r="D182" s="73"/>
      <c r="E182" s="73"/>
      <c r="F182" s="73"/>
      <c r="G182" s="591"/>
      <c r="H182" s="988"/>
      <c r="I182" s="73"/>
      <c r="J182" s="73"/>
      <c r="K182" s="74"/>
      <c r="L182" s="74"/>
      <c r="M182" s="989"/>
      <c r="N182" s="74"/>
      <c r="O182" s="1860"/>
      <c r="P182" s="73"/>
      <c r="Q182" s="73"/>
      <c r="R182" s="73"/>
      <c r="S182" s="73"/>
      <c r="T182" s="73"/>
      <c r="U182" s="73"/>
      <c r="V182" s="73"/>
      <c r="W182" s="73"/>
      <c r="X182" s="73"/>
      <c r="Y182" s="73"/>
      <c r="Z182" s="73"/>
    </row>
    <row r="183" spans="1:26" ht="15" customHeight="1">
      <c r="A183" s="73"/>
      <c r="B183" s="73"/>
      <c r="C183" s="73"/>
      <c r="D183" s="73"/>
      <c r="E183" s="73"/>
      <c r="F183" s="73"/>
      <c r="G183" s="591"/>
      <c r="H183" s="988"/>
      <c r="I183" s="73"/>
      <c r="J183" s="73"/>
      <c r="K183" s="74"/>
      <c r="L183" s="74"/>
      <c r="M183" s="989"/>
      <c r="N183" s="74"/>
      <c r="O183" s="1860"/>
      <c r="P183" s="73"/>
      <c r="Q183" s="73"/>
      <c r="R183" s="73"/>
      <c r="S183" s="73"/>
      <c r="T183" s="73"/>
      <c r="U183" s="73"/>
      <c r="V183" s="73"/>
      <c r="W183" s="73"/>
      <c r="X183" s="73"/>
      <c r="Y183" s="73"/>
      <c r="Z183" s="73"/>
    </row>
    <row r="184" spans="1:26" ht="15" customHeight="1">
      <c r="A184" s="73"/>
      <c r="B184" s="73"/>
      <c r="C184" s="73"/>
      <c r="D184" s="73"/>
      <c r="E184" s="73"/>
      <c r="F184" s="73"/>
      <c r="G184" s="591"/>
      <c r="H184" s="988"/>
      <c r="I184" s="73"/>
      <c r="J184" s="73"/>
      <c r="K184" s="74"/>
      <c r="L184" s="74"/>
      <c r="M184" s="989"/>
      <c r="N184" s="74"/>
      <c r="O184" s="1860"/>
      <c r="P184" s="73"/>
      <c r="Q184" s="73"/>
      <c r="R184" s="73"/>
      <c r="S184" s="73"/>
      <c r="T184" s="73"/>
      <c r="U184" s="73"/>
      <c r="V184" s="73"/>
      <c r="W184" s="73"/>
      <c r="X184" s="73"/>
      <c r="Y184" s="73"/>
      <c r="Z184" s="73"/>
    </row>
    <row r="185" spans="1:26" ht="15" customHeight="1">
      <c r="A185" s="73"/>
      <c r="B185" s="73"/>
      <c r="C185" s="73"/>
      <c r="D185" s="73"/>
      <c r="E185" s="73"/>
      <c r="F185" s="73"/>
      <c r="G185" s="591"/>
      <c r="H185" s="988"/>
      <c r="I185" s="73"/>
      <c r="J185" s="73"/>
      <c r="K185" s="74"/>
      <c r="L185" s="74"/>
      <c r="M185" s="989"/>
      <c r="N185" s="74"/>
      <c r="O185" s="1860"/>
      <c r="P185" s="73"/>
      <c r="Q185" s="73"/>
      <c r="R185" s="73"/>
      <c r="S185" s="73"/>
      <c r="T185" s="73"/>
      <c r="U185" s="73"/>
      <c r="V185" s="73"/>
      <c r="W185" s="73"/>
      <c r="X185" s="73"/>
      <c r="Y185" s="73"/>
      <c r="Z185" s="73"/>
    </row>
    <row r="186" spans="1:26" ht="15" customHeight="1">
      <c r="A186" s="73"/>
      <c r="B186" s="73"/>
      <c r="C186" s="73"/>
      <c r="D186" s="73"/>
      <c r="E186" s="73"/>
      <c r="F186" s="73"/>
      <c r="G186" s="591"/>
      <c r="H186" s="988"/>
      <c r="I186" s="73"/>
      <c r="J186" s="73"/>
      <c r="K186" s="74"/>
      <c r="L186" s="74"/>
      <c r="M186" s="989"/>
      <c r="N186" s="74"/>
      <c r="O186" s="1860"/>
      <c r="P186" s="73"/>
      <c r="Q186" s="73"/>
      <c r="R186" s="73"/>
      <c r="S186" s="73"/>
      <c r="T186" s="73"/>
      <c r="U186" s="73"/>
      <c r="V186" s="73"/>
      <c r="W186" s="73"/>
      <c r="X186" s="73"/>
      <c r="Y186" s="73"/>
      <c r="Z186" s="73"/>
    </row>
    <row r="187" spans="1:26" ht="15" customHeight="1">
      <c r="A187" s="73"/>
      <c r="B187" s="73"/>
      <c r="C187" s="73"/>
      <c r="D187" s="73"/>
      <c r="E187" s="73"/>
      <c r="F187" s="73"/>
      <c r="G187" s="591"/>
      <c r="H187" s="988"/>
      <c r="I187" s="73"/>
      <c r="J187" s="73"/>
      <c r="K187" s="74"/>
      <c r="L187" s="74"/>
      <c r="M187" s="989"/>
      <c r="N187" s="74"/>
      <c r="O187" s="1860"/>
      <c r="P187" s="73"/>
      <c r="Q187" s="73"/>
      <c r="R187" s="73"/>
      <c r="S187" s="73"/>
      <c r="T187" s="73"/>
      <c r="U187" s="73"/>
      <c r="V187" s="73"/>
      <c r="W187" s="73"/>
      <c r="X187" s="73"/>
      <c r="Y187" s="73"/>
      <c r="Z187" s="73"/>
    </row>
    <row r="188" spans="1:26" ht="15" customHeight="1">
      <c r="A188" s="73"/>
      <c r="B188" s="73"/>
      <c r="C188" s="73"/>
      <c r="D188" s="73"/>
      <c r="E188" s="73"/>
      <c r="F188" s="73"/>
      <c r="G188" s="591"/>
      <c r="H188" s="988"/>
      <c r="I188" s="73"/>
      <c r="J188" s="73"/>
      <c r="K188" s="74"/>
      <c r="L188" s="74"/>
      <c r="M188" s="989"/>
      <c r="N188" s="74"/>
      <c r="O188" s="1860"/>
      <c r="P188" s="73"/>
      <c r="Q188" s="73"/>
      <c r="R188" s="73"/>
      <c r="S188" s="73"/>
      <c r="T188" s="73"/>
      <c r="U188" s="73"/>
      <c r="V188" s="73"/>
      <c r="W188" s="73"/>
      <c r="X188" s="73"/>
      <c r="Y188" s="73"/>
      <c r="Z188" s="73"/>
    </row>
    <row r="189" spans="1:26" ht="15" customHeight="1">
      <c r="A189" s="73"/>
      <c r="B189" s="73"/>
      <c r="C189" s="73"/>
      <c r="D189" s="73"/>
      <c r="E189" s="73"/>
      <c r="F189" s="73"/>
      <c r="G189" s="591"/>
      <c r="H189" s="988"/>
      <c r="I189" s="73"/>
      <c r="J189" s="73"/>
      <c r="K189" s="74"/>
      <c r="L189" s="74"/>
      <c r="M189" s="989"/>
      <c r="N189" s="74"/>
      <c r="O189" s="1860"/>
      <c r="P189" s="73"/>
      <c r="Q189" s="73"/>
      <c r="R189" s="73"/>
      <c r="S189" s="73"/>
      <c r="T189" s="73"/>
      <c r="U189" s="73"/>
      <c r="V189" s="73"/>
      <c r="W189" s="73"/>
      <c r="X189" s="73"/>
      <c r="Y189" s="73"/>
      <c r="Z189" s="73"/>
    </row>
    <row r="190" spans="1:26" ht="15" customHeight="1">
      <c r="A190" s="73"/>
      <c r="B190" s="73"/>
      <c r="C190" s="73"/>
      <c r="D190" s="73"/>
      <c r="E190" s="73"/>
      <c r="F190" s="73"/>
      <c r="G190" s="591"/>
      <c r="H190" s="988"/>
      <c r="I190" s="73"/>
      <c r="J190" s="73"/>
      <c r="K190" s="74"/>
      <c r="L190" s="74"/>
      <c r="M190" s="989"/>
      <c r="N190" s="74"/>
      <c r="O190" s="1860"/>
      <c r="P190" s="73"/>
      <c r="Q190" s="73"/>
      <c r="R190" s="73"/>
      <c r="S190" s="73"/>
      <c r="T190" s="73"/>
      <c r="U190" s="73"/>
      <c r="V190" s="73"/>
      <c r="W190" s="73"/>
      <c r="X190" s="73"/>
      <c r="Y190" s="73"/>
      <c r="Z190" s="73"/>
    </row>
    <row r="191" spans="1:26" ht="15" customHeight="1">
      <c r="A191" s="73"/>
      <c r="B191" s="73"/>
      <c r="C191" s="73"/>
      <c r="D191" s="73"/>
      <c r="E191" s="73"/>
      <c r="F191" s="73"/>
      <c r="G191" s="591"/>
      <c r="H191" s="988"/>
      <c r="I191" s="73"/>
      <c r="J191" s="73"/>
      <c r="K191" s="74"/>
      <c r="L191" s="74"/>
      <c r="M191" s="989"/>
      <c r="N191" s="74"/>
      <c r="O191" s="1860"/>
      <c r="P191" s="73"/>
      <c r="Q191" s="73"/>
      <c r="R191" s="73"/>
      <c r="S191" s="73"/>
      <c r="T191" s="73"/>
      <c r="U191" s="73"/>
      <c r="V191" s="73"/>
      <c r="W191" s="73"/>
      <c r="X191" s="73"/>
      <c r="Y191" s="73"/>
      <c r="Z191" s="73"/>
    </row>
    <row r="192" spans="1:26" ht="15" customHeight="1">
      <c r="A192" s="73"/>
      <c r="B192" s="73"/>
      <c r="C192" s="73"/>
      <c r="D192" s="73"/>
      <c r="E192" s="73"/>
      <c r="F192" s="73"/>
      <c r="G192" s="591"/>
      <c r="H192" s="988"/>
      <c r="I192" s="73"/>
      <c r="J192" s="73"/>
      <c r="K192" s="74"/>
      <c r="L192" s="74"/>
      <c r="M192" s="989"/>
      <c r="N192" s="74"/>
      <c r="O192" s="1860"/>
      <c r="P192" s="73"/>
      <c r="Q192" s="73"/>
      <c r="R192" s="73"/>
      <c r="S192" s="73"/>
      <c r="T192" s="73"/>
      <c r="U192" s="73"/>
      <c r="V192" s="73"/>
      <c r="W192" s="73"/>
      <c r="X192" s="73"/>
      <c r="Y192" s="73"/>
      <c r="Z192" s="73"/>
    </row>
    <row r="193" spans="1:26" ht="15" customHeight="1">
      <c r="A193" s="73"/>
      <c r="B193" s="73"/>
      <c r="C193" s="73"/>
      <c r="D193" s="73"/>
      <c r="E193" s="73"/>
      <c r="F193" s="73"/>
      <c r="G193" s="591"/>
      <c r="H193" s="988"/>
      <c r="I193" s="73"/>
      <c r="J193" s="73"/>
      <c r="K193" s="74"/>
      <c r="L193" s="74"/>
      <c r="M193" s="989"/>
      <c r="N193" s="74"/>
      <c r="O193" s="1860"/>
      <c r="P193" s="73"/>
      <c r="Q193" s="73"/>
      <c r="R193" s="73"/>
      <c r="S193" s="73"/>
      <c r="T193" s="73"/>
      <c r="U193" s="73"/>
      <c r="V193" s="73"/>
      <c r="W193" s="73"/>
      <c r="X193" s="73"/>
      <c r="Y193" s="73"/>
      <c r="Z193" s="73"/>
    </row>
    <row r="194" spans="1:26" ht="15" customHeight="1">
      <c r="A194" s="73"/>
      <c r="B194" s="73"/>
      <c r="C194" s="73"/>
      <c r="D194" s="73"/>
      <c r="E194" s="73"/>
      <c r="F194" s="73"/>
      <c r="G194" s="591"/>
      <c r="H194" s="988"/>
      <c r="I194" s="73"/>
      <c r="J194" s="73"/>
      <c r="K194" s="74"/>
      <c r="L194" s="74"/>
      <c r="M194" s="989"/>
      <c r="N194" s="74"/>
      <c r="O194" s="1860"/>
      <c r="P194" s="73"/>
      <c r="Q194" s="73"/>
      <c r="R194" s="73"/>
      <c r="S194" s="73"/>
      <c r="T194" s="73"/>
      <c r="U194" s="73"/>
      <c r="V194" s="73"/>
      <c r="W194" s="73"/>
      <c r="X194" s="73"/>
      <c r="Y194" s="73"/>
      <c r="Z194" s="73"/>
    </row>
    <row r="195" spans="1:26" ht="15" customHeight="1">
      <c r="A195" s="73"/>
      <c r="B195" s="73"/>
      <c r="C195" s="73"/>
      <c r="D195" s="73"/>
      <c r="E195" s="73"/>
      <c r="F195" s="73"/>
      <c r="G195" s="591"/>
      <c r="H195" s="988"/>
      <c r="I195" s="73"/>
      <c r="J195" s="73"/>
      <c r="K195" s="74"/>
      <c r="L195" s="74"/>
      <c r="M195" s="989"/>
      <c r="N195" s="74"/>
      <c r="O195" s="1860"/>
      <c r="P195" s="73"/>
      <c r="Q195" s="73"/>
      <c r="R195" s="73"/>
      <c r="S195" s="73"/>
      <c r="T195" s="73"/>
      <c r="U195" s="73"/>
      <c r="V195" s="73"/>
      <c r="W195" s="73"/>
      <c r="X195" s="73"/>
      <c r="Y195" s="73"/>
      <c r="Z195" s="73"/>
    </row>
    <row r="196" spans="1:26" ht="15" customHeight="1">
      <c r="A196" s="73"/>
      <c r="B196" s="73"/>
      <c r="C196" s="73"/>
      <c r="D196" s="73"/>
      <c r="E196" s="73"/>
      <c r="F196" s="73"/>
      <c r="G196" s="591"/>
      <c r="H196" s="988"/>
      <c r="I196" s="73"/>
      <c r="J196" s="73"/>
      <c r="K196" s="74"/>
      <c r="L196" s="74"/>
      <c r="M196" s="989"/>
      <c r="N196" s="74"/>
      <c r="O196" s="1860"/>
      <c r="P196" s="73"/>
      <c r="Q196" s="73"/>
      <c r="R196" s="73"/>
      <c r="S196" s="73"/>
      <c r="T196" s="73"/>
      <c r="U196" s="73"/>
      <c r="V196" s="73"/>
      <c r="W196" s="73"/>
      <c r="X196" s="73"/>
      <c r="Y196" s="73"/>
      <c r="Z196" s="73"/>
    </row>
    <row r="197" spans="1:26" ht="15" customHeight="1">
      <c r="A197" s="73"/>
      <c r="B197" s="73"/>
      <c r="C197" s="73"/>
      <c r="D197" s="73"/>
      <c r="E197" s="73"/>
      <c r="F197" s="73"/>
      <c r="G197" s="591"/>
      <c r="H197" s="988"/>
      <c r="I197" s="73"/>
      <c r="J197" s="73"/>
      <c r="K197" s="74"/>
      <c r="L197" s="74"/>
      <c r="M197" s="989"/>
      <c r="N197" s="74"/>
      <c r="O197" s="1860"/>
      <c r="P197" s="73"/>
      <c r="Q197" s="73"/>
      <c r="R197" s="73"/>
      <c r="S197" s="73"/>
      <c r="T197" s="73"/>
      <c r="U197" s="73"/>
      <c r="V197" s="73"/>
      <c r="W197" s="73"/>
      <c r="X197" s="73"/>
      <c r="Y197" s="73"/>
      <c r="Z197" s="73"/>
    </row>
    <row r="198" spans="1:26" ht="15" customHeight="1">
      <c r="A198" s="73"/>
      <c r="B198" s="73"/>
      <c r="C198" s="73"/>
      <c r="D198" s="73"/>
      <c r="E198" s="73"/>
      <c r="F198" s="73"/>
      <c r="G198" s="591"/>
      <c r="H198" s="988"/>
      <c r="I198" s="73"/>
      <c r="J198" s="73"/>
      <c r="K198" s="74"/>
      <c r="L198" s="74"/>
      <c r="M198" s="989"/>
      <c r="N198" s="74"/>
      <c r="O198" s="1860"/>
      <c r="P198" s="73"/>
      <c r="Q198" s="73"/>
      <c r="R198" s="73"/>
      <c r="S198" s="73"/>
      <c r="T198" s="73"/>
      <c r="U198" s="73"/>
      <c r="V198" s="73"/>
      <c r="W198" s="73"/>
      <c r="X198" s="73"/>
      <c r="Y198" s="73"/>
      <c r="Z198" s="73"/>
    </row>
    <row r="199" spans="1:26" ht="15" customHeight="1">
      <c r="A199" s="73"/>
      <c r="B199" s="73"/>
      <c r="C199" s="73"/>
      <c r="D199" s="73"/>
      <c r="E199" s="73"/>
      <c r="F199" s="73"/>
      <c r="G199" s="591"/>
      <c r="H199" s="988"/>
      <c r="I199" s="73"/>
      <c r="J199" s="73"/>
      <c r="K199" s="74"/>
      <c r="L199" s="74"/>
      <c r="M199" s="989"/>
      <c r="N199" s="74"/>
      <c r="O199" s="1860"/>
      <c r="P199" s="73"/>
      <c r="Q199" s="73"/>
      <c r="R199" s="73"/>
      <c r="S199" s="73"/>
      <c r="T199" s="73"/>
      <c r="U199" s="73"/>
      <c r="V199" s="73"/>
      <c r="W199" s="73"/>
      <c r="X199" s="73"/>
      <c r="Y199" s="73"/>
      <c r="Z199" s="73"/>
    </row>
    <row r="200" spans="1:26" ht="15" customHeight="1">
      <c r="A200" s="73"/>
      <c r="B200" s="73"/>
      <c r="C200" s="73"/>
      <c r="D200" s="73"/>
      <c r="E200" s="73"/>
      <c r="F200" s="73"/>
      <c r="G200" s="591"/>
      <c r="H200" s="988"/>
      <c r="I200" s="73"/>
      <c r="J200" s="73"/>
      <c r="K200" s="74"/>
      <c r="L200" s="74"/>
      <c r="M200" s="989"/>
      <c r="N200" s="74"/>
      <c r="O200" s="1860"/>
      <c r="P200" s="73"/>
      <c r="Q200" s="73"/>
      <c r="R200" s="73"/>
      <c r="S200" s="73"/>
      <c r="T200" s="73"/>
      <c r="U200" s="73"/>
      <c r="V200" s="73"/>
      <c r="W200" s="73"/>
      <c r="X200" s="73"/>
      <c r="Y200" s="73"/>
      <c r="Z200" s="73"/>
    </row>
    <row r="201" spans="1:26" ht="15" customHeight="1">
      <c r="A201" s="73"/>
      <c r="B201" s="73"/>
      <c r="C201" s="73"/>
      <c r="D201" s="73"/>
      <c r="E201" s="73"/>
      <c r="F201" s="73"/>
      <c r="G201" s="591"/>
      <c r="H201" s="988"/>
      <c r="I201" s="73"/>
      <c r="J201" s="73"/>
      <c r="K201" s="74"/>
      <c r="L201" s="74"/>
      <c r="M201" s="989"/>
      <c r="N201" s="74"/>
      <c r="O201" s="1860"/>
      <c r="P201" s="73"/>
      <c r="Q201" s="73"/>
      <c r="R201" s="73"/>
      <c r="S201" s="73"/>
      <c r="T201" s="73"/>
      <c r="U201" s="73"/>
      <c r="V201" s="73"/>
      <c r="W201" s="73"/>
      <c r="X201" s="73"/>
      <c r="Y201" s="73"/>
      <c r="Z201" s="73"/>
    </row>
    <row r="202" spans="1:26" ht="15" customHeight="1">
      <c r="A202" s="73"/>
      <c r="B202" s="73"/>
      <c r="C202" s="73"/>
      <c r="D202" s="73"/>
      <c r="E202" s="73"/>
      <c r="F202" s="73"/>
      <c r="G202" s="591"/>
      <c r="H202" s="988"/>
      <c r="I202" s="73"/>
      <c r="J202" s="73"/>
      <c r="K202" s="74"/>
      <c r="L202" s="74"/>
      <c r="M202" s="989"/>
      <c r="N202" s="74"/>
      <c r="O202" s="1860"/>
      <c r="P202" s="73"/>
      <c r="Q202" s="73"/>
      <c r="R202" s="73"/>
      <c r="S202" s="73"/>
      <c r="T202" s="73"/>
      <c r="U202" s="73"/>
      <c r="V202" s="73"/>
      <c r="W202" s="73"/>
      <c r="X202" s="73"/>
      <c r="Y202" s="73"/>
      <c r="Z202" s="73"/>
    </row>
    <row r="203" spans="1:26" ht="15" customHeight="1">
      <c r="A203" s="73"/>
      <c r="B203" s="73"/>
      <c r="C203" s="73"/>
      <c r="D203" s="73"/>
      <c r="E203" s="73"/>
      <c r="F203" s="73"/>
      <c r="G203" s="591"/>
      <c r="H203" s="988"/>
      <c r="I203" s="73"/>
      <c r="J203" s="73"/>
      <c r="K203" s="74"/>
      <c r="L203" s="74"/>
      <c r="M203" s="989"/>
      <c r="N203" s="74"/>
      <c r="O203" s="1860"/>
      <c r="P203" s="73"/>
      <c r="Q203" s="73"/>
      <c r="R203" s="73"/>
      <c r="S203" s="73"/>
      <c r="T203" s="73"/>
      <c r="U203" s="73"/>
      <c r="V203" s="73"/>
      <c r="W203" s="73"/>
      <c r="X203" s="73"/>
      <c r="Y203" s="73"/>
      <c r="Z203" s="73"/>
    </row>
    <row r="204" spans="1:26" ht="15" customHeight="1">
      <c r="A204" s="73"/>
      <c r="B204" s="73"/>
      <c r="C204" s="73"/>
      <c r="D204" s="73"/>
      <c r="E204" s="73"/>
      <c r="F204" s="73"/>
      <c r="G204" s="591"/>
      <c r="H204" s="988"/>
      <c r="I204" s="73"/>
      <c r="J204" s="73"/>
      <c r="K204" s="74"/>
      <c r="L204" s="74"/>
      <c r="M204" s="989"/>
      <c r="N204" s="74"/>
      <c r="O204" s="1860"/>
      <c r="P204" s="73"/>
      <c r="Q204" s="73"/>
      <c r="R204" s="73"/>
      <c r="S204" s="73"/>
      <c r="T204" s="73"/>
      <c r="U204" s="73"/>
      <c r="V204" s="73"/>
      <c r="W204" s="73"/>
      <c r="X204" s="73"/>
      <c r="Y204" s="73"/>
      <c r="Z204" s="73"/>
    </row>
    <row r="205" spans="1:26" ht="15" customHeight="1">
      <c r="A205" s="73"/>
      <c r="B205" s="73"/>
      <c r="C205" s="73"/>
      <c r="D205" s="73"/>
      <c r="E205" s="73"/>
      <c r="F205" s="73"/>
      <c r="G205" s="591"/>
      <c r="H205" s="988"/>
      <c r="I205" s="73"/>
      <c r="J205" s="73"/>
      <c r="K205" s="74"/>
      <c r="L205" s="74"/>
      <c r="M205" s="989"/>
      <c r="N205" s="74"/>
      <c r="O205" s="1860"/>
      <c r="P205" s="73"/>
      <c r="Q205" s="73"/>
      <c r="R205" s="73"/>
      <c r="S205" s="73"/>
      <c r="T205" s="73"/>
      <c r="U205" s="73"/>
      <c r="V205" s="73"/>
      <c r="W205" s="73"/>
      <c r="X205" s="73"/>
      <c r="Y205" s="73"/>
      <c r="Z205" s="73"/>
    </row>
    <row r="206" spans="1:26" ht="15" customHeight="1">
      <c r="A206" s="73"/>
      <c r="B206" s="73"/>
      <c r="C206" s="73"/>
      <c r="D206" s="73"/>
      <c r="E206" s="73"/>
      <c r="F206" s="73"/>
      <c r="G206" s="591"/>
      <c r="H206" s="988"/>
      <c r="I206" s="73"/>
      <c r="J206" s="73"/>
      <c r="K206" s="74"/>
      <c r="L206" s="74"/>
      <c r="M206" s="989"/>
      <c r="N206" s="74"/>
      <c r="O206" s="1860"/>
      <c r="P206" s="73"/>
      <c r="Q206" s="73"/>
      <c r="R206" s="73"/>
      <c r="S206" s="73"/>
      <c r="T206" s="73"/>
      <c r="U206" s="73"/>
      <c r="V206" s="73"/>
      <c r="W206" s="73"/>
      <c r="X206" s="73"/>
      <c r="Y206" s="73"/>
      <c r="Z206" s="73"/>
    </row>
    <row r="207" spans="1:26" ht="15" customHeight="1">
      <c r="A207" s="73"/>
      <c r="B207" s="73"/>
      <c r="C207" s="73"/>
      <c r="D207" s="73"/>
      <c r="E207" s="73"/>
      <c r="F207" s="73"/>
      <c r="G207" s="591"/>
      <c r="H207" s="988"/>
      <c r="I207" s="73"/>
      <c r="J207" s="73"/>
      <c r="K207" s="74"/>
      <c r="L207" s="74"/>
      <c r="M207" s="989"/>
      <c r="N207" s="74"/>
      <c r="O207" s="1860"/>
      <c r="P207" s="73"/>
      <c r="Q207" s="73"/>
      <c r="R207" s="73"/>
      <c r="S207" s="73"/>
      <c r="T207" s="73"/>
      <c r="U207" s="73"/>
      <c r="V207" s="73"/>
      <c r="W207" s="73"/>
      <c r="X207" s="73"/>
      <c r="Y207" s="73"/>
      <c r="Z207" s="73"/>
    </row>
    <row r="208" spans="1:26" ht="15" customHeight="1">
      <c r="A208" s="73"/>
      <c r="B208" s="73"/>
      <c r="C208" s="73"/>
      <c r="D208" s="73"/>
      <c r="E208" s="73"/>
      <c r="F208" s="73"/>
      <c r="G208" s="591"/>
      <c r="H208" s="988"/>
      <c r="I208" s="73"/>
      <c r="J208" s="73"/>
      <c r="K208" s="74"/>
      <c r="L208" s="74"/>
      <c r="M208" s="989"/>
      <c r="N208" s="74"/>
      <c r="O208" s="1860"/>
      <c r="P208" s="73"/>
      <c r="Q208" s="73"/>
      <c r="R208" s="73"/>
      <c r="S208" s="73"/>
      <c r="T208" s="73"/>
      <c r="U208" s="73"/>
      <c r="V208" s="73"/>
      <c r="W208" s="73"/>
      <c r="X208" s="73"/>
      <c r="Y208" s="73"/>
      <c r="Z208" s="73"/>
    </row>
    <row r="209" spans="1:26" ht="15" customHeight="1">
      <c r="A209" s="73"/>
      <c r="B209" s="73"/>
      <c r="C209" s="73"/>
      <c r="D209" s="73"/>
      <c r="E209" s="73"/>
      <c r="F209" s="73"/>
      <c r="G209" s="591"/>
      <c r="H209" s="988"/>
      <c r="I209" s="73"/>
      <c r="J209" s="73"/>
      <c r="K209" s="74"/>
      <c r="L209" s="74"/>
      <c r="M209" s="989"/>
      <c r="N209" s="74"/>
      <c r="O209" s="1860"/>
      <c r="P209" s="73"/>
      <c r="Q209" s="73"/>
      <c r="R209" s="73"/>
      <c r="S209" s="73"/>
      <c r="T209" s="73"/>
      <c r="U209" s="73"/>
      <c r="V209" s="73"/>
      <c r="W209" s="73"/>
      <c r="X209" s="73"/>
      <c r="Y209" s="73"/>
      <c r="Z209" s="73"/>
    </row>
    <row r="210" spans="1:26" ht="15" customHeight="1">
      <c r="A210" s="73"/>
      <c r="B210" s="73"/>
      <c r="C210" s="73"/>
      <c r="D210" s="73"/>
      <c r="E210" s="73"/>
      <c r="F210" s="73"/>
      <c r="G210" s="591"/>
      <c r="H210" s="988"/>
      <c r="I210" s="73"/>
      <c r="J210" s="73"/>
      <c r="K210" s="74"/>
      <c r="L210" s="74"/>
      <c r="M210" s="989"/>
      <c r="N210" s="74"/>
      <c r="O210" s="1860"/>
      <c r="P210" s="73"/>
      <c r="Q210" s="73"/>
      <c r="R210" s="73"/>
      <c r="S210" s="73"/>
      <c r="T210" s="73"/>
      <c r="U210" s="73"/>
      <c r="V210" s="73"/>
      <c r="W210" s="73"/>
      <c r="X210" s="73"/>
      <c r="Y210" s="73"/>
      <c r="Z210" s="73"/>
    </row>
    <row r="211" spans="1:26" ht="15" customHeight="1">
      <c r="A211" s="73"/>
      <c r="B211" s="73"/>
      <c r="C211" s="73"/>
      <c r="D211" s="73"/>
      <c r="E211" s="73"/>
      <c r="F211" s="73"/>
      <c r="G211" s="591"/>
      <c r="H211" s="988"/>
      <c r="I211" s="73"/>
      <c r="J211" s="73"/>
      <c r="K211" s="74"/>
      <c r="L211" s="74"/>
      <c r="M211" s="989"/>
      <c r="N211" s="74"/>
      <c r="O211" s="1860"/>
      <c r="P211" s="73"/>
      <c r="Q211" s="73"/>
      <c r="R211" s="73"/>
      <c r="S211" s="73"/>
      <c r="T211" s="73"/>
      <c r="U211" s="73"/>
      <c r="V211" s="73"/>
      <c r="W211" s="73"/>
      <c r="X211" s="73"/>
      <c r="Y211" s="73"/>
      <c r="Z211" s="73"/>
    </row>
    <row r="212" spans="1:26" ht="15" customHeight="1">
      <c r="A212" s="73"/>
      <c r="B212" s="73"/>
      <c r="C212" s="73"/>
      <c r="D212" s="73"/>
      <c r="E212" s="73"/>
      <c r="F212" s="73"/>
      <c r="G212" s="591"/>
      <c r="H212" s="988"/>
      <c r="I212" s="73"/>
      <c r="J212" s="73"/>
      <c r="K212" s="74"/>
      <c r="L212" s="74"/>
      <c r="M212" s="989"/>
      <c r="N212" s="74"/>
      <c r="O212" s="1860"/>
      <c r="P212" s="73"/>
      <c r="Q212" s="73"/>
      <c r="R212" s="73"/>
      <c r="S212" s="73"/>
      <c r="T212" s="73"/>
      <c r="U212" s="73"/>
      <c r="V212" s="73"/>
      <c r="W212" s="73"/>
      <c r="X212" s="73"/>
      <c r="Y212" s="73"/>
      <c r="Z212" s="73"/>
    </row>
    <row r="213" spans="1:26" ht="15" customHeight="1">
      <c r="A213" s="73"/>
      <c r="B213" s="73"/>
      <c r="C213" s="73"/>
      <c r="D213" s="73"/>
      <c r="E213" s="73"/>
      <c r="F213" s="73"/>
      <c r="G213" s="591"/>
      <c r="H213" s="988"/>
      <c r="I213" s="73"/>
      <c r="J213" s="73"/>
      <c r="K213" s="74"/>
      <c r="L213" s="74"/>
      <c r="M213" s="989"/>
      <c r="N213" s="74"/>
      <c r="O213" s="1860"/>
      <c r="P213" s="73"/>
      <c r="Q213" s="73"/>
      <c r="R213" s="73"/>
      <c r="S213" s="73"/>
      <c r="T213" s="73"/>
      <c r="U213" s="73"/>
      <c r="V213" s="73"/>
      <c r="W213" s="73"/>
      <c r="X213" s="73"/>
      <c r="Y213" s="73"/>
      <c r="Z213" s="73"/>
    </row>
    <row r="214" spans="1:26" ht="15" customHeight="1">
      <c r="A214" s="73"/>
      <c r="B214" s="73"/>
      <c r="C214" s="73"/>
      <c r="D214" s="73"/>
      <c r="E214" s="73"/>
      <c r="F214" s="73"/>
      <c r="G214" s="591"/>
      <c r="H214" s="988"/>
      <c r="I214" s="73"/>
      <c r="J214" s="73"/>
      <c r="K214" s="74"/>
      <c r="L214" s="74"/>
      <c r="M214" s="989"/>
      <c r="N214" s="74"/>
      <c r="O214" s="1860"/>
      <c r="P214" s="73"/>
      <c r="Q214" s="73"/>
      <c r="R214" s="73"/>
      <c r="S214" s="73"/>
      <c r="T214" s="73"/>
      <c r="U214" s="73"/>
      <c r="V214" s="73"/>
      <c r="W214" s="73"/>
      <c r="X214" s="73"/>
      <c r="Y214" s="73"/>
      <c r="Z214" s="73"/>
    </row>
    <row r="215" spans="1:26" ht="15" customHeight="1">
      <c r="A215" s="73"/>
      <c r="B215" s="73"/>
      <c r="C215" s="73"/>
      <c r="D215" s="73"/>
      <c r="E215" s="73"/>
      <c r="F215" s="73"/>
      <c r="G215" s="591"/>
      <c r="H215" s="988"/>
      <c r="I215" s="73"/>
      <c r="J215" s="73"/>
      <c r="K215" s="74"/>
      <c r="L215" s="74"/>
      <c r="M215" s="989"/>
      <c r="N215" s="74"/>
      <c r="O215" s="1860"/>
      <c r="P215" s="73"/>
      <c r="Q215" s="73"/>
      <c r="R215" s="73"/>
      <c r="S215" s="73"/>
      <c r="T215" s="73"/>
      <c r="U215" s="73"/>
      <c r="V215" s="73"/>
      <c r="W215" s="73"/>
      <c r="X215" s="73"/>
      <c r="Y215" s="73"/>
      <c r="Z215" s="73"/>
    </row>
    <row r="216" spans="1:26" ht="15" customHeight="1">
      <c r="A216" s="73"/>
      <c r="B216" s="73"/>
      <c r="C216" s="73"/>
      <c r="D216" s="73"/>
      <c r="E216" s="73"/>
      <c r="F216" s="73"/>
      <c r="G216" s="591"/>
      <c r="H216" s="988"/>
      <c r="I216" s="73"/>
      <c r="J216" s="73"/>
      <c r="K216" s="74"/>
      <c r="L216" s="74"/>
      <c r="M216" s="989"/>
      <c r="N216" s="74"/>
      <c r="O216" s="1860"/>
      <c r="P216" s="73"/>
      <c r="Q216" s="73"/>
      <c r="R216" s="73"/>
      <c r="S216" s="73"/>
      <c r="T216" s="73"/>
      <c r="U216" s="73"/>
      <c r="V216" s="73"/>
      <c r="W216" s="73"/>
      <c r="X216" s="73"/>
      <c r="Y216" s="73"/>
      <c r="Z216" s="73"/>
    </row>
    <row r="217" spans="1:26" ht="15" customHeight="1">
      <c r="A217" s="73"/>
      <c r="B217" s="73"/>
      <c r="C217" s="73"/>
      <c r="D217" s="73"/>
      <c r="E217" s="73"/>
      <c r="F217" s="73"/>
      <c r="G217" s="591"/>
      <c r="H217" s="988"/>
      <c r="I217" s="73"/>
      <c r="J217" s="73"/>
      <c r="K217" s="74"/>
      <c r="L217" s="74"/>
      <c r="M217" s="989"/>
      <c r="N217" s="74"/>
      <c r="O217" s="1860"/>
      <c r="P217" s="73"/>
      <c r="Q217" s="73"/>
      <c r="R217" s="73"/>
      <c r="S217" s="73"/>
      <c r="T217" s="73"/>
      <c r="U217" s="73"/>
      <c r="V217" s="73"/>
      <c r="W217" s="73"/>
      <c r="X217" s="73"/>
      <c r="Y217" s="73"/>
      <c r="Z217" s="73"/>
    </row>
    <row r="218" spans="1:26" ht="15" customHeight="1">
      <c r="A218" s="73"/>
      <c r="B218" s="73"/>
      <c r="C218" s="73"/>
      <c r="D218" s="73"/>
      <c r="E218" s="73"/>
      <c r="F218" s="73"/>
      <c r="G218" s="591"/>
      <c r="H218" s="988"/>
      <c r="I218" s="73"/>
      <c r="J218" s="73"/>
      <c r="K218" s="74"/>
      <c r="L218" s="74"/>
      <c r="M218" s="989"/>
      <c r="N218" s="74"/>
      <c r="O218" s="1860"/>
      <c r="P218" s="73"/>
      <c r="Q218" s="73"/>
      <c r="R218" s="73"/>
      <c r="S218" s="73"/>
      <c r="T218" s="73"/>
      <c r="U218" s="73"/>
      <c r="V218" s="73"/>
      <c r="W218" s="73"/>
      <c r="X218" s="73"/>
      <c r="Y218" s="73"/>
      <c r="Z218" s="73"/>
    </row>
    <row r="219" spans="1:26" ht="15" customHeight="1">
      <c r="A219" s="73"/>
      <c r="B219" s="73"/>
      <c r="C219" s="73"/>
      <c r="D219" s="73"/>
      <c r="E219" s="73"/>
      <c r="F219" s="73"/>
      <c r="G219" s="591"/>
      <c r="H219" s="988"/>
      <c r="I219" s="73"/>
      <c r="J219" s="73"/>
      <c r="K219" s="74"/>
      <c r="L219" s="74"/>
      <c r="M219" s="989"/>
      <c r="N219" s="74"/>
      <c r="O219" s="1860"/>
      <c r="P219" s="73"/>
      <c r="Q219" s="73"/>
      <c r="R219" s="73"/>
      <c r="S219" s="73"/>
      <c r="T219" s="73"/>
      <c r="U219" s="73"/>
      <c r="V219" s="73"/>
      <c r="W219" s="73"/>
      <c r="X219" s="73"/>
      <c r="Y219" s="73"/>
      <c r="Z219" s="73"/>
    </row>
    <row r="220" spans="1:26" ht="15" customHeight="1">
      <c r="A220" s="73"/>
      <c r="B220" s="73"/>
      <c r="C220" s="73"/>
      <c r="D220" s="73"/>
      <c r="E220" s="73"/>
      <c r="F220" s="73"/>
      <c r="G220" s="591"/>
      <c r="H220" s="988"/>
      <c r="I220" s="73"/>
      <c r="J220" s="73"/>
      <c r="K220" s="74"/>
      <c r="L220" s="74"/>
      <c r="M220" s="989"/>
      <c r="N220" s="74"/>
      <c r="O220" s="1860"/>
      <c r="P220" s="73"/>
      <c r="Q220" s="73"/>
      <c r="R220" s="73"/>
      <c r="S220" s="73"/>
      <c r="T220" s="73"/>
      <c r="U220" s="73"/>
      <c r="V220" s="73"/>
      <c r="W220" s="73"/>
      <c r="X220" s="73"/>
      <c r="Y220" s="73"/>
      <c r="Z220" s="73"/>
    </row>
    <row r="221" spans="1:26" ht="15.75" customHeight="1">
      <c r="A221" s="73"/>
      <c r="B221" s="73"/>
      <c r="C221" s="73"/>
      <c r="D221" s="73"/>
      <c r="E221" s="73"/>
      <c r="F221" s="73"/>
      <c r="G221" s="591"/>
      <c r="H221" s="988"/>
      <c r="I221" s="73"/>
      <c r="J221" s="73"/>
      <c r="K221" s="74"/>
      <c r="L221" s="74"/>
      <c r="M221" s="989"/>
      <c r="N221" s="74"/>
      <c r="O221" s="1860"/>
      <c r="P221" s="73"/>
      <c r="Q221" s="73"/>
      <c r="R221" s="73"/>
      <c r="S221" s="73"/>
      <c r="T221" s="73"/>
      <c r="U221" s="73"/>
      <c r="V221" s="73"/>
      <c r="W221" s="73"/>
      <c r="X221" s="73"/>
      <c r="Y221" s="73"/>
      <c r="Z221" s="73"/>
    </row>
    <row r="222" spans="1:26" ht="15.75" customHeight="1">
      <c r="A222" s="73"/>
      <c r="B222" s="73"/>
      <c r="C222" s="73"/>
      <c r="D222" s="73"/>
      <c r="E222" s="73"/>
      <c r="F222" s="73"/>
      <c r="G222" s="591"/>
      <c r="H222" s="988"/>
      <c r="I222" s="73"/>
      <c r="J222" s="73"/>
      <c r="K222" s="74"/>
      <c r="L222" s="74"/>
      <c r="M222" s="989"/>
      <c r="N222" s="74"/>
      <c r="O222" s="1860"/>
      <c r="P222" s="73"/>
      <c r="Q222" s="73"/>
      <c r="R222" s="73"/>
      <c r="S222" s="73"/>
      <c r="T222" s="73"/>
      <c r="U222" s="73"/>
      <c r="V222" s="73"/>
      <c r="W222" s="73"/>
      <c r="X222" s="73"/>
      <c r="Y222" s="73"/>
      <c r="Z222" s="73"/>
    </row>
    <row r="223" spans="1:26" ht="15.75" customHeight="1">
      <c r="A223" s="73"/>
      <c r="B223" s="73"/>
      <c r="C223" s="73"/>
      <c r="D223" s="73"/>
      <c r="E223" s="73"/>
      <c r="F223" s="73"/>
      <c r="G223" s="591"/>
      <c r="H223" s="988"/>
      <c r="I223" s="73"/>
      <c r="J223" s="73"/>
      <c r="K223" s="74"/>
      <c r="L223" s="74"/>
      <c r="M223" s="989"/>
      <c r="N223" s="74"/>
      <c r="O223" s="1860"/>
      <c r="P223" s="73"/>
      <c r="Q223" s="73"/>
      <c r="R223" s="73"/>
      <c r="S223" s="73"/>
      <c r="T223" s="73"/>
      <c r="U223" s="73"/>
      <c r="V223" s="73"/>
      <c r="W223" s="73"/>
      <c r="X223" s="73"/>
      <c r="Y223" s="73"/>
      <c r="Z223" s="73"/>
    </row>
    <row r="224" spans="1:26" ht="15.75" customHeight="1">
      <c r="A224" s="73"/>
      <c r="B224" s="73"/>
      <c r="C224" s="73"/>
      <c r="D224" s="73"/>
      <c r="E224" s="73"/>
      <c r="F224" s="73"/>
      <c r="G224" s="591"/>
      <c r="H224" s="988"/>
      <c r="I224" s="73"/>
      <c r="J224" s="73"/>
      <c r="K224" s="74"/>
      <c r="L224" s="74"/>
      <c r="M224" s="989"/>
      <c r="N224" s="74"/>
      <c r="O224" s="1860"/>
      <c r="P224" s="73"/>
      <c r="Q224" s="73"/>
      <c r="R224" s="73"/>
      <c r="S224" s="73"/>
      <c r="T224" s="73"/>
      <c r="U224" s="73"/>
      <c r="V224" s="73"/>
      <c r="W224" s="73"/>
      <c r="X224" s="73"/>
      <c r="Y224" s="73"/>
      <c r="Z224" s="73"/>
    </row>
    <row r="225" spans="1:26" ht="15.75" customHeight="1">
      <c r="A225" s="73"/>
      <c r="B225" s="73"/>
      <c r="C225" s="73"/>
      <c r="D225" s="73"/>
      <c r="E225" s="73"/>
      <c r="F225" s="73"/>
      <c r="G225" s="591"/>
      <c r="H225" s="988"/>
      <c r="I225" s="73"/>
      <c r="J225" s="73"/>
      <c r="K225" s="74"/>
      <c r="L225" s="74"/>
      <c r="M225" s="989"/>
      <c r="N225" s="74"/>
      <c r="O225" s="1860"/>
      <c r="P225" s="73"/>
      <c r="Q225" s="73"/>
      <c r="R225" s="73"/>
      <c r="S225" s="73"/>
      <c r="T225" s="73"/>
      <c r="U225" s="73"/>
      <c r="V225" s="73"/>
      <c r="W225" s="73"/>
      <c r="X225" s="73"/>
      <c r="Y225" s="73"/>
      <c r="Z225" s="73"/>
    </row>
    <row r="226" spans="1:26" ht="15.75" customHeight="1">
      <c r="A226" s="73"/>
      <c r="B226" s="73"/>
      <c r="C226" s="73"/>
      <c r="D226" s="73"/>
      <c r="E226" s="73"/>
      <c r="F226" s="73"/>
      <c r="G226" s="591"/>
      <c r="H226" s="988"/>
      <c r="I226" s="73"/>
      <c r="J226" s="73"/>
      <c r="K226" s="74"/>
      <c r="L226" s="74"/>
      <c r="M226" s="989"/>
      <c r="N226" s="74"/>
      <c r="O226" s="1860"/>
      <c r="P226" s="73"/>
      <c r="Q226" s="73"/>
      <c r="R226" s="73"/>
      <c r="S226" s="73"/>
      <c r="T226" s="73"/>
      <c r="U226" s="73"/>
      <c r="V226" s="73"/>
      <c r="W226" s="73"/>
      <c r="X226" s="73"/>
      <c r="Y226" s="73"/>
      <c r="Z226" s="73"/>
    </row>
    <row r="227" spans="1:26" ht="15.75" customHeight="1">
      <c r="A227" s="73"/>
      <c r="B227" s="73"/>
      <c r="C227" s="73"/>
      <c r="D227" s="73"/>
      <c r="E227" s="73"/>
      <c r="F227" s="73"/>
      <c r="G227" s="591"/>
      <c r="H227" s="988"/>
      <c r="I227" s="73"/>
      <c r="J227" s="73"/>
      <c r="K227" s="74"/>
      <c r="L227" s="74"/>
      <c r="M227" s="989"/>
      <c r="N227" s="74"/>
      <c r="O227" s="1860"/>
      <c r="P227" s="73"/>
      <c r="Q227" s="73"/>
      <c r="R227" s="73"/>
      <c r="S227" s="73"/>
      <c r="T227" s="73"/>
      <c r="U227" s="73"/>
      <c r="V227" s="73"/>
      <c r="W227" s="73"/>
      <c r="X227" s="73"/>
      <c r="Y227" s="73"/>
      <c r="Z227" s="73"/>
    </row>
    <row r="228" spans="1:26" ht="15.75" customHeight="1">
      <c r="A228" s="73"/>
      <c r="B228" s="73"/>
      <c r="C228" s="73"/>
      <c r="D228" s="73"/>
      <c r="E228" s="73"/>
      <c r="F228" s="73"/>
      <c r="G228" s="591"/>
      <c r="H228" s="988"/>
      <c r="I228" s="73"/>
      <c r="J228" s="73"/>
      <c r="K228" s="74"/>
      <c r="L228" s="74"/>
      <c r="M228" s="989"/>
      <c r="N228" s="74"/>
      <c r="O228" s="1860"/>
      <c r="P228" s="73"/>
      <c r="Q228" s="73"/>
      <c r="R228" s="73"/>
      <c r="S228" s="73"/>
      <c r="T228" s="73"/>
      <c r="U228" s="73"/>
      <c r="V228" s="73"/>
      <c r="W228" s="73"/>
      <c r="X228" s="73"/>
      <c r="Y228" s="73"/>
      <c r="Z228" s="73"/>
    </row>
    <row r="229" spans="1:26" ht="15.75" customHeight="1">
      <c r="A229" s="73"/>
      <c r="B229" s="73"/>
      <c r="C229" s="73"/>
      <c r="D229" s="73"/>
      <c r="E229" s="73"/>
      <c r="F229" s="73"/>
      <c r="G229" s="591"/>
      <c r="H229" s="988"/>
      <c r="I229" s="73"/>
      <c r="J229" s="73"/>
      <c r="K229" s="74"/>
      <c r="L229" s="74"/>
      <c r="M229" s="989"/>
      <c r="N229" s="74"/>
      <c r="O229" s="1860"/>
      <c r="P229" s="73"/>
      <c r="Q229" s="73"/>
      <c r="R229" s="73"/>
      <c r="S229" s="73"/>
      <c r="T229" s="73"/>
      <c r="U229" s="73"/>
      <c r="V229" s="73"/>
      <c r="W229" s="73"/>
      <c r="X229" s="73"/>
      <c r="Y229" s="73"/>
      <c r="Z229" s="73"/>
    </row>
    <row r="230" spans="1:26" ht="15.75" customHeight="1">
      <c r="A230" s="73"/>
      <c r="B230" s="73"/>
      <c r="C230" s="73"/>
      <c r="D230" s="73"/>
      <c r="E230" s="73"/>
      <c r="F230" s="73"/>
      <c r="G230" s="591"/>
      <c r="H230" s="988"/>
      <c r="I230" s="73"/>
      <c r="J230" s="73"/>
      <c r="K230" s="74"/>
      <c r="L230" s="74"/>
      <c r="M230" s="989"/>
      <c r="N230" s="74"/>
      <c r="O230" s="1860"/>
      <c r="P230" s="73"/>
      <c r="Q230" s="73"/>
      <c r="R230" s="73"/>
      <c r="S230" s="73"/>
      <c r="T230" s="73"/>
      <c r="U230" s="73"/>
      <c r="V230" s="73"/>
      <c r="W230" s="73"/>
      <c r="X230" s="73"/>
      <c r="Y230" s="73"/>
      <c r="Z230" s="73"/>
    </row>
    <row r="231" spans="1:26" ht="15.75" customHeight="1">
      <c r="A231" s="73"/>
      <c r="B231" s="73"/>
      <c r="C231" s="73"/>
      <c r="D231" s="73"/>
      <c r="E231" s="73"/>
      <c r="F231" s="73"/>
      <c r="G231" s="591"/>
      <c r="H231" s="988"/>
      <c r="I231" s="73"/>
      <c r="J231" s="73"/>
      <c r="K231" s="74"/>
      <c r="L231" s="74"/>
      <c r="M231" s="989"/>
      <c r="N231" s="74"/>
      <c r="O231" s="1860"/>
      <c r="P231" s="73"/>
      <c r="Q231" s="73"/>
      <c r="R231" s="73"/>
      <c r="S231" s="73"/>
      <c r="T231" s="73"/>
      <c r="U231" s="73"/>
      <c r="V231" s="73"/>
      <c r="W231" s="73"/>
      <c r="X231" s="73"/>
      <c r="Y231" s="73"/>
      <c r="Z231" s="73"/>
    </row>
    <row r="232" spans="1:26" ht="15.75" customHeight="1">
      <c r="A232" s="73"/>
      <c r="B232" s="73"/>
      <c r="C232" s="73"/>
      <c r="D232" s="73"/>
      <c r="E232" s="73"/>
      <c r="F232" s="73"/>
      <c r="G232" s="591"/>
      <c r="H232" s="988"/>
      <c r="I232" s="73"/>
      <c r="J232" s="73"/>
      <c r="K232" s="74"/>
      <c r="L232" s="74"/>
      <c r="M232" s="989"/>
      <c r="N232" s="74"/>
      <c r="O232" s="1860"/>
      <c r="P232" s="73"/>
      <c r="Q232" s="73"/>
      <c r="R232" s="73"/>
      <c r="S232" s="73"/>
      <c r="T232" s="73"/>
      <c r="U232" s="73"/>
      <c r="V232" s="73"/>
      <c r="W232" s="73"/>
      <c r="X232" s="73"/>
      <c r="Y232" s="73"/>
      <c r="Z232" s="73"/>
    </row>
    <row r="233" spans="1:26" ht="15.75" customHeight="1">
      <c r="A233" s="73"/>
      <c r="B233" s="73"/>
      <c r="C233" s="73"/>
      <c r="D233" s="73"/>
      <c r="E233" s="73"/>
      <c r="F233" s="73"/>
      <c r="G233" s="591"/>
      <c r="H233" s="988"/>
      <c r="I233" s="73"/>
      <c r="J233" s="73"/>
      <c r="K233" s="74"/>
      <c r="L233" s="74"/>
      <c r="M233" s="989"/>
      <c r="N233" s="74"/>
      <c r="O233" s="1860"/>
      <c r="P233" s="73"/>
      <c r="Q233" s="73"/>
      <c r="R233" s="73"/>
      <c r="S233" s="73"/>
      <c r="T233" s="73"/>
      <c r="U233" s="73"/>
      <c r="V233" s="73"/>
      <c r="W233" s="73"/>
      <c r="X233" s="73"/>
      <c r="Y233" s="73"/>
      <c r="Z233" s="73"/>
    </row>
    <row r="234" spans="1:26" ht="15.75" customHeight="1">
      <c r="A234" s="73"/>
      <c r="B234" s="73"/>
      <c r="C234" s="73"/>
      <c r="D234" s="73"/>
      <c r="E234" s="73"/>
      <c r="F234" s="73"/>
      <c r="G234" s="591"/>
      <c r="H234" s="988"/>
      <c r="I234" s="73"/>
      <c r="J234" s="73"/>
      <c r="K234" s="74"/>
      <c r="L234" s="74"/>
      <c r="M234" s="989"/>
      <c r="N234" s="74"/>
      <c r="O234" s="1860"/>
      <c r="P234" s="73"/>
      <c r="Q234" s="73"/>
      <c r="R234" s="73"/>
      <c r="S234" s="73"/>
      <c r="T234" s="73"/>
      <c r="U234" s="73"/>
      <c r="V234" s="73"/>
      <c r="W234" s="73"/>
      <c r="X234" s="73"/>
      <c r="Y234" s="73"/>
      <c r="Z234" s="73"/>
    </row>
    <row r="235" spans="1:26" ht="15.75" customHeight="1">
      <c r="A235" s="73"/>
      <c r="B235" s="73"/>
      <c r="C235" s="73"/>
      <c r="D235" s="73"/>
      <c r="E235" s="73"/>
      <c r="F235" s="73"/>
      <c r="G235" s="591"/>
      <c r="H235" s="988"/>
      <c r="I235" s="73"/>
      <c r="J235" s="73"/>
      <c r="K235" s="74"/>
      <c r="L235" s="74"/>
      <c r="M235" s="989"/>
      <c r="N235" s="74"/>
      <c r="O235" s="1860"/>
      <c r="P235" s="73"/>
      <c r="Q235" s="73"/>
      <c r="R235" s="73"/>
      <c r="S235" s="73"/>
      <c r="T235" s="73"/>
      <c r="U235" s="73"/>
      <c r="V235" s="73"/>
      <c r="W235" s="73"/>
      <c r="X235" s="73"/>
      <c r="Y235" s="73"/>
      <c r="Z235" s="73"/>
    </row>
    <row r="236" spans="1:26" ht="15.75" customHeight="1">
      <c r="A236" s="73"/>
      <c r="B236" s="73"/>
      <c r="C236" s="73"/>
      <c r="D236" s="73"/>
      <c r="E236" s="73"/>
      <c r="F236" s="73"/>
      <c r="G236" s="591"/>
      <c r="H236" s="988"/>
      <c r="I236" s="73"/>
      <c r="J236" s="73"/>
      <c r="K236" s="74"/>
      <c r="L236" s="74"/>
      <c r="M236" s="989"/>
      <c r="N236" s="74"/>
      <c r="O236" s="1860"/>
      <c r="P236" s="73"/>
      <c r="Q236" s="73"/>
      <c r="R236" s="73"/>
      <c r="S236" s="73"/>
      <c r="T236" s="73"/>
      <c r="U236" s="73"/>
      <c r="V236" s="73"/>
      <c r="W236" s="73"/>
      <c r="X236" s="73"/>
      <c r="Y236" s="73"/>
      <c r="Z236" s="73"/>
    </row>
    <row r="237" spans="1:26" ht="15.75" customHeight="1">
      <c r="A237" s="73"/>
      <c r="B237" s="73"/>
      <c r="C237" s="73"/>
      <c r="D237" s="73"/>
      <c r="E237" s="73"/>
      <c r="F237" s="73"/>
      <c r="G237" s="591"/>
      <c r="H237" s="988"/>
      <c r="I237" s="73"/>
      <c r="J237" s="73"/>
      <c r="K237" s="74"/>
      <c r="L237" s="74"/>
      <c r="M237" s="989"/>
      <c r="N237" s="74"/>
      <c r="O237" s="1860"/>
      <c r="P237" s="73"/>
      <c r="Q237" s="73"/>
      <c r="R237" s="73"/>
      <c r="S237" s="73"/>
      <c r="T237" s="73"/>
      <c r="U237" s="73"/>
      <c r="V237" s="73"/>
      <c r="W237" s="73"/>
      <c r="X237" s="73"/>
      <c r="Y237" s="73"/>
      <c r="Z237" s="73"/>
    </row>
    <row r="238" spans="1:26" ht="15.75" customHeight="1">
      <c r="A238" s="73"/>
      <c r="B238" s="73"/>
      <c r="C238" s="73"/>
      <c r="D238" s="73"/>
      <c r="E238" s="73"/>
      <c r="F238" s="73"/>
      <c r="G238" s="591"/>
      <c r="H238" s="988"/>
      <c r="I238" s="73"/>
      <c r="J238" s="73"/>
      <c r="K238" s="74"/>
      <c r="L238" s="74"/>
      <c r="M238" s="989"/>
      <c r="N238" s="74"/>
      <c r="O238" s="1860"/>
      <c r="P238" s="73"/>
      <c r="Q238" s="73"/>
      <c r="R238" s="73"/>
      <c r="S238" s="73"/>
      <c r="T238" s="73"/>
      <c r="U238" s="73"/>
      <c r="V238" s="73"/>
      <c r="W238" s="73"/>
      <c r="X238" s="73"/>
      <c r="Y238" s="73"/>
      <c r="Z238" s="73"/>
    </row>
    <row r="239" spans="1:26" ht="15.75" customHeight="1">
      <c r="A239" s="73"/>
      <c r="B239" s="73"/>
      <c r="C239" s="73"/>
      <c r="D239" s="73"/>
      <c r="E239" s="73"/>
      <c r="F239" s="73"/>
      <c r="G239" s="591"/>
      <c r="H239" s="988"/>
      <c r="I239" s="73"/>
      <c r="J239" s="73"/>
      <c r="K239" s="74"/>
      <c r="L239" s="74"/>
      <c r="M239" s="989"/>
      <c r="N239" s="74"/>
      <c r="O239" s="1860"/>
      <c r="P239" s="73"/>
      <c r="Q239" s="73"/>
      <c r="R239" s="73"/>
      <c r="S239" s="73"/>
      <c r="T239" s="73"/>
      <c r="U239" s="73"/>
      <c r="V239" s="73"/>
      <c r="W239" s="73"/>
      <c r="X239" s="73"/>
      <c r="Y239" s="73"/>
      <c r="Z239" s="73"/>
    </row>
    <row r="240" spans="1:26" ht="15.75" customHeight="1">
      <c r="A240" s="73"/>
      <c r="B240" s="73"/>
      <c r="C240" s="73"/>
      <c r="D240" s="73"/>
      <c r="E240" s="73"/>
      <c r="F240" s="73"/>
      <c r="G240" s="591"/>
      <c r="H240" s="988"/>
      <c r="I240" s="73"/>
      <c r="J240" s="73"/>
      <c r="K240" s="74"/>
      <c r="L240" s="74"/>
      <c r="M240" s="989"/>
      <c r="N240" s="74"/>
      <c r="O240" s="1860"/>
      <c r="P240" s="73"/>
      <c r="Q240" s="73"/>
      <c r="R240" s="73"/>
      <c r="S240" s="73"/>
      <c r="T240" s="73"/>
      <c r="U240" s="73"/>
      <c r="V240" s="73"/>
      <c r="W240" s="73"/>
      <c r="X240" s="73"/>
      <c r="Y240" s="73"/>
      <c r="Z240" s="73"/>
    </row>
    <row r="241" spans="1:26" ht="15.75" customHeight="1">
      <c r="A241" s="73"/>
      <c r="B241" s="73"/>
      <c r="C241" s="73"/>
      <c r="D241" s="73"/>
      <c r="E241" s="73"/>
      <c r="F241" s="73"/>
      <c r="G241" s="591"/>
      <c r="H241" s="988"/>
      <c r="I241" s="73"/>
      <c r="J241" s="73"/>
      <c r="K241" s="74"/>
      <c r="L241" s="74"/>
      <c r="M241" s="989"/>
      <c r="N241" s="74"/>
      <c r="O241" s="1860"/>
      <c r="P241" s="73"/>
      <c r="Q241" s="73"/>
      <c r="R241" s="73"/>
      <c r="S241" s="73"/>
      <c r="T241" s="73"/>
      <c r="U241" s="73"/>
      <c r="V241" s="73"/>
      <c r="W241" s="73"/>
      <c r="X241" s="73"/>
      <c r="Y241" s="73"/>
      <c r="Z241" s="73"/>
    </row>
    <row r="242" spans="1:26" ht="15.75" customHeight="1">
      <c r="A242" s="73"/>
      <c r="B242" s="73"/>
      <c r="C242" s="73"/>
      <c r="D242" s="73"/>
      <c r="E242" s="73"/>
      <c r="F242" s="73"/>
      <c r="G242" s="591"/>
      <c r="H242" s="988"/>
      <c r="I242" s="73"/>
      <c r="J242" s="73"/>
      <c r="K242" s="74"/>
      <c r="L242" s="74"/>
      <c r="M242" s="989"/>
      <c r="N242" s="74"/>
      <c r="O242" s="1860"/>
      <c r="P242" s="73"/>
      <c r="Q242" s="73"/>
      <c r="R242" s="73"/>
      <c r="S242" s="73"/>
      <c r="T242" s="73"/>
      <c r="U242" s="73"/>
      <c r="V242" s="73"/>
      <c r="W242" s="73"/>
      <c r="X242" s="73"/>
      <c r="Y242" s="73"/>
      <c r="Z242" s="73"/>
    </row>
    <row r="243" spans="1:26" ht="15.75" customHeight="1">
      <c r="A243" s="73"/>
      <c r="B243" s="73"/>
      <c r="C243" s="73"/>
      <c r="D243" s="73"/>
      <c r="E243" s="73"/>
      <c r="F243" s="73"/>
      <c r="G243" s="591"/>
      <c r="H243" s="988"/>
      <c r="I243" s="73"/>
      <c r="J243" s="73"/>
      <c r="K243" s="74"/>
      <c r="L243" s="74"/>
      <c r="M243" s="989"/>
      <c r="N243" s="74"/>
      <c r="O243" s="1860"/>
      <c r="P243" s="73"/>
      <c r="Q243" s="73"/>
      <c r="R243" s="73"/>
      <c r="S243" s="73"/>
      <c r="T243" s="73"/>
      <c r="U243" s="73"/>
      <c r="V243" s="73"/>
      <c r="W243" s="73"/>
      <c r="X243" s="73"/>
      <c r="Y243" s="73"/>
      <c r="Z243" s="73"/>
    </row>
    <row r="244" spans="1:26" ht="15.75" customHeight="1">
      <c r="A244" s="73"/>
      <c r="B244" s="73"/>
      <c r="C244" s="73"/>
      <c r="D244" s="73"/>
      <c r="E244" s="73"/>
      <c r="F244" s="73"/>
      <c r="G244" s="591"/>
      <c r="H244" s="988"/>
      <c r="I244" s="73"/>
      <c r="J244" s="73"/>
      <c r="K244" s="74"/>
      <c r="L244" s="74"/>
      <c r="M244" s="989"/>
      <c r="N244" s="74"/>
      <c r="O244" s="1860"/>
      <c r="P244" s="73"/>
      <c r="Q244" s="73"/>
      <c r="R244" s="73"/>
      <c r="S244" s="73"/>
      <c r="T244" s="73"/>
      <c r="U244" s="73"/>
      <c r="V244" s="73"/>
      <c r="W244" s="73"/>
      <c r="X244" s="73"/>
      <c r="Y244" s="73"/>
      <c r="Z244" s="73"/>
    </row>
    <row r="245" spans="1:26" ht="15.75" customHeight="1">
      <c r="A245" s="73"/>
      <c r="B245" s="73"/>
      <c r="C245" s="73"/>
      <c r="D245" s="73"/>
      <c r="E245" s="73"/>
      <c r="F245" s="73"/>
      <c r="G245" s="591"/>
      <c r="H245" s="988"/>
      <c r="I245" s="73"/>
      <c r="J245" s="73"/>
      <c r="K245" s="74"/>
      <c r="L245" s="74"/>
      <c r="M245" s="989"/>
      <c r="N245" s="74"/>
      <c r="O245" s="1860"/>
      <c r="P245" s="73"/>
      <c r="Q245" s="73"/>
      <c r="R245" s="73"/>
      <c r="S245" s="73"/>
      <c r="T245" s="73"/>
      <c r="U245" s="73"/>
      <c r="V245" s="73"/>
      <c r="W245" s="73"/>
      <c r="X245" s="73"/>
      <c r="Y245" s="73"/>
      <c r="Z245" s="73"/>
    </row>
    <row r="246" spans="1:26" ht="15.75" customHeight="1">
      <c r="A246" s="73"/>
      <c r="B246" s="73"/>
      <c r="C246" s="73"/>
      <c r="D246" s="73"/>
      <c r="E246" s="73"/>
      <c r="F246" s="73"/>
      <c r="G246" s="591"/>
      <c r="H246" s="988"/>
      <c r="I246" s="73"/>
      <c r="J246" s="73"/>
      <c r="K246" s="74"/>
      <c r="L246" s="74"/>
      <c r="M246" s="989"/>
      <c r="N246" s="74"/>
      <c r="O246" s="1860"/>
      <c r="P246" s="73"/>
      <c r="Q246" s="73"/>
      <c r="R246" s="73"/>
      <c r="S246" s="73"/>
      <c r="T246" s="73"/>
      <c r="U246" s="73"/>
      <c r="V246" s="73"/>
      <c r="W246" s="73"/>
      <c r="X246" s="73"/>
      <c r="Y246" s="73"/>
      <c r="Z246" s="73"/>
    </row>
    <row r="247" spans="1:26" ht="15.75" customHeight="1">
      <c r="A247" s="73"/>
      <c r="B247" s="73"/>
      <c r="C247" s="73"/>
      <c r="D247" s="73"/>
      <c r="E247" s="73"/>
      <c r="F247" s="73"/>
      <c r="G247" s="591"/>
      <c r="H247" s="988"/>
      <c r="I247" s="73"/>
      <c r="J247" s="73"/>
      <c r="K247" s="74"/>
      <c r="L247" s="74"/>
      <c r="M247" s="989"/>
      <c r="N247" s="74"/>
      <c r="O247" s="1860"/>
      <c r="P247" s="73"/>
      <c r="Q247" s="73"/>
      <c r="R247" s="73"/>
      <c r="S247" s="73"/>
      <c r="T247" s="73"/>
      <c r="U247" s="73"/>
      <c r="V247" s="73"/>
      <c r="W247" s="73"/>
      <c r="X247" s="73"/>
      <c r="Y247" s="73"/>
      <c r="Z247" s="73"/>
    </row>
    <row r="248" spans="1:26" ht="15.75" customHeight="1">
      <c r="A248" s="73"/>
      <c r="B248" s="73"/>
      <c r="C248" s="73"/>
      <c r="D248" s="73"/>
      <c r="E248" s="73"/>
      <c r="F248" s="73"/>
      <c r="G248" s="591"/>
      <c r="H248" s="988"/>
      <c r="I248" s="73"/>
      <c r="J248" s="73"/>
      <c r="K248" s="74"/>
      <c r="L248" s="74"/>
      <c r="M248" s="989"/>
      <c r="N248" s="74"/>
      <c r="O248" s="1860"/>
      <c r="P248" s="73"/>
      <c r="Q248" s="73"/>
      <c r="R248" s="73"/>
      <c r="S248" s="73"/>
      <c r="T248" s="73"/>
      <c r="U248" s="73"/>
      <c r="V248" s="73"/>
      <c r="W248" s="73"/>
      <c r="X248" s="73"/>
      <c r="Y248" s="73"/>
      <c r="Z248" s="73"/>
    </row>
    <row r="249" spans="1:26" ht="15.75" customHeight="1">
      <c r="A249" s="73"/>
      <c r="B249" s="73"/>
      <c r="C249" s="73"/>
      <c r="D249" s="73"/>
      <c r="E249" s="73"/>
      <c r="F249" s="73"/>
      <c r="G249" s="591"/>
      <c r="H249" s="988"/>
      <c r="I249" s="73"/>
      <c r="J249" s="73"/>
      <c r="K249" s="74"/>
      <c r="L249" s="74"/>
      <c r="M249" s="989"/>
      <c r="N249" s="74"/>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988"/>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988"/>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988"/>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988"/>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988"/>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988"/>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988"/>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988"/>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988"/>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988"/>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1860"/>
      <c r="P1000" s="73"/>
      <c r="Q1000" s="73"/>
      <c r="R1000" s="73"/>
      <c r="S1000" s="73"/>
      <c r="T1000" s="73"/>
      <c r="U1000" s="73"/>
      <c r="V1000" s="73"/>
      <c r="W1000" s="73"/>
      <c r="X1000" s="73"/>
      <c r="Y1000" s="73"/>
      <c r="Z1000" s="73"/>
    </row>
  </sheetData>
  <mergeCells count="6">
    <mergeCell ref="G5:K5"/>
    <mergeCell ref="B1:M1"/>
    <mergeCell ref="B2:C2"/>
    <mergeCell ref="F2:M2"/>
    <mergeCell ref="F3:N3"/>
    <mergeCell ref="F4:N4"/>
  </mergeCells>
  <conditionalFormatting sqref="H15:H17">
    <cfRule type="cellIs" dxfId="71" priority="1" stopIfTrue="1" operator="equal">
      <formula>0</formula>
    </cfRule>
  </conditionalFormatting>
  <conditionalFormatting sqref="H15:H17">
    <cfRule type="cellIs" dxfId="70" priority="2" stopIfTrue="1" operator="equal">
      <formula>0</formula>
    </cfRule>
  </conditionalFormatting>
  <hyperlinks>
    <hyperlink ref="C4" location="'Recap Sheet'!B1" display="Return to Recap Sheet" xr:uid="{00000000-0004-0000-1700-000000000000}"/>
  </hyperlinks>
  <pageMargins left="0.7" right="0.7" top="0.75" bottom="0.75" header="0" footer="0"/>
  <pageSetup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3"/>
  <dimension ref="A1:Z1000"/>
  <sheetViews>
    <sheetView workbookViewId="0">
      <pane ySplit="9" topLeftCell="A43" activePane="bottomLeft" state="frozen"/>
      <selection activeCell="H10" sqref="H10"/>
      <selection pane="bottomLeft" activeCell="F67" sqref="F67"/>
    </sheetView>
  </sheetViews>
  <sheetFormatPr defaultColWidth="14.44140625" defaultRowHeight="15" customHeight="1"/>
  <cols>
    <col min="1" max="1" width="7.33203125" customWidth="1"/>
    <col min="2" max="2" width="56.33203125" customWidth="1"/>
    <col min="3" max="3" width="28.44140625" customWidth="1"/>
    <col min="4" max="4" width="8.88671875" customWidth="1"/>
    <col min="5" max="5" width="7.6640625" customWidth="1"/>
    <col min="6" max="6" width="6.33203125" customWidth="1"/>
    <col min="7" max="7" width="5.6640625" customWidth="1"/>
    <col min="8" max="9" width="6.44140625" customWidth="1"/>
    <col min="10" max="10" width="3.33203125" customWidth="1"/>
    <col min="11" max="11" width="6" customWidth="1"/>
    <col min="12" max="12" width="7.33203125" customWidth="1"/>
    <col min="13" max="13" width="9.6640625" customWidth="1"/>
    <col min="14" max="14" width="6.109375" customWidth="1"/>
    <col min="15" max="15" width="16.5546875" customWidth="1"/>
    <col min="16"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38001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40000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7"/>
      <c r="B8" s="1167" t="s">
        <v>4225</v>
      </c>
      <c r="C8" s="1167"/>
      <c r="D8" s="123"/>
      <c r="E8" s="1167"/>
      <c r="F8" s="1167"/>
      <c r="G8" s="1168"/>
      <c r="H8" s="1764"/>
      <c r="I8" s="1764"/>
      <c r="J8" s="1167"/>
      <c r="K8" s="891"/>
      <c r="L8" s="891"/>
      <c r="M8" s="1169"/>
      <c r="N8" s="1170"/>
      <c r="O8" s="1860"/>
      <c r="P8" s="73"/>
      <c r="Q8" s="73"/>
      <c r="R8" s="73"/>
      <c r="S8" s="73"/>
      <c r="T8" s="73"/>
      <c r="U8" s="73"/>
      <c r="V8" s="73"/>
      <c r="W8" s="73"/>
      <c r="X8" s="73"/>
      <c r="Y8" s="73"/>
      <c r="Z8" s="73"/>
    </row>
    <row r="9" spans="1:26" ht="15" customHeight="1">
      <c r="A9" s="1176"/>
      <c r="B9" s="1176"/>
      <c r="C9" s="1176"/>
      <c r="D9" s="137"/>
      <c r="E9" s="1176"/>
      <c r="F9" s="1176"/>
      <c r="G9" s="1177"/>
      <c r="H9" s="1167"/>
      <c r="I9" s="2635"/>
      <c r="J9" s="1167"/>
      <c r="K9" s="1178"/>
      <c r="L9" s="1178"/>
      <c r="M9" s="1179"/>
      <c r="N9" s="1180"/>
      <c r="O9" s="1860"/>
      <c r="P9" s="73"/>
      <c r="Q9" s="73"/>
      <c r="R9" s="73"/>
      <c r="S9" s="73"/>
      <c r="T9" s="73"/>
      <c r="U9" s="73"/>
      <c r="V9" s="73"/>
      <c r="W9" s="73"/>
      <c r="X9" s="73"/>
      <c r="Y9" s="73"/>
      <c r="Z9" s="73"/>
    </row>
    <row r="10" spans="1:26" ht="15" customHeight="1">
      <c r="A10" s="504">
        <v>38001</v>
      </c>
      <c r="B10" s="147" t="s">
        <v>4226</v>
      </c>
      <c r="C10" s="154" t="s">
        <v>344</v>
      </c>
      <c r="D10" s="148"/>
      <c r="E10" s="283"/>
      <c r="F10" s="155" t="s">
        <v>525</v>
      </c>
      <c r="G10" s="256">
        <v>20</v>
      </c>
      <c r="H10" s="2043">
        <v>200</v>
      </c>
      <c r="I10" s="154">
        <f>ROUND($H$10*$G$10/G10,2)</f>
        <v>200</v>
      </c>
      <c r="J10" s="155" t="s">
        <v>170</v>
      </c>
      <c r="K10" s="235"/>
      <c r="L10" s="157"/>
      <c r="M10" s="555"/>
      <c r="N10" s="1018"/>
      <c r="O10" s="1860"/>
      <c r="P10" s="73"/>
      <c r="Q10" s="73"/>
      <c r="R10" s="73"/>
      <c r="S10" s="73"/>
      <c r="T10" s="73"/>
      <c r="U10" s="73"/>
      <c r="V10" s="73"/>
      <c r="W10" s="73"/>
      <c r="X10" s="73"/>
      <c r="Y10" s="73"/>
      <c r="Z10" s="73"/>
    </row>
    <row r="11" spans="1:26" ht="15" customHeight="1">
      <c r="A11" s="228"/>
      <c r="B11" s="228" t="s">
        <v>4227</v>
      </c>
      <c r="C11" s="1683" t="s">
        <v>1988</v>
      </c>
      <c r="D11" s="1683"/>
      <c r="E11" s="1683"/>
      <c r="F11" s="1683"/>
      <c r="G11" s="1683"/>
      <c r="H11" s="1059"/>
      <c r="I11" s="364" t="e">
        <f>ROUND(H10*G10/G11,2)</f>
        <v>#DIV/0!</v>
      </c>
      <c r="J11" s="572" t="s">
        <v>170</v>
      </c>
      <c r="K11" s="1239"/>
      <c r="L11" s="444">
        <f>IF(OR(ISBLANK(K11),K11=0,H10=0,ISBLANK(H10)),,ROUND(K11+$L$5,2))</f>
        <v>0</v>
      </c>
      <c r="M11" s="738" t="e">
        <f>ROUND(I11*L11,2)</f>
        <v>#DIV/0!</v>
      </c>
      <c r="N11" s="987" t="e">
        <f>ROUND(L11/G11,2)</f>
        <v>#DIV/0!</v>
      </c>
      <c r="O11" s="1860"/>
      <c r="P11" s="73"/>
      <c r="Q11" s="73"/>
      <c r="R11" s="73"/>
      <c r="S11" s="73"/>
      <c r="T11" s="73"/>
      <c r="U11" s="73"/>
      <c r="V11" s="73"/>
      <c r="W11" s="73"/>
      <c r="X11" s="73"/>
      <c r="Y11" s="73"/>
      <c r="Z11" s="73"/>
    </row>
    <row r="12" spans="1:26" ht="15" customHeight="1">
      <c r="A12" s="747">
        <v>38002</v>
      </c>
      <c r="B12" s="254" t="s">
        <v>4228</v>
      </c>
      <c r="C12" s="257" t="s">
        <v>344</v>
      </c>
      <c r="D12" s="148"/>
      <c r="E12" s="283"/>
      <c r="F12" s="255" t="s">
        <v>525</v>
      </c>
      <c r="G12" s="278">
        <v>20</v>
      </c>
      <c r="H12" s="1845">
        <v>100</v>
      </c>
      <c r="I12" s="257">
        <f>ROUND(H12*G12/G12,2)</f>
        <v>100</v>
      </c>
      <c r="J12" s="257" t="s">
        <v>170</v>
      </c>
      <c r="K12" s="729"/>
      <c r="L12" s="1893"/>
      <c r="M12" s="730"/>
      <c r="N12" s="2636"/>
      <c r="O12" s="1860"/>
      <c r="P12" s="73"/>
      <c r="Q12" s="73"/>
      <c r="R12" s="73"/>
      <c r="S12" s="73"/>
      <c r="T12" s="73"/>
      <c r="U12" s="73"/>
      <c r="V12" s="73"/>
      <c r="W12" s="73"/>
      <c r="X12" s="73"/>
      <c r="Y12" s="73"/>
      <c r="Z12" s="73"/>
    </row>
    <row r="13" spans="1:26" ht="15" customHeight="1">
      <c r="A13" s="166"/>
      <c r="B13" s="166" t="s">
        <v>4229</v>
      </c>
      <c r="C13" s="1260" t="s">
        <v>1988</v>
      </c>
      <c r="D13" s="1260"/>
      <c r="E13" s="1260"/>
      <c r="F13" s="1260"/>
      <c r="G13" s="1260"/>
      <c r="H13" s="1411"/>
      <c r="I13" s="154" t="e">
        <f>ROUND(H12*G12/G13,2)</f>
        <v>#DIV/0!</v>
      </c>
      <c r="J13" s="569" t="s">
        <v>170</v>
      </c>
      <c r="K13" s="170"/>
      <c r="L13" s="157">
        <f>IF(OR(ISBLANK(K13),K13=0,H12=0,ISBLANK(H12)),,ROUND(K13+$L$5,2))</f>
        <v>0</v>
      </c>
      <c r="M13" s="555" t="e">
        <f>ROUND(I13*L13,2)</f>
        <v>#DIV/0!</v>
      </c>
      <c r="N13" s="1018" t="e">
        <f>ROUND(L13/G13,2)</f>
        <v>#DIV/0!</v>
      </c>
      <c r="O13" s="1860"/>
      <c r="P13" s="73"/>
      <c r="Q13" s="73"/>
      <c r="R13" s="73"/>
      <c r="S13" s="73"/>
      <c r="T13" s="73"/>
      <c r="U13" s="73"/>
      <c r="V13" s="73"/>
      <c r="W13" s="73"/>
      <c r="X13" s="73"/>
      <c r="Y13" s="73"/>
      <c r="Z13" s="73"/>
    </row>
    <row r="14" spans="1:26" ht="15" customHeight="1">
      <c r="A14" s="198"/>
      <c r="B14" s="270" t="s">
        <v>4230</v>
      </c>
      <c r="C14" s="198"/>
      <c r="D14" s="198"/>
      <c r="E14" s="198"/>
      <c r="F14" s="198"/>
      <c r="G14" s="442"/>
      <c r="H14" s="198"/>
      <c r="I14" s="198"/>
      <c r="J14" s="364"/>
      <c r="K14" s="566"/>
      <c r="L14" s="444"/>
      <c r="M14" s="738"/>
      <c r="N14" s="987"/>
      <c r="O14" s="1860"/>
      <c r="P14" s="73"/>
      <c r="Q14" s="73"/>
      <c r="R14" s="73"/>
      <c r="S14" s="73"/>
      <c r="T14" s="73"/>
      <c r="U14" s="73"/>
      <c r="V14" s="73"/>
      <c r="W14" s="73"/>
      <c r="X14" s="73"/>
      <c r="Y14" s="73"/>
      <c r="Z14" s="73"/>
    </row>
    <row r="15" spans="1:26" ht="15" customHeight="1">
      <c r="A15" s="747">
        <v>38003</v>
      </c>
      <c r="B15" s="254" t="s">
        <v>4231</v>
      </c>
      <c r="C15" s="257" t="s">
        <v>344</v>
      </c>
      <c r="D15" s="155"/>
      <c r="E15" s="648"/>
      <c r="F15" s="255" t="s">
        <v>4232</v>
      </c>
      <c r="G15" s="278">
        <v>24</v>
      </c>
      <c r="H15" s="1845">
        <v>400</v>
      </c>
      <c r="I15" s="257">
        <f>ROUND(H15*G15/G15,2)</f>
        <v>400</v>
      </c>
      <c r="J15" s="257" t="s">
        <v>170</v>
      </c>
      <c r="K15" s="729"/>
      <c r="L15" s="1893"/>
      <c r="M15" s="730"/>
      <c r="N15" s="2636"/>
      <c r="O15" s="1860"/>
      <c r="P15" s="73"/>
      <c r="Q15" s="73"/>
      <c r="R15" s="73"/>
      <c r="S15" s="73"/>
      <c r="T15" s="73"/>
      <c r="U15" s="73"/>
      <c r="V15" s="73"/>
      <c r="W15" s="73"/>
      <c r="X15" s="73"/>
      <c r="Y15" s="73"/>
      <c r="Z15" s="73"/>
    </row>
    <row r="16" spans="1:26" ht="15" customHeight="1">
      <c r="A16" s="270"/>
      <c r="B16" s="270" t="s">
        <v>4233</v>
      </c>
      <c r="C16" s="1683" t="s">
        <v>1988</v>
      </c>
      <c r="D16" s="1683"/>
      <c r="E16" s="1683"/>
      <c r="F16" s="1683"/>
      <c r="G16" s="1683"/>
      <c r="H16" s="1059"/>
      <c r="I16" s="364" t="e">
        <f>ROUND(H15*G15/G16,2)</f>
        <v>#DIV/0!</v>
      </c>
      <c r="J16" s="572" t="s">
        <v>170</v>
      </c>
      <c r="K16" s="1239"/>
      <c r="L16" s="444">
        <f>IF(OR(ISBLANK(K16),K16=0,H15=0,ISBLANK(H15)),,ROUND(K16+$L$5,2))</f>
        <v>0</v>
      </c>
      <c r="M16" s="738" t="e">
        <f>ROUND(I16*L16,2)</f>
        <v>#DIV/0!</v>
      </c>
      <c r="N16" s="987" t="e">
        <f>ROUND(L16/G16,2)</f>
        <v>#DIV/0!</v>
      </c>
      <c r="O16" s="1860"/>
      <c r="P16" s="73"/>
      <c r="Q16" s="73"/>
      <c r="R16" s="73"/>
      <c r="S16" s="73"/>
      <c r="T16" s="73"/>
      <c r="U16" s="73"/>
      <c r="V16" s="73"/>
      <c r="W16" s="73"/>
      <c r="X16" s="73"/>
      <c r="Y16" s="73"/>
      <c r="Z16" s="73"/>
    </row>
    <row r="17" spans="1:26" ht="15" customHeight="1">
      <c r="A17" s="747">
        <v>38004</v>
      </c>
      <c r="B17" s="254" t="s">
        <v>4234</v>
      </c>
      <c r="C17" s="257" t="s">
        <v>344</v>
      </c>
      <c r="D17" s="166"/>
      <c r="E17" s="648"/>
      <c r="F17" s="255" t="s">
        <v>4235</v>
      </c>
      <c r="G17" s="278">
        <v>24</v>
      </c>
      <c r="H17" s="1845">
        <v>100</v>
      </c>
      <c r="I17" s="257">
        <f>ROUND(H17*G17/G17,2)</f>
        <v>100</v>
      </c>
      <c r="J17" s="257" t="s">
        <v>170</v>
      </c>
      <c r="K17" s="729"/>
      <c r="L17" s="1893"/>
      <c r="M17" s="730"/>
      <c r="N17" s="2636"/>
      <c r="O17" s="1860"/>
      <c r="P17" s="73"/>
      <c r="Q17" s="73"/>
      <c r="R17" s="73"/>
      <c r="S17" s="73"/>
      <c r="T17" s="73"/>
      <c r="U17" s="73"/>
      <c r="V17" s="73"/>
      <c r="W17" s="73"/>
      <c r="X17" s="73"/>
      <c r="Y17" s="73"/>
      <c r="Z17" s="73"/>
    </row>
    <row r="18" spans="1:26" ht="15" customHeight="1">
      <c r="A18" s="270"/>
      <c r="B18" s="270" t="s">
        <v>4236</v>
      </c>
      <c r="C18" s="1683" t="s">
        <v>1988</v>
      </c>
      <c r="D18" s="1683"/>
      <c r="E18" s="1683"/>
      <c r="F18" s="1683"/>
      <c r="G18" s="1683"/>
      <c r="H18" s="1059"/>
      <c r="I18" s="364" t="e">
        <f>ROUND(H17*G17/G18,2)</f>
        <v>#DIV/0!</v>
      </c>
      <c r="J18" s="572" t="s">
        <v>170</v>
      </c>
      <c r="K18" s="1239"/>
      <c r="L18" s="444">
        <f>IF(OR(ISBLANK(K18),K18=0,H17=0,ISBLANK(H17)),,ROUND(K18+$L$5,2))</f>
        <v>0</v>
      </c>
      <c r="M18" s="738" t="e">
        <f>ROUND(I18*L18,2)</f>
        <v>#DIV/0!</v>
      </c>
      <c r="N18" s="987" t="e">
        <f>ROUND(L18/G18,2)</f>
        <v>#DIV/0!</v>
      </c>
      <c r="O18" s="1860"/>
      <c r="P18" s="73"/>
      <c r="Q18" s="73"/>
      <c r="R18" s="73"/>
      <c r="S18" s="73"/>
      <c r="T18" s="73"/>
      <c r="U18" s="73"/>
      <c r="V18" s="73"/>
      <c r="W18" s="73"/>
      <c r="X18" s="73"/>
      <c r="Y18" s="73"/>
      <c r="Z18" s="73"/>
    </row>
    <row r="19" spans="1:26" ht="15" customHeight="1">
      <c r="A19" s="747">
        <v>38005</v>
      </c>
      <c r="B19" s="254" t="s">
        <v>4237</v>
      </c>
      <c r="C19" s="257" t="s">
        <v>344</v>
      </c>
      <c r="D19" s="155"/>
      <c r="E19" s="648"/>
      <c r="F19" s="255" t="s">
        <v>4232</v>
      </c>
      <c r="G19" s="278">
        <v>24</v>
      </c>
      <c r="H19" s="1845"/>
      <c r="I19" s="257">
        <f>ROUND(H19*G19/G19,2)</f>
        <v>0</v>
      </c>
      <c r="J19" s="257" t="s">
        <v>170</v>
      </c>
      <c r="K19" s="729"/>
      <c r="L19" s="1893"/>
      <c r="M19" s="730"/>
      <c r="N19" s="2636"/>
      <c r="O19" s="1860"/>
      <c r="P19" s="73"/>
      <c r="Q19" s="73"/>
      <c r="R19" s="73"/>
      <c r="S19" s="73"/>
      <c r="T19" s="73"/>
      <c r="U19" s="73"/>
      <c r="V19" s="73"/>
      <c r="W19" s="73"/>
      <c r="X19" s="73"/>
      <c r="Y19" s="73"/>
      <c r="Z19" s="73"/>
    </row>
    <row r="20" spans="1:26" ht="15" customHeight="1">
      <c r="A20" s="228"/>
      <c r="B20" s="166" t="s">
        <v>4238</v>
      </c>
      <c r="C20" s="1260" t="s">
        <v>1988</v>
      </c>
      <c r="D20" s="1260"/>
      <c r="E20" s="1260"/>
      <c r="F20" s="1260"/>
      <c r="G20" s="1260"/>
      <c r="H20" s="1059"/>
      <c r="I20" s="166" t="e">
        <f>ROUND(H19*G19/G20,2)</f>
        <v>#DIV/0!</v>
      </c>
      <c r="J20" s="1026" t="s">
        <v>170</v>
      </c>
      <c r="K20" s="170"/>
      <c r="L20" s="171">
        <f>IF(OR(ISBLANK(K20),K20=0,H19=0,ISBLANK(H19)),,ROUND(K20+$L$5,2))</f>
        <v>0</v>
      </c>
      <c r="M20" s="326" t="e">
        <f>ROUND(I20*L20,2)</f>
        <v>#DIV/0!</v>
      </c>
      <c r="N20" s="1012" t="e">
        <f>ROUND(L20/G20,2)</f>
        <v>#DIV/0!</v>
      </c>
      <c r="O20" s="1860"/>
      <c r="P20" s="73"/>
      <c r="Q20" s="73"/>
      <c r="R20" s="73"/>
      <c r="S20" s="73"/>
      <c r="T20" s="73"/>
      <c r="U20" s="73"/>
      <c r="V20" s="73"/>
      <c r="W20" s="73"/>
      <c r="X20" s="73"/>
      <c r="Y20" s="73"/>
      <c r="Z20" s="73"/>
    </row>
    <row r="21" spans="1:26" ht="15" customHeight="1">
      <c r="A21" s="198"/>
      <c r="B21" s="270" t="s">
        <v>4239</v>
      </c>
      <c r="C21" s="198"/>
      <c r="D21" s="198"/>
      <c r="E21" s="198"/>
      <c r="F21" s="198"/>
      <c r="G21" s="442"/>
      <c r="H21" s="270"/>
      <c r="I21" s="198"/>
      <c r="J21" s="2209"/>
      <c r="K21" s="1038"/>
      <c r="L21" s="444"/>
      <c r="M21" s="738"/>
      <c r="N21" s="987"/>
      <c r="O21" s="1860"/>
      <c r="P21" s="73"/>
      <c r="Q21" s="73"/>
      <c r="R21" s="73"/>
      <c r="S21" s="73"/>
      <c r="T21" s="73"/>
      <c r="U21" s="73"/>
      <c r="V21" s="73"/>
      <c r="W21" s="73"/>
      <c r="X21" s="73"/>
      <c r="Y21" s="73"/>
      <c r="Z21" s="73"/>
    </row>
    <row r="22" spans="1:26" ht="15" customHeight="1">
      <c r="A22" s="747">
        <v>38006</v>
      </c>
      <c r="B22" s="254" t="s">
        <v>2125</v>
      </c>
      <c r="C22" s="257" t="s">
        <v>344</v>
      </c>
      <c r="D22" s="155"/>
      <c r="E22" s="648"/>
      <c r="F22" s="255" t="s">
        <v>525</v>
      </c>
      <c r="G22" s="278">
        <v>20</v>
      </c>
      <c r="H22" s="1845">
        <v>300</v>
      </c>
      <c r="I22" s="257">
        <f>ROUND(H22*G22/G22,2)</f>
        <v>300</v>
      </c>
      <c r="J22" s="257" t="s">
        <v>170</v>
      </c>
      <c r="K22" s="729"/>
      <c r="L22" s="1893"/>
      <c r="M22" s="730"/>
      <c r="N22" s="2636"/>
      <c r="O22" s="1860"/>
      <c r="P22" s="73"/>
      <c r="Q22" s="73"/>
      <c r="R22" s="73"/>
      <c r="S22" s="73"/>
      <c r="T22" s="73"/>
      <c r="U22" s="73"/>
      <c r="V22" s="73"/>
      <c r="W22" s="73"/>
      <c r="X22" s="73"/>
      <c r="Y22" s="73"/>
      <c r="Z22" s="73"/>
    </row>
    <row r="23" spans="1:26" ht="15" customHeight="1">
      <c r="A23" s="270"/>
      <c r="B23" s="270" t="s">
        <v>4240</v>
      </c>
      <c r="C23" s="1683" t="s">
        <v>1988</v>
      </c>
      <c r="D23" s="1683"/>
      <c r="E23" s="1683"/>
      <c r="F23" s="1683"/>
      <c r="G23" s="1683"/>
      <c r="H23" s="1059"/>
      <c r="I23" s="364" t="e">
        <f>ROUND(H22*G22/G23,2)</f>
        <v>#DIV/0!</v>
      </c>
      <c r="J23" s="572" t="s">
        <v>170</v>
      </c>
      <c r="K23" s="1239"/>
      <c r="L23" s="444">
        <f>IF(OR(ISBLANK(K23),K23=0,H22=0,ISBLANK(H22)),,ROUND(K23+$L$5,2))</f>
        <v>0</v>
      </c>
      <c r="M23" s="738" t="e">
        <f>ROUND(I23*L23,2)</f>
        <v>#DIV/0!</v>
      </c>
      <c r="N23" s="987" t="e">
        <f>ROUND(L23/G23,2)</f>
        <v>#DIV/0!</v>
      </c>
      <c r="O23" s="1860"/>
      <c r="P23" s="73"/>
      <c r="Q23" s="73"/>
      <c r="R23" s="73"/>
      <c r="S23" s="73"/>
      <c r="T23" s="73"/>
      <c r="U23" s="73"/>
      <c r="V23" s="73"/>
      <c r="W23" s="73"/>
      <c r="X23" s="73"/>
      <c r="Y23" s="73"/>
      <c r="Z23" s="73"/>
    </row>
    <row r="24" spans="1:26" ht="15" customHeight="1">
      <c r="A24" s="747">
        <v>38007</v>
      </c>
      <c r="B24" s="254" t="s">
        <v>4241</v>
      </c>
      <c r="C24" s="257" t="s">
        <v>344</v>
      </c>
      <c r="D24" s="155"/>
      <c r="E24" s="648"/>
      <c r="F24" s="255" t="s">
        <v>525</v>
      </c>
      <c r="G24" s="278">
        <v>20</v>
      </c>
      <c r="H24" s="1845">
        <v>500</v>
      </c>
      <c r="I24" s="257">
        <f>ROUND(H24*G24/G24,2)</f>
        <v>500</v>
      </c>
      <c r="J24" s="257" t="s">
        <v>170</v>
      </c>
      <c r="K24" s="729"/>
      <c r="L24" s="1893"/>
      <c r="M24" s="730"/>
      <c r="N24" s="2636"/>
      <c r="O24" s="1860"/>
      <c r="P24" s="73"/>
      <c r="Q24" s="73"/>
      <c r="R24" s="73"/>
      <c r="S24" s="73"/>
      <c r="T24" s="73"/>
      <c r="U24" s="73"/>
      <c r="V24" s="73"/>
      <c r="W24" s="73"/>
      <c r="X24" s="73"/>
      <c r="Y24" s="73"/>
      <c r="Z24" s="73"/>
    </row>
    <row r="25" spans="1:26" ht="15" customHeight="1">
      <c r="A25" s="270"/>
      <c r="B25" s="270" t="s">
        <v>4242</v>
      </c>
      <c r="C25" s="1683" t="s">
        <v>1988</v>
      </c>
      <c r="D25" s="1683"/>
      <c r="E25" s="1683"/>
      <c r="F25" s="1683"/>
      <c r="G25" s="1683"/>
      <c r="H25" s="1059"/>
      <c r="I25" s="364" t="e">
        <f>ROUND(H24*G24/G25,2)</f>
        <v>#DIV/0!</v>
      </c>
      <c r="J25" s="572" t="s">
        <v>170</v>
      </c>
      <c r="K25" s="1239"/>
      <c r="L25" s="444">
        <f>IF(OR(ISBLANK(K25),K25=0,H24=0,ISBLANK(H24)),,ROUND(K25+$L$5,2))</f>
        <v>0</v>
      </c>
      <c r="M25" s="738" t="e">
        <f>ROUND(I25*L25,2)</f>
        <v>#DIV/0!</v>
      </c>
      <c r="N25" s="987" t="e">
        <f>ROUND(L25/G25,2)</f>
        <v>#DIV/0!</v>
      </c>
      <c r="O25" s="1860"/>
      <c r="P25" s="73"/>
      <c r="Q25" s="73"/>
      <c r="R25" s="73"/>
      <c r="S25" s="73"/>
      <c r="T25" s="73"/>
      <c r="U25" s="73"/>
      <c r="V25" s="73"/>
      <c r="W25" s="73"/>
      <c r="X25" s="73"/>
      <c r="Y25" s="73"/>
      <c r="Z25" s="73"/>
    </row>
    <row r="26" spans="1:26" ht="15" customHeight="1">
      <c r="A26" s="747">
        <v>38008</v>
      </c>
      <c r="B26" s="254" t="s">
        <v>4243</v>
      </c>
      <c r="C26" s="257" t="s">
        <v>344</v>
      </c>
      <c r="D26" s="166"/>
      <c r="E26" s="648"/>
      <c r="F26" s="255" t="s">
        <v>2276</v>
      </c>
      <c r="G26" s="278">
        <v>96</v>
      </c>
      <c r="H26" s="1845">
        <v>300</v>
      </c>
      <c r="I26" s="257">
        <f>ROUND(H26*G26/G26,2)</f>
        <v>300</v>
      </c>
      <c r="J26" s="257" t="s">
        <v>170</v>
      </c>
      <c r="K26" s="729"/>
      <c r="L26" s="1893"/>
      <c r="M26" s="730"/>
      <c r="N26" s="2636"/>
      <c r="O26" s="1860"/>
      <c r="P26" s="73"/>
      <c r="Q26" s="73"/>
      <c r="R26" s="73"/>
      <c r="S26" s="73"/>
      <c r="T26" s="73"/>
      <c r="U26" s="73"/>
      <c r="V26" s="73"/>
      <c r="W26" s="73"/>
      <c r="X26" s="73"/>
      <c r="Y26" s="73"/>
      <c r="Z26" s="73"/>
    </row>
    <row r="27" spans="1:26" ht="15" customHeight="1">
      <c r="A27" s="228"/>
      <c r="B27" s="166" t="s">
        <v>4244</v>
      </c>
      <c r="C27" s="1260" t="s">
        <v>1988</v>
      </c>
      <c r="D27" s="1260"/>
      <c r="E27" s="1260"/>
      <c r="F27" s="1260"/>
      <c r="G27" s="1260"/>
      <c r="H27" s="1059"/>
      <c r="I27" s="166" t="e">
        <f>ROUND(H26*G26/G27,2)</f>
        <v>#DIV/0!</v>
      </c>
      <c r="J27" s="1026" t="s">
        <v>170</v>
      </c>
      <c r="K27" s="170"/>
      <c r="L27" s="171">
        <f>IF(OR(ISBLANK(K27),K27=0,H26=0,ISBLANK(H26)),,ROUND(K27+$L$5,2))</f>
        <v>0</v>
      </c>
      <c r="M27" s="326" t="e">
        <f>ROUND(I27*L27,2)</f>
        <v>#DIV/0!</v>
      </c>
      <c r="N27" s="1012" t="e">
        <f>ROUND(L27/G27,2)</f>
        <v>#DIV/0!</v>
      </c>
      <c r="O27" s="1860"/>
      <c r="P27" s="73"/>
      <c r="Q27" s="73"/>
      <c r="R27" s="73"/>
      <c r="S27" s="73"/>
      <c r="T27" s="73"/>
      <c r="U27" s="73"/>
      <c r="V27" s="73"/>
      <c r="W27" s="73"/>
      <c r="X27" s="73"/>
      <c r="Y27" s="73"/>
      <c r="Z27" s="73"/>
    </row>
    <row r="28" spans="1:26" ht="15" customHeight="1">
      <c r="A28" s="166"/>
      <c r="B28" s="166" t="s">
        <v>4245</v>
      </c>
      <c r="C28" s="155"/>
      <c r="D28" s="356"/>
      <c r="E28" s="155"/>
      <c r="F28" s="155"/>
      <c r="G28" s="256"/>
      <c r="H28" s="166"/>
      <c r="I28" s="155"/>
      <c r="J28" s="154"/>
      <c r="K28" s="165"/>
      <c r="L28" s="157"/>
      <c r="M28" s="555"/>
      <c r="N28" s="1018"/>
      <c r="O28" s="1860"/>
      <c r="P28" s="73"/>
      <c r="Q28" s="73"/>
      <c r="R28" s="73"/>
      <c r="S28" s="73"/>
      <c r="T28" s="73"/>
      <c r="U28" s="73"/>
      <c r="V28" s="73"/>
      <c r="W28" s="73"/>
      <c r="X28" s="73"/>
      <c r="Y28" s="73"/>
      <c r="Z28" s="73"/>
    </row>
    <row r="29" spans="1:26" ht="15" customHeight="1">
      <c r="A29" s="270"/>
      <c r="B29" s="270"/>
      <c r="C29" s="270"/>
      <c r="D29" s="270"/>
      <c r="E29" s="270"/>
      <c r="F29" s="270"/>
      <c r="G29" s="491"/>
      <c r="H29" s="270"/>
      <c r="I29" s="270"/>
      <c r="J29" s="364"/>
      <c r="K29" s="271"/>
      <c r="L29" s="246"/>
      <c r="M29" s="348"/>
      <c r="N29" s="1021"/>
      <c r="O29" s="1860"/>
      <c r="P29" s="73"/>
      <c r="Q29" s="73"/>
      <c r="R29" s="73"/>
      <c r="S29" s="73"/>
      <c r="T29" s="73"/>
      <c r="U29" s="73"/>
      <c r="V29" s="73"/>
      <c r="W29" s="73"/>
      <c r="X29" s="73"/>
      <c r="Y29" s="73"/>
      <c r="Z29" s="73"/>
    </row>
    <row r="30" spans="1:26" ht="15" customHeight="1">
      <c r="A30" s="253">
        <v>38009</v>
      </c>
      <c r="B30" s="254" t="s">
        <v>4246</v>
      </c>
      <c r="C30" s="255" t="s">
        <v>4247</v>
      </c>
      <c r="D30" s="356">
        <v>33500</v>
      </c>
      <c r="E30" s="1260"/>
      <c r="F30" s="255" t="s">
        <v>3695</v>
      </c>
      <c r="G30" s="278">
        <v>150</v>
      </c>
      <c r="H30" s="1845">
        <v>100</v>
      </c>
      <c r="I30" s="257">
        <f>ROUND(H30*G30/G30,2)</f>
        <v>100</v>
      </c>
      <c r="J30" s="257" t="s">
        <v>170</v>
      </c>
      <c r="K30" s="313"/>
      <c r="L30" s="314">
        <f>IF(OR(ISBLANK(K30),K30=0,H30=0,ISBLANK(H30)),,ROUND(K30+$L$5,2))</f>
        <v>0</v>
      </c>
      <c r="M30" s="670">
        <f>ROUND(I30*L30,2)</f>
        <v>0</v>
      </c>
      <c r="N30" s="2546">
        <f>ROUND(L30/G30,2)</f>
        <v>0</v>
      </c>
      <c r="O30" s="1860"/>
      <c r="P30" s="73"/>
      <c r="Q30" s="73"/>
      <c r="R30" s="73"/>
      <c r="S30" s="73"/>
      <c r="T30" s="73"/>
      <c r="U30" s="73"/>
      <c r="V30" s="73"/>
      <c r="W30" s="73"/>
      <c r="X30" s="73"/>
      <c r="Y30" s="73"/>
      <c r="Z30" s="73"/>
    </row>
    <row r="31" spans="1:26" ht="15" customHeight="1">
      <c r="A31" s="155"/>
      <c r="B31" s="155" t="s">
        <v>4248</v>
      </c>
      <c r="C31" s="2405"/>
      <c r="D31" s="166"/>
      <c r="E31" s="2405"/>
      <c r="F31" s="155"/>
      <c r="G31" s="256"/>
      <c r="H31" s="155"/>
      <c r="I31" s="166"/>
      <c r="J31" s="154"/>
      <c r="K31" s="165"/>
      <c r="L31" s="157"/>
      <c r="M31" s="555"/>
      <c r="N31" s="1018"/>
      <c r="O31" s="1860"/>
      <c r="P31" s="73"/>
      <c r="Q31" s="73"/>
      <c r="R31" s="73"/>
      <c r="S31" s="73"/>
      <c r="T31" s="73"/>
      <c r="U31" s="73"/>
      <c r="V31" s="73"/>
      <c r="W31" s="73"/>
      <c r="X31" s="73"/>
      <c r="Y31" s="73"/>
      <c r="Z31" s="73"/>
    </row>
    <row r="32" spans="1:26" ht="15" customHeight="1">
      <c r="A32" s="270"/>
      <c r="B32" s="270" t="s">
        <v>4249</v>
      </c>
      <c r="C32" s="270"/>
      <c r="D32" s="270"/>
      <c r="E32" s="270"/>
      <c r="F32" s="270"/>
      <c r="G32" s="491"/>
      <c r="H32" s="270"/>
      <c r="I32" s="270"/>
      <c r="J32" s="575"/>
      <c r="K32" s="271"/>
      <c r="L32" s="246"/>
      <c r="M32" s="348"/>
      <c r="N32" s="1021"/>
      <c r="O32" s="1860"/>
      <c r="P32" s="73"/>
      <c r="Q32" s="73"/>
      <c r="R32" s="73"/>
      <c r="S32" s="73"/>
      <c r="T32" s="73"/>
      <c r="U32" s="73"/>
      <c r="V32" s="73"/>
      <c r="W32" s="73"/>
      <c r="X32" s="73"/>
      <c r="Y32" s="73"/>
      <c r="Z32" s="73"/>
    </row>
    <row r="33" spans="1:26" ht="15" customHeight="1">
      <c r="A33" s="747">
        <v>38010</v>
      </c>
      <c r="B33" s="254" t="s">
        <v>4250</v>
      </c>
      <c r="C33" s="257" t="s">
        <v>344</v>
      </c>
      <c r="D33" s="2390"/>
      <c r="E33" s="648"/>
      <c r="F33" s="255" t="s">
        <v>525</v>
      </c>
      <c r="G33" s="278">
        <v>20</v>
      </c>
      <c r="H33" s="1845">
        <v>20</v>
      </c>
      <c r="I33" s="257">
        <f>ROUND(H33*G33/G33,2)</f>
        <v>20</v>
      </c>
      <c r="J33" s="257" t="s">
        <v>170</v>
      </c>
      <c r="K33" s="729"/>
      <c r="L33" s="1893"/>
      <c r="M33" s="730"/>
      <c r="N33" s="2636"/>
      <c r="O33" s="1860"/>
      <c r="P33" s="73"/>
      <c r="Q33" s="73"/>
      <c r="R33" s="73"/>
      <c r="S33" s="73"/>
      <c r="T33" s="73"/>
      <c r="U33" s="73"/>
      <c r="V33" s="73"/>
      <c r="W33" s="73"/>
      <c r="X33" s="73"/>
      <c r="Y33" s="73"/>
      <c r="Z33" s="73"/>
    </row>
    <row r="34" spans="1:26" ht="15" customHeight="1">
      <c r="A34" s="198"/>
      <c r="B34" s="198" t="s">
        <v>4251</v>
      </c>
      <c r="C34" s="1683" t="s">
        <v>1988</v>
      </c>
      <c r="D34" s="1683"/>
      <c r="E34" s="1683"/>
      <c r="F34" s="1683"/>
      <c r="G34" s="1683"/>
      <c r="H34" s="1059"/>
      <c r="I34" s="364" t="e">
        <f>ROUND(H33*G33/G34,2)</f>
        <v>#DIV/0!</v>
      </c>
      <c r="J34" s="572" t="s">
        <v>170</v>
      </c>
      <c r="K34" s="1239"/>
      <c r="L34" s="444">
        <f>IF(OR(ISBLANK(K34),K34=0,H33=0,ISBLANK(H33)),,ROUND(K34+$L$5,2))</f>
        <v>0</v>
      </c>
      <c r="M34" s="738" t="e">
        <f>ROUND(I34*L34,2)</f>
        <v>#DIV/0!</v>
      </c>
      <c r="N34" s="987" t="e">
        <f>ROUND(L34/G34,2)</f>
        <v>#DIV/0!</v>
      </c>
      <c r="O34" s="1860"/>
      <c r="P34" s="73"/>
      <c r="Q34" s="73"/>
      <c r="R34" s="73"/>
      <c r="S34" s="73"/>
      <c r="T34" s="73"/>
      <c r="U34" s="73"/>
      <c r="V34" s="73"/>
      <c r="W34" s="73"/>
      <c r="X34" s="73"/>
      <c r="Y34" s="73"/>
      <c r="Z34" s="73"/>
    </row>
    <row r="35" spans="1:26" ht="15" customHeight="1">
      <c r="A35" s="747">
        <v>38011</v>
      </c>
      <c r="B35" s="254" t="s">
        <v>4252</v>
      </c>
      <c r="C35" s="257" t="s">
        <v>344</v>
      </c>
      <c r="D35" s="155"/>
      <c r="E35" s="648"/>
      <c r="F35" s="255" t="s">
        <v>2134</v>
      </c>
      <c r="G35" s="278">
        <v>12</v>
      </c>
      <c r="H35" s="2595">
        <v>20</v>
      </c>
      <c r="I35" s="255">
        <f>ROUND(H35*G35/G35,2)</f>
        <v>20</v>
      </c>
      <c r="J35" s="257" t="s">
        <v>170</v>
      </c>
      <c r="K35" s="729"/>
      <c r="L35" s="1893"/>
      <c r="M35" s="730"/>
      <c r="N35" s="2636"/>
      <c r="O35" s="1860"/>
      <c r="P35" s="73"/>
      <c r="Q35" s="73"/>
      <c r="R35" s="73"/>
      <c r="S35" s="73"/>
      <c r="T35" s="73"/>
      <c r="U35" s="73"/>
      <c r="V35" s="73"/>
      <c r="W35" s="73"/>
      <c r="X35" s="73"/>
      <c r="Y35" s="73"/>
      <c r="Z35" s="73"/>
    </row>
    <row r="36" spans="1:26" ht="15" customHeight="1">
      <c r="A36" s="270"/>
      <c r="B36" s="270" t="s">
        <v>4253</v>
      </c>
      <c r="C36" s="1683" t="s">
        <v>1988</v>
      </c>
      <c r="D36" s="1683"/>
      <c r="E36" s="1683"/>
      <c r="F36" s="1683"/>
      <c r="G36" s="1683"/>
      <c r="H36" s="1059"/>
      <c r="I36" s="364" t="e">
        <f>ROUND(H35*G35/G36,2)</f>
        <v>#DIV/0!</v>
      </c>
      <c r="J36" s="572" t="s">
        <v>170</v>
      </c>
      <c r="K36" s="1239"/>
      <c r="L36" s="444">
        <f>IF(OR(ISBLANK(K36),K36=0,H35=0,ISBLANK(H35)),,ROUND(K36+$L$5,2))</f>
        <v>0</v>
      </c>
      <c r="M36" s="738" t="e">
        <f>ROUND(I36*L36,2)</f>
        <v>#DIV/0!</v>
      </c>
      <c r="N36" s="987" t="e">
        <f>ROUND(L36/G36,2)</f>
        <v>#DIV/0!</v>
      </c>
      <c r="O36" s="1860"/>
      <c r="P36" s="73"/>
      <c r="Q36" s="73"/>
      <c r="R36" s="73"/>
      <c r="S36" s="73"/>
      <c r="T36" s="73"/>
      <c r="U36" s="73"/>
      <c r="V36" s="73"/>
      <c r="W36" s="73"/>
      <c r="X36" s="73"/>
      <c r="Y36" s="73"/>
      <c r="Z36" s="73"/>
    </row>
    <row r="37" spans="1:26" ht="15" customHeight="1">
      <c r="A37" s="2637">
        <v>38012</v>
      </c>
      <c r="B37" s="1519" t="s">
        <v>4254</v>
      </c>
      <c r="C37" s="1529" t="s">
        <v>344</v>
      </c>
      <c r="D37" s="1520"/>
      <c r="E37" s="2638"/>
      <c r="F37" s="1520" t="s">
        <v>525</v>
      </c>
      <c r="G37" s="2639">
        <v>20</v>
      </c>
      <c r="H37" s="2640">
        <v>50</v>
      </c>
      <c r="I37" s="1520">
        <f>ROUND($H$37*G37/G37,2)</f>
        <v>50</v>
      </c>
      <c r="J37" s="1529" t="s">
        <v>170</v>
      </c>
      <c r="K37" s="2335"/>
      <c r="L37" s="2641"/>
      <c r="M37" s="2642"/>
      <c r="N37" s="2643"/>
      <c r="O37" s="1860"/>
      <c r="P37" s="73"/>
      <c r="Q37" s="73"/>
      <c r="R37" s="73"/>
      <c r="S37" s="73"/>
      <c r="T37" s="73"/>
      <c r="U37" s="73"/>
      <c r="V37" s="73"/>
      <c r="W37" s="73"/>
      <c r="X37" s="73"/>
      <c r="Y37" s="73"/>
      <c r="Z37" s="73"/>
    </row>
    <row r="38" spans="1:26" ht="15" customHeight="1">
      <c r="A38" s="198"/>
      <c r="B38" s="198" t="s">
        <v>4255</v>
      </c>
      <c r="C38" s="1692" t="s">
        <v>1988</v>
      </c>
      <c r="D38" s="1692"/>
      <c r="E38" s="1692"/>
      <c r="F38" s="1692"/>
      <c r="G38" s="1692"/>
      <c r="H38" s="1059"/>
      <c r="I38" s="364" t="e">
        <f>ROUND(H37*G37/G38,2)</f>
        <v>#DIV/0!</v>
      </c>
      <c r="J38" s="572" t="s">
        <v>170</v>
      </c>
      <c r="K38" s="1835"/>
      <c r="L38" s="444">
        <f>IF(OR(ISBLANK(K38),K38=0,H37=0,ISBLANK(H37)),,ROUND(K38+$L$5,2))</f>
        <v>0</v>
      </c>
      <c r="M38" s="738" t="e">
        <f>ROUND(I38*L38,2)</f>
        <v>#DIV/0!</v>
      </c>
      <c r="N38" s="987" t="e">
        <f>ROUND(L38/G38,2)</f>
        <v>#DIV/0!</v>
      </c>
      <c r="O38" s="1860"/>
      <c r="P38" s="73"/>
      <c r="Q38" s="73"/>
      <c r="R38" s="73"/>
      <c r="S38" s="73"/>
      <c r="T38" s="73"/>
      <c r="U38" s="73"/>
      <c r="V38" s="73"/>
      <c r="W38" s="73"/>
      <c r="X38" s="73"/>
      <c r="Y38" s="73"/>
      <c r="Z38" s="73"/>
    </row>
    <row r="39" spans="1:26" ht="15" customHeight="1">
      <c r="A39" s="747">
        <v>38013</v>
      </c>
      <c r="B39" s="254" t="s">
        <v>2140</v>
      </c>
      <c r="C39" s="257" t="s">
        <v>344</v>
      </c>
      <c r="D39" s="234"/>
      <c r="E39" s="648"/>
      <c r="F39" s="255" t="s">
        <v>4256</v>
      </c>
      <c r="G39" s="278">
        <v>36</v>
      </c>
      <c r="H39" s="2595">
        <v>50</v>
      </c>
      <c r="I39" s="255">
        <f>ROUND(H39*G39/G39,2)</f>
        <v>50</v>
      </c>
      <c r="J39" s="257" t="s">
        <v>170</v>
      </c>
      <c r="K39" s="729"/>
      <c r="L39" s="1893"/>
      <c r="M39" s="730"/>
      <c r="N39" s="2636"/>
      <c r="O39" s="1860"/>
      <c r="P39" s="73"/>
      <c r="Q39" s="73"/>
      <c r="R39" s="73"/>
      <c r="S39" s="73"/>
      <c r="T39" s="73"/>
      <c r="U39" s="73"/>
      <c r="V39" s="73"/>
      <c r="W39" s="73"/>
      <c r="X39" s="73"/>
      <c r="Y39" s="73"/>
      <c r="Z39" s="73"/>
    </row>
    <row r="40" spans="1:26" ht="15" customHeight="1">
      <c r="A40" s="198"/>
      <c r="B40" s="198" t="s">
        <v>4255</v>
      </c>
      <c r="C40" s="1683" t="s">
        <v>1988</v>
      </c>
      <c r="D40" s="1683"/>
      <c r="E40" s="1683"/>
      <c r="F40" s="1683"/>
      <c r="G40" s="1683"/>
      <c r="H40" s="985"/>
      <c r="I40" s="364" t="e">
        <f>ROUND(H39*G39/G40,2)</f>
        <v>#DIV/0!</v>
      </c>
      <c r="J40" s="572" t="s">
        <v>170</v>
      </c>
      <c r="K40" s="1239"/>
      <c r="L40" s="444">
        <f>IF(OR(ISBLANK(K40),K40=0,H39=0,ISBLANK(H39)),,ROUND(K40+$L$5,2))</f>
        <v>0</v>
      </c>
      <c r="M40" s="738" t="e">
        <f>ROUND(I40*L40,2)</f>
        <v>#DIV/0!</v>
      </c>
      <c r="N40" s="987" t="e">
        <f>ROUND(L40/G40,2)</f>
        <v>#DIV/0!</v>
      </c>
      <c r="O40" s="1860"/>
      <c r="P40" s="73"/>
      <c r="Q40" s="73"/>
      <c r="R40" s="73"/>
      <c r="S40" s="73"/>
      <c r="T40" s="73"/>
      <c r="U40" s="73"/>
      <c r="V40" s="73"/>
      <c r="W40" s="73"/>
      <c r="X40" s="73"/>
      <c r="Y40" s="73"/>
      <c r="Z40" s="73"/>
    </row>
    <row r="41" spans="1:26" ht="15" customHeight="1">
      <c r="A41" s="504">
        <v>38014</v>
      </c>
      <c r="B41" s="147" t="s">
        <v>4257</v>
      </c>
      <c r="C41" s="154" t="s">
        <v>344</v>
      </c>
      <c r="D41" s="154"/>
      <c r="E41" s="283"/>
      <c r="F41" s="155" t="s">
        <v>525</v>
      </c>
      <c r="G41" s="256">
        <v>20</v>
      </c>
      <c r="H41" s="2580">
        <v>50</v>
      </c>
      <c r="I41" s="155">
        <f>ROUND(H41*G41/G41,2)</f>
        <v>50</v>
      </c>
      <c r="J41" s="154" t="s">
        <v>170</v>
      </c>
      <c r="K41" s="235"/>
      <c r="L41" s="422"/>
      <c r="M41" s="885"/>
      <c r="N41" s="1017"/>
      <c r="O41" s="1860"/>
      <c r="P41" s="73"/>
      <c r="Q41" s="73"/>
      <c r="R41" s="73"/>
      <c r="S41" s="73"/>
      <c r="T41" s="73"/>
      <c r="U41" s="73"/>
      <c r="V41" s="73"/>
      <c r="W41" s="73"/>
      <c r="X41" s="73"/>
      <c r="Y41" s="73"/>
      <c r="Z41" s="73"/>
    </row>
    <row r="42" spans="1:26" ht="15" customHeight="1">
      <c r="A42" s="356"/>
      <c r="B42" s="356" t="s">
        <v>4255</v>
      </c>
      <c r="C42" s="1683" t="s">
        <v>1988</v>
      </c>
      <c r="D42" s="1683"/>
      <c r="E42" s="1683"/>
      <c r="F42" s="1683"/>
      <c r="G42" s="1683"/>
      <c r="H42" s="1059"/>
      <c r="I42" s="364" t="e">
        <f>ROUND(H41*G41/G42,2)</f>
        <v>#DIV/0!</v>
      </c>
      <c r="J42" s="572" t="s">
        <v>170</v>
      </c>
      <c r="K42" s="1239"/>
      <c r="L42" s="444">
        <f>IF(OR(ISBLANK(K42),K42=0,H41=0,ISBLANK(H41)),,ROUND(K42+$L$5,2))</f>
        <v>0</v>
      </c>
      <c r="M42" s="738" t="e">
        <f>ROUND(I42*L42,2)</f>
        <v>#DIV/0!</v>
      </c>
      <c r="N42" s="987" t="e">
        <f>ROUND(L42/G42,2)</f>
        <v>#DIV/0!</v>
      </c>
      <c r="O42" s="1860"/>
      <c r="P42" s="73"/>
      <c r="Q42" s="73"/>
      <c r="R42" s="73"/>
      <c r="S42" s="73"/>
      <c r="T42" s="73"/>
      <c r="U42" s="73"/>
      <c r="V42" s="73"/>
      <c r="W42" s="73"/>
      <c r="X42" s="73"/>
      <c r="Y42" s="73"/>
      <c r="Z42" s="73"/>
    </row>
    <row r="43" spans="1:26" ht="15" customHeight="1">
      <c r="A43" s="747">
        <v>38015</v>
      </c>
      <c r="B43" s="254" t="s">
        <v>4258</v>
      </c>
      <c r="C43" s="257" t="s">
        <v>344</v>
      </c>
      <c r="D43" s="690"/>
      <c r="E43" s="648"/>
      <c r="F43" s="255" t="s">
        <v>525</v>
      </c>
      <c r="G43" s="278">
        <v>20</v>
      </c>
      <c r="H43" s="2595">
        <v>20</v>
      </c>
      <c r="I43" s="255">
        <f>ROUND(H43*G43/G43,2)</f>
        <v>20</v>
      </c>
      <c r="J43" s="257" t="s">
        <v>170</v>
      </c>
      <c r="K43" s="729"/>
      <c r="L43" s="1893"/>
      <c r="M43" s="730"/>
      <c r="N43" s="2636"/>
      <c r="O43" s="1860"/>
      <c r="P43" s="73"/>
      <c r="Q43" s="73"/>
      <c r="R43" s="73"/>
      <c r="S43" s="73"/>
      <c r="T43" s="73"/>
      <c r="U43" s="73"/>
      <c r="V43" s="73"/>
      <c r="W43" s="73"/>
      <c r="X43" s="73"/>
      <c r="Y43" s="73"/>
      <c r="Z43" s="73"/>
    </row>
    <row r="44" spans="1:26" ht="15" customHeight="1">
      <c r="A44" s="198"/>
      <c r="B44" s="198" t="s">
        <v>4259</v>
      </c>
      <c r="C44" s="1683" t="s">
        <v>1988</v>
      </c>
      <c r="D44" s="1683"/>
      <c r="E44" s="1683"/>
      <c r="F44" s="1683"/>
      <c r="G44" s="1683"/>
      <c r="H44" s="1053"/>
      <c r="I44" s="364" t="e">
        <f>ROUND(H43*G43/G44,2)</f>
        <v>#DIV/0!</v>
      </c>
      <c r="J44" s="572" t="s">
        <v>170</v>
      </c>
      <c r="K44" s="1239"/>
      <c r="L44" s="444">
        <f>IF(OR(ISBLANK(K44),K44=0,H43=0,ISBLANK(H43)),,ROUND(K44+$L$5,2))</f>
        <v>0</v>
      </c>
      <c r="M44" s="738" t="e">
        <f>ROUND(I44*L44,2)</f>
        <v>#DIV/0!</v>
      </c>
      <c r="N44" s="987" t="e">
        <f>ROUND(L44/G44,2)</f>
        <v>#DIV/0!</v>
      </c>
      <c r="O44" s="1860"/>
      <c r="P44" s="73"/>
      <c r="Q44" s="73"/>
      <c r="R44" s="73"/>
      <c r="S44" s="73"/>
      <c r="T44" s="73"/>
      <c r="U44" s="73"/>
      <c r="V44" s="73"/>
      <c r="W44" s="73"/>
      <c r="X44" s="73"/>
      <c r="Y44" s="73"/>
      <c r="Z44" s="73"/>
    </row>
    <row r="45" spans="1:26" ht="15" customHeight="1">
      <c r="A45" s="504">
        <v>38016</v>
      </c>
      <c r="B45" s="147" t="s">
        <v>4260</v>
      </c>
      <c r="C45" s="154" t="s">
        <v>344</v>
      </c>
      <c r="D45" s="166"/>
      <c r="E45" s="648"/>
      <c r="F45" s="155" t="s">
        <v>4232</v>
      </c>
      <c r="G45" s="256">
        <v>24</v>
      </c>
      <c r="H45" s="2580"/>
      <c r="I45" s="155">
        <f>ROUND(H45*G45/G45,2)</f>
        <v>0</v>
      </c>
      <c r="J45" s="154" t="s">
        <v>170</v>
      </c>
      <c r="K45" s="235"/>
      <c r="L45" s="422"/>
      <c r="M45" s="885"/>
      <c r="N45" s="1017"/>
      <c r="O45" s="1860"/>
      <c r="P45" s="73"/>
      <c r="Q45" s="73"/>
      <c r="R45" s="73"/>
      <c r="S45" s="73"/>
      <c r="T45" s="73"/>
      <c r="U45" s="73"/>
      <c r="V45" s="73"/>
      <c r="W45" s="73"/>
      <c r="X45" s="73"/>
      <c r="Y45" s="73"/>
      <c r="Z45" s="73"/>
    </row>
    <row r="46" spans="1:26" ht="15" customHeight="1">
      <c r="A46" s="228"/>
      <c r="B46" s="228" t="s">
        <v>4261</v>
      </c>
      <c r="C46" s="1683" t="s">
        <v>1988</v>
      </c>
      <c r="D46" s="1683"/>
      <c r="E46" s="1683"/>
      <c r="F46" s="1683"/>
      <c r="G46" s="1683"/>
      <c r="H46" s="1059"/>
      <c r="I46" s="364" t="e">
        <f>ROUND(H45*G45/G46,2)</f>
        <v>#DIV/0!</v>
      </c>
      <c r="J46" s="572" t="s">
        <v>170</v>
      </c>
      <c r="K46" s="1239"/>
      <c r="L46" s="444">
        <f>IF(OR(ISBLANK(K46),K46=0,H45=0,ISBLANK(H45)),,ROUND(K46+$L$5,2))</f>
        <v>0</v>
      </c>
      <c r="M46" s="738" t="e">
        <f>ROUND(I46*L46,2)</f>
        <v>#DIV/0!</v>
      </c>
      <c r="N46" s="987" t="e">
        <f>ROUND(L46/G46,2)</f>
        <v>#DIV/0!</v>
      </c>
      <c r="O46" s="1860"/>
      <c r="P46" s="73"/>
      <c r="Q46" s="73"/>
      <c r="R46" s="73"/>
      <c r="S46" s="73"/>
      <c r="T46" s="73"/>
      <c r="U46" s="73"/>
      <c r="V46" s="73"/>
      <c r="W46" s="73"/>
      <c r="X46" s="73"/>
      <c r="Y46" s="73"/>
      <c r="Z46" s="73"/>
    </row>
    <row r="47" spans="1:26" ht="15" customHeight="1">
      <c r="A47" s="747">
        <v>38017</v>
      </c>
      <c r="B47" s="254" t="s">
        <v>4262</v>
      </c>
      <c r="C47" s="257" t="s">
        <v>344</v>
      </c>
      <c r="D47" s="166"/>
      <c r="E47" s="768"/>
      <c r="F47" s="255" t="s">
        <v>525</v>
      </c>
      <c r="G47" s="278">
        <v>20</v>
      </c>
      <c r="H47" s="2595">
        <v>50</v>
      </c>
      <c r="I47" s="255">
        <f>ROUND($H$47*$G$47/G47,2)</f>
        <v>50</v>
      </c>
      <c r="J47" s="257" t="s">
        <v>170</v>
      </c>
      <c r="K47" s="729"/>
      <c r="L47" s="1893"/>
      <c r="M47" s="730"/>
      <c r="N47" s="2636"/>
      <c r="O47" s="1860"/>
      <c r="P47" s="73"/>
      <c r="Q47" s="73"/>
      <c r="R47" s="73"/>
      <c r="S47" s="73"/>
      <c r="T47" s="73"/>
      <c r="U47" s="73"/>
      <c r="V47" s="73"/>
      <c r="W47" s="73"/>
      <c r="X47" s="73"/>
      <c r="Y47" s="73"/>
      <c r="Z47" s="73"/>
    </row>
    <row r="48" spans="1:26" ht="15" customHeight="1">
      <c r="A48" s="198"/>
      <c r="B48" s="198" t="s">
        <v>4263</v>
      </c>
      <c r="C48" s="1683" t="s">
        <v>1988</v>
      </c>
      <c r="D48" s="1683"/>
      <c r="E48" s="1692"/>
      <c r="F48" s="1683"/>
      <c r="G48" s="1683"/>
      <c r="H48" s="1053"/>
      <c r="I48" s="364" t="e">
        <f>ROUND(H47*G47/G48,2)</f>
        <v>#DIV/0!</v>
      </c>
      <c r="J48" s="572" t="s">
        <v>170</v>
      </c>
      <c r="K48" s="1239"/>
      <c r="L48" s="444">
        <f>IF(OR(ISBLANK(K48),K48=0,H47=0,ISBLANK(H47)),,ROUND(K48+$L$5,2))</f>
        <v>0</v>
      </c>
      <c r="M48" s="738" t="e">
        <f>ROUND(I48*L48,2)</f>
        <v>#DIV/0!</v>
      </c>
      <c r="N48" s="987" t="e">
        <f>ROUND(L48/G48,2)</f>
        <v>#DIV/0!</v>
      </c>
      <c r="O48" s="1860"/>
      <c r="P48" s="73"/>
      <c r="Q48" s="73"/>
      <c r="R48" s="73"/>
      <c r="S48" s="73"/>
      <c r="T48" s="73"/>
      <c r="U48" s="73"/>
      <c r="V48" s="73"/>
      <c r="W48" s="73"/>
      <c r="X48" s="73"/>
      <c r="Y48" s="73"/>
      <c r="Z48" s="73"/>
    </row>
    <row r="49" spans="1:26" ht="15" customHeight="1">
      <c r="A49" s="504">
        <v>38018</v>
      </c>
      <c r="B49" s="147" t="s">
        <v>4264</v>
      </c>
      <c r="C49" s="154" t="s">
        <v>344</v>
      </c>
      <c r="D49" s="166"/>
      <c r="E49" s="648"/>
      <c r="F49" s="155" t="s">
        <v>4265</v>
      </c>
      <c r="G49" s="256">
        <v>224</v>
      </c>
      <c r="H49" s="2580">
        <v>20</v>
      </c>
      <c r="I49" s="155">
        <f>ROUND(H49*G49/G49,2)</f>
        <v>20</v>
      </c>
      <c r="J49" s="154" t="s">
        <v>170</v>
      </c>
      <c r="K49" s="235"/>
      <c r="L49" s="422"/>
      <c r="M49" s="885"/>
      <c r="N49" s="1017"/>
      <c r="O49" s="1860"/>
      <c r="P49" s="73"/>
      <c r="Q49" s="73"/>
      <c r="R49" s="73"/>
      <c r="S49" s="73"/>
      <c r="T49" s="73"/>
      <c r="U49" s="73"/>
      <c r="V49" s="73"/>
      <c r="W49" s="73"/>
      <c r="X49" s="73"/>
      <c r="Y49" s="73"/>
      <c r="Z49" s="73"/>
    </row>
    <row r="50" spans="1:26" ht="15" customHeight="1">
      <c r="A50" s="228"/>
      <c r="B50" s="228" t="s">
        <v>4266</v>
      </c>
      <c r="C50" s="1683" t="s">
        <v>1988</v>
      </c>
      <c r="D50" s="1683"/>
      <c r="E50" s="1683"/>
      <c r="F50" s="1683"/>
      <c r="G50" s="1683"/>
      <c r="H50" s="1059"/>
      <c r="I50" s="364" t="e">
        <f>ROUND(H49*G49/G50,2)</f>
        <v>#DIV/0!</v>
      </c>
      <c r="J50" s="572" t="s">
        <v>170</v>
      </c>
      <c r="K50" s="1239"/>
      <c r="L50" s="444">
        <f>IF(OR(ISBLANK(K50),K50=0,H49=0,ISBLANK(H49)),,ROUND(K50+$L$5,2))</f>
        <v>0</v>
      </c>
      <c r="M50" s="738" t="e">
        <f>ROUND(I50*L50,2)</f>
        <v>#DIV/0!</v>
      </c>
      <c r="N50" s="987" t="e">
        <f>ROUND(L50/G50,2)</f>
        <v>#DIV/0!</v>
      </c>
      <c r="O50" s="1860"/>
      <c r="P50" s="73"/>
      <c r="Q50" s="73"/>
      <c r="R50" s="73"/>
      <c r="S50" s="73"/>
      <c r="T50" s="73"/>
      <c r="U50" s="73"/>
      <c r="V50" s="73"/>
      <c r="W50" s="73"/>
      <c r="X50" s="73"/>
      <c r="Y50" s="73"/>
      <c r="Z50" s="73"/>
    </row>
    <row r="51" spans="1:26" ht="15" customHeight="1">
      <c r="A51" s="747">
        <v>38019</v>
      </c>
      <c r="B51" s="254" t="s">
        <v>4267</v>
      </c>
      <c r="C51" s="257" t="s">
        <v>344</v>
      </c>
      <c r="D51" s="327"/>
      <c r="E51" s="648"/>
      <c r="F51" s="255" t="s">
        <v>4256</v>
      </c>
      <c r="G51" s="278">
        <v>36</v>
      </c>
      <c r="H51" s="2595"/>
      <c r="I51" s="255">
        <f>ROUND($H$51*$G$51/G51,2)</f>
        <v>0</v>
      </c>
      <c r="J51" s="257" t="s">
        <v>170</v>
      </c>
      <c r="K51" s="729"/>
      <c r="L51" s="1893"/>
      <c r="M51" s="730"/>
      <c r="N51" s="2636"/>
      <c r="O51" s="1860"/>
      <c r="P51" s="73"/>
      <c r="Q51" s="73"/>
      <c r="R51" s="73"/>
      <c r="S51" s="73"/>
      <c r="T51" s="73"/>
      <c r="U51" s="73"/>
      <c r="V51" s="73"/>
      <c r="W51" s="73"/>
      <c r="X51" s="73"/>
      <c r="Y51" s="73"/>
      <c r="Z51" s="73"/>
    </row>
    <row r="52" spans="1:26" ht="15" customHeight="1">
      <c r="A52" s="198"/>
      <c r="B52" s="198" t="s">
        <v>4268</v>
      </c>
      <c r="C52" s="1683" t="s">
        <v>1988</v>
      </c>
      <c r="D52" s="1683"/>
      <c r="E52" s="1683"/>
      <c r="F52" s="1683"/>
      <c r="G52" s="1683"/>
      <c r="H52" s="1053"/>
      <c r="I52" s="364" t="e">
        <f>ROUND(H51*G51/G52,2)</f>
        <v>#DIV/0!</v>
      </c>
      <c r="J52" s="572" t="s">
        <v>170</v>
      </c>
      <c r="K52" s="1239"/>
      <c r="L52" s="444">
        <f>IF(OR(ISBLANK(K52),H51=0,ISBLANK(H51)),,ROUND(K52+$L$5,2))</f>
        <v>0</v>
      </c>
      <c r="M52" s="738" t="e">
        <f>ROUND(I52*L52,2)</f>
        <v>#DIV/0!</v>
      </c>
      <c r="N52" s="987" t="e">
        <f>ROUND(L52/G52,2)</f>
        <v>#DIV/0!</v>
      </c>
      <c r="O52" s="1860"/>
      <c r="P52" s="73"/>
      <c r="Q52" s="73"/>
      <c r="R52" s="73"/>
      <c r="S52" s="73"/>
      <c r="T52" s="73"/>
      <c r="U52" s="73"/>
      <c r="V52" s="73"/>
      <c r="W52" s="73"/>
      <c r="X52" s="73"/>
      <c r="Y52" s="73"/>
      <c r="Z52" s="73"/>
    </row>
    <row r="53" spans="1:26" ht="15" customHeight="1">
      <c r="A53" s="504">
        <v>38020</v>
      </c>
      <c r="B53" s="147" t="s">
        <v>4269</v>
      </c>
      <c r="C53" s="154" t="s">
        <v>344</v>
      </c>
      <c r="D53" s="154"/>
      <c r="E53" s="648"/>
      <c r="F53" s="155" t="s">
        <v>4256</v>
      </c>
      <c r="G53" s="256">
        <v>36</v>
      </c>
      <c r="H53" s="2580"/>
      <c r="I53" s="155">
        <f>ROUND(H53*G53/G53,2)</f>
        <v>0</v>
      </c>
      <c r="J53" s="154" t="s">
        <v>170</v>
      </c>
      <c r="K53" s="235"/>
      <c r="L53" s="422">
        <f t="shared" ref="L53:L54" si="0">IF(OR(ISBLANK(K53),K53=0,H52=0,ISBLANK(H52)),,ROUND(K53+$L$5,2))</f>
        <v>0</v>
      </c>
      <c r="M53" s="885"/>
      <c r="N53" s="1017"/>
      <c r="O53" s="1860"/>
      <c r="P53" s="73"/>
      <c r="Q53" s="73"/>
      <c r="R53" s="73"/>
      <c r="S53" s="73"/>
      <c r="T53" s="73"/>
      <c r="U53" s="73"/>
      <c r="V53" s="73"/>
      <c r="W53" s="73"/>
      <c r="X53" s="73"/>
      <c r="Y53" s="73"/>
      <c r="Z53" s="73"/>
    </row>
    <row r="54" spans="1:26" ht="15" customHeight="1">
      <c r="A54" s="701"/>
      <c r="B54" s="701" t="s">
        <v>4270</v>
      </c>
      <c r="C54" s="1683" t="s">
        <v>1988</v>
      </c>
      <c r="D54" s="1683"/>
      <c r="E54" s="1683"/>
      <c r="F54" s="1683"/>
      <c r="G54" s="1683"/>
      <c r="H54" s="1059"/>
      <c r="I54" s="364" t="e">
        <f>ROUND(H53*G53/G54,2)</f>
        <v>#DIV/0!</v>
      </c>
      <c r="J54" s="572" t="s">
        <v>170</v>
      </c>
      <c r="K54" s="1239"/>
      <c r="L54" s="444">
        <f t="shared" si="0"/>
        <v>0</v>
      </c>
      <c r="M54" s="738" t="e">
        <f>ROUND(I54*L54,2)</f>
        <v>#DIV/0!</v>
      </c>
      <c r="N54" s="987" t="e">
        <f>ROUND(L54/G54,2)</f>
        <v>#DIV/0!</v>
      </c>
      <c r="O54" s="1860"/>
      <c r="P54" s="73"/>
      <c r="Q54" s="73"/>
      <c r="R54" s="73"/>
      <c r="S54" s="73"/>
      <c r="T54" s="73"/>
      <c r="U54" s="73"/>
      <c r="V54" s="73"/>
      <c r="W54" s="73"/>
      <c r="X54" s="73"/>
      <c r="Y54" s="73"/>
      <c r="Z54" s="73"/>
    </row>
    <row r="55" spans="1:26" ht="15" customHeight="1">
      <c r="A55" s="747">
        <v>38021</v>
      </c>
      <c r="B55" s="505" t="s">
        <v>4271</v>
      </c>
      <c r="C55" s="257" t="s">
        <v>344</v>
      </c>
      <c r="D55" s="2266"/>
      <c r="E55" s="648"/>
      <c r="F55" s="255" t="s">
        <v>525</v>
      </c>
      <c r="G55" s="278">
        <v>20</v>
      </c>
      <c r="H55" s="2595"/>
      <c r="I55" s="255">
        <f>ROUND($H$55*$G$55/G55,2)</f>
        <v>0</v>
      </c>
      <c r="J55" s="257" t="s">
        <v>4272</v>
      </c>
      <c r="K55" s="729"/>
      <c r="L55" s="1893"/>
      <c r="M55" s="730"/>
      <c r="N55" s="2636"/>
      <c r="O55" s="1860"/>
      <c r="P55" s="73"/>
      <c r="Q55" s="73"/>
      <c r="R55" s="73"/>
      <c r="S55" s="73"/>
      <c r="T55" s="73"/>
      <c r="U55" s="73"/>
      <c r="V55" s="73"/>
      <c r="W55" s="73"/>
      <c r="X55" s="73"/>
      <c r="Y55" s="73"/>
      <c r="Z55" s="73"/>
    </row>
    <row r="56" spans="1:26" ht="15" customHeight="1">
      <c r="A56" s="270"/>
      <c r="B56" s="270" t="s">
        <v>4270</v>
      </c>
      <c r="C56" s="1683" t="s">
        <v>1988</v>
      </c>
      <c r="D56" s="1683"/>
      <c r="E56" s="1683"/>
      <c r="F56" s="1683"/>
      <c r="G56" s="1683"/>
      <c r="H56" s="1053"/>
      <c r="I56" s="364" t="e">
        <f>ROUND(H55*G55/G56,2)</f>
        <v>#DIV/0!</v>
      </c>
      <c r="J56" s="572" t="s">
        <v>170</v>
      </c>
      <c r="K56" s="1239"/>
      <c r="L56" s="444">
        <f>IF(OR(ISBLANK(K56),K56=0,H55=0,ISBLANK(H55)),,ROUND(K56+$L$5,2))</f>
        <v>0</v>
      </c>
      <c r="M56" s="738" t="e">
        <f>ROUND(I56*L56,2)</f>
        <v>#DIV/0!</v>
      </c>
      <c r="N56" s="987" t="e">
        <f>ROUND(L56/G56,2)</f>
        <v>#DIV/0!</v>
      </c>
      <c r="O56" s="1860"/>
      <c r="P56" s="73"/>
      <c r="Q56" s="73"/>
      <c r="R56" s="73"/>
      <c r="S56" s="73"/>
      <c r="T56" s="73"/>
      <c r="U56" s="73"/>
      <c r="V56" s="73"/>
      <c r="W56" s="73"/>
      <c r="X56" s="73"/>
      <c r="Y56" s="73"/>
      <c r="Z56" s="73"/>
    </row>
    <row r="57" spans="1:26" ht="15" customHeight="1">
      <c r="A57" s="504">
        <v>38022</v>
      </c>
      <c r="B57" s="884" t="s">
        <v>4273</v>
      </c>
      <c r="C57" s="154" t="s">
        <v>344</v>
      </c>
      <c r="D57" s="155"/>
      <c r="E57" s="648"/>
      <c r="F57" s="155" t="s">
        <v>525</v>
      </c>
      <c r="G57" s="256">
        <v>20</v>
      </c>
      <c r="H57" s="2580">
        <v>20</v>
      </c>
      <c r="I57" s="155">
        <f>ROUND($H$57*$G$57/G57,2)</f>
        <v>20</v>
      </c>
      <c r="J57" s="154" t="s">
        <v>170</v>
      </c>
      <c r="K57" s="235"/>
      <c r="L57" s="422"/>
      <c r="M57" s="885"/>
      <c r="N57" s="1017"/>
      <c r="O57" s="1860"/>
      <c r="P57" s="73"/>
      <c r="Q57" s="73"/>
      <c r="R57" s="73"/>
      <c r="S57" s="73"/>
      <c r="T57" s="73"/>
      <c r="U57" s="73"/>
      <c r="V57" s="73"/>
      <c r="W57" s="73"/>
      <c r="X57" s="73"/>
      <c r="Y57" s="73"/>
      <c r="Z57" s="73"/>
    </row>
    <row r="58" spans="1:26" ht="15" customHeight="1">
      <c r="A58" s="295"/>
      <c r="B58" s="295" t="s">
        <v>4270</v>
      </c>
      <c r="C58" s="1683" t="s">
        <v>1988</v>
      </c>
      <c r="D58" s="1683"/>
      <c r="E58" s="1683"/>
      <c r="F58" s="1683"/>
      <c r="G58" s="1683"/>
      <c r="H58" s="1059"/>
      <c r="I58" s="364" t="e">
        <f>ROUND(H57*G57/G58,2)</f>
        <v>#DIV/0!</v>
      </c>
      <c r="J58" s="572" t="s">
        <v>170</v>
      </c>
      <c r="K58" s="1239"/>
      <c r="L58" s="444">
        <f>IF(OR(ISBLANK(K58),K58=0,H57=0,ISBLANK(H57)),,ROUND(K58+$L$5,2))</f>
        <v>0</v>
      </c>
      <c r="M58" s="738" t="e">
        <f>ROUND(I58*L58,2)</f>
        <v>#DIV/0!</v>
      </c>
      <c r="N58" s="987" t="e">
        <f>ROUND(L58/G58,2)</f>
        <v>#DIV/0!</v>
      </c>
      <c r="O58" s="1860"/>
      <c r="P58" s="73"/>
      <c r="Q58" s="73"/>
      <c r="R58" s="73"/>
      <c r="S58" s="73"/>
      <c r="T58" s="73"/>
      <c r="U58" s="73"/>
      <c r="V58" s="73"/>
      <c r="W58" s="73"/>
      <c r="X58" s="73"/>
      <c r="Y58" s="73"/>
      <c r="Z58" s="73"/>
    </row>
    <row r="59" spans="1:26" ht="15" customHeight="1">
      <c r="A59" s="747">
        <v>38023</v>
      </c>
      <c r="B59" s="254" t="s">
        <v>4274</v>
      </c>
      <c r="C59" s="257" t="s">
        <v>344</v>
      </c>
      <c r="D59" s="228"/>
      <c r="E59" s="283"/>
      <c r="F59" s="255" t="s">
        <v>525</v>
      </c>
      <c r="G59" s="278">
        <v>20</v>
      </c>
      <c r="H59" s="2595">
        <v>30</v>
      </c>
      <c r="I59" s="255">
        <f>ROUND(H59*G59/G59,2)</f>
        <v>30</v>
      </c>
      <c r="J59" s="257" t="s">
        <v>170</v>
      </c>
      <c r="K59" s="729"/>
      <c r="L59" s="1893"/>
      <c r="M59" s="730"/>
      <c r="N59" s="2636"/>
      <c r="O59" s="1860"/>
      <c r="P59" s="73"/>
      <c r="Q59" s="73"/>
      <c r="R59" s="73"/>
      <c r="S59" s="73"/>
      <c r="T59" s="73"/>
      <c r="U59" s="73"/>
      <c r="V59" s="73"/>
      <c r="W59" s="73"/>
      <c r="X59" s="73"/>
      <c r="Y59" s="73"/>
      <c r="Z59" s="73"/>
    </row>
    <row r="60" spans="1:26" ht="15" customHeight="1">
      <c r="A60" s="166"/>
      <c r="B60" s="166" t="s">
        <v>4275</v>
      </c>
      <c r="C60" s="1260" t="s">
        <v>1988</v>
      </c>
      <c r="D60" s="1260"/>
      <c r="E60" s="1260"/>
      <c r="F60" s="1260"/>
      <c r="G60" s="1260"/>
      <c r="H60" s="2286"/>
      <c r="I60" s="498" t="e">
        <f>ROUND(H59*G59/G60,2)</f>
        <v>#DIV/0!</v>
      </c>
      <c r="J60" s="1026" t="s">
        <v>170</v>
      </c>
      <c r="K60" s="170"/>
      <c r="L60" s="171">
        <f>IF(OR(ISBLANK(K60),K60=0,H59=0,ISBLANK(H59)),,ROUND(K60+$L$5,2))</f>
        <v>0</v>
      </c>
      <c r="M60" s="326" t="e">
        <f>ROUND(I60*L60,2)</f>
        <v>#DIV/0!</v>
      </c>
      <c r="N60" s="1012" t="e">
        <f>ROUND(L60/G60,2)</f>
        <v>#DIV/0!</v>
      </c>
      <c r="O60" s="1860"/>
      <c r="P60" s="73"/>
      <c r="Q60" s="73"/>
      <c r="R60" s="73"/>
      <c r="S60" s="73"/>
      <c r="T60" s="73"/>
      <c r="U60" s="73"/>
      <c r="V60" s="73"/>
      <c r="W60" s="73"/>
      <c r="X60" s="73"/>
      <c r="Y60" s="73"/>
      <c r="Z60" s="73"/>
    </row>
    <row r="61" spans="1:26" ht="15" customHeight="1">
      <c r="A61" s="155"/>
      <c r="B61" s="166" t="s">
        <v>4276</v>
      </c>
      <c r="C61" s="155"/>
      <c r="D61" s="166"/>
      <c r="E61" s="155"/>
      <c r="F61" s="155"/>
      <c r="G61" s="256"/>
      <c r="H61" s="155"/>
      <c r="I61" s="155"/>
      <c r="J61" s="154"/>
      <c r="K61" s="165"/>
      <c r="L61" s="157"/>
      <c r="M61" s="555"/>
      <c r="N61" s="1018"/>
      <c r="O61" s="1860"/>
      <c r="P61" s="73"/>
      <c r="Q61" s="73"/>
      <c r="R61" s="73"/>
      <c r="S61" s="73"/>
      <c r="T61" s="73"/>
      <c r="U61" s="73"/>
      <c r="V61" s="73"/>
      <c r="W61" s="73"/>
      <c r="X61" s="73"/>
      <c r="Y61" s="73"/>
      <c r="Z61" s="73"/>
    </row>
    <row r="62" spans="1:26" ht="15" customHeight="1">
      <c r="A62" s="166"/>
      <c r="B62" s="166" t="s">
        <v>4277</v>
      </c>
      <c r="C62" s="166"/>
      <c r="D62" s="155"/>
      <c r="E62" s="166"/>
      <c r="F62" s="166"/>
      <c r="G62" s="908"/>
      <c r="H62" s="166"/>
      <c r="I62" s="166"/>
      <c r="J62" s="498"/>
      <c r="K62" s="230"/>
      <c r="L62" s="171"/>
      <c r="M62" s="326"/>
      <c r="N62" s="1012"/>
      <c r="O62" s="1860"/>
      <c r="P62" s="73"/>
      <c r="Q62" s="73"/>
      <c r="R62" s="73"/>
      <c r="S62" s="73"/>
      <c r="T62" s="73"/>
      <c r="U62" s="73"/>
      <c r="V62" s="73"/>
      <c r="W62" s="73"/>
      <c r="X62" s="73"/>
      <c r="Y62" s="73"/>
      <c r="Z62" s="73"/>
    </row>
    <row r="63" spans="1:26" ht="15" customHeight="1">
      <c r="A63" s="270"/>
      <c r="B63" s="270" t="s">
        <v>4278</v>
      </c>
      <c r="C63" s="270"/>
      <c r="D63" s="198"/>
      <c r="E63" s="270"/>
      <c r="F63" s="270"/>
      <c r="G63" s="491"/>
      <c r="H63" s="270"/>
      <c r="I63" s="270"/>
      <c r="J63" s="575"/>
      <c r="K63" s="271"/>
      <c r="L63" s="246"/>
      <c r="M63" s="348"/>
      <c r="N63" s="1021"/>
      <c r="O63" s="1860"/>
      <c r="P63" s="73"/>
      <c r="Q63" s="73"/>
      <c r="R63" s="73"/>
      <c r="S63" s="73"/>
      <c r="T63" s="73"/>
      <c r="U63" s="73"/>
      <c r="V63" s="73"/>
      <c r="W63" s="73"/>
      <c r="X63" s="73"/>
      <c r="Y63" s="73"/>
      <c r="Z63" s="73"/>
    </row>
    <row r="64" spans="1:26" ht="15" customHeight="1">
      <c r="A64" s="504">
        <v>38024</v>
      </c>
      <c r="B64" s="147" t="s">
        <v>4279</v>
      </c>
      <c r="C64" s="154" t="s">
        <v>344</v>
      </c>
      <c r="D64" s="155"/>
      <c r="E64" s="648"/>
      <c r="F64" s="155" t="s">
        <v>4232</v>
      </c>
      <c r="G64" s="256">
        <v>24</v>
      </c>
      <c r="H64" s="2580">
        <v>100</v>
      </c>
      <c r="I64" s="155">
        <f>ROUND(H64*G64/G64,2)</f>
        <v>100</v>
      </c>
      <c r="J64" s="154" t="s">
        <v>170</v>
      </c>
      <c r="K64" s="235"/>
      <c r="L64" s="422"/>
      <c r="M64" s="885"/>
      <c r="N64" s="1017"/>
      <c r="O64" s="1860"/>
      <c r="P64" s="73"/>
      <c r="Q64" s="73"/>
      <c r="R64" s="73"/>
      <c r="S64" s="73"/>
      <c r="T64" s="73"/>
      <c r="U64" s="73"/>
      <c r="V64" s="73"/>
      <c r="W64" s="73"/>
      <c r="X64" s="73"/>
      <c r="Y64" s="73"/>
      <c r="Z64" s="73"/>
    </row>
    <row r="65" spans="1:26" ht="15" customHeight="1">
      <c r="A65" s="228"/>
      <c r="B65" s="228" t="s">
        <v>4280</v>
      </c>
      <c r="C65" s="1683" t="s">
        <v>1988</v>
      </c>
      <c r="D65" s="1683"/>
      <c r="E65" s="1683"/>
      <c r="F65" s="1683"/>
      <c r="G65" s="1683"/>
      <c r="H65" s="1059"/>
      <c r="I65" s="364" t="e">
        <f>ROUND(H64*G64/G65,2)</f>
        <v>#DIV/0!</v>
      </c>
      <c r="J65" s="572" t="s">
        <v>170</v>
      </c>
      <c r="K65" s="1239"/>
      <c r="L65" s="444">
        <f>IF(OR(ISBLANK(K65),K65=0,H64=0,ISBLANK(H64)),,ROUND(K65+$L$5,2))</f>
        <v>0</v>
      </c>
      <c r="M65" s="738" t="e">
        <f>ROUND(I65*L65,2)</f>
        <v>#DIV/0!</v>
      </c>
      <c r="N65" s="987" t="e">
        <f>ROUND(L65/G65,2)</f>
        <v>#DIV/0!</v>
      </c>
      <c r="O65" s="1860"/>
      <c r="P65" s="73"/>
      <c r="Q65" s="73"/>
      <c r="R65" s="73"/>
      <c r="S65" s="73"/>
      <c r="T65" s="73"/>
      <c r="U65" s="73"/>
      <c r="V65" s="73"/>
      <c r="W65" s="73"/>
      <c r="X65" s="73"/>
      <c r="Y65" s="73"/>
      <c r="Z65" s="73"/>
    </row>
    <row r="66" spans="1:26" ht="15" customHeight="1">
      <c r="A66" s="747">
        <v>38025</v>
      </c>
      <c r="B66" s="254" t="s">
        <v>4281</v>
      </c>
      <c r="C66" s="257" t="s">
        <v>344</v>
      </c>
      <c r="D66" s="166"/>
      <c r="E66" s="283"/>
      <c r="F66" s="255" t="s">
        <v>525</v>
      </c>
      <c r="G66" s="278">
        <v>20</v>
      </c>
      <c r="H66" s="2595">
        <v>20</v>
      </c>
      <c r="I66" s="255">
        <f>ROUND(H66*G66/G66,2)</f>
        <v>20</v>
      </c>
      <c r="J66" s="257" t="s">
        <v>170</v>
      </c>
      <c r="K66" s="729"/>
      <c r="L66" s="1893"/>
      <c r="M66" s="730"/>
      <c r="N66" s="2636"/>
      <c r="O66" s="1860"/>
      <c r="P66" s="73"/>
      <c r="Q66" s="73"/>
      <c r="R66" s="73"/>
      <c r="S66" s="73"/>
      <c r="T66" s="73"/>
      <c r="U66" s="73"/>
      <c r="V66" s="73"/>
      <c r="W66" s="73"/>
      <c r="X66" s="73"/>
      <c r="Y66" s="73"/>
      <c r="Z66" s="73"/>
    </row>
    <row r="67" spans="1:26" ht="15" customHeight="1">
      <c r="A67" s="166"/>
      <c r="B67" s="166" t="s">
        <v>4282</v>
      </c>
      <c r="C67" s="1260" t="s">
        <v>1988</v>
      </c>
      <c r="D67" s="1260"/>
      <c r="E67" s="1260"/>
      <c r="F67" s="1260"/>
      <c r="G67" s="1260"/>
      <c r="H67" s="2286"/>
      <c r="I67" s="498" t="e">
        <f>ROUND(H66*G66/G67,2)</f>
        <v>#DIV/0!</v>
      </c>
      <c r="J67" s="1026" t="s">
        <v>170</v>
      </c>
      <c r="K67" s="170"/>
      <c r="L67" s="171">
        <f>IF(OR(ISBLANK(K67),K67=0,H66=0,ISBLANK(H66)),,ROUND(K67+$L$5,2))</f>
        <v>0</v>
      </c>
      <c r="M67" s="326" t="e">
        <f>ROUND(I67*L67,2)</f>
        <v>#DIV/0!</v>
      </c>
      <c r="N67" s="1012" t="e">
        <f>ROUND(L67/G67,2)</f>
        <v>#DIV/0!</v>
      </c>
      <c r="O67" s="1860"/>
      <c r="P67" s="73"/>
      <c r="Q67" s="73"/>
      <c r="R67" s="73"/>
      <c r="S67" s="73"/>
      <c r="T67" s="73"/>
      <c r="U67" s="73"/>
      <c r="V67" s="73"/>
      <c r="W67" s="73"/>
      <c r="X67" s="73"/>
      <c r="Y67" s="73"/>
      <c r="Z67" s="73"/>
    </row>
    <row r="68" spans="1:26" ht="15" customHeight="1">
      <c r="A68" s="155"/>
      <c r="B68" s="166" t="s">
        <v>4283</v>
      </c>
      <c r="C68" s="404"/>
      <c r="D68" s="155"/>
      <c r="E68" s="155"/>
      <c r="F68" s="155"/>
      <c r="G68" s="152"/>
      <c r="H68" s="155"/>
      <c r="I68" s="155"/>
      <c r="J68" s="569"/>
      <c r="K68" s="2162"/>
      <c r="L68" s="157"/>
      <c r="M68" s="555"/>
      <c r="N68" s="1018"/>
      <c r="O68" s="1860"/>
      <c r="P68" s="73"/>
      <c r="Q68" s="73"/>
      <c r="R68" s="73"/>
      <c r="S68" s="73"/>
      <c r="T68" s="73"/>
      <c r="U68" s="73"/>
      <c r="V68" s="73"/>
      <c r="W68" s="73"/>
      <c r="X68" s="73"/>
      <c r="Y68" s="73"/>
      <c r="Z68" s="73"/>
    </row>
    <row r="69" spans="1:26" ht="15" customHeight="1">
      <c r="A69" s="971"/>
      <c r="B69" s="971" t="s">
        <v>4284</v>
      </c>
      <c r="C69" s="971"/>
      <c r="D69" s="971"/>
      <c r="E69" s="971"/>
      <c r="F69" s="971"/>
      <c r="G69" s="974"/>
      <c r="H69" s="971"/>
      <c r="I69" s="976"/>
      <c r="J69" s="977"/>
      <c r="K69" s="978"/>
      <c r="L69" s="978"/>
      <c r="M69" s="979"/>
      <c r="N69" s="2644"/>
      <c r="O69" s="1860"/>
      <c r="P69" s="73"/>
      <c r="Q69" s="73"/>
      <c r="R69" s="73"/>
      <c r="S69" s="73"/>
      <c r="T69" s="73"/>
      <c r="U69" s="73"/>
      <c r="V69" s="73"/>
      <c r="W69" s="73"/>
      <c r="X69" s="73"/>
      <c r="Y69" s="73"/>
      <c r="Z69" s="73"/>
    </row>
    <row r="70" spans="1:26" ht="15" customHeight="1">
      <c r="A70" s="155"/>
      <c r="B70" s="155"/>
      <c r="C70" s="155"/>
      <c r="D70" s="155"/>
      <c r="E70" s="155"/>
      <c r="F70" s="155"/>
      <c r="G70" s="152"/>
      <c r="H70" s="2645"/>
      <c r="I70" s="154"/>
      <c r="J70" s="157" t="s">
        <v>352</v>
      </c>
      <c r="K70" s="540"/>
      <c r="L70" s="540"/>
      <c r="M70" s="555">
        <f>SUMIF(M8:M68,"&gt;0")</f>
        <v>0</v>
      </c>
      <c r="N70" s="1018"/>
      <c r="O70" s="1860"/>
      <c r="P70" s="73"/>
      <c r="Q70" s="73"/>
      <c r="R70" s="73"/>
      <c r="S70" s="73"/>
      <c r="T70" s="73"/>
      <c r="U70" s="73"/>
      <c r="V70" s="73"/>
      <c r="W70" s="73"/>
      <c r="X70" s="73"/>
      <c r="Y70" s="73"/>
      <c r="Z70" s="73"/>
    </row>
    <row r="71" spans="1:26" ht="15.75" customHeight="1">
      <c r="A71" s="73"/>
      <c r="B71" s="73"/>
      <c r="C71" s="73"/>
      <c r="D71" s="73"/>
      <c r="E71" s="73"/>
      <c r="F71" s="73"/>
      <c r="G71" s="591"/>
      <c r="H71" s="2131"/>
      <c r="I71" s="73"/>
      <c r="J71" s="73"/>
      <c r="K71" s="74"/>
      <c r="L71" s="74"/>
      <c r="M71" s="989"/>
      <c r="N71" s="74"/>
      <c r="O71" s="1860"/>
      <c r="P71" s="73"/>
      <c r="Q71" s="73"/>
      <c r="R71" s="73"/>
      <c r="S71" s="73"/>
      <c r="T71" s="73"/>
      <c r="U71" s="73"/>
      <c r="V71" s="73"/>
      <c r="W71" s="73"/>
      <c r="X71" s="73"/>
      <c r="Y71" s="73"/>
      <c r="Z71" s="73"/>
    </row>
    <row r="72" spans="1:26" ht="15.75" customHeight="1">
      <c r="A72" s="73"/>
      <c r="B72" s="73"/>
      <c r="C72" s="73"/>
      <c r="D72" s="73"/>
      <c r="E72" s="73"/>
      <c r="F72" s="73"/>
      <c r="G72" s="591"/>
      <c r="H72" s="2131"/>
      <c r="I72" s="73"/>
      <c r="J72" s="73"/>
      <c r="K72" s="74"/>
      <c r="L72" s="74"/>
      <c r="M72" s="989"/>
      <c r="N72" s="74"/>
      <c r="O72" s="1860"/>
      <c r="P72" s="73"/>
      <c r="Q72" s="73"/>
      <c r="R72" s="73"/>
      <c r="S72" s="73"/>
      <c r="T72" s="73"/>
      <c r="U72" s="73"/>
      <c r="V72" s="73"/>
      <c r="W72" s="73"/>
      <c r="X72" s="73"/>
      <c r="Y72" s="73"/>
      <c r="Z72" s="73"/>
    </row>
    <row r="73" spans="1:26" ht="15.75" customHeight="1">
      <c r="A73" s="73"/>
      <c r="B73" s="73"/>
      <c r="C73" s="73"/>
      <c r="D73" s="73"/>
      <c r="E73" s="73"/>
      <c r="F73" s="73"/>
      <c r="G73" s="591"/>
      <c r="H73" s="2131"/>
      <c r="I73" s="73"/>
      <c r="J73" s="73"/>
      <c r="K73" s="74"/>
      <c r="L73" s="74"/>
      <c r="M73" s="989"/>
      <c r="N73" s="74"/>
      <c r="O73" s="1860"/>
      <c r="P73" s="73"/>
      <c r="Q73" s="73"/>
      <c r="R73" s="73"/>
      <c r="S73" s="73"/>
      <c r="T73" s="73"/>
      <c r="U73" s="73"/>
      <c r="V73" s="73"/>
      <c r="W73" s="73"/>
      <c r="X73" s="73"/>
      <c r="Y73" s="73"/>
      <c r="Z73" s="73"/>
    </row>
    <row r="74" spans="1:26" ht="15.75" customHeight="1">
      <c r="A74" s="73"/>
      <c r="B74" s="73"/>
      <c r="C74" s="73"/>
      <c r="D74" s="73"/>
      <c r="E74" s="73"/>
      <c r="F74" s="73"/>
      <c r="G74" s="591"/>
      <c r="H74" s="2131"/>
      <c r="I74" s="73"/>
      <c r="J74" s="73"/>
      <c r="K74" s="74"/>
      <c r="L74" s="74"/>
      <c r="M74" s="989"/>
      <c r="N74" s="74"/>
      <c r="O74" s="1860"/>
      <c r="P74" s="73"/>
      <c r="Q74" s="73"/>
      <c r="R74" s="73"/>
      <c r="S74" s="73"/>
      <c r="T74" s="73"/>
      <c r="U74" s="73"/>
      <c r="V74" s="73"/>
      <c r="W74" s="73"/>
      <c r="X74" s="73"/>
      <c r="Y74" s="73"/>
      <c r="Z74" s="73"/>
    </row>
    <row r="75" spans="1:26" ht="15.75" customHeight="1">
      <c r="A75" s="73"/>
      <c r="B75" s="73"/>
      <c r="C75" s="73"/>
      <c r="D75" s="73"/>
      <c r="E75" s="73"/>
      <c r="F75" s="73"/>
      <c r="G75" s="591"/>
      <c r="H75" s="2131"/>
      <c r="I75" s="73"/>
      <c r="J75" s="73"/>
      <c r="K75" s="74"/>
      <c r="L75" s="74"/>
      <c r="M75" s="989"/>
      <c r="N75" s="74"/>
      <c r="O75" s="1860"/>
      <c r="P75" s="73"/>
      <c r="Q75" s="73"/>
      <c r="R75" s="73"/>
      <c r="S75" s="73"/>
      <c r="T75" s="73"/>
      <c r="U75" s="73"/>
      <c r="V75" s="73"/>
      <c r="W75" s="73"/>
      <c r="X75" s="73"/>
      <c r="Y75" s="73"/>
      <c r="Z75" s="73"/>
    </row>
    <row r="76" spans="1:26" ht="15.75" customHeight="1">
      <c r="A76" s="73"/>
      <c r="B76" s="73"/>
      <c r="C76" s="73"/>
      <c r="D76" s="73"/>
      <c r="E76" s="73"/>
      <c r="F76" s="73"/>
      <c r="G76" s="591"/>
      <c r="H76" s="2131"/>
      <c r="I76" s="73"/>
      <c r="J76" s="73"/>
      <c r="K76" s="74"/>
      <c r="L76" s="74"/>
      <c r="M76" s="989"/>
      <c r="N76" s="74"/>
      <c r="O76" s="1860"/>
      <c r="P76" s="73"/>
      <c r="Q76" s="73"/>
      <c r="R76" s="73"/>
      <c r="S76" s="73"/>
      <c r="T76" s="73"/>
      <c r="U76" s="73"/>
      <c r="V76" s="73"/>
      <c r="W76" s="73"/>
      <c r="X76" s="73"/>
      <c r="Y76" s="73"/>
      <c r="Z76" s="73"/>
    </row>
    <row r="77" spans="1:26" ht="15.75" customHeight="1">
      <c r="A77" s="73"/>
      <c r="B77" s="73"/>
      <c r="C77" s="73"/>
      <c r="D77" s="73"/>
      <c r="E77" s="73"/>
      <c r="F77" s="73"/>
      <c r="G77" s="591"/>
      <c r="H77" s="2131"/>
      <c r="I77" s="73"/>
      <c r="J77" s="73"/>
      <c r="K77" s="74"/>
      <c r="L77" s="74"/>
      <c r="M77" s="989"/>
      <c r="N77" s="74"/>
      <c r="O77" s="1860"/>
      <c r="P77" s="73"/>
      <c r="Q77" s="73"/>
      <c r="R77" s="73"/>
      <c r="S77" s="73"/>
      <c r="T77" s="73"/>
      <c r="U77" s="73"/>
      <c r="V77" s="73"/>
      <c r="W77" s="73"/>
      <c r="X77" s="73"/>
      <c r="Y77" s="73"/>
      <c r="Z77" s="73"/>
    </row>
    <row r="78" spans="1:26" ht="15.75" customHeight="1">
      <c r="A78" s="73"/>
      <c r="B78" s="73"/>
      <c r="C78" s="73"/>
      <c r="D78" s="73"/>
      <c r="E78" s="73"/>
      <c r="F78" s="73"/>
      <c r="G78" s="591"/>
      <c r="H78" s="2131"/>
      <c r="I78" s="73"/>
      <c r="J78" s="73"/>
      <c r="K78" s="74"/>
      <c r="L78" s="74"/>
      <c r="M78" s="989"/>
      <c r="N78" s="74"/>
      <c r="O78" s="1860"/>
      <c r="P78" s="73"/>
      <c r="Q78" s="73"/>
      <c r="R78" s="73"/>
      <c r="S78" s="73"/>
      <c r="T78" s="73"/>
      <c r="U78" s="73"/>
      <c r="V78" s="73"/>
      <c r="W78" s="73"/>
      <c r="X78" s="73"/>
      <c r="Y78" s="73"/>
      <c r="Z78" s="73"/>
    </row>
    <row r="79" spans="1:26" ht="15.75" customHeight="1">
      <c r="A79" s="73"/>
      <c r="B79" s="73"/>
      <c r="C79" s="73"/>
      <c r="D79" s="73"/>
      <c r="E79" s="73"/>
      <c r="F79" s="73"/>
      <c r="G79" s="591"/>
      <c r="H79" s="2131"/>
      <c r="I79" s="73"/>
      <c r="J79" s="73"/>
      <c r="K79" s="74"/>
      <c r="L79" s="74"/>
      <c r="M79" s="989"/>
      <c r="N79" s="74"/>
      <c r="O79" s="1860"/>
      <c r="P79" s="73"/>
      <c r="Q79" s="73"/>
      <c r="R79" s="73"/>
      <c r="S79" s="73"/>
      <c r="T79" s="73"/>
      <c r="U79" s="73"/>
      <c r="V79" s="73"/>
      <c r="W79" s="73"/>
      <c r="X79" s="73"/>
      <c r="Y79" s="73"/>
      <c r="Z79" s="73"/>
    </row>
    <row r="80" spans="1:26" ht="15.75" customHeight="1">
      <c r="A80" s="73"/>
      <c r="B80" s="73"/>
      <c r="C80" s="73"/>
      <c r="D80" s="73"/>
      <c r="E80" s="73"/>
      <c r="F80" s="73"/>
      <c r="G80" s="591"/>
      <c r="H80" s="2131"/>
      <c r="I80" s="73"/>
      <c r="J80" s="73"/>
      <c r="K80" s="74"/>
      <c r="L80" s="74"/>
      <c r="M80" s="989"/>
      <c r="N80" s="74"/>
      <c r="O80" s="1860"/>
      <c r="P80" s="73"/>
      <c r="Q80" s="73"/>
      <c r="R80" s="73"/>
      <c r="S80" s="73"/>
      <c r="T80" s="73"/>
      <c r="U80" s="73"/>
      <c r="V80" s="73"/>
      <c r="W80" s="73"/>
      <c r="X80" s="73"/>
      <c r="Y80" s="73"/>
      <c r="Z80" s="73"/>
    </row>
    <row r="81" spans="1:26" ht="15.75" customHeight="1">
      <c r="A81" s="73"/>
      <c r="B81" s="73"/>
      <c r="C81" s="73"/>
      <c r="D81" s="73"/>
      <c r="E81" s="73"/>
      <c r="F81" s="73"/>
      <c r="G81" s="591"/>
      <c r="H81" s="2131"/>
      <c r="I81" s="73"/>
      <c r="J81" s="73"/>
      <c r="K81" s="74"/>
      <c r="L81" s="74"/>
      <c r="M81" s="989"/>
      <c r="N81" s="74"/>
      <c r="O81" s="1860"/>
      <c r="P81" s="73"/>
      <c r="Q81" s="73"/>
      <c r="R81" s="73"/>
      <c r="S81" s="73"/>
      <c r="T81" s="73"/>
      <c r="U81" s="73"/>
      <c r="V81" s="73"/>
      <c r="W81" s="73"/>
      <c r="X81" s="73"/>
      <c r="Y81" s="73"/>
      <c r="Z81" s="73"/>
    </row>
    <row r="82" spans="1:26" ht="15.75" customHeight="1">
      <c r="A82" s="73"/>
      <c r="B82" s="73"/>
      <c r="C82" s="73"/>
      <c r="D82" s="73"/>
      <c r="E82" s="73"/>
      <c r="F82" s="73"/>
      <c r="G82" s="591"/>
      <c r="H82" s="2131"/>
      <c r="I82" s="73"/>
      <c r="J82" s="73"/>
      <c r="K82" s="74"/>
      <c r="L82" s="74"/>
      <c r="M82" s="989"/>
      <c r="N82" s="74"/>
      <c r="O82" s="1860"/>
      <c r="P82" s="73"/>
      <c r="Q82" s="73"/>
      <c r="R82" s="73"/>
      <c r="S82" s="73"/>
      <c r="T82" s="73"/>
      <c r="U82" s="73"/>
      <c r="V82" s="73"/>
      <c r="W82" s="73"/>
      <c r="X82" s="73"/>
      <c r="Y82" s="73"/>
      <c r="Z82" s="73"/>
    </row>
    <row r="83" spans="1:26" ht="15.75" customHeight="1">
      <c r="A83" s="73"/>
      <c r="B83" s="73"/>
      <c r="C83" s="73"/>
      <c r="D83" s="73"/>
      <c r="E83" s="73"/>
      <c r="F83" s="73"/>
      <c r="G83" s="591"/>
      <c r="H83" s="2131"/>
      <c r="I83" s="73"/>
      <c r="J83" s="73"/>
      <c r="K83" s="74"/>
      <c r="L83" s="74"/>
      <c r="M83" s="989"/>
      <c r="N83" s="74"/>
      <c r="O83" s="1860"/>
      <c r="P83" s="73"/>
      <c r="Q83" s="73"/>
      <c r="R83" s="73"/>
      <c r="S83" s="73"/>
      <c r="T83" s="73"/>
      <c r="U83" s="73"/>
      <c r="V83" s="73"/>
      <c r="W83" s="73"/>
      <c r="X83" s="73"/>
      <c r="Y83" s="73"/>
      <c r="Z83" s="73"/>
    </row>
    <row r="84" spans="1:26" ht="15.75" customHeight="1">
      <c r="A84" s="73"/>
      <c r="B84" s="73"/>
      <c r="C84" s="73"/>
      <c r="D84" s="73"/>
      <c r="E84" s="73"/>
      <c r="F84" s="73"/>
      <c r="G84" s="591"/>
      <c r="H84" s="2131"/>
      <c r="I84" s="73"/>
      <c r="J84" s="73"/>
      <c r="K84" s="74"/>
      <c r="L84" s="74"/>
      <c r="M84" s="989"/>
      <c r="N84" s="74"/>
      <c r="O84" s="1860"/>
      <c r="P84" s="73"/>
      <c r="Q84" s="73"/>
      <c r="R84" s="73"/>
      <c r="S84" s="73"/>
      <c r="T84" s="73"/>
      <c r="U84" s="73"/>
      <c r="V84" s="73"/>
      <c r="W84" s="73"/>
      <c r="X84" s="73"/>
      <c r="Y84" s="73"/>
      <c r="Z84" s="73"/>
    </row>
    <row r="85" spans="1:26" ht="15.75" customHeight="1">
      <c r="A85" s="73"/>
      <c r="B85" s="73"/>
      <c r="C85" s="73"/>
      <c r="D85" s="73"/>
      <c r="E85" s="73"/>
      <c r="F85" s="73"/>
      <c r="G85" s="591"/>
      <c r="H85" s="2131"/>
      <c r="I85" s="73"/>
      <c r="J85" s="73"/>
      <c r="K85" s="74"/>
      <c r="L85" s="74"/>
      <c r="M85" s="989"/>
      <c r="N85" s="74"/>
      <c r="O85" s="1860"/>
      <c r="P85" s="73"/>
      <c r="Q85" s="73"/>
      <c r="R85" s="73"/>
      <c r="S85" s="73"/>
      <c r="T85" s="73"/>
      <c r="U85" s="73"/>
      <c r="V85" s="73"/>
      <c r="W85" s="73"/>
      <c r="X85" s="73"/>
      <c r="Y85" s="73"/>
      <c r="Z85" s="73"/>
    </row>
    <row r="86" spans="1:26" ht="15.75" customHeight="1">
      <c r="A86" s="73"/>
      <c r="B86" s="73"/>
      <c r="C86" s="73"/>
      <c r="D86" s="73"/>
      <c r="E86" s="73"/>
      <c r="F86" s="73"/>
      <c r="G86" s="591"/>
      <c r="H86" s="2131"/>
      <c r="I86" s="73"/>
      <c r="J86" s="73"/>
      <c r="K86" s="74"/>
      <c r="L86" s="74"/>
      <c r="M86" s="989"/>
      <c r="N86" s="74"/>
      <c r="O86" s="1860"/>
      <c r="P86" s="73"/>
      <c r="Q86" s="73"/>
      <c r="R86" s="73"/>
      <c r="S86" s="73"/>
      <c r="T86" s="73"/>
      <c r="U86" s="73"/>
      <c r="V86" s="73"/>
      <c r="W86" s="73"/>
      <c r="X86" s="73"/>
      <c r="Y86" s="73"/>
      <c r="Z86" s="73"/>
    </row>
    <row r="87" spans="1:26" ht="15.75" customHeight="1">
      <c r="A87" s="73"/>
      <c r="B87" s="73"/>
      <c r="C87" s="73"/>
      <c r="D87" s="73"/>
      <c r="E87" s="73"/>
      <c r="F87" s="73"/>
      <c r="G87" s="591"/>
      <c r="H87" s="2131"/>
      <c r="I87" s="73"/>
      <c r="J87" s="73"/>
      <c r="K87" s="74"/>
      <c r="L87" s="74"/>
      <c r="M87" s="989"/>
      <c r="N87" s="74"/>
      <c r="O87" s="1860"/>
      <c r="P87" s="73"/>
      <c r="Q87" s="73"/>
      <c r="R87" s="73"/>
      <c r="S87" s="73"/>
      <c r="T87" s="73"/>
      <c r="U87" s="73"/>
      <c r="V87" s="73"/>
      <c r="W87" s="73"/>
      <c r="X87" s="73"/>
      <c r="Y87" s="73"/>
      <c r="Z87" s="73"/>
    </row>
    <row r="88" spans="1:26" ht="15.75" customHeight="1">
      <c r="A88" s="73"/>
      <c r="B88" s="73"/>
      <c r="C88" s="73"/>
      <c r="D88" s="73"/>
      <c r="E88" s="73"/>
      <c r="F88" s="73"/>
      <c r="G88" s="591"/>
      <c r="H88" s="2131"/>
      <c r="I88" s="73"/>
      <c r="J88" s="73"/>
      <c r="K88" s="74"/>
      <c r="L88" s="74"/>
      <c r="M88" s="989"/>
      <c r="N88" s="74"/>
      <c r="O88" s="1860"/>
      <c r="P88" s="73"/>
      <c r="Q88" s="73"/>
      <c r="R88" s="73"/>
      <c r="S88" s="73"/>
      <c r="T88" s="73"/>
      <c r="U88" s="73"/>
      <c r="V88" s="73"/>
      <c r="W88" s="73"/>
      <c r="X88" s="73"/>
      <c r="Y88" s="73"/>
      <c r="Z88" s="73"/>
    </row>
    <row r="89" spans="1:26" ht="15.75" customHeight="1">
      <c r="A89" s="73"/>
      <c r="B89" s="73"/>
      <c r="C89" s="73"/>
      <c r="D89" s="73"/>
      <c r="E89" s="73"/>
      <c r="F89" s="73"/>
      <c r="G89" s="591"/>
      <c r="H89" s="2131"/>
      <c r="I89" s="73"/>
      <c r="J89" s="73"/>
      <c r="K89" s="74"/>
      <c r="L89" s="74"/>
      <c r="M89" s="989"/>
      <c r="N89" s="74"/>
      <c r="O89" s="1860"/>
      <c r="P89" s="73"/>
      <c r="Q89" s="73"/>
      <c r="R89" s="73"/>
      <c r="S89" s="73"/>
      <c r="T89" s="73"/>
      <c r="U89" s="73"/>
      <c r="V89" s="73"/>
      <c r="W89" s="73"/>
      <c r="X89" s="73"/>
      <c r="Y89" s="73"/>
      <c r="Z89" s="73"/>
    </row>
    <row r="90" spans="1:26" ht="15.75" customHeight="1">
      <c r="A90" s="73"/>
      <c r="B90" s="73"/>
      <c r="C90" s="73"/>
      <c r="D90" s="73"/>
      <c r="E90" s="73"/>
      <c r="F90" s="73"/>
      <c r="G90" s="591"/>
      <c r="H90" s="2131"/>
      <c r="I90" s="73"/>
      <c r="J90" s="73"/>
      <c r="K90" s="74"/>
      <c r="L90" s="74"/>
      <c r="M90" s="989"/>
      <c r="N90" s="74"/>
      <c r="O90" s="1860"/>
      <c r="P90" s="73"/>
      <c r="Q90" s="73"/>
      <c r="R90" s="73"/>
      <c r="S90" s="73"/>
      <c r="T90" s="73"/>
      <c r="U90" s="73"/>
      <c r="V90" s="73"/>
      <c r="W90" s="73"/>
      <c r="X90" s="73"/>
      <c r="Y90" s="73"/>
      <c r="Z90" s="73"/>
    </row>
    <row r="91" spans="1:26" ht="15.75" customHeight="1">
      <c r="A91" s="73"/>
      <c r="B91" s="73"/>
      <c r="C91" s="73"/>
      <c r="D91" s="73"/>
      <c r="E91" s="73"/>
      <c r="F91" s="73"/>
      <c r="G91" s="591"/>
      <c r="H91" s="2131"/>
      <c r="I91" s="73"/>
      <c r="J91" s="73"/>
      <c r="K91" s="74"/>
      <c r="L91" s="74"/>
      <c r="M91" s="989"/>
      <c r="N91" s="74"/>
      <c r="O91" s="1860"/>
      <c r="P91" s="73"/>
      <c r="Q91" s="73"/>
      <c r="R91" s="73"/>
      <c r="S91" s="73"/>
      <c r="T91" s="73"/>
      <c r="U91" s="73"/>
      <c r="V91" s="73"/>
      <c r="W91" s="73"/>
      <c r="X91" s="73"/>
      <c r="Y91" s="73"/>
      <c r="Z91" s="73"/>
    </row>
    <row r="92" spans="1:26" ht="15.75" customHeight="1">
      <c r="A92" s="73"/>
      <c r="B92" s="73"/>
      <c r="C92" s="73"/>
      <c r="D92" s="73"/>
      <c r="E92" s="73"/>
      <c r="F92" s="73"/>
      <c r="G92" s="591"/>
      <c r="H92" s="2131"/>
      <c r="I92" s="73"/>
      <c r="J92" s="73"/>
      <c r="K92" s="74"/>
      <c r="L92" s="74"/>
      <c r="M92" s="989"/>
      <c r="N92" s="74"/>
      <c r="O92" s="1860"/>
      <c r="P92" s="73"/>
      <c r="Q92" s="73"/>
      <c r="R92" s="73"/>
      <c r="S92" s="73"/>
      <c r="T92" s="73"/>
      <c r="U92" s="73"/>
      <c r="V92" s="73"/>
      <c r="W92" s="73"/>
      <c r="X92" s="73"/>
      <c r="Y92" s="73"/>
      <c r="Z92" s="73"/>
    </row>
    <row r="93" spans="1:26" ht="15.75" customHeight="1">
      <c r="A93" s="73"/>
      <c r="B93" s="73"/>
      <c r="C93" s="73"/>
      <c r="D93" s="73"/>
      <c r="E93" s="73"/>
      <c r="F93" s="73"/>
      <c r="G93" s="591"/>
      <c r="H93" s="2131"/>
      <c r="I93" s="73"/>
      <c r="J93" s="73"/>
      <c r="K93" s="74"/>
      <c r="L93" s="74"/>
      <c r="M93" s="989"/>
      <c r="N93" s="74"/>
      <c r="O93" s="1860"/>
      <c r="P93" s="73"/>
      <c r="Q93" s="73"/>
      <c r="R93" s="73"/>
      <c r="S93" s="73"/>
      <c r="T93" s="73"/>
      <c r="U93" s="73"/>
      <c r="V93" s="73"/>
      <c r="W93" s="73"/>
      <c r="X93" s="73"/>
      <c r="Y93" s="73"/>
      <c r="Z93" s="73"/>
    </row>
    <row r="94" spans="1:26" ht="15.75" customHeight="1">
      <c r="A94" s="73"/>
      <c r="B94" s="73"/>
      <c r="C94" s="73"/>
      <c r="D94" s="73"/>
      <c r="E94" s="73"/>
      <c r="F94" s="73"/>
      <c r="G94" s="591"/>
      <c r="H94" s="2131"/>
      <c r="I94" s="73"/>
      <c r="J94" s="73"/>
      <c r="K94" s="74"/>
      <c r="L94" s="74"/>
      <c r="M94" s="989"/>
      <c r="N94" s="74"/>
      <c r="O94" s="1860"/>
      <c r="P94" s="73"/>
      <c r="Q94" s="73"/>
      <c r="R94" s="73"/>
      <c r="S94" s="73"/>
      <c r="T94" s="73"/>
      <c r="U94" s="73"/>
      <c r="V94" s="73"/>
      <c r="W94" s="73"/>
      <c r="X94" s="73"/>
      <c r="Y94" s="73"/>
      <c r="Z94" s="73"/>
    </row>
    <row r="95" spans="1:26" ht="15.75" customHeight="1">
      <c r="A95" s="73"/>
      <c r="B95" s="73"/>
      <c r="C95" s="73"/>
      <c r="D95" s="73"/>
      <c r="E95" s="73"/>
      <c r="F95" s="73"/>
      <c r="G95" s="591"/>
      <c r="H95" s="2131"/>
      <c r="I95" s="73"/>
      <c r="J95" s="73"/>
      <c r="K95" s="74"/>
      <c r="L95" s="74"/>
      <c r="M95" s="989"/>
      <c r="N95" s="74"/>
      <c r="O95" s="1860"/>
      <c r="P95" s="73"/>
      <c r="Q95" s="73"/>
      <c r="R95" s="73"/>
      <c r="S95" s="73"/>
      <c r="T95" s="73"/>
      <c r="U95" s="73"/>
      <c r="V95" s="73"/>
      <c r="W95" s="73"/>
      <c r="X95" s="73"/>
      <c r="Y95" s="73"/>
      <c r="Z95" s="73"/>
    </row>
    <row r="96" spans="1:26" ht="15.75" customHeight="1">
      <c r="A96" s="73"/>
      <c r="B96" s="73"/>
      <c r="C96" s="73"/>
      <c r="D96" s="73"/>
      <c r="E96" s="73"/>
      <c r="F96" s="73"/>
      <c r="G96" s="591"/>
      <c r="H96" s="2131"/>
      <c r="I96" s="73"/>
      <c r="J96" s="73"/>
      <c r="K96" s="74"/>
      <c r="L96" s="74"/>
      <c r="M96" s="989"/>
      <c r="N96" s="74"/>
      <c r="O96" s="1860"/>
      <c r="P96" s="73"/>
      <c r="Q96" s="73"/>
      <c r="R96" s="73"/>
      <c r="S96" s="73"/>
      <c r="T96" s="73"/>
      <c r="U96" s="73"/>
      <c r="V96" s="73"/>
      <c r="W96" s="73"/>
      <c r="X96" s="73"/>
      <c r="Y96" s="73"/>
      <c r="Z96" s="73"/>
    </row>
    <row r="97" spans="1:26" ht="15.75" customHeight="1">
      <c r="A97" s="73"/>
      <c r="B97" s="73"/>
      <c r="C97" s="73"/>
      <c r="D97" s="73"/>
      <c r="E97" s="73"/>
      <c r="F97" s="73"/>
      <c r="G97" s="591"/>
      <c r="H97" s="2131"/>
      <c r="I97" s="73"/>
      <c r="J97" s="73"/>
      <c r="K97" s="74"/>
      <c r="L97" s="74"/>
      <c r="M97" s="989"/>
      <c r="N97" s="74"/>
      <c r="O97" s="1860"/>
      <c r="P97" s="73"/>
      <c r="Q97" s="73"/>
      <c r="R97" s="73"/>
      <c r="S97" s="73"/>
      <c r="T97" s="73"/>
      <c r="U97" s="73"/>
      <c r="V97" s="73"/>
      <c r="W97" s="73"/>
      <c r="X97" s="73"/>
      <c r="Y97" s="73"/>
      <c r="Z97" s="73"/>
    </row>
    <row r="98" spans="1:26" ht="15.75" customHeight="1">
      <c r="A98" s="73"/>
      <c r="B98" s="73"/>
      <c r="C98" s="73"/>
      <c r="D98" s="73"/>
      <c r="E98" s="73"/>
      <c r="F98" s="73"/>
      <c r="G98" s="591"/>
      <c r="H98" s="2131"/>
      <c r="I98" s="73"/>
      <c r="J98" s="73"/>
      <c r="K98" s="74"/>
      <c r="L98" s="74"/>
      <c r="M98" s="989"/>
      <c r="N98" s="74"/>
      <c r="O98" s="1860"/>
      <c r="P98" s="73"/>
      <c r="Q98" s="73"/>
      <c r="R98" s="73"/>
      <c r="S98" s="73"/>
      <c r="T98" s="73"/>
      <c r="U98" s="73"/>
      <c r="V98" s="73"/>
      <c r="W98" s="73"/>
      <c r="X98" s="73"/>
      <c r="Y98" s="73"/>
      <c r="Z98" s="73"/>
    </row>
    <row r="99" spans="1:26" ht="15.75" customHeight="1">
      <c r="A99" s="73"/>
      <c r="B99" s="73"/>
      <c r="C99" s="73"/>
      <c r="D99" s="73"/>
      <c r="E99" s="73"/>
      <c r="F99" s="73"/>
      <c r="G99" s="591"/>
      <c r="H99" s="2131"/>
      <c r="I99" s="73"/>
      <c r="J99" s="73"/>
      <c r="K99" s="74"/>
      <c r="L99" s="74"/>
      <c r="M99" s="989"/>
      <c r="N99" s="74"/>
      <c r="O99" s="1860"/>
      <c r="P99" s="73"/>
      <c r="Q99" s="73"/>
      <c r="R99" s="73"/>
      <c r="S99" s="73"/>
      <c r="T99" s="73"/>
      <c r="U99" s="73"/>
      <c r="V99" s="73"/>
      <c r="W99" s="73"/>
      <c r="X99" s="73"/>
      <c r="Y99" s="73"/>
      <c r="Z99" s="73"/>
    </row>
    <row r="100" spans="1:26" ht="15.75" customHeight="1">
      <c r="A100" s="73"/>
      <c r="B100" s="73"/>
      <c r="C100" s="73"/>
      <c r="D100" s="73"/>
      <c r="E100" s="73"/>
      <c r="F100" s="73"/>
      <c r="G100" s="591"/>
      <c r="H100" s="2131"/>
      <c r="I100" s="73"/>
      <c r="J100" s="73"/>
      <c r="K100" s="74"/>
      <c r="L100" s="74"/>
      <c r="M100" s="989"/>
      <c r="N100" s="74"/>
      <c r="O100" s="1860"/>
      <c r="P100" s="73"/>
      <c r="Q100" s="73"/>
      <c r="R100" s="73"/>
      <c r="S100" s="73"/>
      <c r="T100" s="73"/>
      <c r="U100" s="73"/>
      <c r="V100" s="73"/>
      <c r="W100" s="73"/>
      <c r="X100" s="73"/>
      <c r="Y100" s="73"/>
      <c r="Z100" s="73"/>
    </row>
    <row r="101" spans="1:26" ht="15.75" customHeight="1">
      <c r="A101" s="73"/>
      <c r="B101" s="73"/>
      <c r="C101" s="73"/>
      <c r="D101" s="73"/>
      <c r="E101" s="73"/>
      <c r="F101" s="73"/>
      <c r="G101" s="591"/>
      <c r="H101" s="2131"/>
      <c r="I101" s="73"/>
      <c r="J101" s="73"/>
      <c r="K101" s="74"/>
      <c r="L101" s="74"/>
      <c r="M101" s="989"/>
      <c r="N101" s="74"/>
      <c r="O101" s="1860"/>
      <c r="P101" s="73"/>
      <c r="Q101" s="73"/>
      <c r="R101" s="73"/>
      <c r="S101" s="73"/>
      <c r="T101" s="73"/>
      <c r="U101" s="73"/>
      <c r="V101" s="73"/>
      <c r="W101" s="73"/>
      <c r="X101" s="73"/>
      <c r="Y101" s="73"/>
      <c r="Z101" s="73"/>
    </row>
    <row r="102" spans="1:26" ht="15.75" customHeight="1">
      <c r="A102" s="73"/>
      <c r="B102" s="73"/>
      <c r="C102" s="73"/>
      <c r="D102" s="73"/>
      <c r="E102" s="73"/>
      <c r="F102" s="73"/>
      <c r="G102" s="591"/>
      <c r="H102" s="2131"/>
      <c r="I102" s="73"/>
      <c r="J102" s="73"/>
      <c r="K102" s="74"/>
      <c r="L102" s="74"/>
      <c r="M102" s="989"/>
      <c r="N102" s="74"/>
      <c r="O102" s="1860"/>
      <c r="P102" s="73"/>
      <c r="Q102" s="73"/>
      <c r="R102" s="73"/>
      <c r="S102" s="73"/>
      <c r="T102" s="73"/>
      <c r="U102" s="73"/>
      <c r="V102" s="73"/>
      <c r="W102" s="73"/>
      <c r="X102" s="73"/>
      <c r="Y102" s="73"/>
      <c r="Z102" s="73"/>
    </row>
    <row r="103" spans="1:26" ht="15.75" customHeight="1">
      <c r="A103" s="73"/>
      <c r="B103" s="73"/>
      <c r="C103" s="73"/>
      <c r="D103" s="73"/>
      <c r="E103" s="73"/>
      <c r="F103" s="73"/>
      <c r="G103" s="591"/>
      <c r="H103" s="2131"/>
      <c r="I103" s="73"/>
      <c r="J103" s="73"/>
      <c r="K103" s="74"/>
      <c r="L103" s="74"/>
      <c r="M103" s="989"/>
      <c r="N103" s="74"/>
      <c r="O103" s="1860"/>
      <c r="P103" s="73"/>
      <c r="Q103" s="73"/>
      <c r="R103" s="73"/>
      <c r="S103" s="73"/>
      <c r="T103" s="73"/>
      <c r="U103" s="73"/>
      <c r="V103" s="73"/>
      <c r="W103" s="73"/>
      <c r="X103" s="73"/>
      <c r="Y103" s="73"/>
      <c r="Z103" s="73"/>
    </row>
    <row r="104" spans="1:26" ht="15.75" customHeight="1">
      <c r="A104" s="73"/>
      <c r="B104" s="73"/>
      <c r="C104" s="73"/>
      <c r="D104" s="73"/>
      <c r="E104" s="73"/>
      <c r="F104" s="73"/>
      <c r="G104" s="591"/>
      <c r="H104" s="2131"/>
      <c r="I104" s="73"/>
      <c r="J104" s="73"/>
      <c r="K104" s="74"/>
      <c r="L104" s="74"/>
      <c r="M104" s="989"/>
      <c r="N104" s="74"/>
      <c r="O104" s="1860"/>
      <c r="P104" s="73"/>
      <c r="Q104" s="73"/>
      <c r="R104" s="73"/>
      <c r="S104" s="73"/>
      <c r="T104" s="73"/>
      <c r="U104" s="73"/>
      <c r="V104" s="73"/>
      <c r="W104" s="73"/>
      <c r="X104" s="73"/>
      <c r="Y104" s="73"/>
      <c r="Z104" s="73"/>
    </row>
    <row r="105" spans="1:26" ht="15.75" customHeight="1">
      <c r="A105" s="73"/>
      <c r="B105" s="73"/>
      <c r="C105" s="73"/>
      <c r="D105" s="73"/>
      <c r="E105" s="73"/>
      <c r="F105" s="73"/>
      <c r="G105" s="591"/>
      <c r="H105" s="2131"/>
      <c r="I105" s="73"/>
      <c r="J105" s="73"/>
      <c r="K105" s="74"/>
      <c r="L105" s="74"/>
      <c r="M105" s="989"/>
      <c r="N105" s="74"/>
      <c r="O105" s="1860"/>
      <c r="P105" s="73"/>
      <c r="Q105" s="73"/>
      <c r="R105" s="73"/>
      <c r="S105" s="73"/>
      <c r="T105" s="73"/>
      <c r="U105" s="73"/>
      <c r="V105" s="73"/>
      <c r="W105" s="73"/>
      <c r="X105" s="73"/>
      <c r="Y105" s="73"/>
      <c r="Z105" s="73"/>
    </row>
    <row r="106" spans="1:26" ht="15.75" customHeight="1">
      <c r="A106" s="73"/>
      <c r="B106" s="73"/>
      <c r="C106" s="73"/>
      <c r="D106" s="73"/>
      <c r="E106" s="73"/>
      <c r="F106" s="73"/>
      <c r="G106" s="591"/>
      <c r="H106" s="2131"/>
      <c r="I106" s="73"/>
      <c r="J106" s="73"/>
      <c r="K106" s="74"/>
      <c r="L106" s="74"/>
      <c r="M106" s="989"/>
      <c r="N106" s="74"/>
      <c r="O106" s="1860"/>
      <c r="P106" s="73"/>
      <c r="Q106" s="73"/>
      <c r="R106" s="73"/>
      <c r="S106" s="73"/>
      <c r="T106" s="73"/>
      <c r="U106" s="73"/>
      <c r="V106" s="73"/>
      <c r="W106" s="73"/>
      <c r="X106" s="73"/>
      <c r="Y106" s="73"/>
      <c r="Z106" s="73"/>
    </row>
    <row r="107" spans="1:26" ht="15.75" customHeight="1">
      <c r="A107" s="73"/>
      <c r="B107" s="73"/>
      <c r="C107" s="73"/>
      <c r="D107" s="73"/>
      <c r="E107" s="73"/>
      <c r="F107" s="73"/>
      <c r="G107" s="591"/>
      <c r="H107" s="2131"/>
      <c r="I107" s="73"/>
      <c r="J107" s="73"/>
      <c r="K107" s="74"/>
      <c r="L107" s="74"/>
      <c r="M107" s="989"/>
      <c r="N107" s="74"/>
      <c r="O107" s="1860"/>
      <c r="P107" s="73"/>
      <c r="Q107" s="73"/>
      <c r="R107" s="73"/>
      <c r="S107" s="73"/>
      <c r="T107" s="73"/>
      <c r="U107" s="73"/>
      <c r="V107" s="73"/>
      <c r="W107" s="73"/>
      <c r="X107" s="73"/>
      <c r="Y107" s="73"/>
      <c r="Z107" s="73"/>
    </row>
    <row r="108" spans="1:26" ht="15.75" customHeight="1">
      <c r="A108" s="73"/>
      <c r="B108" s="73"/>
      <c r="C108" s="73"/>
      <c r="D108" s="73"/>
      <c r="E108" s="73"/>
      <c r="F108" s="73"/>
      <c r="G108" s="591"/>
      <c r="H108" s="2131"/>
      <c r="I108" s="73"/>
      <c r="J108" s="73"/>
      <c r="K108" s="74"/>
      <c r="L108" s="74"/>
      <c r="M108" s="989"/>
      <c r="N108" s="74"/>
      <c r="O108" s="1860"/>
      <c r="P108" s="73"/>
      <c r="Q108" s="73"/>
      <c r="R108" s="73"/>
      <c r="S108" s="73"/>
      <c r="T108" s="73"/>
      <c r="U108" s="73"/>
      <c r="V108" s="73"/>
      <c r="W108" s="73"/>
      <c r="X108" s="73"/>
      <c r="Y108" s="73"/>
      <c r="Z108" s="73"/>
    </row>
    <row r="109" spans="1:26" ht="15.75" customHeight="1">
      <c r="A109" s="73"/>
      <c r="B109" s="73"/>
      <c r="C109" s="73"/>
      <c r="D109" s="73"/>
      <c r="E109" s="73"/>
      <c r="F109" s="73"/>
      <c r="G109" s="591"/>
      <c r="H109" s="2131"/>
      <c r="I109" s="73"/>
      <c r="J109" s="73"/>
      <c r="K109" s="74"/>
      <c r="L109" s="74"/>
      <c r="M109" s="989"/>
      <c r="N109" s="74"/>
      <c r="O109" s="1860"/>
      <c r="P109" s="73"/>
      <c r="Q109" s="73"/>
      <c r="R109" s="73"/>
      <c r="S109" s="73"/>
      <c r="T109" s="73"/>
      <c r="U109" s="73"/>
      <c r="V109" s="73"/>
      <c r="W109" s="73"/>
      <c r="X109" s="73"/>
      <c r="Y109" s="73"/>
      <c r="Z109" s="73"/>
    </row>
    <row r="110" spans="1:26" ht="15.75" customHeight="1">
      <c r="A110" s="73"/>
      <c r="B110" s="73"/>
      <c r="C110" s="73"/>
      <c r="D110" s="73"/>
      <c r="E110" s="73"/>
      <c r="F110" s="73"/>
      <c r="G110" s="591"/>
      <c r="H110" s="2131"/>
      <c r="I110" s="73"/>
      <c r="J110" s="73"/>
      <c r="K110" s="74"/>
      <c r="L110" s="74"/>
      <c r="M110" s="989"/>
      <c r="N110" s="74"/>
      <c r="O110" s="1860"/>
      <c r="P110" s="73"/>
      <c r="Q110" s="73"/>
      <c r="R110" s="73"/>
      <c r="S110" s="73"/>
      <c r="T110" s="73"/>
      <c r="U110" s="73"/>
      <c r="V110" s="73"/>
      <c r="W110" s="73"/>
      <c r="X110" s="73"/>
      <c r="Y110" s="73"/>
      <c r="Z110" s="73"/>
    </row>
    <row r="111" spans="1:26" ht="15.75" customHeight="1">
      <c r="A111" s="73"/>
      <c r="B111" s="73"/>
      <c r="C111" s="73"/>
      <c r="D111" s="73"/>
      <c r="E111" s="73"/>
      <c r="F111" s="73"/>
      <c r="G111" s="591"/>
      <c r="H111" s="2131"/>
      <c r="I111" s="73"/>
      <c r="J111" s="73"/>
      <c r="K111" s="74"/>
      <c r="L111" s="74"/>
      <c r="M111" s="989"/>
      <c r="N111" s="74"/>
      <c r="O111" s="1860"/>
      <c r="P111" s="73"/>
      <c r="Q111" s="73"/>
      <c r="R111" s="73"/>
      <c r="S111" s="73"/>
      <c r="T111" s="73"/>
      <c r="U111" s="73"/>
      <c r="V111" s="73"/>
      <c r="W111" s="73"/>
      <c r="X111" s="73"/>
      <c r="Y111" s="73"/>
      <c r="Z111" s="73"/>
    </row>
    <row r="112" spans="1:26" ht="15.75" customHeight="1">
      <c r="A112" s="73"/>
      <c r="B112" s="73"/>
      <c r="C112" s="73"/>
      <c r="D112" s="73"/>
      <c r="E112" s="73"/>
      <c r="F112" s="73"/>
      <c r="G112" s="591"/>
      <c r="H112" s="2131"/>
      <c r="I112" s="73"/>
      <c r="J112" s="73"/>
      <c r="K112" s="74"/>
      <c r="L112" s="74"/>
      <c r="M112" s="989"/>
      <c r="N112" s="74"/>
      <c r="O112" s="1860"/>
      <c r="P112" s="73"/>
      <c r="Q112" s="73"/>
      <c r="R112" s="73"/>
      <c r="S112" s="73"/>
      <c r="T112" s="73"/>
      <c r="U112" s="73"/>
      <c r="V112" s="73"/>
      <c r="W112" s="73"/>
      <c r="X112" s="73"/>
      <c r="Y112" s="73"/>
      <c r="Z112" s="73"/>
    </row>
    <row r="113" spans="1:26" ht="15.75" customHeight="1">
      <c r="A113" s="73"/>
      <c r="B113" s="73"/>
      <c r="C113" s="73"/>
      <c r="D113" s="73"/>
      <c r="E113" s="73"/>
      <c r="F113" s="73"/>
      <c r="G113" s="591"/>
      <c r="H113" s="2131"/>
      <c r="I113" s="73"/>
      <c r="J113" s="73"/>
      <c r="K113" s="74"/>
      <c r="L113" s="74"/>
      <c r="M113" s="989"/>
      <c r="N113" s="74"/>
      <c r="O113" s="1860"/>
      <c r="P113" s="73"/>
      <c r="Q113" s="73"/>
      <c r="R113" s="73"/>
      <c r="S113" s="73"/>
      <c r="T113" s="73"/>
      <c r="U113" s="73"/>
      <c r="V113" s="73"/>
      <c r="W113" s="73"/>
      <c r="X113" s="73"/>
      <c r="Y113" s="73"/>
      <c r="Z113" s="73"/>
    </row>
    <row r="114" spans="1:26" ht="15.75" customHeight="1">
      <c r="A114" s="73"/>
      <c r="B114" s="73"/>
      <c r="C114" s="73"/>
      <c r="D114" s="73"/>
      <c r="E114" s="73"/>
      <c r="F114" s="73"/>
      <c r="G114" s="591"/>
      <c r="H114" s="2131"/>
      <c r="I114" s="73"/>
      <c r="J114" s="73"/>
      <c r="K114" s="74"/>
      <c r="L114" s="74"/>
      <c r="M114" s="989"/>
      <c r="N114" s="74"/>
      <c r="O114" s="1860"/>
      <c r="P114" s="73"/>
      <c r="Q114" s="73"/>
      <c r="R114" s="73"/>
      <c r="S114" s="73"/>
      <c r="T114" s="73"/>
      <c r="U114" s="73"/>
      <c r="V114" s="73"/>
      <c r="W114" s="73"/>
      <c r="X114" s="73"/>
      <c r="Y114" s="73"/>
      <c r="Z114" s="73"/>
    </row>
    <row r="115" spans="1:26" ht="15.75" customHeight="1">
      <c r="A115" s="73"/>
      <c r="B115" s="73"/>
      <c r="C115" s="73"/>
      <c r="D115" s="73"/>
      <c r="E115" s="73"/>
      <c r="F115" s="73"/>
      <c r="G115" s="591"/>
      <c r="H115" s="2131"/>
      <c r="I115" s="73"/>
      <c r="J115" s="73"/>
      <c r="K115" s="74"/>
      <c r="L115" s="74"/>
      <c r="M115" s="989"/>
      <c r="N115" s="74"/>
      <c r="O115" s="1860"/>
      <c r="P115" s="73"/>
      <c r="Q115" s="73"/>
      <c r="R115" s="73"/>
      <c r="S115" s="73"/>
      <c r="T115" s="73"/>
      <c r="U115" s="73"/>
      <c r="V115" s="73"/>
      <c r="W115" s="73"/>
      <c r="X115" s="73"/>
      <c r="Y115" s="73"/>
      <c r="Z115" s="73"/>
    </row>
    <row r="116" spans="1:26" ht="15.75" customHeight="1">
      <c r="A116" s="73"/>
      <c r="B116" s="73"/>
      <c r="C116" s="73"/>
      <c r="D116" s="73"/>
      <c r="E116" s="73"/>
      <c r="F116" s="73"/>
      <c r="G116" s="591"/>
      <c r="H116" s="2131"/>
      <c r="I116" s="73"/>
      <c r="J116" s="73"/>
      <c r="K116" s="74"/>
      <c r="L116" s="74"/>
      <c r="M116" s="989"/>
      <c r="N116" s="74"/>
      <c r="O116" s="1860"/>
      <c r="P116" s="73"/>
      <c r="Q116" s="73"/>
      <c r="R116" s="73"/>
      <c r="S116" s="73"/>
      <c r="T116" s="73"/>
      <c r="U116" s="73"/>
      <c r="V116" s="73"/>
      <c r="W116" s="73"/>
      <c r="X116" s="73"/>
      <c r="Y116" s="73"/>
      <c r="Z116" s="73"/>
    </row>
    <row r="117" spans="1:26" ht="15.75" customHeight="1">
      <c r="A117" s="73"/>
      <c r="B117" s="73"/>
      <c r="C117" s="73"/>
      <c r="D117" s="73"/>
      <c r="E117" s="73"/>
      <c r="F117" s="73"/>
      <c r="G117" s="591"/>
      <c r="H117" s="2131"/>
      <c r="I117" s="73"/>
      <c r="J117" s="73"/>
      <c r="K117" s="74"/>
      <c r="L117" s="74"/>
      <c r="M117" s="989"/>
      <c r="N117" s="74"/>
      <c r="O117" s="1860"/>
      <c r="P117" s="73"/>
      <c r="Q117" s="73"/>
      <c r="R117" s="73"/>
      <c r="S117" s="73"/>
      <c r="T117" s="73"/>
      <c r="U117" s="73"/>
      <c r="V117" s="73"/>
      <c r="W117" s="73"/>
      <c r="X117" s="73"/>
      <c r="Y117" s="73"/>
      <c r="Z117" s="73"/>
    </row>
    <row r="118" spans="1:26" ht="15.75" customHeight="1">
      <c r="A118" s="73"/>
      <c r="B118" s="73"/>
      <c r="C118" s="73"/>
      <c r="D118" s="73"/>
      <c r="E118" s="73"/>
      <c r="F118" s="73"/>
      <c r="G118" s="591"/>
      <c r="H118" s="2131"/>
      <c r="I118" s="73"/>
      <c r="J118" s="73"/>
      <c r="K118" s="74"/>
      <c r="L118" s="74"/>
      <c r="M118" s="989"/>
      <c r="N118" s="74"/>
      <c r="O118" s="1860"/>
      <c r="P118" s="73"/>
      <c r="Q118" s="73"/>
      <c r="R118" s="73"/>
      <c r="S118" s="73"/>
      <c r="T118" s="73"/>
      <c r="U118" s="73"/>
      <c r="V118" s="73"/>
      <c r="W118" s="73"/>
      <c r="X118" s="73"/>
      <c r="Y118" s="73"/>
      <c r="Z118" s="73"/>
    </row>
    <row r="119" spans="1:26" ht="15.75" customHeight="1">
      <c r="A119" s="73"/>
      <c r="B119" s="73"/>
      <c r="C119" s="73"/>
      <c r="D119" s="73"/>
      <c r="E119" s="73"/>
      <c r="F119" s="73"/>
      <c r="G119" s="591"/>
      <c r="H119" s="2131"/>
      <c r="I119" s="73"/>
      <c r="J119" s="73"/>
      <c r="K119" s="74"/>
      <c r="L119" s="74"/>
      <c r="M119" s="989"/>
      <c r="N119" s="74"/>
      <c r="O119" s="1860"/>
      <c r="P119" s="73"/>
      <c r="Q119" s="73"/>
      <c r="R119" s="73"/>
      <c r="S119" s="73"/>
      <c r="T119" s="73"/>
      <c r="U119" s="73"/>
      <c r="V119" s="73"/>
      <c r="W119" s="73"/>
      <c r="X119" s="73"/>
      <c r="Y119" s="73"/>
      <c r="Z119" s="73"/>
    </row>
    <row r="120" spans="1:26" ht="15.75" customHeight="1">
      <c r="A120" s="73"/>
      <c r="B120" s="73"/>
      <c r="C120" s="73"/>
      <c r="D120" s="73"/>
      <c r="E120" s="73"/>
      <c r="F120" s="73"/>
      <c r="G120" s="591"/>
      <c r="H120" s="2131"/>
      <c r="I120" s="73"/>
      <c r="J120" s="73"/>
      <c r="K120" s="74"/>
      <c r="L120" s="74"/>
      <c r="M120" s="989"/>
      <c r="N120" s="74"/>
      <c r="O120" s="1860"/>
      <c r="P120" s="73"/>
      <c r="Q120" s="73"/>
      <c r="R120" s="73"/>
      <c r="S120" s="73"/>
      <c r="T120" s="73"/>
      <c r="U120" s="73"/>
      <c r="V120" s="73"/>
      <c r="W120" s="73"/>
      <c r="X120" s="73"/>
      <c r="Y120" s="73"/>
      <c r="Z120" s="73"/>
    </row>
    <row r="121" spans="1:26" ht="15.75" customHeight="1">
      <c r="A121" s="73"/>
      <c r="B121" s="73"/>
      <c r="C121" s="73"/>
      <c r="D121" s="73"/>
      <c r="E121" s="73"/>
      <c r="F121" s="73"/>
      <c r="G121" s="591"/>
      <c r="H121" s="2131"/>
      <c r="I121" s="73"/>
      <c r="J121" s="73"/>
      <c r="K121" s="74"/>
      <c r="L121" s="74"/>
      <c r="M121" s="989"/>
      <c r="N121" s="74"/>
      <c r="O121" s="1860"/>
      <c r="P121" s="73"/>
      <c r="Q121" s="73"/>
      <c r="R121" s="73"/>
      <c r="S121" s="73"/>
      <c r="T121" s="73"/>
      <c r="U121" s="73"/>
      <c r="V121" s="73"/>
      <c r="W121" s="73"/>
      <c r="X121" s="73"/>
      <c r="Y121" s="73"/>
      <c r="Z121" s="73"/>
    </row>
    <row r="122" spans="1:26" ht="15.75" customHeight="1">
      <c r="A122" s="73"/>
      <c r="B122" s="73"/>
      <c r="C122" s="73"/>
      <c r="D122" s="73"/>
      <c r="E122" s="73"/>
      <c r="F122" s="73"/>
      <c r="G122" s="591"/>
      <c r="H122" s="2131"/>
      <c r="I122" s="73"/>
      <c r="J122" s="73"/>
      <c r="K122" s="74"/>
      <c r="L122" s="74"/>
      <c r="M122" s="989"/>
      <c r="N122" s="74"/>
      <c r="O122" s="1860"/>
      <c r="P122" s="73"/>
      <c r="Q122" s="73"/>
      <c r="R122" s="73"/>
      <c r="S122" s="73"/>
      <c r="T122" s="73"/>
      <c r="U122" s="73"/>
      <c r="V122" s="73"/>
      <c r="W122" s="73"/>
      <c r="X122" s="73"/>
      <c r="Y122" s="73"/>
      <c r="Z122" s="73"/>
    </row>
    <row r="123" spans="1:26" ht="15.75" customHeight="1">
      <c r="A123" s="73"/>
      <c r="B123" s="73"/>
      <c r="C123" s="73"/>
      <c r="D123" s="73"/>
      <c r="E123" s="73"/>
      <c r="F123" s="73"/>
      <c r="G123" s="591"/>
      <c r="H123" s="2131"/>
      <c r="I123" s="73"/>
      <c r="J123" s="73"/>
      <c r="K123" s="74"/>
      <c r="L123" s="74"/>
      <c r="M123" s="989"/>
      <c r="N123" s="74"/>
      <c r="O123" s="1860"/>
      <c r="P123" s="73"/>
      <c r="Q123" s="73"/>
      <c r="R123" s="73"/>
      <c r="S123" s="73"/>
      <c r="T123" s="73"/>
      <c r="U123" s="73"/>
      <c r="V123" s="73"/>
      <c r="W123" s="73"/>
      <c r="X123" s="73"/>
      <c r="Y123" s="73"/>
      <c r="Z123" s="73"/>
    </row>
    <row r="124" spans="1:26" ht="15.75" customHeight="1">
      <c r="A124" s="73"/>
      <c r="B124" s="73"/>
      <c r="C124" s="73"/>
      <c r="D124" s="73"/>
      <c r="E124" s="73"/>
      <c r="F124" s="73"/>
      <c r="G124" s="591"/>
      <c r="H124" s="2131"/>
      <c r="I124" s="73"/>
      <c r="J124" s="73"/>
      <c r="K124" s="74"/>
      <c r="L124" s="74"/>
      <c r="M124" s="989"/>
      <c r="N124" s="74"/>
      <c r="O124" s="1860"/>
      <c r="P124" s="73"/>
      <c r="Q124" s="73"/>
      <c r="R124" s="73"/>
      <c r="S124" s="73"/>
      <c r="T124" s="73"/>
      <c r="U124" s="73"/>
      <c r="V124" s="73"/>
      <c r="W124" s="73"/>
      <c r="X124" s="73"/>
      <c r="Y124" s="73"/>
      <c r="Z124" s="73"/>
    </row>
    <row r="125" spans="1:26" ht="15.75" customHeight="1">
      <c r="A125" s="73"/>
      <c r="B125" s="73"/>
      <c r="C125" s="73"/>
      <c r="D125" s="73"/>
      <c r="E125" s="73"/>
      <c r="F125" s="73"/>
      <c r="G125" s="591"/>
      <c r="H125" s="2131"/>
      <c r="I125" s="73"/>
      <c r="J125" s="73"/>
      <c r="K125" s="74"/>
      <c r="L125" s="74"/>
      <c r="M125" s="989"/>
      <c r="N125" s="74"/>
      <c r="O125" s="1860"/>
      <c r="P125" s="73"/>
      <c r="Q125" s="73"/>
      <c r="R125" s="73"/>
      <c r="S125" s="73"/>
      <c r="T125" s="73"/>
      <c r="U125" s="73"/>
      <c r="V125" s="73"/>
      <c r="W125" s="73"/>
      <c r="X125" s="73"/>
      <c r="Y125" s="73"/>
      <c r="Z125" s="73"/>
    </row>
    <row r="126" spans="1:26" ht="15.75" customHeight="1">
      <c r="A126" s="73"/>
      <c r="B126" s="73"/>
      <c r="C126" s="73"/>
      <c r="D126" s="73"/>
      <c r="E126" s="73"/>
      <c r="F126" s="73"/>
      <c r="G126" s="591"/>
      <c r="H126" s="2131"/>
      <c r="I126" s="73"/>
      <c r="J126" s="73"/>
      <c r="K126" s="74"/>
      <c r="L126" s="74"/>
      <c r="M126" s="989"/>
      <c r="N126" s="74"/>
      <c r="O126" s="1860"/>
      <c r="P126" s="73"/>
      <c r="Q126" s="73"/>
      <c r="R126" s="73"/>
      <c r="S126" s="73"/>
      <c r="T126" s="73"/>
      <c r="U126" s="73"/>
      <c r="V126" s="73"/>
      <c r="W126" s="73"/>
      <c r="X126" s="73"/>
      <c r="Y126" s="73"/>
      <c r="Z126" s="73"/>
    </row>
    <row r="127" spans="1:26" ht="15.75" customHeight="1">
      <c r="A127" s="73"/>
      <c r="B127" s="73"/>
      <c r="C127" s="73"/>
      <c r="D127" s="73"/>
      <c r="E127" s="73"/>
      <c r="F127" s="73"/>
      <c r="G127" s="591"/>
      <c r="H127" s="2131"/>
      <c r="I127" s="73"/>
      <c r="J127" s="73"/>
      <c r="K127" s="74"/>
      <c r="L127" s="74"/>
      <c r="M127" s="989"/>
      <c r="N127" s="74"/>
      <c r="O127" s="1860"/>
      <c r="P127" s="73"/>
      <c r="Q127" s="73"/>
      <c r="R127" s="73"/>
      <c r="S127" s="73"/>
      <c r="T127" s="73"/>
      <c r="U127" s="73"/>
      <c r="V127" s="73"/>
      <c r="W127" s="73"/>
      <c r="X127" s="73"/>
      <c r="Y127" s="73"/>
      <c r="Z127" s="73"/>
    </row>
    <row r="128" spans="1:26" ht="15.75" customHeight="1">
      <c r="A128" s="73"/>
      <c r="B128" s="73"/>
      <c r="C128" s="73"/>
      <c r="D128" s="73"/>
      <c r="E128" s="73"/>
      <c r="F128" s="73"/>
      <c r="G128" s="591"/>
      <c r="H128" s="2131"/>
      <c r="I128" s="73"/>
      <c r="J128" s="73"/>
      <c r="K128" s="74"/>
      <c r="L128" s="74"/>
      <c r="M128" s="989"/>
      <c r="N128" s="74"/>
      <c r="O128" s="1860"/>
      <c r="P128" s="73"/>
      <c r="Q128" s="73"/>
      <c r="R128" s="73"/>
      <c r="S128" s="73"/>
      <c r="T128" s="73"/>
      <c r="U128" s="73"/>
      <c r="V128" s="73"/>
      <c r="W128" s="73"/>
      <c r="X128" s="73"/>
      <c r="Y128" s="73"/>
      <c r="Z128" s="73"/>
    </row>
    <row r="129" spans="1:26" ht="15.75" customHeight="1">
      <c r="A129" s="73"/>
      <c r="B129" s="73"/>
      <c r="C129" s="73"/>
      <c r="D129" s="73"/>
      <c r="E129" s="73"/>
      <c r="F129" s="73"/>
      <c r="G129" s="591"/>
      <c r="H129" s="2131"/>
      <c r="I129" s="73"/>
      <c r="J129" s="73"/>
      <c r="K129" s="74"/>
      <c r="L129" s="74"/>
      <c r="M129" s="989"/>
      <c r="N129" s="74"/>
      <c r="O129" s="1860"/>
      <c r="P129" s="73"/>
      <c r="Q129" s="73"/>
      <c r="R129" s="73"/>
      <c r="S129" s="73"/>
      <c r="T129" s="73"/>
      <c r="U129" s="73"/>
      <c r="V129" s="73"/>
      <c r="W129" s="73"/>
      <c r="X129" s="73"/>
      <c r="Y129" s="73"/>
      <c r="Z129" s="73"/>
    </row>
    <row r="130" spans="1:26" ht="15.75" customHeight="1">
      <c r="A130" s="73"/>
      <c r="B130" s="73"/>
      <c r="C130" s="73"/>
      <c r="D130" s="73"/>
      <c r="E130" s="73"/>
      <c r="F130" s="73"/>
      <c r="G130" s="591"/>
      <c r="H130" s="2131"/>
      <c r="I130" s="73"/>
      <c r="J130" s="73"/>
      <c r="K130" s="74"/>
      <c r="L130" s="74"/>
      <c r="M130" s="989"/>
      <c r="N130" s="74"/>
      <c r="O130" s="1860"/>
      <c r="P130" s="73"/>
      <c r="Q130" s="73"/>
      <c r="R130" s="73"/>
      <c r="S130" s="73"/>
      <c r="T130" s="73"/>
      <c r="U130" s="73"/>
      <c r="V130" s="73"/>
      <c r="W130" s="73"/>
      <c r="X130" s="73"/>
      <c r="Y130" s="73"/>
      <c r="Z130" s="73"/>
    </row>
    <row r="131" spans="1:26" ht="15.75" customHeight="1">
      <c r="A131" s="73"/>
      <c r="B131" s="73"/>
      <c r="C131" s="73"/>
      <c r="D131" s="73"/>
      <c r="E131" s="73"/>
      <c r="F131" s="73"/>
      <c r="G131" s="591"/>
      <c r="H131" s="2131"/>
      <c r="I131" s="73"/>
      <c r="J131" s="73"/>
      <c r="K131" s="74"/>
      <c r="L131" s="74"/>
      <c r="M131" s="989"/>
      <c r="N131" s="74"/>
      <c r="O131" s="1860"/>
      <c r="P131" s="73"/>
      <c r="Q131" s="73"/>
      <c r="R131" s="73"/>
      <c r="S131" s="73"/>
      <c r="T131" s="73"/>
      <c r="U131" s="73"/>
      <c r="V131" s="73"/>
      <c r="W131" s="73"/>
      <c r="X131" s="73"/>
      <c r="Y131" s="73"/>
      <c r="Z131" s="73"/>
    </row>
    <row r="132" spans="1:26" ht="15.75" customHeight="1">
      <c r="A132" s="73"/>
      <c r="B132" s="73"/>
      <c r="C132" s="73"/>
      <c r="D132" s="73"/>
      <c r="E132" s="73"/>
      <c r="F132" s="73"/>
      <c r="G132" s="591"/>
      <c r="H132" s="2131"/>
      <c r="I132" s="73"/>
      <c r="J132" s="73"/>
      <c r="K132" s="74"/>
      <c r="L132" s="74"/>
      <c r="M132" s="989"/>
      <c r="N132" s="74"/>
      <c r="O132" s="1860"/>
      <c r="P132" s="73"/>
      <c r="Q132" s="73"/>
      <c r="R132" s="73"/>
      <c r="S132" s="73"/>
      <c r="T132" s="73"/>
      <c r="U132" s="73"/>
      <c r="V132" s="73"/>
      <c r="W132" s="73"/>
      <c r="X132" s="73"/>
      <c r="Y132" s="73"/>
      <c r="Z132" s="73"/>
    </row>
    <row r="133" spans="1:26" ht="15.75" customHeight="1">
      <c r="A133" s="73"/>
      <c r="B133" s="73"/>
      <c r="C133" s="73"/>
      <c r="D133" s="73"/>
      <c r="E133" s="73"/>
      <c r="F133" s="73"/>
      <c r="G133" s="591"/>
      <c r="H133" s="2131"/>
      <c r="I133" s="73"/>
      <c r="J133" s="73"/>
      <c r="K133" s="74"/>
      <c r="L133" s="74"/>
      <c r="M133" s="989"/>
      <c r="N133" s="74"/>
      <c r="O133" s="1860"/>
      <c r="P133" s="73"/>
      <c r="Q133" s="73"/>
      <c r="R133" s="73"/>
      <c r="S133" s="73"/>
      <c r="T133" s="73"/>
      <c r="U133" s="73"/>
      <c r="V133" s="73"/>
      <c r="W133" s="73"/>
      <c r="X133" s="73"/>
      <c r="Y133" s="73"/>
      <c r="Z133" s="73"/>
    </row>
    <row r="134" spans="1:26" ht="15.75" customHeight="1">
      <c r="A134" s="73"/>
      <c r="B134" s="73"/>
      <c r="C134" s="73"/>
      <c r="D134" s="73"/>
      <c r="E134" s="73"/>
      <c r="F134" s="73"/>
      <c r="G134" s="591"/>
      <c r="H134" s="2131"/>
      <c r="I134" s="73"/>
      <c r="J134" s="73"/>
      <c r="K134" s="74"/>
      <c r="L134" s="74"/>
      <c r="M134" s="989"/>
      <c r="N134" s="74"/>
      <c r="O134" s="1860"/>
      <c r="P134" s="73"/>
      <c r="Q134" s="73"/>
      <c r="R134" s="73"/>
      <c r="S134" s="73"/>
      <c r="T134" s="73"/>
      <c r="U134" s="73"/>
      <c r="V134" s="73"/>
      <c r="W134" s="73"/>
      <c r="X134" s="73"/>
      <c r="Y134" s="73"/>
      <c r="Z134" s="73"/>
    </row>
    <row r="135" spans="1:26" ht="15.75" customHeight="1">
      <c r="A135" s="73"/>
      <c r="B135" s="73"/>
      <c r="C135" s="73"/>
      <c r="D135" s="73"/>
      <c r="E135" s="73"/>
      <c r="F135" s="73"/>
      <c r="G135" s="591"/>
      <c r="H135" s="2131"/>
      <c r="I135" s="73"/>
      <c r="J135" s="73"/>
      <c r="K135" s="74"/>
      <c r="L135" s="74"/>
      <c r="M135" s="989"/>
      <c r="N135" s="74"/>
      <c r="O135" s="1860"/>
      <c r="P135" s="73"/>
      <c r="Q135" s="73"/>
      <c r="R135" s="73"/>
      <c r="S135" s="73"/>
      <c r="T135" s="73"/>
      <c r="U135" s="73"/>
      <c r="V135" s="73"/>
      <c r="W135" s="73"/>
      <c r="X135" s="73"/>
      <c r="Y135" s="73"/>
      <c r="Z135" s="73"/>
    </row>
    <row r="136" spans="1:26" ht="15.75" customHeight="1">
      <c r="A136" s="73"/>
      <c r="B136" s="73"/>
      <c r="C136" s="73"/>
      <c r="D136" s="73"/>
      <c r="E136" s="73"/>
      <c r="F136" s="73"/>
      <c r="G136" s="591"/>
      <c r="H136" s="2131"/>
      <c r="I136" s="73"/>
      <c r="J136" s="73"/>
      <c r="K136" s="74"/>
      <c r="L136" s="74"/>
      <c r="M136" s="989"/>
      <c r="N136" s="74"/>
      <c r="O136" s="1860"/>
      <c r="P136" s="73"/>
      <c r="Q136" s="73"/>
      <c r="R136" s="73"/>
      <c r="S136" s="73"/>
      <c r="T136" s="73"/>
      <c r="U136" s="73"/>
      <c r="V136" s="73"/>
      <c r="W136" s="73"/>
      <c r="X136" s="73"/>
      <c r="Y136" s="73"/>
      <c r="Z136" s="73"/>
    </row>
    <row r="137" spans="1:26" ht="15.75" customHeight="1">
      <c r="A137" s="73"/>
      <c r="B137" s="73"/>
      <c r="C137" s="73"/>
      <c r="D137" s="73"/>
      <c r="E137" s="73"/>
      <c r="F137" s="73"/>
      <c r="G137" s="591"/>
      <c r="H137" s="2131"/>
      <c r="I137" s="73"/>
      <c r="J137" s="73"/>
      <c r="K137" s="74"/>
      <c r="L137" s="74"/>
      <c r="M137" s="989"/>
      <c r="N137" s="74"/>
      <c r="O137" s="1860"/>
      <c r="P137" s="73"/>
      <c r="Q137" s="73"/>
      <c r="R137" s="73"/>
      <c r="S137" s="73"/>
      <c r="T137" s="73"/>
      <c r="U137" s="73"/>
      <c r="V137" s="73"/>
      <c r="W137" s="73"/>
      <c r="X137" s="73"/>
      <c r="Y137" s="73"/>
      <c r="Z137" s="73"/>
    </row>
    <row r="138" spans="1:26" ht="15.75" customHeight="1">
      <c r="A138" s="73"/>
      <c r="B138" s="73"/>
      <c r="C138" s="73"/>
      <c r="D138" s="73"/>
      <c r="E138" s="73"/>
      <c r="F138" s="73"/>
      <c r="G138" s="591"/>
      <c r="H138" s="2131"/>
      <c r="I138" s="73"/>
      <c r="J138" s="73"/>
      <c r="K138" s="74"/>
      <c r="L138" s="74"/>
      <c r="M138" s="989"/>
      <c r="N138" s="74"/>
      <c r="O138" s="1860"/>
      <c r="P138" s="73"/>
      <c r="Q138" s="73"/>
      <c r="R138" s="73"/>
      <c r="S138" s="73"/>
      <c r="T138" s="73"/>
      <c r="U138" s="73"/>
      <c r="V138" s="73"/>
      <c r="W138" s="73"/>
      <c r="X138" s="73"/>
      <c r="Y138" s="73"/>
      <c r="Z138" s="73"/>
    </row>
    <row r="139" spans="1:26" ht="15.75" customHeight="1">
      <c r="A139" s="73"/>
      <c r="B139" s="73"/>
      <c r="C139" s="73"/>
      <c r="D139" s="73"/>
      <c r="E139" s="73"/>
      <c r="F139" s="73"/>
      <c r="G139" s="591"/>
      <c r="H139" s="2131"/>
      <c r="I139" s="73"/>
      <c r="J139" s="73"/>
      <c r="K139" s="74"/>
      <c r="L139" s="74"/>
      <c r="M139" s="989"/>
      <c r="N139" s="74"/>
      <c r="O139" s="1860"/>
      <c r="P139" s="73"/>
      <c r="Q139" s="73"/>
      <c r="R139" s="73"/>
      <c r="S139" s="73"/>
      <c r="T139" s="73"/>
      <c r="U139" s="73"/>
      <c r="V139" s="73"/>
      <c r="W139" s="73"/>
      <c r="X139" s="73"/>
      <c r="Y139" s="73"/>
      <c r="Z139" s="73"/>
    </row>
    <row r="140" spans="1:26" ht="15.75" customHeight="1">
      <c r="A140" s="73"/>
      <c r="B140" s="73"/>
      <c r="C140" s="73"/>
      <c r="D140" s="73"/>
      <c r="E140" s="73"/>
      <c r="F140" s="73"/>
      <c r="G140" s="591"/>
      <c r="H140" s="2131"/>
      <c r="I140" s="73"/>
      <c r="J140" s="73"/>
      <c r="K140" s="74"/>
      <c r="L140" s="74"/>
      <c r="M140" s="989"/>
      <c r="N140" s="74"/>
      <c r="O140" s="1860"/>
      <c r="P140" s="73"/>
      <c r="Q140" s="73"/>
      <c r="R140" s="73"/>
      <c r="S140" s="73"/>
      <c r="T140" s="73"/>
      <c r="U140" s="73"/>
      <c r="V140" s="73"/>
      <c r="W140" s="73"/>
      <c r="X140" s="73"/>
      <c r="Y140" s="73"/>
      <c r="Z140" s="73"/>
    </row>
    <row r="141" spans="1:26" ht="15.75" customHeight="1">
      <c r="A141" s="73"/>
      <c r="B141" s="73"/>
      <c r="C141" s="73"/>
      <c r="D141" s="73"/>
      <c r="E141" s="73"/>
      <c r="F141" s="73"/>
      <c r="G141" s="591"/>
      <c r="H141" s="2131"/>
      <c r="I141" s="73"/>
      <c r="J141" s="73"/>
      <c r="K141" s="74"/>
      <c r="L141" s="74"/>
      <c r="M141" s="989"/>
      <c r="N141" s="74"/>
      <c r="O141" s="1860"/>
      <c r="P141" s="73"/>
      <c r="Q141" s="73"/>
      <c r="R141" s="73"/>
      <c r="S141" s="73"/>
      <c r="T141" s="73"/>
      <c r="U141" s="73"/>
      <c r="V141" s="73"/>
      <c r="W141" s="73"/>
      <c r="X141" s="73"/>
      <c r="Y141" s="73"/>
      <c r="Z141" s="73"/>
    </row>
    <row r="142" spans="1:26" ht="15.75" customHeight="1">
      <c r="A142" s="73"/>
      <c r="B142" s="73"/>
      <c r="C142" s="73"/>
      <c r="D142" s="73"/>
      <c r="E142" s="73"/>
      <c r="F142" s="73"/>
      <c r="G142" s="591"/>
      <c r="H142" s="2131"/>
      <c r="I142" s="73"/>
      <c r="J142" s="73"/>
      <c r="K142" s="74"/>
      <c r="L142" s="74"/>
      <c r="M142" s="989"/>
      <c r="N142" s="74"/>
      <c r="O142" s="1860"/>
      <c r="P142" s="73"/>
      <c r="Q142" s="73"/>
      <c r="R142" s="73"/>
      <c r="S142" s="73"/>
      <c r="T142" s="73"/>
      <c r="U142" s="73"/>
      <c r="V142" s="73"/>
      <c r="W142" s="73"/>
      <c r="X142" s="73"/>
      <c r="Y142" s="73"/>
      <c r="Z142" s="73"/>
    </row>
    <row r="143" spans="1:26" ht="15.75" customHeight="1">
      <c r="A143" s="73"/>
      <c r="B143" s="73"/>
      <c r="C143" s="73"/>
      <c r="D143" s="73"/>
      <c r="E143" s="73"/>
      <c r="F143" s="73"/>
      <c r="G143" s="591"/>
      <c r="H143" s="2131"/>
      <c r="I143" s="73"/>
      <c r="J143" s="73"/>
      <c r="K143" s="74"/>
      <c r="L143" s="74"/>
      <c r="M143" s="989"/>
      <c r="N143" s="74"/>
      <c r="O143" s="1860"/>
      <c r="P143" s="73"/>
      <c r="Q143" s="73"/>
      <c r="R143" s="73"/>
      <c r="S143" s="73"/>
      <c r="T143" s="73"/>
      <c r="U143" s="73"/>
      <c r="V143" s="73"/>
      <c r="W143" s="73"/>
      <c r="X143" s="73"/>
      <c r="Y143" s="73"/>
      <c r="Z143" s="73"/>
    </row>
    <row r="144" spans="1:26" ht="15.75" customHeight="1">
      <c r="A144" s="73"/>
      <c r="B144" s="73"/>
      <c r="C144" s="73"/>
      <c r="D144" s="73"/>
      <c r="E144" s="73"/>
      <c r="F144" s="73"/>
      <c r="G144" s="591"/>
      <c r="H144" s="2131"/>
      <c r="I144" s="73"/>
      <c r="J144" s="73"/>
      <c r="K144" s="74"/>
      <c r="L144" s="74"/>
      <c r="M144" s="989"/>
      <c r="N144" s="74"/>
      <c r="O144" s="1860"/>
      <c r="P144" s="73"/>
      <c r="Q144" s="73"/>
      <c r="R144" s="73"/>
      <c r="S144" s="73"/>
      <c r="T144" s="73"/>
      <c r="U144" s="73"/>
      <c r="V144" s="73"/>
      <c r="W144" s="73"/>
      <c r="X144" s="73"/>
      <c r="Y144" s="73"/>
      <c r="Z144" s="73"/>
    </row>
    <row r="145" spans="1:26" ht="15.75" customHeight="1">
      <c r="A145" s="73"/>
      <c r="B145" s="73"/>
      <c r="C145" s="73"/>
      <c r="D145" s="73"/>
      <c r="E145" s="73"/>
      <c r="F145" s="73"/>
      <c r="G145" s="591"/>
      <c r="H145" s="2131"/>
      <c r="I145" s="73"/>
      <c r="J145" s="73"/>
      <c r="K145" s="74"/>
      <c r="L145" s="74"/>
      <c r="M145" s="989"/>
      <c r="N145" s="74"/>
      <c r="O145" s="1860"/>
      <c r="P145" s="73"/>
      <c r="Q145" s="73"/>
      <c r="R145" s="73"/>
      <c r="S145" s="73"/>
      <c r="T145" s="73"/>
      <c r="U145" s="73"/>
      <c r="V145" s="73"/>
      <c r="W145" s="73"/>
      <c r="X145" s="73"/>
      <c r="Y145" s="73"/>
      <c r="Z145" s="73"/>
    </row>
    <row r="146" spans="1:26" ht="15.75" customHeight="1">
      <c r="A146" s="73"/>
      <c r="B146" s="73"/>
      <c r="C146" s="73"/>
      <c r="D146" s="73"/>
      <c r="E146" s="73"/>
      <c r="F146" s="73"/>
      <c r="G146" s="591"/>
      <c r="H146" s="2131"/>
      <c r="I146" s="73"/>
      <c r="J146" s="73"/>
      <c r="K146" s="74"/>
      <c r="L146" s="74"/>
      <c r="M146" s="989"/>
      <c r="N146" s="74"/>
      <c r="O146" s="1860"/>
      <c r="P146" s="73"/>
      <c r="Q146" s="73"/>
      <c r="R146" s="73"/>
      <c r="S146" s="73"/>
      <c r="T146" s="73"/>
      <c r="U146" s="73"/>
      <c r="V146" s="73"/>
      <c r="W146" s="73"/>
      <c r="X146" s="73"/>
      <c r="Y146" s="73"/>
      <c r="Z146" s="73"/>
    </row>
    <row r="147" spans="1:26" ht="15.75" customHeight="1">
      <c r="A147" s="73"/>
      <c r="B147" s="73"/>
      <c r="C147" s="73"/>
      <c r="D147" s="73"/>
      <c r="E147" s="73"/>
      <c r="F147" s="73"/>
      <c r="G147" s="591"/>
      <c r="H147" s="2131"/>
      <c r="I147" s="73"/>
      <c r="J147" s="73"/>
      <c r="K147" s="74"/>
      <c r="L147" s="74"/>
      <c r="M147" s="989"/>
      <c r="N147" s="74"/>
      <c r="O147" s="1860"/>
      <c r="P147" s="73"/>
      <c r="Q147" s="73"/>
      <c r="R147" s="73"/>
      <c r="S147" s="73"/>
      <c r="T147" s="73"/>
      <c r="U147" s="73"/>
      <c r="V147" s="73"/>
      <c r="W147" s="73"/>
      <c r="X147" s="73"/>
      <c r="Y147" s="73"/>
      <c r="Z147" s="73"/>
    </row>
    <row r="148" spans="1:26" ht="15.75" customHeight="1">
      <c r="A148" s="73"/>
      <c r="B148" s="73"/>
      <c r="C148" s="73"/>
      <c r="D148" s="73"/>
      <c r="E148" s="73"/>
      <c r="F148" s="73"/>
      <c r="G148" s="591"/>
      <c r="H148" s="2131"/>
      <c r="I148" s="73"/>
      <c r="J148" s="73"/>
      <c r="K148" s="74"/>
      <c r="L148" s="74"/>
      <c r="M148" s="989"/>
      <c r="N148" s="74"/>
      <c r="O148" s="1860"/>
      <c r="P148" s="73"/>
      <c r="Q148" s="73"/>
      <c r="R148" s="73"/>
      <c r="S148" s="73"/>
      <c r="T148" s="73"/>
      <c r="U148" s="73"/>
      <c r="V148" s="73"/>
      <c r="W148" s="73"/>
      <c r="X148" s="73"/>
      <c r="Y148" s="73"/>
      <c r="Z148" s="73"/>
    </row>
    <row r="149" spans="1:26" ht="15.75" customHeight="1">
      <c r="A149" s="73"/>
      <c r="B149" s="73"/>
      <c r="C149" s="73"/>
      <c r="D149" s="73"/>
      <c r="E149" s="73"/>
      <c r="F149" s="73"/>
      <c r="G149" s="591"/>
      <c r="H149" s="2131"/>
      <c r="I149" s="73"/>
      <c r="J149" s="73"/>
      <c r="K149" s="74"/>
      <c r="L149" s="74"/>
      <c r="M149" s="989"/>
      <c r="N149" s="74"/>
      <c r="O149" s="1860"/>
      <c r="P149" s="73"/>
      <c r="Q149" s="73"/>
      <c r="R149" s="73"/>
      <c r="S149" s="73"/>
      <c r="T149" s="73"/>
      <c r="U149" s="73"/>
      <c r="V149" s="73"/>
      <c r="W149" s="73"/>
      <c r="X149" s="73"/>
      <c r="Y149" s="73"/>
      <c r="Z149" s="73"/>
    </row>
    <row r="150" spans="1:26" ht="15.75" customHeight="1">
      <c r="A150" s="73"/>
      <c r="B150" s="73"/>
      <c r="C150" s="73"/>
      <c r="D150" s="73"/>
      <c r="E150" s="73"/>
      <c r="F150" s="73"/>
      <c r="G150" s="591"/>
      <c r="H150" s="2131"/>
      <c r="I150" s="73"/>
      <c r="J150" s="73"/>
      <c r="K150" s="74"/>
      <c r="L150" s="74"/>
      <c r="M150" s="989"/>
      <c r="N150" s="74"/>
      <c r="O150" s="1860"/>
      <c r="P150" s="73"/>
      <c r="Q150" s="73"/>
      <c r="R150" s="73"/>
      <c r="S150" s="73"/>
      <c r="T150" s="73"/>
      <c r="U150" s="73"/>
      <c r="V150" s="73"/>
      <c r="W150" s="73"/>
      <c r="X150" s="73"/>
      <c r="Y150" s="73"/>
      <c r="Z150" s="73"/>
    </row>
    <row r="151" spans="1:26" ht="15.75" customHeight="1">
      <c r="A151" s="73"/>
      <c r="B151" s="73"/>
      <c r="C151" s="73"/>
      <c r="D151" s="73"/>
      <c r="E151" s="73"/>
      <c r="F151" s="73"/>
      <c r="G151" s="591"/>
      <c r="H151" s="2131"/>
      <c r="I151" s="73"/>
      <c r="J151" s="73"/>
      <c r="K151" s="74"/>
      <c r="L151" s="74"/>
      <c r="M151" s="989"/>
      <c r="N151" s="74"/>
      <c r="O151" s="1860"/>
      <c r="P151" s="73"/>
      <c r="Q151" s="73"/>
      <c r="R151" s="73"/>
      <c r="S151" s="73"/>
      <c r="T151" s="73"/>
      <c r="U151" s="73"/>
      <c r="V151" s="73"/>
      <c r="W151" s="73"/>
      <c r="X151" s="73"/>
      <c r="Y151" s="73"/>
      <c r="Z151" s="73"/>
    </row>
    <row r="152" spans="1:26" ht="15.75" customHeight="1">
      <c r="A152" s="73"/>
      <c r="B152" s="73"/>
      <c r="C152" s="73"/>
      <c r="D152" s="73"/>
      <c r="E152" s="73"/>
      <c r="F152" s="73"/>
      <c r="G152" s="591"/>
      <c r="H152" s="2131"/>
      <c r="I152" s="73"/>
      <c r="J152" s="73"/>
      <c r="K152" s="74"/>
      <c r="L152" s="74"/>
      <c r="M152" s="989"/>
      <c r="N152" s="74"/>
      <c r="O152" s="1860"/>
      <c r="P152" s="73"/>
      <c r="Q152" s="73"/>
      <c r="R152" s="73"/>
      <c r="S152" s="73"/>
      <c r="T152" s="73"/>
      <c r="U152" s="73"/>
      <c r="V152" s="73"/>
      <c r="W152" s="73"/>
      <c r="X152" s="73"/>
      <c r="Y152" s="73"/>
      <c r="Z152" s="73"/>
    </row>
    <row r="153" spans="1:26" ht="15.75" customHeight="1">
      <c r="A153" s="73"/>
      <c r="B153" s="73"/>
      <c r="C153" s="73"/>
      <c r="D153" s="73"/>
      <c r="E153" s="73"/>
      <c r="F153" s="73"/>
      <c r="G153" s="591"/>
      <c r="H153" s="2131"/>
      <c r="I153" s="73"/>
      <c r="J153" s="73"/>
      <c r="K153" s="74"/>
      <c r="L153" s="74"/>
      <c r="M153" s="989"/>
      <c r="N153" s="74"/>
      <c r="O153" s="1860"/>
      <c r="P153" s="73"/>
      <c r="Q153" s="73"/>
      <c r="R153" s="73"/>
      <c r="S153" s="73"/>
      <c r="T153" s="73"/>
      <c r="U153" s="73"/>
      <c r="V153" s="73"/>
      <c r="W153" s="73"/>
      <c r="X153" s="73"/>
      <c r="Y153" s="73"/>
      <c r="Z153" s="73"/>
    </row>
    <row r="154" spans="1:26" ht="15.75" customHeight="1">
      <c r="A154" s="73"/>
      <c r="B154" s="73"/>
      <c r="C154" s="73"/>
      <c r="D154" s="73"/>
      <c r="E154" s="73"/>
      <c r="F154" s="73"/>
      <c r="G154" s="591"/>
      <c r="H154" s="2131"/>
      <c r="I154" s="73"/>
      <c r="J154" s="73"/>
      <c r="K154" s="74"/>
      <c r="L154" s="74"/>
      <c r="M154" s="989"/>
      <c r="N154" s="74"/>
      <c r="O154" s="1860"/>
      <c r="P154" s="73"/>
      <c r="Q154" s="73"/>
      <c r="R154" s="73"/>
      <c r="S154" s="73"/>
      <c r="T154" s="73"/>
      <c r="U154" s="73"/>
      <c r="V154" s="73"/>
      <c r="W154" s="73"/>
      <c r="X154" s="73"/>
      <c r="Y154" s="73"/>
      <c r="Z154" s="73"/>
    </row>
    <row r="155" spans="1:26" ht="15.75" customHeight="1">
      <c r="A155" s="73"/>
      <c r="B155" s="73"/>
      <c r="C155" s="73"/>
      <c r="D155" s="73"/>
      <c r="E155" s="73"/>
      <c r="F155" s="73"/>
      <c r="G155" s="591"/>
      <c r="H155" s="2131"/>
      <c r="I155" s="73"/>
      <c r="J155" s="73"/>
      <c r="K155" s="74"/>
      <c r="L155" s="74"/>
      <c r="M155" s="989"/>
      <c r="N155" s="74"/>
      <c r="O155" s="1860"/>
      <c r="P155" s="73"/>
      <c r="Q155" s="73"/>
      <c r="R155" s="73"/>
      <c r="S155" s="73"/>
      <c r="T155" s="73"/>
      <c r="U155" s="73"/>
      <c r="V155" s="73"/>
      <c r="W155" s="73"/>
      <c r="X155" s="73"/>
      <c r="Y155" s="73"/>
      <c r="Z155" s="73"/>
    </row>
    <row r="156" spans="1:26" ht="15.75" customHeight="1">
      <c r="A156" s="73"/>
      <c r="B156" s="73"/>
      <c r="C156" s="73"/>
      <c r="D156" s="73"/>
      <c r="E156" s="73"/>
      <c r="F156" s="73"/>
      <c r="G156" s="591"/>
      <c r="H156" s="2131"/>
      <c r="I156" s="73"/>
      <c r="J156" s="73"/>
      <c r="K156" s="74"/>
      <c r="L156" s="74"/>
      <c r="M156" s="989"/>
      <c r="N156" s="74"/>
      <c r="O156" s="1860"/>
      <c r="P156" s="73"/>
      <c r="Q156" s="73"/>
      <c r="R156" s="73"/>
      <c r="S156" s="73"/>
      <c r="T156" s="73"/>
      <c r="U156" s="73"/>
      <c r="V156" s="73"/>
      <c r="W156" s="73"/>
      <c r="X156" s="73"/>
      <c r="Y156" s="73"/>
      <c r="Z156" s="73"/>
    </row>
    <row r="157" spans="1:26" ht="15.75" customHeight="1">
      <c r="A157" s="73"/>
      <c r="B157" s="73"/>
      <c r="C157" s="73"/>
      <c r="D157" s="73"/>
      <c r="E157" s="73"/>
      <c r="F157" s="73"/>
      <c r="G157" s="591"/>
      <c r="H157" s="2131"/>
      <c r="I157" s="73"/>
      <c r="J157" s="73"/>
      <c r="K157" s="74"/>
      <c r="L157" s="74"/>
      <c r="M157" s="989"/>
      <c r="N157" s="74"/>
      <c r="O157" s="1860"/>
      <c r="P157" s="73"/>
      <c r="Q157" s="73"/>
      <c r="R157" s="73"/>
      <c r="S157" s="73"/>
      <c r="T157" s="73"/>
      <c r="U157" s="73"/>
      <c r="V157" s="73"/>
      <c r="W157" s="73"/>
      <c r="X157" s="73"/>
      <c r="Y157" s="73"/>
      <c r="Z157" s="73"/>
    </row>
    <row r="158" spans="1:26" ht="15.75" customHeight="1">
      <c r="A158" s="73"/>
      <c r="B158" s="73"/>
      <c r="C158" s="73"/>
      <c r="D158" s="73"/>
      <c r="E158" s="73"/>
      <c r="F158" s="73"/>
      <c r="G158" s="591"/>
      <c r="H158" s="2131"/>
      <c r="I158" s="73"/>
      <c r="J158" s="73"/>
      <c r="K158" s="74"/>
      <c r="L158" s="74"/>
      <c r="M158" s="989"/>
      <c r="N158" s="74"/>
      <c r="O158" s="1860"/>
      <c r="P158" s="73"/>
      <c r="Q158" s="73"/>
      <c r="R158" s="73"/>
      <c r="S158" s="73"/>
      <c r="T158" s="73"/>
      <c r="U158" s="73"/>
      <c r="V158" s="73"/>
      <c r="W158" s="73"/>
      <c r="X158" s="73"/>
      <c r="Y158" s="73"/>
      <c r="Z158" s="73"/>
    </row>
    <row r="159" spans="1:26" ht="15.75" customHeight="1">
      <c r="A159" s="73"/>
      <c r="B159" s="73"/>
      <c r="C159" s="73"/>
      <c r="D159" s="73"/>
      <c r="E159" s="73"/>
      <c r="F159" s="73"/>
      <c r="G159" s="591"/>
      <c r="H159" s="2131"/>
      <c r="I159" s="73"/>
      <c r="J159" s="73"/>
      <c r="K159" s="74"/>
      <c r="L159" s="74"/>
      <c r="M159" s="989"/>
      <c r="N159" s="74"/>
      <c r="O159" s="1860"/>
      <c r="P159" s="73"/>
      <c r="Q159" s="73"/>
      <c r="R159" s="73"/>
      <c r="S159" s="73"/>
      <c r="T159" s="73"/>
      <c r="U159" s="73"/>
      <c r="V159" s="73"/>
      <c r="W159" s="73"/>
      <c r="X159" s="73"/>
      <c r="Y159" s="73"/>
      <c r="Z159" s="73"/>
    </row>
    <row r="160" spans="1:26" ht="15.75" customHeight="1">
      <c r="A160" s="73"/>
      <c r="B160" s="73"/>
      <c r="C160" s="73"/>
      <c r="D160" s="73"/>
      <c r="E160" s="73"/>
      <c r="F160" s="73"/>
      <c r="G160" s="591"/>
      <c r="H160" s="2131"/>
      <c r="I160" s="73"/>
      <c r="J160" s="73"/>
      <c r="K160" s="74"/>
      <c r="L160" s="74"/>
      <c r="M160" s="989"/>
      <c r="N160" s="74"/>
      <c r="O160" s="1860"/>
      <c r="P160" s="73"/>
      <c r="Q160" s="73"/>
      <c r="R160" s="73"/>
      <c r="S160" s="73"/>
      <c r="T160" s="73"/>
      <c r="U160" s="73"/>
      <c r="V160" s="73"/>
      <c r="W160" s="73"/>
      <c r="X160" s="73"/>
      <c r="Y160" s="73"/>
      <c r="Z160" s="73"/>
    </row>
    <row r="161" spans="1:26" ht="15.75" customHeight="1">
      <c r="A161" s="73"/>
      <c r="B161" s="73"/>
      <c r="C161" s="73"/>
      <c r="D161" s="73"/>
      <c r="E161" s="73"/>
      <c r="F161" s="73"/>
      <c r="G161" s="591"/>
      <c r="H161" s="2131"/>
      <c r="I161" s="73"/>
      <c r="J161" s="73"/>
      <c r="K161" s="74"/>
      <c r="L161" s="74"/>
      <c r="M161" s="989"/>
      <c r="N161" s="74"/>
      <c r="O161" s="1860"/>
      <c r="P161" s="73"/>
      <c r="Q161" s="73"/>
      <c r="R161" s="73"/>
      <c r="S161" s="73"/>
      <c r="T161" s="73"/>
      <c r="U161" s="73"/>
      <c r="V161" s="73"/>
      <c r="W161" s="73"/>
      <c r="X161" s="73"/>
      <c r="Y161" s="73"/>
      <c r="Z161" s="73"/>
    </row>
    <row r="162" spans="1:26" ht="15.75" customHeight="1">
      <c r="A162" s="73"/>
      <c r="B162" s="73"/>
      <c r="C162" s="73"/>
      <c r="D162" s="73"/>
      <c r="E162" s="73"/>
      <c r="F162" s="73"/>
      <c r="G162" s="591"/>
      <c r="H162" s="2131"/>
      <c r="I162" s="73"/>
      <c r="J162" s="73"/>
      <c r="K162" s="74"/>
      <c r="L162" s="74"/>
      <c r="M162" s="989"/>
      <c r="N162" s="74"/>
      <c r="O162" s="1860"/>
      <c r="P162" s="73"/>
      <c r="Q162" s="73"/>
      <c r="R162" s="73"/>
      <c r="S162" s="73"/>
      <c r="T162" s="73"/>
      <c r="U162" s="73"/>
      <c r="V162" s="73"/>
      <c r="W162" s="73"/>
      <c r="X162" s="73"/>
      <c r="Y162" s="73"/>
      <c r="Z162" s="73"/>
    </row>
    <row r="163" spans="1:26" ht="15.75" customHeight="1">
      <c r="A163" s="73"/>
      <c r="B163" s="73"/>
      <c r="C163" s="73"/>
      <c r="D163" s="73"/>
      <c r="E163" s="73"/>
      <c r="F163" s="73"/>
      <c r="G163" s="591"/>
      <c r="H163" s="2131"/>
      <c r="I163" s="73"/>
      <c r="J163" s="73"/>
      <c r="K163" s="74"/>
      <c r="L163" s="74"/>
      <c r="M163" s="989"/>
      <c r="N163" s="74"/>
      <c r="O163" s="1860"/>
      <c r="P163" s="73"/>
      <c r="Q163" s="73"/>
      <c r="R163" s="73"/>
      <c r="S163" s="73"/>
      <c r="T163" s="73"/>
      <c r="U163" s="73"/>
      <c r="V163" s="73"/>
      <c r="W163" s="73"/>
      <c r="X163" s="73"/>
      <c r="Y163" s="73"/>
      <c r="Z163" s="73"/>
    </row>
    <row r="164" spans="1:26" ht="15.75" customHeight="1">
      <c r="A164" s="73"/>
      <c r="B164" s="73"/>
      <c r="C164" s="73"/>
      <c r="D164" s="73"/>
      <c r="E164" s="73"/>
      <c r="F164" s="73"/>
      <c r="G164" s="591"/>
      <c r="H164" s="2131"/>
      <c r="I164" s="73"/>
      <c r="J164" s="73"/>
      <c r="K164" s="74"/>
      <c r="L164" s="74"/>
      <c r="M164" s="989"/>
      <c r="N164" s="74"/>
      <c r="O164" s="1860"/>
      <c r="P164" s="73"/>
      <c r="Q164" s="73"/>
      <c r="R164" s="73"/>
      <c r="S164" s="73"/>
      <c r="T164" s="73"/>
      <c r="U164" s="73"/>
      <c r="V164" s="73"/>
      <c r="W164" s="73"/>
      <c r="X164" s="73"/>
      <c r="Y164" s="73"/>
      <c r="Z164" s="73"/>
    </row>
    <row r="165" spans="1:26" ht="15.75" customHeight="1">
      <c r="A165" s="73"/>
      <c r="B165" s="73"/>
      <c r="C165" s="73"/>
      <c r="D165" s="73"/>
      <c r="E165" s="73"/>
      <c r="F165" s="73"/>
      <c r="G165" s="591"/>
      <c r="H165" s="2131"/>
      <c r="I165" s="73"/>
      <c r="J165" s="73"/>
      <c r="K165" s="74"/>
      <c r="L165" s="74"/>
      <c r="M165" s="989"/>
      <c r="N165" s="74"/>
      <c r="O165" s="1860"/>
      <c r="P165" s="73"/>
      <c r="Q165" s="73"/>
      <c r="R165" s="73"/>
      <c r="S165" s="73"/>
      <c r="T165" s="73"/>
      <c r="U165" s="73"/>
      <c r="V165" s="73"/>
      <c r="W165" s="73"/>
      <c r="X165" s="73"/>
      <c r="Y165" s="73"/>
      <c r="Z165" s="73"/>
    </row>
    <row r="166" spans="1:26" ht="15.75" customHeight="1">
      <c r="A166" s="73"/>
      <c r="B166" s="73"/>
      <c r="C166" s="73"/>
      <c r="D166" s="73"/>
      <c r="E166" s="73"/>
      <c r="F166" s="73"/>
      <c r="G166" s="591"/>
      <c r="H166" s="2131"/>
      <c r="I166" s="73"/>
      <c r="J166" s="73"/>
      <c r="K166" s="74"/>
      <c r="L166" s="74"/>
      <c r="M166" s="989"/>
      <c r="N166" s="74"/>
      <c r="O166" s="1860"/>
      <c r="P166" s="73"/>
      <c r="Q166" s="73"/>
      <c r="R166" s="73"/>
      <c r="S166" s="73"/>
      <c r="T166" s="73"/>
      <c r="U166" s="73"/>
      <c r="V166" s="73"/>
      <c r="W166" s="73"/>
      <c r="X166" s="73"/>
      <c r="Y166" s="73"/>
      <c r="Z166" s="73"/>
    </row>
    <row r="167" spans="1:26" ht="15.75" customHeight="1">
      <c r="A167" s="73"/>
      <c r="B167" s="73"/>
      <c r="C167" s="73"/>
      <c r="D167" s="73"/>
      <c r="E167" s="73"/>
      <c r="F167" s="73"/>
      <c r="G167" s="591"/>
      <c r="H167" s="2131"/>
      <c r="I167" s="73"/>
      <c r="J167" s="73"/>
      <c r="K167" s="74"/>
      <c r="L167" s="74"/>
      <c r="M167" s="989"/>
      <c r="N167" s="74"/>
      <c r="O167" s="1860"/>
      <c r="P167" s="73"/>
      <c r="Q167" s="73"/>
      <c r="R167" s="73"/>
      <c r="S167" s="73"/>
      <c r="T167" s="73"/>
      <c r="U167" s="73"/>
      <c r="V167" s="73"/>
      <c r="W167" s="73"/>
      <c r="X167" s="73"/>
      <c r="Y167" s="73"/>
      <c r="Z167" s="73"/>
    </row>
    <row r="168" spans="1:26" ht="15.75" customHeight="1">
      <c r="A168" s="73"/>
      <c r="B168" s="73"/>
      <c r="C168" s="73"/>
      <c r="D168" s="73"/>
      <c r="E168" s="73"/>
      <c r="F168" s="73"/>
      <c r="G168" s="591"/>
      <c r="H168" s="2131"/>
      <c r="I168" s="73"/>
      <c r="J168" s="73"/>
      <c r="K168" s="74"/>
      <c r="L168" s="74"/>
      <c r="M168" s="989"/>
      <c r="N168" s="74"/>
      <c r="O168" s="1860"/>
      <c r="P168" s="73"/>
      <c r="Q168" s="73"/>
      <c r="R168" s="73"/>
      <c r="S168" s="73"/>
      <c r="T168" s="73"/>
      <c r="U168" s="73"/>
      <c r="V168" s="73"/>
      <c r="W168" s="73"/>
      <c r="X168" s="73"/>
      <c r="Y168" s="73"/>
      <c r="Z168" s="73"/>
    </row>
    <row r="169" spans="1:26" ht="15.75" customHeight="1">
      <c r="A169" s="73"/>
      <c r="B169" s="73"/>
      <c r="C169" s="73"/>
      <c r="D169" s="73"/>
      <c r="E169" s="73"/>
      <c r="F169" s="73"/>
      <c r="G169" s="591"/>
      <c r="H169" s="2131"/>
      <c r="I169" s="73"/>
      <c r="J169" s="73"/>
      <c r="K169" s="74"/>
      <c r="L169" s="74"/>
      <c r="M169" s="989"/>
      <c r="N169" s="74"/>
      <c r="O169" s="1860"/>
      <c r="P169" s="73"/>
      <c r="Q169" s="73"/>
      <c r="R169" s="73"/>
      <c r="S169" s="73"/>
      <c r="T169" s="73"/>
      <c r="U169" s="73"/>
      <c r="V169" s="73"/>
      <c r="W169" s="73"/>
      <c r="X169" s="73"/>
      <c r="Y169" s="73"/>
      <c r="Z169" s="73"/>
    </row>
    <row r="170" spans="1:26" ht="15.75" customHeight="1">
      <c r="A170" s="73"/>
      <c r="B170" s="73"/>
      <c r="C170" s="73"/>
      <c r="D170" s="73"/>
      <c r="E170" s="73"/>
      <c r="F170" s="73"/>
      <c r="G170" s="591"/>
      <c r="H170" s="2131"/>
      <c r="I170" s="73"/>
      <c r="J170" s="73"/>
      <c r="K170" s="74"/>
      <c r="L170" s="74"/>
      <c r="M170" s="989"/>
      <c r="N170" s="74"/>
      <c r="O170" s="1860"/>
      <c r="P170" s="73"/>
      <c r="Q170" s="73"/>
      <c r="R170" s="73"/>
      <c r="S170" s="73"/>
      <c r="T170" s="73"/>
      <c r="U170" s="73"/>
      <c r="V170" s="73"/>
      <c r="W170" s="73"/>
      <c r="X170" s="73"/>
      <c r="Y170" s="73"/>
      <c r="Z170" s="73"/>
    </row>
    <row r="171" spans="1:26" ht="15.75" customHeight="1">
      <c r="A171" s="73"/>
      <c r="B171" s="73"/>
      <c r="C171" s="73"/>
      <c r="D171" s="73"/>
      <c r="E171" s="73"/>
      <c r="F171" s="73"/>
      <c r="G171" s="591"/>
      <c r="H171" s="2131"/>
      <c r="I171" s="73"/>
      <c r="J171" s="73"/>
      <c r="K171" s="74"/>
      <c r="L171" s="74"/>
      <c r="M171" s="989"/>
      <c r="N171" s="74"/>
      <c r="O171" s="1860"/>
      <c r="P171" s="73"/>
      <c r="Q171" s="73"/>
      <c r="R171" s="73"/>
      <c r="S171" s="73"/>
      <c r="T171" s="73"/>
      <c r="U171" s="73"/>
      <c r="V171" s="73"/>
      <c r="W171" s="73"/>
      <c r="X171" s="73"/>
      <c r="Y171" s="73"/>
      <c r="Z171" s="73"/>
    </row>
    <row r="172" spans="1:26" ht="15.75" customHeight="1">
      <c r="A172" s="73"/>
      <c r="B172" s="73"/>
      <c r="C172" s="73"/>
      <c r="D172" s="73"/>
      <c r="E172" s="73"/>
      <c r="F172" s="73"/>
      <c r="G172" s="591"/>
      <c r="H172" s="2131"/>
      <c r="I172" s="73"/>
      <c r="J172" s="73"/>
      <c r="K172" s="74"/>
      <c r="L172" s="74"/>
      <c r="M172" s="989"/>
      <c r="N172" s="74"/>
      <c r="O172" s="1860"/>
      <c r="P172" s="73"/>
      <c r="Q172" s="73"/>
      <c r="R172" s="73"/>
      <c r="S172" s="73"/>
      <c r="T172" s="73"/>
      <c r="U172" s="73"/>
      <c r="V172" s="73"/>
      <c r="W172" s="73"/>
      <c r="X172" s="73"/>
      <c r="Y172" s="73"/>
      <c r="Z172" s="73"/>
    </row>
    <row r="173" spans="1:26" ht="15.75" customHeight="1">
      <c r="A173" s="73"/>
      <c r="B173" s="73"/>
      <c r="C173" s="73"/>
      <c r="D173" s="73"/>
      <c r="E173" s="73"/>
      <c r="F173" s="73"/>
      <c r="G173" s="591"/>
      <c r="H173" s="2131"/>
      <c r="I173" s="73"/>
      <c r="J173" s="73"/>
      <c r="K173" s="74"/>
      <c r="L173" s="74"/>
      <c r="M173" s="989"/>
      <c r="N173" s="74"/>
      <c r="O173" s="1860"/>
      <c r="P173" s="73"/>
      <c r="Q173" s="73"/>
      <c r="R173" s="73"/>
      <c r="S173" s="73"/>
      <c r="T173" s="73"/>
      <c r="U173" s="73"/>
      <c r="V173" s="73"/>
      <c r="W173" s="73"/>
      <c r="X173" s="73"/>
      <c r="Y173" s="73"/>
      <c r="Z173" s="73"/>
    </row>
    <row r="174" spans="1:26" ht="15.75" customHeight="1">
      <c r="A174" s="73"/>
      <c r="B174" s="73"/>
      <c r="C174" s="73"/>
      <c r="D174" s="73"/>
      <c r="E174" s="73"/>
      <c r="F174" s="73"/>
      <c r="G174" s="591"/>
      <c r="H174" s="2131"/>
      <c r="I174" s="73"/>
      <c r="J174" s="73"/>
      <c r="K174" s="74"/>
      <c r="L174" s="74"/>
      <c r="M174" s="989"/>
      <c r="N174" s="74"/>
      <c r="O174" s="1860"/>
      <c r="P174" s="73"/>
      <c r="Q174" s="73"/>
      <c r="R174" s="73"/>
      <c r="S174" s="73"/>
      <c r="T174" s="73"/>
      <c r="U174" s="73"/>
      <c r="V174" s="73"/>
      <c r="W174" s="73"/>
      <c r="X174" s="73"/>
      <c r="Y174" s="73"/>
      <c r="Z174" s="73"/>
    </row>
    <row r="175" spans="1:26" ht="15.75" customHeight="1">
      <c r="A175" s="73"/>
      <c r="B175" s="73"/>
      <c r="C175" s="73"/>
      <c r="D175" s="73"/>
      <c r="E175" s="73"/>
      <c r="F175" s="73"/>
      <c r="G175" s="591"/>
      <c r="H175" s="2131"/>
      <c r="I175" s="73"/>
      <c r="J175" s="73"/>
      <c r="K175" s="74"/>
      <c r="L175" s="74"/>
      <c r="M175" s="989"/>
      <c r="N175" s="74"/>
      <c r="O175" s="1860"/>
      <c r="P175" s="73"/>
      <c r="Q175" s="73"/>
      <c r="R175" s="73"/>
      <c r="S175" s="73"/>
      <c r="T175" s="73"/>
      <c r="U175" s="73"/>
      <c r="V175" s="73"/>
      <c r="W175" s="73"/>
      <c r="X175" s="73"/>
      <c r="Y175" s="73"/>
      <c r="Z175" s="73"/>
    </row>
    <row r="176" spans="1:26" ht="15.75" customHeight="1">
      <c r="A176" s="73"/>
      <c r="B176" s="73"/>
      <c r="C176" s="73"/>
      <c r="D176" s="73"/>
      <c r="E176" s="73"/>
      <c r="F176" s="73"/>
      <c r="G176" s="591"/>
      <c r="H176" s="2131"/>
      <c r="I176" s="73"/>
      <c r="J176" s="73"/>
      <c r="K176" s="74"/>
      <c r="L176" s="74"/>
      <c r="M176" s="989"/>
      <c r="N176" s="74"/>
      <c r="O176" s="1860"/>
      <c r="P176" s="73"/>
      <c r="Q176" s="73"/>
      <c r="R176" s="73"/>
      <c r="S176" s="73"/>
      <c r="T176" s="73"/>
      <c r="U176" s="73"/>
      <c r="V176" s="73"/>
      <c r="W176" s="73"/>
      <c r="X176" s="73"/>
      <c r="Y176" s="73"/>
      <c r="Z176" s="73"/>
    </row>
    <row r="177" spans="1:26" ht="15.75" customHeight="1">
      <c r="A177" s="73"/>
      <c r="B177" s="73"/>
      <c r="C177" s="73"/>
      <c r="D177" s="73"/>
      <c r="E177" s="73"/>
      <c r="F177" s="73"/>
      <c r="G177" s="591"/>
      <c r="H177" s="2131"/>
      <c r="I177" s="73"/>
      <c r="J177" s="73"/>
      <c r="K177" s="74"/>
      <c r="L177" s="74"/>
      <c r="M177" s="989"/>
      <c r="N177" s="74"/>
      <c r="O177" s="1860"/>
      <c r="P177" s="73"/>
      <c r="Q177" s="73"/>
      <c r="R177" s="73"/>
      <c r="S177" s="73"/>
      <c r="T177" s="73"/>
      <c r="U177" s="73"/>
      <c r="V177" s="73"/>
      <c r="W177" s="73"/>
      <c r="X177" s="73"/>
      <c r="Y177" s="73"/>
      <c r="Z177" s="73"/>
    </row>
    <row r="178" spans="1:26" ht="15.75" customHeight="1">
      <c r="A178" s="73"/>
      <c r="B178" s="73"/>
      <c r="C178" s="73"/>
      <c r="D178" s="73"/>
      <c r="E178" s="73"/>
      <c r="F178" s="73"/>
      <c r="G178" s="591"/>
      <c r="H178" s="2131"/>
      <c r="I178" s="73"/>
      <c r="J178" s="73"/>
      <c r="K178" s="74"/>
      <c r="L178" s="74"/>
      <c r="M178" s="989"/>
      <c r="N178" s="74"/>
      <c r="O178" s="1860"/>
      <c r="P178" s="73"/>
      <c r="Q178" s="73"/>
      <c r="R178" s="73"/>
      <c r="S178" s="73"/>
      <c r="T178" s="73"/>
      <c r="U178" s="73"/>
      <c r="V178" s="73"/>
      <c r="W178" s="73"/>
      <c r="X178" s="73"/>
      <c r="Y178" s="73"/>
      <c r="Z178" s="73"/>
    </row>
    <row r="179" spans="1:26" ht="15.75" customHeight="1">
      <c r="A179" s="73"/>
      <c r="B179" s="73"/>
      <c r="C179" s="73"/>
      <c r="D179" s="73"/>
      <c r="E179" s="73"/>
      <c r="F179" s="73"/>
      <c r="G179" s="591"/>
      <c r="H179" s="2131"/>
      <c r="I179" s="73"/>
      <c r="J179" s="73"/>
      <c r="K179" s="74"/>
      <c r="L179" s="74"/>
      <c r="M179" s="989"/>
      <c r="N179" s="74"/>
      <c r="O179" s="1860"/>
      <c r="P179" s="73"/>
      <c r="Q179" s="73"/>
      <c r="R179" s="73"/>
      <c r="S179" s="73"/>
      <c r="T179" s="73"/>
      <c r="U179" s="73"/>
      <c r="V179" s="73"/>
      <c r="W179" s="73"/>
      <c r="X179" s="73"/>
      <c r="Y179" s="73"/>
      <c r="Z179" s="73"/>
    </row>
    <row r="180" spans="1:26" ht="15.75" customHeight="1">
      <c r="A180" s="73"/>
      <c r="B180" s="73"/>
      <c r="C180" s="73"/>
      <c r="D180" s="73"/>
      <c r="E180" s="73"/>
      <c r="F180" s="73"/>
      <c r="G180" s="591"/>
      <c r="H180" s="2131"/>
      <c r="I180" s="73"/>
      <c r="J180" s="73"/>
      <c r="K180" s="74"/>
      <c r="L180" s="74"/>
      <c r="M180" s="989"/>
      <c r="N180" s="74"/>
      <c r="O180" s="1860"/>
      <c r="P180" s="73"/>
      <c r="Q180" s="73"/>
      <c r="R180" s="73"/>
      <c r="S180" s="73"/>
      <c r="T180" s="73"/>
      <c r="U180" s="73"/>
      <c r="V180" s="73"/>
      <c r="W180" s="73"/>
      <c r="X180" s="73"/>
      <c r="Y180" s="73"/>
      <c r="Z180" s="73"/>
    </row>
    <row r="181" spans="1:26" ht="15.75" customHeight="1">
      <c r="A181" s="73"/>
      <c r="B181" s="73"/>
      <c r="C181" s="73"/>
      <c r="D181" s="73"/>
      <c r="E181" s="73"/>
      <c r="F181" s="73"/>
      <c r="G181" s="591"/>
      <c r="H181" s="2131"/>
      <c r="I181" s="73"/>
      <c r="J181" s="73"/>
      <c r="K181" s="74"/>
      <c r="L181" s="74"/>
      <c r="M181" s="989"/>
      <c r="N181" s="74"/>
      <c r="O181" s="1860"/>
      <c r="P181" s="73"/>
      <c r="Q181" s="73"/>
      <c r="R181" s="73"/>
      <c r="S181" s="73"/>
      <c r="T181" s="73"/>
      <c r="U181" s="73"/>
      <c r="V181" s="73"/>
      <c r="W181" s="73"/>
      <c r="X181" s="73"/>
      <c r="Y181" s="73"/>
      <c r="Z181" s="73"/>
    </row>
    <row r="182" spans="1:26" ht="15.75" customHeight="1">
      <c r="A182" s="73"/>
      <c r="B182" s="73"/>
      <c r="C182" s="73"/>
      <c r="D182" s="73"/>
      <c r="E182" s="73"/>
      <c r="F182" s="73"/>
      <c r="G182" s="591"/>
      <c r="H182" s="2131"/>
      <c r="I182" s="73"/>
      <c r="J182" s="73"/>
      <c r="K182" s="74"/>
      <c r="L182" s="74"/>
      <c r="M182" s="989"/>
      <c r="N182" s="74"/>
      <c r="O182" s="1860"/>
      <c r="P182" s="73"/>
      <c r="Q182" s="73"/>
      <c r="R182" s="73"/>
      <c r="S182" s="73"/>
      <c r="T182" s="73"/>
      <c r="U182" s="73"/>
      <c r="V182" s="73"/>
      <c r="W182" s="73"/>
      <c r="X182" s="73"/>
      <c r="Y182" s="73"/>
      <c r="Z182" s="73"/>
    </row>
    <row r="183" spans="1:26" ht="15.75" customHeight="1">
      <c r="A183" s="73"/>
      <c r="B183" s="73"/>
      <c r="C183" s="73"/>
      <c r="D183" s="73"/>
      <c r="E183" s="73"/>
      <c r="F183" s="73"/>
      <c r="G183" s="591"/>
      <c r="H183" s="2131"/>
      <c r="I183" s="73"/>
      <c r="J183" s="73"/>
      <c r="K183" s="74"/>
      <c r="L183" s="74"/>
      <c r="M183" s="989"/>
      <c r="N183" s="74"/>
      <c r="O183" s="1860"/>
      <c r="P183" s="73"/>
      <c r="Q183" s="73"/>
      <c r="R183" s="73"/>
      <c r="S183" s="73"/>
      <c r="T183" s="73"/>
      <c r="U183" s="73"/>
      <c r="V183" s="73"/>
      <c r="W183" s="73"/>
      <c r="X183" s="73"/>
      <c r="Y183" s="73"/>
      <c r="Z183" s="73"/>
    </row>
    <row r="184" spans="1:26" ht="15.75" customHeight="1">
      <c r="A184" s="73"/>
      <c r="B184" s="73"/>
      <c r="C184" s="73"/>
      <c r="D184" s="73"/>
      <c r="E184" s="73"/>
      <c r="F184" s="73"/>
      <c r="G184" s="591"/>
      <c r="H184" s="2131"/>
      <c r="I184" s="73"/>
      <c r="J184" s="73"/>
      <c r="K184" s="74"/>
      <c r="L184" s="74"/>
      <c r="M184" s="989"/>
      <c r="N184" s="74"/>
      <c r="O184" s="1860"/>
      <c r="P184" s="73"/>
      <c r="Q184" s="73"/>
      <c r="R184" s="73"/>
      <c r="S184" s="73"/>
      <c r="T184" s="73"/>
      <c r="U184" s="73"/>
      <c r="V184" s="73"/>
      <c r="W184" s="73"/>
      <c r="X184" s="73"/>
      <c r="Y184" s="73"/>
      <c r="Z184" s="73"/>
    </row>
    <row r="185" spans="1:26" ht="15.75" customHeight="1">
      <c r="A185" s="73"/>
      <c r="B185" s="73"/>
      <c r="C185" s="73"/>
      <c r="D185" s="73"/>
      <c r="E185" s="73"/>
      <c r="F185" s="73"/>
      <c r="G185" s="591"/>
      <c r="H185" s="2131"/>
      <c r="I185" s="73"/>
      <c r="J185" s="73"/>
      <c r="K185" s="74"/>
      <c r="L185" s="74"/>
      <c r="M185" s="989"/>
      <c r="N185" s="74"/>
      <c r="O185" s="1860"/>
      <c r="P185" s="73"/>
      <c r="Q185" s="73"/>
      <c r="R185" s="73"/>
      <c r="S185" s="73"/>
      <c r="T185" s="73"/>
      <c r="U185" s="73"/>
      <c r="V185" s="73"/>
      <c r="W185" s="73"/>
      <c r="X185" s="73"/>
      <c r="Y185" s="73"/>
      <c r="Z185" s="73"/>
    </row>
    <row r="186" spans="1:26" ht="15.75" customHeight="1">
      <c r="A186" s="73"/>
      <c r="B186" s="73"/>
      <c r="C186" s="73"/>
      <c r="D186" s="73"/>
      <c r="E186" s="73"/>
      <c r="F186" s="73"/>
      <c r="G186" s="591"/>
      <c r="H186" s="2131"/>
      <c r="I186" s="73"/>
      <c r="J186" s="73"/>
      <c r="K186" s="74"/>
      <c r="L186" s="74"/>
      <c r="M186" s="989"/>
      <c r="N186" s="74"/>
      <c r="O186" s="1860"/>
      <c r="P186" s="73"/>
      <c r="Q186" s="73"/>
      <c r="R186" s="73"/>
      <c r="S186" s="73"/>
      <c r="T186" s="73"/>
      <c r="U186" s="73"/>
      <c r="V186" s="73"/>
      <c r="W186" s="73"/>
      <c r="X186" s="73"/>
      <c r="Y186" s="73"/>
      <c r="Z186" s="73"/>
    </row>
    <row r="187" spans="1:26" ht="15.75" customHeight="1">
      <c r="A187" s="73"/>
      <c r="B187" s="73"/>
      <c r="C187" s="73"/>
      <c r="D187" s="73"/>
      <c r="E187" s="73"/>
      <c r="F187" s="73"/>
      <c r="G187" s="591"/>
      <c r="H187" s="2131"/>
      <c r="I187" s="73"/>
      <c r="J187" s="73"/>
      <c r="K187" s="74"/>
      <c r="L187" s="74"/>
      <c r="M187" s="989"/>
      <c r="N187" s="74"/>
      <c r="O187" s="1860"/>
      <c r="P187" s="73"/>
      <c r="Q187" s="73"/>
      <c r="R187" s="73"/>
      <c r="S187" s="73"/>
      <c r="T187" s="73"/>
      <c r="U187" s="73"/>
      <c r="V187" s="73"/>
      <c r="W187" s="73"/>
      <c r="X187" s="73"/>
      <c r="Y187" s="73"/>
      <c r="Z187" s="73"/>
    </row>
    <row r="188" spans="1:26" ht="15.75" customHeight="1">
      <c r="A188" s="73"/>
      <c r="B188" s="73"/>
      <c r="C188" s="73"/>
      <c r="D188" s="73"/>
      <c r="E188" s="73"/>
      <c r="F188" s="73"/>
      <c r="G188" s="591"/>
      <c r="H188" s="2131"/>
      <c r="I188" s="73"/>
      <c r="J188" s="73"/>
      <c r="K188" s="74"/>
      <c r="L188" s="74"/>
      <c r="M188" s="989"/>
      <c r="N188" s="74"/>
      <c r="O188" s="1860"/>
      <c r="P188" s="73"/>
      <c r="Q188" s="73"/>
      <c r="R188" s="73"/>
      <c r="S188" s="73"/>
      <c r="T188" s="73"/>
      <c r="U188" s="73"/>
      <c r="V188" s="73"/>
      <c r="W188" s="73"/>
      <c r="X188" s="73"/>
      <c r="Y188" s="73"/>
      <c r="Z188" s="73"/>
    </row>
    <row r="189" spans="1:26" ht="15.75" customHeight="1">
      <c r="A189" s="73"/>
      <c r="B189" s="73"/>
      <c r="C189" s="73"/>
      <c r="D189" s="73"/>
      <c r="E189" s="73"/>
      <c r="F189" s="73"/>
      <c r="G189" s="591"/>
      <c r="H189" s="2131"/>
      <c r="I189" s="73"/>
      <c r="J189" s="73"/>
      <c r="K189" s="74"/>
      <c r="L189" s="74"/>
      <c r="M189" s="989"/>
      <c r="N189" s="74"/>
      <c r="O189" s="1860"/>
      <c r="P189" s="73"/>
      <c r="Q189" s="73"/>
      <c r="R189" s="73"/>
      <c r="S189" s="73"/>
      <c r="T189" s="73"/>
      <c r="U189" s="73"/>
      <c r="V189" s="73"/>
      <c r="W189" s="73"/>
      <c r="X189" s="73"/>
      <c r="Y189" s="73"/>
      <c r="Z189" s="73"/>
    </row>
    <row r="190" spans="1:26" ht="15.75" customHeight="1">
      <c r="A190" s="73"/>
      <c r="B190" s="73"/>
      <c r="C190" s="73"/>
      <c r="D190" s="73"/>
      <c r="E190" s="73"/>
      <c r="F190" s="73"/>
      <c r="G190" s="591"/>
      <c r="H190" s="2131"/>
      <c r="I190" s="73"/>
      <c r="J190" s="73"/>
      <c r="K190" s="74"/>
      <c r="L190" s="74"/>
      <c r="M190" s="989"/>
      <c r="N190" s="74"/>
      <c r="O190" s="1860"/>
      <c r="P190" s="73"/>
      <c r="Q190" s="73"/>
      <c r="R190" s="73"/>
      <c r="S190" s="73"/>
      <c r="T190" s="73"/>
      <c r="U190" s="73"/>
      <c r="V190" s="73"/>
      <c r="W190" s="73"/>
      <c r="X190" s="73"/>
      <c r="Y190" s="73"/>
      <c r="Z190" s="73"/>
    </row>
    <row r="191" spans="1:26" ht="15.75" customHeight="1">
      <c r="A191" s="73"/>
      <c r="B191" s="73"/>
      <c r="C191" s="73"/>
      <c r="D191" s="73"/>
      <c r="E191" s="73"/>
      <c r="F191" s="73"/>
      <c r="G191" s="591"/>
      <c r="H191" s="2131"/>
      <c r="I191" s="73"/>
      <c r="J191" s="73"/>
      <c r="K191" s="74"/>
      <c r="L191" s="74"/>
      <c r="M191" s="989"/>
      <c r="N191" s="74"/>
      <c r="O191" s="1860"/>
      <c r="P191" s="73"/>
      <c r="Q191" s="73"/>
      <c r="R191" s="73"/>
      <c r="S191" s="73"/>
      <c r="T191" s="73"/>
      <c r="U191" s="73"/>
      <c r="V191" s="73"/>
      <c r="W191" s="73"/>
      <c r="X191" s="73"/>
      <c r="Y191" s="73"/>
      <c r="Z191" s="73"/>
    </row>
    <row r="192" spans="1:26" ht="15.75" customHeight="1">
      <c r="A192" s="73"/>
      <c r="B192" s="73"/>
      <c r="C192" s="73"/>
      <c r="D192" s="73"/>
      <c r="E192" s="73"/>
      <c r="F192" s="73"/>
      <c r="G192" s="591"/>
      <c r="H192" s="2131"/>
      <c r="I192" s="73"/>
      <c r="J192" s="73"/>
      <c r="K192" s="74"/>
      <c r="L192" s="74"/>
      <c r="M192" s="989"/>
      <c r="N192" s="74"/>
      <c r="O192" s="1860"/>
      <c r="P192" s="73"/>
      <c r="Q192" s="73"/>
      <c r="R192" s="73"/>
      <c r="S192" s="73"/>
      <c r="T192" s="73"/>
      <c r="U192" s="73"/>
      <c r="V192" s="73"/>
      <c r="W192" s="73"/>
      <c r="X192" s="73"/>
      <c r="Y192" s="73"/>
      <c r="Z192" s="73"/>
    </row>
    <row r="193" spans="1:26" ht="15.75" customHeight="1">
      <c r="A193" s="73"/>
      <c r="B193" s="73"/>
      <c r="C193" s="73"/>
      <c r="D193" s="73"/>
      <c r="E193" s="73"/>
      <c r="F193" s="73"/>
      <c r="G193" s="591"/>
      <c r="H193" s="2131"/>
      <c r="I193" s="73"/>
      <c r="J193" s="73"/>
      <c r="K193" s="74"/>
      <c r="L193" s="74"/>
      <c r="M193" s="989"/>
      <c r="N193" s="74"/>
      <c r="O193" s="1860"/>
      <c r="P193" s="73"/>
      <c r="Q193" s="73"/>
      <c r="R193" s="73"/>
      <c r="S193" s="73"/>
      <c r="T193" s="73"/>
      <c r="U193" s="73"/>
      <c r="V193" s="73"/>
      <c r="W193" s="73"/>
      <c r="X193" s="73"/>
      <c r="Y193" s="73"/>
      <c r="Z193" s="73"/>
    </row>
    <row r="194" spans="1:26" ht="15.75" customHeight="1">
      <c r="A194" s="73"/>
      <c r="B194" s="73"/>
      <c r="C194" s="73"/>
      <c r="D194" s="73"/>
      <c r="E194" s="73"/>
      <c r="F194" s="73"/>
      <c r="G194" s="591"/>
      <c r="H194" s="2131"/>
      <c r="I194" s="73"/>
      <c r="J194" s="73"/>
      <c r="K194" s="74"/>
      <c r="L194" s="74"/>
      <c r="M194" s="989"/>
      <c r="N194" s="74"/>
      <c r="O194" s="1860"/>
      <c r="P194" s="73"/>
      <c r="Q194" s="73"/>
      <c r="R194" s="73"/>
      <c r="S194" s="73"/>
      <c r="T194" s="73"/>
      <c r="U194" s="73"/>
      <c r="V194" s="73"/>
      <c r="W194" s="73"/>
      <c r="X194" s="73"/>
      <c r="Y194" s="73"/>
      <c r="Z194" s="73"/>
    </row>
    <row r="195" spans="1:26" ht="15.75" customHeight="1">
      <c r="A195" s="73"/>
      <c r="B195" s="73"/>
      <c r="C195" s="73"/>
      <c r="D195" s="73"/>
      <c r="E195" s="73"/>
      <c r="F195" s="73"/>
      <c r="G195" s="591"/>
      <c r="H195" s="2131"/>
      <c r="I195" s="73"/>
      <c r="J195" s="73"/>
      <c r="K195" s="74"/>
      <c r="L195" s="74"/>
      <c r="M195" s="989"/>
      <c r="N195" s="74"/>
      <c r="O195" s="1860"/>
      <c r="P195" s="73"/>
      <c r="Q195" s="73"/>
      <c r="R195" s="73"/>
      <c r="S195" s="73"/>
      <c r="T195" s="73"/>
      <c r="U195" s="73"/>
      <c r="V195" s="73"/>
      <c r="W195" s="73"/>
      <c r="X195" s="73"/>
      <c r="Y195" s="73"/>
      <c r="Z195" s="73"/>
    </row>
    <row r="196" spans="1:26" ht="15.75" customHeight="1">
      <c r="A196" s="73"/>
      <c r="B196" s="73"/>
      <c r="C196" s="73"/>
      <c r="D196" s="73"/>
      <c r="E196" s="73"/>
      <c r="F196" s="73"/>
      <c r="G196" s="591"/>
      <c r="H196" s="2131"/>
      <c r="I196" s="73"/>
      <c r="J196" s="73"/>
      <c r="K196" s="74"/>
      <c r="L196" s="74"/>
      <c r="M196" s="989"/>
      <c r="N196" s="74"/>
      <c r="O196" s="1860"/>
      <c r="P196" s="73"/>
      <c r="Q196" s="73"/>
      <c r="R196" s="73"/>
      <c r="S196" s="73"/>
      <c r="T196" s="73"/>
      <c r="U196" s="73"/>
      <c r="V196" s="73"/>
      <c r="W196" s="73"/>
      <c r="X196" s="73"/>
      <c r="Y196" s="73"/>
      <c r="Z196" s="73"/>
    </row>
    <row r="197" spans="1:26" ht="15.75" customHeight="1">
      <c r="A197" s="73"/>
      <c r="B197" s="73"/>
      <c r="C197" s="73"/>
      <c r="D197" s="73"/>
      <c r="E197" s="73"/>
      <c r="F197" s="73"/>
      <c r="G197" s="591"/>
      <c r="H197" s="2131"/>
      <c r="I197" s="73"/>
      <c r="J197" s="73"/>
      <c r="K197" s="74"/>
      <c r="L197" s="74"/>
      <c r="M197" s="989"/>
      <c r="N197" s="74"/>
      <c r="O197" s="1860"/>
      <c r="P197" s="73"/>
      <c r="Q197" s="73"/>
      <c r="R197" s="73"/>
      <c r="S197" s="73"/>
      <c r="T197" s="73"/>
      <c r="U197" s="73"/>
      <c r="V197" s="73"/>
      <c r="W197" s="73"/>
      <c r="X197" s="73"/>
      <c r="Y197" s="73"/>
      <c r="Z197" s="73"/>
    </row>
    <row r="198" spans="1:26" ht="15.75" customHeight="1">
      <c r="A198" s="73"/>
      <c r="B198" s="73"/>
      <c r="C198" s="73"/>
      <c r="D198" s="73"/>
      <c r="E198" s="73"/>
      <c r="F198" s="73"/>
      <c r="G198" s="591"/>
      <c r="H198" s="2131"/>
      <c r="I198" s="73"/>
      <c r="J198" s="73"/>
      <c r="K198" s="74"/>
      <c r="L198" s="74"/>
      <c r="M198" s="989"/>
      <c r="N198" s="74"/>
      <c r="O198" s="1860"/>
      <c r="P198" s="73"/>
      <c r="Q198" s="73"/>
      <c r="R198" s="73"/>
      <c r="S198" s="73"/>
      <c r="T198" s="73"/>
      <c r="U198" s="73"/>
      <c r="V198" s="73"/>
      <c r="W198" s="73"/>
      <c r="X198" s="73"/>
      <c r="Y198" s="73"/>
      <c r="Z198" s="73"/>
    </row>
    <row r="199" spans="1:26" ht="15.75" customHeight="1">
      <c r="A199" s="73"/>
      <c r="B199" s="73"/>
      <c r="C199" s="73"/>
      <c r="D199" s="73"/>
      <c r="E199" s="73"/>
      <c r="F199" s="73"/>
      <c r="G199" s="591"/>
      <c r="H199" s="2131"/>
      <c r="I199" s="73"/>
      <c r="J199" s="73"/>
      <c r="K199" s="74"/>
      <c r="L199" s="74"/>
      <c r="M199" s="989"/>
      <c r="N199" s="74"/>
      <c r="O199" s="1860"/>
      <c r="P199" s="73"/>
      <c r="Q199" s="73"/>
      <c r="R199" s="73"/>
      <c r="S199" s="73"/>
      <c r="T199" s="73"/>
      <c r="U199" s="73"/>
      <c r="V199" s="73"/>
      <c r="W199" s="73"/>
      <c r="X199" s="73"/>
      <c r="Y199" s="73"/>
      <c r="Z199" s="73"/>
    </row>
    <row r="200" spans="1:26" ht="15.75" customHeight="1">
      <c r="A200" s="73"/>
      <c r="B200" s="73"/>
      <c r="C200" s="73"/>
      <c r="D200" s="73"/>
      <c r="E200" s="73"/>
      <c r="F200" s="73"/>
      <c r="G200" s="591"/>
      <c r="H200" s="2131"/>
      <c r="I200" s="73"/>
      <c r="J200" s="73"/>
      <c r="K200" s="74"/>
      <c r="L200" s="74"/>
      <c r="M200" s="989"/>
      <c r="N200" s="74"/>
      <c r="O200" s="1860"/>
      <c r="P200" s="73"/>
      <c r="Q200" s="73"/>
      <c r="R200" s="73"/>
      <c r="S200" s="73"/>
      <c r="T200" s="73"/>
      <c r="U200" s="73"/>
      <c r="V200" s="73"/>
      <c r="W200" s="73"/>
      <c r="X200" s="73"/>
      <c r="Y200" s="73"/>
      <c r="Z200" s="73"/>
    </row>
    <row r="201" spans="1:26" ht="15.75" customHeight="1">
      <c r="A201" s="73"/>
      <c r="B201" s="73"/>
      <c r="C201" s="73"/>
      <c r="D201" s="73"/>
      <c r="E201" s="73"/>
      <c r="F201" s="73"/>
      <c r="G201" s="591"/>
      <c r="H201" s="2131"/>
      <c r="I201" s="73"/>
      <c r="J201" s="73"/>
      <c r="K201" s="74"/>
      <c r="L201" s="74"/>
      <c r="M201" s="989"/>
      <c r="N201" s="74"/>
      <c r="O201" s="1860"/>
      <c r="P201" s="73"/>
      <c r="Q201" s="73"/>
      <c r="R201" s="73"/>
      <c r="S201" s="73"/>
      <c r="T201" s="73"/>
      <c r="U201" s="73"/>
      <c r="V201" s="73"/>
      <c r="W201" s="73"/>
      <c r="X201" s="73"/>
      <c r="Y201" s="73"/>
      <c r="Z201" s="73"/>
    </row>
    <row r="202" spans="1:26" ht="15.75" customHeight="1">
      <c r="A202" s="73"/>
      <c r="B202" s="73"/>
      <c r="C202" s="73"/>
      <c r="D202" s="73"/>
      <c r="E202" s="73"/>
      <c r="F202" s="73"/>
      <c r="G202" s="591"/>
      <c r="H202" s="2131"/>
      <c r="I202" s="73"/>
      <c r="J202" s="73"/>
      <c r="K202" s="74"/>
      <c r="L202" s="74"/>
      <c r="M202" s="989"/>
      <c r="N202" s="74"/>
      <c r="O202" s="1860"/>
      <c r="P202" s="73"/>
      <c r="Q202" s="73"/>
      <c r="R202" s="73"/>
      <c r="S202" s="73"/>
      <c r="T202" s="73"/>
      <c r="U202" s="73"/>
      <c r="V202" s="73"/>
      <c r="W202" s="73"/>
      <c r="X202" s="73"/>
      <c r="Y202" s="73"/>
      <c r="Z202" s="73"/>
    </row>
    <row r="203" spans="1:26" ht="15.75" customHeight="1">
      <c r="A203" s="73"/>
      <c r="B203" s="73"/>
      <c r="C203" s="73"/>
      <c r="D203" s="73"/>
      <c r="E203" s="73"/>
      <c r="F203" s="73"/>
      <c r="G203" s="591"/>
      <c r="H203" s="2131"/>
      <c r="I203" s="73"/>
      <c r="J203" s="73"/>
      <c r="K203" s="74"/>
      <c r="L203" s="74"/>
      <c r="M203" s="989"/>
      <c r="N203" s="74"/>
      <c r="O203" s="1860"/>
      <c r="P203" s="73"/>
      <c r="Q203" s="73"/>
      <c r="R203" s="73"/>
      <c r="S203" s="73"/>
      <c r="T203" s="73"/>
      <c r="U203" s="73"/>
      <c r="V203" s="73"/>
      <c r="W203" s="73"/>
      <c r="X203" s="73"/>
      <c r="Y203" s="73"/>
      <c r="Z203" s="73"/>
    </row>
    <row r="204" spans="1:26" ht="15.75" customHeight="1">
      <c r="A204" s="73"/>
      <c r="B204" s="73"/>
      <c r="C204" s="73"/>
      <c r="D204" s="73"/>
      <c r="E204" s="73"/>
      <c r="F204" s="73"/>
      <c r="G204" s="591"/>
      <c r="H204" s="2131"/>
      <c r="I204" s="73"/>
      <c r="J204" s="73"/>
      <c r="K204" s="74"/>
      <c r="L204" s="74"/>
      <c r="M204" s="989"/>
      <c r="N204" s="74"/>
      <c r="O204" s="1860"/>
      <c r="P204" s="73"/>
      <c r="Q204" s="73"/>
      <c r="R204" s="73"/>
      <c r="S204" s="73"/>
      <c r="T204" s="73"/>
      <c r="U204" s="73"/>
      <c r="V204" s="73"/>
      <c r="W204" s="73"/>
      <c r="X204" s="73"/>
      <c r="Y204" s="73"/>
      <c r="Z204" s="73"/>
    </row>
    <row r="205" spans="1:26" ht="15.75" customHeight="1">
      <c r="A205" s="73"/>
      <c r="B205" s="73"/>
      <c r="C205" s="73"/>
      <c r="D205" s="73"/>
      <c r="E205" s="73"/>
      <c r="F205" s="73"/>
      <c r="G205" s="591"/>
      <c r="H205" s="2131"/>
      <c r="I205" s="73"/>
      <c r="J205" s="73"/>
      <c r="K205" s="74"/>
      <c r="L205" s="74"/>
      <c r="M205" s="989"/>
      <c r="N205" s="74"/>
      <c r="O205" s="1860"/>
      <c r="P205" s="73"/>
      <c r="Q205" s="73"/>
      <c r="R205" s="73"/>
      <c r="S205" s="73"/>
      <c r="T205" s="73"/>
      <c r="U205" s="73"/>
      <c r="V205" s="73"/>
      <c r="W205" s="73"/>
      <c r="X205" s="73"/>
      <c r="Y205" s="73"/>
      <c r="Z205" s="73"/>
    </row>
    <row r="206" spans="1:26" ht="15.75" customHeight="1">
      <c r="A206" s="73"/>
      <c r="B206" s="73"/>
      <c r="C206" s="73"/>
      <c r="D206" s="73"/>
      <c r="E206" s="73"/>
      <c r="F206" s="73"/>
      <c r="G206" s="591"/>
      <c r="H206" s="2131"/>
      <c r="I206" s="73"/>
      <c r="J206" s="73"/>
      <c r="K206" s="74"/>
      <c r="L206" s="74"/>
      <c r="M206" s="989"/>
      <c r="N206" s="74"/>
      <c r="O206" s="1860"/>
      <c r="P206" s="73"/>
      <c r="Q206" s="73"/>
      <c r="R206" s="73"/>
      <c r="S206" s="73"/>
      <c r="T206" s="73"/>
      <c r="U206" s="73"/>
      <c r="V206" s="73"/>
      <c r="W206" s="73"/>
      <c r="X206" s="73"/>
      <c r="Y206" s="73"/>
      <c r="Z206" s="73"/>
    </row>
    <row r="207" spans="1:26" ht="15.75" customHeight="1">
      <c r="A207" s="73"/>
      <c r="B207" s="73"/>
      <c r="C207" s="73"/>
      <c r="D207" s="73"/>
      <c r="E207" s="73"/>
      <c r="F207" s="73"/>
      <c r="G207" s="591"/>
      <c r="H207" s="2131"/>
      <c r="I207" s="73"/>
      <c r="J207" s="73"/>
      <c r="K207" s="74"/>
      <c r="L207" s="74"/>
      <c r="M207" s="989"/>
      <c r="N207" s="74"/>
      <c r="O207" s="1860"/>
      <c r="P207" s="73"/>
      <c r="Q207" s="73"/>
      <c r="R207" s="73"/>
      <c r="S207" s="73"/>
      <c r="T207" s="73"/>
      <c r="U207" s="73"/>
      <c r="V207" s="73"/>
      <c r="W207" s="73"/>
      <c r="X207" s="73"/>
      <c r="Y207" s="73"/>
      <c r="Z207" s="73"/>
    </row>
    <row r="208" spans="1:26" ht="15.75" customHeight="1">
      <c r="A208" s="73"/>
      <c r="B208" s="73"/>
      <c r="C208" s="73"/>
      <c r="D208" s="73"/>
      <c r="E208" s="73"/>
      <c r="F208" s="73"/>
      <c r="G208" s="591"/>
      <c r="H208" s="2131"/>
      <c r="I208" s="73"/>
      <c r="J208" s="73"/>
      <c r="K208" s="74"/>
      <c r="L208" s="74"/>
      <c r="M208" s="989"/>
      <c r="N208" s="74"/>
      <c r="O208" s="1860"/>
      <c r="P208" s="73"/>
      <c r="Q208" s="73"/>
      <c r="R208" s="73"/>
      <c r="S208" s="73"/>
      <c r="T208" s="73"/>
      <c r="U208" s="73"/>
      <c r="V208" s="73"/>
      <c r="W208" s="73"/>
      <c r="X208" s="73"/>
      <c r="Y208" s="73"/>
      <c r="Z208" s="73"/>
    </row>
    <row r="209" spans="1:26" ht="15.75" customHeight="1">
      <c r="A209" s="73"/>
      <c r="B209" s="73"/>
      <c r="C209" s="73"/>
      <c r="D209" s="73"/>
      <c r="E209" s="73"/>
      <c r="F209" s="73"/>
      <c r="G209" s="591"/>
      <c r="H209" s="2131"/>
      <c r="I209" s="73"/>
      <c r="J209" s="73"/>
      <c r="K209" s="74"/>
      <c r="L209" s="74"/>
      <c r="M209" s="989"/>
      <c r="N209" s="74"/>
      <c r="O209" s="1860"/>
      <c r="P209" s="73"/>
      <c r="Q209" s="73"/>
      <c r="R209" s="73"/>
      <c r="S209" s="73"/>
      <c r="T209" s="73"/>
      <c r="U209" s="73"/>
      <c r="V209" s="73"/>
      <c r="W209" s="73"/>
      <c r="X209" s="73"/>
      <c r="Y209" s="73"/>
      <c r="Z209" s="73"/>
    </row>
    <row r="210" spans="1:26" ht="15.75" customHeight="1">
      <c r="A210" s="73"/>
      <c r="B210" s="73"/>
      <c r="C210" s="73"/>
      <c r="D210" s="73"/>
      <c r="E210" s="73"/>
      <c r="F210" s="73"/>
      <c r="G210" s="591"/>
      <c r="H210" s="2131"/>
      <c r="I210" s="73"/>
      <c r="J210" s="73"/>
      <c r="K210" s="74"/>
      <c r="L210" s="74"/>
      <c r="M210" s="989"/>
      <c r="N210" s="74"/>
      <c r="O210" s="1860"/>
      <c r="P210" s="73"/>
      <c r="Q210" s="73"/>
      <c r="R210" s="73"/>
      <c r="S210" s="73"/>
      <c r="T210" s="73"/>
      <c r="U210" s="73"/>
      <c r="V210" s="73"/>
      <c r="W210" s="73"/>
      <c r="X210" s="73"/>
      <c r="Y210" s="73"/>
      <c r="Z210" s="73"/>
    </row>
    <row r="211" spans="1:26" ht="15.75" customHeight="1">
      <c r="A211" s="73"/>
      <c r="B211" s="73"/>
      <c r="C211" s="73"/>
      <c r="D211" s="73"/>
      <c r="E211" s="73"/>
      <c r="F211" s="73"/>
      <c r="G211" s="591"/>
      <c r="H211" s="2131"/>
      <c r="I211" s="73"/>
      <c r="J211" s="73"/>
      <c r="K211" s="74"/>
      <c r="L211" s="74"/>
      <c r="M211" s="989"/>
      <c r="N211" s="74"/>
      <c r="O211" s="1860"/>
      <c r="P211" s="73"/>
      <c r="Q211" s="73"/>
      <c r="R211" s="73"/>
      <c r="S211" s="73"/>
      <c r="T211" s="73"/>
      <c r="U211" s="73"/>
      <c r="V211" s="73"/>
      <c r="W211" s="73"/>
      <c r="X211" s="73"/>
      <c r="Y211" s="73"/>
      <c r="Z211" s="73"/>
    </row>
    <row r="212" spans="1:26" ht="15.75" customHeight="1">
      <c r="A212" s="73"/>
      <c r="B212" s="73"/>
      <c r="C212" s="73"/>
      <c r="D212" s="73"/>
      <c r="E212" s="73"/>
      <c r="F212" s="73"/>
      <c r="G212" s="591"/>
      <c r="H212" s="2131"/>
      <c r="I212" s="73"/>
      <c r="J212" s="73"/>
      <c r="K212" s="74"/>
      <c r="L212" s="74"/>
      <c r="M212" s="989"/>
      <c r="N212" s="74"/>
      <c r="O212" s="1860"/>
      <c r="P212" s="73"/>
      <c r="Q212" s="73"/>
      <c r="R212" s="73"/>
      <c r="S212" s="73"/>
      <c r="T212" s="73"/>
      <c r="U212" s="73"/>
      <c r="V212" s="73"/>
      <c r="W212" s="73"/>
      <c r="X212" s="73"/>
      <c r="Y212" s="73"/>
      <c r="Z212" s="73"/>
    </row>
    <row r="213" spans="1:26" ht="15.75" customHeight="1">
      <c r="A213" s="73"/>
      <c r="B213" s="73"/>
      <c r="C213" s="73"/>
      <c r="D213" s="73"/>
      <c r="E213" s="73"/>
      <c r="F213" s="73"/>
      <c r="G213" s="591"/>
      <c r="H213" s="2131"/>
      <c r="I213" s="73"/>
      <c r="J213" s="73"/>
      <c r="K213" s="74"/>
      <c r="L213" s="74"/>
      <c r="M213" s="989"/>
      <c r="N213" s="74"/>
      <c r="O213" s="1860"/>
      <c r="P213" s="73"/>
      <c r="Q213" s="73"/>
      <c r="R213" s="73"/>
      <c r="S213" s="73"/>
      <c r="T213" s="73"/>
      <c r="U213" s="73"/>
      <c r="V213" s="73"/>
      <c r="W213" s="73"/>
      <c r="X213" s="73"/>
      <c r="Y213" s="73"/>
      <c r="Z213" s="73"/>
    </row>
    <row r="214" spans="1:26" ht="15.75" customHeight="1">
      <c r="A214" s="73"/>
      <c r="B214" s="73"/>
      <c r="C214" s="73"/>
      <c r="D214" s="73"/>
      <c r="E214" s="73"/>
      <c r="F214" s="73"/>
      <c r="G214" s="591"/>
      <c r="H214" s="2131"/>
      <c r="I214" s="73"/>
      <c r="J214" s="73"/>
      <c r="K214" s="74"/>
      <c r="L214" s="74"/>
      <c r="M214" s="989"/>
      <c r="N214" s="74"/>
      <c r="O214" s="1860"/>
      <c r="P214" s="73"/>
      <c r="Q214" s="73"/>
      <c r="R214" s="73"/>
      <c r="S214" s="73"/>
      <c r="T214" s="73"/>
      <c r="U214" s="73"/>
      <c r="V214" s="73"/>
      <c r="W214" s="73"/>
      <c r="X214" s="73"/>
      <c r="Y214" s="73"/>
      <c r="Z214" s="73"/>
    </row>
    <row r="215" spans="1:26" ht="15.75" customHeight="1">
      <c r="A215" s="73"/>
      <c r="B215" s="73"/>
      <c r="C215" s="73"/>
      <c r="D215" s="73"/>
      <c r="E215" s="73"/>
      <c r="F215" s="73"/>
      <c r="G215" s="591"/>
      <c r="H215" s="2131"/>
      <c r="I215" s="73"/>
      <c r="J215" s="73"/>
      <c r="K215" s="74"/>
      <c r="L215" s="74"/>
      <c r="M215" s="989"/>
      <c r="N215" s="74"/>
      <c r="O215" s="1860"/>
      <c r="P215" s="73"/>
      <c r="Q215" s="73"/>
      <c r="R215" s="73"/>
      <c r="S215" s="73"/>
      <c r="T215" s="73"/>
      <c r="U215" s="73"/>
      <c r="V215" s="73"/>
      <c r="W215" s="73"/>
      <c r="X215" s="73"/>
      <c r="Y215" s="73"/>
      <c r="Z215" s="73"/>
    </row>
    <row r="216" spans="1:26" ht="15.75" customHeight="1">
      <c r="A216" s="73"/>
      <c r="B216" s="73"/>
      <c r="C216" s="73"/>
      <c r="D216" s="73"/>
      <c r="E216" s="73"/>
      <c r="F216" s="73"/>
      <c r="G216" s="591"/>
      <c r="H216" s="2131"/>
      <c r="I216" s="73"/>
      <c r="J216" s="73"/>
      <c r="K216" s="74"/>
      <c r="L216" s="74"/>
      <c r="M216" s="989"/>
      <c r="N216" s="74"/>
      <c r="O216" s="1860"/>
      <c r="P216" s="73"/>
      <c r="Q216" s="73"/>
      <c r="R216" s="73"/>
      <c r="S216" s="73"/>
      <c r="T216" s="73"/>
      <c r="U216" s="73"/>
      <c r="V216" s="73"/>
      <c r="W216" s="73"/>
      <c r="X216" s="73"/>
      <c r="Y216" s="73"/>
      <c r="Z216" s="73"/>
    </row>
    <row r="217" spans="1:26" ht="15.75" customHeight="1">
      <c r="A217" s="73"/>
      <c r="B217" s="73"/>
      <c r="C217" s="73"/>
      <c r="D217" s="73"/>
      <c r="E217" s="73"/>
      <c r="F217" s="73"/>
      <c r="G217" s="591"/>
      <c r="H217" s="2131"/>
      <c r="I217" s="73"/>
      <c r="J217" s="73"/>
      <c r="K217" s="74"/>
      <c r="L217" s="74"/>
      <c r="M217" s="989"/>
      <c r="N217" s="74"/>
      <c r="O217" s="1860"/>
      <c r="P217" s="73"/>
      <c r="Q217" s="73"/>
      <c r="R217" s="73"/>
      <c r="S217" s="73"/>
      <c r="T217" s="73"/>
      <c r="U217" s="73"/>
      <c r="V217" s="73"/>
      <c r="W217" s="73"/>
      <c r="X217" s="73"/>
      <c r="Y217" s="73"/>
      <c r="Z217" s="73"/>
    </row>
    <row r="218" spans="1:26" ht="15.75" customHeight="1">
      <c r="A218" s="73"/>
      <c r="B218" s="73"/>
      <c r="C218" s="73"/>
      <c r="D218" s="73"/>
      <c r="E218" s="73"/>
      <c r="F218" s="73"/>
      <c r="G218" s="591"/>
      <c r="H218" s="2131"/>
      <c r="I218" s="73"/>
      <c r="J218" s="73"/>
      <c r="K218" s="74"/>
      <c r="L218" s="74"/>
      <c r="M218" s="989"/>
      <c r="N218" s="74"/>
      <c r="O218" s="1860"/>
      <c r="P218" s="73"/>
      <c r="Q218" s="73"/>
      <c r="R218" s="73"/>
      <c r="S218" s="73"/>
      <c r="T218" s="73"/>
      <c r="U218" s="73"/>
      <c r="V218" s="73"/>
      <c r="W218" s="73"/>
      <c r="X218" s="73"/>
      <c r="Y218" s="73"/>
      <c r="Z218" s="73"/>
    </row>
    <row r="219" spans="1:26" ht="15.75" customHeight="1">
      <c r="A219" s="73"/>
      <c r="B219" s="73"/>
      <c r="C219" s="73"/>
      <c r="D219" s="73"/>
      <c r="E219" s="73"/>
      <c r="F219" s="73"/>
      <c r="G219" s="591"/>
      <c r="H219" s="2131"/>
      <c r="I219" s="73"/>
      <c r="J219" s="73"/>
      <c r="K219" s="74"/>
      <c r="L219" s="74"/>
      <c r="M219" s="989"/>
      <c r="N219" s="74"/>
      <c r="O219" s="1860"/>
      <c r="P219" s="73"/>
      <c r="Q219" s="73"/>
      <c r="R219" s="73"/>
      <c r="S219" s="73"/>
      <c r="T219" s="73"/>
      <c r="U219" s="73"/>
      <c r="V219" s="73"/>
      <c r="W219" s="73"/>
      <c r="X219" s="73"/>
      <c r="Y219" s="73"/>
      <c r="Z219" s="73"/>
    </row>
    <row r="220" spans="1:26" ht="15.75" customHeight="1">
      <c r="A220" s="73"/>
      <c r="B220" s="73"/>
      <c r="C220" s="73"/>
      <c r="D220" s="73"/>
      <c r="E220" s="73"/>
      <c r="F220" s="73"/>
      <c r="G220" s="591"/>
      <c r="H220" s="2131"/>
      <c r="I220" s="73"/>
      <c r="J220" s="73"/>
      <c r="K220" s="74"/>
      <c r="L220" s="74"/>
      <c r="M220" s="989"/>
      <c r="N220" s="74"/>
      <c r="O220" s="1860"/>
      <c r="P220" s="73"/>
      <c r="Q220" s="73"/>
      <c r="R220" s="73"/>
      <c r="S220" s="73"/>
      <c r="T220" s="73"/>
      <c r="U220" s="73"/>
      <c r="V220" s="73"/>
      <c r="W220" s="73"/>
      <c r="X220" s="73"/>
      <c r="Y220" s="73"/>
      <c r="Z220" s="73"/>
    </row>
    <row r="221" spans="1:26" ht="15.75" customHeight="1">
      <c r="A221" s="73"/>
      <c r="B221" s="73"/>
      <c r="C221" s="73"/>
      <c r="D221" s="73"/>
      <c r="E221" s="73"/>
      <c r="F221" s="73"/>
      <c r="G221" s="591"/>
      <c r="H221" s="2131"/>
      <c r="I221" s="73"/>
      <c r="J221" s="73"/>
      <c r="K221" s="74"/>
      <c r="L221" s="74"/>
      <c r="M221" s="989"/>
      <c r="N221" s="74"/>
      <c r="O221" s="1860"/>
      <c r="P221" s="73"/>
      <c r="Q221" s="73"/>
      <c r="R221" s="73"/>
      <c r="S221" s="73"/>
      <c r="T221" s="73"/>
      <c r="U221" s="73"/>
      <c r="V221" s="73"/>
      <c r="W221" s="73"/>
      <c r="X221" s="73"/>
      <c r="Y221" s="73"/>
      <c r="Z221" s="73"/>
    </row>
    <row r="222" spans="1:26" ht="15.75" customHeight="1">
      <c r="A222" s="73"/>
      <c r="B222" s="73"/>
      <c r="C222" s="73"/>
      <c r="D222" s="73"/>
      <c r="E222" s="73"/>
      <c r="F222" s="73"/>
      <c r="G222" s="591"/>
      <c r="H222" s="2131"/>
      <c r="I222" s="73"/>
      <c r="J222" s="73"/>
      <c r="K222" s="74"/>
      <c r="L222" s="74"/>
      <c r="M222" s="989"/>
      <c r="N222" s="74"/>
      <c r="O222" s="1860"/>
      <c r="P222" s="73"/>
      <c r="Q222" s="73"/>
      <c r="R222" s="73"/>
      <c r="S222" s="73"/>
      <c r="T222" s="73"/>
      <c r="U222" s="73"/>
      <c r="V222" s="73"/>
      <c r="W222" s="73"/>
      <c r="X222" s="73"/>
      <c r="Y222" s="73"/>
      <c r="Z222" s="73"/>
    </row>
    <row r="223" spans="1:26" ht="15.75" customHeight="1">
      <c r="A223" s="73"/>
      <c r="B223" s="73"/>
      <c r="C223" s="73"/>
      <c r="D223" s="73"/>
      <c r="E223" s="73"/>
      <c r="F223" s="73"/>
      <c r="G223" s="591"/>
      <c r="H223" s="2131"/>
      <c r="I223" s="73"/>
      <c r="J223" s="73"/>
      <c r="K223" s="74"/>
      <c r="L223" s="74"/>
      <c r="M223" s="989"/>
      <c r="N223" s="74"/>
      <c r="O223" s="1860"/>
      <c r="P223" s="73"/>
      <c r="Q223" s="73"/>
      <c r="R223" s="73"/>
      <c r="S223" s="73"/>
      <c r="T223" s="73"/>
      <c r="U223" s="73"/>
      <c r="V223" s="73"/>
      <c r="W223" s="73"/>
      <c r="X223" s="73"/>
      <c r="Y223" s="73"/>
      <c r="Z223" s="73"/>
    </row>
    <row r="224" spans="1:26" ht="15.75" customHeight="1">
      <c r="A224" s="73"/>
      <c r="B224" s="73"/>
      <c r="C224" s="73"/>
      <c r="D224" s="73"/>
      <c r="E224" s="73"/>
      <c r="F224" s="73"/>
      <c r="G224" s="591"/>
      <c r="H224" s="2131"/>
      <c r="I224" s="73"/>
      <c r="J224" s="73"/>
      <c r="K224" s="74"/>
      <c r="L224" s="74"/>
      <c r="M224" s="989"/>
      <c r="N224" s="74"/>
      <c r="O224" s="1860"/>
      <c r="P224" s="73"/>
      <c r="Q224" s="73"/>
      <c r="R224" s="73"/>
      <c r="S224" s="73"/>
      <c r="T224" s="73"/>
      <c r="U224" s="73"/>
      <c r="V224" s="73"/>
      <c r="W224" s="73"/>
      <c r="X224" s="73"/>
      <c r="Y224" s="73"/>
      <c r="Z224" s="73"/>
    </row>
    <row r="225" spans="1:26" ht="15.75" customHeight="1">
      <c r="A225" s="73"/>
      <c r="B225" s="73"/>
      <c r="C225" s="73"/>
      <c r="D225" s="73"/>
      <c r="E225" s="73"/>
      <c r="F225" s="73"/>
      <c r="G225" s="591"/>
      <c r="H225" s="2131"/>
      <c r="I225" s="73"/>
      <c r="J225" s="73"/>
      <c r="K225" s="74"/>
      <c r="L225" s="74"/>
      <c r="M225" s="989"/>
      <c r="N225" s="74"/>
      <c r="O225" s="1860"/>
      <c r="P225" s="73"/>
      <c r="Q225" s="73"/>
      <c r="R225" s="73"/>
      <c r="S225" s="73"/>
      <c r="T225" s="73"/>
      <c r="U225" s="73"/>
      <c r="V225" s="73"/>
      <c r="W225" s="73"/>
      <c r="X225" s="73"/>
      <c r="Y225" s="73"/>
      <c r="Z225" s="73"/>
    </row>
    <row r="226" spans="1:26" ht="15.75" customHeight="1">
      <c r="A226" s="73"/>
      <c r="B226" s="73"/>
      <c r="C226" s="73"/>
      <c r="D226" s="73"/>
      <c r="E226" s="73"/>
      <c r="F226" s="73"/>
      <c r="G226" s="591"/>
      <c r="H226" s="2131"/>
      <c r="I226" s="73"/>
      <c r="J226" s="73"/>
      <c r="K226" s="74"/>
      <c r="L226" s="74"/>
      <c r="M226" s="989"/>
      <c r="N226" s="74"/>
      <c r="O226" s="1860"/>
      <c r="P226" s="73"/>
      <c r="Q226" s="73"/>
      <c r="R226" s="73"/>
      <c r="S226" s="73"/>
      <c r="T226" s="73"/>
      <c r="U226" s="73"/>
      <c r="V226" s="73"/>
      <c r="W226" s="73"/>
      <c r="X226" s="73"/>
      <c r="Y226" s="73"/>
      <c r="Z226" s="73"/>
    </row>
    <row r="227" spans="1:26" ht="15.75" customHeight="1">
      <c r="A227" s="73"/>
      <c r="B227" s="73"/>
      <c r="C227" s="73"/>
      <c r="D227" s="73"/>
      <c r="E227" s="73"/>
      <c r="F227" s="73"/>
      <c r="G227" s="591"/>
      <c r="H227" s="2131"/>
      <c r="I227" s="73"/>
      <c r="J227" s="73"/>
      <c r="K227" s="74"/>
      <c r="L227" s="74"/>
      <c r="M227" s="989"/>
      <c r="N227" s="74"/>
      <c r="O227" s="1860"/>
      <c r="P227" s="73"/>
      <c r="Q227" s="73"/>
      <c r="R227" s="73"/>
      <c r="S227" s="73"/>
      <c r="T227" s="73"/>
      <c r="U227" s="73"/>
      <c r="V227" s="73"/>
      <c r="W227" s="73"/>
      <c r="X227" s="73"/>
      <c r="Y227" s="73"/>
      <c r="Z227" s="73"/>
    </row>
    <row r="228" spans="1:26" ht="15.75" customHeight="1">
      <c r="A228" s="73"/>
      <c r="B228" s="73"/>
      <c r="C228" s="73"/>
      <c r="D228" s="73"/>
      <c r="E228" s="73"/>
      <c r="F228" s="73"/>
      <c r="G228" s="591"/>
      <c r="H228" s="2131"/>
      <c r="I228" s="73"/>
      <c r="J228" s="73"/>
      <c r="K228" s="74"/>
      <c r="L228" s="74"/>
      <c r="M228" s="989"/>
      <c r="N228" s="74"/>
      <c r="O228" s="1860"/>
      <c r="P228" s="73"/>
      <c r="Q228" s="73"/>
      <c r="R228" s="73"/>
      <c r="S228" s="73"/>
      <c r="T228" s="73"/>
      <c r="U228" s="73"/>
      <c r="V228" s="73"/>
      <c r="W228" s="73"/>
      <c r="X228" s="73"/>
      <c r="Y228" s="73"/>
      <c r="Z228" s="73"/>
    </row>
    <row r="229" spans="1:26" ht="15.75" customHeight="1">
      <c r="A229" s="73"/>
      <c r="B229" s="73"/>
      <c r="C229" s="73"/>
      <c r="D229" s="73"/>
      <c r="E229" s="73"/>
      <c r="F229" s="73"/>
      <c r="G229" s="591"/>
      <c r="H229" s="2131"/>
      <c r="I229" s="73"/>
      <c r="J229" s="73"/>
      <c r="K229" s="74"/>
      <c r="L229" s="74"/>
      <c r="M229" s="989"/>
      <c r="N229" s="74"/>
      <c r="O229" s="1860"/>
      <c r="P229" s="73"/>
      <c r="Q229" s="73"/>
      <c r="R229" s="73"/>
      <c r="S229" s="73"/>
      <c r="T229" s="73"/>
      <c r="U229" s="73"/>
      <c r="V229" s="73"/>
      <c r="W229" s="73"/>
      <c r="X229" s="73"/>
      <c r="Y229" s="73"/>
      <c r="Z229" s="73"/>
    </row>
    <row r="230" spans="1:26" ht="15.75" customHeight="1">
      <c r="A230" s="73"/>
      <c r="B230" s="73"/>
      <c r="C230" s="73"/>
      <c r="D230" s="73"/>
      <c r="E230" s="73"/>
      <c r="F230" s="73"/>
      <c r="G230" s="591"/>
      <c r="H230" s="2131"/>
      <c r="I230" s="73"/>
      <c r="J230" s="73"/>
      <c r="K230" s="74"/>
      <c r="L230" s="74"/>
      <c r="M230" s="989"/>
      <c r="N230" s="74"/>
      <c r="O230" s="1860"/>
      <c r="P230" s="73"/>
      <c r="Q230" s="73"/>
      <c r="R230" s="73"/>
      <c r="S230" s="73"/>
      <c r="T230" s="73"/>
      <c r="U230" s="73"/>
      <c r="V230" s="73"/>
      <c r="W230" s="73"/>
      <c r="X230" s="73"/>
      <c r="Y230" s="73"/>
      <c r="Z230" s="73"/>
    </row>
    <row r="231" spans="1:26" ht="15.75" customHeight="1">
      <c r="A231" s="73"/>
      <c r="B231" s="73"/>
      <c r="C231" s="73"/>
      <c r="D231" s="73"/>
      <c r="E231" s="73"/>
      <c r="F231" s="73"/>
      <c r="G231" s="591"/>
      <c r="H231" s="2131"/>
      <c r="I231" s="73"/>
      <c r="J231" s="73"/>
      <c r="K231" s="74"/>
      <c r="L231" s="74"/>
      <c r="M231" s="989"/>
      <c r="N231" s="74"/>
      <c r="O231" s="1860"/>
      <c r="P231" s="73"/>
      <c r="Q231" s="73"/>
      <c r="R231" s="73"/>
      <c r="S231" s="73"/>
      <c r="T231" s="73"/>
      <c r="U231" s="73"/>
      <c r="V231" s="73"/>
      <c r="W231" s="73"/>
      <c r="X231" s="73"/>
      <c r="Y231" s="73"/>
      <c r="Z231" s="73"/>
    </row>
    <row r="232" spans="1:26" ht="15.75" customHeight="1">
      <c r="A232" s="73"/>
      <c r="B232" s="73"/>
      <c r="C232" s="73"/>
      <c r="D232" s="73"/>
      <c r="E232" s="73"/>
      <c r="F232" s="73"/>
      <c r="G232" s="591"/>
      <c r="H232" s="2131"/>
      <c r="I232" s="73"/>
      <c r="J232" s="73"/>
      <c r="K232" s="74"/>
      <c r="L232" s="74"/>
      <c r="M232" s="989"/>
      <c r="N232" s="74"/>
      <c r="O232" s="1860"/>
      <c r="P232" s="73"/>
      <c r="Q232" s="73"/>
      <c r="R232" s="73"/>
      <c r="S232" s="73"/>
      <c r="T232" s="73"/>
      <c r="U232" s="73"/>
      <c r="V232" s="73"/>
      <c r="W232" s="73"/>
      <c r="X232" s="73"/>
      <c r="Y232" s="73"/>
      <c r="Z232" s="73"/>
    </row>
    <row r="233" spans="1:26" ht="15.75" customHeight="1">
      <c r="A233" s="73"/>
      <c r="B233" s="73"/>
      <c r="C233" s="73"/>
      <c r="D233" s="73"/>
      <c r="E233" s="73"/>
      <c r="F233" s="73"/>
      <c r="G233" s="591"/>
      <c r="H233" s="2131"/>
      <c r="I233" s="73"/>
      <c r="J233" s="73"/>
      <c r="K233" s="74"/>
      <c r="L233" s="74"/>
      <c r="M233" s="989"/>
      <c r="N233" s="74"/>
      <c r="O233" s="1860"/>
      <c r="P233" s="73"/>
      <c r="Q233" s="73"/>
      <c r="R233" s="73"/>
      <c r="S233" s="73"/>
      <c r="T233" s="73"/>
      <c r="U233" s="73"/>
      <c r="V233" s="73"/>
      <c r="W233" s="73"/>
      <c r="X233" s="73"/>
      <c r="Y233" s="73"/>
      <c r="Z233" s="73"/>
    </row>
    <row r="234" spans="1:26" ht="15.75" customHeight="1">
      <c r="A234" s="73"/>
      <c r="B234" s="73"/>
      <c r="C234" s="73"/>
      <c r="D234" s="73"/>
      <c r="E234" s="73"/>
      <c r="F234" s="73"/>
      <c r="G234" s="591"/>
      <c r="H234" s="2131"/>
      <c r="I234" s="73"/>
      <c r="J234" s="73"/>
      <c r="K234" s="74"/>
      <c r="L234" s="74"/>
      <c r="M234" s="989"/>
      <c r="N234" s="74"/>
      <c r="O234" s="1860"/>
      <c r="P234" s="73"/>
      <c r="Q234" s="73"/>
      <c r="R234" s="73"/>
      <c r="S234" s="73"/>
      <c r="T234" s="73"/>
      <c r="U234" s="73"/>
      <c r="V234" s="73"/>
      <c r="W234" s="73"/>
      <c r="X234" s="73"/>
      <c r="Y234" s="73"/>
      <c r="Z234" s="73"/>
    </row>
    <row r="235" spans="1:26" ht="15.75" customHeight="1">
      <c r="A235" s="73"/>
      <c r="B235" s="73"/>
      <c r="C235" s="73"/>
      <c r="D235" s="73"/>
      <c r="E235" s="73"/>
      <c r="F235" s="73"/>
      <c r="G235" s="591"/>
      <c r="H235" s="2131"/>
      <c r="I235" s="73"/>
      <c r="J235" s="73"/>
      <c r="K235" s="74"/>
      <c r="L235" s="74"/>
      <c r="M235" s="989"/>
      <c r="N235" s="74"/>
      <c r="O235" s="1860"/>
      <c r="P235" s="73"/>
      <c r="Q235" s="73"/>
      <c r="R235" s="73"/>
      <c r="S235" s="73"/>
      <c r="T235" s="73"/>
      <c r="U235" s="73"/>
      <c r="V235" s="73"/>
      <c r="W235" s="73"/>
      <c r="X235" s="73"/>
      <c r="Y235" s="73"/>
      <c r="Z235" s="73"/>
    </row>
    <row r="236" spans="1:26" ht="15.75" customHeight="1">
      <c r="A236" s="73"/>
      <c r="B236" s="73"/>
      <c r="C236" s="73"/>
      <c r="D236" s="73"/>
      <c r="E236" s="73"/>
      <c r="F236" s="73"/>
      <c r="G236" s="591"/>
      <c r="H236" s="2131"/>
      <c r="I236" s="73"/>
      <c r="J236" s="73"/>
      <c r="K236" s="74"/>
      <c r="L236" s="74"/>
      <c r="M236" s="989"/>
      <c r="N236" s="74"/>
      <c r="O236" s="1860"/>
      <c r="P236" s="73"/>
      <c r="Q236" s="73"/>
      <c r="R236" s="73"/>
      <c r="S236" s="73"/>
      <c r="T236" s="73"/>
      <c r="U236" s="73"/>
      <c r="V236" s="73"/>
      <c r="W236" s="73"/>
      <c r="X236" s="73"/>
      <c r="Y236" s="73"/>
      <c r="Z236" s="73"/>
    </row>
    <row r="237" spans="1:26" ht="15.75" customHeight="1">
      <c r="A237" s="73"/>
      <c r="B237" s="73"/>
      <c r="C237" s="73"/>
      <c r="D237" s="73"/>
      <c r="E237" s="73"/>
      <c r="F237" s="73"/>
      <c r="G237" s="591"/>
      <c r="H237" s="2131"/>
      <c r="I237" s="73"/>
      <c r="J237" s="73"/>
      <c r="K237" s="74"/>
      <c r="L237" s="74"/>
      <c r="M237" s="989"/>
      <c r="N237" s="74"/>
      <c r="O237" s="1860"/>
      <c r="P237" s="73"/>
      <c r="Q237" s="73"/>
      <c r="R237" s="73"/>
      <c r="S237" s="73"/>
      <c r="T237" s="73"/>
      <c r="U237" s="73"/>
      <c r="V237" s="73"/>
      <c r="W237" s="73"/>
      <c r="X237" s="73"/>
      <c r="Y237" s="73"/>
      <c r="Z237" s="73"/>
    </row>
    <row r="238" spans="1:26" ht="15.75" customHeight="1">
      <c r="A238" s="73"/>
      <c r="B238" s="73"/>
      <c r="C238" s="73"/>
      <c r="D238" s="73"/>
      <c r="E238" s="73"/>
      <c r="F238" s="73"/>
      <c r="G238" s="591"/>
      <c r="H238" s="2131"/>
      <c r="I238" s="73"/>
      <c r="J238" s="73"/>
      <c r="K238" s="74"/>
      <c r="L238" s="74"/>
      <c r="M238" s="989"/>
      <c r="N238" s="74"/>
      <c r="O238" s="1860"/>
      <c r="P238" s="73"/>
      <c r="Q238" s="73"/>
      <c r="R238" s="73"/>
      <c r="S238" s="73"/>
      <c r="T238" s="73"/>
      <c r="U238" s="73"/>
      <c r="V238" s="73"/>
      <c r="W238" s="73"/>
      <c r="X238" s="73"/>
      <c r="Y238" s="73"/>
      <c r="Z238" s="73"/>
    </row>
    <row r="239" spans="1:26" ht="15.75" customHeight="1">
      <c r="A239" s="73"/>
      <c r="B239" s="73"/>
      <c r="C239" s="73"/>
      <c r="D239" s="73"/>
      <c r="E239" s="73"/>
      <c r="F239" s="73"/>
      <c r="G239" s="591"/>
      <c r="H239" s="2131"/>
      <c r="I239" s="73"/>
      <c r="J239" s="73"/>
      <c r="K239" s="74"/>
      <c r="L239" s="74"/>
      <c r="M239" s="989"/>
      <c r="N239" s="74"/>
      <c r="O239" s="1860"/>
      <c r="P239" s="73"/>
      <c r="Q239" s="73"/>
      <c r="R239" s="73"/>
      <c r="S239" s="73"/>
      <c r="T239" s="73"/>
      <c r="U239" s="73"/>
      <c r="V239" s="73"/>
      <c r="W239" s="73"/>
      <c r="X239" s="73"/>
      <c r="Y239" s="73"/>
      <c r="Z239" s="73"/>
    </row>
    <row r="240" spans="1:26" ht="15.75" customHeight="1">
      <c r="A240" s="73"/>
      <c r="B240" s="73"/>
      <c r="C240" s="73"/>
      <c r="D240" s="73"/>
      <c r="E240" s="73"/>
      <c r="F240" s="73"/>
      <c r="G240" s="591"/>
      <c r="H240" s="2131"/>
      <c r="I240" s="73"/>
      <c r="J240" s="73"/>
      <c r="K240" s="74"/>
      <c r="L240" s="74"/>
      <c r="M240" s="989"/>
      <c r="N240" s="74"/>
      <c r="O240" s="1860"/>
      <c r="P240" s="73"/>
      <c r="Q240" s="73"/>
      <c r="R240" s="73"/>
      <c r="S240" s="73"/>
      <c r="T240" s="73"/>
      <c r="U240" s="73"/>
      <c r="V240" s="73"/>
      <c r="W240" s="73"/>
      <c r="X240" s="73"/>
      <c r="Y240" s="73"/>
      <c r="Z240" s="73"/>
    </row>
    <row r="241" spans="1:26" ht="15.75" customHeight="1">
      <c r="A241" s="73"/>
      <c r="B241" s="73"/>
      <c r="C241" s="73"/>
      <c r="D241" s="73"/>
      <c r="E241" s="73"/>
      <c r="F241" s="73"/>
      <c r="G241" s="591"/>
      <c r="H241" s="2131"/>
      <c r="I241" s="73"/>
      <c r="J241" s="73"/>
      <c r="K241" s="74"/>
      <c r="L241" s="74"/>
      <c r="M241" s="989"/>
      <c r="N241" s="74"/>
      <c r="O241" s="1860"/>
      <c r="P241" s="73"/>
      <c r="Q241" s="73"/>
      <c r="R241" s="73"/>
      <c r="S241" s="73"/>
      <c r="T241" s="73"/>
      <c r="U241" s="73"/>
      <c r="V241" s="73"/>
      <c r="W241" s="73"/>
      <c r="X241" s="73"/>
      <c r="Y241" s="73"/>
      <c r="Z241" s="73"/>
    </row>
    <row r="242" spans="1:26" ht="15.75" customHeight="1">
      <c r="A242" s="73"/>
      <c r="B242" s="73"/>
      <c r="C242" s="73"/>
      <c r="D242" s="73"/>
      <c r="E242" s="73"/>
      <c r="F242" s="73"/>
      <c r="G242" s="591"/>
      <c r="H242" s="2131"/>
      <c r="I242" s="73"/>
      <c r="J242" s="73"/>
      <c r="K242" s="74"/>
      <c r="L242" s="74"/>
      <c r="M242" s="989"/>
      <c r="N242" s="74"/>
      <c r="O242" s="1860"/>
      <c r="P242" s="73"/>
      <c r="Q242" s="73"/>
      <c r="R242" s="73"/>
      <c r="S242" s="73"/>
      <c r="T242" s="73"/>
      <c r="U242" s="73"/>
      <c r="V242" s="73"/>
      <c r="W242" s="73"/>
      <c r="X242" s="73"/>
      <c r="Y242" s="73"/>
      <c r="Z242" s="73"/>
    </row>
    <row r="243" spans="1:26" ht="15.75" customHeight="1">
      <c r="A243" s="73"/>
      <c r="B243" s="73"/>
      <c r="C243" s="73"/>
      <c r="D243" s="73"/>
      <c r="E243" s="73"/>
      <c r="F243" s="73"/>
      <c r="G243" s="591"/>
      <c r="H243" s="2131"/>
      <c r="I243" s="73"/>
      <c r="J243" s="73"/>
      <c r="K243" s="74"/>
      <c r="L243" s="74"/>
      <c r="M243" s="989"/>
      <c r="N243" s="74"/>
      <c r="O243" s="1860"/>
      <c r="P243" s="73"/>
      <c r="Q243" s="73"/>
      <c r="R243" s="73"/>
      <c r="S243" s="73"/>
      <c r="T243" s="73"/>
      <c r="U243" s="73"/>
      <c r="V243" s="73"/>
      <c r="W243" s="73"/>
      <c r="X243" s="73"/>
      <c r="Y243" s="73"/>
      <c r="Z243" s="73"/>
    </row>
    <row r="244" spans="1:26" ht="15.75" customHeight="1">
      <c r="A244" s="73"/>
      <c r="B244" s="73"/>
      <c r="C244" s="73"/>
      <c r="D244" s="73"/>
      <c r="E244" s="73"/>
      <c r="F244" s="73"/>
      <c r="G244" s="591"/>
      <c r="H244" s="2131"/>
      <c r="I244" s="73"/>
      <c r="J244" s="73"/>
      <c r="K244" s="74"/>
      <c r="L244" s="74"/>
      <c r="M244" s="989"/>
      <c r="N244" s="74"/>
      <c r="O244" s="1860"/>
      <c r="P244" s="73"/>
      <c r="Q244" s="73"/>
      <c r="R244" s="73"/>
      <c r="S244" s="73"/>
      <c r="T244" s="73"/>
      <c r="U244" s="73"/>
      <c r="V244" s="73"/>
      <c r="W244" s="73"/>
      <c r="X244" s="73"/>
      <c r="Y244" s="73"/>
      <c r="Z244" s="73"/>
    </row>
    <row r="245" spans="1:26" ht="15.75" customHeight="1">
      <c r="A245" s="73"/>
      <c r="B245" s="73"/>
      <c r="C245" s="73"/>
      <c r="D245" s="73"/>
      <c r="E245" s="73"/>
      <c r="F245" s="73"/>
      <c r="G245" s="591"/>
      <c r="H245" s="2131"/>
      <c r="I245" s="73"/>
      <c r="J245" s="73"/>
      <c r="K245" s="74"/>
      <c r="L245" s="74"/>
      <c r="M245" s="989"/>
      <c r="N245" s="74"/>
      <c r="O245" s="1860"/>
      <c r="P245" s="73"/>
      <c r="Q245" s="73"/>
      <c r="R245" s="73"/>
      <c r="S245" s="73"/>
      <c r="T245" s="73"/>
      <c r="U245" s="73"/>
      <c r="V245" s="73"/>
      <c r="W245" s="73"/>
      <c r="X245" s="73"/>
      <c r="Y245" s="73"/>
      <c r="Z245" s="73"/>
    </row>
    <row r="246" spans="1:26" ht="15.75" customHeight="1">
      <c r="A246" s="73"/>
      <c r="B246" s="73"/>
      <c r="C246" s="73"/>
      <c r="D246" s="73"/>
      <c r="E246" s="73"/>
      <c r="F246" s="73"/>
      <c r="G246" s="591"/>
      <c r="H246" s="2131"/>
      <c r="I246" s="73"/>
      <c r="J246" s="73"/>
      <c r="K246" s="74"/>
      <c r="L246" s="74"/>
      <c r="M246" s="989"/>
      <c r="N246" s="74"/>
      <c r="O246" s="1860"/>
      <c r="P246" s="73"/>
      <c r="Q246" s="73"/>
      <c r="R246" s="73"/>
      <c r="S246" s="73"/>
      <c r="T246" s="73"/>
      <c r="U246" s="73"/>
      <c r="V246" s="73"/>
      <c r="W246" s="73"/>
      <c r="X246" s="73"/>
      <c r="Y246" s="73"/>
      <c r="Z246" s="73"/>
    </row>
    <row r="247" spans="1:26" ht="15.75" customHeight="1">
      <c r="A247" s="73"/>
      <c r="B247" s="73"/>
      <c r="C247" s="73"/>
      <c r="D247" s="73"/>
      <c r="E247" s="73"/>
      <c r="F247" s="73"/>
      <c r="G247" s="591"/>
      <c r="H247" s="2131"/>
      <c r="I247" s="73"/>
      <c r="J247" s="73"/>
      <c r="K247" s="74"/>
      <c r="L247" s="74"/>
      <c r="M247" s="989"/>
      <c r="N247" s="74"/>
      <c r="O247" s="1860"/>
      <c r="P247" s="73"/>
      <c r="Q247" s="73"/>
      <c r="R247" s="73"/>
      <c r="S247" s="73"/>
      <c r="T247" s="73"/>
      <c r="U247" s="73"/>
      <c r="V247" s="73"/>
      <c r="W247" s="73"/>
      <c r="X247" s="73"/>
      <c r="Y247" s="73"/>
      <c r="Z247" s="73"/>
    </row>
    <row r="248" spans="1:26" ht="15.75" customHeight="1">
      <c r="A248" s="73"/>
      <c r="B248" s="73"/>
      <c r="C248" s="73"/>
      <c r="D248" s="73"/>
      <c r="E248" s="73"/>
      <c r="F248" s="73"/>
      <c r="G248" s="591"/>
      <c r="H248" s="2131"/>
      <c r="I248" s="73"/>
      <c r="J248" s="73"/>
      <c r="K248" s="74"/>
      <c r="L248" s="74"/>
      <c r="M248" s="989"/>
      <c r="N248" s="74"/>
      <c r="O248" s="1860"/>
      <c r="P248" s="73"/>
      <c r="Q248" s="73"/>
      <c r="R248" s="73"/>
      <c r="S248" s="73"/>
      <c r="T248" s="73"/>
      <c r="U248" s="73"/>
      <c r="V248" s="73"/>
      <c r="W248" s="73"/>
      <c r="X248" s="73"/>
      <c r="Y248" s="73"/>
      <c r="Z248" s="73"/>
    </row>
    <row r="249" spans="1:26" ht="15.75" customHeight="1">
      <c r="A249" s="73"/>
      <c r="B249" s="73"/>
      <c r="C249" s="73"/>
      <c r="D249" s="73"/>
      <c r="E249" s="73"/>
      <c r="F249" s="73"/>
      <c r="G249" s="591"/>
      <c r="H249" s="2131"/>
      <c r="I249" s="73"/>
      <c r="J249" s="73"/>
      <c r="K249" s="74"/>
      <c r="L249" s="74"/>
      <c r="M249" s="989"/>
      <c r="N249" s="74"/>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2131"/>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2131"/>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2131"/>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2131"/>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2131"/>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2131"/>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2131"/>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2131"/>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2131"/>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2131"/>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2131"/>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2131"/>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2131"/>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2131"/>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2131"/>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2131"/>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2131"/>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2131"/>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2131"/>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2131"/>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2131"/>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2131"/>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2131"/>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2131"/>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2131"/>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2131"/>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2131"/>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2131"/>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2131"/>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2131"/>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2131"/>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2131"/>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2131"/>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2131"/>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2131"/>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2131"/>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2131"/>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2131"/>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2131"/>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2131"/>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2131"/>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2131"/>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2131"/>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2131"/>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2131"/>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2131"/>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2131"/>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2131"/>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2131"/>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2131"/>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2131"/>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2131"/>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2131"/>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2131"/>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2131"/>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2131"/>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2131"/>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2131"/>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2131"/>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2131"/>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2131"/>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2131"/>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2131"/>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2131"/>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2131"/>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2131"/>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2131"/>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2131"/>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2131"/>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2131"/>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2131"/>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2131"/>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2131"/>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2131"/>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2131"/>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2131"/>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2131"/>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2131"/>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2131"/>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2131"/>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2131"/>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2131"/>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2131"/>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2131"/>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2131"/>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2131"/>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2131"/>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2131"/>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2131"/>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2131"/>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2131"/>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2131"/>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2131"/>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2131"/>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2131"/>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2131"/>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2131"/>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2131"/>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2131"/>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2131"/>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2131"/>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2131"/>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2131"/>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2131"/>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2131"/>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2131"/>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2131"/>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2131"/>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2131"/>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2131"/>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2131"/>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2131"/>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2131"/>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2131"/>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2131"/>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2131"/>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2131"/>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2131"/>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2131"/>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2131"/>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2131"/>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2131"/>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2131"/>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2131"/>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2131"/>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2131"/>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2131"/>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2131"/>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2131"/>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2131"/>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2131"/>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2131"/>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2131"/>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2131"/>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2131"/>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2131"/>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2131"/>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2131"/>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2131"/>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2131"/>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2131"/>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2131"/>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2131"/>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2131"/>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2131"/>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2131"/>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2131"/>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2131"/>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2131"/>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2131"/>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2131"/>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2131"/>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2131"/>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2131"/>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2131"/>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2131"/>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2131"/>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2131"/>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2131"/>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2131"/>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2131"/>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2131"/>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2131"/>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2131"/>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2131"/>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2131"/>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2131"/>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2131"/>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2131"/>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2131"/>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2131"/>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2131"/>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2131"/>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2131"/>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2131"/>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2131"/>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2131"/>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2131"/>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2131"/>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2131"/>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2131"/>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2131"/>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2131"/>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2131"/>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2131"/>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2131"/>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2131"/>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2131"/>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2131"/>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2131"/>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2131"/>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2131"/>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2131"/>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2131"/>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2131"/>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2131"/>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2131"/>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2131"/>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2131"/>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2131"/>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2131"/>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2131"/>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2131"/>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2131"/>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2131"/>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2131"/>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2131"/>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2131"/>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2131"/>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2131"/>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2131"/>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2131"/>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2131"/>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2131"/>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2131"/>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2131"/>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2131"/>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2131"/>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2131"/>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2131"/>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2131"/>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2131"/>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2131"/>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2131"/>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2131"/>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2131"/>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2131"/>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2131"/>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2131"/>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2131"/>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2131"/>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2131"/>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2131"/>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2131"/>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2131"/>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2131"/>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2131"/>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2131"/>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2131"/>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2131"/>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2131"/>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2131"/>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2131"/>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2131"/>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2131"/>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2131"/>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2131"/>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2131"/>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2131"/>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2131"/>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2131"/>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2131"/>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2131"/>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2131"/>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2131"/>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2131"/>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2131"/>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2131"/>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2131"/>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2131"/>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2131"/>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2131"/>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2131"/>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2131"/>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2131"/>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2131"/>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2131"/>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2131"/>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2131"/>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2131"/>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2131"/>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2131"/>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2131"/>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2131"/>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2131"/>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2131"/>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2131"/>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2131"/>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2131"/>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2131"/>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2131"/>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2131"/>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2131"/>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2131"/>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2131"/>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2131"/>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2131"/>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2131"/>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2131"/>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2131"/>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2131"/>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2131"/>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2131"/>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2131"/>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2131"/>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2131"/>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2131"/>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2131"/>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2131"/>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2131"/>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2131"/>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2131"/>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2131"/>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2131"/>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2131"/>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2131"/>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2131"/>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2131"/>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2131"/>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2131"/>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2131"/>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2131"/>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2131"/>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2131"/>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2131"/>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2131"/>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2131"/>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2131"/>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2131"/>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2131"/>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2131"/>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2131"/>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2131"/>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2131"/>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2131"/>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2131"/>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2131"/>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2131"/>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2131"/>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2131"/>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2131"/>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2131"/>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2131"/>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2131"/>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2131"/>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2131"/>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2131"/>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2131"/>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2131"/>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2131"/>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2131"/>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2131"/>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2131"/>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2131"/>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2131"/>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2131"/>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2131"/>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2131"/>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2131"/>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2131"/>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2131"/>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2131"/>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2131"/>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2131"/>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2131"/>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2131"/>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2131"/>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2131"/>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2131"/>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2131"/>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2131"/>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2131"/>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2131"/>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2131"/>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2131"/>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2131"/>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2131"/>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2131"/>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2131"/>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2131"/>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2131"/>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2131"/>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2131"/>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2131"/>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2131"/>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2131"/>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2131"/>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2131"/>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2131"/>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2131"/>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2131"/>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2131"/>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2131"/>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2131"/>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2131"/>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2131"/>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2131"/>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2131"/>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2131"/>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2131"/>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2131"/>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2131"/>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2131"/>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2131"/>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2131"/>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2131"/>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2131"/>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2131"/>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2131"/>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2131"/>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2131"/>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2131"/>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2131"/>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2131"/>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2131"/>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2131"/>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2131"/>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2131"/>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2131"/>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2131"/>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2131"/>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2131"/>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2131"/>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2131"/>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2131"/>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2131"/>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2131"/>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2131"/>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2131"/>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2131"/>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2131"/>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2131"/>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2131"/>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2131"/>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2131"/>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2131"/>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2131"/>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2131"/>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2131"/>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2131"/>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2131"/>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2131"/>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2131"/>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2131"/>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2131"/>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2131"/>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2131"/>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2131"/>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2131"/>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2131"/>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2131"/>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2131"/>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2131"/>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2131"/>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2131"/>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2131"/>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2131"/>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2131"/>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2131"/>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2131"/>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2131"/>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2131"/>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2131"/>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2131"/>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2131"/>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2131"/>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2131"/>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2131"/>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2131"/>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2131"/>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2131"/>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2131"/>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2131"/>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2131"/>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2131"/>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2131"/>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2131"/>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2131"/>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2131"/>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2131"/>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2131"/>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2131"/>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2131"/>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2131"/>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2131"/>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2131"/>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2131"/>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2131"/>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2131"/>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2131"/>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2131"/>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2131"/>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2131"/>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2131"/>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2131"/>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2131"/>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2131"/>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2131"/>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2131"/>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2131"/>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2131"/>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2131"/>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2131"/>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2131"/>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2131"/>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2131"/>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2131"/>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2131"/>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2131"/>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2131"/>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2131"/>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2131"/>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2131"/>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2131"/>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2131"/>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2131"/>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2131"/>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2131"/>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2131"/>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2131"/>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2131"/>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2131"/>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2131"/>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2131"/>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2131"/>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2131"/>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2131"/>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2131"/>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2131"/>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2131"/>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2131"/>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2131"/>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2131"/>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2131"/>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2131"/>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2131"/>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2131"/>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2131"/>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2131"/>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2131"/>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2131"/>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2131"/>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2131"/>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2131"/>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2131"/>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2131"/>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2131"/>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2131"/>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2131"/>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2131"/>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2131"/>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2131"/>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2131"/>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2131"/>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2131"/>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2131"/>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2131"/>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2131"/>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2131"/>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2131"/>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2131"/>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2131"/>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2131"/>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2131"/>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2131"/>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2131"/>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2131"/>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2131"/>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2131"/>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2131"/>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2131"/>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2131"/>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2131"/>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2131"/>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2131"/>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2131"/>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2131"/>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2131"/>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2131"/>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2131"/>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2131"/>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2131"/>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2131"/>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2131"/>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2131"/>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2131"/>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2131"/>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2131"/>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2131"/>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2131"/>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2131"/>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2131"/>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2131"/>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2131"/>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2131"/>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2131"/>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2131"/>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2131"/>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2131"/>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2131"/>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2131"/>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2131"/>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2131"/>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2131"/>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2131"/>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2131"/>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2131"/>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2131"/>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2131"/>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2131"/>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2131"/>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2131"/>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2131"/>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2131"/>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2131"/>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2131"/>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2131"/>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2131"/>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2131"/>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2131"/>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2131"/>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2131"/>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2131"/>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2131"/>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2131"/>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2131"/>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2131"/>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2131"/>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2131"/>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2131"/>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2131"/>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2131"/>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2131"/>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2131"/>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2131"/>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2131"/>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2131"/>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2131"/>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2131"/>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2131"/>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2131"/>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2131"/>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2131"/>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2131"/>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2131"/>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2131"/>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2131"/>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2131"/>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2131"/>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2131"/>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2131"/>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2131"/>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2131"/>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2131"/>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2131"/>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2131"/>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2131"/>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2131"/>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2131"/>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2131"/>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2131"/>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2131"/>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2131"/>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2131"/>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2131"/>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2131"/>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2131"/>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2131"/>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2131"/>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2131"/>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2131"/>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2131"/>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2131"/>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2131"/>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2131"/>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2131"/>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2131"/>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2131"/>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2131"/>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2131"/>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2131"/>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2131"/>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2131"/>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2131"/>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2131"/>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2131"/>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2131"/>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2131"/>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2131"/>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2131"/>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2131"/>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2131"/>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2131"/>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2131"/>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2131"/>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2131"/>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2131"/>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2131"/>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2131"/>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2131"/>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2131"/>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2131"/>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2131"/>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2131"/>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2131"/>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2131"/>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2131"/>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2131"/>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2131"/>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2131"/>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2131"/>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2131"/>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2131"/>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2131"/>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2131"/>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2131"/>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2131"/>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2131"/>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2131"/>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2131"/>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2131"/>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2131"/>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2131"/>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2131"/>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2131"/>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2131"/>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2131"/>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2131"/>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2131"/>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2131"/>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2131"/>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2131"/>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2131"/>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2131"/>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2131"/>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2131"/>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2131"/>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2131"/>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2131"/>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2131"/>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2131"/>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2131"/>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2131"/>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2131"/>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2131"/>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2131"/>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2131"/>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2131"/>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2131"/>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2131"/>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2131"/>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2131"/>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2131"/>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2131"/>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2131"/>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2131"/>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2131"/>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2131"/>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2131"/>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2131"/>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2131"/>
      <c r="I1000" s="73"/>
      <c r="J1000" s="73"/>
      <c r="K1000" s="74"/>
      <c r="L1000" s="74"/>
      <c r="M1000" s="989"/>
      <c r="N1000" s="74"/>
      <c r="O1000" s="1860"/>
      <c r="P1000" s="73"/>
      <c r="Q1000" s="73"/>
      <c r="R1000" s="73"/>
      <c r="S1000" s="73"/>
      <c r="T1000" s="73"/>
      <c r="U1000" s="73"/>
      <c r="V1000" s="73"/>
      <c r="W1000" s="73"/>
      <c r="X1000" s="73"/>
      <c r="Y1000" s="73"/>
      <c r="Z1000" s="73"/>
    </row>
  </sheetData>
  <mergeCells count="6">
    <mergeCell ref="G5:K5"/>
    <mergeCell ref="B1:M1"/>
    <mergeCell ref="B2:C2"/>
    <mergeCell ref="F2:M2"/>
    <mergeCell ref="F3:N3"/>
    <mergeCell ref="F4:N4"/>
  </mergeCells>
  <conditionalFormatting sqref="H61:H63 H68:H70">
    <cfRule type="cellIs" dxfId="69" priority="1" stopIfTrue="1" operator="equal">
      <formula>0</formula>
    </cfRule>
  </conditionalFormatting>
  <conditionalFormatting sqref="H61:H63 H68:H70">
    <cfRule type="cellIs" dxfId="68" priority="2" stopIfTrue="1" operator="equal">
      <formula>0</formula>
    </cfRule>
  </conditionalFormatting>
  <conditionalFormatting sqref="H14">
    <cfRule type="cellIs" dxfId="67" priority="3" stopIfTrue="1" operator="equal">
      <formula>0</formula>
    </cfRule>
  </conditionalFormatting>
  <conditionalFormatting sqref="H14">
    <cfRule type="cellIs" dxfId="66" priority="4" stopIfTrue="1" operator="equal">
      <formula>0</formula>
    </cfRule>
  </conditionalFormatting>
  <conditionalFormatting sqref="H31:H32">
    <cfRule type="cellIs" dxfId="65" priority="5" stopIfTrue="1" operator="equal">
      <formula>0</formula>
    </cfRule>
  </conditionalFormatting>
  <conditionalFormatting sqref="H31:H32">
    <cfRule type="cellIs" dxfId="64" priority="6" stopIfTrue="1" operator="equal">
      <formula>0</formula>
    </cfRule>
  </conditionalFormatting>
  <conditionalFormatting sqref="H21">
    <cfRule type="cellIs" dxfId="63" priority="7" stopIfTrue="1" operator="equal">
      <formula>0</formula>
    </cfRule>
  </conditionalFormatting>
  <conditionalFormatting sqref="H21">
    <cfRule type="cellIs" dxfId="62" priority="8" stopIfTrue="1" operator="equal">
      <formula>0</formula>
    </cfRule>
  </conditionalFormatting>
  <conditionalFormatting sqref="H28">
    <cfRule type="cellIs" dxfId="61" priority="9" stopIfTrue="1" operator="equal">
      <formula>0</formula>
    </cfRule>
  </conditionalFormatting>
  <conditionalFormatting sqref="H28">
    <cfRule type="cellIs" dxfId="60" priority="10" stopIfTrue="1" operator="equal">
      <formula>0</formula>
    </cfRule>
  </conditionalFormatting>
  <conditionalFormatting sqref="H29">
    <cfRule type="cellIs" dxfId="59" priority="11" stopIfTrue="1" operator="equal">
      <formula>0</formula>
    </cfRule>
  </conditionalFormatting>
  <conditionalFormatting sqref="H29">
    <cfRule type="cellIs" dxfId="58" priority="12" stopIfTrue="1" operator="equal">
      <formula>0</formula>
    </cfRule>
  </conditionalFormatting>
  <conditionalFormatting sqref="H11">
    <cfRule type="cellIs" dxfId="57" priority="13" stopIfTrue="1" operator="equal">
      <formula>0</formula>
    </cfRule>
  </conditionalFormatting>
  <conditionalFormatting sqref="H11">
    <cfRule type="cellIs" dxfId="56" priority="14" stopIfTrue="1" operator="equal">
      <formula>0</formula>
    </cfRule>
  </conditionalFormatting>
  <conditionalFormatting sqref="H16">
    <cfRule type="cellIs" dxfId="55" priority="15" stopIfTrue="1" operator="equal">
      <formula>0</formula>
    </cfRule>
  </conditionalFormatting>
  <conditionalFormatting sqref="H16">
    <cfRule type="cellIs" dxfId="54" priority="16" stopIfTrue="1" operator="equal">
      <formula>0</formula>
    </cfRule>
  </conditionalFormatting>
  <conditionalFormatting sqref="H18">
    <cfRule type="cellIs" dxfId="53" priority="17" stopIfTrue="1" operator="equal">
      <formula>0</formula>
    </cfRule>
  </conditionalFormatting>
  <conditionalFormatting sqref="H18">
    <cfRule type="cellIs" dxfId="52" priority="18" stopIfTrue="1" operator="equal">
      <formula>0</formula>
    </cfRule>
  </conditionalFormatting>
  <conditionalFormatting sqref="H20">
    <cfRule type="cellIs" dxfId="51" priority="19" stopIfTrue="1" operator="equal">
      <formula>0</formula>
    </cfRule>
  </conditionalFormatting>
  <conditionalFormatting sqref="H20">
    <cfRule type="cellIs" dxfId="50" priority="20" stopIfTrue="1" operator="equal">
      <formula>0</formula>
    </cfRule>
  </conditionalFormatting>
  <conditionalFormatting sqref="H23">
    <cfRule type="cellIs" dxfId="49" priority="21" stopIfTrue="1" operator="equal">
      <formula>0</formula>
    </cfRule>
  </conditionalFormatting>
  <conditionalFormatting sqref="H23">
    <cfRule type="cellIs" dxfId="48" priority="22" stopIfTrue="1" operator="equal">
      <formula>0</formula>
    </cfRule>
  </conditionalFormatting>
  <conditionalFormatting sqref="H25">
    <cfRule type="cellIs" dxfId="47" priority="23" stopIfTrue="1" operator="equal">
      <formula>0</formula>
    </cfRule>
  </conditionalFormatting>
  <conditionalFormatting sqref="H25">
    <cfRule type="cellIs" dxfId="46" priority="24" stopIfTrue="1" operator="equal">
      <formula>0</formula>
    </cfRule>
  </conditionalFormatting>
  <conditionalFormatting sqref="H27">
    <cfRule type="cellIs" dxfId="45" priority="25" stopIfTrue="1" operator="equal">
      <formula>0</formula>
    </cfRule>
  </conditionalFormatting>
  <conditionalFormatting sqref="H27">
    <cfRule type="cellIs" dxfId="44" priority="26" stopIfTrue="1" operator="equal">
      <formula>0</formula>
    </cfRule>
  </conditionalFormatting>
  <conditionalFormatting sqref="H34">
    <cfRule type="cellIs" dxfId="43" priority="27" stopIfTrue="1" operator="equal">
      <formula>0</formula>
    </cfRule>
  </conditionalFormatting>
  <conditionalFormatting sqref="H34">
    <cfRule type="cellIs" dxfId="42" priority="28" stopIfTrue="1" operator="equal">
      <formula>0</formula>
    </cfRule>
  </conditionalFormatting>
  <conditionalFormatting sqref="H36">
    <cfRule type="cellIs" dxfId="41" priority="29" stopIfTrue="1" operator="equal">
      <formula>0</formula>
    </cfRule>
  </conditionalFormatting>
  <conditionalFormatting sqref="H36">
    <cfRule type="cellIs" dxfId="40" priority="30" stopIfTrue="1" operator="equal">
      <formula>0</formula>
    </cfRule>
  </conditionalFormatting>
  <conditionalFormatting sqref="H38">
    <cfRule type="cellIs" dxfId="39" priority="31" stopIfTrue="1" operator="equal">
      <formula>0</formula>
    </cfRule>
  </conditionalFormatting>
  <conditionalFormatting sqref="H38">
    <cfRule type="cellIs" dxfId="38" priority="32" stopIfTrue="1" operator="equal">
      <formula>0</formula>
    </cfRule>
  </conditionalFormatting>
  <conditionalFormatting sqref="H40">
    <cfRule type="cellIs" dxfId="37" priority="33" stopIfTrue="1" operator="equal">
      <formula>0</formula>
    </cfRule>
  </conditionalFormatting>
  <conditionalFormatting sqref="H40">
    <cfRule type="cellIs" dxfId="36" priority="34" stopIfTrue="1" operator="equal">
      <formula>0</formula>
    </cfRule>
  </conditionalFormatting>
  <conditionalFormatting sqref="H42">
    <cfRule type="cellIs" dxfId="35" priority="35" stopIfTrue="1" operator="equal">
      <formula>0</formula>
    </cfRule>
  </conditionalFormatting>
  <conditionalFormatting sqref="H42">
    <cfRule type="cellIs" dxfId="34" priority="36" stopIfTrue="1" operator="equal">
      <formula>0</formula>
    </cfRule>
  </conditionalFormatting>
  <conditionalFormatting sqref="H44">
    <cfRule type="cellIs" dxfId="33" priority="37" stopIfTrue="1" operator="equal">
      <formula>0</formula>
    </cfRule>
  </conditionalFormatting>
  <conditionalFormatting sqref="H44">
    <cfRule type="cellIs" dxfId="32" priority="38" stopIfTrue="1" operator="equal">
      <formula>0</formula>
    </cfRule>
  </conditionalFormatting>
  <conditionalFormatting sqref="H46">
    <cfRule type="cellIs" dxfId="31" priority="39" stopIfTrue="1" operator="equal">
      <formula>0</formula>
    </cfRule>
  </conditionalFormatting>
  <conditionalFormatting sqref="H46">
    <cfRule type="cellIs" dxfId="30" priority="40" stopIfTrue="1" operator="equal">
      <formula>0</formula>
    </cfRule>
  </conditionalFormatting>
  <conditionalFormatting sqref="H48">
    <cfRule type="cellIs" dxfId="29" priority="41" stopIfTrue="1" operator="equal">
      <formula>0</formula>
    </cfRule>
  </conditionalFormatting>
  <conditionalFormatting sqref="H48">
    <cfRule type="cellIs" dxfId="28" priority="42" stopIfTrue="1" operator="equal">
      <formula>0</formula>
    </cfRule>
  </conditionalFormatting>
  <conditionalFormatting sqref="H50">
    <cfRule type="cellIs" dxfId="27" priority="43" stopIfTrue="1" operator="equal">
      <formula>0</formula>
    </cfRule>
  </conditionalFormatting>
  <conditionalFormatting sqref="H50">
    <cfRule type="cellIs" dxfId="26" priority="44" stopIfTrue="1" operator="equal">
      <formula>0</formula>
    </cfRule>
  </conditionalFormatting>
  <conditionalFormatting sqref="H52">
    <cfRule type="cellIs" dxfId="25" priority="45" stopIfTrue="1" operator="equal">
      <formula>0</formula>
    </cfRule>
  </conditionalFormatting>
  <conditionalFormatting sqref="H52">
    <cfRule type="cellIs" dxfId="24" priority="46" stopIfTrue="1" operator="equal">
      <formula>0</formula>
    </cfRule>
  </conditionalFormatting>
  <conditionalFormatting sqref="H54">
    <cfRule type="cellIs" dxfId="23" priority="47" stopIfTrue="1" operator="equal">
      <formula>0</formula>
    </cfRule>
  </conditionalFormatting>
  <conditionalFormatting sqref="H54">
    <cfRule type="cellIs" dxfId="22" priority="48" stopIfTrue="1" operator="equal">
      <formula>0</formula>
    </cfRule>
  </conditionalFormatting>
  <conditionalFormatting sqref="H56">
    <cfRule type="cellIs" dxfId="21" priority="49" stopIfTrue="1" operator="equal">
      <formula>0</formula>
    </cfRule>
  </conditionalFormatting>
  <conditionalFormatting sqref="H56">
    <cfRule type="cellIs" dxfId="20" priority="50" stopIfTrue="1" operator="equal">
      <formula>0</formula>
    </cfRule>
  </conditionalFormatting>
  <conditionalFormatting sqref="H58">
    <cfRule type="cellIs" dxfId="19" priority="51" stopIfTrue="1" operator="equal">
      <formula>0</formula>
    </cfRule>
  </conditionalFormatting>
  <conditionalFormatting sqref="H58">
    <cfRule type="cellIs" dxfId="18" priority="52" stopIfTrue="1" operator="equal">
      <formula>0</formula>
    </cfRule>
  </conditionalFormatting>
  <conditionalFormatting sqref="H60">
    <cfRule type="cellIs" dxfId="17" priority="53" stopIfTrue="1" operator="equal">
      <formula>0</formula>
    </cfRule>
  </conditionalFormatting>
  <conditionalFormatting sqref="H60">
    <cfRule type="cellIs" dxfId="16" priority="54" stopIfTrue="1" operator="equal">
      <formula>0</formula>
    </cfRule>
  </conditionalFormatting>
  <conditionalFormatting sqref="H65">
    <cfRule type="cellIs" dxfId="15" priority="55" stopIfTrue="1" operator="equal">
      <formula>0</formula>
    </cfRule>
  </conditionalFormatting>
  <conditionalFormatting sqref="H65">
    <cfRule type="cellIs" dxfId="14" priority="56" stopIfTrue="1" operator="equal">
      <formula>0</formula>
    </cfRule>
  </conditionalFormatting>
  <conditionalFormatting sqref="H67">
    <cfRule type="cellIs" dxfId="13" priority="57" stopIfTrue="1" operator="equal">
      <formula>0</formula>
    </cfRule>
  </conditionalFormatting>
  <conditionalFormatting sqref="H67">
    <cfRule type="cellIs" dxfId="12" priority="58" stopIfTrue="1" operator="equal">
      <formula>0</formula>
    </cfRule>
  </conditionalFormatting>
  <conditionalFormatting sqref="H13">
    <cfRule type="cellIs" dxfId="11" priority="59" stopIfTrue="1" operator="equal">
      <formula>0</formula>
    </cfRule>
  </conditionalFormatting>
  <conditionalFormatting sqref="H13">
    <cfRule type="cellIs" dxfId="10" priority="60" stopIfTrue="1" operator="equal">
      <formula>0</formula>
    </cfRule>
  </conditionalFormatting>
  <hyperlinks>
    <hyperlink ref="C4" location="'Recap Sheet'!B1" display="Return to Recap Sheet" xr:uid="{00000000-0004-0000-1800-000000000000}"/>
  </hyperlinks>
  <pageMargins left="0.25" right="0.25" top="0.75" bottom="0.75" header="0" footer="0"/>
  <pageSetup paperSize="5" orientation="landscape"/>
  <rowBreaks count="2" manualBreakCount="2">
    <brk id="44" man="1"/>
    <brk id="6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AA1000"/>
  <sheetViews>
    <sheetView workbookViewId="0">
      <pane ySplit="9" topLeftCell="A46" activePane="bottomLeft" state="frozen"/>
      <selection activeCell="H10" sqref="H10"/>
      <selection pane="bottomLeft" activeCell="Q46" sqref="Q46"/>
    </sheetView>
  </sheetViews>
  <sheetFormatPr defaultColWidth="14.44140625" defaultRowHeight="15" customHeight="1"/>
  <cols>
    <col min="1" max="1" width="7.33203125" customWidth="1"/>
    <col min="2" max="2" width="32.88671875" customWidth="1"/>
    <col min="3" max="3" width="22.5546875" customWidth="1"/>
    <col min="4" max="4" width="8.88671875" customWidth="1"/>
    <col min="5" max="5" width="7.6640625" customWidth="1"/>
    <col min="6" max="6" width="6.33203125" customWidth="1"/>
    <col min="7" max="7" width="6.44140625" customWidth="1"/>
    <col min="8" max="8" width="5.5546875" customWidth="1"/>
    <col min="9" max="9" width="5.88671875" customWidth="1"/>
    <col min="10" max="10" width="3.88671875" customWidth="1"/>
    <col min="11" max="11" width="6.88671875" customWidth="1"/>
    <col min="12" max="12" width="7" customWidth="1"/>
    <col min="13" max="13" width="9.44140625" customWidth="1"/>
    <col min="14" max="14" width="7" customWidth="1"/>
    <col min="15" max="15" width="2.44140625" customWidth="1"/>
    <col min="16" max="27" width="9.109375" customWidth="1"/>
  </cols>
  <sheetData>
    <row r="1" spans="1:27" ht="16.5" customHeight="1">
      <c r="A1" s="2571"/>
      <c r="B1" s="2888" t="str">
        <f>'Recap Sheet'!A1</f>
        <v>South Carolina School Food Service Purchasing Alliance,Inc</v>
      </c>
      <c r="C1" s="2889"/>
      <c r="D1" s="2889"/>
      <c r="E1" s="2889"/>
      <c r="F1" s="2889"/>
      <c r="G1" s="2889"/>
      <c r="H1" s="2889"/>
      <c r="I1" s="2889"/>
      <c r="J1" s="2889"/>
      <c r="K1" s="2889"/>
      <c r="L1" s="2889"/>
      <c r="M1" s="2889"/>
      <c r="N1" s="2571"/>
      <c r="O1" s="2571"/>
      <c r="P1" s="2571"/>
      <c r="Q1" s="2571"/>
      <c r="R1" s="2571"/>
      <c r="S1" s="2571"/>
      <c r="T1" s="2571"/>
      <c r="U1" s="2571"/>
      <c r="V1" s="2571"/>
      <c r="W1" s="2571"/>
      <c r="X1" s="2571"/>
      <c r="Y1" s="2571"/>
      <c r="Z1" s="2571"/>
      <c r="AA1" s="2571"/>
    </row>
    <row r="2" spans="1:27" ht="16.5" customHeight="1">
      <c r="A2" s="2571"/>
      <c r="B2" s="2888" t="str">
        <f>'Recap Sheet'!A2</f>
        <v>Solicitation #B00002526</v>
      </c>
      <c r="C2" s="2889"/>
      <c r="D2" s="57"/>
      <c r="E2" s="57"/>
      <c r="F2" s="2888" t="str">
        <f>'Recap Sheet'!B2</f>
        <v>Bid Period: August 1, 2025 - July 31, 2026</v>
      </c>
      <c r="G2" s="2889"/>
      <c r="H2" s="2889"/>
      <c r="I2" s="2889"/>
      <c r="J2" s="2889"/>
      <c r="K2" s="2889"/>
      <c r="L2" s="2889"/>
      <c r="M2" s="2889"/>
      <c r="N2" s="2571"/>
      <c r="O2" s="2571"/>
      <c r="P2" s="2571"/>
      <c r="Q2" s="2571"/>
      <c r="R2" s="2571"/>
      <c r="S2" s="2571"/>
      <c r="T2" s="2571"/>
      <c r="U2" s="2571"/>
      <c r="V2" s="2571"/>
      <c r="W2" s="2571"/>
      <c r="X2" s="2571"/>
      <c r="Y2" s="2571"/>
      <c r="Z2" s="2571"/>
      <c r="AA2" s="2571"/>
    </row>
    <row r="3" spans="1:27"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c r="AA3" s="73"/>
    </row>
    <row r="4" spans="1:27" ht="18.75" customHeight="1">
      <c r="A4" s="79">
        <v>44001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c r="AA4" s="598"/>
    </row>
    <row r="5" spans="1:27" ht="15" customHeight="1">
      <c r="A5" s="79">
        <v>46000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c r="AA5" s="598"/>
    </row>
    <row r="6" spans="1:27"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c r="AA6" s="73"/>
    </row>
    <row r="7" spans="1:27"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c r="AA7" s="73"/>
    </row>
    <row r="8" spans="1:27" ht="15" customHeight="1">
      <c r="A8" s="1698"/>
      <c r="B8" s="1698" t="s">
        <v>4285</v>
      </c>
      <c r="C8" s="1167"/>
      <c r="D8" s="123"/>
      <c r="E8" s="1167"/>
      <c r="F8" s="725"/>
      <c r="G8" s="1168"/>
      <c r="H8" s="1168"/>
      <c r="I8" s="1167"/>
      <c r="J8" s="1167"/>
      <c r="K8" s="891"/>
      <c r="L8" s="891"/>
      <c r="M8" s="891"/>
      <c r="N8" s="1170"/>
      <c r="O8" s="1860"/>
      <c r="P8" s="73"/>
      <c r="Q8" s="73"/>
      <c r="R8" s="73"/>
      <c r="S8" s="73"/>
      <c r="T8" s="73"/>
      <c r="U8" s="73"/>
      <c r="V8" s="73"/>
      <c r="W8" s="73"/>
      <c r="X8" s="73"/>
      <c r="Y8" s="73"/>
      <c r="Z8" s="73"/>
      <c r="AA8" s="73"/>
    </row>
    <row r="9" spans="1:27" ht="15" customHeight="1">
      <c r="A9" s="1703"/>
      <c r="B9" s="1703"/>
      <c r="C9" s="1176"/>
      <c r="D9" s="137"/>
      <c r="E9" s="1176"/>
      <c r="F9" s="862"/>
      <c r="G9" s="1177"/>
      <c r="H9" s="1704"/>
      <c r="I9" s="1176"/>
      <c r="J9" s="1176"/>
      <c r="K9" s="1178"/>
      <c r="L9" s="1178"/>
      <c r="M9" s="1178"/>
      <c r="N9" s="1178"/>
      <c r="O9" s="1860"/>
      <c r="P9" s="73"/>
      <c r="Q9" s="73"/>
      <c r="R9" s="73"/>
      <c r="S9" s="73"/>
      <c r="T9" s="73"/>
      <c r="U9" s="73"/>
      <c r="V9" s="73"/>
      <c r="W9" s="73"/>
      <c r="X9" s="73"/>
      <c r="Y9" s="73"/>
      <c r="Z9" s="73"/>
      <c r="AA9" s="73"/>
    </row>
    <row r="10" spans="1:27" ht="16.5" customHeight="1">
      <c r="A10" s="146">
        <v>44001</v>
      </c>
      <c r="B10" s="147" t="s">
        <v>4286</v>
      </c>
      <c r="C10" s="155" t="s">
        <v>4287</v>
      </c>
      <c r="D10" s="148"/>
      <c r="E10" s="408"/>
      <c r="F10" s="152" t="s">
        <v>4288</v>
      </c>
      <c r="G10" s="239">
        <v>24</v>
      </c>
      <c r="H10" s="2598">
        <v>10</v>
      </c>
      <c r="I10" s="154">
        <f>ROUND(H10*G10/G10,2)</f>
        <v>10</v>
      </c>
      <c r="J10" s="155" t="s">
        <v>170</v>
      </c>
      <c r="K10" s="156">
        <v>0</v>
      </c>
      <c r="L10" s="165">
        <f>IF(OR(ISBLANK(K10),K10=0,H10=0,ISBLANK(H10)),,ROUND(K10+$L$5,2))</f>
        <v>0</v>
      </c>
      <c r="M10" s="555">
        <f>ROUND(L10*I10,2)</f>
        <v>0</v>
      </c>
      <c r="N10" s="1258">
        <f>ROUND(L10/G10,4)</f>
        <v>0</v>
      </c>
      <c r="O10" s="2571"/>
      <c r="P10" s="2571"/>
      <c r="Q10" s="2571"/>
      <c r="R10" s="2571"/>
      <c r="S10" s="2571"/>
      <c r="T10" s="2571"/>
      <c r="U10" s="2571"/>
      <c r="V10" s="2571"/>
      <c r="W10" s="2571"/>
      <c r="X10" s="2571"/>
      <c r="Y10" s="2571"/>
      <c r="Z10" s="2571"/>
      <c r="AA10" s="2571"/>
    </row>
    <row r="11" spans="1:27" ht="16.5" customHeight="1">
      <c r="A11" s="166"/>
      <c r="B11" s="166" t="s">
        <v>20</v>
      </c>
      <c r="C11" s="166" t="s">
        <v>4289</v>
      </c>
      <c r="D11" s="148"/>
      <c r="E11" s="769"/>
      <c r="F11" s="770" t="s">
        <v>20</v>
      </c>
      <c r="G11" s="769" t="s">
        <v>20</v>
      </c>
      <c r="H11" s="1356"/>
      <c r="I11" s="769" t="s">
        <v>20</v>
      </c>
      <c r="J11" s="650" t="s">
        <v>20</v>
      </c>
      <c r="K11" s="298"/>
      <c r="L11" s="298" t="s">
        <v>20</v>
      </c>
      <c r="M11" s="885" t="s">
        <v>20</v>
      </c>
      <c r="N11" s="2646" t="s">
        <v>20</v>
      </c>
      <c r="O11" s="2571"/>
      <c r="P11" s="2571"/>
      <c r="Q11" s="2571"/>
      <c r="R11" s="2571"/>
      <c r="S11" s="2571"/>
      <c r="T11" s="2571"/>
      <c r="U11" s="2571"/>
      <c r="V11" s="2571"/>
      <c r="W11" s="2571"/>
      <c r="X11" s="2571"/>
      <c r="Y11" s="2571"/>
      <c r="Z11" s="2571"/>
      <c r="AA11" s="2571"/>
    </row>
    <row r="12" spans="1:27" ht="16.5" customHeight="1">
      <c r="A12" s="270"/>
      <c r="B12" s="270" t="s">
        <v>20</v>
      </c>
      <c r="C12" s="270" t="s">
        <v>20</v>
      </c>
      <c r="D12" s="113"/>
      <c r="E12" s="562"/>
      <c r="F12" s="782" t="s">
        <v>20</v>
      </c>
      <c r="G12" s="562" t="s">
        <v>20</v>
      </c>
      <c r="H12" s="2600"/>
      <c r="I12" s="905" t="s">
        <v>20</v>
      </c>
      <c r="J12" s="562" t="s">
        <v>20</v>
      </c>
      <c r="K12" s="307"/>
      <c r="L12" s="307" t="s">
        <v>20</v>
      </c>
      <c r="M12" s="1197" t="s">
        <v>20</v>
      </c>
      <c r="N12" s="2647" t="s">
        <v>20</v>
      </c>
      <c r="O12" s="2571"/>
      <c r="P12" s="2571"/>
      <c r="Q12" s="2571"/>
      <c r="R12" s="2571"/>
      <c r="S12" s="2571"/>
      <c r="T12" s="2571"/>
      <c r="U12" s="2571"/>
      <c r="V12" s="2571"/>
      <c r="W12" s="2571"/>
      <c r="X12" s="2571"/>
      <c r="Y12" s="2571"/>
      <c r="Z12" s="2571"/>
      <c r="AA12" s="2571"/>
    </row>
    <row r="13" spans="1:27" ht="16.5" customHeight="1">
      <c r="A13" s="702">
        <v>44002</v>
      </c>
      <c r="B13" s="937" t="s">
        <v>4290</v>
      </c>
      <c r="C13" s="166" t="s">
        <v>4287</v>
      </c>
      <c r="D13" s="1978"/>
      <c r="E13" s="408"/>
      <c r="F13" s="2602" t="s">
        <v>4291</v>
      </c>
      <c r="G13" s="166">
        <v>24</v>
      </c>
      <c r="H13" s="2648">
        <v>10</v>
      </c>
      <c r="I13" s="155">
        <f>ROUND(H13*G13/G13,2)</f>
        <v>10</v>
      </c>
      <c r="J13" s="155" t="s">
        <v>170</v>
      </c>
      <c r="K13" s="156"/>
      <c r="L13" s="165">
        <f>IF(OR(ISBLANK(K13),K13=0,H13=0,ISBLANK(H13)),,ROUND(K13+$L$5,2))</f>
        <v>0</v>
      </c>
      <c r="M13" s="555">
        <f>ROUND(L13*I13,2)</f>
        <v>0</v>
      </c>
      <c r="N13" s="1258">
        <f>ROUND(L13/G13,4)</f>
        <v>0</v>
      </c>
      <c r="O13" s="2571"/>
      <c r="P13" s="2571"/>
      <c r="Q13" s="2571"/>
      <c r="R13" s="2571"/>
      <c r="S13" s="2571"/>
      <c r="T13" s="2571"/>
      <c r="U13" s="2571"/>
      <c r="V13" s="2571"/>
      <c r="W13" s="2571"/>
      <c r="X13" s="2571"/>
      <c r="Y13" s="2571"/>
      <c r="Z13" s="2571"/>
      <c r="AA13" s="2571"/>
    </row>
    <row r="14" spans="1:27" ht="16.5" customHeight="1">
      <c r="A14" s="270"/>
      <c r="B14" s="270" t="s">
        <v>20</v>
      </c>
      <c r="C14" s="270" t="s">
        <v>4292</v>
      </c>
      <c r="D14" s="198"/>
      <c r="E14" s="270"/>
      <c r="F14" s="2601" t="s">
        <v>20</v>
      </c>
      <c r="G14" s="270" t="s">
        <v>20</v>
      </c>
      <c r="H14" s="1746"/>
      <c r="I14" s="270"/>
      <c r="J14" s="270"/>
      <c r="K14" s="271"/>
      <c r="L14" s="271"/>
      <c r="M14" s="738"/>
      <c r="N14" s="1840"/>
      <c r="O14" s="2571"/>
      <c r="P14" s="2571"/>
      <c r="Q14" s="2571"/>
      <c r="R14" s="2571"/>
      <c r="S14" s="2571"/>
      <c r="T14" s="2571"/>
      <c r="U14" s="2571"/>
      <c r="V14" s="2571"/>
      <c r="W14" s="2571"/>
      <c r="X14" s="2571"/>
      <c r="Y14" s="2571"/>
      <c r="Z14" s="2571"/>
      <c r="AA14" s="2571"/>
    </row>
    <row r="15" spans="1:27" ht="16.5" customHeight="1">
      <c r="A15" s="146">
        <v>44003</v>
      </c>
      <c r="B15" s="147" t="s">
        <v>4293</v>
      </c>
      <c r="C15" s="155" t="s">
        <v>4287</v>
      </c>
      <c r="D15" s="155"/>
      <c r="E15" s="408"/>
      <c r="F15" s="224" t="s">
        <v>4288</v>
      </c>
      <c r="G15" s="239">
        <v>24</v>
      </c>
      <c r="H15" s="2598">
        <v>10</v>
      </c>
      <c r="I15" s="154">
        <f>ROUND(H15*G15/G15,2)</f>
        <v>10</v>
      </c>
      <c r="J15" s="155" t="s">
        <v>170</v>
      </c>
      <c r="K15" s="156"/>
      <c r="L15" s="165">
        <f>IF(OR(ISBLANK(K15),K15=0,H15=0,ISBLANK(H15)),,ROUND(K15+$L$5,2))</f>
        <v>0</v>
      </c>
      <c r="M15" s="555">
        <f>ROUND(L15*I15,2)</f>
        <v>0</v>
      </c>
      <c r="N15" s="1258">
        <f>ROUND(L15/G15,4)</f>
        <v>0</v>
      </c>
      <c r="O15" s="2571"/>
      <c r="P15" s="2571"/>
      <c r="Q15" s="2571"/>
      <c r="R15" s="2571"/>
      <c r="S15" s="2571"/>
      <c r="T15" s="2571"/>
      <c r="U15" s="2571"/>
      <c r="V15" s="2571"/>
      <c r="W15" s="2571"/>
      <c r="X15" s="2571"/>
      <c r="Y15" s="2571"/>
      <c r="Z15" s="2571"/>
      <c r="AA15" s="2571"/>
    </row>
    <row r="16" spans="1:27" ht="16.5" customHeight="1">
      <c r="A16" s="701"/>
      <c r="B16" s="356" t="s">
        <v>20</v>
      </c>
      <c r="C16" s="154" t="s">
        <v>4294</v>
      </c>
      <c r="D16" s="228"/>
      <c r="E16" s="851"/>
      <c r="F16" s="1456"/>
      <c r="G16" s="356"/>
      <c r="H16" s="1738"/>
      <c r="I16" s="166"/>
      <c r="J16" s="356"/>
      <c r="K16" s="868"/>
      <c r="L16" s="304"/>
      <c r="M16" s="326"/>
      <c r="N16" s="1261"/>
      <c r="O16" s="2571"/>
      <c r="P16" s="2571"/>
      <c r="Q16" s="2571"/>
      <c r="R16" s="2571"/>
      <c r="S16" s="2571"/>
      <c r="T16" s="2571"/>
      <c r="U16" s="2571"/>
      <c r="V16" s="2571"/>
      <c r="W16" s="2571"/>
      <c r="X16" s="2571"/>
      <c r="Y16" s="2571"/>
      <c r="Z16" s="2571"/>
      <c r="AA16" s="2571"/>
    </row>
    <row r="17" spans="1:27" ht="16.5" customHeight="1">
      <c r="A17" s="270"/>
      <c r="B17" s="270"/>
      <c r="C17" s="2588" t="s">
        <v>20</v>
      </c>
      <c r="D17" s="270"/>
      <c r="E17" s="562"/>
      <c r="F17" s="562"/>
      <c r="G17" s="562"/>
      <c r="H17" s="1599"/>
      <c r="I17" s="518" t="s">
        <v>20</v>
      </c>
      <c r="J17" s="562" t="s">
        <v>20</v>
      </c>
      <c r="K17" s="307"/>
      <c r="L17" s="246" t="s">
        <v>20</v>
      </c>
      <c r="M17" s="566" t="s">
        <v>20</v>
      </c>
      <c r="N17" s="1840" t="s">
        <v>20</v>
      </c>
      <c r="O17" s="2571"/>
      <c r="P17" s="2571"/>
      <c r="Q17" s="2571"/>
      <c r="R17" s="2571"/>
      <c r="S17" s="2571"/>
      <c r="T17" s="2571"/>
      <c r="U17" s="2571"/>
      <c r="V17" s="2571"/>
      <c r="W17" s="2571"/>
      <c r="X17" s="2571"/>
      <c r="Y17" s="2571"/>
      <c r="Z17" s="2571"/>
      <c r="AA17" s="2571"/>
    </row>
    <row r="18" spans="1:27" ht="16.5" customHeight="1">
      <c r="A18" s="371">
        <v>44004</v>
      </c>
      <c r="B18" s="1047" t="s">
        <v>4295</v>
      </c>
      <c r="C18" s="255" t="s">
        <v>4287</v>
      </c>
      <c r="D18" s="155"/>
      <c r="E18" s="384"/>
      <c r="F18" s="2649" t="s">
        <v>4288</v>
      </c>
      <c r="G18" s="255">
        <v>24</v>
      </c>
      <c r="H18" s="2598">
        <v>10</v>
      </c>
      <c r="I18" s="154">
        <f>ROUND(H18*G18/G18,2)</f>
        <v>10</v>
      </c>
      <c r="J18" s="155" t="s">
        <v>170</v>
      </c>
      <c r="K18" s="156"/>
      <c r="L18" s="165">
        <f>IF(OR(ISBLANK(K18),K18=0,H18=0,ISBLANK(H18)),,ROUND(K18+$L$5,2))</f>
        <v>0</v>
      </c>
      <c r="M18" s="555">
        <f>ROUND(L18*I18,2)</f>
        <v>0</v>
      </c>
      <c r="N18" s="1258">
        <f>ROUND(L18/G18,4)</f>
        <v>0</v>
      </c>
      <c r="O18" s="2571"/>
      <c r="P18" s="2571"/>
      <c r="Q18" s="2571"/>
      <c r="R18" s="2571"/>
      <c r="S18" s="2571"/>
      <c r="T18" s="2571"/>
      <c r="U18" s="2571"/>
      <c r="V18" s="2571"/>
      <c r="W18" s="2571"/>
      <c r="X18" s="2571"/>
      <c r="Y18" s="2571"/>
      <c r="Z18" s="2571"/>
      <c r="AA18" s="2571"/>
    </row>
    <row r="19" spans="1:27" ht="16.5" customHeight="1">
      <c r="A19" s="198"/>
      <c r="B19" s="198" t="s">
        <v>20</v>
      </c>
      <c r="C19" s="198" t="s">
        <v>4296</v>
      </c>
      <c r="D19" s="198"/>
      <c r="E19" s="198"/>
      <c r="F19" s="2212" t="s">
        <v>20</v>
      </c>
      <c r="G19" s="198"/>
      <c r="H19" s="1366"/>
      <c r="I19" s="198"/>
      <c r="J19" s="198"/>
      <c r="K19" s="198"/>
      <c r="L19" s="198"/>
      <c r="M19" s="738"/>
      <c r="N19" s="1840"/>
      <c r="O19" s="2571"/>
      <c r="P19" s="2571"/>
      <c r="Q19" s="2571"/>
      <c r="R19" s="2571"/>
      <c r="S19" s="2571"/>
      <c r="T19" s="2571"/>
      <c r="U19" s="2571"/>
      <c r="V19" s="2571"/>
      <c r="W19" s="2571"/>
      <c r="X19" s="2571"/>
      <c r="Y19" s="2571"/>
      <c r="Z19" s="2571"/>
      <c r="AA19" s="2571"/>
    </row>
    <row r="20" spans="1:27" ht="16.5" customHeight="1">
      <c r="A20" s="253">
        <v>44005</v>
      </c>
      <c r="B20" s="254" t="s">
        <v>4297</v>
      </c>
      <c r="C20" s="255" t="s">
        <v>4287</v>
      </c>
      <c r="D20" s="155"/>
      <c r="E20" s="408"/>
      <c r="F20" s="2649" t="s">
        <v>4288</v>
      </c>
      <c r="G20" s="255">
        <v>24</v>
      </c>
      <c r="H20" s="2648">
        <v>10</v>
      </c>
      <c r="I20" s="155">
        <f>ROUND(H20*G20/G20,2)</f>
        <v>10</v>
      </c>
      <c r="J20" s="155" t="s">
        <v>170</v>
      </c>
      <c r="K20" s="156"/>
      <c r="L20" s="165">
        <f>IF(OR(ISBLANK(K20),K20=0,H20=0,ISBLANK(H20)),,ROUND(K20+$L$5,2))</f>
        <v>0</v>
      </c>
      <c r="M20" s="555">
        <f>ROUND(L20*I20,2)</f>
        <v>0</v>
      </c>
      <c r="N20" s="1258">
        <f>ROUND(L20/G20,4)</f>
        <v>0</v>
      </c>
      <c r="O20" s="2571"/>
      <c r="P20" s="2571"/>
      <c r="Q20" s="2571"/>
      <c r="R20" s="2571"/>
      <c r="S20" s="2571"/>
      <c r="T20" s="2571"/>
      <c r="U20" s="2571"/>
      <c r="V20" s="2571"/>
      <c r="W20" s="2571"/>
      <c r="X20" s="2571"/>
      <c r="Y20" s="2571"/>
      <c r="Z20" s="2571"/>
      <c r="AA20" s="2571"/>
    </row>
    <row r="21" spans="1:27" ht="16.5" customHeight="1">
      <c r="A21" s="198"/>
      <c r="B21" s="198" t="s">
        <v>20</v>
      </c>
      <c r="C21" s="198" t="s">
        <v>4298</v>
      </c>
      <c r="D21" s="270"/>
      <c r="E21" s="270"/>
      <c r="F21" s="2212"/>
      <c r="G21" s="198"/>
      <c r="H21" s="1746"/>
      <c r="I21" s="270"/>
      <c r="J21" s="270"/>
      <c r="K21" s="271"/>
      <c r="L21" s="271"/>
      <c r="M21" s="738"/>
      <c r="N21" s="1840"/>
      <c r="O21" s="2571"/>
      <c r="P21" s="2571"/>
      <c r="Q21" s="2571"/>
      <c r="R21" s="2571"/>
      <c r="S21" s="2571"/>
      <c r="T21" s="2571"/>
      <c r="U21" s="2571"/>
      <c r="V21" s="2571"/>
      <c r="W21" s="2571"/>
      <c r="X21" s="2571"/>
      <c r="Y21" s="2571"/>
      <c r="Z21" s="2571"/>
      <c r="AA21" s="2571"/>
    </row>
    <row r="22" spans="1:27" ht="16.5" customHeight="1">
      <c r="A22" s="146">
        <v>44006</v>
      </c>
      <c r="B22" s="147" t="s">
        <v>4299</v>
      </c>
      <c r="C22" s="155" t="s">
        <v>4287</v>
      </c>
      <c r="D22" s="155"/>
      <c r="E22" s="408"/>
      <c r="F22" s="152" t="s">
        <v>4288</v>
      </c>
      <c r="G22" s="155">
        <v>24</v>
      </c>
      <c r="H22" s="2648">
        <v>10</v>
      </c>
      <c r="I22" s="155">
        <f>ROUND(H22*G22/G22,2)</f>
        <v>10</v>
      </c>
      <c r="J22" s="155" t="s">
        <v>170</v>
      </c>
      <c r="K22" s="156"/>
      <c r="L22" s="165">
        <f>IF(OR(ISBLANK(K22),K22=0,H22=0,ISBLANK(H22)),,ROUND(K22+$L$5,2))</f>
        <v>0</v>
      </c>
      <c r="M22" s="555">
        <f>ROUND(L22*I22,2)</f>
        <v>0</v>
      </c>
      <c r="N22" s="1258">
        <f>ROUND(L22/G22,4)</f>
        <v>0</v>
      </c>
      <c r="O22" s="2571"/>
      <c r="P22" s="2571"/>
      <c r="Q22" s="2571"/>
      <c r="R22" s="2571"/>
      <c r="S22" s="2571"/>
      <c r="T22" s="2571"/>
      <c r="U22" s="2571"/>
      <c r="V22" s="2571"/>
      <c r="W22" s="2571"/>
      <c r="X22" s="2571"/>
      <c r="Y22" s="2571"/>
      <c r="Z22" s="2571"/>
      <c r="AA22" s="2571"/>
    </row>
    <row r="23" spans="1:27" ht="16.5" customHeight="1">
      <c r="A23" s="198"/>
      <c r="B23" s="198" t="s">
        <v>20</v>
      </c>
      <c r="C23" s="198" t="s">
        <v>4300</v>
      </c>
      <c r="D23" s="198"/>
      <c r="E23" s="270"/>
      <c r="F23" s="2212"/>
      <c r="G23" s="198"/>
      <c r="H23" s="1746"/>
      <c r="I23" s="270"/>
      <c r="J23" s="270"/>
      <c r="K23" s="271"/>
      <c r="L23" s="271"/>
      <c r="M23" s="738"/>
      <c r="N23" s="1840"/>
      <c r="O23" s="2571"/>
      <c r="P23" s="2571"/>
      <c r="Q23" s="2571"/>
      <c r="R23" s="2571"/>
      <c r="S23" s="2571"/>
      <c r="T23" s="2571"/>
      <c r="U23" s="2571"/>
      <c r="V23" s="2571"/>
      <c r="W23" s="2571"/>
      <c r="X23" s="2571"/>
      <c r="Y23" s="2571"/>
      <c r="Z23" s="2571"/>
      <c r="AA23" s="2571"/>
    </row>
    <row r="24" spans="1:27" ht="16.5" customHeight="1">
      <c r="A24" s="146">
        <v>44007</v>
      </c>
      <c r="B24" s="147" t="s">
        <v>4301</v>
      </c>
      <c r="C24" s="155" t="s">
        <v>4287</v>
      </c>
      <c r="D24" s="155"/>
      <c r="E24" s="408"/>
      <c r="F24" s="152" t="s">
        <v>4291</v>
      </c>
      <c r="G24" s="155">
        <v>24</v>
      </c>
      <c r="H24" s="2648">
        <v>10</v>
      </c>
      <c r="I24" s="155">
        <f>ROUND(H24*G24/G24,2)</f>
        <v>10</v>
      </c>
      <c r="J24" s="155" t="s">
        <v>170</v>
      </c>
      <c r="K24" s="156"/>
      <c r="L24" s="165">
        <f>IF(OR(ISBLANK(K24),K24=0,H24=0,ISBLANK(H24)),,ROUND(K24+$L$5,2))</f>
        <v>0</v>
      </c>
      <c r="M24" s="555">
        <f>ROUND(L24*I24,2)</f>
        <v>0</v>
      </c>
      <c r="N24" s="1258">
        <f>ROUND(L24/G24,4)</f>
        <v>0</v>
      </c>
      <c r="O24" s="2571"/>
      <c r="P24" s="2571"/>
      <c r="Q24" s="2571"/>
      <c r="R24" s="2571"/>
      <c r="S24" s="2571"/>
      <c r="T24" s="2571"/>
      <c r="U24" s="2571"/>
      <c r="V24" s="2571"/>
      <c r="W24" s="2571"/>
      <c r="X24" s="2571"/>
      <c r="Y24" s="2571"/>
      <c r="Z24" s="2571"/>
      <c r="AA24" s="2571"/>
    </row>
    <row r="25" spans="1:27" ht="16.5" customHeight="1">
      <c r="A25" s="198"/>
      <c r="B25" s="198" t="s">
        <v>20</v>
      </c>
      <c r="C25" s="198" t="s">
        <v>4302</v>
      </c>
      <c r="D25" s="198"/>
      <c r="E25" s="270"/>
      <c r="F25" s="2212"/>
      <c r="G25" s="198"/>
      <c r="H25" s="1746"/>
      <c r="I25" s="270"/>
      <c r="J25" s="270"/>
      <c r="K25" s="271"/>
      <c r="L25" s="271"/>
      <c r="M25" s="738"/>
      <c r="N25" s="1840"/>
      <c r="O25" s="2571"/>
      <c r="P25" s="2571"/>
      <c r="Q25" s="2571"/>
      <c r="R25" s="2571"/>
      <c r="S25" s="2571"/>
      <c r="T25" s="2571"/>
      <c r="U25" s="2571"/>
      <c r="V25" s="2571"/>
      <c r="W25" s="2571"/>
      <c r="X25" s="2571"/>
      <c r="Y25" s="2571"/>
      <c r="Z25" s="2571"/>
      <c r="AA25" s="2571"/>
    </row>
    <row r="26" spans="1:27" ht="16.5" customHeight="1">
      <c r="A26" s="146">
        <v>44008</v>
      </c>
      <c r="B26" s="147" t="s">
        <v>4303</v>
      </c>
      <c r="C26" s="155" t="s">
        <v>4304</v>
      </c>
      <c r="D26" s="155"/>
      <c r="E26" s="408"/>
      <c r="F26" s="152" t="s">
        <v>4305</v>
      </c>
      <c r="G26" s="155">
        <v>27</v>
      </c>
      <c r="H26" s="2648"/>
      <c r="I26" s="155">
        <f>ROUND(H26*G26/G26,2)</f>
        <v>0</v>
      </c>
      <c r="J26" s="155" t="s">
        <v>170</v>
      </c>
      <c r="K26" s="156"/>
      <c r="L26" s="165">
        <f>IF(OR(ISBLANK(K26),K26=0,H26=0,ISBLANK(H26)),,ROUND(K26+$L$5,2))</f>
        <v>0</v>
      </c>
      <c r="M26" s="555">
        <f>ROUND(L26*I26,2)</f>
        <v>0</v>
      </c>
      <c r="N26" s="1258">
        <f>ROUND(L26/G26,4)</f>
        <v>0</v>
      </c>
      <c r="O26" s="2571"/>
      <c r="P26" s="2571"/>
      <c r="Q26" s="2571"/>
      <c r="R26" s="2571"/>
      <c r="S26" s="2571"/>
      <c r="T26" s="2571"/>
      <c r="U26" s="2571"/>
      <c r="V26" s="2571"/>
      <c r="W26" s="2571"/>
      <c r="X26" s="2571"/>
      <c r="Y26" s="2571"/>
      <c r="Z26" s="2571"/>
      <c r="AA26" s="2571"/>
    </row>
    <row r="27" spans="1:27" ht="16.5" customHeight="1">
      <c r="A27" s="166"/>
      <c r="B27" s="166"/>
      <c r="C27" s="166" t="s">
        <v>4306</v>
      </c>
      <c r="D27" s="270"/>
      <c r="E27" s="691"/>
      <c r="F27" s="168" t="s">
        <v>20</v>
      </c>
      <c r="G27" s="166" t="s">
        <v>20</v>
      </c>
      <c r="H27" s="2650"/>
      <c r="I27" s="166" t="s">
        <v>20</v>
      </c>
      <c r="J27" s="155" t="s">
        <v>20</v>
      </c>
      <c r="K27" s="298"/>
      <c r="L27" s="230" t="s">
        <v>20</v>
      </c>
      <c r="M27" s="555" t="s">
        <v>20</v>
      </c>
      <c r="N27" s="1258" t="s">
        <v>20</v>
      </c>
      <c r="O27" s="2571"/>
      <c r="P27" s="2571"/>
      <c r="Q27" s="2571"/>
      <c r="R27" s="2571"/>
      <c r="S27" s="2571"/>
      <c r="T27" s="2571"/>
      <c r="U27" s="2571"/>
      <c r="V27" s="2571"/>
      <c r="W27" s="2571"/>
      <c r="X27" s="2571"/>
      <c r="Y27" s="2571"/>
      <c r="Z27" s="2571"/>
      <c r="AA27" s="2571"/>
    </row>
    <row r="28" spans="1:27" ht="16.5" customHeight="1">
      <c r="A28" s="309">
        <v>44009</v>
      </c>
      <c r="B28" s="896" t="s">
        <v>4307</v>
      </c>
      <c r="C28" s="310" t="s">
        <v>4308</v>
      </c>
      <c r="D28" s="356"/>
      <c r="E28" s="384"/>
      <c r="F28" s="887" t="s">
        <v>4309</v>
      </c>
      <c r="G28" s="310">
        <v>24</v>
      </c>
      <c r="H28" s="2246"/>
      <c r="I28" s="255">
        <f>ROUND(H28*G28/G28,2)</f>
        <v>0</v>
      </c>
      <c r="J28" s="255" t="s">
        <v>170</v>
      </c>
      <c r="K28" s="313"/>
      <c r="L28" s="392">
        <f>IF(OR(ISBLANK(K28),K28=0,H28=0,ISBLANK(H28)),,ROUND(K28+$L$5,2))</f>
        <v>0</v>
      </c>
      <c r="M28" s="670">
        <f>ROUND(L28*I28,2)</f>
        <v>0</v>
      </c>
      <c r="N28" s="2651">
        <f>ROUND(L28/G28,4)</f>
        <v>0</v>
      </c>
      <c r="O28" s="2571"/>
      <c r="P28" s="2571"/>
      <c r="Q28" s="2571"/>
      <c r="R28" s="2571"/>
      <c r="S28" s="2571"/>
      <c r="T28" s="2571"/>
      <c r="U28" s="2571"/>
      <c r="V28" s="2571"/>
      <c r="W28" s="2571"/>
      <c r="X28" s="2571"/>
      <c r="Y28" s="2571"/>
      <c r="Z28" s="2571"/>
      <c r="AA28" s="2571"/>
    </row>
    <row r="29" spans="1:27" ht="16.5" customHeight="1">
      <c r="A29" s="270"/>
      <c r="B29" s="270"/>
      <c r="C29" s="270" t="s">
        <v>4310</v>
      </c>
      <c r="D29" s="270"/>
      <c r="E29" s="562"/>
      <c r="F29" s="782" t="s">
        <v>20</v>
      </c>
      <c r="G29" s="562" t="s">
        <v>20</v>
      </c>
      <c r="H29" s="2600"/>
      <c r="I29" s="905" t="s">
        <v>20</v>
      </c>
      <c r="J29" s="562" t="s">
        <v>20</v>
      </c>
      <c r="K29" s="307" t="s">
        <v>20</v>
      </c>
      <c r="L29" s="307" t="s">
        <v>20</v>
      </c>
      <c r="M29" s="738" t="s">
        <v>20</v>
      </c>
      <c r="N29" s="1840" t="s">
        <v>20</v>
      </c>
      <c r="O29" s="2571"/>
      <c r="P29" s="2571"/>
      <c r="Q29" s="2571"/>
      <c r="R29" s="2571"/>
      <c r="S29" s="2571"/>
      <c r="T29" s="2571"/>
      <c r="U29" s="2571"/>
      <c r="V29" s="2571"/>
      <c r="W29" s="2571"/>
      <c r="X29" s="2571"/>
      <c r="Y29" s="2571"/>
      <c r="Z29" s="2571"/>
      <c r="AA29" s="2571"/>
    </row>
    <row r="30" spans="1:27" ht="16.5" customHeight="1">
      <c r="A30" s="146">
        <v>44010</v>
      </c>
      <c r="B30" s="147" t="s">
        <v>4311</v>
      </c>
      <c r="C30" s="155" t="s">
        <v>4312</v>
      </c>
      <c r="D30" s="356"/>
      <c r="E30" s="408"/>
      <c r="F30" s="152" t="s">
        <v>4309</v>
      </c>
      <c r="G30" s="155">
        <v>24</v>
      </c>
      <c r="H30" s="2648"/>
      <c r="I30" s="155">
        <f>ROUND(H30*G30/G30,2)</f>
        <v>0</v>
      </c>
      <c r="J30" s="155" t="s">
        <v>170</v>
      </c>
      <c r="K30" s="156"/>
      <c r="L30" s="165">
        <f>IF(OR(ISBLANK(K30),K30=0,H30=0,ISBLANK(H30)),,ROUND(K30+$L$5,2))</f>
        <v>0</v>
      </c>
      <c r="M30" s="555">
        <f>ROUND(L30*I30,2)</f>
        <v>0</v>
      </c>
      <c r="N30" s="1258">
        <f>ROUND(L30/G30,4)</f>
        <v>0</v>
      </c>
      <c r="O30" s="2571"/>
      <c r="P30" s="2571"/>
      <c r="Q30" s="2571"/>
      <c r="R30" s="2571"/>
      <c r="S30" s="2571"/>
      <c r="T30" s="2571"/>
      <c r="U30" s="2571"/>
      <c r="V30" s="2571"/>
      <c r="W30" s="2571"/>
      <c r="X30" s="2571"/>
      <c r="Y30" s="2571"/>
      <c r="Z30" s="2571"/>
      <c r="AA30" s="2571"/>
    </row>
    <row r="31" spans="1:27" ht="16.5" customHeight="1">
      <c r="A31" s="270"/>
      <c r="B31" s="270"/>
      <c r="C31" s="270" t="s">
        <v>4313</v>
      </c>
      <c r="D31" s="270"/>
      <c r="E31" s="562"/>
      <c r="F31" s="782" t="s">
        <v>20</v>
      </c>
      <c r="G31" s="562" t="s">
        <v>20</v>
      </c>
      <c r="H31" s="2600"/>
      <c r="I31" s="905" t="s">
        <v>20</v>
      </c>
      <c r="J31" s="562" t="s">
        <v>20</v>
      </c>
      <c r="K31" s="307" t="s">
        <v>20</v>
      </c>
      <c r="L31" s="307" t="s">
        <v>20</v>
      </c>
      <c r="M31" s="738" t="s">
        <v>20</v>
      </c>
      <c r="N31" s="1840" t="s">
        <v>20</v>
      </c>
      <c r="O31" s="2571"/>
      <c r="P31" s="2571"/>
      <c r="Q31" s="2571"/>
      <c r="R31" s="2571"/>
      <c r="S31" s="2571"/>
      <c r="T31" s="2571"/>
      <c r="U31" s="2571"/>
      <c r="V31" s="2571"/>
      <c r="W31" s="2571"/>
      <c r="X31" s="2571"/>
      <c r="Y31" s="2571"/>
      <c r="Z31" s="2571"/>
      <c r="AA31" s="2571"/>
    </row>
    <row r="32" spans="1:27" ht="16.5" customHeight="1">
      <c r="A32" s="371">
        <v>44011</v>
      </c>
      <c r="B32" s="147" t="s">
        <v>4314</v>
      </c>
      <c r="C32" s="2583" t="s">
        <v>344</v>
      </c>
      <c r="D32" s="356"/>
      <c r="E32" s="867"/>
      <c r="F32" s="867" t="s">
        <v>4315</v>
      </c>
      <c r="G32" s="867">
        <v>18</v>
      </c>
      <c r="H32" s="2652">
        <v>20</v>
      </c>
      <c r="I32" s="155" t="s">
        <v>20</v>
      </c>
      <c r="J32" s="155" t="s">
        <v>20</v>
      </c>
      <c r="K32" s="235"/>
      <c r="L32" s="235"/>
      <c r="M32" s="885"/>
      <c r="N32" s="2646"/>
      <c r="O32" s="2571"/>
      <c r="P32" s="2571"/>
      <c r="Q32" s="2571"/>
      <c r="R32" s="2571"/>
      <c r="S32" s="2571"/>
      <c r="T32" s="2571"/>
      <c r="U32" s="2571"/>
      <c r="V32" s="2571"/>
      <c r="W32" s="2571"/>
      <c r="X32" s="2571"/>
      <c r="Y32" s="2571"/>
      <c r="Z32" s="2571"/>
      <c r="AA32" s="2571"/>
    </row>
    <row r="33" spans="1:27" ht="16.5" customHeight="1">
      <c r="A33" s="166"/>
      <c r="B33" s="166" t="s">
        <v>4316</v>
      </c>
      <c r="C33" s="1260" t="s">
        <v>347</v>
      </c>
      <c r="D33" s="327"/>
      <c r="E33" s="1260"/>
      <c r="F33" s="1260"/>
      <c r="G33" s="1260"/>
      <c r="H33" s="1411"/>
      <c r="I33" s="154" t="e">
        <f>ROUND(H32*G32/G33,2)</f>
        <v>#DIV/0!</v>
      </c>
      <c r="J33" s="569" t="s">
        <v>170</v>
      </c>
      <c r="K33" s="170" t="s">
        <v>20</v>
      </c>
      <c r="L33" s="157" t="e">
        <f>IF(OR(ISBLANK(K33),K33=0,H32=0,ISBLANK(H32)),,ROUND(K33+$L$5,2))</f>
        <v>#VALUE!</v>
      </c>
      <c r="M33" s="555" t="e">
        <f>ROUND(I33*L33,2)</f>
        <v>#DIV/0!</v>
      </c>
      <c r="N33" s="1018" t="e">
        <f>ROUND(L33/G33,2)</f>
        <v>#VALUE!</v>
      </c>
      <c r="O33" s="2571"/>
      <c r="P33" s="2571"/>
      <c r="Q33" s="2571"/>
      <c r="R33" s="2571"/>
      <c r="S33" s="2571"/>
      <c r="T33" s="2571"/>
      <c r="U33" s="2571"/>
      <c r="V33" s="2571"/>
      <c r="W33" s="2571"/>
      <c r="X33" s="2571"/>
      <c r="Y33" s="2571"/>
      <c r="Z33" s="2571"/>
      <c r="AA33" s="2571"/>
    </row>
    <row r="34" spans="1:27" ht="16.5" customHeight="1">
      <c r="A34" s="270"/>
      <c r="B34" s="270" t="s">
        <v>4317</v>
      </c>
      <c r="C34" s="270"/>
      <c r="D34" s="270"/>
      <c r="E34" s="562"/>
      <c r="F34" s="782"/>
      <c r="G34" s="562"/>
      <c r="H34" s="2600"/>
      <c r="I34" s="905"/>
      <c r="J34" s="562"/>
      <c r="K34" s="307"/>
      <c r="L34" s="271"/>
      <c r="M34" s="738"/>
      <c r="N34" s="1840"/>
      <c r="O34" s="2571"/>
      <c r="P34" s="2571"/>
      <c r="Q34" s="2571"/>
      <c r="R34" s="2571"/>
      <c r="S34" s="2571"/>
      <c r="T34" s="2571"/>
      <c r="U34" s="2571"/>
      <c r="V34" s="2571"/>
      <c r="W34" s="2571"/>
      <c r="X34" s="2571"/>
      <c r="Y34" s="2571"/>
      <c r="Z34" s="2571"/>
      <c r="AA34" s="2571"/>
    </row>
    <row r="35" spans="1:27" ht="16.5" customHeight="1">
      <c r="A35" s="371">
        <v>44012</v>
      </c>
      <c r="B35" s="1113" t="s">
        <v>4318</v>
      </c>
      <c r="C35" s="2583" t="s">
        <v>344</v>
      </c>
      <c r="D35" s="155"/>
      <c r="E35" s="867"/>
      <c r="F35" s="867" t="s">
        <v>4315</v>
      </c>
      <c r="G35" s="867">
        <v>18</v>
      </c>
      <c r="H35" s="2652">
        <v>20</v>
      </c>
      <c r="I35" s="155" t="s">
        <v>20</v>
      </c>
      <c r="J35" s="155" t="s">
        <v>20</v>
      </c>
      <c r="K35" s="235"/>
      <c r="L35" s="235"/>
      <c r="M35" s="885"/>
      <c r="N35" s="2646"/>
      <c r="O35" s="2571"/>
      <c r="P35" s="2571"/>
      <c r="Q35" s="2571"/>
      <c r="R35" s="2571"/>
      <c r="S35" s="2571"/>
      <c r="T35" s="2571"/>
      <c r="U35" s="2571"/>
      <c r="V35" s="2571"/>
      <c r="W35" s="2571"/>
      <c r="X35" s="2571"/>
      <c r="Y35" s="2571"/>
      <c r="Z35" s="2571"/>
      <c r="AA35" s="2571"/>
    </row>
    <row r="36" spans="1:27" ht="16.5" customHeight="1">
      <c r="A36" s="356"/>
      <c r="B36" s="356" t="s">
        <v>4316</v>
      </c>
      <c r="C36" s="1260" t="s">
        <v>347</v>
      </c>
      <c r="D36" s="155"/>
      <c r="E36" s="1260"/>
      <c r="F36" s="1260"/>
      <c r="G36" s="1260"/>
      <c r="H36" s="1411"/>
      <c r="I36" s="154" t="e">
        <f>ROUND(H35*G35/G36,2)</f>
        <v>#DIV/0!</v>
      </c>
      <c r="J36" s="569" t="s">
        <v>170</v>
      </c>
      <c r="K36" s="170" t="s">
        <v>20</v>
      </c>
      <c r="L36" s="157" t="e">
        <f>IF(OR(ISBLANK(K36),K36=0,H35=0,ISBLANK(H35)),,ROUND(K36+$L$5,2))</f>
        <v>#VALUE!</v>
      </c>
      <c r="M36" s="555" t="e">
        <f>ROUND(I36*L36,2)</f>
        <v>#DIV/0!</v>
      </c>
      <c r="N36" s="1018" t="e">
        <f>ROUND(L36/G36,2)</f>
        <v>#VALUE!</v>
      </c>
      <c r="O36" s="2571"/>
      <c r="P36" s="2571"/>
      <c r="Q36" s="2571"/>
      <c r="R36" s="2571"/>
      <c r="S36" s="2571"/>
      <c r="T36" s="2571"/>
      <c r="U36" s="2571"/>
      <c r="V36" s="2571"/>
      <c r="W36" s="2571"/>
      <c r="X36" s="2571"/>
      <c r="Y36" s="2571"/>
      <c r="Z36" s="2571"/>
      <c r="AA36" s="2571"/>
    </row>
    <row r="37" spans="1:27" ht="16.5" customHeight="1">
      <c r="A37" s="270"/>
      <c r="B37" s="270" t="s">
        <v>4317</v>
      </c>
      <c r="C37" s="2588"/>
      <c r="D37" s="198"/>
      <c r="E37" s="562"/>
      <c r="F37" s="562"/>
      <c r="G37" s="562"/>
      <c r="H37" s="1599"/>
      <c r="I37" s="518"/>
      <c r="J37" s="905"/>
      <c r="K37" s="443"/>
      <c r="L37" s="444"/>
      <c r="M37" s="566"/>
      <c r="N37" s="1840"/>
      <c r="O37" s="2571"/>
      <c r="P37" s="2571"/>
      <c r="Q37" s="2571"/>
      <c r="R37" s="2571"/>
      <c r="S37" s="2571"/>
      <c r="T37" s="2571"/>
      <c r="U37" s="2571"/>
      <c r="V37" s="2571"/>
      <c r="W37" s="2571"/>
      <c r="X37" s="2571"/>
      <c r="Y37" s="2571"/>
      <c r="Z37" s="2571"/>
      <c r="AA37" s="2571"/>
    </row>
    <row r="38" spans="1:27" ht="16.5" customHeight="1">
      <c r="A38" s="371">
        <v>44013</v>
      </c>
      <c r="B38" s="147" t="s">
        <v>4319</v>
      </c>
      <c r="C38" s="2583" t="s">
        <v>344</v>
      </c>
      <c r="D38" s="155"/>
      <c r="E38" s="867"/>
      <c r="F38" s="867" t="s">
        <v>4315</v>
      </c>
      <c r="G38" s="867">
        <v>18</v>
      </c>
      <c r="H38" s="2652">
        <v>20</v>
      </c>
      <c r="I38" s="155" t="s">
        <v>20</v>
      </c>
      <c r="J38" s="155" t="s">
        <v>20</v>
      </c>
      <c r="K38" s="235"/>
      <c r="L38" s="235"/>
      <c r="M38" s="885"/>
      <c r="N38" s="2646"/>
      <c r="O38" s="2571"/>
      <c r="P38" s="2571"/>
      <c r="Q38" s="2571"/>
      <c r="R38" s="2571"/>
      <c r="S38" s="2571"/>
      <c r="T38" s="2571"/>
      <c r="U38" s="2571"/>
      <c r="V38" s="2571"/>
      <c r="W38" s="2571"/>
      <c r="X38" s="2571"/>
      <c r="Y38" s="2571"/>
      <c r="Z38" s="2571"/>
      <c r="AA38" s="2571"/>
    </row>
    <row r="39" spans="1:27" ht="16.5" customHeight="1">
      <c r="A39" s="356"/>
      <c r="B39" s="356" t="s">
        <v>4316</v>
      </c>
      <c r="C39" s="1260" t="s">
        <v>347</v>
      </c>
      <c r="D39" s="234"/>
      <c r="E39" s="1260"/>
      <c r="F39" s="1260"/>
      <c r="G39" s="1260"/>
      <c r="H39" s="1411"/>
      <c r="I39" s="154" t="e">
        <f>ROUND(H38*G38/G39,2)</f>
        <v>#DIV/0!</v>
      </c>
      <c r="J39" s="569" t="s">
        <v>170</v>
      </c>
      <c r="K39" s="170" t="s">
        <v>20</v>
      </c>
      <c r="L39" s="157" t="e">
        <f>IF(OR(ISBLANK(K39),K39=0,H38=0,ISBLANK(H38)),,ROUND(K39+$L$5,2))</f>
        <v>#VALUE!</v>
      </c>
      <c r="M39" s="555" t="e">
        <f>ROUND(I39*L39,2)</f>
        <v>#DIV/0!</v>
      </c>
      <c r="N39" s="1018" t="e">
        <f>ROUND(L39/G39,2)</f>
        <v>#VALUE!</v>
      </c>
      <c r="O39" s="2571"/>
      <c r="P39" s="2571"/>
      <c r="Q39" s="2571"/>
      <c r="R39" s="2571"/>
      <c r="S39" s="2571"/>
      <c r="T39" s="2571"/>
      <c r="U39" s="2571"/>
      <c r="V39" s="2571"/>
      <c r="W39" s="2571"/>
      <c r="X39" s="2571"/>
      <c r="Y39" s="2571"/>
      <c r="Z39" s="2571"/>
      <c r="AA39" s="2571"/>
    </row>
    <row r="40" spans="1:27" ht="16.5" customHeight="1">
      <c r="A40" s="270"/>
      <c r="B40" s="270" t="s">
        <v>4317</v>
      </c>
      <c r="C40" s="2588"/>
      <c r="D40" s="242"/>
      <c r="E40" s="562"/>
      <c r="F40" s="562"/>
      <c r="G40" s="562"/>
      <c r="H40" s="1599"/>
      <c r="I40" s="518"/>
      <c r="J40" s="905"/>
      <c r="K40" s="443"/>
      <c r="L40" s="444"/>
      <c r="M40" s="566"/>
      <c r="N40" s="1840"/>
      <c r="O40" s="2571"/>
      <c r="P40" s="2571"/>
      <c r="Q40" s="2571"/>
      <c r="R40" s="2571"/>
      <c r="S40" s="2571"/>
      <c r="T40" s="2571"/>
      <c r="U40" s="2571"/>
      <c r="V40" s="2571"/>
      <c r="W40" s="2571"/>
      <c r="X40" s="2571"/>
      <c r="Y40" s="2571"/>
      <c r="Z40" s="2571"/>
      <c r="AA40" s="2571"/>
    </row>
    <row r="41" spans="1:27" ht="16.5" customHeight="1">
      <c r="A41" s="371">
        <v>44014</v>
      </c>
      <c r="B41" s="147" t="s">
        <v>4320</v>
      </c>
      <c r="C41" s="2583" t="s">
        <v>344</v>
      </c>
      <c r="D41" s="154"/>
      <c r="E41" s="867"/>
      <c r="F41" s="867" t="s">
        <v>4315</v>
      </c>
      <c r="G41" s="867">
        <v>18</v>
      </c>
      <c r="H41" s="2652">
        <v>20</v>
      </c>
      <c r="I41" s="155" t="s">
        <v>20</v>
      </c>
      <c r="J41" s="155" t="s">
        <v>20</v>
      </c>
      <c r="K41" s="235"/>
      <c r="L41" s="235"/>
      <c r="M41" s="885"/>
      <c r="N41" s="2646"/>
      <c r="O41" s="2571"/>
      <c r="P41" s="2571"/>
      <c r="Q41" s="2571"/>
      <c r="R41" s="2571"/>
      <c r="S41" s="2571"/>
      <c r="T41" s="2571"/>
      <c r="U41" s="2571"/>
      <c r="V41" s="2571"/>
      <c r="W41" s="2571"/>
      <c r="X41" s="2571"/>
      <c r="Y41" s="2571"/>
      <c r="Z41" s="2571"/>
      <c r="AA41" s="2571"/>
    </row>
    <row r="42" spans="1:27" ht="16.5" customHeight="1">
      <c r="A42" s="356"/>
      <c r="B42" s="356" t="s">
        <v>4321</v>
      </c>
      <c r="C42" s="1260" t="s">
        <v>347</v>
      </c>
      <c r="D42" s="689"/>
      <c r="E42" s="1260"/>
      <c r="F42" s="1260"/>
      <c r="G42" s="1260"/>
      <c r="H42" s="1411"/>
      <c r="I42" s="154" t="e">
        <f>ROUND(H41*G41/G42,2)</f>
        <v>#DIV/0!</v>
      </c>
      <c r="J42" s="569" t="s">
        <v>170</v>
      </c>
      <c r="K42" s="170" t="s">
        <v>20</v>
      </c>
      <c r="L42" s="157" t="e">
        <f>IF(OR(ISBLANK(K42),K42=0,H41=0,ISBLANK(H41)),,ROUND(K42+$L$5,2))</f>
        <v>#VALUE!</v>
      </c>
      <c r="M42" s="555" t="e">
        <f>ROUND(I42*L42,2)</f>
        <v>#DIV/0!</v>
      </c>
      <c r="N42" s="1018" t="e">
        <f>ROUND(L42/G42,2)</f>
        <v>#VALUE!</v>
      </c>
      <c r="O42" s="2571"/>
      <c r="P42" s="2571"/>
      <c r="Q42" s="2571"/>
      <c r="R42" s="2571"/>
      <c r="S42" s="2571"/>
      <c r="T42" s="2571"/>
      <c r="U42" s="2571"/>
      <c r="V42" s="2571"/>
      <c r="W42" s="2571"/>
      <c r="X42" s="2571"/>
      <c r="Y42" s="2571"/>
      <c r="Z42" s="2571"/>
      <c r="AA42" s="2571"/>
    </row>
    <row r="43" spans="1:27" ht="16.5" customHeight="1">
      <c r="A43" s="270"/>
      <c r="B43" s="270" t="s">
        <v>4322</v>
      </c>
      <c r="C43" s="2588"/>
      <c r="D43" s="558"/>
      <c r="E43" s="562"/>
      <c r="F43" s="562"/>
      <c r="G43" s="562"/>
      <c r="H43" s="1599"/>
      <c r="I43" s="518"/>
      <c r="J43" s="905"/>
      <c r="K43" s="443"/>
      <c r="L43" s="444"/>
      <c r="M43" s="566"/>
      <c r="N43" s="1840"/>
      <c r="O43" s="2571"/>
      <c r="P43" s="2571"/>
      <c r="Q43" s="2571"/>
      <c r="R43" s="2571"/>
      <c r="S43" s="2571"/>
      <c r="T43" s="2571"/>
      <c r="U43" s="2571"/>
      <c r="V43" s="2571"/>
      <c r="W43" s="2571"/>
      <c r="X43" s="2571"/>
      <c r="Y43" s="2571"/>
      <c r="Z43" s="2571"/>
      <c r="AA43" s="2571"/>
    </row>
    <row r="44" spans="1:27" ht="16.5" customHeight="1">
      <c r="A44" s="371">
        <v>44015</v>
      </c>
      <c r="B44" s="254" t="s">
        <v>4323</v>
      </c>
      <c r="C44" s="2583" t="s">
        <v>344</v>
      </c>
      <c r="D44" s="356"/>
      <c r="E44" s="867"/>
      <c r="F44" s="867" t="s">
        <v>4315</v>
      </c>
      <c r="G44" s="867">
        <v>18</v>
      </c>
      <c r="H44" s="2652">
        <v>20</v>
      </c>
      <c r="I44" s="155" t="s">
        <v>20</v>
      </c>
      <c r="J44" s="155" t="s">
        <v>20</v>
      </c>
      <c r="K44" s="235"/>
      <c r="L44" s="235"/>
      <c r="M44" s="885"/>
      <c r="N44" s="2646"/>
      <c r="O44" s="2571"/>
      <c r="P44" s="2571"/>
      <c r="Q44" s="2571"/>
      <c r="R44" s="2571"/>
      <c r="S44" s="2571"/>
      <c r="T44" s="2571"/>
      <c r="U44" s="2571"/>
      <c r="V44" s="2571"/>
      <c r="W44" s="2571"/>
      <c r="X44" s="2571"/>
      <c r="Y44" s="2571"/>
      <c r="Z44" s="2571"/>
      <c r="AA44" s="2571"/>
    </row>
    <row r="45" spans="1:27" ht="16.5" customHeight="1">
      <c r="A45" s="356"/>
      <c r="B45" s="356" t="s">
        <v>4324</v>
      </c>
      <c r="C45" s="1260" t="s">
        <v>347</v>
      </c>
      <c r="D45" s="166"/>
      <c r="E45" s="1260"/>
      <c r="F45" s="1260"/>
      <c r="G45" s="1260">
        <v>0</v>
      </c>
      <c r="H45" s="1411"/>
      <c r="I45" s="154" t="e">
        <f>ROUND(H44*G44/G45,2)</f>
        <v>#DIV/0!</v>
      </c>
      <c r="J45" s="569" t="s">
        <v>170</v>
      </c>
      <c r="K45" s="170" t="s">
        <v>20</v>
      </c>
      <c r="L45" s="157" t="e">
        <f>IF(OR(ISBLANK(K45),K45=0,H44=0,ISBLANK(H44)),,ROUND(K45+$L$5,2))</f>
        <v>#VALUE!</v>
      </c>
      <c r="M45" s="555" t="e">
        <f>ROUND(I45*L45,2)</f>
        <v>#DIV/0!</v>
      </c>
      <c r="N45" s="1018" t="e">
        <f>ROUND(L45/G45,2)</f>
        <v>#VALUE!</v>
      </c>
      <c r="O45" s="2571"/>
      <c r="P45" s="2571"/>
      <c r="Q45" s="2571"/>
      <c r="R45" s="2571"/>
      <c r="S45" s="2571"/>
      <c r="T45" s="2571"/>
      <c r="U45" s="2571"/>
      <c r="V45" s="2571"/>
      <c r="W45" s="2571"/>
      <c r="X45" s="2571"/>
      <c r="Y45" s="2571"/>
      <c r="Z45" s="2571"/>
      <c r="AA45" s="2571"/>
    </row>
    <row r="46" spans="1:27" ht="16.5" customHeight="1">
      <c r="A46" s="270"/>
      <c r="B46" s="270" t="s">
        <v>4325</v>
      </c>
      <c r="C46" s="2588"/>
      <c r="D46" s="242"/>
      <c r="E46" s="905"/>
      <c r="F46" s="905"/>
      <c r="G46" s="905"/>
      <c r="H46" s="1599"/>
      <c r="I46" s="518"/>
      <c r="J46" s="905"/>
      <c r="K46" s="443"/>
      <c r="L46" s="444"/>
      <c r="M46" s="566"/>
      <c r="N46" s="1840"/>
      <c r="O46" s="2571"/>
      <c r="P46" s="2571"/>
      <c r="Q46" s="2571"/>
      <c r="R46" s="2571"/>
      <c r="S46" s="2571"/>
      <c r="T46" s="2571"/>
      <c r="U46" s="2571"/>
      <c r="V46" s="2571"/>
      <c r="W46" s="2571"/>
      <c r="X46" s="2571"/>
      <c r="Y46" s="2571"/>
      <c r="Z46" s="2571"/>
      <c r="AA46" s="2571"/>
    </row>
    <row r="47" spans="1:27" ht="16.5" customHeight="1">
      <c r="A47" s="146">
        <v>44016</v>
      </c>
      <c r="B47" s="147" t="s">
        <v>4326</v>
      </c>
      <c r="C47" s="155" t="s">
        <v>4327</v>
      </c>
      <c r="D47" s="155"/>
      <c r="E47" s="408"/>
      <c r="F47" s="224" t="s">
        <v>4328</v>
      </c>
      <c r="G47" s="155">
        <v>200</v>
      </c>
      <c r="H47" s="2648">
        <v>50</v>
      </c>
      <c r="I47" s="155">
        <f>ROUND(H47*G47/G47,2)</f>
        <v>50</v>
      </c>
      <c r="J47" s="155" t="s">
        <v>170</v>
      </c>
      <c r="K47" s="156"/>
      <c r="L47" s="165">
        <f>IF(OR(ISBLANK(K47),K47=0,H47=0,ISBLANK(H47)),,ROUND(K47+$L$5,2))</f>
        <v>0</v>
      </c>
      <c r="M47" s="555">
        <f>ROUND(L47*I47,2)</f>
        <v>0</v>
      </c>
      <c r="N47" s="1258">
        <f>ROUND(L47/G47,4)</f>
        <v>0</v>
      </c>
      <c r="O47" s="2571"/>
      <c r="P47" s="2571"/>
      <c r="Q47" s="2571"/>
      <c r="R47" s="2571"/>
      <c r="S47" s="2571"/>
      <c r="T47" s="2571"/>
      <c r="U47" s="2571"/>
      <c r="V47" s="2571"/>
      <c r="W47" s="2571"/>
      <c r="X47" s="2571"/>
      <c r="Y47" s="2571"/>
      <c r="Z47" s="2571"/>
      <c r="AA47" s="2571"/>
    </row>
    <row r="48" spans="1:27" ht="16.5" customHeight="1">
      <c r="A48" s="701"/>
      <c r="B48" s="356" t="s">
        <v>4329</v>
      </c>
      <c r="C48" s="154"/>
      <c r="D48" s="356"/>
      <c r="E48" s="851"/>
      <c r="F48" s="1456"/>
      <c r="G48" s="356"/>
      <c r="H48" s="2228"/>
      <c r="I48" s="166"/>
      <c r="J48" s="356"/>
      <c r="K48" s="868"/>
      <c r="L48" s="304"/>
      <c r="M48" s="326"/>
      <c r="N48" s="1261"/>
      <c r="O48" s="2571"/>
      <c r="P48" s="2571"/>
      <c r="Q48" s="2571"/>
      <c r="R48" s="2571"/>
      <c r="S48" s="2571"/>
      <c r="T48" s="2571"/>
      <c r="U48" s="2571"/>
      <c r="V48" s="2571"/>
      <c r="W48" s="2571"/>
      <c r="X48" s="2571"/>
      <c r="Y48" s="2571"/>
      <c r="Z48" s="2571"/>
      <c r="AA48" s="2571"/>
    </row>
    <row r="49" spans="1:27" ht="16.5" customHeight="1">
      <c r="A49" s="270"/>
      <c r="B49" s="270" t="s">
        <v>4330</v>
      </c>
      <c r="C49" s="2588"/>
      <c r="D49" s="270"/>
      <c r="E49" s="562"/>
      <c r="F49" s="562"/>
      <c r="G49" s="562"/>
      <c r="H49" s="1599"/>
      <c r="I49" s="518"/>
      <c r="J49" s="562"/>
      <c r="K49" s="307"/>
      <c r="L49" s="246"/>
      <c r="M49" s="566"/>
      <c r="N49" s="1840"/>
      <c r="O49" s="2571"/>
      <c r="P49" s="2571"/>
      <c r="Q49" s="2571"/>
      <c r="R49" s="2571"/>
      <c r="S49" s="2571"/>
      <c r="T49" s="2571"/>
      <c r="U49" s="2571"/>
      <c r="V49" s="2571"/>
      <c r="W49" s="2571"/>
      <c r="X49" s="2571"/>
      <c r="Y49" s="2571"/>
      <c r="Z49" s="2571"/>
      <c r="AA49" s="2571"/>
    </row>
    <row r="50" spans="1:27" ht="16.5" customHeight="1">
      <c r="A50" s="146">
        <v>44017</v>
      </c>
      <c r="B50" s="147" t="s">
        <v>4331</v>
      </c>
      <c r="C50" s="155" t="s">
        <v>4332</v>
      </c>
      <c r="D50" s="356"/>
      <c r="E50" s="408"/>
      <c r="F50" s="152" t="s">
        <v>4333</v>
      </c>
      <c r="G50" s="155">
        <v>6</v>
      </c>
      <c r="H50" s="2648"/>
      <c r="I50" s="155">
        <f>ROUND(H50*G50/G50,2)</f>
        <v>0</v>
      </c>
      <c r="J50" s="155" t="s">
        <v>170</v>
      </c>
      <c r="K50" s="156"/>
      <c r="L50" s="165">
        <f>IF(OR(ISBLANK(K50),K50=0,H50=0,ISBLANK(H50)),,ROUND(K50+$L$5,2))</f>
        <v>0</v>
      </c>
      <c r="M50" s="555">
        <f>ROUND(L50*I50,2)</f>
        <v>0</v>
      </c>
      <c r="N50" s="1258">
        <f>ROUND(L50/G50,4)</f>
        <v>0</v>
      </c>
      <c r="O50" s="2571"/>
      <c r="P50" s="2571"/>
      <c r="Q50" s="2571"/>
      <c r="R50" s="2571"/>
      <c r="S50" s="2571"/>
      <c r="T50" s="2571"/>
      <c r="U50" s="2571"/>
      <c r="V50" s="2571"/>
      <c r="W50" s="2571"/>
      <c r="X50" s="2571"/>
      <c r="Y50" s="2571"/>
      <c r="Z50" s="2571"/>
      <c r="AA50" s="2653"/>
    </row>
    <row r="51" spans="1:27" ht="16.5" customHeight="1">
      <c r="A51" s="166"/>
      <c r="B51" s="166" t="s">
        <v>4334</v>
      </c>
      <c r="C51" s="769"/>
      <c r="D51" s="327"/>
      <c r="E51" s="769"/>
      <c r="F51" s="770"/>
      <c r="G51" s="769"/>
      <c r="H51" s="1356"/>
      <c r="I51" s="769"/>
      <c r="J51" s="650"/>
      <c r="K51" s="298"/>
      <c r="L51" s="230"/>
      <c r="M51" s="555"/>
      <c r="N51" s="1258"/>
      <c r="O51" s="2571"/>
      <c r="P51" s="2571"/>
      <c r="Q51" s="2571"/>
      <c r="R51" s="2571"/>
      <c r="S51" s="2571"/>
      <c r="T51" s="2571"/>
      <c r="U51" s="2571"/>
      <c r="V51" s="2571"/>
      <c r="W51" s="2571"/>
      <c r="X51" s="2571"/>
      <c r="Y51" s="2571"/>
      <c r="Z51" s="2571"/>
      <c r="AA51" s="2571"/>
    </row>
    <row r="52" spans="1:27" ht="16.5" customHeight="1">
      <c r="A52" s="228"/>
      <c r="B52" s="228" t="s">
        <v>4335</v>
      </c>
      <c r="C52" s="773"/>
      <c r="D52" s="166"/>
      <c r="E52" s="769"/>
      <c r="F52" s="775"/>
      <c r="G52" s="773"/>
      <c r="H52" s="1356"/>
      <c r="I52" s="650"/>
      <c r="J52" s="769"/>
      <c r="K52" s="298"/>
      <c r="L52" s="230"/>
      <c r="M52" s="555"/>
      <c r="N52" s="1258"/>
      <c r="O52" s="2571"/>
      <c r="P52" s="2571"/>
      <c r="Q52" s="2571"/>
      <c r="R52" s="2571"/>
      <c r="S52" s="2571"/>
      <c r="T52" s="2571"/>
      <c r="U52" s="2571"/>
      <c r="V52" s="2571"/>
      <c r="W52" s="2571"/>
      <c r="X52" s="2571"/>
      <c r="Y52" s="2571"/>
      <c r="Z52" s="2571"/>
      <c r="AA52" s="2571"/>
    </row>
    <row r="53" spans="1:27" ht="16.5" customHeight="1">
      <c r="A53" s="270"/>
      <c r="B53" s="270"/>
      <c r="C53" s="562"/>
      <c r="D53" s="198"/>
      <c r="E53" s="562"/>
      <c r="F53" s="782"/>
      <c r="G53" s="562"/>
      <c r="H53" s="2600"/>
      <c r="I53" s="905"/>
      <c r="J53" s="905"/>
      <c r="K53" s="307"/>
      <c r="L53" s="271"/>
      <c r="M53" s="738"/>
      <c r="N53" s="1840"/>
      <c r="O53" s="2571"/>
      <c r="P53" s="2571"/>
      <c r="Q53" s="2571"/>
      <c r="R53" s="2571"/>
      <c r="S53" s="2571"/>
      <c r="T53" s="2571"/>
      <c r="U53" s="2571"/>
      <c r="V53" s="2571"/>
      <c r="W53" s="2571"/>
      <c r="X53" s="2571"/>
      <c r="Y53" s="2571"/>
      <c r="Z53" s="2571"/>
      <c r="AA53" s="2571"/>
    </row>
    <row r="54" spans="1:27" ht="16.5" customHeight="1">
      <c r="A54" s="253">
        <v>44018</v>
      </c>
      <c r="B54" s="254" t="s">
        <v>4336</v>
      </c>
      <c r="C54" s="255" t="s">
        <v>344</v>
      </c>
      <c r="D54" s="161"/>
      <c r="E54" s="785"/>
      <c r="F54" s="311" t="s">
        <v>4337</v>
      </c>
      <c r="G54" s="255">
        <v>30</v>
      </c>
      <c r="H54" s="2654">
        <v>40</v>
      </c>
      <c r="I54" s="155" t="s">
        <v>20</v>
      </c>
      <c r="J54" s="255" t="s">
        <v>20</v>
      </c>
      <c r="K54" s="729"/>
      <c r="L54" s="392"/>
      <c r="M54" s="670"/>
      <c r="N54" s="2651"/>
      <c r="O54" s="2571"/>
      <c r="P54" s="2571"/>
      <c r="Q54" s="2571"/>
      <c r="R54" s="2571"/>
      <c r="S54" s="2571"/>
      <c r="T54" s="2571"/>
      <c r="U54" s="2571"/>
      <c r="V54" s="2571"/>
      <c r="W54" s="2571"/>
      <c r="X54" s="2571"/>
      <c r="Y54" s="2571"/>
      <c r="Z54" s="2571"/>
      <c r="AA54" s="2571"/>
    </row>
    <row r="55" spans="1:27" ht="16.5" customHeight="1">
      <c r="A55" s="198"/>
      <c r="B55" s="198" t="s">
        <v>2197</v>
      </c>
      <c r="C55" s="1692" t="s">
        <v>1988</v>
      </c>
      <c r="D55" s="1030"/>
      <c r="E55" s="1692"/>
      <c r="F55" s="1692"/>
      <c r="G55" s="1692"/>
      <c r="H55" s="1053"/>
      <c r="I55" s="364" t="e">
        <f>ROUND(H54*G54/G55,2)</f>
        <v>#DIV/0!</v>
      </c>
      <c r="J55" s="572" t="s">
        <v>170</v>
      </c>
      <c r="K55" s="1835"/>
      <c r="L55" s="444">
        <f>IF(OR(ISBLANK(K55),K55=0,H54=0,ISBLANK(H54)),,ROUND(K55+$L$5,2))</f>
        <v>0</v>
      </c>
      <c r="M55" s="738" t="e">
        <f>ROUND(I55*L55,2)</f>
        <v>#DIV/0!</v>
      </c>
      <c r="N55" s="987" t="e">
        <f>ROUND(L55/G55,2)</f>
        <v>#DIV/0!</v>
      </c>
      <c r="O55" s="2571"/>
      <c r="P55" s="2571"/>
      <c r="Q55" s="2571"/>
      <c r="R55" s="2571"/>
      <c r="S55" s="2571"/>
      <c r="T55" s="2571"/>
      <c r="U55" s="2571"/>
      <c r="V55" s="2571"/>
      <c r="W55" s="2571"/>
      <c r="X55" s="2571"/>
      <c r="Y55" s="2571"/>
      <c r="Z55" s="2571"/>
      <c r="AA55" s="2571"/>
    </row>
    <row r="56" spans="1:27" ht="16.5" customHeight="1">
      <c r="A56" s="146">
        <v>44019</v>
      </c>
      <c r="B56" s="147" t="s">
        <v>4338</v>
      </c>
      <c r="C56" s="155" t="s">
        <v>344</v>
      </c>
      <c r="D56" s="569"/>
      <c r="E56" s="650"/>
      <c r="F56" s="152" t="s">
        <v>4337</v>
      </c>
      <c r="G56" s="155">
        <v>30</v>
      </c>
      <c r="H56" s="2655">
        <v>40</v>
      </c>
      <c r="I56" s="155" t="s">
        <v>20</v>
      </c>
      <c r="J56" s="155" t="s">
        <v>20</v>
      </c>
      <c r="K56" s="235"/>
      <c r="L56" s="165"/>
      <c r="M56" s="555"/>
      <c r="N56" s="1258"/>
      <c r="O56" s="2571"/>
      <c r="P56" s="2571"/>
      <c r="Q56" s="2571"/>
      <c r="R56" s="2571"/>
      <c r="S56" s="2571"/>
      <c r="T56" s="2571"/>
      <c r="U56" s="2571"/>
      <c r="V56" s="2571"/>
      <c r="W56" s="2571"/>
      <c r="X56" s="2571"/>
      <c r="Y56" s="2571"/>
      <c r="Z56" s="2571"/>
      <c r="AA56" s="2571"/>
    </row>
    <row r="57" spans="1:27" ht="16.5" customHeight="1">
      <c r="A57" s="356"/>
      <c r="B57" s="356" t="s">
        <v>2197</v>
      </c>
      <c r="C57" s="1260" t="s">
        <v>1988</v>
      </c>
      <c r="D57" s="166"/>
      <c r="E57" s="1260"/>
      <c r="F57" s="1260"/>
      <c r="G57" s="1260">
        <v>0</v>
      </c>
      <c r="H57" s="2286"/>
      <c r="I57" s="498" t="e">
        <f>ROUND(H56*G56/G57,2)</f>
        <v>#DIV/0!</v>
      </c>
      <c r="J57" s="1026" t="s">
        <v>170</v>
      </c>
      <c r="K57" s="170"/>
      <c r="L57" s="171">
        <f>IF(OR(ISBLANK(K57),K57=0,H56=0,ISBLANK(H56)),,ROUND(K57+$L$5,2))</f>
        <v>0</v>
      </c>
      <c r="M57" s="326" t="e">
        <f>ROUND(I57*L57,2)</f>
        <v>#DIV/0!</v>
      </c>
      <c r="N57" s="1012" t="e">
        <f>ROUND(L57/G57,2)</f>
        <v>#DIV/0!</v>
      </c>
      <c r="O57" s="2571"/>
      <c r="P57" s="2571"/>
      <c r="Q57" s="2571"/>
      <c r="R57" s="2571"/>
      <c r="S57" s="2571"/>
      <c r="T57" s="2571"/>
      <c r="U57" s="2571"/>
      <c r="V57" s="2571"/>
      <c r="W57" s="2571"/>
      <c r="X57" s="2571"/>
      <c r="Y57" s="2571"/>
      <c r="Z57" s="2571"/>
      <c r="AA57" s="2571"/>
    </row>
    <row r="58" spans="1:27" ht="16.5" customHeight="1">
      <c r="A58" s="270"/>
      <c r="B58" s="270"/>
      <c r="C58" s="2656"/>
      <c r="D58" s="198"/>
      <c r="E58" s="905"/>
      <c r="F58" s="905"/>
      <c r="G58" s="905"/>
      <c r="H58" s="1599"/>
      <c r="I58" s="518"/>
      <c r="J58" s="905"/>
      <c r="K58" s="443"/>
      <c r="L58" s="444"/>
      <c r="M58" s="566"/>
      <c r="N58" s="1840"/>
      <c r="O58" s="2571"/>
      <c r="P58" s="2571"/>
      <c r="Q58" s="2571"/>
      <c r="R58" s="2571"/>
      <c r="S58" s="2571"/>
      <c r="T58" s="2571"/>
      <c r="U58" s="2571"/>
      <c r="V58" s="2571"/>
      <c r="W58" s="2571"/>
      <c r="X58" s="2571"/>
      <c r="Y58" s="2571"/>
      <c r="Z58" s="2571"/>
      <c r="AA58" s="2571"/>
    </row>
    <row r="59" spans="1:27" ht="16.5" customHeight="1">
      <c r="A59" s="146">
        <v>44020</v>
      </c>
      <c r="B59" s="147" t="s">
        <v>4339</v>
      </c>
      <c r="C59" s="155" t="s">
        <v>344</v>
      </c>
      <c r="D59" s="356"/>
      <c r="E59" s="650"/>
      <c r="F59" s="152" t="s">
        <v>4340</v>
      </c>
      <c r="G59" s="155">
        <v>30</v>
      </c>
      <c r="H59" s="2655">
        <v>20</v>
      </c>
      <c r="I59" s="155" t="s">
        <v>20</v>
      </c>
      <c r="J59" s="155" t="s">
        <v>20</v>
      </c>
      <c r="K59" s="235"/>
      <c r="L59" s="165"/>
      <c r="M59" s="555"/>
      <c r="N59" s="1258"/>
      <c r="O59" s="2571"/>
      <c r="P59" s="2571"/>
      <c r="Q59" s="2571"/>
      <c r="R59" s="2571"/>
      <c r="S59" s="2571"/>
      <c r="T59" s="2571"/>
      <c r="U59" s="2571"/>
      <c r="V59" s="2571"/>
      <c r="W59" s="2571"/>
      <c r="X59" s="2571"/>
      <c r="Y59" s="2571"/>
      <c r="Z59" s="2571"/>
      <c r="AA59" s="2571"/>
    </row>
    <row r="60" spans="1:27" ht="16.5" customHeight="1">
      <c r="A60" s="198"/>
      <c r="B60" s="270" t="s">
        <v>2197</v>
      </c>
      <c r="C60" s="1692" t="s">
        <v>1988</v>
      </c>
      <c r="D60" s="270"/>
      <c r="E60" s="1692"/>
      <c r="F60" s="1692"/>
      <c r="G60" s="1692"/>
      <c r="H60" s="985"/>
      <c r="I60" s="364" t="e">
        <f>ROUND(H59*G59/G60,2)</f>
        <v>#DIV/0!</v>
      </c>
      <c r="J60" s="572" t="s">
        <v>170</v>
      </c>
      <c r="K60" s="1835"/>
      <c r="L60" s="444">
        <f>IF(OR(ISBLANK(K60),K60=0,H59=0,ISBLANK(H59)),,ROUND(K60+$L$5,2))</f>
        <v>0</v>
      </c>
      <c r="M60" s="738" t="e">
        <f>ROUND(I60*L60,2)</f>
        <v>#DIV/0!</v>
      </c>
      <c r="N60" s="987" t="e">
        <f>ROUND(L60/G60,2)</f>
        <v>#DIV/0!</v>
      </c>
      <c r="O60" s="2571"/>
      <c r="P60" s="2571"/>
      <c r="Q60" s="2571"/>
      <c r="R60" s="2571"/>
      <c r="S60" s="2571"/>
      <c r="T60" s="2571"/>
      <c r="U60" s="2571"/>
      <c r="V60" s="2571"/>
      <c r="W60" s="2571"/>
      <c r="X60" s="2571"/>
      <c r="Y60" s="2571"/>
      <c r="Z60" s="2571"/>
      <c r="AA60" s="2571"/>
    </row>
    <row r="61" spans="1:27" ht="15" customHeight="1">
      <c r="A61" s="255"/>
      <c r="B61" s="785" t="s">
        <v>20</v>
      </c>
      <c r="C61" s="785"/>
      <c r="D61" s="155"/>
      <c r="E61" s="650"/>
      <c r="F61" s="784"/>
      <c r="G61" s="1333"/>
      <c r="H61" s="2657"/>
      <c r="I61" s="839"/>
      <c r="J61" s="650"/>
      <c r="K61" s="235"/>
      <c r="L61" s="235"/>
      <c r="M61" s="555"/>
      <c r="N61" s="1258"/>
      <c r="O61" s="2571"/>
      <c r="P61" s="2571"/>
      <c r="Q61" s="2571"/>
      <c r="R61" s="2571"/>
      <c r="S61" s="2571"/>
      <c r="T61" s="2571"/>
      <c r="U61" s="2571"/>
      <c r="V61" s="2571"/>
      <c r="W61" s="2571"/>
      <c r="X61" s="2571"/>
      <c r="Y61" s="2571"/>
      <c r="Z61" s="2571"/>
      <c r="AA61" s="2571"/>
    </row>
    <row r="62" spans="1:27" ht="15" customHeight="1">
      <c r="A62" s="701"/>
      <c r="B62" s="867"/>
      <c r="C62" s="839"/>
      <c r="D62" s="155"/>
      <c r="E62" s="1569"/>
      <c r="F62" s="784"/>
      <c r="G62" s="784"/>
      <c r="H62" s="2658"/>
      <c r="I62" s="769"/>
      <c r="J62" s="650"/>
      <c r="K62" s="868"/>
      <c r="L62" s="868"/>
      <c r="M62" s="326"/>
      <c r="N62" s="1261"/>
      <c r="O62" s="2571"/>
      <c r="P62" s="2571"/>
      <c r="Q62" s="2571"/>
      <c r="R62" s="2571"/>
      <c r="S62" s="2571"/>
      <c r="T62" s="2571"/>
      <c r="U62" s="2571"/>
      <c r="V62" s="2571"/>
      <c r="W62" s="2571"/>
      <c r="X62" s="2571"/>
      <c r="Y62" s="2571"/>
      <c r="Z62" s="2571"/>
      <c r="AA62" s="2571"/>
    </row>
    <row r="63" spans="1:27" ht="15" customHeight="1">
      <c r="A63" s="270"/>
      <c r="B63" s="562"/>
      <c r="C63" s="2588"/>
      <c r="D63" s="198"/>
      <c r="E63" s="562"/>
      <c r="F63" s="562"/>
      <c r="G63" s="562"/>
      <c r="H63" s="1599"/>
      <c r="I63" s="518"/>
      <c r="J63" s="562"/>
      <c r="K63" s="307"/>
      <c r="L63" s="563"/>
      <c r="M63" s="566"/>
      <c r="N63" s="1840"/>
      <c r="O63" s="2571"/>
      <c r="P63" s="2571"/>
      <c r="Q63" s="2571"/>
      <c r="R63" s="2571"/>
      <c r="S63" s="2571"/>
      <c r="T63" s="2571"/>
      <c r="U63" s="2571"/>
      <c r="V63" s="2571"/>
      <c r="W63" s="2571"/>
      <c r="X63" s="2571"/>
      <c r="Y63" s="2571"/>
      <c r="Z63" s="2571"/>
      <c r="AA63" s="2571"/>
    </row>
    <row r="64" spans="1:27" ht="16.5" customHeight="1">
      <c r="A64" s="971"/>
      <c r="B64" s="971"/>
      <c r="C64" s="971"/>
      <c r="D64" s="971"/>
      <c r="E64" s="2625"/>
      <c r="F64" s="2626"/>
      <c r="G64" s="971"/>
      <c r="H64" s="2627"/>
      <c r="I64" s="971"/>
      <c r="J64" s="971"/>
      <c r="K64" s="978" t="s">
        <v>4341</v>
      </c>
      <c r="L64" s="2625"/>
      <c r="M64" s="979">
        <f>SUMIF(M10:M63,"&gt;0")</f>
        <v>0</v>
      </c>
      <c r="N64" s="978"/>
      <c r="O64" s="2571"/>
      <c r="P64" s="2571"/>
      <c r="Q64" s="2571"/>
      <c r="R64" s="2571"/>
      <c r="S64" s="2571"/>
      <c r="T64" s="2571"/>
      <c r="U64" s="2571"/>
      <c r="V64" s="2571"/>
      <c r="W64" s="2571"/>
      <c r="X64" s="2571"/>
      <c r="Y64" s="2571"/>
      <c r="Z64" s="2571"/>
      <c r="AA64" s="2571"/>
    </row>
    <row r="65" spans="1:27" ht="16.5" customHeight="1">
      <c r="A65" s="2571"/>
      <c r="B65" s="2571"/>
      <c r="C65" s="2571"/>
      <c r="D65" s="73"/>
      <c r="E65" s="73"/>
      <c r="F65" s="2629"/>
      <c r="G65" s="2571"/>
      <c r="H65" s="2571"/>
      <c r="I65" s="2571"/>
      <c r="J65" s="2571"/>
      <c r="K65" s="2571"/>
      <c r="L65" s="2571"/>
      <c r="M65" s="2571"/>
      <c r="N65" s="2571"/>
      <c r="O65" s="2571"/>
      <c r="P65" s="2571"/>
      <c r="Q65" s="2571"/>
      <c r="R65" s="2571"/>
      <c r="S65" s="2571"/>
      <c r="T65" s="2571"/>
      <c r="U65" s="2571"/>
      <c r="V65" s="2571"/>
      <c r="W65" s="2571"/>
      <c r="X65" s="2571"/>
      <c r="Y65" s="2571"/>
      <c r="Z65" s="2571"/>
      <c r="AA65" s="2571"/>
    </row>
    <row r="66" spans="1:27" ht="16.5" customHeight="1">
      <c r="A66" s="2571"/>
      <c r="B66" s="2571"/>
      <c r="C66" s="2571"/>
      <c r="D66" s="73"/>
      <c r="E66" s="73"/>
      <c r="F66" s="2629"/>
      <c r="G66" s="2571"/>
      <c r="H66" s="2571"/>
      <c r="I66" s="2571"/>
      <c r="J66" s="2571"/>
      <c r="K66" s="2571"/>
      <c r="L66" s="2571"/>
      <c r="M66" s="2571"/>
      <c r="N66" s="2571"/>
      <c r="O66" s="2571"/>
      <c r="P66" s="2571"/>
      <c r="Q66" s="2571"/>
      <c r="R66" s="2571"/>
      <c r="S66" s="2571"/>
      <c r="T66" s="2571"/>
      <c r="U66" s="2571"/>
      <c r="V66" s="2571"/>
      <c r="W66" s="2571"/>
      <c r="X66" s="2571"/>
      <c r="Y66" s="2571"/>
      <c r="Z66" s="2571"/>
      <c r="AA66" s="2571"/>
    </row>
    <row r="67" spans="1:27" ht="16.5" customHeight="1">
      <c r="A67" s="2571"/>
      <c r="B67" s="2571"/>
      <c r="C67" s="2571"/>
      <c r="D67" s="73"/>
      <c r="E67" s="73"/>
      <c r="F67" s="2629"/>
      <c r="G67" s="2571"/>
      <c r="H67" s="2571"/>
      <c r="I67" s="2571"/>
      <c r="J67" s="2571"/>
      <c r="K67" s="2571"/>
      <c r="L67" s="2571"/>
      <c r="M67" s="2571"/>
      <c r="N67" s="2571"/>
      <c r="O67" s="2571"/>
      <c r="P67" s="2571"/>
      <c r="Q67" s="2571"/>
      <c r="R67" s="2571"/>
      <c r="S67" s="2571"/>
      <c r="T67" s="2571"/>
      <c r="U67" s="2571"/>
      <c r="V67" s="2571"/>
      <c r="W67" s="2571"/>
      <c r="X67" s="2571"/>
      <c r="Y67" s="2571"/>
      <c r="Z67" s="2571"/>
      <c r="AA67" s="2571"/>
    </row>
    <row r="68" spans="1:27" ht="16.5" customHeight="1">
      <c r="A68" s="2571"/>
      <c r="B68" s="2571"/>
      <c r="C68" s="2571"/>
      <c r="D68" s="73"/>
      <c r="E68" s="73"/>
      <c r="F68" s="2629"/>
      <c r="G68" s="2571"/>
      <c r="H68" s="2571"/>
      <c r="I68" s="2571"/>
      <c r="J68" s="2571"/>
      <c r="K68" s="2571"/>
      <c r="L68" s="2571"/>
      <c r="M68" s="2571"/>
      <c r="N68" s="2571"/>
      <c r="O68" s="2571"/>
      <c r="P68" s="2571"/>
      <c r="Q68" s="2571"/>
      <c r="R68" s="2571"/>
      <c r="S68" s="2571"/>
      <c r="T68" s="2571"/>
      <c r="U68" s="2571"/>
      <c r="V68" s="2571"/>
      <c r="W68" s="2571"/>
      <c r="X68" s="2571"/>
      <c r="Y68" s="2571"/>
      <c r="Z68" s="2571"/>
      <c r="AA68" s="2571"/>
    </row>
    <row r="69" spans="1:27" ht="16.5" customHeight="1">
      <c r="A69" s="2571"/>
      <c r="B69" s="2571"/>
      <c r="C69" s="2571"/>
      <c r="D69" s="73"/>
      <c r="E69" s="73"/>
      <c r="F69" s="2629"/>
      <c r="G69" s="2571"/>
      <c r="H69" s="2571"/>
      <c r="I69" s="2571"/>
      <c r="J69" s="2571"/>
      <c r="K69" s="2571"/>
      <c r="L69" s="2571"/>
      <c r="M69" s="2571"/>
      <c r="N69" s="2571"/>
      <c r="O69" s="2571"/>
      <c r="P69" s="2571"/>
      <c r="Q69" s="2571"/>
      <c r="R69" s="2571"/>
      <c r="S69" s="2571"/>
      <c r="T69" s="2571"/>
      <c r="U69" s="2571"/>
      <c r="V69" s="2571"/>
      <c r="W69" s="2571"/>
      <c r="X69" s="2571"/>
      <c r="Y69" s="2571"/>
      <c r="Z69" s="2571"/>
      <c r="AA69" s="2571"/>
    </row>
    <row r="70" spans="1:27" ht="16.5" customHeight="1">
      <c r="A70" s="2571"/>
      <c r="B70" s="2571"/>
      <c r="C70" s="2571"/>
      <c r="D70" s="73"/>
      <c r="E70" s="73"/>
      <c r="F70" s="2629"/>
      <c r="G70" s="2571"/>
      <c r="H70" s="2571"/>
      <c r="I70" s="2571"/>
      <c r="J70" s="2571"/>
      <c r="K70" s="2571"/>
      <c r="L70" s="2571"/>
      <c r="M70" s="2571"/>
      <c r="N70" s="2571"/>
      <c r="O70" s="2571"/>
      <c r="P70" s="2571"/>
      <c r="Q70" s="2571"/>
      <c r="R70" s="2571"/>
      <c r="S70" s="2571"/>
      <c r="T70" s="2571"/>
      <c r="U70" s="2571"/>
      <c r="V70" s="2571"/>
      <c r="W70" s="2571"/>
      <c r="X70" s="2571"/>
      <c r="Y70" s="2571"/>
      <c r="Z70" s="2571"/>
      <c r="AA70" s="2571"/>
    </row>
    <row r="71" spans="1:27" ht="16.5" customHeight="1">
      <c r="A71" s="2571"/>
      <c r="B71" s="2571"/>
      <c r="C71" s="2571"/>
      <c r="D71" s="73"/>
      <c r="E71" s="73"/>
      <c r="F71" s="2629"/>
      <c r="G71" s="2571"/>
      <c r="H71" s="2571"/>
      <c r="I71" s="2571"/>
      <c r="J71" s="2571"/>
      <c r="K71" s="2571"/>
      <c r="L71" s="2571"/>
      <c r="M71" s="2571"/>
      <c r="N71" s="2571"/>
      <c r="O71" s="2571"/>
      <c r="P71" s="2571"/>
      <c r="Q71" s="2571"/>
      <c r="R71" s="2571"/>
      <c r="S71" s="2571"/>
      <c r="T71" s="2571"/>
      <c r="U71" s="2571"/>
      <c r="V71" s="2571"/>
      <c r="W71" s="2571"/>
      <c r="X71" s="2571"/>
      <c r="Y71" s="2571"/>
      <c r="Z71" s="2571"/>
      <c r="AA71" s="2571"/>
    </row>
    <row r="72" spans="1:27" ht="16.5" customHeight="1">
      <c r="A72" s="2571"/>
      <c r="B72" s="2571"/>
      <c r="C72" s="2571"/>
      <c r="D72" s="73"/>
      <c r="E72" s="73"/>
      <c r="F72" s="2629"/>
      <c r="G72" s="2571"/>
      <c r="H72" s="2571"/>
      <c r="I72" s="2571"/>
      <c r="J72" s="2571"/>
      <c r="K72" s="2571"/>
      <c r="L72" s="2571"/>
      <c r="M72" s="2571"/>
      <c r="N72" s="2571"/>
      <c r="O72" s="2571"/>
      <c r="P72" s="2571"/>
      <c r="Q72" s="2571"/>
      <c r="R72" s="2571"/>
      <c r="S72" s="2571"/>
      <c r="T72" s="2571"/>
      <c r="U72" s="2571"/>
      <c r="V72" s="2571"/>
      <c r="W72" s="2571"/>
      <c r="X72" s="2571"/>
      <c r="Y72" s="2571"/>
      <c r="Z72" s="2571"/>
      <c r="AA72" s="2571"/>
    </row>
    <row r="73" spans="1:27" ht="16.5" customHeight="1">
      <c r="A73" s="2571"/>
      <c r="B73" s="2571"/>
      <c r="C73" s="2571"/>
      <c r="D73" s="73"/>
      <c r="E73" s="73"/>
      <c r="F73" s="2629"/>
      <c r="G73" s="2571"/>
      <c r="H73" s="2571"/>
      <c r="I73" s="2571"/>
      <c r="J73" s="2571"/>
      <c r="K73" s="2571"/>
      <c r="L73" s="2571"/>
      <c r="M73" s="2571"/>
      <c r="N73" s="2571"/>
      <c r="O73" s="2571"/>
      <c r="P73" s="2571"/>
      <c r="Q73" s="2571"/>
      <c r="R73" s="2571"/>
      <c r="S73" s="2571"/>
      <c r="T73" s="2571"/>
      <c r="U73" s="2571"/>
      <c r="V73" s="2571"/>
      <c r="W73" s="2571"/>
      <c r="X73" s="2571"/>
      <c r="Y73" s="2571"/>
      <c r="Z73" s="2571"/>
      <c r="AA73" s="2571"/>
    </row>
    <row r="74" spans="1:27" ht="16.5" customHeight="1">
      <c r="A74" s="2571"/>
      <c r="B74" s="2571"/>
      <c r="C74" s="2571"/>
      <c r="D74" s="73"/>
      <c r="E74" s="73"/>
      <c r="F74" s="2629"/>
      <c r="G74" s="2571"/>
      <c r="H74" s="2571"/>
      <c r="I74" s="2571"/>
      <c r="J74" s="2571"/>
      <c r="K74" s="2571"/>
      <c r="L74" s="2571"/>
      <c r="M74" s="2571"/>
      <c r="N74" s="2571"/>
      <c r="O74" s="2571"/>
      <c r="P74" s="2571"/>
      <c r="Q74" s="2571"/>
      <c r="R74" s="2571"/>
      <c r="S74" s="2571"/>
      <c r="T74" s="2571"/>
      <c r="U74" s="2571"/>
      <c r="V74" s="2571"/>
      <c r="W74" s="2571"/>
      <c r="X74" s="2571"/>
      <c r="Y74" s="2571"/>
      <c r="Z74" s="2571"/>
      <c r="AA74" s="2571"/>
    </row>
    <row r="75" spans="1:27" ht="16.5" customHeight="1">
      <c r="A75" s="2571"/>
      <c r="B75" s="2571"/>
      <c r="C75" s="2571"/>
      <c r="D75" s="73"/>
      <c r="E75" s="73"/>
      <c r="F75" s="2629"/>
      <c r="G75" s="2571"/>
      <c r="H75" s="2571"/>
      <c r="I75" s="2571"/>
      <c r="J75" s="2571"/>
      <c r="K75" s="2571"/>
      <c r="L75" s="2571"/>
      <c r="M75" s="2571"/>
      <c r="N75" s="2571"/>
      <c r="O75" s="2571"/>
      <c r="P75" s="2571"/>
      <c r="Q75" s="2571"/>
      <c r="R75" s="2571"/>
      <c r="S75" s="2571"/>
      <c r="T75" s="2571"/>
      <c r="U75" s="2571"/>
      <c r="V75" s="2571"/>
      <c r="W75" s="2571"/>
      <c r="X75" s="2571"/>
      <c r="Y75" s="2571"/>
      <c r="Z75" s="2571"/>
      <c r="AA75" s="2571"/>
    </row>
    <row r="76" spans="1:27" ht="16.5" customHeight="1">
      <c r="A76" s="2571"/>
      <c r="B76" s="2571"/>
      <c r="C76" s="2571"/>
      <c r="D76" s="73"/>
      <c r="E76" s="73"/>
      <c r="F76" s="2629"/>
      <c r="G76" s="2571"/>
      <c r="H76" s="2571"/>
      <c r="I76" s="2571"/>
      <c r="J76" s="2571"/>
      <c r="K76" s="2571"/>
      <c r="L76" s="2571"/>
      <c r="M76" s="2571"/>
      <c r="N76" s="2571"/>
      <c r="O76" s="2571"/>
      <c r="P76" s="2571"/>
      <c r="Q76" s="2571"/>
      <c r="R76" s="2571"/>
      <c r="S76" s="2571"/>
      <c r="T76" s="2571"/>
      <c r="U76" s="2571"/>
      <c r="V76" s="2571"/>
      <c r="W76" s="2571"/>
      <c r="X76" s="2571"/>
      <c r="Y76" s="2571"/>
      <c r="Z76" s="2571"/>
      <c r="AA76" s="2571"/>
    </row>
    <row r="77" spans="1:27" ht="16.5" customHeight="1">
      <c r="A77" s="2571"/>
      <c r="B77" s="2571"/>
      <c r="C77" s="2571"/>
      <c r="D77" s="73"/>
      <c r="E77" s="73"/>
      <c r="F77" s="2629"/>
      <c r="G77" s="2571"/>
      <c r="H77" s="2571"/>
      <c r="I77" s="2571"/>
      <c r="J77" s="2571"/>
      <c r="K77" s="2571"/>
      <c r="L77" s="2571"/>
      <c r="M77" s="2571"/>
      <c r="N77" s="2571"/>
      <c r="O77" s="2571"/>
      <c r="P77" s="2571"/>
      <c r="Q77" s="2571"/>
      <c r="R77" s="2571"/>
      <c r="S77" s="2571"/>
      <c r="T77" s="2571"/>
      <c r="U77" s="2571"/>
      <c r="V77" s="2571"/>
      <c r="W77" s="2571"/>
      <c r="X77" s="2571"/>
      <c r="Y77" s="2571"/>
      <c r="Z77" s="2571"/>
      <c r="AA77" s="2571"/>
    </row>
    <row r="78" spans="1:27" ht="16.5" customHeight="1">
      <c r="A78" s="2571"/>
      <c r="B78" s="2571"/>
      <c r="C78" s="2571"/>
      <c r="D78" s="73"/>
      <c r="E78" s="73"/>
      <c r="F78" s="2629"/>
      <c r="G78" s="2571"/>
      <c r="H78" s="2571"/>
      <c r="I78" s="2571"/>
      <c r="J78" s="2571"/>
      <c r="K78" s="2571"/>
      <c r="L78" s="2571"/>
      <c r="M78" s="2571"/>
      <c r="N78" s="2571"/>
      <c r="O78" s="2571"/>
      <c r="P78" s="2571"/>
      <c r="Q78" s="2571"/>
      <c r="R78" s="2571"/>
      <c r="S78" s="2571"/>
      <c r="T78" s="2571"/>
      <c r="U78" s="2571"/>
      <c r="V78" s="2571"/>
      <c r="W78" s="2571"/>
      <c r="X78" s="2571"/>
      <c r="Y78" s="2571"/>
      <c r="Z78" s="2571"/>
      <c r="AA78" s="2571"/>
    </row>
    <row r="79" spans="1:27" ht="16.5" customHeight="1">
      <c r="A79" s="2571"/>
      <c r="B79" s="2571"/>
      <c r="C79" s="2571"/>
      <c r="D79" s="73"/>
      <c r="E79" s="73"/>
      <c r="F79" s="2629"/>
      <c r="G79" s="2571"/>
      <c r="H79" s="2571"/>
      <c r="I79" s="2571"/>
      <c r="J79" s="2571"/>
      <c r="K79" s="2571"/>
      <c r="L79" s="2571"/>
      <c r="M79" s="2571"/>
      <c r="N79" s="2571"/>
      <c r="O79" s="2571"/>
      <c r="P79" s="2571"/>
      <c r="Q79" s="2571"/>
      <c r="R79" s="2571"/>
      <c r="S79" s="2571"/>
      <c r="T79" s="2571"/>
      <c r="U79" s="2571"/>
      <c r="V79" s="2571"/>
      <c r="W79" s="2571"/>
      <c r="X79" s="2571"/>
      <c r="Y79" s="2571"/>
      <c r="Z79" s="2571"/>
      <c r="AA79" s="2571"/>
    </row>
    <row r="80" spans="1:27" ht="16.5" customHeight="1">
      <c r="A80" s="2571"/>
      <c r="B80" s="2571"/>
      <c r="C80" s="2571"/>
      <c r="D80" s="73"/>
      <c r="E80" s="73"/>
      <c r="F80" s="2629"/>
      <c r="G80" s="2571"/>
      <c r="H80" s="2571"/>
      <c r="I80" s="2571"/>
      <c r="J80" s="2571"/>
      <c r="K80" s="2571"/>
      <c r="L80" s="2571"/>
      <c r="M80" s="2571"/>
      <c r="N80" s="2571"/>
      <c r="O80" s="2571"/>
      <c r="P80" s="2571"/>
      <c r="Q80" s="2571"/>
      <c r="R80" s="2571"/>
      <c r="S80" s="2571"/>
      <c r="T80" s="2571"/>
      <c r="U80" s="2571"/>
      <c r="V80" s="2571"/>
      <c r="W80" s="2571"/>
      <c r="X80" s="2571"/>
      <c r="Y80" s="2571"/>
      <c r="Z80" s="2571"/>
      <c r="AA80" s="2571"/>
    </row>
    <row r="81" spans="1:27" ht="16.5" customHeight="1">
      <c r="A81" s="2571"/>
      <c r="B81" s="2571"/>
      <c r="C81" s="2571"/>
      <c r="D81" s="73"/>
      <c r="E81" s="73"/>
      <c r="F81" s="2629"/>
      <c r="G81" s="2571"/>
      <c r="H81" s="2571"/>
      <c r="I81" s="2571"/>
      <c r="J81" s="2571"/>
      <c r="K81" s="2571"/>
      <c r="L81" s="2571"/>
      <c r="M81" s="2571"/>
      <c r="N81" s="2571"/>
      <c r="O81" s="2571"/>
      <c r="P81" s="2571"/>
      <c r="Q81" s="2571"/>
      <c r="R81" s="2571"/>
      <c r="S81" s="2571"/>
      <c r="T81" s="2571"/>
      <c r="U81" s="2571"/>
      <c r="V81" s="2571"/>
      <c r="W81" s="2571"/>
      <c r="X81" s="2571"/>
      <c r="Y81" s="2571"/>
      <c r="Z81" s="2571"/>
      <c r="AA81" s="2571"/>
    </row>
    <row r="82" spans="1:27" ht="16.5" customHeight="1">
      <c r="A82" s="2571"/>
      <c r="B82" s="2571"/>
      <c r="C82" s="2571"/>
      <c r="D82" s="73"/>
      <c r="E82" s="73"/>
      <c r="F82" s="2629"/>
      <c r="G82" s="2571"/>
      <c r="H82" s="2571"/>
      <c r="I82" s="2571"/>
      <c r="J82" s="2571"/>
      <c r="K82" s="2571"/>
      <c r="L82" s="2571"/>
      <c r="M82" s="2571"/>
      <c r="N82" s="2571"/>
      <c r="O82" s="2571"/>
      <c r="P82" s="2571"/>
      <c r="Q82" s="2571"/>
      <c r="R82" s="2571"/>
      <c r="S82" s="2571"/>
      <c r="T82" s="2571"/>
      <c r="U82" s="2571"/>
      <c r="V82" s="2571"/>
      <c r="W82" s="2571"/>
      <c r="X82" s="2571"/>
      <c r="Y82" s="2571"/>
      <c r="Z82" s="2571"/>
      <c r="AA82" s="2571"/>
    </row>
    <row r="83" spans="1:27" ht="16.5" customHeight="1">
      <c r="A83" s="2571"/>
      <c r="B83" s="2571"/>
      <c r="C83" s="2571"/>
      <c r="D83" s="73"/>
      <c r="E83" s="73"/>
      <c r="F83" s="2629"/>
      <c r="G83" s="2571"/>
      <c r="H83" s="2571"/>
      <c r="I83" s="2571"/>
      <c r="J83" s="2571"/>
      <c r="K83" s="2571"/>
      <c r="L83" s="2571"/>
      <c r="M83" s="2571"/>
      <c r="N83" s="2571"/>
      <c r="O83" s="2571"/>
      <c r="P83" s="2571"/>
      <c r="Q83" s="2571"/>
      <c r="R83" s="2571"/>
      <c r="S83" s="2571"/>
      <c r="T83" s="2571"/>
      <c r="U83" s="2571"/>
      <c r="V83" s="2571"/>
      <c r="W83" s="2571"/>
      <c r="X83" s="2571"/>
      <c r="Y83" s="2571"/>
      <c r="Z83" s="2571"/>
      <c r="AA83" s="2571"/>
    </row>
    <row r="84" spans="1:27" ht="16.5" customHeight="1">
      <c r="A84" s="2571"/>
      <c r="B84" s="2571"/>
      <c r="C84" s="2571"/>
      <c r="D84" s="73"/>
      <c r="E84" s="73"/>
      <c r="F84" s="2629"/>
      <c r="G84" s="2571"/>
      <c r="H84" s="2571"/>
      <c r="I84" s="2571"/>
      <c r="J84" s="2571"/>
      <c r="K84" s="2571"/>
      <c r="L84" s="2571"/>
      <c r="M84" s="2571"/>
      <c r="N84" s="2571"/>
      <c r="O84" s="2571"/>
      <c r="P84" s="2571"/>
      <c r="Q84" s="2571"/>
      <c r="R84" s="2571"/>
      <c r="S84" s="2571"/>
      <c r="T84" s="2571"/>
      <c r="U84" s="2571"/>
      <c r="V84" s="2571"/>
      <c r="W84" s="2571"/>
      <c r="X84" s="2571"/>
      <c r="Y84" s="2571"/>
      <c r="Z84" s="2571"/>
      <c r="AA84" s="2571"/>
    </row>
    <row r="85" spans="1:27" ht="16.5" customHeight="1">
      <c r="A85" s="2571"/>
      <c r="B85" s="2571"/>
      <c r="C85" s="2571"/>
      <c r="D85" s="73"/>
      <c r="E85" s="73"/>
      <c r="F85" s="2629"/>
      <c r="G85" s="2571"/>
      <c r="H85" s="2571"/>
      <c r="I85" s="2571"/>
      <c r="J85" s="2571"/>
      <c r="K85" s="2571"/>
      <c r="L85" s="2571"/>
      <c r="M85" s="2571"/>
      <c r="N85" s="2571"/>
      <c r="O85" s="2571"/>
      <c r="P85" s="2571"/>
      <c r="Q85" s="2571"/>
      <c r="R85" s="2571"/>
      <c r="S85" s="2571"/>
      <c r="T85" s="2571"/>
      <c r="U85" s="2571"/>
      <c r="V85" s="2571"/>
      <c r="W85" s="2571"/>
      <c r="X85" s="2571"/>
      <c r="Y85" s="2571"/>
      <c r="Z85" s="2571"/>
      <c r="AA85" s="2571"/>
    </row>
    <row r="86" spans="1:27" ht="16.5" customHeight="1">
      <c r="A86" s="2571"/>
      <c r="B86" s="2571"/>
      <c r="C86" s="2571"/>
      <c r="D86" s="73"/>
      <c r="E86" s="73"/>
      <c r="F86" s="2629"/>
      <c r="G86" s="2571"/>
      <c r="H86" s="2571"/>
      <c r="I86" s="2571"/>
      <c r="J86" s="2571"/>
      <c r="K86" s="2571"/>
      <c r="L86" s="2571"/>
      <c r="M86" s="2571"/>
      <c r="N86" s="2571"/>
      <c r="O86" s="2571"/>
      <c r="P86" s="2571"/>
      <c r="Q86" s="2571"/>
      <c r="R86" s="2571"/>
      <c r="S86" s="2571"/>
      <c r="T86" s="2571"/>
      <c r="U86" s="2571"/>
      <c r="V86" s="2571"/>
      <c r="W86" s="2571"/>
      <c r="X86" s="2571"/>
      <c r="Y86" s="2571"/>
      <c r="Z86" s="2571"/>
      <c r="AA86" s="2571"/>
    </row>
    <row r="87" spans="1:27" ht="16.5" customHeight="1">
      <c r="A87" s="2571"/>
      <c r="B87" s="2571"/>
      <c r="C87" s="2571"/>
      <c r="D87" s="73"/>
      <c r="E87" s="73"/>
      <c r="F87" s="2629"/>
      <c r="G87" s="2571"/>
      <c r="H87" s="2571"/>
      <c r="I87" s="2571"/>
      <c r="J87" s="2571"/>
      <c r="K87" s="2571"/>
      <c r="L87" s="2571"/>
      <c r="M87" s="2571"/>
      <c r="N87" s="2571"/>
      <c r="O87" s="2571"/>
      <c r="P87" s="2571"/>
      <c r="Q87" s="2571"/>
      <c r="R87" s="2571"/>
      <c r="S87" s="2571"/>
      <c r="T87" s="2571"/>
      <c r="U87" s="2571"/>
      <c r="V87" s="2571"/>
      <c r="W87" s="2571"/>
      <c r="X87" s="2571"/>
      <c r="Y87" s="2571"/>
      <c r="Z87" s="2571"/>
      <c r="AA87" s="2571"/>
    </row>
    <row r="88" spans="1:27" ht="16.5" customHeight="1">
      <c r="A88" s="2571"/>
      <c r="B88" s="2571"/>
      <c r="C88" s="2571"/>
      <c r="D88" s="73"/>
      <c r="E88" s="73"/>
      <c r="F88" s="2629"/>
      <c r="G88" s="2571"/>
      <c r="H88" s="2571"/>
      <c r="I88" s="2571"/>
      <c r="J88" s="2571"/>
      <c r="K88" s="2571"/>
      <c r="L88" s="2571"/>
      <c r="M88" s="2571"/>
      <c r="N88" s="2571"/>
      <c r="O88" s="2571"/>
      <c r="P88" s="2571"/>
      <c r="Q88" s="2571"/>
      <c r="R88" s="2571"/>
      <c r="S88" s="2571"/>
      <c r="T88" s="2571"/>
      <c r="U88" s="2571"/>
      <c r="V88" s="2571"/>
      <c r="W88" s="2571"/>
      <c r="X88" s="2571"/>
      <c r="Y88" s="2571"/>
      <c r="Z88" s="2571"/>
      <c r="AA88" s="2571"/>
    </row>
    <row r="89" spans="1:27" ht="16.5" customHeight="1">
      <c r="A89" s="2571"/>
      <c r="B89" s="2571"/>
      <c r="C89" s="2571"/>
      <c r="D89" s="73"/>
      <c r="E89" s="73"/>
      <c r="F89" s="2629"/>
      <c r="G89" s="2571"/>
      <c r="H89" s="2571"/>
      <c r="I89" s="2571"/>
      <c r="J89" s="2571"/>
      <c r="K89" s="2571"/>
      <c r="L89" s="2571"/>
      <c r="M89" s="2571"/>
      <c r="N89" s="2571"/>
      <c r="O89" s="2571"/>
      <c r="P89" s="2571"/>
      <c r="Q89" s="2571"/>
      <c r="R89" s="2571"/>
      <c r="S89" s="2571"/>
      <c r="T89" s="2571"/>
      <c r="U89" s="2571"/>
      <c r="V89" s="2571"/>
      <c r="W89" s="2571"/>
      <c r="X89" s="2571"/>
      <c r="Y89" s="2571"/>
      <c r="Z89" s="2571"/>
      <c r="AA89" s="2571"/>
    </row>
    <row r="90" spans="1:27" ht="16.5" customHeight="1">
      <c r="A90" s="2571"/>
      <c r="B90" s="2571"/>
      <c r="C90" s="2571"/>
      <c r="D90" s="73"/>
      <c r="E90" s="73"/>
      <c r="F90" s="2629"/>
      <c r="G90" s="2571"/>
      <c r="H90" s="2571"/>
      <c r="I90" s="2571"/>
      <c r="J90" s="2571"/>
      <c r="K90" s="2571"/>
      <c r="L90" s="2571"/>
      <c r="M90" s="2571"/>
      <c r="N90" s="2571"/>
      <c r="O90" s="2571"/>
      <c r="P90" s="2571"/>
      <c r="Q90" s="2571"/>
      <c r="R90" s="2571"/>
      <c r="S90" s="2571"/>
      <c r="T90" s="2571"/>
      <c r="U90" s="2571"/>
      <c r="V90" s="2571"/>
      <c r="W90" s="2571"/>
      <c r="X90" s="2571"/>
      <c r="Y90" s="2571"/>
      <c r="Z90" s="2571"/>
      <c r="AA90" s="2571"/>
    </row>
    <row r="91" spans="1:27" ht="16.5" customHeight="1">
      <c r="A91" s="2571"/>
      <c r="B91" s="2571"/>
      <c r="C91" s="2571"/>
      <c r="D91" s="73"/>
      <c r="E91" s="73"/>
      <c r="F91" s="2629"/>
      <c r="G91" s="2571"/>
      <c r="H91" s="2571"/>
      <c r="I91" s="2571"/>
      <c r="J91" s="2571"/>
      <c r="K91" s="2571"/>
      <c r="L91" s="2571"/>
      <c r="M91" s="2571"/>
      <c r="N91" s="2571"/>
      <c r="O91" s="2571"/>
      <c r="P91" s="2571"/>
      <c r="Q91" s="2571"/>
      <c r="R91" s="2571"/>
      <c r="S91" s="2571"/>
      <c r="T91" s="2571"/>
      <c r="U91" s="2571"/>
      <c r="V91" s="2571"/>
      <c r="W91" s="2571"/>
      <c r="X91" s="2571"/>
      <c r="Y91" s="2571"/>
      <c r="Z91" s="2571"/>
      <c r="AA91" s="2571"/>
    </row>
    <row r="92" spans="1:27" ht="16.5" customHeight="1">
      <c r="A92" s="2571"/>
      <c r="B92" s="2571"/>
      <c r="C92" s="2571"/>
      <c r="D92" s="73"/>
      <c r="E92" s="73"/>
      <c r="F92" s="2629"/>
      <c r="G92" s="2571"/>
      <c r="H92" s="2571"/>
      <c r="I92" s="2571"/>
      <c r="J92" s="2571"/>
      <c r="K92" s="2571"/>
      <c r="L92" s="2571"/>
      <c r="M92" s="2571"/>
      <c r="N92" s="2571"/>
      <c r="O92" s="2571"/>
      <c r="P92" s="2571"/>
      <c r="Q92" s="2571"/>
      <c r="R92" s="2571"/>
      <c r="S92" s="2571"/>
      <c r="T92" s="2571"/>
      <c r="U92" s="2571"/>
      <c r="V92" s="2571"/>
      <c r="W92" s="2571"/>
      <c r="X92" s="2571"/>
      <c r="Y92" s="2571"/>
      <c r="Z92" s="2571"/>
      <c r="AA92" s="2571"/>
    </row>
    <row r="93" spans="1:27" ht="16.5" customHeight="1">
      <c r="A93" s="2571"/>
      <c r="B93" s="2571"/>
      <c r="C93" s="2571"/>
      <c r="D93" s="73"/>
      <c r="E93" s="73"/>
      <c r="F93" s="2629"/>
      <c r="G93" s="2571"/>
      <c r="H93" s="2571"/>
      <c r="I93" s="2571"/>
      <c r="J93" s="2571"/>
      <c r="K93" s="2571"/>
      <c r="L93" s="2571"/>
      <c r="M93" s="2571"/>
      <c r="N93" s="2571"/>
      <c r="O93" s="2571"/>
      <c r="P93" s="2571"/>
      <c r="Q93" s="2571"/>
      <c r="R93" s="2571"/>
      <c r="S93" s="2571"/>
      <c r="T93" s="2571"/>
      <c r="U93" s="2571"/>
      <c r="V93" s="2571"/>
      <c r="W93" s="2571"/>
      <c r="X93" s="2571"/>
      <c r="Y93" s="2571"/>
      <c r="Z93" s="2571"/>
      <c r="AA93" s="2571"/>
    </row>
    <row r="94" spans="1:27" ht="16.5" customHeight="1">
      <c r="A94" s="2571"/>
      <c r="B94" s="2571"/>
      <c r="C94" s="2571"/>
      <c r="D94" s="73"/>
      <c r="E94" s="73"/>
      <c r="F94" s="2629"/>
      <c r="G94" s="2571"/>
      <c r="H94" s="2571"/>
      <c r="I94" s="2571"/>
      <c r="J94" s="2571"/>
      <c r="K94" s="2571"/>
      <c r="L94" s="2571"/>
      <c r="M94" s="2571"/>
      <c r="N94" s="2571"/>
      <c r="O94" s="2571"/>
      <c r="P94" s="2571"/>
      <c r="Q94" s="2571"/>
      <c r="R94" s="2571"/>
      <c r="S94" s="2571"/>
      <c r="T94" s="2571"/>
      <c r="U94" s="2571"/>
      <c r="V94" s="2571"/>
      <c r="W94" s="2571"/>
      <c r="X94" s="2571"/>
      <c r="Y94" s="2571"/>
      <c r="Z94" s="2571"/>
      <c r="AA94" s="2571"/>
    </row>
    <row r="95" spans="1:27" ht="16.5" customHeight="1">
      <c r="A95" s="2571"/>
      <c r="B95" s="2571"/>
      <c r="C95" s="2571"/>
      <c r="D95" s="73"/>
      <c r="E95" s="73"/>
      <c r="F95" s="2629"/>
      <c r="G95" s="2571"/>
      <c r="H95" s="2571"/>
      <c r="I95" s="2571"/>
      <c r="J95" s="2571"/>
      <c r="K95" s="2571"/>
      <c r="L95" s="2571"/>
      <c r="M95" s="2571"/>
      <c r="N95" s="2571"/>
      <c r="O95" s="2571"/>
      <c r="P95" s="2571"/>
      <c r="Q95" s="2571"/>
      <c r="R95" s="2571"/>
      <c r="S95" s="2571"/>
      <c r="T95" s="2571"/>
      <c r="U95" s="2571"/>
      <c r="V95" s="2571"/>
      <c r="W95" s="2571"/>
      <c r="X95" s="2571"/>
      <c r="Y95" s="2571"/>
      <c r="Z95" s="2571"/>
      <c r="AA95" s="2571"/>
    </row>
    <row r="96" spans="1:27" ht="16.5" customHeight="1">
      <c r="A96" s="2571"/>
      <c r="B96" s="2571"/>
      <c r="C96" s="2571"/>
      <c r="D96" s="73"/>
      <c r="E96" s="73"/>
      <c r="F96" s="2629"/>
      <c r="G96" s="2571"/>
      <c r="H96" s="2571"/>
      <c r="I96" s="2571"/>
      <c r="J96" s="2571"/>
      <c r="K96" s="2571"/>
      <c r="L96" s="2571"/>
      <c r="M96" s="2571"/>
      <c r="N96" s="2571"/>
      <c r="O96" s="2571"/>
      <c r="P96" s="2571"/>
      <c r="Q96" s="2571"/>
      <c r="R96" s="2571"/>
      <c r="S96" s="2571"/>
      <c r="T96" s="2571"/>
      <c r="U96" s="2571"/>
      <c r="V96" s="2571"/>
      <c r="W96" s="2571"/>
      <c r="X96" s="2571"/>
      <c r="Y96" s="2571"/>
      <c r="Z96" s="2571"/>
      <c r="AA96" s="2571"/>
    </row>
    <row r="97" spans="1:27" ht="16.5" customHeight="1">
      <c r="A97" s="2571"/>
      <c r="B97" s="2571"/>
      <c r="C97" s="2571"/>
      <c r="D97" s="73"/>
      <c r="E97" s="73"/>
      <c r="F97" s="2629"/>
      <c r="G97" s="2571"/>
      <c r="H97" s="2571"/>
      <c r="I97" s="2571"/>
      <c r="J97" s="2571"/>
      <c r="K97" s="2571"/>
      <c r="L97" s="2571"/>
      <c r="M97" s="2571"/>
      <c r="N97" s="2571"/>
      <c r="O97" s="2571"/>
      <c r="P97" s="2571"/>
      <c r="Q97" s="2571"/>
      <c r="R97" s="2571"/>
      <c r="S97" s="2571"/>
      <c r="T97" s="2571"/>
      <c r="U97" s="2571"/>
      <c r="V97" s="2571"/>
      <c r="W97" s="2571"/>
      <c r="X97" s="2571"/>
      <c r="Y97" s="2571"/>
      <c r="Z97" s="2571"/>
      <c r="AA97" s="2571"/>
    </row>
    <row r="98" spans="1:27" ht="16.5" customHeight="1">
      <c r="A98" s="2571"/>
      <c r="B98" s="2571"/>
      <c r="C98" s="2571"/>
      <c r="D98" s="73"/>
      <c r="E98" s="73"/>
      <c r="F98" s="2629"/>
      <c r="G98" s="2571"/>
      <c r="H98" s="2571"/>
      <c r="I98" s="2571"/>
      <c r="J98" s="2571"/>
      <c r="K98" s="2571"/>
      <c r="L98" s="2571"/>
      <c r="M98" s="2571"/>
      <c r="N98" s="2571"/>
      <c r="O98" s="2571"/>
      <c r="P98" s="2571"/>
      <c r="Q98" s="2571"/>
      <c r="R98" s="2571"/>
      <c r="S98" s="2571"/>
      <c r="T98" s="2571"/>
      <c r="U98" s="2571"/>
      <c r="V98" s="2571"/>
      <c r="W98" s="2571"/>
      <c r="X98" s="2571"/>
      <c r="Y98" s="2571"/>
      <c r="Z98" s="2571"/>
      <c r="AA98" s="2571"/>
    </row>
    <row r="99" spans="1:27" ht="16.5" customHeight="1">
      <c r="A99" s="2571"/>
      <c r="B99" s="2571"/>
      <c r="C99" s="2571"/>
      <c r="D99" s="73"/>
      <c r="E99" s="73"/>
      <c r="F99" s="2629"/>
      <c r="G99" s="2571"/>
      <c r="H99" s="2571"/>
      <c r="I99" s="2571"/>
      <c r="J99" s="2571"/>
      <c r="K99" s="2571"/>
      <c r="L99" s="2571"/>
      <c r="M99" s="2571"/>
      <c r="N99" s="2571"/>
      <c r="O99" s="2571"/>
      <c r="P99" s="2571"/>
      <c r="Q99" s="2571"/>
      <c r="R99" s="2571"/>
      <c r="S99" s="2571"/>
      <c r="T99" s="2571"/>
      <c r="U99" s="2571"/>
      <c r="V99" s="2571"/>
      <c r="W99" s="2571"/>
      <c r="X99" s="2571"/>
      <c r="Y99" s="2571"/>
      <c r="Z99" s="2571"/>
      <c r="AA99" s="2571"/>
    </row>
    <row r="100" spans="1:27" ht="16.5" customHeight="1">
      <c r="A100" s="2571"/>
      <c r="B100" s="2571"/>
      <c r="C100" s="2571"/>
      <c r="D100" s="73"/>
      <c r="E100" s="73"/>
      <c r="F100" s="2629"/>
      <c r="G100" s="2571"/>
      <c r="H100" s="2571"/>
      <c r="I100" s="2571"/>
      <c r="J100" s="2571"/>
      <c r="K100" s="2571"/>
      <c r="L100" s="2571"/>
      <c r="M100" s="2571"/>
      <c r="N100" s="2571"/>
      <c r="O100" s="2571"/>
      <c r="P100" s="2571"/>
      <c r="Q100" s="2571"/>
      <c r="R100" s="2571"/>
      <c r="S100" s="2571"/>
      <c r="T100" s="2571"/>
      <c r="U100" s="2571"/>
      <c r="V100" s="2571"/>
      <c r="W100" s="2571"/>
      <c r="X100" s="2571"/>
      <c r="Y100" s="2571"/>
      <c r="Z100" s="2571"/>
      <c r="AA100" s="2571"/>
    </row>
    <row r="101" spans="1:27" ht="16.5" customHeight="1">
      <c r="A101" s="2571"/>
      <c r="B101" s="2571"/>
      <c r="C101" s="2571"/>
      <c r="D101" s="73"/>
      <c r="E101" s="73"/>
      <c r="F101" s="2629"/>
      <c r="G101" s="2571"/>
      <c r="H101" s="2571"/>
      <c r="I101" s="2571"/>
      <c r="J101" s="2571"/>
      <c r="K101" s="2571"/>
      <c r="L101" s="2571"/>
      <c r="M101" s="2571"/>
      <c r="N101" s="2571"/>
      <c r="O101" s="2571"/>
      <c r="P101" s="2571"/>
      <c r="Q101" s="2571"/>
      <c r="R101" s="2571"/>
      <c r="S101" s="2571"/>
      <c r="T101" s="2571"/>
      <c r="U101" s="2571"/>
      <c r="V101" s="2571"/>
      <c r="W101" s="2571"/>
      <c r="X101" s="2571"/>
      <c r="Y101" s="2571"/>
      <c r="Z101" s="2571"/>
      <c r="AA101" s="2571"/>
    </row>
    <row r="102" spans="1:27" ht="16.5" customHeight="1">
      <c r="A102" s="2571"/>
      <c r="B102" s="2571"/>
      <c r="C102" s="2571"/>
      <c r="D102" s="73"/>
      <c r="E102" s="73"/>
      <c r="F102" s="2629"/>
      <c r="G102" s="2571"/>
      <c r="H102" s="2571"/>
      <c r="I102" s="2571"/>
      <c r="J102" s="2571"/>
      <c r="K102" s="2571"/>
      <c r="L102" s="2571"/>
      <c r="M102" s="2571"/>
      <c r="N102" s="2571"/>
      <c r="O102" s="2571"/>
      <c r="P102" s="2571"/>
      <c r="Q102" s="2571"/>
      <c r="R102" s="2571"/>
      <c r="S102" s="2571"/>
      <c r="T102" s="2571"/>
      <c r="U102" s="2571"/>
      <c r="V102" s="2571"/>
      <c r="W102" s="2571"/>
      <c r="X102" s="2571"/>
      <c r="Y102" s="2571"/>
      <c r="Z102" s="2571"/>
      <c r="AA102" s="2571"/>
    </row>
    <row r="103" spans="1:27" ht="16.5" customHeight="1">
      <c r="A103" s="2571"/>
      <c r="B103" s="2571"/>
      <c r="C103" s="2571"/>
      <c r="D103" s="73"/>
      <c r="E103" s="73"/>
      <c r="F103" s="2629"/>
      <c r="G103" s="2571"/>
      <c r="H103" s="2571"/>
      <c r="I103" s="2571"/>
      <c r="J103" s="2571"/>
      <c r="K103" s="2571"/>
      <c r="L103" s="2571"/>
      <c r="M103" s="2571"/>
      <c r="N103" s="2571"/>
      <c r="O103" s="2571"/>
      <c r="P103" s="2571"/>
      <c r="Q103" s="2571"/>
      <c r="R103" s="2571"/>
      <c r="S103" s="2571"/>
      <c r="T103" s="2571"/>
      <c r="U103" s="2571"/>
      <c r="V103" s="2571"/>
      <c r="W103" s="2571"/>
      <c r="X103" s="2571"/>
      <c r="Y103" s="2571"/>
      <c r="Z103" s="2571"/>
      <c r="AA103" s="2571"/>
    </row>
    <row r="104" spans="1:27" ht="16.5" customHeight="1">
      <c r="A104" s="2571"/>
      <c r="B104" s="2571"/>
      <c r="C104" s="2571"/>
      <c r="D104" s="73"/>
      <c r="E104" s="73"/>
      <c r="F104" s="2629"/>
      <c r="G104" s="2571"/>
      <c r="H104" s="2571"/>
      <c r="I104" s="2571"/>
      <c r="J104" s="2571"/>
      <c r="K104" s="2571"/>
      <c r="L104" s="2571"/>
      <c r="M104" s="2571"/>
      <c r="N104" s="2571"/>
      <c r="O104" s="2571"/>
      <c r="P104" s="2571"/>
      <c r="Q104" s="2571"/>
      <c r="R104" s="2571"/>
      <c r="S104" s="2571"/>
      <c r="T104" s="2571"/>
      <c r="U104" s="2571"/>
      <c r="V104" s="2571"/>
      <c r="W104" s="2571"/>
      <c r="X104" s="2571"/>
      <c r="Y104" s="2571"/>
      <c r="Z104" s="2571"/>
      <c r="AA104" s="2571"/>
    </row>
    <row r="105" spans="1:27" ht="16.5" customHeight="1">
      <c r="A105" s="2571"/>
      <c r="B105" s="2571"/>
      <c r="C105" s="2571"/>
      <c r="D105" s="73"/>
      <c r="E105" s="73"/>
      <c r="F105" s="2629"/>
      <c r="G105" s="2571"/>
      <c r="H105" s="2571"/>
      <c r="I105" s="2571"/>
      <c r="J105" s="2571"/>
      <c r="K105" s="2571"/>
      <c r="L105" s="2571"/>
      <c r="M105" s="2571"/>
      <c r="N105" s="2571"/>
      <c r="O105" s="2571"/>
      <c r="P105" s="2571"/>
      <c r="Q105" s="2571"/>
      <c r="R105" s="2571"/>
      <c r="S105" s="2571"/>
      <c r="T105" s="2571"/>
      <c r="U105" s="2571"/>
      <c r="V105" s="2571"/>
      <c r="W105" s="2571"/>
      <c r="X105" s="2571"/>
      <c r="Y105" s="2571"/>
      <c r="Z105" s="2571"/>
      <c r="AA105" s="2571"/>
    </row>
    <row r="106" spans="1:27" ht="16.5" customHeight="1">
      <c r="A106" s="2571"/>
      <c r="B106" s="2571"/>
      <c r="C106" s="2571"/>
      <c r="D106" s="73"/>
      <c r="E106" s="73"/>
      <c r="F106" s="2629"/>
      <c r="G106" s="2571"/>
      <c r="H106" s="2571"/>
      <c r="I106" s="2571"/>
      <c r="J106" s="2571"/>
      <c r="K106" s="2571"/>
      <c r="L106" s="2571"/>
      <c r="M106" s="2571"/>
      <c r="N106" s="2571"/>
      <c r="O106" s="2571"/>
      <c r="P106" s="2571"/>
      <c r="Q106" s="2571"/>
      <c r="R106" s="2571"/>
      <c r="S106" s="2571"/>
      <c r="T106" s="2571"/>
      <c r="U106" s="2571"/>
      <c r="V106" s="2571"/>
      <c r="W106" s="2571"/>
      <c r="X106" s="2571"/>
      <c r="Y106" s="2571"/>
      <c r="Z106" s="2571"/>
      <c r="AA106" s="2571"/>
    </row>
    <row r="107" spans="1:27" ht="16.5" customHeight="1">
      <c r="A107" s="2571"/>
      <c r="B107" s="2571"/>
      <c r="C107" s="2571"/>
      <c r="D107" s="73"/>
      <c r="E107" s="73"/>
      <c r="F107" s="2629"/>
      <c r="G107" s="2571"/>
      <c r="H107" s="2571"/>
      <c r="I107" s="2571"/>
      <c r="J107" s="2571"/>
      <c r="K107" s="2571"/>
      <c r="L107" s="2571"/>
      <c r="M107" s="2571"/>
      <c r="N107" s="2571"/>
      <c r="O107" s="2571"/>
      <c r="P107" s="2571"/>
      <c r="Q107" s="2571"/>
      <c r="R107" s="2571"/>
      <c r="S107" s="2571"/>
      <c r="T107" s="2571"/>
      <c r="U107" s="2571"/>
      <c r="V107" s="2571"/>
      <c r="W107" s="2571"/>
      <c r="X107" s="2571"/>
      <c r="Y107" s="2571"/>
      <c r="Z107" s="2571"/>
      <c r="AA107" s="2571"/>
    </row>
    <row r="108" spans="1:27" ht="16.5" customHeight="1">
      <c r="A108" s="2571"/>
      <c r="B108" s="2571"/>
      <c r="C108" s="2571"/>
      <c r="D108" s="73"/>
      <c r="E108" s="73"/>
      <c r="F108" s="2629"/>
      <c r="G108" s="2571"/>
      <c r="H108" s="2571"/>
      <c r="I108" s="2571"/>
      <c r="J108" s="2571"/>
      <c r="K108" s="2571"/>
      <c r="L108" s="2571"/>
      <c r="M108" s="2571"/>
      <c r="N108" s="2571"/>
      <c r="O108" s="2571"/>
      <c r="P108" s="2571"/>
      <c r="Q108" s="2571"/>
      <c r="R108" s="2571"/>
      <c r="S108" s="2571"/>
      <c r="T108" s="2571"/>
      <c r="U108" s="2571"/>
      <c r="V108" s="2571"/>
      <c r="W108" s="2571"/>
      <c r="X108" s="2571"/>
      <c r="Y108" s="2571"/>
      <c r="Z108" s="2571"/>
      <c r="AA108" s="2571"/>
    </row>
    <row r="109" spans="1:27" ht="16.5" customHeight="1">
      <c r="A109" s="2571"/>
      <c r="B109" s="2571"/>
      <c r="C109" s="2571"/>
      <c r="D109" s="73"/>
      <c r="E109" s="73"/>
      <c r="F109" s="2629"/>
      <c r="G109" s="2571"/>
      <c r="H109" s="2571"/>
      <c r="I109" s="2571"/>
      <c r="J109" s="2571"/>
      <c r="K109" s="2571"/>
      <c r="L109" s="2571"/>
      <c r="M109" s="2571"/>
      <c r="N109" s="2571"/>
      <c r="O109" s="2571"/>
      <c r="P109" s="2571"/>
      <c r="Q109" s="2571"/>
      <c r="R109" s="2571"/>
      <c r="S109" s="2571"/>
      <c r="T109" s="2571"/>
      <c r="U109" s="2571"/>
      <c r="V109" s="2571"/>
      <c r="W109" s="2571"/>
      <c r="X109" s="2571"/>
      <c r="Y109" s="2571"/>
      <c r="Z109" s="2571"/>
      <c r="AA109" s="2571"/>
    </row>
    <row r="110" spans="1:27" ht="16.5" customHeight="1">
      <c r="A110" s="2571"/>
      <c r="B110" s="2571"/>
      <c r="C110" s="2571"/>
      <c r="D110" s="73"/>
      <c r="E110" s="73"/>
      <c r="F110" s="2629"/>
      <c r="G110" s="2571"/>
      <c r="H110" s="2571"/>
      <c r="I110" s="2571"/>
      <c r="J110" s="2571"/>
      <c r="K110" s="2571"/>
      <c r="L110" s="2571"/>
      <c r="M110" s="2571"/>
      <c r="N110" s="2571"/>
      <c r="O110" s="2571"/>
      <c r="P110" s="2571"/>
      <c r="Q110" s="2571"/>
      <c r="R110" s="2571"/>
      <c r="S110" s="2571"/>
      <c r="T110" s="2571"/>
      <c r="U110" s="2571"/>
      <c r="V110" s="2571"/>
      <c r="W110" s="2571"/>
      <c r="X110" s="2571"/>
      <c r="Y110" s="2571"/>
      <c r="Z110" s="2571"/>
      <c r="AA110" s="2571"/>
    </row>
    <row r="111" spans="1:27" ht="16.5" customHeight="1">
      <c r="A111" s="2571"/>
      <c r="B111" s="2571"/>
      <c r="C111" s="2571"/>
      <c r="D111" s="73"/>
      <c r="E111" s="73"/>
      <c r="F111" s="2629"/>
      <c r="G111" s="2571"/>
      <c r="H111" s="2571"/>
      <c r="I111" s="2571"/>
      <c r="J111" s="2571"/>
      <c r="K111" s="2571"/>
      <c r="L111" s="2571"/>
      <c r="M111" s="2571"/>
      <c r="N111" s="2571"/>
      <c r="O111" s="2571"/>
      <c r="P111" s="2571"/>
      <c r="Q111" s="2571"/>
      <c r="R111" s="2571"/>
      <c r="S111" s="2571"/>
      <c r="T111" s="2571"/>
      <c r="U111" s="2571"/>
      <c r="V111" s="2571"/>
      <c r="W111" s="2571"/>
      <c r="X111" s="2571"/>
      <c r="Y111" s="2571"/>
      <c r="Z111" s="2571"/>
      <c r="AA111" s="2571"/>
    </row>
    <row r="112" spans="1:27" ht="16.5" customHeight="1">
      <c r="A112" s="2571"/>
      <c r="B112" s="2571"/>
      <c r="C112" s="2571"/>
      <c r="D112" s="73"/>
      <c r="E112" s="73"/>
      <c r="F112" s="2629"/>
      <c r="G112" s="2571"/>
      <c r="H112" s="2571"/>
      <c r="I112" s="2571"/>
      <c r="J112" s="2571"/>
      <c r="K112" s="2571"/>
      <c r="L112" s="2571"/>
      <c r="M112" s="2571"/>
      <c r="N112" s="2571"/>
      <c r="O112" s="2571"/>
      <c r="P112" s="2571"/>
      <c r="Q112" s="2571"/>
      <c r="R112" s="2571"/>
      <c r="S112" s="2571"/>
      <c r="T112" s="2571"/>
      <c r="U112" s="2571"/>
      <c r="V112" s="2571"/>
      <c r="W112" s="2571"/>
      <c r="X112" s="2571"/>
      <c r="Y112" s="2571"/>
      <c r="Z112" s="2571"/>
      <c r="AA112" s="2571"/>
    </row>
    <row r="113" spans="1:27" ht="16.5" customHeight="1">
      <c r="A113" s="2571"/>
      <c r="B113" s="2571"/>
      <c r="C113" s="2571"/>
      <c r="D113" s="73"/>
      <c r="E113" s="73"/>
      <c r="F113" s="2629"/>
      <c r="G113" s="2571"/>
      <c r="H113" s="2571"/>
      <c r="I113" s="2571"/>
      <c r="J113" s="2571"/>
      <c r="K113" s="2571"/>
      <c r="L113" s="2571"/>
      <c r="M113" s="2571"/>
      <c r="N113" s="2571"/>
      <c r="O113" s="2571"/>
      <c r="P113" s="2571"/>
      <c r="Q113" s="2571"/>
      <c r="R113" s="2571"/>
      <c r="S113" s="2571"/>
      <c r="T113" s="2571"/>
      <c r="U113" s="2571"/>
      <c r="V113" s="2571"/>
      <c r="W113" s="2571"/>
      <c r="X113" s="2571"/>
      <c r="Y113" s="2571"/>
      <c r="Z113" s="2571"/>
      <c r="AA113" s="2571"/>
    </row>
    <row r="114" spans="1:27" ht="16.5" customHeight="1">
      <c r="A114" s="2571"/>
      <c r="B114" s="2571"/>
      <c r="C114" s="2571"/>
      <c r="D114" s="73"/>
      <c r="E114" s="73"/>
      <c r="F114" s="2629"/>
      <c r="G114" s="2571"/>
      <c r="H114" s="2571"/>
      <c r="I114" s="2571"/>
      <c r="J114" s="2571"/>
      <c r="K114" s="2571"/>
      <c r="L114" s="2571"/>
      <c r="M114" s="2571"/>
      <c r="N114" s="2571"/>
      <c r="O114" s="2571"/>
      <c r="P114" s="2571"/>
      <c r="Q114" s="2571"/>
      <c r="R114" s="2571"/>
      <c r="S114" s="2571"/>
      <c r="T114" s="2571"/>
      <c r="U114" s="2571"/>
      <c r="V114" s="2571"/>
      <c r="W114" s="2571"/>
      <c r="X114" s="2571"/>
      <c r="Y114" s="2571"/>
      <c r="Z114" s="2571"/>
      <c r="AA114" s="2571"/>
    </row>
    <row r="115" spans="1:27" ht="16.5" customHeight="1">
      <c r="A115" s="2571"/>
      <c r="B115" s="2571"/>
      <c r="C115" s="2571"/>
      <c r="D115" s="73"/>
      <c r="E115" s="73"/>
      <c r="F115" s="2629"/>
      <c r="G115" s="2571"/>
      <c r="H115" s="2571"/>
      <c r="I115" s="2571"/>
      <c r="J115" s="2571"/>
      <c r="K115" s="2571"/>
      <c r="L115" s="2571"/>
      <c r="M115" s="2571"/>
      <c r="N115" s="2571"/>
      <c r="O115" s="2571"/>
      <c r="P115" s="2571"/>
      <c r="Q115" s="2571"/>
      <c r="R115" s="2571"/>
      <c r="S115" s="2571"/>
      <c r="T115" s="2571"/>
      <c r="U115" s="2571"/>
      <c r="V115" s="2571"/>
      <c r="W115" s="2571"/>
      <c r="X115" s="2571"/>
      <c r="Y115" s="2571"/>
      <c r="Z115" s="2571"/>
      <c r="AA115" s="2571"/>
    </row>
    <row r="116" spans="1:27" ht="16.5" customHeight="1">
      <c r="A116" s="2571"/>
      <c r="B116" s="2571"/>
      <c r="C116" s="2571"/>
      <c r="D116" s="73"/>
      <c r="E116" s="73"/>
      <c r="F116" s="2629"/>
      <c r="G116" s="2571"/>
      <c r="H116" s="2571"/>
      <c r="I116" s="2571"/>
      <c r="J116" s="2571"/>
      <c r="K116" s="2571"/>
      <c r="L116" s="2571"/>
      <c r="M116" s="2571"/>
      <c r="N116" s="2571"/>
      <c r="O116" s="2571"/>
      <c r="P116" s="2571"/>
      <c r="Q116" s="2571"/>
      <c r="R116" s="2571"/>
      <c r="S116" s="2571"/>
      <c r="T116" s="2571"/>
      <c r="U116" s="2571"/>
      <c r="V116" s="2571"/>
      <c r="W116" s="2571"/>
      <c r="X116" s="2571"/>
      <c r="Y116" s="2571"/>
      <c r="Z116" s="2571"/>
      <c r="AA116" s="2571"/>
    </row>
    <row r="117" spans="1:27" ht="16.5" customHeight="1">
      <c r="A117" s="2571"/>
      <c r="B117" s="2571"/>
      <c r="C117" s="2571"/>
      <c r="D117" s="73"/>
      <c r="E117" s="73"/>
      <c r="F117" s="2629"/>
      <c r="G117" s="2571"/>
      <c r="H117" s="2571"/>
      <c r="I117" s="2571"/>
      <c r="J117" s="2571"/>
      <c r="K117" s="2571"/>
      <c r="L117" s="2571"/>
      <c r="M117" s="2571"/>
      <c r="N117" s="2571"/>
      <c r="O117" s="2571"/>
      <c r="P117" s="2571"/>
      <c r="Q117" s="2571"/>
      <c r="R117" s="2571"/>
      <c r="S117" s="2571"/>
      <c r="T117" s="2571"/>
      <c r="U117" s="2571"/>
      <c r="V117" s="2571"/>
      <c r="W117" s="2571"/>
      <c r="X117" s="2571"/>
      <c r="Y117" s="2571"/>
      <c r="Z117" s="2571"/>
      <c r="AA117" s="2571"/>
    </row>
    <row r="118" spans="1:27" ht="16.5" customHeight="1">
      <c r="A118" s="2571"/>
      <c r="B118" s="2571"/>
      <c r="C118" s="2571"/>
      <c r="D118" s="73"/>
      <c r="E118" s="73"/>
      <c r="F118" s="2629"/>
      <c r="G118" s="2571"/>
      <c r="H118" s="2571"/>
      <c r="I118" s="2571"/>
      <c r="J118" s="2571"/>
      <c r="K118" s="2571"/>
      <c r="L118" s="2571"/>
      <c r="M118" s="2571"/>
      <c r="N118" s="2571"/>
      <c r="O118" s="2571"/>
      <c r="P118" s="2571"/>
      <c r="Q118" s="2571"/>
      <c r="R118" s="2571"/>
      <c r="S118" s="2571"/>
      <c r="T118" s="2571"/>
      <c r="U118" s="2571"/>
      <c r="V118" s="2571"/>
      <c r="W118" s="2571"/>
      <c r="X118" s="2571"/>
      <c r="Y118" s="2571"/>
      <c r="Z118" s="2571"/>
      <c r="AA118" s="2571"/>
    </row>
    <row r="119" spans="1:27" ht="16.5" customHeight="1">
      <c r="A119" s="2571"/>
      <c r="B119" s="2571"/>
      <c r="C119" s="2571"/>
      <c r="D119" s="73"/>
      <c r="E119" s="73"/>
      <c r="F119" s="2629"/>
      <c r="G119" s="2571"/>
      <c r="H119" s="2571"/>
      <c r="I119" s="2571"/>
      <c r="J119" s="2571"/>
      <c r="K119" s="2571"/>
      <c r="L119" s="2571"/>
      <c r="M119" s="2571"/>
      <c r="N119" s="2571"/>
      <c r="O119" s="2571"/>
      <c r="P119" s="2571"/>
      <c r="Q119" s="2571"/>
      <c r="R119" s="2571"/>
      <c r="S119" s="2571"/>
      <c r="T119" s="2571"/>
      <c r="U119" s="2571"/>
      <c r="V119" s="2571"/>
      <c r="W119" s="2571"/>
      <c r="X119" s="2571"/>
      <c r="Y119" s="2571"/>
      <c r="Z119" s="2571"/>
      <c r="AA119" s="2571"/>
    </row>
    <row r="120" spans="1:27" ht="16.5" customHeight="1">
      <c r="A120" s="2571"/>
      <c r="B120" s="2571"/>
      <c r="C120" s="2571"/>
      <c r="D120" s="73"/>
      <c r="E120" s="73"/>
      <c r="F120" s="2629"/>
      <c r="G120" s="2571"/>
      <c r="H120" s="2571"/>
      <c r="I120" s="2571"/>
      <c r="J120" s="2571"/>
      <c r="K120" s="2571"/>
      <c r="L120" s="2571"/>
      <c r="M120" s="2571"/>
      <c r="N120" s="2571"/>
      <c r="O120" s="2571"/>
      <c r="P120" s="2571"/>
      <c r="Q120" s="2571"/>
      <c r="R120" s="2571"/>
      <c r="S120" s="2571"/>
      <c r="T120" s="2571"/>
      <c r="U120" s="2571"/>
      <c r="V120" s="2571"/>
      <c r="W120" s="2571"/>
      <c r="X120" s="2571"/>
      <c r="Y120" s="2571"/>
      <c r="Z120" s="2571"/>
      <c r="AA120" s="2571"/>
    </row>
    <row r="121" spans="1:27" ht="16.5" customHeight="1">
      <c r="A121" s="2571"/>
      <c r="B121" s="2571"/>
      <c r="C121" s="2571"/>
      <c r="D121" s="73"/>
      <c r="E121" s="73"/>
      <c r="F121" s="2629"/>
      <c r="G121" s="2571"/>
      <c r="H121" s="2571"/>
      <c r="I121" s="2571"/>
      <c r="J121" s="2571"/>
      <c r="K121" s="2571"/>
      <c r="L121" s="2571"/>
      <c r="M121" s="2571"/>
      <c r="N121" s="2571"/>
      <c r="O121" s="2571"/>
      <c r="P121" s="2571"/>
      <c r="Q121" s="2571"/>
      <c r="R121" s="2571"/>
      <c r="S121" s="2571"/>
      <c r="T121" s="2571"/>
      <c r="U121" s="2571"/>
      <c r="V121" s="2571"/>
      <c r="W121" s="2571"/>
      <c r="X121" s="2571"/>
      <c r="Y121" s="2571"/>
      <c r="Z121" s="2571"/>
      <c r="AA121" s="2571"/>
    </row>
    <row r="122" spans="1:27" ht="16.5" customHeight="1">
      <c r="A122" s="2571"/>
      <c r="B122" s="2571"/>
      <c r="C122" s="2571"/>
      <c r="D122" s="73"/>
      <c r="E122" s="73"/>
      <c r="F122" s="2629"/>
      <c r="G122" s="2571"/>
      <c r="H122" s="2571"/>
      <c r="I122" s="2571"/>
      <c r="J122" s="2571"/>
      <c r="K122" s="2571"/>
      <c r="L122" s="2571"/>
      <c r="M122" s="2571"/>
      <c r="N122" s="2571"/>
      <c r="O122" s="2571"/>
      <c r="P122" s="2571"/>
      <c r="Q122" s="2571"/>
      <c r="R122" s="2571"/>
      <c r="S122" s="2571"/>
      <c r="T122" s="2571"/>
      <c r="U122" s="2571"/>
      <c r="V122" s="2571"/>
      <c r="W122" s="2571"/>
      <c r="X122" s="2571"/>
      <c r="Y122" s="2571"/>
      <c r="Z122" s="2571"/>
      <c r="AA122" s="2571"/>
    </row>
    <row r="123" spans="1:27" ht="16.5" customHeight="1">
      <c r="A123" s="2571"/>
      <c r="B123" s="2571"/>
      <c r="C123" s="2571"/>
      <c r="D123" s="73"/>
      <c r="E123" s="73"/>
      <c r="F123" s="2629"/>
      <c r="G123" s="2571"/>
      <c r="H123" s="2571"/>
      <c r="I123" s="2571"/>
      <c r="J123" s="2571"/>
      <c r="K123" s="2571"/>
      <c r="L123" s="2571"/>
      <c r="M123" s="2571"/>
      <c r="N123" s="2571"/>
      <c r="O123" s="2571"/>
      <c r="P123" s="2571"/>
      <c r="Q123" s="2571"/>
      <c r="R123" s="2571"/>
      <c r="S123" s="2571"/>
      <c r="T123" s="2571"/>
      <c r="U123" s="2571"/>
      <c r="V123" s="2571"/>
      <c r="W123" s="2571"/>
      <c r="X123" s="2571"/>
      <c r="Y123" s="2571"/>
      <c r="Z123" s="2571"/>
      <c r="AA123" s="2571"/>
    </row>
    <row r="124" spans="1:27" ht="16.5" customHeight="1">
      <c r="A124" s="2571"/>
      <c r="B124" s="2571"/>
      <c r="C124" s="2571"/>
      <c r="D124" s="73"/>
      <c r="E124" s="73"/>
      <c r="F124" s="2629"/>
      <c r="G124" s="2571"/>
      <c r="H124" s="2571"/>
      <c r="I124" s="2571"/>
      <c r="J124" s="2571"/>
      <c r="K124" s="2571"/>
      <c r="L124" s="2571"/>
      <c r="M124" s="2571"/>
      <c r="N124" s="2571"/>
      <c r="O124" s="2571"/>
      <c r="P124" s="2571"/>
      <c r="Q124" s="2571"/>
      <c r="R124" s="2571"/>
      <c r="S124" s="2571"/>
      <c r="T124" s="2571"/>
      <c r="U124" s="2571"/>
      <c r="V124" s="2571"/>
      <c r="W124" s="2571"/>
      <c r="X124" s="2571"/>
      <c r="Y124" s="2571"/>
      <c r="Z124" s="2571"/>
      <c r="AA124" s="2571"/>
    </row>
    <row r="125" spans="1:27" ht="16.5" customHeight="1">
      <c r="A125" s="2571"/>
      <c r="B125" s="2571"/>
      <c r="C125" s="2571"/>
      <c r="D125" s="73"/>
      <c r="E125" s="73"/>
      <c r="F125" s="2629"/>
      <c r="G125" s="2571"/>
      <c r="H125" s="2571"/>
      <c r="I125" s="2571"/>
      <c r="J125" s="2571"/>
      <c r="K125" s="2571"/>
      <c r="L125" s="2571"/>
      <c r="M125" s="2571"/>
      <c r="N125" s="2571"/>
      <c r="O125" s="2571"/>
      <c r="P125" s="2571"/>
      <c r="Q125" s="2571"/>
      <c r="R125" s="2571"/>
      <c r="S125" s="2571"/>
      <c r="T125" s="2571"/>
      <c r="U125" s="2571"/>
      <c r="V125" s="2571"/>
      <c r="W125" s="2571"/>
      <c r="X125" s="2571"/>
      <c r="Y125" s="2571"/>
      <c r="Z125" s="2571"/>
      <c r="AA125" s="2571"/>
    </row>
    <row r="126" spans="1:27" ht="16.5" customHeight="1">
      <c r="A126" s="2571"/>
      <c r="B126" s="2571"/>
      <c r="C126" s="2571"/>
      <c r="D126" s="73"/>
      <c r="E126" s="73"/>
      <c r="F126" s="2629"/>
      <c r="G126" s="2571"/>
      <c r="H126" s="2571"/>
      <c r="I126" s="2571"/>
      <c r="J126" s="2571"/>
      <c r="K126" s="2571"/>
      <c r="L126" s="2571"/>
      <c r="M126" s="2571"/>
      <c r="N126" s="2571"/>
      <c r="O126" s="2571"/>
      <c r="P126" s="2571"/>
      <c r="Q126" s="2571"/>
      <c r="R126" s="2571"/>
      <c r="S126" s="2571"/>
      <c r="T126" s="2571"/>
      <c r="U126" s="2571"/>
      <c r="V126" s="2571"/>
      <c r="W126" s="2571"/>
      <c r="X126" s="2571"/>
      <c r="Y126" s="2571"/>
      <c r="Z126" s="2571"/>
      <c r="AA126" s="2571"/>
    </row>
    <row r="127" spans="1:27" ht="16.5" customHeight="1">
      <c r="A127" s="2571"/>
      <c r="B127" s="2571"/>
      <c r="C127" s="2571"/>
      <c r="D127" s="73"/>
      <c r="E127" s="73"/>
      <c r="F127" s="2629"/>
      <c r="G127" s="2571"/>
      <c r="H127" s="2571"/>
      <c r="I127" s="2571"/>
      <c r="J127" s="2571"/>
      <c r="K127" s="2571"/>
      <c r="L127" s="2571"/>
      <c r="M127" s="2571"/>
      <c r="N127" s="2571"/>
      <c r="O127" s="2571"/>
      <c r="P127" s="2571"/>
      <c r="Q127" s="2571"/>
      <c r="R127" s="2571"/>
      <c r="S127" s="2571"/>
      <c r="T127" s="2571"/>
      <c r="U127" s="2571"/>
      <c r="V127" s="2571"/>
      <c r="W127" s="2571"/>
      <c r="X127" s="2571"/>
      <c r="Y127" s="2571"/>
      <c r="Z127" s="2571"/>
      <c r="AA127" s="2571"/>
    </row>
    <row r="128" spans="1:27" ht="16.5" customHeight="1">
      <c r="A128" s="2571"/>
      <c r="B128" s="2571"/>
      <c r="C128" s="2571"/>
      <c r="D128" s="73"/>
      <c r="E128" s="73"/>
      <c r="F128" s="2629"/>
      <c r="G128" s="2571"/>
      <c r="H128" s="2571"/>
      <c r="I128" s="2571"/>
      <c r="J128" s="2571"/>
      <c r="K128" s="2571"/>
      <c r="L128" s="2571"/>
      <c r="M128" s="2571"/>
      <c r="N128" s="2571"/>
      <c r="O128" s="2571"/>
      <c r="P128" s="2571"/>
      <c r="Q128" s="2571"/>
      <c r="R128" s="2571"/>
      <c r="S128" s="2571"/>
      <c r="T128" s="2571"/>
      <c r="U128" s="2571"/>
      <c r="V128" s="2571"/>
      <c r="W128" s="2571"/>
      <c r="X128" s="2571"/>
      <c r="Y128" s="2571"/>
      <c r="Z128" s="2571"/>
      <c r="AA128" s="2571"/>
    </row>
    <row r="129" spans="1:27" ht="16.5" customHeight="1">
      <c r="A129" s="2571"/>
      <c r="B129" s="2571"/>
      <c r="C129" s="2571"/>
      <c r="D129" s="73"/>
      <c r="E129" s="73"/>
      <c r="F129" s="2629"/>
      <c r="G129" s="2571"/>
      <c r="H129" s="2571"/>
      <c r="I129" s="2571"/>
      <c r="J129" s="2571"/>
      <c r="K129" s="2571"/>
      <c r="L129" s="2571"/>
      <c r="M129" s="2571"/>
      <c r="N129" s="2571"/>
      <c r="O129" s="2571"/>
      <c r="P129" s="2571"/>
      <c r="Q129" s="2571"/>
      <c r="R129" s="2571"/>
      <c r="S129" s="2571"/>
      <c r="T129" s="2571"/>
      <c r="U129" s="2571"/>
      <c r="V129" s="2571"/>
      <c r="W129" s="2571"/>
      <c r="X129" s="2571"/>
      <c r="Y129" s="2571"/>
      <c r="Z129" s="2571"/>
      <c r="AA129" s="2571"/>
    </row>
    <row r="130" spans="1:27" ht="16.5" customHeight="1">
      <c r="A130" s="2571"/>
      <c r="B130" s="2571"/>
      <c r="C130" s="2571"/>
      <c r="D130" s="73"/>
      <c r="E130" s="73"/>
      <c r="F130" s="2629"/>
      <c r="G130" s="2571"/>
      <c r="H130" s="2571"/>
      <c r="I130" s="2571"/>
      <c r="J130" s="2571"/>
      <c r="K130" s="2571"/>
      <c r="L130" s="2571"/>
      <c r="M130" s="2571"/>
      <c r="N130" s="2571"/>
      <c r="O130" s="2571"/>
      <c r="P130" s="2571"/>
      <c r="Q130" s="2571"/>
      <c r="R130" s="2571"/>
      <c r="S130" s="2571"/>
      <c r="T130" s="2571"/>
      <c r="U130" s="2571"/>
      <c r="V130" s="2571"/>
      <c r="W130" s="2571"/>
      <c r="X130" s="2571"/>
      <c r="Y130" s="2571"/>
      <c r="Z130" s="2571"/>
      <c r="AA130" s="2571"/>
    </row>
    <row r="131" spans="1:27" ht="16.5" customHeight="1">
      <c r="A131" s="2571"/>
      <c r="B131" s="2571"/>
      <c r="C131" s="2571"/>
      <c r="D131" s="73"/>
      <c r="E131" s="73"/>
      <c r="F131" s="2629"/>
      <c r="G131" s="2571"/>
      <c r="H131" s="2571"/>
      <c r="I131" s="2571"/>
      <c r="J131" s="2571"/>
      <c r="K131" s="2571"/>
      <c r="L131" s="2571"/>
      <c r="M131" s="2571"/>
      <c r="N131" s="2571"/>
      <c r="O131" s="2571"/>
      <c r="P131" s="2571"/>
      <c r="Q131" s="2571"/>
      <c r="R131" s="2571"/>
      <c r="S131" s="2571"/>
      <c r="T131" s="2571"/>
      <c r="U131" s="2571"/>
      <c r="V131" s="2571"/>
      <c r="W131" s="2571"/>
      <c r="X131" s="2571"/>
      <c r="Y131" s="2571"/>
      <c r="Z131" s="2571"/>
      <c r="AA131" s="2571"/>
    </row>
    <row r="132" spans="1:27" ht="16.5" customHeight="1">
      <c r="A132" s="2571"/>
      <c r="B132" s="2571"/>
      <c r="C132" s="2571"/>
      <c r="D132" s="73"/>
      <c r="E132" s="73"/>
      <c r="F132" s="2629"/>
      <c r="G132" s="2571"/>
      <c r="H132" s="2571"/>
      <c r="I132" s="2571"/>
      <c r="J132" s="2571"/>
      <c r="K132" s="2571"/>
      <c r="L132" s="2571"/>
      <c r="M132" s="2571"/>
      <c r="N132" s="2571"/>
      <c r="O132" s="2571"/>
      <c r="P132" s="2571"/>
      <c r="Q132" s="2571"/>
      <c r="R132" s="2571"/>
      <c r="S132" s="2571"/>
      <c r="T132" s="2571"/>
      <c r="U132" s="2571"/>
      <c r="V132" s="2571"/>
      <c r="W132" s="2571"/>
      <c r="X132" s="2571"/>
      <c r="Y132" s="2571"/>
      <c r="Z132" s="2571"/>
      <c r="AA132" s="2571"/>
    </row>
    <row r="133" spans="1:27" ht="16.5" customHeight="1">
      <c r="A133" s="2571"/>
      <c r="B133" s="2571"/>
      <c r="C133" s="2571"/>
      <c r="D133" s="73"/>
      <c r="E133" s="73"/>
      <c r="F133" s="2629"/>
      <c r="G133" s="2571"/>
      <c r="H133" s="2571"/>
      <c r="I133" s="2571"/>
      <c r="J133" s="2571"/>
      <c r="K133" s="2571"/>
      <c r="L133" s="2571"/>
      <c r="M133" s="2571"/>
      <c r="N133" s="2571"/>
      <c r="O133" s="2571"/>
      <c r="P133" s="2571"/>
      <c r="Q133" s="2571"/>
      <c r="R133" s="2571"/>
      <c r="S133" s="2571"/>
      <c r="T133" s="2571"/>
      <c r="U133" s="2571"/>
      <c r="V133" s="2571"/>
      <c r="W133" s="2571"/>
      <c r="X133" s="2571"/>
      <c r="Y133" s="2571"/>
      <c r="Z133" s="2571"/>
      <c r="AA133" s="2571"/>
    </row>
    <row r="134" spans="1:27" ht="16.5" customHeight="1">
      <c r="A134" s="2571"/>
      <c r="B134" s="2571"/>
      <c r="C134" s="2571"/>
      <c r="D134" s="73"/>
      <c r="E134" s="73"/>
      <c r="F134" s="2629"/>
      <c r="G134" s="2571"/>
      <c r="H134" s="2571"/>
      <c r="I134" s="2571"/>
      <c r="J134" s="2571"/>
      <c r="K134" s="2571"/>
      <c r="L134" s="2571"/>
      <c r="M134" s="2571"/>
      <c r="N134" s="2571"/>
      <c r="O134" s="2571"/>
      <c r="P134" s="2571"/>
      <c r="Q134" s="2571"/>
      <c r="R134" s="2571"/>
      <c r="S134" s="2571"/>
      <c r="T134" s="2571"/>
      <c r="U134" s="2571"/>
      <c r="V134" s="2571"/>
      <c r="W134" s="2571"/>
      <c r="X134" s="2571"/>
      <c r="Y134" s="2571"/>
      <c r="Z134" s="2571"/>
      <c r="AA134" s="2571"/>
    </row>
    <row r="135" spans="1:27" ht="16.5" customHeight="1">
      <c r="A135" s="2571"/>
      <c r="B135" s="2571"/>
      <c r="C135" s="2571"/>
      <c r="D135" s="73"/>
      <c r="E135" s="73"/>
      <c r="F135" s="2629"/>
      <c r="G135" s="2571"/>
      <c r="H135" s="2571"/>
      <c r="I135" s="2571"/>
      <c r="J135" s="2571"/>
      <c r="K135" s="2571"/>
      <c r="L135" s="2571"/>
      <c r="M135" s="2571"/>
      <c r="N135" s="2571"/>
      <c r="O135" s="2571"/>
      <c r="P135" s="2571"/>
      <c r="Q135" s="2571"/>
      <c r="R135" s="2571"/>
      <c r="S135" s="2571"/>
      <c r="T135" s="2571"/>
      <c r="U135" s="2571"/>
      <c r="V135" s="2571"/>
      <c r="W135" s="2571"/>
      <c r="X135" s="2571"/>
      <c r="Y135" s="2571"/>
      <c r="Z135" s="2571"/>
      <c r="AA135" s="2571"/>
    </row>
    <row r="136" spans="1:27" ht="16.5" customHeight="1">
      <c r="A136" s="2571"/>
      <c r="B136" s="2571"/>
      <c r="C136" s="2571"/>
      <c r="D136" s="73"/>
      <c r="E136" s="73"/>
      <c r="F136" s="2629"/>
      <c r="G136" s="2571"/>
      <c r="H136" s="2571"/>
      <c r="I136" s="2571"/>
      <c r="J136" s="2571"/>
      <c r="K136" s="2571"/>
      <c r="L136" s="2571"/>
      <c r="M136" s="2571"/>
      <c r="N136" s="2571"/>
      <c r="O136" s="2571"/>
      <c r="P136" s="2571"/>
      <c r="Q136" s="2571"/>
      <c r="R136" s="2571"/>
      <c r="S136" s="2571"/>
      <c r="T136" s="2571"/>
      <c r="U136" s="2571"/>
      <c r="V136" s="2571"/>
      <c r="W136" s="2571"/>
      <c r="X136" s="2571"/>
      <c r="Y136" s="2571"/>
      <c r="Z136" s="2571"/>
      <c r="AA136" s="2571"/>
    </row>
    <row r="137" spans="1:27" ht="16.5" customHeight="1">
      <c r="A137" s="2571"/>
      <c r="B137" s="2571"/>
      <c r="C137" s="2571"/>
      <c r="D137" s="73"/>
      <c r="E137" s="73"/>
      <c r="F137" s="2629"/>
      <c r="G137" s="2571"/>
      <c r="H137" s="2571"/>
      <c r="I137" s="2571"/>
      <c r="J137" s="2571"/>
      <c r="K137" s="2571"/>
      <c r="L137" s="2571"/>
      <c r="M137" s="2571"/>
      <c r="N137" s="2571"/>
      <c r="O137" s="2571"/>
      <c r="P137" s="2571"/>
      <c r="Q137" s="2571"/>
      <c r="R137" s="2571"/>
      <c r="S137" s="2571"/>
      <c r="T137" s="2571"/>
      <c r="U137" s="2571"/>
      <c r="V137" s="2571"/>
      <c r="W137" s="2571"/>
      <c r="X137" s="2571"/>
      <c r="Y137" s="2571"/>
      <c r="Z137" s="2571"/>
      <c r="AA137" s="2571"/>
    </row>
    <row r="138" spans="1:27" ht="16.5" customHeight="1">
      <c r="A138" s="2571"/>
      <c r="B138" s="2571"/>
      <c r="C138" s="2571"/>
      <c r="D138" s="73"/>
      <c r="E138" s="73"/>
      <c r="F138" s="2629"/>
      <c r="G138" s="2571"/>
      <c r="H138" s="2571"/>
      <c r="I138" s="2571"/>
      <c r="J138" s="2571"/>
      <c r="K138" s="2571"/>
      <c r="L138" s="2571"/>
      <c r="M138" s="2571"/>
      <c r="N138" s="2571"/>
      <c r="O138" s="2571"/>
      <c r="P138" s="2571"/>
      <c r="Q138" s="2571"/>
      <c r="R138" s="2571"/>
      <c r="S138" s="2571"/>
      <c r="T138" s="2571"/>
      <c r="U138" s="2571"/>
      <c r="V138" s="2571"/>
      <c r="W138" s="2571"/>
      <c r="X138" s="2571"/>
      <c r="Y138" s="2571"/>
      <c r="Z138" s="2571"/>
      <c r="AA138" s="2571"/>
    </row>
    <row r="139" spans="1:27" ht="16.5" customHeight="1">
      <c r="A139" s="2571"/>
      <c r="B139" s="2571"/>
      <c r="C139" s="2571"/>
      <c r="D139" s="73"/>
      <c r="E139" s="73"/>
      <c r="F139" s="2629"/>
      <c r="G139" s="2571"/>
      <c r="H139" s="2571"/>
      <c r="I139" s="2571"/>
      <c r="J139" s="2571"/>
      <c r="K139" s="2571"/>
      <c r="L139" s="2571"/>
      <c r="M139" s="2571"/>
      <c r="N139" s="2571"/>
      <c r="O139" s="2571"/>
      <c r="P139" s="2571"/>
      <c r="Q139" s="2571"/>
      <c r="R139" s="2571"/>
      <c r="S139" s="2571"/>
      <c r="T139" s="2571"/>
      <c r="U139" s="2571"/>
      <c r="V139" s="2571"/>
      <c r="W139" s="2571"/>
      <c r="X139" s="2571"/>
      <c r="Y139" s="2571"/>
      <c r="Z139" s="2571"/>
      <c r="AA139" s="2571"/>
    </row>
    <row r="140" spans="1:27" ht="16.5" customHeight="1">
      <c r="A140" s="2571"/>
      <c r="B140" s="2571"/>
      <c r="C140" s="2571"/>
      <c r="D140" s="73"/>
      <c r="E140" s="73"/>
      <c r="F140" s="2629"/>
      <c r="G140" s="2571"/>
      <c r="H140" s="2571"/>
      <c r="I140" s="2571"/>
      <c r="J140" s="2571"/>
      <c r="K140" s="2571"/>
      <c r="L140" s="2571"/>
      <c r="M140" s="2571"/>
      <c r="N140" s="2571"/>
      <c r="O140" s="2571"/>
      <c r="P140" s="2571"/>
      <c r="Q140" s="2571"/>
      <c r="R140" s="2571"/>
      <c r="S140" s="2571"/>
      <c r="T140" s="2571"/>
      <c r="U140" s="2571"/>
      <c r="V140" s="2571"/>
      <c r="W140" s="2571"/>
      <c r="X140" s="2571"/>
      <c r="Y140" s="2571"/>
      <c r="Z140" s="2571"/>
      <c r="AA140" s="2571"/>
    </row>
    <row r="141" spans="1:27" ht="16.5" customHeight="1">
      <c r="A141" s="2571"/>
      <c r="B141" s="2571"/>
      <c r="C141" s="2571"/>
      <c r="D141" s="73"/>
      <c r="E141" s="73"/>
      <c r="F141" s="2629"/>
      <c r="G141" s="2571"/>
      <c r="H141" s="2571"/>
      <c r="I141" s="2571"/>
      <c r="J141" s="2571"/>
      <c r="K141" s="2571"/>
      <c r="L141" s="2571"/>
      <c r="M141" s="2571"/>
      <c r="N141" s="2571"/>
      <c r="O141" s="2571"/>
      <c r="P141" s="2571"/>
      <c r="Q141" s="2571"/>
      <c r="R141" s="2571"/>
      <c r="S141" s="2571"/>
      <c r="T141" s="2571"/>
      <c r="U141" s="2571"/>
      <c r="V141" s="2571"/>
      <c r="W141" s="2571"/>
      <c r="X141" s="2571"/>
      <c r="Y141" s="2571"/>
      <c r="Z141" s="2571"/>
      <c r="AA141" s="2571"/>
    </row>
    <row r="142" spans="1:27" ht="16.5" customHeight="1">
      <c r="A142" s="2571"/>
      <c r="B142" s="2571"/>
      <c r="C142" s="2571"/>
      <c r="D142" s="73"/>
      <c r="E142" s="73"/>
      <c r="F142" s="2629"/>
      <c r="G142" s="2571"/>
      <c r="H142" s="2571"/>
      <c r="I142" s="2571"/>
      <c r="J142" s="2571"/>
      <c r="K142" s="2571"/>
      <c r="L142" s="2571"/>
      <c r="M142" s="2571"/>
      <c r="N142" s="2571"/>
      <c r="O142" s="2571"/>
      <c r="P142" s="2571"/>
      <c r="Q142" s="2571"/>
      <c r="R142" s="2571"/>
      <c r="S142" s="2571"/>
      <c r="T142" s="2571"/>
      <c r="U142" s="2571"/>
      <c r="V142" s="2571"/>
      <c r="W142" s="2571"/>
      <c r="X142" s="2571"/>
      <c r="Y142" s="2571"/>
      <c r="Z142" s="2571"/>
      <c r="AA142" s="2571"/>
    </row>
    <row r="143" spans="1:27" ht="16.5" customHeight="1">
      <c r="A143" s="2571"/>
      <c r="B143" s="2571"/>
      <c r="C143" s="2571"/>
      <c r="D143" s="73"/>
      <c r="E143" s="73"/>
      <c r="F143" s="2629"/>
      <c r="G143" s="2571"/>
      <c r="H143" s="2571"/>
      <c r="I143" s="2571"/>
      <c r="J143" s="2571"/>
      <c r="K143" s="2571"/>
      <c r="L143" s="2571"/>
      <c r="M143" s="2571"/>
      <c r="N143" s="2571"/>
      <c r="O143" s="2571"/>
      <c r="P143" s="2571"/>
      <c r="Q143" s="2571"/>
      <c r="R143" s="2571"/>
      <c r="S143" s="2571"/>
      <c r="T143" s="2571"/>
      <c r="U143" s="2571"/>
      <c r="V143" s="2571"/>
      <c r="W143" s="2571"/>
      <c r="X143" s="2571"/>
      <c r="Y143" s="2571"/>
      <c r="Z143" s="2571"/>
      <c r="AA143" s="2571"/>
    </row>
    <row r="144" spans="1:27" ht="16.5" customHeight="1">
      <c r="A144" s="2571"/>
      <c r="B144" s="2571"/>
      <c r="C144" s="2571"/>
      <c r="D144" s="73"/>
      <c r="E144" s="73"/>
      <c r="F144" s="2629"/>
      <c r="G144" s="2571"/>
      <c r="H144" s="2571"/>
      <c r="I144" s="2571"/>
      <c r="J144" s="2571"/>
      <c r="K144" s="2571"/>
      <c r="L144" s="2571"/>
      <c r="M144" s="2571"/>
      <c r="N144" s="2571"/>
      <c r="O144" s="2571"/>
      <c r="P144" s="2571"/>
      <c r="Q144" s="2571"/>
      <c r="R144" s="2571"/>
      <c r="S144" s="2571"/>
      <c r="T144" s="2571"/>
      <c r="U144" s="2571"/>
      <c r="V144" s="2571"/>
      <c r="W144" s="2571"/>
      <c r="X144" s="2571"/>
      <c r="Y144" s="2571"/>
      <c r="Z144" s="2571"/>
      <c r="AA144" s="2571"/>
    </row>
    <row r="145" spans="1:27" ht="16.5" customHeight="1">
      <c r="A145" s="2571"/>
      <c r="B145" s="2571"/>
      <c r="C145" s="2571"/>
      <c r="D145" s="73"/>
      <c r="E145" s="73"/>
      <c r="F145" s="2629"/>
      <c r="G145" s="2571"/>
      <c r="H145" s="2571"/>
      <c r="I145" s="2571"/>
      <c r="J145" s="2571"/>
      <c r="K145" s="2571"/>
      <c r="L145" s="2571"/>
      <c r="M145" s="2571"/>
      <c r="N145" s="2571"/>
      <c r="O145" s="2571"/>
      <c r="P145" s="2571"/>
      <c r="Q145" s="2571"/>
      <c r="R145" s="2571"/>
      <c r="S145" s="2571"/>
      <c r="T145" s="2571"/>
      <c r="U145" s="2571"/>
      <c r="V145" s="2571"/>
      <c r="W145" s="2571"/>
      <c r="X145" s="2571"/>
      <c r="Y145" s="2571"/>
      <c r="Z145" s="2571"/>
      <c r="AA145" s="2571"/>
    </row>
    <row r="146" spans="1:27" ht="16.5" customHeight="1">
      <c r="A146" s="2571"/>
      <c r="B146" s="2571"/>
      <c r="C146" s="2571"/>
      <c r="D146" s="73"/>
      <c r="E146" s="73"/>
      <c r="F146" s="2629"/>
      <c r="G146" s="2571"/>
      <c r="H146" s="2571"/>
      <c r="I146" s="2571"/>
      <c r="J146" s="2571"/>
      <c r="K146" s="2571"/>
      <c r="L146" s="2571"/>
      <c r="M146" s="2571"/>
      <c r="N146" s="2571"/>
      <c r="O146" s="2571"/>
      <c r="P146" s="2571"/>
      <c r="Q146" s="2571"/>
      <c r="R146" s="2571"/>
      <c r="S146" s="2571"/>
      <c r="T146" s="2571"/>
      <c r="U146" s="2571"/>
      <c r="V146" s="2571"/>
      <c r="W146" s="2571"/>
      <c r="X146" s="2571"/>
      <c r="Y146" s="2571"/>
      <c r="Z146" s="2571"/>
      <c r="AA146" s="2571"/>
    </row>
    <row r="147" spans="1:27" ht="16.5" customHeight="1">
      <c r="A147" s="2571"/>
      <c r="B147" s="2571"/>
      <c r="C147" s="2571"/>
      <c r="D147" s="73"/>
      <c r="E147" s="73"/>
      <c r="F147" s="2629"/>
      <c r="G147" s="2571"/>
      <c r="H147" s="2571"/>
      <c r="I147" s="2571"/>
      <c r="J147" s="2571"/>
      <c r="K147" s="2571"/>
      <c r="L147" s="2571"/>
      <c r="M147" s="2571"/>
      <c r="N147" s="2571"/>
      <c r="O147" s="2571"/>
      <c r="P147" s="2571"/>
      <c r="Q147" s="2571"/>
      <c r="R147" s="2571"/>
      <c r="S147" s="2571"/>
      <c r="T147" s="2571"/>
      <c r="U147" s="2571"/>
      <c r="V147" s="2571"/>
      <c r="W147" s="2571"/>
      <c r="X147" s="2571"/>
      <c r="Y147" s="2571"/>
      <c r="Z147" s="2571"/>
      <c r="AA147" s="2571"/>
    </row>
    <row r="148" spans="1:27" ht="16.5" customHeight="1">
      <c r="A148" s="2571"/>
      <c r="B148" s="2571"/>
      <c r="C148" s="2571"/>
      <c r="D148" s="73"/>
      <c r="E148" s="73"/>
      <c r="F148" s="2629"/>
      <c r="G148" s="2571"/>
      <c r="H148" s="2571"/>
      <c r="I148" s="2571"/>
      <c r="J148" s="2571"/>
      <c r="K148" s="2571"/>
      <c r="L148" s="2571"/>
      <c r="M148" s="2571"/>
      <c r="N148" s="2571"/>
      <c r="O148" s="2571"/>
      <c r="P148" s="2571"/>
      <c r="Q148" s="2571"/>
      <c r="R148" s="2571"/>
      <c r="S148" s="2571"/>
      <c r="T148" s="2571"/>
      <c r="U148" s="2571"/>
      <c r="V148" s="2571"/>
      <c r="W148" s="2571"/>
      <c r="X148" s="2571"/>
      <c r="Y148" s="2571"/>
      <c r="Z148" s="2571"/>
      <c r="AA148" s="2571"/>
    </row>
    <row r="149" spans="1:27" ht="16.5" customHeight="1">
      <c r="A149" s="2571"/>
      <c r="B149" s="2571"/>
      <c r="C149" s="2571"/>
      <c r="D149" s="73"/>
      <c r="E149" s="73"/>
      <c r="F149" s="2629"/>
      <c r="G149" s="2571"/>
      <c r="H149" s="2571"/>
      <c r="I149" s="2571"/>
      <c r="J149" s="2571"/>
      <c r="K149" s="2571"/>
      <c r="L149" s="2571"/>
      <c r="M149" s="2571"/>
      <c r="N149" s="2571"/>
      <c r="O149" s="2571"/>
      <c r="P149" s="2571"/>
      <c r="Q149" s="2571"/>
      <c r="R149" s="2571"/>
      <c r="S149" s="2571"/>
      <c r="T149" s="2571"/>
      <c r="U149" s="2571"/>
      <c r="V149" s="2571"/>
      <c r="W149" s="2571"/>
      <c r="X149" s="2571"/>
      <c r="Y149" s="2571"/>
      <c r="Z149" s="2571"/>
      <c r="AA149" s="2571"/>
    </row>
    <row r="150" spans="1:27" ht="16.5" customHeight="1">
      <c r="A150" s="2571"/>
      <c r="B150" s="2571"/>
      <c r="C150" s="2571"/>
      <c r="D150" s="73"/>
      <c r="E150" s="73"/>
      <c r="F150" s="2629"/>
      <c r="G150" s="2571"/>
      <c r="H150" s="2571"/>
      <c r="I150" s="2571"/>
      <c r="J150" s="2571"/>
      <c r="K150" s="2571"/>
      <c r="L150" s="2571"/>
      <c r="M150" s="2571"/>
      <c r="N150" s="2571"/>
      <c r="O150" s="2571"/>
      <c r="P150" s="2571"/>
      <c r="Q150" s="2571"/>
      <c r="R150" s="2571"/>
      <c r="S150" s="2571"/>
      <c r="T150" s="2571"/>
      <c r="U150" s="2571"/>
      <c r="V150" s="2571"/>
      <c r="W150" s="2571"/>
      <c r="X150" s="2571"/>
      <c r="Y150" s="2571"/>
      <c r="Z150" s="2571"/>
      <c r="AA150" s="2571"/>
    </row>
    <row r="151" spans="1:27" ht="16.5" customHeight="1">
      <c r="A151" s="2571"/>
      <c r="B151" s="2571"/>
      <c r="C151" s="2571"/>
      <c r="D151" s="73"/>
      <c r="E151" s="73"/>
      <c r="F151" s="2629"/>
      <c r="G151" s="2571"/>
      <c r="H151" s="2571"/>
      <c r="I151" s="2571"/>
      <c r="J151" s="2571"/>
      <c r="K151" s="2571"/>
      <c r="L151" s="2571"/>
      <c r="M151" s="2571"/>
      <c r="N151" s="2571"/>
      <c r="O151" s="2571"/>
      <c r="P151" s="2571"/>
      <c r="Q151" s="2571"/>
      <c r="R151" s="2571"/>
      <c r="S151" s="2571"/>
      <c r="T151" s="2571"/>
      <c r="U151" s="2571"/>
      <c r="V151" s="2571"/>
      <c r="W151" s="2571"/>
      <c r="X151" s="2571"/>
      <c r="Y151" s="2571"/>
      <c r="Z151" s="2571"/>
      <c r="AA151" s="2571"/>
    </row>
    <row r="152" spans="1:27" ht="16.5" customHeight="1">
      <c r="A152" s="2571"/>
      <c r="B152" s="2571"/>
      <c r="C152" s="2571"/>
      <c r="D152" s="73"/>
      <c r="E152" s="73"/>
      <c r="F152" s="2629"/>
      <c r="G152" s="2571"/>
      <c r="H152" s="2571"/>
      <c r="I152" s="2571"/>
      <c r="J152" s="2571"/>
      <c r="K152" s="2571"/>
      <c r="L152" s="2571"/>
      <c r="M152" s="2571"/>
      <c r="N152" s="2571"/>
      <c r="O152" s="2571"/>
      <c r="P152" s="2571"/>
      <c r="Q152" s="2571"/>
      <c r="R152" s="2571"/>
      <c r="S152" s="2571"/>
      <c r="T152" s="2571"/>
      <c r="U152" s="2571"/>
      <c r="V152" s="2571"/>
      <c r="W152" s="2571"/>
      <c r="X152" s="2571"/>
      <c r="Y152" s="2571"/>
      <c r="Z152" s="2571"/>
      <c r="AA152" s="2571"/>
    </row>
    <row r="153" spans="1:27" ht="16.5" customHeight="1">
      <c r="A153" s="2571"/>
      <c r="B153" s="2571"/>
      <c r="C153" s="2571"/>
      <c r="D153" s="73"/>
      <c r="E153" s="73"/>
      <c r="F153" s="2629"/>
      <c r="G153" s="2571"/>
      <c r="H153" s="2571"/>
      <c r="I153" s="2571"/>
      <c r="J153" s="2571"/>
      <c r="K153" s="2571"/>
      <c r="L153" s="2571"/>
      <c r="M153" s="2571"/>
      <c r="N153" s="2571"/>
      <c r="O153" s="2571"/>
      <c r="P153" s="2571"/>
      <c r="Q153" s="2571"/>
      <c r="R153" s="2571"/>
      <c r="S153" s="2571"/>
      <c r="T153" s="2571"/>
      <c r="U153" s="2571"/>
      <c r="V153" s="2571"/>
      <c r="W153" s="2571"/>
      <c r="X153" s="2571"/>
      <c r="Y153" s="2571"/>
      <c r="Z153" s="2571"/>
      <c r="AA153" s="2571"/>
    </row>
    <row r="154" spans="1:27" ht="16.5" customHeight="1">
      <c r="A154" s="2571"/>
      <c r="B154" s="2571"/>
      <c r="C154" s="2571"/>
      <c r="D154" s="73"/>
      <c r="E154" s="73"/>
      <c r="F154" s="2629"/>
      <c r="G154" s="2571"/>
      <c r="H154" s="2571"/>
      <c r="I154" s="2571"/>
      <c r="J154" s="2571"/>
      <c r="K154" s="2571"/>
      <c r="L154" s="2571"/>
      <c r="M154" s="2571"/>
      <c r="N154" s="2571"/>
      <c r="O154" s="2571"/>
      <c r="P154" s="2571"/>
      <c r="Q154" s="2571"/>
      <c r="R154" s="2571"/>
      <c r="S154" s="2571"/>
      <c r="T154" s="2571"/>
      <c r="U154" s="2571"/>
      <c r="V154" s="2571"/>
      <c r="W154" s="2571"/>
      <c r="X154" s="2571"/>
      <c r="Y154" s="2571"/>
      <c r="Z154" s="2571"/>
      <c r="AA154" s="2571"/>
    </row>
    <row r="155" spans="1:27" ht="16.5" customHeight="1">
      <c r="A155" s="2571"/>
      <c r="B155" s="2571"/>
      <c r="C155" s="2571"/>
      <c r="D155" s="73"/>
      <c r="E155" s="73"/>
      <c r="F155" s="2629"/>
      <c r="G155" s="2571"/>
      <c r="H155" s="2571"/>
      <c r="I155" s="2571"/>
      <c r="J155" s="2571"/>
      <c r="K155" s="2571"/>
      <c r="L155" s="2571"/>
      <c r="M155" s="2571"/>
      <c r="N155" s="2571"/>
      <c r="O155" s="2571"/>
      <c r="P155" s="2571"/>
      <c r="Q155" s="2571"/>
      <c r="R155" s="2571"/>
      <c r="S155" s="2571"/>
      <c r="T155" s="2571"/>
      <c r="U155" s="2571"/>
      <c r="V155" s="2571"/>
      <c r="W155" s="2571"/>
      <c r="X155" s="2571"/>
      <c r="Y155" s="2571"/>
      <c r="Z155" s="2571"/>
      <c r="AA155" s="2571"/>
    </row>
    <row r="156" spans="1:27" ht="16.5" customHeight="1">
      <c r="A156" s="2571"/>
      <c r="B156" s="2571"/>
      <c r="C156" s="2571"/>
      <c r="D156" s="73"/>
      <c r="E156" s="73"/>
      <c r="F156" s="2629"/>
      <c r="G156" s="2571"/>
      <c r="H156" s="2571"/>
      <c r="I156" s="2571"/>
      <c r="J156" s="2571"/>
      <c r="K156" s="2571"/>
      <c r="L156" s="2571"/>
      <c r="M156" s="2571"/>
      <c r="N156" s="2571"/>
      <c r="O156" s="2571"/>
      <c r="P156" s="2571"/>
      <c r="Q156" s="2571"/>
      <c r="R156" s="2571"/>
      <c r="S156" s="2571"/>
      <c r="T156" s="2571"/>
      <c r="U156" s="2571"/>
      <c r="V156" s="2571"/>
      <c r="W156" s="2571"/>
      <c r="X156" s="2571"/>
      <c r="Y156" s="2571"/>
      <c r="Z156" s="2571"/>
      <c r="AA156" s="2571"/>
    </row>
    <row r="157" spans="1:27" ht="16.5" customHeight="1">
      <c r="A157" s="2571"/>
      <c r="B157" s="2571"/>
      <c r="C157" s="2571"/>
      <c r="D157" s="73"/>
      <c r="E157" s="73"/>
      <c r="F157" s="2629"/>
      <c r="G157" s="2571"/>
      <c r="H157" s="2571"/>
      <c r="I157" s="2571"/>
      <c r="J157" s="2571"/>
      <c r="K157" s="2571"/>
      <c r="L157" s="2571"/>
      <c r="M157" s="2571"/>
      <c r="N157" s="2571"/>
      <c r="O157" s="2571"/>
      <c r="P157" s="2571"/>
      <c r="Q157" s="2571"/>
      <c r="R157" s="2571"/>
      <c r="S157" s="2571"/>
      <c r="T157" s="2571"/>
      <c r="U157" s="2571"/>
      <c r="V157" s="2571"/>
      <c r="W157" s="2571"/>
      <c r="X157" s="2571"/>
      <c r="Y157" s="2571"/>
      <c r="Z157" s="2571"/>
      <c r="AA157" s="2571"/>
    </row>
    <row r="158" spans="1:27" ht="16.5" customHeight="1">
      <c r="A158" s="2571"/>
      <c r="B158" s="2571"/>
      <c r="C158" s="2571"/>
      <c r="D158" s="73"/>
      <c r="E158" s="73"/>
      <c r="F158" s="2629"/>
      <c r="G158" s="2571"/>
      <c r="H158" s="2571"/>
      <c r="I158" s="2571"/>
      <c r="J158" s="2571"/>
      <c r="K158" s="2571"/>
      <c r="L158" s="2571"/>
      <c r="M158" s="2571"/>
      <c r="N158" s="2571"/>
      <c r="O158" s="2571"/>
      <c r="P158" s="2571"/>
      <c r="Q158" s="2571"/>
      <c r="R158" s="2571"/>
      <c r="S158" s="2571"/>
      <c r="T158" s="2571"/>
      <c r="U158" s="2571"/>
      <c r="V158" s="2571"/>
      <c r="W158" s="2571"/>
      <c r="X158" s="2571"/>
      <c r="Y158" s="2571"/>
      <c r="Z158" s="2571"/>
      <c r="AA158" s="2571"/>
    </row>
    <row r="159" spans="1:27" ht="16.5" customHeight="1">
      <c r="A159" s="2571"/>
      <c r="B159" s="2571"/>
      <c r="C159" s="2571"/>
      <c r="D159" s="73"/>
      <c r="E159" s="73"/>
      <c r="F159" s="2629"/>
      <c r="G159" s="2571"/>
      <c r="H159" s="2571"/>
      <c r="I159" s="2571"/>
      <c r="J159" s="2571"/>
      <c r="K159" s="2571"/>
      <c r="L159" s="2571"/>
      <c r="M159" s="2571"/>
      <c r="N159" s="2571"/>
      <c r="O159" s="2571"/>
      <c r="P159" s="2571"/>
      <c r="Q159" s="2571"/>
      <c r="R159" s="2571"/>
      <c r="S159" s="2571"/>
      <c r="T159" s="2571"/>
      <c r="U159" s="2571"/>
      <c r="V159" s="2571"/>
      <c r="W159" s="2571"/>
      <c r="X159" s="2571"/>
      <c r="Y159" s="2571"/>
      <c r="Z159" s="2571"/>
      <c r="AA159" s="2571"/>
    </row>
    <row r="160" spans="1:27" ht="16.5" customHeight="1">
      <c r="A160" s="2571"/>
      <c r="B160" s="2571"/>
      <c r="C160" s="2571"/>
      <c r="D160" s="73"/>
      <c r="E160" s="73"/>
      <c r="F160" s="2629"/>
      <c r="G160" s="2571"/>
      <c r="H160" s="2571"/>
      <c r="I160" s="2571"/>
      <c r="J160" s="2571"/>
      <c r="K160" s="2571"/>
      <c r="L160" s="2571"/>
      <c r="M160" s="2571"/>
      <c r="N160" s="2571"/>
      <c r="O160" s="2571"/>
      <c r="P160" s="2571"/>
      <c r="Q160" s="2571"/>
      <c r="R160" s="2571"/>
      <c r="S160" s="2571"/>
      <c r="T160" s="2571"/>
      <c r="U160" s="2571"/>
      <c r="V160" s="2571"/>
      <c r="W160" s="2571"/>
      <c r="X160" s="2571"/>
      <c r="Y160" s="2571"/>
      <c r="Z160" s="2571"/>
      <c r="AA160" s="2571"/>
    </row>
    <row r="161" spans="1:27" ht="16.5" customHeight="1">
      <c r="A161" s="2571"/>
      <c r="B161" s="2571"/>
      <c r="C161" s="2571"/>
      <c r="D161" s="73"/>
      <c r="E161" s="73"/>
      <c r="F161" s="2629"/>
      <c r="G161" s="2571"/>
      <c r="H161" s="2571"/>
      <c r="I161" s="2571"/>
      <c r="J161" s="2571"/>
      <c r="K161" s="2571"/>
      <c r="L161" s="2571"/>
      <c r="M161" s="2571"/>
      <c r="N161" s="2571"/>
      <c r="O161" s="2571"/>
      <c r="P161" s="2571"/>
      <c r="Q161" s="2571"/>
      <c r="R161" s="2571"/>
      <c r="S161" s="2571"/>
      <c r="T161" s="2571"/>
      <c r="U161" s="2571"/>
      <c r="V161" s="2571"/>
      <c r="W161" s="2571"/>
      <c r="X161" s="2571"/>
      <c r="Y161" s="2571"/>
      <c r="Z161" s="2571"/>
      <c r="AA161" s="2571"/>
    </row>
    <row r="162" spans="1:27" ht="16.5" customHeight="1">
      <c r="A162" s="2571"/>
      <c r="B162" s="2571"/>
      <c r="C162" s="2571"/>
      <c r="D162" s="73"/>
      <c r="E162" s="73"/>
      <c r="F162" s="2629"/>
      <c r="G162" s="2571"/>
      <c r="H162" s="2571"/>
      <c r="I162" s="2571"/>
      <c r="J162" s="2571"/>
      <c r="K162" s="2571"/>
      <c r="L162" s="2571"/>
      <c r="M162" s="2571"/>
      <c r="N162" s="2571"/>
      <c r="O162" s="2571"/>
      <c r="P162" s="2571"/>
      <c r="Q162" s="2571"/>
      <c r="R162" s="2571"/>
      <c r="S162" s="2571"/>
      <c r="T162" s="2571"/>
      <c r="U162" s="2571"/>
      <c r="V162" s="2571"/>
      <c r="W162" s="2571"/>
      <c r="X162" s="2571"/>
      <c r="Y162" s="2571"/>
      <c r="Z162" s="2571"/>
      <c r="AA162" s="2571"/>
    </row>
    <row r="163" spans="1:27" ht="16.5" customHeight="1">
      <c r="A163" s="2571"/>
      <c r="B163" s="2571"/>
      <c r="C163" s="2571"/>
      <c r="D163" s="73"/>
      <c r="E163" s="73"/>
      <c r="F163" s="2629"/>
      <c r="G163" s="2571"/>
      <c r="H163" s="2571"/>
      <c r="I163" s="2571"/>
      <c r="J163" s="2571"/>
      <c r="K163" s="2571"/>
      <c r="L163" s="2571"/>
      <c r="M163" s="2571"/>
      <c r="N163" s="2571"/>
      <c r="O163" s="2571"/>
      <c r="P163" s="2571"/>
      <c r="Q163" s="2571"/>
      <c r="R163" s="2571"/>
      <c r="S163" s="2571"/>
      <c r="T163" s="2571"/>
      <c r="U163" s="2571"/>
      <c r="V163" s="2571"/>
      <c r="W163" s="2571"/>
      <c r="X163" s="2571"/>
      <c r="Y163" s="2571"/>
      <c r="Z163" s="2571"/>
      <c r="AA163" s="2571"/>
    </row>
    <row r="164" spans="1:27" ht="16.5" customHeight="1">
      <c r="A164" s="2571"/>
      <c r="B164" s="2571"/>
      <c r="C164" s="2571"/>
      <c r="D164" s="73"/>
      <c r="E164" s="73"/>
      <c r="F164" s="2629"/>
      <c r="G164" s="2571"/>
      <c r="H164" s="2571"/>
      <c r="I164" s="2571"/>
      <c r="J164" s="2571"/>
      <c r="K164" s="2571"/>
      <c r="L164" s="2571"/>
      <c r="M164" s="2571"/>
      <c r="N164" s="2571"/>
      <c r="O164" s="2571"/>
      <c r="P164" s="2571"/>
      <c r="Q164" s="2571"/>
      <c r="R164" s="2571"/>
      <c r="S164" s="2571"/>
      <c r="T164" s="2571"/>
      <c r="U164" s="2571"/>
      <c r="V164" s="2571"/>
      <c r="W164" s="2571"/>
      <c r="X164" s="2571"/>
      <c r="Y164" s="2571"/>
      <c r="Z164" s="2571"/>
      <c r="AA164" s="2571"/>
    </row>
    <row r="165" spans="1:27" ht="16.5" customHeight="1">
      <c r="A165" s="2571"/>
      <c r="B165" s="2571"/>
      <c r="C165" s="2571"/>
      <c r="D165" s="73"/>
      <c r="E165" s="73"/>
      <c r="F165" s="2629"/>
      <c r="G165" s="2571"/>
      <c r="H165" s="2571"/>
      <c r="I165" s="2571"/>
      <c r="J165" s="2571"/>
      <c r="K165" s="2571"/>
      <c r="L165" s="2571"/>
      <c r="M165" s="2571"/>
      <c r="N165" s="2571"/>
      <c r="O165" s="2571"/>
      <c r="P165" s="2571"/>
      <c r="Q165" s="2571"/>
      <c r="R165" s="2571"/>
      <c r="S165" s="2571"/>
      <c r="T165" s="2571"/>
      <c r="U165" s="2571"/>
      <c r="V165" s="2571"/>
      <c r="W165" s="2571"/>
      <c r="X165" s="2571"/>
      <c r="Y165" s="2571"/>
      <c r="Z165" s="2571"/>
      <c r="AA165" s="2571"/>
    </row>
    <row r="166" spans="1:27" ht="16.5" customHeight="1">
      <c r="A166" s="2571"/>
      <c r="B166" s="2571"/>
      <c r="C166" s="2571"/>
      <c r="D166" s="73"/>
      <c r="E166" s="73"/>
      <c r="F166" s="2629"/>
      <c r="G166" s="2571"/>
      <c r="H166" s="2571"/>
      <c r="I166" s="2571"/>
      <c r="J166" s="2571"/>
      <c r="K166" s="2571"/>
      <c r="L166" s="2571"/>
      <c r="M166" s="2571"/>
      <c r="N166" s="2571"/>
      <c r="O166" s="2571"/>
      <c r="P166" s="2571"/>
      <c r="Q166" s="2571"/>
      <c r="R166" s="2571"/>
      <c r="S166" s="2571"/>
      <c r="T166" s="2571"/>
      <c r="U166" s="2571"/>
      <c r="V166" s="2571"/>
      <c r="W166" s="2571"/>
      <c r="X166" s="2571"/>
      <c r="Y166" s="2571"/>
      <c r="Z166" s="2571"/>
      <c r="AA166" s="2571"/>
    </row>
    <row r="167" spans="1:27" ht="16.5" customHeight="1">
      <c r="A167" s="2571"/>
      <c r="B167" s="2571"/>
      <c r="C167" s="2571"/>
      <c r="D167" s="73"/>
      <c r="E167" s="73"/>
      <c r="F167" s="2629"/>
      <c r="G167" s="2571"/>
      <c r="H167" s="2571"/>
      <c r="I167" s="2571"/>
      <c r="J167" s="2571"/>
      <c r="K167" s="2571"/>
      <c r="L167" s="2571"/>
      <c r="M167" s="2571"/>
      <c r="N167" s="2571"/>
      <c r="O167" s="2571"/>
      <c r="P167" s="2571"/>
      <c r="Q167" s="2571"/>
      <c r="R167" s="2571"/>
      <c r="S167" s="2571"/>
      <c r="T167" s="2571"/>
      <c r="U167" s="2571"/>
      <c r="V167" s="2571"/>
      <c r="W167" s="2571"/>
      <c r="X167" s="2571"/>
      <c r="Y167" s="2571"/>
      <c r="Z167" s="2571"/>
      <c r="AA167" s="2571"/>
    </row>
    <row r="168" spans="1:27" ht="16.5" customHeight="1">
      <c r="A168" s="2571"/>
      <c r="B168" s="2571"/>
      <c r="C168" s="2571"/>
      <c r="D168" s="73"/>
      <c r="E168" s="73"/>
      <c r="F168" s="2629"/>
      <c r="G168" s="2571"/>
      <c r="H168" s="2571"/>
      <c r="I168" s="2571"/>
      <c r="J168" s="2571"/>
      <c r="K168" s="2571"/>
      <c r="L168" s="2571"/>
      <c r="M168" s="2571"/>
      <c r="N168" s="2571"/>
      <c r="O168" s="2571"/>
      <c r="P168" s="2571"/>
      <c r="Q168" s="2571"/>
      <c r="R168" s="2571"/>
      <c r="S168" s="2571"/>
      <c r="T168" s="2571"/>
      <c r="U168" s="2571"/>
      <c r="V168" s="2571"/>
      <c r="W168" s="2571"/>
      <c r="X168" s="2571"/>
      <c r="Y168" s="2571"/>
      <c r="Z168" s="2571"/>
      <c r="AA168" s="2571"/>
    </row>
    <row r="169" spans="1:27" ht="16.5" customHeight="1">
      <c r="A169" s="2571"/>
      <c r="B169" s="2571"/>
      <c r="C169" s="2571"/>
      <c r="D169" s="73"/>
      <c r="E169" s="73"/>
      <c r="F169" s="2629"/>
      <c r="G169" s="2571"/>
      <c r="H169" s="2571"/>
      <c r="I169" s="2571"/>
      <c r="J169" s="2571"/>
      <c r="K169" s="2571"/>
      <c r="L169" s="2571"/>
      <c r="M169" s="2571"/>
      <c r="N169" s="2571"/>
      <c r="O169" s="2571"/>
      <c r="P169" s="2571"/>
      <c r="Q169" s="2571"/>
      <c r="R169" s="2571"/>
      <c r="S169" s="2571"/>
      <c r="T169" s="2571"/>
      <c r="U169" s="2571"/>
      <c r="V169" s="2571"/>
      <c r="W169" s="2571"/>
      <c r="X169" s="2571"/>
      <c r="Y169" s="2571"/>
      <c r="Z169" s="2571"/>
      <c r="AA169" s="2571"/>
    </row>
    <row r="170" spans="1:27" ht="16.5" customHeight="1">
      <c r="A170" s="2571"/>
      <c r="B170" s="2571"/>
      <c r="C170" s="2571"/>
      <c r="D170" s="73"/>
      <c r="E170" s="73"/>
      <c r="F170" s="2629"/>
      <c r="G170" s="2571"/>
      <c r="H170" s="2571"/>
      <c r="I170" s="2571"/>
      <c r="J170" s="2571"/>
      <c r="K170" s="2571"/>
      <c r="L170" s="2571"/>
      <c r="M170" s="2571"/>
      <c r="N170" s="2571"/>
      <c r="O170" s="2571"/>
      <c r="P170" s="2571"/>
      <c r="Q170" s="2571"/>
      <c r="R170" s="2571"/>
      <c r="S170" s="2571"/>
      <c r="T170" s="2571"/>
      <c r="U170" s="2571"/>
      <c r="V170" s="2571"/>
      <c r="W170" s="2571"/>
      <c r="X170" s="2571"/>
      <c r="Y170" s="2571"/>
      <c r="Z170" s="2571"/>
      <c r="AA170" s="2571"/>
    </row>
    <row r="171" spans="1:27" ht="16.5" customHeight="1">
      <c r="A171" s="2571"/>
      <c r="B171" s="2571"/>
      <c r="C171" s="2571"/>
      <c r="D171" s="73"/>
      <c r="E171" s="73"/>
      <c r="F171" s="2629"/>
      <c r="G171" s="2571"/>
      <c r="H171" s="2571"/>
      <c r="I171" s="2571"/>
      <c r="J171" s="2571"/>
      <c r="K171" s="2571"/>
      <c r="L171" s="2571"/>
      <c r="M171" s="2571"/>
      <c r="N171" s="2571"/>
      <c r="O171" s="2571"/>
      <c r="P171" s="2571"/>
      <c r="Q171" s="2571"/>
      <c r="R171" s="2571"/>
      <c r="S171" s="2571"/>
      <c r="T171" s="2571"/>
      <c r="U171" s="2571"/>
      <c r="V171" s="2571"/>
      <c r="W171" s="2571"/>
      <c r="X171" s="2571"/>
      <c r="Y171" s="2571"/>
      <c r="Z171" s="2571"/>
      <c r="AA171" s="2571"/>
    </row>
    <row r="172" spans="1:27" ht="16.5" customHeight="1">
      <c r="A172" s="2571"/>
      <c r="B172" s="2571"/>
      <c r="C172" s="2571"/>
      <c r="D172" s="73"/>
      <c r="E172" s="73"/>
      <c r="F172" s="2629"/>
      <c r="G172" s="2571"/>
      <c r="H172" s="2571"/>
      <c r="I172" s="2571"/>
      <c r="J172" s="2571"/>
      <c r="K172" s="2571"/>
      <c r="L172" s="2571"/>
      <c r="M172" s="2571"/>
      <c r="N172" s="2571"/>
      <c r="O172" s="2571"/>
      <c r="P172" s="2571"/>
      <c r="Q172" s="2571"/>
      <c r="R172" s="2571"/>
      <c r="S172" s="2571"/>
      <c r="T172" s="2571"/>
      <c r="U172" s="2571"/>
      <c r="V172" s="2571"/>
      <c r="W172" s="2571"/>
      <c r="X172" s="2571"/>
      <c r="Y172" s="2571"/>
      <c r="Z172" s="2571"/>
      <c r="AA172" s="2571"/>
    </row>
    <row r="173" spans="1:27" ht="16.5" customHeight="1">
      <c r="A173" s="2571"/>
      <c r="B173" s="2571"/>
      <c r="C173" s="2571"/>
      <c r="D173" s="73"/>
      <c r="E173" s="73"/>
      <c r="F173" s="2629"/>
      <c r="G173" s="2571"/>
      <c r="H173" s="2571"/>
      <c r="I173" s="2571"/>
      <c r="J173" s="2571"/>
      <c r="K173" s="2571"/>
      <c r="L173" s="2571"/>
      <c r="M173" s="2571"/>
      <c r="N173" s="2571"/>
      <c r="O173" s="2571"/>
      <c r="P173" s="2571"/>
      <c r="Q173" s="2571"/>
      <c r="R173" s="2571"/>
      <c r="S173" s="2571"/>
      <c r="T173" s="2571"/>
      <c r="U173" s="2571"/>
      <c r="V173" s="2571"/>
      <c r="W173" s="2571"/>
      <c r="X173" s="2571"/>
      <c r="Y173" s="2571"/>
      <c r="Z173" s="2571"/>
      <c r="AA173" s="2571"/>
    </row>
    <row r="174" spans="1:27" ht="16.5" customHeight="1">
      <c r="A174" s="2571"/>
      <c r="B174" s="2571"/>
      <c r="C174" s="2571"/>
      <c r="D174" s="73"/>
      <c r="E174" s="73"/>
      <c r="F174" s="2629"/>
      <c r="G174" s="2571"/>
      <c r="H174" s="2571"/>
      <c r="I174" s="2571"/>
      <c r="J174" s="2571"/>
      <c r="K174" s="2571"/>
      <c r="L174" s="2571"/>
      <c r="M174" s="2571"/>
      <c r="N174" s="2571"/>
      <c r="O174" s="2571"/>
      <c r="P174" s="2571"/>
      <c r="Q174" s="2571"/>
      <c r="R174" s="2571"/>
      <c r="S174" s="2571"/>
      <c r="T174" s="2571"/>
      <c r="U174" s="2571"/>
      <c r="V174" s="2571"/>
      <c r="W174" s="2571"/>
      <c r="X174" s="2571"/>
      <c r="Y174" s="2571"/>
      <c r="Z174" s="2571"/>
      <c r="AA174" s="2571"/>
    </row>
    <row r="175" spans="1:27" ht="16.5" customHeight="1">
      <c r="A175" s="2571"/>
      <c r="B175" s="2571"/>
      <c r="C175" s="2571"/>
      <c r="D175" s="73"/>
      <c r="E175" s="73"/>
      <c r="F175" s="2629"/>
      <c r="G175" s="2571"/>
      <c r="H175" s="2571"/>
      <c r="I175" s="2571"/>
      <c r="J175" s="2571"/>
      <c r="K175" s="2571"/>
      <c r="L175" s="2571"/>
      <c r="M175" s="2571"/>
      <c r="N175" s="2571"/>
      <c r="O175" s="2571"/>
      <c r="P175" s="2571"/>
      <c r="Q175" s="2571"/>
      <c r="R175" s="2571"/>
      <c r="S175" s="2571"/>
      <c r="T175" s="2571"/>
      <c r="U175" s="2571"/>
      <c r="V175" s="2571"/>
      <c r="W175" s="2571"/>
      <c r="X175" s="2571"/>
      <c r="Y175" s="2571"/>
      <c r="Z175" s="2571"/>
      <c r="AA175" s="2571"/>
    </row>
    <row r="176" spans="1:27" ht="16.5" customHeight="1">
      <c r="A176" s="2571"/>
      <c r="B176" s="2571"/>
      <c r="C176" s="2571"/>
      <c r="D176" s="73"/>
      <c r="E176" s="73"/>
      <c r="F176" s="2629"/>
      <c r="G176" s="2571"/>
      <c r="H176" s="2571"/>
      <c r="I176" s="2571"/>
      <c r="J176" s="2571"/>
      <c r="K176" s="2571"/>
      <c r="L176" s="2571"/>
      <c r="M176" s="2571"/>
      <c r="N176" s="2571"/>
      <c r="O176" s="2571"/>
      <c r="P176" s="2571"/>
      <c r="Q176" s="2571"/>
      <c r="R176" s="2571"/>
      <c r="S176" s="2571"/>
      <c r="T176" s="2571"/>
      <c r="U176" s="2571"/>
      <c r="V176" s="2571"/>
      <c r="W176" s="2571"/>
      <c r="X176" s="2571"/>
      <c r="Y176" s="2571"/>
      <c r="Z176" s="2571"/>
      <c r="AA176" s="2571"/>
    </row>
    <row r="177" spans="1:27" ht="16.5" customHeight="1">
      <c r="A177" s="2571"/>
      <c r="B177" s="2571"/>
      <c r="C177" s="2571"/>
      <c r="D177" s="73"/>
      <c r="E177" s="73"/>
      <c r="F177" s="2629"/>
      <c r="G177" s="2571"/>
      <c r="H177" s="2571"/>
      <c r="I177" s="2571"/>
      <c r="J177" s="2571"/>
      <c r="K177" s="2571"/>
      <c r="L177" s="2571"/>
      <c r="M177" s="2571"/>
      <c r="N177" s="2571"/>
      <c r="O177" s="2571"/>
      <c r="P177" s="2571"/>
      <c r="Q177" s="2571"/>
      <c r="R177" s="2571"/>
      <c r="S177" s="2571"/>
      <c r="T177" s="2571"/>
      <c r="U177" s="2571"/>
      <c r="V177" s="2571"/>
      <c r="W177" s="2571"/>
      <c r="X177" s="2571"/>
      <c r="Y177" s="2571"/>
      <c r="Z177" s="2571"/>
      <c r="AA177" s="2571"/>
    </row>
    <row r="178" spans="1:27" ht="16.5" customHeight="1">
      <c r="A178" s="2571"/>
      <c r="B178" s="2571"/>
      <c r="C178" s="2571"/>
      <c r="D178" s="73"/>
      <c r="E178" s="73"/>
      <c r="F178" s="2629"/>
      <c r="G178" s="2571"/>
      <c r="H178" s="2571"/>
      <c r="I178" s="2571"/>
      <c r="J178" s="2571"/>
      <c r="K178" s="2571"/>
      <c r="L178" s="2571"/>
      <c r="M178" s="2571"/>
      <c r="N178" s="2571"/>
      <c r="O178" s="2571"/>
      <c r="P178" s="2571"/>
      <c r="Q178" s="2571"/>
      <c r="R178" s="2571"/>
      <c r="S178" s="2571"/>
      <c r="T178" s="2571"/>
      <c r="U178" s="2571"/>
      <c r="V178" s="2571"/>
      <c r="W178" s="2571"/>
      <c r="X178" s="2571"/>
      <c r="Y178" s="2571"/>
      <c r="Z178" s="2571"/>
      <c r="AA178" s="2571"/>
    </row>
    <row r="179" spans="1:27" ht="16.5" customHeight="1">
      <c r="A179" s="2571"/>
      <c r="B179" s="2571"/>
      <c r="C179" s="2571"/>
      <c r="D179" s="73"/>
      <c r="E179" s="73"/>
      <c r="F179" s="2629"/>
      <c r="G179" s="2571"/>
      <c r="H179" s="2571"/>
      <c r="I179" s="2571"/>
      <c r="J179" s="2571"/>
      <c r="K179" s="2571"/>
      <c r="L179" s="2571"/>
      <c r="M179" s="2571"/>
      <c r="N179" s="2571"/>
      <c r="O179" s="2571"/>
      <c r="P179" s="2571"/>
      <c r="Q179" s="2571"/>
      <c r="R179" s="2571"/>
      <c r="S179" s="2571"/>
      <c r="T179" s="2571"/>
      <c r="U179" s="2571"/>
      <c r="V179" s="2571"/>
      <c r="W179" s="2571"/>
      <c r="X179" s="2571"/>
      <c r="Y179" s="2571"/>
      <c r="Z179" s="2571"/>
      <c r="AA179" s="2571"/>
    </row>
    <row r="180" spans="1:27" ht="16.5" customHeight="1">
      <c r="A180" s="2571"/>
      <c r="B180" s="2571"/>
      <c r="C180" s="2571"/>
      <c r="D180" s="73"/>
      <c r="E180" s="73"/>
      <c r="F180" s="2629"/>
      <c r="G180" s="2571"/>
      <c r="H180" s="2571"/>
      <c r="I180" s="2571"/>
      <c r="J180" s="2571"/>
      <c r="K180" s="2571"/>
      <c r="L180" s="2571"/>
      <c r="M180" s="2571"/>
      <c r="N180" s="2571"/>
      <c r="O180" s="2571"/>
      <c r="P180" s="2571"/>
      <c r="Q180" s="2571"/>
      <c r="R180" s="2571"/>
      <c r="S180" s="2571"/>
      <c r="T180" s="2571"/>
      <c r="U180" s="2571"/>
      <c r="V180" s="2571"/>
      <c r="W180" s="2571"/>
      <c r="X180" s="2571"/>
      <c r="Y180" s="2571"/>
      <c r="Z180" s="2571"/>
      <c r="AA180" s="2571"/>
    </row>
    <row r="181" spans="1:27" ht="16.5" customHeight="1">
      <c r="A181" s="2571"/>
      <c r="B181" s="2571"/>
      <c r="C181" s="2571"/>
      <c r="D181" s="73"/>
      <c r="E181" s="73"/>
      <c r="F181" s="2629"/>
      <c r="G181" s="2571"/>
      <c r="H181" s="2571"/>
      <c r="I181" s="2571"/>
      <c r="J181" s="2571"/>
      <c r="K181" s="2571"/>
      <c r="L181" s="2571"/>
      <c r="M181" s="2571"/>
      <c r="N181" s="2571"/>
      <c r="O181" s="2571"/>
      <c r="P181" s="2571"/>
      <c r="Q181" s="2571"/>
      <c r="R181" s="2571"/>
      <c r="S181" s="2571"/>
      <c r="T181" s="2571"/>
      <c r="U181" s="2571"/>
      <c r="V181" s="2571"/>
      <c r="W181" s="2571"/>
      <c r="X181" s="2571"/>
      <c r="Y181" s="2571"/>
      <c r="Z181" s="2571"/>
      <c r="AA181" s="2571"/>
    </row>
    <row r="182" spans="1:27" ht="16.5" customHeight="1">
      <c r="A182" s="2571"/>
      <c r="B182" s="2571"/>
      <c r="C182" s="2571"/>
      <c r="D182" s="73"/>
      <c r="E182" s="73"/>
      <c r="F182" s="2629"/>
      <c r="G182" s="2571"/>
      <c r="H182" s="2571"/>
      <c r="I182" s="2571"/>
      <c r="J182" s="2571"/>
      <c r="K182" s="2571"/>
      <c r="L182" s="2571"/>
      <c r="M182" s="2571"/>
      <c r="N182" s="2571"/>
      <c r="O182" s="2571"/>
      <c r="P182" s="2571"/>
      <c r="Q182" s="2571"/>
      <c r="R182" s="2571"/>
      <c r="S182" s="2571"/>
      <c r="T182" s="2571"/>
      <c r="U182" s="2571"/>
      <c r="V182" s="2571"/>
      <c r="W182" s="2571"/>
      <c r="X182" s="2571"/>
      <c r="Y182" s="2571"/>
      <c r="Z182" s="2571"/>
      <c r="AA182" s="2571"/>
    </row>
    <row r="183" spans="1:27" ht="16.5" customHeight="1">
      <c r="A183" s="2571"/>
      <c r="B183" s="2571"/>
      <c r="C183" s="2571"/>
      <c r="D183" s="73"/>
      <c r="E183" s="73"/>
      <c r="F183" s="2629"/>
      <c r="G183" s="2571"/>
      <c r="H183" s="2571"/>
      <c r="I183" s="2571"/>
      <c r="J183" s="2571"/>
      <c r="K183" s="2571"/>
      <c r="L183" s="2571"/>
      <c r="M183" s="2571"/>
      <c r="N183" s="2571"/>
      <c r="O183" s="2571"/>
      <c r="P183" s="2571"/>
      <c r="Q183" s="2571"/>
      <c r="R183" s="2571"/>
      <c r="S183" s="2571"/>
      <c r="T183" s="2571"/>
      <c r="U183" s="2571"/>
      <c r="V183" s="2571"/>
      <c r="W183" s="2571"/>
      <c r="X183" s="2571"/>
      <c r="Y183" s="2571"/>
      <c r="Z183" s="2571"/>
      <c r="AA183" s="2571"/>
    </row>
    <row r="184" spans="1:27" ht="16.5" customHeight="1">
      <c r="A184" s="2571"/>
      <c r="B184" s="2571"/>
      <c r="C184" s="2571"/>
      <c r="D184" s="73"/>
      <c r="E184" s="73"/>
      <c r="F184" s="2629"/>
      <c r="G184" s="2571"/>
      <c r="H184" s="2571"/>
      <c r="I184" s="2571"/>
      <c r="J184" s="2571"/>
      <c r="K184" s="2571"/>
      <c r="L184" s="2571"/>
      <c r="M184" s="2571"/>
      <c r="N184" s="2571"/>
      <c r="O184" s="2571"/>
      <c r="P184" s="2571"/>
      <c r="Q184" s="2571"/>
      <c r="R184" s="2571"/>
      <c r="S184" s="2571"/>
      <c r="T184" s="2571"/>
      <c r="U184" s="2571"/>
      <c r="V184" s="2571"/>
      <c r="W184" s="2571"/>
      <c r="X184" s="2571"/>
      <c r="Y184" s="2571"/>
      <c r="Z184" s="2571"/>
      <c r="AA184" s="2571"/>
    </row>
    <row r="185" spans="1:27" ht="16.5" customHeight="1">
      <c r="A185" s="2571"/>
      <c r="B185" s="2571"/>
      <c r="C185" s="2571"/>
      <c r="D185" s="73"/>
      <c r="E185" s="73"/>
      <c r="F185" s="2629"/>
      <c r="G185" s="2571"/>
      <c r="H185" s="2571"/>
      <c r="I185" s="2571"/>
      <c r="J185" s="2571"/>
      <c r="K185" s="2571"/>
      <c r="L185" s="2571"/>
      <c r="M185" s="2571"/>
      <c r="N185" s="2571"/>
      <c r="O185" s="2571"/>
      <c r="P185" s="2571"/>
      <c r="Q185" s="2571"/>
      <c r="R185" s="2571"/>
      <c r="S185" s="2571"/>
      <c r="T185" s="2571"/>
      <c r="U185" s="2571"/>
      <c r="V185" s="2571"/>
      <c r="W185" s="2571"/>
      <c r="X185" s="2571"/>
      <c r="Y185" s="2571"/>
      <c r="Z185" s="2571"/>
      <c r="AA185" s="2571"/>
    </row>
    <row r="186" spans="1:27" ht="16.5" customHeight="1">
      <c r="A186" s="2571"/>
      <c r="B186" s="2571"/>
      <c r="C186" s="2571"/>
      <c r="D186" s="73"/>
      <c r="E186" s="73"/>
      <c r="F186" s="2629"/>
      <c r="G186" s="2571"/>
      <c r="H186" s="2571"/>
      <c r="I186" s="2571"/>
      <c r="J186" s="2571"/>
      <c r="K186" s="2571"/>
      <c r="L186" s="2571"/>
      <c r="M186" s="2571"/>
      <c r="N186" s="2571"/>
      <c r="O186" s="2571"/>
      <c r="P186" s="2571"/>
      <c r="Q186" s="2571"/>
      <c r="R186" s="2571"/>
      <c r="S186" s="2571"/>
      <c r="T186" s="2571"/>
      <c r="U186" s="2571"/>
      <c r="V186" s="2571"/>
      <c r="W186" s="2571"/>
      <c r="X186" s="2571"/>
      <c r="Y186" s="2571"/>
      <c r="Z186" s="2571"/>
      <c r="AA186" s="2571"/>
    </row>
    <row r="187" spans="1:27" ht="16.5" customHeight="1">
      <c r="A187" s="2571"/>
      <c r="B187" s="2571"/>
      <c r="C187" s="2571"/>
      <c r="D187" s="73"/>
      <c r="E187" s="73"/>
      <c r="F187" s="2629"/>
      <c r="G187" s="2571"/>
      <c r="H187" s="2571"/>
      <c r="I187" s="2571"/>
      <c r="J187" s="2571"/>
      <c r="K187" s="2571"/>
      <c r="L187" s="2571"/>
      <c r="M187" s="2571"/>
      <c r="N187" s="2571"/>
      <c r="O187" s="2571"/>
      <c r="P187" s="2571"/>
      <c r="Q187" s="2571"/>
      <c r="R187" s="2571"/>
      <c r="S187" s="2571"/>
      <c r="T187" s="2571"/>
      <c r="U187" s="2571"/>
      <c r="V187" s="2571"/>
      <c r="W187" s="2571"/>
      <c r="X187" s="2571"/>
      <c r="Y187" s="2571"/>
      <c r="Z187" s="2571"/>
      <c r="AA187" s="2571"/>
    </row>
    <row r="188" spans="1:27" ht="16.5" customHeight="1">
      <c r="A188" s="2571"/>
      <c r="B188" s="2571"/>
      <c r="C188" s="2571"/>
      <c r="D188" s="73"/>
      <c r="E188" s="73"/>
      <c r="F188" s="2629"/>
      <c r="G188" s="2571"/>
      <c r="H188" s="2571"/>
      <c r="I188" s="2571"/>
      <c r="J188" s="2571"/>
      <c r="K188" s="2571"/>
      <c r="L188" s="2571"/>
      <c r="M188" s="2571"/>
      <c r="N188" s="2571"/>
      <c r="O188" s="2571"/>
      <c r="P188" s="2571"/>
      <c r="Q188" s="2571"/>
      <c r="R188" s="2571"/>
      <c r="S188" s="2571"/>
      <c r="T188" s="2571"/>
      <c r="U188" s="2571"/>
      <c r="V188" s="2571"/>
      <c r="W188" s="2571"/>
      <c r="X188" s="2571"/>
      <c r="Y188" s="2571"/>
      <c r="Z188" s="2571"/>
      <c r="AA188" s="2571"/>
    </row>
    <row r="189" spans="1:27" ht="16.5" customHeight="1">
      <c r="A189" s="2571"/>
      <c r="B189" s="2571"/>
      <c r="C189" s="2571"/>
      <c r="D189" s="73"/>
      <c r="E189" s="73"/>
      <c r="F189" s="2629"/>
      <c r="G189" s="2571"/>
      <c r="H189" s="2571"/>
      <c r="I189" s="2571"/>
      <c r="J189" s="2571"/>
      <c r="K189" s="2571"/>
      <c r="L189" s="2571"/>
      <c r="M189" s="2571"/>
      <c r="N189" s="2571"/>
      <c r="O189" s="2571"/>
      <c r="P189" s="2571"/>
      <c r="Q189" s="2571"/>
      <c r="R189" s="2571"/>
      <c r="S189" s="2571"/>
      <c r="T189" s="2571"/>
      <c r="U189" s="2571"/>
      <c r="V189" s="2571"/>
      <c r="W189" s="2571"/>
      <c r="X189" s="2571"/>
      <c r="Y189" s="2571"/>
      <c r="Z189" s="2571"/>
      <c r="AA189" s="2571"/>
    </row>
    <row r="190" spans="1:27" ht="16.5" customHeight="1">
      <c r="A190" s="2571"/>
      <c r="B190" s="2571"/>
      <c r="C190" s="2571"/>
      <c r="D190" s="73"/>
      <c r="E190" s="73"/>
      <c r="F190" s="2629"/>
      <c r="G190" s="2571"/>
      <c r="H190" s="2571"/>
      <c r="I190" s="2571"/>
      <c r="J190" s="2571"/>
      <c r="K190" s="2571"/>
      <c r="L190" s="2571"/>
      <c r="M190" s="2571"/>
      <c r="N190" s="2571"/>
      <c r="O190" s="2571"/>
      <c r="P190" s="2571"/>
      <c r="Q190" s="2571"/>
      <c r="R190" s="2571"/>
      <c r="S190" s="2571"/>
      <c r="T190" s="2571"/>
      <c r="U190" s="2571"/>
      <c r="V190" s="2571"/>
      <c r="W190" s="2571"/>
      <c r="X190" s="2571"/>
      <c r="Y190" s="2571"/>
      <c r="Z190" s="2571"/>
      <c r="AA190" s="2571"/>
    </row>
    <row r="191" spans="1:27" ht="16.5" customHeight="1">
      <c r="A191" s="2571"/>
      <c r="B191" s="2571"/>
      <c r="C191" s="2571"/>
      <c r="D191" s="73"/>
      <c r="E191" s="73"/>
      <c r="F191" s="2629"/>
      <c r="G191" s="2571"/>
      <c r="H191" s="2571"/>
      <c r="I191" s="2571"/>
      <c r="J191" s="2571"/>
      <c r="K191" s="2571"/>
      <c r="L191" s="2571"/>
      <c r="M191" s="2571"/>
      <c r="N191" s="2571"/>
      <c r="O191" s="2571"/>
      <c r="P191" s="2571"/>
      <c r="Q191" s="2571"/>
      <c r="R191" s="2571"/>
      <c r="S191" s="2571"/>
      <c r="T191" s="2571"/>
      <c r="U191" s="2571"/>
      <c r="V191" s="2571"/>
      <c r="W191" s="2571"/>
      <c r="X191" s="2571"/>
      <c r="Y191" s="2571"/>
      <c r="Z191" s="2571"/>
      <c r="AA191" s="2571"/>
    </row>
    <row r="192" spans="1:27" ht="16.5" customHeight="1">
      <c r="A192" s="2571"/>
      <c r="B192" s="2571"/>
      <c r="C192" s="2571"/>
      <c r="D192" s="73"/>
      <c r="E192" s="73"/>
      <c r="F192" s="2629"/>
      <c r="G192" s="2571"/>
      <c r="H192" s="2571"/>
      <c r="I192" s="2571"/>
      <c r="J192" s="2571"/>
      <c r="K192" s="2571"/>
      <c r="L192" s="2571"/>
      <c r="M192" s="2571"/>
      <c r="N192" s="2571"/>
      <c r="O192" s="2571"/>
      <c r="P192" s="2571"/>
      <c r="Q192" s="2571"/>
      <c r="R192" s="2571"/>
      <c r="S192" s="2571"/>
      <c r="T192" s="2571"/>
      <c r="U192" s="2571"/>
      <c r="V192" s="2571"/>
      <c r="W192" s="2571"/>
      <c r="X192" s="2571"/>
      <c r="Y192" s="2571"/>
      <c r="Z192" s="2571"/>
      <c r="AA192" s="2571"/>
    </row>
    <row r="193" spans="1:27" ht="16.5" customHeight="1">
      <c r="A193" s="2571"/>
      <c r="B193" s="2571"/>
      <c r="C193" s="2571"/>
      <c r="D193" s="73"/>
      <c r="E193" s="73"/>
      <c r="F193" s="2629"/>
      <c r="G193" s="2571"/>
      <c r="H193" s="2571"/>
      <c r="I193" s="2571"/>
      <c r="J193" s="2571"/>
      <c r="K193" s="2571"/>
      <c r="L193" s="2571"/>
      <c r="M193" s="2571"/>
      <c r="N193" s="2571"/>
      <c r="O193" s="2571"/>
      <c r="P193" s="2571"/>
      <c r="Q193" s="2571"/>
      <c r="R193" s="2571"/>
      <c r="S193" s="2571"/>
      <c r="T193" s="2571"/>
      <c r="U193" s="2571"/>
      <c r="V193" s="2571"/>
      <c r="W193" s="2571"/>
      <c r="X193" s="2571"/>
      <c r="Y193" s="2571"/>
      <c r="Z193" s="2571"/>
      <c r="AA193" s="2571"/>
    </row>
    <row r="194" spans="1:27" ht="16.5" customHeight="1">
      <c r="A194" s="2571"/>
      <c r="B194" s="2571"/>
      <c r="C194" s="2571"/>
      <c r="D194" s="73"/>
      <c r="E194" s="73"/>
      <c r="F194" s="2629"/>
      <c r="G194" s="2571"/>
      <c r="H194" s="2571"/>
      <c r="I194" s="2571"/>
      <c r="J194" s="2571"/>
      <c r="K194" s="2571"/>
      <c r="L194" s="2571"/>
      <c r="M194" s="2571"/>
      <c r="N194" s="2571"/>
      <c r="O194" s="2571"/>
      <c r="P194" s="2571"/>
      <c r="Q194" s="2571"/>
      <c r="R194" s="2571"/>
      <c r="S194" s="2571"/>
      <c r="T194" s="2571"/>
      <c r="U194" s="2571"/>
      <c r="V194" s="2571"/>
      <c r="W194" s="2571"/>
      <c r="X194" s="2571"/>
      <c r="Y194" s="2571"/>
      <c r="Z194" s="2571"/>
      <c r="AA194" s="2571"/>
    </row>
    <row r="195" spans="1:27" ht="16.5" customHeight="1">
      <c r="A195" s="2571"/>
      <c r="B195" s="2571"/>
      <c r="C195" s="2571"/>
      <c r="D195" s="73"/>
      <c r="E195" s="73"/>
      <c r="F195" s="2629"/>
      <c r="G195" s="2571"/>
      <c r="H195" s="2571"/>
      <c r="I195" s="2571"/>
      <c r="J195" s="2571"/>
      <c r="K195" s="2571"/>
      <c r="L195" s="2571"/>
      <c r="M195" s="2571"/>
      <c r="N195" s="2571"/>
      <c r="O195" s="2571"/>
      <c r="P195" s="2571"/>
      <c r="Q195" s="2571"/>
      <c r="R195" s="2571"/>
      <c r="S195" s="2571"/>
      <c r="T195" s="2571"/>
      <c r="U195" s="2571"/>
      <c r="V195" s="2571"/>
      <c r="W195" s="2571"/>
      <c r="X195" s="2571"/>
      <c r="Y195" s="2571"/>
      <c r="Z195" s="2571"/>
      <c r="AA195" s="2571"/>
    </row>
    <row r="196" spans="1:27" ht="16.5" customHeight="1">
      <c r="A196" s="2571"/>
      <c r="B196" s="2571"/>
      <c r="C196" s="2571"/>
      <c r="D196" s="73"/>
      <c r="E196" s="73"/>
      <c r="F196" s="2629"/>
      <c r="G196" s="2571"/>
      <c r="H196" s="2571"/>
      <c r="I196" s="2571"/>
      <c r="J196" s="2571"/>
      <c r="K196" s="2571"/>
      <c r="L196" s="2571"/>
      <c r="M196" s="2571"/>
      <c r="N196" s="2571"/>
      <c r="O196" s="2571"/>
      <c r="P196" s="2571"/>
      <c r="Q196" s="2571"/>
      <c r="R196" s="2571"/>
      <c r="S196" s="2571"/>
      <c r="T196" s="2571"/>
      <c r="U196" s="2571"/>
      <c r="V196" s="2571"/>
      <c r="W196" s="2571"/>
      <c r="X196" s="2571"/>
      <c r="Y196" s="2571"/>
      <c r="Z196" s="2571"/>
      <c r="AA196" s="2571"/>
    </row>
    <row r="197" spans="1:27" ht="16.5" customHeight="1">
      <c r="A197" s="2571"/>
      <c r="B197" s="2571"/>
      <c r="C197" s="2571"/>
      <c r="D197" s="73"/>
      <c r="E197" s="73"/>
      <c r="F197" s="2629"/>
      <c r="G197" s="2571"/>
      <c r="H197" s="2571"/>
      <c r="I197" s="2571"/>
      <c r="J197" s="2571"/>
      <c r="K197" s="2571"/>
      <c r="L197" s="2571"/>
      <c r="M197" s="2571"/>
      <c r="N197" s="2571"/>
      <c r="O197" s="2571"/>
      <c r="P197" s="2571"/>
      <c r="Q197" s="2571"/>
      <c r="R197" s="2571"/>
      <c r="S197" s="2571"/>
      <c r="T197" s="2571"/>
      <c r="U197" s="2571"/>
      <c r="V197" s="2571"/>
      <c r="W197" s="2571"/>
      <c r="X197" s="2571"/>
      <c r="Y197" s="2571"/>
      <c r="Z197" s="2571"/>
      <c r="AA197" s="2571"/>
    </row>
    <row r="198" spans="1:27" ht="16.5" customHeight="1">
      <c r="A198" s="2571"/>
      <c r="B198" s="2571"/>
      <c r="C198" s="2571"/>
      <c r="D198" s="73"/>
      <c r="E198" s="73"/>
      <c r="F198" s="2629"/>
      <c r="G198" s="2571"/>
      <c r="H198" s="2571"/>
      <c r="I198" s="2571"/>
      <c r="J198" s="2571"/>
      <c r="K198" s="2571"/>
      <c r="L198" s="2571"/>
      <c r="M198" s="2571"/>
      <c r="N198" s="2571"/>
      <c r="O198" s="2571"/>
      <c r="P198" s="2571"/>
      <c r="Q198" s="2571"/>
      <c r="R198" s="2571"/>
      <c r="S198" s="2571"/>
      <c r="T198" s="2571"/>
      <c r="U198" s="2571"/>
      <c r="V198" s="2571"/>
      <c r="W198" s="2571"/>
      <c r="X198" s="2571"/>
      <c r="Y198" s="2571"/>
      <c r="Z198" s="2571"/>
      <c r="AA198" s="2571"/>
    </row>
    <row r="199" spans="1:27" ht="16.5" customHeight="1">
      <c r="A199" s="2571"/>
      <c r="B199" s="2571"/>
      <c r="C199" s="2571"/>
      <c r="D199" s="73"/>
      <c r="E199" s="73"/>
      <c r="F199" s="2629"/>
      <c r="G199" s="2571"/>
      <c r="H199" s="2571"/>
      <c r="I199" s="2571"/>
      <c r="J199" s="2571"/>
      <c r="K199" s="2571"/>
      <c r="L199" s="2571"/>
      <c r="M199" s="2571"/>
      <c r="N199" s="2571"/>
      <c r="O199" s="2571"/>
      <c r="P199" s="2571"/>
      <c r="Q199" s="2571"/>
      <c r="R199" s="2571"/>
      <c r="S199" s="2571"/>
      <c r="T199" s="2571"/>
      <c r="U199" s="2571"/>
      <c r="V199" s="2571"/>
      <c r="W199" s="2571"/>
      <c r="X199" s="2571"/>
      <c r="Y199" s="2571"/>
      <c r="Z199" s="2571"/>
      <c r="AA199" s="2571"/>
    </row>
    <row r="200" spans="1:27" ht="16.5" customHeight="1">
      <c r="A200" s="2571"/>
      <c r="B200" s="2571"/>
      <c r="C200" s="2571"/>
      <c r="D200" s="73"/>
      <c r="E200" s="73"/>
      <c r="F200" s="2629"/>
      <c r="G200" s="2571"/>
      <c r="H200" s="2571"/>
      <c r="I200" s="2571"/>
      <c r="J200" s="2571"/>
      <c r="K200" s="2571"/>
      <c r="L200" s="2571"/>
      <c r="M200" s="2571"/>
      <c r="N200" s="2571"/>
      <c r="O200" s="2571"/>
      <c r="P200" s="2571"/>
      <c r="Q200" s="2571"/>
      <c r="R200" s="2571"/>
      <c r="S200" s="2571"/>
      <c r="T200" s="2571"/>
      <c r="U200" s="2571"/>
      <c r="V200" s="2571"/>
      <c r="W200" s="2571"/>
      <c r="X200" s="2571"/>
      <c r="Y200" s="2571"/>
      <c r="Z200" s="2571"/>
      <c r="AA200" s="2571"/>
    </row>
    <row r="201" spans="1:27" ht="16.5" customHeight="1">
      <c r="A201" s="2571"/>
      <c r="B201" s="2571"/>
      <c r="C201" s="2571"/>
      <c r="D201" s="73"/>
      <c r="E201" s="73"/>
      <c r="F201" s="2629"/>
      <c r="G201" s="2571"/>
      <c r="H201" s="2571"/>
      <c r="I201" s="2571"/>
      <c r="J201" s="2571"/>
      <c r="K201" s="2571"/>
      <c r="L201" s="2571"/>
      <c r="M201" s="2571"/>
      <c r="N201" s="2571"/>
      <c r="O201" s="2571"/>
      <c r="P201" s="2571"/>
      <c r="Q201" s="2571"/>
      <c r="R201" s="2571"/>
      <c r="S201" s="2571"/>
      <c r="T201" s="2571"/>
      <c r="U201" s="2571"/>
      <c r="V201" s="2571"/>
      <c r="W201" s="2571"/>
      <c r="X201" s="2571"/>
      <c r="Y201" s="2571"/>
      <c r="Z201" s="2571"/>
      <c r="AA201" s="2571"/>
    </row>
    <row r="202" spans="1:27" ht="16.5" customHeight="1">
      <c r="A202" s="2571"/>
      <c r="B202" s="2571"/>
      <c r="C202" s="2571"/>
      <c r="D202" s="73"/>
      <c r="E202" s="73"/>
      <c r="F202" s="2629"/>
      <c r="G202" s="2571"/>
      <c r="H202" s="2571"/>
      <c r="I202" s="2571"/>
      <c r="J202" s="2571"/>
      <c r="K202" s="2571"/>
      <c r="L202" s="2571"/>
      <c r="M202" s="2571"/>
      <c r="N202" s="2571"/>
      <c r="O202" s="2571"/>
      <c r="P202" s="2571"/>
      <c r="Q202" s="2571"/>
      <c r="R202" s="2571"/>
      <c r="S202" s="2571"/>
      <c r="T202" s="2571"/>
      <c r="U202" s="2571"/>
      <c r="V202" s="2571"/>
      <c r="W202" s="2571"/>
      <c r="X202" s="2571"/>
      <c r="Y202" s="2571"/>
      <c r="Z202" s="2571"/>
      <c r="AA202" s="2571"/>
    </row>
    <row r="203" spans="1:27" ht="16.5" customHeight="1">
      <c r="A203" s="2571"/>
      <c r="B203" s="2571"/>
      <c r="C203" s="2571"/>
      <c r="D203" s="73"/>
      <c r="E203" s="73"/>
      <c r="F203" s="2629"/>
      <c r="G203" s="2571"/>
      <c r="H203" s="2571"/>
      <c r="I203" s="2571"/>
      <c r="J203" s="2571"/>
      <c r="K203" s="2571"/>
      <c r="L203" s="2571"/>
      <c r="M203" s="2571"/>
      <c r="N203" s="2571"/>
      <c r="O203" s="2571"/>
      <c r="P203" s="2571"/>
      <c r="Q203" s="2571"/>
      <c r="R203" s="2571"/>
      <c r="S203" s="2571"/>
      <c r="T203" s="2571"/>
      <c r="U203" s="2571"/>
      <c r="V203" s="2571"/>
      <c r="W203" s="2571"/>
      <c r="X203" s="2571"/>
      <c r="Y203" s="2571"/>
      <c r="Z203" s="2571"/>
      <c r="AA203" s="2571"/>
    </row>
    <row r="204" spans="1:27" ht="16.5" customHeight="1">
      <c r="A204" s="2571"/>
      <c r="B204" s="2571"/>
      <c r="C204" s="2571"/>
      <c r="D204" s="73"/>
      <c r="E204" s="73"/>
      <c r="F204" s="2629"/>
      <c r="G204" s="2571"/>
      <c r="H204" s="2571"/>
      <c r="I204" s="2571"/>
      <c r="J204" s="2571"/>
      <c r="K204" s="2571"/>
      <c r="L204" s="2571"/>
      <c r="M204" s="2571"/>
      <c r="N204" s="2571"/>
      <c r="O204" s="2571"/>
      <c r="P204" s="2571"/>
      <c r="Q204" s="2571"/>
      <c r="R204" s="2571"/>
      <c r="S204" s="2571"/>
      <c r="T204" s="2571"/>
      <c r="U204" s="2571"/>
      <c r="V204" s="2571"/>
      <c r="W204" s="2571"/>
      <c r="X204" s="2571"/>
      <c r="Y204" s="2571"/>
      <c r="Z204" s="2571"/>
      <c r="AA204" s="2571"/>
    </row>
    <row r="205" spans="1:27" ht="16.5" customHeight="1">
      <c r="A205" s="2571"/>
      <c r="B205" s="2571"/>
      <c r="C205" s="2571"/>
      <c r="D205" s="73"/>
      <c r="E205" s="73"/>
      <c r="F205" s="2629"/>
      <c r="G205" s="2571"/>
      <c r="H205" s="2571"/>
      <c r="I205" s="2571"/>
      <c r="J205" s="2571"/>
      <c r="K205" s="2571"/>
      <c r="L205" s="2571"/>
      <c r="M205" s="2571"/>
      <c r="N205" s="2571"/>
      <c r="O205" s="2571"/>
      <c r="P205" s="2571"/>
      <c r="Q205" s="2571"/>
      <c r="R205" s="2571"/>
      <c r="S205" s="2571"/>
      <c r="T205" s="2571"/>
      <c r="U205" s="2571"/>
      <c r="V205" s="2571"/>
      <c r="W205" s="2571"/>
      <c r="X205" s="2571"/>
      <c r="Y205" s="2571"/>
      <c r="Z205" s="2571"/>
      <c r="AA205" s="2571"/>
    </row>
    <row r="206" spans="1:27" ht="16.5" customHeight="1">
      <c r="A206" s="2571"/>
      <c r="B206" s="2571"/>
      <c r="C206" s="2571"/>
      <c r="D206" s="73"/>
      <c r="E206" s="73"/>
      <c r="F206" s="2629"/>
      <c r="G206" s="2571"/>
      <c r="H206" s="2571"/>
      <c r="I206" s="2571"/>
      <c r="J206" s="2571"/>
      <c r="K206" s="2571"/>
      <c r="L206" s="2571"/>
      <c r="M206" s="2571"/>
      <c r="N206" s="2571"/>
      <c r="O206" s="2571"/>
      <c r="P206" s="2571"/>
      <c r="Q206" s="2571"/>
      <c r="R206" s="2571"/>
      <c r="S206" s="2571"/>
      <c r="T206" s="2571"/>
      <c r="U206" s="2571"/>
      <c r="V206" s="2571"/>
      <c r="W206" s="2571"/>
      <c r="X206" s="2571"/>
      <c r="Y206" s="2571"/>
      <c r="Z206" s="2571"/>
      <c r="AA206" s="2571"/>
    </row>
    <row r="207" spans="1:27" ht="16.5" customHeight="1">
      <c r="A207" s="2571"/>
      <c r="B207" s="2571"/>
      <c r="C207" s="2571"/>
      <c r="D207" s="73"/>
      <c r="E207" s="73"/>
      <c r="F207" s="2629"/>
      <c r="G207" s="2571"/>
      <c r="H207" s="2571"/>
      <c r="I207" s="2571"/>
      <c r="J207" s="2571"/>
      <c r="K207" s="2571"/>
      <c r="L207" s="2571"/>
      <c r="M207" s="2571"/>
      <c r="N207" s="2571"/>
      <c r="O207" s="2571"/>
      <c r="P207" s="2571"/>
      <c r="Q207" s="2571"/>
      <c r="R207" s="2571"/>
      <c r="S207" s="2571"/>
      <c r="T207" s="2571"/>
      <c r="U207" s="2571"/>
      <c r="V207" s="2571"/>
      <c r="W207" s="2571"/>
      <c r="X207" s="2571"/>
      <c r="Y207" s="2571"/>
      <c r="Z207" s="2571"/>
      <c r="AA207" s="2571"/>
    </row>
    <row r="208" spans="1:27" ht="16.5" customHeight="1">
      <c r="A208" s="2571"/>
      <c r="B208" s="2571"/>
      <c r="C208" s="2571"/>
      <c r="D208" s="73"/>
      <c r="E208" s="73"/>
      <c r="F208" s="2629"/>
      <c r="G208" s="2571"/>
      <c r="H208" s="2571"/>
      <c r="I208" s="2571"/>
      <c r="J208" s="2571"/>
      <c r="K208" s="2571"/>
      <c r="L208" s="2571"/>
      <c r="M208" s="2571"/>
      <c r="N208" s="2571"/>
      <c r="O208" s="2571"/>
      <c r="P208" s="2571"/>
      <c r="Q208" s="2571"/>
      <c r="R208" s="2571"/>
      <c r="S208" s="2571"/>
      <c r="T208" s="2571"/>
      <c r="U208" s="2571"/>
      <c r="V208" s="2571"/>
      <c r="W208" s="2571"/>
      <c r="X208" s="2571"/>
      <c r="Y208" s="2571"/>
      <c r="Z208" s="2571"/>
      <c r="AA208" s="2571"/>
    </row>
    <row r="209" spans="1:27" ht="16.5" customHeight="1">
      <c r="A209" s="2571"/>
      <c r="B209" s="2571"/>
      <c r="C209" s="2571"/>
      <c r="D209" s="73"/>
      <c r="E209" s="73"/>
      <c r="F209" s="2629"/>
      <c r="G209" s="2571"/>
      <c r="H209" s="2571"/>
      <c r="I209" s="2571"/>
      <c r="J209" s="2571"/>
      <c r="K209" s="2571"/>
      <c r="L209" s="2571"/>
      <c r="M209" s="2571"/>
      <c r="N209" s="2571"/>
      <c r="O209" s="2571"/>
      <c r="P209" s="2571"/>
      <c r="Q209" s="2571"/>
      <c r="R209" s="2571"/>
      <c r="S209" s="2571"/>
      <c r="T209" s="2571"/>
      <c r="U209" s="2571"/>
      <c r="V209" s="2571"/>
      <c r="W209" s="2571"/>
      <c r="X209" s="2571"/>
      <c r="Y209" s="2571"/>
      <c r="Z209" s="2571"/>
      <c r="AA209" s="2571"/>
    </row>
    <row r="210" spans="1:27" ht="16.5" customHeight="1">
      <c r="A210" s="2571"/>
      <c r="B210" s="2571"/>
      <c r="C210" s="2571"/>
      <c r="D210" s="73"/>
      <c r="E210" s="73"/>
      <c r="F210" s="2629"/>
      <c r="G210" s="2571"/>
      <c r="H210" s="2571"/>
      <c r="I210" s="2571"/>
      <c r="J210" s="2571"/>
      <c r="K210" s="2571"/>
      <c r="L210" s="2571"/>
      <c r="M210" s="2571"/>
      <c r="N210" s="2571"/>
      <c r="O210" s="2571"/>
      <c r="P210" s="2571"/>
      <c r="Q210" s="2571"/>
      <c r="R210" s="2571"/>
      <c r="S210" s="2571"/>
      <c r="T210" s="2571"/>
      <c r="U210" s="2571"/>
      <c r="V210" s="2571"/>
      <c r="W210" s="2571"/>
      <c r="X210" s="2571"/>
      <c r="Y210" s="2571"/>
      <c r="Z210" s="2571"/>
      <c r="AA210" s="2571"/>
    </row>
    <row r="211" spans="1:27" ht="16.5" customHeight="1">
      <c r="A211" s="2571"/>
      <c r="B211" s="2571"/>
      <c r="C211" s="2571"/>
      <c r="D211" s="73"/>
      <c r="E211" s="73"/>
      <c r="F211" s="2629"/>
      <c r="G211" s="2571"/>
      <c r="H211" s="2571"/>
      <c r="I211" s="2571"/>
      <c r="J211" s="2571"/>
      <c r="K211" s="2571"/>
      <c r="L211" s="2571"/>
      <c r="M211" s="2571"/>
      <c r="N211" s="2571"/>
      <c r="O211" s="2571"/>
      <c r="P211" s="2571"/>
      <c r="Q211" s="2571"/>
      <c r="R211" s="2571"/>
      <c r="S211" s="2571"/>
      <c r="T211" s="2571"/>
      <c r="U211" s="2571"/>
      <c r="V211" s="2571"/>
      <c r="W211" s="2571"/>
      <c r="X211" s="2571"/>
      <c r="Y211" s="2571"/>
      <c r="Z211" s="2571"/>
      <c r="AA211" s="2571"/>
    </row>
    <row r="212" spans="1:27" ht="16.5" customHeight="1">
      <c r="A212" s="2571"/>
      <c r="B212" s="2571"/>
      <c r="C212" s="2571"/>
      <c r="D212" s="73"/>
      <c r="E212" s="73"/>
      <c r="F212" s="2629"/>
      <c r="G212" s="2571"/>
      <c r="H212" s="2571"/>
      <c r="I212" s="2571"/>
      <c r="J212" s="2571"/>
      <c r="K212" s="2571"/>
      <c r="L212" s="2571"/>
      <c r="M212" s="2571"/>
      <c r="N212" s="2571"/>
      <c r="O212" s="2571"/>
      <c r="P212" s="2571"/>
      <c r="Q212" s="2571"/>
      <c r="R212" s="2571"/>
      <c r="S212" s="2571"/>
      <c r="T212" s="2571"/>
      <c r="U212" s="2571"/>
      <c r="V212" s="2571"/>
      <c r="W212" s="2571"/>
      <c r="X212" s="2571"/>
      <c r="Y212" s="2571"/>
      <c r="Z212" s="2571"/>
      <c r="AA212" s="2571"/>
    </row>
    <row r="213" spans="1:27" ht="16.5" customHeight="1">
      <c r="A213" s="2571"/>
      <c r="B213" s="2571"/>
      <c r="C213" s="2571"/>
      <c r="D213" s="73"/>
      <c r="E213" s="73"/>
      <c r="F213" s="2629"/>
      <c r="G213" s="2571"/>
      <c r="H213" s="2571"/>
      <c r="I213" s="2571"/>
      <c r="J213" s="2571"/>
      <c r="K213" s="2571"/>
      <c r="L213" s="2571"/>
      <c r="M213" s="2571"/>
      <c r="N213" s="2571"/>
      <c r="O213" s="2571"/>
      <c r="P213" s="2571"/>
      <c r="Q213" s="2571"/>
      <c r="R213" s="2571"/>
      <c r="S213" s="2571"/>
      <c r="T213" s="2571"/>
      <c r="U213" s="2571"/>
      <c r="V213" s="2571"/>
      <c r="W213" s="2571"/>
      <c r="X213" s="2571"/>
      <c r="Y213" s="2571"/>
      <c r="Z213" s="2571"/>
      <c r="AA213" s="2571"/>
    </row>
    <row r="214" spans="1:27" ht="16.5" customHeight="1">
      <c r="A214" s="2571"/>
      <c r="B214" s="2571"/>
      <c r="C214" s="2571"/>
      <c r="D214" s="73"/>
      <c r="E214" s="73"/>
      <c r="F214" s="2629"/>
      <c r="G214" s="2571"/>
      <c r="H214" s="2571"/>
      <c r="I214" s="2571"/>
      <c r="J214" s="2571"/>
      <c r="K214" s="2571"/>
      <c r="L214" s="2571"/>
      <c r="M214" s="2571"/>
      <c r="N214" s="2571"/>
      <c r="O214" s="2571"/>
      <c r="P214" s="2571"/>
      <c r="Q214" s="2571"/>
      <c r="R214" s="2571"/>
      <c r="S214" s="2571"/>
      <c r="T214" s="2571"/>
      <c r="U214" s="2571"/>
      <c r="V214" s="2571"/>
      <c r="W214" s="2571"/>
      <c r="X214" s="2571"/>
      <c r="Y214" s="2571"/>
      <c r="Z214" s="2571"/>
      <c r="AA214" s="2571"/>
    </row>
    <row r="215" spans="1:27" ht="16.5" customHeight="1">
      <c r="A215" s="2571"/>
      <c r="B215" s="2571"/>
      <c r="C215" s="2571"/>
      <c r="D215" s="73"/>
      <c r="E215" s="73"/>
      <c r="F215" s="2629"/>
      <c r="G215" s="2571"/>
      <c r="H215" s="2571"/>
      <c r="I215" s="2571"/>
      <c r="J215" s="2571"/>
      <c r="K215" s="2571"/>
      <c r="L215" s="2571"/>
      <c r="M215" s="2571"/>
      <c r="N215" s="2571"/>
      <c r="O215" s="2571"/>
      <c r="P215" s="2571"/>
      <c r="Q215" s="2571"/>
      <c r="R215" s="2571"/>
      <c r="S215" s="2571"/>
      <c r="T215" s="2571"/>
      <c r="U215" s="2571"/>
      <c r="V215" s="2571"/>
      <c r="W215" s="2571"/>
      <c r="X215" s="2571"/>
      <c r="Y215" s="2571"/>
      <c r="Z215" s="2571"/>
      <c r="AA215" s="2571"/>
    </row>
    <row r="216" spans="1:27" ht="16.5" customHeight="1">
      <c r="A216" s="2571"/>
      <c r="B216" s="2571"/>
      <c r="C216" s="2571"/>
      <c r="D216" s="73"/>
      <c r="E216" s="73"/>
      <c r="F216" s="2629"/>
      <c r="G216" s="2571"/>
      <c r="H216" s="2571"/>
      <c r="I216" s="2571"/>
      <c r="J216" s="2571"/>
      <c r="K216" s="2571"/>
      <c r="L216" s="2571"/>
      <c r="M216" s="2571"/>
      <c r="N216" s="2571"/>
      <c r="O216" s="2571"/>
      <c r="P216" s="2571"/>
      <c r="Q216" s="2571"/>
      <c r="R216" s="2571"/>
      <c r="S216" s="2571"/>
      <c r="T216" s="2571"/>
      <c r="U216" s="2571"/>
      <c r="V216" s="2571"/>
      <c r="W216" s="2571"/>
      <c r="X216" s="2571"/>
      <c r="Y216" s="2571"/>
      <c r="Z216" s="2571"/>
      <c r="AA216" s="2571"/>
    </row>
    <row r="217" spans="1:27" ht="16.5" customHeight="1">
      <c r="A217" s="2571"/>
      <c r="B217" s="2571"/>
      <c r="C217" s="2571"/>
      <c r="D217" s="73"/>
      <c r="E217" s="73"/>
      <c r="F217" s="2629"/>
      <c r="G217" s="2571"/>
      <c r="H217" s="2571"/>
      <c r="I217" s="2571"/>
      <c r="J217" s="2571"/>
      <c r="K217" s="2571"/>
      <c r="L217" s="2571"/>
      <c r="M217" s="2571"/>
      <c r="N217" s="2571"/>
      <c r="O217" s="2571"/>
      <c r="P217" s="2571"/>
      <c r="Q217" s="2571"/>
      <c r="R217" s="2571"/>
      <c r="S217" s="2571"/>
      <c r="T217" s="2571"/>
      <c r="U217" s="2571"/>
      <c r="V217" s="2571"/>
      <c r="W217" s="2571"/>
      <c r="X217" s="2571"/>
      <c r="Y217" s="2571"/>
      <c r="Z217" s="2571"/>
      <c r="AA217" s="2571"/>
    </row>
    <row r="218" spans="1:27" ht="16.5" customHeight="1">
      <c r="A218" s="2571"/>
      <c r="B218" s="2571"/>
      <c r="C218" s="2571"/>
      <c r="D218" s="73"/>
      <c r="E218" s="73"/>
      <c r="F218" s="2629"/>
      <c r="G218" s="2571"/>
      <c r="H218" s="2571"/>
      <c r="I218" s="2571"/>
      <c r="J218" s="2571"/>
      <c r="K218" s="2571"/>
      <c r="L218" s="2571"/>
      <c r="M218" s="2571"/>
      <c r="N218" s="2571"/>
      <c r="O218" s="2571"/>
      <c r="P218" s="2571"/>
      <c r="Q218" s="2571"/>
      <c r="R218" s="2571"/>
      <c r="S218" s="2571"/>
      <c r="T218" s="2571"/>
      <c r="U218" s="2571"/>
      <c r="V218" s="2571"/>
      <c r="W218" s="2571"/>
      <c r="X218" s="2571"/>
      <c r="Y218" s="2571"/>
      <c r="Z218" s="2571"/>
      <c r="AA218" s="2571"/>
    </row>
    <row r="219" spans="1:27" ht="16.5" customHeight="1">
      <c r="A219" s="2571"/>
      <c r="B219" s="2571"/>
      <c r="C219" s="2571"/>
      <c r="D219" s="73"/>
      <c r="E219" s="73"/>
      <c r="F219" s="2629"/>
      <c r="G219" s="2571"/>
      <c r="H219" s="2571"/>
      <c r="I219" s="2571"/>
      <c r="J219" s="2571"/>
      <c r="K219" s="2571"/>
      <c r="L219" s="2571"/>
      <c r="M219" s="2571"/>
      <c r="N219" s="2571"/>
      <c r="O219" s="2571"/>
      <c r="P219" s="2571"/>
      <c r="Q219" s="2571"/>
      <c r="R219" s="2571"/>
      <c r="S219" s="2571"/>
      <c r="T219" s="2571"/>
      <c r="U219" s="2571"/>
      <c r="V219" s="2571"/>
      <c r="W219" s="2571"/>
      <c r="X219" s="2571"/>
      <c r="Y219" s="2571"/>
      <c r="Z219" s="2571"/>
      <c r="AA219" s="2571"/>
    </row>
    <row r="220" spans="1:27" ht="16.5" customHeight="1">
      <c r="A220" s="2571"/>
      <c r="B220" s="2571"/>
      <c r="C220" s="2571"/>
      <c r="D220" s="73"/>
      <c r="E220" s="73"/>
      <c r="F220" s="2629"/>
      <c r="G220" s="2571"/>
      <c r="H220" s="2571"/>
      <c r="I220" s="2571"/>
      <c r="J220" s="2571"/>
      <c r="K220" s="2571"/>
      <c r="L220" s="2571"/>
      <c r="M220" s="2571"/>
      <c r="N220" s="2571"/>
      <c r="O220" s="2571"/>
      <c r="P220" s="2571"/>
      <c r="Q220" s="2571"/>
      <c r="R220" s="2571"/>
      <c r="S220" s="2571"/>
      <c r="T220" s="2571"/>
      <c r="U220" s="2571"/>
      <c r="V220" s="2571"/>
      <c r="W220" s="2571"/>
      <c r="X220" s="2571"/>
      <c r="Y220" s="2571"/>
      <c r="Z220" s="2571"/>
      <c r="AA220" s="2571"/>
    </row>
    <row r="221" spans="1:27" ht="16.5" customHeight="1">
      <c r="A221" s="2571"/>
      <c r="B221" s="2571"/>
      <c r="C221" s="2571"/>
      <c r="D221" s="73"/>
      <c r="E221" s="73"/>
      <c r="F221" s="2629"/>
      <c r="G221" s="2571"/>
      <c r="H221" s="2571"/>
      <c r="I221" s="2571"/>
      <c r="J221" s="2571"/>
      <c r="K221" s="2571"/>
      <c r="L221" s="2571"/>
      <c r="M221" s="2571"/>
      <c r="N221" s="2571"/>
      <c r="O221" s="2571"/>
      <c r="P221" s="2571"/>
      <c r="Q221" s="2571"/>
      <c r="R221" s="2571"/>
      <c r="S221" s="2571"/>
      <c r="T221" s="2571"/>
      <c r="U221" s="2571"/>
      <c r="V221" s="2571"/>
      <c r="W221" s="2571"/>
      <c r="X221" s="2571"/>
      <c r="Y221" s="2571"/>
      <c r="Z221" s="2571"/>
      <c r="AA221" s="2571"/>
    </row>
    <row r="222" spans="1:27" ht="16.5" customHeight="1">
      <c r="A222" s="2571"/>
      <c r="B222" s="2571"/>
      <c r="C222" s="2571"/>
      <c r="D222" s="73"/>
      <c r="E222" s="73"/>
      <c r="F222" s="2629"/>
      <c r="G222" s="2571"/>
      <c r="H222" s="2571"/>
      <c r="I222" s="2571"/>
      <c r="J222" s="2571"/>
      <c r="K222" s="2571"/>
      <c r="L222" s="2571"/>
      <c r="M222" s="2571"/>
      <c r="N222" s="2571"/>
      <c r="O222" s="2571"/>
      <c r="P222" s="2571"/>
      <c r="Q222" s="2571"/>
      <c r="R222" s="2571"/>
      <c r="S222" s="2571"/>
      <c r="T222" s="2571"/>
      <c r="U222" s="2571"/>
      <c r="V222" s="2571"/>
      <c r="W222" s="2571"/>
      <c r="X222" s="2571"/>
      <c r="Y222" s="2571"/>
      <c r="Z222" s="2571"/>
      <c r="AA222" s="2571"/>
    </row>
    <row r="223" spans="1:27" ht="16.5" customHeight="1">
      <c r="A223" s="2571"/>
      <c r="B223" s="2571"/>
      <c r="C223" s="2571"/>
      <c r="D223" s="73"/>
      <c r="E223" s="73"/>
      <c r="F223" s="2629"/>
      <c r="G223" s="2571"/>
      <c r="H223" s="2571"/>
      <c r="I223" s="2571"/>
      <c r="J223" s="2571"/>
      <c r="K223" s="2571"/>
      <c r="L223" s="2571"/>
      <c r="M223" s="2571"/>
      <c r="N223" s="2571"/>
      <c r="O223" s="2571"/>
      <c r="P223" s="2571"/>
      <c r="Q223" s="2571"/>
      <c r="R223" s="2571"/>
      <c r="S223" s="2571"/>
      <c r="T223" s="2571"/>
      <c r="U223" s="2571"/>
      <c r="V223" s="2571"/>
      <c r="W223" s="2571"/>
      <c r="X223" s="2571"/>
      <c r="Y223" s="2571"/>
      <c r="Z223" s="2571"/>
      <c r="AA223" s="2571"/>
    </row>
    <row r="224" spans="1:27" ht="16.5" customHeight="1">
      <c r="A224" s="2571"/>
      <c r="B224" s="2571"/>
      <c r="C224" s="2571"/>
      <c r="D224" s="73"/>
      <c r="E224" s="73"/>
      <c r="F224" s="2629"/>
      <c r="G224" s="2571"/>
      <c r="H224" s="2571"/>
      <c r="I224" s="2571"/>
      <c r="J224" s="2571"/>
      <c r="K224" s="2571"/>
      <c r="L224" s="2571"/>
      <c r="M224" s="2571"/>
      <c r="N224" s="2571"/>
      <c r="O224" s="2571"/>
      <c r="P224" s="2571"/>
      <c r="Q224" s="2571"/>
      <c r="R224" s="2571"/>
      <c r="S224" s="2571"/>
      <c r="T224" s="2571"/>
      <c r="U224" s="2571"/>
      <c r="V224" s="2571"/>
      <c r="W224" s="2571"/>
      <c r="X224" s="2571"/>
      <c r="Y224" s="2571"/>
      <c r="Z224" s="2571"/>
      <c r="AA224" s="2571"/>
    </row>
    <row r="225" spans="1:27" ht="16.5" customHeight="1">
      <c r="A225" s="2571"/>
      <c r="B225" s="2571"/>
      <c r="C225" s="2571"/>
      <c r="D225" s="73"/>
      <c r="E225" s="73"/>
      <c r="F225" s="2629"/>
      <c r="G225" s="2571"/>
      <c r="H225" s="2571"/>
      <c r="I225" s="2571"/>
      <c r="J225" s="2571"/>
      <c r="K225" s="2571"/>
      <c r="L225" s="2571"/>
      <c r="M225" s="2571"/>
      <c r="N225" s="2571"/>
      <c r="O225" s="2571"/>
      <c r="P225" s="2571"/>
      <c r="Q225" s="2571"/>
      <c r="R225" s="2571"/>
      <c r="S225" s="2571"/>
      <c r="T225" s="2571"/>
      <c r="U225" s="2571"/>
      <c r="V225" s="2571"/>
      <c r="W225" s="2571"/>
      <c r="X225" s="2571"/>
      <c r="Y225" s="2571"/>
      <c r="Z225" s="2571"/>
      <c r="AA225" s="2571"/>
    </row>
    <row r="226" spans="1:27" ht="16.5" customHeight="1">
      <c r="A226" s="2571"/>
      <c r="B226" s="2571"/>
      <c r="C226" s="2571"/>
      <c r="D226" s="73"/>
      <c r="E226" s="73"/>
      <c r="F226" s="2629"/>
      <c r="G226" s="2571"/>
      <c r="H226" s="2571"/>
      <c r="I226" s="2571"/>
      <c r="J226" s="2571"/>
      <c r="K226" s="2571"/>
      <c r="L226" s="2571"/>
      <c r="M226" s="2571"/>
      <c r="N226" s="2571"/>
      <c r="O226" s="2571"/>
      <c r="P226" s="2571"/>
      <c r="Q226" s="2571"/>
      <c r="R226" s="2571"/>
      <c r="S226" s="2571"/>
      <c r="T226" s="2571"/>
      <c r="U226" s="2571"/>
      <c r="V226" s="2571"/>
      <c r="W226" s="2571"/>
      <c r="X226" s="2571"/>
      <c r="Y226" s="2571"/>
      <c r="Z226" s="2571"/>
      <c r="AA226" s="2571"/>
    </row>
    <row r="227" spans="1:27" ht="16.5" customHeight="1">
      <c r="A227" s="2571"/>
      <c r="B227" s="2571"/>
      <c r="C227" s="2571"/>
      <c r="D227" s="73"/>
      <c r="E227" s="73"/>
      <c r="F227" s="2629"/>
      <c r="G227" s="2571"/>
      <c r="H227" s="2571"/>
      <c r="I227" s="2571"/>
      <c r="J227" s="2571"/>
      <c r="K227" s="2571"/>
      <c r="L227" s="2571"/>
      <c r="M227" s="2571"/>
      <c r="N227" s="2571"/>
      <c r="O227" s="2571"/>
      <c r="P227" s="2571"/>
      <c r="Q227" s="2571"/>
      <c r="R227" s="2571"/>
      <c r="S227" s="2571"/>
      <c r="T227" s="2571"/>
      <c r="U227" s="2571"/>
      <c r="V227" s="2571"/>
      <c r="W227" s="2571"/>
      <c r="X227" s="2571"/>
      <c r="Y227" s="2571"/>
      <c r="Z227" s="2571"/>
      <c r="AA227" s="2571"/>
    </row>
    <row r="228" spans="1:27" ht="16.5" customHeight="1">
      <c r="A228" s="2571"/>
      <c r="B228" s="2571"/>
      <c r="C228" s="2571"/>
      <c r="D228" s="73"/>
      <c r="E228" s="73"/>
      <c r="F228" s="2629"/>
      <c r="G228" s="2571"/>
      <c r="H228" s="2571"/>
      <c r="I228" s="2571"/>
      <c r="J228" s="2571"/>
      <c r="K228" s="2571"/>
      <c r="L228" s="2571"/>
      <c r="M228" s="2571"/>
      <c r="N228" s="2571"/>
      <c r="O228" s="2571"/>
      <c r="P228" s="2571"/>
      <c r="Q228" s="2571"/>
      <c r="R228" s="2571"/>
      <c r="S228" s="2571"/>
      <c r="T228" s="2571"/>
      <c r="U228" s="2571"/>
      <c r="V228" s="2571"/>
      <c r="W228" s="2571"/>
      <c r="X228" s="2571"/>
      <c r="Y228" s="2571"/>
      <c r="Z228" s="2571"/>
      <c r="AA228" s="2571"/>
    </row>
    <row r="229" spans="1:27" ht="16.5" customHeight="1">
      <c r="A229" s="2571"/>
      <c r="B229" s="2571"/>
      <c r="C229" s="2571"/>
      <c r="D229" s="73"/>
      <c r="E229" s="73"/>
      <c r="F229" s="2629"/>
      <c r="G229" s="2571"/>
      <c r="H229" s="2571"/>
      <c r="I229" s="2571"/>
      <c r="J229" s="2571"/>
      <c r="K229" s="2571"/>
      <c r="L229" s="2571"/>
      <c r="M229" s="2571"/>
      <c r="N229" s="2571"/>
      <c r="O229" s="2571"/>
      <c r="P229" s="2571"/>
      <c r="Q229" s="2571"/>
      <c r="R229" s="2571"/>
      <c r="S229" s="2571"/>
      <c r="T229" s="2571"/>
      <c r="U229" s="2571"/>
      <c r="V229" s="2571"/>
      <c r="W229" s="2571"/>
      <c r="X229" s="2571"/>
      <c r="Y229" s="2571"/>
      <c r="Z229" s="2571"/>
      <c r="AA229" s="2571"/>
    </row>
    <row r="230" spans="1:27" ht="16.5" customHeight="1">
      <c r="A230" s="2571"/>
      <c r="B230" s="2571"/>
      <c r="C230" s="2571"/>
      <c r="D230" s="73"/>
      <c r="E230" s="73"/>
      <c r="F230" s="2629"/>
      <c r="G230" s="2571"/>
      <c r="H230" s="2571"/>
      <c r="I230" s="2571"/>
      <c r="J230" s="2571"/>
      <c r="K230" s="2571"/>
      <c r="L230" s="2571"/>
      <c r="M230" s="2571"/>
      <c r="N230" s="2571"/>
      <c r="O230" s="2571"/>
      <c r="P230" s="2571"/>
      <c r="Q230" s="2571"/>
      <c r="R230" s="2571"/>
      <c r="S230" s="2571"/>
      <c r="T230" s="2571"/>
      <c r="U230" s="2571"/>
      <c r="V230" s="2571"/>
      <c r="W230" s="2571"/>
      <c r="X230" s="2571"/>
      <c r="Y230" s="2571"/>
      <c r="Z230" s="2571"/>
      <c r="AA230" s="2571"/>
    </row>
    <row r="231" spans="1:27" ht="16.5" customHeight="1">
      <c r="A231" s="2571"/>
      <c r="B231" s="2571"/>
      <c r="C231" s="2571"/>
      <c r="D231" s="73"/>
      <c r="E231" s="73"/>
      <c r="F231" s="2629"/>
      <c r="G231" s="2571"/>
      <c r="H231" s="2571"/>
      <c r="I231" s="2571"/>
      <c r="J231" s="2571"/>
      <c r="K231" s="2571"/>
      <c r="L231" s="2571"/>
      <c r="M231" s="2571"/>
      <c r="N231" s="2571"/>
      <c r="O231" s="2571"/>
      <c r="P231" s="2571"/>
      <c r="Q231" s="2571"/>
      <c r="R231" s="2571"/>
      <c r="S231" s="2571"/>
      <c r="T231" s="2571"/>
      <c r="U231" s="2571"/>
      <c r="V231" s="2571"/>
      <c r="W231" s="2571"/>
      <c r="X231" s="2571"/>
      <c r="Y231" s="2571"/>
      <c r="Z231" s="2571"/>
      <c r="AA231" s="2571"/>
    </row>
    <row r="232" spans="1:27" ht="16.5" customHeight="1">
      <c r="A232" s="2571"/>
      <c r="B232" s="2571"/>
      <c r="C232" s="2571"/>
      <c r="D232" s="73"/>
      <c r="E232" s="73"/>
      <c r="F232" s="2629"/>
      <c r="G232" s="2571"/>
      <c r="H232" s="2571"/>
      <c r="I232" s="2571"/>
      <c r="J232" s="2571"/>
      <c r="K232" s="2571"/>
      <c r="L232" s="2571"/>
      <c r="M232" s="2571"/>
      <c r="N232" s="2571"/>
      <c r="O232" s="2571"/>
      <c r="P232" s="2571"/>
      <c r="Q232" s="2571"/>
      <c r="R232" s="2571"/>
      <c r="S232" s="2571"/>
      <c r="T232" s="2571"/>
      <c r="U232" s="2571"/>
      <c r="V232" s="2571"/>
      <c r="W232" s="2571"/>
      <c r="X232" s="2571"/>
      <c r="Y232" s="2571"/>
      <c r="Z232" s="2571"/>
      <c r="AA232" s="2571"/>
    </row>
    <row r="233" spans="1:27" ht="16.5" customHeight="1">
      <c r="A233" s="2571"/>
      <c r="B233" s="2571"/>
      <c r="C233" s="2571"/>
      <c r="D233" s="73"/>
      <c r="E233" s="73"/>
      <c r="F233" s="2629"/>
      <c r="G233" s="2571"/>
      <c r="H233" s="2571"/>
      <c r="I233" s="2571"/>
      <c r="J233" s="2571"/>
      <c r="K233" s="2571"/>
      <c r="L233" s="2571"/>
      <c r="M233" s="2571"/>
      <c r="N233" s="2571"/>
      <c r="O233" s="2571"/>
      <c r="P233" s="2571"/>
      <c r="Q233" s="2571"/>
      <c r="R233" s="2571"/>
      <c r="S233" s="2571"/>
      <c r="T233" s="2571"/>
      <c r="U233" s="2571"/>
      <c r="V233" s="2571"/>
      <c r="W233" s="2571"/>
      <c r="X233" s="2571"/>
      <c r="Y233" s="2571"/>
      <c r="Z233" s="2571"/>
      <c r="AA233" s="2571"/>
    </row>
    <row r="234" spans="1:27" ht="16.5" customHeight="1">
      <c r="A234" s="2571"/>
      <c r="B234" s="2571"/>
      <c r="C234" s="2571"/>
      <c r="D234" s="73"/>
      <c r="E234" s="73"/>
      <c r="F234" s="2629"/>
      <c r="G234" s="2571"/>
      <c r="H234" s="2571"/>
      <c r="I234" s="2571"/>
      <c r="J234" s="2571"/>
      <c r="K234" s="2571"/>
      <c r="L234" s="2571"/>
      <c r="M234" s="2571"/>
      <c r="N234" s="2571"/>
      <c r="O234" s="2571"/>
      <c r="P234" s="2571"/>
      <c r="Q234" s="2571"/>
      <c r="R234" s="2571"/>
      <c r="S234" s="2571"/>
      <c r="T234" s="2571"/>
      <c r="U234" s="2571"/>
      <c r="V234" s="2571"/>
      <c r="W234" s="2571"/>
      <c r="X234" s="2571"/>
      <c r="Y234" s="2571"/>
      <c r="Z234" s="2571"/>
      <c r="AA234" s="2571"/>
    </row>
    <row r="235" spans="1:27" ht="16.5" customHeight="1">
      <c r="A235" s="2571"/>
      <c r="B235" s="2571"/>
      <c r="C235" s="2571"/>
      <c r="D235" s="73"/>
      <c r="E235" s="73"/>
      <c r="F235" s="2629"/>
      <c r="G235" s="2571"/>
      <c r="H235" s="2571"/>
      <c r="I235" s="2571"/>
      <c r="J235" s="2571"/>
      <c r="K235" s="2571"/>
      <c r="L235" s="2571"/>
      <c r="M235" s="2571"/>
      <c r="N235" s="2571"/>
      <c r="O235" s="2571"/>
      <c r="P235" s="2571"/>
      <c r="Q235" s="2571"/>
      <c r="R235" s="2571"/>
      <c r="S235" s="2571"/>
      <c r="T235" s="2571"/>
      <c r="U235" s="2571"/>
      <c r="V235" s="2571"/>
      <c r="W235" s="2571"/>
      <c r="X235" s="2571"/>
      <c r="Y235" s="2571"/>
      <c r="Z235" s="2571"/>
      <c r="AA235" s="2571"/>
    </row>
    <row r="236" spans="1:27" ht="16.5" customHeight="1">
      <c r="A236" s="2571"/>
      <c r="B236" s="2571"/>
      <c r="C236" s="2571"/>
      <c r="D236" s="73"/>
      <c r="E236" s="73"/>
      <c r="F236" s="2629"/>
      <c r="G236" s="2571"/>
      <c r="H236" s="2571"/>
      <c r="I236" s="2571"/>
      <c r="J236" s="2571"/>
      <c r="K236" s="2571"/>
      <c r="L236" s="2571"/>
      <c r="M236" s="2571"/>
      <c r="N236" s="2571"/>
      <c r="O236" s="2571"/>
      <c r="P236" s="2571"/>
      <c r="Q236" s="2571"/>
      <c r="R236" s="2571"/>
      <c r="S236" s="2571"/>
      <c r="T236" s="2571"/>
      <c r="U236" s="2571"/>
      <c r="V236" s="2571"/>
      <c r="W236" s="2571"/>
      <c r="X236" s="2571"/>
      <c r="Y236" s="2571"/>
      <c r="Z236" s="2571"/>
      <c r="AA236" s="2571"/>
    </row>
    <row r="237" spans="1:27" ht="16.5" customHeight="1">
      <c r="A237" s="2571"/>
      <c r="B237" s="2571"/>
      <c r="C237" s="2571"/>
      <c r="D237" s="73"/>
      <c r="E237" s="73"/>
      <c r="F237" s="2629"/>
      <c r="G237" s="2571"/>
      <c r="H237" s="2571"/>
      <c r="I237" s="2571"/>
      <c r="J237" s="2571"/>
      <c r="K237" s="2571"/>
      <c r="L237" s="2571"/>
      <c r="M237" s="2571"/>
      <c r="N237" s="2571"/>
      <c r="O237" s="2571"/>
      <c r="P237" s="2571"/>
      <c r="Q237" s="2571"/>
      <c r="R237" s="2571"/>
      <c r="S237" s="2571"/>
      <c r="T237" s="2571"/>
      <c r="U237" s="2571"/>
      <c r="V237" s="2571"/>
      <c r="W237" s="2571"/>
      <c r="X237" s="2571"/>
      <c r="Y237" s="2571"/>
      <c r="Z237" s="2571"/>
      <c r="AA237" s="2571"/>
    </row>
    <row r="238" spans="1:27" ht="16.5" customHeight="1">
      <c r="A238" s="2571"/>
      <c r="B238" s="2571"/>
      <c r="C238" s="2571"/>
      <c r="D238" s="73"/>
      <c r="E238" s="73"/>
      <c r="F238" s="2629"/>
      <c r="G238" s="2571"/>
      <c r="H238" s="2571"/>
      <c r="I238" s="2571"/>
      <c r="J238" s="2571"/>
      <c r="K238" s="2571"/>
      <c r="L238" s="2571"/>
      <c r="M238" s="2571"/>
      <c r="N238" s="2571"/>
      <c r="O238" s="2571"/>
      <c r="P238" s="2571"/>
      <c r="Q238" s="2571"/>
      <c r="R238" s="2571"/>
      <c r="S238" s="2571"/>
      <c r="T238" s="2571"/>
      <c r="U238" s="2571"/>
      <c r="V238" s="2571"/>
      <c r="W238" s="2571"/>
      <c r="X238" s="2571"/>
      <c r="Y238" s="2571"/>
      <c r="Z238" s="2571"/>
      <c r="AA238" s="2571"/>
    </row>
    <row r="239" spans="1:27" ht="16.5" customHeight="1">
      <c r="A239" s="2571"/>
      <c r="B239" s="2571"/>
      <c r="C239" s="2571"/>
      <c r="D239" s="73"/>
      <c r="E239" s="73"/>
      <c r="F239" s="2629"/>
      <c r="G239" s="2571"/>
      <c r="H239" s="2571"/>
      <c r="I239" s="2571"/>
      <c r="J239" s="2571"/>
      <c r="K239" s="2571"/>
      <c r="L239" s="2571"/>
      <c r="M239" s="2571"/>
      <c r="N239" s="2571"/>
      <c r="O239" s="2571"/>
      <c r="P239" s="2571"/>
      <c r="Q239" s="2571"/>
      <c r="R239" s="2571"/>
      <c r="S239" s="2571"/>
      <c r="T239" s="2571"/>
      <c r="U239" s="2571"/>
      <c r="V239" s="2571"/>
      <c r="W239" s="2571"/>
      <c r="X239" s="2571"/>
      <c r="Y239" s="2571"/>
      <c r="Z239" s="2571"/>
      <c r="AA239" s="2571"/>
    </row>
    <row r="240" spans="1:27" ht="16.5" customHeight="1">
      <c r="A240" s="2571"/>
      <c r="B240" s="2571"/>
      <c r="C240" s="2571"/>
      <c r="D240" s="73"/>
      <c r="E240" s="73"/>
      <c r="F240" s="2629"/>
      <c r="G240" s="2571"/>
      <c r="H240" s="2571"/>
      <c r="I240" s="2571"/>
      <c r="J240" s="2571"/>
      <c r="K240" s="2571"/>
      <c r="L240" s="2571"/>
      <c r="M240" s="2571"/>
      <c r="N240" s="2571"/>
      <c r="O240" s="2571"/>
      <c r="P240" s="2571"/>
      <c r="Q240" s="2571"/>
      <c r="R240" s="2571"/>
      <c r="S240" s="2571"/>
      <c r="T240" s="2571"/>
      <c r="U240" s="2571"/>
      <c r="V240" s="2571"/>
      <c r="W240" s="2571"/>
      <c r="X240" s="2571"/>
      <c r="Y240" s="2571"/>
      <c r="Z240" s="2571"/>
      <c r="AA240" s="2571"/>
    </row>
    <row r="241" spans="1:27" ht="16.5" customHeight="1">
      <c r="A241" s="2571"/>
      <c r="B241" s="2571"/>
      <c r="C241" s="2571"/>
      <c r="D241" s="73"/>
      <c r="E241" s="73"/>
      <c r="F241" s="2629"/>
      <c r="G241" s="2571"/>
      <c r="H241" s="2571"/>
      <c r="I241" s="2571"/>
      <c r="J241" s="2571"/>
      <c r="K241" s="2571"/>
      <c r="L241" s="2571"/>
      <c r="M241" s="2571"/>
      <c r="N241" s="2571"/>
      <c r="O241" s="2571"/>
      <c r="P241" s="2571"/>
      <c r="Q241" s="2571"/>
      <c r="R241" s="2571"/>
      <c r="S241" s="2571"/>
      <c r="T241" s="2571"/>
      <c r="U241" s="2571"/>
      <c r="V241" s="2571"/>
      <c r="W241" s="2571"/>
      <c r="X241" s="2571"/>
      <c r="Y241" s="2571"/>
      <c r="Z241" s="2571"/>
      <c r="AA241" s="2571"/>
    </row>
    <row r="242" spans="1:27" ht="16.5" customHeight="1">
      <c r="A242" s="2571"/>
      <c r="B242" s="2571"/>
      <c r="C242" s="2571"/>
      <c r="D242" s="73"/>
      <c r="E242" s="73"/>
      <c r="F242" s="2629"/>
      <c r="G242" s="2571"/>
      <c r="H242" s="2571"/>
      <c r="I242" s="2571"/>
      <c r="J242" s="2571"/>
      <c r="K242" s="2571"/>
      <c r="L242" s="2571"/>
      <c r="M242" s="2571"/>
      <c r="N242" s="2571"/>
      <c r="O242" s="2571"/>
      <c r="P242" s="2571"/>
      <c r="Q242" s="2571"/>
      <c r="R242" s="2571"/>
      <c r="S242" s="2571"/>
      <c r="T242" s="2571"/>
      <c r="U242" s="2571"/>
      <c r="V242" s="2571"/>
      <c r="W242" s="2571"/>
      <c r="X242" s="2571"/>
      <c r="Y242" s="2571"/>
      <c r="Z242" s="2571"/>
      <c r="AA242" s="2571"/>
    </row>
    <row r="243" spans="1:27" ht="16.5" customHeight="1">
      <c r="A243" s="2571"/>
      <c r="B243" s="2571"/>
      <c r="C243" s="2571"/>
      <c r="D243" s="73"/>
      <c r="E243" s="73"/>
      <c r="F243" s="2629"/>
      <c r="G243" s="2571"/>
      <c r="H243" s="2571"/>
      <c r="I243" s="2571"/>
      <c r="J243" s="2571"/>
      <c r="K243" s="2571"/>
      <c r="L243" s="2571"/>
      <c r="M243" s="2571"/>
      <c r="N243" s="2571"/>
      <c r="O243" s="2571"/>
      <c r="P243" s="2571"/>
      <c r="Q243" s="2571"/>
      <c r="R243" s="2571"/>
      <c r="S243" s="2571"/>
      <c r="T243" s="2571"/>
      <c r="U243" s="2571"/>
      <c r="V243" s="2571"/>
      <c r="W243" s="2571"/>
      <c r="X243" s="2571"/>
      <c r="Y243" s="2571"/>
      <c r="Z243" s="2571"/>
      <c r="AA243" s="2571"/>
    </row>
    <row r="244" spans="1:27" ht="16.5" customHeight="1">
      <c r="A244" s="2571"/>
      <c r="B244" s="2571"/>
      <c r="C244" s="2571"/>
      <c r="D244" s="73"/>
      <c r="E244" s="73"/>
      <c r="F244" s="2629"/>
      <c r="G244" s="2571"/>
      <c r="H244" s="2571"/>
      <c r="I244" s="2571"/>
      <c r="J244" s="2571"/>
      <c r="K244" s="2571"/>
      <c r="L244" s="2571"/>
      <c r="M244" s="2571"/>
      <c r="N244" s="2571"/>
      <c r="O244" s="2571"/>
      <c r="P244" s="2571"/>
      <c r="Q244" s="2571"/>
      <c r="R244" s="2571"/>
      <c r="S244" s="2571"/>
      <c r="T244" s="2571"/>
      <c r="U244" s="2571"/>
      <c r="V244" s="2571"/>
      <c r="W244" s="2571"/>
      <c r="X244" s="2571"/>
      <c r="Y244" s="2571"/>
      <c r="Z244" s="2571"/>
      <c r="AA244" s="2571"/>
    </row>
    <row r="245" spans="1:27" ht="16.5" customHeight="1">
      <c r="A245" s="2571"/>
      <c r="B245" s="2571"/>
      <c r="C245" s="2571"/>
      <c r="D245" s="73"/>
      <c r="E245" s="73"/>
      <c r="F245" s="2629"/>
      <c r="G245" s="2571"/>
      <c r="H245" s="2571"/>
      <c r="I245" s="2571"/>
      <c r="J245" s="2571"/>
      <c r="K245" s="2571"/>
      <c r="L245" s="2571"/>
      <c r="M245" s="2571"/>
      <c r="N245" s="2571"/>
      <c r="O245" s="2571"/>
      <c r="P245" s="2571"/>
      <c r="Q245" s="2571"/>
      <c r="R245" s="2571"/>
      <c r="S245" s="2571"/>
      <c r="T245" s="2571"/>
      <c r="U245" s="2571"/>
      <c r="V245" s="2571"/>
      <c r="W245" s="2571"/>
      <c r="X245" s="2571"/>
      <c r="Y245" s="2571"/>
      <c r="Z245" s="2571"/>
      <c r="AA245" s="2571"/>
    </row>
    <row r="246" spans="1:27" ht="16.5" customHeight="1">
      <c r="A246" s="2571"/>
      <c r="B246" s="2571"/>
      <c r="C246" s="2571"/>
      <c r="D246" s="73"/>
      <c r="E246" s="73"/>
      <c r="F246" s="2629"/>
      <c r="G246" s="2571"/>
      <c r="H246" s="2571"/>
      <c r="I246" s="2571"/>
      <c r="J246" s="2571"/>
      <c r="K246" s="2571"/>
      <c r="L246" s="2571"/>
      <c r="M246" s="2571"/>
      <c r="N246" s="2571"/>
      <c r="O246" s="2571"/>
      <c r="P246" s="2571"/>
      <c r="Q246" s="2571"/>
      <c r="R246" s="2571"/>
      <c r="S246" s="2571"/>
      <c r="T246" s="2571"/>
      <c r="U246" s="2571"/>
      <c r="V246" s="2571"/>
      <c r="W246" s="2571"/>
      <c r="X246" s="2571"/>
      <c r="Y246" s="2571"/>
      <c r="Z246" s="2571"/>
      <c r="AA246" s="2571"/>
    </row>
    <row r="247" spans="1:27" ht="16.5" customHeight="1">
      <c r="A247" s="2571"/>
      <c r="B247" s="2571"/>
      <c r="C247" s="2571"/>
      <c r="D247" s="73"/>
      <c r="E247" s="73"/>
      <c r="F247" s="2629"/>
      <c r="G247" s="2571"/>
      <c r="H247" s="2571"/>
      <c r="I247" s="2571"/>
      <c r="J247" s="2571"/>
      <c r="K247" s="2571"/>
      <c r="L247" s="2571"/>
      <c r="M247" s="2571"/>
      <c r="N247" s="2571"/>
      <c r="O247" s="2571"/>
      <c r="P247" s="2571"/>
      <c r="Q247" s="2571"/>
      <c r="R247" s="2571"/>
      <c r="S247" s="2571"/>
      <c r="T247" s="2571"/>
      <c r="U247" s="2571"/>
      <c r="V247" s="2571"/>
      <c r="W247" s="2571"/>
      <c r="X247" s="2571"/>
      <c r="Y247" s="2571"/>
      <c r="Z247" s="2571"/>
      <c r="AA247" s="2571"/>
    </row>
    <row r="248" spans="1:27" ht="16.5" customHeight="1">
      <c r="A248" s="2571"/>
      <c r="B248" s="2571"/>
      <c r="C248" s="2571"/>
      <c r="D248" s="73"/>
      <c r="E248" s="73"/>
      <c r="F248" s="2629"/>
      <c r="G248" s="2571"/>
      <c r="H248" s="2571"/>
      <c r="I248" s="2571"/>
      <c r="J248" s="2571"/>
      <c r="K248" s="2571"/>
      <c r="L248" s="2571"/>
      <c r="M248" s="2571"/>
      <c r="N248" s="2571"/>
      <c r="O248" s="2571"/>
      <c r="P248" s="2571"/>
      <c r="Q248" s="2571"/>
      <c r="R248" s="2571"/>
      <c r="S248" s="2571"/>
      <c r="T248" s="2571"/>
      <c r="U248" s="2571"/>
      <c r="V248" s="2571"/>
      <c r="W248" s="2571"/>
      <c r="X248" s="2571"/>
      <c r="Y248" s="2571"/>
      <c r="Z248" s="2571"/>
      <c r="AA248" s="2571"/>
    </row>
    <row r="249" spans="1:27" ht="16.5" customHeight="1">
      <c r="A249" s="2571"/>
      <c r="B249" s="2571"/>
      <c r="C249" s="2571"/>
      <c r="D249" s="73"/>
      <c r="E249" s="73"/>
      <c r="F249" s="2629"/>
      <c r="G249" s="2571"/>
      <c r="H249" s="2571"/>
      <c r="I249" s="2571"/>
      <c r="J249" s="2571"/>
      <c r="K249" s="2571"/>
      <c r="L249" s="2571"/>
      <c r="M249" s="2571"/>
      <c r="N249" s="2571"/>
      <c r="O249" s="2571"/>
      <c r="P249" s="2571"/>
      <c r="Q249" s="2571"/>
      <c r="R249" s="2571"/>
      <c r="S249" s="2571"/>
      <c r="T249" s="2571"/>
      <c r="U249" s="2571"/>
      <c r="V249" s="2571"/>
      <c r="W249" s="2571"/>
      <c r="X249" s="2571"/>
      <c r="Y249" s="2571"/>
      <c r="Z249" s="2571"/>
      <c r="AA249" s="2571"/>
    </row>
    <row r="250" spans="1:27" ht="16.5" customHeight="1">
      <c r="A250" s="2571"/>
      <c r="B250" s="2571"/>
      <c r="C250" s="2571"/>
      <c r="D250" s="73"/>
      <c r="E250" s="73"/>
      <c r="F250" s="2629"/>
      <c r="G250" s="2571"/>
      <c r="H250" s="2571"/>
      <c r="I250" s="2571"/>
      <c r="J250" s="2571"/>
      <c r="K250" s="2571"/>
      <c r="L250" s="2571"/>
      <c r="M250" s="2571"/>
      <c r="N250" s="2571"/>
      <c r="O250" s="2571"/>
      <c r="P250" s="2571"/>
      <c r="Q250" s="2571"/>
      <c r="R250" s="2571"/>
      <c r="S250" s="2571"/>
      <c r="T250" s="2571"/>
      <c r="U250" s="2571"/>
      <c r="V250" s="2571"/>
      <c r="W250" s="2571"/>
      <c r="X250" s="2571"/>
      <c r="Y250" s="2571"/>
      <c r="Z250" s="2571"/>
      <c r="AA250" s="2571"/>
    </row>
    <row r="251" spans="1:27" ht="16.5" customHeight="1">
      <c r="A251" s="2571"/>
      <c r="B251" s="2571"/>
      <c r="C251" s="2571"/>
      <c r="D251" s="73"/>
      <c r="E251" s="73"/>
      <c r="F251" s="2629"/>
      <c r="G251" s="2571"/>
      <c r="H251" s="2571"/>
      <c r="I251" s="2571"/>
      <c r="J251" s="2571"/>
      <c r="K251" s="2571"/>
      <c r="L251" s="2571"/>
      <c r="M251" s="2571"/>
      <c r="N251" s="2571"/>
      <c r="O251" s="2571"/>
      <c r="P251" s="2571"/>
      <c r="Q251" s="2571"/>
      <c r="R251" s="2571"/>
      <c r="S251" s="2571"/>
      <c r="T251" s="2571"/>
      <c r="U251" s="2571"/>
      <c r="V251" s="2571"/>
      <c r="W251" s="2571"/>
      <c r="X251" s="2571"/>
      <c r="Y251" s="2571"/>
      <c r="Z251" s="2571"/>
      <c r="AA251" s="2571"/>
    </row>
    <row r="252" spans="1:27" ht="16.5" customHeight="1">
      <c r="A252" s="2571"/>
      <c r="B252" s="2571"/>
      <c r="C252" s="2571"/>
      <c r="D252" s="73"/>
      <c r="E252" s="73"/>
      <c r="F252" s="2629"/>
      <c r="G252" s="2571"/>
      <c r="H252" s="2571"/>
      <c r="I252" s="2571"/>
      <c r="J252" s="2571"/>
      <c r="K252" s="2571"/>
      <c r="L252" s="2571"/>
      <c r="M252" s="2571"/>
      <c r="N252" s="2571"/>
      <c r="O252" s="2571"/>
      <c r="P252" s="2571"/>
      <c r="Q252" s="2571"/>
      <c r="R252" s="2571"/>
      <c r="S252" s="2571"/>
      <c r="T252" s="2571"/>
      <c r="U252" s="2571"/>
      <c r="V252" s="2571"/>
      <c r="W252" s="2571"/>
      <c r="X252" s="2571"/>
      <c r="Y252" s="2571"/>
      <c r="Z252" s="2571"/>
      <c r="AA252" s="2571"/>
    </row>
    <row r="253" spans="1:27" ht="16.5" customHeight="1">
      <c r="A253" s="2571"/>
      <c r="B253" s="2571"/>
      <c r="C253" s="2571"/>
      <c r="D253" s="73"/>
      <c r="E253" s="73"/>
      <c r="F253" s="2629"/>
      <c r="G253" s="2571"/>
      <c r="H253" s="2571"/>
      <c r="I253" s="2571"/>
      <c r="J253" s="2571"/>
      <c r="K253" s="2571"/>
      <c r="L253" s="2571"/>
      <c r="M253" s="2571"/>
      <c r="N253" s="2571"/>
      <c r="O253" s="2571"/>
      <c r="P253" s="2571"/>
      <c r="Q253" s="2571"/>
      <c r="R253" s="2571"/>
      <c r="S253" s="2571"/>
      <c r="T253" s="2571"/>
      <c r="U253" s="2571"/>
      <c r="V253" s="2571"/>
      <c r="W253" s="2571"/>
      <c r="X253" s="2571"/>
      <c r="Y253" s="2571"/>
      <c r="Z253" s="2571"/>
      <c r="AA253" s="2571"/>
    </row>
    <row r="254" spans="1:27" ht="16.5" customHeight="1">
      <c r="A254" s="2571"/>
      <c r="B254" s="2571"/>
      <c r="C254" s="2571"/>
      <c r="D254" s="73"/>
      <c r="E254" s="73"/>
      <c r="F254" s="2629"/>
      <c r="G254" s="2571"/>
      <c r="H254" s="2571"/>
      <c r="I254" s="2571"/>
      <c r="J254" s="2571"/>
      <c r="K254" s="2571"/>
      <c r="L254" s="2571"/>
      <c r="M254" s="2571"/>
      <c r="N254" s="2571"/>
      <c r="O254" s="2571"/>
      <c r="P254" s="2571"/>
      <c r="Q254" s="2571"/>
      <c r="R254" s="2571"/>
      <c r="S254" s="2571"/>
      <c r="T254" s="2571"/>
      <c r="U254" s="2571"/>
      <c r="V254" s="2571"/>
      <c r="W254" s="2571"/>
      <c r="X254" s="2571"/>
      <c r="Y254" s="2571"/>
      <c r="Z254" s="2571"/>
      <c r="AA254" s="2571"/>
    </row>
    <row r="255" spans="1:27" ht="16.5" customHeight="1">
      <c r="A255" s="2571"/>
      <c r="B255" s="2571"/>
      <c r="C255" s="2571"/>
      <c r="D255" s="73"/>
      <c r="E255" s="73"/>
      <c r="F255" s="2629"/>
      <c r="G255" s="2571"/>
      <c r="H255" s="2571"/>
      <c r="I255" s="2571"/>
      <c r="J255" s="2571"/>
      <c r="K255" s="2571"/>
      <c r="L255" s="2571"/>
      <c r="M255" s="2571"/>
      <c r="N255" s="2571"/>
      <c r="O255" s="2571"/>
      <c r="P255" s="2571"/>
      <c r="Q255" s="2571"/>
      <c r="R255" s="2571"/>
      <c r="S255" s="2571"/>
      <c r="T255" s="2571"/>
      <c r="U255" s="2571"/>
      <c r="V255" s="2571"/>
      <c r="W255" s="2571"/>
      <c r="X255" s="2571"/>
      <c r="Y255" s="2571"/>
      <c r="Z255" s="2571"/>
      <c r="AA255" s="2571"/>
    </row>
    <row r="256" spans="1:27" ht="16.5" customHeight="1">
      <c r="A256" s="2571"/>
      <c r="B256" s="2571"/>
      <c r="C256" s="2571"/>
      <c r="D256" s="73"/>
      <c r="E256" s="73"/>
      <c r="F256" s="2629"/>
      <c r="G256" s="2571"/>
      <c r="H256" s="2571"/>
      <c r="I256" s="2571"/>
      <c r="J256" s="2571"/>
      <c r="K256" s="2571"/>
      <c r="L256" s="2571"/>
      <c r="M256" s="2571"/>
      <c r="N256" s="2571"/>
      <c r="O256" s="2571"/>
      <c r="P256" s="2571"/>
      <c r="Q256" s="2571"/>
      <c r="R256" s="2571"/>
      <c r="S256" s="2571"/>
      <c r="T256" s="2571"/>
      <c r="U256" s="2571"/>
      <c r="V256" s="2571"/>
      <c r="W256" s="2571"/>
      <c r="X256" s="2571"/>
      <c r="Y256" s="2571"/>
      <c r="Z256" s="2571"/>
      <c r="AA256" s="2571"/>
    </row>
    <row r="257" spans="1:27" ht="16.5" customHeight="1">
      <c r="A257" s="2571"/>
      <c r="B257" s="2571"/>
      <c r="C257" s="2571"/>
      <c r="D257" s="73"/>
      <c r="E257" s="73"/>
      <c r="F257" s="2629"/>
      <c r="G257" s="2571"/>
      <c r="H257" s="2571"/>
      <c r="I257" s="2571"/>
      <c r="J257" s="2571"/>
      <c r="K257" s="2571"/>
      <c r="L257" s="2571"/>
      <c r="M257" s="2571"/>
      <c r="N257" s="2571"/>
      <c r="O257" s="2571"/>
      <c r="P257" s="2571"/>
      <c r="Q257" s="2571"/>
      <c r="R257" s="2571"/>
      <c r="S257" s="2571"/>
      <c r="T257" s="2571"/>
      <c r="U257" s="2571"/>
      <c r="V257" s="2571"/>
      <c r="W257" s="2571"/>
      <c r="X257" s="2571"/>
      <c r="Y257" s="2571"/>
      <c r="Z257" s="2571"/>
      <c r="AA257" s="2571"/>
    </row>
    <row r="258" spans="1:27" ht="16.5" customHeight="1">
      <c r="A258" s="2571"/>
      <c r="B258" s="2571"/>
      <c r="C258" s="2571"/>
      <c r="D258" s="73"/>
      <c r="E258" s="73"/>
      <c r="F258" s="2629"/>
      <c r="G258" s="2571"/>
      <c r="H258" s="2571"/>
      <c r="I258" s="2571"/>
      <c r="J258" s="2571"/>
      <c r="K258" s="2571"/>
      <c r="L258" s="2571"/>
      <c r="M258" s="2571"/>
      <c r="N258" s="2571"/>
      <c r="O258" s="2571"/>
      <c r="P258" s="2571"/>
      <c r="Q258" s="2571"/>
      <c r="R258" s="2571"/>
      <c r="S258" s="2571"/>
      <c r="T258" s="2571"/>
      <c r="U258" s="2571"/>
      <c r="V258" s="2571"/>
      <c r="W258" s="2571"/>
      <c r="X258" s="2571"/>
      <c r="Y258" s="2571"/>
      <c r="Z258" s="2571"/>
      <c r="AA258" s="2571"/>
    </row>
    <row r="259" spans="1:27" ht="16.5" customHeight="1">
      <c r="A259" s="2571"/>
      <c r="B259" s="2571"/>
      <c r="C259" s="2571"/>
      <c r="D259" s="73"/>
      <c r="E259" s="73"/>
      <c r="F259" s="2629"/>
      <c r="G259" s="2571"/>
      <c r="H259" s="2571"/>
      <c r="I259" s="2571"/>
      <c r="J259" s="2571"/>
      <c r="K259" s="2571"/>
      <c r="L259" s="2571"/>
      <c r="M259" s="2571"/>
      <c r="N259" s="2571"/>
      <c r="O259" s="2571"/>
      <c r="P259" s="2571"/>
      <c r="Q259" s="2571"/>
      <c r="R259" s="2571"/>
      <c r="S259" s="2571"/>
      <c r="T259" s="2571"/>
      <c r="U259" s="2571"/>
      <c r="V259" s="2571"/>
      <c r="W259" s="2571"/>
      <c r="X259" s="2571"/>
      <c r="Y259" s="2571"/>
      <c r="Z259" s="2571"/>
      <c r="AA259" s="2571"/>
    </row>
    <row r="260" spans="1:27" ht="16.5" customHeight="1">
      <c r="A260" s="2571"/>
      <c r="B260" s="2571"/>
      <c r="C260" s="2571"/>
      <c r="D260" s="73"/>
      <c r="E260" s="73"/>
      <c r="F260" s="2629"/>
      <c r="G260" s="2571"/>
      <c r="H260" s="2571"/>
      <c r="I260" s="2571"/>
      <c r="J260" s="2571"/>
      <c r="K260" s="2571"/>
      <c r="L260" s="2571"/>
      <c r="M260" s="2571"/>
      <c r="N260" s="2571"/>
      <c r="O260" s="2571"/>
      <c r="P260" s="2571"/>
      <c r="Q260" s="2571"/>
      <c r="R260" s="2571"/>
      <c r="S260" s="2571"/>
      <c r="T260" s="2571"/>
      <c r="U260" s="2571"/>
      <c r="V260" s="2571"/>
      <c r="W260" s="2571"/>
      <c r="X260" s="2571"/>
      <c r="Y260" s="2571"/>
      <c r="Z260" s="2571"/>
      <c r="AA260" s="2571"/>
    </row>
    <row r="261" spans="1:27" ht="16.5" customHeight="1">
      <c r="A261" s="2571"/>
      <c r="B261" s="2571"/>
      <c r="C261" s="2571"/>
      <c r="D261" s="73"/>
      <c r="E261" s="73"/>
      <c r="F261" s="2629"/>
      <c r="G261" s="2571"/>
      <c r="H261" s="2571"/>
      <c r="I261" s="2571"/>
      <c r="J261" s="2571"/>
      <c r="K261" s="2571"/>
      <c r="L261" s="2571"/>
      <c r="M261" s="2571"/>
      <c r="N261" s="2571"/>
      <c r="O261" s="2571"/>
      <c r="P261" s="2571"/>
      <c r="Q261" s="2571"/>
      <c r="R261" s="2571"/>
      <c r="S261" s="2571"/>
      <c r="T261" s="2571"/>
      <c r="U261" s="2571"/>
      <c r="V261" s="2571"/>
      <c r="W261" s="2571"/>
      <c r="X261" s="2571"/>
      <c r="Y261" s="2571"/>
      <c r="Z261" s="2571"/>
      <c r="AA261" s="2571"/>
    </row>
    <row r="262" spans="1:27" ht="16.5" customHeight="1">
      <c r="A262" s="2571"/>
      <c r="B262" s="2571"/>
      <c r="C262" s="2571"/>
      <c r="D262" s="73"/>
      <c r="E262" s="73"/>
      <c r="F262" s="2629"/>
      <c r="G262" s="2571"/>
      <c r="H262" s="2571"/>
      <c r="I262" s="2571"/>
      <c r="J262" s="2571"/>
      <c r="K262" s="2571"/>
      <c r="L262" s="2571"/>
      <c r="M262" s="2571"/>
      <c r="N262" s="2571"/>
      <c r="O262" s="2571"/>
      <c r="P262" s="2571"/>
      <c r="Q262" s="2571"/>
      <c r="R262" s="2571"/>
      <c r="S262" s="2571"/>
      <c r="T262" s="2571"/>
      <c r="U262" s="2571"/>
      <c r="V262" s="2571"/>
      <c r="W262" s="2571"/>
      <c r="X262" s="2571"/>
      <c r="Y262" s="2571"/>
      <c r="Z262" s="2571"/>
      <c r="AA262" s="2571"/>
    </row>
    <row r="263" spans="1:27" ht="16.5" customHeight="1">
      <c r="A263" s="2571"/>
      <c r="B263" s="2571"/>
      <c r="C263" s="2571"/>
      <c r="D263" s="73"/>
      <c r="E263" s="73"/>
      <c r="F263" s="2629"/>
      <c r="G263" s="2571"/>
      <c r="H263" s="2571"/>
      <c r="I263" s="2571"/>
      <c r="J263" s="2571"/>
      <c r="K263" s="2571"/>
      <c r="L263" s="2571"/>
      <c r="M263" s="2571"/>
      <c r="N263" s="2571"/>
      <c r="O263" s="2571"/>
      <c r="P263" s="2571"/>
      <c r="Q263" s="2571"/>
      <c r="R263" s="2571"/>
      <c r="S263" s="2571"/>
      <c r="T263" s="2571"/>
      <c r="U263" s="2571"/>
      <c r="V263" s="2571"/>
      <c r="W263" s="2571"/>
      <c r="X263" s="2571"/>
      <c r="Y263" s="2571"/>
      <c r="Z263" s="2571"/>
      <c r="AA263" s="2571"/>
    </row>
    <row r="264" spans="1:27" ht="16.5" customHeight="1">
      <c r="A264" s="2571"/>
      <c r="B264" s="2571"/>
      <c r="C264" s="2571"/>
      <c r="D264" s="73"/>
      <c r="E264" s="73"/>
      <c r="F264" s="2629"/>
      <c r="G264" s="2571"/>
      <c r="H264" s="2571"/>
      <c r="I264" s="2571"/>
      <c r="J264" s="2571"/>
      <c r="K264" s="2571"/>
      <c r="L264" s="2571"/>
      <c r="M264" s="2571"/>
      <c r="N264" s="2571"/>
      <c r="O264" s="2571"/>
      <c r="P264" s="2571"/>
      <c r="Q264" s="2571"/>
      <c r="R264" s="2571"/>
      <c r="S264" s="2571"/>
      <c r="T264" s="2571"/>
      <c r="U264" s="2571"/>
      <c r="V264" s="2571"/>
      <c r="W264" s="2571"/>
      <c r="X264" s="2571"/>
      <c r="Y264" s="2571"/>
      <c r="Z264" s="2571"/>
      <c r="AA264" s="2571"/>
    </row>
    <row r="265" spans="1:27" ht="16.5" customHeight="1">
      <c r="A265" s="2571"/>
      <c r="B265" s="2571"/>
      <c r="C265" s="2571"/>
      <c r="D265" s="73"/>
      <c r="E265" s="73"/>
      <c r="F265" s="2629"/>
      <c r="G265" s="2571"/>
      <c r="H265" s="2571"/>
      <c r="I265" s="2571"/>
      <c r="J265" s="2571"/>
      <c r="K265" s="2571"/>
      <c r="L265" s="2571"/>
      <c r="M265" s="2571"/>
      <c r="N265" s="2571"/>
      <c r="O265" s="2571"/>
      <c r="P265" s="2571"/>
      <c r="Q265" s="2571"/>
      <c r="R265" s="2571"/>
      <c r="S265" s="2571"/>
      <c r="T265" s="2571"/>
      <c r="U265" s="2571"/>
      <c r="V265" s="2571"/>
      <c r="W265" s="2571"/>
      <c r="X265" s="2571"/>
      <c r="Y265" s="2571"/>
      <c r="Z265" s="2571"/>
      <c r="AA265" s="2571"/>
    </row>
    <row r="266" spans="1:27" ht="16.5" customHeight="1">
      <c r="A266" s="2571"/>
      <c r="B266" s="2571"/>
      <c r="C266" s="2571"/>
      <c r="D266" s="73"/>
      <c r="E266" s="73"/>
      <c r="F266" s="2629"/>
      <c r="G266" s="2571"/>
      <c r="H266" s="2571"/>
      <c r="I266" s="2571"/>
      <c r="J266" s="2571"/>
      <c r="K266" s="2571"/>
      <c r="L266" s="2571"/>
      <c r="M266" s="2571"/>
      <c r="N266" s="2571"/>
      <c r="O266" s="2571"/>
      <c r="P266" s="2571"/>
      <c r="Q266" s="2571"/>
      <c r="R266" s="2571"/>
      <c r="S266" s="2571"/>
      <c r="T266" s="2571"/>
      <c r="U266" s="2571"/>
      <c r="V266" s="2571"/>
      <c r="W266" s="2571"/>
      <c r="X266" s="2571"/>
      <c r="Y266" s="2571"/>
      <c r="Z266" s="2571"/>
      <c r="AA266" s="2571"/>
    </row>
    <row r="267" spans="1:27" ht="16.5" customHeight="1">
      <c r="A267" s="2571"/>
      <c r="B267" s="2571"/>
      <c r="C267" s="2571"/>
      <c r="D267" s="73"/>
      <c r="E267" s="73"/>
      <c r="F267" s="2629"/>
      <c r="G267" s="2571"/>
      <c r="H267" s="2571"/>
      <c r="I267" s="2571"/>
      <c r="J267" s="2571"/>
      <c r="K267" s="2571"/>
      <c r="L267" s="2571"/>
      <c r="M267" s="2571"/>
      <c r="N267" s="2571"/>
      <c r="O267" s="2571"/>
      <c r="P267" s="2571"/>
      <c r="Q267" s="2571"/>
      <c r="R267" s="2571"/>
      <c r="S267" s="2571"/>
      <c r="T267" s="2571"/>
      <c r="U267" s="2571"/>
      <c r="V267" s="2571"/>
      <c r="W267" s="2571"/>
      <c r="X267" s="2571"/>
      <c r="Y267" s="2571"/>
      <c r="Z267" s="2571"/>
      <c r="AA267" s="2571"/>
    </row>
    <row r="268" spans="1:27" ht="16.5" customHeight="1">
      <c r="A268" s="2571"/>
      <c r="B268" s="2571"/>
      <c r="C268" s="2571"/>
      <c r="D268" s="73"/>
      <c r="E268" s="73"/>
      <c r="F268" s="2629"/>
      <c r="G268" s="2571"/>
      <c r="H268" s="2571"/>
      <c r="I268" s="2571"/>
      <c r="J268" s="2571"/>
      <c r="K268" s="2571"/>
      <c r="L268" s="2571"/>
      <c r="M268" s="2571"/>
      <c r="N268" s="2571"/>
      <c r="O268" s="2571"/>
      <c r="P268" s="2571"/>
      <c r="Q268" s="2571"/>
      <c r="R268" s="2571"/>
      <c r="S268" s="2571"/>
      <c r="T268" s="2571"/>
      <c r="U268" s="2571"/>
      <c r="V268" s="2571"/>
      <c r="W268" s="2571"/>
      <c r="X268" s="2571"/>
      <c r="Y268" s="2571"/>
      <c r="Z268" s="2571"/>
      <c r="AA268" s="2571"/>
    </row>
    <row r="269" spans="1:27" ht="16.5" customHeight="1">
      <c r="A269" s="2571"/>
      <c r="B269" s="2571"/>
      <c r="C269" s="2571"/>
      <c r="D269" s="73"/>
      <c r="E269" s="73"/>
      <c r="F269" s="2629"/>
      <c r="G269" s="2571"/>
      <c r="H269" s="2571"/>
      <c r="I269" s="2571"/>
      <c r="J269" s="2571"/>
      <c r="K269" s="2571"/>
      <c r="L269" s="2571"/>
      <c r="M269" s="2571"/>
      <c r="N269" s="2571"/>
      <c r="O269" s="2571"/>
      <c r="P269" s="2571"/>
      <c r="Q269" s="2571"/>
      <c r="R269" s="2571"/>
      <c r="S269" s="2571"/>
      <c r="T269" s="2571"/>
      <c r="U269" s="2571"/>
      <c r="V269" s="2571"/>
      <c r="W269" s="2571"/>
      <c r="X269" s="2571"/>
      <c r="Y269" s="2571"/>
      <c r="Z269" s="2571"/>
      <c r="AA269" s="2571"/>
    </row>
    <row r="270" spans="1:27" ht="16.5" customHeight="1">
      <c r="A270" s="2571"/>
      <c r="B270" s="2571"/>
      <c r="C270" s="2571"/>
      <c r="D270" s="73"/>
      <c r="E270" s="73"/>
      <c r="F270" s="2629"/>
      <c r="G270" s="2571"/>
      <c r="H270" s="2571"/>
      <c r="I270" s="2571"/>
      <c r="J270" s="2571"/>
      <c r="K270" s="2571"/>
      <c r="L270" s="2571"/>
      <c r="M270" s="2571"/>
      <c r="N270" s="2571"/>
      <c r="O270" s="2571"/>
      <c r="P270" s="2571"/>
      <c r="Q270" s="2571"/>
      <c r="R270" s="2571"/>
      <c r="S270" s="2571"/>
      <c r="T270" s="2571"/>
      <c r="U270" s="2571"/>
      <c r="V270" s="2571"/>
      <c r="W270" s="2571"/>
      <c r="X270" s="2571"/>
      <c r="Y270" s="2571"/>
      <c r="Z270" s="2571"/>
      <c r="AA270" s="2571"/>
    </row>
    <row r="271" spans="1:27" ht="16.5" customHeight="1">
      <c r="A271" s="2571"/>
      <c r="B271" s="2571"/>
      <c r="C271" s="2571"/>
      <c r="D271" s="73"/>
      <c r="E271" s="73"/>
      <c r="F271" s="2629"/>
      <c r="G271" s="2571"/>
      <c r="H271" s="2571"/>
      <c r="I271" s="2571"/>
      <c r="J271" s="2571"/>
      <c r="K271" s="2571"/>
      <c r="L271" s="2571"/>
      <c r="M271" s="2571"/>
      <c r="N271" s="2571"/>
      <c r="O271" s="2571"/>
      <c r="P271" s="2571"/>
      <c r="Q271" s="2571"/>
      <c r="R271" s="2571"/>
      <c r="S271" s="2571"/>
      <c r="T271" s="2571"/>
      <c r="U271" s="2571"/>
      <c r="V271" s="2571"/>
      <c r="W271" s="2571"/>
      <c r="X271" s="2571"/>
      <c r="Y271" s="2571"/>
      <c r="Z271" s="2571"/>
      <c r="AA271" s="2571"/>
    </row>
    <row r="272" spans="1:27" ht="16.5" customHeight="1">
      <c r="A272" s="2571"/>
      <c r="B272" s="2571"/>
      <c r="C272" s="2571"/>
      <c r="D272" s="73"/>
      <c r="E272" s="73"/>
      <c r="F272" s="2629"/>
      <c r="G272" s="2571"/>
      <c r="H272" s="2571"/>
      <c r="I272" s="2571"/>
      <c r="J272" s="2571"/>
      <c r="K272" s="2571"/>
      <c r="L272" s="2571"/>
      <c r="M272" s="2571"/>
      <c r="N272" s="2571"/>
      <c r="O272" s="2571"/>
      <c r="P272" s="2571"/>
      <c r="Q272" s="2571"/>
      <c r="R272" s="2571"/>
      <c r="S272" s="2571"/>
      <c r="T272" s="2571"/>
      <c r="U272" s="2571"/>
      <c r="V272" s="2571"/>
      <c r="W272" s="2571"/>
      <c r="X272" s="2571"/>
      <c r="Y272" s="2571"/>
      <c r="Z272" s="2571"/>
      <c r="AA272" s="2571"/>
    </row>
    <row r="273" spans="1:27" ht="16.5" customHeight="1">
      <c r="A273" s="2571"/>
      <c r="B273" s="2571"/>
      <c r="C273" s="2571"/>
      <c r="D273" s="73"/>
      <c r="E273" s="73"/>
      <c r="F273" s="2629"/>
      <c r="G273" s="2571"/>
      <c r="H273" s="2571"/>
      <c r="I273" s="2571"/>
      <c r="J273" s="2571"/>
      <c r="K273" s="2571"/>
      <c r="L273" s="2571"/>
      <c r="M273" s="2571"/>
      <c r="N273" s="2571"/>
      <c r="O273" s="2571"/>
      <c r="P273" s="2571"/>
      <c r="Q273" s="2571"/>
      <c r="R273" s="2571"/>
      <c r="S273" s="2571"/>
      <c r="T273" s="2571"/>
      <c r="U273" s="2571"/>
      <c r="V273" s="2571"/>
      <c r="W273" s="2571"/>
      <c r="X273" s="2571"/>
      <c r="Y273" s="2571"/>
      <c r="Z273" s="2571"/>
      <c r="AA273" s="2571"/>
    </row>
    <row r="274" spans="1:27" ht="16.5" customHeight="1">
      <c r="A274" s="2571"/>
      <c r="B274" s="2571"/>
      <c r="C274" s="2571"/>
      <c r="D274" s="73"/>
      <c r="E274" s="73"/>
      <c r="F274" s="2629"/>
      <c r="G274" s="2571"/>
      <c r="H274" s="2571"/>
      <c r="I274" s="2571"/>
      <c r="J274" s="2571"/>
      <c r="K274" s="2571"/>
      <c r="L274" s="2571"/>
      <c r="M274" s="2571"/>
      <c r="N274" s="2571"/>
      <c r="O274" s="2571"/>
      <c r="P274" s="2571"/>
      <c r="Q274" s="2571"/>
      <c r="R274" s="2571"/>
      <c r="S274" s="2571"/>
      <c r="T274" s="2571"/>
      <c r="U274" s="2571"/>
      <c r="V274" s="2571"/>
      <c r="W274" s="2571"/>
      <c r="X274" s="2571"/>
      <c r="Y274" s="2571"/>
      <c r="Z274" s="2571"/>
      <c r="AA274" s="2571"/>
    </row>
    <row r="275" spans="1:27" ht="16.5" customHeight="1">
      <c r="A275" s="2571"/>
      <c r="B275" s="2571"/>
      <c r="C275" s="2571"/>
      <c r="D275" s="73"/>
      <c r="E275" s="73"/>
      <c r="F275" s="2629"/>
      <c r="G275" s="2571"/>
      <c r="H275" s="2571"/>
      <c r="I275" s="2571"/>
      <c r="J275" s="2571"/>
      <c r="K275" s="2571"/>
      <c r="L275" s="2571"/>
      <c r="M275" s="2571"/>
      <c r="N275" s="2571"/>
      <c r="O275" s="2571"/>
      <c r="P275" s="2571"/>
      <c r="Q275" s="2571"/>
      <c r="R275" s="2571"/>
      <c r="S275" s="2571"/>
      <c r="T275" s="2571"/>
      <c r="U275" s="2571"/>
      <c r="V275" s="2571"/>
      <c r="W275" s="2571"/>
      <c r="X275" s="2571"/>
      <c r="Y275" s="2571"/>
      <c r="Z275" s="2571"/>
      <c r="AA275" s="2571"/>
    </row>
    <row r="276" spans="1:27" ht="16.5" customHeight="1">
      <c r="A276" s="2571"/>
      <c r="B276" s="2571"/>
      <c r="C276" s="2571"/>
      <c r="D276" s="73"/>
      <c r="E276" s="73"/>
      <c r="F276" s="2629"/>
      <c r="G276" s="2571"/>
      <c r="H276" s="2571"/>
      <c r="I276" s="2571"/>
      <c r="J276" s="2571"/>
      <c r="K276" s="2571"/>
      <c r="L276" s="2571"/>
      <c r="M276" s="2571"/>
      <c r="N276" s="2571"/>
      <c r="O276" s="2571"/>
      <c r="P276" s="2571"/>
      <c r="Q276" s="2571"/>
      <c r="R276" s="2571"/>
      <c r="S276" s="2571"/>
      <c r="T276" s="2571"/>
      <c r="U276" s="2571"/>
      <c r="V276" s="2571"/>
      <c r="W276" s="2571"/>
      <c r="X276" s="2571"/>
      <c r="Y276" s="2571"/>
      <c r="Z276" s="2571"/>
      <c r="AA276" s="2571"/>
    </row>
    <row r="277" spans="1:27" ht="16.5" customHeight="1">
      <c r="A277" s="2571"/>
      <c r="B277" s="2571"/>
      <c r="C277" s="2571"/>
      <c r="D277" s="73"/>
      <c r="E277" s="73"/>
      <c r="F277" s="2629"/>
      <c r="G277" s="2571"/>
      <c r="H277" s="2571"/>
      <c r="I277" s="2571"/>
      <c r="J277" s="2571"/>
      <c r="K277" s="2571"/>
      <c r="L277" s="2571"/>
      <c r="M277" s="2571"/>
      <c r="N277" s="2571"/>
      <c r="O277" s="2571"/>
      <c r="P277" s="2571"/>
      <c r="Q277" s="2571"/>
      <c r="R277" s="2571"/>
      <c r="S277" s="2571"/>
      <c r="T277" s="2571"/>
      <c r="U277" s="2571"/>
      <c r="V277" s="2571"/>
      <c r="W277" s="2571"/>
      <c r="X277" s="2571"/>
      <c r="Y277" s="2571"/>
      <c r="Z277" s="2571"/>
      <c r="AA277" s="2571"/>
    </row>
    <row r="278" spans="1:27" ht="16.5" customHeight="1">
      <c r="A278" s="2571"/>
      <c r="B278" s="2571"/>
      <c r="C278" s="2571"/>
      <c r="D278" s="73"/>
      <c r="E278" s="73"/>
      <c r="F278" s="2629"/>
      <c r="G278" s="2571"/>
      <c r="H278" s="2571"/>
      <c r="I278" s="2571"/>
      <c r="J278" s="2571"/>
      <c r="K278" s="2571"/>
      <c r="L278" s="2571"/>
      <c r="M278" s="2571"/>
      <c r="N278" s="2571"/>
      <c r="O278" s="2571"/>
      <c r="P278" s="2571"/>
      <c r="Q278" s="2571"/>
      <c r="R278" s="2571"/>
      <c r="S278" s="2571"/>
      <c r="T278" s="2571"/>
      <c r="U278" s="2571"/>
      <c r="V278" s="2571"/>
      <c r="W278" s="2571"/>
      <c r="X278" s="2571"/>
      <c r="Y278" s="2571"/>
      <c r="Z278" s="2571"/>
      <c r="AA278" s="2571"/>
    </row>
    <row r="279" spans="1:27" ht="16.5" customHeight="1">
      <c r="A279" s="2571"/>
      <c r="B279" s="2571"/>
      <c r="C279" s="2571"/>
      <c r="D279" s="73"/>
      <c r="E279" s="73"/>
      <c r="F279" s="2629"/>
      <c r="G279" s="2571"/>
      <c r="H279" s="2571"/>
      <c r="I279" s="2571"/>
      <c r="J279" s="2571"/>
      <c r="K279" s="2571"/>
      <c r="L279" s="2571"/>
      <c r="M279" s="2571"/>
      <c r="N279" s="2571"/>
      <c r="O279" s="2571"/>
      <c r="P279" s="2571"/>
      <c r="Q279" s="2571"/>
      <c r="R279" s="2571"/>
      <c r="S279" s="2571"/>
      <c r="T279" s="2571"/>
      <c r="U279" s="2571"/>
      <c r="V279" s="2571"/>
      <c r="W279" s="2571"/>
      <c r="X279" s="2571"/>
      <c r="Y279" s="2571"/>
      <c r="Z279" s="2571"/>
      <c r="AA279" s="2571"/>
    </row>
    <row r="280" spans="1:27" ht="16.5" customHeight="1">
      <c r="A280" s="2571"/>
      <c r="B280" s="2571"/>
      <c r="C280" s="2571"/>
      <c r="D280" s="73"/>
      <c r="E280" s="73"/>
      <c r="F280" s="2629"/>
      <c r="G280" s="2571"/>
      <c r="H280" s="2571"/>
      <c r="I280" s="2571"/>
      <c r="J280" s="2571"/>
      <c r="K280" s="2571"/>
      <c r="L280" s="2571"/>
      <c r="M280" s="2571"/>
      <c r="N280" s="2571"/>
      <c r="O280" s="2571"/>
      <c r="P280" s="2571"/>
      <c r="Q280" s="2571"/>
      <c r="R280" s="2571"/>
      <c r="S280" s="2571"/>
      <c r="T280" s="2571"/>
      <c r="U280" s="2571"/>
      <c r="V280" s="2571"/>
      <c r="W280" s="2571"/>
      <c r="X280" s="2571"/>
      <c r="Y280" s="2571"/>
      <c r="Z280" s="2571"/>
      <c r="AA280" s="2571"/>
    </row>
    <row r="281" spans="1:27" ht="16.5" customHeight="1">
      <c r="A281" s="2571"/>
      <c r="B281" s="2571"/>
      <c r="C281" s="2571"/>
      <c r="D281" s="73"/>
      <c r="E281" s="73"/>
      <c r="F281" s="2629"/>
      <c r="G281" s="2571"/>
      <c r="H281" s="2571"/>
      <c r="I281" s="2571"/>
      <c r="J281" s="2571"/>
      <c r="K281" s="2571"/>
      <c r="L281" s="2571"/>
      <c r="M281" s="2571"/>
      <c r="N281" s="2571"/>
      <c r="O281" s="2571"/>
      <c r="P281" s="2571"/>
      <c r="Q281" s="2571"/>
      <c r="R281" s="2571"/>
      <c r="S281" s="2571"/>
      <c r="T281" s="2571"/>
      <c r="U281" s="2571"/>
      <c r="V281" s="2571"/>
      <c r="W281" s="2571"/>
      <c r="X281" s="2571"/>
      <c r="Y281" s="2571"/>
      <c r="Z281" s="2571"/>
      <c r="AA281" s="2571"/>
    </row>
    <row r="282" spans="1:27" ht="16.5" customHeight="1">
      <c r="A282" s="2571"/>
      <c r="B282" s="2571"/>
      <c r="C282" s="2571"/>
      <c r="D282" s="73"/>
      <c r="E282" s="73"/>
      <c r="F282" s="2629"/>
      <c r="G282" s="2571"/>
      <c r="H282" s="2571"/>
      <c r="I282" s="2571"/>
      <c r="J282" s="2571"/>
      <c r="K282" s="2571"/>
      <c r="L282" s="2571"/>
      <c r="M282" s="2571"/>
      <c r="N282" s="2571"/>
      <c r="O282" s="2571"/>
      <c r="P282" s="2571"/>
      <c r="Q282" s="2571"/>
      <c r="R282" s="2571"/>
      <c r="S282" s="2571"/>
      <c r="T282" s="2571"/>
      <c r="U282" s="2571"/>
      <c r="V282" s="2571"/>
      <c r="W282" s="2571"/>
      <c r="X282" s="2571"/>
      <c r="Y282" s="2571"/>
      <c r="Z282" s="2571"/>
      <c r="AA282" s="2571"/>
    </row>
    <row r="283" spans="1:27" ht="16.5" customHeight="1">
      <c r="A283" s="2571"/>
      <c r="B283" s="2571"/>
      <c r="C283" s="2571"/>
      <c r="D283" s="73"/>
      <c r="E283" s="73"/>
      <c r="F283" s="2629"/>
      <c r="G283" s="2571"/>
      <c r="H283" s="2571"/>
      <c r="I283" s="2571"/>
      <c r="J283" s="2571"/>
      <c r="K283" s="2571"/>
      <c r="L283" s="2571"/>
      <c r="M283" s="2571"/>
      <c r="N283" s="2571"/>
      <c r="O283" s="2571"/>
      <c r="P283" s="2571"/>
      <c r="Q283" s="2571"/>
      <c r="R283" s="2571"/>
      <c r="S283" s="2571"/>
      <c r="T283" s="2571"/>
      <c r="U283" s="2571"/>
      <c r="V283" s="2571"/>
      <c r="W283" s="2571"/>
      <c r="X283" s="2571"/>
      <c r="Y283" s="2571"/>
      <c r="Z283" s="2571"/>
      <c r="AA283" s="2571"/>
    </row>
    <row r="284" spans="1:27" ht="16.5" customHeight="1">
      <c r="A284" s="2571"/>
      <c r="B284" s="2571"/>
      <c r="C284" s="2571"/>
      <c r="D284" s="73"/>
      <c r="E284" s="73"/>
      <c r="F284" s="2629"/>
      <c r="G284" s="2571"/>
      <c r="H284" s="2571"/>
      <c r="I284" s="2571"/>
      <c r="J284" s="2571"/>
      <c r="K284" s="2571"/>
      <c r="L284" s="2571"/>
      <c r="M284" s="2571"/>
      <c r="N284" s="2571"/>
      <c r="O284" s="2571"/>
      <c r="P284" s="2571"/>
      <c r="Q284" s="2571"/>
      <c r="R284" s="2571"/>
      <c r="S284" s="2571"/>
      <c r="T284" s="2571"/>
      <c r="U284" s="2571"/>
      <c r="V284" s="2571"/>
      <c r="W284" s="2571"/>
      <c r="X284" s="2571"/>
      <c r="Y284" s="2571"/>
      <c r="Z284" s="2571"/>
      <c r="AA284" s="2571"/>
    </row>
    <row r="285" spans="1:27" ht="16.5" customHeight="1">
      <c r="A285" s="2571"/>
      <c r="B285" s="2571"/>
      <c r="C285" s="2571"/>
      <c r="D285" s="73"/>
      <c r="E285" s="73"/>
      <c r="F285" s="2629"/>
      <c r="G285" s="2571"/>
      <c r="H285" s="2571"/>
      <c r="I285" s="2571"/>
      <c r="J285" s="2571"/>
      <c r="K285" s="2571"/>
      <c r="L285" s="2571"/>
      <c r="M285" s="2571"/>
      <c r="N285" s="2571"/>
      <c r="O285" s="2571"/>
      <c r="P285" s="2571"/>
      <c r="Q285" s="2571"/>
      <c r="R285" s="2571"/>
      <c r="S285" s="2571"/>
      <c r="T285" s="2571"/>
      <c r="U285" s="2571"/>
      <c r="V285" s="2571"/>
      <c r="W285" s="2571"/>
      <c r="X285" s="2571"/>
      <c r="Y285" s="2571"/>
      <c r="Z285" s="2571"/>
      <c r="AA285" s="2571"/>
    </row>
    <row r="286" spans="1:27" ht="16.5" customHeight="1">
      <c r="A286" s="2571"/>
      <c r="B286" s="2571"/>
      <c r="C286" s="2571"/>
      <c r="D286" s="73"/>
      <c r="E286" s="73"/>
      <c r="F286" s="2629"/>
      <c r="G286" s="2571"/>
      <c r="H286" s="2571"/>
      <c r="I286" s="2571"/>
      <c r="J286" s="2571"/>
      <c r="K286" s="2571"/>
      <c r="L286" s="2571"/>
      <c r="M286" s="2571"/>
      <c r="N286" s="2571"/>
      <c r="O286" s="2571"/>
      <c r="P286" s="2571"/>
      <c r="Q286" s="2571"/>
      <c r="R286" s="2571"/>
      <c r="S286" s="2571"/>
      <c r="T286" s="2571"/>
      <c r="U286" s="2571"/>
      <c r="V286" s="2571"/>
      <c r="W286" s="2571"/>
      <c r="X286" s="2571"/>
      <c r="Y286" s="2571"/>
      <c r="Z286" s="2571"/>
      <c r="AA286" s="2571"/>
    </row>
    <row r="287" spans="1:27" ht="16.5" customHeight="1">
      <c r="A287" s="2571"/>
      <c r="B287" s="2571"/>
      <c r="C287" s="2571"/>
      <c r="D287" s="73"/>
      <c r="E287" s="73"/>
      <c r="F287" s="2629"/>
      <c r="G287" s="2571"/>
      <c r="H287" s="2571"/>
      <c r="I287" s="2571"/>
      <c r="J287" s="2571"/>
      <c r="K287" s="2571"/>
      <c r="L287" s="2571"/>
      <c r="M287" s="2571"/>
      <c r="N287" s="2571"/>
      <c r="O287" s="2571"/>
      <c r="P287" s="2571"/>
      <c r="Q287" s="2571"/>
      <c r="R287" s="2571"/>
      <c r="S287" s="2571"/>
      <c r="T287" s="2571"/>
      <c r="U287" s="2571"/>
      <c r="V287" s="2571"/>
      <c r="W287" s="2571"/>
      <c r="X287" s="2571"/>
      <c r="Y287" s="2571"/>
      <c r="Z287" s="2571"/>
      <c r="AA287" s="2571"/>
    </row>
    <row r="288" spans="1:27" ht="16.5" customHeight="1">
      <c r="A288" s="2571"/>
      <c r="B288" s="2571"/>
      <c r="C288" s="2571"/>
      <c r="D288" s="73"/>
      <c r="E288" s="73"/>
      <c r="F288" s="2629"/>
      <c r="G288" s="2571"/>
      <c r="H288" s="2571"/>
      <c r="I288" s="2571"/>
      <c r="J288" s="2571"/>
      <c r="K288" s="2571"/>
      <c r="L288" s="2571"/>
      <c r="M288" s="2571"/>
      <c r="N288" s="2571"/>
      <c r="O288" s="2571"/>
      <c r="P288" s="2571"/>
      <c r="Q288" s="2571"/>
      <c r="R288" s="2571"/>
      <c r="S288" s="2571"/>
      <c r="T288" s="2571"/>
      <c r="U288" s="2571"/>
      <c r="V288" s="2571"/>
      <c r="W288" s="2571"/>
      <c r="X288" s="2571"/>
      <c r="Y288" s="2571"/>
      <c r="Z288" s="2571"/>
      <c r="AA288" s="2571"/>
    </row>
    <row r="289" spans="1:27" ht="16.5" customHeight="1">
      <c r="A289" s="2571"/>
      <c r="B289" s="2571"/>
      <c r="C289" s="2571"/>
      <c r="D289" s="73"/>
      <c r="E289" s="73"/>
      <c r="F289" s="2629"/>
      <c r="G289" s="2571"/>
      <c r="H289" s="2571"/>
      <c r="I289" s="2571"/>
      <c r="J289" s="2571"/>
      <c r="K289" s="2571"/>
      <c r="L289" s="2571"/>
      <c r="M289" s="2571"/>
      <c r="N289" s="2571"/>
      <c r="O289" s="2571"/>
      <c r="P289" s="2571"/>
      <c r="Q289" s="2571"/>
      <c r="R289" s="2571"/>
      <c r="S289" s="2571"/>
      <c r="T289" s="2571"/>
      <c r="U289" s="2571"/>
      <c r="V289" s="2571"/>
      <c r="W289" s="2571"/>
      <c r="X289" s="2571"/>
      <c r="Y289" s="2571"/>
      <c r="Z289" s="2571"/>
      <c r="AA289" s="2571"/>
    </row>
    <row r="290" spans="1:27" ht="16.5" customHeight="1">
      <c r="A290" s="2571"/>
      <c r="B290" s="2571"/>
      <c r="C290" s="2571"/>
      <c r="D290" s="73"/>
      <c r="E290" s="73"/>
      <c r="F290" s="2629"/>
      <c r="G290" s="2571"/>
      <c r="H290" s="2571"/>
      <c r="I290" s="2571"/>
      <c r="J290" s="2571"/>
      <c r="K290" s="2571"/>
      <c r="L290" s="2571"/>
      <c r="M290" s="2571"/>
      <c r="N290" s="2571"/>
      <c r="O290" s="2571"/>
      <c r="P290" s="2571"/>
      <c r="Q290" s="2571"/>
      <c r="R290" s="2571"/>
      <c r="S290" s="2571"/>
      <c r="T290" s="2571"/>
      <c r="U290" s="2571"/>
      <c r="V290" s="2571"/>
      <c r="W290" s="2571"/>
      <c r="X290" s="2571"/>
      <c r="Y290" s="2571"/>
      <c r="Z290" s="2571"/>
      <c r="AA290" s="2571"/>
    </row>
    <row r="291" spans="1:27" ht="16.5" customHeight="1">
      <c r="A291" s="2571"/>
      <c r="B291" s="2571"/>
      <c r="C291" s="2571"/>
      <c r="D291" s="73"/>
      <c r="E291" s="73"/>
      <c r="F291" s="2629"/>
      <c r="G291" s="2571"/>
      <c r="H291" s="2571"/>
      <c r="I291" s="2571"/>
      <c r="J291" s="2571"/>
      <c r="K291" s="2571"/>
      <c r="L291" s="2571"/>
      <c r="M291" s="2571"/>
      <c r="N291" s="2571"/>
      <c r="O291" s="2571"/>
      <c r="P291" s="2571"/>
      <c r="Q291" s="2571"/>
      <c r="R291" s="2571"/>
      <c r="S291" s="2571"/>
      <c r="T291" s="2571"/>
      <c r="U291" s="2571"/>
      <c r="V291" s="2571"/>
      <c r="W291" s="2571"/>
      <c r="X291" s="2571"/>
      <c r="Y291" s="2571"/>
      <c r="Z291" s="2571"/>
      <c r="AA291" s="2571"/>
    </row>
    <row r="292" spans="1:27" ht="16.5" customHeight="1">
      <c r="A292" s="2571"/>
      <c r="B292" s="2571"/>
      <c r="C292" s="2571"/>
      <c r="D292" s="73"/>
      <c r="E292" s="73"/>
      <c r="F292" s="2629"/>
      <c r="G292" s="2571"/>
      <c r="H292" s="2571"/>
      <c r="I292" s="2571"/>
      <c r="J292" s="2571"/>
      <c r="K292" s="2571"/>
      <c r="L292" s="2571"/>
      <c r="M292" s="2571"/>
      <c r="N292" s="2571"/>
      <c r="O292" s="2571"/>
      <c r="P292" s="2571"/>
      <c r="Q292" s="2571"/>
      <c r="R292" s="2571"/>
      <c r="S292" s="2571"/>
      <c r="T292" s="2571"/>
      <c r="U292" s="2571"/>
      <c r="V292" s="2571"/>
      <c r="W292" s="2571"/>
      <c r="X292" s="2571"/>
      <c r="Y292" s="2571"/>
      <c r="Z292" s="2571"/>
      <c r="AA292" s="2571"/>
    </row>
    <row r="293" spans="1:27" ht="16.5" customHeight="1">
      <c r="A293" s="2571"/>
      <c r="B293" s="2571"/>
      <c r="C293" s="2571"/>
      <c r="D293" s="73"/>
      <c r="E293" s="73"/>
      <c r="F293" s="2629"/>
      <c r="G293" s="2571"/>
      <c r="H293" s="2571"/>
      <c r="I293" s="2571"/>
      <c r="J293" s="2571"/>
      <c r="K293" s="2571"/>
      <c r="L293" s="2571"/>
      <c r="M293" s="2571"/>
      <c r="N293" s="2571"/>
      <c r="O293" s="2571"/>
      <c r="P293" s="2571"/>
      <c r="Q293" s="2571"/>
      <c r="R293" s="2571"/>
      <c r="S293" s="2571"/>
      <c r="T293" s="2571"/>
      <c r="U293" s="2571"/>
      <c r="V293" s="2571"/>
      <c r="W293" s="2571"/>
      <c r="X293" s="2571"/>
      <c r="Y293" s="2571"/>
      <c r="Z293" s="2571"/>
      <c r="AA293" s="2571"/>
    </row>
    <row r="294" spans="1:27" ht="16.5" customHeight="1">
      <c r="A294" s="2571"/>
      <c r="B294" s="2571"/>
      <c r="C294" s="2571"/>
      <c r="D294" s="73"/>
      <c r="E294" s="73"/>
      <c r="F294" s="2629"/>
      <c r="G294" s="2571"/>
      <c r="H294" s="2571"/>
      <c r="I294" s="2571"/>
      <c r="J294" s="2571"/>
      <c r="K294" s="2571"/>
      <c r="L294" s="2571"/>
      <c r="M294" s="2571"/>
      <c r="N294" s="2571"/>
      <c r="O294" s="2571"/>
      <c r="P294" s="2571"/>
      <c r="Q294" s="2571"/>
      <c r="R294" s="2571"/>
      <c r="S294" s="2571"/>
      <c r="T294" s="2571"/>
      <c r="U294" s="2571"/>
      <c r="V294" s="2571"/>
      <c r="W294" s="2571"/>
      <c r="X294" s="2571"/>
      <c r="Y294" s="2571"/>
      <c r="Z294" s="2571"/>
      <c r="AA294" s="2571"/>
    </row>
    <row r="295" spans="1:27" ht="16.5" customHeight="1">
      <c r="A295" s="2571"/>
      <c r="B295" s="2571"/>
      <c r="C295" s="2571"/>
      <c r="D295" s="73"/>
      <c r="E295" s="73"/>
      <c r="F295" s="2629"/>
      <c r="G295" s="2571"/>
      <c r="H295" s="2571"/>
      <c r="I295" s="2571"/>
      <c r="J295" s="2571"/>
      <c r="K295" s="2571"/>
      <c r="L295" s="2571"/>
      <c r="M295" s="2571"/>
      <c r="N295" s="2571"/>
      <c r="O295" s="2571"/>
      <c r="P295" s="2571"/>
      <c r="Q295" s="2571"/>
      <c r="R295" s="2571"/>
      <c r="S295" s="2571"/>
      <c r="T295" s="2571"/>
      <c r="U295" s="2571"/>
      <c r="V295" s="2571"/>
      <c r="W295" s="2571"/>
      <c r="X295" s="2571"/>
      <c r="Y295" s="2571"/>
      <c r="Z295" s="2571"/>
      <c r="AA295" s="2571"/>
    </row>
    <row r="296" spans="1:27" ht="16.5" customHeight="1">
      <c r="A296" s="2571"/>
      <c r="B296" s="2571"/>
      <c r="C296" s="2571"/>
      <c r="D296" s="73"/>
      <c r="E296" s="73"/>
      <c r="F296" s="2629"/>
      <c r="G296" s="2571"/>
      <c r="H296" s="2571"/>
      <c r="I296" s="2571"/>
      <c r="J296" s="2571"/>
      <c r="K296" s="2571"/>
      <c r="L296" s="2571"/>
      <c r="M296" s="2571"/>
      <c r="N296" s="2571"/>
      <c r="O296" s="2571"/>
      <c r="P296" s="2571"/>
      <c r="Q296" s="2571"/>
      <c r="R296" s="2571"/>
      <c r="S296" s="2571"/>
      <c r="T296" s="2571"/>
      <c r="U296" s="2571"/>
      <c r="V296" s="2571"/>
      <c r="W296" s="2571"/>
      <c r="X296" s="2571"/>
      <c r="Y296" s="2571"/>
      <c r="Z296" s="2571"/>
      <c r="AA296" s="2571"/>
    </row>
    <row r="297" spans="1:27" ht="16.5" customHeight="1">
      <c r="A297" s="2571"/>
      <c r="B297" s="2571"/>
      <c r="C297" s="2571"/>
      <c r="D297" s="73"/>
      <c r="E297" s="73"/>
      <c r="F297" s="2629"/>
      <c r="G297" s="2571"/>
      <c r="H297" s="2571"/>
      <c r="I297" s="2571"/>
      <c r="J297" s="2571"/>
      <c r="K297" s="2571"/>
      <c r="L297" s="2571"/>
      <c r="M297" s="2571"/>
      <c r="N297" s="2571"/>
      <c r="O297" s="2571"/>
      <c r="P297" s="2571"/>
      <c r="Q297" s="2571"/>
      <c r="R297" s="2571"/>
      <c r="S297" s="2571"/>
      <c r="T297" s="2571"/>
      <c r="U297" s="2571"/>
      <c r="V297" s="2571"/>
      <c r="W297" s="2571"/>
      <c r="X297" s="2571"/>
      <c r="Y297" s="2571"/>
      <c r="Z297" s="2571"/>
      <c r="AA297" s="2571"/>
    </row>
    <row r="298" spans="1:27" ht="16.5" customHeight="1">
      <c r="A298" s="2571"/>
      <c r="B298" s="2571"/>
      <c r="C298" s="2571"/>
      <c r="D298" s="73"/>
      <c r="E298" s="73"/>
      <c r="F298" s="2629"/>
      <c r="G298" s="2571"/>
      <c r="H298" s="2571"/>
      <c r="I298" s="2571"/>
      <c r="J298" s="2571"/>
      <c r="K298" s="2571"/>
      <c r="L298" s="2571"/>
      <c r="M298" s="2571"/>
      <c r="N298" s="2571"/>
      <c r="O298" s="2571"/>
      <c r="P298" s="2571"/>
      <c r="Q298" s="2571"/>
      <c r="R298" s="2571"/>
      <c r="S298" s="2571"/>
      <c r="T298" s="2571"/>
      <c r="U298" s="2571"/>
      <c r="V298" s="2571"/>
      <c r="W298" s="2571"/>
      <c r="X298" s="2571"/>
      <c r="Y298" s="2571"/>
      <c r="Z298" s="2571"/>
      <c r="AA298" s="2571"/>
    </row>
    <row r="299" spans="1:27" ht="16.5" customHeight="1">
      <c r="A299" s="2571"/>
      <c r="B299" s="2571"/>
      <c r="C299" s="2571"/>
      <c r="D299" s="73"/>
      <c r="E299" s="73"/>
      <c r="F299" s="2629"/>
      <c r="G299" s="2571"/>
      <c r="H299" s="2571"/>
      <c r="I299" s="2571"/>
      <c r="J299" s="2571"/>
      <c r="K299" s="2571"/>
      <c r="L299" s="2571"/>
      <c r="M299" s="2571"/>
      <c r="N299" s="2571"/>
      <c r="O299" s="2571"/>
      <c r="P299" s="2571"/>
      <c r="Q299" s="2571"/>
      <c r="R299" s="2571"/>
      <c r="S299" s="2571"/>
      <c r="T299" s="2571"/>
      <c r="U299" s="2571"/>
      <c r="V299" s="2571"/>
      <c r="W299" s="2571"/>
      <c r="X299" s="2571"/>
      <c r="Y299" s="2571"/>
      <c r="Z299" s="2571"/>
      <c r="AA299" s="2571"/>
    </row>
    <row r="300" spans="1:27" ht="16.5" customHeight="1">
      <c r="A300" s="2571"/>
      <c r="B300" s="2571"/>
      <c r="C300" s="2571"/>
      <c r="D300" s="73"/>
      <c r="E300" s="73"/>
      <c r="F300" s="2629"/>
      <c r="G300" s="2571"/>
      <c r="H300" s="2571"/>
      <c r="I300" s="2571"/>
      <c r="J300" s="2571"/>
      <c r="K300" s="2571"/>
      <c r="L300" s="2571"/>
      <c r="M300" s="2571"/>
      <c r="N300" s="2571"/>
      <c r="O300" s="2571"/>
      <c r="P300" s="2571"/>
      <c r="Q300" s="2571"/>
      <c r="R300" s="2571"/>
      <c r="S300" s="2571"/>
      <c r="T300" s="2571"/>
      <c r="U300" s="2571"/>
      <c r="V300" s="2571"/>
      <c r="W300" s="2571"/>
      <c r="X300" s="2571"/>
      <c r="Y300" s="2571"/>
      <c r="Z300" s="2571"/>
      <c r="AA300" s="2571"/>
    </row>
    <row r="301" spans="1:27" ht="16.5" customHeight="1">
      <c r="A301" s="2571"/>
      <c r="B301" s="2571"/>
      <c r="C301" s="2571"/>
      <c r="D301" s="73"/>
      <c r="E301" s="73"/>
      <c r="F301" s="2629"/>
      <c r="G301" s="2571"/>
      <c r="H301" s="2571"/>
      <c r="I301" s="2571"/>
      <c r="J301" s="2571"/>
      <c r="K301" s="2571"/>
      <c r="L301" s="2571"/>
      <c r="M301" s="2571"/>
      <c r="N301" s="2571"/>
      <c r="O301" s="2571"/>
      <c r="P301" s="2571"/>
      <c r="Q301" s="2571"/>
      <c r="R301" s="2571"/>
      <c r="S301" s="2571"/>
      <c r="T301" s="2571"/>
      <c r="U301" s="2571"/>
      <c r="V301" s="2571"/>
      <c r="W301" s="2571"/>
      <c r="X301" s="2571"/>
      <c r="Y301" s="2571"/>
      <c r="Z301" s="2571"/>
      <c r="AA301" s="2571"/>
    </row>
    <row r="302" spans="1:27" ht="16.5" customHeight="1">
      <c r="A302" s="2571"/>
      <c r="B302" s="2571"/>
      <c r="C302" s="2571"/>
      <c r="D302" s="73"/>
      <c r="E302" s="73"/>
      <c r="F302" s="2629"/>
      <c r="G302" s="2571"/>
      <c r="H302" s="2571"/>
      <c r="I302" s="2571"/>
      <c r="J302" s="2571"/>
      <c r="K302" s="2571"/>
      <c r="L302" s="2571"/>
      <c r="M302" s="2571"/>
      <c r="N302" s="2571"/>
      <c r="O302" s="2571"/>
      <c r="P302" s="2571"/>
      <c r="Q302" s="2571"/>
      <c r="R302" s="2571"/>
      <c r="S302" s="2571"/>
      <c r="T302" s="2571"/>
      <c r="U302" s="2571"/>
      <c r="V302" s="2571"/>
      <c r="W302" s="2571"/>
      <c r="X302" s="2571"/>
      <c r="Y302" s="2571"/>
      <c r="Z302" s="2571"/>
      <c r="AA302" s="2571"/>
    </row>
    <row r="303" spans="1:27" ht="16.5" customHeight="1">
      <c r="A303" s="2571"/>
      <c r="B303" s="2571"/>
      <c r="C303" s="2571"/>
      <c r="D303" s="73"/>
      <c r="E303" s="73"/>
      <c r="F303" s="2629"/>
      <c r="G303" s="2571"/>
      <c r="H303" s="2571"/>
      <c r="I303" s="2571"/>
      <c r="J303" s="2571"/>
      <c r="K303" s="2571"/>
      <c r="L303" s="2571"/>
      <c r="M303" s="2571"/>
      <c r="N303" s="2571"/>
      <c r="O303" s="2571"/>
      <c r="P303" s="2571"/>
      <c r="Q303" s="2571"/>
      <c r="R303" s="2571"/>
      <c r="S303" s="2571"/>
      <c r="T303" s="2571"/>
      <c r="U303" s="2571"/>
      <c r="V303" s="2571"/>
      <c r="W303" s="2571"/>
      <c r="X303" s="2571"/>
      <c r="Y303" s="2571"/>
      <c r="Z303" s="2571"/>
      <c r="AA303" s="2571"/>
    </row>
    <row r="304" spans="1:27" ht="16.5" customHeight="1">
      <c r="A304" s="2571"/>
      <c r="B304" s="2571"/>
      <c r="C304" s="2571"/>
      <c r="D304" s="73"/>
      <c r="E304" s="73"/>
      <c r="F304" s="2629"/>
      <c r="G304" s="2571"/>
      <c r="H304" s="2571"/>
      <c r="I304" s="2571"/>
      <c r="J304" s="2571"/>
      <c r="K304" s="2571"/>
      <c r="L304" s="2571"/>
      <c r="M304" s="2571"/>
      <c r="N304" s="2571"/>
      <c r="O304" s="2571"/>
      <c r="P304" s="2571"/>
      <c r="Q304" s="2571"/>
      <c r="R304" s="2571"/>
      <c r="S304" s="2571"/>
      <c r="T304" s="2571"/>
      <c r="U304" s="2571"/>
      <c r="V304" s="2571"/>
      <c r="W304" s="2571"/>
      <c r="X304" s="2571"/>
      <c r="Y304" s="2571"/>
      <c r="Z304" s="2571"/>
      <c r="AA304" s="2571"/>
    </row>
    <row r="305" spans="1:27" ht="16.5" customHeight="1">
      <c r="A305" s="2571"/>
      <c r="B305" s="2571"/>
      <c r="C305" s="2571"/>
      <c r="D305" s="73"/>
      <c r="E305" s="73"/>
      <c r="F305" s="2629"/>
      <c r="G305" s="2571"/>
      <c r="H305" s="2571"/>
      <c r="I305" s="2571"/>
      <c r="J305" s="2571"/>
      <c r="K305" s="2571"/>
      <c r="L305" s="2571"/>
      <c r="M305" s="2571"/>
      <c r="N305" s="2571"/>
      <c r="O305" s="2571"/>
      <c r="P305" s="2571"/>
      <c r="Q305" s="2571"/>
      <c r="R305" s="2571"/>
      <c r="S305" s="2571"/>
      <c r="T305" s="2571"/>
      <c r="U305" s="2571"/>
      <c r="V305" s="2571"/>
      <c r="W305" s="2571"/>
      <c r="X305" s="2571"/>
      <c r="Y305" s="2571"/>
      <c r="Z305" s="2571"/>
      <c r="AA305" s="2571"/>
    </row>
    <row r="306" spans="1:27" ht="16.5" customHeight="1">
      <c r="A306" s="2571"/>
      <c r="B306" s="2571"/>
      <c r="C306" s="2571"/>
      <c r="D306" s="73"/>
      <c r="E306" s="73"/>
      <c r="F306" s="2629"/>
      <c r="G306" s="2571"/>
      <c r="H306" s="2571"/>
      <c r="I306" s="2571"/>
      <c r="J306" s="2571"/>
      <c r="K306" s="2571"/>
      <c r="L306" s="2571"/>
      <c r="M306" s="2571"/>
      <c r="N306" s="2571"/>
      <c r="O306" s="2571"/>
      <c r="P306" s="2571"/>
      <c r="Q306" s="2571"/>
      <c r="R306" s="2571"/>
      <c r="S306" s="2571"/>
      <c r="T306" s="2571"/>
      <c r="U306" s="2571"/>
      <c r="V306" s="2571"/>
      <c r="W306" s="2571"/>
      <c r="X306" s="2571"/>
      <c r="Y306" s="2571"/>
      <c r="Z306" s="2571"/>
      <c r="AA306" s="2571"/>
    </row>
    <row r="307" spans="1:27" ht="16.5" customHeight="1">
      <c r="A307" s="2571"/>
      <c r="B307" s="2571"/>
      <c r="C307" s="2571"/>
      <c r="D307" s="73"/>
      <c r="E307" s="73"/>
      <c r="F307" s="2629"/>
      <c r="G307" s="2571"/>
      <c r="H307" s="2571"/>
      <c r="I307" s="2571"/>
      <c r="J307" s="2571"/>
      <c r="K307" s="2571"/>
      <c r="L307" s="2571"/>
      <c r="M307" s="2571"/>
      <c r="N307" s="2571"/>
      <c r="O307" s="2571"/>
      <c r="P307" s="2571"/>
      <c r="Q307" s="2571"/>
      <c r="R307" s="2571"/>
      <c r="S307" s="2571"/>
      <c r="T307" s="2571"/>
      <c r="U307" s="2571"/>
      <c r="V307" s="2571"/>
      <c r="W307" s="2571"/>
      <c r="X307" s="2571"/>
      <c r="Y307" s="2571"/>
      <c r="Z307" s="2571"/>
      <c r="AA307" s="2571"/>
    </row>
    <row r="308" spans="1:27" ht="16.5" customHeight="1">
      <c r="A308" s="2571"/>
      <c r="B308" s="2571"/>
      <c r="C308" s="2571"/>
      <c r="D308" s="73"/>
      <c r="E308" s="73"/>
      <c r="F308" s="2629"/>
      <c r="G308" s="2571"/>
      <c r="H308" s="2571"/>
      <c r="I308" s="2571"/>
      <c r="J308" s="2571"/>
      <c r="K308" s="2571"/>
      <c r="L308" s="2571"/>
      <c r="M308" s="2571"/>
      <c r="N308" s="2571"/>
      <c r="O308" s="2571"/>
      <c r="P308" s="2571"/>
      <c r="Q308" s="2571"/>
      <c r="R308" s="2571"/>
      <c r="S308" s="2571"/>
      <c r="T308" s="2571"/>
      <c r="U308" s="2571"/>
      <c r="V308" s="2571"/>
      <c r="W308" s="2571"/>
      <c r="X308" s="2571"/>
      <c r="Y308" s="2571"/>
      <c r="Z308" s="2571"/>
      <c r="AA308" s="2571"/>
    </row>
    <row r="309" spans="1:27" ht="16.5" customHeight="1">
      <c r="A309" s="2571"/>
      <c r="B309" s="2571"/>
      <c r="C309" s="2571"/>
      <c r="D309" s="73"/>
      <c r="E309" s="73"/>
      <c r="F309" s="2629"/>
      <c r="G309" s="2571"/>
      <c r="H309" s="2571"/>
      <c r="I309" s="2571"/>
      <c r="J309" s="2571"/>
      <c r="K309" s="2571"/>
      <c r="L309" s="2571"/>
      <c r="M309" s="2571"/>
      <c r="N309" s="2571"/>
      <c r="O309" s="2571"/>
      <c r="P309" s="2571"/>
      <c r="Q309" s="2571"/>
      <c r="R309" s="2571"/>
      <c r="S309" s="2571"/>
      <c r="T309" s="2571"/>
      <c r="U309" s="2571"/>
      <c r="V309" s="2571"/>
      <c r="W309" s="2571"/>
      <c r="X309" s="2571"/>
      <c r="Y309" s="2571"/>
      <c r="Z309" s="2571"/>
      <c r="AA309" s="2571"/>
    </row>
    <row r="310" spans="1:27" ht="16.5" customHeight="1">
      <c r="A310" s="2571"/>
      <c r="B310" s="2571"/>
      <c r="C310" s="2571"/>
      <c r="D310" s="73"/>
      <c r="E310" s="73"/>
      <c r="F310" s="2629"/>
      <c r="G310" s="2571"/>
      <c r="H310" s="2571"/>
      <c r="I310" s="2571"/>
      <c r="J310" s="2571"/>
      <c r="K310" s="2571"/>
      <c r="L310" s="2571"/>
      <c r="M310" s="2571"/>
      <c r="N310" s="2571"/>
      <c r="O310" s="2571"/>
      <c r="P310" s="2571"/>
      <c r="Q310" s="2571"/>
      <c r="R310" s="2571"/>
      <c r="S310" s="2571"/>
      <c r="T310" s="2571"/>
      <c r="U310" s="2571"/>
      <c r="V310" s="2571"/>
      <c r="W310" s="2571"/>
      <c r="X310" s="2571"/>
      <c r="Y310" s="2571"/>
      <c r="Z310" s="2571"/>
      <c r="AA310" s="2571"/>
    </row>
    <row r="311" spans="1:27" ht="16.5" customHeight="1">
      <c r="A311" s="2571"/>
      <c r="B311" s="2571"/>
      <c r="C311" s="2571"/>
      <c r="D311" s="73"/>
      <c r="E311" s="73"/>
      <c r="F311" s="2629"/>
      <c r="G311" s="2571"/>
      <c r="H311" s="2571"/>
      <c r="I311" s="2571"/>
      <c r="J311" s="2571"/>
      <c r="K311" s="2571"/>
      <c r="L311" s="2571"/>
      <c r="M311" s="2571"/>
      <c r="N311" s="2571"/>
      <c r="O311" s="2571"/>
      <c r="P311" s="2571"/>
      <c r="Q311" s="2571"/>
      <c r="R311" s="2571"/>
      <c r="S311" s="2571"/>
      <c r="T311" s="2571"/>
      <c r="U311" s="2571"/>
      <c r="V311" s="2571"/>
      <c r="W311" s="2571"/>
      <c r="X311" s="2571"/>
      <c r="Y311" s="2571"/>
      <c r="Z311" s="2571"/>
      <c r="AA311" s="2571"/>
    </row>
    <row r="312" spans="1:27" ht="16.5" customHeight="1">
      <c r="A312" s="2571"/>
      <c r="B312" s="2571"/>
      <c r="C312" s="2571"/>
      <c r="D312" s="73"/>
      <c r="E312" s="73"/>
      <c r="F312" s="2629"/>
      <c r="G312" s="2571"/>
      <c r="H312" s="2571"/>
      <c r="I312" s="2571"/>
      <c r="J312" s="2571"/>
      <c r="K312" s="2571"/>
      <c r="L312" s="2571"/>
      <c r="M312" s="2571"/>
      <c r="N312" s="2571"/>
      <c r="O312" s="2571"/>
      <c r="P312" s="2571"/>
      <c r="Q312" s="2571"/>
      <c r="R312" s="2571"/>
      <c r="S312" s="2571"/>
      <c r="T312" s="2571"/>
      <c r="U312" s="2571"/>
      <c r="V312" s="2571"/>
      <c r="W312" s="2571"/>
      <c r="X312" s="2571"/>
      <c r="Y312" s="2571"/>
      <c r="Z312" s="2571"/>
      <c r="AA312" s="2571"/>
    </row>
    <row r="313" spans="1:27" ht="16.5" customHeight="1">
      <c r="A313" s="2571"/>
      <c r="B313" s="2571"/>
      <c r="C313" s="2571"/>
      <c r="D313" s="73"/>
      <c r="E313" s="73"/>
      <c r="F313" s="2629"/>
      <c r="G313" s="2571"/>
      <c r="H313" s="2571"/>
      <c r="I313" s="2571"/>
      <c r="J313" s="2571"/>
      <c r="K313" s="2571"/>
      <c r="L313" s="2571"/>
      <c r="M313" s="2571"/>
      <c r="N313" s="2571"/>
      <c r="O313" s="2571"/>
      <c r="P313" s="2571"/>
      <c r="Q313" s="2571"/>
      <c r="R313" s="2571"/>
      <c r="S313" s="2571"/>
      <c r="T313" s="2571"/>
      <c r="U313" s="2571"/>
      <c r="V313" s="2571"/>
      <c r="W313" s="2571"/>
      <c r="X313" s="2571"/>
      <c r="Y313" s="2571"/>
      <c r="Z313" s="2571"/>
      <c r="AA313" s="2571"/>
    </row>
    <row r="314" spans="1:27" ht="16.5" customHeight="1">
      <c r="A314" s="2571"/>
      <c r="B314" s="2571"/>
      <c r="C314" s="2571"/>
      <c r="D314" s="73"/>
      <c r="E314" s="73"/>
      <c r="F314" s="2629"/>
      <c r="G314" s="2571"/>
      <c r="H314" s="2571"/>
      <c r="I314" s="2571"/>
      <c r="J314" s="2571"/>
      <c r="K314" s="2571"/>
      <c r="L314" s="2571"/>
      <c r="M314" s="2571"/>
      <c r="N314" s="2571"/>
      <c r="O314" s="2571"/>
      <c r="P314" s="2571"/>
      <c r="Q314" s="2571"/>
      <c r="R314" s="2571"/>
      <c r="S314" s="2571"/>
      <c r="T314" s="2571"/>
      <c r="U314" s="2571"/>
      <c r="V314" s="2571"/>
      <c r="W314" s="2571"/>
      <c r="X314" s="2571"/>
      <c r="Y314" s="2571"/>
      <c r="Z314" s="2571"/>
      <c r="AA314" s="2571"/>
    </row>
    <row r="315" spans="1:27" ht="16.5" customHeight="1">
      <c r="A315" s="2571"/>
      <c r="B315" s="2571"/>
      <c r="C315" s="2571"/>
      <c r="D315" s="73"/>
      <c r="E315" s="73"/>
      <c r="F315" s="2629"/>
      <c r="G315" s="2571"/>
      <c r="H315" s="2571"/>
      <c r="I315" s="2571"/>
      <c r="J315" s="2571"/>
      <c r="K315" s="2571"/>
      <c r="L315" s="2571"/>
      <c r="M315" s="2571"/>
      <c r="N315" s="2571"/>
      <c r="O315" s="2571"/>
      <c r="P315" s="2571"/>
      <c r="Q315" s="2571"/>
      <c r="R315" s="2571"/>
      <c r="S315" s="2571"/>
      <c r="T315" s="2571"/>
      <c r="U315" s="2571"/>
      <c r="V315" s="2571"/>
      <c r="W315" s="2571"/>
      <c r="X315" s="2571"/>
      <c r="Y315" s="2571"/>
      <c r="Z315" s="2571"/>
      <c r="AA315" s="2571"/>
    </row>
    <row r="316" spans="1:27" ht="16.5" customHeight="1">
      <c r="A316" s="2571"/>
      <c r="B316" s="2571"/>
      <c r="C316" s="2571"/>
      <c r="D316" s="73"/>
      <c r="E316" s="73"/>
      <c r="F316" s="2629"/>
      <c r="G316" s="2571"/>
      <c r="H316" s="2571"/>
      <c r="I316" s="2571"/>
      <c r="J316" s="2571"/>
      <c r="K316" s="2571"/>
      <c r="L316" s="2571"/>
      <c r="M316" s="2571"/>
      <c r="N316" s="2571"/>
      <c r="O316" s="2571"/>
      <c r="P316" s="2571"/>
      <c r="Q316" s="2571"/>
      <c r="R316" s="2571"/>
      <c r="S316" s="2571"/>
      <c r="T316" s="2571"/>
      <c r="U316" s="2571"/>
      <c r="V316" s="2571"/>
      <c r="W316" s="2571"/>
      <c r="X316" s="2571"/>
      <c r="Y316" s="2571"/>
      <c r="Z316" s="2571"/>
      <c r="AA316" s="2571"/>
    </row>
    <row r="317" spans="1:27" ht="16.5" customHeight="1">
      <c r="A317" s="2571"/>
      <c r="B317" s="2571"/>
      <c r="C317" s="2571"/>
      <c r="D317" s="73"/>
      <c r="E317" s="73"/>
      <c r="F317" s="2629"/>
      <c r="G317" s="2571"/>
      <c r="H317" s="2571"/>
      <c r="I317" s="2571"/>
      <c r="J317" s="2571"/>
      <c r="K317" s="2571"/>
      <c r="L317" s="2571"/>
      <c r="M317" s="2571"/>
      <c r="N317" s="2571"/>
      <c r="O317" s="2571"/>
      <c r="P317" s="2571"/>
      <c r="Q317" s="2571"/>
      <c r="R317" s="2571"/>
      <c r="S317" s="2571"/>
      <c r="T317" s="2571"/>
      <c r="U317" s="2571"/>
      <c r="V317" s="2571"/>
      <c r="W317" s="2571"/>
      <c r="X317" s="2571"/>
      <c r="Y317" s="2571"/>
      <c r="Z317" s="2571"/>
      <c r="AA317" s="2571"/>
    </row>
    <row r="318" spans="1:27" ht="16.5" customHeight="1">
      <c r="A318" s="2571"/>
      <c r="B318" s="2571"/>
      <c r="C318" s="2571"/>
      <c r="D318" s="73"/>
      <c r="E318" s="73"/>
      <c r="F318" s="2629"/>
      <c r="G318" s="2571"/>
      <c r="H318" s="2571"/>
      <c r="I318" s="2571"/>
      <c r="J318" s="2571"/>
      <c r="K318" s="2571"/>
      <c r="L318" s="2571"/>
      <c r="M318" s="2571"/>
      <c r="N318" s="2571"/>
      <c r="O318" s="2571"/>
      <c r="P318" s="2571"/>
      <c r="Q318" s="2571"/>
      <c r="R318" s="2571"/>
      <c r="S318" s="2571"/>
      <c r="T318" s="2571"/>
      <c r="U318" s="2571"/>
      <c r="V318" s="2571"/>
      <c r="W318" s="2571"/>
      <c r="X318" s="2571"/>
      <c r="Y318" s="2571"/>
      <c r="Z318" s="2571"/>
      <c r="AA318" s="2571"/>
    </row>
    <row r="319" spans="1:27" ht="16.5" customHeight="1">
      <c r="A319" s="2571"/>
      <c r="B319" s="2571"/>
      <c r="C319" s="2571"/>
      <c r="D319" s="73"/>
      <c r="E319" s="73"/>
      <c r="F319" s="2629"/>
      <c r="G319" s="2571"/>
      <c r="H319" s="2571"/>
      <c r="I319" s="2571"/>
      <c r="J319" s="2571"/>
      <c r="K319" s="2571"/>
      <c r="L319" s="2571"/>
      <c r="M319" s="2571"/>
      <c r="N319" s="2571"/>
      <c r="O319" s="2571"/>
      <c r="P319" s="2571"/>
      <c r="Q319" s="2571"/>
      <c r="R319" s="2571"/>
      <c r="S319" s="2571"/>
      <c r="T319" s="2571"/>
      <c r="U319" s="2571"/>
      <c r="V319" s="2571"/>
      <c r="W319" s="2571"/>
      <c r="X319" s="2571"/>
      <c r="Y319" s="2571"/>
      <c r="Z319" s="2571"/>
      <c r="AA319" s="2571"/>
    </row>
    <row r="320" spans="1:27" ht="16.5" customHeight="1">
      <c r="A320" s="2571"/>
      <c r="B320" s="2571"/>
      <c r="C320" s="2571"/>
      <c r="D320" s="73"/>
      <c r="E320" s="73"/>
      <c r="F320" s="2629"/>
      <c r="G320" s="2571"/>
      <c r="H320" s="2571"/>
      <c r="I320" s="2571"/>
      <c r="J320" s="2571"/>
      <c r="K320" s="2571"/>
      <c r="L320" s="2571"/>
      <c r="M320" s="2571"/>
      <c r="N320" s="2571"/>
      <c r="O320" s="2571"/>
      <c r="P320" s="2571"/>
      <c r="Q320" s="2571"/>
      <c r="R320" s="2571"/>
      <c r="S320" s="2571"/>
      <c r="T320" s="2571"/>
      <c r="U320" s="2571"/>
      <c r="V320" s="2571"/>
      <c r="W320" s="2571"/>
      <c r="X320" s="2571"/>
      <c r="Y320" s="2571"/>
      <c r="Z320" s="2571"/>
      <c r="AA320" s="2571"/>
    </row>
    <row r="321" spans="1:27" ht="16.5" customHeight="1">
      <c r="A321" s="2571"/>
      <c r="B321" s="2571"/>
      <c r="C321" s="2571"/>
      <c r="D321" s="73"/>
      <c r="E321" s="73"/>
      <c r="F321" s="2629"/>
      <c r="G321" s="2571"/>
      <c r="H321" s="2571"/>
      <c r="I321" s="2571"/>
      <c r="J321" s="2571"/>
      <c r="K321" s="2571"/>
      <c r="L321" s="2571"/>
      <c r="M321" s="2571"/>
      <c r="N321" s="2571"/>
      <c r="O321" s="2571"/>
      <c r="P321" s="2571"/>
      <c r="Q321" s="2571"/>
      <c r="R321" s="2571"/>
      <c r="S321" s="2571"/>
      <c r="T321" s="2571"/>
      <c r="U321" s="2571"/>
      <c r="V321" s="2571"/>
      <c r="W321" s="2571"/>
      <c r="X321" s="2571"/>
      <c r="Y321" s="2571"/>
      <c r="Z321" s="2571"/>
      <c r="AA321" s="2571"/>
    </row>
    <row r="322" spans="1:27" ht="16.5" customHeight="1">
      <c r="A322" s="2571"/>
      <c r="B322" s="2571"/>
      <c r="C322" s="2571"/>
      <c r="D322" s="73"/>
      <c r="E322" s="73"/>
      <c r="F322" s="2629"/>
      <c r="G322" s="2571"/>
      <c r="H322" s="2571"/>
      <c r="I322" s="2571"/>
      <c r="J322" s="2571"/>
      <c r="K322" s="2571"/>
      <c r="L322" s="2571"/>
      <c r="M322" s="2571"/>
      <c r="N322" s="2571"/>
      <c r="O322" s="2571"/>
      <c r="P322" s="2571"/>
      <c r="Q322" s="2571"/>
      <c r="R322" s="2571"/>
      <c r="S322" s="2571"/>
      <c r="T322" s="2571"/>
      <c r="U322" s="2571"/>
      <c r="V322" s="2571"/>
      <c r="W322" s="2571"/>
      <c r="X322" s="2571"/>
      <c r="Y322" s="2571"/>
      <c r="Z322" s="2571"/>
      <c r="AA322" s="2571"/>
    </row>
    <row r="323" spans="1:27" ht="16.5" customHeight="1">
      <c r="A323" s="2571"/>
      <c r="B323" s="2571"/>
      <c r="C323" s="2571"/>
      <c r="D323" s="73"/>
      <c r="E323" s="73"/>
      <c r="F323" s="2629"/>
      <c r="G323" s="2571"/>
      <c r="H323" s="2571"/>
      <c r="I323" s="2571"/>
      <c r="J323" s="2571"/>
      <c r="K323" s="2571"/>
      <c r="L323" s="2571"/>
      <c r="M323" s="2571"/>
      <c r="N323" s="2571"/>
      <c r="O323" s="2571"/>
      <c r="P323" s="2571"/>
      <c r="Q323" s="2571"/>
      <c r="R323" s="2571"/>
      <c r="S323" s="2571"/>
      <c r="T323" s="2571"/>
      <c r="U323" s="2571"/>
      <c r="V323" s="2571"/>
      <c r="W323" s="2571"/>
      <c r="X323" s="2571"/>
      <c r="Y323" s="2571"/>
      <c r="Z323" s="2571"/>
      <c r="AA323" s="2571"/>
    </row>
    <row r="324" spans="1:27" ht="16.5" customHeight="1">
      <c r="A324" s="2571"/>
      <c r="B324" s="2571"/>
      <c r="C324" s="2571"/>
      <c r="D324" s="73"/>
      <c r="E324" s="73"/>
      <c r="F324" s="2629"/>
      <c r="G324" s="2571"/>
      <c r="H324" s="2571"/>
      <c r="I324" s="2571"/>
      <c r="J324" s="2571"/>
      <c r="K324" s="2571"/>
      <c r="L324" s="2571"/>
      <c r="M324" s="2571"/>
      <c r="N324" s="2571"/>
      <c r="O324" s="2571"/>
      <c r="P324" s="2571"/>
      <c r="Q324" s="2571"/>
      <c r="R324" s="2571"/>
      <c r="S324" s="2571"/>
      <c r="T324" s="2571"/>
      <c r="U324" s="2571"/>
      <c r="V324" s="2571"/>
      <c r="W324" s="2571"/>
      <c r="X324" s="2571"/>
      <c r="Y324" s="2571"/>
      <c r="Z324" s="2571"/>
      <c r="AA324" s="2571"/>
    </row>
    <row r="325" spans="1:27" ht="16.5" customHeight="1">
      <c r="A325" s="2571"/>
      <c r="B325" s="2571"/>
      <c r="C325" s="2571"/>
      <c r="D325" s="73"/>
      <c r="E325" s="73"/>
      <c r="F325" s="2629"/>
      <c r="G325" s="2571"/>
      <c r="H325" s="2571"/>
      <c r="I325" s="2571"/>
      <c r="J325" s="2571"/>
      <c r="K325" s="2571"/>
      <c r="L325" s="2571"/>
      <c r="M325" s="2571"/>
      <c r="N325" s="2571"/>
      <c r="O325" s="2571"/>
      <c r="P325" s="2571"/>
      <c r="Q325" s="2571"/>
      <c r="R325" s="2571"/>
      <c r="S325" s="2571"/>
      <c r="T325" s="2571"/>
      <c r="U325" s="2571"/>
      <c r="V325" s="2571"/>
      <c r="W325" s="2571"/>
      <c r="X325" s="2571"/>
      <c r="Y325" s="2571"/>
      <c r="Z325" s="2571"/>
      <c r="AA325" s="2571"/>
    </row>
    <row r="326" spans="1:27" ht="16.5" customHeight="1">
      <c r="A326" s="2571"/>
      <c r="B326" s="2571"/>
      <c r="C326" s="2571"/>
      <c r="D326" s="73"/>
      <c r="E326" s="73"/>
      <c r="F326" s="2629"/>
      <c r="G326" s="2571"/>
      <c r="H326" s="2571"/>
      <c r="I326" s="2571"/>
      <c r="J326" s="2571"/>
      <c r="K326" s="2571"/>
      <c r="L326" s="2571"/>
      <c r="M326" s="2571"/>
      <c r="N326" s="2571"/>
      <c r="O326" s="2571"/>
      <c r="P326" s="2571"/>
      <c r="Q326" s="2571"/>
      <c r="R326" s="2571"/>
      <c r="S326" s="2571"/>
      <c r="T326" s="2571"/>
      <c r="U326" s="2571"/>
      <c r="V326" s="2571"/>
      <c r="W326" s="2571"/>
      <c r="X326" s="2571"/>
      <c r="Y326" s="2571"/>
      <c r="Z326" s="2571"/>
      <c r="AA326" s="2571"/>
    </row>
    <row r="327" spans="1:27" ht="16.5" customHeight="1">
      <c r="A327" s="2571"/>
      <c r="B327" s="2571"/>
      <c r="C327" s="2571"/>
      <c r="D327" s="73"/>
      <c r="E327" s="73"/>
      <c r="F327" s="2629"/>
      <c r="G327" s="2571"/>
      <c r="H327" s="2571"/>
      <c r="I327" s="2571"/>
      <c r="J327" s="2571"/>
      <c r="K327" s="2571"/>
      <c r="L327" s="2571"/>
      <c r="M327" s="2571"/>
      <c r="N327" s="2571"/>
      <c r="O327" s="2571"/>
      <c r="P327" s="2571"/>
      <c r="Q327" s="2571"/>
      <c r="R327" s="2571"/>
      <c r="S327" s="2571"/>
      <c r="T327" s="2571"/>
      <c r="U327" s="2571"/>
      <c r="V327" s="2571"/>
      <c r="W327" s="2571"/>
      <c r="X327" s="2571"/>
      <c r="Y327" s="2571"/>
      <c r="Z327" s="2571"/>
      <c r="AA327" s="2571"/>
    </row>
    <row r="328" spans="1:27" ht="16.5" customHeight="1">
      <c r="A328" s="2571"/>
      <c r="B328" s="2571"/>
      <c r="C328" s="2571"/>
      <c r="D328" s="73"/>
      <c r="E328" s="73"/>
      <c r="F328" s="2629"/>
      <c r="G328" s="2571"/>
      <c r="H328" s="2571"/>
      <c r="I328" s="2571"/>
      <c r="J328" s="2571"/>
      <c r="K328" s="2571"/>
      <c r="L328" s="2571"/>
      <c r="M328" s="2571"/>
      <c r="N328" s="2571"/>
      <c r="O328" s="2571"/>
      <c r="P328" s="2571"/>
      <c r="Q328" s="2571"/>
      <c r="R328" s="2571"/>
      <c r="S328" s="2571"/>
      <c r="T328" s="2571"/>
      <c r="U328" s="2571"/>
      <c r="V328" s="2571"/>
      <c r="W328" s="2571"/>
      <c r="X328" s="2571"/>
      <c r="Y328" s="2571"/>
      <c r="Z328" s="2571"/>
      <c r="AA328" s="2571"/>
    </row>
    <row r="329" spans="1:27" ht="16.5" customHeight="1">
      <c r="A329" s="2571"/>
      <c r="B329" s="2571"/>
      <c r="C329" s="2571"/>
      <c r="D329" s="73"/>
      <c r="E329" s="73"/>
      <c r="F329" s="2629"/>
      <c r="G329" s="2571"/>
      <c r="H329" s="2571"/>
      <c r="I329" s="2571"/>
      <c r="J329" s="2571"/>
      <c r="K329" s="2571"/>
      <c r="L329" s="2571"/>
      <c r="M329" s="2571"/>
      <c r="N329" s="2571"/>
      <c r="O329" s="2571"/>
      <c r="P329" s="2571"/>
      <c r="Q329" s="2571"/>
      <c r="R329" s="2571"/>
      <c r="S329" s="2571"/>
      <c r="T329" s="2571"/>
      <c r="U329" s="2571"/>
      <c r="V329" s="2571"/>
      <c r="W329" s="2571"/>
      <c r="X329" s="2571"/>
      <c r="Y329" s="2571"/>
      <c r="Z329" s="2571"/>
      <c r="AA329" s="2571"/>
    </row>
    <row r="330" spans="1:27" ht="16.5" customHeight="1">
      <c r="A330" s="2571"/>
      <c r="B330" s="2571"/>
      <c r="C330" s="2571"/>
      <c r="D330" s="73"/>
      <c r="E330" s="73"/>
      <c r="F330" s="2629"/>
      <c r="G330" s="2571"/>
      <c r="H330" s="2571"/>
      <c r="I330" s="2571"/>
      <c r="J330" s="2571"/>
      <c r="K330" s="2571"/>
      <c r="L330" s="2571"/>
      <c r="M330" s="2571"/>
      <c r="N330" s="2571"/>
      <c r="O330" s="2571"/>
      <c r="P330" s="2571"/>
      <c r="Q330" s="2571"/>
      <c r="R330" s="2571"/>
      <c r="S330" s="2571"/>
      <c r="T330" s="2571"/>
      <c r="U330" s="2571"/>
      <c r="V330" s="2571"/>
      <c r="W330" s="2571"/>
      <c r="X330" s="2571"/>
      <c r="Y330" s="2571"/>
      <c r="Z330" s="2571"/>
      <c r="AA330" s="2571"/>
    </row>
    <row r="331" spans="1:27" ht="16.5" customHeight="1">
      <c r="A331" s="2571"/>
      <c r="B331" s="2571"/>
      <c r="C331" s="2571"/>
      <c r="D331" s="73"/>
      <c r="E331" s="73"/>
      <c r="F331" s="2629"/>
      <c r="G331" s="2571"/>
      <c r="H331" s="2571"/>
      <c r="I331" s="2571"/>
      <c r="J331" s="2571"/>
      <c r="K331" s="2571"/>
      <c r="L331" s="2571"/>
      <c r="M331" s="2571"/>
      <c r="N331" s="2571"/>
      <c r="O331" s="2571"/>
      <c r="P331" s="2571"/>
      <c r="Q331" s="2571"/>
      <c r="R331" s="2571"/>
      <c r="S331" s="2571"/>
      <c r="T331" s="2571"/>
      <c r="U331" s="2571"/>
      <c r="V331" s="2571"/>
      <c r="W331" s="2571"/>
      <c r="X331" s="2571"/>
      <c r="Y331" s="2571"/>
      <c r="Z331" s="2571"/>
      <c r="AA331" s="2571"/>
    </row>
    <row r="332" spans="1:27" ht="16.5" customHeight="1">
      <c r="A332" s="2571"/>
      <c r="B332" s="2571"/>
      <c r="C332" s="2571"/>
      <c r="D332" s="73"/>
      <c r="E332" s="73"/>
      <c r="F332" s="2629"/>
      <c r="G332" s="2571"/>
      <c r="H332" s="2571"/>
      <c r="I332" s="2571"/>
      <c r="J332" s="2571"/>
      <c r="K332" s="2571"/>
      <c r="L332" s="2571"/>
      <c r="M332" s="2571"/>
      <c r="N332" s="2571"/>
      <c r="O332" s="2571"/>
      <c r="P332" s="2571"/>
      <c r="Q332" s="2571"/>
      <c r="R332" s="2571"/>
      <c r="S332" s="2571"/>
      <c r="T332" s="2571"/>
      <c r="U332" s="2571"/>
      <c r="V332" s="2571"/>
      <c r="W332" s="2571"/>
      <c r="X332" s="2571"/>
      <c r="Y332" s="2571"/>
      <c r="Z332" s="2571"/>
      <c r="AA332" s="2571"/>
    </row>
    <row r="333" spans="1:27" ht="16.5" customHeight="1">
      <c r="A333" s="2571"/>
      <c r="B333" s="2571"/>
      <c r="C333" s="2571"/>
      <c r="D333" s="73"/>
      <c r="E333" s="73"/>
      <c r="F333" s="2629"/>
      <c r="G333" s="2571"/>
      <c r="H333" s="2571"/>
      <c r="I333" s="2571"/>
      <c r="J333" s="2571"/>
      <c r="K333" s="2571"/>
      <c r="L333" s="2571"/>
      <c r="M333" s="2571"/>
      <c r="N333" s="2571"/>
      <c r="O333" s="2571"/>
      <c r="P333" s="2571"/>
      <c r="Q333" s="2571"/>
      <c r="R333" s="2571"/>
      <c r="S333" s="2571"/>
      <c r="T333" s="2571"/>
      <c r="U333" s="2571"/>
      <c r="V333" s="2571"/>
      <c r="W333" s="2571"/>
      <c r="X333" s="2571"/>
      <c r="Y333" s="2571"/>
      <c r="Z333" s="2571"/>
      <c r="AA333" s="2571"/>
    </row>
    <row r="334" spans="1:27" ht="16.5" customHeight="1">
      <c r="A334" s="2571"/>
      <c r="B334" s="2571"/>
      <c r="C334" s="2571"/>
      <c r="D334" s="73"/>
      <c r="E334" s="73"/>
      <c r="F334" s="2629"/>
      <c r="G334" s="2571"/>
      <c r="H334" s="2571"/>
      <c r="I334" s="2571"/>
      <c r="J334" s="2571"/>
      <c r="K334" s="2571"/>
      <c r="L334" s="2571"/>
      <c r="M334" s="2571"/>
      <c r="N334" s="2571"/>
      <c r="O334" s="2571"/>
      <c r="P334" s="2571"/>
      <c r="Q334" s="2571"/>
      <c r="R334" s="2571"/>
      <c r="S334" s="2571"/>
      <c r="T334" s="2571"/>
      <c r="U334" s="2571"/>
      <c r="V334" s="2571"/>
      <c r="W334" s="2571"/>
      <c r="X334" s="2571"/>
      <c r="Y334" s="2571"/>
      <c r="Z334" s="2571"/>
      <c r="AA334" s="2571"/>
    </row>
    <row r="335" spans="1:27" ht="16.5" customHeight="1">
      <c r="A335" s="2571"/>
      <c r="B335" s="2571"/>
      <c r="C335" s="2571"/>
      <c r="D335" s="73"/>
      <c r="E335" s="73"/>
      <c r="F335" s="2629"/>
      <c r="G335" s="2571"/>
      <c r="H335" s="2571"/>
      <c r="I335" s="2571"/>
      <c r="J335" s="2571"/>
      <c r="K335" s="2571"/>
      <c r="L335" s="2571"/>
      <c r="M335" s="2571"/>
      <c r="N335" s="2571"/>
      <c r="O335" s="2571"/>
      <c r="P335" s="2571"/>
      <c r="Q335" s="2571"/>
      <c r="R335" s="2571"/>
      <c r="S335" s="2571"/>
      <c r="T335" s="2571"/>
      <c r="U335" s="2571"/>
      <c r="V335" s="2571"/>
      <c r="W335" s="2571"/>
      <c r="X335" s="2571"/>
      <c r="Y335" s="2571"/>
      <c r="Z335" s="2571"/>
      <c r="AA335" s="2571"/>
    </row>
    <row r="336" spans="1:27" ht="16.5" customHeight="1">
      <c r="A336" s="2571"/>
      <c r="B336" s="2571"/>
      <c r="C336" s="2571"/>
      <c r="D336" s="73"/>
      <c r="E336" s="73"/>
      <c r="F336" s="2629"/>
      <c r="G336" s="2571"/>
      <c r="H336" s="2571"/>
      <c r="I336" s="2571"/>
      <c r="J336" s="2571"/>
      <c r="K336" s="2571"/>
      <c r="L336" s="2571"/>
      <c r="M336" s="2571"/>
      <c r="N336" s="2571"/>
      <c r="O336" s="2571"/>
      <c r="P336" s="2571"/>
      <c r="Q336" s="2571"/>
      <c r="R336" s="2571"/>
      <c r="S336" s="2571"/>
      <c r="T336" s="2571"/>
      <c r="U336" s="2571"/>
      <c r="V336" s="2571"/>
      <c r="W336" s="2571"/>
      <c r="X336" s="2571"/>
      <c r="Y336" s="2571"/>
      <c r="Z336" s="2571"/>
      <c r="AA336" s="2571"/>
    </row>
    <row r="337" spans="1:27" ht="16.5" customHeight="1">
      <c r="A337" s="2571"/>
      <c r="B337" s="2571"/>
      <c r="C337" s="2571"/>
      <c r="D337" s="73"/>
      <c r="E337" s="73"/>
      <c r="F337" s="2629"/>
      <c r="G337" s="2571"/>
      <c r="H337" s="2571"/>
      <c r="I337" s="2571"/>
      <c r="J337" s="2571"/>
      <c r="K337" s="2571"/>
      <c r="L337" s="2571"/>
      <c r="M337" s="2571"/>
      <c r="N337" s="2571"/>
      <c r="O337" s="2571"/>
      <c r="P337" s="2571"/>
      <c r="Q337" s="2571"/>
      <c r="R337" s="2571"/>
      <c r="S337" s="2571"/>
      <c r="T337" s="2571"/>
      <c r="U337" s="2571"/>
      <c r="V337" s="2571"/>
      <c r="W337" s="2571"/>
      <c r="X337" s="2571"/>
      <c r="Y337" s="2571"/>
      <c r="Z337" s="2571"/>
      <c r="AA337" s="2571"/>
    </row>
    <row r="338" spans="1:27" ht="16.5" customHeight="1">
      <c r="A338" s="2571"/>
      <c r="B338" s="2571"/>
      <c r="C338" s="2571"/>
      <c r="D338" s="73"/>
      <c r="E338" s="73"/>
      <c r="F338" s="2629"/>
      <c r="G338" s="2571"/>
      <c r="H338" s="2571"/>
      <c r="I338" s="2571"/>
      <c r="J338" s="2571"/>
      <c r="K338" s="2571"/>
      <c r="L338" s="2571"/>
      <c r="M338" s="2571"/>
      <c r="N338" s="2571"/>
      <c r="O338" s="2571"/>
      <c r="P338" s="2571"/>
      <c r="Q338" s="2571"/>
      <c r="R338" s="2571"/>
      <c r="S338" s="2571"/>
      <c r="T338" s="2571"/>
      <c r="U338" s="2571"/>
      <c r="V338" s="2571"/>
      <c r="W338" s="2571"/>
      <c r="X338" s="2571"/>
      <c r="Y338" s="2571"/>
      <c r="Z338" s="2571"/>
      <c r="AA338" s="2571"/>
    </row>
    <row r="339" spans="1:27" ht="16.5" customHeight="1">
      <c r="A339" s="2571"/>
      <c r="B339" s="2571"/>
      <c r="C339" s="2571"/>
      <c r="D339" s="73"/>
      <c r="E339" s="73"/>
      <c r="F339" s="2629"/>
      <c r="G339" s="2571"/>
      <c r="H339" s="2571"/>
      <c r="I339" s="2571"/>
      <c r="J339" s="2571"/>
      <c r="K339" s="2571"/>
      <c r="L339" s="2571"/>
      <c r="M339" s="2571"/>
      <c r="N339" s="2571"/>
      <c r="O339" s="2571"/>
      <c r="P339" s="2571"/>
      <c r="Q339" s="2571"/>
      <c r="R339" s="2571"/>
      <c r="S339" s="2571"/>
      <c r="T339" s="2571"/>
      <c r="U339" s="2571"/>
      <c r="V339" s="2571"/>
      <c r="W339" s="2571"/>
      <c r="X339" s="2571"/>
      <c r="Y339" s="2571"/>
      <c r="Z339" s="2571"/>
      <c r="AA339" s="2571"/>
    </row>
    <row r="340" spans="1:27" ht="16.5" customHeight="1">
      <c r="A340" s="2571"/>
      <c r="B340" s="2571"/>
      <c r="C340" s="2571"/>
      <c r="D340" s="73"/>
      <c r="E340" s="73"/>
      <c r="F340" s="2629"/>
      <c r="G340" s="2571"/>
      <c r="H340" s="2571"/>
      <c r="I340" s="2571"/>
      <c r="J340" s="2571"/>
      <c r="K340" s="2571"/>
      <c r="L340" s="2571"/>
      <c r="M340" s="2571"/>
      <c r="N340" s="2571"/>
      <c r="O340" s="2571"/>
      <c r="P340" s="2571"/>
      <c r="Q340" s="2571"/>
      <c r="R340" s="2571"/>
      <c r="S340" s="2571"/>
      <c r="T340" s="2571"/>
      <c r="U340" s="2571"/>
      <c r="V340" s="2571"/>
      <c r="W340" s="2571"/>
      <c r="X340" s="2571"/>
      <c r="Y340" s="2571"/>
      <c r="Z340" s="2571"/>
      <c r="AA340" s="2571"/>
    </row>
    <row r="341" spans="1:27" ht="16.5" customHeight="1">
      <c r="A341" s="2571"/>
      <c r="B341" s="2571"/>
      <c r="C341" s="2571"/>
      <c r="D341" s="73"/>
      <c r="E341" s="73"/>
      <c r="F341" s="2629"/>
      <c r="G341" s="2571"/>
      <c r="H341" s="2571"/>
      <c r="I341" s="2571"/>
      <c r="J341" s="2571"/>
      <c r="K341" s="2571"/>
      <c r="L341" s="2571"/>
      <c r="M341" s="2571"/>
      <c r="N341" s="2571"/>
      <c r="O341" s="2571"/>
      <c r="P341" s="2571"/>
      <c r="Q341" s="2571"/>
      <c r="R341" s="2571"/>
      <c r="S341" s="2571"/>
      <c r="T341" s="2571"/>
      <c r="U341" s="2571"/>
      <c r="V341" s="2571"/>
      <c r="W341" s="2571"/>
      <c r="X341" s="2571"/>
      <c r="Y341" s="2571"/>
      <c r="Z341" s="2571"/>
      <c r="AA341" s="2571"/>
    </row>
    <row r="342" spans="1:27" ht="16.5" customHeight="1">
      <c r="A342" s="2571"/>
      <c r="B342" s="2571"/>
      <c r="C342" s="2571"/>
      <c r="D342" s="73"/>
      <c r="E342" s="73"/>
      <c r="F342" s="2629"/>
      <c r="G342" s="2571"/>
      <c r="H342" s="2571"/>
      <c r="I342" s="2571"/>
      <c r="J342" s="2571"/>
      <c r="K342" s="2571"/>
      <c r="L342" s="2571"/>
      <c r="M342" s="2571"/>
      <c r="N342" s="2571"/>
      <c r="O342" s="2571"/>
      <c r="P342" s="2571"/>
      <c r="Q342" s="2571"/>
      <c r="R342" s="2571"/>
      <c r="S342" s="2571"/>
      <c r="T342" s="2571"/>
      <c r="U342" s="2571"/>
      <c r="V342" s="2571"/>
      <c r="W342" s="2571"/>
      <c r="X342" s="2571"/>
      <c r="Y342" s="2571"/>
      <c r="Z342" s="2571"/>
      <c r="AA342" s="2571"/>
    </row>
    <row r="343" spans="1:27" ht="16.5" customHeight="1">
      <c r="A343" s="2571"/>
      <c r="B343" s="2571"/>
      <c r="C343" s="2571"/>
      <c r="D343" s="73"/>
      <c r="E343" s="73"/>
      <c r="F343" s="2629"/>
      <c r="G343" s="2571"/>
      <c r="H343" s="2571"/>
      <c r="I343" s="2571"/>
      <c r="J343" s="2571"/>
      <c r="K343" s="2571"/>
      <c r="L343" s="2571"/>
      <c r="M343" s="2571"/>
      <c r="N343" s="2571"/>
      <c r="O343" s="2571"/>
      <c r="P343" s="2571"/>
      <c r="Q343" s="2571"/>
      <c r="R343" s="2571"/>
      <c r="S343" s="2571"/>
      <c r="T343" s="2571"/>
      <c r="U343" s="2571"/>
      <c r="V343" s="2571"/>
      <c r="W343" s="2571"/>
      <c r="X343" s="2571"/>
      <c r="Y343" s="2571"/>
      <c r="Z343" s="2571"/>
      <c r="AA343" s="2571"/>
    </row>
    <row r="344" spans="1:27" ht="16.5" customHeight="1">
      <c r="A344" s="2571"/>
      <c r="B344" s="2571"/>
      <c r="C344" s="2571"/>
      <c r="D344" s="73"/>
      <c r="E344" s="73"/>
      <c r="F344" s="2629"/>
      <c r="G344" s="2571"/>
      <c r="H344" s="2571"/>
      <c r="I344" s="2571"/>
      <c r="J344" s="2571"/>
      <c r="K344" s="2571"/>
      <c r="L344" s="2571"/>
      <c r="M344" s="2571"/>
      <c r="N344" s="2571"/>
      <c r="O344" s="2571"/>
      <c r="P344" s="2571"/>
      <c r="Q344" s="2571"/>
      <c r="R344" s="2571"/>
      <c r="S344" s="2571"/>
      <c r="T344" s="2571"/>
      <c r="U344" s="2571"/>
      <c r="V344" s="2571"/>
      <c r="W344" s="2571"/>
      <c r="X344" s="2571"/>
      <c r="Y344" s="2571"/>
      <c r="Z344" s="2571"/>
      <c r="AA344" s="2571"/>
    </row>
    <row r="345" spans="1:27" ht="16.5" customHeight="1">
      <c r="A345" s="2571"/>
      <c r="B345" s="2571"/>
      <c r="C345" s="2571"/>
      <c r="D345" s="73"/>
      <c r="E345" s="73"/>
      <c r="F345" s="2629"/>
      <c r="G345" s="2571"/>
      <c r="H345" s="2571"/>
      <c r="I345" s="2571"/>
      <c r="J345" s="2571"/>
      <c r="K345" s="2571"/>
      <c r="L345" s="2571"/>
      <c r="M345" s="2571"/>
      <c r="N345" s="2571"/>
      <c r="O345" s="2571"/>
      <c r="P345" s="2571"/>
      <c r="Q345" s="2571"/>
      <c r="R345" s="2571"/>
      <c r="S345" s="2571"/>
      <c r="T345" s="2571"/>
      <c r="U345" s="2571"/>
      <c r="V345" s="2571"/>
      <c r="W345" s="2571"/>
      <c r="X345" s="2571"/>
      <c r="Y345" s="2571"/>
      <c r="Z345" s="2571"/>
      <c r="AA345" s="2571"/>
    </row>
    <row r="346" spans="1:27" ht="16.5" customHeight="1">
      <c r="A346" s="2571"/>
      <c r="B346" s="2571"/>
      <c r="C346" s="2571"/>
      <c r="D346" s="73"/>
      <c r="E346" s="73"/>
      <c r="F346" s="2629"/>
      <c r="G346" s="2571"/>
      <c r="H346" s="2571"/>
      <c r="I346" s="2571"/>
      <c r="J346" s="2571"/>
      <c r="K346" s="2571"/>
      <c r="L346" s="2571"/>
      <c r="M346" s="2571"/>
      <c r="N346" s="2571"/>
      <c r="O346" s="2571"/>
      <c r="P346" s="2571"/>
      <c r="Q346" s="2571"/>
      <c r="R346" s="2571"/>
      <c r="S346" s="2571"/>
      <c r="T346" s="2571"/>
      <c r="U346" s="2571"/>
      <c r="V346" s="2571"/>
      <c r="W346" s="2571"/>
      <c r="X346" s="2571"/>
      <c r="Y346" s="2571"/>
      <c r="Z346" s="2571"/>
      <c r="AA346" s="2571"/>
    </row>
    <row r="347" spans="1:27" ht="16.5" customHeight="1">
      <c r="A347" s="2571"/>
      <c r="B347" s="2571"/>
      <c r="C347" s="2571"/>
      <c r="D347" s="73"/>
      <c r="E347" s="73"/>
      <c r="F347" s="2629"/>
      <c r="G347" s="2571"/>
      <c r="H347" s="2571"/>
      <c r="I347" s="2571"/>
      <c r="J347" s="2571"/>
      <c r="K347" s="2571"/>
      <c r="L347" s="2571"/>
      <c r="M347" s="2571"/>
      <c r="N347" s="2571"/>
      <c r="O347" s="2571"/>
      <c r="P347" s="2571"/>
      <c r="Q347" s="2571"/>
      <c r="R347" s="2571"/>
      <c r="S347" s="2571"/>
      <c r="T347" s="2571"/>
      <c r="U347" s="2571"/>
      <c r="V347" s="2571"/>
      <c r="W347" s="2571"/>
      <c r="X347" s="2571"/>
      <c r="Y347" s="2571"/>
      <c r="Z347" s="2571"/>
      <c r="AA347" s="2571"/>
    </row>
    <row r="348" spans="1:27" ht="16.5" customHeight="1">
      <c r="A348" s="2571"/>
      <c r="B348" s="2571"/>
      <c r="C348" s="2571"/>
      <c r="D348" s="73"/>
      <c r="E348" s="73"/>
      <c r="F348" s="2629"/>
      <c r="G348" s="2571"/>
      <c r="H348" s="2571"/>
      <c r="I348" s="2571"/>
      <c r="J348" s="2571"/>
      <c r="K348" s="2571"/>
      <c r="L348" s="2571"/>
      <c r="M348" s="2571"/>
      <c r="N348" s="2571"/>
      <c r="O348" s="2571"/>
      <c r="P348" s="2571"/>
      <c r="Q348" s="2571"/>
      <c r="R348" s="2571"/>
      <c r="S348" s="2571"/>
      <c r="T348" s="2571"/>
      <c r="U348" s="2571"/>
      <c r="V348" s="2571"/>
      <c r="W348" s="2571"/>
      <c r="X348" s="2571"/>
      <c r="Y348" s="2571"/>
      <c r="Z348" s="2571"/>
      <c r="AA348" s="2571"/>
    </row>
    <row r="349" spans="1:27" ht="16.5" customHeight="1">
      <c r="A349" s="2571"/>
      <c r="B349" s="2571"/>
      <c r="C349" s="2571"/>
      <c r="D349" s="73"/>
      <c r="E349" s="73"/>
      <c r="F349" s="2629"/>
      <c r="G349" s="2571"/>
      <c r="H349" s="2571"/>
      <c r="I349" s="2571"/>
      <c r="J349" s="2571"/>
      <c r="K349" s="2571"/>
      <c r="L349" s="2571"/>
      <c r="M349" s="2571"/>
      <c r="N349" s="2571"/>
      <c r="O349" s="2571"/>
      <c r="P349" s="2571"/>
      <c r="Q349" s="2571"/>
      <c r="R349" s="2571"/>
      <c r="S349" s="2571"/>
      <c r="T349" s="2571"/>
      <c r="U349" s="2571"/>
      <c r="V349" s="2571"/>
      <c r="W349" s="2571"/>
      <c r="X349" s="2571"/>
      <c r="Y349" s="2571"/>
      <c r="Z349" s="2571"/>
      <c r="AA349" s="2571"/>
    </row>
    <row r="350" spans="1:27" ht="16.5" customHeight="1">
      <c r="A350" s="2571"/>
      <c r="B350" s="2571"/>
      <c r="C350" s="2571"/>
      <c r="D350" s="73"/>
      <c r="E350" s="73"/>
      <c r="F350" s="2629"/>
      <c r="G350" s="2571"/>
      <c r="H350" s="2571"/>
      <c r="I350" s="2571"/>
      <c r="J350" s="2571"/>
      <c r="K350" s="2571"/>
      <c r="L350" s="2571"/>
      <c r="M350" s="2571"/>
      <c r="N350" s="2571"/>
      <c r="O350" s="2571"/>
      <c r="P350" s="2571"/>
      <c r="Q350" s="2571"/>
      <c r="R350" s="2571"/>
      <c r="S350" s="2571"/>
      <c r="T350" s="2571"/>
      <c r="U350" s="2571"/>
      <c r="V350" s="2571"/>
      <c r="W350" s="2571"/>
      <c r="X350" s="2571"/>
      <c r="Y350" s="2571"/>
      <c r="Z350" s="2571"/>
      <c r="AA350" s="2571"/>
    </row>
    <row r="351" spans="1:27" ht="16.5" customHeight="1">
      <c r="A351" s="2571"/>
      <c r="B351" s="2571"/>
      <c r="C351" s="2571"/>
      <c r="D351" s="73"/>
      <c r="E351" s="73"/>
      <c r="F351" s="2629"/>
      <c r="G351" s="2571"/>
      <c r="H351" s="2571"/>
      <c r="I351" s="2571"/>
      <c r="J351" s="2571"/>
      <c r="K351" s="2571"/>
      <c r="L351" s="2571"/>
      <c r="M351" s="2571"/>
      <c r="N351" s="2571"/>
      <c r="O351" s="2571"/>
      <c r="P351" s="2571"/>
      <c r="Q351" s="2571"/>
      <c r="R351" s="2571"/>
      <c r="S351" s="2571"/>
      <c r="T351" s="2571"/>
      <c r="U351" s="2571"/>
      <c r="V351" s="2571"/>
      <c r="W351" s="2571"/>
      <c r="X351" s="2571"/>
      <c r="Y351" s="2571"/>
      <c r="Z351" s="2571"/>
      <c r="AA351" s="2571"/>
    </row>
    <row r="352" spans="1:27" ht="16.5" customHeight="1">
      <c r="A352" s="2571"/>
      <c r="B352" s="2571"/>
      <c r="C352" s="2571"/>
      <c r="D352" s="73"/>
      <c r="E352" s="73"/>
      <c r="F352" s="2629"/>
      <c r="G352" s="2571"/>
      <c r="H352" s="2571"/>
      <c r="I352" s="2571"/>
      <c r="J352" s="2571"/>
      <c r="K352" s="2571"/>
      <c r="L352" s="2571"/>
      <c r="M352" s="2571"/>
      <c r="N352" s="2571"/>
      <c r="O352" s="2571"/>
      <c r="P352" s="2571"/>
      <c r="Q352" s="2571"/>
      <c r="R352" s="2571"/>
      <c r="S352" s="2571"/>
      <c r="T352" s="2571"/>
      <c r="U352" s="2571"/>
      <c r="V352" s="2571"/>
      <c r="W352" s="2571"/>
      <c r="X352" s="2571"/>
      <c r="Y352" s="2571"/>
      <c r="Z352" s="2571"/>
      <c r="AA352" s="2571"/>
    </row>
    <row r="353" spans="1:27" ht="16.5" customHeight="1">
      <c r="A353" s="2571"/>
      <c r="B353" s="2571"/>
      <c r="C353" s="2571"/>
      <c r="D353" s="73"/>
      <c r="E353" s="73"/>
      <c r="F353" s="2629"/>
      <c r="G353" s="2571"/>
      <c r="H353" s="2571"/>
      <c r="I353" s="2571"/>
      <c r="J353" s="2571"/>
      <c r="K353" s="2571"/>
      <c r="L353" s="2571"/>
      <c r="M353" s="2571"/>
      <c r="N353" s="2571"/>
      <c r="O353" s="2571"/>
      <c r="P353" s="2571"/>
      <c r="Q353" s="2571"/>
      <c r="R353" s="2571"/>
      <c r="S353" s="2571"/>
      <c r="T353" s="2571"/>
      <c r="U353" s="2571"/>
      <c r="V353" s="2571"/>
      <c r="W353" s="2571"/>
      <c r="X353" s="2571"/>
      <c r="Y353" s="2571"/>
      <c r="Z353" s="2571"/>
      <c r="AA353" s="2571"/>
    </row>
    <row r="354" spans="1:27" ht="16.5" customHeight="1">
      <c r="A354" s="2571"/>
      <c r="B354" s="2571"/>
      <c r="C354" s="2571"/>
      <c r="D354" s="73"/>
      <c r="E354" s="73"/>
      <c r="F354" s="2629"/>
      <c r="G354" s="2571"/>
      <c r="H354" s="2571"/>
      <c r="I354" s="2571"/>
      <c r="J354" s="2571"/>
      <c r="K354" s="2571"/>
      <c r="L354" s="2571"/>
      <c r="M354" s="2571"/>
      <c r="N354" s="2571"/>
      <c r="O354" s="2571"/>
      <c r="P354" s="2571"/>
      <c r="Q354" s="2571"/>
      <c r="R354" s="2571"/>
      <c r="S354" s="2571"/>
      <c r="T354" s="2571"/>
      <c r="U354" s="2571"/>
      <c r="V354" s="2571"/>
      <c r="W354" s="2571"/>
      <c r="X354" s="2571"/>
      <c r="Y354" s="2571"/>
      <c r="Z354" s="2571"/>
      <c r="AA354" s="2571"/>
    </row>
    <row r="355" spans="1:27" ht="16.5" customHeight="1">
      <c r="A355" s="2571"/>
      <c r="B355" s="2571"/>
      <c r="C355" s="2571"/>
      <c r="D355" s="73"/>
      <c r="E355" s="73"/>
      <c r="F355" s="2629"/>
      <c r="G355" s="2571"/>
      <c r="H355" s="2571"/>
      <c r="I355" s="2571"/>
      <c r="J355" s="2571"/>
      <c r="K355" s="2571"/>
      <c r="L355" s="2571"/>
      <c r="M355" s="2571"/>
      <c r="N355" s="2571"/>
      <c r="O355" s="2571"/>
      <c r="P355" s="2571"/>
      <c r="Q355" s="2571"/>
      <c r="R355" s="2571"/>
      <c r="S355" s="2571"/>
      <c r="T355" s="2571"/>
      <c r="U355" s="2571"/>
      <c r="V355" s="2571"/>
      <c r="W355" s="2571"/>
      <c r="X355" s="2571"/>
      <c r="Y355" s="2571"/>
      <c r="Z355" s="2571"/>
      <c r="AA355" s="2571"/>
    </row>
    <row r="356" spans="1:27" ht="16.5" customHeight="1">
      <c r="A356" s="2571"/>
      <c r="B356" s="2571"/>
      <c r="C356" s="2571"/>
      <c r="D356" s="73"/>
      <c r="E356" s="73"/>
      <c r="F356" s="2629"/>
      <c r="G356" s="2571"/>
      <c r="H356" s="2571"/>
      <c r="I356" s="2571"/>
      <c r="J356" s="2571"/>
      <c r="K356" s="2571"/>
      <c r="L356" s="2571"/>
      <c r="M356" s="2571"/>
      <c r="N356" s="2571"/>
      <c r="O356" s="2571"/>
      <c r="P356" s="2571"/>
      <c r="Q356" s="2571"/>
      <c r="R356" s="2571"/>
      <c r="S356" s="2571"/>
      <c r="T356" s="2571"/>
      <c r="U356" s="2571"/>
      <c r="V356" s="2571"/>
      <c r="W356" s="2571"/>
      <c r="X356" s="2571"/>
      <c r="Y356" s="2571"/>
      <c r="Z356" s="2571"/>
      <c r="AA356" s="2571"/>
    </row>
    <row r="357" spans="1:27" ht="16.5" customHeight="1">
      <c r="A357" s="2571"/>
      <c r="B357" s="2571"/>
      <c r="C357" s="2571"/>
      <c r="D357" s="73"/>
      <c r="E357" s="73"/>
      <c r="F357" s="2629"/>
      <c r="G357" s="2571"/>
      <c r="H357" s="2571"/>
      <c r="I357" s="2571"/>
      <c r="J357" s="2571"/>
      <c r="K357" s="2571"/>
      <c r="L357" s="2571"/>
      <c r="M357" s="2571"/>
      <c r="N357" s="2571"/>
      <c r="O357" s="2571"/>
      <c r="P357" s="2571"/>
      <c r="Q357" s="2571"/>
      <c r="R357" s="2571"/>
      <c r="S357" s="2571"/>
      <c r="T357" s="2571"/>
      <c r="U357" s="2571"/>
      <c r="V357" s="2571"/>
      <c r="W357" s="2571"/>
      <c r="X357" s="2571"/>
      <c r="Y357" s="2571"/>
      <c r="Z357" s="2571"/>
      <c r="AA357" s="2571"/>
    </row>
    <row r="358" spans="1:27" ht="16.5" customHeight="1">
      <c r="A358" s="2571"/>
      <c r="B358" s="2571"/>
      <c r="C358" s="2571"/>
      <c r="D358" s="73"/>
      <c r="E358" s="73"/>
      <c r="F358" s="2629"/>
      <c r="G358" s="2571"/>
      <c r="H358" s="2571"/>
      <c r="I358" s="2571"/>
      <c r="J358" s="2571"/>
      <c r="K358" s="2571"/>
      <c r="L358" s="2571"/>
      <c r="M358" s="2571"/>
      <c r="N358" s="2571"/>
      <c r="O358" s="2571"/>
      <c r="P358" s="2571"/>
      <c r="Q358" s="2571"/>
      <c r="R358" s="2571"/>
      <c r="S358" s="2571"/>
      <c r="T358" s="2571"/>
      <c r="U358" s="2571"/>
      <c r="V358" s="2571"/>
      <c r="W358" s="2571"/>
      <c r="X358" s="2571"/>
      <c r="Y358" s="2571"/>
      <c r="Z358" s="2571"/>
      <c r="AA358" s="2571"/>
    </row>
    <row r="359" spans="1:27" ht="16.5" customHeight="1">
      <c r="A359" s="2571"/>
      <c r="B359" s="2571"/>
      <c r="C359" s="2571"/>
      <c r="D359" s="73"/>
      <c r="E359" s="73"/>
      <c r="F359" s="2629"/>
      <c r="G359" s="2571"/>
      <c r="H359" s="2571"/>
      <c r="I359" s="2571"/>
      <c r="J359" s="2571"/>
      <c r="K359" s="2571"/>
      <c r="L359" s="2571"/>
      <c r="M359" s="2571"/>
      <c r="N359" s="2571"/>
      <c r="O359" s="2571"/>
      <c r="P359" s="2571"/>
      <c r="Q359" s="2571"/>
      <c r="R359" s="2571"/>
      <c r="S359" s="2571"/>
      <c r="T359" s="2571"/>
      <c r="U359" s="2571"/>
      <c r="V359" s="2571"/>
      <c r="W359" s="2571"/>
      <c r="X359" s="2571"/>
      <c r="Y359" s="2571"/>
      <c r="Z359" s="2571"/>
      <c r="AA359" s="2571"/>
    </row>
    <row r="360" spans="1:27" ht="16.5" customHeight="1">
      <c r="A360" s="2571"/>
      <c r="B360" s="2571"/>
      <c r="C360" s="2571"/>
      <c r="D360" s="73"/>
      <c r="E360" s="73"/>
      <c r="F360" s="2629"/>
      <c r="G360" s="2571"/>
      <c r="H360" s="2571"/>
      <c r="I360" s="2571"/>
      <c r="J360" s="2571"/>
      <c r="K360" s="2571"/>
      <c r="L360" s="2571"/>
      <c r="M360" s="2571"/>
      <c r="N360" s="2571"/>
      <c r="O360" s="2571"/>
      <c r="P360" s="2571"/>
      <c r="Q360" s="2571"/>
      <c r="R360" s="2571"/>
      <c r="S360" s="2571"/>
      <c r="T360" s="2571"/>
      <c r="U360" s="2571"/>
      <c r="V360" s="2571"/>
      <c r="W360" s="2571"/>
      <c r="X360" s="2571"/>
      <c r="Y360" s="2571"/>
      <c r="Z360" s="2571"/>
      <c r="AA360" s="2571"/>
    </row>
    <row r="361" spans="1:27" ht="16.5" customHeight="1">
      <c r="A361" s="2571"/>
      <c r="B361" s="2571"/>
      <c r="C361" s="2571"/>
      <c r="D361" s="73"/>
      <c r="E361" s="73"/>
      <c r="F361" s="2629"/>
      <c r="G361" s="2571"/>
      <c r="H361" s="2571"/>
      <c r="I361" s="2571"/>
      <c r="J361" s="2571"/>
      <c r="K361" s="2571"/>
      <c r="L361" s="2571"/>
      <c r="M361" s="2571"/>
      <c r="N361" s="2571"/>
      <c r="O361" s="2571"/>
      <c r="P361" s="2571"/>
      <c r="Q361" s="2571"/>
      <c r="R361" s="2571"/>
      <c r="S361" s="2571"/>
      <c r="T361" s="2571"/>
      <c r="U361" s="2571"/>
      <c r="V361" s="2571"/>
      <c r="W361" s="2571"/>
      <c r="X361" s="2571"/>
      <c r="Y361" s="2571"/>
      <c r="Z361" s="2571"/>
      <c r="AA361" s="2571"/>
    </row>
    <row r="362" spans="1:27" ht="16.5" customHeight="1">
      <c r="A362" s="2571"/>
      <c r="B362" s="2571"/>
      <c r="C362" s="2571"/>
      <c r="D362" s="73"/>
      <c r="E362" s="73"/>
      <c r="F362" s="2629"/>
      <c r="G362" s="2571"/>
      <c r="H362" s="2571"/>
      <c r="I362" s="2571"/>
      <c r="J362" s="2571"/>
      <c r="K362" s="2571"/>
      <c r="L362" s="2571"/>
      <c r="M362" s="2571"/>
      <c r="N362" s="2571"/>
      <c r="O362" s="2571"/>
      <c r="P362" s="2571"/>
      <c r="Q362" s="2571"/>
      <c r="R362" s="2571"/>
      <c r="S362" s="2571"/>
      <c r="T362" s="2571"/>
      <c r="U362" s="2571"/>
      <c r="V362" s="2571"/>
      <c r="W362" s="2571"/>
      <c r="X362" s="2571"/>
      <c r="Y362" s="2571"/>
      <c r="Z362" s="2571"/>
      <c r="AA362" s="2571"/>
    </row>
    <row r="363" spans="1:27" ht="16.5" customHeight="1">
      <c r="A363" s="2571"/>
      <c r="B363" s="2571"/>
      <c r="C363" s="2571"/>
      <c r="D363" s="73"/>
      <c r="E363" s="73"/>
      <c r="F363" s="2629"/>
      <c r="G363" s="2571"/>
      <c r="H363" s="2571"/>
      <c r="I363" s="2571"/>
      <c r="J363" s="2571"/>
      <c r="K363" s="2571"/>
      <c r="L363" s="2571"/>
      <c r="M363" s="2571"/>
      <c r="N363" s="2571"/>
      <c r="O363" s="2571"/>
      <c r="P363" s="2571"/>
      <c r="Q363" s="2571"/>
      <c r="R363" s="2571"/>
      <c r="S363" s="2571"/>
      <c r="T363" s="2571"/>
      <c r="U363" s="2571"/>
      <c r="V363" s="2571"/>
      <c r="W363" s="2571"/>
      <c r="X363" s="2571"/>
      <c r="Y363" s="2571"/>
      <c r="Z363" s="2571"/>
      <c r="AA363" s="2571"/>
    </row>
    <row r="364" spans="1:27" ht="16.5" customHeight="1">
      <c r="A364" s="2571"/>
      <c r="B364" s="2571"/>
      <c r="C364" s="2571"/>
      <c r="D364" s="73"/>
      <c r="E364" s="73"/>
      <c r="F364" s="2629"/>
      <c r="G364" s="2571"/>
      <c r="H364" s="2571"/>
      <c r="I364" s="2571"/>
      <c r="J364" s="2571"/>
      <c r="K364" s="2571"/>
      <c r="L364" s="2571"/>
      <c r="M364" s="2571"/>
      <c r="N364" s="2571"/>
      <c r="O364" s="2571"/>
      <c r="P364" s="2571"/>
      <c r="Q364" s="2571"/>
      <c r="R364" s="2571"/>
      <c r="S364" s="2571"/>
      <c r="T364" s="2571"/>
      <c r="U364" s="2571"/>
      <c r="V364" s="2571"/>
      <c r="W364" s="2571"/>
      <c r="X364" s="2571"/>
      <c r="Y364" s="2571"/>
      <c r="Z364" s="2571"/>
      <c r="AA364" s="2571"/>
    </row>
    <row r="365" spans="1:27" ht="16.5" customHeight="1">
      <c r="A365" s="2571"/>
      <c r="B365" s="2571"/>
      <c r="C365" s="2571"/>
      <c r="D365" s="73"/>
      <c r="E365" s="73"/>
      <c r="F365" s="2629"/>
      <c r="G365" s="2571"/>
      <c r="H365" s="2571"/>
      <c r="I365" s="2571"/>
      <c r="J365" s="2571"/>
      <c r="K365" s="2571"/>
      <c r="L365" s="2571"/>
      <c r="M365" s="2571"/>
      <c r="N365" s="2571"/>
      <c r="O365" s="2571"/>
      <c r="P365" s="2571"/>
      <c r="Q365" s="2571"/>
      <c r="R365" s="2571"/>
      <c r="S365" s="2571"/>
      <c r="T365" s="2571"/>
      <c r="U365" s="2571"/>
      <c r="V365" s="2571"/>
      <c r="W365" s="2571"/>
      <c r="X365" s="2571"/>
      <c r="Y365" s="2571"/>
      <c r="Z365" s="2571"/>
      <c r="AA365" s="2571"/>
    </row>
    <row r="366" spans="1:27" ht="16.5" customHeight="1">
      <c r="A366" s="2571"/>
      <c r="B366" s="2571"/>
      <c r="C366" s="2571"/>
      <c r="D366" s="73"/>
      <c r="E366" s="73"/>
      <c r="F366" s="2629"/>
      <c r="G366" s="2571"/>
      <c r="H366" s="2571"/>
      <c r="I366" s="2571"/>
      <c r="J366" s="2571"/>
      <c r="K366" s="2571"/>
      <c r="L366" s="2571"/>
      <c r="M366" s="2571"/>
      <c r="N366" s="2571"/>
      <c r="O366" s="2571"/>
      <c r="P366" s="2571"/>
      <c r="Q366" s="2571"/>
      <c r="R366" s="2571"/>
      <c r="S366" s="2571"/>
      <c r="T366" s="2571"/>
      <c r="U366" s="2571"/>
      <c r="V366" s="2571"/>
      <c r="W366" s="2571"/>
      <c r="X366" s="2571"/>
      <c r="Y366" s="2571"/>
      <c r="Z366" s="2571"/>
      <c r="AA366" s="2571"/>
    </row>
    <row r="367" spans="1:27" ht="16.5" customHeight="1">
      <c r="A367" s="2571"/>
      <c r="B367" s="2571"/>
      <c r="C367" s="2571"/>
      <c r="D367" s="73"/>
      <c r="E367" s="73"/>
      <c r="F367" s="2629"/>
      <c r="G367" s="2571"/>
      <c r="H367" s="2571"/>
      <c r="I367" s="2571"/>
      <c r="J367" s="2571"/>
      <c r="K367" s="2571"/>
      <c r="L367" s="2571"/>
      <c r="M367" s="2571"/>
      <c r="N367" s="2571"/>
      <c r="O367" s="2571"/>
      <c r="P367" s="2571"/>
      <c r="Q367" s="2571"/>
      <c r="R367" s="2571"/>
      <c r="S367" s="2571"/>
      <c r="T367" s="2571"/>
      <c r="U367" s="2571"/>
      <c r="V367" s="2571"/>
      <c r="W367" s="2571"/>
      <c r="X367" s="2571"/>
      <c r="Y367" s="2571"/>
      <c r="Z367" s="2571"/>
      <c r="AA367" s="2571"/>
    </row>
    <row r="368" spans="1:27" ht="16.5" customHeight="1">
      <c r="A368" s="2571"/>
      <c r="B368" s="2571"/>
      <c r="C368" s="2571"/>
      <c r="D368" s="73"/>
      <c r="E368" s="73"/>
      <c r="F368" s="2629"/>
      <c r="G368" s="2571"/>
      <c r="H368" s="2571"/>
      <c r="I368" s="2571"/>
      <c r="J368" s="2571"/>
      <c r="K368" s="2571"/>
      <c r="L368" s="2571"/>
      <c r="M368" s="2571"/>
      <c r="N368" s="2571"/>
      <c r="O368" s="2571"/>
      <c r="P368" s="2571"/>
      <c r="Q368" s="2571"/>
      <c r="R368" s="2571"/>
      <c r="S368" s="2571"/>
      <c r="T368" s="2571"/>
      <c r="U368" s="2571"/>
      <c r="V368" s="2571"/>
      <c r="W368" s="2571"/>
      <c r="X368" s="2571"/>
      <c r="Y368" s="2571"/>
      <c r="Z368" s="2571"/>
      <c r="AA368" s="2571"/>
    </row>
    <row r="369" spans="1:27" ht="16.5" customHeight="1">
      <c r="A369" s="2571"/>
      <c r="B369" s="2571"/>
      <c r="C369" s="2571"/>
      <c r="D369" s="73"/>
      <c r="E369" s="73"/>
      <c r="F369" s="2629"/>
      <c r="G369" s="2571"/>
      <c r="H369" s="2571"/>
      <c r="I369" s="2571"/>
      <c r="J369" s="2571"/>
      <c r="K369" s="2571"/>
      <c r="L369" s="2571"/>
      <c r="M369" s="2571"/>
      <c r="N369" s="2571"/>
      <c r="O369" s="2571"/>
      <c r="P369" s="2571"/>
      <c r="Q369" s="2571"/>
      <c r="R369" s="2571"/>
      <c r="S369" s="2571"/>
      <c r="T369" s="2571"/>
      <c r="U369" s="2571"/>
      <c r="V369" s="2571"/>
      <c r="W369" s="2571"/>
      <c r="X369" s="2571"/>
      <c r="Y369" s="2571"/>
      <c r="Z369" s="2571"/>
      <c r="AA369" s="2571"/>
    </row>
    <row r="370" spans="1:27" ht="16.5" customHeight="1">
      <c r="A370" s="2571"/>
      <c r="B370" s="2571"/>
      <c r="C370" s="2571"/>
      <c r="D370" s="73"/>
      <c r="E370" s="73"/>
      <c r="F370" s="2629"/>
      <c r="G370" s="2571"/>
      <c r="H370" s="2571"/>
      <c r="I370" s="2571"/>
      <c r="J370" s="2571"/>
      <c r="K370" s="2571"/>
      <c r="L370" s="2571"/>
      <c r="M370" s="2571"/>
      <c r="N370" s="2571"/>
      <c r="O370" s="2571"/>
      <c r="P370" s="2571"/>
      <c r="Q370" s="2571"/>
      <c r="R370" s="2571"/>
      <c r="S370" s="2571"/>
      <c r="T370" s="2571"/>
      <c r="U370" s="2571"/>
      <c r="V370" s="2571"/>
      <c r="W370" s="2571"/>
      <c r="X370" s="2571"/>
      <c r="Y370" s="2571"/>
      <c r="Z370" s="2571"/>
      <c r="AA370" s="2571"/>
    </row>
    <row r="371" spans="1:27" ht="16.5" customHeight="1">
      <c r="A371" s="2571"/>
      <c r="B371" s="2571"/>
      <c r="C371" s="2571"/>
      <c r="D371" s="73"/>
      <c r="E371" s="73"/>
      <c r="F371" s="2629"/>
      <c r="G371" s="2571"/>
      <c r="H371" s="2571"/>
      <c r="I371" s="2571"/>
      <c r="J371" s="2571"/>
      <c r="K371" s="2571"/>
      <c r="L371" s="2571"/>
      <c r="M371" s="2571"/>
      <c r="N371" s="2571"/>
      <c r="O371" s="2571"/>
      <c r="P371" s="2571"/>
      <c r="Q371" s="2571"/>
      <c r="R371" s="2571"/>
      <c r="S371" s="2571"/>
      <c r="T371" s="2571"/>
      <c r="U371" s="2571"/>
      <c r="V371" s="2571"/>
      <c r="W371" s="2571"/>
      <c r="X371" s="2571"/>
      <c r="Y371" s="2571"/>
      <c r="Z371" s="2571"/>
      <c r="AA371" s="2571"/>
    </row>
    <row r="372" spans="1:27" ht="16.5" customHeight="1">
      <c r="A372" s="2571"/>
      <c r="B372" s="2571"/>
      <c r="C372" s="2571"/>
      <c r="D372" s="73"/>
      <c r="E372" s="73"/>
      <c r="F372" s="2629"/>
      <c r="G372" s="2571"/>
      <c r="H372" s="2571"/>
      <c r="I372" s="2571"/>
      <c r="J372" s="2571"/>
      <c r="K372" s="2571"/>
      <c r="L372" s="2571"/>
      <c r="M372" s="2571"/>
      <c r="N372" s="2571"/>
      <c r="O372" s="2571"/>
      <c r="P372" s="2571"/>
      <c r="Q372" s="2571"/>
      <c r="R372" s="2571"/>
      <c r="S372" s="2571"/>
      <c r="T372" s="2571"/>
      <c r="U372" s="2571"/>
      <c r="V372" s="2571"/>
      <c r="W372" s="2571"/>
      <c r="X372" s="2571"/>
      <c r="Y372" s="2571"/>
      <c r="Z372" s="2571"/>
      <c r="AA372" s="2571"/>
    </row>
    <row r="373" spans="1:27" ht="16.5" customHeight="1">
      <c r="A373" s="2571"/>
      <c r="B373" s="2571"/>
      <c r="C373" s="2571"/>
      <c r="D373" s="73"/>
      <c r="E373" s="73"/>
      <c r="F373" s="2629"/>
      <c r="G373" s="2571"/>
      <c r="H373" s="2571"/>
      <c r="I373" s="2571"/>
      <c r="J373" s="2571"/>
      <c r="K373" s="2571"/>
      <c r="L373" s="2571"/>
      <c r="M373" s="2571"/>
      <c r="N373" s="2571"/>
      <c r="O373" s="2571"/>
      <c r="P373" s="2571"/>
      <c r="Q373" s="2571"/>
      <c r="R373" s="2571"/>
      <c r="S373" s="2571"/>
      <c r="T373" s="2571"/>
      <c r="U373" s="2571"/>
      <c r="V373" s="2571"/>
      <c r="W373" s="2571"/>
      <c r="X373" s="2571"/>
      <c r="Y373" s="2571"/>
      <c r="Z373" s="2571"/>
      <c r="AA373" s="2571"/>
    </row>
    <row r="374" spans="1:27" ht="16.5" customHeight="1">
      <c r="A374" s="2571"/>
      <c r="B374" s="2571"/>
      <c r="C374" s="2571"/>
      <c r="D374" s="73"/>
      <c r="E374" s="73"/>
      <c r="F374" s="2629"/>
      <c r="G374" s="2571"/>
      <c r="H374" s="2571"/>
      <c r="I374" s="2571"/>
      <c r="J374" s="2571"/>
      <c r="K374" s="2571"/>
      <c r="L374" s="2571"/>
      <c r="M374" s="2571"/>
      <c r="N374" s="2571"/>
      <c r="O374" s="2571"/>
      <c r="P374" s="2571"/>
      <c r="Q374" s="2571"/>
      <c r="R374" s="2571"/>
      <c r="S374" s="2571"/>
      <c r="T374" s="2571"/>
      <c r="U374" s="2571"/>
      <c r="V374" s="2571"/>
      <c r="W374" s="2571"/>
      <c r="X374" s="2571"/>
      <c r="Y374" s="2571"/>
      <c r="Z374" s="2571"/>
      <c r="AA374" s="2571"/>
    </row>
    <row r="375" spans="1:27" ht="16.5" customHeight="1">
      <c r="A375" s="2571"/>
      <c r="B375" s="2571"/>
      <c r="C375" s="2571"/>
      <c r="D375" s="73"/>
      <c r="E375" s="73"/>
      <c r="F375" s="2629"/>
      <c r="G375" s="2571"/>
      <c r="H375" s="2571"/>
      <c r="I375" s="2571"/>
      <c r="J375" s="2571"/>
      <c r="K375" s="2571"/>
      <c r="L375" s="2571"/>
      <c r="M375" s="2571"/>
      <c r="N375" s="2571"/>
      <c r="O375" s="2571"/>
      <c r="P375" s="2571"/>
      <c r="Q375" s="2571"/>
      <c r="R375" s="2571"/>
      <c r="S375" s="2571"/>
      <c r="T375" s="2571"/>
      <c r="U375" s="2571"/>
      <c r="V375" s="2571"/>
      <c r="W375" s="2571"/>
      <c r="X375" s="2571"/>
      <c r="Y375" s="2571"/>
      <c r="Z375" s="2571"/>
      <c r="AA375" s="2571"/>
    </row>
    <row r="376" spans="1:27" ht="16.5" customHeight="1">
      <c r="A376" s="2571"/>
      <c r="B376" s="2571"/>
      <c r="C376" s="2571"/>
      <c r="D376" s="73"/>
      <c r="E376" s="73"/>
      <c r="F376" s="2629"/>
      <c r="G376" s="2571"/>
      <c r="H376" s="2571"/>
      <c r="I376" s="2571"/>
      <c r="J376" s="2571"/>
      <c r="K376" s="2571"/>
      <c r="L376" s="2571"/>
      <c r="M376" s="2571"/>
      <c r="N376" s="2571"/>
      <c r="O376" s="2571"/>
      <c r="P376" s="2571"/>
      <c r="Q376" s="2571"/>
      <c r="R376" s="2571"/>
      <c r="S376" s="2571"/>
      <c r="T376" s="2571"/>
      <c r="U376" s="2571"/>
      <c r="V376" s="2571"/>
      <c r="W376" s="2571"/>
      <c r="X376" s="2571"/>
      <c r="Y376" s="2571"/>
      <c r="Z376" s="2571"/>
      <c r="AA376" s="2571"/>
    </row>
    <row r="377" spans="1:27" ht="16.5" customHeight="1">
      <c r="A377" s="2571"/>
      <c r="B377" s="2571"/>
      <c r="C377" s="2571"/>
      <c r="D377" s="73"/>
      <c r="E377" s="73"/>
      <c r="F377" s="2629"/>
      <c r="G377" s="2571"/>
      <c r="H377" s="2571"/>
      <c r="I377" s="2571"/>
      <c r="J377" s="2571"/>
      <c r="K377" s="2571"/>
      <c r="L377" s="2571"/>
      <c r="M377" s="2571"/>
      <c r="N377" s="2571"/>
      <c r="O377" s="2571"/>
      <c r="P377" s="2571"/>
      <c r="Q377" s="2571"/>
      <c r="R377" s="2571"/>
      <c r="S377" s="2571"/>
      <c r="T377" s="2571"/>
      <c r="U377" s="2571"/>
      <c r="V377" s="2571"/>
      <c r="W377" s="2571"/>
      <c r="X377" s="2571"/>
      <c r="Y377" s="2571"/>
      <c r="Z377" s="2571"/>
      <c r="AA377" s="2571"/>
    </row>
    <row r="378" spans="1:27" ht="16.5" customHeight="1">
      <c r="A378" s="2571"/>
      <c r="B378" s="2571"/>
      <c r="C378" s="2571"/>
      <c r="D378" s="73"/>
      <c r="E378" s="73"/>
      <c r="F378" s="2629"/>
      <c r="G378" s="2571"/>
      <c r="H378" s="2571"/>
      <c r="I378" s="2571"/>
      <c r="J378" s="2571"/>
      <c r="K378" s="2571"/>
      <c r="L378" s="2571"/>
      <c r="M378" s="2571"/>
      <c r="N378" s="2571"/>
      <c r="O378" s="2571"/>
      <c r="P378" s="2571"/>
      <c r="Q378" s="2571"/>
      <c r="R378" s="2571"/>
      <c r="S378" s="2571"/>
      <c r="T378" s="2571"/>
      <c r="U378" s="2571"/>
      <c r="V378" s="2571"/>
      <c r="W378" s="2571"/>
      <c r="X378" s="2571"/>
      <c r="Y378" s="2571"/>
      <c r="Z378" s="2571"/>
      <c r="AA378" s="2571"/>
    </row>
    <row r="379" spans="1:27" ht="16.5" customHeight="1">
      <c r="A379" s="2571"/>
      <c r="B379" s="2571"/>
      <c r="C379" s="2571"/>
      <c r="D379" s="73"/>
      <c r="E379" s="73"/>
      <c r="F379" s="2629"/>
      <c r="G379" s="2571"/>
      <c r="H379" s="2571"/>
      <c r="I379" s="2571"/>
      <c r="J379" s="2571"/>
      <c r="K379" s="2571"/>
      <c r="L379" s="2571"/>
      <c r="M379" s="2571"/>
      <c r="N379" s="2571"/>
      <c r="O379" s="2571"/>
      <c r="P379" s="2571"/>
      <c r="Q379" s="2571"/>
      <c r="R379" s="2571"/>
      <c r="S379" s="2571"/>
      <c r="T379" s="2571"/>
      <c r="U379" s="2571"/>
      <c r="V379" s="2571"/>
      <c r="W379" s="2571"/>
      <c r="X379" s="2571"/>
      <c r="Y379" s="2571"/>
      <c r="Z379" s="2571"/>
      <c r="AA379" s="2571"/>
    </row>
    <row r="380" spans="1:27" ht="16.5" customHeight="1">
      <c r="A380" s="2571"/>
      <c r="B380" s="2571"/>
      <c r="C380" s="2571"/>
      <c r="D380" s="73"/>
      <c r="E380" s="73"/>
      <c r="F380" s="2629"/>
      <c r="G380" s="2571"/>
      <c r="H380" s="2571"/>
      <c r="I380" s="2571"/>
      <c r="J380" s="2571"/>
      <c r="K380" s="2571"/>
      <c r="L380" s="2571"/>
      <c r="M380" s="2571"/>
      <c r="N380" s="2571"/>
      <c r="O380" s="2571"/>
      <c r="P380" s="2571"/>
      <c r="Q380" s="2571"/>
      <c r="R380" s="2571"/>
      <c r="S380" s="2571"/>
      <c r="T380" s="2571"/>
      <c r="U380" s="2571"/>
      <c r="V380" s="2571"/>
      <c r="W380" s="2571"/>
      <c r="X380" s="2571"/>
      <c r="Y380" s="2571"/>
      <c r="Z380" s="2571"/>
      <c r="AA380" s="2571"/>
    </row>
    <row r="381" spans="1:27" ht="16.5" customHeight="1">
      <c r="A381" s="2571"/>
      <c r="B381" s="2571"/>
      <c r="C381" s="2571"/>
      <c r="D381" s="73"/>
      <c r="E381" s="73"/>
      <c r="F381" s="2629"/>
      <c r="G381" s="2571"/>
      <c r="H381" s="2571"/>
      <c r="I381" s="2571"/>
      <c r="J381" s="2571"/>
      <c r="K381" s="2571"/>
      <c r="L381" s="2571"/>
      <c r="M381" s="2571"/>
      <c r="N381" s="2571"/>
      <c r="O381" s="2571"/>
      <c r="P381" s="2571"/>
      <c r="Q381" s="2571"/>
      <c r="R381" s="2571"/>
      <c r="S381" s="2571"/>
      <c r="T381" s="2571"/>
      <c r="U381" s="2571"/>
      <c r="V381" s="2571"/>
      <c r="W381" s="2571"/>
      <c r="X381" s="2571"/>
      <c r="Y381" s="2571"/>
      <c r="Z381" s="2571"/>
      <c r="AA381" s="2571"/>
    </row>
    <row r="382" spans="1:27" ht="16.5" customHeight="1">
      <c r="A382" s="2571"/>
      <c r="B382" s="2571"/>
      <c r="C382" s="2571"/>
      <c r="D382" s="73"/>
      <c r="E382" s="73"/>
      <c r="F382" s="2629"/>
      <c r="G382" s="2571"/>
      <c r="H382" s="2571"/>
      <c r="I382" s="2571"/>
      <c r="J382" s="2571"/>
      <c r="K382" s="2571"/>
      <c r="L382" s="2571"/>
      <c r="M382" s="2571"/>
      <c r="N382" s="2571"/>
      <c r="O382" s="2571"/>
      <c r="P382" s="2571"/>
      <c r="Q382" s="2571"/>
      <c r="R382" s="2571"/>
      <c r="S382" s="2571"/>
      <c r="T382" s="2571"/>
      <c r="U382" s="2571"/>
      <c r="V382" s="2571"/>
      <c r="W382" s="2571"/>
      <c r="X382" s="2571"/>
      <c r="Y382" s="2571"/>
      <c r="Z382" s="2571"/>
      <c r="AA382" s="2571"/>
    </row>
    <row r="383" spans="1:27" ht="16.5" customHeight="1">
      <c r="A383" s="2571"/>
      <c r="B383" s="2571"/>
      <c r="C383" s="2571"/>
      <c r="D383" s="73"/>
      <c r="E383" s="73"/>
      <c r="F383" s="2629"/>
      <c r="G383" s="2571"/>
      <c r="H383" s="2571"/>
      <c r="I383" s="2571"/>
      <c r="J383" s="2571"/>
      <c r="K383" s="2571"/>
      <c r="L383" s="2571"/>
      <c r="M383" s="2571"/>
      <c r="N383" s="2571"/>
      <c r="O383" s="2571"/>
      <c r="P383" s="2571"/>
      <c r="Q383" s="2571"/>
      <c r="R383" s="2571"/>
      <c r="S383" s="2571"/>
      <c r="T383" s="2571"/>
      <c r="U383" s="2571"/>
      <c r="V383" s="2571"/>
      <c r="W383" s="2571"/>
      <c r="X383" s="2571"/>
      <c r="Y383" s="2571"/>
      <c r="Z383" s="2571"/>
      <c r="AA383" s="2571"/>
    </row>
    <row r="384" spans="1:27" ht="16.5" customHeight="1">
      <c r="A384" s="2571"/>
      <c r="B384" s="2571"/>
      <c r="C384" s="2571"/>
      <c r="D384" s="73"/>
      <c r="E384" s="73"/>
      <c r="F384" s="2629"/>
      <c r="G384" s="2571"/>
      <c r="H384" s="2571"/>
      <c r="I384" s="2571"/>
      <c r="J384" s="2571"/>
      <c r="K384" s="2571"/>
      <c r="L384" s="2571"/>
      <c r="M384" s="2571"/>
      <c r="N384" s="2571"/>
      <c r="O384" s="2571"/>
      <c r="P384" s="2571"/>
      <c r="Q384" s="2571"/>
      <c r="R384" s="2571"/>
      <c r="S384" s="2571"/>
      <c r="T384" s="2571"/>
      <c r="U384" s="2571"/>
      <c r="V384" s="2571"/>
      <c r="W384" s="2571"/>
      <c r="X384" s="2571"/>
      <c r="Y384" s="2571"/>
      <c r="Z384" s="2571"/>
      <c r="AA384" s="2571"/>
    </row>
    <row r="385" spans="1:27" ht="16.5" customHeight="1">
      <c r="A385" s="2571"/>
      <c r="B385" s="2571"/>
      <c r="C385" s="2571"/>
      <c r="D385" s="73"/>
      <c r="E385" s="73"/>
      <c r="F385" s="2629"/>
      <c r="G385" s="2571"/>
      <c r="H385" s="2571"/>
      <c r="I385" s="2571"/>
      <c r="J385" s="2571"/>
      <c r="K385" s="2571"/>
      <c r="L385" s="2571"/>
      <c r="M385" s="2571"/>
      <c r="N385" s="2571"/>
      <c r="O385" s="2571"/>
      <c r="P385" s="2571"/>
      <c r="Q385" s="2571"/>
      <c r="R385" s="2571"/>
      <c r="S385" s="2571"/>
      <c r="T385" s="2571"/>
      <c r="U385" s="2571"/>
      <c r="V385" s="2571"/>
      <c r="W385" s="2571"/>
      <c r="X385" s="2571"/>
      <c r="Y385" s="2571"/>
      <c r="Z385" s="2571"/>
      <c r="AA385" s="2571"/>
    </row>
    <row r="386" spans="1:27" ht="16.5" customHeight="1">
      <c r="A386" s="2571"/>
      <c r="B386" s="2571"/>
      <c r="C386" s="2571"/>
      <c r="D386" s="73"/>
      <c r="E386" s="73"/>
      <c r="F386" s="2629"/>
      <c r="G386" s="2571"/>
      <c r="H386" s="2571"/>
      <c r="I386" s="2571"/>
      <c r="J386" s="2571"/>
      <c r="K386" s="2571"/>
      <c r="L386" s="2571"/>
      <c r="M386" s="2571"/>
      <c r="N386" s="2571"/>
      <c r="O386" s="2571"/>
      <c r="P386" s="2571"/>
      <c r="Q386" s="2571"/>
      <c r="R386" s="2571"/>
      <c r="S386" s="2571"/>
      <c r="T386" s="2571"/>
      <c r="U386" s="2571"/>
      <c r="V386" s="2571"/>
      <c r="W386" s="2571"/>
      <c r="X386" s="2571"/>
      <c r="Y386" s="2571"/>
      <c r="Z386" s="2571"/>
      <c r="AA386" s="2571"/>
    </row>
    <row r="387" spans="1:27" ht="16.5" customHeight="1">
      <c r="A387" s="2571"/>
      <c r="B387" s="2571"/>
      <c r="C387" s="2571"/>
      <c r="D387" s="73"/>
      <c r="E387" s="73"/>
      <c r="F387" s="2629"/>
      <c r="G387" s="2571"/>
      <c r="H387" s="2571"/>
      <c r="I387" s="2571"/>
      <c r="J387" s="2571"/>
      <c r="K387" s="2571"/>
      <c r="L387" s="2571"/>
      <c r="M387" s="2571"/>
      <c r="N387" s="2571"/>
      <c r="O387" s="2571"/>
      <c r="P387" s="2571"/>
      <c r="Q387" s="2571"/>
      <c r="R387" s="2571"/>
      <c r="S387" s="2571"/>
      <c r="T387" s="2571"/>
      <c r="U387" s="2571"/>
      <c r="V387" s="2571"/>
      <c r="W387" s="2571"/>
      <c r="X387" s="2571"/>
      <c r="Y387" s="2571"/>
      <c r="Z387" s="2571"/>
      <c r="AA387" s="2571"/>
    </row>
    <row r="388" spans="1:27" ht="16.5" customHeight="1">
      <c r="A388" s="2571"/>
      <c r="B388" s="2571"/>
      <c r="C388" s="2571"/>
      <c r="D388" s="73"/>
      <c r="E388" s="73"/>
      <c r="F388" s="2629"/>
      <c r="G388" s="2571"/>
      <c r="H388" s="2571"/>
      <c r="I388" s="2571"/>
      <c r="J388" s="2571"/>
      <c r="K388" s="2571"/>
      <c r="L388" s="2571"/>
      <c r="M388" s="2571"/>
      <c r="N388" s="2571"/>
      <c r="O388" s="2571"/>
      <c r="P388" s="2571"/>
      <c r="Q388" s="2571"/>
      <c r="R388" s="2571"/>
      <c r="S388" s="2571"/>
      <c r="T388" s="2571"/>
      <c r="U388" s="2571"/>
      <c r="V388" s="2571"/>
      <c r="W388" s="2571"/>
      <c r="X388" s="2571"/>
      <c r="Y388" s="2571"/>
      <c r="Z388" s="2571"/>
      <c r="AA388" s="2571"/>
    </row>
    <row r="389" spans="1:27" ht="16.5" customHeight="1">
      <c r="A389" s="2571"/>
      <c r="B389" s="2571"/>
      <c r="C389" s="2571"/>
      <c r="D389" s="73"/>
      <c r="E389" s="73"/>
      <c r="F389" s="2629"/>
      <c r="G389" s="2571"/>
      <c r="H389" s="2571"/>
      <c r="I389" s="2571"/>
      <c r="J389" s="2571"/>
      <c r="K389" s="2571"/>
      <c r="L389" s="2571"/>
      <c r="M389" s="2571"/>
      <c r="N389" s="2571"/>
      <c r="O389" s="2571"/>
      <c r="P389" s="2571"/>
      <c r="Q389" s="2571"/>
      <c r="R389" s="2571"/>
      <c r="S389" s="2571"/>
      <c r="T389" s="2571"/>
      <c r="U389" s="2571"/>
      <c r="V389" s="2571"/>
      <c r="W389" s="2571"/>
      <c r="X389" s="2571"/>
      <c r="Y389" s="2571"/>
      <c r="Z389" s="2571"/>
      <c r="AA389" s="2571"/>
    </row>
    <row r="390" spans="1:27" ht="16.5" customHeight="1">
      <c r="A390" s="2571"/>
      <c r="B390" s="2571"/>
      <c r="C390" s="2571"/>
      <c r="D390" s="73"/>
      <c r="E390" s="73"/>
      <c r="F390" s="2629"/>
      <c r="G390" s="2571"/>
      <c r="H390" s="2571"/>
      <c r="I390" s="2571"/>
      <c r="J390" s="2571"/>
      <c r="K390" s="2571"/>
      <c r="L390" s="2571"/>
      <c r="M390" s="2571"/>
      <c r="N390" s="2571"/>
      <c r="O390" s="2571"/>
      <c r="P390" s="2571"/>
      <c r="Q390" s="2571"/>
      <c r="R390" s="2571"/>
      <c r="S390" s="2571"/>
      <c r="T390" s="2571"/>
      <c r="U390" s="2571"/>
      <c r="V390" s="2571"/>
      <c r="W390" s="2571"/>
      <c r="X390" s="2571"/>
      <c r="Y390" s="2571"/>
      <c r="Z390" s="2571"/>
      <c r="AA390" s="2571"/>
    </row>
    <row r="391" spans="1:27" ht="16.5" customHeight="1">
      <c r="A391" s="2571"/>
      <c r="B391" s="2571"/>
      <c r="C391" s="2571"/>
      <c r="D391" s="73"/>
      <c r="E391" s="73"/>
      <c r="F391" s="2629"/>
      <c r="G391" s="2571"/>
      <c r="H391" s="2571"/>
      <c r="I391" s="2571"/>
      <c r="J391" s="2571"/>
      <c r="K391" s="2571"/>
      <c r="L391" s="2571"/>
      <c r="M391" s="2571"/>
      <c r="N391" s="2571"/>
      <c r="O391" s="2571"/>
      <c r="P391" s="2571"/>
      <c r="Q391" s="2571"/>
      <c r="R391" s="2571"/>
      <c r="S391" s="2571"/>
      <c r="T391" s="2571"/>
      <c r="U391" s="2571"/>
      <c r="V391" s="2571"/>
      <c r="W391" s="2571"/>
      <c r="X391" s="2571"/>
      <c r="Y391" s="2571"/>
      <c r="Z391" s="2571"/>
      <c r="AA391" s="2571"/>
    </row>
    <row r="392" spans="1:27" ht="16.5" customHeight="1">
      <c r="A392" s="2571"/>
      <c r="B392" s="2571"/>
      <c r="C392" s="2571"/>
      <c r="D392" s="73"/>
      <c r="E392" s="73"/>
      <c r="F392" s="2629"/>
      <c r="G392" s="2571"/>
      <c r="H392" s="2571"/>
      <c r="I392" s="2571"/>
      <c r="J392" s="2571"/>
      <c r="K392" s="2571"/>
      <c r="L392" s="2571"/>
      <c r="M392" s="2571"/>
      <c r="N392" s="2571"/>
      <c r="O392" s="2571"/>
      <c r="P392" s="2571"/>
      <c r="Q392" s="2571"/>
      <c r="R392" s="2571"/>
      <c r="S392" s="2571"/>
      <c r="T392" s="2571"/>
      <c r="U392" s="2571"/>
      <c r="V392" s="2571"/>
      <c r="W392" s="2571"/>
      <c r="X392" s="2571"/>
      <c r="Y392" s="2571"/>
      <c r="Z392" s="2571"/>
      <c r="AA392" s="2571"/>
    </row>
    <row r="393" spans="1:27" ht="16.5" customHeight="1">
      <c r="A393" s="2571"/>
      <c r="B393" s="2571"/>
      <c r="C393" s="2571"/>
      <c r="D393" s="73"/>
      <c r="E393" s="73"/>
      <c r="F393" s="2629"/>
      <c r="G393" s="2571"/>
      <c r="H393" s="2571"/>
      <c r="I393" s="2571"/>
      <c r="J393" s="2571"/>
      <c r="K393" s="2571"/>
      <c r="L393" s="2571"/>
      <c r="M393" s="2571"/>
      <c r="N393" s="2571"/>
      <c r="O393" s="2571"/>
      <c r="P393" s="2571"/>
      <c r="Q393" s="2571"/>
      <c r="R393" s="2571"/>
      <c r="S393" s="2571"/>
      <c r="T393" s="2571"/>
      <c r="U393" s="2571"/>
      <c r="V393" s="2571"/>
      <c r="W393" s="2571"/>
      <c r="X393" s="2571"/>
      <c r="Y393" s="2571"/>
      <c r="Z393" s="2571"/>
      <c r="AA393" s="2571"/>
    </row>
    <row r="394" spans="1:27" ht="16.5" customHeight="1">
      <c r="A394" s="2571"/>
      <c r="B394" s="2571"/>
      <c r="C394" s="2571"/>
      <c r="D394" s="73"/>
      <c r="E394" s="73"/>
      <c r="F394" s="2629"/>
      <c r="G394" s="2571"/>
      <c r="H394" s="2571"/>
      <c r="I394" s="2571"/>
      <c r="J394" s="2571"/>
      <c r="K394" s="2571"/>
      <c r="L394" s="2571"/>
      <c r="M394" s="2571"/>
      <c r="N394" s="2571"/>
      <c r="O394" s="2571"/>
      <c r="P394" s="2571"/>
      <c r="Q394" s="2571"/>
      <c r="R394" s="2571"/>
      <c r="S394" s="2571"/>
      <c r="T394" s="2571"/>
      <c r="U394" s="2571"/>
      <c r="V394" s="2571"/>
      <c r="W394" s="2571"/>
      <c r="X394" s="2571"/>
      <c r="Y394" s="2571"/>
      <c r="Z394" s="2571"/>
      <c r="AA394" s="2571"/>
    </row>
    <row r="395" spans="1:27" ht="16.5" customHeight="1">
      <c r="A395" s="2571"/>
      <c r="B395" s="2571"/>
      <c r="C395" s="2571"/>
      <c r="D395" s="73"/>
      <c r="E395" s="73"/>
      <c r="F395" s="2629"/>
      <c r="G395" s="2571"/>
      <c r="H395" s="2571"/>
      <c r="I395" s="2571"/>
      <c r="J395" s="2571"/>
      <c r="K395" s="2571"/>
      <c r="L395" s="2571"/>
      <c r="M395" s="2571"/>
      <c r="N395" s="2571"/>
      <c r="O395" s="2571"/>
      <c r="P395" s="2571"/>
      <c r="Q395" s="2571"/>
      <c r="R395" s="2571"/>
      <c r="S395" s="2571"/>
      <c r="T395" s="2571"/>
      <c r="U395" s="2571"/>
      <c r="V395" s="2571"/>
      <c r="W395" s="2571"/>
      <c r="X395" s="2571"/>
      <c r="Y395" s="2571"/>
      <c r="Z395" s="2571"/>
      <c r="AA395" s="2571"/>
    </row>
    <row r="396" spans="1:27" ht="16.5" customHeight="1">
      <c r="A396" s="2571"/>
      <c r="B396" s="2571"/>
      <c r="C396" s="2571"/>
      <c r="D396" s="73"/>
      <c r="E396" s="73"/>
      <c r="F396" s="2629"/>
      <c r="G396" s="2571"/>
      <c r="H396" s="2571"/>
      <c r="I396" s="2571"/>
      <c r="J396" s="2571"/>
      <c r="K396" s="2571"/>
      <c r="L396" s="2571"/>
      <c r="M396" s="2571"/>
      <c r="N396" s="2571"/>
      <c r="O396" s="2571"/>
      <c r="P396" s="2571"/>
      <c r="Q396" s="2571"/>
      <c r="R396" s="2571"/>
      <c r="S396" s="2571"/>
      <c r="T396" s="2571"/>
      <c r="U396" s="2571"/>
      <c r="V396" s="2571"/>
      <c r="W396" s="2571"/>
      <c r="X396" s="2571"/>
      <c r="Y396" s="2571"/>
      <c r="Z396" s="2571"/>
      <c r="AA396" s="2571"/>
    </row>
    <row r="397" spans="1:27" ht="16.5" customHeight="1">
      <c r="A397" s="2571"/>
      <c r="B397" s="2571"/>
      <c r="C397" s="2571"/>
      <c r="D397" s="73"/>
      <c r="E397" s="73"/>
      <c r="F397" s="2629"/>
      <c r="G397" s="2571"/>
      <c r="H397" s="2571"/>
      <c r="I397" s="2571"/>
      <c r="J397" s="2571"/>
      <c r="K397" s="2571"/>
      <c r="L397" s="2571"/>
      <c r="M397" s="2571"/>
      <c r="N397" s="2571"/>
      <c r="O397" s="2571"/>
      <c r="P397" s="2571"/>
      <c r="Q397" s="2571"/>
      <c r="R397" s="2571"/>
      <c r="S397" s="2571"/>
      <c r="T397" s="2571"/>
      <c r="U397" s="2571"/>
      <c r="V397" s="2571"/>
      <c r="W397" s="2571"/>
      <c r="X397" s="2571"/>
      <c r="Y397" s="2571"/>
      <c r="Z397" s="2571"/>
      <c r="AA397" s="2571"/>
    </row>
    <row r="398" spans="1:27" ht="16.5" customHeight="1">
      <c r="A398" s="2571"/>
      <c r="B398" s="2571"/>
      <c r="C398" s="2571"/>
      <c r="D398" s="73"/>
      <c r="E398" s="73"/>
      <c r="F398" s="2629"/>
      <c r="G398" s="2571"/>
      <c r="H398" s="2571"/>
      <c r="I398" s="2571"/>
      <c r="J398" s="2571"/>
      <c r="K398" s="2571"/>
      <c r="L398" s="2571"/>
      <c r="M398" s="2571"/>
      <c r="N398" s="2571"/>
      <c r="O398" s="2571"/>
      <c r="P398" s="2571"/>
      <c r="Q398" s="2571"/>
      <c r="R398" s="2571"/>
      <c r="S398" s="2571"/>
      <c r="T398" s="2571"/>
      <c r="U398" s="2571"/>
      <c r="V398" s="2571"/>
      <c r="W398" s="2571"/>
      <c r="X398" s="2571"/>
      <c r="Y398" s="2571"/>
      <c r="Z398" s="2571"/>
      <c r="AA398" s="2571"/>
    </row>
    <row r="399" spans="1:27" ht="16.5" customHeight="1">
      <c r="A399" s="2571"/>
      <c r="B399" s="2571"/>
      <c r="C399" s="2571"/>
      <c r="D399" s="73"/>
      <c r="E399" s="73"/>
      <c r="F399" s="2629"/>
      <c r="G399" s="2571"/>
      <c r="H399" s="2571"/>
      <c r="I399" s="2571"/>
      <c r="J399" s="2571"/>
      <c r="K399" s="2571"/>
      <c r="L399" s="2571"/>
      <c r="M399" s="2571"/>
      <c r="N399" s="2571"/>
      <c r="O399" s="2571"/>
      <c r="P399" s="2571"/>
      <c r="Q399" s="2571"/>
      <c r="R399" s="2571"/>
      <c r="S399" s="2571"/>
      <c r="T399" s="2571"/>
      <c r="U399" s="2571"/>
      <c r="V399" s="2571"/>
      <c r="W399" s="2571"/>
      <c r="X399" s="2571"/>
      <c r="Y399" s="2571"/>
      <c r="Z399" s="2571"/>
      <c r="AA399" s="2571"/>
    </row>
    <row r="400" spans="1:27" ht="16.5" customHeight="1">
      <c r="A400" s="2571"/>
      <c r="B400" s="2571"/>
      <c r="C400" s="2571"/>
      <c r="D400" s="73"/>
      <c r="E400" s="73"/>
      <c r="F400" s="2629"/>
      <c r="G400" s="2571"/>
      <c r="H400" s="2571"/>
      <c r="I400" s="2571"/>
      <c r="J400" s="2571"/>
      <c r="K400" s="2571"/>
      <c r="L400" s="2571"/>
      <c r="M400" s="2571"/>
      <c r="N400" s="2571"/>
      <c r="O400" s="2571"/>
      <c r="P400" s="2571"/>
      <c r="Q400" s="2571"/>
      <c r="R400" s="2571"/>
      <c r="S400" s="2571"/>
      <c r="T400" s="2571"/>
      <c r="U400" s="2571"/>
      <c r="V400" s="2571"/>
      <c r="W400" s="2571"/>
      <c r="X400" s="2571"/>
      <c r="Y400" s="2571"/>
      <c r="Z400" s="2571"/>
      <c r="AA400" s="2571"/>
    </row>
    <row r="401" spans="1:27" ht="16.5" customHeight="1">
      <c r="A401" s="2571"/>
      <c r="B401" s="2571"/>
      <c r="C401" s="2571"/>
      <c r="D401" s="73"/>
      <c r="E401" s="73"/>
      <c r="F401" s="2629"/>
      <c r="G401" s="2571"/>
      <c r="H401" s="2571"/>
      <c r="I401" s="2571"/>
      <c r="J401" s="2571"/>
      <c r="K401" s="2571"/>
      <c r="L401" s="2571"/>
      <c r="M401" s="2571"/>
      <c r="N401" s="2571"/>
      <c r="O401" s="2571"/>
      <c r="P401" s="2571"/>
      <c r="Q401" s="2571"/>
      <c r="R401" s="2571"/>
      <c r="S401" s="2571"/>
      <c r="T401" s="2571"/>
      <c r="U401" s="2571"/>
      <c r="V401" s="2571"/>
      <c r="W401" s="2571"/>
      <c r="X401" s="2571"/>
      <c r="Y401" s="2571"/>
      <c r="Z401" s="2571"/>
      <c r="AA401" s="2571"/>
    </row>
    <row r="402" spans="1:27" ht="16.5" customHeight="1">
      <c r="A402" s="2571"/>
      <c r="B402" s="2571"/>
      <c r="C402" s="2571"/>
      <c r="D402" s="73"/>
      <c r="E402" s="73"/>
      <c r="F402" s="2629"/>
      <c r="G402" s="2571"/>
      <c r="H402" s="2571"/>
      <c r="I402" s="2571"/>
      <c r="J402" s="2571"/>
      <c r="K402" s="2571"/>
      <c r="L402" s="2571"/>
      <c r="M402" s="2571"/>
      <c r="N402" s="2571"/>
      <c r="O402" s="2571"/>
      <c r="P402" s="2571"/>
      <c r="Q402" s="2571"/>
      <c r="R402" s="2571"/>
      <c r="S402" s="2571"/>
      <c r="T402" s="2571"/>
      <c r="U402" s="2571"/>
      <c r="V402" s="2571"/>
      <c r="W402" s="2571"/>
      <c r="X402" s="2571"/>
      <c r="Y402" s="2571"/>
      <c r="Z402" s="2571"/>
      <c r="AA402" s="2571"/>
    </row>
    <row r="403" spans="1:27" ht="16.5" customHeight="1">
      <c r="A403" s="2571"/>
      <c r="B403" s="2571"/>
      <c r="C403" s="2571"/>
      <c r="D403" s="73"/>
      <c r="E403" s="73"/>
      <c r="F403" s="2629"/>
      <c r="G403" s="2571"/>
      <c r="H403" s="2571"/>
      <c r="I403" s="2571"/>
      <c r="J403" s="2571"/>
      <c r="K403" s="2571"/>
      <c r="L403" s="2571"/>
      <c r="M403" s="2571"/>
      <c r="N403" s="2571"/>
      <c r="O403" s="2571"/>
      <c r="P403" s="2571"/>
      <c r="Q403" s="2571"/>
      <c r="R403" s="2571"/>
      <c r="S403" s="2571"/>
      <c r="T403" s="2571"/>
      <c r="U403" s="2571"/>
      <c r="V403" s="2571"/>
      <c r="W403" s="2571"/>
      <c r="X403" s="2571"/>
      <c r="Y403" s="2571"/>
      <c r="Z403" s="2571"/>
      <c r="AA403" s="2571"/>
    </row>
    <row r="404" spans="1:27" ht="16.5" customHeight="1">
      <c r="A404" s="2571"/>
      <c r="B404" s="2571"/>
      <c r="C404" s="2571"/>
      <c r="D404" s="73"/>
      <c r="E404" s="73"/>
      <c r="F404" s="2629"/>
      <c r="G404" s="2571"/>
      <c r="H404" s="2571"/>
      <c r="I404" s="2571"/>
      <c r="J404" s="2571"/>
      <c r="K404" s="2571"/>
      <c r="L404" s="2571"/>
      <c r="M404" s="2571"/>
      <c r="N404" s="2571"/>
      <c r="O404" s="2571"/>
      <c r="P404" s="2571"/>
      <c r="Q404" s="2571"/>
      <c r="R404" s="2571"/>
      <c r="S404" s="2571"/>
      <c r="T404" s="2571"/>
      <c r="U404" s="2571"/>
      <c r="V404" s="2571"/>
      <c r="W404" s="2571"/>
      <c r="X404" s="2571"/>
      <c r="Y404" s="2571"/>
      <c r="Z404" s="2571"/>
      <c r="AA404" s="2571"/>
    </row>
    <row r="405" spans="1:27" ht="16.5" customHeight="1">
      <c r="A405" s="2571"/>
      <c r="B405" s="2571"/>
      <c r="C405" s="2571"/>
      <c r="D405" s="73"/>
      <c r="E405" s="73"/>
      <c r="F405" s="2629"/>
      <c r="G405" s="2571"/>
      <c r="H405" s="2571"/>
      <c r="I405" s="2571"/>
      <c r="J405" s="2571"/>
      <c r="K405" s="2571"/>
      <c r="L405" s="2571"/>
      <c r="M405" s="2571"/>
      <c r="N405" s="2571"/>
      <c r="O405" s="2571"/>
      <c r="P405" s="2571"/>
      <c r="Q405" s="2571"/>
      <c r="R405" s="2571"/>
      <c r="S405" s="2571"/>
      <c r="T405" s="2571"/>
      <c r="U405" s="2571"/>
      <c r="V405" s="2571"/>
      <c r="W405" s="2571"/>
      <c r="X405" s="2571"/>
      <c r="Y405" s="2571"/>
      <c r="Z405" s="2571"/>
      <c r="AA405" s="2571"/>
    </row>
    <row r="406" spans="1:27" ht="16.5" customHeight="1">
      <c r="A406" s="2571"/>
      <c r="B406" s="2571"/>
      <c r="C406" s="2571"/>
      <c r="D406" s="73"/>
      <c r="E406" s="73"/>
      <c r="F406" s="2629"/>
      <c r="G406" s="2571"/>
      <c r="H406" s="2571"/>
      <c r="I406" s="2571"/>
      <c r="J406" s="2571"/>
      <c r="K406" s="2571"/>
      <c r="L406" s="2571"/>
      <c r="M406" s="2571"/>
      <c r="N406" s="2571"/>
      <c r="O406" s="2571"/>
      <c r="P406" s="2571"/>
      <c r="Q406" s="2571"/>
      <c r="R406" s="2571"/>
      <c r="S406" s="2571"/>
      <c r="T406" s="2571"/>
      <c r="U406" s="2571"/>
      <c r="V406" s="2571"/>
      <c r="W406" s="2571"/>
      <c r="X406" s="2571"/>
      <c r="Y406" s="2571"/>
      <c r="Z406" s="2571"/>
      <c r="AA406" s="2571"/>
    </row>
    <row r="407" spans="1:27" ht="16.5" customHeight="1">
      <c r="A407" s="2571"/>
      <c r="B407" s="2571"/>
      <c r="C407" s="2571"/>
      <c r="D407" s="73"/>
      <c r="E407" s="73"/>
      <c r="F407" s="2629"/>
      <c r="G407" s="2571"/>
      <c r="H407" s="2571"/>
      <c r="I407" s="2571"/>
      <c r="J407" s="2571"/>
      <c r="K407" s="2571"/>
      <c r="L407" s="2571"/>
      <c r="M407" s="2571"/>
      <c r="N407" s="2571"/>
      <c r="O407" s="2571"/>
      <c r="P407" s="2571"/>
      <c r="Q407" s="2571"/>
      <c r="R407" s="2571"/>
      <c r="S407" s="2571"/>
      <c r="T407" s="2571"/>
      <c r="U407" s="2571"/>
      <c r="V407" s="2571"/>
      <c r="W407" s="2571"/>
      <c r="X407" s="2571"/>
      <c r="Y407" s="2571"/>
      <c r="Z407" s="2571"/>
      <c r="AA407" s="2571"/>
    </row>
    <row r="408" spans="1:27" ht="16.5" customHeight="1">
      <c r="A408" s="2571"/>
      <c r="B408" s="2571"/>
      <c r="C408" s="2571"/>
      <c r="D408" s="73"/>
      <c r="E408" s="73"/>
      <c r="F408" s="2629"/>
      <c r="G408" s="2571"/>
      <c r="H408" s="2571"/>
      <c r="I408" s="2571"/>
      <c r="J408" s="2571"/>
      <c r="K408" s="2571"/>
      <c r="L408" s="2571"/>
      <c r="M408" s="2571"/>
      <c r="N408" s="2571"/>
      <c r="O408" s="2571"/>
      <c r="P408" s="2571"/>
      <c r="Q408" s="2571"/>
      <c r="R408" s="2571"/>
      <c r="S408" s="2571"/>
      <c r="T408" s="2571"/>
      <c r="U408" s="2571"/>
      <c r="V408" s="2571"/>
      <c r="W408" s="2571"/>
      <c r="X408" s="2571"/>
      <c r="Y408" s="2571"/>
      <c r="Z408" s="2571"/>
      <c r="AA408" s="2571"/>
    </row>
    <row r="409" spans="1:27" ht="16.5" customHeight="1">
      <c r="A409" s="2571"/>
      <c r="B409" s="2571"/>
      <c r="C409" s="2571"/>
      <c r="D409" s="73"/>
      <c r="E409" s="73"/>
      <c r="F409" s="2629"/>
      <c r="G409" s="2571"/>
      <c r="H409" s="2571"/>
      <c r="I409" s="2571"/>
      <c r="J409" s="2571"/>
      <c r="K409" s="2571"/>
      <c r="L409" s="2571"/>
      <c r="M409" s="2571"/>
      <c r="N409" s="2571"/>
      <c r="O409" s="2571"/>
      <c r="P409" s="2571"/>
      <c r="Q409" s="2571"/>
      <c r="R409" s="2571"/>
      <c r="S409" s="2571"/>
      <c r="T409" s="2571"/>
      <c r="U409" s="2571"/>
      <c r="V409" s="2571"/>
      <c r="W409" s="2571"/>
      <c r="X409" s="2571"/>
      <c r="Y409" s="2571"/>
      <c r="Z409" s="2571"/>
      <c r="AA409" s="2571"/>
    </row>
    <row r="410" spans="1:27" ht="16.5" customHeight="1">
      <c r="A410" s="2571"/>
      <c r="B410" s="2571"/>
      <c r="C410" s="2571"/>
      <c r="D410" s="73"/>
      <c r="E410" s="73"/>
      <c r="F410" s="2629"/>
      <c r="G410" s="2571"/>
      <c r="H410" s="2571"/>
      <c r="I410" s="2571"/>
      <c r="J410" s="2571"/>
      <c r="K410" s="2571"/>
      <c r="L410" s="2571"/>
      <c r="M410" s="2571"/>
      <c r="N410" s="2571"/>
      <c r="O410" s="2571"/>
      <c r="P410" s="2571"/>
      <c r="Q410" s="2571"/>
      <c r="R410" s="2571"/>
      <c r="S410" s="2571"/>
      <c r="T410" s="2571"/>
      <c r="U410" s="2571"/>
      <c r="V410" s="2571"/>
      <c r="W410" s="2571"/>
      <c r="X410" s="2571"/>
      <c r="Y410" s="2571"/>
      <c r="Z410" s="2571"/>
      <c r="AA410" s="2571"/>
    </row>
    <row r="411" spans="1:27" ht="16.5" customHeight="1">
      <c r="A411" s="2571"/>
      <c r="B411" s="2571"/>
      <c r="C411" s="2571"/>
      <c r="D411" s="73"/>
      <c r="E411" s="73"/>
      <c r="F411" s="2629"/>
      <c r="G411" s="2571"/>
      <c r="H411" s="2571"/>
      <c r="I411" s="2571"/>
      <c r="J411" s="2571"/>
      <c r="K411" s="2571"/>
      <c r="L411" s="2571"/>
      <c r="M411" s="2571"/>
      <c r="N411" s="2571"/>
      <c r="O411" s="2571"/>
      <c r="P411" s="2571"/>
      <c r="Q411" s="2571"/>
      <c r="R411" s="2571"/>
      <c r="S411" s="2571"/>
      <c r="T411" s="2571"/>
      <c r="U411" s="2571"/>
      <c r="V411" s="2571"/>
      <c r="W411" s="2571"/>
      <c r="X411" s="2571"/>
      <c r="Y411" s="2571"/>
      <c r="Z411" s="2571"/>
      <c r="AA411" s="2571"/>
    </row>
    <row r="412" spans="1:27" ht="16.5" customHeight="1">
      <c r="A412" s="2571"/>
      <c r="B412" s="2571"/>
      <c r="C412" s="2571"/>
      <c r="D412" s="73"/>
      <c r="E412" s="73"/>
      <c r="F412" s="2629"/>
      <c r="G412" s="2571"/>
      <c r="H412" s="2571"/>
      <c r="I412" s="2571"/>
      <c r="J412" s="2571"/>
      <c r="K412" s="2571"/>
      <c r="L412" s="2571"/>
      <c r="M412" s="2571"/>
      <c r="N412" s="2571"/>
      <c r="O412" s="2571"/>
      <c r="P412" s="2571"/>
      <c r="Q412" s="2571"/>
      <c r="R412" s="2571"/>
      <c r="S412" s="2571"/>
      <c r="T412" s="2571"/>
      <c r="U412" s="2571"/>
      <c r="V412" s="2571"/>
      <c r="W412" s="2571"/>
      <c r="X412" s="2571"/>
      <c r="Y412" s="2571"/>
      <c r="Z412" s="2571"/>
      <c r="AA412" s="2571"/>
    </row>
    <row r="413" spans="1:27" ht="16.5" customHeight="1">
      <c r="A413" s="2571"/>
      <c r="B413" s="2571"/>
      <c r="C413" s="2571"/>
      <c r="D413" s="73"/>
      <c r="E413" s="73"/>
      <c r="F413" s="2629"/>
      <c r="G413" s="2571"/>
      <c r="H413" s="2571"/>
      <c r="I413" s="2571"/>
      <c r="J413" s="2571"/>
      <c r="K413" s="2571"/>
      <c r="L413" s="2571"/>
      <c r="M413" s="2571"/>
      <c r="N413" s="2571"/>
      <c r="O413" s="2571"/>
      <c r="P413" s="2571"/>
      <c r="Q413" s="2571"/>
      <c r="R413" s="2571"/>
      <c r="S413" s="2571"/>
      <c r="T413" s="2571"/>
      <c r="U413" s="2571"/>
      <c r="V413" s="2571"/>
      <c r="W413" s="2571"/>
      <c r="X413" s="2571"/>
      <c r="Y413" s="2571"/>
      <c r="Z413" s="2571"/>
      <c r="AA413" s="2571"/>
    </row>
    <row r="414" spans="1:27" ht="16.5" customHeight="1">
      <c r="A414" s="2571"/>
      <c r="B414" s="2571"/>
      <c r="C414" s="2571"/>
      <c r="D414" s="73"/>
      <c r="E414" s="73"/>
      <c r="F414" s="2629"/>
      <c r="G414" s="2571"/>
      <c r="H414" s="2571"/>
      <c r="I414" s="2571"/>
      <c r="J414" s="2571"/>
      <c r="K414" s="2571"/>
      <c r="L414" s="2571"/>
      <c r="M414" s="2571"/>
      <c r="N414" s="2571"/>
      <c r="O414" s="2571"/>
      <c r="P414" s="2571"/>
      <c r="Q414" s="2571"/>
      <c r="R414" s="2571"/>
      <c r="S414" s="2571"/>
      <c r="T414" s="2571"/>
      <c r="U414" s="2571"/>
      <c r="V414" s="2571"/>
      <c r="W414" s="2571"/>
      <c r="X414" s="2571"/>
      <c r="Y414" s="2571"/>
      <c r="Z414" s="2571"/>
      <c r="AA414" s="2571"/>
    </row>
    <row r="415" spans="1:27" ht="16.5" customHeight="1">
      <c r="A415" s="2571"/>
      <c r="B415" s="2571"/>
      <c r="C415" s="2571"/>
      <c r="D415" s="73"/>
      <c r="E415" s="73"/>
      <c r="F415" s="2629"/>
      <c r="G415" s="2571"/>
      <c r="H415" s="2571"/>
      <c r="I415" s="2571"/>
      <c r="J415" s="2571"/>
      <c r="K415" s="2571"/>
      <c r="L415" s="2571"/>
      <c r="M415" s="2571"/>
      <c r="N415" s="2571"/>
      <c r="O415" s="2571"/>
      <c r="P415" s="2571"/>
      <c r="Q415" s="2571"/>
      <c r="R415" s="2571"/>
      <c r="S415" s="2571"/>
      <c r="T415" s="2571"/>
      <c r="U415" s="2571"/>
      <c r="V415" s="2571"/>
      <c r="W415" s="2571"/>
      <c r="X415" s="2571"/>
      <c r="Y415" s="2571"/>
      <c r="Z415" s="2571"/>
      <c r="AA415" s="2571"/>
    </row>
    <row r="416" spans="1:27" ht="16.5" customHeight="1">
      <c r="A416" s="2571"/>
      <c r="B416" s="2571"/>
      <c r="C416" s="2571"/>
      <c r="D416" s="73"/>
      <c r="E416" s="73"/>
      <c r="F416" s="2629"/>
      <c r="G416" s="2571"/>
      <c r="H416" s="2571"/>
      <c r="I416" s="2571"/>
      <c r="J416" s="2571"/>
      <c r="K416" s="2571"/>
      <c r="L416" s="2571"/>
      <c r="M416" s="2571"/>
      <c r="N416" s="2571"/>
      <c r="O416" s="2571"/>
      <c r="P416" s="2571"/>
      <c r="Q416" s="2571"/>
      <c r="R416" s="2571"/>
      <c r="S416" s="2571"/>
      <c r="T416" s="2571"/>
      <c r="U416" s="2571"/>
      <c r="V416" s="2571"/>
      <c r="W416" s="2571"/>
      <c r="X416" s="2571"/>
      <c r="Y416" s="2571"/>
      <c r="Z416" s="2571"/>
      <c r="AA416" s="2571"/>
    </row>
    <row r="417" spans="1:27" ht="16.5" customHeight="1">
      <c r="A417" s="2571"/>
      <c r="B417" s="2571"/>
      <c r="C417" s="2571"/>
      <c r="D417" s="73"/>
      <c r="E417" s="73"/>
      <c r="F417" s="2629"/>
      <c r="G417" s="2571"/>
      <c r="H417" s="2571"/>
      <c r="I417" s="2571"/>
      <c r="J417" s="2571"/>
      <c r="K417" s="2571"/>
      <c r="L417" s="2571"/>
      <c r="M417" s="2571"/>
      <c r="N417" s="2571"/>
      <c r="O417" s="2571"/>
      <c r="P417" s="2571"/>
      <c r="Q417" s="2571"/>
      <c r="R417" s="2571"/>
      <c r="S417" s="2571"/>
      <c r="T417" s="2571"/>
      <c r="U417" s="2571"/>
      <c r="V417" s="2571"/>
      <c r="W417" s="2571"/>
      <c r="X417" s="2571"/>
      <c r="Y417" s="2571"/>
      <c r="Z417" s="2571"/>
      <c r="AA417" s="2571"/>
    </row>
    <row r="418" spans="1:27" ht="16.5" customHeight="1">
      <c r="A418" s="2571"/>
      <c r="B418" s="2571"/>
      <c r="C418" s="2571"/>
      <c r="D418" s="73"/>
      <c r="E418" s="73"/>
      <c r="F418" s="2629"/>
      <c r="G418" s="2571"/>
      <c r="H418" s="2571"/>
      <c r="I418" s="2571"/>
      <c r="J418" s="2571"/>
      <c r="K418" s="2571"/>
      <c r="L418" s="2571"/>
      <c r="M418" s="2571"/>
      <c r="N418" s="2571"/>
      <c r="O418" s="2571"/>
      <c r="P418" s="2571"/>
      <c r="Q418" s="2571"/>
      <c r="R418" s="2571"/>
      <c r="S418" s="2571"/>
      <c r="T418" s="2571"/>
      <c r="U418" s="2571"/>
      <c r="V418" s="2571"/>
      <c r="W418" s="2571"/>
      <c r="X418" s="2571"/>
      <c r="Y418" s="2571"/>
      <c r="Z418" s="2571"/>
      <c r="AA418" s="2571"/>
    </row>
    <row r="419" spans="1:27" ht="16.5" customHeight="1">
      <c r="A419" s="2571"/>
      <c r="B419" s="2571"/>
      <c r="C419" s="2571"/>
      <c r="D419" s="73"/>
      <c r="E419" s="73"/>
      <c r="F419" s="2629"/>
      <c r="G419" s="2571"/>
      <c r="H419" s="2571"/>
      <c r="I419" s="2571"/>
      <c r="J419" s="2571"/>
      <c r="K419" s="2571"/>
      <c r="L419" s="2571"/>
      <c r="M419" s="2571"/>
      <c r="N419" s="2571"/>
      <c r="O419" s="2571"/>
      <c r="P419" s="2571"/>
      <c r="Q419" s="2571"/>
      <c r="R419" s="2571"/>
      <c r="S419" s="2571"/>
      <c r="T419" s="2571"/>
      <c r="U419" s="2571"/>
      <c r="V419" s="2571"/>
      <c r="W419" s="2571"/>
      <c r="X419" s="2571"/>
      <c r="Y419" s="2571"/>
      <c r="Z419" s="2571"/>
      <c r="AA419" s="2571"/>
    </row>
    <row r="420" spans="1:27" ht="16.5" customHeight="1">
      <c r="A420" s="2571"/>
      <c r="B420" s="2571"/>
      <c r="C420" s="2571"/>
      <c r="D420" s="73"/>
      <c r="E420" s="73"/>
      <c r="F420" s="2629"/>
      <c r="G420" s="2571"/>
      <c r="H420" s="2571"/>
      <c r="I420" s="2571"/>
      <c r="J420" s="2571"/>
      <c r="K420" s="2571"/>
      <c r="L420" s="2571"/>
      <c r="M420" s="2571"/>
      <c r="N420" s="2571"/>
      <c r="O420" s="2571"/>
      <c r="P420" s="2571"/>
      <c r="Q420" s="2571"/>
      <c r="R420" s="2571"/>
      <c r="S420" s="2571"/>
      <c r="T420" s="2571"/>
      <c r="U420" s="2571"/>
      <c r="V420" s="2571"/>
      <c r="W420" s="2571"/>
      <c r="X420" s="2571"/>
      <c r="Y420" s="2571"/>
      <c r="Z420" s="2571"/>
      <c r="AA420" s="2571"/>
    </row>
    <row r="421" spans="1:27" ht="16.5" customHeight="1">
      <c r="A421" s="2571"/>
      <c r="B421" s="2571"/>
      <c r="C421" s="2571"/>
      <c r="D421" s="73"/>
      <c r="E421" s="73"/>
      <c r="F421" s="2629"/>
      <c r="G421" s="2571"/>
      <c r="H421" s="2571"/>
      <c r="I421" s="2571"/>
      <c r="J421" s="2571"/>
      <c r="K421" s="2571"/>
      <c r="L421" s="2571"/>
      <c r="M421" s="2571"/>
      <c r="N421" s="2571"/>
      <c r="O421" s="2571"/>
      <c r="P421" s="2571"/>
      <c r="Q421" s="2571"/>
      <c r="R421" s="2571"/>
      <c r="S421" s="2571"/>
      <c r="T421" s="2571"/>
      <c r="U421" s="2571"/>
      <c r="V421" s="2571"/>
      <c r="W421" s="2571"/>
      <c r="X421" s="2571"/>
      <c r="Y421" s="2571"/>
      <c r="Z421" s="2571"/>
      <c r="AA421" s="2571"/>
    </row>
    <row r="422" spans="1:27" ht="16.5" customHeight="1">
      <c r="A422" s="2571"/>
      <c r="B422" s="2571"/>
      <c r="C422" s="2571"/>
      <c r="D422" s="73"/>
      <c r="E422" s="73"/>
      <c r="F422" s="2629"/>
      <c r="G422" s="2571"/>
      <c r="H422" s="2571"/>
      <c r="I422" s="2571"/>
      <c r="J422" s="2571"/>
      <c r="K422" s="2571"/>
      <c r="L422" s="2571"/>
      <c r="M422" s="2571"/>
      <c r="N422" s="2571"/>
      <c r="O422" s="2571"/>
      <c r="P422" s="2571"/>
      <c r="Q422" s="2571"/>
      <c r="R422" s="2571"/>
      <c r="S422" s="2571"/>
      <c r="T422" s="2571"/>
      <c r="U422" s="2571"/>
      <c r="V422" s="2571"/>
      <c r="W422" s="2571"/>
      <c r="X422" s="2571"/>
      <c r="Y422" s="2571"/>
      <c r="Z422" s="2571"/>
      <c r="AA422" s="2571"/>
    </row>
    <row r="423" spans="1:27" ht="16.5" customHeight="1">
      <c r="A423" s="2571"/>
      <c r="B423" s="2571"/>
      <c r="C423" s="2571"/>
      <c r="D423" s="73"/>
      <c r="E423" s="73"/>
      <c r="F423" s="2629"/>
      <c r="G423" s="2571"/>
      <c r="H423" s="2571"/>
      <c r="I423" s="2571"/>
      <c r="J423" s="2571"/>
      <c r="K423" s="2571"/>
      <c r="L423" s="2571"/>
      <c r="M423" s="2571"/>
      <c r="N423" s="2571"/>
      <c r="O423" s="2571"/>
      <c r="P423" s="2571"/>
      <c r="Q423" s="2571"/>
      <c r="R423" s="2571"/>
      <c r="S423" s="2571"/>
      <c r="T423" s="2571"/>
      <c r="U423" s="2571"/>
      <c r="V423" s="2571"/>
      <c r="W423" s="2571"/>
      <c r="X423" s="2571"/>
      <c r="Y423" s="2571"/>
      <c r="Z423" s="2571"/>
      <c r="AA423" s="2571"/>
    </row>
    <row r="424" spans="1:27" ht="16.5" customHeight="1">
      <c r="A424" s="2571"/>
      <c r="B424" s="2571"/>
      <c r="C424" s="2571"/>
      <c r="D424" s="73"/>
      <c r="E424" s="73"/>
      <c r="F424" s="2629"/>
      <c r="G424" s="2571"/>
      <c r="H424" s="2571"/>
      <c r="I424" s="2571"/>
      <c r="J424" s="2571"/>
      <c r="K424" s="2571"/>
      <c r="L424" s="2571"/>
      <c r="M424" s="2571"/>
      <c r="N424" s="2571"/>
      <c r="O424" s="2571"/>
      <c r="P424" s="2571"/>
      <c r="Q424" s="2571"/>
      <c r="R424" s="2571"/>
      <c r="S424" s="2571"/>
      <c r="T424" s="2571"/>
      <c r="U424" s="2571"/>
      <c r="V424" s="2571"/>
      <c r="W424" s="2571"/>
      <c r="X424" s="2571"/>
      <c r="Y424" s="2571"/>
      <c r="Z424" s="2571"/>
      <c r="AA424" s="2571"/>
    </row>
    <row r="425" spans="1:27" ht="16.5" customHeight="1">
      <c r="A425" s="2571"/>
      <c r="B425" s="2571"/>
      <c r="C425" s="2571"/>
      <c r="D425" s="73"/>
      <c r="E425" s="73"/>
      <c r="F425" s="2629"/>
      <c r="G425" s="2571"/>
      <c r="H425" s="2571"/>
      <c r="I425" s="2571"/>
      <c r="J425" s="2571"/>
      <c r="K425" s="2571"/>
      <c r="L425" s="2571"/>
      <c r="M425" s="2571"/>
      <c r="N425" s="2571"/>
      <c r="O425" s="2571"/>
      <c r="P425" s="2571"/>
      <c r="Q425" s="2571"/>
      <c r="R425" s="2571"/>
      <c r="S425" s="2571"/>
      <c r="T425" s="2571"/>
      <c r="U425" s="2571"/>
      <c r="V425" s="2571"/>
      <c r="W425" s="2571"/>
      <c r="X425" s="2571"/>
      <c r="Y425" s="2571"/>
      <c r="Z425" s="2571"/>
      <c r="AA425" s="2571"/>
    </row>
    <row r="426" spans="1:27" ht="16.5" customHeight="1">
      <c r="A426" s="2571"/>
      <c r="B426" s="2571"/>
      <c r="C426" s="2571"/>
      <c r="D426" s="73"/>
      <c r="E426" s="73"/>
      <c r="F426" s="2629"/>
      <c r="G426" s="2571"/>
      <c r="H426" s="2571"/>
      <c r="I426" s="2571"/>
      <c r="J426" s="2571"/>
      <c r="K426" s="2571"/>
      <c r="L426" s="2571"/>
      <c r="M426" s="2571"/>
      <c r="N426" s="2571"/>
      <c r="O426" s="2571"/>
      <c r="P426" s="2571"/>
      <c r="Q426" s="2571"/>
      <c r="R426" s="2571"/>
      <c r="S426" s="2571"/>
      <c r="T426" s="2571"/>
      <c r="U426" s="2571"/>
      <c r="V426" s="2571"/>
      <c r="W426" s="2571"/>
      <c r="X426" s="2571"/>
      <c r="Y426" s="2571"/>
      <c r="Z426" s="2571"/>
      <c r="AA426" s="2571"/>
    </row>
    <row r="427" spans="1:27" ht="16.5" customHeight="1">
      <c r="A427" s="2571"/>
      <c r="B427" s="2571"/>
      <c r="C427" s="2571"/>
      <c r="D427" s="73"/>
      <c r="E427" s="73"/>
      <c r="F427" s="2629"/>
      <c r="G427" s="2571"/>
      <c r="H427" s="2571"/>
      <c r="I427" s="2571"/>
      <c r="J427" s="2571"/>
      <c r="K427" s="2571"/>
      <c r="L427" s="2571"/>
      <c r="M427" s="2571"/>
      <c r="N427" s="2571"/>
      <c r="O427" s="2571"/>
      <c r="P427" s="2571"/>
      <c r="Q427" s="2571"/>
      <c r="R427" s="2571"/>
      <c r="S427" s="2571"/>
      <c r="T427" s="2571"/>
      <c r="U427" s="2571"/>
      <c r="V427" s="2571"/>
      <c r="W427" s="2571"/>
      <c r="X427" s="2571"/>
      <c r="Y427" s="2571"/>
      <c r="Z427" s="2571"/>
      <c r="AA427" s="2571"/>
    </row>
    <row r="428" spans="1:27" ht="16.5" customHeight="1">
      <c r="A428" s="2571"/>
      <c r="B428" s="2571"/>
      <c r="C428" s="2571"/>
      <c r="D428" s="73"/>
      <c r="E428" s="73"/>
      <c r="F428" s="2629"/>
      <c r="G428" s="2571"/>
      <c r="H428" s="2571"/>
      <c r="I428" s="2571"/>
      <c r="J428" s="2571"/>
      <c r="K428" s="2571"/>
      <c r="L428" s="2571"/>
      <c r="M428" s="2571"/>
      <c r="N428" s="2571"/>
      <c r="O428" s="2571"/>
      <c r="P428" s="2571"/>
      <c r="Q428" s="2571"/>
      <c r="R428" s="2571"/>
      <c r="S428" s="2571"/>
      <c r="T428" s="2571"/>
      <c r="U428" s="2571"/>
      <c r="V428" s="2571"/>
      <c r="W428" s="2571"/>
      <c r="X428" s="2571"/>
      <c r="Y428" s="2571"/>
      <c r="Z428" s="2571"/>
      <c r="AA428" s="2571"/>
    </row>
    <row r="429" spans="1:27" ht="16.5" customHeight="1">
      <c r="A429" s="2571"/>
      <c r="B429" s="2571"/>
      <c r="C429" s="2571"/>
      <c r="D429" s="73"/>
      <c r="E429" s="73"/>
      <c r="F429" s="2629"/>
      <c r="G429" s="2571"/>
      <c r="H429" s="2571"/>
      <c r="I429" s="2571"/>
      <c r="J429" s="2571"/>
      <c r="K429" s="2571"/>
      <c r="L429" s="2571"/>
      <c r="M429" s="2571"/>
      <c r="N429" s="2571"/>
      <c r="O429" s="2571"/>
      <c r="P429" s="2571"/>
      <c r="Q429" s="2571"/>
      <c r="R429" s="2571"/>
      <c r="S429" s="2571"/>
      <c r="T429" s="2571"/>
      <c r="U429" s="2571"/>
      <c r="V429" s="2571"/>
      <c r="W429" s="2571"/>
      <c r="X429" s="2571"/>
      <c r="Y429" s="2571"/>
      <c r="Z429" s="2571"/>
      <c r="AA429" s="2571"/>
    </row>
    <row r="430" spans="1:27" ht="16.5" customHeight="1">
      <c r="A430" s="2571"/>
      <c r="B430" s="2571"/>
      <c r="C430" s="2571"/>
      <c r="D430" s="73"/>
      <c r="E430" s="73"/>
      <c r="F430" s="2629"/>
      <c r="G430" s="2571"/>
      <c r="H430" s="2571"/>
      <c r="I430" s="2571"/>
      <c r="J430" s="2571"/>
      <c r="K430" s="2571"/>
      <c r="L430" s="2571"/>
      <c r="M430" s="2571"/>
      <c r="N430" s="2571"/>
      <c r="O430" s="2571"/>
      <c r="P430" s="2571"/>
      <c r="Q430" s="2571"/>
      <c r="R430" s="2571"/>
      <c r="S430" s="2571"/>
      <c r="T430" s="2571"/>
      <c r="U430" s="2571"/>
      <c r="V430" s="2571"/>
      <c r="W430" s="2571"/>
      <c r="X430" s="2571"/>
      <c r="Y430" s="2571"/>
      <c r="Z430" s="2571"/>
      <c r="AA430" s="2571"/>
    </row>
    <row r="431" spans="1:27" ht="16.5" customHeight="1">
      <c r="A431" s="2571"/>
      <c r="B431" s="2571"/>
      <c r="C431" s="2571"/>
      <c r="D431" s="73"/>
      <c r="E431" s="73"/>
      <c r="F431" s="2629"/>
      <c r="G431" s="2571"/>
      <c r="H431" s="2571"/>
      <c r="I431" s="2571"/>
      <c r="J431" s="2571"/>
      <c r="K431" s="2571"/>
      <c r="L431" s="2571"/>
      <c r="M431" s="2571"/>
      <c r="N431" s="2571"/>
      <c r="O431" s="2571"/>
      <c r="P431" s="2571"/>
      <c r="Q431" s="2571"/>
      <c r="R431" s="2571"/>
      <c r="S431" s="2571"/>
      <c r="T431" s="2571"/>
      <c r="U431" s="2571"/>
      <c r="V431" s="2571"/>
      <c r="W431" s="2571"/>
      <c r="X431" s="2571"/>
      <c r="Y431" s="2571"/>
      <c r="Z431" s="2571"/>
      <c r="AA431" s="2571"/>
    </row>
    <row r="432" spans="1:27" ht="16.5" customHeight="1">
      <c r="A432" s="2571"/>
      <c r="B432" s="2571"/>
      <c r="C432" s="2571"/>
      <c r="D432" s="73"/>
      <c r="E432" s="73"/>
      <c r="F432" s="2629"/>
      <c r="G432" s="2571"/>
      <c r="H432" s="2571"/>
      <c r="I432" s="2571"/>
      <c r="J432" s="2571"/>
      <c r="K432" s="2571"/>
      <c r="L432" s="2571"/>
      <c r="M432" s="2571"/>
      <c r="N432" s="2571"/>
      <c r="O432" s="2571"/>
      <c r="P432" s="2571"/>
      <c r="Q432" s="2571"/>
      <c r="R432" s="2571"/>
      <c r="S432" s="2571"/>
      <c r="T432" s="2571"/>
      <c r="U432" s="2571"/>
      <c r="V432" s="2571"/>
      <c r="W432" s="2571"/>
      <c r="X432" s="2571"/>
      <c r="Y432" s="2571"/>
      <c r="Z432" s="2571"/>
      <c r="AA432" s="2571"/>
    </row>
    <row r="433" spans="1:27" ht="16.5" customHeight="1">
      <c r="A433" s="2571"/>
      <c r="B433" s="2571"/>
      <c r="C433" s="2571"/>
      <c r="D433" s="73"/>
      <c r="E433" s="73"/>
      <c r="F433" s="2629"/>
      <c r="G433" s="2571"/>
      <c r="H433" s="2571"/>
      <c r="I433" s="2571"/>
      <c r="J433" s="2571"/>
      <c r="K433" s="2571"/>
      <c r="L433" s="2571"/>
      <c r="M433" s="2571"/>
      <c r="N433" s="2571"/>
      <c r="O433" s="2571"/>
      <c r="P433" s="2571"/>
      <c r="Q433" s="2571"/>
      <c r="R433" s="2571"/>
      <c r="S433" s="2571"/>
      <c r="T433" s="2571"/>
      <c r="U433" s="2571"/>
      <c r="V433" s="2571"/>
      <c r="W433" s="2571"/>
      <c r="X433" s="2571"/>
      <c r="Y433" s="2571"/>
      <c r="Z433" s="2571"/>
      <c r="AA433" s="2571"/>
    </row>
    <row r="434" spans="1:27" ht="16.5" customHeight="1">
      <c r="A434" s="2571"/>
      <c r="B434" s="2571"/>
      <c r="C434" s="2571"/>
      <c r="D434" s="73"/>
      <c r="E434" s="73"/>
      <c r="F434" s="2629"/>
      <c r="G434" s="2571"/>
      <c r="H434" s="2571"/>
      <c r="I434" s="2571"/>
      <c r="J434" s="2571"/>
      <c r="K434" s="2571"/>
      <c r="L434" s="2571"/>
      <c r="M434" s="2571"/>
      <c r="N434" s="2571"/>
      <c r="O434" s="2571"/>
      <c r="P434" s="2571"/>
      <c r="Q434" s="2571"/>
      <c r="R434" s="2571"/>
      <c r="S434" s="2571"/>
      <c r="T434" s="2571"/>
      <c r="U434" s="2571"/>
      <c r="V434" s="2571"/>
      <c r="W434" s="2571"/>
      <c r="X434" s="2571"/>
      <c r="Y434" s="2571"/>
      <c r="Z434" s="2571"/>
      <c r="AA434" s="2571"/>
    </row>
    <row r="435" spans="1:27" ht="16.5" customHeight="1">
      <c r="A435" s="2571"/>
      <c r="B435" s="2571"/>
      <c r="C435" s="2571"/>
      <c r="D435" s="73"/>
      <c r="E435" s="73"/>
      <c r="F435" s="2629"/>
      <c r="G435" s="2571"/>
      <c r="H435" s="2571"/>
      <c r="I435" s="2571"/>
      <c r="J435" s="2571"/>
      <c r="K435" s="2571"/>
      <c r="L435" s="2571"/>
      <c r="M435" s="2571"/>
      <c r="N435" s="2571"/>
      <c r="O435" s="2571"/>
      <c r="P435" s="2571"/>
      <c r="Q435" s="2571"/>
      <c r="R435" s="2571"/>
      <c r="S435" s="2571"/>
      <c r="T435" s="2571"/>
      <c r="U435" s="2571"/>
      <c r="V435" s="2571"/>
      <c r="W435" s="2571"/>
      <c r="X435" s="2571"/>
      <c r="Y435" s="2571"/>
      <c r="Z435" s="2571"/>
      <c r="AA435" s="2571"/>
    </row>
    <row r="436" spans="1:27" ht="16.5" customHeight="1">
      <c r="A436" s="2571"/>
      <c r="B436" s="2571"/>
      <c r="C436" s="2571"/>
      <c r="D436" s="73"/>
      <c r="E436" s="73"/>
      <c r="F436" s="2629"/>
      <c r="G436" s="2571"/>
      <c r="H436" s="2571"/>
      <c r="I436" s="2571"/>
      <c r="J436" s="2571"/>
      <c r="K436" s="2571"/>
      <c r="L436" s="2571"/>
      <c r="M436" s="2571"/>
      <c r="N436" s="2571"/>
      <c r="O436" s="2571"/>
      <c r="P436" s="2571"/>
      <c r="Q436" s="2571"/>
      <c r="R436" s="2571"/>
      <c r="S436" s="2571"/>
      <c r="T436" s="2571"/>
      <c r="U436" s="2571"/>
      <c r="V436" s="2571"/>
      <c r="W436" s="2571"/>
      <c r="X436" s="2571"/>
      <c r="Y436" s="2571"/>
      <c r="Z436" s="2571"/>
      <c r="AA436" s="2571"/>
    </row>
    <row r="437" spans="1:27" ht="16.5" customHeight="1">
      <c r="A437" s="2571"/>
      <c r="B437" s="2571"/>
      <c r="C437" s="2571"/>
      <c r="D437" s="73"/>
      <c r="E437" s="73"/>
      <c r="F437" s="2629"/>
      <c r="G437" s="2571"/>
      <c r="H437" s="2571"/>
      <c r="I437" s="2571"/>
      <c r="J437" s="2571"/>
      <c r="K437" s="2571"/>
      <c r="L437" s="2571"/>
      <c r="M437" s="2571"/>
      <c r="N437" s="2571"/>
      <c r="O437" s="2571"/>
      <c r="P437" s="2571"/>
      <c r="Q437" s="2571"/>
      <c r="R437" s="2571"/>
      <c r="S437" s="2571"/>
      <c r="T437" s="2571"/>
      <c r="U437" s="2571"/>
      <c r="V437" s="2571"/>
      <c r="W437" s="2571"/>
      <c r="X437" s="2571"/>
      <c r="Y437" s="2571"/>
      <c r="Z437" s="2571"/>
      <c r="AA437" s="2571"/>
    </row>
    <row r="438" spans="1:27" ht="16.5" customHeight="1">
      <c r="A438" s="2571"/>
      <c r="B438" s="2571"/>
      <c r="C438" s="2571"/>
      <c r="D438" s="73"/>
      <c r="E438" s="73"/>
      <c r="F438" s="2629"/>
      <c r="G438" s="2571"/>
      <c r="H438" s="2571"/>
      <c r="I438" s="2571"/>
      <c r="J438" s="2571"/>
      <c r="K438" s="2571"/>
      <c r="L438" s="2571"/>
      <c r="M438" s="2571"/>
      <c r="N438" s="2571"/>
      <c r="O438" s="2571"/>
      <c r="P438" s="2571"/>
      <c r="Q438" s="2571"/>
      <c r="R438" s="2571"/>
      <c r="S438" s="2571"/>
      <c r="T438" s="2571"/>
      <c r="U438" s="2571"/>
      <c r="V438" s="2571"/>
      <c r="W438" s="2571"/>
      <c r="X438" s="2571"/>
      <c r="Y438" s="2571"/>
      <c r="Z438" s="2571"/>
      <c r="AA438" s="2571"/>
    </row>
    <row r="439" spans="1:27" ht="16.5" customHeight="1">
      <c r="A439" s="2571"/>
      <c r="B439" s="2571"/>
      <c r="C439" s="2571"/>
      <c r="D439" s="73"/>
      <c r="E439" s="73"/>
      <c r="F439" s="2629"/>
      <c r="G439" s="2571"/>
      <c r="H439" s="2571"/>
      <c r="I439" s="2571"/>
      <c r="J439" s="2571"/>
      <c r="K439" s="2571"/>
      <c r="L439" s="2571"/>
      <c r="M439" s="2571"/>
      <c r="N439" s="2571"/>
      <c r="O439" s="2571"/>
      <c r="P439" s="2571"/>
      <c r="Q439" s="2571"/>
      <c r="R439" s="2571"/>
      <c r="S439" s="2571"/>
      <c r="T439" s="2571"/>
      <c r="U439" s="2571"/>
      <c r="V439" s="2571"/>
      <c r="W439" s="2571"/>
      <c r="X439" s="2571"/>
      <c r="Y439" s="2571"/>
      <c r="Z439" s="2571"/>
      <c r="AA439" s="2571"/>
    </row>
    <row r="440" spans="1:27" ht="16.5" customHeight="1">
      <c r="A440" s="2571"/>
      <c r="B440" s="2571"/>
      <c r="C440" s="2571"/>
      <c r="D440" s="73"/>
      <c r="E440" s="73"/>
      <c r="F440" s="2629"/>
      <c r="G440" s="2571"/>
      <c r="H440" s="2571"/>
      <c r="I440" s="2571"/>
      <c r="J440" s="2571"/>
      <c r="K440" s="2571"/>
      <c r="L440" s="2571"/>
      <c r="M440" s="2571"/>
      <c r="N440" s="2571"/>
      <c r="O440" s="2571"/>
      <c r="P440" s="2571"/>
      <c r="Q440" s="2571"/>
      <c r="R440" s="2571"/>
      <c r="S440" s="2571"/>
      <c r="T440" s="2571"/>
      <c r="U440" s="2571"/>
      <c r="V440" s="2571"/>
      <c r="W440" s="2571"/>
      <c r="X440" s="2571"/>
      <c r="Y440" s="2571"/>
      <c r="Z440" s="2571"/>
      <c r="AA440" s="2571"/>
    </row>
    <row r="441" spans="1:27" ht="16.5" customHeight="1">
      <c r="A441" s="2571"/>
      <c r="B441" s="2571"/>
      <c r="C441" s="2571"/>
      <c r="D441" s="73"/>
      <c r="E441" s="73"/>
      <c r="F441" s="2629"/>
      <c r="G441" s="2571"/>
      <c r="H441" s="2571"/>
      <c r="I441" s="2571"/>
      <c r="J441" s="2571"/>
      <c r="K441" s="2571"/>
      <c r="L441" s="2571"/>
      <c r="M441" s="2571"/>
      <c r="N441" s="2571"/>
      <c r="O441" s="2571"/>
      <c r="P441" s="2571"/>
      <c r="Q441" s="2571"/>
      <c r="R441" s="2571"/>
      <c r="S441" s="2571"/>
      <c r="T441" s="2571"/>
      <c r="U441" s="2571"/>
      <c r="V441" s="2571"/>
      <c r="W441" s="2571"/>
      <c r="X441" s="2571"/>
      <c r="Y441" s="2571"/>
      <c r="Z441" s="2571"/>
      <c r="AA441" s="2571"/>
    </row>
    <row r="442" spans="1:27" ht="16.5" customHeight="1">
      <c r="A442" s="2571"/>
      <c r="B442" s="2571"/>
      <c r="C442" s="2571"/>
      <c r="D442" s="73"/>
      <c r="E442" s="73"/>
      <c r="F442" s="2629"/>
      <c r="G442" s="2571"/>
      <c r="H442" s="2571"/>
      <c r="I442" s="2571"/>
      <c r="J442" s="2571"/>
      <c r="K442" s="2571"/>
      <c r="L442" s="2571"/>
      <c r="M442" s="2571"/>
      <c r="N442" s="2571"/>
      <c r="O442" s="2571"/>
      <c r="P442" s="2571"/>
      <c r="Q442" s="2571"/>
      <c r="R442" s="2571"/>
      <c r="S442" s="2571"/>
      <c r="T442" s="2571"/>
      <c r="U442" s="2571"/>
      <c r="V442" s="2571"/>
      <c r="W442" s="2571"/>
      <c r="X442" s="2571"/>
      <c r="Y442" s="2571"/>
      <c r="Z442" s="2571"/>
      <c r="AA442" s="2571"/>
    </row>
    <row r="443" spans="1:27" ht="16.5" customHeight="1">
      <c r="A443" s="2571"/>
      <c r="B443" s="2571"/>
      <c r="C443" s="2571"/>
      <c r="D443" s="73"/>
      <c r="E443" s="73"/>
      <c r="F443" s="2629"/>
      <c r="G443" s="2571"/>
      <c r="H443" s="2571"/>
      <c r="I443" s="2571"/>
      <c r="J443" s="2571"/>
      <c r="K443" s="2571"/>
      <c r="L443" s="2571"/>
      <c r="M443" s="2571"/>
      <c r="N443" s="2571"/>
      <c r="O443" s="2571"/>
      <c r="P443" s="2571"/>
      <c r="Q443" s="2571"/>
      <c r="R443" s="2571"/>
      <c r="S443" s="2571"/>
      <c r="T443" s="2571"/>
      <c r="U443" s="2571"/>
      <c r="V443" s="2571"/>
      <c r="W443" s="2571"/>
      <c r="X443" s="2571"/>
      <c r="Y443" s="2571"/>
      <c r="Z443" s="2571"/>
      <c r="AA443" s="2571"/>
    </row>
    <row r="444" spans="1:27" ht="16.5" customHeight="1">
      <c r="A444" s="2571"/>
      <c r="B444" s="2571"/>
      <c r="C444" s="2571"/>
      <c r="D444" s="73"/>
      <c r="E444" s="73"/>
      <c r="F444" s="2629"/>
      <c r="G444" s="2571"/>
      <c r="H444" s="2571"/>
      <c r="I444" s="2571"/>
      <c r="J444" s="2571"/>
      <c r="K444" s="2571"/>
      <c r="L444" s="2571"/>
      <c r="M444" s="2571"/>
      <c r="N444" s="2571"/>
      <c r="O444" s="2571"/>
      <c r="P444" s="2571"/>
      <c r="Q444" s="2571"/>
      <c r="R444" s="2571"/>
      <c r="S444" s="2571"/>
      <c r="T444" s="2571"/>
      <c r="U444" s="2571"/>
      <c r="V444" s="2571"/>
      <c r="W444" s="2571"/>
      <c r="X444" s="2571"/>
      <c r="Y444" s="2571"/>
      <c r="Z444" s="2571"/>
      <c r="AA444" s="2571"/>
    </row>
    <row r="445" spans="1:27" ht="16.5" customHeight="1">
      <c r="A445" s="2571"/>
      <c r="B445" s="2571"/>
      <c r="C445" s="2571"/>
      <c r="D445" s="73"/>
      <c r="E445" s="73"/>
      <c r="F445" s="2629"/>
      <c r="G445" s="2571"/>
      <c r="H445" s="2571"/>
      <c r="I445" s="2571"/>
      <c r="J445" s="2571"/>
      <c r="K445" s="2571"/>
      <c r="L445" s="2571"/>
      <c r="M445" s="2571"/>
      <c r="N445" s="2571"/>
      <c r="O445" s="2571"/>
      <c r="P445" s="2571"/>
      <c r="Q445" s="2571"/>
      <c r="R445" s="2571"/>
      <c r="S445" s="2571"/>
      <c r="T445" s="2571"/>
      <c r="U445" s="2571"/>
      <c r="V445" s="2571"/>
      <c r="W445" s="2571"/>
      <c r="X445" s="2571"/>
      <c r="Y445" s="2571"/>
      <c r="Z445" s="2571"/>
      <c r="AA445" s="2571"/>
    </row>
    <row r="446" spans="1:27" ht="16.5" customHeight="1">
      <c r="A446" s="2571"/>
      <c r="B446" s="2571"/>
      <c r="C446" s="2571"/>
      <c r="D446" s="73"/>
      <c r="E446" s="73"/>
      <c r="F446" s="2629"/>
      <c r="G446" s="2571"/>
      <c r="H446" s="2571"/>
      <c r="I446" s="2571"/>
      <c r="J446" s="2571"/>
      <c r="K446" s="2571"/>
      <c r="L446" s="2571"/>
      <c r="M446" s="2571"/>
      <c r="N446" s="2571"/>
      <c r="O446" s="2571"/>
      <c r="P446" s="2571"/>
      <c r="Q446" s="2571"/>
      <c r="R446" s="2571"/>
      <c r="S446" s="2571"/>
      <c r="T446" s="2571"/>
      <c r="U446" s="2571"/>
      <c r="V446" s="2571"/>
      <c r="W446" s="2571"/>
      <c r="X446" s="2571"/>
      <c r="Y446" s="2571"/>
      <c r="Z446" s="2571"/>
      <c r="AA446" s="2571"/>
    </row>
    <row r="447" spans="1:27" ht="16.5" customHeight="1">
      <c r="A447" s="2571"/>
      <c r="B447" s="2571"/>
      <c r="C447" s="2571"/>
      <c r="D447" s="73"/>
      <c r="E447" s="73"/>
      <c r="F447" s="2629"/>
      <c r="G447" s="2571"/>
      <c r="H447" s="2571"/>
      <c r="I447" s="2571"/>
      <c r="J447" s="2571"/>
      <c r="K447" s="2571"/>
      <c r="L447" s="2571"/>
      <c r="M447" s="2571"/>
      <c r="N447" s="2571"/>
      <c r="O447" s="2571"/>
      <c r="P447" s="2571"/>
      <c r="Q447" s="2571"/>
      <c r="R447" s="2571"/>
      <c r="S447" s="2571"/>
      <c r="T447" s="2571"/>
      <c r="U447" s="2571"/>
      <c r="V447" s="2571"/>
      <c r="W447" s="2571"/>
      <c r="X447" s="2571"/>
      <c r="Y447" s="2571"/>
      <c r="Z447" s="2571"/>
      <c r="AA447" s="2571"/>
    </row>
    <row r="448" spans="1:27" ht="16.5" customHeight="1">
      <c r="A448" s="2571"/>
      <c r="B448" s="2571"/>
      <c r="C448" s="2571"/>
      <c r="D448" s="73"/>
      <c r="E448" s="73"/>
      <c r="F448" s="2629"/>
      <c r="G448" s="2571"/>
      <c r="H448" s="2571"/>
      <c r="I448" s="2571"/>
      <c r="J448" s="2571"/>
      <c r="K448" s="2571"/>
      <c r="L448" s="2571"/>
      <c r="M448" s="2571"/>
      <c r="N448" s="2571"/>
      <c r="O448" s="2571"/>
      <c r="P448" s="2571"/>
      <c r="Q448" s="2571"/>
      <c r="R448" s="2571"/>
      <c r="S448" s="2571"/>
      <c r="T448" s="2571"/>
      <c r="U448" s="2571"/>
      <c r="V448" s="2571"/>
      <c r="W448" s="2571"/>
      <c r="X448" s="2571"/>
      <c r="Y448" s="2571"/>
      <c r="Z448" s="2571"/>
      <c r="AA448" s="2571"/>
    </row>
    <row r="449" spans="1:27" ht="16.5" customHeight="1">
      <c r="A449" s="2571"/>
      <c r="B449" s="2571"/>
      <c r="C449" s="2571"/>
      <c r="D449" s="73"/>
      <c r="E449" s="73"/>
      <c r="F449" s="2629"/>
      <c r="G449" s="2571"/>
      <c r="H449" s="2571"/>
      <c r="I449" s="2571"/>
      <c r="J449" s="2571"/>
      <c r="K449" s="2571"/>
      <c r="L449" s="2571"/>
      <c r="M449" s="2571"/>
      <c r="N449" s="2571"/>
      <c r="O449" s="2571"/>
      <c r="P449" s="2571"/>
      <c r="Q449" s="2571"/>
      <c r="R449" s="2571"/>
      <c r="S449" s="2571"/>
      <c r="T449" s="2571"/>
      <c r="U449" s="2571"/>
      <c r="V449" s="2571"/>
      <c r="W449" s="2571"/>
      <c r="X449" s="2571"/>
      <c r="Y449" s="2571"/>
      <c r="Z449" s="2571"/>
      <c r="AA449" s="2571"/>
    </row>
    <row r="450" spans="1:27" ht="16.5" customHeight="1">
      <c r="A450" s="2571"/>
      <c r="B450" s="2571"/>
      <c r="C450" s="2571"/>
      <c r="D450" s="73"/>
      <c r="E450" s="73"/>
      <c r="F450" s="2629"/>
      <c r="G450" s="2571"/>
      <c r="H450" s="2571"/>
      <c r="I450" s="2571"/>
      <c r="J450" s="2571"/>
      <c r="K450" s="2571"/>
      <c r="L450" s="2571"/>
      <c r="M450" s="2571"/>
      <c r="N450" s="2571"/>
      <c r="O450" s="2571"/>
      <c r="P450" s="2571"/>
      <c r="Q450" s="2571"/>
      <c r="R450" s="2571"/>
      <c r="S450" s="2571"/>
      <c r="T450" s="2571"/>
      <c r="U450" s="2571"/>
      <c r="V450" s="2571"/>
      <c r="W450" s="2571"/>
      <c r="X450" s="2571"/>
      <c r="Y450" s="2571"/>
      <c r="Z450" s="2571"/>
      <c r="AA450" s="2571"/>
    </row>
    <row r="451" spans="1:27" ht="16.5" customHeight="1">
      <c r="A451" s="2571"/>
      <c r="B451" s="2571"/>
      <c r="C451" s="2571"/>
      <c r="D451" s="73"/>
      <c r="E451" s="73"/>
      <c r="F451" s="2629"/>
      <c r="G451" s="2571"/>
      <c r="H451" s="2571"/>
      <c r="I451" s="2571"/>
      <c r="J451" s="2571"/>
      <c r="K451" s="2571"/>
      <c r="L451" s="2571"/>
      <c r="M451" s="2571"/>
      <c r="N451" s="2571"/>
      <c r="O451" s="2571"/>
      <c r="P451" s="2571"/>
      <c r="Q451" s="2571"/>
      <c r="R451" s="2571"/>
      <c r="S451" s="2571"/>
      <c r="T451" s="2571"/>
      <c r="U451" s="2571"/>
      <c r="V451" s="2571"/>
      <c r="W451" s="2571"/>
      <c r="X451" s="2571"/>
      <c r="Y451" s="2571"/>
      <c r="Z451" s="2571"/>
      <c r="AA451" s="2571"/>
    </row>
    <row r="452" spans="1:27" ht="16.5" customHeight="1">
      <c r="A452" s="2571"/>
      <c r="B452" s="2571"/>
      <c r="C452" s="2571"/>
      <c r="D452" s="73"/>
      <c r="E452" s="73"/>
      <c r="F452" s="2629"/>
      <c r="G452" s="2571"/>
      <c r="H452" s="2571"/>
      <c r="I452" s="2571"/>
      <c r="J452" s="2571"/>
      <c r="K452" s="2571"/>
      <c r="L452" s="2571"/>
      <c r="M452" s="2571"/>
      <c r="N452" s="2571"/>
      <c r="O452" s="2571"/>
      <c r="P452" s="2571"/>
      <c r="Q452" s="2571"/>
      <c r="R452" s="2571"/>
      <c r="S452" s="2571"/>
      <c r="T452" s="2571"/>
      <c r="U452" s="2571"/>
      <c r="V452" s="2571"/>
      <c r="W452" s="2571"/>
      <c r="X452" s="2571"/>
      <c r="Y452" s="2571"/>
      <c r="Z452" s="2571"/>
      <c r="AA452" s="2571"/>
    </row>
    <row r="453" spans="1:27" ht="16.5" customHeight="1">
      <c r="A453" s="2571"/>
      <c r="B453" s="2571"/>
      <c r="C453" s="2571"/>
      <c r="D453" s="73"/>
      <c r="E453" s="73"/>
      <c r="F453" s="2629"/>
      <c r="G453" s="2571"/>
      <c r="H453" s="2571"/>
      <c r="I453" s="2571"/>
      <c r="J453" s="2571"/>
      <c r="K453" s="2571"/>
      <c r="L453" s="2571"/>
      <c r="M453" s="2571"/>
      <c r="N453" s="2571"/>
      <c r="O453" s="2571"/>
      <c r="P453" s="2571"/>
      <c r="Q453" s="2571"/>
      <c r="R453" s="2571"/>
      <c r="S453" s="2571"/>
      <c r="T453" s="2571"/>
      <c r="U453" s="2571"/>
      <c r="V453" s="2571"/>
      <c r="W453" s="2571"/>
      <c r="X453" s="2571"/>
      <c r="Y453" s="2571"/>
      <c r="Z453" s="2571"/>
      <c r="AA453" s="2571"/>
    </row>
    <row r="454" spans="1:27" ht="16.5" customHeight="1">
      <c r="A454" s="2571"/>
      <c r="B454" s="2571"/>
      <c r="C454" s="2571"/>
      <c r="D454" s="73"/>
      <c r="E454" s="73"/>
      <c r="F454" s="2629"/>
      <c r="G454" s="2571"/>
      <c r="H454" s="2571"/>
      <c r="I454" s="2571"/>
      <c r="J454" s="2571"/>
      <c r="K454" s="2571"/>
      <c r="L454" s="2571"/>
      <c r="M454" s="2571"/>
      <c r="N454" s="2571"/>
      <c r="O454" s="2571"/>
      <c r="P454" s="2571"/>
      <c r="Q454" s="2571"/>
      <c r="R454" s="2571"/>
      <c r="S454" s="2571"/>
      <c r="T454" s="2571"/>
      <c r="U454" s="2571"/>
      <c r="V454" s="2571"/>
      <c r="W454" s="2571"/>
      <c r="X454" s="2571"/>
      <c r="Y454" s="2571"/>
      <c r="Z454" s="2571"/>
      <c r="AA454" s="2571"/>
    </row>
    <row r="455" spans="1:27" ht="16.5" customHeight="1">
      <c r="A455" s="2571"/>
      <c r="B455" s="2571"/>
      <c r="C455" s="2571"/>
      <c r="D455" s="73"/>
      <c r="E455" s="73"/>
      <c r="F455" s="2629"/>
      <c r="G455" s="2571"/>
      <c r="H455" s="2571"/>
      <c r="I455" s="2571"/>
      <c r="J455" s="2571"/>
      <c r="K455" s="2571"/>
      <c r="L455" s="2571"/>
      <c r="M455" s="2571"/>
      <c r="N455" s="2571"/>
      <c r="O455" s="2571"/>
      <c r="P455" s="2571"/>
      <c r="Q455" s="2571"/>
      <c r="R455" s="2571"/>
      <c r="S455" s="2571"/>
      <c r="T455" s="2571"/>
      <c r="U455" s="2571"/>
      <c r="V455" s="2571"/>
      <c r="W455" s="2571"/>
      <c r="X455" s="2571"/>
      <c r="Y455" s="2571"/>
      <c r="Z455" s="2571"/>
      <c r="AA455" s="2571"/>
    </row>
    <row r="456" spans="1:27" ht="16.5" customHeight="1">
      <c r="A456" s="2571"/>
      <c r="B456" s="2571"/>
      <c r="C456" s="2571"/>
      <c r="D456" s="73"/>
      <c r="E456" s="73"/>
      <c r="F456" s="2629"/>
      <c r="G456" s="2571"/>
      <c r="H456" s="2571"/>
      <c r="I456" s="2571"/>
      <c r="J456" s="2571"/>
      <c r="K456" s="2571"/>
      <c r="L456" s="2571"/>
      <c r="M456" s="2571"/>
      <c r="N456" s="2571"/>
      <c r="O456" s="2571"/>
      <c r="P456" s="2571"/>
      <c r="Q456" s="2571"/>
      <c r="R456" s="2571"/>
      <c r="S456" s="2571"/>
      <c r="T456" s="2571"/>
      <c r="U456" s="2571"/>
      <c r="V456" s="2571"/>
      <c r="W456" s="2571"/>
      <c r="X456" s="2571"/>
      <c r="Y456" s="2571"/>
      <c r="Z456" s="2571"/>
      <c r="AA456" s="2571"/>
    </row>
    <row r="457" spans="1:27" ht="16.5" customHeight="1">
      <c r="A457" s="2571"/>
      <c r="B457" s="2571"/>
      <c r="C457" s="2571"/>
      <c r="D457" s="73"/>
      <c r="E457" s="73"/>
      <c r="F457" s="2629"/>
      <c r="G457" s="2571"/>
      <c r="H457" s="2571"/>
      <c r="I457" s="2571"/>
      <c r="J457" s="2571"/>
      <c r="K457" s="2571"/>
      <c r="L457" s="2571"/>
      <c r="M457" s="2571"/>
      <c r="N457" s="2571"/>
      <c r="O457" s="2571"/>
      <c r="P457" s="2571"/>
      <c r="Q457" s="2571"/>
      <c r="R457" s="2571"/>
      <c r="S457" s="2571"/>
      <c r="T457" s="2571"/>
      <c r="U457" s="2571"/>
      <c r="V457" s="2571"/>
      <c r="W457" s="2571"/>
      <c r="X457" s="2571"/>
      <c r="Y457" s="2571"/>
      <c r="Z457" s="2571"/>
      <c r="AA457" s="2571"/>
    </row>
    <row r="458" spans="1:27" ht="16.5" customHeight="1">
      <c r="A458" s="2571"/>
      <c r="B458" s="2571"/>
      <c r="C458" s="2571"/>
      <c r="D458" s="73"/>
      <c r="E458" s="73"/>
      <c r="F458" s="2629"/>
      <c r="G458" s="2571"/>
      <c r="H458" s="2571"/>
      <c r="I458" s="2571"/>
      <c r="J458" s="2571"/>
      <c r="K458" s="2571"/>
      <c r="L458" s="2571"/>
      <c r="M458" s="2571"/>
      <c r="N458" s="2571"/>
      <c r="O458" s="2571"/>
      <c r="P458" s="2571"/>
      <c r="Q458" s="2571"/>
      <c r="R458" s="2571"/>
      <c r="S458" s="2571"/>
      <c r="T458" s="2571"/>
      <c r="U458" s="2571"/>
      <c r="V458" s="2571"/>
      <c r="W458" s="2571"/>
      <c r="X458" s="2571"/>
      <c r="Y458" s="2571"/>
      <c r="Z458" s="2571"/>
      <c r="AA458" s="2571"/>
    </row>
    <row r="459" spans="1:27" ht="16.5" customHeight="1">
      <c r="A459" s="2571"/>
      <c r="B459" s="2571"/>
      <c r="C459" s="2571"/>
      <c r="D459" s="73"/>
      <c r="E459" s="73"/>
      <c r="F459" s="2629"/>
      <c r="G459" s="2571"/>
      <c r="H459" s="2571"/>
      <c r="I459" s="2571"/>
      <c r="J459" s="2571"/>
      <c r="K459" s="2571"/>
      <c r="L459" s="2571"/>
      <c r="M459" s="2571"/>
      <c r="N459" s="2571"/>
      <c r="O459" s="2571"/>
      <c r="P459" s="2571"/>
      <c r="Q459" s="2571"/>
      <c r="R459" s="2571"/>
      <c r="S459" s="2571"/>
      <c r="T459" s="2571"/>
      <c r="U459" s="2571"/>
      <c r="V459" s="2571"/>
      <c r="W459" s="2571"/>
      <c r="X459" s="2571"/>
      <c r="Y459" s="2571"/>
      <c r="Z459" s="2571"/>
      <c r="AA459" s="2571"/>
    </row>
    <row r="460" spans="1:27" ht="16.5" customHeight="1">
      <c r="A460" s="2571"/>
      <c r="B460" s="2571"/>
      <c r="C460" s="2571"/>
      <c r="D460" s="73"/>
      <c r="E460" s="73"/>
      <c r="F460" s="2629"/>
      <c r="G460" s="2571"/>
      <c r="H460" s="2571"/>
      <c r="I460" s="2571"/>
      <c r="J460" s="2571"/>
      <c r="K460" s="2571"/>
      <c r="L460" s="2571"/>
      <c r="M460" s="2571"/>
      <c r="N460" s="2571"/>
      <c r="O460" s="2571"/>
      <c r="P460" s="2571"/>
      <c r="Q460" s="2571"/>
      <c r="R460" s="2571"/>
      <c r="S460" s="2571"/>
      <c r="T460" s="2571"/>
      <c r="U460" s="2571"/>
      <c r="V460" s="2571"/>
      <c r="W460" s="2571"/>
      <c r="X460" s="2571"/>
      <c r="Y460" s="2571"/>
      <c r="Z460" s="2571"/>
      <c r="AA460" s="2571"/>
    </row>
    <row r="461" spans="1:27" ht="16.5" customHeight="1">
      <c r="A461" s="2571"/>
      <c r="B461" s="2571"/>
      <c r="C461" s="2571"/>
      <c r="D461" s="73"/>
      <c r="E461" s="73"/>
      <c r="F461" s="2629"/>
      <c r="G461" s="2571"/>
      <c r="H461" s="2571"/>
      <c r="I461" s="2571"/>
      <c r="J461" s="2571"/>
      <c r="K461" s="2571"/>
      <c r="L461" s="2571"/>
      <c r="M461" s="2571"/>
      <c r="N461" s="2571"/>
      <c r="O461" s="2571"/>
      <c r="P461" s="2571"/>
      <c r="Q461" s="2571"/>
      <c r="R461" s="2571"/>
      <c r="S461" s="2571"/>
      <c r="T461" s="2571"/>
      <c r="U461" s="2571"/>
      <c r="V461" s="2571"/>
      <c r="W461" s="2571"/>
      <c r="X461" s="2571"/>
      <c r="Y461" s="2571"/>
      <c r="Z461" s="2571"/>
      <c r="AA461" s="2571"/>
    </row>
    <row r="462" spans="1:27" ht="16.5" customHeight="1">
      <c r="A462" s="2571"/>
      <c r="B462" s="2571"/>
      <c r="C462" s="2571"/>
      <c r="D462" s="73"/>
      <c r="E462" s="73"/>
      <c r="F462" s="2629"/>
      <c r="G462" s="2571"/>
      <c r="H462" s="2571"/>
      <c r="I462" s="2571"/>
      <c r="J462" s="2571"/>
      <c r="K462" s="2571"/>
      <c r="L462" s="2571"/>
      <c r="M462" s="2571"/>
      <c r="N462" s="2571"/>
      <c r="O462" s="2571"/>
      <c r="P462" s="2571"/>
      <c r="Q462" s="2571"/>
      <c r="R462" s="2571"/>
      <c r="S462" s="2571"/>
      <c r="T462" s="2571"/>
      <c r="U462" s="2571"/>
      <c r="V462" s="2571"/>
      <c r="W462" s="2571"/>
      <c r="X462" s="2571"/>
      <c r="Y462" s="2571"/>
      <c r="Z462" s="2571"/>
      <c r="AA462" s="2571"/>
    </row>
    <row r="463" spans="1:27" ht="16.5" customHeight="1">
      <c r="A463" s="2571"/>
      <c r="B463" s="2571"/>
      <c r="C463" s="2571"/>
      <c r="D463" s="73"/>
      <c r="E463" s="73"/>
      <c r="F463" s="2629"/>
      <c r="G463" s="2571"/>
      <c r="H463" s="2571"/>
      <c r="I463" s="2571"/>
      <c r="J463" s="2571"/>
      <c r="K463" s="2571"/>
      <c r="L463" s="2571"/>
      <c r="M463" s="2571"/>
      <c r="N463" s="2571"/>
      <c r="O463" s="2571"/>
      <c r="P463" s="2571"/>
      <c r="Q463" s="2571"/>
      <c r="R463" s="2571"/>
      <c r="S463" s="2571"/>
      <c r="T463" s="2571"/>
      <c r="U463" s="2571"/>
      <c r="V463" s="2571"/>
      <c r="W463" s="2571"/>
      <c r="X463" s="2571"/>
      <c r="Y463" s="2571"/>
      <c r="Z463" s="2571"/>
      <c r="AA463" s="2571"/>
    </row>
    <row r="464" spans="1:27" ht="16.5" customHeight="1">
      <c r="A464" s="2571"/>
      <c r="B464" s="2571"/>
      <c r="C464" s="2571"/>
      <c r="D464" s="73"/>
      <c r="E464" s="73"/>
      <c r="F464" s="2629"/>
      <c r="G464" s="2571"/>
      <c r="H464" s="2571"/>
      <c r="I464" s="2571"/>
      <c r="J464" s="2571"/>
      <c r="K464" s="2571"/>
      <c r="L464" s="2571"/>
      <c r="M464" s="2571"/>
      <c r="N464" s="2571"/>
      <c r="O464" s="2571"/>
      <c r="P464" s="2571"/>
      <c r="Q464" s="2571"/>
      <c r="R464" s="2571"/>
      <c r="S464" s="2571"/>
      <c r="T464" s="2571"/>
      <c r="U464" s="2571"/>
      <c r="V464" s="2571"/>
      <c r="W464" s="2571"/>
      <c r="X464" s="2571"/>
      <c r="Y464" s="2571"/>
      <c r="Z464" s="2571"/>
      <c r="AA464" s="2571"/>
    </row>
    <row r="465" spans="1:27" ht="16.5" customHeight="1">
      <c r="A465" s="2571"/>
      <c r="B465" s="2571"/>
      <c r="C465" s="2571"/>
      <c r="D465" s="73"/>
      <c r="E465" s="73"/>
      <c r="F465" s="2629"/>
      <c r="G465" s="2571"/>
      <c r="H465" s="2571"/>
      <c r="I465" s="2571"/>
      <c r="J465" s="2571"/>
      <c r="K465" s="2571"/>
      <c r="L465" s="2571"/>
      <c r="M465" s="2571"/>
      <c r="N465" s="2571"/>
      <c r="O465" s="2571"/>
      <c r="P465" s="2571"/>
      <c r="Q465" s="2571"/>
      <c r="R465" s="2571"/>
      <c r="S465" s="2571"/>
      <c r="T465" s="2571"/>
      <c r="U465" s="2571"/>
      <c r="V465" s="2571"/>
      <c r="W465" s="2571"/>
      <c r="X465" s="2571"/>
      <c r="Y465" s="2571"/>
      <c r="Z465" s="2571"/>
      <c r="AA465" s="2571"/>
    </row>
    <row r="466" spans="1:27" ht="16.5" customHeight="1">
      <c r="A466" s="2571"/>
      <c r="B466" s="2571"/>
      <c r="C466" s="2571"/>
      <c r="D466" s="73"/>
      <c r="E466" s="73"/>
      <c r="F466" s="2629"/>
      <c r="G466" s="2571"/>
      <c r="H466" s="2571"/>
      <c r="I466" s="2571"/>
      <c r="J466" s="2571"/>
      <c r="K466" s="2571"/>
      <c r="L466" s="2571"/>
      <c r="M466" s="2571"/>
      <c r="N466" s="2571"/>
      <c r="O466" s="2571"/>
      <c r="P466" s="2571"/>
      <c r="Q466" s="2571"/>
      <c r="R466" s="2571"/>
      <c r="S466" s="2571"/>
      <c r="T466" s="2571"/>
      <c r="U466" s="2571"/>
      <c r="V466" s="2571"/>
      <c r="W466" s="2571"/>
      <c r="X466" s="2571"/>
      <c r="Y466" s="2571"/>
      <c r="Z466" s="2571"/>
      <c r="AA466" s="2571"/>
    </row>
    <row r="467" spans="1:27" ht="16.5" customHeight="1">
      <c r="A467" s="2571"/>
      <c r="B467" s="2571"/>
      <c r="C467" s="2571"/>
      <c r="D467" s="73"/>
      <c r="E467" s="73"/>
      <c r="F467" s="2629"/>
      <c r="G467" s="2571"/>
      <c r="H467" s="2571"/>
      <c r="I467" s="2571"/>
      <c r="J467" s="2571"/>
      <c r="K467" s="2571"/>
      <c r="L467" s="2571"/>
      <c r="M467" s="2571"/>
      <c r="N467" s="2571"/>
      <c r="O467" s="2571"/>
      <c r="P467" s="2571"/>
      <c r="Q467" s="2571"/>
      <c r="R467" s="2571"/>
      <c r="S467" s="2571"/>
      <c r="T467" s="2571"/>
      <c r="U467" s="2571"/>
      <c r="V467" s="2571"/>
      <c r="W467" s="2571"/>
      <c r="X467" s="2571"/>
      <c r="Y467" s="2571"/>
      <c r="Z467" s="2571"/>
      <c r="AA467" s="2571"/>
    </row>
    <row r="468" spans="1:27" ht="16.5" customHeight="1">
      <c r="A468" s="2571"/>
      <c r="B468" s="2571"/>
      <c r="C468" s="2571"/>
      <c r="D468" s="73"/>
      <c r="E468" s="73"/>
      <c r="F468" s="2629"/>
      <c r="G468" s="2571"/>
      <c r="H468" s="2571"/>
      <c r="I468" s="2571"/>
      <c r="J468" s="2571"/>
      <c r="K468" s="2571"/>
      <c r="L468" s="2571"/>
      <c r="M468" s="2571"/>
      <c r="N468" s="2571"/>
      <c r="O468" s="2571"/>
      <c r="P468" s="2571"/>
      <c r="Q468" s="2571"/>
      <c r="R468" s="2571"/>
      <c r="S468" s="2571"/>
      <c r="T468" s="2571"/>
      <c r="U468" s="2571"/>
      <c r="V468" s="2571"/>
      <c r="W468" s="2571"/>
      <c r="X468" s="2571"/>
      <c r="Y468" s="2571"/>
      <c r="Z468" s="2571"/>
      <c r="AA468" s="2571"/>
    </row>
    <row r="469" spans="1:27" ht="16.5" customHeight="1">
      <c r="A469" s="2571"/>
      <c r="B469" s="2571"/>
      <c r="C469" s="2571"/>
      <c r="D469" s="73"/>
      <c r="E469" s="73"/>
      <c r="F469" s="2629"/>
      <c r="G469" s="2571"/>
      <c r="H469" s="2571"/>
      <c r="I469" s="2571"/>
      <c r="J469" s="2571"/>
      <c r="K469" s="2571"/>
      <c r="L469" s="2571"/>
      <c r="M469" s="2571"/>
      <c r="N469" s="2571"/>
      <c r="O469" s="2571"/>
      <c r="P469" s="2571"/>
      <c r="Q469" s="2571"/>
      <c r="R469" s="2571"/>
      <c r="S469" s="2571"/>
      <c r="T469" s="2571"/>
      <c r="U469" s="2571"/>
      <c r="V469" s="2571"/>
      <c r="W469" s="2571"/>
      <c r="X469" s="2571"/>
      <c r="Y469" s="2571"/>
      <c r="Z469" s="2571"/>
      <c r="AA469" s="2571"/>
    </row>
    <row r="470" spans="1:27" ht="16.5" customHeight="1">
      <c r="A470" s="2571"/>
      <c r="B470" s="2571"/>
      <c r="C470" s="2571"/>
      <c r="D470" s="73"/>
      <c r="E470" s="73"/>
      <c r="F470" s="2629"/>
      <c r="G470" s="2571"/>
      <c r="H470" s="2571"/>
      <c r="I470" s="2571"/>
      <c r="J470" s="2571"/>
      <c r="K470" s="2571"/>
      <c r="L470" s="2571"/>
      <c r="M470" s="2571"/>
      <c r="N470" s="2571"/>
      <c r="O470" s="2571"/>
      <c r="P470" s="2571"/>
      <c r="Q470" s="2571"/>
      <c r="R470" s="2571"/>
      <c r="S470" s="2571"/>
      <c r="T470" s="2571"/>
      <c r="U470" s="2571"/>
      <c r="V470" s="2571"/>
      <c r="W470" s="2571"/>
      <c r="X470" s="2571"/>
      <c r="Y470" s="2571"/>
      <c r="Z470" s="2571"/>
      <c r="AA470" s="2571"/>
    </row>
    <row r="471" spans="1:27" ht="16.5" customHeight="1">
      <c r="A471" s="2571"/>
      <c r="B471" s="2571"/>
      <c r="C471" s="2571"/>
      <c r="D471" s="73"/>
      <c r="E471" s="73"/>
      <c r="F471" s="2629"/>
      <c r="G471" s="2571"/>
      <c r="H471" s="2571"/>
      <c r="I471" s="2571"/>
      <c r="J471" s="2571"/>
      <c r="K471" s="2571"/>
      <c r="L471" s="2571"/>
      <c r="M471" s="2571"/>
      <c r="N471" s="2571"/>
      <c r="O471" s="2571"/>
      <c r="P471" s="2571"/>
      <c r="Q471" s="2571"/>
      <c r="R471" s="2571"/>
      <c r="S471" s="2571"/>
      <c r="T471" s="2571"/>
      <c r="U471" s="2571"/>
      <c r="V471" s="2571"/>
      <c r="W471" s="2571"/>
      <c r="X471" s="2571"/>
      <c r="Y471" s="2571"/>
      <c r="Z471" s="2571"/>
      <c r="AA471" s="2571"/>
    </row>
    <row r="472" spans="1:27" ht="16.5" customHeight="1">
      <c r="A472" s="2571"/>
      <c r="B472" s="2571"/>
      <c r="C472" s="2571"/>
      <c r="D472" s="73"/>
      <c r="E472" s="73"/>
      <c r="F472" s="2629"/>
      <c r="G472" s="2571"/>
      <c r="H472" s="2571"/>
      <c r="I472" s="2571"/>
      <c r="J472" s="2571"/>
      <c r="K472" s="2571"/>
      <c r="L472" s="2571"/>
      <c r="M472" s="2571"/>
      <c r="N472" s="2571"/>
      <c r="O472" s="2571"/>
      <c r="P472" s="2571"/>
      <c r="Q472" s="2571"/>
      <c r="R472" s="2571"/>
      <c r="S472" s="2571"/>
      <c r="T472" s="2571"/>
      <c r="U472" s="2571"/>
      <c r="V472" s="2571"/>
      <c r="W472" s="2571"/>
      <c r="X472" s="2571"/>
      <c r="Y472" s="2571"/>
      <c r="Z472" s="2571"/>
      <c r="AA472" s="2571"/>
    </row>
    <row r="473" spans="1:27" ht="16.5" customHeight="1">
      <c r="A473" s="2571"/>
      <c r="B473" s="2571"/>
      <c r="C473" s="2571"/>
      <c r="D473" s="73"/>
      <c r="E473" s="73"/>
      <c r="F473" s="2629"/>
      <c r="G473" s="2571"/>
      <c r="H473" s="2571"/>
      <c r="I473" s="2571"/>
      <c r="J473" s="2571"/>
      <c r="K473" s="2571"/>
      <c r="L473" s="2571"/>
      <c r="M473" s="2571"/>
      <c r="N473" s="2571"/>
      <c r="O473" s="2571"/>
      <c r="P473" s="2571"/>
      <c r="Q473" s="2571"/>
      <c r="R473" s="2571"/>
      <c r="S473" s="2571"/>
      <c r="T473" s="2571"/>
      <c r="U473" s="2571"/>
      <c r="V473" s="2571"/>
      <c r="W473" s="2571"/>
      <c r="X473" s="2571"/>
      <c r="Y473" s="2571"/>
      <c r="Z473" s="2571"/>
      <c r="AA473" s="2571"/>
    </row>
    <row r="474" spans="1:27" ht="16.5" customHeight="1">
      <c r="A474" s="2571"/>
      <c r="B474" s="2571"/>
      <c r="C474" s="2571"/>
      <c r="D474" s="73"/>
      <c r="E474" s="73"/>
      <c r="F474" s="2629"/>
      <c r="G474" s="2571"/>
      <c r="H474" s="2571"/>
      <c r="I474" s="2571"/>
      <c r="J474" s="2571"/>
      <c r="K474" s="2571"/>
      <c r="L474" s="2571"/>
      <c r="M474" s="2571"/>
      <c r="N474" s="2571"/>
      <c r="O474" s="2571"/>
      <c r="P474" s="2571"/>
      <c r="Q474" s="2571"/>
      <c r="R474" s="2571"/>
      <c r="S474" s="2571"/>
      <c r="T474" s="2571"/>
      <c r="U474" s="2571"/>
      <c r="V474" s="2571"/>
      <c r="W474" s="2571"/>
      <c r="X474" s="2571"/>
      <c r="Y474" s="2571"/>
      <c r="Z474" s="2571"/>
      <c r="AA474" s="2571"/>
    </row>
    <row r="475" spans="1:27" ht="16.5" customHeight="1">
      <c r="A475" s="2571"/>
      <c r="B475" s="2571"/>
      <c r="C475" s="2571"/>
      <c r="D475" s="73"/>
      <c r="E475" s="73"/>
      <c r="F475" s="2629"/>
      <c r="G475" s="2571"/>
      <c r="H475" s="2571"/>
      <c r="I475" s="2571"/>
      <c r="J475" s="2571"/>
      <c r="K475" s="2571"/>
      <c r="L475" s="2571"/>
      <c r="M475" s="2571"/>
      <c r="N475" s="2571"/>
      <c r="O475" s="2571"/>
      <c r="P475" s="2571"/>
      <c r="Q475" s="2571"/>
      <c r="R475" s="2571"/>
      <c r="S475" s="2571"/>
      <c r="T475" s="2571"/>
      <c r="U475" s="2571"/>
      <c r="V475" s="2571"/>
      <c r="W475" s="2571"/>
      <c r="X475" s="2571"/>
      <c r="Y475" s="2571"/>
      <c r="Z475" s="2571"/>
      <c r="AA475" s="2571"/>
    </row>
    <row r="476" spans="1:27" ht="16.5" customHeight="1">
      <c r="A476" s="2571"/>
      <c r="B476" s="2571"/>
      <c r="C476" s="2571"/>
      <c r="D476" s="73"/>
      <c r="E476" s="73"/>
      <c r="F476" s="2629"/>
      <c r="G476" s="2571"/>
      <c r="H476" s="2571"/>
      <c r="I476" s="2571"/>
      <c r="J476" s="2571"/>
      <c r="K476" s="2571"/>
      <c r="L476" s="2571"/>
      <c r="M476" s="2571"/>
      <c r="N476" s="2571"/>
      <c r="O476" s="2571"/>
      <c r="P476" s="2571"/>
      <c r="Q476" s="2571"/>
      <c r="R476" s="2571"/>
      <c r="S476" s="2571"/>
      <c r="T476" s="2571"/>
      <c r="U476" s="2571"/>
      <c r="V476" s="2571"/>
      <c r="W476" s="2571"/>
      <c r="X476" s="2571"/>
      <c r="Y476" s="2571"/>
      <c r="Z476" s="2571"/>
      <c r="AA476" s="2571"/>
    </row>
    <row r="477" spans="1:27" ht="16.5" customHeight="1">
      <c r="A477" s="2571"/>
      <c r="B477" s="2571"/>
      <c r="C477" s="2571"/>
      <c r="D477" s="73"/>
      <c r="E477" s="73"/>
      <c r="F477" s="2629"/>
      <c r="G477" s="2571"/>
      <c r="H477" s="2571"/>
      <c r="I477" s="2571"/>
      <c r="J477" s="2571"/>
      <c r="K477" s="2571"/>
      <c r="L477" s="2571"/>
      <c r="M477" s="2571"/>
      <c r="N477" s="2571"/>
      <c r="O477" s="2571"/>
      <c r="P477" s="2571"/>
      <c r="Q477" s="2571"/>
      <c r="R477" s="2571"/>
      <c r="S477" s="2571"/>
      <c r="T477" s="2571"/>
      <c r="U477" s="2571"/>
      <c r="V477" s="2571"/>
      <c r="W477" s="2571"/>
      <c r="X477" s="2571"/>
      <c r="Y477" s="2571"/>
      <c r="Z477" s="2571"/>
      <c r="AA477" s="2571"/>
    </row>
    <row r="478" spans="1:27" ht="16.5" customHeight="1">
      <c r="A478" s="2571"/>
      <c r="B478" s="2571"/>
      <c r="C478" s="2571"/>
      <c r="D478" s="73"/>
      <c r="E478" s="73"/>
      <c r="F478" s="2629"/>
      <c r="G478" s="2571"/>
      <c r="H478" s="2571"/>
      <c r="I478" s="2571"/>
      <c r="J478" s="2571"/>
      <c r="K478" s="2571"/>
      <c r="L478" s="2571"/>
      <c r="M478" s="2571"/>
      <c r="N478" s="2571"/>
      <c r="O478" s="2571"/>
      <c r="P478" s="2571"/>
      <c r="Q478" s="2571"/>
      <c r="R478" s="2571"/>
      <c r="S478" s="2571"/>
      <c r="T478" s="2571"/>
      <c r="U478" s="2571"/>
      <c r="V478" s="2571"/>
      <c r="W478" s="2571"/>
      <c r="X478" s="2571"/>
      <c r="Y478" s="2571"/>
      <c r="Z478" s="2571"/>
      <c r="AA478" s="2571"/>
    </row>
    <row r="479" spans="1:27" ht="16.5" customHeight="1">
      <c r="A479" s="2571"/>
      <c r="B479" s="2571"/>
      <c r="C479" s="2571"/>
      <c r="D479" s="73"/>
      <c r="E479" s="73"/>
      <c r="F479" s="2629"/>
      <c r="G479" s="2571"/>
      <c r="H479" s="2571"/>
      <c r="I479" s="2571"/>
      <c r="J479" s="2571"/>
      <c r="K479" s="2571"/>
      <c r="L479" s="2571"/>
      <c r="M479" s="2571"/>
      <c r="N479" s="2571"/>
      <c r="O479" s="2571"/>
      <c r="P479" s="2571"/>
      <c r="Q479" s="2571"/>
      <c r="R479" s="2571"/>
      <c r="S479" s="2571"/>
      <c r="T479" s="2571"/>
      <c r="U479" s="2571"/>
      <c r="V479" s="2571"/>
      <c r="W479" s="2571"/>
      <c r="X479" s="2571"/>
      <c r="Y479" s="2571"/>
      <c r="Z479" s="2571"/>
      <c r="AA479" s="2571"/>
    </row>
    <row r="480" spans="1:27" ht="16.5" customHeight="1">
      <c r="A480" s="2571"/>
      <c r="B480" s="2571"/>
      <c r="C480" s="2571"/>
      <c r="D480" s="73"/>
      <c r="E480" s="73"/>
      <c r="F480" s="2629"/>
      <c r="G480" s="2571"/>
      <c r="H480" s="2571"/>
      <c r="I480" s="2571"/>
      <c r="J480" s="2571"/>
      <c r="K480" s="2571"/>
      <c r="L480" s="2571"/>
      <c r="M480" s="2571"/>
      <c r="N480" s="2571"/>
      <c r="O480" s="2571"/>
      <c r="P480" s="2571"/>
      <c r="Q480" s="2571"/>
      <c r="R480" s="2571"/>
      <c r="S480" s="2571"/>
      <c r="T480" s="2571"/>
      <c r="U480" s="2571"/>
      <c r="V480" s="2571"/>
      <c r="W480" s="2571"/>
      <c r="X480" s="2571"/>
      <c r="Y480" s="2571"/>
      <c r="Z480" s="2571"/>
      <c r="AA480" s="2571"/>
    </row>
    <row r="481" spans="1:27" ht="16.5" customHeight="1">
      <c r="A481" s="2571"/>
      <c r="B481" s="2571"/>
      <c r="C481" s="2571"/>
      <c r="D481" s="73"/>
      <c r="E481" s="73"/>
      <c r="F481" s="2629"/>
      <c r="G481" s="2571"/>
      <c r="H481" s="2571"/>
      <c r="I481" s="2571"/>
      <c r="J481" s="2571"/>
      <c r="K481" s="2571"/>
      <c r="L481" s="2571"/>
      <c r="M481" s="2571"/>
      <c r="N481" s="2571"/>
      <c r="O481" s="2571"/>
      <c r="P481" s="2571"/>
      <c r="Q481" s="2571"/>
      <c r="R481" s="2571"/>
      <c r="S481" s="2571"/>
      <c r="T481" s="2571"/>
      <c r="U481" s="2571"/>
      <c r="V481" s="2571"/>
      <c r="W481" s="2571"/>
      <c r="X481" s="2571"/>
      <c r="Y481" s="2571"/>
      <c r="Z481" s="2571"/>
      <c r="AA481" s="2571"/>
    </row>
    <row r="482" spans="1:27" ht="16.5" customHeight="1">
      <c r="A482" s="2571"/>
      <c r="B482" s="2571"/>
      <c r="C482" s="2571"/>
      <c r="D482" s="73"/>
      <c r="E482" s="73"/>
      <c r="F482" s="2629"/>
      <c r="G482" s="2571"/>
      <c r="H482" s="2571"/>
      <c r="I482" s="2571"/>
      <c r="J482" s="2571"/>
      <c r="K482" s="2571"/>
      <c r="L482" s="2571"/>
      <c r="M482" s="2571"/>
      <c r="N482" s="2571"/>
      <c r="O482" s="2571"/>
      <c r="P482" s="2571"/>
      <c r="Q482" s="2571"/>
      <c r="R482" s="2571"/>
      <c r="S482" s="2571"/>
      <c r="T482" s="2571"/>
      <c r="U482" s="2571"/>
      <c r="V482" s="2571"/>
      <c r="W482" s="2571"/>
      <c r="X482" s="2571"/>
      <c r="Y482" s="2571"/>
      <c r="Z482" s="2571"/>
      <c r="AA482" s="2571"/>
    </row>
    <row r="483" spans="1:27" ht="16.5" customHeight="1">
      <c r="A483" s="2571"/>
      <c r="B483" s="2571"/>
      <c r="C483" s="2571"/>
      <c r="D483" s="73"/>
      <c r="E483" s="73"/>
      <c r="F483" s="2629"/>
      <c r="G483" s="2571"/>
      <c r="H483" s="2571"/>
      <c r="I483" s="2571"/>
      <c r="J483" s="2571"/>
      <c r="K483" s="2571"/>
      <c r="L483" s="2571"/>
      <c r="M483" s="2571"/>
      <c r="N483" s="2571"/>
      <c r="O483" s="2571"/>
      <c r="P483" s="2571"/>
      <c r="Q483" s="2571"/>
      <c r="R483" s="2571"/>
      <c r="S483" s="2571"/>
      <c r="T483" s="2571"/>
      <c r="U483" s="2571"/>
      <c r="V483" s="2571"/>
      <c r="W483" s="2571"/>
      <c r="X483" s="2571"/>
      <c r="Y483" s="2571"/>
      <c r="Z483" s="2571"/>
      <c r="AA483" s="2571"/>
    </row>
    <row r="484" spans="1:27" ht="16.5" customHeight="1">
      <c r="A484" s="2571"/>
      <c r="B484" s="2571"/>
      <c r="C484" s="2571"/>
      <c r="D484" s="73"/>
      <c r="E484" s="73"/>
      <c r="F484" s="2629"/>
      <c r="G484" s="2571"/>
      <c r="H484" s="2571"/>
      <c r="I484" s="2571"/>
      <c r="J484" s="2571"/>
      <c r="K484" s="2571"/>
      <c r="L484" s="2571"/>
      <c r="M484" s="2571"/>
      <c r="N484" s="2571"/>
      <c r="O484" s="2571"/>
      <c r="P484" s="2571"/>
      <c r="Q484" s="2571"/>
      <c r="R484" s="2571"/>
      <c r="S484" s="2571"/>
      <c r="T484" s="2571"/>
      <c r="U484" s="2571"/>
      <c r="V484" s="2571"/>
      <c r="W484" s="2571"/>
      <c r="X484" s="2571"/>
      <c r="Y484" s="2571"/>
      <c r="Z484" s="2571"/>
      <c r="AA484" s="2571"/>
    </row>
    <row r="485" spans="1:27" ht="16.5" customHeight="1">
      <c r="A485" s="2571"/>
      <c r="B485" s="2571"/>
      <c r="C485" s="2571"/>
      <c r="D485" s="73"/>
      <c r="E485" s="73"/>
      <c r="F485" s="2629"/>
      <c r="G485" s="2571"/>
      <c r="H485" s="2571"/>
      <c r="I485" s="2571"/>
      <c r="J485" s="2571"/>
      <c r="K485" s="2571"/>
      <c r="L485" s="2571"/>
      <c r="M485" s="2571"/>
      <c r="N485" s="2571"/>
      <c r="O485" s="2571"/>
      <c r="P485" s="2571"/>
      <c r="Q485" s="2571"/>
      <c r="R485" s="2571"/>
      <c r="S485" s="2571"/>
      <c r="T485" s="2571"/>
      <c r="U485" s="2571"/>
      <c r="V485" s="2571"/>
      <c r="W485" s="2571"/>
      <c r="X485" s="2571"/>
      <c r="Y485" s="2571"/>
      <c r="Z485" s="2571"/>
      <c r="AA485" s="2571"/>
    </row>
    <row r="486" spans="1:27" ht="16.5" customHeight="1">
      <c r="A486" s="2571"/>
      <c r="B486" s="2571"/>
      <c r="C486" s="2571"/>
      <c r="D486" s="73"/>
      <c r="E486" s="73"/>
      <c r="F486" s="2629"/>
      <c r="G486" s="2571"/>
      <c r="H486" s="2571"/>
      <c r="I486" s="2571"/>
      <c r="J486" s="2571"/>
      <c r="K486" s="2571"/>
      <c r="L486" s="2571"/>
      <c r="M486" s="2571"/>
      <c r="N486" s="2571"/>
      <c r="O486" s="2571"/>
      <c r="P486" s="2571"/>
      <c r="Q486" s="2571"/>
      <c r="R486" s="2571"/>
      <c r="S486" s="2571"/>
      <c r="T486" s="2571"/>
      <c r="U486" s="2571"/>
      <c r="V486" s="2571"/>
      <c r="W486" s="2571"/>
      <c r="X486" s="2571"/>
      <c r="Y486" s="2571"/>
      <c r="Z486" s="2571"/>
      <c r="AA486" s="2571"/>
    </row>
    <row r="487" spans="1:27" ht="16.5" customHeight="1">
      <c r="A487" s="2571"/>
      <c r="B487" s="2571"/>
      <c r="C487" s="2571"/>
      <c r="D487" s="73"/>
      <c r="E487" s="73"/>
      <c r="F487" s="2629"/>
      <c r="G487" s="2571"/>
      <c r="H487" s="2571"/>
      <c r="I487" s="2571"/>
      <c r="J487" s="2571"/>
      <c r="K487" s="2571"/>
      <c r="L487" s="2571"/>
      <c r="M487" s="2571"/>
      <c r="N487" s="2571"/>
      <c r="O487" s="2571"/>
      <c r="P487" s="2571"/>
      <c r="Q487" s="2571"/>
      <c r="R487" s="2571"/>
      <c r="S487" s="2571"/>
      <c r="T487" s="2571"/>
      <c r="U487" s="2571"/>
      <c r="V487" s="2571"/>
      <c r="W487" s="2571"/>
      <c r="X487" s="2571"/>
      <c r="Y487" s="2571"/>
      <c r="Z487" s="2571"/>
      <c r="AA487" s="2571"/>
    </row>
    <row r="488" spans="1:27" ht="16.5" customHeight="1">
      <c r="A488" s="2571"/>
      <c r="B488" s="2571"/>
      <c r="C488" s="2571"/>
      <c r="D488" s="73"/>
      <c r="E488" s="73"/>
      <c r="F488" s="2629"/>
      <c r="G488" s="2571"/>
      <c r="H488" s="2571"/>
      <c r="I488" s="2571"/>
      <c r="J488" s="2571"/>
      <c r="K488" s="2571"/>
      <c r="L488" s="2571"/>
      <c r="M488" s="2571"/>
      <c r="N488" s="2571"/>
      <c r="O488" s="2571"/>
      <c r="P488" s="2571"/>
      <c r="Q488" s="2571"/>
      <c r="R488" s="2571"/>
      <c r="S488" s="2571"/>
      <c r="T488" s="2571"/>
      <c r="U488" s="2571"/>
      <c r="V488" s="2571"/>
      <c r="W488" s="2571"/>
      <c r="X488" s="2571"/>
      <c r="Y488" s="2571"/>
      <c r="Z488" s="2571"/>
      <c r="AA488" s="2571"/>
    </row>
    <row r="489" spans="1:27" ht="16.5" customHeight="1">
      <c r="A489" s="2571"/>
      <c r="B489" s="2571"/>
      <c r="C489" s="2571"/>
      <c r="D489" s="73"/>
      <c r="E489" s="73"/>
      <c r="F489" s="2629"/>
      <c r="G489" s="2571"/>
      <c r="H489" s="2571"/>
      <c r="I489" s="2571"/>
      <c r="J489" s="2571"/>
      <c r="K489" s="2571"/>
      <c r="L489" s="2571"/>
      <c r="M489" s="2571"/>
      <c r="N489" s="2571"/>
      <c r="O489" s="2571"/>
      <c r="P489" s="2571"/>
      <c r="Q489" s="2571"/>
      <c r="R489" s="2571"/>
      <c r="S489" s="2571"/>
      <c r="T489" s="2571"/>
      <c r="U489" s="2571"/>
      <c r="V489" s="2571"/>
      <c r="W489" s="2571"/>
      <c r="X489" s="2571"/>
      <c r="Y489" s="2571"/>
      <c r="Z489" s="2571"/>
      <c r="AA489" s="2571"/>
    </row>
    <row r="490" spans="1:27" ht="16.5" customHeight="1">
      <c r="A490" s="2571"/>
      <c r="B490" s="2571"/>
      <c r="C490" s="2571"/>
      <c r="D490" s="73"/>
      <c r="E490" s="73"/>
      <c r="F490" s="2629"/>
      <c r="G490" s="2571"/>
      <c r="H490" s="2571"/>
      <c r="I490" s="2571"/>
      <c r="J490" s="2571"/>
      <c r="K490" s="2571"/>
      <c r="L490" s="2571"/>
      <c r="M490" s="2571"/>
      <c r="N490" s="2571"/>
      <c r="O490" s="2571"/>
      <c r="P490" s="2571"/>
      <c r="Q490" s="2571"/>
      <c r="R490" s="2571"/>
      <c r="S490" s="2571"/>
      <c r="T490" s="2571"/>
      <c r="U490" s="2571"/>
      <c r="V490" s="2571"/>
      <c r="W490" s="2571"/>
      <c r="X490" s="2571"/>
      <c r="Y490" s="2571"/>
      <c r="Z490" s="2571"/>
      <c r="AA490" s="2571"/>
    </row>
    <row r="491" spans="1:27" ht="16.5" customHeight="1">
      <c r="A491" s="2571"/>
      <c r="B491" s="2571"/>
      <c r="C491" s="2571"/>
      <c r="D491" s="73"/>
      <c r="E491" s="73"/>
      <c r="F491" s="2629"/>
      <c r="G491" s="2571"/>
      <c r="H491" s="2571"/>
      <c r="I491" s="2571"/>
      <c r="J491" s="2571"/>
      <c r="K491" s="2571"/>
      <c r="L491" s="2571"/>
      <c r="M491" s="2571"/>
      <c r="N491" s="2571"/>
      <c r="O491" s="2571"/>
      <c r="P491" s="2571"/>
      <c r="Q491" s="2571"/>
      <c r="R491" s="2571"/>
      <c r="S491" s="2571"/>
      <c r="T491" s="2571"/>
      <c r="U491" s="2571"/>
      <c r="V491" s="2571"/>
      <c r="W491" s="2571"/>
      <c r="X491" s="2571"/>
      <c r="Y491" s="2571"/>
      <c r="Z491" s="2571"/>
      <c r="AA491" s="2571"/>
    </row>
    <row r="492" spans="1:27" ht="16.5" customHeight="1">
      <c r="A492" s="2571"/>
      <c r="B492" s="2571"/>
      <c r="C492" s="2571"/>
      <c r="D492" s="73"/>
      <c r="E492" s="73"/>
      <c r="F492" s="2629"/>
      <c r="G492" s="2571"/>
      <c r="H492" s="2571"/>
      <c r="I492" s="2571"/>
      <c r="J492" s="2571"/>
      <c r="K492" s="2571"/>
      <c r="L492" s="2571"/>
      <c r="M492" s="2571"/>
      <c r="N492" s="2571"/>
      <c r="O492" s="2571"/>
      <c r="P492" s="2571"/>
      <c r="Q492" s="2571"/>
      <c r="R492" s="2571"/>
      <c r="S492" s="2571"/>
      <c r="T492" s="2571"/>
      <c r="U492" s="2571"/>
      <c r="V492" s="2571"/>
      <c r="W492" s="2571"/>
      <c r="X492" s="2571"/>
      <c r="Y492" s="2571"/>
      <c r="Z492" s="2571"/>
      <c r="AA492" s="2571"/>
    </row>
    <row r="493" spans="1:27" ht="16.5" customHeight="1">
      <c r="A493" s="2571"/>
      <c r="B493" s="2571"/>
      <c r="C493" s="2571"/>
      <c r="D493" s="73"/>
      <c r="E493" s="73"/>
      <c r="F493" s="2629"/>
      <c r="G493" s="2571"/>
      <c r="H493" s="2571"/>
      <c r="I493" s="2571"/>
      <c r="J493" s="2571"/>
      <c r="K493" s="2571"/>
      <c r="L493" s="2571"/>
      <c r="M493" s="2571"/>
      <c r="N493" s="2571"/>
      <c r="O493" s="2571"/>
      <c r="P493" s="2571"/>
      <c r="Q493" s="2571"/>
      <c r="R493" s="2571"/>
      <c r="S493" s="2571"/>
      <c r="T493" s="2571"/>
      <c r="U493" s="2571"/>
      <c r="V493" s="2571"/>
      <c r="W493" s="2571"/>
      <c r="X493" s="2571"/>
      <c r="Y493" s="2571"/>
      <c r="Z493" s="2571"/>
      <c r="AA493" s="2571"/>
    </row>
    <row r="494" spans="1:27" ht="16.5" customHeight="1">
      <c r="A494" s="2571"/>
      <c r="B494" s="2571"/>
      <c r="C494" s="2571"/>
      <c r="D494" s="73"/>
      <c r="E494" s="73"/>
      <c r="F494" s="2629"/>
      <c r="G494" s="2571"/>
      <c r="H494" s="2571"/>
      <c r="I494" s="2571"/>
      <c r="J494" s="2571"/>
      <c r="K494" s="2571"/>
      <c r="L494" s="2571"/>
      <c r="M494" s="2571"/>
      <c r="N494" s="2571"/>
      <c r="O494" s="2571"/>
      <c r="P494" s="2571"/>
      <c r="Q494" s="2571"/>
      <c r="R494" s="2571"/>
      <c r="S494" s="2571"/>
      <c r="T494" s="2571"/>
      <c r="U494" s="2571"/>
      <c r="V494" s="2571"/>
      <c r="W494" s="2571"/>
      <c r="X494" s="2571"/>
      <c r="Y494" s="2571"/>
      <c r="Z494" s="2571"/>
      <c r="AA494" s="2571"/>
    </row>
    <row r="495" spans="1:27" ht="16.5" customHeight="1">
      <c r="A495" s="2571"/>
      <c r="B495" s="2571"/>
      <c r="C495" s="2571"/>
      <c r="D495" s="73"/>
      <c r="E495" s="73"/>
      <c r="F495" s="2629"/>
      <c r="G495" s="2571"/>
      <c r="H495" s="2571"/>
      <c r="I495" s="2571"/>
      <c r="J495" s="2571"/>
      <c r="K495" s="2571"/>
      <c r="L495" s="2571"/>
      <c r="M495" s="2571"/>
      <c r="N495" s="2571"/>
      <c r="O495" s="2571"/>
      <c r="P495" s="2571"/>
      <c r="Q495" s="2571"/>
      <c r="R495" s="2571"/>
      <c r="S495" s="2571"/>
      <c r="T495" s="2571"/>
      <c r="U495" s="2571"/>
      <c r="V495" s="2571"/>
      <c r="W495" s="2571"/>
      <c r="X495" s="2571"/>
      <c r="Y495" s="2571"/>
      <c r="Z495" s="2571"/>
      <c r="AA495" s="2571"/>
    </row>
    <row r="496" spans="1:27" ht="16.5" customHeight="1">
      <c r="A496" s="2571"/>
      <c r="B496" s="2571"/>
      <c r="C496" s="2571"/>
      <c r="D496" s="73"/>
      <c r="E496" s="73"/>
      <c r="F496" s="2629"/>
      <c r="G496" s="2571"/>
      <c r="H496" s="2571"/>
      <c r="I496" s="2571"/>
      <c r="J496" s="2571"/>
      <c r="K496" s="2571"/>
      <c r="L496" s="2571"/>
      <c r="M496" s="2571"/>
      <c r="N496" s="2571"/>
      <c r="O496" s="2571"/>
      <c r="P496" s="2571"/>
      <c r="Q496" s="2571"/>
      <c r="R496" s="2571"/>
      <c r="S496" s="2571"/>
      <c r="T496" s="2571"/>
      <c r="U496" s="2571"/>
      <c r="V496" s="2571"/>
      <c r="W496" s="2571"/>
      <c r="X496" s="2571"/>
      <c r="Y496" s="2571"/>
      <c r="Z496" s="2571"/>
      <c r="AA496" s="2571"/>
    </row>
    <row r="497" spans="1:27" ht="16.5" customHeight="1">
      <c r="A497" s="2571"/>
      <c r="B497" s="2571"/>
      <c r="C497" s="2571"/>
      <c r="D497" s="73"/>
      <c r="E497" s="73"/>
      <c r="F497" s="2629"/>
      <c r="G497" s="2571"/>
      <c r="H497" s="2571"/>
      <c r="I497" s="2571"/>
      <c r="J497" s="2571"/>
      <c r="K497" s="2571"/>
      <c r="L497" s="2571"/>
      <c r="M497" s="2571"/>
      <c r="N497" s="2571"/>
      <c r="O497" s="2571"/>
      <c r="P497" s="2571"/>
      <c r="Q497" s="2571"/>
      <c r="R497" s="2571"/>
      <c r="S497" s="2571"/>
      <c r="T497" s="2571"/>
      <c r="U497" s="2571"/>
      <c r="V497" s="2571"/>
      <c r="W497" s="2571"/>
      <c r="X497" s="2571"/>
      <c r="Y497" s="2571"/>
      <c r="Z497" s="2571"/>
      <c r="AA497" s="2571"/>
    </row>
    <row r="498" spans="1:27" ht="16.5" customHeight="1">
      <c r="A498" s="2571"/>
      <c r="B498" s="2571"/>
      <c r="C498" s="2571"/>
      <c r="D498" s="73"/>
      <c r="E498" s="73"/>
      <c r="F498" s="2629"/>
      <c r="G498" s="2571"/>
      <c r="H498" s="2571"/>
      <c r="I498" s="2571"/>
      <c r="J498" s="2571"/>
      <c r="K498" s="2571"/>
      <c r="L498" s="2571"/>
      <c r="M498" s="2571"/>
      <c r="N498" s="2571"/>
      <c r="O498" s="2571"/>
      <c r="P498" s="2571"/>
      <c r="Q498" s="2571"/>
      <c r="R498" s="2571"/>
      <c r="S498" s="2571"/>
      <c r="T498" s="2571"/>
      <c r="U498" s="2571"/>
      <c r="V498" s="2571"/>
      <c r="W498" s="2571"/>
      <c r="X498" s="2571"/>
      <c r="Y498" s="2571"/>
      <c r="Z498" s="2571"/>
      <c r="AA498" s="2571"/>
    </row>
    <row r="499" spans="1:27" ht="16.5" customHeight="1">
      <c r="A499" s="2571"/>
      <c r="B499" s="2571"/>
      <c r="C499" s="2571"/>
      <c r="D499" s="73"/>
      <c r="E499" s="73"/>
      <c r="F499" s="2629"/>
      <c r="G499" s="2571"/>
      <c r="H499" s="2571"/>
      <c r="I499" s="2571"/>
      <c r="J499" s="2571"/>
      <c r="K499" s="2571"/>
      <c r="L499" s="2571"/>
      <c r="M499" s="2571"/>
      <c r="N499" s="2571"/>
      <c r="O499" s="2571"/>
      <c r="P499" s="2571"/>
      <c r="Q499" s="2571"/>
      <c r="R499" s="2571"/>
      <c r="S499" s="2571"/>
      <c r="T499" s="2571"/>
      <c r="U499" s="2571"/>
      <c r="V499" s="2571"/>
      <c r="W499" s="2571"/>
      <c r="X499" s="2571"/>
      <c r="Y499" s="2571"/>
      <c r="Z499" s="2571"/>
      <c r="AA499" s="2571"/>
    </row>
    <row r="500" spans="1:27" ht="16.5" customHeight="1">
      <c r="A500" s="2571"/>
      <c r="B500" s="2571"/>
      <c r="C500" s="2571"/>
      <c r="D500" s="73"/>
      <c r="E500" s="73"/>
      <c r="F500" s="2629"/>
      <c r="G500" s="2571"/>
      <c r="H500" s="2571"/>
      <c r="I500" s="2571"/>
      <c r="J500" s="2571"/>
      <c r="K500" s="2571"/>
      <c r="L500" s="2571"/>
      <c r="M500" s="2571"/>
      <c r="N500" s="2571"/>
      <c r="O500" s="2571"/>
      <c r="P500" s="2571"/>
      <c r="Q500" s="2571"/>
      <c r="R500" s="2571"/>
      <c r="S500" s="2571"/>
      <c r="T500" s="2571"/>
      <c r="U500" s="2571"/>
      <c r="V500" s="2571"/>
      <c r="W500" s="2571"/>
      <c r="X500" s="2571"/>
      <c r="Y500" s="2571"/>
      <c r="Z500" s="2571"/>
      <c r="AA500" s="2571"/>
    </row>
    <row r="501" spans="1:27" ht="16.5" customHeight="1">
      <c r="A501" s="2571"/>
      <c r="B501" s="2571"/>
      <c r="C501" s="2571"/>
      <c r="D501" s="73"/>
      <c r="E501" s="73"/>
      <c r="F501" s="2629"/>
      <c r="G501" s="2571"/>
      <c r="H501" s="2571"/>
      <c r="I501" s="2571"/>
      <c r="J501" s="2571"/>
      <c r="K501" s="2571"/>
      <c r="L501" s="2571"/>
      <c r="M501" s="2571"/>
      <c r="N501" s="2571"/>
      <c r="O501" s="2571"/>
      <c r="P501" s="2571"/>
      <c r="Q501" s="2571"/>
      <c r="R501" s="2571"/>
      <c r="S501" s="2571"/>
      <c r="T501" s="2571"/>
      <c r="U501" s="2571"/>
      <c r="V501" s="2571"/>
      <c r="W501" s="2571"/>
      <c r="X501" s="2571"/>
      <c r="Y501" s="2571"/>
      <c r="Z501" s="2571"/>
      <c r="AA501" s="2571"/>
    </row>
    <row r="502" spans="1:27" ht="16.5" customHeight="1">
      <c r="A502" s="2571"/>
      <c r="B502" s="2571"/>
      <c r="C502" s="2571"/>
      <c r="D502" s="73"/>
      <c r="E502" s="73"/>
      <c r="F502" s="2629"/>
      <c r="G502" s="2571"/>
      <c r="H502" s="2571"/>
      <c r="I502" s="2571"/>
      <c r="J502" s="2571"/>
      <c r="K502" s="2571"/>
      <c r="L502" s="2571"/>
      <c r="M502" s="2571"/>
      <c r="N502" s="2571"/>
      <c r="O502" s="2571"/>
      <c r="P502" s="2571"/>
      <c r="Q502" s="2571"/>
      <c r="R502" s="2571"/>
      <c r="S502" s="2571"/>
      <c r="T502" s="2571"/>
      <c r="U502" s="2571"/>
      <c r="V502" s="2571"/>
      <c r="W502" s="2571"/>
      <c r="X502" s="2571"/>
      <c r="Y502" s="2571"/>
      <c r="Z502" s="2571"/>
      <c r="AA502" s="2571"/>
    </row>
    <row r="503" spans="1:27" ht="16.5" customHeight="1">
      <c r="A503" s="2571"/>
      <c r="B503" s="2571"/>
      <c r="C503" s="2571"/>
      <c r="D503" s="73"/>
      <c r="E503" s="73"/>
      <c r="F503" s="2629"/>
      <c r="G503" s="2571"/>
      <c r="H503" s="2571"/>
      <c r="I503" s="2571"/>
      <c r="J503" s="2571"/>
      <c r="K503" s="2571"/>
      <c r="L503" s="2571"/>
      <c r="M503" s="2571"/>
      <c r="N503" s="2571"/>
      <c r="O503" s="2571"/>
      <c r="P503" s="2571"/>
      <c r="Q503" s="2571"/>
      <c r="R503" s="2571"/>
      <c r="S503" s="2571"/>
      <c r="T503" s="2571"/>
      <c r="U503" s="2571"/>
      <c r="V503" s="2571"/>
      <c r="W503" s="2571"/>
      <c r="X503" s="2571"/>
      <c r="Y503" s="2571"/>
      <c r="Z503" s="2571"/>
      <c r="AA503" s="2571"/>
    </row>
    <row r="504" spans="1:27" ht="16.5" customHeight="1">
      <c r="A504" s="2571"/>
      <c r="B504" s="2571"/>
      <c r="C504" s="2571"/>
      <c r="D504" s="73"/>
      <c r="E504" s="73"/>
      <c r="F504" s="2629"/>
      <c r="G504" s="2571"/>
      <c r="H504" s="2571"/>
      <c r="I504" s="2571"/>
      <c r="J504" s="2571"/>
      <c r="K504" s="2571"/>
      <c r="L504" s="2571"/>
      <c r="M504" s="2571"/>
      <c r="N504" s="2571"/>
      <c r="O504" s="2571"/>
      <c r="P504" s="2571"/>
      <c r="Q504" s="2571"/>
      <c r="R504" s="2571"/>
      <c r="S504" s="2571"/>
      <c r="T504" s="2571"/>
      <c r="U504" s="2571"/>
      <c r="V504" s="2571"/>
      <c r="W504" s="2571"/>
      <c r="X504" s="2571"/>
      <c r="Y504" s="2571"/>
      <c r="Z504" s="2571"/>
      <c r="AA504" s="2571"/>
    </row>
    <row r="505" spans="1:27" ht="16.5" customHeight="1">
      <c r="A505" s="2571"/>
      <c r="B505" s="2571"/>
      <c r="C505" s="2571"/>
      <c r="D505" s="73"/>
      <c r="E505" s="73"/>
      <c r="F505" s="2629"/>
      <c r="G505" s="2571"/>
      <c r="H505" s="2571"/>
      <c r="I505" s="2571"/>
      <c r="J505" s="2571"/>
      <c r="K505" s="2571"/>
      <c r="L505" s="2571"/>
      <c r="M505" s="2571"/>
      <c r="N505" s="2571"/>
      <c r="O505" s="2571"/>
      <c r="P505" s="2571"/>
      <c r="Q505" s="2571"/>
      <c r="R505" s="2571"/>
      <c r="S505" s="2571"/>
      <c r="T505" s="2571"/>
      <c r="U505" s="2571"/>
      <c r="V505" s="2571"/>
      <c r="W505" s="2571"/>
      <c r="X505" s="2571"/>
      <c r="Y505" s="2571"/>
      <c r="Z505" s="2571"/>
      <c r="AA505" s="2571"/>
    </row>
    <row r="506" spans="1:27" ht="16.5" customHeight="1">
      <c r="A506" s="2571"/>
      <c r="B506" s="2571"/>
      <c r="C506" s="2571"/>
      <c r="D506" s="73"/>
      <c r="E506" s="73"/>
      <c r="F506" s="2629"/>
      <c r="G506" s="2571"/>
      <c r="H506" s="2571"/>
      <c r="I506" s="2571"/>
      <c r="J506" s="2571"/>
      <c r="K506" s="2571"/>
      <c r="L506" s="2571"/>
      <c r="M506" s="2571"/>
      <c r="N506" s="2571"/>
      <c r="O506" s="2571"/>
      <c r="P506" s="2571"/>
      <c r="Q506" s="2571"/>
      <c r="R506" s="2571"/>
      <c r="S506" s="2571"/>
      <c r="T506" s="2571"/>
      <c r="U506" s="2571"/>
      <c r="V506" s="2571"/>
      <c r="W506" s="2571"/>
      <c r="X506" s="2571"/>
      <c r="Y506" s="2571"/>
      <c r="Z506" s="2571"/>
      <c r="AA506" s="2571"/>
    </row>
    <row r="507" spans="1:27" ht="16.5" customHeight="1">
      <c r="A507" s="2571"/>
      <c r="B507" s="2571"/>
      <c r="C507" s="2571"/>
      <c r="D507" s="73"/>
      <c r="E507" s="73"/>
      <c r="F507" s="2629"/>
      <c r="G507" s="2571"/>
      <c r="H507" s="2571"/>
      <c r="I507" s="2571"/>
      <c r="J507" s="2571"/>
      <c r="K507" s="2571"/>
      <c r="L507" s="2571"/>
      <c r="M507" s="2571"/>
      <c r="N507" s="2571"/>
      <c r="O507" s="2571"/>
      <c r="P507" s="2571"/>
      <c r="Q507" s="2571"/>
      <c r="R507" s="2571"/>
      <c r="S507" s="2571"/>
      <c r="T507" s="2571"/>
      <c r="U507" s="2571"/>
      <c r="V507" s="2571"/>
      <c r="W507" s="2571"/>
      <c r="X507" s="2571"/>
      <c r="Y507" s="2571"/>
      <c r="Z507" s="2571"/>
      <c r="AA507" s="2571"/>
    </row>
    <row r="508" spans="1:27" ht="16.5" customHeight="1">
      <c r="A508" s="2571"/>
      <c r="B508" s="2571"/>
      <c r="C508" s="2571"/>
      <c r="D508" s="73"/>
      <c r="E508" s="73"/>
      <c r="F508" s="2629"/>
      <c r="G508" s="2571"/>
      <c r="H508" s="2571"/>
      <c r="I508" s="2571"/>
      <c r="J508" s="2571"/>
      <c r="K508" s="2571"/>
      <c r="L508" s="2571"/>
      <c r="M508" s="2571"/>
      <c r="N508" s="2571"/>
      <c r="O508" s="2571"/>
      <c r="P508" s="2571"/>
      <c r="Q508" s="2571"/>
      <c r="R508" s="2571"/>
      <c r="S508" s="2571"/>
      <c r="T508" s="2571"/>
      <c r="U508" s="2571"/>
      <c r="V508" s="2571"/>
      <c r="W508" s="2571"/>
      <c r="X508" s="2571"/>
      <c r="Y508" s="2571"/>
      <c r="Z508" s="2571"/>
      <c r="AA508" s="2571"/>
    </row>
    <row r="509" spans="1:27" ht="16.5" customHeight="1">
      <c r="A509" s="2571"/>
      <c r="B509" s="2571"/>
      <c r="C509" s="2571"/>
      <c r="D509" s="73"/>
      <c r="E509" s="73"/>
      <c r="F509" s="2629"/>
      <c r="G509" s="2571"/>
      <c r="H509" s="2571"/>
      <c r="I509" s="2571"/>
      <c r="J509" s="2571"/>
      <c r="K509" s="2571"/>
      <c r="L509" s="2571"/>
      <c r="M509" s="2571"/>
      <c r="N509" s="2571"/>
      <c r="O509" s="2571"/>
      <c r="P509" s="2571"/>
      <c r="Q509" s="2571"/>
      <c r="R509" s="2571"/>
      <c r="S509" s="2571"/>
      <c r="T509" s="2571"/>
      <c r="U509" s="2571"/>
      <c r="V509" s="2571"/>
      <c r="W509" s="2571"/>
      <c r="X509" s="2571"/>
      <c r="Y509" s="2571"/>
      <c r="Z509" s="2571"/>
      <c r="AA509" s="2571"/>
    </row>
    <row r="510" spans="1:27" ht="16.5" customHeight="1">
      <c r="A510" s="2571"/>
      <c r="B510" s="2571"/>
      <c r="C510" s="2571"/>
      <c r="D510" s="73"/>
      <c r="E510" s="73"/>
      <c r="F510" s="2629"/>
      <c r="G510" s="2571"/>
      <c r="H510" s="2571"/>
      <c r="I510" s="2571"/>
      <c r="J510" s="2571"/>
      <c r="K510" s="2571"/>
      <c r="L510" s="2571"/>
      <c r="M510" s="2571"/>
      <c r="N510" s="2571"/>
      <c r="O510" s="2571"/>
      <c r="P510" s="2571"/>
      <c r="Q510" s="2571"/>
      <c r="R510" s="2571"/>
      <c r="S510" s="2571"/>
      <c r="T510" s="2571"/>
      <c r="U510" s="2571"/>
      <c r="V510" s="2571"/>
      <c r="W510" s="2571"/>
      <c r="X510" s="2571"/>
      <c r="Y510" s="2571"/>
      <c r="Z510" s="2571"/>
      <c r="AA510" s="2571"/>
    </row>
    <row r="511" spans="1:27" ht="16.5" customHeight="1">
      <c r="A511" s="2571"/>
      <c r="B511" s="2571"/>
      <c r="C511" s="2571"/>
      <c r="D511" s="73"/>
      <c r="E511" s="73"/>
      <c r="F511" s="2629"/>
      <c r="G511" s="2571"/>
      <c r="H511" s="2571"/>
      <c r="I511" s="2571"/>
      <c r="J511" s="2571"/>
      <c r="K511" s="2571"/>
      <c r="L511" s="2571"/>
      <c r="M511" s="2571"/>
      <c r="N511" s="2571"/>
      <c r="O511" s="2571"/>
      <c r="P511" s="2571"/>
      <c r="Q511" s="2571"/>
      <c r="R511" s="2571"/>
      <c r="S511" s="2571"/>
      <c r="T511" s="2571"/>
      <c r="U511" s="2571"/>
      <c r="V511" s="2571"/>
      <c r="W511" s="2571"/>
      <c r="X511" s="2571"/>
      <c r="Y511" s="2571"/>
      <c r="Z511" s="2571"/>
      <c r="AA511" s="2571"/>
    </row>
    <row r="512" spans="1:27" ht="16.5" customHeight="1">
      <c r="A512" s="2571"/>
      <c r="B512" s="2571"/>
      <c r="C512" s="2571"/>
      <c r="D512" s="73"/>
      <c r="E512" s="73"/>
      <c r="F512" s="2629"/>
      <c r="G512" s="2571"/>
      <c r="H512" s="2571"/>
      <c r="I512" s="2571"/>
      <c r="J512" s="2571"/>
      <c r="K512" s="2571"/>
      <c r="L512" s="2571"/>
      <c r="M512" s="2571"/>
      <c r="N512" s="2571"/>
      <c r="O512" s="2571"/>
      <c r="P512" s="2571"/>
      <c r="Q512" s="2571"/>
      <c r="R512" s="2571"/>
      <c r="S512" s="2571"/>
      <c r="T512" s="2571"/>
      <c r="U512" s="2571"/>
      <c r="V512" s="2571"/>
      <c r="W512" s="2571"/>
      <c r="X512" s="2571"/>
      <c r="Y512" s="2571"/>
      <c r="Z512" s="2571"/>
      <c r="AA512" s="2571"/>
    </row>
    <row r="513" spans="1:27" ht="16.5" customHeight="1">
      <c r="A513" s="2571"/>
      <c r="B513" s="2571"/>
      <c r="C513" s="2571"/>
      <c r="D513" s="73"/>
      <c r="E513" s="73"/>
      <c r="F513" s="2629"/>
      <c r="G513" s="2571"/>
      <c r="H513" s="2571"/>
      <c r="I513" s="2571"/>
      <c r="J513" s="2571"/>
      <c r="K513" s="2571"/>
      <c r="L513" s="2571"/>
      <c r="M513" s="2571"/>
      <c r="N513" s="2571"/>
      <c r="O513" s="2571"/>
      <c r="P513" s="2571"/>
      <c r="Q513" s="2571"/>
      <c r="R513" s="2571"/>
      <c r="S513" s="2571"/>
      <c r="T513" s="2571"/>
      <c r="U513" s="2571"/>
      <c r="V513" s="2571"/>
      <c r="W513" s="2571"/>
      <c r="X513" s="2571"/>
      <c r="Y513" s="2571"/>
      <c r="Z513" s="2571"/>
      <c r="AA513" s="2571"/>
    </row>
    <row r="514" spans="1:27" ht="16.5" customHeight="1">
      <c r="A514" s="2571"/>
      <c r="B514" s="2571"/>
      <c r="C514" s="2571"/>
      <c r="D514" s="73"/>
      <c r="E514" s="73"/>
      <c r="F514" s="2629"/>
      <c r="G514" s="2571"/>
      <c r="H514" s="2571"/>
      <c r="I514" s="2571"/>
      <c r="J514" s="2571"/>
      <c r="K514" s="2571"/>
      <c r="L514" s="2571"/>
      <c r="M514" s="2571"/>
      <c r="N514" s="2571"/>
      <c r="O514" s="2571"/>
      <c r="P514" s="2571"/>
      <c r="Q514" s="2571"/>
      <c r="R514" s="2571"/>
      <c r="S514" s="2571"/>
      <c r="T514" s="2571"/>
      <c r="U514" s="2571"/>
      <c r="V514" s="2571"/>
      <c r="W514" s="2571"/>
      <c r="X514" s="2571"/>
      <c r="Y514" s="2571"/>
      <c r="Z514" s="2571"/>
      <c r="AA514" s="2571"/>
    </row>
    <row r="515" spans="1:27" ht="16.5" customHeight="1">
      <c r="A515" s="2571"/>
      <c r="B515" s="2571"/>
      <c r="C515" s="2571"/>
      <c r="D515" s="73"/>
      <c r="E515" s="73"/>
      <c r="F515" s="2629"/>
      <c r="G515" s="2571"/>
      <c r="H515" s="2571"/>
      <c r="I515" s="2571"/>
      <c r="J515" s="2571"/>
      <c r="K515" s="2571"/>
      <c r="L515" s="2571"/>
      <c r="M515" s="2571"/>
      <c r="N515" s="2571"/>
      <c r="O515" s="2571"/>
      <c r="P515" s="2571"/>
      <c r="Q515" s="2571"/>
      <c r="R515" s="2571"/>
      <c r="S515" s="2571"/>
      <c r="T515" s="2571"/>
      <c r="U515" s="2571"/>
      <c r="V515" s="2571"/>
      <c r="W515" s="2571"/>
      <c r="X515" s="2571"/>
      <c r="Y515" s="2571"/>
      <c r="Z515" s="2571"/>
      <c r="AA515" s="2571"/>
    </row>
    <row r="516" spans="1:27" ht="16.5" customHeight="1">
      <c r="A516" s="2571"/>
      <c r="B516" s="2571"/>
      <c r="C516" s="2571"/>
      <c r="D516" s="73"/>
      <c r="E516" s="73"/>
      <c r="F516" s="2629"/>
      <c r="G516" s="2571"/>
      <c r="H516" s="2571"/>
      <c r="I516" s="2571"/>
      <c r="J516" s="2571"/>
      <c r="K516" s="2571"/>
      <c r="L516" s="2571"/>
      <c r="M516" s="2571"/>
      <c r="N516" s="2571"/>
      <c r="O516" s="2571"/>
      <c r="P516" s="2571"/>
      <c r="Q516" s="2571"/>
      <c r="R516" s="2571"/>
      <c r="S516" s="2571"/>
      <c r="T516" s="2571"/>
      <c r="U516" s="2571"/>
      <c r="V516" s="2571"/>
      <c r="W516" s="2571"/>
      <c r="X516" s="2571"/>
      <c r="Y516" s="2571"/>
      <c r="Z516" s="2571"/>
      <c r="AA516" s="2571"/>
    </row>
    <row r="517" spans="1:27" ht="16.5" customHeight="1">
      <c r="A517" s="2571"/>
      <c r="B517" s="2571"/>
      <c r="C517" s="2571"/>
      <c r="D517" s="73"/>
      <c r="E517" s="73"/>
      <c r="F517" s="2629"/>
      <c r="G517" s="2571"/>
      <c r="H517" s="2571"/>
      <c r="I517" s="2571"/>
      <c r="J517" s="2571"/>
      <c r="K517" s="2571"/>
      <c r="L517" s="2571"/>
      <c r="M517" s="2571"/>
      <c r="N517" s="2571"/>
      <c r="O517" s="2571"/>
      <c r="P517" s="2571"/>
      <c r="Q517" s="2571"/>
      <c r="R517" s="2571"/>
      <c r="S517" s="2571"/>
      <c r="T517" s="2571"/>
      <c r="U517" s="2571"/>
      <c r="V517" s="2571"/>
      <c r="W517" s="2571"/>
      <c r="X517" s="2571"/>
      <c r="Y517" s="2571"/>
      <c r="Z517" s="2571"/>
      <c r="AA517" s="2571"/>
    </row>
    <row r="518" spans="1:27" ht="16.5" customHeight="1">
      <c r="A518" s="2571"/>
      <c r="B518" s="2571"/>
      <c r="C518" s="2571"/>
      <c r="D518" s="73"/>
      <c r="E518" s="73"/>
      <c r="F518" s="2629"/>
      <c r="G518" s="2571"/>
      <c r="H518" s="2571"/>
      <c r="I518" s="2571"/>
      <c r="J518" s="2571"/>
      <c r="K518" s="2571"/>
      <c r="L518" s="2571"/>
      <c r="M518" s="2571"/>
      <c r="N518" s="2571"/>
      <c r="O518" s="2571"/>
      <c r="P518" s="2571"/>
      <c r="Q518" s="2571"/>
      <c r="R518" s="2571"/>
      <c r="S518" s="2571"/>
      <c r="T518" s="2571"/>
      <c r="U518" s="2571"/>
      <c r="V518" s="2571"/>
      <c r="W518" s="2571"/>
      <c r="X518" s="2571"/>
      <c r="Y518" s="2571"/>
      <c r="Z518" s="2571"/>
      <c r="AA518" s="2571"/>
    </row>
    <row r="519" spans="1:27" ht="16.5" customHeight="1">
      <c r="A519" s="2571"/>
      <c r="B519" s="2571"/>
      <c r="C519" s="2571"/>
      <c r="D519" s="73"/>
      <c r="E519" s="73"/>
      <c r="F519" s="2629"/>
      <c r="G519" s="2571"/>
      <c r="H519" s="2571"/>
      <c r="I519" s="2571"/>
      <c r="J519" s="2571"/>
      <c r="K519" s="2571"/>
      <c r="L519" s="2571"/>
      <c r="M519" s="2571"/>
      <c r="N519" s="2571"/>
      <c r="O519" s="2571"/>
      <c r="P519" s="2571"/>
      <c r="Q519" s="2571"/>
      <c r="R519" s="2571"/>
      <c r="S519" s="2571"/>
      <c r="T519" s="2571"/>
      <c r="U519" s="2571"/>
      <c r="V519" s="2571"/>
      <c r="W519" s="2571"/>
      <c r="X519" s="2571"/>
      <c r="Y519" s="2571"/>
      <c r="Z519" s="2571"/>
      <c r="AA519" s="2571"/>
    </row>
    <row r="520" spans="1:27" ht="16.5" customHeight="1">
      <c r="A520" s="2571"/>
      <c r="B520" s="2571"/>
      <c r="C520" s="2571"/>
      <c r="D520" s="73"/>
      <c r="E520" s="73"/>
      <c r="F520" s="2629"/>
      <c r="G520" s="2571"/>
      <c r="H520" s="2571"/>
      <c r="I520" s="2571"/>
      <c r="J520" s="2571"/>
      <c r="K520" s="2571"/>
      <c r="L520" s="2571"/>
      <c r="M520" s="2571"/>
      <c r="N520" s="2571"/>
      <c r="O520" s="2571"/>
      <c r="P520" s="2571"/>
      <c r="Q520" s="2571"/>
      <c r="R520" s="2571"/>
      <c r="S520" s="2571"/>
      <c r="T520" s="2571"/>
      <c r="U520" s="2571"/>
      <c r="V520" s="2571"/>
      <c r="W520" s="2571"/>
      <c r="X520" s="2571"/>
      <c r="Y520" s="2571"/>
      <c r="Z520" s="2571"/>
      <c r="AA520" s="2571"/>
    </row>
    <row r="521" spans="1:27" ht="16.5" customHeight="1">
      <c r="A521" s="2571"/>
      <c r="B521" s="2571"/>
      <c r="C521" s="2571"/>
      <c r="D521" s="73"/>
      <c r="E521" s="73"/>
      <c r="F521" s="2629"/>
      <c r="G521" s="2571"/>
      <c r="H521" s="2571"/>
      <c r="I521" s="2571"/>
      <c r="J521" s="2571"/>
      <c r="K521" s="2571"/>
      <c r="L521" s="2571"/>
      <c r="M521" s="2571"/>
      <c r="N521" s="2571"/>
      <c r="O521" s="2571"/>
      <c r="P521" s="2571"/>
      <c r="Q521" s="2571"/>
      <c r="R521" s="2571"/>
      <c r="S521" s="2571"/>
      <c r="T521" s="2571"/>
      <c r="U521" s="2571"/>
      <c r="V521" s="2571"/>
      <c r="W521" s="2571"/>
      <c r="X521" s="2571"/>
      <c r="Y521" s="2571"/>
      <c r="Z521" s="2571"/>
      <c r="AA521" s="2571"/>
    </row>
    <row r="522" spans="1:27" ht="16.5" customHeight="1">
      <c r="A522" s="2571"/>
      <c r="B522" s="2571"/>
      <c r="C522" s="2571"/>
      <c r="D522" s="73"/>
      <c r="E522" s="73"/>
      <c r="F522" s="2629"/>
      <c r="G522" s="2571"/>
      <c r="H522" s="2571"/>
      <c r="I522" s="2571"/>
      <c r="J522" s="2571"/>
      <c r="K522" s="2571"/>
      <c r="L522" s="2571"/>
      <c r="M522" s="2571"/>
      <c r="N522" s="2571"/>
      <c r="O522" s="2571"/>
      <c r="P522" s="2571"/>
      <c r="Q522" s="2571"/>
      <c r="R522" s="2571"/>
      <c r="S522" s="2571"/>
      <c r="T522" s="2571"/>
      <c r="U522" s="2571"/>
      <c r="V522" s="2571"/>
      <c r="W522" s="2571"/>
      <c r="X522" s="2571"/>
      <c r="Y522" s="2571"/>
      <c r="Z522" s="2571"/>
      <c r="AA522" s="2571"/>
    </row>
    <row r="523" spans="1:27" ht="16.5" customHeight="1">
      <c r="A523" s="2571"/>
      <c r="B523" s="2571"/>
      <c r="C523" s="2571"/>
      <c r="D523" s="73"/>
      <c r="E523" s="73"/>
      <c r="F523" s="2629"/>
      <c r="G523" s="2571"/>
      <c r="H523" s="2571"/>
      <c r="I523" s="2571"/>
      <c r="J523" s="2571"/>
      <c r="K523" s="2571"/>
      <c r="L523" s="2571"/>
      <c r="M523" s="2571"/>
      <c r="N523" s="2571"/>
      <c r="O523" s="2571"/>
      <c r="P523" s="2571"/>
      <c r="Q523" s="2571"/>
      <c r="R523" s="2571"/>
      <c r="S523" s="2571"/>
      <c r="T523" s="2571"/>
      <c r="U523" s="2571"/>
      <c r="V523" s="2571"/>
      <c r="W523" s="2571"/>
      <c r="X523" s="2571"/>
      <c r="Y523" s="2571"/>
      <c r="Z523" s="2571"/>
      <c r="AA523" s="2571"/>
    </row>
    <row r="524" spans="1:27" ht="16.5" customHeight="1">
      <c r="A524" s="2571"/>
      <c r="B524" s="2571"/>
      <c r="C524" s="2571"/>
      <c r="D524" s="73"/>
      <c r="E524" s="73"/>
      <c r="F524" s="2629"/>
      <c r="G524" s="2571"/>
      <c r="H524" s="2571"/>
      <c r="I524" s="2571"/>
      <c r="J524" s="2571"/>
      <c r="K524" s="2571"/>
      <c r="L524" s="2571"/>
      <c r="M524" s="2571"/>
      <c r="N524" s="2571"/>
      <c r="O524" s="2571"/>
      <c r="P524" s="2571"/>
      <c r="Q524" s="2571"/>
      <c r="R524" s="2571"/>
      <c r="S524" s="2571"/>
      <c r="T524" s="2571"/>
      <c r="U524" s="2571"/>
      <c r="V524" s="2571"/>
      <c r="W524" s="2571"/>
      <c r="X524" s="2571"/>
      <c r="Y524" s="2571"/>
      <c r="Z524" s="2571"/>
      <c r="AA524" s="2571"/>
    </row>
    <row r="525" spans="1:27" ht="16.5" customHeight="1">
      <c r="A525" s="2571"/>
      <c r="B525" s="2571"/>
      <c r="C525" s="2571"/>
      <c r="D525" s="73"/>
      <c r="E525" s="73"/>
      <c r="F525" s="2629"/>
      <c r="G525" s="2571"/>
      <c r="H525" s="2571"/>
      <c r="I525" s="2571"/>
      <c r="J525" s="2571"/>
      <c r="K525" s="2571"/>
      <c r="L525" s="2571"/>
      <c r="M525" s="2571"/>
      <c r="N525" s="2571"/>
      <c r="O525" s="2571"/>
      <c r="P525" s="2571"/>
      <c r="Q525" s="2571"/>
      <c r="R525" s="2571"/>
      <c r="S525" s="2571"/>
      <c r="T525" s="2571"/>
      <c r="U525" s="2571"/>
      <c r="V525" s="2571"/>
      <c r="W525" s="2571"/>
      <c r="X525" s="2571"/>
      <c r="Y525" s="2571"/>
      <c r="Z525" s="2571"/>
      <c r="AA525" s="2571"/>
    </row>
    <row r="526" spans="1:27" ht="16.5" customHeight="1">
      <c r="A526" s="2571"/>
      <c r="B526" s="2571"/>
      <c r="C526" s="2571"/>
      <c r="D526" s="73"/>
      <c r="E526" s="73"/>
      <c r="F526" s="2629"/>
      <c r="G526" s="2571"/>
      <c r="H526" s="2571"/>
      <c r="I526" s="2571"/>
      <c r="J526" s="2571"/>
      <c r="K526" s="2571"/>
      <c r="L526" s="2571"/>
      <c r="M526" s="2571"/>
      <c r="N526" s="2571"/>
      <c r="O526" s="2571"/>
      <c r="P526" s="2571"/>
      <c r="Q526" s="2571"/>
      <c r="R526" s="2571"/>
      <c r="S526" s="2571"/>
      <c r="T526" s="2571"/>
      <c r="U526" s="2571"/>
      <c r="V526" s="2571"/>
      <c r="W526" s="2571"/>
      <c r="X526" s="2571"/>
      <c r="Y526" s="2571"/>
      <c r="Z526" s="2571"/>
      <c r="AA526" s="2571"/>
    </row>
    <row r="527" spans="1:27" ht="16.5" customHeight="1">
      <c r="A527" s="2571"/>
      <c r="B527" s="2571"/>
      <c r="C527" s="2571"/>
      <c r="D527" s="73"/>
      <c r="E527" s="73"/>
      <c r="F527" s="2629"/>
      <c r="G527" s="2571"/>
      <c r="H527" s="2571"/>
      <c r="I527" s="2571"/>
      <c r="J527" s="2571"/>
      <c r="K527" s="2571"/>
      <c r="L527" s="2571"/>
      <c r="M527" s="2571"/>
      <c r="N527" s="2571"/>
      <c r="O527" s="2571"/>
      <c r="P527" s="2571"/>
      <c r="Q527" s="2571"/>
      <c r="R527" s="2571"/>
      <c r="S527" s="2571"/>
      <c r="T527" s="2571"/>
      <c r="U527" s="2571"/>
      <c r="V527" s="2571"/>
      <c r="W527" s="2571"/>
      <c r="X527" s="2571"/>
      <c r="Y527" s="2571"/>
      <c r="Z527" s="2571"/>
      <c r="AA527" s="2571"/>
    </row>
    <row r="528" spans="1:27" ht="16.5" customHeight="1">
      <c r="A528" s="2571"/>
      <c r="B528" s="2571"/>
      <c r="C528" s="2571"/>
      <c r="D528" s="73"/>
      <c r="E528" s="73"/>
      <c r="F528" s="2629"/>
      <c r="G528" s="2571"/>
      <c r="H528" s="2571"/>
      <c r="I528" s="2571"/>
      <c r="J528" s="2571"/>
      <c r="K528" s="2571"/>
      <c r="L528" s="2571"/>
      <c r="M528" s="2571"/>
      <c r="N528" s="2571"/>
      <c r="O528" s="2571"/>
      <c r="P528" s="2571"/>
      <c r="Q528" s="2571"/>
      <c r="R528" s="2571"/>
      <c r="S528" s="2571"/>
      <c r="T528" s="2571"/>
      <c r="U528" s="2571"/>
      <c r="V528" s="2571"/>
      <c r="W528" s="2571"/>
      <c r="X528" s="2571"/>
      <c r="Y528" s="2571"/>
      <c r="Z528" s="2571"/>
      <c r="AA528" s="2571"/>
    </row>
    <row r="529" spans="1:27" ht="16.5" customHeight="1">
      <c r="A529" s="2571"/>
      <c r="B529" s="2571"/>
      <c r="C529" s="2571"/>
      <c r="D529" s="73"/>
      <c r="E529" s="73"/>
      <c r="F529" s="2629"/>
      <c r="G529" s="2571"/>
      <c r="H529" s="2571"/>
      <c r="I529" s="2571"/>
      <c r="J529" s="2571"/>
      <c r="K529" s="2571"/>
      <c r="L529" s="2571"/>
      <c r="M529" s="2571"/>
      <c r="N529" s="2571"/>
      <c r="O529" s="2571"/>
      <c r="P529" s="2571"/>
      <c r="Q529" s="2571"/>
      <c r="R529" s="2571"/>
      <c r="S529" s="2571"/>
      <c r="T529" s="2571"/>
      <c r="U529" s="2571"/>
      <c r="V529" s="2571"/>
      <c r="W529" s="2571"/>
      <c r="X529" s="2571"/>
      <c r="Y529" s="2571"/>
      <c r="Z529" s="2571"/>
      <c r="AA529" s="2571"/>
    </row>
    <row r="530" spans="1:27" ht="16.5" customHeight="1">
      <c r="A530" s="2571"/>
      <c r="B530" s="2571"/>
      <c r="C530" s="2571"/>
      <c r="D530" s="73"/>
      <c r="E530" s="73"/>
      <c r="F530" s="2629"/>
      <c r="G530" s="2571"/>
      <c r="H530" s="2571"/>
      <c r="I530" s="2571"/>
      <c r="J530" s="2571"/>
      <c r="K530" s="2571"/>
      <c r="L530" s="2571"/>
      <c r="M530" s="2571"/>
      <c r="N530" s="2571"/>
      <c r="O530" s="2571"/>
      <c r="P530" s="2571"/>
      <c r="Q530" s="2571"/>
      <c r="R530" s="2571"/>
      <c r="S530" s="2571"/>
      <c r="T530" s="2571"/>
      <c r="U530" s="2571"/>
      <c r="V530" s="2571"/>
      <c r="W530" s="2571"/>
      <c r="X530" s="2571"/>
      <c r="Y530" s="2571"/>
      <c r="Z530" s="2571"/>
      <c r="AA530" s="2571"/>
    </row>
    <row r="531" spans="1:27" ht="16.5" customHeight="1">
      <c r="A531" s="2571"/>
      <c r="B531" s="2571"/>
      <c r="C531" s="2571"/>
      <c r="D531" s="73"/>
      <c r="E531" s="73"/>
      <c r="F531" s="2629"/>
      <c r="G531" s="2571"/>
      <c r="H531" s="2571"/>
      <c r="I531" s="2571"/>
      <c r="J531" s="2571"/>
      <c r="K531" s="2571"/>
      <c r="L531" s="2571"/>
      <c r="M531" s="2571"/>
      <c r="N531" s="2571"/>
      <c r="O531" s="2571"/>
      <c r="P531" s="2571"/>
      <c r="Q531" s="2571"/>
      <c r="R531" s="2571"/>
      <c r="S531" s="2571"/>
      <c r="T531" s="2571"/>
      <c r="U531" s="2571"/>
      <c r="V531" s="2571"/>
      <c r="W531" s="2571"/>
      <c r="X531" s="2571"/>
      <c r="Y531" s="2571"/>
      <c r="Z531" s="2571"/>
      <c r="AA531" s="2571"/>
    </row>
    <row r="532" spans="1:27" ht="16.5" customHeight="1">
      <c r="A532" s="2571"/>
      <c r="B532" s="2571"/>
      <c r="C532" s="2571"/>
      <c r="D532" s="73"/>
      <c r="E532" s="73"/>
      <c r="F532" s="2629"/>
      <c r="G532" s="2571"/>
      <c r="H532" s="2571"/>
      <c r="I532" s="2571"/>
      <c r="J532" s="2571"/>
      <c r="K532" s="2571"/>
      <c r="L532" s="2571"/>
      <c r="M532" s="2571"/>
      <c r="N532" s="2571"/>
      <c r="O532" s="2571"/>
      <c r="P532" s="2571"/>
      <c r="Q532" s="2571"/>
      <c r="R532" s="2571"/>
      <c r="S532" s="2571"/>
      <c r="T532" s="2571"/>
      <c r="U532" s="2571"/>
      <c r="V532" s="2571"/>
      <c r="W532" s="2571"/>
      <c r="X532" s="2571"/>
      <c r="Y532" s="2571"/>
      <c r="Z532" s="2571"/>
      <c r="AA532" s="2571"/>
    </row>
    <row r="533" spans="1:27" ht="16.5" customHeight="1">
      <c r="A533" s="2571"/>
      <c r="B533" s="2571"/>
      <c r="C533" s="2571"/>
      <c r="D533" s="73"/>
      <c r="E533" s="73"/>
      <c r="F533" s="2629"/>
      <c r="G533" s="2571"/>
      <c r="H533" s="2571"/>
      <c r="I533" s="2571"/>
      <c r="J533" s="2571"/>
      <c r="K533" s="2571"/>
      <c r="L533" s="2571"/>
      <c r="M533" s="2571"/>
      <c r="N533" s="2571"/>
      <c r="O533" s="2571"/>
      <c r="P533" s="2571"/>
      <c r="Q533" s="2571"/>
      <c r="R533" s="2571"/>
      <c r="S533" s="2571"/>
      <c r="T533" s="2571"/>
      <c r="U533" s="2571"/>
      <c r="V533" s="2571"/>
      <c r="W533" s="2571"/>
      <c r="X533" s="2571"/>
      <c r="Y533" s="2571"/>
      <c r="Z533" s="2571"/>
      <c r="AA533" s="2571"/>
    </row>
    <row r="534" spans="1:27" ht="16.5" customHeight="1">
      <c r="A534" s="2571"/>
      <c r="B534" s="2571"/>
      <c r="C534" s="2571"/>
      <c r="D534" s="73"/>
      <c r="E534" s="73"/>
      <c r="F534" s="2629"/>
      <c r="G534" s="2571"/>
      <c r="H534" s="2571"/>
      <c r="I534" s="2571"/>
      <c r="J534" s="2571"/>
      <c r="K534" s="2571"/>
      <c r="L534" s="2571"/>
      <c r="M534" s="2571"/>
      <c r="N534" s="2571"/>
      <c r="O534" s="2571"/>
      <c r="P534" s="2571"/>
      <c r="Q534" s="2571"/>
      <c r="R534" s="2571"/>
      <c r="S534" s="2571"/>
      <c r="T534" s="2571"/>
      <c r="U534" s="2571"/>
      <c r="V534" s="2571"/>
      <c r="W534" s="2571"/>
      <c r="X534" s="2571"/>
      <c r="Y534" s="2571"/>
      <c r="Z534" s="2571"/>
      <c r="AA534" s="2571"/>
    </row>
    <row r="535" spans="1:27" ht="16.5" customHeight="1">
      <c r="A535" s="2571"/>
      <c r="B535" s="2571"/>
      <c r="C535" s="2571"/>
      <c r="D535" s="73"/>
      <c r="E535" s="73"/>
      <c r="F535" s="2629"/>
      <c r="G535" s="2571"/>
      <c r="H535" s="2571"/>
      <c r="I535" s="2571"/>
      <c r="J535" s="2571"/>
      <c r="K535" s="2571"/>
      <c r="L535" s="2571"/>
      <c r="M535" s="2571"/>
      <c r="N535" s="2571"/>
      <c r="O535" s="2571"/>
      <c r="P535" s="2571"/>
      <c r="Q535" s="2571"/>
      <c r="R535" s="2571"/>
      <c r="S535" s="2571"/>
      <c r="T535" s="2571"/>
      <c r="U535" s="2571"/>
      <c r="V535" s="2571"/>
      <c r="W535" s="2571"/>
      <c r="X535" s="2571"/>
      <c r="Y535" s="2571"/>
      <c r="Z535" s="2571"/>
      <c r="AA535" s="2571"/>
    </row>
    <row r="536" spans="1:27" ht="16.5" customHeight="1">
      <c r="A536" s="2571"/>
      <c r="B536" s="2571"/>
      <c r="C536" s="2571"/>
      <c r="D536" s="73"/>
      <c r="E536" s="73"/>
      <c r="F536" s="2629"/>
      <c r="G536" s="2571"/>
      <c r="H536" s="2571"/>
      <c r="I536" s="2571"/>
      <c r="J536" s="2571"/>
      <c r="K536" s="2571"/>
      <c r="L536" s="2571"/>
      <c r="M536" s="2571"/>
      <c r="N536" s="2571"/>
      <c r="O536" s="2571"/>
      <c r="P536" s="2571"/>
      <c r="Q536" s="2571"/>
      <c r="R536" s="2571"/>
      <c r="S536" s="2571"/>
      <c r="T536" s="2571"/>
      <c r="U536" s="2571"/>
      <c r="V536" s="2571"/>
      <c r="W536" s="2571"/>
      <c r="X536" s="2571"/>
      <c r="Y536" s="2571"/>
      <c r="Z536" s="2571"/>
      <c r="AA536" s="2571"/>
    </row>
    <row r="537" spans="1:27" ht="16.5" customHeight="1">
      <c r="A537" s="2571"/>
      <c r="B537" s="2571"/>
      <c r="C537" s="2571"/>
      <c r="D537" s="73"/>
      <c r="E537" s="73"/>
      <c r="F537" s="2629"/>
      <c r="G537" s="2571"/>
      <c r="H537" s="2571"/>
      <c r="I537" s="2571"/>
      <c r="J537" s="2571"/>
      <c r="K537" s="2571"/>
      <c r="L537" s="2571"/>
      <c r="M537" s="2571"/>
      <c r="N537" s="2571"/>
      <c r="O537" s="2571"/>
      <c r="P537" s="2571"/>
      <c r="Q537" s="2571"/>
      <c r="R537" s="2571"/>
      <c r="S537" s="2571"/>
      <c r="T537" s="2571"/>
      <c r="U537" s="2571"/>
      <c r="V537" s="2571"/>
      <c r="W537" s="2571"/>
      <c r="X537" s="2571"/>
      <c r="Y537" s="2571"/>
      <c r="Z537" s="2571"/>
      <c r="AA537" s="2571"/>
    </row>
    <row r="538" spans="1:27" ht="16.5" customHeight="1">
      <c r="A538" s="2571"/>
      <c r="B538" s="2571"/>
      <c r="C538" s="2571"/>
      <c r="D538" s="73"/>
      <c r="E538" s="73"/>
      <c r="F538" s="2629"/>
      <c r="G538" s="2571"/>
      <c r="H538" s="2571"/>
      <c r="I538" s="2571"/>
      <c r="J538" s="2571"/>
      <c r="K538" s="2571"/>
      <c r="L538" s="2571"/>
      <c r="M538" s="2571"/>
      <c r="N538" s="2571"/>
      <c r="O538" s="2571"/>
      <c r="P538" s="2571"/>
      <c r="Q538" s="2571"/>
      <c r="R538" s="2571"/>
      <c r="S538" s="2571"/>
      <c r="T538" s="2571"/>
      <c r="U538" s="2571"/>
      <c r="V538" s="2571"/>
      <c r="W538" s="2571"/>
      <c r="X538" s="2571"/>
      <c r="Y538" s="2571"/>
      <c r="Z538" s="2571"/>
      <c r="AA538" s="2571"/>
    </row>
    <row r="539" spans="1:27" ht="16.5" customHeight="1">
      <c r="A539" s="2571"/>
      <c r="B539" s="2571"/>
      <c r="C539" s="2571"/>
      <c r="D539" s="73"/>
      <c r="E539" s="73"/>
      <c r="F539" s="2629"/>
      <c r="G539" s="2571"/>
      <c r="H539" s="2571"/>
      <c r="I539" s="2571"/>
      <c r="J539" s="2571"/>
      <c r="K539" s="2571"/>
      <c r="L539" s="2571"/>
      <c r="M539" s="2571"/>
      <c r="N539" s="2571"/>
      <c r="O539" s="2571"/>
      <c r="P539" s="2571"/>
      <c r="Q539" s="2571"/>
      <c r="R539" s="2571"/>
      <c r="S539" s="2571"/>
      <c r="T539" s="2571"/>
      <c r="U539" s="2571"/>
      <c r="V539" s="2571"/>
      <c r="W539" s="2571"/>
      <c r="X539" s="2571"/>
      <c r="Y539" s="2571"/>
      <c r="Z539" s="2571"/>
      <c r="AA539" s="2571"/>
    </row>
    <row r="540" spans="1:27" ht="16.5" customHeight="1">
      <c r="A540" s="2571"/>
      <c r="B540" s="2571"/>
      <c r="C540" s="2571"/>
      <c r="D540" s="73"/>
      <c r="E540" s="73"/>
      <c r="F540" s="2629"/>
      <c r="G540" s="2571"/>
      <c r="H540" s="2571"/>
      <c r="I540" s="2571"/>
      <c r="J540" s="2571"/>
      <c r="K540" s="2571"/>
      <c r="L540" s="2571"/>
      <c r="M540" s="2571"/>
      <c r="N540" s="2571"/>
      <c r="O540" s="2571"/>
      <c r="P540" s="2571"/>
      <c r="Q540" s="2571"/>
      <c r="R540" s="2571"/>
      <c r="S540" s="2571"/>
      <c r="T540" s="2571"/>
      <c r="U540" s="2571"/>
      <c r="V540" s="2571"/>
      <c r="W540" s="2571"/>
      <c r="X540" s="2571"/>
      <c r="Y540" s="2571"/>
      <c r="Z540" s="2571"/>
      <c r="AA540" s="2571"/>
    </row>
    <row r="541" spans="1:27" ht="16.5" customHeight="1">
      <c r="A541" s="2571"/>
      <c r="B541" s="2571"/>
      <c r="C541" s="2571"/>
      <c r="D541" s="73"/>
      <c r="E541" s="73"/>
      <c r="F541" s="2629"/>
      <c r="G541" s="2571"/>
      <c r="H541" s="2571"/>
      <c r="I541" s="2571"/>
      <c r="J541" s="2571"/>
      <c r="K541" s="2571"/>
      <c r="L541" s="2571"/>
      <c r="M541" s="2571"/>
      <c r="N541" s="2571"/>
      <c r="O541" s="2571"/>
      <c r="P541" s="2571"/>
      <c r="Q541" s="2571"/>
      <c r="R541" s="2571"/>
      <c r="S541" s="2571"/>
      <c r="T541" s="2571"/>
      <c r="U541" s="2571"/>
      <c r="V541" s="2571"/>
      <c r="W541" s="2571"/>
      <c r="X541" s="2571"/>
      <c r="Y541" s="2571"/>
      <c r="Z541" s="2571"/>
      <c r="AA541" s="2571"/>
    </row>
    <row r="542" spans="1:27" ht="16.5" customHeight="1">
      <c r="A542" s="2571"/>
      <c r="B542" s="2571"/>
      <c r="C542" s="2571"/>
      <c r="D542" s="73"/>
      <c r="E542" s="73"/>
      <c r="F542" s="2629"/>
      <c r="G542" s="2571"/>
      <c r="H542" s="2571"/>
      <c r="I542" s="2571"/>
      <c r="J542" s="2571"/>
      <c r="K542" s="2571"/>
      <c r="L542" s="2571"/>
      <c r="M542" s="2571"/>
      <c r="N542" s="2571"/>
      <c r="O542" s="2571"/>
      <c r="P542" s="2571"/>
      <c r="Q542" s="2571"/>
      <c r="R542" s="2571"/>
      <c r="S542" s="2571"/>
      <c r="T542" s="2571"/>
      <c r="U542" s="2571"/>
      <c r="V542" s="2571"/>
      <c r="W542" s="2571"/>
      <c r="X542" s="2571"/>
      <c r="Y542" s="2571"/>
      <c r="Z542" s="2571"/>
      <c r="AA542" s="2571"/>
    </row>
    <row r="543" spans="1:27" ht="16.5" customHeight="1">
      <c r="A543" s="2571"/>
      <c r="B543" s="2571"/>
      <c r="C543" s="2571"/>
      <c r="D543" s="73"/>
      <c r="E543" s="73"/>
      <c r="F543" s="2629"/>
      <c r="G543" s="2571"/>
      <c r="H543" s="2571"/>
      <c r="I543" s="2571"/>
      <c r="J543" s="2571"/>
      <c r="K543" s="2571"/>
      <c r="L543" s="2571"/>
      <c r="M543" s="2571"/>
      <c r="N543" s="2571"/>
      <c r="O543" s="2571"/>
      <c r="P543" s="2571"/>
      <c r="Q543" s="2571"/>
      <c r="R543" s="2571"/>
      <c r="S543" s="2571"/>
      <c r="T543" s="2571"/>
      <c r="U543" s="2571"/>
      <c r="V543" s="2571"/>
      <c r="W543" s="2571"/>
      <c r="X543" s="2571"/>
      <c r="Y543" s="2571"/>
      <c r="Z543" s="2571"/>
      <c r="AA543" s="2571"/>
    </row>
    <row r="544" spans="1:27" ht="16.5" customHeight="1">
      <c r="A544" s="2571"/>
      <c r="B544" s="2571"/>
      <c r="C544" s="2571"/>
      <c r="D544" s="73"/>
      <c r="E544" s="73"/>
      <c r="F544" s="2629"/>
      <c r="G544" s="2571"/>
      <c r="H544" s="2571"/>
      <c r="I544" s="2571"/>
      <c r="J544" s="2571"/>
      <c r="K544" s="2571"/>
      <c r="L544" s="2571"/>
      <c r="M544" s="2571"/>
      <c r="N544" s="2571"/>
      <c r="O544" s="2571"/>
      <c r="P544" s="2571"/>
      <c r="Q544" s="2571"/>
      <c r="R544" s="2571"/>
      <c r="S544" s="2571"/>
      <c r="T544" s="2571"/>
      <c r="U544" s="2571"/>
      <c r="V544" s="2571"/>
      <c r="W544" s="2571"/>
      <c r="X544" s="2571"/>
      <c r="Y544" s="2571"/>
      <c r="Z544" s="2571"/>
      <c r="AA544" s="2571"/>
    </row>
    <row r="545" spans="1:27" ht="16.5" customHeight="1">
      <c r="A545" s="2571"/>
      <c r="B545" s="2571"/>
      <c r="C545" s="2571"/>
      <c r="D545" s="73"/>
      <c r="E545" s="73"/>
      <c r="F545" s="2629"/>
      <c r="G545" s="2571"/>
      <c r="H545" s="2571"/>
      <c r="I545" s="2571"/>
      <c r="J545" s="2571"/>
      <c r="K545" s="2571"/>
      <c r="L545" s="2571"/>
      <c r="M545" s="2571"/>
      <c r="N545" s="2571"/>
      <c r="O545" s="2571"/>
      <c r="P545" s="2571"/>
      <c r="Q545" s="2571"/>
      <c r="R545" s="2571"/>
      <c r="S545" s="2571"/>
      <c r="T545" s="2571"/>
      <c r="U545" s="2571"/>
      <c r="V545" s="2571"/>
      <c r="W545" s="2571"/>
      <c r="X545" s="2571"/>
      <c r="Y545" s="2571"/>
      <c r="Z545" s="2571"/>
      <c r="AA545" s="2571"/>
    </row>
    <row r="546" spans="1:27" ht="16.5" customHeight="1">
      <c r="A546" s="2571"/>
      <c r="B546" s="2571"/>
      <c r="C546" s="2571"/>
      <c r="D546" s="73"/>
      <c r="E546" s="73"/>
      <c r="F546" s="2629"/>
      <c r="G546" s="2571"/>
      <c r="H546" s="2571"/>
      <c r="I546" s="2571"/>
      <c r="J546" s="2571"/>
      <c r="K546" s="2571"/>
      <c r="L546" s="2571"/>
      <c r="M546" s="2571"/>
      <c r="N546" s="2571"/>
      <c r="O546" s="2571"/>
      <c r="P546" s="2571"/>
      <c r="Q546" s="2571"/>
      <c r="R546" s="2571"/>
      <c r="S546" s="2571"/>
      <c r="T546" s="2571"/>
      <c r="U546" s="2571"/>
      <c r="V546" s="2571"/>
      <c r="W546" s="2571"/>
      <c r="X546" s="2571"/>
      <c r="Y546" s="2571"/>
      <c r="Z546" s="2571"/>
      <c r="AA546" s="2571"/>
    </row>
    <row r="547" spans="1:27" ht="16.5" customHeight="1">
      <c r="A547" s="2571"/>
      <c r="B547" s="2571"/>
      <c r="C547" s="2571"/>
      <c r="D547" s="73"/>
      <c r="E547" s="73"/>
      <c r="F547" s="2629"/>
      <c r="G547" s="2571"/>
      <c r="H547" s="2571"/>
      <c r="I547" s="2571"/>
      <c r="J547" s="2571"/>
      <c r="K547" s="2571"/>
      <c r="L547" s="2571"/>
      <c r="M547" s="2571"/>
      <c r="N547" s="2571"/>
      <c r="O547" s="2571"/>
      <c r="P547" s="2571"/>
      <c r="Q547" s="2571"/>
      <c r="R547" s="2571"/>
      <c r="S547" s="2571"/>
      <c r="T547" s="2571"/>
      <c r="U547" s="2571"/>
      <c r="V547" s="2571"/>
      <c r="W547" s="2571"/>
      <c r="X547" s="2571"/>
      <c r="Y547" s="2571"/>
      <c r="Z547" s="2571"/>
      <c r="AA547" s="2571"/>
    </row>
    <row r="548" spans="1:27" ht="16.5" customHeight="1">
      <c r="A548" s="2571"/>
      <c r="B548" s="2571"/>
      <c r="C548" s="2571"/>
      <c r="D548" s="73"/>
      <c r="E548" s="73"/>
      <c r="F548" s="2629"/>
      <c r="G548" s="2571"/>
      <c r="H548" s="2571"/>
      <c r="I548" s="2571"/>
      <c r="J548" s="2571"/>
      <c r="K548" s="2571"/>
      <c r="L548" s="2571"/>
      <c r="M548" s="2571"/>
      <c r="N548" s="2571"/>
      <c r="O548" s="2571"/>
      <c r="P548" s="2571"/>
      <c r="Q548" s="2571"/>
      <c r="R548" s="2571"/>
      <c r="S548" s="2571"/>
      <c r="T548" s="2571"/>
      <c r="U548" s="2571"/>
      <c r="V548" s="2571"/>
      <c r="W548" s="2571"/>
      <c r="X548" s="2571"/>
      <c r="Y548" s="2571"/>
      <c r="Z548" s="2571"/>
      <c r="AA548" s="2571"/>
    </row>
    <row r="549" spans="1:27" ht="16.5" customHeight="1">
      <c r="A549" s="2571"/>
      <c r="B549" s="2571"/>
      <c r="C549" s="2571"/>
      <c r="D549" s="73"/>
      <c r="E549" s="73"/>
      <c r="F549" s="2629"/>
      <c r="G549" s="2571"/>
      <c r="H549" s="2571"/>
      <c r="I549" s="2571"/>
      <c r="J549" s="2571"/>
      <c r="K549" s="2571"/>
      <c r="L549" s="2571"/>
      <c r="M549" s="2571"/>
      <c r="N549" s="2571"/>
      <c r="O549" s="2571"/>
      <c r="P549" s="2571"/>
      <c r="Q549" s="2571"/>
      <c r="R549" s="2571"/>
      <c r="S549" s="2571"/>
      <c r="T549" s="2571"/>
      <c r="U549" s="2571"/>
      <c r="V549" s="2571"/>
      <c r="W549" s="2571"/>
      <c r="X549" s="2571"/>
      <c r="Y549" s="2571"/>
      <c r="Z549" s="2571"/>
      <c r="AA549" s="2571"/>
    </row>
    <row r="550" spans="1:27" ht="16.5" customHeight="1">
      <c r="A550" s="2571"/>
      <c r="B550" s="2571"/>
      <c r="C550" s="2571"/>
      <c r="D550" s="73"/>
      <c r="E550" s="73"/>
      <c r="F550" s="2629"/>
      <c r="G550" s="2571"/>
      <c r="H550" s="2571"/>
      <c r="I550" s="2571"/>
      <c r="J550" s="2571"/>
      <c r="K550" s="2571"/>
      <c r="L550" s="2571"/>
      <c r="M550" s="2571"/>
      <c r="N550" s="2571"/>
      <c r="O550" s="2571"/>
      <c r="P550" s="2571"/>
      <c r="Q550" s="2571"/>
      <c r="R550" s="2571"/>
      <c r="S550" s="2571"/>
      <c r="T550" s="2571"/>
      <c r="U550" s="2571"/>
      <c r="V550" s="2571"/>
      <c r="W550" s="2571"/>
      <c r="X550" s="2571"/>
      <c r="Y550" s="2571"/>
      <c r="Z550" s="2571"/>
      <c r="AA550" s="2571"/>
    </row>
    <row r="551" spans="1:27" ht="16.5" customHeight="1">
      <c r="A551" s="2571"/>
      <c r="B551" s="2571"/>
      <c r="C551" s="2571"/>
      <c r="D551" s="73"/>
      <c r="E551" s="73"/>
      <c r="F551" s="2629"/>
      <c r="G551" s="2571"/>
      <c r="H551" s="2571"/>
      <c r="I551" s="2571"/>
      <c r="J551" s="2571"/>
      <c r="K551" s="2571"/>
      <c r="L551" s="2571"/>
      <c r="M551" s="2571"/>
      <c r="N551" s="2571"/>
      <c r="O551" s="2571"/>
      <c r="P551" s="2571"/>
      <c r="Q551" s="2571"/>
      <c r="R551" s="2571"/>
      <c r="S551" s="2571"/>
      <c r="T551" s="2571"/>
      <c r="U551" s="2571"/>
      <c r="V551" s="2571"/>
      <c r="W551" s="2571"/>
      <c r="X551" s="2571"/>
      <c r="Y551" s="2571"/>
      <c r="Z551" s="2571"/>
      <c r="AA551" s="2571"/>
    </row>
    <row r="552" spans="1:27" ht="16.5" customHeight="1">
      <c r="A552" s="2571"/>
      <c r="B552" s="2571"/>
      <c r="C552" s="2571"/>
      <c r="D552" s="73"/>
      <c r="E552" s="73"/>
      <c r="F552" s="2629"/>
      <c r="G552" s="2571"/>
      <c r="H552" s="2571"/>
      <c r="I552" s="2571"/>
      <c r="J552" s="2571"/>
      <c r="K552" s="2571"/>
      <c r="L552" s="2571"/>
      <c r="M552" s="2571"/>
      <c r="N552" s="2571"/>
      <c r="O552" s="2571"/>
      <c r="P552" s="2571"/>
      <c r="Q552" s="2571"/>
      <c r="R552" s="2571"/>
      <c r="S552" s="2571"/>
      <c r="T552" s="2571"/>
      <c r="U552" s="2571"/>
      <c r="V552" s="2571"/>
      <c r="W552" s="2571"/>
      <c r="X552" s="2571"/>
      <c r="Y552" s="2571"/>
      <c r="Z552" s="2571"/>
      <c r="AA552" s="2571"/>
    </row>
    <row r="553" spans="1:27" ht="16.5" customHeight="1">
      <c r="A553" s="2571"/>
      <c r="B553" s="2571"/>
      <c r="C553" s="2571"/>
      <c r="D553" s="73"/>
      <c r="E553" s="73"/>
      <c r="F553" s="2629"/>
      <c r="G553" s="2571"/>
      <c r="H553" s="2571"/>
      <c r="I553" s="2571"/>
      <c r="J553" s="2571"/>
      <c r="K553" s="2571"/>
      <c r="L553" s="2571"/>
      <c r="M553" s="2571"/>
      <c r="N553" s="2571"/>
      <c r="O553" s="2571"/>
      <c r="P553" s="2571"/>
      <c r="Q553" s="2571"/>
      <c r="R553" s="2571"/>
      <c r="S553" s="2571"/>
      <c r="T553" s="2571"/>
      <c r="U553" s="2571"/>
      <c r="V553" s="2571"/>
      <c r="W553" s="2571"/>
      <c r="X553" s="2571"/>
      <c r="Y553" s="2571"/>
      <c r="Z553" s="2571"/>
      <c r="AA553" s="2571"/>
    </row>
    <row r="554" spans="1:27" ht="16.5" customHeight="1">
      <c r="A554" s="2571"/>
      <c r="B554" s="2571"/>
      <c r="C554" s="2571"/>
      <c r="D554" s="73"/>
      <c r="E554" s="73"/>
      <c r="F554" s="2629"/>
      <c r="G554" s="2571"/>
      <c r="H554" s="2571"/>
      <c r="I554" s="2571"/>
      <c r="J554" s="2571"/>
      <c r="K554" s="2571"/>
      <c r="L554" s="2571"/>
      <c r="M554" s="2571"/>
      <c r="N554" s="2571"/>
      <c r="O554" s="2571"/>
      <c r="P554" s="2571"/>
      <c r="Q554" s="2571"/>
      <c r="R554" s="2571"/>
      <c r="S554" s="2571"/>
      <c r="T554" s="2571"/>
      <c r="U554" s="2571"/>
      <c r="V554" s="2571"/>
      <c r="W554" s="2571"/>
      <c r="X554" s="2571"/>
      <c r="Y554" s="2571"/>
      <c r="Z554" s="2571"/>
      <c r="AA554" s="2571"/>
    </row>
    <row r="555" spans="1:27" ht="16.5" customHeight="1">
      <c r="A555" s="2571"/>
      <c r="B555" s="2571"/>
      <c r="C555" s="2571"/>
      <c r="D555" s="73"/>
      <c r="E555" s="73"/>
      <c r="F555" s="2629"/>
      <c r="G555" s="2571"/>
      <c r="H555" s="2571"/>
      <c r="I555" s="2571"/>
      <c r="J555" s="2571"/>
      <c r="K555" s="2571"/>
      <c r="L555" s="2571"/>
      <c r="M555" s="2571"/>
      <c r="N555" s="2571"/>
      <c r="O555" s="2571"/>
      <c r="P555" s="2571"/>
      <c r="Q555" s="2571"/>
      <c r="R555" s="2571"/>
      <c r="S555" s="2571"/>
      <c r="T555" s="2571"/>
      <c r="U555" s="2571"/>
      <c r="V555" s="2571"/>
      <c r="W555" s="2571"/>
      <c r="X555" s="2571"/>
      <c r="Y555" s="2571"/>
      <c r="Z555" s="2571"/>
      <c r="AA555" s="2571"/>
    </row>
    <row r="556" spans="1:27" ht="16.5" customHeight="1">
      <c r="A556" s="2571"/>
      <c r="B556" s="2571"/>
      <c r="C556" s="2571"/>
      <c r="D556" s="73"/>
      <c r="E556" s="73"/>
      <c r="F556" s="2629"/>
      <c r="G556" s="2571"/>
      <c r="H556" s="2571"/>
      <c r="I556" s="2571"/>
      <c r="J556" s="2571"/>
      <c r="K556" s="2571"/>
      <c r="L556" s="2571"/>
      <c r="M556" s="2571"/>
      <c r="N556" s="2571"/>
      <c r="O556" s="2571"/>
      <c r="P556" s="2571"/>
      <c r="Q556" s="2571"/>
      <c r="R556" s="2571"/>
      <c r="S556" s="2571"/>
      <c r="T556" s="2571"/>
      <c r="U556" s="2571"/>
      <c r="V556" s="2571"/>
      <c r="W556" s="2571"/>
      <c r="X556" s="2571"/>
      <c r="Y556" s="2571"/>
      <c r="Z556" s="2571"/>
      <c r="AA556" s="2571"/>
    </row>
    <row r="557" spans="1:27" ht="16.5" customHeight="1">
      <c r="A557" s="2571"/>
      <c r="B557" s="2571"/>
      <c r="C557" s="2571"/>
      <c r="D557" s="73"/>
      <c r="E557" s="73"/>
      <c r="F557" s="2629"/>
      <c r="G557" s="2571"/>
      <c r="H557" s="2571"/>
      <c r="I557" s="2571"/>
      <c r="J557" s="2571"/>
      <c r="K557" s="2571"/>
      <c r="L557" s="2571"/>
      <c r="M557" s="2571"/>
      <c r="N557" s="2571"/>
      <c r="O557" s="2571"/>
      <c r="P557" s="2571"/>
      <c r="Q557" s="2571"/>
      <c r="R557" s="2571"/>
      <c r="S557" s="2571"/>
      <c r="T557" s="2571"/>
      <c r="U557" s="2571"/>
      <c r="V557" s="2571"/>
      <c r="W557" s="2571"/>
      <c r="X557" s="2571"/>
      <c r="Y557" s="2571"/>
      <c r="Z557" s="2571"/>
      <c r="AA557" s="2571"/>
    </row>
    <row r="558" spans="1:27" ht="16.5" customHeight="1">
      <c r="A558" s="2571"/>
      <c r="B558" s="2571"/>
      <c r="C558" s="2571"/>
      <c r="D558" s="73"/>
      <c r="E558" s="73"/>
      <c r="F558" s="2629"/>
      <c r="G558" s="2571"/>
      <c r="H558" s="2571"/>
      <c r="I558" s="2571"/>
      <c r="J558" s="2571"/>
      <c r="K558" s="2571"/>
      <c r="L558" s="2571"/>
      <c r="M558" s="2571"/>
      <c r="N558" s="2571"/>
      <c r="O558" s="2571"/>
      <c r="P558" s="2571"/>
      <c r="Q558" s="2571"/>
      <c r="R558" s="2571"/>
      <c r="S558" s="2571"/>
      <c r="T558" s="2571"/>
      <c r="U558" s="2571"/>
      <c r="V558" s="2571"/>
      <c r="W558" s="2571"/>
      <c r="X558" s="2571"/>
      <c r="Y558" s="2571"/>
      <c r="Z558" s="2571"/>
      <c r="AA558" s="2571"/>
    </row>
    <row r="559" spans="1:27" ht="16.5" customHeight="1">
      <c r="A559" s="2571"/>
      <c r="B559" s="2571"/>
      <c r="C559" s="2571"/>
      <c r="D559" s="73"/>
      <c r="E559" s="73"/>
      <c r="F559" s="2629"/>
      <c r="G559" s="2571"/>
      <c r="H559" s="2571"/>
      <c r="I559" s="2571"/>
      <c r="J559" s="2571"/>
      <c r="K559" s="2571"/>
      <c r="L559" s="2571"/>
      <c r="M559" s="2571"/>
      <c r="N559" s="2571"/>
      <c r="O559" s="2571"/>
      <c r="P559" s="2571"/>
      <c r="Q559" s="2571"/>
      <c r="R559" s="2571"/>
      <c r="S559" s="2571"/>
      <c r="T559" s="2571"/>
      <c r="U559" s="2571"/>
      <c r="V559" s="2571"/>
      <c r="W559" s="2571"/>
      <c r="X559" s="2571"/>
      <c r="Y559" s="2571"/>
      <c r="Z559" s="2571"/>
      <c r="AA559" s="2571"/>
    </row>
    <row r="560" spans="1:27" ht="16.5" customHeight="1">
      <c r="A560" s="2571"/>
      <c r="B560" s="2571"/>
      <c r="C560" s="2571"/>
      <c r="D560" s="73"/>
      <c r="E560" s="73"/>
      <c r="F560" s="2629"/>
      <c r="G560" s="2571"/>
      <c r="H560" s="2571"/>
      <c r="I560" s="2571"/>
      <c r="J560" s="2571"/>
      <c r="K560" s="2571"/>
      <c r="L560" s="2571"/>
      <c r="M560" s="2571"/>
      <c r="N560" s="2571"/>
      <c r="O560" s="2571"/>
      <c r="P560" s="2571"/>
      <c r="Q560" s="2571"/>
      <c r="R560" s="2571"/>
      <c r="S560" s="2571"/>
      <c r="T560" s="2571"/>
      <c r="U560" s="2571"/>
      <c r="V560" s="2571"/>
      <c r="W560" s="2571"/>
      <c r="X560" s="2571"/>
      <c r="Y560" s="2571"/>
      <c r="Z560" s="2571"/>
      <c r="AA560" s="2571"/>
    </row>
    <row r="561" spans="1:27" ht="16.5" customHeight="1">
      <c r="A561" s="2571"/>
      <c r="B561" s="2571"/>
      <c r="C561" s="2571"/>
      <c r="D561" s="73"/>
      <c r="E561" s="73"/>
      <c r="F561" s="2629"/>
      <c r="G561" s="2571"/>
      <c r="H561" s="2571"/>
      <c r="I561" s="2571"/>
      <c r="J561" s="2571"/>
      <c r="K561" s="2571"/>
      <c r="L561" s="2571"/>
      <c r="M561" s="2571"/>
      <c r="N561" s="2571"/>
      <c r="O561" s="2571"/>
      <c r="P561" s="2571"/>
      <c r="Q561" s="2571"/>
      <c r="R561" s="2571"/>
      <c r="S561" s="2571"/>
      <c r="T561" s="2571"/>
      <c r="U561" s="2571"/>
      <c r="V561" s="2571"/>
      <c r="W561" s="2571"/>
      <c r="X561" s="2571"/>
      <c r="Y561" s="2571"/>
      <c r="Z561" s="2571"/>
      <c r="AA561" s="2571"/>
    </row>
    <row r="562" spans="1:27" ht="16.5" customHeight="1">
      <c r="A562" s="2571"/>
      <c r="B562" s="2571"/>
      <c r="C562" s="2571"/>
      <c r="D562" s="73"/>
      <c r="E562" s="73"/>
      <c r="F562" s="2629"/>
      <c r="G562" s="2571"/>
      <c r="H562" s="2571"/>
      <c r="I562" s="2571"/>
      <c r="J562" s="2571"/>
      <c r="K562" s="2571"/>
      <c r="L562" s="2571"/>
      <c r="M562" s="2571"/>
      <c r="N562" s="2571"/>
      <c r="O562" s="2571"/>
      <c r="P562" s="2571"/>
      <c r="Q562" s="2571"/>
      <c r="R562" s="2571"/>
      <c r="S562" s="2571"/>
      <c r="T562" s="2571"/>
      <c r="U562" s="2571"/>
      <c r="V562" s="2571"/>
      <c r="W562" s="2571"/>
      <c r="X562" s="2571"/>
      <c r="Y562" s="2571"/>
      <c r="Z562" s="2571"/>
      <c r="AA562" s="2571"/>
    </row>
    <row r="563" spans="1:27" ht="16.5" customHeight="1">
      <c r="A563" s="2571"/>
      <c r="B563" s="2571"/>
      <c r="C563" s="2571"/>
      <c r="D563" s="73"/>
      <c r="E563" s="73"/>
      <c r="F563" s="2629"/>
      <c r="G563" s="2571"/>
      <c r="H563" s="2571"/>
      <c r="I563" s="2571"/>
      <c r="J563" s="2571"/>
      <c r="K563" s="2571"/>
      <c r="L563" s="2571"/>
      <c r="M563" s="2571"/>
      <c r="N563" s="2571"/>
      <c r="O563" s="2571"/>
      <c r="P563" s="2571"/>
      <c r="Q563" s="2571"/>
      <c r="R563" s="2571"/>
      <c r="S563" s="2571"/>
      <c r="T563" s="2571"/>
      <c r="U563" s="2571"/>
      <c r="V563" s="2571"/>
      <c r="W563" s="2571"/>
      <c r="X563" s="2571"/>
      <c r="Y563" s="2571"/>
      <c r="Z563" s="2571"/>
      <c r="AA563" s="2571"/>
    </row>
    <row r="564" spans="1:27" ht="16.5" customHeight="1">
      <c r="A564" s="2571"/>
      <c r="B564" s="2571"/>
      <c r="C564" s="2571"/>
      <c r="D564" s="73"/>
      <c r="E564" s="73"/>
      <c r="F564" s="2629"/>
      <c r="G564" s="2571"/>
      <c r="H564" s="2571"/>
      <c r="I564" s="2571"/>
      <c r="J564" s="2571"/>
      <c r="K564" s="2571"/>
      <c r="L564" s="2571"/>
      <c r="M564" s="2571"/>
      <c r="N564" s="2571"/>
      <c r="O564" s="2571"/>
      <c r="P564" s="2571"/>
      <c r="Q564" s="2571"/>
      <c r="R564" s="2571"/>
      <c r="S564" s="2571"/>
      <c r="T564" s="2571"/>
      <c r="U564" s="2571"/>
      <c r="V564" s="2571"/>
      <c r="W564" s="2571"/>
      <c r="X564" s="2571"/>
      <c r="Y564" s="2571"/>
      <c r="Z564" s="2571"/>
      <c r="AA564" s="2571"/>
    </row>
    <row r="565" spans="1:27" ht="16.5" customHeight="1">
      <c r="A565" s="2571"/>
      <c r="B565" s="2571"/>
      <c r="C565" s="2571"/>
      <c r="D565" s="73"/>
      <c r="E565" s="73"/>
      <c r="F565" s="2629"/>
      <c r="G565" s="2571"/>
      <c r="H565" s="2571"/>
      <c r="I565" s="2571"/>
      <c r="J565" s="2571"/>
      <c r="K565" s="2571"/>
      <c r="L565" s="2571"/>
      <c r="M565" s="2571"/>
      <c r="N565" s="2571"/>
      <c r="O565" s="2571"/>
      <c r="P565" s="2571"/>
      <c r="Q565" s="2571"/>
      <c r="R565" s="2571"/>
      <c r="S565" s="2571"/>
      <c r="T565" s="2571"/>
      <c r="U565" s="2571"/>
      <c r="V565" s="2571"/>
      <c r="W565" s="2571"/>
      <c r="X565" s="2571"/>
      <c r="Y565" s="2571"/>
      <c r="Z565" s="2571"/>
      <c r="AA565" s="2571"/>
    </row>
    <row r="566" spans="1:27" ht="16.5" customHeight="1">
      <c r="A566" s="2571"/>
      <c r="B566" s="2571"/>
      <c r="C566" s="2571"/>
      <c r="D566" s="73"/>
      <c r="E566" s="73"/>
      <c r="F566" s="2629"/>
      <c r="G566" s="2571"/>
      <c r="H566" s="2571"/>
      <c r="I566" s="2571"/>
      <c r="J566" s="2571"/>
      <c r="K566" s="2571"/>
      <c r="L566" s="2571"/>
      <c r="M566" s="2571"/>
      <c r="N566" s="2571"/>
      <c r="O566" s="2571"/>
      <c r="P566" s="2571"/>
      <c r="Q566" s="2571"/>
      <c r="R566" s="2571"/>
      <c r="S566" s="2571"/>
      <c r="T566" s="2571"/>
      <c r="U566" s="2571"/>
      <c r="V566" s="2571"/>
      <c r="W566" s="2571"/>
      <c r="X566" s="2571"/>
      <c r="Y566" s="2571"/>
      <c r="Z566" s="2571"/>
      <c r="AA566" s="2571"/>
    </row>
    <row r="567" spans="1:27" ht="16.5" customHeight="1">
      <c r="A567" s="2571"/>
      <c r="B567" s="2571"/>
      <c r="C567" s="2571"/>
      <c r="D567" s="73"/>
      <c r="E567" s="73"/>
      <c r="F567" s="2629"/>
      <c r="G567" s="2571"/>
      <c r="H567" s="2571"/>
      <c r="I567" s="2571"/>
      <c r="J567" s="2571"/>
      <c r="K567" s="2571"/>
      <c r="L567" s="2571"/>
      <c r="M567" s="2571"/>
      <c r="N567" s="2571"/>
      <c r="O567" s="2571"/>
      <c r="P567" s="2571"/>
      <c r="Q567" s="2571"/>
      <c r="R567" s="2571"/>
      <c r="S567" s="2571"/>
      <c r="T567" s="2571"/>
      <c r="U567" s="2571"/>
      <c r="V567" s="2571"/>
      <c r="W567" s="2571"/>
      <c r="X567" s="2571"/>
      <c r="Y567" s="2571"/>
      <c r="Z567" s="2571"/>
      <c r="AA567" s="2571"/>
    </row>
    <row r="568" spans="1:27" ht="16.5" customHeight="1">
      <c r="A568" s="2571"/>
      <c r="B568" s="2571"/>
      <c r="C568" s="2571"/>
      <c r="D568" s="73"/>
      <c r="E568" s="73"/>
      <c r="F568" s="2629"/>
      <c r="G568" s="2571"/>
      <c r="H568" s="2571"/>
      <c r="I568" s="2571"/>
      <c r="J568" s="2571"/>
      <c r="K568" s="2571"/>
      <c r="L568" s="2571"/>
      <c r="M568" s="2571"/>
      <c r="N568" s="2571"/>
      <c r="O568" s="2571"/>
      <c r="P568" s="2571"/>
      <c r="Q568" s="2571"/>
      <c r="R568" s="2571"/>
      <c r="S568" s="2571"/>
      <c r="T568" s="2571"/>
      <c r="U568" s="2571"/>
      <c r="V568" s="2571"/>
      <c r="W568" s="2571"/>
      <c r="X568" s="2571"/>
      <c r="Y568" s="2571"/>
      <c r="Z568" s="2571"/>
      <c r="AA568" s="2571"/>
    </row>
    <row r="569" spans="1:27" ht="16.5" customHeight="1">
      <c r="A569" s="2571"/>
      <c r="B569" s="2571"/>
      <c r="C569" s="2571"/>
      <c r="D569" s="73"/>
      <c r="E569" s="73"/>
      <c r="F569" s="2629"/>
      <c r="G569" s="2571"/>
      <c r="H569" s="2571"/>
      <c r="I569" s="2571"/>
      <c r="J569" s="2571"/>
      <c r="K569" s="2571"/>
      <c r="L569" s="2571"/>
      <c r="M569" s="2571"/>
      <c r="N569" s="2571"/>
      <c r="O569" s="2571"/>
      <c r="P569" s="2571"/>
      <c r="Q569" s="2571"/>
      <c r="R569" s="2571"/>
      <c r="S569" s="2571"/>
      <c r="T569" s="2571"/>
      <c r="U569" s="2571"/>
      <c r="V569" s="2571"/>
      <c r="W569" s="2571"/>
      <c r="X569" s="2571"/>
      <c r="Y569" s="2571"/>
      <c r="Z569" s="2571"/>
      <c r="AA569" s="2571"/>
    </row>
    <row r="570" spans="1:27" ht="16.5" customHeight="1">
      <c r="A570" s="2571"/>
      <c r="B570" s="2571"/>
      <c r="C570" s="2571"/>
      <c r="D570" s="73"/>
      <c r="E570" s="73"/>
      <c r="F570" s="2629"/>
      <c r="G570" s="2571"/>
      <c r="H570" s="2571"/>
      <c r="I570" s="2571"/>
      <c r="J570" s="2571"/>
      <c r="K570" s="2571"/>
      <c r="L570" s="2571"/>
      <c r="M570" s="2571"/>
      <c r="N570" s="2571"/>
      <c r="O570" s="2571"/>
      <c r="P570" s="2571"/>
      <c r="Q570" s="2571"/>
      <c r="R570" s="2571"/>
      <c r="S570" s="2571"/>
      <c r="T570" s="2571"/>
      <c r="U570" s="2571"/>
      <c r="V570" s="2571"/>
      <c r="W570" s="2571"/>
      <c r="X570" s="2571"/>
      <c r="Y570" s="2571"/>
      <c r="Z570" s="2571"/>
      <c r="AA570" s="2571"/>
    </row>
    <row r="571" spans="1:27" ht="16.5" customHeight="1">
      <c r="A571" s="2571"/>
      <c r="B571" s="2571"/>
      <c r="C571" s="2571"/>
      <c r="D571" s="73"/>
      <c r="E571" s="73"/>
      <c r="F571" s="2629"/>
      <c r="G571" s="2571"/>
      <c r="H571" s="2571"/>
      <c r="I571" s="2571"/>
      <c r="J571" s="2571"/>
      <c r="K571" s="2571"/>
      <c r="L571" s="2571"/>
      <c r="M571" s="2571"/>
      <c r="N571" s="2571"/>
      <c r="O571" s="2571"/>
      <c r="P571" s="2571"/>
      <c r="Q571" s="2571"/>
      <c r="R571" s="2571"/>
      <c r="S571" s="2571"/>
      <c r="T571" s="2571"/>
      <c r="U571" s="2571"/>
      <c r="V571" s="2571"/>
      <c r="W571" s="2571"/>
      <c r="X571" s="2571"/>
      <c r="Y571" s="2571"/>
      <c r="Z571" s="2571"/>
      <c r="AA571" s="2571"/>
    </row>
    <row r="572" spans="1:27" ht="16.5" customHeight="1">
      <c r="A572" s="2571"/>
      <c r="B572" s="2571"/>
      <c r="C572" s="2571"/>
      <c r="D572" s="73"/>
      <c r="E572" s="73"/>
      <c r="F572" s="2629"/>
      <c r="G572" s="2571"/>
      <c r="H572" s="2571"/>
      <c r="I572" s="2571"/>
      <c r="J572" s="2571"/>
      <c r="K572" s="2571"/>
      <c r="L572" s="2571"/>
      <c r="M572" s="2571"/>
      <c r="N572" s="2571"/>
      <c r="O572" s="2571"/>
      <c r="P572" s="2571"/>
      <c r="Q572" s="2571"/>
      <c r="R572" s="2571"/>
      <c r="S572" s="2571"/>
      <c r="T572" s="2571"/>
      <c r="U572" s="2571"/>
      <c r="V572" s="2571"/>
      <c r="W572" s="2571"/>
      <c r="X572" s="2571"/>
      <c r="Y572" s="2571"/>
      <c r="Z572" s="2571"/>
      <c r="AA572" s="2571"/>
    </row>
    <row r="573" spans="1:27" ht="16.5" customHeight="1">
      <c r="A573" s="2571"/>
      <c r="B573" s="2571"/>
      <c r="C573" s="2571"/>
      <c r="D573" s="73"/>
      <c r="E573" s="73"/>
      <c r="F573" s="2629"/>
      <c r="G573" s="2571"/>
      <c r="H573" s="2571"/>
      <c r="I573" s="2571"/>
      <c r="J573" s="2571"/>
      <c r="K573" s="2571"/>
      <c r="L573" s="2571"/>
      <c r="M573" s="2571"/>
      <c r="N573" s="2571"/>
      <c r="O573" s="2571"/>
      <c r="P573" s="2571"/>
      <c r="Q573" s="2571"/>
      <c r="R573" s="2571"/>
      <c r="S573" s="2571"/>
      <c r="T573" s="2571"/>
      <c r="U573" s="2571"/>
      <c r="V573" s="2571"/>
      <c r="W573" s="2571"/>
      <c r="X573" s="2571"/>
      <c r="Y573" s="2571"/>
      <c r="Z573" s="2571"/>
      <c r="AA573" s="2571"/>
    </row>
    <row r="574" spans="1:27" ht="16.5" customHeight="1">
      <c r="A574" s="2571"/>
      <c r="B574" s="2571"/>
      <c r="C574" s="2571"/>
      <c r="D574" s="73"/>
      <c r="E574" s="73"/>
      <c r="F574" s="2629"/>
      <c r="G574" s="2571"/>
      <c r="H574" s="2571"/>
      <c r="I574" s="2571"/>
      <c r="J574" s="2571"/>
      <c r="K574" s="2571"/>
      <c r="L574" s="2571"/>
      <c r="M574" s="2571"/>
      <c r="N574" s="2571"/>
      <c r="O574" s="2571"/>
      <c r="P574" s="2571"/>
      <c r="Q574" s="2571"/>
      <c r="R574" s="2571"/>
      <c r="S574" s="2571"/>
      <c r="T574" s="2571"/>
      <c r="U574" s="2571"/>
      <c r="V574" s="2571"/>
      <c r="W574" s="2571"/>
      <c r="X574" s="2571"/>
      <c r="Y574" s="2571"/>
      <c r="Z574" s="2571"/>
      <c r="AA574" s="2571"/>
    </row>
    <row r="575" spans="1:27" ht="16.5" customHeight="1">
      <c r="A575" s="2571"/>
      <c r="B575" s="2571"/>
      <c r="C575" s="2571"/>
      <c r="D575" s="73"/>
      <c r="E575" s="73"/>
      <c r="F575" s="2629"/>
      <c r="G575" s="2571"/>
      <c r="H575" s="2571"/>
      <c r="I575" s="2571"/>
      <c r="J575" s="2571"/>
      <c r="K575" s="2571"/>
      <c r="L575" s="2571"/>
      <c r="M575" s="2571"/>
      <c r="N575" s="2571"/>
      <c r="O575" s="2571"/>
      <c r="P575" s="2571"/>
      <c r="Q575" s="2571"/>
      <c r="R575" s="2571"/>
      <c r="S575" s="2571"/>
      <c r="T575" s="2571"/>
      <c r="U575" s="2571"/>
      <c r="V575" s="2571"/>
      <c r="W575" s="2571"/>
      <c r="X575" s="2571"/>
      <c r="Y575" s="2571"/>
      <c r="Z575" s="2571"/>
      <c r="AA575" s="2571"/>
    </row>
    <row r="576" spans="1:27" ht="16.5" customHeight="1">
      <c r="A576" s="2571"/>
      <c r="B576" s="2571"/>
      <c r="C576" s="2571"/>
      <c r="D576" s="73"/>
      <c r="E576" s="73"/>
      <c r="F576" s="2629"/>
      <c r="G576" s="2571"/>
      <c r="H576" s="2571"/>
      <c r="I576" s="2571"/>
      <c r="J576" s="2571"/>
      <c r="K576" s="2571"/>
      <c r="L576" s="2571"/>
      <c r="M576" s="2571"/>
      <c r="N576" s="2571"/>
      <c r="O576" s="2571"/>
      <c r="P576" s="2571"/>
      <c r="Q576" s="2571"/>
      <c r="R576" s="2571"/>
      <c r="S576" s="2571"/>
      <c r="T576" s="2571"/>
      <c r="U576" s="2571"/>
      <c r="V576" s="2571"/>
      <c r="W576" s="2571"/>
      <c r="X576" s="2571"/>
      <c r="Y576" s="2571"/>
      <c r="Z576" s="2571"/>
      <c r="AA576" s="2571"/>
    </row>
    <row r="577" spans="1:27" ht="16.5" customHeight="1">
      <c r="A577" s="2571"/>
      <c r="B577" s="2571"/>
      <c r="C577" s="2571"/>
      <c r="D577" s="73"/>
      <c r="E577" s="73"/>
      <c r="F577" s="2629"/>
      <c r="G577" s="2571"/>
      <c r="H577" s="2571"/>
      <c r="I577" s="2571"/>
      <c r="J577" s="2571"/>
      <c r="K577" s="2571"/>
      <c r="L577" s="2571"/>
      <c r="M577" s="2571"/>
      <c r="N577" s="2571"/>
      <c r="O577" s="2571"/>
      <c r="P577" s="2571"/>
      <c r="Q577" s="2571"/>
      <c r="R577" s="2571"/>
      <c r="S577" s="2571"/>
      <c r="T577" s="2571"/>
      <c r="U577" s="2571"/>
      <c r="V577" s="2571"/>
      <c r="W577" s="2571"/>
      <c r="X577" s="2571"/>
      <c r="Y577" s="2571"/>
      <c r="Z577" s="2571"/>
      <c r="AA577" s="2571"/>
    </row>
    <row r="578" spans="1:27" ht="16.5" customHeight="1">
      <c r="A578" s="2571"/>
      <c r="B578" s="2571"/>
      <c r="C578" s="2571"/>
      <c r="D578" s="73"/>
      <c r="E578" s="73"/>
      <c r="F578" s="2629"/>
      <c r="G578" s="2571"/>
      <c r="H578" s="2571"/>
      <c r="I578" s="2571"/>
      <c r="J578" s="2571"/>
      <c r="K578" s="2571"/>
      <c r="L578" s="2571"/>
      <c r="M578" s="2571"/>
      <c r="N578" s="2571"/>
      <c r="O578" s="2571"/>
      <c r="P578" s="2571"/>
      <c r="Q578" s="2571"/>
      <c r="R578" s="2571"/>
      <c r="S578" s="2571"/>
      <c r="T578" s="2571"/>
      <c r="U578" s="2571"/>
      <c r="V578" s="2571"/>
      <c r="W578" s="2571"/>
      <c r="X578" s="2571"/>
      <c r="Y578" s="2571"/>
      <c r="Z578" s="2571"/>
      <c r="AA578" s="2571"/>
    </row>
    <row r="579" spans="1:27" ht="16.5" customHeight="1">
      <c r="A579" s="2571"/>
      <c r="B579" s="2571"/>
      <c r="C579" s="2571"/>
      <c r="D579" s="73"/>
      <c r="E579" s="73"/>
      <c r="F579" s="2629"/>
      <c r="G579" s="2571"/>
      <c r="H579" s="2571"/>
      <c r="I579" s="2571"/>
      <c r="J579" s="2571"/>
      <c r="K579" s="2571"/>
      <c r="L579" s="2571"/>
      <c r="M579" s="2571"/>
      <c r="N579" s="2571"/>
      <c r="O579" s="2571"/>
      <c r="P579" s="2571"/>
      <c r="Q579" s="2571"/>
      <c r="R579" s="2571"/>
      <c r="S579" s="2571"/>
      <c r="T579" s="2571"/>
      <c r="U579" s="2571"/>
      <c r="V579" s="2571"/>
      <c r="W579" s="2571"/>
      <c r="X579" s="2571"/>
      <c r="Y579" s="2571"/>
      <c r="Z579" s="2571"/>
      <c r="AA579" s="2571"/>
    </row>
    <row r="580" spans="1:27" ht="16.5" customHeight="1">
      <c r="A580" s="2571"/>
      <c r="B580" s="2571"/>
      <c r="C580" s="2571"/>
      <c r="D580" s="73"/>
      <c r="E580" s="73"/>
      <c r="F580" s="2629"/>
      <c r="G580" s="2571"/>
      <c r="H580" s="2571"/>
      <c r="I580" s="2571"/>
      <c r="J580" s="2571"/>
      <c r="K580" s="2571"/>
      <c r="L580" s="2571"/>
      <c r="M580" s="2571"/>
      <c r="N580" s="2571"/>
      <c r="O580" s="2571"/>
      <c r="P580" s="2571"/>
      <c r="Q580" s="2571"/>
      <c r="R580" s="2571"/>
      <c r="S580" s="2571"/>
      <c r="T580" s="2571"/>
      <c r="U580" s="2571"/>
      <c r="V580" s="2571"/>
      <c r="W580" s="2571"/>
      <c r="X580" s="2571"/>
      <c r="Y580" s="2571"/>
      <c r="Z580" s="2571"/>
      <c r="AA580" s="2571"/>
    </row>
    <row r="581" spans="1:27" ht="16.5" customHeight="1">
      <c r="A581" s="2571"/>
      <c r="B581" s="2571"/>
      <c r="C581" s="2571"/>
      <c r="D581" s="73"/>
      <c r="E581" s="73"/>
      <c r="F581" s="2629"/>
      <c r="G581" s="2571"/>
      <c r="H581" s="2571"/>
      <c r="I581" s="2571"/>
      <c r="J581" s="2571"/>
      <c r="K581" s="2571"/>
      <c r="L581" s="2571"/>
      <c r="M581" s="2571"/>
      <c r="N581" s="2571"/>
      <c r="O581" s="2571"/>
      <c r="P581" s="2571"/>
      <c r="Q581" s="2571"/>
      <c r="R581" s="2571"/>
      <c r="S581" s="2571"/>
      <c r="T581" s="2571"/>
      <c r="U581" s="2571"/>
      <c r="V581" s="2571"/>
      <c r="W581" s="2571"/>
      <c r="X581" s="2571"/>
      <c r="Y581" s="2571"/>
      <c r="Z581" s="2571"/>
      <c r="AA581" s="2571"/>
    </row>
    <row r="582" spans="1:27" ht="16.5" customHeight="1">
      <c r="A582" s="2571"/>
      <c r="B582" s="2571"/>
      <c r="C582" s="2571"/>
      <c r="D582" s="73"/>
      <c r="E582" s="73"/>
      <c r="F582" s="2629"/>
      <c r="G582" s="2571"/>
      <c r="H582" s="2571"/>
      <c r="I582" s="2571"/>
      <c r="J582" s="2571"/>
      <c r="K582" s="2571"/>
      <c r="L582" s="2571"/>
      <c r="M582" s="2571"/>
      <c r="N582" s="2571"/>
      <c r="O582" s="2571"/>
      <c r="P582" s="2571"/>
      <c r="Q582" s="2571"/>
      <c r="R582" s="2571"/>
      <c r="S582" s="2571"/>
      <c r="T582" s="2571"/>
      <c r="U582" s="2571"/>
      <c r="V582" s="2571"/>
      <c r="W582" s="2571"/>
      <c r="X582" s="2571"/>
      <c r="Y582" s="2571"/>
      <c r="Z582" s="2571"/>
      <c r="AA582" s="2571"/>
    </row>
    <row r="583" spans="1:27" ht="16.5" customHeight="1">
      <c r="A583" s="2571"/>
      <c r="B583" s="2571"/>
      <c r="C583" s="2571"/>
      <c r="D583" s="73"/>
      <c r="E583" s="73"/>
      <c r="F583" s="2629"/>
      <c r="G583" s="2571"/>
      <c r="H583" s="2571"/>
      <c r="I583" s="2571"/>
      <c r="J583" s="2571"/>
      <c r="K583" s="2571"/>
      <c r="L583" s="2571"/>
      <c r="M583" s="2571"/>
      <c r="N583" s="2571"/>
      <c r="O583" s="2571"/>
      <c r="P583" s="2571"/>
      <c r="Q583" s="2571"/>
      <c r="R583" s="2571"/>
      <c r="S583" s="2571"/>
      <c r="T583" s="2571"/>
      <c r="U583" s="2571"/>
      <c r="V583" s="2571"/>
      <c r="W583" s="2571"/>
      <c r="X583" s="2571"/>
      <c r="Y583" s="2571"/>
      <c r="Z583" s="2571"/>
      <c r="AA583" s="2571"/>
    </row>
    <row r="584" spans="1:27" ht="16.5" customHeight="1">
      <c r="A584" s="2571"/>
      <c r="B584" s="2571"/>
      <c r="C584" s="2571"/>
      <c r="D584" s="73"/>
      <c r="E584" s="73"/>
      <c r="F584" s="2629"/>
      <c r="G584" s="2571"/>
      <c r="H584" s="2571"/>
      <c r="I584" s="2571"/>
      <c r="J584" s="2571"/>
      <c r="K584" s="2571"/>
      <c r="L584" s="2571"/>
      <c r="M584" s="2571"/>
      <c r="N584" s="2571"/>
      <c r="O584" s="2571"/>
      <c r="P584" s="2571"/>
      <c r="Q584" s="2571"/>
      <c r="R584" s="2571"/>
      <c r="S584" s="2571"/>
      <c r="T584" s="2571"/>
      <c r="U584" s="2571"/>
      <c r="V584" s="2571"/>
      <c r="W584" s="2571"/>
      <c r="X584" s="2571"/>
      <c r="Y584" s="2571"/>
      <c r="Z584" s="2571"/>
      <c r="AA584" s="2571"/>
    </row>
    <row r="585" spans="1:27" ht="16.5" customHeight="1">
      <c r="A585" s="2571"/>
      <c r="B585" s="2571"/>
      <c r="C585" s="2571"/>
      <c r="D585" s="73"/>
      <c r="E585" s="73"/>
      <c r="F585" s="2629"/>
      <c r="G585" s="2571"/>
      <c r="H585" s="2571"/>
      <c r="I585" s="2571"/>
      <c r="J585" s="2571"/>
      <c r="K585" s="2571"/>
      <c r="L585" s="2571"/>
      <c r="M585" s="2571"/>
      <c r="N585" s="2571"/>
      <c r="O585" s="2571"/>
      <c r="P585" s="2571"/>
      <c r="Q585" s="2571"/>
      <c r="R585" s="2571"/>
      <c r="S585" s="2571"/>
      <c r="T585" s="2571"/>
      <c r="U585" s="2571"/>
      <c r="V585" s="2571"/>
      <c r="W585" s="2571"/>
      <c r="X585" s="2571"/>
      <c r="Y585" s="2571"/>
      <c r="Z585" s="2571"/>
      <c r="AA585" s="2571"/>
    </row>
    <row r="586" spans="1:27" ht="16.5" customHeight="1">
      <c r="A586" s="2571"/>
      <c r="B586" s="2571"/>
      <c r="C586" s="2571"/>
      <c r="D586" s="73"/>
      <c r="E586" s="73"/>
      <c r="F586" s="2629"/>
      <c r="G586" s="2571"/>
      <c r="H586" s="2571"/>
      <c r="I586" s="2571"/>
      <c r="J586" s="2571"/>
      <c r="K586" s="2571"/>
      <c r="L586" s="2571"/>
      <c r="M586" s="2571"/>
      <c r="N586" s="2571"/>
      <c r="O586" s="2571"/>
      <c r="P586" s="2571"/>
      <c r="Q586" s="2571"/>
      <c r="R586" s="2571"/>
      <c r="S586" s="2571"/>
      <c r="T586" s="2571"/>
      <c r="U586" s="2571"/>
      <c r="V586" s="2571"/>
      <c r="W586" s="2571"/>
      <c r="X586" s="2571"/>
      <c r="Y586" s="2571"/>
      <c r="Z586" s="2571"/>
      <c r="AA586" s="2571"/>
    </row>
    <row r="587" spans="1:27" ht="16.5" customHeight="1">
      <c r="A587" s="2571"/>
      <c r="B587" s="2571"/>
      <c r="C587" s="2571"/>
      <c r="D587" s="73"/>
      <c r="E587" s="73"/>
      <c r="F587" s="2629"/>
      <c r="G587" s="2571"/>
      <c r="H587" s="2571"/>
      <c r="I587" s="2571"/>
      <c r="J587" s="2571"/>
      <c r="K587" s="2571"/>
      <c r="L587" s="2571"/>
      <c r="M587" s="2571"/>
      <c r="N587" s="2571"/>
      <c r="O587" s="2571"/>
      <c r="P587" s="2571"/>
      <c r="Q587" s="2571"/>
      <c r="R587" s="2571"/>
      <c r="S587" s="2571"/>
      <c r="T587" s="2571"/>
      <c r="U587" s="2571"/>
      <c r="V587" s="2571"/>
      <c r="W587" s="2571"/>
      <c r="X587" s="2571"/>
      <c r="Y587" s="2571"/>
      <c r="Z587" s="2571"/>
      <c r="AA587" s="2571"/>
    </row>
    <row r="588" spans="1:27" ht="16.5" customHeight="1">
      <c r="A588" s="2571"/>
      <c r="B588" s="2571"/>
      <c r="C588" s="2571"/>
      <c r="D588" s="73"/>
      <c r="E588" s="73"/>
      <c r="F588" s="2629"/>
      <c r="G588" s="2571"/>
      <c r="H588" s="2571"/>
      <c r="I588" s="2571"/>
      <c r="J588" s="2571"/>
      <c r="K588" s="2571"/>
      <c r="L588" s="2571"/>
      <c r="M588" s="2571"/>
      <c r="N588" s="2571"/>
      <c r="O588" s="2571"/>
      <c r="P588" s="2571"/>
      <c r="Q588" s="2571"/>
      <c r="R588" s="2571"/>
      <c r="S588" s="2571"/>
      <c r="T588" s="2571"/>
      <c r="U588" s="2571"/>
      <c r="V588" s="2571"/>
      <c r="W588" s="2571"/>
      <c r="X588" s="2571"/>
      <c r="Y588" s="2571"/>
      <c r="Z588" s="2571"/>
      <c r="AA588" s="2571"/>
    </row>
    <row r="589" spans="1:27" ht="16.5" customHeight="1">
      <c r="A589" s="2571"/>
      <c r="B589" s="2571"/>
      <c r="C589" s="2571"/>
      <c r="D589" s="73"/>
      <c r="E589" s="73"/>
      <c r="F589" s="2629"/>
      <c r="G589" s="2571"/>
      <c r="H589" s="2571"/>
      <c r="I589" s="2571"/>
      <c r="J589" s="2571"/>
      <c r="K589" s="2571"/>
      <c r="L589" s="2571"/>
      <c r="M589" s="2571"/>
      <c r="N589" s="2571"/>
      <c r="O589" s="2571"/>
      <c r="P589" s="2571"/>
      <c r="Q589" s="2571"/>
      <c r="R589" s="2571"/>
      <c r="S589" s="2571"/>
      <c r="T589" s="2571"/>
      <c r="U589" s="2571"/>
      <c r="V589" s="2571"/>
      <c r="W589" s="2571"/>
      <c r="X589" s="2571"/>
      <c r="Y589" s="2571"/>
      <c r="Z589" s="2571"/>
      <c r="AA589" s="2571"/>
    </row>
    <row r="590" spans="1:27" ht="16.5" customHeight="1">
      <c r="A590" s="2571"/>
      <c r="B590" s="2571"/>
      <c r="C590" s="2571"/>
      <c r="D590" s="73"/>
      <c r="E590" s="73"/>
      <c r="F590" s="2629"/>
      <c r="G590" s="2571"/>
      <c r="H590" s="2571"/>
      <c r="I590" s="2571"/>
      <c r="J590" s="2571"/>
      <c r="K590" s="2571"/>
      <c r="L590" s="2571"/>
      <c r="M590" s="2571"/>
      <c r="N590" s="2571"/>
      <c r="O590" s="2571"/>
      <c r="P590" s="2571"/>
      <c r="Q590" s="2571"/>
      <c r="R590" s="2571"/>
      <c r="S590" s="2571"/>
      <c r="T590" s="2571"/>
      <c r="U590" s="2571"/>
      <c r="V590" s="2571"/>
      <c r="W590" s="2571"/>
      <c r="X590" s="2571"/>
      <c r="Y590" s="2571"/>
      <c r="Z590" s="2571"/>
      <c r="AA590" s="2571"/>
    </row>
    <row r="591" spans="1:27" ht="16.5" customHeight="1">
      <c r="A591" s="2571"/>
      <c r="B591" s="2571"/>
      <c r="C591" s="2571"/>
      <c r="D591" s="73"/>
      <c r="E591" s="73"/>
      <c r="F591" s="2629"/>
      <c r="G591" s="2571"/>
      <c r="H591" s="2571"/>
      <c r="I591" s="2571"/>
      <c r="J591" s="2571"/>
      <c r="K591" s="2571"/>
      <c r="L591" s="2571"/>
      <c r="M591" s="2571"/>
      <c r="N591" s="2571"/>
      <c r="O591" s="2571"/>
      <c r="P591" s="2571"/>
      <c r="Q591" s="2571"/>
      <c r="R591" s="2571"/>
      <c r="S591" s="2571"/>
      <c r="T591" s="2571"/>
      <c r="U591" s="2571"/>
      <c r="V591" s="2571"/>
      <c r="W591" s="2571"/>
      <c r="X591" s="2571"/>
      <c r="Y591" s="2571"/>
      <c r="Z591" s="2571"/>
      <c r="AA591" s="2571"/>
    </row>
    <row r="592" spans="1:27" ht="16.5" customHeight="1">
      <c r="A592" s="2571"/>
      <c r="B592" s="2571"/>
      <c r="C592" s="2571"/>
      <c r="D592" s="73"/>
      <c r="E592" s="73"/>
      <c r="F592" s="2629"/>
      <c r="G592" s="2571"/>
      <c r="H592" s="2571"/>
      <c r="I592" s="2571"/>
      <c r="J592" s="2571"/>
      <c r="K592" s="2571"/>
      <c r="L592" s="2571"/>
      <c r="M592" s="2571"/>
      <c r="N592" s="2571"/>
      <c r="O592" s="2571"/>
      <c r="P592" s="2571"/>
      <c r="Q592" s="2571"/>
      <c r="R592" s="2571"/>
      <c r="S592" s="2571"/>
      <c r="T592" s="2571"/>
      <c r="U592" s="2571"/>
      <c r="V592" s="2571"/>
      <c r="W592" s="2571"/>
      <c r="X592" s="2571"/>
      <c r="Y592" s="2571"/>
      <c r="Z592" s="2571"/>
      <c r="AA592" s="2571"/>
    </row>
    <row r="593" spans="1:27" ht="16.5" customHeight="1">
      <c r="A593" s="2571"/>
      <c r="B593" s="2571"/>
      <c r="C593" s="2571"/>
      <c r="D593" s="73"/>
      <c r="E593" s="73"/>
      <c r="F593" s="2629"/>
      <c r="G593" s="2571"/>
      <c r="H593" s="2571"/>
      <c r="I593" s="2571"/>
      <c r="J593" s="2571"/>
      <c r="K593" s="2571"/>
      <c r="L593" s="2571"/>
      <c r="M593" s="2571"/>
      <c r="N593" s="2571"/>
      <c r="O593" s="2571"/>
      <c r="P593" s="2571"/>
      <c r="Q593" s="2571"/>
      <c r="R593" s="2571"/>
      <c r="S593" s="2571"/>
      <c r="T593" s="2571"/>
      <c r="U593" s="2571"/>
      <c r="V593" s="2571"/>
      <c r="W593" s="2571"/>
      <c r="X593" s="2571"/>
      <c r="Y593" s="2571"/>
      <c r="Z593" s="2571"/>
      <c r="AA593" s="2571"/>
    </row>
    <row r="594" spans="1:27" ht="16.5" customHeight="1">
      <c r="A594" s="2571"/>
      <c r="B594" s="2571"/>
      <c r="C594" s="2571"/>
      <c r="D594" s="73"/>
      <c r="E594" s="73"/>
      <c r="F594" s="2629"/>
      <c r="G594" s="2571"/>
      <c r="H594" s="2571"/>
      <c r="I594" s="2571"/>
      <c r="J594" s="2571"/>
      <c r="K594" s="2571"/>
      <c r="L594" s="2571"/>
      <c r="M594" s="2571"/>
      <c r="N594" s="2571"/>
      <c r="O594" s="2571"/>
      <c r="P594" s="2571"/>
      <c r="Q594" s="2571"/>
      <c r="R594" s="2571"/>
      <c r="S594" s="2571"/>
      <c r="T594" s="2571"/>
      <c r="U594" s="2571"/>
      <c r="V594" s="2571"/>
      <c r="W594" s="2571"/>
      <c r="X594" s="2571"/>
      <c r="Y594" s="2571"/>
      <c r="Z594" s="2571"/>
      <c r="AA594" s="2571"/>
    </row>
    <row r="595" spans="1:27" ht="16.5" customHeight="1">
      <c r="A595" s="2571"/>
      <c r="B595" s="2571"/>
      <c r="C595" s="2571"/>
      <c r="D595" s="73"/>
      <c r="E595" s="73"/>
      <c r="F595" s="2629"/>
      <c r="G595" s="2571"/>
      <c r="H595" s="2571"/>
      <c r="I595" s="2571"/>
      <c r="J595" s="2571"/>
      <c r="K595" s="2571"/>
      <c r="L595" s="2571"/>
      <c r="M595" s="2571"/>
      <c r="N595" s="2571"/>
      <c r="O595" s="2571"/>
      <c r="P595" s="2571"/>
      <c r="Q595" s="2571"/>
      <c r="R595" s="2571"/>
      <c r="S595" s="2571"/>
      <c r="T595" s="2571"/>
      <c r="U595" s="2571"/>
      <c r="V595" s="2571"/>
      <c r="W595" s="2571"/>
      <c r="X595" s="2571"/>
      <c r="Y595" s="2571"/>
      <c r="Z595" s="2571"/>
      <c r="AA595" s="2571"/>
    </row>
    <row r="596" spans="1:27" ht="16.5" customHeight="1">
      <c r="A596" s="2571"/>
      <c r="B596" s="2571"/>
      <c r="C596" s="2571"/>
      <c r="D596" s="73"/>
      <c r="E596" s="73"/>
      <c r="F596" s="2629"/>
      <c r="G596" s="2571"/>
      <c r="H596" s="2571"/>
      <c r="I596" s="2571"/>
      <c r="J596" s="2571"/>
      <c r="K596" s="2571"/>
      <c r="L596" s="2571"/>
      <c r="M596" s="2571"/>
      <c r="N596" s="2571"/>
      <c r="O596" s="2571"/>
      <c r="P596" s="2571"/>
      <c r="Q596" s="2571"/>
      <c r="R596" s="2571"/>
      <c r="S596" s="2571"/>
      <c r="T596" s="2571"/>
      <c r="U596" s="2571"/>
      <c r="V596" s="2571"/>
      <c r="W596" s="2571"/>
      <c r="X596" s="2571"/>
      <c r="Y596" s="2571"/>
      <c r="Z596" s="2571"/>
      <c r="AA596" s="2571"/>
    </row>
    <row r="597" spans="1:27" ht="16.5" customHeight="1">
      <c r="A597" s="2571"/>
      <c r="B597" s="2571"/>
      <c r="C597" s="2571"/>
      <c r="D597" s="73"/>
      <c r="E597" s="73"/>
      <c r="F597" s="2629"/>
      <c r="G597" s="2571"/>
      <c r="H597" s="2571"/>
      <c r="I597" s="2571"/>
      <c r="J597" s="2571"/>
      <c r="K597" s="2571"/>
      <c r="L597" s="2571"/>
      <c r="M597" s="2571"/>
      <c r="N597" s="2571"/>
      <c r="O597" s="2571"/>
      <c r="P597" s="2571"/>
      <c r="Q597" s="2571"/>
      <c r="R597" s="2571"/>
      <c r="S597" s="2571"/>
      <c r="T597" s="2571"/>
      <c r="U597" s="2571"/>
      <c r="V597" s="2571"/>
      <c r="W597" s="2571"/>
      <c r="X597" s="2571"/>
      <c r="Y597" s="2571"/>
      <c r="Z597" s="2571"/>
      <c r="AA597" s="2571"/>
    </row>
    <row r="598" spans="1:27" ht="16.5" customHeight="1">
      <c r="A598" s="2571"/>
      <c r="B598" s="2571"/>
      <c r="C598" s="2571"/>
      <c r="D598" s="73"/>
      <c r="E598" s="73"/>
      <c r="F598" s="2629"/>
      <c r="G598" s="2571"/>
      <c r="H598" s="2571"/>
      <c r="I598" s="2571"/>
      <c r="J598" s="2571"/>
      <c r="K598" s="2571"/>
      <c r="L598" s="2571"/>
      <c r="M598" s="2571"/>
      <c r="N598" s="2571"/>
      <c r="O598" s="2571"/>
      <c r="P598" s="2571"/>
      <c r="Q598" s="2571"/>
      <c r="R598" s="2571"/>
      <c r="S598" s="2571"/>
      <c r="T598" s="2571"/>
      <c r="U598" s="2571"/>
      <c r="V598" s="2571"/>
      <c r="W598" s="2571"/>
      <c r="X598" s="2571"/>
      <c r="Y598" s="2571"/>
      <c r="Z598" s="2571"/>
      <c r="AA598" s="2571"/>
    </row>
    <row r="599" spans="1:27" ht="16.5" customHeight="1">
      <c r="A599" s="2571"/>
      <c r="B599" s="2571"/>
      <c r="C599" s="2571"/>
      <c r="D599" s="73"/>
      <c r="E599" s="73"/>
      <c r="F599" s="2629"/>
      <c r="G599" s="2571"/>
      <c r="H599" s="2571"/>
      <c r="I599" s="2571"/>
      <c r="J599" s="2571"/>
      <c r="K599" s="2571"/>
      <c r="L599" s="2571"/>
      <c r="M599" s="2571"/>
      <c r="N599" s="2571"/>
      <c r="O599" s="2571"/>
      <c r="P599" s="2571"/>
      <c r="Q599" s="2571"/>
      <c r="R599" s="2571"/>
      <c r="S599" s="2571"/>
      <c r="T599" s="2571"/>
      <c r="U599" s="2571"/>
      <c r="V599" s="2571"/>
      <c r="W599" s="2571"/>
      <c r="X599" s="2571"/>
      <c r="Y599" s="2571"/>
      <c r="Z599" s="2571"/>
      <c r="AA599" s="2571"/>
    </row>
    <row r="600" spans="1:27" ht="16.5" customHeight="1">
      <c r="A600" s="2571"/>
      <c r="B600" s="2571"/>
      <c r="C600" s="2571"/>
      <c r="D600" s="73"/>
      <c r="E600" s="73"/>
      <c r="F600" s="2629"/>
      <c r="G600" s="2571"/>
      <c r="H600" s="2571"/>
      <c r="I600" s="2571"/>
      <c r="J600" s="2571"/>
      <c r="K600" s="2571"/>
      <c r="L600" s="2571"/>
      <c r="M600" s="2571"/>
      <c r="N600" s="2571"/>
      <c r="O600" s="2571"/>
      <c r="P600" s="2571"/>
      <c r="Q600" s="2571"/>
      <c r="R600" s="2571"/>
      <c r="S600" s="2571"/>
      <c r="T600" s="2571"/>
      <c r="U600" s="2571"/>
      <c r="V600" s="2571"/>
      <c r="W600" s="2571"/>
      <c r="X600" s="2571"/>
      <c r="Y600" s="2571"/>
      <c r="Z600" s="2571"/>
      <c r="AA600" s="2571"/>
    </row>
    <row r="601" spans="1:27" ht="16.5" customHeight="1">
      <c r="A601" s="2571"/>
      <c r="B601" s="2571"/>
      <c r="C601" s="2571"/>
      <c r="D601" s="73"/>
      <c r="E601" s="73"/>
      <c r="F601" s="2629"/>
      <c r="G601" s="2571"/>
      <c r="H601" s="2571"/>
      <c r="I601" s="2571"/>
      <c r="J601" s="2571"/>
      <c r="K601" s="2571"/>
      <c r="L601" s="2571"/>
      <c r="M601" s="2571"/>
      <c r="N601" s="2571"/>
      <c r="O601" s="2571"/>
      <c r="P601" s="2571"/>
      <c r="Q601" s="2571"/>
      <c r="R601" s="2571"/>
      <c r="S601" s="2571"/>
      <c r="T601" s="2571"/>
      <c r="U601" s="2571"/>
      <c r="V601" s="2571"/>
      <c r="W601" s="2571"/>
      <c r="X601" s="2571"/>
      <c r="Y601" s="2571"/>
      <c r="Z601" s="2571"/>
      <c r="AA601" s="2571"/>
    </row>
    <row r="602" spans="1:27" ht="16.5" customHeight="1">
      <c r="A602" s="2571"/>
      <c r="B602" s="2571"/>
      <c r="C602" s="2571"/>
      <c r="D602" s="73"/>
      <c r="E602" s="73"/>
      <c r="F602" s="2629"/>
      <c r="G602" s="2571"/>
      <c r="H602" s="2571"/>
      <c r="I602" s="2571"/>
      <c r="J602" s="2571"/>
      <c r="K602" s="2571"/>
      <c r="L602" s="2571"/>
      <c r="M602" s="2571"/>
      <c r="N602" s="2571"/>
      <c r="O602" s="2571"/>
      <c r="P602" s="2571"/>
      <c r="Q602" s="2571"/>
      <c r="R602" s="2571"/>
      <c r="S602" s="2571"/>
      <c r="T602" s="2571"/>
      <c r="U602" s="2571"/>
      <c r="V602" s="2571"/>
      <c r="W602" s="2571"/>
      <c r="X602" s="2571"/>
      <c r="Y602" s="2571"/>
      <c r="Z602" s="2571"/>
      <c r="AA602" s="2571"/>
    </row>
    <row r="603" spans="1:27" ht="16.5" customHeight="1">
      <c r="A603" s="2571"/>
      <c r="B603" s="2571"/>
      <c r="C603" s="2571"/>
      <c r="D603" s="73"/>
      <c r="E603" s="73"/>
      <c r="F603" s="2629"/>
      <c r="G603" s="2571"/>
      <c r="H603" s="2571"/>
      <c r="I603" s="2571"/>
      <c r="J603" s="2571"/>
      <c r="K603" s="2571"/>
      <c r="L603" s="2571"/>
      <c r="M603" s="2571"/>
      <c r="N603" s="2571"/>
      <c r="O603" s="2571"/>
      <c r="P603" s="2571"/>
      <c r="Q603" s="2571"/>
      <c r="R603" s="2571"/>
      <c r="S603" s="2571"/>
      <c r="T603" s="2571"/>
      <c r="U603" s="2571"/>
      <c r="V603" s="2571"/>
      <c r="W603" s="2571"/>
      <c r="X603" s="2571"/>
      <c r="Y603" s="2571"/>
      <c r="Z603" s="2571"/>
      <c r="AA603" s="2571"/>
    </row>
    <row r="604" spans="1:27" ht="16.5" customHeight="1">
      <c r="A604" s="2571"/>
      <c r="B604" s="2571"/>
      <c r="C604" s="2571"/>
      <c r="D604" s="73"/>
      <c r="E604" s="73"/>
      <c r="F604" s="2629"/>
      <c r="G604" s="2571"/>
      <c r="H604" s="2571"/>
      <c r="I604" s="2571"/>
      <c r="J604" s="2571"/>
      <c r="K604" s="2571"/>
      <c r="L604" s="2571"/>
      <c r="M604" s="2571"/>
      <c r="N604" s="2571"/>
      <c r="O604" s="2571"/>
      <c r="P604" s="2571"/>
      <c r="Q604" s="2571"/>
      <c r="R604" s="2571"/>
      <c r="S604" s="2571"/>
      <c r="T604" s="2571"/>
      <c r="U604" s="2571"/>
      <c r="V604" s="2571"/>
      <c r="W604" s="2571"/>
      <c r="X604" s="2571"/>
      <c r="Y604" s="2571"/>
      <c r="Z604" s="2571"/>
      <c r="AA604" s="2571"/>
    </row>
    <row r="605" spans="1:27" ht="16.5" customHeight="1">
      <c r="A605" s="2571"/>
      <c r="B605" s="2571"/>
      <c r="C605" s="2571"/>
      <c r="D605" s="73"/>
      <c r="E605" s="73"/>
      <c r="F605" s="2629"/>
      <c r="G605" s="2571"/>
      <c r="H605" s="2571"/>
      <c r="I605" s="2571"/>
      <c r="J605" s="2571"/>
      <c r="K605" s="2571"/>
      <c r="L605" s="2571"/>
      <c r="M605" s="2571"/>
      <c r="N605" s="2571"/>
      <c r="O605" s="2571"/>
      <c r="P605" s="2571"/>
      <c r="Q605" s="2571"/>
      <c r="R605" s="2571"/>
      <c r="S605" s="2571"/>
      <c r="T605" s="2571"/>
      <c r="U605" s="2571"/>
      <c r="V605" s="2571"/>
      <c r="W605" s="2571"/>
      <c r="X605" s="2571"/>
      <c r="Y605" s="2571"/>
      <c r="Z605" s="2571"/>
      <c r="AA605" s="2571"/>
    </row>
    <row r="606" spans="1:27" ht="16.5" customHeight="1">
      <c r="A606" s="2571"/>
      <c r="B606" s="2571"/>
      <c r="C606" s="2571"/>
      <c r="D606" s="73"/>
      <c r="E606" s="73"/>
      <c r="F606" s="2629"/>
      <c r="G606" s="2571"/>
      <c r="H606" s="2571"/>
      <c r="I606" s="2571"/>
      <c r="J606" s="2571"/>
      <c r="K606" s="2571"/>
      <c r="L606" s="2571"/>
      <c r="M606" s="2571"/>
      <c r="N606" s="2571"/>
      <c r="O606" s="2571"/>
      <c r="P606" s="2571"/>
      <c r="Q606" s="2571"/>
      <c r="R606" s="2571"/>
      <c r="S606" s="2571"/>
      <c r="T606" s="2571"/>
      <c r="U606" s="2571"/>
      <c r="V606" s="2571"/>
      <c r="W606" s="2571"/>
      <c r="X606" s="2571"/>
      <c r="Y606" s="2571"/>
      <c r="Z606" s="2571"/>
      <c r="AA606" s="2571"/>
    </row>
    <row r="607" spans="1:27" ht="16.5" customHeight="1">
      <c r="A607" s="2571"/>
      <c r="B607" s="2571"/>
      <c r="C607" s="2571"/>
      <c r="D607" s="73"/>
      <c r="E607" s="73"/>
      <c r="F607" s="2629"/>
      <c r="G607" s="2571"/>
      <c r="H607" s="2571"/>
      <c r="I607" s="2571"/>
      <c r="J607" s="2571"/>
      <c r="K607" s="2571"/>
      <c r="L607" s="2571"/>
      <c r="M607" s="2571"/>
      <c r="N607" s="2571"/>
      <c r="O607" s="2571"/>
      <c r="P607" s="2571"/>
      <c r="Q607" s="2571"/>
      <c r="R607" s="2571"/>
      <c r="S607" s="2571"/>
      <c r="T607" s="2571"/>
      <c r="U607" s="2571"/>
      <c r="V607" s="2571"/>
      <c r="W607" s="2571"/>
      <c r="X607" s="2571"/>
      <c r="Y607" s="2571"/>
      <c r="Z607" s="2571"/>
      <c r="AA607" s="2571"/>
    </row>
    <row r="608" spans="1:27" ht="16.5" customHeight="1">
      <c r="A608" s="2571"/>
      <c r="B608" s="2571"/>
      <c r="C608" s="2571"/>
      <c r="D608" s="73"/>
      <c r="E608" s="73"/>
      <c r="F608" s="2629"/>
      <c r="G608" s="2571"/>
      <c r="H608" s="2571"/>
      <c r="I608" s="2571"/>
      <c r="J608" s="2571"/>
      <c r="K608" s="2571"/>
      <c r="L608" s="2571"/>
      <c r="M608" s="2571"/>
      <c r="N608" s="2571"/>
      <c r="O608" s="2571"/>
      <c r="P608" s="2571"/>
      <c r="Q608" s="2571"/>
      <c r="R608" s="2571"/>
      <c r="S608" s="2571"/>
      <c r="T608" s="2571"/>
      <c r="U608" s="2571"/>
      <c r="V608" s="2571"/>
      <c r="W608" s="2571"/>
      <c r="X608" s="2571"/>
      <c r="Y608" s="2571"/>
      <c r="Z608" s="2571"/>
      <c r="AA608" s="2571"/>
    </row>
    <row r="609" spans="1:27" ht="16.5" customHeight="1">
      <c r="A609" s="2571"/>
      <c r="B609" s="2571"/>
      <c r="C609" s="2571"/>
      <c r="D609" s="73"/>
      <c r="E609" s="73"/>
      <c r="F609" s="2629"/>
      <c r="G609" s="2571"/>
      <c r="H609" s="2571"/>
      <c r="I609" s="2571"/>
      <c r="J609" s="2571"/>
      <c r="K609" s="2571"/>
      <c r="L609" s="2571"/>
      <c r="M609" s="2571"/>
      <c r="N609" s="2571"/>
      <c r="O609" s="2571"/>
      <c r="P609" s="2571"/>
      <c r="Q609" s="2571"/>
      <c r="R609" s="2571"/>
      <c r="S609" s="2571"/>
      <c r="T609" s="2571"/>
      <c r="U609" s="2571"/>
      <c r="V609" s="2571"/>
      <c r="W609" s="2571"/>
      <c r="X609" s="2571"/>
      <c r="Y609" s="2571"/>
      <c r="Z609" s="2571"/>
      <c r="AA609" s="2571"/>
    </row>
    <row r="610" spans="1:27" ht="16.5" customHeight="1">
      <c r="A610" s="2571"/>
      <c r="B610" s="2571"/>
      <c r="C610" s="2571"/>
      <c r="D610" s="73"/>
      <c r="E610" s="73"/>
      <c r="F610" s="2629"/>
      <c r="G610" s="2571"/>
      <c r="H610" s="2571"/>
      <c r="I610" s="2571"/>
      <c r="J610" s="2571"/>
      <c r="K610" s="2571"/>
      <c r="L610" s="2571"/>
      <c r="M610" s="2571"/>
      <c r="N610" s="2571"/>
      <c r="O610" s="2571"/>
      <c r="P610" s="2571"/>
      <c r="Q610" s="2571"/>
      <c r="R610" s="2571"/>
      <c r="S610" s="2571"/>
      <c r="T610" s="2571"/>
      <c r="U610" s="2571"/>
      <c r="V610" s="2571"/>
      <c r="W610" s="2571"/>
      <c r="X610" s="2571"/>
      <c r="Y610" s="2571"/>
      <c r="Z610" s="2571"/>
      <c r="AA610" s="2571"/>
    </row>
    <row r="611" spans="1:27" ht="16.5" customHeight="1">
      <c r="A611" s="2571"/>
      <c r="B611" s="2571"/>
      <c r="C611" s="2571"/>
      <c r="D611" s="73"/>
      <c r="E611" s="73"/>
      <c r="F611" s="2629"/>
      <c r="G611" s="2571"/>
      <c r="H611" s="2571"/>
      <c r="I611" s="2571"/>
      <c r="J611" s="2571"/>
      <c r="K611" s="2571"/>
      <c r="L611" s="2571"/>
      <c r="M611" s="2571"/>
      <c r="N611" s="2571"/>
      <c r="O611" s="2571"/>
      <c r="P611" s="2571"/>
      <c r="Q611" s="2571"/>
      <c r="R611" s="2571"/>
      <c r="S611" s="2571"/>
      <c r="T611" s="2571"/>
      <c r="U611" s="2571"/>
      <c r="V611" s="2571"/>
      <c r="W611" s="2571"/>
      <c r="X611" s="2571"/>
      <c r="Y611" s="2571"/>
      <c r="Z611" s="2571"/>
      <c r="AA611" s="2571"/>
    </row>
    <row r="612" spans="1:27" ht="16.5" customHeight="1">
      <c r="A612" s="2571"/>
      <c r="B612" s="2571"/>
      <c r="C612" s="2571"/>
      <c r="D612" s="73"/>
      <c r="E612" s="73"/>
      <c r="F612" s="2629"/>
      <c r="G612" s="2571"/>
      <c r="H612" s="2571"/>
      <c r="I612" s="2571"/>
      <c r="J612" s="2571"/>
      <c r="K612" s="2571"/>
      <c r="L612" s="2571"/>
      <c r="M612" s="2571"/>
      <c r="N612" s="2571"/>
      <c r="O612" s="2571"/>
      <c r="P612" s="2571"/>
      <c r="Q612" s="2571"/>
      <c r="R612" s="2571"/>
      <c r="S612" s="2571"/>
      <c r="T612" s="2571"/>
      <c r="U612" s="2571"/>
      <c r="V612" s="2571"/>
      <c r="W612" s="2571"/>
      <c r="X612" s="2571"/>
      <c r="Y612" s="2571"/>
      <c r="Z612" s="2571"/>
      <c r="AA612" s="2571"/>
    </row>
    <row r="613" spans="1:27" ht="16.5" customHeight="1">
      <c r="A613" s="2571"/>
      <c r="B613" s="2571"/>
      <c r="C613" s="2571"/>
      <c r="D613" s="73"/>
      <c r="E613" s="73"/>
      <c r="F613" s="2629"/>
      <c r="G613" s="2571"/>
      <c r="H613" s="2571"/>
      <c r="I613" s="2571"/>
      <c r="J613" s="2571"/>
      <c r="K613" s="2571"/>
      <c r="L613" s="2571"/>
      <c r="M613" s="2571"/>
      <c r="N613" s="2571"/>
      <c r="O613" s="2571"/>
      <c r="P613" s="2571"/>
      <c r="Q613" s="2571"/>
      <c r="R613" s="2571"/>
      <c r="S613" s="2571"/>
      <c r="T613" s="2571"/>
      <c r="U613" s="2571"/>
      <c r="V613" s="2571"/>
      <c r="W613" s="2571"/>
      <c r="X613" s="2571"/>
      <c r="Y613" s="2571"/>
      <c r="Z613" s="2571"/>
      <c r="AA613" s="2571"/>
    </row>
    <row r="614" spans="1:27" ht="16.5" customHeight="1">
      <c r="A614" s="2571"/>
      <c r="B614" s="2571"/>
      <c r="C614" s="2571"/>
      <c r="D614" s="73"/>
      <c r="E614" s="73"/>
      <c r="F614" s="2629"/>
      <c r="G614" s="2571"/>
      <c r="H614" s="2571"/>
      <c r="I614" s="2571"/>
      <c r="J614" s="2571"/>
      <c r="K614" s="2571"/>
      <c r="L614" s="2571"/>
      <c r="M614" s="2571"/>
      <c r="N614" s="2571"/>
      <c r="O614" s="2571"/>
      <c r="P614" s="2571"/>
      <c r="Q614" s="2571"/>
      <c r="R614" s="2571"/>
      <c r="S614" s="2571"/>
      <c r="T614" s="2571"/>
      <c r="U614" s="2571"/>
      <c r="V614" s="2571"/>
      <c r="W614" s="2571"/>
      <c r="X614" s="2571"/>
      <c r="Y614" s="2571"/>
      <c r="Z614" s="2571"/>
      <c r="AA614" s="2571"/>
    </row>
    <row r="615" spans="1:27" ht="16.5" customHeight="1">
      <c r="A615" s="2571"/>
      <c r="B615" s="2571"/>
      <c r="C615" s="2571"/>
      <c r="D615" s="73"/>
      <c r="E615" s="73"/>
      <c r="F615" s="2629"/>
      <c r="G615" s="2571"/>
      <c r="H615" s="2571"/>
      <c r="I615" s="2571"/>
      <c r="J615" s="2571"/>
      <c r="K615" s="2571"/>
      <c r="L615" s="2571"/>
      <c r="M615" s="2571"/>
      <c r="N615" s="2571"/>
      <c r="O615" s="2571"/>
      <c r="P615" s="2571"/>
      <c r="Q615" s="2571"/>
      <c r="R615" s="2571"/>
      <c r="S615" s="2571"/>
      <c r="T615" s="2571"/>
      <c r="U615" s="2571"/>
      <c r="V615" s="2571"/>
      <c r="W615" s="2571"/>
      <c r="X615" s="2571"/>
      <c r="Y615" s="2571"/>
      <c r="Z615" s="2571"/>
      <c r="AA615" s="2571"/>
    </row>
    <row r="616" spans="1:27" ht="16.5" customHeight="1">
      <c r="A616" s="2571"/>
      <c r="B616" s="2571"/>
      <c r="C616" s="2571"/>
      <c r="D616" s="73"/>
      <c r="E616" s="73"/>
      <c r="F616" s="2629"/>
      <c r="G616" s="2571"/>
      <c r="H616" s="2571"/>
      <c r="I616" s="2571"/>
      <c r="J616" s="2571"/>
      <c r="K616" s="2571"/>
      <c r="L616" s="2571"/>
      <c r="M616" s="2571"/>
      <c r="N616" s="2571"/>
      <c r="O616" s="2571"/>
      <c r="P616" s="2571"/>
      <c r="Q616" s="2571"/>
      <c r="R616" s="2571"/>
      <c r="S616" s="2571"/>
      <c r="T616" s="2571"/>
      <c r="U616" s="2571"/>
      <c r="V616" s="2571"/>
      <c r="W616" s="2571"/>
      <c r="X616" s="2571"/>
      <c r="Y616" s="2571"/>
      <c r="Z616" s="2571"/>
      <c r="AA616" s="2571"/>
    </row>
    <row r="617" spans="1:27" ht="16.5" customHeight="1">
      <c r="A617" s="2571"/>
      <c r="B617" s="2571"/>
      <c r="C617" s="2571"/>
      <c r="D617" s="73"/>
      <c r="E617" s="73"/>
      <c r="F617" s="2629"/>
      <c r="G617" s="2571"/>
      <c r="H617" s="2571"/>
      <c r="I617" s="2571"/>
      <c r="J617" s="2571"/>
      <c r="K617" s="2571"/>
      <c r="L617" s="2571"/>
      <c r="M617" s="2571"/>
      <c r="N617" s="2571"/>
      <c r="O617" s="2571"/>
      <c r="P617" s="2571"/>
      <c r="Q617" s="2571"/>
      <c r="R617" s="2571"/>
      <c r="S617" s="2571"/>
      <c r="T617" s="2571"/>
      <c r="U617" s="2571"/>
      <c r="V617" s="2571"/>
      <c r="W617" s="2571"/>
      <c r="X617" s="2571"/>
      <c r="Y617" s="2571"/>
      <c r="Z617" s="2571"/>
      <c r="AA617" s="2571"/>
    </row>
    <row r="618" spans="1:27" ht="16.5" customHeight="1">
      <c r="A618" s="2571"/>
      <c r="B618" s="2571"/>
      <c r="C618" s="2571"/>
      <c r="D618" s="73"/>
      <c r="E618" s="73"/>
      <c r="F618" s="2629"/>
      <c r="G618" s="2571"/>
      <c r="H618" s="2571"/>
      <c r="I618" s="2571"/>
      <c r="J618" s="2571"/>
      <c r="K618" s="2571"/>
      <c r="L618" s="2571"/>
      <c r="M618" s="2571"/>
      <c r="N618" s="2571"/>
      <c r="O618" s="2571"/>
      <c r="P618" s="2571"/>
      <c r="Q618" s="2571"/>
      <c r="R618" s="2571"/>
      <c r="S618" s="2571"/>
      <c r="T618" s="2571"/>
      <c r="U618" s="2571"/>
      <c r="V618" s="2571"/>
      <c r="W618" s="2571"/>
      <c r="X618" s="2571"/>
      <c r="Y618" s="2571"/>
      <c r="Z618" s="2571"/>
      <c r="AA618" s="2571"/>
    </row>
    <row r="619" spans="1:27" ht="16.5" customHeight="1">
      <c r="A619" s="2571"/>
      <c r="B619" s="2571"/>
      <c r="C619" s="2571"/>
      <c r="D619" s="73"/>
      <c r="E619" s="73"/>
      <c r="F619" s="2629"/>
      <c r="G619" s="2571"/>
      <c r="H619" s="2571"/>
      <c r="I619" s="2571"/>
      <c r="J619" s="2571"/>
      <c r="K619" s="2571"/>
      <c r="L619" s="2571"/>
      <c r="M619" s="2571"/>
      <c r="N619" s="2571"/>
      <c r="O619" s="2571"/>
      <c r="P619" s="2571"/>
      <c r="Q619" s="2571"/>
      <c r="R619" s="2571"/>
      <c r="S619" s="2571"/>
      <c r="T619" s="2571"/>
      <c r="U619" s="2571"/>
      <c r="V619" s="2571"/>
      <c r="W619" s="2571"/>
      <c r="X619" s="2571"/>
      <c r="Y619" s="2571"/>
      <c r="Z619" s="2571"/>
      <c r="AA619" s="2571"/>
    </row>
    <row r="620" spans="1:27" ht="16.5" customHeight="1">
      <c r="A620" s="2571"/>
      <c r="B620" s="2571"/>
      <c r="C620" s="2571"/>
      <c r="D620" s="73"/>
      <c r="E620" s="73"/>
      <c r="F620" s="2629"/>
      <c r="G620" s="2571"/>
      <c r="H620" s="2571"/>
      <c r="I620" s="2571"/>
      <c r="J620" s="2571"/>
      <c r="K620" s="2571"/>
      <c r="L620" s="2571"/>
      <c r="M620" s="2571"/>
      <c r="N620" s="2571"/>
      <c r="O620" s="2571"/>
      <c r="P620" s="2571"/>
      <c r="Q620" s="2571"/>
      <c r="R620" s="2571"/>
      <c r="S620" s="2571"/>
      <c r="T620" s="2571"/>
      <c r="U620" s="2571"/>
      <c r="V620" s="2571"/>
      <c r="W620" s="2571"/>
      <c r="X620" s="2571"/>
      <c r="Y620" s="2571"/>
      <c r="Z620" s="2571"/>
      <c r="AA620" s="2571"/>
    </row>
    <row r="621" spans="1:27" ht="16.5" customHeight="1">
      <c r="A621" s="2571"/>
      <c r="B621" s="2571"/>
      <c r="C621" s="2571"/>
      <c r="D621" s="73"/>
      <c r="E621" s="73"/>
      <c r="F621" s="2629"/>
      <c r="G621" s="2571"/>
      <c r="H621" s="2571"/>
      <c r="I621" s="2571"/>
      <c r="J621" s="2571"/>
      <c r="K621" s="2571"/>
      <c r="L621" s="2571"/>
      <c r="M621" s="2571"/>
      <c r="N621" s="2571"/>
      <c r="O621" s="2571"/>
      <c r="P621" s="2571"/>
      <c r="Q621" s="2571"/>
      <c r="R621" s="2571"/>
      <c r="S621" s="2571"/>
      <c r="T621" s="2571"/>
      <c r="U621" s="2571"/>
      <c r="V621" s="2571"/>
      <c r="W621" s="2571"/>
      <c r="X621" s="2571"/>
      <c r="Y621" s="2571"/>
      <c r="Z621" s="2571"/>
      <c r="AA621" s="2571"/>
    </row>
    <row r="622" spans="1:27" ht="16.5" customHeight="1">
      <c r="A622" s="2571"/>
      <c r="B622" s="2571"/>
      <c r="C622" s="2571"/>
      <c r="D622" s="73"/>
      <c r="E622" s="73"/>
      <c r="F622" s="2629"/>
      <c r="G622" s="2571"/>
      <c r="H622" s="2571"/>
      <c r="I622" s="2571"/>
      <c r="J622" s="2571"/>
      <c r="K622" s="2571"/>
      <c r="L622" s="2571"/>
      <c r="M622" s="2571"/>
      <c r="N622" s="2571"/>
      <c r="O622" s="2571"/>
      <c r="P622" s="2571"/>
      <c r="Q622" s="2571"/>
      <c r="R622" s="2571"/>
      <c r="S622" s="2571"/>
      <c r="T622" s="2571"/>
      <c r="U622" s="2571"/>
      <c r="V622" s="2571"/>
      <c r="W622" s="2571"/>
      <c r="X622" s="2571"/>
      <c r="Y622" s="2571"/>
      <c r="Z622" s="2571"/>
      <c r="AA622" s="2571"/>
    </row>
    <row r="623" spans="1:27" ht="16.5" customHeight="1">
      <c r="A623" s="2571"/>
      <c r="B623" s="2571"/>
      <c r="C623" s="2571"/>
      <c r="D623" s="73"/>
      <c r="E623" s="73"/>
      <c r="F623" s="2629"/>
      <c r="G623" s="2571"/>
      <c r="H623" s="2571"/>
      <c r="I623" s="2571"/>
      <c r="J623" s="2571"/>
      <c r="K623" s="2571"/>
      <c r="L623" s="2571"/>
      <c r="M623" s="2571"/>
      <c r="N623" s="2571"/>
      <c r="O623" s="2571"/>
      <c r="P623" s="2571"/>
      <c r="Q623" s="2571"/>
      <c r="R623" s="2571"/>
      <c r="S623" s="2571"/>
      <c r="T623" s="2571"/>
      <c r="U623" s="2571"/>
      <c r="V623" s="2571"/>
      <c r="W623" s="2571"/>
      <c r="X623" s="2571"/>
      <c r="Y623" s="2571"/>
      <c r="Z623" s="2571"/>
      <c r="AA623" s="2571"/>
    </row>
    <row r="624" spans="1:27" ht="16.5" customHeight="1">
      <c r="A624" s="2571"/>
      <c r="B624" s="2571"/>
      <c r="C624" s="2571"/>
      <c r="D624" s="73"/>
      <c r="E624" s="73"/>
      <c r="F624" s="2629"/>
      <c r="G624" s="2571"/>
      <c r="H624" s="2571"/>
      <c r="I624" s="2571"/>
      <c r="J624" s="2571"/>
      <c r="K624" s="2571"/>
      <c r="L624" s="2571"/>
      <c r="M624" s="2571"/>
      <c r="N624" s="2571"/>
      <c r="O624" s="2571"/>
      <c r="P624" s="2571"/>
      <c r="Q624" s="2571"/>
      <c r="R624" s="2571"/>
      <c r="S624" s="2571"/>
      <c r="T624" s="2571"/>
      <c r="U624" s="2571"/>
      <c r="V624" s="2571"/>
      <c r="W624" s="2571"/>
      <c r="X624" s="2571"/>
      <c r="Y624" s="2571"/>
      <c r="Z624" s="2571"/>
      <c r="AA624" s="2571"/>
    </row>
    <row r="625" spans="1:27" ht="16.5" customHeight="1">
      <c r="A625" s="2571"/>
      <c r="B625" s="2571"/>
      <c r="C625" s="2571"/>
      <c r="D625" s="73"/>
      <c r="E625" s="73"/>
      <c r="F625" s="2629"/>
      <c r="G625" s="2571"/>
      <c r="H625" s="2571"/>
      <c r="I625" s="2571"/>
      <c r="J625" s="2571"/>
      <c r="K625" s="2571"/>
      <c r="L625" s="2571"/>
      <c r="M625" s="2571"/>
      <c r="N625" s="2571"/>
      <c r="O625" s="2571"/>
      <c r="P625" s="2571"/>
      <c r="Q625" s="2571"/>
      <c r="R625" s="2571"/>
      <c r="S625" s="2571"/>
      <c r="T625" s="2571"/>
      <c r="U625" s="2571"/>
      <c r="V625" s="2571"/>
      <c r="W625" s="2571"/>
      <c r="X625" s="2571"/>
      <c r="Y625" s="2571"/>
      <c r="Z625" s="2571"/>
      <c r="AA625" s="2571"/>
    </row>
    <row r="626" spans="1:27" ht="16.5" customHeight="1">
      <c r="A626" s="2571"/>
      <c r="B626" s="2571"/>
      <c r="C626" s="2571"/>
      <c r="D626" s="73"/>
      <c r="E626" s="73"/>
      <c r="F626" s="2629"/>
      <c r="G626" s="2571"/>
      <c r="H626" s="2571"/>
      <c r="I626" s="2571"/>
      <c r="J626" s="2571"/>
      <c r="K626" s="2571"/>
      <c r="L626" s="2571"/>
      <c r="M626" s="2571"/>
      <c r="N626" s="2571"/>
      <c r="O626" s="2571"/>
      <c r="P626" s="2571"/>
      <c r="Q626" s="2571"/>
      <c r="R626" s="2571"/>
      <c r="S626" s="2571"/>
      <c r="T626" s="2571"/>
      <c r="U626" s="2571"/>
      <c r="V626" s="2571"/>
      <c r="W626" s="2571"/>
      <c r="X626" s="2571"/>
      <c r="Y626" s="2571"/>
      <c r="Z626" s="2571"/>
      <c r="AA626" s="2571"/>
    </row>
    <row r="627" spans="1:27" ht="16.5" customHeight="1">
      <c r="A627" s="2571"/>
      <c r="B627" s="2571"/>
      <c r="C627" s="2571"/>
      <c r="D627" s="73"/>
      <c r="E627" s="73"/>
      <c r="F627" s="2629"/>
      <c r="G627" s="2571"/>
      <c r="H627" s="2571"/>
      <c r="I627" s="2571"/>
      <c r="J627" s="2571"/>
      <c r="K627" s="2571"/>
      <c r="L627" s="2571"/>
      <c r="M627" s="2571"/>
      <c r="N627" s="2571"/>
      <c r="O627" s="2571"/>
      <c r="P627" s="2571"/>
      <c r="Q627" s="2571"/>
      <c r="R627" s="2571"/>
      <c r="S627" s="2571"/>
      <c r="T627" s="2571"/>
      <c r="U627" s="2571"/>
      <c r="V627" s="2571"/>
      <c r="W627" s="2571"/>
      <c r="X627" s="2571"/>
      <c r="Y627" s="2571"/>
      <c r="Z627" s="2571"/>
      <c r="AA627" s="2571"/>
    </row>
    <row r="628" spans="1:27" ht="16.5" customHeight="1">
      <c r="A628" s="2571"/>
      <c r="B628" s="2571"/>
      <c r="C628" s="2571"/>
      <c r="D628" s="73"/>
      <c r="E628" s="73"/>
      <c r="F628" s="2629"/>
      <c r="G628" s="2571"/>
      <c r="H628" s="2571"/>
      <c r="I628" s="2571"/>
      <c r="J628" s="2571"/>
      <c r="K628" s="2571"/>
      <c r="L628" s="2571"/>
      <c r="M628" s="2571"/>
      <c r="N628" s="2571"/>
      <c r="O628" s="2571"/>
      <c r="P628" s="2571"/>
      <c r="Q628" s="2571"/>
      <c r="R628" s="2571"/>
      <c r="S628" s="2571"/>
      <c r="T628" s="2571"/>
      <c r="U628" s="2571"/>
      <c r="V628" s="2571"/>
      <c r="W628" s="2571"/>
      <c r="X628" s="2571"/>
      <c r="Y628" s="2571"/>
      <c r="Z628" s="2571"/>
      <c r="AA628" s="2571"/>
    </row>
    <row r="629" spans="1:27" ht="16.5" customHeight="1">
      <c r="A629" s="2571"/>
      <c r="B629" s="2571"/>
      <c r="C629" s="2571"/>
      <c r="D629" s="73"/>
      <c r="E629" s="73"/>
      <c r="F629" s="2629"/>
      <c r="G629" s="2571"/>
      <c r="H629" s="2571"/>
      <c r="I629" s="2571"/>
      <c r="J629" s="2571"/>
      <c r="K629" s="2571"/>
      <c r="L629" s="2571"/>
      <c r="M629" s="2571"/>
      <c r="N629" s="2571"/>
      <c r="O629" s="2571"/>
      <c r="P629" s="2571"/>
      <c r="Q629" s="2571"/>
      <c r="R629" s="2571"/>
      <c r="S629" s="2571"/>
      <c r="T629" s="2571"/>
      <c r="U629" s="2571"/>
      <c r="V629" s="2571"/>
      <c r="W629" s="2571"/>
      <c r="X629" s="2571"/>
      <c r="Y629" s="2571"/>
      <c r="Z629" s="2571"/>
      <c r="AA629" s="2571"/>
    </row>
    <row r="630" spans="1:27" ht="16.5" customHeight="1">
      <c r="A630" s="2571"/>
      <c r="B630" s="2571"/>
      <c r="C630" s="2571"/>
      <c r="D630" s="73"/>
      <c r="E630" s="73"/>
      <c r="F630" s="2629"/>
      <c r="G630" s="2571"/>
      <c r="H630" s="2571"/>
      <c r="I630" s="2571"/>
      <c r="J630" s="2571"/>
      <c r="K630" s="2571"/>
      <c r="L630" s="2571"/>
      <c r="M630" s="2571"/>
      <c r="N630" s="2571"/>
      <c r="O630" s="2571"/>
      <c r="P630" s="2571"/>
      <c r="Q630" s="2571"/>
      <c r="R630" s="2571"/>
      <c r="S630" s="2571"/>
      <c r="T630" s="2571"/>
      <c r="U630" s="2571"/>
      <c r="V630" s="2571"/>
      <c r="W630" s="2571"/>
      <c r="X630" s="2571"/>
      <c r="Y630" s="2571"/>
      <c r="Z630" s="2571"/>
      <c r="AA630" s="2571"/>
    </row>
    <row r="631" spans="1:27" ht="16.5" customHeight="1">
      <c r="A631" s="2571"/>
      <c r="B631" s="2571"/>
      <c r="C631" s="2571"/>
      <c r="D631" s="73"/>
      <c r="E631" s="73"/>
      <c r="F631" s="2629"/>
      <c r="G631" s="2571"/>
      <c r="H631" s="2571"/>
      <c r="I631" s="2571"/>
      <c r="J631" s="2571"/>
      <c r="K631" s="2571"/>
      <c r="L631" s="2571"/>
      <c r="M631" s="2571"/>
      <c r="N631" s="2571"/>
      <c r="O631" s="2571"/>
      <c r="P631" s="2571"/>
      <c r="Q631" s="2571"/>
      <c r="R631" s="2571"/>
      <c r="S631" s="2571"/>
      <c r="T631" s="2571"/>
      <c r="U631" s="2571"/>
      <c r="V631" s="2571"/>
      <c r="W631" s="2571"/>
      <c r="X631" s="2571"/>
      <c r="Y631" s="2571"/>
      <c r="Z631" s="2571"/>
      <c r="AA631" s="2571"/>
    </row>
    <row r="632" spans="1:27" ht="16.5" customHeight="1">
      <c r="A632" s="2571"/>
      <c r="B632" s="2571"/>
      <c r="C632" s="2571"/>
      <c r="D632" s="73"/>
      <c r="E632" s="73"/>
      <c r="F632" s="2629"/>
      <c r="G632" s="2571"/>
      <c r="H632" s="2571"/>
      <c r="I632" s="2571"/>
      <c r="J632" s="2571"/>
      <c r="K632" s="2571"/>
      <c r="L632" s="2571"/>
      <c r="M632" s="2571"/>
      <c r="N632" s="2571"/>
      <c r="O632" s="2571"/>
      <c r="P632" s="2571"/>
      <c r="Q632" s="2571"/>
      <c r="R632" s="2571"/>
      <c r="S632" s="2571"/>
      <c r="T632" s="2571"/>
      <c r="U632" s="2571"/>
      <c r="V632" s="2571"/>
      <c r="W632" s="2571"/>
      <c r="X632" s="2571"/>
      <c r="Y632" s="2571"/>
      <c r="Z632" s="2571"/>
      <c r="AA632" s="2571"/>
    </row>
    <row r="633" spans="1:27" ht="16.5" customHeight="1">
      <c r="A633" s="2571"/>
      <c r="B633" s="2571"/>
      <c r="C633" s="2571"/>
      <c r="D633" s="73"/>
      <c r="E633" s="73"/>
      <c r="F633" s="2629"/>
      <c r="G633" s="2571"/>
      <c r="H633" s="2571"/>
      <c r="I633" s="2571"/>
      <c r="J633" s="2571"/>
      <c r="K633" s="2571"/>
      <c r="L633" s="2571"/>
      <c r="M633" s="2571"/>
      <c r="N633" s="2571"/>
      <c r="O633" s="2571"/>
      <c r="P633" s="2571"/>
      <c r="Q633" s="2571"/>
      <c r="R633" s="2571"/>
      <c r="S633" s="2571"/>
      <c r="T633" s="2571"/>
      <c r="U633" s="2571"/>
      <c r="V633" s="2571"/>
      <c r="W633" s="2571"/>
      <c r="X633" s="2571"/>
      <c r="Y633" s="2571"/>
      <c r="Z633" s="2571"/>
      <c r="AA633" s="2571"/>
    </row>
    <row r="634" spans="1:27" ht="16.5" customHeight="1">
      <c r="A634" s="2571"/>
      <c r="B634" s="2571"/>
      <c r="C634" s="2571"/>
      <c r="D634" s="73"/>
      <c r="E634" s="73"/>
      <c r="F634" s="2629"/>
      <c r="G634" s="2571"/>
      <c r="H634" s="2571"/>
      <c r="I634" s="2571"/>
      <c r="J634" s="2571"/>
      <c r="K634" s="2571"/>
      <c r="L634" s="2571"/>
      <c r="M634" s="2571"/>
      <c r="N634" s="2571"/>
      <c r="O634" s="2571"/>
      <c r="P634" s="2571"/>
      <c r="Q634" s="2571"/>
      <c r="R634" s="2571"/>
      <c r="S634" s="2571"/>
      <c r="T634" s="2571"/>
      <c r="U634" s="2571"/>
      <c r="V634" s="2571"/>
      <c r="W634" s="2571"/>
      <c r="X634" s="2571"/>
      <c r="Y634" s="2571"/>
      <c r="Z634" s="2571"/>
      <c r="AA634" s="2571"/>
    </row>
    <row r="635" spans="1:27" ht="16.5" customHeight="1">
      <c r="A635" s="2571"/>
      <c r="B635" s="2571"/>
      <c r="C635" s="2571"/>
      <c r="D635" s="73"/>
      <c r="E635" s="73"/>
      <c r="F635" s="2629"/>
      <c r="G635" s="2571"/>
      <c r="H635" s="2571"/>
      <c r="I635" s="2571"/>
      <c r="J635" s="2571"/>
      <c r="K635" s="2571"/>
      <c r="L635" s="2571"/>
      <c r="M635" s="2571"/>
      <c r="N635" s="2571"/>
      <c r="O635" s="2571"/>
      <c r="P635" s="2571"/>
      <c r="Q635" s="2571"/>
      <c r="R635" s="2571"/>
      <c r="S635" s="2571"/>
      <c r="T635" s="2571"/>
      <c r="U635" s="2571"/>
      <c r="V635" s="2571"/>
      <c r="W635" s="2571"/>
      <c r="X635" s="2571"/>
      <c r="Y635" s="2571"/>
      <c r="Z635" s="2571"/>
      <c r="AA635" s="2571"/>
    </row>
    <row r="636" spans="1:27" ht="16.5" customHeight="1">
      <c r="A636" s="2571"/>
      <c r="B636" s="2571"/>
      <c r="C636" s="2571"/>
      <c r="D636" s="73"/>
      <c r="E636" s="73"/>
      <c r="F636" s="2629"/>
      <c r="G636" s="2571"/>
      <c r="H636" s="2571"/>
      <c r="I636" s="2571"/>
      <c r="J636" s="2571"/>
      <c r="K636" s="2571"/>
      <c r="L636" s="2571"/>
      <c r="M636" s="2571"/>
      <c r="N636" s="2571"/>
      <c r="O636" s="2571"/>
      <c r="P636" s="2571"/>
      <c r="Q636" s="2571"/>
      <c r="R636" s="2571"/>
      <c r="S636" s="2571"/>
      <c r="T636" s="2571"/>
      <c r="U636" s="2571"/>
      <c r="V636" s="2571"/>
      <c r="W636" s="2571"/>
      <c r="X636" s="2571"/>
      <c r="Y636" s="2571"/>
      <c r="Z636" s="2571"/>
      <c r="AA636" s="2571"/>
    </row>
    <row r="637" spans="1:27" ht="16.5" customHeight="1">
      <c r="A637" s="2571"/>
      <c r="B637" s="2571"/>
      <c r="C637" s="2571"/>
      <c r="D637" s="73"/>
      <c r="E637" s="73"/>
      <c r="F637" s="2629"/>
      <c r="G637" s="2571"/>
      <c r="H637" s="2571"/>
      <c r="I637" s="2571"/>
      <c r="J637" s="2571"/>
      <c r="K637" s="2571"/>
      <c r="L637" s="2571"/>
      <c r="M637" s="2571"/>
      <c r="N637" s="2571"/>
      <c r="O637" s="2571"/>
      <c r="P637" s="2571"/>
      <c r="Q637" s="2571"/>
      <c r="R637" s="2571"/>
      <c r="S637" s="2571"/>
      <c r="T637" s="2571"/>
      <c r="U637" s="2571"/>
      <c r="V637" s="2571"/>
      <c r="W637" s="2571"/>
      <c r="X637" s="2571"/>
      <c r="Y637" s="2571"/>
      <c r="Z637" s="2571"/>
      <c r="AA637" s="2571"/>
    </row>
    <row r="638" spans="1:27" ht="16.5" customHeight="1">
      <c r="A638" s="2571"/>
      <c r="B638" s="2571"/>
      <c r="C638" s="2571"/>
      <c r="D638" s="73"/>
      <c r="E638" s="73"/>
      <c r="F638" s="2629"/>
      <c r="G638" s="2571"/>
      <c r="H638" s="2571"/>
      <c r="I638" s="2571"/>
      <c r="J638" s="2571"/>
      <c r="K638" s="2571"/>
      <c r="L638" s="2571"/>
      <c r="M638" s="2571"/>
      <c r="N638" s="2571"/>
      <c r="O638" s="2571"/>
      <c r="P638" s="2571"/>
      <c r="Q638" s="2571"/>
      <c r="R638" s="2571"/>
      <c r="S638" s="2571"/>
      <c r="T638" s="2571"/>
      <c r="U638" s="2571"/>
      <c r="V638" s="2571"/>
      <c r="W638" s="2571"/>
      <c r="X638" s="2571"/>
      <c r="Y638" s="2571"/>
      <c r="Z638" s="2571"/>
      <c r="AA638" s="2571"/>
    </row>
    <row r="639" spans="1:27" ht="16.5" customHeight="1">
      <c r="A639" s="2571"/>
      <c r="B639" s="2571"/>
      <c r="C639" s="2571"/>
      <c r="D639" s="73"/>
      <c r="E639" s="73"/>
      <c r="F639" s="2629"/>
      <c r="G639" s="2571"/>
      <c r="H639" s="2571"/>
      <c r="I639" s="2571"/>
      <c r="J639" s="2571"/>
      <c r="K639" s="2571"/>
      <c r="L639" s="2571"/>
      <c r="M639" s="2571"/>
      <c r="N639" s="2571"/>
      <c r="O639" s="2571"/>
      <c r="P639" s="2571"/>
      <c r="Q639" s="2571"/>
      <c r="R639" s="2571"/>
      <c r="S639" s="2571"/>
      <c r="T639" s="2571"/>
      <c r="U639" s="2571"/>
      <c r="V639" s="2571"/>
      <c r="W639" s="2571"/>
      <c r="X639" s="2571"/>
      <c r="Y639" s="2571"/>
      <c r="Z639" s="2571"/>
      <c r="AA639" s="2571"/>
    </row>
    <row r="640" spans="1:27" ht="16.5" customHeight="1">
      <c r="A640" s="2571"/>
      <c r="B640" s="2571"/>
      <c r="C640" s="2571"/>
      <c r="D640" s="73"/>
      <c r="E640" s="73"/>
      <c r="F640" s="2629"/>
      <c r="G640" s="2571"/>
      <c r="H640" s="2571"/>
      <c r="I640" s="2571"/>
      <c r="J640" s="2571"/>
      <c r="K640" s="2571"/>
      <c r="L640" s="2571"/>
      <c r="M640" s="2571"/>
      <c r="N640" s="2571"/>
      <c r="O640" s="2571"/>
      <c r="P640" s="2571"/>
      <c r="Q640" s="2571"/>
      <c r="R640" s="2571"/>
      <c r="S640" s="2571"/>
      <c r="T640" s="2571"/>
      <c r="U640" s="2571"/>
      <c r="V640" s="2571"/>
      <c r="W640" s="2571"/>
      <c r="X640" s="2571"/>
      <c r="Y640" s="2571"/>
      <c r="Z640" s="2571"/>
      <c r="AA640" s="2571"/>
    </row>
    <row r="641" spans="1:27" ht="16.5" customHeight="1">
      <c r="A641" s="2571"/>
      <c r="B641" s="2571"/>
      <c r="C641" s="2571"/>
      <c r="D641" s="73"/>
      <c r="E641" s="73"/>
      <c r="F641" s="2629"/>
      <c r="G641" s="2571"/>
      <c r="H641" s="2571"/>
      <c r="I641" s="2571"/>
      <c r="J641" s="2571"/>
      <c r="K641" s="2571"/>
      <c r="L641" s="2571"/>
      <c r="M641" s="2571"/>
      <c r="N641" s="2571"/>
      <c r="O641" s="2571"/>
      <c r="P641" s="2571"/>
      <c r="Q641" s="2571"/>
      <c r="R641" s="2571"/>
      <c r="S641" s="2571"/>
      <c r="T641" s="2571"/>
      <c r="U641" s="2571"/>
      <c r="V641" s="2571"/>
      <c r="W641" s="2571"/>
      <c r="X641" s="2571"/>
      <c r="Y641" s="2571"/>
      <c r="Z641" s="2571"/>
      <c r="AA641" s="2571"/>
    </row>
    <row r="642" spans="1:27" ht="16.5" customHeight="1">
      <c r="A642" s="2571"/>
      <c r="B642" s="2571"/>
      <c r="C642" s="2571"/>
      <c r="D642" s="73"/>
      <c r="E642" s="73"/>
      <c r="F642" s="2629"/>
      <c r="G642" s="2571"/>
      <c r="H642" s="2571"/>
      <c r="I642" s="2571"/>
      <c r="J642" s="2571"/>
      <c r="K642" s="2571"/>
      <c r="L642" s="2571"/>
      <c r="M642" s="2571"/>
      <c r="N642" s="2571"/>
      <c r="O642" s="2571"/>
      <c r="P642" s="2571"/>
      <c r="Q642" s="2571"/>
      <c r="R642" s="2571"/>
      <c r="S642" s="2571"/>
      <c r="T642" s="2571"/>
      <c r="U642" s="2571"/>
      <c r="V642" s="2571"/>
      <c r="W642" s="2571"/>
      <c r="X642" s="2571"/>
      <c r="Y642" s="2571"/>
      <c r="Z642" s="2571"/>
      <c r="AA642" s="2571"/>
    </row>
    <row r="643" spans="1:27" ht="16.5" customHeight="1">
      <c r="A643" s="2571"/>
      <c r="B643" s="2571"/>
      <c r="C643" s="2571"/>
      <c r="D643" s="73"/>
      <c r="E643" s="73"/>
      <c r="F643" s="2629"/>
      <c r="G643" s="2571"/>
      <c r="H643" s="2571"/>
      <c r="I643" s="2571"/>
      <c r="J643" s="2571"/>
      <c r="K643" s="2571"/>
      <c r="L643" s="2571"/>
      <c r="M643" s="2571"/>
      <c r="N643" s="2571"/>
      <c r="O643" s="2571"/>
      <c r="P643" s="2571"/>
      <c r="Q643" s="2571"/>
      <c r="R643" s="2571"/>
      <c r="S643" s="2571"/>
      <c r="T643" s="2571"/>
      <c r="U643" s="2571"/>
      <c r="V643" s="2571"/>
      <c r="W643" s="2571"/>
      <c r="X643" s="2571"/>
      <c r="Y643" s="2571"/>
      <c r="Z643" s="2571"/>
      <c r="AA643" s="2571"/>
    </row>
    <row r="644" spans="1:27" ht="16.5" customHeight="1">
      <c r="A644" s="2571"/>
      <c r="B644" s="2571"/>
      <c r="C644" s="2571"/>
      <c r="D644" s="73"/>
      <c r="E644" s="73"/>
      <c r="F644" s="2629"/>
      <c r="G644" s="2571"/>
      <c r="H644" s="2571"/>
      <c r="I644" s="2571"/>
      <c r="J644" s="2571"/>
      <c r="K644" s="2571"/>
      <c r="L644" s="2571"/>
      <c r="M644" s="2571"/>
      <c r="N644" s="2571"/>
      <c r="O644" s="2571"/>
      <c r="P644" s="2571"/>
      <c r="Q644" s="2571"/>
      <c r="R644" s="2571"/>
      <c r="S644" s="2571"/>
      <c r="T644" s="2571"/>
      <c r="U644" s="2571"/>
      <c r="V644" s="2571"/>
      <c r="W644" s="2571"/>
      <c r="X644" s="2571"/>
      <c r="Y644" s="2571"/>
      <c r="Z644" s="2571"/>
      <c r="AA644" s="2571"/>
    </row>
    <row r="645" spans="1:27" ht="16.5" customHeight="1">
      <c r="A645" s="2571"/>
      <c r="B645" s="2571"/>
      <c r="C645" s="2571"/>
      <c r="D645" s="73"/>
      <c r="E645" s="73"/>
      <c r="F645" s="2629"/>
      <c r="G645" s="2571"/>
      <c r="H645" s="2571"/>
      <c r="I645" s="2571"/>
      <c r="J645" s="2571"/>
      <c r="K645" s="2571"/>
      <c r="L645" s="2571"/>
      <c r="M645" s="2571"/>
      <c r="N645" s="2571"/>
      <c r="O645" s="2571"/>
      <c r="P645" s="2571"/>
      <c r="Q645" s="2571"/>
      <c r="R645" s="2571"/>
      <c r="S645" s="2571"/>
      <c r="T645" s="2571"/>
      <c r="U645" s="2571"/>
      <c r="V645" s="2571"/>
      <c r="W645" s="2571"/>
      <c r="X645" s="2571"/>
      <c r="Y645" s="2571"/>
      <c r="Z645" s="2571"/>
      <c r="AA645" s="2571"/>
    </row>
    <row r="646" spans="1:27" ht="16.5" customHeight="1">
      <c r="A646" s="2571"/>
      <c r="B646" s="2571"/>
      <c r="C646" s="2571"/>
      <c r="D646" s="73"/>
      <c r="E646" s="73"/>
      <c r="F646" s="2629"/>
      <c r="G646" s="2571"/>
      <c r="H646" s="2571"/>
      <c r="I646" s="2571"/>
      <c r="J646" s="2571"/>
      <c r="K646" s="2571"/>
      <c r="L646" s="2571"/>
      <c r="M646" s="2571"/>
      <c r="N646" s="2571"/>
      <c r="O646" s="2571"/>
      <c r="P646" s="2571"/>
      <c r="Q646" s="2571"/>
      <c r="R646" s="2571"/>
      <c r="S646" s="2571"/>
      <c r="T646" s="2571"/>
      <c r="U646" s="2571"/>
      <c r="V646" s="2571"/>
      <c r="W646" s="2571"/>
      <c r="X646" s="2571"/>
      <c r="Y646" s="2571"/>
      <c r="Z646" s="2571"/>
      <c r="AA646" s="2571"/>
    </row>
    <row r="647" spans="1:27" ht="16.5" customHeight="1">
      <c r="A647" s="2571"/>
      <c r="B647" s="2571"/>
      <c r="C647" s="2571"/>
      <c r="D647" s="73"/>
      <c r="E647" s="73"/>
      <c r="F647" s="2629"/>
      <c r="G647" s="2571"/>
      <c r="H647" s="2571"/>
      <c r="I647" s="2571"/>
      <c r="J647" s="2571"/>
      <c r="K647" s="2571"/>
      <c r="L647" s="2571"/>
      <c r="M647" s="2571"/>
      <c r="N647" s="2571"/>
      <c r="O647" s="2571"/>
      <c r="P647" s="2571"/>
      <c r="Q647" s="2571"/>
      <c r="R647" s="2571"/>
      <c r="S647" s="2571"/>
      <c r="T647" s="2571"/>
      <c r="U647" s="2571"/>
      <c r="V647" s="2571"/>
      <c r="W647" s="2571"/>
      <c r="X647" s="2571"/>
      <c r="Y647" s="2571"/>
      <c r="Z647" s="2571"/>
      <c r="AA647" s="2571"/>
    </row>
    <row r="648" spans="1:27" ht="16.5" customHeight="1">
      <c r="A648" s="2571"/>
      <c r="B648" s="2571"/>
      <c r="C648" s="2571"/>
      <c r="D648" s="73"/>
      <c r="E648" s="73"/>
      <c r="F648" s="2629"/>
      <c r="G648" s="2571"/>
      <c r="H648" s="2571"/>
      <c r="I648" s="2571"/>
      <c r="J648" s="2571"/>
      <c r="K648" s="2571"/>
      <c r="L648" s="2571"/>
      <c r="M648" s="2571"/>
      <c r="N648" s="2571"/>
      <c r="O648" s="2571"/>
      <c r="P648" s="2571"/>
      <c r="Q648" s="2571"/>
      <c r="R648" s="2571"/>
      <c r="S648" s="2571"/>
      <c r="T648" s="2571"/>
      <c r="U648" s="2571"/>
      <c r="V648" s="2571"/>
      <c r="W648" s="2571"/>
      <c r="X648" s="2571"/>
      <c r="Y648" s="2571"/>
      <c r="Z648" s="2571"/>
      <c r="AA648" s="2571"/>
    </row>
    <row r="649" spans="1:27" ht="16.5" customHeight="1">
      <c r="A649" s="2571"/>
      <c r="B649" s="2571"/>
      <c r="C649" s="2571"/>
      <c r="D649" s="73"/>
      <c r="E649" s="73"/>
      <c r="F649" s="2629"/>
      <c r="G649" s="2571"/>
      <c r="H649" s="2571"/>
      <c r="I649" s="2571"/>
      <c r="J649" s="2571"/>
      <c r="K649" s="2571"/>
      <c r="L649" s="2571"/>
      <c r="M649" s="2571"/>
      <c r="N649" s="2571"/>
      <c r="O649" s="2571"/>
      <c r="P649" s="2571"/>
      <c r="Q649" s="2571"/>
      <c r="R649" s="2571"/>
      <c r="S649" s="2571"/>
      <c r="T649" s="2571"/>
      <c r="U649" s="2571"/>
      <c r="V649" s="2571"/>
      <c r="W649" s="2571"/>
      <c r="X649" s="2571"/>
      <c r="Y649" s="2571"/>
      <c r="Z649" s="2571"/>
      <c r="AA649" s="2571"/>
    </row>
    <row r="650" spans="1:27" ht="16.5" customHeight="1">
      <c r="A650" s="2571"/>
      <c r="B650" s="2571"/>
      <c r="C650" s="2571"/>
      <c r="D650" s="73"/>
      <c r="E650" s="73"/>
      <c r="F650" s="2629"/>
      <c r="G650" s="2571"/>
      <c r="H650" s="2571"/>
      <c r="I650" s="2571"/>
      <c r="J650" s="2571"/>
      <c r="K650" s="2571"/>
      <c r="L650" s="2571"/>
      <c r="M650" s="2571"/>
      <c r="N650" s="2571"/>
      <c r="O650" s="2571"/>
      <c r="P650" s="2571"/>
      <c r="Q650" s="2571"/>
      <c r="R650" s="2571"/>
      <c r="S650" s="2571"/>
      <c r="T650" s="2571"/>
      <c r="U650" s="2571"/>
      <c r="V650" s="2571"/>
      <c r="W650" s="2571"/>
      <c r="X650" s="2571"/>
      <c r="Y650" s="2571"/>
      <c r="Z650" s="2571"/>
      <c r="AA650" s="2571"/>
    </row>
    <row r="651" spans="1:27" ht="16.5" customHeight="1">
      <c r="A651" s="2571"/>
      <c r="B651" s="2571"/>
      <c r="C651" s="2571"/>
      <c r="D651" s="73"/>
      <c r="E651" s="73"/>
      <c r="F651" s="2629"/>
      <c r="G651" s="2571"/>
      <c r="H651" s="2571"/>
      <c r="I651" s="2571"/>
      <c r="J651" s="2571"/>
      <c r="K651" s="2571"/>
      <c r="L651" s="2571"/>
      <c r="M651" s="2571"/>
      <c r="N651" s="2571"/>
      <c r="O651" s="2571"/>
      <c r="P651" s="2571"/>
      <c r="Q651" s="2571"/>
      <c r="R651" s="2571"/>
      <c r="S651" s="2571"/>
      <c r="T651" s="2571"/>
      <c r="U651" s="2571"/>
      <c r="V651" s="2571"/>
      <c r="W651" s="2571"/>
      <c r="X651" s="2571"/>
      <c r="Y651" s="2571"/>
      <c r="Z651" s="2571"/>
      <c r="AA651" s="2571"/>
    </row>
    <row r="652" spans="1:27" ht="16.5" customHeight="1">
      <c r="A652" s="2571"/>
      <c r="B652" s="2571"/>
      <c r="C652" s="2571"/>
      <c r="D652" s="73"/>
      <c r="E652" s="73"/>
      <c r="F652" s="2629"/>
      <c r="G652" s="2571"/>
      <c r="H652" s="2571"/>
      <c r="I652" s="2571"/>
      <c r="J652" s="2571"/>
      <c r="K652" s="2571"/>
      <c r="L652" s="2571"/>
      <c r="M652" s="2571"/>
      <c r="N652" s="2571"/>
      <c r="O652" s="2571"/>
      <c r="P652" s="2571"/>
      <c r="Q652" s="2571"/>
      <c r="R652" s="2571"/>
      <c r="S652" s="2571"/>
      <c r="T652" s="2571"/>
      <c r="U652" s="2571"/>
      <c r="V652" s="2571"/>
      <c r="W652" s="2571"/>
      <c r="X652" s="2571"/>
      <c r="Y652" s="2571"/>
      <c r="Z652" s="2571"/>
      <c r="AA652" s="2571"/>
    </row>
    <row r="653" spans="1:27" ht="16.5" customHeight="1">
      <c r="A653" s="2571"/>
      <c r="B653" s="2571"/>
      <c r="C653" s="2571"/>
      <c r="D653" s="73"/>
      <c r="E653" s="73"/>
      <c r="F653" s="2629"/>
      <c r="G653" s="2571"/>
      <c r="H653" s="2571"/>
      <c r="I653" s="2571"/>
      <c r="J653" s="2571"/>
      <c r="K653" s="2571"/>
      <c r="L653" s="2571"/>
      <c r="M653" s="2571"/>
      <c r="N653" s="2571"/>
      <c r="O653" s="2571"/>
      <c r="P653" s="2571"/>
      <c r="Q653" s="2571"/>
      <c r="R653" s="2571"/>
      <c r="S653" s="2571"/>
      <c r="T653" s="2571"/>
      <c r="U653" s="2571"/>
      <c r="V653" s="2571"/>
      <c r="W653" s="2571"/>
      <c r="X653" s="2571"/>
      <c r="Y653" s="2571"/>
      <c r="Z653" s="2571"/>
      <c r="AA653" s="2571"/>
    </row>
    <row r="654" spans="1:27" ht="16.5" customHeight="1">
      <c r="A654" s="2571"/>
      <c r="B654" s="2571"/>
      <c r="C654" s="2571"/>
      <c r="D654" s="73"/>
      <c r="E654" s="73"/>
      <c r="F654" s="2629"/>
      <c r="G654" s="2571"/>
      <c r="H654" s="2571"/>
      <c r="I654" s="2571"/>
      <c r="J654" s="2571"/>
      <c r="K654" s="2571"/>
      <c r="L654" s="2571"/>
      <c r="M654" s="2571"/>
      <c r="N654" s="2571"/>
      <c r="O654" s="2571"/>
      <c r="P654" s="2571"/>
      <c r="Q654" s="2571"/>
      <c r="R654" s="2571"/>
      <c r="S654" s="2571"/>
      <c r="T654" s="2571"/>
      <c r="U654" s="2571"/>
      <c r="V654" s="2571"/>
      <c r="W654" s="2571"/>
      <c r="X654" s="2571"/>
      <c r="Y654" s="2571"/>
      <c r="Z654" s="2571"/>
      <c r="AA654" s="2571"/>
    </row>
    <row r="655" spans="1:27" ht="16.5" customHeight="1">
      <c r="A655" s="2571"/>
      <c r="B655" s="2571"/>
      <c r="C655" s="2571"/>
      <c r="D655" s="73"/>
      <c r="E655" s="73"/>
      <c r="F655" s="2629"/>
      <c r="G655" s="2571"/>
      <c r="H655" s="2571"/>
      <c r="I655" s="2571"/>
      <c r="J655" s="2571"/>
      <c r="K655" s="2571"/>
      <c r="L655" s="2571"/>
      <c r="M655" s="2571"/>
      <c r="N655" s="2571"/>
      <c r="O655" s="2571"/>
      <c r="P655" s="2571"/>
      <c r="Q655" s="2571"/>
      <c r="R655" s="2571"/>
      <c r="S655" s="2571"/>
      <c r="T655" s="2571"/>
      <c r="U655" s="2571"/>
      <c r="V655" s="2571"/>
      <c r="W655" s="2571"/>
      <c r="X655" s="2571"/>
      <c r="Y655" s="2571"/>
      <c r="Z655" s="2571"/>
      <c r="AA655" s="2571"/>
    </row>
    <row r="656" spans="1:27" ht="16.5" customHeight="1">
      <c r="A656" s="2571"/>
      <c r="B656" s="2571"/>
      <c r="C656" s="2571"/>
      <c r="D656" s="73"/>
      <c r="E656" s="73"/>
      <c r="F656" s="2629"/>
      <c r="G656" s="2571"/>
      <c r="H656" s="2571"/>
      <c r="I656" s="2571"/>
      <c r="J656" s="2571"/>
      <c r="K656" s="2571"/>
      <c r="L656" s="2571"/>
      <c r="M656" s="2571"/>
      <c r="N656" s="2571"/>
      <c r="O656" s="2571"/>
      <c r="P656" s="2571"/>
      <c r="Q656" s="2571"/>
      <c r="R656" s="2571"/>
      <c r="S656" s="2571"/>
      <c r="T656" s="2571"/>
      <c r="U656" s="2571"/>
      <c r="V656" s="2571"/>
      <c r="W656" s="2571"/>
      <c r="X656" s="2571"/>
      <c r="Y656" s="2571"/>
      <c r="Z656" s="2571"/>
      <c r="AA656" s="2571"/>
    </row>
    <row r="657" spans="1:27" ht="16.5" customHeight="1">
      <c r="A657" s="2571"/>
      <c r="B657" s="2571"/>
      <c r="C657" s="2571"/>
      <c r="D657" s="73"/>
      <c r="E657" s="73"/>
      <c r="F657" s="2629"/>
      <c r="G657" s="2571"/>
      <c r="H657" s="2571"/>
      <c r="I657" s="2571"/>
      <c r="J657" s="2571"/>
      <c r="K657" s="2571"/>
      <c r="L657" s="2571"/>
      <c r="M657" s="2571"/>
      <c r="N657" s="2571"/>
      <c r="O657" s="2571"/>
      <c r="P657" s="2571"/>
      <c r="Q657" s="2571"/>
      <c r="R657" s="2571"/>
      <c r="S657" s="2571"/>
      <c r="T657" s="2571"/>
      <c r="U657" s="2571"/>
      <c r="V657" s="2571"/>
      <c r="W657" s="2571"/>
      <c r="X657" s="2571"/>
      <c r="Y657" s="2571"/>
      <c r="Z657" s="2571"/>
      <c r="AA657" s="2571"/>
    </row>
    <row r="658" spans="1:27" ht="16.5" customHeight="1">
      <c r="A658" s="2571"/>
      <c r="B658" s="2571"/>
      <c r="C658" s="2571"/>
      <c r="D658" s="73"/>
      <c r="E658" s="73"/>
      <c r="F658" s="2629"/>
      <c r="G658" s="2571"/>
      <c r="H658" s="2571"/>
      <c r="I658" s="2571"/>
      <c r="J658" s="2571"/>
      <c r="K658" s="2571"/>
      <c r="L658" s="2571"/>
      <c r="M658" s="2571"/>
      <c r="N658" s="2571"/>
      <c r="O658" s="2571"/>
      <c r="P658" s="2571"/>
      <c r="Q658" s="2571"/>
      <c r="R658" s="2571"/>
      <c r="S658" s="2571"/>
      <c r="T658" s="2571"/>
      <c r="U658" s="2571"/>
      <c r="V658" s="2571"/>
      <c r="W658" s="2571"/>
      <c r="X658" s="2571"/>
      <c r="Y658" s="2571"/>
      <c r="Z658" s="2571"/>
      <c r="AA658" s="2571"/>
    </row>
    <row r="659" spans="1:27" ht="16.5" customHeight="1">
      <c r="A659" s="2571"/>
      <c r="B659" s="2571"/>
      <c r="C659" s="2571"/>
      <c r="D659" s="73"/>
      <c r="E659" s="73"/>
      <c r="F659" s="2629"/>
      <c r="G659" s="2571"/>
      <c r="H659" s="2571"/>
      <c r="I659" s="2571"/>
      <c r="J659" s="2571"/>
      <c r="K659" s="2571"/>
      <c r="L659" s="2571"/>
      <c r="M659" s="2571"/>
      <c r="N659" s="2571"/>
      <c r="O659" s="2571"/>
      <c r="P659" s="2571"/>
      <c r="Q659" s="2571"/>
      <c r="R659" s="2571"/>
      <c r="S659" s="2571"/>
      <c r="T659" s="2571"/>
      <c r="U659" s="2571"/>
      <c r="V659" s="2571"/>
      <c r="W659" s="2571"/>
      <c r="X659" s="2571"/>
      <c r="Y659" s="2571"/>
      <c r="Z659" s="2571"/>
      <c r="AA659" s="2571"/>
    </row>
    <row r="660" spans="1:27" ht="16.5" customHeight="1">
      <c r="A660" s="2571"/>
      <c r="B660" s="2571"/>
      <c r="C660" s="2571"/>
      <c r="D660" s="73"/>
      <c r="E660" s="73"/>
      <c r="F660" s="2629"/>
      <c r="G660" s="2571"/>
      <c r="H660" s="2571"/>
      <c r="I660" s="2571"/>
      <c r="J660" s="2571"/>
      <c r="K660" s="2571"/>
      <c r="L660" s="2571"/>
      <c r="M660" s="2571"/>
      <c r="N660" s="2571"/>
      <c r="O660" s="2571"/>
      <c r="P660" s="2571"/>
      <c r="Q660" s="2571"/>
      <c r="R660" s="2571"/>
      <c r="S660" s="2571"/>
      <c r="T660" s="2571"/>
      <c r="U660" s="2571"/>
      <c r="V660" s="2571"/>
      <c r="W660" s="2571"/>
      <c r="X660" s="2571"/>
      <c r="Y660" s="2571"/>
      <c r="Z660" s="2571"/>
      <c r="AA660" s="2571"/>
    </row>
    <row r="661" spans="1:27" ht="16.5" customHeight="1">
      <c r="A661" s="2571"/>
      <c r="B661" s="2571"/>
      <c r="C661" s="2571"/>
      <c r="D661" s="73"/>
      <c r="E661" s="73"/>
      <c r="F661" s="2629"/>
      <c r="G661" s="2571"/>
      <c r="H661" s="2571"/>
      <c r="I661" s="2571"/>
      <c r="J661" s="2571"/>
      <c r="K661" s="2571"/>
      <c r="L661" s="2571"/>
      <c r="M661" s="2571"/>
      <c r="N661" s="2571"/>
      <c r="O661" s="2571"/>
      <c r="P661" s="2571"/>
      <c r="Q661" s="2571"/>
      <c r="R661" s="2571"/>
      <c r="S661" s="2571"/>
      <c r="T661" s="2571"/>
      <c r="U661" s="2571"/>
      <c r="V661" s="2571"/>
      <c r="W661" s="2571"/>
      <c r="X661" s="2571"/>
      <c r="Y661" s="2571"/>
      <c r="Z661" s="2571"/>
      <c r="AA661" s="2571"/>
    </row>
    <row r="662" spans="1:27" ht="16.5" customHeight="1">
      <c r="A662" s="2571"/>
      <c r="B662" s="2571"/>
      <c r="C662" s="2571"/>
      <c r="D662" s="73"/>
      <c r="E662" s="73"/>
      <c r="F662" s="2629"/>
      <c r="G662" s="2571"/>
      <c r="H662" s="2571"/>
      <c r="I662" s="2571"/>
      <c r="J662" s="2571"/>
      <c r="K662" s="2571"/>
      <c r="L662" s="2571"/>
      <c r="M662" s="2571"/>
      <c r="N662" s="2571"/>
      <c r="O662" s="2571"/>
      <c r="P662" s="2571"/>
      <c r="Q662" s="2571"/>
      <c r="R662" s="2571"/>
      <c r="S662" s="2571"/>
      <c r="T662" s="2571"/>
      <c r="U662" s="2571"/>
      <c r="V662" s="2571"/>
      <c r="W662" s="2571"/>
      <c r="X662" s="2571"/>
      <c r="Y662" s="2571"/>
      <c r="Z662" s="2571"/>
      <c r="AA662" s="2571"/>
    </row>
    <row r="663" spans="1:27" ht="16.5" customHeight="1">
      <c r="A663" s="2571"/>
      <c r="B663" s="2571"/>
      <c r="C663" s="2571"/>
      <c r="D663" s="73"/>
      <c r="E663" s="73"/>
      <c r="F663" s="2629"/>
      <c r="G663" s="2571"/>
      <c r="H663" s="2571"/>
      <c r="I663" s="2571"/>
      <c r="J663" s="2571"/>
      <c r="K663" s="2571"/>
      <c r="L663" s="2571"/>
      <c r="M663" s="2571"/>
      <c r="N663" s="2571"/>
      <c r="O663" s="2571"/>
      <c r="P663" s="2571"/>
      <c r="Q663" s="2571"/>
      <c r="R663" s="2571"/>
      <c r="S663" s="2571"/>
      <c r="T663" s="2571"/>
      <c r="U663" s="2571"/>
      <c r="V663" s="2571"/>
      <c r="W663" s="2571"/>
      <c r="X663" s="2571"/>
      <c r="Y663" s="2571"/>
      <c r="Z663" s="2571"/>
      <c r="AA663" s="2571"/>
    </row>
    <row r="664" spans="1:27" ht="16.5" customHeight="1">
      <c r="A664" s="2571"/>
      <c r="B664" s="2571"/>
      <c r="C664" s="2571"/>
      <c r="D664" s="73"/>
      <c r="E664" s="73"/>
      <c r="F664" s="2629"/>
      <c r="G664" s="2571"/>
      <c r="H664" s="2571"/>
      <c r="I664" s="2571"/>
      <c r="J664" s="2571"/>
      <c r="K664" s="2571"/>
      <c r="L664" s="2571"/>
      <c r="M664" s="2571"/>
      <c r="N664" s="2571"/>
      <c r="O664" s="2571"/>
      <c r="P664" s="2571"/>
      <c r="Q664" s="2571"/>
      <c r="R664" s="2571"/>
      <c r="S664" s="2571"/>
      <c r="T664" s="2571"/>
      <c r="U664" s="2571"/>
      <c r="V664" s="2571"/>
      <c r="W664" s="2571"/>
      <c r="X664" s="2571"/>
      <c r="Y664" s="2571"/>
      <c r="Z664" s="2571"/>
      <c r="AA664" s="2571"/>
    </row>
    <row r="665" spans="1:27" ht="16.5" customHeight="1">
      <c r="A665" s="2571"/>
      <c r="B665" s="2571"/>
      <c r="C665" s="2571"/>
      <c r="D665" s="73"/>
      <c r="E665" s="73"/>
      <c r="F665" s="2629"/>
      <c r="G665" s="2571"/>
      <c r="H665" s="2571"/>
      <c r="I665" s="2571"/>
      <c r="J665" s="2571"/>
      <c r="K665" s="2571"/>
      <c r="L665" s="2571"/>
      <c r="M665" s="2571"/>
      <c r="N665" s="2571"/>
      <c r="O665" s="2571"/>
      <c r="P665" s="2571"/>
      <c r="Q665" s="2571"/>
      <c r="R665" s="2571"/>
      <c r="S665" s="2571"/>
      <c r="T665" s="2571"/>
      <c r="U665" s="2571"/>
      <c r="V665" s="2571"/>
      <c r="W665" s="2571"/>
      <c r="X665" s="2571"/>
      <c r="Y665" s="2571"/>
      <c r="Z665" s="2571"/>
      <c r="AA665" s="2571"/>
    </row>
    <row r="666" spans="1:27" ht="16.5" customHeight="1">
      <c r="A666" s="2571"/>
      <c r="B666" s="2571"/>
      <c r="C666" s="2571"/>
      <c r="D666" s="73"/>
      <c r="E666" s="73"/>
      <c r="F666" s="2629"/>
      <c r="G666" s="2571"/>
      <c r="H666" s="2571"/>
      <c r="I666" s="2571"/>
      <c r="J666" s="2571"/>
      <c r="K666" s="2571"/>
      <c r="L666" s="2571"/>
      <c r="M666" s="2571"/>
      <c r="N666" s="2571"/>
      <c r="O666" s="2571"/>
      <c r="P666" s="2571"/>
      <c r="Q666" s="2571"/>
      <c r="R666" s="2571"/>
      <c r="S666" s="2571"/>
      <c r="T666" s="2571"/>
      <c r="U666" s="2571"/>
      <c r="V666" s="2571"/>
      <c r="W666" s="2571"/>
      <c r="X666" s="2571"/>
      <c r="Y666" s="2571"/>
      <c r="Z666" s="2571"/>
      <c r="AA666" s="2571"/>
    </row>
    <row r="667" spans="1:27" ht="16.5" customHeight="1">
      <c r="A667" s="2571"/>
      <c r="B667" s="2571"/>
      <c r="C667" s="2571"/>
      <c r="D667" s="73"/>
      <c r="E667" s="73"/>
      <c r="F667" s="2629"/>
      <c r="G667" s="2571"/>
      <c r="H667" s="2571"/>
      <c r="I667" s="2571"/>
      <c r="J667" s="2571"/>
      <c r="K667" s="2571"/>
      <c r="L667" s="2571"/>
      <c r="M667" s="2571"/>
      <c r="N667" s="2571"/>
      <c r="O667" s="2571"/>
      <c r="P667" s="2571"/>
      <c r="Q667" s="2571"/>
      <c r="R667" s="2571"/>
      <c r="S667" s="2571"/>
      <c r="T667" s="2571"/>
      <c r="U667" s="2571"/>
      <c r="V667" s="2571"/>
      <c r="W667" s="2571"/>
      <c r="X667" s="2571"/>
      <c r="Y667" s="2571"/>
      <c r="Z667" s="2571"/>
      <c r="AA667" s="2571"/>
    </row>
    <row r="668" spans="1:27" ht="16.5" customHeight="1">
      <c r="A668" s="2571"/>
      <c r="B668" s="2571"/>
      <c r="C668" s="2571"/>
      <c r="D668" s="73"/>
      <c r="E668" s="73"/>
      <c r="F668" s="2629"/>
      <c r="G668" s="2571"/>
      <c r="H668" s="2571"/>
      <c r="I668" s="2571"/>
      <c r="J668" s="2571"/>
      <c r="K668" s="2571"/>
      <c r="L668" s="2571"/>
      <c r="M668" s="2571"/>
      <c r="N668" s="2571"/>
      <c r="O668" s="2571"/>
      <c r="P668" s="2571"/>
      <c r="Q668" s="2571"/>
      <c r="R668" s="2571"/>
      <c r="S668" s="2571"/>
      <c r="T668" s="2571"/>
      <c r="U668" s="2571"/>
      <c r="V668" s="2571"/>
      <c r="W668" s="2571"/>
      <c r="X668" s="2571"/>
      <c r="Y668" s="2571"/>
      <c r="Z668" s="2571"/>
      <c r="AA668" s="2571"/>
    </row>
    <row r="669" spans="1:27" ht="16.5" customHeight="1">
      <c r="A669" s="2571"/>
      <c r="B669" s="2571"/>
      <c r="C669" s="2571"/>
      <c r="D669" s="73"/>
      <c r="E669" s="73"/>
      <c r="F669" s="2629"/>
      <c r="G669" s="2571"/>
      <c r="H669" s="2571"/>
      <c r="I669" s="2571"/>
      <c r="J669" s="2571"/>
      <c r="K669" s="2571"/>
      <c r="L669" s="2571"/>
      <c r="M669" s="2571"/>
      <c r="N669" s="2571"/>
      <c r="O669" s="2571"/>
      <c r="P669" s="2571"/>
      <c r="Q669" s="2571"/>
      <c r="R669" s="2571"/>
      <c r="S669" s="2571"/>
      <c r="T669" s="2571"/>
      <c r="U669" s="2571"/>
      <c r="V669" s="2571"/>
      <c r="W669" s="2571"/>
      <c r="X669" s="2571"/>
      <c r="Y669" s="2571"/>
      <c r="Z669" s="2571"/>
      <c r="AA669" s="2571"/>
    </row>
    <row r="670" spans="1:27" ht="16.5" customHeight="1">
      <c r="A670" s="2571"/>
      <c r="B670" s="2571"/>
      <c r="C670" s="2571"/>
      <c r="D670" s="73"/>
      <c r="E670" s="73"/>
      <c r="F670" s="2629"/>
      <c r="G670" s="2571"/>
      <c r="H670" s="2571"/>
      <c r="I670" s="2571"/>
      <c r="J670" s="2571"/>
      <c r="K670" s="2571"/>
      <c r="L670" s="2571"/>
      <c r="M670" s="2571"/>
      <c r="N670" s="2571"/>
      <c r="O670" s="2571"/>
      <c r="P670" s="2571"/>
      <c r="Q670" s="2571"/>
      <c r="R670" s="2571"/>
      <c r="S670" s="2571"/>
      <c r="T670" s="2571"/>
      <c r="U670" s="2571"/>
      <c r="V670" s="2571"/>
      <c r="W670" s="2571"/>
      <c r="X670" s="2571"/>
      <c r="Y670" s="2571"/>
      <c r="Z670" s="2571"/>
      <c r="AA670" s="2571"/>
    </row>
    <row r="671" spans="1:27" ht="16.5" customHeight="1">
      <c r="A671" s="2571"/>
      <c r="B671" s="2571"/>
      <c r="C671" s="2571"/>
      <c r="D671" s="73"/>
      <c r="E671" s="73"/>
      <c r="F671" s="2629"/>
      <c r="G671" s="2571"/>
      <c r="H671" s="2571"/>
      <c r="I671" s="2571"/>
      <c r="J671" s="2571"/>
      <c r="K671" s="2571"/>
      <c r="L671" s="2571"/>
      <c r="M671" s="2571"/>
      <c r="N671" s="2571"/>
      <c r="O671" s="2571"/>
      <c r="P671" s="2571"/>
      <c r="Q671" s="2571"/>
      <c r="R671" s="2571"/>
      <c r="S671" s="2571"/>
      <c r="T671" s="2571"/>
      <c r="U671" s="2571"/>
      <c r="V671" s="2571"/>
      <c r="W671" s="2571"/>
      <c r="X671" s="2571"/>
      <c r="Y671" s="2571"/>
      <c r="Z671" s="2571"/>
      <c r="AA671" s="2571"/>
    </row>
    <row r="672" spans="1:27" ht="16.5" customHeight="1">
      <c r="A672" s="2571"/>
      <c r="B672" s="2571"/>
      <c r="C672" s="2571"/>
      <c r="D672" s="73"/>
      <c r="E672" s="73"/>
      <c r="F672" s="2629"/>
      <c r="G672" s="2571"/>
      <c r="H672" s="2571"/>
      <c r="I672" s="2571"/>
      <c r="J672" s="2571"/>
      <c r="K672" s="2571"/>
      <c r="L672" s="2571"/>
      <c r="M672" s="2571"/>
      <c r="N672" s="2571"/>
      <c r="O672" s="2571"/>
      <c r="P672" s="2571"/>
      <c r="Q672" s="2571"/>
      <c r="R672" s="2571"/>
      <c r="S672" s="2571"/>
      <c r="T672" s="2571"/>
      <c r="U672" s="2571"/>
      <c r="V672" s="2571"/>
      <c r="W672" s="2571"/>
      <c r="X672" s="2571"/>
      <c r="Y672" s="2571"/>
      <c r="Z672" s="2571"/>
      <c r="AA672" s="2571"/>
    </row>
    <row r="673" spans="1:27" ht="16.5" customHeight="1">
      <c r="A673" s="2571"/>
      <c r="B673" s="2571"/>
      <c r="C673" s="2571"/>
      <c r="D673" s="73"/>
      <c r="E673" s="73"/>
      <c r="F673" s="2629"/>
      <c r="G673" s="2571"/>
      <c r="H673" s="2571"/>
      <c r="I673" s="2571"/>
      <c r="J673" s="2571"/>
      <c r="K673" s="2571"/>
      <c r="L673" s="2571"/>
      <c r="M673" s="2571"/>
      <c r="N673" s="2571"/>
      <c r="O673" s="2571"/>
      <c r="P673" s="2571"/>
      <c r="Q673" s="2571"/>
      <c r="R673" s="2571"/>
      <c r="S673" s="2571"/>
      <c r="T673" s="2571"/>
      <c r="U673" s="2571"/>
      <c r="V673" s="2571"/>
      <c r="W673" s="2571"/>
      <c r="X673" s="2571"/>
      <c r="Y673" s="2571"/>
      <c r="Z673" s="2571"/>
      <c r="AA673" s="2571"/>
    </row>
    <row r="674" spans="1:27" ht="16.5" customHeight="1">
      <c r="A674" s="2571"/>
      <c r="B674" s="2571"/>
      <c r="C674" s="2571"/>
      <c r="D674" s="73"/>
      <c r="E674" s="73"/>
      <c r="F674" s="2629"/>
      <c r="G674" s="2571"/>
      <c r="H674" s="2571"/>
      <c r="I674" s="2571"/>
      <c r="J674" s="2571"/>
      <c r="K674" s="2571"/>
      <c r="L674" s="2571"/>
      <c r="M674" s="2571"/>
      <c r="N674" s="2571"/>
      <c r="O674" s="2571"/>
      <c r="P674" s="2571"/>
      <c r="Q674" s="2571"/>
      <c r="R674" s="2571"/>
      <c r="S674" s="2571"/>
      <c r="T674" s="2571"/>
      <c r="U674" s="2571"/>
      <c r="V674" s="2571"/>
      <c r="W674" s="2571"/>
      <c r="X674" s="2571"/>
      <c r="Y674" s="2571"/>
      <c r="Z674" s="2571"/>
      <c r="AA674" s="2571"/>
    </row>
    <row r="675" spans="1:27" ht="16.5" customHeight="1">
      <c r="A675" s="2571"/>
      <c r="B675" s="2571"/>
      <c r="C675" s="2571"/>
      <c r="D675" s="73"/>
      <c r="E675" s="73"/>
      <c r="F675" s="2629"/>
      <c r="G675" s="2571"/>
      <c r="H675" s="2571"/>
      <c r="I675" s="2571"/>
      <c r="J675" s="2571"/>
      <c r="K675" s="2571"/>
      <c r="L675" s="2571"/>
      <c r="M675" s="2571"/>
      <c r="N675" s="2571"/>
      <c r="O675" s="2571"/>
      <c r="P675" s="2571"/>
      <c r="Q675" s="2571"/>
      <c r="R675" s="2571"/>
      <c r="S675" s="2571"/>
      <c r="T675" s="2571"/>
      <c r="U675" s="2571"/>
      <c r="V675" s="2571"/>
      <c r="W675" s="2571"/>
      <c r="X675" s="2571"/>
      <c r="Y675" s="2571"/>
      <c r="Z675" s="2571"/>
      <c r="AA675" s="2571"/>
    </row>
    <row r="676" spans="1:27" ht="16.5" customHeight="1">
      <c r="A676" s="2571"/>
      <c r="B676" s="2571"/>
      <c r="C676" s="2571"/>
      <c r="D676" s="73"/>
      <c r="E676" s="73"/>
      <c r="F676" s="2629"/>
      <c r="G676" s="2571"/>
      <c r="H676" s="2571"/>
      <c r="I676" s="2571"/>
      <c r="J676" s="2571"/>
      <c r="K676" s="2571"/>
      <c r="L676" s="2571"/>
      <c r="M676" s="2571"/>
      <c r="N676" s="2571"/>
      <c r="O676" s="2571"/>
      <c r="P676" s="2571"/>
      <c r="Q676" s="2571"/>
      <c r="R676" s="2571"/>
      <c r="S676" s="2571"/>
      <c r="T676" s="2571"/>
      <c r="U676" s="2571"/>
      <c r="V676" s="2571"/>
      <c r="W676" s="2571"/>
      <c r="X676" s="2571"/>
      <c r="Y676" s="2571"/>
      <c r="Z676" s="2571"/>
      <c r="AA676" s="2571"/>
    </row>
    <row r="677" spans="1:27" ht="16.5" customHeight="1">
      <c r="A677" s="2571"/>
      <c r="B677" s="2571"/>
      <c r="C677" s="2571"/>
      <c r="D677" s="73"/>
      <c r="E677" s="73"/>
      <c r="F677" s="2629"/>
      <c r="G677" s="2571"/>
      <c r="H677" s="2571"/>
      <c r="I677" s="2571"/>
      <c r="J677" s="2571"/>
      <c r="K677" s="2571"/>
      <c r="L677" s="2571"/>
      <c r="M677" s="2571"/>
      <c r="N677" s="2571"/>
      <c r="O677" s="2571"/>
      <c r="P677" s="2571"/>
      <c r="Q677" s="2571"/>
      <c r="R677" s="2571"/>
      <c r="S677" s="2571"/>
      <c r="T677" s="2571"/>
      <c r="U677" s="2571"/>
      <c r="V677" s="2571"/>
      <c r="W677" s="2571"/>
      <c r="X677" s="2571"/>
      <c r="Y677" s="2571"/>
      <c r="Z677" s="2571"/>
      <c r="AA677" s="2571"/>
    </row>
    <row r="678" spans="1:27" ht="16.5" customHeight="1">
      <c r="A678" s="2571"/>
      <c r="B678" s="2571"/>
      <c r="C678" s="2571"/>
      <c r="D678" s="73"/>
      <c r="E678" s="73"/>
      <c r="F678" s="2629"/>
      <c r="G678" s="2571"/>
      <c r="H678" s="2571"/>
      <c r="I678" s="2571"/>
      <c r="J678" s="2571"/>
      <c r="K678" s="2571"/>
      <c r="L678" s="2571"/>
      <c r="M678" s="2571"/>
      <c r="N678" s="2571"/>
      <c r="O678" s="2571"/>
      <c r="P678" s="2571"/>
      <c r="Q678" s="2571"/>
      <c r="R678" s="2571"/>
      <c r="S678" s="2571"/>
      <c r="T678" s="2571"/>
      <c r="U678" s="2571"/>
      <c r="V678" s="2571"/>
      <c r="W678" s="2571"/>
      <c r="X678" s="2571"/>
      <c r="Y678" s="2571"/>
      <c r="Z678" s="2571"/>
      <c r="AA678" s="2571"/>
    </row>
    <row r="679" spans="1:27" ht="16.5" customHeight="1">
      <c r="A679" s="2571"/>
      <c r="B679" s="2571"/>
      <c r="C679" s="2571"/>
      <c r="D679" s="73"/>
      <c r="E679" s="73"/>
      <c r="F679" s="2629"/>
      <c r="G679" s="2571"/>
      <c r="H679" s="2571"/>
      <c r="I679" s="2571"/>
      <c r="J679" s="2571"/>
      <c r="K679" s="2571"/>
      <c r="L679" s="2571"/>
      <c r="M679" s="2571"/>
      <c r="N679" s="2571"/>
      <c r="O679" s="2571"/>
      <c r="P679" s="2571"/>
      <c r="Q679" s="2571"/>
      <c r="R679" s="2571"/>
      <c r="S679" s="2571"/>
      <c r="T679" s="2571"/>
      <c r="U679" s="2571"/>
      <c r="V679" s="2571"/>
      <c r="W679" s="2571"/>
      <c r="X679" s="2571"/>
      <c r="Y679" s="2571"/>
      <c r="Z679" s="2571"/>
      <c r="AA679" s="2571"/>
    </row>
    <row r="680" spans="1:27" ht="16.5" customHeight="1">
      <c r="A680" s="2571"/>
      <c r="B680" s="2571"/>
      <c r="C680" s="2571"/>
      <c r="D680" s="73"/>
      <c r="E680" s="73"/>
      <c r="F680" s="2629"/>
      <c r="G680" s="2571"/>
      <c r="H680" s="2571"/>
      <c r="I680" s="2571"/>
      <c r="J680" s="2571"/>
      <c r="K680" s="2571"/>
      <c r="L680" s="2571"/>
      <c r="M680" s="2571"/>
      <c r="N680" s="2571"/>
      <c r="O680" s="2571"/>
      <c r="P680" s="2571"/>
      <c r="Q680" s="2571"/>
      <c r="R680" s="2571"/>
      <c r="S680" s="2571"/>
      <c r="T680" s="2571"/>
      <c r="U680" s="2571"/>
      <c r="V680" s="2571"/>
      <c r="W680" s="2571"/>
      <c r="X680" s="2571"/>
      <c r="Y680" s="2571"/>
      <c r="Z680" s="2571"/>
      <c r="AA680" s="2571"/>
    </row>
    <row r="681" spans="1:27" ht="16.5" customHeight="1">
      <c r="A681" s="2571"/>
      <c r="B681" s="2571"/>
      <c r="C681" s="2571"/>
      <c r="D681" s="73"/>
      <c r="E681" s="73"/>
      <c r="F681" s="2629"/>
      <c r="G681" s="2571"/>
      <c r="H681" s="2571"/>
      <c r="I681" s="2571"/>
      <c r="J681" s="2571"/>
      <c r="K681" s="2571"/>
      <c r="L681" s="2571"/>
      <c r="M681" s="2571"/>
      <c r="N681" s="2571"/>
      <c r="O681" s="2571"/>
      <c r="P681" s="2571"/>
      <c r="Q681" s="2571"/>
      <c r="R681" s="2571"/>
      <c r="S681" s="2571"/>
      <c r="T681" s="2571"/>
      <c r="U681" s="2571"/>
      <c r="V681" s="2571"/>
      <c r="W681" s="2571"/>
      <c r="X681" s="2571"/>
      <c r="Y681" s="2571"/>
      <c r="Z681" s="2571"/>
      <c r="AA681" s="2571"/>
    </row>
    <row r="682" spans="1:27" ht="16.5" customHeight="1">
      <c r="A682" s="2571"/>
      <c r="B682" s="2571"/>
      <c r="C682" s="2571"/>
      <c r="D682" s="73"/>
      <c r="E682" s="73"/>
      <c r="F682" s="2629"/>
      <c r="G682" s="2571"/>
      <c r="H682" s="2571"/>
      <c r="I682" s="2571"/>
      <c r="J682" s="2571"/>
      <c r="K682" s="2571"/>
      <c r="L682" s="2571"/>
      <c r="M682" s="2571"/>
      <c r="N682" s="2571"/>
      <c r="O682" s="2571"/>
      <c r="P682" s="2571"/>
      <c r="Q682" s="2571"/>
      <c r="R682" s="2571"/>
      <c r="S682" s="2571"/>
      <c r="T682" s="2571"/>
      <c r="U682" s="2571"/>
      <c r="V682" s="2571"/>
      <c r="W682" s="2571"/>
      <c r="X682" s="2571"/>
      <c r="Y682" s="2571"/>
      <c r="Z682" s="2571"/>
      <c r="AA682" s="2571"/>
    </row>
    <row r="683" spans="1:27" ht="16.5" customHeight="1">
      <c r="A683" s="2571"/>
      <c r="B683" s="2571"/>
      <c r="C683" s="2571"/>
      <c r="D683" s="73"/>
      <c r="E683" s="73"/>
      <c r="F683" s="2629"/>
      <c r="G683" s="2571"/>
      <c r="H683" s="2571"/>
      <c r="I683" s="2571"/>
      <c r="J683" s="2571"/>
      <c r="K683" s="2571"/>
      <c r="L683" s="2571"/>
      <c r="M683" s="2571"/>
      <c r="N683" s="2571"/>
      <c r="O683" s="2571"/>
      <c r="P683" s="2571"/>
      <c r="Q683" s="2571"/>
      <c r="R683" s="2571"/>
      <c r="S683" s="2571"/>
      <c r="T683" s="2571"/>
      <c r="U683" s="2571"/>
      <c r="V683" s="2571"/>
      <c r="W683" s="2571"/>
      <c r="X683" s="2571"/>
      <c r="Y683" s="2571"/>
      <c r="Z683" s="2571"/>
      <c r="AA683" s="2571"/>
    </row>
    <row r="684" spans="1:27" ht="16.5" customHeight="1">
      <c r="A684" s="2571"/>
      <c r="B684" s="2571"/>
      <c r="C684" s="2571"/>
      <c r="D684" s="73"/>
      <c r="E684" s="73"/>
      <c r="F684" s="2629"/>
      <c r="G684" s="2571"/>
      <c r="H684" s="2571"/>
      <c r="I684" s="2571"/>
      <c r="J684" s="2571"/>
      <c r="K684" s="2571"/>
      <c r="L684" s="2571"/>
      <c r="M684" s="2571"/>
      <c r="N684" s="2571"/>
      <c r="O684" s="2571"/>
      <c r="P684" s="2571"/>
      <c r="Q684" s="2571"/>
      <c r="R684" s="2571"/>
      <c r="S684" s="2571"/>
      <c r="T684" s="2571"/>
      <c r="U684" s="2571"/>
      <c r="V684" s="2571"/>
      <c r="W684" s="2571"/>
      <c r="X684" s="2571"/>
      <c r="Y684" s="2571"/>
      <c r="Z684" s="2571"/>
      <c r="AA684" s="2571"/>
    </row>
    <row r="685" spans="1:27" ht="16.5" customHeight="1">
      <c r="A685" s="2571"/>
      <c r="B685" s="2571"/>
      <c r="C685" s="2571"/>
      <c r="D685" s="73"/>
      <c r="E685" s="73"/>
      <c r="F685" s="2629"/>
      <c r="G685" s="2571"/>
      <c r="H685" s="2571"/>
      <c r="I685" s="2571"/>
      <c r="J685" s="2571"/>
      <c r="K685" s="2571"/>
      <c r="L685" s="2571"/>
      <c r="M685" s="2571"/>
      <c r="N685" s="2571"/>
      <c r="O685" s="2571"/>
      <c r="P685" s="2571"/>
      <c r="Q685" s="2571"/>
      <c r="R685" s="2571"/>
      <c r="S685" s="2571"/>
      <c r="T685" s="2571"/>
      <c r="U685" s="2571"/>
      <c r="V685" s="2571"/>
      <c r="W685" s="2571"/>
      <c r="X685" s="2571"/>
      <c r="Y685" s="2571"/>
      <c r="Z685" s="2571"/>
      <c r="AA685" s="2571"/>
    </row>
    <row r="686" spans="1:27" ht="16.5" customHeight="1">
      <c r="A686" s="2571"/>
      <c r="B686" s="2571"/>
      <c r="C686" s="2571"/>
      <c r="D686" s="73"/>
      <c r="E686" s="73"/>
      <c r="F686" s="2629"/>
      <c r="G686" s="2571"/>
      <c r="H686" s="2571"/>
      <c r="I686" s="2571"/>
      <c r="J686" s="2571"/>
      <c r="K686" s="2571"/>
      <c r="L686" s="2571"/>
      <c r="M686" s="2571"/>
      <c r="N686" s="2571"/>
      <c r="O686" s="2571"/>
      <c r="P686" s="2571"/>
      <c r="Q686" s="2571"/>
      <c r="R686" s="2571"/>
      <c r="S686" s="2571"/>
      <c r="T686" s="2571"/>
      <c r="U686" s="2571"/>
      <c r="V686" s="2571"/>
      <c r="W686" s="2571"/>
      <c r="X686" s="2571"/>
      <c r="Y686" s="2571"/>
      <c r="Z686" s="2571"/>
      <c r="AA686" s="2571"/>
    </row>
    <row r="687" spans="1:27" ht="16.5" customHeight="1">
      <c r="A687" s="2571"/>
      <c r="B687" s="2571"/>
      <c r="C687" s="2571"/>
      <c r="D687" s="73"/>
      <c r="E687" s="73"/>
      <c r="F687" s="2629"/>
      <c r="G687" s="2571"/>
      <c r="H687" s="2571"/>
      <c r="I687" s="2571"/>
      <c r="J687" s="2571"/>
      <c r="K687" s="2571"/>
      <c r="L687" s="2571"/>
      <c r="M687" s="2571"/>
      <c r="N687" s="2571"/>
      <c r="O687" s="2571"/>
      <c r="P687" s="2571"/>
      <c r="Q687" s="2571"/>
      <c r="R687" s="2571"/>
      <c r="S687" s="2571"/>
      <c r="T687" s="2571"/>
      <c r="U687" s="2571"/>
      <c r="V687" s="2571"/>
      <c r="W687" s="2571"/>
      <c r="X687" s="2571"/>
      <c r="Y687" s="2571"/>
      <c r="Z687" s="2571"/>
      <c r="AA687" s="2571"/>
    </row>
    <row r="688" spans="1:27" ht="16.5" customHeight="1">
      <c r="A688" s="2571"/>
      <c r="B688" s="2571"/>
      <c r="C688" s="2571"/>
      <c r="D688" s="73"/>
      <c r="E688" s="73"/>
      <c r="F688" s="2629"/>
      <c r="G688" s="2571"/>
      <c r="H688" s="2571"/>
      <c r="I688" s="2571"/>
      <c r="J688" s="2571"/>
      <c r="K688" s="2571"/>
      <c r="L688" s="2571"/>
      <c r="M688" s="2571"/>
      <c r="N688" s="2571"/>
      <c r="O688" s="2571"/>
      <c r="P688" s="2571"/>
      <c r="Q688" s="2571"/>
      <c r="R688" s="2571"/>
      <c r="S688" s="2571"/>
      <c r="T688" s="2571"/>
      <c r="U688" s="2571"/>
      <c r="V688" s="2571"/>
      <c r="W688" s="2571"/>
      <c r="X688" s="2571"/>
      <c r="Y688" s="2571"/>
      <c r="Z688" s="2571"/>
      <c r="AA688" s="2571"/>
    </row>
    <row r="689" spans="1:27" ht="16.5" customHeight="1">
      <c r="A689" s="2571"/>
      <c r="B689" s="2571"/>
      <c r="C689" s="2571"/>
      <c r="D689" s="73"/>
      <c r="E689" s="73"/>
      <c r="F689" s="2629"/>
      <c r="G689" s="2571"/>
      <c r="H689" s="2571"/>
      <c r="I689" s="2571"/>
      <c r="J689" s="2571"/>
      <c r="K689" s="2571"/>
      <c r="L689" s="2571"/>
      <c r="M689" s="2571"/>
      <c r="N689" s="2571"/>
      <c r="O689" s="2571"/>
      <c r="P689" s="2571"/>
      <c r="Q689" s="2571"/>
      <c r="R689" s="2571"/>
      <c r="S689" s="2571"/>
      <c r="T689" s="2571"/>
      <c r="U689" s="2571"/>
      <c r="V689" s="2571"/>
      <c r="W689" s="2571"/>
      <c r="X689" s="2571"/>
      <c r="Y689" s="2571"/>
      <c r="Z689" s="2571"/>
      <c r="AA689" s="2571"/>
    </row>
    <row r="690" spans="1:27" ht="16.5" customHeight="1">
      <c r="A690" s="2571"/>
      <c r="B690" s="2571"/>
      <c r="C690" s="2571"/>
      <c r="D690" s="73"/>
      <c r="E690" s="73"/>
      <c r="F690" s="2629"/>
      <c r="G690" s="2571"/>
      <c r="H690" s="2571"/>
      <c r="I690" s="2571"/>
      <c r="J690" s="2571"/>
      <c r="K690" s="2571"/>
      <c r="L690" s="2571"/>
      <c r="M690" s="2571"/>
      <c r="N690" s="2571"/>
      <c r="O690" s="2571"/>
      <c r="P690" s="2571"/>
      <c r="Q690" s="2571"/>
      <c r="R690" s="2571"/>
      <c r="S690" s="2571"/>
      <c r="T690" s="2571"/>
      <c r="U690" s="2571"/>
      <c r="V690" s="2571"/>
      <c r="W690" s="2571"/>
      <c r="X690" s="2571"/>
      <c r="Y690" s="2571"/>
      <c r="Z690" s="2571"/>
      <c r="AA690" s="2571"/>
    </row>
    <row r="691" spans="1:27" ht="16.5" customHeight="1">
      <c r="A691" s="2571"/>
      <c r="B691" s="2571"/>
      <c r="C691" s="2571"/>
      <c r="D691" s="73"/>
      <c r="E691" s="73"/>
      <c r="F691" s="2629"/>
      <c r="G691" s="2571"/>
      <c r="H691" s="2571"/>
      <c r="I691" s="2571"/>
      <c r="J691" s="2571"/>
      <c r="K691" s="2571"/>
      <c r="L691" s="2571"/>
      <c r="M691" s="2571"/>
      <c r="N691" s="2571"/>
      <c r="O691" s="2571"/>
      <c r="P691" s="2571"/>
      <c r="Q691" s="2571"/>
      <c r="R691" s="2571"/>
      <c r="S691" s="2571"/>
      <c r="T691" s="2571"/>
      <c r="U691" s="2571"/>
      <c r="V691" s="2571"/>
      <c r="W691" s="2571"/>
      <c r="X691" s="2571"/>
      <c r="Y691" s="2571"/>
      <c r="Z691" s="2571"/>
      <c r="AA691" s="2571"/>
    </row>
    <row r="692" spans="1:27" ht="16.5" customHeight="1">
      <c r="A692" s="2571"/>
      <c r="B692" s="2571"/>
      <c r="C692" s="2571"/>
      <c r="D692" s="73"/>
      <c r="E692" s="73"/>
      <c r="F692" s="2629"/>
      <c r="G692" s="2571"/>
      <c r="H692" s="2571"/>
      <c r="I692" s="2571"/>
      <c r="J692" s="2571"/>
      <c r="K692" s="2571"/>
      <c r="L692" s="2571"/>
      <c r="M692" s="2571"/>
      <c r="N692" s="2571"/>
      <c r="O692" s="2571"/>
      <c r="P692" s="2571"/>
      <c r="Q692" s="2571"/>
      <c r="R692" s="2571"/>
      <c r="S692" s="2571"/>
      <c r="T692" s="2571"/>
      <c r="U692" s="2571"/>
      <c r="V692" s="2571"/>
      <c r="W692" s="2571"/>
      <c r="X692" s="2571"/>
      <c r="Y692" s="2571"/>
      <c r="Z692" s="2571"/>
      <c r="AA692" s="2571"/>
    </row>
    <row r="693" spans="1:27" ht="16.5" customHeight="1">
      <c r="A693" s="2571"/>
      <c r="B693" s="2571"/>
      <c r="C693" s="2571"/>
      <c r="D693" s="73"/>
      <c r="E693" s="73"/>
      <c r="F693" s="2629"/>
      <c r="G693" s="2571"/>
      <c r="H693" s="2571"/>
      <c r="I693" s="2571"/>
      <c r="J693" s="2571"/>
      <c r="K693" s="2571"/>
      <c r="L693" s="2571"/>
      <c r="M693" s="2571"/>
      <c r="N693" s="2571"/>
      <c r="O693" s="2571"/>
      <c r="P693" s="2571"/>
      <c r="Q693" s="2571"/>
      <c r="R693" s="2571"/>
      <c r="S693" s="2571"/>
      <c r="T693" s="2571"/>
      <c r="U693" s="2571"/>
      <c r="V693" s="2571"/>
      <c r="W693" s="2571"/>
      <c r="X693" s="2571"/>
      <c r="Y693" s="2571"/>
      <c r="Z693" s="2571"/>
      <c r="AA693" s="2571"/>
    </row>
    <row r="694" spans="1:27" ht="16.5" customHeight="1">
      <c r="A694" s="2571"/>
      <c r="B694" s="2571"/>
      <c r="C694" s="2571"/>
      <c r="D694" s="73"/>
      <c r="E694" s="73"/>
      <c r="F694" s="2629"/>
      <c r="G694" s="2571"/>
      <c r="H694" s="2571"/>
      <c r="I694" s="2571"/>
      <c r="J694" s="2571"/>
      <c r="K694" s="2571"/>
      <c r="L694" s="2571"/>
      <c r="M694" s="2571"/>
      <c r="N694" s="2571"/>
      <c r="O694" s="2571"/>
      <c r="P694" s="2571"/>
      <c r="Q694" s="2571"/>
      <c r="R694" s="2571"/>
      <c r="S694" s="2571"/>
      <c r="T694" s="2571"/>
      <c r="U694" s="2571"/>
      <c r="V694" s="2571"/>
      <c r="W694" s="2571"/>
      <c r="X694" s="2571"/>
      <c r="Y694" s="2571"/>
      <c r="Z694" s="2571"/>
      <c r="AA694" s="2571"/>
    </row>
    <row r="695" spans="1:27" ht="16.5" customHeight="1">
      <c r="A695" s="2571"/>
      <c r="B695" s="2571"/>
      <c r="C695" s="2571"/>
      <c r="D695" s="73"/>
      <c r="E695" s="73"/>
      <c r="F695" s="2629"/>
      <c r="G695" s="2571"/>
      <c r="H695" s="2571"/>
      <c r="I695" s="2571"/>
      <c r="J695" s="2571"/>
      <c r="K695" s="2571"/>
      <c r="L695" s="2571"/>
      <c r="M695" s="2571"/>
      <c r="N695" s="2571"/>
      <c r="O695" s="2571"/>
      <c r="P695" s="2571"/>
      <c r="Q695" s="2571"/>
      <c r="R695" s="2571"/>
      <c r="S695" s="2571"/>
      <c r="T695" s="2571"/>
      <c r="U695" s="2571"/>
      <c r="V695" s="2571"/>
      <c r="W695" s="2571"/>
      <c r="X695" s="2571"/>
      <c r="Y695" s="2571"/>
      <c r="Z695" s="2571"/>
      <c r="AA695" s="2571"/>
    </row>
    <row r="696" spans="1:27" ht="16.5" customHeight="1">
      <c r="A696" s="2571"/>
      <c r="B696" s="2571"/>
      <c r="C696" s="2571"/>
      <c r="D696" s="73"/>
      <c r="E696" s="73"/>
      <c r="F696" s="2629"/>
      <c r="G696" s="2571"/>
      <c r="H696" s="2571"/>
      <c r="I696" s="2571"/>
      <c r="J696" s="2571"/>
      <c r="K696" s="2571"/>
      <c r="L696" s="2571"/>
      <c r="M696" s="2571"/>
      <c r="N696" s="2571"/>
      <c r="O696" s="2571"/>
      <c r="P696" s="2571"/>
      <c r="Q696" s="2571"/>
      <c r="R696" s="2571"/>
      <c r="S696" s="2571"/>
      <c r="T696" s="2571"/>
      <c r="U696" s="2571"/>
      <c r="V696" s="2571"/>
      <c r="W696" s="2571"/>
      <c r="X696" s="2571"/>
      <c r="Y696" s="2571"/>
      <c r="Z696" s="2571"/>
      <c r="AA696" s="2571"/>
    </row>
    <row r="697" spans="1:27" ht="16.5" customHeight="1">
      <c r="A697" s="2571"/>
      <c r="B697" s="2571"/>
      <c r="C697" s="2571"/>
      <c r="D697" s="73"/>
      <c r="E697" s="73"/>
      <c r="F697" s="2629"/>
      <c r="G697" s="2571"/>
      <c r="H697" s="2571"/>
      <c r="I697" s="2571"/>
      <c r="J697" s="2571"/>
      <c r="K697" s="2571"/>
      <c r="L697" s="2571"/>
      <c r="M697" s="2571"/>
      <c r="N697" s="2571"/>
      <c r="O697" s="2571"/>
      <c r="P697" s="2571"/>
      <c r="Q697" s="2571"/>
      <c r="R697" s="2571"/>
      <c r="S697" s="2571"/>
      <c r="T697" s="2571"/>
      <c r="U697" s="2571"/>
      <c r="V697" s="2571"/>
      <c r="W697" s="2571"/>
      <c r="X697" s="2571"/>
      <c r="Y697" s="2571"/>
      <c r="Z697" s="2571"/>
      <c r="AA697" s="2571"/>
    </row>
    <row r="698" spans="1:27" ht="16.5" customHeight="1">
      <c r="A698" s="2571"/>
      <c r="B698" s="2571"/>
      <c r="C698" s="2571"/>
      <c r="D698" s="73"/>
      <c r="E698" s="73"/>
      <c r="F698" s="2629"/>
      <c r="G698" s="2571"/>
      <c r="H698" s="2571"/>
      <c r="I698" s="2571"/>
      <c r="J698" s="2571"/>
      <c r="K698" s="2571"/>
      <c r="L698" s="2571"/>
      <c r="M698" s="2571"/>
      <c r="N698" s="2571"/>
      <c r="O698" s="2571"/>
      <c r="P698" s="2571"/>
      <c r="Q698" s="2571"/>
      <c r="R698" s="2571"/>
      <c r="S698" s="2571"/>
      <c r="T698" s="2571"/>
      <c r="U698" s="2571"/>
      <c r="V698" s="2571"/>
      <c r="W698" s="2571"/>
      <c r="X698" s="2571"/>
      <c r="Y698" s="2571"/>
      <c r="Z698" s="2571"/>
      <c r="AA698" s="2571"/>
    </row>
    <row r="699" spans="1:27" ht="16.5" customHeight="1">
      <c r="A699" s="2571"/>
      <c r="B699" s="2571"/>
      <c r="C699" s="2571"/>
      <c r="D699" s="73"/>
      <c r="E699" s="73"/>
      <c r="F699" s="2629"/>
      <c r="G699" s="2571"/>
      <c r="H699" s="2571"/>
      <c r="I699" s="2571"/>
      <c r="J699" s="2571"/>
      <c r="K699" s="2571"/>
      <c r="L699" s="2571"/>
      <c r="M699" s="2571"/>
      <c r="N699" s="2571"/>
      <c r="O699" s="2571"/>
      <c r="P699" s="2571"/>
      <c r="Q699" s="2571"/>
      <c r="R699" s="2571"/>
      <c r="S699" s="2571"/>
      <c r="T699" s="2571"/>
      <c r="U699" s="2571"/>
      <c r="V699" s="2571"/>
      <c r="W699" s="2571"/>
      <c r="X699" s="2571"/>
      <c r="Y699" s="2571"/>
      <c r="Z699" s="2571"/>
      <c r="AA699" s="2571"/>
    </row>
    <row r="700" spans="1:27" ht="16.5" customHeight="1">
      <c r="A700" s="2571"/>
      <c r="B700" s="2571"/>
      <c r="C700" s="2571"/>
      <c r="D700" s="73"/>
      <c r="E700" s="73"/>
      <c r="F700" s="2629"/>
      <c r="G700" s="2571"/>
      <c r="H700" s="2571"/>
      <c r="I700" s="2571"/>
      <c r="J700" s="2571"/>
      <c r="K700" s="2571"/>
      <c r="L700" s="2571"/>
      <c r="M700" s="2571"/>
      <c r="N700" s="2571"/>
      <c r="O700" s="2571"/>
      <c r="P700" s="2571"/>
      <c r="Q700" s="2571"/>
      <c r="R700" s="2571"/>
      <c r="S700" s="2571"/>
      <c r="T700" s="2571"/>
      <c r="U700" s="2571"/>
      <c r="V700" s="2571"/>
      <c r="W700" s="2571"/>
      <c r="X700" s="2571"/>
      <c r="Y700" s="2571"/>
      <c r="Z700" s="2571"/>
      <c r="AA700" s="2571"/>
    </row>
    <row r="701" spans="1:27" ht="16.5" customHeight="1">
      <c r="A701" s="2571"/>
      <c r="B701" s="2571"/>
      <c r="C701" s="2571"/>
      <c r="D701" s="73"/>
      <c r="E701" s="73"/>
      <c r="F701" s="2629"/>
      <c r="G701" s="2571"/>
      <c r="H701" s="2571"/>
      <c r="I701" s="2571"/>
      <c r="J701" s="2571"/>
      <c r="K701" s="2571"/>
      <c r="L701" s="2571"/>
      <c r="M701" s="2571"/>
      <c r="N701" s="2571"/>
      <c r="O701" s="2571"/>
      <c r="P701" s="2571"/>
      <c r="Q701" s="2571"/>
      <c r="R701" s="2571"/>
      <c r="S701" s="2571"/>
      <c r="T701" s="2571"/>
      <c r="U701" s="2571"/>
      <c r="V701" s="2571"/>
      <c r="W701" s="2571"/>
      <c r="X701" s="2571"/>
      <c r="Y701" s="2571"/>
      <c r="Z701" s="2571"/>
      <c r="AA701" s="2571"/>
    </row>
    <row r="702" spans="1:27" ht="16.5" customHeight="1">
      <c r="A702" s="2571"/>
      <c r="B702" s="2571"/>
      <c r="C702" s="2571"/>
      <c r="D702" s="73"/>
      <c r="E702" s="73"/>
      <c r="F702" s="2629"/>
      <c r="G702" s="2571"/>
      <c r="H702" s="2571"/>
      <c r="I702" s="2571"/>
      <c r="J702" s="2571"/>
      <c r="K702" s="2571"/>
      <c r="L702" s="2571"/>
      <c r="M702" s="2571"/>
      <c r="N702" s="2571"/>
      <c r="O702" s="2571"/>
      <c r="P702" s="2571"/>
      <c r="Q702" s="2571"/>
      <c r="R702" s="2571"/>
      <c r="S702" s="2571"/>
      <c r="T702" s="2571"/>
      <c r="U702" s="2571"/>
      <c r="V702" s="2571"/>
      <c r="W702" s="2571"/>
      <c r="X702" s="2571"/>
      <c r="Y702" s="2571"/>
      <c r="Z702" s="2571"/>
      <c r="AA702" s="2571"/>
    </row>
    <row r="703" spans="1:27" ht="16.5" customHeight="1">
      <c r="A703" s="2571"/>
      <c r="B703" s="2571"/>
      <c r="C703" s="2571"/>
      <c r="D703" s="73"/>
      <c r="E703" s="73"/>
      <c r="F703" s="2629"/>
      <c r="G703" s="2571"/>
      <c r="H703" s="2571"/>
      <c r="I703" s="2571"/>
      <c r="J703" s="2571"/>
      <c r="K703" s="2571"/>
      <c r="L703" s="2571"/>
      <c r="M703" s="2571"/>
      <c r="N703" s="2571"/>
      <c r="O703" s="2571"/>
      <c r="P703" s="2571"/>
      <c r="Q703" s="2571"/>
      <c r="R703" s="2571"/>
      <c r="S703" s="2571"/>
      <c r="T703" s="2571"/>
      <c r="U703" s="2571"/>
      <c r="V703" s="2571"/>
      <c r="W703" s="2571"/>
      <c r="X703" s="2571"/>
      <c r="Y703" s="2571"/>
      <c r="Z703" s="2571"/>
      <c r="AA703" s="2571"/>
    </row>
    <row r="704" spans="1:27" ht="16.5" customHeight="1">
      <c r="A704" s="2571"/>
      <c r="B704" s="2571"/>
      <c r="C704" s="2571"/>
      <c r="D704" s="73"/>
      <c r="E704" s="73"/>
      <c r="F704" s="2629"/>
      <c r="G704" s="2571"/>
      <c r="H704" s="2571"/>
      <c r="I704" s="2571"/>
      <c r="J704" s="2571"/>
      <c r="K704" s="2571"/>
      <c r="L704" s="2571"/>
      <c r="M704" s="2571"/>
      <c r="N704" s="2571"/>
      <c r="O704" s="2571"/>
      <c r="P704" s="2571"/>
      <c r="Q704" s="2571"/>
      <c r="R704" s="2571"/>
      <c r="S704" s="2571"/>
      <c r="T704" s="2571"/>
      <c r="U704" s="2571"/>
      <c r="V704" s="2571"/>
      <c r="W704" s="2571"/>
      <c r="X704" s="2571"/>
      <c r="Y704" s="2571"/>
      <c r="Z704" s="2571"/>
      <c r="AA704" s="2571"/>
    </row>
    <row r="705" spans="1:27" ht="16.5" customHeight="1">
      <c r="A705" s="2571"/>
      <c r="B705" s="2571"/>
      <c r="C705" s="2571"/>
      <c r="D705" s="73"/>
      <c r="E705" s="73"/>
      <c r="F705" s="2629"/>
      <c r="G705" s="2571"/>
      <c r="H705" s="2571"/>
      <c r="I705" s="2571"/>
      <c r="J705" s="2571"/>
      <c r="K705" s="2571"/>
      <c r="L705" s="2571"/>
      <c r="M705" s="2571"/>
      <c r="N705" s="2571"/>
      <c r="O705" s="2571"/>
      <c r="P705" s="2571"/>
      <c r="Q705" s="2571"/>
      <c r="R705" s="2571"/>
      <c r="S705" s="2571"/>
      <c r="T705" s="2571"/>
      <c r="U705" s="2571"/>
      <c r="V705" s="2571"/>
      <c r="W705" s="2571"/>
      <c r="X705" s="2571"/>
      <c r="Y705" s="2571"/>
      <c r="Z705" s="2571"/>
      <c r="AA705" s="2571"/>
    </row>
    <row r="706" spans="1:27" ht="16.5" customHeight="1">
      <c r="A706" s="2571"/>
      <c r="B706" s="2571"/>
      <c r="C706" s="2571"/>
      <c r="D706" s="73"/>
      <c r="E706" s="73"/>
      <c r="F706" s="2629"/>
      <c r="G706" s="2571"/>
      <c r="H706" s="2571"/>
      <c r="I706" s="2571"/>
      <c r="J706" s="2571"/>
      <c r="K706" s="2571"/>
      <c r="L706" s="2571"/>
      <c r="M706" s="2571"/>
      <c r="N706" s="2571"/>
      <c r="O706" s="2571"/>
      <c r="P706" s="2571"/>
      <c r="Q706" s="2571"/>
      <c r="R706" s="2571"/>
      <c r="S706" s="2571"/>
      <c r="T706" s="2571"/>
      <c r="U706" s="2571"/>
      <c r="V706" s="2571"/>
      <c r="W706" s="2571"/>
      <c r="X706" s="2571"/>
      <c r="Y706" s="2571"/>
      <c r="Z706" s="2571"/>
      <c r="AA706" s="2571"/>
    </row>
    <row r="707" spans="1:27" ht="16.5" customHeight="1">
      <c r="A707" s="2571"/>
      <c r="B707" s="2571"/>
      <c r="C707" s="2571"/>
      <c r="D707" s="73"/>
      <c r="E707" s="73"/>
      <c r="F707" s="2629"/>
      <c r="G707" s="2571"/>
      <c r="H707" s="2571"/>
      <c r="I707" s="2571"/>
      <c r="J707" s="2571"/>
      <c r="K707" s="2571"/>
      <c r="L707" s="2571"/>
      <c r="M707" s="2571"/>
      <c r="N707" s="2571"/>
      <c r="O707" s="2571"/>
      <c r="P707" s="2571"/>
      <c r="Q707" s="2571"/>
      <c r="R707" s="2571"/>
      <c r="S707" s="2571"/>
      <c r="T707" s="2571"/>
      <c r="U707" s="2571"/>
      <c r="V707" s="2571"/>
      <c r="W707" s="2571"/>
      <c r="X707" s="2571"/>
      <c r="Y707" s="2571"/>
      <c r="Z707" s="2571"/>
      <c r="AA707" s="2571"/>
    </row>
    <row r="708" spans="1:27" ht="16.5" customHeight="1">
      <c r="A708" s="2571"/>
      <c r="B708" s="2571"/>
      <c r="C708" s="2571"/>
      <c r="D708" s="73"/>
      <c r="E708" s="73"/>
      <c r="F708" s="2629"/>
      <c r="G708" s="2571"/>
      <c r="H708" s="2571"/>
      <c r="I708" s="2571"/>
      <c r="J708" s="2571"/>
      <c r="K708" s="2571"/>
      <c r="L708" s="2571"/>
      <c r="M708" s="2571"/>
      <c r="N708" s="2571"/>
      <c r="O708" s="2571"/>
      <c r="P708" s="2571"/>
      <c r="Q708" s="2571"/>
      <c r="R708" s="2571"/>
      <c r="S708" s="2571"/>
      <c r="T708" s="2571"/>
      <c r="U708" s="2571"/>
      <c r="V708" s="2571"/>
      <c r="W708" s="2571"/>
      <c r="X708" s="2571"/>
      <c r="Y708" s="2571"/>
      <c r="Z708" s="2571"/>
      <c r="AA708" s="2571"/>
    </row>
    <row r="709" spans="1:27" ht="16.5" customHeight="1">
      <c r="A709" s="2571"/>
      <c r="B709" s="2571"/>
      <c r="C709" s="2571"/>
      <c r="D709" s="73"/>
      <c r="E709" s="73"/>
      <c r="F709" s="2629"/>
      <c r="G709" s="2571"/>
      <c r="H709" s="2571"/>
      <c r="I709" s="2571"/>
      <c r="J709" s="2571"/>
      <c r="K709" s="2571"/>
      <c r="L709" s="2571"/>
      <c r="M709" s="2571"/>
      <c r="N709" s="2571"/>
      <c r="O709" s="2571"/>
      <c r="P709" s="2571"/>
      <c r="Q709" s="2571"/>
      <c r="R709" s="2571"/>
      <c r="S709" s="2571"/>
      <c r="T709" s="2571"/>
      <c r="U709" s="2571"/>
      <c r="V709" s="2571"/>
      <c r="W709" s="2571"/>
      <c r="X709" s="2571"/>
      <c r="Y709" s="2571"/>
      <c r="Z709" s="2571"/>
      <c r="AA709" s="2571"/>
    </row>
    <row r="710" spans="1:27" ht="16.5" customHeight="1">
      <c r="A710" s="2571"/>
      <c r="B710" s="2571"/>
      <c r="C710" s="2571"/>
      <c r="D710" s="73"/>
      <c r="E710" s="73"/>
      <c r="F710" s="2629"/>
      <c r="G710" s="2571"/>
      <c r="H710" s="2571"/>
      <c r="I710" s="2571"/>
      <c r="J710" s="2571"/>
      <c r="K710" s="2571"/>
      <c r="L710" s="2571"/>
      <c r="M710" s="2571"/>
      <c r="N710" s="2571"/>
      <c r="O710" s="2571"/>
      <c r="P710" s="2571"/>
      <c r="Q710" s="2571"/>
      <c r="R710" s="2571"/>
      <c r="S710" s="2571"/>
      <c r="T710" s="2571"/>
      <c r="U710" s="2571"/>
      <c r="V710" s="2571"/>
      <c r="W710" s="2571"/>
      <c r="X710" s="2571"/>
      <c r="Y710" s="2571"/>
      <c r="Z710" s="2571"/>
      <c r="AA710" s="2571"/>
    </row>
    <row r="711" spans="1:27" ht="16.5" customHeight="1">
      <c r="A711" s="2571"/>
      <c r="B711" s="2571"/>
      <c r="C711" s="2571"/>
      <c r="D711" s="73"/>
      <c r="E711" s="73"/>
      <c r="F711" s="2629"/>
      <c r="G711" s="2571"/>
      <c r="H711" s="2571"/>
      <c r="I711" s="2571"/>
      <c r="J711" s="2571"/>
      <c r="K711" s="2571"/>
      <c r="L711" s="2571"/>
      <c r="M711" s="2571"/>
      <c r="N711" s="2571"/>
      <c r="O711" s="2571"/>
      <c r="P711" s="2571"/>
      <c r="Q711" s="2571"/>
      <c r="R711" s="2571"/>
      <c r="S711" s="2571"/>
      <c r="T711" s="2571"/>
      <c r="U711" s="2571"/>
      <c r="V711" s="2571"/>
      <c r="W711" s="2571"/>
      <c r="X711" s="2571"/>
      <c r="Y711" s="2571"/>
      <c r="Z711" s="2571"/>
      <c r="AA711" s="2571"/>
    </row>
    <row r="712" spans="1:27" ht="16.5" customHeight="1">
      <c r="A712" s="2571"/>
      <c r="B712" s="2571"/>
      <c r="C712" s="2571"/>
      <c r="D712" s="73"/>
      <c r="E712" s="73"/>
      <c r="F712" s="2629"/>
      <c r="G712" s="2571"/>
      <c r="H712" s="2571"/>
      <c r="I712" s="2571"/>
      <c r="J712" s="2571"/>
      <c r="K712" s="2571"/>
      <c r="L712" s="2571"/>
      <c r="M712" s="2571"/>
      <c r="N712" s="2571"/>
      <c r="O712" s="2571"/>
      <c r="P712" s="2571"/>
      <c r="Q712" s="2571"/>
      <c r="R712" s="2571"/>
      <c r="S712" s="2571"/>
      <c r="T712" s="2571"/>
      <c r="U712" s="2571"/>
      <c r="V712" s="2571"/>
      <c r="W712" s="2571"/>
      <c r="X712" s="2571"/>
      <c r="Y712" s="2571"/>
      <c r="Z712" s="2571"/>
      <c r="AA712" s="2571"/>
    </row>
    <row r="713" spans="1:27" ht="16.5" customHeight="1">
      <c r="A713" s="2571"/>
      <c r="B713" s="2571"/>
      <c r="C713" s="2571"/>
      <c r="D713" s="73"/>
      <c r="E713" s="73"/>
      <c r="F713" s="2629"/>
      <c r="G713" s="2571"/>
      <c r="H713" s="2571"/>
      <c r="I713" s="2571"/>
      <c r="J713" s="2571"/>
      <c r="K713" s="2571"/>
      <c r="L713" s="2571"/>
      <c r="M713" s="2571"/>
      <c r="N713" s="2571"/>
      <c r="O713" s="2571"/>
      <c r="P713" s="2571"/>
      <c r="Q713" s="2571"/>
      <c r="R713" s="2571"/>
      <c r="S713" s="2571"/>
      <c r="T713" s="2571"/>
      <c r="U713" s="2571"/>
      <c r="V713" s="2571"/>
      <c r="W713" s="2571"/>
      <c r="X713" s="2571"/>
      <c r="Y713" s="2571"/>
      <c r="Z713" s="2571"/>
      <c r="AA713" s="2571"/>
    </row>
    <row r="714" spans="1:27" ht="16.5" customHeight="1">
      <c r="A714" s="2571"/>
      <c r="B714" s="2571"/>
      <c r="C714" s="2571"/>
      <c r="D714" s="73"/>
      <c r="E714" s="73"/>
      <c r="F714" s="2629"/>
      <c r="G714" s="2571"/>
      <c r="H714" s="2571"/>
      <c r="I714" s="2571"/>
      <c r="J714" s="2571"/>
      <c r="K714" s="2571"/>
      <c r="L714" s="2571"/>
      <c r="M714" s="2571"/>
      <c r="N714" s="2571"/>
      <c r="O714" s="2571"/>
      <c r="P714" s="2571"/>
      <c r="Q714" s="2571"/>
      <c r="R714" s="2571"/>
      <c r="S714" s="2571"/>
      <c r="T714" s="2571"/>
      <c r="U714" s="2571"/>
      <c r="V714" s="2571"/>
      <c r="W714" s="2571"/>
      <c r="X714" s="2571"/>
      <c r="Y714" s="2571"/>
      <c r="Z714" s="2571"/>
      <c r="AA714" s="2571"/>
    </row>
    <row r="715" spans="1:27" ht="16.5" customHeight="1">
      <c r="A715" s="2571"/>
      <c r="B715" s="2571"/>
      <c r="C715" s="2571"/>
      <c r="D715" s="73"/>
      <c r="E715" s="73"/>
      <c r="F715" s="2629"/>
      <c r="G715" s="2571"/>
      <c r="H715" s="2571"/>
      <c r="I715" s="2571"/>
      <c r="J715" s="2571"/>
      <c r="K715" s="2571"/>
      <c r="L715" s="2571"/>
      <c r="M715" s="2571"/>
      <c r="N715" s="2571"/>
      <c r="O715" s="2571"/>
      <c r="P715" s="2571"/>
      <c r="Q715" s="2571"/>
      <c r="R715" s="2571"/>
      <c r="S715" s="2571"/>
      <c r="T715" s="2571"/>
      <c r="U715" s="2571"/>
      <c r="V715" s="2571"/>
      <c r="W715" s="2571"/>
      <c r="X715" s="2571"/>
      <c r="Y715" s="2571"/>
      <c r="Z715" s="2571"/>
      <c r="AA715" s="2571"/>
    </row>
    <row r="716" spans="1:27" ht="16.5" customHeight="1">
      <c r="A716" s="2571"/>
      <c r="B716" s="2571"/>
      <c r="C716" s="2571"/>
      <c r="D716" s="73"/>
      <c r="E716" s="73"/>
      <c r="F716" s="2629"/>
      <c r="G716" s="2571"/>
      <c r="H716" s="2571"/>
      <c r="I716" s="2571"/>
      <c r="J716" s="2571"/>
      <c r="K716" s="2571"/>
      <c r="L716" s="2571"/>
      <c r="M716" s="2571"/>
      <c r="N716" s="2571"/>
      <c r="O716" s="2571"/>
      <c r="P716" s="2571"/>
      <c r="Q716" s="2571"/>
      <c r="R716" s="2571"/>
      <c r="S716" s="2571"/>
      <c r="T716" s="2571"/>
      <c r="U716" s="2571"/>
      <c r="V716" s="2571"/>
      <c r="W716" s="2571"/>
      <c r="X716" s="2571"/>
      <c r="Y716" s="2571"/>
      <c r="Z716" s="2571"/>
      <c r="AA716" s="2571"/>
    </row>
    <row r="717" spans="1:27" ht="16.5" customHeight="1">
      <c r="A717" s="2571"/>
      <c r="B717" s="2571"/>
      <c r="C717" s="2571"/>
      <c r="D717" s="73"/>
      <c r="E717" s="73"/>
      <c r="F717" s="2629"/>
      <c r="G717" s="2571"/>
      <c r="H717" s="2571"/>
      <c r="I717" s="2571"/>
      <c r="J717" s="2571"/>
      <c r="K717" s="2571"/>
      <c r="L717" s="2571"/>
      <c r="M717" s="2571"/>
      <c r="N717" s="2571"/>
      <c r="O717" s="2571"/>
      <c r="P717" s="2571"/>
      <c r="Q717" s="2571"/>
      <c r="R717" s="2571"/>
      <c r="S717" s="2571"/>
      <c r="T717" s="2571"/>
      <c r="U717" s="2571"/>
      <c r="V717" s="2571"/>
      <c r="W717" s="2571"/>
      <c r="X717" s="2571"/>
      <c r="Y717" s="2571"/>
      <c r="Z717" s="2571"/>
      <c r="AA717" s="2571"/>
    </row>
    <row r="718" spans="1:27" ht="16.5" customHeight="1">
      <c r="A718" s="2571"/>
      <c r="B718" s="2571"/>
      <c r="C718" s="2571"/>
      <c r="D718" s="73"/>
      <c r="E718" s="73"/>
      <c r="F718" s="2629"/>
      <c r="G718" s="2571"/>
      <c r="H718" s="2571"/>
      <c r="I718" s="2571"/>
      <c r="J718" s="2571"/>
      <c r="K718" s="2571"/>
      <c r="L718" s="2571"/>
      <c r="M718" s="2571"/>
      <c r="N718" s="2571"/>
      <c r="O718" s="2571"/>
      <c r="P718" s="2571"/>
      <c r="Q718" s="2571"/>
      <c r="R718" s="2571"/>
      <c r="S718" s="2571"/>
      <c r="T718" s="2571"/>
      <c r="U718" s="2571"/>
      <c r="V718" s="2571"/>
      <c r="W718" s="2571"/>
      <c r="X718" s="2571"/>
      <c r="Y718" s="2571"/>
      <c r="Z718" s="2571"/>
      <c r="AA718" s="2571"/>
    </row>
    <row r="719" spans="1:27" ht="16.5" customHeight="1">
      <c r="A719" s="2571"/>
      <c r="B719" s="2571"/>
      <c r="C719" s="2571"/>
      <c r="D719" s="73"/>
      <c r="E719" s="73"/>
      <c r="F719" s="2629"/>
      <c r="G719" s="2571"/>
      <c r="H719" s="2571"/>
      <c r="I719" s="2571"/>
      <c r="J719" s="2571"/>
      <c r="K719" s="2571"/>
      <c r="L719" s="2571"/>
      <c r="M719" s="2571"/>
      <c r="N719" s="2571"/>
      <c r="O719" s="2571"/>
      <c r="P719" s="2571"/>
      <c r="Q719" s="2571"/>
      <c r="R719" s="2571"/>
      <c r="S719" s="2571"/>
      <c r="T719" s="2571"/>
      <c r="U719" s="2571"/>
      <c r="V719" s="2571"/>
      <c r="W719" s="2571"/>
      <c r="X719" s="2571"/>
      <c r="Y719" s="2571"/>
      <c r="Z719" s="2571"/>
      <c r="AA719" s="2571"/>
    </row>
    <row r="720" spans="1:27" ht="16.5" customHeight="1">
      <c r="A720" s="2571"/>
      <c r="B720" s="2571"/>
      <c r="C720" s="2571"/>
      <c r="D720" s="73"/>
      <c r="E720" s="73"/>
      <c r="F720" s="2629"/>
      <c r="G720" s="2571"/>
      <c r="H720" s="2571"/>
      <c r="I720" s="2571"/>
      <c r="J720" s="2571"/>
      <c r="K720" s="2571"/>
      <c r="L720" s="2571"/>
      <c r="M720" s="2571"/>
      <c r="N720" s="2571"/>
      <c r="O720" s="2571"/>
      <c r="P720" s="2571"/>
      <c r="Q720" s="2571"/>
      <c r="R720" s="2571"/>
      <c r="S720" s="2571"/>
      <c r="T720" s="2571"/>
      <c r="U720" s="2571"/>
      <c r="V720" s="2571"/>
      <c r="W720" s="2571"/>
      <c r="X720" s="2571"/>
      <c r="Y720" s="2571"/>
      <c r="Z720" s="2571"/>
      <c r="AA720" s="2571"/>
    </row>
    <row r="721" spans="1:27" ht="16.5" customHeight="1">
      <c r="A721" s="2571"/>
      <c r="B721" s="2571"/>
      <c r="C721" s="2571"/>
      <c r="D721" s="73"/>
      <c r="E721" s="73"/>
      <c r="F721" s="2629"/>
      <c r="G721" s="2571"/>
      <c r="H721" s="2571"/>
      <c r="I721" s="2571"/>
      <c r="J721" s="2571"/>
      <c r="K721" s="2571"/>
      <c r="L721" s="2571"/>
      <c r="M721" s="2571"/>
      <c r="N721" s="2571"/>
      <c r="O721" s="2571"/>
      <c r="P721" s="2571"/>
      <c r="Q721" s="2571"/>
      <c r="R721" s="2571"/>
      <c r="S721" s="2571"/>
      <c r="T721" s="2571"/>
      <c r="U721" s="2571"/>
      <c r="V721" s="2571"/>
      <c r="W721" s="2571"/>
      <c r="X721" s="2571"/>
      <c r="Y721" s="2571"/>
      <c r="Z721" s="2571"/>
      <c r="AA721" s="2571"/>
    </row>
    <row r="722" spans="1:27" ht="16.5" customHeight="1">
      <c r="A722" s="2571"/>
      <c r="B722" s="2571"/>
      <c r="C722" s="2571"/>
      <c r="D722" s="73"/>
      <c r="E722" s="73"/>
      <c r="F722" s="2629"/>
      <c r="G722" s="2571"/>
      <c r="H722" s="2571"/>
      <c r="I722" s="2571"/>
      <c r="J722" s="2571"/>
      <c r="K722" s="2571"/>
      <c r="L722" s="2571"/>
      <c r="M722" s="2571"/>
      <c r="N722" s="2571"/>
      <c r="O722" s="2571"/>
      <c r="P722" s="2571"/>
      <c r="Q722" s="2571"/>
      <c r="R722" s="2571"/>
      <c r="S722" s="2571"/>
      <c r="T722" s="2571"/>
      <c r="U722" s="2571"/>
      <c r="V722" s="2571"/>
      <c r="W722" s="2571"/>
      <c r="X722" s="2571"/>
      <c r="Y722" s="2571"/>
      <c r="Z722" s="2571"/>
      <c r="AA722" s="2571"/>
    </row>
    <row r="723" spans="1:27" ht="16.5" customHeight="1">
      <c r="A723" s="2571"/>
      <c r="B723" s="2571"/>
      <c r="C723" s="2571"/>
      <c r="D723" s="73"/>
      <c r="E723" s="73"/>
      <c r="F723" s="2629"/>
      <c r="G723" s="2571"/>
      <c r="H723" s="2571"/>
      <c r="I723" s="2571"/>
      <c r="J723" s="2571"/>
      <c r="K723" s="2571"/>
      <c r="L723" s="2571"/>
      <c r="M723" s="2571"/>
      <c r="N723" s="2571"/>
      <c r="O723" s="2571"/>
      <c r="P723" s="2571"/>
      <c r="Q723" s="2571"/>
      <c r="R723" s="2571"/>
      <c r="S723" s="2571"/>
      <c r="T723" s="2571"/>
      <c r="U723" s="2571"/>
      <c r="V723" s="2571"/>
      <c r="W723" s="2571"/>
      <c r="X723" s="2571"/>
      <c r="Y723" s="2571"/>
      <c r="Z723" s="2571"/>
      <c r="AA723" s="2571"/>
    </row>
    <row r="724" spans="1:27" ht="16.5" customHeight="1">
      <c r="A724" s="2571"/>
      <c r="B724" s="2571"/>
      <c r="C724" s="2571"/>
      <c r="D724" s="73"/>
      <c r="E724" s="73"/>
      <c r="F724" s="2629"/>
      <c r="G724" s="2571"/>
      <c r="H724" s="2571"/>
      <c r="I724" s="2571"/>
      <c r="J724" s="2571"/>
      <c r="K724" s="2571"/>
      <c r="L724" s="2571"/>
      <c r="M724" s="2571"/>
      <c r="N724" s="2571"/>
      <c r="O724" s="2571"/>
      <c r="P724" s="2571"/>
      <c r="Q724" s="2571"/>
      <c r="R724" s="2571"/>
      <c r="S724" s="2571"/>
      <c r="T724" s="2571"/>
      <c r="U724" s="2571"/>
      <c r="V724" s="2571"/>
      <c r="W724" s="2571"/>
      <c r="X724" s="2571"/>
      <c r="Y724" s="2571"/>
      <c r="Z724" s="2571"/>
      <c r="AA724" s="2571"/>
    </row>
    <row r="725" spans="1:27" ht="16.5" customHeight="1">
      <c r="A725" s="2571"/>
      <c r="B725" s="2571"/>
      <c r="C725" s="2571"/>
      <c r="D725" s="73"/>
      <c r="E725" s="73"/>
      <c r="F725" s="2629"/>
      <c r="G725" s="2571"/>
      <c r="H725" s="2571"/>
      <c r="I725" s="2571"/>
      <c r="J725" s="2571"/>
      <c r="K725" s="2571"/>
      <c r="L725" s="2571"/>
      <c r="M725" s="2571"/>
      <c r="N725" s="2571"/>
      <c r="O725" s="2571"/>
      <c r="P725" s="2571"/>
      <c r="Q725" s="2571"/>
      <c r="R725" s="2571"/>
      <c r="S725" s="2571"/>
      <c r="T725" s="2571"/>
      <c r="U725" s="2571"/>
      <c r="V725" s="2571"/>
      <c r="W725" s="2571"/>
      <c r="X725" s="2571"/>
      <c r="Y725" s="2571"/>
      <c r="Z725" s="2571"/>
      <c r="AA725" s="2571"/>
    </row>
    <row r="726" spans="1:27" ht="16.5" customHeight="1">
      <c r="A726" s="2571"/>
      <c r="B726" s="2571"/>
      <c r="C726" s="2571"/>
      <c r="D726" s="73"/>
      <c r="E726" s="73"/>
      <c r="F726" s="2629"/>
      <c r="G726" s="2571"/>
      <c r="H726" s="2571"/>
      <c r="I726" s="2571"/>
      <c r="J726" s="2571"/>
      <c r="K726" s="2571"/>
      <c r="L726" s="2571"/>
      <c r="M726" s="2571"/>
      <c r="N726" s="2571"/>
      <c r="O726" s="2571"/>
      <c r="P726" s="2571"/>
      <c r="Q726" s="2571"/>
      <c r="R726" s="2571"/>
      <c r="S726" s="2571"/>
      <c r="T726" s="2571"/>
      <c r="U726" s="2571"/>
      <c r="V726" s="2571"/>
      <c r="W726" s="2571"/>
      <c r="X726" s="2571"/>
      <c r="Y726" s="2571"/>
      <c r="Z726" s="2571"/>
      <c r="AA726" s="2571"/>
    </row>
    <row r="727" spans="1:27" ht="16.5" customHeight="1">
      <c r="A727" s="2571"/>
      <c r="B727" s="2571"/>
      <c r="C727" s="2571"/>
      <c r="D727" s="73"/>
      <c r="E727" s="73"/>
      <c r="F727" s="2629"/>
      <c r="G727" s="2571"/>
      <c r="H727" s="2571"/>
      <c r="I727" s="2571"/>
      <c r="J727" s="2571"/>
      <c r="K727" s="2571"/>
      <c r="L727" s="2571"/>
      <c r="M727" s="2571"/>
      <c r="N727" s="2571"/>
      <c r="O727" s="2571"/>
      <c r="P727" s="2571"/>
      <c r="Q727" s="2571"/>
      <c r="R727" s="2571"/>
      <c r="S727" s="2571"/>
      <c r="T727" s="2571"/>
      <c r="U727" s="2571"/>
      <c r="V727" s="2571"/>
      <c r="W727" s="2571"/>
      <c r="X727" s="2571"/>
      <c r="Y727" s="2571"/>
      <c r="Z727" s="2571"/>
      <c r="AA727" s="2571"/>
    </row>
    <row r="728" spans="1:27" ht="16.5" customHeight="1">
      <c r="A728" s="2571"/>
      <c r="B728" s="2571"/>
      <c r="C728" s="2571"/>
      <c r="D728" s="73"/>
      <c r="E728" s="73"/>
      <c r="F728" s="2629"/>
      <c r="G728" s="2571"/>
      <c r="H728" s="2571"/>
      <c r="I728" s="2571"/>
      <c r="J728" s="2571"/>
      <c r="K728" s="2571"/>
      <c r="L728" s="2571"/>
      <c r="M728" s="2571"/>
      <c r="N728" s="2571"/>
      <c r="O728" s="2571"/>
      <c r="P728" s="2571"/>
      <c r="Q728" s="2571"/>
      <c r="R728" s="2571"/>
      <c r="S728" s="2571"/>
      <c r="T728" s="2571"/>
      <c r="U728" s="2571"/>
      <c r="V728" s="2571"/>
      <c r="W728" s="2571"/>
      <c r="X728" s="2571"/>
      <c r="Y728" s="2571"/>
      <c r="Z728" s="2571"/>
      <c r="AA728" s="2571"/>
    </row>
    <row r="729" spans="1:27" ht="16.5" customHeight="1">
      <c r="A729" s="2571"/>
      <c r="B729" s="2571"/>
      <c r="C729" s="2571"/>
      <c r="D729" s="73"/>
      <c r="E729" s="73"/>
      <c r="F729" s="2629"/>
      <c r="G729" s="2571"/>
      <c r="H729" s="2571"/>
      <c r="I729" s="2571"/>
      <c r="J729" s="2571"/>
      <c r="K729" s="2571"/>
      <c r="L729" s="2571"/>
      <c r="M729" s="2571"/>
      <c r="N729" s="2571"/>
      <c r="O729" s="2571"/>
      <c r="P729" s="2571"/>
      <c r="Q729" s="2571"/>
      <c r="R729" s="2571"/>
      <c r="S729" s="2571"/>
      <c r="T729" s="2571"/>
      <c r="U729" s="2571"/>
      <c r="V729" s="2571"/>
      <c r="W729" s="2571"/>
      <c r="X729" s="2571"/>
      <c r="Y729" s="2571"/>
      <c r="Z729" s="2571"/>
      <c r="AA729" s="2571"/>
    </row>
    <row r="730" spans="1:27" ht="16.5" customHeight="1">
      <c r="A730" s="2571"/>
      <c r="B730" s="2571"/>
      <c r="C730" s="2571"/>
      <c r="D730" s="73"/>
      <c r="E730" s="73"/>
      <c r="F730" s="2629"/>
      <c r="G730" s="2571"/>
      <c r="H730" s="2571"/>
      <c r="I730" s="2571"/>
      <c r="J730" s="2571"/>
      <c r="K730" s="2571"/>
      <c r="L730" s="2571"/>
      <c r="M730" s="2571"/>
      <c r="N730" s="2571"/>
      <c r="O730" s="2571"/>
      <c r="P730" s="2571"/>
      <c r="Q730" s="2571"/>
      <c r="R730" s="2571"/>
      <c r="S730" s="2571"/>
      <c r="T730" s="2571"/>
      <c r="U730" s="2571"/>
      <c r="V730" s="2571"/>
      <c r="W730" s="2571"/>
      <c r="X730" s="2571"/>
      <c r="Y730" s="2571"/>
      <c r="Z730" s="2571"/>
      <c r="AA730" s="2571"/>
    </row>
    <row r="731" spans="1:27" ht="16.5" customHeight="1">
      <c r="A731" s="2571"/>
      <c r="B731" s="2571"/>
      <c r="C731" s="2571"/>
      <c r="D731" s="73"/>
      <c r="E731" s="73"/>
      <c r="F731" s="2629"/>
      <c r="G731" s="2571"/>
      <c r="H731" s="2571"/>
      <c r="I731" s="2571"/>
      <c r="J731" s="2571"/>
      <c r="K731" s="2571"/>
      <c r="L731" s="2571"/>
      <c r="M731" s="2571"/>
      <c r="N731" s="2571"/>
      <c r="O731" s="2571"/>
      <c r="P731" s="2571"/>
      <c r="Q731" s="2571"/>
      <c r="R731" s="2571"/>
      <c r="S731" s="2571"/>
      <c r="T731" s="2571"/>
      <c r="U731" s="2571"/>
      <c r="V731" s="2571"/>
      <c r="W731" s="2571"/>
      <c r="X731" s="2571"/>
      <c r="Y731" s="2571"/>
      <c r="Z731" s="2571"/>
      <c r="AA731" s="2571"/>
    </row>
    <row r="732" spans="1:27" ht="16.5" customHeight="1">
      <c r="A732" s="2571"/>
      <c r="B732" s="2571"/>
      <c r="C732" s="2571"/>
      <c r="D732" s="73"/>
      <c r="E732" s="73"/>
      <c r="F732" s="2629"/>
      <c r="G732" s="2571"/>
      <c r="H732" s="2571"/>
      <c r="I732" s="2571"/>
      <c r="J732" s="2571"/>
      <c r="K732" s="2571"/>
      <c r="L732" s="2571"/>
      <c r="M732" s="2571"/>
      <c r="N732" s="2571"/>
      <c r="O732" s="2571"/>
      <c r="P732" s="2571"/>
      <c r="Q732" s="2571"/>
      <c r="R732" s="2571"/>
      <c r="S732" s="2571"/>
      <c r="T732" s="2571"/>
      <c r="U732" s="2571"/>
      <c r="V732" s="2571"/>
      <c r="W732" s="2571"/>
      <c r="X732" s="2571"/>
      <c r="Y732" s="2571"/>
      <c r="Z732" s="2571"/>
      <c r="AA732" s="2571"/>
    </row>
    <row r="733" spans="1:27" ht="16.5" customHeight="1">
      <c r="A733" s="2571"/>
      <c r="B733" s="2571"/>
      <c r="C733" s="2571"/>
      <c r="D733" s="73"/>
      <c r="E733" s="73"/>
      <c r="F733" s="2629"/>
      <c r="G733" s="2571"/>
      <c r="H733" s="2571"/>
      <c r="I733" s="2571"/>
      <c r="J733" s="2571"/>
      <c r="K733" s="2571"/>
      <c r="L733" s="2571"/>
      <c r="M733" s="2571"/>
      <c r="N733" s="2571"/>
      <c r="O733" s="2571"/>
      <c r="P733" s="2571"/>
      <c r="Q733" s="2571"/>
      <c r="R733" s="2571"/>
      <c r="S733" s="2571"/>
      <c r="T733" s="2571"/>
      <c r="U733" s="2571"/>
      <c r="V733" s="2571"/>
      <c r="W733" s="2571"/>
      <c r="X733" s="2571"/>
      <c r="Y733" s="2571"/>
      <c r="Z733" s="2571"/>
      <c r="AA733" s="2571"/>
    </row>
    <row r="734" spans="1:27" ht="16.5" customHeight="1">
      <c r="A734" s="2571"/>
      <c r="B734" s="2571"/>
      <c r="C734" s="2571"/>
      <c r="D734" s="73"/>
      <c r="E734" s="73"/>
      <c r="F734" s="2629"/>
      <c r="G734" s="2571"/>
      <c r="H734" s="2571"/>
      <c r="I734" s="2571"/>
      <c r="J734" s="2571"/>
      <c r="K734" s="2571"/>
      <c r="L734" s="2571"/>
      <c r="M734" s="2571"/>
      <c r="N734" s="2571"/>
      <c r="O734" s="2571"/>
      <c r="P734" s="2571"/>
      <c r="Q734" s="2571"/>
      <c r="R734" s="2571"/>
      <c r="S734" s="2571"/>
      <c r="T734" s="2571"/>
      <c r="U734" s="2571"/>
      <c r="V734" s="2571"/>
      <c r="W734" s="2571"/>
      <c r="X734" s="2571"/>
      <c r="Y734" s="2571"/>
      <c r="Z734" s="2571"/>
      <c r="AA734" s="2571"/>
    </row>
    <row r="735" spans="1:27" ht="16.5" customHeight="1">
      <c r="A735" s="2571"/>
      <c r="B735" s="2571"/>
      <c r="C735" s="2571"/>
      <c r="D735" s="73"/>
      <c r="E735" s="73"/>
      <c r="F735" s="2629"/>
      <c r="G735" s="2571"/>
      <c r="H735" s="2571"/>
      <c r="I735" s="2571"/>
      <c r="J735" s="2571"/>
      <c r="K735" s="2571"/>
      <c r="L735" s="2571"/>
      <c r="M735" s="2571"/>
      <c r="N735" s="2571"/>
      <c r="O735" s="2571"/>
      <c r="P735" s="2571"/>
      <c r="Q735" s="2571"/>
      <c r="R735" s="2571"/>
      <c r="S735" s="2571"/>
      <c r="T735" s="2571"/>
      <c r="U735" s="2571"/>
      <c r="V735" s="2571"/>
      <c r="W735" s="2571"/>
      <c r="X735" s="2571"/>
      <c r="Y735" s="2571"/>
      <c r="Z735" s="2571"/>
      <c r="AA735" s="2571"/>
    </row>
    <row r="736" spans="1:27" ht="16.5" customHeight="1">
      <c r="A736" s="2571"/>
      <c r="B736" s="2571"/>
      <c r="C736" s="2571"/>
      <c r="D736" s="73"/>
      <c r="E736" s="73"/>
      <c r="F736" s="2629"/>
      <c r="G736" s="2571"/>
      <c r="H736" s="2571"/>
      <c r="I736" s="2571"/>
      <c r="J736" s="2571"/>
      <c r="K736" s="2571"/>
      <c r="L736" s="2571"/>
      <c r="M736" s="2571"/>
      <c r="N736" s="2571"/>
      <c r="O736" s="2571"/>
      <c r="P736" s="2571"/>
      <c r="Q736" s="2571"/>
      <c r="R736" s="2571"/>
      <c r="S736" s="2571"/>
      <c r="T736" s="2571"/>
      <c r="U736" s="2571"/>
      <c r="V736" s="2571"/>
      <c r="W736" s="2571"/>
      <c r="X736" s="2571"/>
      <c r="Y736" s="2571"/>
      <c r="Z736" s="2571"/>
      <c r="AA736" s="2571"/>
    </row>
    <row r="737" spans="1:27" ht="16.5" customHeight="1">
      <c r="A737" s="2571"/>
      <c r="B737" s="2571"/>
      <c r="C737" s="2571"/>
      <c r="D737" s="73"/>
      <c r="E737" s="73"/>
      <c r="F737" s="2629"/>
      <c r="G737" s="2571"/>
      <c r="H737" s="2571"/>
      <c r="I737" s="2571"/>
      <c r="J737" s="2571"/>
      <c r="K737" s="2571"/>
      <c r="L737" s="2571"/>
      <c r="M737" s="2571"/>
      <c r="N737" s="2571"/>
      <c r="O737" s="2571"/>
      <c r="P737" s="2571"/>
      <c r="Q737" s="2571"/>
      <c r="R737" s="2571"/>
      <c r="S737" s="2571"/>
      <c r="T737" s="2571"/>
      <c r="U737" s="2571"/>
      <c r="V737" s="2571"/>
      <c r="W737" s="2571"/>
      <c r="X737" s="2571"/>
      <c r="Y737" s="2571"/>
      <c r="Z737" s="2571"/>
      <c r="AA737" s="2571"/>
    </row>
    <row r="738" spans="1:27" ht="16.5" customHeight="1">
      <c r="A738" s="2571"/>
      <c r="B738" s="2571"/>
      <c r="C738" s="2571"/>
      <c r="D738" s="73"/>
      <c r="E738" s="73"/>
      <c r="F738" s="2629"/>
      <c r="G738" s="2571"/>
      <c r="H738" s="2571"/>
      <c r="I738" s="2571"/>
      <c r="J738" s="2571"/>
      <c r="K738" s="2571"/>
      <c r="L738" s="2571"/>
      <c r="M738" s="2571"/>
      <c r="N738" s="2571"/>
      <c r="O738" s="2571"/>
      <c r="P738" s="2571"/>
      <c r="Q738" s="2571"/>
      <c r="R738" s="2571"/>
      <c r="S738" s="2571"/>
      <c r="T738" s="2571"/>
      <c r="U738" s="2571"/>
      <c r="V738" s="2571"/>
      <c r="W738" s="2571"/>
      <c r="X738" s="2571"/>
      <c r="Y738" s="2571"/>
      <c r="Z738" s="2571"/>
      <c r="AA738" s="2571"/>
    </row>
    <row r="739" spans="1:27" ht="16.5" customHeight="1">
      <c r="A739" s="2571"/>
      <c r="B739" s="2571"/>
      <c r="C739" s="2571"/>
      <c r="D739" s="73"/>
      <c r="E739" s="73"/>
      <c r="F739" s="2629"/>
      <c r="G739" s="2571"/>
      <c r="H739" s="2571"/>
      <c r="I739" s="2571"/>
      <c r="J739" s="2571"/>
      <c r="K739" s="2571"/>
      <c r="L739" s="2571"/>
      <c r="M739" s="2571"/>
      <c r="N739" s="2571"/>
      <c r="O739" s="2571"/>
      <c r="P739" s="2571"/>
      <c r="Q739" s="2571"/>
      <c r="R739" s="2571"/>
      <c r="S739" s="2571"/>
      <c r="T739" s="2571"/>
      <c r="U739" s="2571"/>
      <c r="V739" s="2571"/>
      <c r="W739" s="2571"/>
      <c r="X739" s="2571"/>
      <c r="Y739" s="2571"/>
      <c r="Z739" s="2571"/>
      <c r="AA739" s="2571"/>
    </row>
    <row r="740" spans="1:27" ht="16.5" customHeight="1">
      <c r="A740" s="2571"/>
      <c r="B740" s="2571"/>
      <c r="C740" s="2571"/>
      <c r="D740" s="73"/>
      <c r="E740" s="73"/>
      <c r="F740" s="2629"/>
      <c r="G740" s="2571"/>
      <c r="H740" s="2571"/>
      <c r="I740" s="2571"/>
      <c r="J740" s="2571"/>
      <c r="K740" s="2571"/>
      <c r="L740" s="2571"/>
      <c r="M740" s="2571"/>
      <c r="N740" s="2571"/>
      <c r="O740" s="2571"/>
      <c r="P740" s="2571"/>
      <c r="Q740" s="2571"/>
      <c r="R740" s="2571"/>
      <c r="S740" s="2571"/>
      <c r="T740" s="2571"/>
      <c r="U740" s="2571"/>
      <c r="V740" s="2571"/>
      <c r="W740" s="2571"/>
      <c r="X740" s="2571"/>
      <c r="Y740" s="2571"/>
      <c r="Z740" s="2571"/>
      <c r="AA740" s="2571"/>
    </row>
    <row r="741" spans="1:27" ht="16.5" customHeight="1">
      <c r="A741" s="2571"/>
      <c r="B741" s="2571"/>
      <c r="C741" s="2571"/>
      <c r="D741" s="73"/>
      <c r="E741" s="73"/>
      <c r="F741" s="2629"/>
      <c r="G741" s="2571"/>
      <c r="H741" s="2571"/>
      <c r="I741" s="2571"/>
      <c r="J741" s="2571"/>
      <c r="K741" s="2571"/>
      <c r="L741" s="2571"/>
      <c r="M741" s="2571"/>
      <c r="N741" s="2571"/>
      <c r="O741" s="2571"/>
      <c r="P741" s="2571"/>
      <c r="Q741" s="2571"/>
      <c r="R741" s="2571"/>
      <c r="S741" s="2571"/>
      <c r="T741" s="2571"/>
      <c r="U741" s="2571"/>
      <c r="V741" s="2571"/>
      <c r="W741" s="2571"/>
      <c r="X741" s="2571"/>
      <c r="Y741" s="2571"/>
      <c r="Z741" s="2571"/>
      <c r="AA741" s="2571"/>
    </row>
    <row r="742" spans="1:27" ht="16.5" customHeight="1">
      <c r="A742" s="2571"/>
      <c r="B742" s="2571"/>
      <c r="C742" s="2571"/>
      <c r="D742" s="73"/>
      <c r="E742" s="73"/>
      <c r="F742" s="2629"/>
      <c r="G742" s="2571"/>
      <c r="H742" s="2571"/>
      <c r="I742" s="2571"/>
      <c r="J742" s="2571"/>
      <c r="K742" s="2571"/>
      <c r="L742" s="2571"/>
      <c r="M742" s="2571"/>
      <c r="N742" s="2571"/>
      <c r="O742" s="2571"/>
      <c r="P742" s="2571"/>
      <c r="Q742" s="2571"/>
      <c r="R742" s="2571"/>
      <c r="S742" s="2571"/>
      <c r="T742" s="2571"/>
      <c r="U742" s="2571"/>
      <c r="V742" s="2571"/>
      <c r="W742" s="2571"/>
      <c r="X742" s="2571"/>
      <c r="Y742" s="2571"/>
      <c r="Z742" s="2571"/>
      <c r="AA742" s="2571"/>
    </row>
    <row r="743" spans="1:27" ht="16.5" customHeight="1">
      <c r="A743" s="2571"/>
      <c r="B743" s="2571"/>
      <c r="C743" s="2571"/>
      <c r="D743" s="73"/>
      <c r="E743" s="73"/>
      <c r="F743" s="2629"/>
      <c r="G743" s="2571"/>
      <c r="H743" s="2571"/>
      <c r="I743" s="2571"/>
      <c r="J743" s="2571"/>
      <c r="K743" s="2571"/>
      <c r="L743" s="2571"/>
      <c r="M743" s="2571"/>
      <c r="N743" s="2571"/>
      <c r="O743" s="2571"/>
      <c r="P743" s="2571"/>
      <c r="Q743" s="2571"/>
      <c r="R743" s="2571"/>
      <c r="S743" s="2571"/>
      <c r="T743" s="2571"/>
      <c r="U743" s="2571"/>
      <c r="V743" s="2571"/>
      <c r="W743" s="2571"/>
      <c r="X743" s="2571"/>
      <c r="Y743" s="2571"/>
      <c r="Z743" s="2571"/>
      <c r="AA743" s="2571"/>
    </row>
    <row r="744" spans="1:27" ht="16.5" customHeight="1">
      <c r="A744" s="2571"/>
      <c r="B744" s="2571"/>
      <c r="C744" s="2571"/>
      <c r="D744" s="73"/>
      <c r="E744" s="73"/>
      <c r="F744" s="2629"/>
      <c r="G744" s="2571"/>
      <c r="H744" s="2571"/>
      <c r="I744" s="2571"/>
      <c r="J744" s="2571"/>
      <c r="K744" s="2571"/>
      <c r="L744" s="2571"/>
      <c r="M744" s="2571"/>
      <c r="N744" s="2571"/>
      <c r="O744" s="2571"/>
      <c r="P744" s="2571"/>
      <c r="Q744" s="2571"/>
      <c r="R744" s="2571"/>
      <c r="S744" s="2571"/>
      <c r="T744" s="2571"/>
      <c r="U744" s="2571"/>
      <c r="V744" s="2571"/>
      <c r="W744" s="2571"/>
      <c r="X744" s="2571"/>
      <c r="Y744" s="2571"/>
      <c r="Z744" s="2571"/>
      <c r="AA744" s="2571"/>
    </row>
    <row r="745" spans="1:27" ht="16.5" customHeight="1">
      <c r="A745" s="2571"/>
      <c r="B745" s="2571"/>
      <c r="C745" s="2571"/>
      <c r="D745" s="73"/>
      <c r="E745" s="73"/>
      <c r="F745" s="2629"/>
      <c r="G745" s="2571"/>
      <c r="H745" s="2571"/>
      <c r="I745" s="2571"/>
      <c r="J745" s="2571"/>
      <c r="K745" s="2571"/>
      <c r="L745" s="2571"/>
      <c r="M745" s="2571"/>
      <c r="N745" s="2571"/>
      <c r="O745" s="2571"/>
      <c r="P745" s="2571"/>
      <c r="Q745" s="2571"/>
      <c r="R745" s="2571"/>
      <c r="S745" s="2571"/>
      <c r="T745" s="2571"/>
      <c r="U745" s="2571"/>
      <c r="V745" s="2571"/>
      <c r="W745" s="2571"/>
      <c r="X745" s="2571"/>
      <c r="Y745" s="2571"/>
      <c r="Z745" s="2571"/>
      <c r="AA745" s="2571"/>
    </row>
    <row r="746" spans="1:27" ht="16.5" customHeight="1">
      <c r="A746" s="2571"/>
      <c r="B746" s="2571"/>
      <c r="C746" s="2571"/>
      <c r="D746" s="73"/>
      <c r="E746" s="73"/>
      <c r="F746" s="2629"/>
      <c r="G746" s="2571"/>
      <c r="H746" s="2571"/>
      <c r="I746" s="2571"/>
      <c r="J746" s="2571"/>
      <c r="K746" s="2571"/>
      <c r="L746" s="2571"/>
      <c r="M746" s="2571"/>
      <c r="N746" s="2571"/>
      <c r="O746" s="2571"/>
      <c r="P746" s="2571"/>
      <c r="Q746" s="2571"/>
      <c r="R746" s="2571"/>
      <c r="S746" s="2571"/>
      <c r="T746" s="2571"/>
      <c r="U746" s="2571"/>
      <c r="V746" s="2571"/>
      <c r="W746" s="2571"/>
      <c r="X746" s="2571"/>
      <c r="Y746" s="2571"/>
      <c r="Z746" s="2571"/>
      <c r="AA746" s="2571"/>
    </row>
    <row r="747" spans="1:27" ht="16.5" customHeight="1">
      <c r="A747" s="2571"/>
      <c r="B747" s="2571"/>
      <c r="C747" s="2571"/>
      <c r="D747" s="73"/>
      <c r="E747" s="73"/>
      <c r="F747" s="2629"/>
      <c r="G747" s="2571"/>
      <c r="H747" s="2571"/>
      <c r="I747" s="2571"/>
      <c r="J747" s="2571"/>
      <c r="K747" s="2571"/>
      <c r="L747" s="2571"/>
      <c r="M747" s="2571"/>
      <c r="N747" s="2571"/>
      <c r="O747" s="2571"/>
      <c r="P747" s="2571"/>
      <c r="Q747" s="2571"/>
      <c r="R747" s="2571"/>
      <c r="S747" s="2571"/>
      <c r="T747" s="2571"/>
      <c r="U747" s="2571"/>
      <c r="V747" s="2571"/>
      <c r="W747" s="2571"/>
      <c r="X747" s="2571"/>
      <c r="Y747" s="2571"/>
      <c r="Z747" s="2571"/>
      <c r="AA747" s="2571"/>
    </row>
    <row r="748" spans="1:27" ht="16.5" customHeight="1">
      <c r="A748" s="2571"/>
      <c r="B748" s="2571"/>
      <c r="C748" s="2571"/>
      <c r="D748" s="73"/>
      <c r="E748" s="73"/>
      <c r="F748" s="2629"/>
      <c r="G748" s="2571"/>
      <c r="H748" s="2571"/>
      <c r="I748" s="2571"/>
      <c r="J748" s="2571"/>
      <c r="K748" s="2571"/>
      <c r="L748" s="2571"/>
      <c r="M748" s="2571"/>
      <c r="N748" s="2571"/>
      <c r="O748" s="2571"/>
      <c r="P748" s="2571"/>
      <c r="Q748" s="2571"/>
      <c r="R748" s="2571"/>
      <c r="S748" s="2571"/>
      <c r="T748" s="2571"/>
      <c r="U748" s="2571"/>
      <c r="V748" s="2571"/>
      <c r="W748" s="2571"/>
      <c r="X748" s="2571"/>
      <c r="Y748" s="2571"/>
      <c r="Z748" s="2571"/>
      <c r="AA748" s="2571"/>
    </row>
    <row r="749" spans="1:27" ht="16.5" customHeight="1">
      <c r="A749" s="2571"/>
      <c r="B749" s="2571"/>
      <c r="C749" s="2571"/>
      <c r="D749" s="73"/>
      <c r="E749" s="73"/>
      <c r="F749" s="2629"/>
      <c r="G749" s="2571"/>
      <c r="H749" s="2571"/>
      <c r="I749" s="2571"/>
      <c r="J749" s="2571"/>
      <c r="K749" s="2571"/>
      <c r="L749" s="2571"/>
      <c r="M749" s="2571"/>
      <c r="N749" s="2571"/>
      <c r="O749" s="2571"/>
      <c r="P749" s="2571"/>
      <c r="Q749" s="2571"/>
      <c r="R749" s="2571"/>
      <c r="S749" s="2571"/>
      <c r="T749" s="2571"/>
      <c r="U749" s="2571"/>
      <c r="V749" s="2571"/>
      <c r="W749" s="2571"/>
      <c r="X749" s="2571"/>
      <c r="Y749" s="2571"/>
      <c r="Z749" s="2571"/>
      <c r="AA749" s="2571"/>
    </row>
    <row r="750" spans="1:27" ht="16.5" customHeight="1">
      <c r="A750" s="2571"/>
      <c r="B750" s="2571"/>
      <c r="C750" s="2571"/>
      <c r="D750" s="73"/>
      <c r="E750" s="73"/>
      <c r="F750" s="2629"/>
      <c r="G750" s="2571"/>
      <c r="H750" s="2571"/>
      <c r="I750" s="2571"/>
      <c r="J750" s="2571"/>
      <c r="K750" s="2571"/>
      <c r="L750" s="2571"/>
      <c r="M750" s="2571"/>
      <c r="N750" s="2571"/>
      <c r="O750" s="2571"/>
      <c r="P750" s="2571"/>
      <c r="Q750" s="2571"/>
      <c r="R750" s="2571"/>
      <c r="S750" s="2571"/>
      <c r="T750" s="2571"/>
      <c r="U750" s="2571"/>
      <c r="V750" s="2571"/>
      <c r="W750" s="2571"/>
      <c r="X750" s="2571"/>
      <c r="Y750" s="2571"/>
      <c r="Z750" s="2571"/>
      <c r="AA750" s="2571"/>
    </row>
    <row r="751" spans="1:27" ht="16.5" customHeight="1">
      <c r="A751" s="2571"/>
      <c r="B751" s="2571"/>
      <c r="C751" s="2571"/>
      <c r="D751" s="73"/>
      <c r="E751" s="73"/>
      <c r="F751" s="2629"/>
      <c r="G751" s="2571"/>
      <c r="H751" s="2571"/>
      <c r="I751" s="2571"/>
      <c r="J751" s="2571"/>
      <c r="K751" s="2571"/>
      <c r="L751" s="2571"/>
      <c r="M751" s="2571"/>
      <c r="N751" s="2571"/>
      <c r="O751" s="2571"/>
      <c r="P751" s="2571"/>
      <c r="Q751" s="2571"/>
      <c r="R751" s="2571"/>
      <c r="S751" s="2571"/>
      <c r="T751" s="2571"/>
      <c r="U751" s="2571"/>
      <c r="V751" s="2571"/>
      <c r="W751" s="2571"/>
      <c r="X751" s="2571"/>
      <c r="Y751" s="2571"/>
      <c r="Z751" s="2571"/>
      <c r="AA751" s="2571"/>
    </row>
    <row r="752" spans="1:27" ht="16.5" customHeight="1">
      <c r="A752" s="2571"/>
      <c r="B752" s="2571"/>
      <c r="C752" s="2571"/>
      <c r="D752" s="73"/>
      <c r="E752" s="73"/>
      <c r="F752" s="2629"/>
      <c r="G752" s="2571"/>
      <c r="H752" s="2571"/>
      <c r="I752" s="2571"/>
      <c r="J752" s="2571"/>
      <c r="K752" s="2571"/>
      <c r="L752" s="2571"/>
      <c r="M752" s="2571"/>
      <c r="N752" s="2571"/>
      <c r="O752" s="2571"/>
      <c r="P752" s="2571"/>
      <c r="Q752" s="2571"/>
      <c r="R752" s="2571"/>
      <c r="S752" s="2571"/>
      <c r="T752" s="2571"/>
      <c r="U752" s="2571"/>
      <c r="V752" s="2571"/>
      <c r="W752" s="2571"/>
      <c r="X752" s="2571"/>
      <c r="Y752" s="2571"/>
      <c r="Z752" s="2571"/>
      <c r="AA752" s="2571"/>
    </row>
    <row r="753" spans="1:27" ht="16.5" customHeight="1">
      <c r="A753" s="2571"/>
      <c r="B753" s="2571"/>
      <c r="C753" s="2571"/>
      <c r="D753" s="73"/>
      <c r="E753" s="73"/>
      <c r="F753" s="2629"/>
      <c r="G753" s="2571"/>
      <c r="H753" s="2571"/>
      <c r="I753" s="2571"/>
      <c r="J753" s="2571"/>
      <c r="K753" s="2571"/>
      <c r="L753" s="2571"/>
      <c r="M753" s="2571"/>
      <c r="N753" s="2571"/>
      <c r="O753" s="2571"/>
      <c r="P753" s="2571"/>
      <c r="Q753" s="2571"/>
      <c r="R753" s="2571"/>
      <c r="S753" s="2571"/>
      <c r="T753" s="2571"/>
      <c r="U753" s="2571"/>
      <c r="V753" s="2571"/>
      <c r="W753" s="2571"/>
      <c r="X753" s="2571"/>
      <c r="Y753" s="2571"/>
      <c r="Z753" s="2571"/>
      <c r="AA753" s="2571"/>
    </row>
    <row r="754" spans="1:27" ht="16.5" customHeight="1">
      <c r="A754" s="2571"/>
      <c r="B754" s="2571"/>
      <c r="C754" s="2571"/>
      <c r="D754" s="73"/>
      <c r="E754" s="73"/>
      <c r="F754" s="2629"/>
      <c r="G754" s="2571"/>
      <c r="H754" s="2571"/>
      <c r="I754" s="2571"/>
      <c r="J754" s="2571"/>
      <c r="K754" s="2571"/>
      <c r="L754" s="2571"/>
      <c r="M754" s="2571"/>
      <c r="N754" s="2571"/>
      <c r="O754" s="2571"/>
      <c r="P754" s="2571"/>
      <c r="Q754" s="2571"/>
      <c r="R754" s="2571"/>
      <c r="S754" s="2571"/>
      <c r="T754" s="2571"/>
      <c r="U754" s="2571"/>
      <c r="V754" s="2571"/>
      <c r="W754" s="2571"/>
      <c r="X754" s="2571"/>
      <c r="Y754" s="2571"/>
      <c r="Z754" s="2571"/>
      <c r="AA754" s="2571"/>
    </row>
    <row r="755" spans="1:27" ht="16.5" customHeight="1">
      <c r="A755" s="2571"/>
      <c r="B755" s="2571"/>
      <c r="C755" s="2571"/>
      <c r="D755" s="73"/>
      <c r="E755" s="73"/>
      <c r="F755" s="2629"/>
      <c r="G755" s="2571"/>
      <c r="H755" s="2571"/>
      <c r="I755" s="2571"/>
      <c r="J755" s="2571"/>
      <c r="K755" s="2571"/>
      <c r="L755" s="2571"/>
      <c r="M755" s="2571"/>
      <c r="N755" s="2571"/>
      <c r="O755" s="2571"/>
      <c r="P755" s="2571"/>
      <c r="Q755" s="2571"/>
      <c r="R755" s="2571"/>
      <c r="S755" s="2571"/>
      <c r="T755" s="2571"/>
      <c r="U755" s="2571"/>
      <c r="V755" s="2571"/>
      <c r="W755" s="2571"/>
      <c r="X755" s="2571"/>
      <c r="Y755" s="2571"/>
      <c r="Z755" s="2571"/>
      <c r="AA755" s="2571"/>
    </row>
    <row r="756" spans="1:27" ht="16.5" customHeight="1">
      <c r="A756" s="2571"/>
      <c r="B756" s="2571"/>
      <c r="C756" s="2571"/>
      <c r="D756" s="73"/>
      <c r="E756" s="73"/>
      <c r="F756" s="2629"/>
      <c r="G756" s="2571"/>
      <c r="H756" s="2571"/>
      <c r="I756" s="2571"/>
      <c r="J756" s="2571"/>
      <c r="K756" s="2571"/>
      <c r="L756" s="2571"/>
      <c r="M756" s="2571"/>
      <c r="N756" s="2571"/>
      <c r="O756" s="2571"/>
      <c r="P756" s="2571"/>
      <c r="Q756" s="2571"/>
      <c r="R756" s="2571"/>
      <c r="S756" s="2571"/>
      <c r="T756" s="2571"/>
      <c r="U756" s="2571"/>
      <c r="V756" s="2571"/>
      <c r="W756" s="2571"/>
      <c r="X756" s="2571"/>
      <c r="Y756" s="2571"/>
      <c r="Z756" s="2571"/>
      <c r="AA756" s="2571"/>
    </row>
    <row r="757" spans="1:27" ht="16.5" customHeight="1">
      <c r="A757" s="2571"/>
      <c r="B757" s="2571"/>
      <c r="C757" s="2571"/>
      <c r="D757" s="73"/>
      <c r="E757" s="73"/>
      <c r="F757" s="2629"/>
      <c r="G757" s="2571"/>
      <c r="H757" s="2571"/>
      <c r="I757" s="2571"/>
      <c r="J757" s="2571"/>
      <c r="K757" s="2571"/>
      <c r="L757" s="2571"/>
      <c r="M757" s="2571"/>
      <c r="N757" s="2571"/>
      <c r="O757" s="2571"/>
      <c r="P757" s="2571"/>
      <c r="Q757" s="2571"/>
      <c r="R757" s="2571"/>
      <c r="S757" s="2571"/>
      <c r="T757" s="2571"/>
      <c r="U757" s="2571"/>
      <c r="V757" s="2571"/>
      <c r="W757" s="2571"/>
      <c r="X757" s="2571"/>
      <c r="Y757" s="2571"/>
      <c r="Z757" s="2571"/>
      <c r="AA757" s="2571"/>
    </row>
    <row r="758" spans="1:27" ht="16.5" customHeight="1">
      <c r="A758" s="2571"/>
      <c r="B758" s="2571"/>
      <c r="C758" s="2571"/>
      <c r="D758" s="73"/>
      <c r="E758" s="73"/>
      <c r="F758" s="2629"/>
      <c r="G758" s="2571"/>
      <c r="H758" s="2571"/>
      <c r="I758" s="2571"/>
      <c r="J758" s="2571"/>
      <c r="K758" s="2571"/>
      <c r="L758" s="2571"/>
      <c r="M758" s="2571"/>
      <c r="N758" s="2571"/>
      <c r="O758" s="2571"/>
      <c r="P758" s="2571"/>
      <c r="Q758" s="2571"/>
      <c r="R758" s="2571"/>
      <c r="S758" s="2571"/>
      <c r="T758" s="2571"/>
      <c r="U758" s="2571"/>
      <c r="V758" s="2571"/>
      <c r="W758" s="2571"/>
      <c r="X758" s="2571"/>
      <c r="Y758" s="2571"/>
      <c r="Z758" s="2571"/>
      <c r="AA758" s="2571"/>
    </row>
    <row r="759" spans="1:27" ht="16.5" customHeight="1">
      <c r="A759" s="2571"/>
      <c r="B759" s="2571"/>
      <c r="C759" s="2571"/>
      <c r="D759" s="73"/>
      <c r="E759" s="73"/>
      <c r="F759" s="2629"/>
      <c r="G759" s="2571"/>
      <c r="H759" s="2571"/>
      <c r="I759" s="2571"/>
      <c r="J759" s="2571"/>
      <c r="K759" s="2571"/>
      <c r="L759" s="2571"/>
      <c r="M759" s="2571"/>
      <c r="N759" s="2571"/>
      <c r="O759" s="2571"/>
      <c r="P759" s="2571"/>
      <c r="Q759" s="2571"/>
      <c r="R759" s="2571"/>
      <c r="S759" s="2571"/>
      <c r="T759" s="2571"/>
      <c r="U759" s="2571"/>
      <c r="V759" s="2571"/>
      <c r="W759" s="2571"/>
      <c r="X759" s="2571"/>
      <c r="Y759" s="2571"/>
      <c r="Z759" s="2571"/>
      <c r="AA759" s="2571"/>
    </row>
    <row r="760" spans="1:27" ht="16.5" customHeight="1">
      <c r="A760" s="2571"/>
      <c r="B760" s="2571"/>
      <c r="C760" s="2571"/>
      <c r="D760" s="73"/>
      <c r="E760" s="73"/>
      <c r="F760" s="2629"/>
      <c r="G760" s="2571"/>
      <c r="H760" s="2571"/>
      <c r="I760" s="2571"/>
      <c r="J760" s="2571"/>
      <c r="K760" s="2571"/>
      <c r="L760" s="2571"/>
      <c r="M760" s="2571"/>
      <c r="N760" s="2571"/>
      <c r="O760" s="2571"/>
      <c r="P760" s="2571"/>
      <c r="Q760" s="2571"/>
      <c r="R760" s="2571"/>
      <c r="S760" s="2571"/>
      <c r="T760" s="2571"/>
      <c r="U760" s="2571"/>
      <c r="V760" s="2571"/>
      <c r="W760" s="2571"/>
      <c r="X760" s="2571"/>
      <c r="Y760" s="2571"/>
      <c r="Z760" s="2571"/>
      <c r="AA760" s="2571"/>
    </row>
    <row r="761" spans="1:27" ht="16.5" customHeight="1">
      <c r="A761" s="2571"/>
      <c r="B761" s="2571"/>
      <c r="C761" s="2571"/>
      <c r="D761" s="73"/>
      <c r="E761" s="73"/>
      <c r="F761" s="2629"/>
      <c r="G761" s="2571"/>
      <c r="H761" s="2571"/>
      <c r="I761" s="2571"/>
      <c r="J761" s="2571"/>
      <c r="K761" s="2571"/>
      <c r="L761" s="2571"/>
      <c r="M761" s="2571"/>
      <c r="N761" s="2571"/>
      <c r="O761" s="2571"/>
      <c r="P761" s="2571"/>
      <c r="Q761" s="2571"/>
      <c r="R761" s="2571"/>
      <c r="S761" s="2571"/>
      <c r="T761" s="2571"/>
      <c r="U761" s="2571"/>
      <c r="V761" s="2571"/>
      <c r="W761" s="2571"/>
      <c r="X761" s="2571"/>
      <c r="Y761" s="2571"/>
      <c r="Z761" s="2571"/>
      <c r="AA761" s="2571"/>
    </row>
    <row r="762" spans="1:27" ht="16.5" customHeight="1">
      <c r="A762" s="2571"/>
      <c r="B762" s="2571"/>
      <c r="C762" s="2571"/>
      <c r="D762" s="73"/>
      <c r="E762" s="73"/>
      <c r="F762" s="2629"/>
      <c r="G762" s="2571"/>
      <c r="H762" s="2571"/>
      <c r="I762" s="2571"/>
      <c r="J762" s="2571"/>
      <c r="K762" s="2571"/>
      <c r="L762" s="2571"/>
      <c r="M762" s="2571"/>
      <c r="N762" s="2571"/>
      <c r="O762" s="2571"/>
      <c r="P762" s="2571"/>
      <c r="Q762" s="2571"/>
      <c r="R762" s="2571"/>
      <c r="S762" s="2571"/>
      <c r="T762" s="2571"/>
      <c r="U762" s="2571"/>
      <c r="V762" s="2571"/>
      <c r="W762" s="2571"/>
      <c r="X762" s="2571"/>
      <c r="Y762" s="2571"/>
      <c r="Z762" s="2571"/>
      <c r="AA762" s="2571"/>
    </row>
    <row r="763" spans="1:27" ht="16.5" customHeight="1">
      <c r="A763" s="2571"/>
      <c r="B763" s="2571"/>
      <c r="C763" s="2571"/>
      <c r="D763" s="73"/>
      <c r="E763" s="73"/>
      <c r="F763" s="2629"/>
      <c r="G763" s="2571"/>
      <c r="H763" s="2571"/>
      <c r="I763" s="2571"/>
      <c r="J763" s="2571"/>
      <c r="K763" s="2571"/>
      <c r="L763" s="2571"/>
      <c r="M763" s="2571"/>
      <c r="N763" s="2571"/>
      <c r="O763" s="2571"/>
      <c r="P763" s="2571"/>
      <c r="Q763" s="2571"/>
      <c r="R763" s="2571"/>
      <c r="S763" s="2571"/>
      <c r="T763" s="2571"/>
      <c r="U763" s="2571"/>
      <c r="V763" s="2571"/>
      <c r="W763" s="2571"/>
      <c r="X763" s="2571"/>
      <c r="Y763" s="2571"/>
      <c r="Z763" s="2571"/>
      <c r="AA763" s="2571"/>
    </row>
    <row r="764" spans="1:27" ht="16.5" customHeight="1">
      <c r="A764" s="2571"/>
      <c r="B764" s="2571"/>
      <c r="C764" s="2571"/>
      <c r="D764" s="73"/>
      <c r="E764" s="73"/>
      <c r="F764" s="2629"/>
      <c r="G764" s="2571"/>
      <c r="H764" s="2571"/>
      <c r="I764" s="2571"/>
      <c r="J764" s="2571"/>
      <c r="K764" s="2571"/>
      <c r="L764" s="2571"/>
      <c r="M764" s="2571"/>
      <c r="N764" s="2571"/>
      <c r="O764" s="2571"/>
      <c r="P764" s="2571"/>
      <c r="Q764" s="2571"/>
      <c r="R764" s="2571"/>
      <c r="S764" s="2571"/>
      <c r="T764" s="2571"/>
      <c r="U764" s="2571"/>
      <c r="V764" s="2571"/>
      <c r="W764" s="2571"/>
      <c r="X764" s="2571"/>
      <c r="Y764" s="2571"/>
      <c r="Z764" s="2571"/>
      <c r="AA764" s="2571"/>
    </row>
    <row r="765" spans="1:27" ht="16.5" customHeight="1">
      <c r="A765" s="2571"/>
      <c r="B765" s="2571"/>
      <c r="C765" s="2571"/>
      <c r="D765" s="73"/>
      <c r="E765" s="73"/>
      <c r="F765" s="2629"/>
      <c r="G765" s="2571"/>
      <c r="H765" s="2571"/>
      <c r="I765" s="2571"/>
      <c r="J765" s="2571"/>
      <c r="K765" s="2571"/>
      <c r="L765" s="2571"/>
      <c r="M765" s="2571"/>
      <c r="N765" s="2571"/>
      <c r="O765" s="2571"/>
      <c r="P765" s="2571"/>
      <c r="Q765" s="2571"/>
      <c r="R765" s="2571"/>
      <c r="S765" s="2571"/>
      <c r="T765" s="2571"/>
      <c r="U765" s="2571"/>
      <c r="V765" s="2571"/>
      <c r="W765" s="2571"/>
      <c r="X765" s="2571"/>
      <c r="Y765" s="2571"/>
      <c r="Z765" s="2571"/>
      <c r="AA765" s="2571"/>
    </row>
    <row r="766" spans="1:27" ht="16.5" customHeight="1">
      <c r="A766" s="2571"/>
      <c r="B766" s="2571"/>
      <c r="C766" s="2571"/>
      <c r="D766" s="73"/>
      <c r="E766" s="73"/>
      <c r="F766" s="2629"/>
      <c r="G766" s="2571"/>
      <c r="H766" s="2571"/>
      <c r="I766" s="2571"/>
      <c r="J766" s="2571"/>
      <c r="K766" s="2571"/>
      <c r="L766" s="2571"/>
      <c r="M766" s="2571"/>
      <c r="N766" s="2571"/>
      <c r="O766" s="2571"/>
      <c r="P766" s="2571"/>
      <c r="Q766" s="2571"/>
      <c r="R766" s="2571"/>
      <c r="S766" s="2571"/>
      <c r="T766" s="2571"/>
      <c r="U766" s="2571"/>
      <c r="V766" s="2571"/>
      <c r="W766" s="2571"/>
      <c r="X766" s="2571"/>
      <c r="Y766" s="2571"/>
      <c r="Z766" s="2571"/>
      <c r="AA766" s="2571"/>
    </row>
    <row r="767" spans="1:27" ht="16.5" customHeight="1">
      <c r="A767" s="2571"/>
      <c r="B767" s="2571"/>
      <c r="C767" s="2571"/>
      <c r="D767" s="73"/>
      <c r="E767" s="73"/>
      <c r="F767" s="2629"/>
      <c r="G767" s="2571"/>
      <c r="H767" s="2571"/>
      <c r="I767" s="2571"/>
      <c r="J767" s="2571"/>
      <c r="K767" s="2571"/>
      <c r="L767" s="2571"/>
      <c r="M767" s="2571"/>
      <c r="N767" s="2571"/>
      <c r="O767" s="2571"/>
      <c r="P767" s="2571"/>
      <c r="Q767" s="2571"/>
      <c r="R767" s="2571"/>
      <c r="S767" s="2571"/>
      <c r="T767" s="2571"/>
      <c r="U767" s="2571"/>
      <c r="V767" s="2571"/>
      <c r="W767" s="2571"/>
      <c r="X767" s="2571"/>
      <c r="Y767" s="2571"/>
      <c r="Z767" s="2571"/>
      <c r="AA767" s="2571"/>
    </row>
    <row r="768" spans="1:27" ht="16.5" customHeight="1">
      <c r="A768" s="2571"/>
      <c r="B768" s="2571"/>
      <c r="C768" s="2571"/>
      <c r="D768" s="73"/>
      <c r="E768" s="73"/>
      <c r="F768" s="2629"/>
      <c r="G768" s="2571"/>
      <c r="H768" s="2571"/>
      <c r="I768" s="2571"/>
      <c r="J768" s="2571"/>
      <c r="K768" s="2571"/>
      <c r="L768" s="2571"/>
      <c r="M768" s="2571"/>
      <c r="N768" s="2571"/>
      <c r="O768" s="2571"/>
      <c r="P768" s="2571"/>
      <c r="Q768" s="2571"/>
      <c r="R768" s="2571"/>
      <c r="S768" s="2571"/>
      <c r="T768" s="2571"/>
      <c r="U768" s="2571"/>
      <c r="V768" s="2571"/>
      <c r="W768" s="2571"/>
      <c r="X768" s="2571"/>
      <c r="Y768" s="2571"/>
      <c r="Z768" s="2571"/>
      <c r="AA768" s="2571"/>
    </row>
    <row r="769" spans="1:27" ht="16.5" customHeight="1">
      <c r="A769" s="2571"/>
      <c r="B769" s="2571"/>
      <c r="C769" s="2571"/>
      <c r="D769" s="73"/>
      <c r="E769" s="73"/>
      <c r="F769" s="2629"/>
      <c r="G769" s="2571"/>
      <c r="H769" s="2571"/>
      <c r="I769" s="2571"/>
      <c r="J769" s="2571"/>
      <c r="K769" s="2571"/>
      <c r="L769" s="2571"/>
      <c r="M769" s="2571"/>
      <c r="N769" s="2571"/>
      <c r="O769" s="2571"/>
      <c r="P769" s="2571"/>
      <c r="Q769" s="2571"/>
      <c r="R769" s="2571"/>
      <c r="S769" s="2571"/>
      <c r="T769" s="2571"/>
      <c r="U769" s="2571"/>
      <c r="V769" s="2571"/>
      <c r="W769" s="2571"/>
      <c r="X769" s="2571"/>
      <c r="Y769" s="2571"/>
      <c r="Z769" s="2571"/>
      <c r="AA769" s="2571"/>
    </row>
    <row r="770" spans="1:27" ht="16.5" customHeight="1">
      <c r="A770" s="2571"/>
      <c r="B770" s="2571"/>
      <c r="C770" s="2571"/>
      <c r="D770" s="73"/>
      <c r="E770" s="73"/>
      <c r="F770" s="2629"/>
      <c r="G770" s="2571"/>
      <c r="H770" s="2571"/>
      <c r="I770" s="2571"/>
      <c r="J770" s="2571"/>
      <c r="K770" s="2571"/>
      <c r="L770" s="2571"/>
      <c r="M770" s="2571"/>
      <c r="N770" s="2571"/>
      <c r="O770" s="2571"/>
      <c r="P770" s="2571"/>
      <c r="Q770" s="2571"/>
      <c r="R770" s="2571"/>
      <c r="S770" s="2571"/>
      <c r="T770" s="2571"/>
      <c r="U770" s="2571"/>
      <c r="V770" s="2571"/>
      <c r="W770" s="2571"/>
      <c r="X770" s="2571"/>
      <c r="Y770" s="2571"/>
      <c r="Z770" s="2571"/>
      <c r="AA770" s="2571"/>
    </row>
    <row r="771" spans="1:27" ht="16.5" customHeight="1">
      <c r="A771" s="2571"/>
      <c r="B771" s="2571"/>
      <c r="C771" s="2571"/>
      <c r="D771" s="73"/>
      <c r="E771" s="73"/>
      <c r="F771" s="2629"/>
      <c r="G771" s="2571"/>
      <c r="H771" s="2571"/>
      <c r="I771" s="2571"/>
      <c r="J771" s="2571"/>
      <c r="K771" s="2571"/>
      <c r="L771" s="2571"/>
      <c r="M771" s="2571"/>
      <c r="N771" s="2571"/>
      <c r="O771" s="2571"/>
      <c r="P771" s="2571"/>
      <c r="Q771" s="2571"/>
      <c r="R771" s="2571"/>
      <c r="S771" s="2571"/>
      <c r="T771" s="2571"/>
      <c r="U771" s="2571"/>
      <c r="V771" s="2571"/>
      <c r="W771" s="2571"/>
      <c r="X771" s="2571"/>
      <c r="Y771" s="2571"/>
      <c r="Z771" s="2571"/>
      <c r="AA771" s="2571"/>
    </row>
    <row r="772" spans="1:27" ht="16.5" customHeight="1">
      <c r="A772" s="2571"/>
      <c r="B772" s="2571"/>
      <c r="C772" s="2571"/>
      <c r="D772" s="73"/>
      <c r="E772" s="73"/>
      <c r="F772" s="2629"/>
      <c r="G772" s="2571"/>
      <c r="H772" s="2571"/>
      <c r="I772" s="2571"/>
      <c r="J772" s="2571"/>
      <c r="K772" s="2571"/>
      <c r="L772" s="2571"/>
      <c r="M772" s="2571"/>
      <c r="N772" s="2571"/>
      <c r="O772" s="2571"/>
      <c r="P772" s="2571"/>
      <c r="Q772" s="2571"/>
      <c r="R772" s="2571"/>
      <c r="S772" s="2571"/>
      <c r="T772" s="2571"/>
      <c r="U772" s="2571"/>
      <c r="V772" s="2571"/>
      <c r="W772" s="2571"/>
      <c r="X772" s="2571"/>
      <c r="Y772" s="2571"/>
      <c r="Z772" s="2571"/>
      <c r="AA772" s="2571"/>
    </row>
    <row r="773" spans="1:27" ht="16.5" customHeight="1">
      <c r="A773" s="2571"/>
      <c r="B773" s="2571"/>
      <c r="C773" s="2571"/>
      <c r="D773" s="73"/>
      <c r="E773" s="73"/>
      <c r="F773" s="2629"/>
      <c r="G773" s="2571"/>
      <c r="H773" s="2571"/>
      <c r="I773" s="2571"/>
      <c r="J773" s="2571"/>
      <c r="K773" s="2571"/>
      <c r="L773" s="2571"/>
      <c r="M773" s="2571"/>
      <c r="N773" s="2571"/>
      <c r="O773" s="2571"/>
      <c r="P773" s="2571"/>
      <c r="Q773" s="2571"/>
      <c r="R773" s="2571"/>
      <c r="S773" s="2571"/>
      <c r="T773" s="2571"/>
      <c r="U773" s="2571"/>
      <c r="V773" s="2571"/>
      <c r="W773" s="2571"/>
      <c r="X773" s="2571"/>
      <c r="Y773" s="2571"/>
      <c r="Z773" s="2571"/>
      <c r="AA773" s="2571"/>
    </row>
    <row r="774" spans="1:27" ht="16.5" customHeight="1">
      <c r="A774" s="2571"/>
      <c r="B774" s="2571"/>
      <c r="C774" s="2571"/>
      <c r="D774" s="73"/>
      <c r="E774" s="73"/>
      <c r="F774" s="2629"/>
      <c r="G774" s="2571"/>
      <c r="H774" s="2571"/>
      <c r="I774" s="2571"/>
      <c r="J774" s="2571"/>
      <c r="K774" s="2571"/>
      <c r="L774" s="2571"/>
      <c r="M774" s="2571"/>
      <c r="N774" s="2571"/>
      <c r="O774" s="2571"/>
      <c r="P774" s="2571"/>
      <c r="Q774" s="2571"/>
      <c r="R774" s="2571"/>
      <c r="S774" s="2571"/>
      <c r="T774" s="2571"/>
      <c r="U774" s="2571"/>
      <c r="V774" s="2571"/>
      <c r="W774" s="2571"/>
      <c r="X774" s="2571"/>
      <c r="Y774" s="2571"/>
      <c r="Z774" s="2571"/>
      <c r="AA774" s="2571"/>
    </row>
    <row r="775" spans="1:27" ht="16.5" customHeight="1">
      <c r="A775" s="2571"/>
      <c r="B775" s="2571"/>
      <c r="C775" s="2571"/>
      <c r="D775" s="73"/>
      <c r="E775" s="73"/>
      <c r="F775" s="2629"/>
      <c r="G775" s="2571"/>
      <c r="H775" s="2571"/>
      <c r="I775" s="2571"/>
      <c r="J775" s="2571"/>
      <c r="K775" s="2571"/>
      <c r="L775" s="2571"/>
      <c r="M775" s="2571"/>
      <c r="N775" s="2571"/>
      <c r="O775" s="2571"/>
      <c r="P775" s="2571"/>
      <c r="Q775" s="2571"/>
      <c r="R775" s="2571"/>
      <c r="S775" s="2571"/>
      <c r="T775" s="2571"/>
      <c r="U775" s="2571"/>
      <c r="V775" s="2571"/>
      <c r="W775" s="2571"/>
      <c r="X775" s="2571"/>
      <c r="Y775" s="2571"/>
      <c r="Z775" s="2571"/>
      <c r="AA775" s="2571"/>
    </row>
    <row r="776" spans="1:27" ht="16.5" customHeight="1">
      <c r="A776" s="2571"/>
      <c r="B776" s="2571"/>
      <c r="C776" s="2571"/>
      <c r="D776" s="73"/>
      <c r="E776" s="73"/>
      <c r="F776" s="2629"/>
      <c r="G776" s="2571"/>
      <c r="H776" s="2571"/>
      <c r="I776" s="2571"/>
      <c r="J776" s="2571"/>
      <c r="K776" s="2571"/>
      <c r="L776" s="2571"/>
      <c r="M776" s="2571"/>
      <c r="N776" s="2571"/>
      <c r="O776" s="2571"/>
      <c r="P776" s="2571"/>
      <c r="Q776" s="2571"/>
      <c r="R776" s="2571"/>
      <c r="S776" s="2571"/>
      <c r="T776" s="2571"/>
      <c r="U776" s="2571"/>
      <c r="V776" s="2571"/>
      <c r="W776" s="2571"/>
      <c r="X776" s="2571"/>
      <c r="Y776" s="2571"/>
      <c r="Z776" s="2571"/>
      <c r="AA776" s="2571"/>
    </row>
    <row r="777" spans="1:27" ht="16.5" customHeight="1">
      <c r="A777" s="2571"/>
      <c r="B777" s="2571"/>
      <c r="C777" s="2571"/>
      <c r="D777" s="73"/>
      <c r="E777" s="73"/>
      <c r="F777" s="2629"/>
      <c r="G777" s="2571"/>
      <c r="H777" s="2571"/>
      <c r="I777" s="2571"/>
      <c r="J777" s="2571"/>
      <c r="K777" s="2571"/>
      <c r="L777" s="2571"/>
      <c r="M777" s="2571"/>
      <c r="N777" s="2571"/>
      <c r="O777" s="2571"/>
      <c r="P777" s="2571"/>
      <c r="Q777" s="2571"/>
      <c r="R777" s="2571"/>
      <c r="S777" s="2571"/>
      <c r="T777" s="2571"/>
      <c r="U777" s="2571"/>
      <c r="V777" s="2571"/>
      <c r="W777" s="2571"/>
      <c r="X777" s="2571"/>
      <c r="Y777" s="2571"/>
      <c r="Z777" s="2571"/>
      <c r="AA777" s="2571"/>
    </row>
    <row r="778" spans="1:27" ht="16.5" customHeight="1">
      <c r="A778" s="2571"/>
      <c r="B778" s="2571"/>
      <c r="C778" s="2571"/>
      <c r="D778" s="73"/>
      <c r="E778" s="73"/>
      <c r="F778" s="2629"/>
      <c r="G778" s="2571"/>
      <c r="H778" s="2571"/>
      <c r="I778" s="2571"/>
      <c r="J778" s="2571"/>
      <c r="K778" s="2571"/>
      <c r="L778" s="2571"/>
      <c r="M778" s="2571"/>
      <c r="N778" s="2571"/>
      <c r="O778" s="2571"/>
      <c r="P778" s="2571"/>
      <c r="Q778" s="2571"/>
      <c r="R778" s="2571"/>
      <c r="S778" s="2571"/>
      <c r="T778" s="2571"/>
      <c r="U778" s="2571"/>
      <c r="V778" s="2571"/>
      <c r="W778" s="2571"/>
      <c r="X778" s="2571"/>
      <c r="Y778" s="2571"/>
      <c r="Z778" s="2571"/>
      <c r="AA778" s="2571"/>
    </row>
    <row r="779" spans="1:27" ht="16.5" customHeight="1">
      <c r="A779" s="2571"/>
      <c r="B779" s="2571"/>
      <c r="C779" s="2571"/>
      <c r="D779" s="73"/>
      <c r="E779" s="73"/>
      <c r="F779" s="2629"/>
      <c r="G779" s="2571"/>
      <c r="H779" s="2571"/>
      <c r="I779" s="2571"/>
      <c r="J779" s="2571"/>
      <c r="K779" s="2571"/>
      <c r="L779" s="2571"/>
      <c r="M779" s="2571"/>
      <c r="N779" s="2571"/>
      <c r="O779" s="2571"/>
      <c r="P779" s="2571"/>
      <c r="Q779" s="2571"/>
      <c r="R779" s="2571"/>
      <c r="S779" s="2571"/>
      <c r="T779" s="2571"/>
      <c r="U779" s="2571"/>
      <c r="V779" s="2571"/>
      <c r="W779" s="2571"/>
      <c r="X779" s="2571"/>
      <c r="Y779" s="2571"/>
      <c r="Z779" s="2571"/>
      <c r="AA779" s="2571"/>
    </row>
    <row r="780" spans="1:27" ht="16.5" customHeight="1">
      <c r="A780" s="2571"/>
      <c r="B780" s="2571"/>
      <c r="C780" s="2571"/>
      <c r="D780" s="73"/>
      <c r="E780" s="73"/>
      <c r="F780" s="2629"/>
      <c r="G780" s="2571"/>
      <c r="H780" s="2571"/>
      <c r="I780" s="2571"/>
      <c r="J780" s="2571"/>
      <c r="K780" s="2571"/>
      <c r="L780" s="2571"/>
      <c r="M780" s="2571"/>
      <c r="N780" s="2571"/>
      <c r="O780" s="2571"/>
      <c r="P780" s="2571"/>
      <c r="Q780" s="2571"/>
      <c r="R780" s="2571"/>
      <c r="S780" s="2571"/>
      <c r="T780" s="2571"/>
      <c r="U780" s="2571"/>
      <c r="V780" s="2571"/>
      <c r="W780" s="2571"/>
      <c r="X780" s="2571"/>
      <c r="Y780" s="2571"/>
      <c r="Z780" s="2571"/>
      <c r="AA780" s="2571"/>
    </row>
    <row r="781" spans="1:27" ht="16.5" customHeight="1">
      <c r="A781" s="2571"/>
      <c r="B781" s="2571"/>
      <c r="C781" s="2571"/>
      <c r="D781" s="73"/>
      <c r="E781" s="73"/>
      <c r="F781" s="2629"/>
      <c r="G781" s="2571"/>
      <c r="H781" s="2571"/>
      <c r="I781" s="2571"/>
      <c r="J781" s="2571"/>
      <c r="K781" s="2571"/>
      <c r="L781" s="2571"/>
      <c r="M781" s="2571"/>
      <c r="N781" s="2571"/>
      <c r="O781" s="2571"/>
      <c r="P781" s="2571"/>
      <c r="Q781" s="2571"/>
      <c r="R781" s="2571"/>
      <c r="S781" s="2571"/>
      <c r="T781" s="2571"/>
      <c r="U781" s="2571"/>
      <c r="V781" s="2571"/>
      <c r="W781" s="2571"/>
      <c r="X781" s="2571"/>
      <c r="Y781" s="2571"/>
      <c r="Z781" s="2571"/>
      <c r="AA781" s="2571"/>
    </row>
    <row r="782" spans="1:27" ht="16.5" customHeight="1">
      <c r="A782" s="2571"/>
      <c r="B782" s="2571"/>
      <c r="C782" s="2571"/>
      <c r="D782" s="73"/>
      <c r="E782" s="73"/>
      <c r="F782" s="2629"/>
      <c r="G782" s="2571"/>
      <c r="H782" s="2571"/>
      <c r="I782" s="2571"/>
      <c r="J782" s="2571"/>
      <c r="K782" s="2571"/>
      <c r="L782" s="2571"/>
      <c r="M782" s="2571"/>
      <c r="N782" s="2571"/>
      <c r="O782" s="2571"/>
      <c r="P782" s="2571"/>
      <c r="Q782" s="2571"/>
      <c r="R782" s="2571"/>
      <c r="S782" s="2571"/>
      <c r="T782" s="2571"/>
      <c r="U782" s="2571"/>
      <c r="V782" s="2571"/>
      <c r="W782" s="2571"/>
      <c r="X782" s="2571"/>
      <c r="Y782" s="2571"/>
      <c r="Z782" s="2571"/>
      <c r="AA782" s="2571"/>
    </row>
    <row r="783" spans="1:27" ht="16.5" customHeight="1">
      <c r="A783" s="2571"/>
      <c r="B783" s="2571"/>
      <c r="C783" s="2571"/>
      <c r="D783" s="73"/>
      <c r="E783" s="73"/>
      <c r="F783" s="2629"/>
      <c r="G783" s="2571"/>
      <c r="H783" s="2571"/>
      <c r="I783" s="2571"/>
      <c r="J783" s="2571"/>
      <c r="K783" s="2571"/>
      <c r="L783" s="2571"/>
      <c r="M783" s="2571"/>
      <c r="N783" s="2571"/>
      <c r="O783" s="2571"/>
      <c r="P783" s="2571"/>
      <c r="Q783" s="2571"/>
      <c r="R783" s="2571"/>
      <c r="S783" s="2571"/>
      <c r="T783" s="2571"/>
      <c r="U783" s="2571"/>
      <c r="V783" s="2571"/>
      <c r="W783" s="2571"/>
      <c r="X783" s="2571"/>
      <c r="Y783" s="2571"/>
      <c r="Z783" s="2571"/>
      <c r="AA783" s="2571"/>
    </row>
    <row r="784" spans="1:27" ht="16.5" customHeight="1">
      <c r="A784" s="2571"/>
      <c r="B784" s="2571"/>
      <c r="C784" s="2571"/>
      <c r="D784" s="73"/>
      <c r="E784" s="73"/>
      <c r="F784" s="2629"/>
      <c r="G784" s="2571"/>
      <c r="H784" s="2571"/>
      <c r="I784" s="2571"/>
      <c r="J784" s="2571"/>
      <c r="K784" s="2571"/>
      <c r="L784" s="2571"/>
      <c r="M784" s="2571"/>
      <c r="N784" s="2571"/>
      <c r="O784" s="2571"/>
      <c r="P784" s="2571"/>
      <c r="Q784" s="2571"/>
      <c r="R784" s="2571"/>
      <c r="S784" s="2571"/>
      <c r="T784" s="2571"/>
      <c r="U784" s="2571"/>
      <c r="V784" s="2571"/>
      <c r="W784" s="2571"/>
      <c r="X784" s="2571"/>
      <c r="Y784" s="2571"/>
      <c r="Z784" s="2571"/>
      <c r="AA784" s="2571"/>
    </row>
    <row r="785" spans="1:27" ht="16.5" customHeight="1">
      <c r="A785" s="2571"/>
      <c r="B785" s="2571"/>
      <c r="C785" s="2571"/>
      <c r="D785" s="73"/>
      <c r="E785" s="73"/>
      <c r="F785" s="2629"/>
      <c r="G785" s="2571"/>
      <c r="H785" s="2571"/>
      <c r="I785" s="2571"/>
      <c r="J785" s="2571"/>
      <c r="K785" s="2571"/>
      <c r="L785" s="2571"/>
      <c r="M785" s="2571"/>
      <c r="N785" s="2571"/>
      <c r="O785" s="2571"/>
      <c r="P785" s="2571"/>
      <c r="Q785" s="2571"/>
      <c r="R785" s="2571"/>
      <c r="S785" s="2571"/>
      <c r="T785" s="2571"/>
      <c r="U785" s="2571"/>
      <c r="V785" s="2571"/>
      <c r="W785" s="2571"/>
      <c r="X785" s="2571"/>
      <c r="Y785" s="2571"/>
      <c r="Z785" s="2571"/>
      <c r="AA785" s="2571"/>
    </row>
    <row r="786" spans="1:27" ht="16.5" customHeight="1">
      <c r="A786" s="2571"/>
      <c r="B786" s="2571"/>
      <c r="C786" s="2571"/>
      <c r="D786" s="73"/>
      <c r="E786" s="73"/>
      <c r="F786" s="2629"/>
      <c r="G786" s="2571"/>
      <c r="H786" s="2571"/>
      <c r="I786" s="2571"/>
      <c r="J786" s="2571"/>
      <c r="K786" s="2571"/>
      <c r="L786" s="2571"/>
      <c r="M786" s="2571"/>
      <c r="N786" s="2571"/>
      <c r="O786" s="2571"/>
      <c r="P786" s="2571"/>
      <c r="Q786" s="2571"/>
      <c r="R786" s="2571"/>
      <c r="S786" s="2571"/>
      <c r="T786" s="2571"/>
      <c r="U786" s="2571"/>
      <c r="V786" s="2571"/>
      <c r="W786" s="2571"/>
      <c r="X786" s="2571"/>
      <c r="Y786" s="2571"/>
      <c r="Z786" s="2571"/>
      <c r="AA786" s="2571"/>
    </row>
    <row r="787" spans="1:27" ht="16.5" customHeight="1">
      <c r="A787" s="2571"/>
      <c r="B787" s="2571"/>
      <c r="C787" s="2571"/>
      <c r="D787" s="73"/>
      <c r="E787" s="73"/>
      <c r="F787" s="2629"/>
      <c r="G787" s="2571"/>
      <c r="H787" s="2571"/>
      <c r="I787" s="2571"/>
      <c r="J787" s="2571"/>
      <c r="K787" s="2571"/>
      <c r="L787" s="2571"/>
      <c r="M787" s="2571"/>
      <c r="N787" s="2571"/>
      <c r="O787" s="2571"/>
      <c r="P787" s="2571"/>
      <c r="Q787" s="2571"/>
      <c r="R787" s="2571"/>
      <c r="S787" s="2571"/>
      <c r="T787" s="2571"/>
      <c r="U787" s="2571"/>
      <c r="V787" s="2571"/>
      <c r="W787" s="2571"/>
      <c r="X787" s="2571"/>
      <c r="Y787" s="2571"/>
      <c r="Z787" s="2571"/>
      <c r="AA787" s="2571"/>
    </row>
    <row r="788" spans="1:27" ht="16.5" customHeight="1">
      <c r="A788" s="2571"/>
      <c r="B788" s="2571"/>
      <c r="C788" s="2571"/>
      <c r="D788" s="73"/>
      <c r="E788" s="73"/>
      <c r="F788" s="2629"/>
      <c r="G788" s="2571"/>
      <c r="H788" s="2571"/>
      <c r="I788" s="2571"/>
      <c r="J788" s="2571"/>
      <c r="K788" s="2571"/>
      <c r="L788" s="2571"/>
      <c r="M788" s="2571"/>
      <c r="N788" s="2571"/>
      <c r="O788" s="2571"/>
      <c r="P788" s="2571"/>
      <c r="Q788" s="2571"/>
      <c r="R788" s="2571"/>
      <c r="S788" s="2571"/>
      <c r="T788" s="2571"/>
      <c r="U788" s="2571"/>
      <c r="V788" s="2571"/>
      <c r="W788" s="2571"/>
      <c r="X788" s="2571"/>
      <c r="Y788" s="2571"/>
      <c r="Z788" s="2571"/>
      <c r="AA788" s="2571"/>
    </row>
    <row r="789" spans="1:27" ht="16.5" customHeight="1">
      <c r="A789" s="2571"/>
      <c r="B789" s="2571"/>
      <c r="C789" s="2571"/>
      <c r="D789" s="73"/>
      <c r="E789" s="73"/>
      <c r="F789" s="2629"/>
      <c r="G789" s="2571"/>
      <c r="H789" s="2571"/>
      <c r="I789" s="2571"/>
      <c r="J789" s="2571"/>
      <c r="K789" s="2571"/>
      <c r="L789" s="2571"/>
      <c r="M789" s="2571"/>
      <c r="N789" s="2571"/>
      <c r="O789" s="2571"/>
      <c r="P789" s="2571"/>
      <c r="Q789" s="2571"/>
      <c r="R789" s="2571"/>
      <c r="S789" s="2571"/>
      <c r="T789" s="2571"/>
      <c r="U789" s="2571"/>
      <c r="V789" s="2571"/>
      <c r="W789" s="2571"/>
      <c r="X789" s="2571"/>
      <c r="Y789" s="2571"/>
      <c r="Z789" s="2571"/>
      <c r="AA789" s="2571"/>
    </row>
    <row r="790" spans="1:27" ht="16.5" customHeight="1">
      <c r="A790" s="2571"/>
      <c r="B790" s="2571"/>
      <c r="C790" s="2571"/>
      <c r="D790" s="73"/>
      <c r="E790" s="73"/>
      <c r="F790" s="2629"/>
      <c r="G790" s="2571"/>
      <c r="H790" s="2571"/>
      <c r="I790" s="2571"/>
      <c r="J790" s="2571"/>
      <c r="K790" s="2571"/>
      <c r="L790" s="2571"/>
      <c r="M790" s="2571"/>
      <c r="N790" s="2571"/>
      <c r="O790" s="2571"/>
      <c r="P790" s="2571"/>
      <c r="Q790" s="2571"/>
      <c r="R790" s="2571"/>
      <c r="S790" s="2571"/>
      <c r="T790" s="2571"/>
      <c r="U790" s="2571"/>
      <c r="V790" s="2571"/>
      <c r="W790" s="2571"/>
      <c r="X790" s="2571"/>
      <c r="Y790" s="2571"/>
      <c r="Z790" s="2571"/>
      <c r="AA790" s="2571"/>
    </row>
    <row r="791" spans="1:27" ht="16.5" customHeight="1">
      <c r="A791" s="2571"/>
      <c r="B791" s="2571"/>
      <c r="C791" s="2571"/>
      <c r="D791" s="73"/>
      <c r="E791" s="73"/>
      <c r="F791" s="2629"/>
      <c r="G791" s="2571"/>
      <c r="H791" s="2571"/>
      <c r="I791" s="2571"/>
      <c r="J791" s="2571"/>
      <c r="K791" s="2571"/>
      <c r="L791" s="2571"/>
      <c r="M791" s="2571"/>
      <c r="N791" s="2571"/>
      <c r="O791" s="2571"/>
      <c r="P791" s="2571"/>
      <c r="Q791" s="2571"/>
      <c r="R791" s="2571"/>
      <c r="S791" s="2571"/>
      <c r="T791" s="2571"/>
      <c r="U791" s="2571"/>
      <c r="V791" s="2571"/>
      <c r="W791" s="2571"/>
      <c r="X791" s="2571"/>
      <c r="Y791" s="2571"/>
      <c r="Z791" s="2571"/>
      <c r="AA791" s="2571"/>
    </row>
    <row r="792" spans="1:27" ht="16.5" customHeight="1">
      <c r="A792" s="2571"/>
      <c r="B792" s="2571"/>
      <c r="C792" s="2571"/>
      <c r="D792" s="73"/>
      <c r="E792" s="73"/>
      <c r="F792" s="2629"/>
      <c r="G792" s="2571"/>
      <c r="H792" s="2571"/>
      <c r="I792" s="2571"/>
      <c r="J792" s="2571"/>
      <c r="K792" s="2571"/>
      <c r="L792" s="2571"/>
      <c r="M792" s="2571"/>
      <c r="N792" s="2571"/>
      <c r="O792" s="2571"/>
      <c r="P792" s="2571"/>
      <c r="Q792" s="2571"/>
      <c r="R792" s="2571"/>
      <c r="S792" s="2571"/>
      <c r="T792" s="2571"/>
      <c r="U792" s="2571"/>
      <c r="V792" s="2571"/>
      <c r="W792" s="2571"/>
      <c r="X792" s="2571"/>
      <c r="Y792" s="2571"/>
      <c r="Z792" s="2571"/>
      <c r="AA792" s="2571"/>
    </row>
    <row r="793" spans="1:27" ht="16.5" customHeight="1">
      <c r="A793" s="2571"/>
      <c r="B793" s="2571"/>
      <c r="C793" s="2571"/>
      <c r="D793" s="73"/>
      <c r="E793" s="73"/>
      <c r="F793" s="2629"/>
      <c r="G793" s="2571"/>
      <c r="H793" s="2571"/>
      <c r="I793" s="2571"/>
      <c r="J793" s="2571"/>
      <c r="K793" s="2571"/>
      <c r="L793" s="2571"/>
      <c r="M793" s="2571"/>
      <c r="N793" s="2571"/>
      <c r="O793" s="2571"/>
      <c r="P793" s="2571"/>
      <c r="Q793" s="2571"/>
      <c r="R793" s="2571"/>
      <c r="S793" s="2571"/>
      <c r="T793" s="2571"/>
      <c r="U793" s="2571"/>
      <c r="V793" s="2571"/>
      <c r="W793" s="2571"/>
      <c r="X793" s="2571"/>
      <c r="Y793" s="2571"/>
      <c r="Z793" s="2571"/>
      <c r="AA793" s="2571"/>
    </row>
    <row r="794" spans="1:27" ht="16.5" customHeight="1">
      <c r="A794" s="2571"/>
      <c r="B794" s="2571"/>
      <c r="C794" s="2571"/>
      <c r="D794" s="73"/>
      <c r="E794" s="73"/>
      <c r="F794" s="2629"/>
      <c r="G794" s="2571"/>
      <c r="H794" s="2571"/>
      <c r="I794" s="2571"/>
      <c r="J794" s="2571"/>
      <c r="K794" s="2571"/>
      <c r="L794" s="2571"/>
      <c r="M794" s="2571"/>
      <c r="N794" s="2571"/>
      <c r="O794" s="2571"/>
      <c r="P794" s="2571"/>
      <c r="Q794" s="2571"/>
      <c r="R794" s="2571"/>
      <c r="S794" s="2571"/>
      <c r="T794" s="2571"/>
      <c r="U794" s="2571"/>
      <c r="V794" s="2571"/>
      <c r="W794" s="2571"/>
      <c r="X794" s="2571"/>
      <c r="Y794" s="2571"/>
      <c r="Z794" s="2571"/>
      <c r="AA794" s="2571"/>
    </row>
    <row r="795" spans="1:27" ht="16.5" customHeight="1">
      <c r="A795" s="2571"/>
      <c r="B795" s="2571"/>
      <c r="C795" s="2571"/>
      <c r="D795" s="73"/>
      <c r="E795" s="73"/>
      <c r="F795" s="2629"/>
      <c r="G795" s="2571"/>
      <c r="H795" s="2571"/>
      <c r="I795" s="2571"/>
      <c r="J795" s="2571"/>
      <c r="K795" s="2571"/>
      <c r="L795" s="2571"/>
      <c r="M795" s="2571"/>
      <c r="N795" s="2571"/>
      <c r="O795" s="2571"/>
      <c r="P795" s="2571"/>
      <c r="Q795" s="2571"/>
      <c r="R795" s="2571"/>
      <c r="S795" s="2571"/>
      <c r="T795" s="2571"/>
      <c r="U795" s="2571"/>
      <c r="V795" s="2571"/>
      <c r="W795" s="2571"/>
      <c r="X795" s="2571"/>
      <c r="Y795" s="2571"/>
      <c r="Z795" s="2571"/>
      <c r="AA795" s="2571"/>
    </row>
    <row r="796" spans="1:27" ht="16.5" customHeight="1">
      <c r="A796" s="2571"/>
      <c r="B796" s="2571"/>
      <c r="C796" s="2571"/>
      <c r="D796" s="73"/>
      <c r="E796" s="73"/>
      <c r="F796" s="2629"/>
      <c r="G796" s="2571"/>
      <c r="H796" s="2571"/>
      <c r="I796" s="2571"/>
      <c r="J796" s="2571"/>
      <c r="K796" s="2571"/>
      <c r="L796" s="2571"/>
      <c r="M796" s="2571"/>
      <c r="N796" s="2571"/>
      <c r="O796" s="2571"/>
      <c r="P796" s="2571"/>
      <c r="Q796" s="2571"/>
      <c r="R796" s="2571"/>
      <c r="S796" s="2571"/>
      <c r="T796" s="2571"/>
      <c r="U796" s="2571"/>
      <c r="V796" s="2571"/>
      <c r="W796" s="2571"/>
      <c r="X796" s="2571"/>
      <c r="Y796" s="2571"/>
      <c r="Z796" s="2571"/>
      <c r="AA796" s="2571"/>
    </row>
    <row r="797" spans="1:27" ht="16.5" customHeight="1">
      <c r="A797" s="2571"/>
      <c r="B797" s="2571"/>
      <c r="C797" s="2571"/>
      <c r="D797" s="73"/>
      <c r="E797" s="73"/>
      <c r="F797" s="2629"/>
      <c r="G797" s="2571"/>
      <c r="H797" s="2571"/>
      <c r="I797" s="2571"/>
      <c r="J797" s="2571"/>
      <c r="K797" s="2571"/>
      <c r="L797" s="2571"/>
      <c r="M797" s="2571"/>
      <c r="N797" s="2571"/>
      <c r="O797" s="2571"/>
      <c r="P797" s="2571"/>
      <c r="Q797" s="2571"/>
      <c r="R797" s="2571"/>
      <c r="S797" s="2571"/>
      <c r="T797" s="2571"/>
      <c r="U797" s="2571"/>
      <c r="V797" s="2571"/>
      <c r="W797" s="2571"/>
      <c r="X797" s="2571"/>
      <c r="Y797" s="2571"/>
      <c r="Z797" s="2571"/>
      <c r="AA797" s="2571"/>
    </row>
    <row r="798" spans="1:27" ht="16.5" customHeight="1">
      <c r="A798" s="2571"/>
      <c r="B798" s="2571"/>
      <c r="C798" s="2571"/>
      <c r="D798" s="73"/>
      <c r="E798" s="73"/>
      <c r="F798" s="2629"/>
      <c r="G798" s="2571"/>
      <c r="H798" s="2571"/>
      <c r="I798" s="2571"/>
      <c r="J798" s="2571"/>
      <c r="K798" s="2571"/>
      <c r="L798" s="2571"/>
      <c r="M798" s="2571"/>
      <c r="N798" s="2571"/>
      <c r="O798" s="2571"/>
      <c r="P798" s="2571"/>
      <c r="Q798" s="2571"/>
      <c r="R798" s="2571"/>
      <c r="S798" s="2571"/>
      <c r="T798" s="2571"/>
      <c r="U798" s="2571"/>
      <c r="V798" s="2571"/>
      <c r="W798" s="2571"/>
      <c r="X798" s="2571"/>
      <c r="Y798" s="2571"/>
      <c r="Z798" s="2571"/>
      <c r="AA798" s="2571"/>
    </row>
    <row r="799" spans="1:27" ht="16.5" customHeight="1">
      <c r="A799" s="2571"/>
      <c r="B799" s="2571"/>
      <c r="C799" s="2571"/>
      <c r="D799" s="73"/>
      <c r="E799" s="73"/>
      <c r="F799" s="2629"/>
      <c r="G799" s="2571"/>
      <c r="H799" s="2571"/>
      <c r="I799" s="2571"/>
      <c r="J799" s="2571"/>
      <c r="K799" s="2571"/>
      <c r="L799" s="2571"/>
      <c r="M799" s="2571"/>
      <c r="N799" s="2571"/>
      <c r="O799" s="2571"/>
      <c r="P799" s="2571"/>
      <c r="Q799" s="2571"/>
      <c r="R799" s="2571"/>
      <c r="S799" s="2571"/>
      <c r="T799" s="2571"/>
      <c r="U799" s="2571"/>
      <c r="V799" s="2571"/>
      <c r="W799" s="2571"/>
      <c r="X799" s="2571"/>
      <c r="Y799" s="2571"/>
      <c r="Z799" s="2571"/>
      <c r="AA799" s="2571"/>
    </row>
    <row r="800" spans="1:27" ht="16.5" customHeight="1">
      <c r="A800" s="2571"/>
      <c r="B800" s="2571"/>
      <c r="C800" s="2571"/>
      <c r="D800" s="73"/>
      <c r="E800" s="73"/>
      <c r="F800" s="2629"/>
      <c r="G800" s="2571"/>
      <c r="H800" s="2571"/>
      <c r="I800" s="2571"/>
      <c r="J800" s="2571"/>
      <c r="K800" s="2571"/>
      <c r="L800" s="2571"/>
      <c r="M800" s="2571"/>
      <c r="N800" s="2571"/>
      <c r="O800" s="2571"/>
      <c r="P800" s="2571"/>
      <c r="Q800" s="2571"/>
      <c r="R800" s="2571"/>
      <c r="S800" s="2571"/>
      <c r="T800" s="2571"/>
      <c r="U800" s="2571"/>
      <c r="V800" s="2571"/>
      <c r="W800" s="2571"/>
      <c r="X800" s="2571"/>
      <c r="Y800" s="2571"/>
      <c r="Z800" s="2571"/>
      <c r="AA800" s="2571"/>
    </row>
    <row r="801" spans="1:27" ht="16.5" customHeight="1">
      <c r="A801" s="2571"/>
      <c r="B801" s="2571"/>
      <c r="C801" s="2571"/>
      <c r="D801" s="73"/>
      <c r="E801" s="73"/>
      <c r="F801" s="2629"/>
      <c r="G801" s="2571"/>
      <c r="H801" s="2571"/>
      <c r="I801" s="2571"/>
      <c r="J801" s="2571"/>
      <c r="K801" s="2571"/>
      <c r="L801" s="2571"/>
      <c r="M801" s="2571"/>
      <c r="N801" s="2571"/>
      <c r="O801" s="2571"/>
      <c r="P801" s="2571"/>
      <c r="Q801" s="2571"/>
      <c r="R801" s="2571"/>
      <c r="S801" s="2571"/>
      <c r="T801" s="2571"/>
      <c r="U801" s="2571"/>
      <c r="V801" s="2571"/>
      <c r="W801" s="2571"/>
      <c r="X801" s="2571"/>
      <c r="Y801" s="2571"/>
      <c r="Z801" s="2571"/>
      <c r="AA801" s="2571"/>
    </row>
    <row r="802" spans="1:27" ht="16.5" customHeight="1">
      <c r="A802" s="2571"/>
      <c r="B802" s="2571"/>
      <c r="C802" s="2571"/>
      <c r="D802" s="73"/>
      <c r="E802" s="73"/>
      <c r="F802" s="2629"/>
      <c r="G802" s="2571"/>
      <c r="H802" s="2571"/>
      <c r="I802" s="2571"/>
      <c r="J802" s="2571"/>
      <c r="K802" s="2571"/>
      <c r="L802" s="2571"/>
      <c r="M802" s="2571"/>
      <c r="N802" s="2571"/>
      <c r="O802" s="2571"/>
      <c r="P802" s="2571"/>
      <c r="Q802" s="2571"/>
      <c r="R802" s="2571"/>
      <c r="S802" s="2571"/>
      <c r="T802" s="2571"/>
      <c r="U802" s="2571"/>
      <c r="V802" s="2571"/>
      <c r="W802" s="2571"/>
      <c r="X802" s="2571"/>
      <c r="Y802" s="2571"/>
      <c r="Z802" s="2571"/>
      <c r="AA802" s="2571"/>
    </row>
    <row r="803" spans="1:27" ht="16.5" customHeight="1">
      <c r="A803" s="2571"/>
      <c r="B803" s="2571"/>
      <c r="C803" s="2571"/>
      <c r="D803" s="73"/>
      <c r="E803" s="73"/>
      <c r="F803" s="2629"/>
      <c r="G803" s="2571"/>
      <c r="H803" s="2571"/>
      <c r="I803" s="2571"/>
      <c r="J803" s="2571"/>
      <c r="K803" s="2571"/>
      <c r="L803" s="2571"/>
      <c r="M803" s="2571"/>
      <c r="N803" s="2571"/>
      <c r="O803" s="2571"/>
      <c r="P803" s="2571"/>
      <c r="Q803" s="2571"/>
      <c r="R803" s="2571"/>
      <c r="S803" s="2571"/>
      <c r="T803" s="2571"/>
      <c r="U803" s="2571"/>
      <c r="V803" s="2571"/>
      <c r="W803" s="2571"/>
      <c r="X803" s="2571"/>
      <c r="Y803" s="2571"/>
      <c r="Z803" s="2571"/>
      <c r="AA803" s="2571"/>
    </row>
    <row r="804" spans="1:27" ht="16.5" customHeight="1">
      <c r="A804" s="2571"/>
      <c r="B804" s="2571"/>
      <c r="C804" s="2571"/>
      <c r="D804" s="73"/>
      <c r="E804" s="73"/>
      <c r="F804" s="2629"/>
      <c r="G804" s="2571"/>
      <c r="H804" s="2571"/>
      <c r="I804" s="2571"/>
      <c r="J804" s="2571"/>
      <c r="K804" s="2571"/>
      <c r="L804" s="2571"/>
      <c r="M804" s="2571"/>
      <c r="N804" s="2571"/>
      <c r="O804" s="2571"/>
      <c r="P804" s="2571"/>
      <c r="Q804" s="2571"/>
      <c r="R804" s="2571"/>
      <c r="S804" s="2571"/>
      <c r="T804" s="2571"/>
      <c r="U804" s="2571"/>
      <c r="V804" s="2571"/>
      <c r="W804" s="2571"/>
      <c r="X804" s="2571"/>
      <c r="Y804" s="2571"/>
      <c r="Z804" s="2571"/>
      <c r="AA804" s="2571"/>
    </row>
    <row r="805" spans="1:27" ht="16.5" customHeight="1">
      <c r="A805" s="2571"/>
      <c r="B805" s="2571"/>
      <c r="C805" s="2571"/>
      <c r="D805" s="73"/>
      <c r="E805" s="73"/>
      <c r="F805" s="2629"/>
      <c r="G805" s="2571"/>
      <c r="H805" s="2571"/>
      <c r="I805" s="2571"/>
      <c r="J805" s="2571"/>
      <c r="K805" s="2571"/>
      <c r="L805" s="2571"/>
      <c r="M805" s="2571"/>
      <c r="N805" s="2571"/>
      <c r="O805" s="2571"/>
      <c r="P805" s="2571"/>
      <c r="Q805" s="2571"/>
      <c r="R805" s="2571"/>
      <c r="S805" s="2571"/>
      <c r="T805" s="2571"/>
      <c r="U805" s="2571"/>
      <c r="V805" s="2571"/>
      <c r="W805" s="2571"/>
      <c r="X805" s="2571"/>
      <c r="Y805" s="2571"/>
      <c r="Z805" s="2571"/>
      <c r="AA805" s="2571"/>
    </row>
    <row r="806" spans="1:27" ht="16.5" customHeight="1">
      <c r="A806" s="2571"/>
      <c r="B806" s="2571"/>
      <c r="C806" s="2571"/>
      <c r="D806" s="73"/>
      <c r="E806" s="73"/>
      <c r="F806" s="2629"/>
      <c r="G806" s="2571"/>
      <c r="H806" s="2571"/>
      <c r="I806" s="2571"/>
      <c r="J806" s="2571"/>
      <c r="K806" s="2571"/>
      <c r="L806" s="2571"/>
      <c r="M806" s="2571"/>
      <c r="N806" s="2571"/>
      <c r="O806" s="2571"/>
      <c r="P806" s="2571"/>
      <c r="Q806" s="2571"/>
      <c r="R806" s="2571"/>
      <c r="S806" s="2571"/>
      <c r="T806" s="2571"/>
      <c r="U806" s="2571"/>
      <c r="V806" s="2571"/>
      <c r="W806" s="2571"/>
      <c r="X806" s="2571"/>
      <c r="Y806" s="2571"/>
      <c r="Z806" s="2571"/>
      <c r="AA806" s="2571"/>
    </row>
    <row r="807" spans="1:27" ht="16.5" customHeight="1">
      <c r="A807" s="2571"/>
      <c r="B807" s="2571"/>
      <c r="C807" s="2571"/>
      <c r="D807" s="73"/>
      <c r="E807" s="73"/>
      <c r="F807" s="2629"/>
      <c r="G807" s="2571"/>
      <c r="H807" s="2571"/>
      <c r="I807" s="2571"/>
      <c r="J807" s="2571"/>
      <c r="K807" s="2571"/>
      <c r="L807" s="2571"/>
      <c r="M807" s="2571"/>
      <c r="N807" s="2571"/>
      <c r="O807" s="2571"/>
      <c r="P807" s="2571"/>
      <c r="Q807" s="2571"/>
      <c r="R807" s="2571"/>
      <c r="S807" s="2571"/>
      <c r="T807" s="2571"/>
      <c r="U807" s="2571"/>
      <c r="V807" s="2571"/>
      <c r="W807" s="2571"/>
      <c r="X807" s="2571"/>
      <c r="Y807" s="2571"/>
      <c r="Z807" s="2571"/>
      <c r="AA807" s="2571"/>
    </row>
    <row r="808" spans="1:27" ht="16.5" customHeight="1">
      <c r="A808" s="2571"/>
      <c r="B808" s="2571"/>
      <c r="C808" s="2571"/>
      <c r="D808" s="73"/>
      <c r="E808" s="73"/>
      <c r="F808" s="2629"/>
      <c r="G808" s="2571"/>
      <c r="H808" s="2571"/>
      <c r="I808" s="2571"/>
      <c r="J808" s="2571"/>
      <c r="K808" s="2571"/>
      <c r="L808" s="2571"/>
      <c r="M808" s="2571"/>
      <c r="N808" s="2571"/>
      <c r="O808" s="2571"/>
      <c r="P808" s="2571"/>
      <c r="Q808" s="2571"/>
      <c r="R808" s="2571"/>
      <c r="S808" s="2571"/>
      <c r="T808" s="2571"/>
      <c r="U808" s="2571"/>
      <c r="V808" s="2571"/>
      <c r="W808" s="2571"/>
      <c r="X808" s="2571"/>
      <c r="Y808" s="2571"/>
      <c r="Z808" s="2571"/>
      <c r="AA808" s="2571"/>
    </row>
    <row r="809" spans="1:27" ht="16.5" customHeight="1">
      <c r="A809" s="2571"/>
      <c r="B809" s="2571"/>
      <c r="C809" s="2571"/>
      <c r="D809" s="73"/>
      <c r="E809" s="73"/>
      <c r="F809" s="2629"/>
      <c r="G809" s="2571"/>
      <c r="H809" s="2571"/>
      <c r="I809" s="2571"/>
      <c r="J809" s="2571"/>
      <c r="K809" s="2571"/>
      <c r="L809" s="2571"/>
      <c r="M809" s="2571"/>
      <c r="N809" s="2571"/>
      <c r="O809" s="2571"/>
      <c r="P809" s="2571"/>
      <c r="Q809" s="2571"/>
      <c r="R809" s="2571"/>
      <c r="S809" s="2571"/>
      <c r="T809" s="2571"/>
      <c r="U809" s="2571"/>
      <c r="V809" s="2571"/>
      <c r="W809" s="2571"/>
      <c r="X809" s="2571"/>
      <c r="Y809" s="2571"/>
      <c r="Z809" s="2571"/>
      <c r="AA809" s="2571"/>
    </row>
    <row r="810" spans="1:27" ht="16.5" customHeight="1">
      <c r="A810" s="2571"/>
      <c r="B810" s="2571"/>
      <c r="C810" s="2571"/>
      <c r="D810" s="73"/>
      <c r="E810" s="73"/>
      <c r="F810" s="2629"/>
      <c r="G810" s="2571"/>
      <c r="H810" s="2571"/>
      <c r="I810" s="2571"/>
      <c r="J810" s="2571"/>
      <c r="K810" s="2571"/>
      <c r="L810" s="2571"/>
      <c r="M810" s="2571"/>
      <c r="N810" s="2571"/>
      <c r="O810" s="2571"/>
      <c r="P810" s="2571"/>
      <c r="Q810" s="2571"/>
      <c r="R810" s="2571"/>
      <c r="S810" s="2571"/>
      <c r="T810" s="2571"/>
      <c r="U810" s="2571"/>
      <c r="V810" s="2571"/>
      <c r="W810" s="2571"/>
      <c r="X810" s="2571"/>
      <c r="Y810" s="2571"/>
      <c r="Z810" s="2571"/>
      <c r="AA810" s="2571"/>
    </row>
    <row r="811" spans="1:27" ht="16.5" customHeight="1">
      <c r="A811" s="2571"/>
      <c r="B811" s="2571"/>
      <c r="C811" s="2571"/>
      <c r="D811" s="73"/>
      <c r="E811" s="73"/>
      <c r="F811" s="2629"/>
      <c r="G811" s="2571"/>
      <c r="H811" s="2571"/>
      <c r="I811" s="2571"/>
      <c r="J811" s="2571"/>
      <c r="K811" s="2571"/>
      <c r="L811" s="2571"/>
      <c r="M811" s="2571"/>
      <c r="N811" s="2571"/>
      <c r="O811" s="2571"/>
      <c r="P811" s="2571"/>
      <c r="Q811" s="2571"/>
      <c r="R811" s="2571"/>
      <c r="S811" s="2571"/>
      <c r="T811" s="2571"/>
      <c r="U811" s="2571"/>
      <c r="V811" s="2571"/>
      <c r="W811" s="2571"/>
      <c r="X811" s="2571"/>
      <c r="Y811" s="2571"/>
      <c r="Z811" s="2571"/>
      <c r="AA811" s="2571"/>
    </row>
    <row r="812" spans="1:27" ht="16.5" customHeight="1">
      <c r="A812" s="2571"/>
      <c r="B812" s="2571"/>
      <c r="C812" s="2571"/>
      <c r="D812" s="73"/>
      <c r="E812" s="73"/>
      <c r="F812" s="2629"/>
      <c r="G812" s="2571"/>
      <c r="H812" s="2571"/>
      <c r="I812" s="2571"/>
      <c r="J812" s="2571"/>
      <c r="K812" s="2571"/>
      <c r="L812" s="2571"/>
      <c r="M812" s="2571"/>
      <c r="N812" s="2571"/>
      <c r="O812" s="2571"/>
      <c r="P812" s="2571"/>
      <c r="Q812" s="2571"/>
      <c r="R812" s="2571"/>
      <c r="S812" s="2571"/>
      <c r="T812" s="2571"/>
      <c r="U812" s="2571"/>
      <c r="V812" s="2571"/>
      <c r="W812" s="2571"/>
      <c r="X812" s="2571"/>
      <c r="Y812" s="2571"/>
      <c r="Z812" s="2571"/>
      <c r="AA812" s="2571"/>
    </row>
    <row r="813" spans="1:27" ht="16.5" customHeight="1">
      <c r="A813" s="2571"/>
      <c r="B813" s="2571"/>
      <c r="C813" s="2571"/>
      <c r="D813" s="73"/>
      <c r="E813" s="73"/>
      <c r="F813" s="2629"/>
      <c r="G813" s="2571"/>
      <c r="H813" s="2571"/>
      <c r="I813" s="2571"/>
      <c r="J813" s="2571"/>
      <c r="K813" s="2571"/>
      <c r="L813" s="2571"/>
      <c r="M813" s="2571"/>
      <c r="N813" s="2571"/>
      <c r="O813" s="2571"/>
      <c r="P813" s="2571"/>
      <c r="Q813" s="2571"/>
      <c r="R813" s="2571"/>
      <c r="S813" s="2571"/>
      <c r="T813" s="2571"/>
      <c r="U813" s="2571"/>
      <c r="V813" s="2571"/>
      <c r="W813" s="2571"/>
      <c r="X813" s="2571"/>
      <c r="Y813" s="2571"/>
      <c r="Z813" s="2571"/>
      <c r="AA813" s="2571"/>
    </row>
    <row r="814" spans="1:27" ht="16.5" customHeight="1">
      <c r="A814" s="2571"/>
      <c r="B814" s="2571"/>
      <c r="C814" s="2571"/>
      <c r="D814" s="73"/>
      <c r="E814" s="73"/>
      <c r="F814" s="2629"/>
      <c r="G814" s="2571"/>
      <c r="H814" s="2571"/>
      <c r="I814" s="2571"/>
      <c r="J814" s="2571"/>
      <c r="K814" s="2571"/>
      <c r="L814" s="2571"/>
      <c r="M814" s="2571"/>
      <c r="N814" s="2571"/>
      <c r="O814" s="2571"/>
      <c r="P814" s="2571"/>
      <c r="Q814" s="2571"/>
      <c r="R814" s="2571"/>
      <c r="S814" s="2571"/>
      <c r="T814" s="2571"/>
      <c r="U814" s="2571"/>
      <c r="V814" s="2571"/>
      <c r="W814" s="2571"/>
      <c r="X814" s="2571"/>
      <c r="Y814" s="2571"/>
      <c r="Z814" s="2571"/>
      <c r="AA814" s="2571"/>
    </row>
    <row r="815" spans="1:27" ht="16.5" customHeight="1">
      <c r="A815" s="2571"/>
      <c r="B815" s="2571"/>
      <c r="C815" s="2571"/>
      <c r="D815" s="73"/>
      <c r="E815" s="73"/>
      <c r="F815" s="2629"/>
      <c r="G815" s="2571"/>
      <c r="H815" s="2571"/>
      <c r="I815" s="2571"/>
      <c r="J815" s="2571"/>
      <c r="K815" s="2571"/>
      <c r="L815" s="2571"/>
      <c r="M815" s="2571"/>
      <c r="N815" s="2571"/>
      <c r="O815" s="2571"/>
      <c r="P815" s="2571"/>
      <c r="Q815" s="2571"/>
      <c r="R815" s="2571"/>
      <c r="S815" s="2571"/>
      <c r="T815" s="2571"/>
      <c r="U815" s="2571"/>
      <c r="V815" s="2571"/>
      <c r="W815" s="2571"/>
      <c r="X815" s="2571"/>
      <c r="Y815" s="2571"/>
      <c r="Z815" s="2571"/>
      <c r="AA815" s="2571"/>
    </row>
    <row r="816" spans="1:27" ht="16.5" customHeight="1">
      <c r="A816" s="2571"/>
      <c r="B816" s="2571"/>
      <c r="C816" s="2571"/>
      <c r="D816" s="73"/>
      <c r="E816" s="73"/>
      <c r="F816" s="2629"/>
      <c r="G816" s="2571"/>
      <c r="H816" s="2571"/>
      <c r="I816" s="2571"/>
      <c r="J816" s="2571"/>
      <c r="K816" s="2571"/>
      <c r="L816" s="2571"/>
      <c r="M816" s="2571"/>
      <c r="N816" s="2571"/>
      <c r="O816" s="2571"/>
      <c r="P816" s="2571"/>
      <c r="Q816" s="2571"/>
      <c r="R816" s="2571"/>
      <c r="S816" s="2571"/>
      <c r="T816" s="2571"/>
      <c r="U816" s="2571"/>
      <c r="V816" s="2571"/>
      <c r="W816" s="2571"/>
      <c r="X816" s="2571"/>
      <c r="Y816" s="2571"/>
      <c r="Z816" s="2571"/>
      <c r="AA816" s="2571"/>
    </row>
    <row r="817" spans="1:27" ht="16.5" customHeight="1">
      <c r="A817" s="2571"/>
      <c r="B817" s="2571"/>
      <c r="C817" s="2571"/>
      <c r="D817" s="73"/>
      <c r="E817" s="73"/>
      <c r="F817" s="2629"/>
      <c r="G817" s="2571"/>
      <c r="H817" s="2571"/>
      <c r="I817" s="2571"/>
      <c r="J817" s="2571"/>
      <c r="K817" s="2571"/>
      <c r="L817" s="2571"/>
      <c r="M817" s="2571"/>
      <c r="N817" s="2571"/>
      <c r="O817" s="2571"/>
      <c r="P817" s="2571"/>
      <c r="Q817" s="2571"/>
      <c r="R817" s="2571"/>
      <c r="S817" s="2571"/>
      <c r="T817" s="2571"/>
      <c r="U817" s="2571"/>
      <c r="V817" s="2571"/>
      <c r="W817" s="2571"/>
      <c r="X817" s="2571"/>
      <c r="Y817" s="2571"/>
      <c r="Z817" s="2571"/>
      <c r="AA817" s="2571"/>
    </row>
    <row r="818" spans="1:27" ht="16.5" customHeight="1">
      <c r="A818" s="2571"/>
      <c r="B818" s="2571"/>
      <c r="C818" s="2571"/>
      <c r="D818" s="73"/>
      <c r="E818" s="73"/>
      <c r="F818" s="2629"/>
      <c r="G818" s="2571"/>
      <c r="H818" s="2571"/>
      <c r="I818" s="2571"/>
      <c r="J818" s="2571"/>
      <c r="K818" s="2571"/>
      <c r="L818" s="2571"/>
      <c r="M818" s="2571"/>
      <c r="N818" s="2571"/>
      <c r="O818" s="2571"/>
      <c r="P818" s="2571"/>
      <c r="Q818" s="2571"/>
      <c r="R818" s="2571"/>
      <c r="S818" s="2571"/>
      <c r="T818" s="2571"/>
      <c r="U818" s="2571"/>
      <c r="V818" s="2571"/>
      <c r="W818" s="2571"/>
      <c r="X818" s="2571"/>
      <c r="Y818" s="2571"/>
      <c r="Z818" s="2571"/>
      <c r="AA818" s="2571"/>
    </row>
    <row r="819" spans="1:27" ht="16.5" customHeight="1">
      <c r="A819" s="2571"/>
      <c r="B819" s="2571"/>
      <c r="C819" s="2571"/>
      <c r="D819" s="73"/>
      <c r="E819" s="73"/>
      <c r="F819" s="2629"/>
      <c r="G819" s="2571"/>
      <c r="H819" s="2571"/>
      <c r="I819" s="2571"/>
      <c r="J819" s="2571"/>
      <c r="K819" s="2571"/>
      <c r="L819" s="2571"/>
      <c r="M819" s="2571"/>
      <c r="N819" s="2571"/>
      <c r="O819" s="2571"/>
      <c r="P819" s="2571"/>
      <c r="Q819" s="2571"/>
      <c r="R819" s="2571"/>
      <c r="S819" s="2571"/>
      <c r="T819" s="2571"/>
      <c r="U819" s="2571"/>
      <c r="V819" s="2571"/>
      <c r="W819" s="2571"/>
      <c r="X819" s="2571"/>
      <c r="Y819" s="2571"/>
      <c r="Z819" s="2571"/>
      <c r="AA819" s="2571"/>
    </row>
    <row r="820" spans="1:27" ht="16.5" customHeight="1">
      <c r="A820" s="2571"/>
      <c r="B820" s="2571"/>
      <c r="C820" s="2571"/>
      <c r="D820" s="73"/>
      <c r="E820" s="73"/>
      <c r="F820" s="2629"/>
      <c r="G820" s="2571"/>
      <c r="H820" s="2571"/>
      <c r="I820" s="2571"/>
      <c r="J820" s="2571"/>
      <c r="K820" s="2571"/>
      <c r="L820" s="2571"/>
      <c r="M820" s="2571"/>
      <c r="N820" s="2571"/>
      <c r="O820" s="2571"/>
      <c r="P820" s="2571"/>
      <c r="Q820" s="2571"/>
      <c r="R820" s="2571"/>
      <c r="S820" s="2571"/>
      <c r="T820" s="2571"/>
      <c r="U820" s="2571"/>
      <c r="V820" s="2571"/>
      <c r="W820" s="2571"/>
      <c r="X820" s="2571"/>
      <c r="Y820" s="2571"/>
      <c r="Z820" s="2571"/>
      <c r="AA820" s="2571"/>
    </row>
    <row r="821" spans="1:27" ht="16.5" customHeight="1">
      <c r="A821" s="2571"/>
      <c r="B821" s="2571"/>
      <c r="C821" s="2571"/>
      <c r="D821" s="73"/>
      <c r="E821" s="73"/>
      <c r="F821" s="2629"/>
      <c r="G821" s="2571"/>
      <c r="H821" s="2571"/>
      <c r="I821" s="2571"/>
      <c r="J821" s="2571"/>
      <c r="K821" s="2571"/>
      <c r="L821" s="2571"/>
      <c r="M821" s="2571"/>
      <c r="N821" s="2571"/>
      <c r="O821" s="2571"/>
      <c r="P821" s="2571"/>
      <c r="Q821" s="2571"/>
      <c r="R821" s="2571"/>
      <c r="S821" s="2571"/>
      <c r="T821" s="2571"/>
      <c r="U821" s="2571"/>
      <c r="V821" s="2571"/>
      <c r="W821" s="2571"/>
      <c r="X821" s="2571"/>
      <c r="Y821" s="2571"/>
      <c r="Z821" s="2571"/>
      <c r="AA821" s="2571"/>
    </row>
    <row r="822" spans="1:27" ht="16.5" customHeight="1">
      <c r="A822" s="2571"/>
      <c r="B822" s="2571"/>
      <c r="C822" s="2571"/>
      <c r="D822" s="73"/>
      <c r="E822" s="73"/>
      <c r="F822" s="2629"/>
      <c r="G822" s="2571"/>
      <c r="H822" s="2571"/>
      <c r="I822" s="2571"/>
      <c r="J822" s="2571"/>
      <c r="K822" s="2571"/>
      <c r="L822" s="2571"/>
      <c r="M822" s="2571"/>
      <c r="N822" s="2571"/>
      <c r="O822" s="2571"/>
      <c r="P822" s="2571"/>
      <c r="Q822" s="2571"/>
      <c r="R822" s="2571"/>
      <c r="S822" s="2571"/>
      <c r="T822" s="2571"/>
      <c r="U822" s="2571"/>
      <c r="V822" s="2571"/>
      <c r="W822" s="2571"/>
      <c r="X822" s="2571"/>
      <c r="Y822" s="2571"/>
      <c r="Z822" s="2571"/>
      <c r="AA822" s="2571"/>
    </row>
    <row r="823" spans="1:27" ht="16.5" customHeight="1">
      <c r="A823" s="2571"/>
      <c r="B823" s="2571"/>
      <c r="C823" s="2571"/>
      <c r="D823" s="73"/>
      <c r="E823" s="73"/>
      <c r="F823" s="2629"/>
      <c r="G823" s="2571"/>
      <c r="H823" s="2571"/>
      <c r="I823" s="2571"/>
      <c r="J823" s="2571"/>
      <c r="K823" s="2571"/>
      <c r="L823" s="2571"/>
      <c r="M823" s="2571"/>
      <c r="N823" s="2571"/>
      <c r="O823" s="2571"/>
      <c r="P823" s="2571"/>
      <c r="Q823" s="2571"/>
      <c r="R823" s="2571"/>
      <c r="S823" s="2571"/>
      <c r="T823" s="2571"/>
      <c r="U823" s="2571"/>
      <c r="V823" s="2571"/>
      <c r="W823" s="2571"/>
      <c r="X823" s="2571"/>
      <c r="Y823" s="2571"/>
      <c r="Z823" s="2571"/>
      <c r="AA823" s="2571"/>
    </row>
    <row r="824" spans="1:27" ht="16.5" customHeight="1">
      <c r="A824" s="2571"/>
      <c r="B824" s="2571"/>
      <c r="C824" s="2571"/>
      <c r="D824" s="73"/>
      <c r="E824" s="73"/>
      <c r="F824" s="2629"/>
      <c r="G824" s="2571"/>
      <c r="H824" s="2571"/>
      <c r="I824" s="2571"/>
      <c r="J824" s="2571"/>
      <c r="K824" s="2571"/>
      <c r="L824" s="2571"/>
      <c r="M824" s="2571"/>
      <c r="N824" s="2571"/>
      <c r="O824" s="2571"/>
      <c r="P824" s="2571"/>
      <c r="Q824" s="2571"/>
      <c r="R824" s="2571"/>
      <c r="S824" s="2571"/>
      <c r="T824" s="2571"/>
      <c r="U824" s="2571"/>
      <c r="V824" s="2571"/>
      <c r="W824" s="2571"/>
      <c r="X824" s="2571"/>
      <c r="Y824" s="2571"/>
      <c r="Z824" s="2571"/>
      <c r="AA824" s="2571"/>
    </row>
    <row r="825" spans="1:27" ht="16.5" customHeight="1">
      <c r="A825" s="2571"/>
      <c r="B825" s="2571"/>
      <c r="C825" s="2571"/>
      <c r="D825" s="73"/>
      <c r="E825" s="73"/>
      <c r="F825" s="2629"/>
      <c r="G825" s="2571"/>
      <c r="H825" s="2571"/>
      <c r="I825" s="2571"/>
      <c r="J825" s="2571"/>
      <c r="K825" s="2571"/>
      <c r="L825" s="2571"/>
      <c r="M825" s="2571"/>
      <c r="N825" s="2571"/>
      <c r="O825" s="2571"/>
      <c r="P825" s="2571"/>
      <c r="Q825" s="2571"/>
      <c r="R825" s="2571"/>
      <c r="S825" s="2571"/>
      <c r="T825" s="2571"/>
      <c r="U825" s="2571"/>
      <c r="V825" s="2571"/>
      <c r="W825" s="2571"/>
      <c r="X825" s="2571"/>
      <c r="Y825" s="2571"/>
      <c r="Z825" s="2571"/>
      <c r="AA825" s="2571"/>
    </row>
    <row r="826" spans="1:27" ht="16.5" customHeight="1">
      <c r="A826" s="2571"/>
      <c r="B826" s="2571"/>
      <c r="C826" s="2571"/>
      <c r="D826" s="73"/>
      <c r="E826" s="73"/>
      <c r="F826" s="2629"/>
      <c r="G826" s="2571"/>
      <c r="H826" s="2571"/>
      <c r="I826" s="2571"/>
      <c r="J826" s="2571"/>
      <c r="K826" s="2571"/>
      <c r="L826" s="2571"/>
      <c r="M826" s="2571"/>
      <c r="N826" s="2571"/>
      <c r="O826" s="2571"/>
      <c r="P826" s="2571"/>
      <c r="Q826" s="2571"/>
      <c r="R826" s="2571"/>
      <c r="S826" s="2571"/>
      <c r="T826" s="2571"/>
      <c r="U826" s="2571"/>
      <c r="V826" s="2571"/>
      <c r="W826" s="2571"/>
      <c r="X826" s="2571"/>
      <c r="Y826" s="2571"/>
      <c r="Z826" s="2571"/>
      <c r="AA826" s="2571"/>
    </row>
    <row r="827" spans="1:27" ht="16.5" customHeight="1">
      <c r="A827" s="2571"/>
      <c r="B827" s="2571"/>
      <c r="C827" s="2571"/>
      <c r="D827" s="73"/>
      <c r="E827" s="73"/>
      <c r="F827" s="2629"/>
      <c r="G827" s="2571"/>
      <c r="H827" s="2571"/>
      <c r="I827" s="2571"/>
      <c r="J827" s="2571"/>
      <c r="K827" s="2571"/>
      <c r="L827" s="2571"/>
      <c r="M827" s="2571"/>
      <c r="N827" s="2571"/>
      <c r="O827" s="2571"/>
      <c r="P827" s="2571"/>
      <c r="Q827" s="2571"/>
      <c r="R827" s="2571"/>
      <c r="S827" s="2571"/>
      <c r="T827" s="2571"/>
      <c r="U827" s="2571"/>
      <c r="V827" s="2571"/>
      <c r="W827" s="2571"/>
      <c r="X827" s="2571"/>
      <c r="Y827" s="2571"/>
      <c r="Z827" s="2571"/>
      <c r="AA827" s="2571"/>
    </row>
    <row r="828" spans="1:27" ht="16.5" customHeight="1">
      <c r="A828" s="2571"/>
      <c r="B828" s="2571"/>
      <c r="C828" s="2571"/>
      <c r="D828" s="73"/>
      <c r="E828" s="73"/>
      <c r="F828" s="2629"/>
      <c r="G828" s="2571"/>
      <c r="H828" s="2571"/>
      <c r="I828" s="2571"/>
      <c r="J828" s="2571"/>
      <c r="K828" s="2571"/>
      <c r="L828" s="2571"/>
      <c r="M828" s="2571"/>
      <c r="N828" s="2571"/>
      <c r="O828" s="2571"/>
      <c r="P828" s="2571"/>
      <c r="Q828" s="2571"/>
      <c r="R828" s="2571"/>
      <c r="S828" s="2571"/>
      <c r="T828" s="2571"/>
      <c r="U828" s="2571"/>
      <c r="V828" s="2571"/>
      <c r="W828" s="2571"/>
      <c r="X828" s="2571"/>
      <c r="Y828" s="2571"/>
      <c r="Z828" s="2571"/>
      <c r="AA828" s="2571"/>
    </row>
    <row r="829" spans="1:27" ht="16.5" customHeight="1">
      <c r="A829" s="2571"/>
      <c r="B829" s="2571"/>
      <c r="C829" s="2571"/>
      <c r="D829" s="73"/>
      <c r="E829" s="73"/>
      <c r="F829" s="2629"/>
      <c r="G829" s="2571"/>
      <c r="H829" s="2571"/>
      <c r="I829" s="2571"/>
      <c r="J829" s="2571"/>
      <c r="K829" s="2571"/>
      <c r="L829" s="2571"/>
      <c r="M829" s="2571"/>
      <c r="N829" s="2571"/>
      <c r="O829" s="2571"/>
      <c r="P829" s="2571"/>
      <c r="Q829" s="2571"/>
      <c r="R829" s="2571"/>
      <c r="S829" s="2571"/>
      <c r="T829" s="2571"/>
      <c r="U829" s="2571"/>
      <c r="V829" s="2571"/>
      <c r="W829" s="2571"/>
      <c r="X829" s="2571"/>
      <c r="Y829" s="2571"/>
      <c r="Z829" s="2571"/>
      <c r="AA829" s="2571"/>
    </row>
    <row r="830" spans="1:27" ht="16.5" customHeight="1">
      <c r="A830" s="2571"/>
      <c r="B830" s="2571"/>
      <c r="C830" s="2571"/>
      <c r="D830" s="73"/>
      <c r="E830" s="73"/>
      <c r="F830" s="2629"/>
      <c r="G830" s="2571"/>
      <c r="H830" s="2571"/>
      <c r="I830" s="2571"/>
      <c r="J830" s="2571"/>
      <c r="K830" s="2571"/>
      <c r="L830" s="2571"/>
      <c r="M830" s="2571"/>
      <c r="N830" s="2571"/>
      <c r="O830" s="2571"/>
      <c r="P830" s="2571"/>
      <c r="Q830" s="2571"/>
      <c r="R830" s="2571"/>
      <c r="S830" s="2571"/>
      <c r="T830" s="2571"/>
      <c r="U830" s="2571"/>
      <c r="V830" s="2571"/>
      <c r="W830" s="2571"/>
      <c r="X830" s="2571"/>
      <c r="Y830" s="2571"/>
      <c r="Z830" s="2571"/>
      <c r="AA830" s="2571"/>
    </row>
    <row r="831" spans="1:27" ht="16.5" customHeight="1">
      <c r="A831" s="2571"/>
      <c r="B831" s="2571"/>
      <c r="C831" s="2571"/>
      <c r="D831" s="73"/>
      <c r="E831" s="73"/>
      <c r="F831" s="2629"/>
      <c r="G831" s="2571"/>
      <c r="H831" s="2571"/>
      <c r="I831" s="2571"/>
      <c r="J831" s="2571"/>
      <c r="K831" s="2571"/>
      <c r="L831" s="2571"/>
      <c r="M831" s="2571"/>
      <c r="N831" s="2571"/>
      <c r="O831" s="2571"/>
      <c r="P831" s="2571"/>
      <c r="Q831" s="2571"/>
      <c r="R831" s="2571"/>
      <c r="S831" s="2571"/>
      <c r="T831" s="2571"/>
      <c r="U831" s="2571"/>
      <c r="V831" s="2571"/>
      <c r="W831" s="2571"/>
      <c r="X831" s="2571"/>
      <c r="Y831" s="2571"/>
      <c r="Z831" s="2571"/>
      <c r="AA831" s="2571"/>
    </row>
    <row r="832" spans="1:27" ht="16.5" customHeight="1">
      <c r="A832" s="2571"/>
      <c r="B832" s="2571"/>
      <c r="C832" s="2571"/>
      <c r="D832" s="73"/>
      <c r="E832" s="73"/>
      <c r="F832" s="2629"/>
      <c r="G832" s="2571"/>
      <c r="H832" s="2571"/>
      <c r="I832" s="2571"/>
      <c r="J832" s="2571"/>
      <c r="K832" s="2571"/>
      <c r="L832" s="2571"/>
      <c r="M832" s="2571"/>
      <c r="N832" s="2571"/>
      <c r="O832" s="2571"/>
      <c r="P832" s="2571"/>
      <c r="Q832" s="2571"/>
      <c r="R832" s="2571"/>
      <c r="S832" s="2571"/>
      <c r="T832" s="2571"/>
      <c r="U832" s="2571"/>
      <c r="V832" s="2571"/>
      <c r="W832" s="2571"/>
      <c r="X832" s="2571"/>
      <c r="Y832" s="2571"/>
      <c r="Z832" s="2571"/>
      <c r="AA832" s="2571"/>
    </row>
    <row r="833" spans="1:27" ht="16.5" customHeight="1">
      <c r="A833" s="2571"/>
      <c r="B833" s="2571"/>
      <c r="C833" s="2571"/>
      <c r="D833" s="73"/>
      <c r="E833" s="73"/>
      <c r="F833" s="2629"/>
      <c r="G833" s="2571"/>
      <c r="H833" s="2571"/>
      <c r="I833" s="2571"/>
      <c r="J833" s="2571"/>
      <c r="K833" s="2571"/>
      <c r="L833" s="2571"/>
      <c r="M833" s="2571"/>
      <c r="N833" s="2571"/>
      <c r="O833" s="2571"/>
      <c r="P833" s="2571"/>
      <c r="Q833" s="2571"/>
      <c r="R833" s="2571"/>
      <c r="S833" s="2571"/>
      <c r="T833" s="2571"/>
      <c r="U833" s="2571"/>
      <c r="V833" s="2571"/>
      <c r="W833" s="2571"/>
      <c r="X833" s="2571"/>
      <c r="Y833" s="2571"/>
      <c r="Z833" s="2571"/>
      <c r="AA833" s="2571"/>
    </row>
    <row r="834" spans="1:27" ht="16.5" customHeight="1">
      <c r="A834" s="2571"/>
      <c r="B834" s="2571"/>
      <c r="C834" s="2571"/>
      <c r="D834" s="73"/>
      <c r="E834" s="73"/>
      <c r="F834" s="2629"/>
      <c r="G834" s="2571"/>
      <c r="H834" s="2571"/>
      <c r="I834" s="2571"/>
      <c r="J834" s="2571"/>
      <c r="K834" s="2571"/>
      <c r="L834" s="2571"/>
      <c r="M834" s="2571"/>
      <c r="N834" s="2571"/>
      <c r="O834" s="2571"/>
      <c r="P834" s="2571"/>
      <c r="Q834" s="2571"/>
      <c r="R834" s="2571"/>
      <c r="S834" s="2571"/>
      <c r="T834" s="2571"/>
      <c r="U834" s="2571"/>
      <c r="V834" s="2571"/>
      <c r="W834" s="2571"/>
      <c r="X834" s="2571"/>
      <c r="Y834" s="2571"/>
      <c r="Z834" s="2571"/>
      <c r="AA834" s="2571"/>
    </row>
    <row r="835" spans="1:27" ht="16.5" customHeight="1">
      <c r="A835" s="2571"/>
      <c r="B835" s="2571"/>
      <c r="C835" s="2571"/>
      <c r="D835" s="73"/>
      <c r="E835" s="73"/>
      <c r="F835" s="2629"/>
      <c r="G835" s="2571"/>
      <c r="H835" s="2571"/>
      <c r="I835" s="2571"/>
      <c r="J835" s="2571"/>
      <c r="K835" s="2571"/>
      <c r="L835" s="2571"/>
      <c r="M835" s="2571"/>
      <c r="N835" s="2571"/>
      <c r="O835" s="2571"/>
      <c r="P835" s="2571"/>
      <c r="Q835" s="2571"/>
      <c r="R835" s="2571"/>
      <c r="S835" s="2571"/>
      <c r="T835" s="2571"/>
      <c r="U835" s="2571"/>
      <c r="V835" s="2571"/>
      <c r="W835" s="2571"/>
      <c r="X835" s="2571"/>
      <c r="Y835" s="2571"/>
      <c r="Z835" s="2571"/>
      <c r="AA835" s="2571"/>
    </row>
    <row r="836" spans="1:27" ht="16.5" customHeight="1">
      <c r="A836" s="2571"/>
      <c r="B836" s="2571"/>
      <c r="C836" s="2571"/>
      <c r="D836" s="73"/>
      <c r="E836" s="73"/>
      <c r="F836" s="2629"/>
      <c r="G836" s="2571"/>
      <c r="H836" s="2571"/>
      <c r="I836" s="2571"/>
      <c r="J836" s="2571"/>
      <c r="K836" s="2571"/>
      <c r="L836" s="2571"/>
      <c r="M836" s="2571"/>
      <c r="N836" s="2571"/>
      <c r="O836" s="2571"/>
      <c r="P836" s="2571"/>
      <c r="Q836" s="2571"/>
      <c r="R836" s="2571"/>
      <c r="S836" s="2571"/>
      <c r="T836" s="2571"/>
      <c r="U836" s="2571"/>
      <c r="V836" s="2571"/>
      <c r="W836" s="2571"/>
      <c r="X836" s="2571"/>
      <c r="Y836" s="2571"/>
      <c r="Z836" s="2571"/>
      <c r="AA836" s="2571"/>
    </row>
    <row r="837" spans="1:27" ht="16.5" customHeight="1">
      <c r="A837" s="2571"/>
      <c r="B837" s="2571"/>
      <c r="C837" s="2571"/>
      <c r="D837" s="73"/>
      <c r="E837" s="73"/>
      <c r="F837" s="2629"/>
      <c r="G837" s="2571"/>
      <c r="H837" s="2571"/>
      <c r="I837" s="2571"/>
      <c r="J837" s="2571"/>
      <c r="K837" s="2571"/>
      <c r="L837" s="2571"/>
      <c r="M837" s="2571"/>
      <c r="N837" s="2571"/>
      <c r="O837" s="2571"/>
      <c r="P837" s="2571"/>
      <c r="Q837" s="2571"/>
      <c r="R837" s="2571"/>
      <c r="S837" s="2571"/>
      <c r="T837" s="2571"/>
      <c r="U837" s="2571"/>
      <c r="V837" s="2571"/>
      <c r="W837" s="2571"/>
      <c r="X837" s="2571"/>
      <c r="Y837" s="2571"/>
      <c r="Z837" s="2571"/>
      <c r="AA837" s="2571"/>
    </row>
    <row r="838" spans="1:27" ht="16.5" customHeight="1">
      <c r="A838" s="2571"/>
      <c r="B838" s="2571"/>
      <c r="C838" s="2571"/>
      <c r="D838" s="73"/>
      <c r="E838" s="73"/>
      <c r="F838" s="2629"/>
      <c r="G838" s="2571"/>
      <c r="H838" s="2571"/>
      <c r="I838" s="2571"/>
      <c r="J838" s="2571"/>
      <c r="K838" s="2571"/>
      <c r="L838" s="2571"/>
      <c r="M838" s="2571"/>
      <c r="N838" s="2571"/>
      <c r="O838" s="2571"/>
      <c r="P838" s="2571"/>
      <c r="Q838" s="2571"/>
      <c r="R838" s="2571"/>
      <c r="S838" s="2571"/>
      <c r="T838" s="2571"/>
      <c r="U838" s="2571"/>
      <c r="V838" s="2571"/>
      <c r="W838" s="2571"/>
      <c r="X838" s="2571"/>
      <c r="Y838" s="2571"/>
      <c r="Z838" s="2571"/>
      <c r="AA838" s="2571"/>
    </row>
    <row r="839" spans="1:27" ht="16.5" customHeight="1">
      <c r="A839" s="2571"/>
      <c r="B839" s="2571"/>
      <c r="C839" s="2571"/>
      <c r="D839" s="73"/>
      <c r="E839" s="73"/>
      <c r="F839" s="2629"/>
      <c r="G839" s="2571"/>
      <c r="H839" s="2571"/>
      <c r="I839" s="2571"/>
      <c r="J839" s="2571"/>
      <c r="K839" s="2571"/>
      <c r="L839" s="2571"/>
      <c r="M839" s="2571"/>
      <c r="N839" s="2571"/>
      <c r="O839" s="2571"/>
      <c r="P839" s="2571"/>
      <c r="Q839" s="2571"/>
      <c r="R839" s="2571"/>
      <c r="S839" s="2571"/>
      <c r="T839" s="2571"/>
      <c r="U839" s="2571"/>
      <c r="V839" s="2571"/>
      <c r="W839" s="2571"/>
      <c r="X839" s="2571"/>
      <c r="Y839" s="2571"/>
      <c r="Z839" s="2571"/>
      <c r="AA839" s="2571"/>
    </row>
    <row r="840" spans="1:27" ht="16.5" customHeight="1">
      <c r="A840" s="2571"/>
      <c r="B840" s="2571"/>
      <c r="C840" s="2571"/>
      <c r="D840" s="73"/>
      <c r="E840" s="73"/>
      <c r="F840" s="2629"/>
      <c r="G840" s="2571"/>
      <c r="H840" s="2571"/>
      <c r="I840" s="2571"/>
      <c r="J840" s="2571"/>
      <c r="K840" s="2571"/>
      <c r="L840" s="2571"/>
      <c r="M840" s="2571"/>
      <c r="N840" s="2571"/>
      <c r="O840" s="2571"/>
      <c r="P840" s="2571"/>
      <c r="Q840" s="2571"/>
      <c r="R840" s="2571"/>
      <c r="S840" s="2571"/>
      <c r="T840" s="2571"/>
      <c r="U840" s="2571"/>
      <c r="V840" s="2571"/>
      <c r="W840" s="2571"/>
      <c r="X840" s="2571"/>
      <c r="Y840" s="2571"/>
      <c r="Z840" s="2571"/>
      <c r="AA840" s="2571"/>
    </row>
    <row r="841" spans="1:27" ht="16.5" customHeight="1">
      <c r="A841" s="2571"/>
      <c r="B841" s="2571"/>
      <c r="C841" s="2571"/>
      <c r="D841" s="73"/>
      <c r="E841" s="73"/>
      <c r="F841" s="2629"/>
      <c r="G841" s="2571"/>
      <c r="H841" s="2571"/>
      <c r="I841" s="2571"/>
      <c r="J841" s="2571"/>
      <c r="K841" s="2571"/>
      <c r="L841" s="2571"/>
      <c r="M841" s="2571"/>
      <c r="N841" s="2571"/>
      <c r="O841" s="2571"/>
      <c r="P841" s="2571"/>
      <c r="Q841" s="2571"/>
      <c r="R841" s="2571"/>
      <c r="S841" s="2571"/>
      <c r="T841" s="2571"/>
      <c r="U841" s="2571"/>
      <c r="V841" s="2571"/>
      <c r="W841" s="2571"/>
      <c r="X841" s="2571"/>
      <c r="Y841" s="2571"/>
      <c r="Z841" s="2571"/>
      <c r="AA841" s="2571"/>
    </row>
    <row r="842" spans="1:27" ht="16.5" customHeight="1">
      <c r="A842" s="2571"/>
      <c r="B842" s="2571"/>
      <c r="C842" s="2571"/>
      <c r="D842" s="73"/>
      <c r="E842" s="73"/>
      <c r="F842" s="2629"/>
      <c r="G842" s="2571"/>
      <c r="H842" s="2571"/>
      <c r="I842" s="2571"/>
      <c r="J842" s="2571"/>
      <c r="K842" s="2571"/>
      <c r="L842" s="2571"/>
      <c r="M842" s="2571"/>
      <c r="N842" s="2571"/>
      <c r="O842" s="2571"/>
      <c r="P842" s="2571"/>
      <c r="Q842" s="2571"/>
      <c r="R842" s="2571"/>
      <c r="S842" s="2571"/>
      <c r="T842" s="2571"/>
      <c r="U842" s="2571"/>
      <c r="V842" s="2571"/>
      <c r="W842" s="2571"/>
      <c r="X842" s="2571"/>
      <c r="Y842" s="2571"/>
      <c r="Z842" s="2571"/>
      <c r="AA842" s="2571"/>
    </row>
    <row r="843" spans="1:27" ht="16.5" customHeight="1">
      <c r="A843" s="2571"/>
      <c r="B843" s="2571"/>
      <c r="C843" s="2571"/>
      <c r="D843" s="73"/>
      <c r="E843" s="73"/>
      <c r="F843" s="2629"/>
      <c r="G843" s="2571"/>
      <c r="H843" s="2571"/>
      <c r="I843" s="2571"/>
      <c r="J843" s="2571"/>
      <c r="K843" s="2571"/>
      <c r="L843" s="2571"/>
      <c r="M843" s="2571"/>
      <c r="N843" s="2571"/>
      <c r="O843" s="2571"/>
      <c r="P843" s="2571"/>
      <c r="Q843" s="2571"/>
      <c r="R843" s="2571"/>
      <c r="S843" s="2571"/>
      <c r="T843" s="2571"/>
      <c r="U843" s="2571"/>
      <c r="V843" s="2571"/>
      <c r="W843" s="2571"/>
      <c r="X843" s="2571"/>
      <c r="Y843" s="2571"/>
      <c r="Z843" s="2571"/>
      <c r="AA843" s="2571"/>
    </row>
    <row r="844" spans="1:27" ht="16.5" customHeight="1">
      <c r="A844" s="2571"/>
      <c r="B844" s="2571"/>
      <c r="C844" s="2571"/>
      <c r="D844" s="73"/>
      <c r="E844" s="73"/>
      <c r="F844" s="2629"/>
      <c r="G844" s="2571"/>
      <c r="H844" s="2571"/>
      <c r="I844" s="2571"/>
      <c r="J844" s="2571"/>
      <c r="K844" s="2571"/>
      <c r="L844" s="2571"/>
      <c r="M844" s="2571"/>
      <c r="N844" s="2571"/>
      <c r="O844" s="2571"/>
      <c r="P844" s="2571"/>
      <c r="Q844" s="2571"/>
      <c r="R844" s="2571"/>
      <c r="S844" s="2571"/>
      <c r="T844" s="2571"/>
      <c r="U844" s="2571"/>
      <c r="V844" s="2571"/>
      <c r="W844" s="2571"/>
      <c r="X844" s="2571"/>
      <c r="Y844" s="2571"/>
      <c r="Z844" s="2571"/>
      <c r="AA844" s="2571"/>
    </row>
    <row r="845" spans="1:27" ht="16.5" customHeight="1">
      <c r="A845" s="2571"/>
      <c r="B845" s="2571"/>
      <c r="C845" s="2571"/>
      <c r="D845" s="73"/>
      <c r="E845" s="73"/>
      <c r="F845" s="2629"/>
      <c r="G845" s="2571"/>
      <c r="H845" s="2571"/>
      <c r="I845" s="2571"/>
      <c r="J845" s="2571"/>
      <c r="K845" s="2571"/>
      <c r="L845" s="2571"/>
      <c r="M845" s="2571"/>
      <c r="N845" s="2571"/>
      <c r="O845" s="2571"/>
      <c r="P845" s="2571"/>
      <c r="Q845" s="2571"/>
      <c r="R845" s="2571"/>
      <c r="S845" s="2571"/>
      <c r="T845" s="2571"/>
      <c r="U845" s="2571"/>
      <c r="V845" s="2571"/>
      <c r="W845" s="2571"/>
      <c r="X845" s="2571"/>
      <c r="Y845" s="2571"/>
      <c r="Z845" s="2571"/>
      <c r="AA845" s="2571"/>
    </row>
    <row r="846" spans="1:27" ht="16.5" customHeight="1">
      <c r="A846" s="2571"/>
      <c r="B846" s="2571"/>
      <c r="C846" s="2571"/>
      <c r="D846" s="73"/>
      <c r="E846" s="73"/>
      <c r="F846" s="2629"/>
      <c r="G846" s="2571"/>
      <c r="H846" s="2571"/>
      <c r="I846" s="2571"/>
      <c r="J846" s="2571"/>
      <c r="K846" s="2571"/>
      <c r="L846" s="2571"/>
      <c r="M846" s="2571"/>
      <c r="N846" s="2571"/>
      <c r="O846" s="2571"/>
      <c r="P846" s="2571"/>
      <c r="Q846" s="2571"/>
      <c r="R846" s="2571"/>
      <c r="S846" s="2571"/>
      <c r="T846" s="2571"/>
      <c r="U846" s="2571"/>
      <c r="V846" s="2571"/>
      <c r="W846" s="2571"/>
      <c r="X846" s="2571"/>
      <c r="Y846" s="2571"/>
      <c r="Z846" s="2571"/>
      <c r="AA846" s="2571"/>
    </row>
    <row r="847" spans="1:27" ht="16.5" customHeight="1">
      <c r="A847" s="2571"/>
      <c r="B847" s="2571"/>
      <c r="C847" s="2571"/>
      <c r="D847" s="73"/>
      <c r="E847" s="73"/>
      <c r="F847" s="2629"/>
      <c r="G847" s="2571"/>
      <c r="H847" s="2571"/>
      <c r="I847" s="2571"/>
      <c r="J847" s="2571"/>
      <c r="K847" s="2571"/>
      <c r="L847" s="2571"/>
      <c r="M847" s="2571"/>
      <c r="N847" s="2571"/>
      <c r="O847" s="2571"/>
      <c r="P847" s="2571"/>
      <c r="Q847" s="2571"/>
      <c r="R847" s="2571"/>
      <c r="S847" s="2571"/>
      <c r="T847" s="2571"/>
      <c r="U847" s="2571"/>
      <c r="V847" s="2571"/>
      <c r="W847" s="2571"/>
      <c r="X847" s="2571"/>
      <c r="Y847" s="2571"/>
      <c r="Z847" s="2571"/>
      <c r="AA847" s="2571"/>
    </row>
    <row r="848" spans="1:27" ht="16.5" customHeight="1">
      <c r="A848" s="2571"/>
      <c r="B848" s="2571"/>
      <c r="C848" s="2571"/>
      <c r="D848" s="73"/>
      <c r="E848" s="73"/>
      <c r="F848" s="2629"/>
      <c r="G848" s="2571"/>
      <c r="H848" s="2571"/>
      <c r="I848" s="2571"/>
      <c r="J848" s="2571"/>
      <c r="K848" s="2571"/>
      <c r="L848" s="2571"/>
      <c r="M848" s="2571"/>
      <c r="N848" s="2571"/>
      <c r="O848" s="2571"/>
      <c r="P848" s="2571"/>
      <c r="Q848" s="2571"/>
      <c r="R848" s="2571"/>
      <c r="S848" s="2571"/>
      <c r="T848" s="2571"/>
      <c r="U848" s="2571"/>
      <c r="V848" s="2571"/>
      <c r="W848" s="2571"/>
      <c r="X848" s="2571"/>
      <c r="Y848" s="2571"/>
      <c r="Z848" s="2571"/>
      <c r="AA848" s="2571"/>
    </row>
    <row r="849" spans="1:27" ht="16.5" customHeight="1">
      <c r="A849" s="2571"/>
      <c r="B849" s="2571"/>
      <c r="C849" s="2571"/>
      <c r="D849" s="73"/>
      <c r="E849" s="73"/>
      <c r="F849" s="2629"/>
      <c r="G849" s="2571"/>
      <c r="H849" s="2571"/>
      <c r="I849" s="2571"/>
      <c r="J849" s="2571"/>
      <c r="K849" s="2571"/>
      <c r="L849" s="2571"/>
      <c r="M849" s="2571"/>
      <c r="N849" s="2571"/>
      <c r="O849" s="2571"/>
      <c r="P849" s="2571"/>
      <c r="Q849" s="2571"/>
      <c r="R849" s="2571"/>
      <c r="S849" s="2571"/>
      <c r="T849" s="2571"/>
      <c r="U849" s="2571"/>
      <c r="V849" s="2571"/>
      <c r="W849" s="2571"/>
      <c r="X849" s="2571"/>
      <c r="Y849" s="2571"/>
      <c r="Z849" s="2571"/>
      <c r="AA849" s="2571"/>
    </row>
    <row r="850" spans="1:27" ht="16.5" customHeight="1">
      <c r="A850" s="2571"/>
      <c r="B850" s="2571"/>
      <c r="C850" s="2571"/>
      <c r="D850" s="73"/>
      <c r="E850" s="73"/>
      <c r="F850" s="2629"/>
      <c r="G850" s="2571"/>
      <c r="H850" s="2571"/>
      <c r="I850" s="2571"/>
      <c r="J850" s="2571"/>
      <c r="K850" s="2571"/>
      <c r="L850" s="2571"/>
      <c r="M850" s="2571"/>
      <c r="N850" s="2571"/>
      <c r="O850" s="2571"/>
      <c r="P850" s="2571"/>
      <c r="Q850" s="2571"/>
      <c r="R850" s="2571"/>
      <c r="S850" s="2571"/>
      <c r="T850" s="2571"/>
      <c r="U850" s="2571"/>
      <c r="V850" s="2571"/>
      <c r="W850" s="2571"/>
      <c r="X850" s="2571"/>
      <c r="Y850" s="2571"/>
      <c r="Z850" s="2571"/>
      <c r="AA850" s="2571"/>
    </row>
    <row r="851" spans="1:27" ht="16.5" customHeight="1">
      <c r="A851" s="2571"/>
      <c r="B851" s="2571"/>
      <c r="C851" s="2571"/>
      <c r="D851" s="73"/>
      <c r="E851" s="73"/>
      <c r="F851" s="2629"/>
      <c r="G851" s="2571"/>
      <c r="H851" s="2571"/>
      <c r="I851" s="2571"/>
      <c r="J851" s="2571"/>
      <c r="K851" s="2571"/>
      <c r="L851" s="2571"/>
      <c r="M851" s="2571"/>
      <c r="N851" s="2571"/>
      <c r="O851" s="2571"/>
      <c r="P851" s="2571"/>
      <c r="Q851" s="2571"/>
      <c r="R851" s="2571"/>
      <c r="S851" s="2571"/>
      <c r="T851" s="2571"/>
      <c r="U851" s="2571"/>
      <c r="V851" s="2571"/>
      <c r="W851" s="2571"/>
      <c r="X851" s="2571"/>
      <c r="Y851" s="2571"/>
      <c r="Z851" s="2571"/>
      <c r="AA851" s="2571"/>
    </row>
    <row r="852" spans="1:27" ht="16.5" customHeight="1">
      <c r="A852" s="2571"/>
      <c r="B852" s="2571"/>
      <c r="C852" s="2571"/>
      <c r="D852" s="73"/>
      <c r="E852" s="73"/>
      <c r="F852" s="2629"/>
      <c r="G852" s="2571"/>
      <c r="H852" s="2571"/>
      <c r="I852" s="2571"/>
      <c r="J852" s="2571"/>
      <c r="K852" s="2571"/>
      <c r="L852" s="2571"/>
      <c r="M852" s="2571"/>
      <c r="N852" s="2571"/>
      <c r="O852" s="2571"/>
      <c r="P852" s="2571"/>
      <c r="Q852" s="2571"/>
      <c r="R852" s="2571"/>
      <c r="S852" s="2571"/>
      <c r="T852" s="2571"/>
      <c r="U852" s="2571"/>
      <c r="V852" s="2571"/>
      <c r="W852" s="2571"/>
      <c r="X852" s="2571"/>
      <c r="Y852" s="2571"/>
      <c r="Z852" s="2571"/>
      <c r="AA852" s="2571"/>
    </row>
    <row r="853" spans="1:27" ht="16.5" customHeight="1">
      <c r="A853" s="2571"/>
      <c r="B853" s="2571"/>
      <c r="C853" s="2571"/>
      <c r="D853" s="73"/>
      <c r="E853" s="73"/>
      <c r="F853" s="2629"/>
      <c r="G853" s="2571"/>
      <c r="H853" s="2571"/>
      <c r="I853" s="2571"/>
      <c r="J853" s="2571"/>
      <c r="K853" s="2571"/>
      <c r="L853" s="2571"/>
      <c r="M853" s="2571"/>
      <c r="N853" s="2571"/>
      <c r="O853" s="2571"/>
      <c r="P853" s="2571"/>
      <c r="Q853" s="2571"/>
      <c r="R853" s="2571"/>
      <c r="S853" s="2571"/>
      <c r="T853" s="2571"/>
      <c r="U853" s="2571"/>
      <c r="V853" s="2571"/>
      <c r="W853" s="2571"/>
      <c r="X853" s="2571"/>
      <c r="Y853" s="2571"/>
      <c r="Z853" s="2571"/>
      <c r="AA853" s="2571"/>
    </row>
    <row r="854" spans="1:27" ht="16.5" customHeight="1">
      <c r="A854" s="2571"/>
      <c r="B854" s="2571"/>
      <c r="C854" s="2571"/>
      <c r="D854" s="73"/>
      <c r="E854" s="73"/>
      <c r="F854" s="2629"/>
      <c r="G854" s="2571"/>
      <c r="H854" s="2571"/>
      <c r="I854" s="2571"/>
      <c r="J854" s="2571"/>
      <c r="K854" s="2571"/>
      <c r="L854" s="2571"/>
      <c r="M854" s="2571"/>
      <c r="N854" s="2571"/>
      <c r="O854" s="2571"/>
      <c r="P854" s="2571"/>
      <c r="Q854" s="2571"/>
      <c r="R854" s="2571"/>
      <c r="S854" s="2571"/>
      <c r="T854" s="2571"/>
      <c r="U854" s="2571"/>
      <c r="V854" s="2571"/>
      <c r="W854" s="2571"/>
      <c r="X854" s="2571"/>
      <c r="Y854" s="2571"/>
      <c r="Z854" s="2571"/>
      <c r="AA854" s="2571"/>
    </row>
    <row r="855" spans="1:27" ht="16.5" customHeight="1">
      <c r="A855" s="2571"/>
      <c r="B855" s="2571"/>
      <c r="C855" s="2571"/>
      <c r="D855" s="73"/>
      <c r="E855" s="73"/>
      <c r="F855" s="2629"/>
      <c r="G855" s="2571"/>
      <c r="H855" s="2571"/>
      <c r="I855" s="2571"/>
      <c r="J855" s="2571"/>
      <c r="K855" s="2571"/>
      <c r="L855" s="2571"/>
      <c r="M855" s="2571"/>
      <c r="N855" s="2571"/>
      <c r="O855" s="2571"/>
      <c r="P855" s="2571"/>
      <c r="Q855" s="2571"/>
      <c r="R855" s="2571"/>
      <c r="S855" s="2571"/>
      <c r="T855" s="2571"/>
      <c r="U855" s="2571"/>
      <c r="V855" s="2571"/>
      <c r="W855" s="2571"/>
      <c r="X855" s="2571"/>
      <c r="Y855" s="2571"/>
      <c r="Z855" s="2571"/>
      <c r="AA855" s="2571"/>
    </row>
    <row r="856" spans="1:27" ht="16.5" customHeight="1">
      <c r="A856" s="2571"/>
      <c r="B856" s="2571"/>
      <c r="C856" s="2571"/>
      <c r="D856" s="73"/>
      <c r="E856" s="73"/>
      <c r="F856" s="2629"/>
      <c r="G856" s="2571"/>
      <c r="H856" s="2571"/>
      <c r="I856" s="2571"/>
      <c r="J856" s="2571"/>
      <c r="K856" s="2571"/>
      <c r="L856" s="2571"/>
      <c r="M856" s="2571"/>
      <c r="N856" s="2571"/>
      <c r="O856" s="2571"/>
      <c r="P856" s="2571"/>
      <c r="Q856" s="2571"/>
      <c r="R856" s="2571"/>
      <c r="S856" s="2571"/>
      <c r="T856" s="2571"/>
      <c r="U856" s="2571"/>
      <c r="V856" s="2571"/>
      <c r="W856" s="2571"/>
      <c r="X856" s="2571"/>
      <c r="Y856" s="2571"/>
      <c r="Z856" s="2571"/>
      <c r="AA856" s="2571"/>
    </row>
    <row r="857" spans="1:27" ht="16.5" customHeight="1">
      <c r="A857" s="2571"/>
      <c r="B857" s="2571"/>
      <c r="C857" s="2571"/>
      <c r="D857" s="73"/>
      <c r="E857" s="73"/>
      <c r="F857" s="2629"/>
      <c r="G857" s="2571"/>
      <c r="H857" s="2571"/>
      <c r="I857" s="2571"/>
      <c r="J857" s="2571"/>
      <c r="K857" s="2571"/>
      <c r="L857" s="2571"/>
      <c r="M857" s="2571"/>
      <c r="N857" s="2571"/>
      <c r="O857" s="2571"/>
      <c r="P857" s="2571"/>
      <c r="Q857" s="2571"/>
      <c r="R857" s="2571"/>
      <c r="S857" s="2571"/>
      <c r="T857" s="2571"/>
      <c r="U857" s="2571"/>
      <c r="V857" s="2571"/>
      <c r="W857" s="2571"/>
      <c r="X857" s="2571"/>
      <c r="Y857" s="2571"/>
      <c r="Z857" s="2571"/>
      <c r="AA857" s="2571"/>
    </row>
    <row r="858" spans="1:27" ht="16.5" customHeight="1">
      <c r="A858" s="2571"/>
      <c r="B858" s="2571"/>
      <c r="C858" s="2571"/>
      <c r="D858" s="73"/>
      <c r="E858" s="73"/>
      <c r="F858" s="2629"/>
      <c r="G858" s="2571"/>
      <c r="H858" s="2571"/>
      <c r="I858" s="2571"/>
      <c r="J858" s="2571"/>
      <c r="K858" s="2571"/>
      <c r="L858" s="2571"/>
      <c r="M858" s="2571"/>
      <c r="N858" s="2571"/>
      <c r="O858" s="2571"/>
      <c r="P858" s="2571"/>
      <c r="Q858" s="2571"/>
      <c r="R858" s="2571"/>
      <c r="S858" s="2571"/>
      <c r="T858" s="2571"/>
      <c r="U858" s="2571"/>
      <c r="V858" s="2571"/>
      <c r="W858" s="2571"/>
      <c r="X858" s="2571"/>
      <c r="Y858" s="2571"/>
      <c r="Z858" s="2571"/>
      <c r="AA858" s="2571"/>
    </row>
    <row r="859" spans="1:27" ht="16.5" customHeight="1">
      <c r="A859" s="2571"/>
      <c r="B859" s="2571"/>
      <c r="C859" s="2571"/>
      <c r="D859" s="73"/>
      <c r="E859" s="73"/>
      <c r="F859" s="2629"/>
      <c r="G859" s="2571"/>
      <c r="H859" s="2571"/>
      <c r="I859" s="2571"/>
      <c r="J859" s="2571"/>
      <c r="K859" s="2571"/>
      <c r="L859" s="2571"/>
      <c r="M859" s="2571"/>
      <c r="N859" s="2571"/>
      <c r="O859" s="2571"/>
      <c r="P859" s="2571"/>
      <c r="Q859" s="2571"/>
      <c r="R859" s="2571"/>
      <c r="S859" s="2571"/>
      <c r="T859" s="2571"/>
      <c r="U859" s="2571"/>
      <c r="V859" s="2571"/>
      <c r="W859" s="2571"/>
      <c r="X859" s="2571"/>
      <c r="Y859" s="2571"/>
      <c r="Z859" s="2571"/>
      <c r="AA859" s="2571"/>
    </row>
    <row r="860" spans="1:27" ht="16.5" customHeight="1">
      <c r="A860" s="2571"/>
      <c r="B860" s="2571"/>
      <c r="C860" s="2571"/>
      <c r="D860" s="73"/>
      <c r="E860" s="73"/>
      <c r="F860" s="2629"/>
      <c r="G860" s="2571"/>
      <c r="H860" s="2571"/>
      <c r="I860" s="2571"/>
      <c r="J860" s="2571"/>
      <c r="K860" s="2571"/>
      <c r="L860" s="2571"/>
      <c r="M860" s="2571"/>
      <c r="N860" s="2571"/>
      <c r="O860" s="2571"/>
      <c r="P860" s="2571"/>
      <c r="Q860" s="2571"/>
      <c r="R860" s="2571"/>
      <c r="S860" s="2571"/>
      <c r="T860" s="2571"/>
      <c r="U860" s="2571"/>
      <c r="V860" s="2571"/>
      <c r="W860" s="2571"/>
      <c r="X860" s="2571"/>
      <c r="Y860" s="2571"/>
      <c r="Z860" s="2571"/>
      <c r="AA860" s="2571"/>
    </row>
    <row r="861" spans="1:27" ht="16.5" customHeight="1">
      <c r="A861" s="2571"/>
      <c r="B861" s="2571"/>
      <c r="C861" s="2571"/>
      <c r="D861" s="73"/>
      <c r="E861" s="73"/>
      <c r="F861" s="2629"/>
      <c r="G861" s="2571"/>
      <c r="H861" s="2571"/>
      <c r="I861" s="2571"/>
      <c r="J861" s="2571"/>
      <c r="K861" s="2571"/>
      <c r="L861" s="2571"/>
      <c r="M861" s="2571"/>
      <c r="N861" s="2571"/>
      <c r="O861" s="2571"/>
      <c r="P861" s="2571"/>
      <c r="Q861" s="2571"/>
      <c r="R861" s="2571"/>
      <c r="S861" s="2571"/>
      <c r="T861" s="2571"/>
      <c r="U861" s="2571"/>
      <c r="V861" s="2571"/>
      <c r="W861" s="2571"/>
      <c r="X861" s="2571"/>
      <c r="Y861" s="2571"/>
      <c r="Z861" s="2571"/>
      <c r="AA861" s="2571"/>
    </row>
    <row r="862" spans="1:27" ht="16.5" customHeight="1">
      <c r="A862" s="2571"/>
      <c r="B862" s="2571"/>
      <c r="C862" s="2571"/>
      <c r="D862" s="73"/>
      <c r="E862" s="73"/>
      <c r="F862" s="2629"/>
      <c r="G862" s="2571"/>
      <c r="H862" s="2571"/>
      <c r="I862" s="2571"/>
      <c r="J862" s="2571"/>
      <c r="K862" s="2571"/>
      <c r="L862" s="2571"/>
      <c r="M862" s="2571"/>
      <c r="N862" s="2571"/>
      <c r="O862" s="2571"/>
      <c r="P862" s="2571"/>
      <c r="Q862" s="2571"/>
      <c r="R862" s="2571"/>
      <c r="S862" s="2571"/>
      <c r="T862" s="2571"/>
      <c r="U862" s="2571"/>
      <c r="V862" s="2571"/>
      <c r="W862" s="2571"/>
      <c r="X862" s="2571"/>
      <c r="Y862" s="2571"/>
      <c r="Z862" s="2571"/>
      <c r="AA862" s="2571"/>
    </row>
    <row r="863" spans="1:27" ht="16.5" customHeight="1">
      <c r="A863" s="2571"/>
      <c r="B863" s="2571"/>
      <c r="C863" s="2571"/>
      <c r="D863" s="73"/>
      <c r="E863" s="73"/>
      <c r="F863" s="2629"/>
      <c r="G863" s="2571"/>
      <c r="H863" s="2571"/>
      <c r="I863" s="2571"/>
      <c r="J863" s="2571"/>
      <c r="K863" s="2571"/>
      <c r="L863" s="2571"/>
      <c r="M863" s="2571"/>
      <c r="N863" s="2571"/>
      <c r="O863" s="2571"/>
      <c r="P863" s="2571"/>
      <c r="Q863" s="2571"/>
      <c r="R863" s="2571"/>
      <c r="S863" s="2571"/>
      <c r="T863" s="2571"/>
      <c r="U863" s="2571"/>
      <c r="V863" s="2571"/>
      <c r="W863" s="2571"/>
      <c r="X863" s="2571"/>
      <c r="Y863" s="2571"/>
      <c r="Z863" s="2571"/>
      <c r="AA863" s="2571"/>
    </row>
    <row r="864" spans="1:27" ht="16.5" customHeight="1">
      <c r="A864" s="2571"/>
      <c r="B864" s="2571"/>
      <c r="C864" s="2571"/>
      <c r="D864" s="73"/>
      <c r="E864" s="73"/>
      <c r="F864" s="2629"/>
      <c r="G864" s="2571"/>
      <c r="H864" s="2571"/>
      <c r="I864" s="2571"/>
      <c r="J864" s="2571"/>
      <c r="K864" s="2571"/>
      <c r="L864" s="2571"/>
      <c r="M864" s="2571"/>
      <c r="N864" s="2571"/>
      <c r="O864" s="2571"/>
      <c r="P864" s="2571"/>
      <c r="Q864" s="2571"/>
      <c r="R864" s="2571"/>
      <c r="S864" s="2571"/>
      <c r="T864" s="2571"/>
      <c r="U864" s="2571"/>
      <c r="V864" s="2571"/>
      <c r="W864" s="2571"/>
      <c r="X864" s="2571"/>
      <c r="Y864" s="2571"/>
      <c r="Z864" s="2571"/>
      <c r="AA864" s="2571"/>
    </row>
    <row r="865" spans="1:27" ht="16.5" customHeight="1">
      <c r="A865" s="2571"/>
      <c r="B865" s="2571"/>
      <c r="C865" s="2571"/>
      <c r="D865" s="73"/>
      <c r="E865" s="73"/>
      <c r="F865" s="2629"/>
      <c r="G865" s="2571"/>
      <c r="H865" s="2571"/>
      <c r="I865" s="2571"/>
      <c r="J865" s="2571"/>
      <c r="K865" s="2571"/>
      <c r="L865" s="2571"/>
      <c r="M865" s="2571"/>
      <c r="N865" s="2571"/>
      <c r="O865" s="2571"/>
      <c r="P865" s="2571"/>
      <c r="Q865" s="2571"/>
      <c r="R865" s="2571"/>
      <c r="S865" s="2571"/>
      <c r="T865" s="2571"/>
      <c r="U865" s="2571"/>
      <c r="V865" s="2571"/>
      <c r="W865" s="2571"/>
      <c r="X865" s="2571"/>
      <c r="Y865" s="2571"/>
      <c r="Z865" s="2571"/>
      <c r="AA865" s="2571"/>
    </row>
    <row r="866" spans="1:27" ht="16.5" customHeight="1">
      <c r="A866" s="2571"/>
      <c r="B866" s="2571"/>
      <c r="C866" s="2571"/>
      <c r="D866" s="73"/>
      <c r="E866" s="73"/>
      <c r="F866" s="2629"/>
      <c r="G866" s="2571"/>
      <c r="H866" s="2571"/>
      <c r="I866" s="2571"/>
      <c r="J866" s="2571"/>
      <c r="K866" s="2571"/>
      <c r="L866" s="2571"/>
      <c r="M866" s="2571"/>
      <c r="N866" s="2571"/>
      <c r="O866" s="2571"/>
      <c r="P866" s="2571"/>
      <c r="Q866" s="2571"/>
      <c r="R866" s="2571"/>
      <c r="S866" s="2571"/>
      <c r="T866" s="2571"/>
      <c r="U866" s="2571"/>
      <c r="V866" s="2571"/>
      <c r="W866" s="2571"/>
      <c r="X866" s="2571"/>
      <c r="Y866" s="2571"/>
      <c r="Z866" s="2571"/>
      <c r="AA866" s="2571"/>
    </row>
    <row r="867" spans="1:27" ht="16.5" customHeight="1">
      <c r="A867" s="2571"/>
      <c r="B867" s="2571"/>
      <c r="C867" s="2571"/>
      <c r="D867" s="73"/>
      <c r="E867" s="73"/>
      <c r="F867" s="2629"/>
      <c r="G867" s="2571"/>
      <c r="H867" s="2571"/>
      <c r="I867" s="2571"/>
      <c r="J867" s="2571"/>
      <c r="K867" s="2571"/>
      <c r="L867" s="2571"/>
      <c r="M867" s="2571"/>
      <c r="N867" s="2571"/>
      <c r="O867" s="2571"/>
      <c r="P867" s="2571"/>
      <c r="Q867" s="2571"/>
      <c r="R867" s="2571"/>
      <c r="S867" s="2571"/>
      <c r="T867" s="2571"/>
      <c r="U867" s="2571"/>
      <c r="V867" s="2571"/>
      <c r="W867" s="2571"/>
      <c r="X867" s="2571"/>
      <c r="Y867" s="2571"/>
      <c r="Z867" s="2571"/>
      <c r="AA867" s="2571"/>
    </row>
    <row r="868" spans="1:27" ht="16.5" customHeight="1">
      <c r="A868" s="2571"/>
      <c r="B868" s="2571"/>
      <c r="C868" s="2571"/>
      <c r="D868" s="73"/>
      <c r="E868" s="73"/>
      <c r="F868" s="2629"/>
      <c r="G868" s="2571"/>
      <c r="H868" s="2571"/>
      <c r="I868" s="2571"/>
      <c r="J868" s="2571"/>
      <c r="K868" s="2571"/>
      <c r="L868" s="2571"/>
      <c r="M868" s="2571"/>
      <c r="N868" s="2571"/>
      <c r="O868" s="2571"/>
      <c r="P868" s="2571"/>
      <c r="Q868" s="2571"/>
      <c r="R868" s="2571"/>
      <c r="S868" s="2571"/>
      <c r="T868" s="2571"/>
      <c r="U868" s="2571"/>
      <c r="V868" s="2571"/>
      <c r="W868" s="2571"/>
      <c r="X868" s="2571"/>
      <c r="Y868" s="2571"/>
      <c r="Z868" s="2571"/>
      <c r="AA868" s="2571"/>
    </row>
    <row r="869" spans="1:27" ht="16.5" customHeight="1">
      <c r="A869" s="2571"/>
      <c r="B869" s="2571"/>
      <c r="C869" s="2571"/>
      <c r="D869" s="73"/>
      <c r="E869" s="73"/>
      <c r="F869" s="2629"/>
      <c r="G869" s="2571"/>
      <c r="H869" s="2571"/>
      <c r="I869" s="2571"/>
      <c r="J869" s="2571"/>
      <c r="K869" s="2571"/>
      <c r="L869" s="2571"/>
      <c r="M869" s="2571"/>
      <c r="N869" s="2571"/>
      <c r="O869" s="2571"/>
      <c r="P869" s="2571"/>
      <c r="Q869" s="2571"/>
      <c r="R869" s="2571"/>
      <c r="S869" s="2571"/>
      <c r="T869" s="2571"/>
      <c r="U869" s="2571"/>
      <c r="V869" s="2571"/>
      <c r="W869" s="2571"/>
      <c r="X869" s="2571"/>
      <c r="Y869" s="2571"/>
      <c r="Z869" s="2571"/>
      <c r="AA869" s="2571"/>
    </row>
    <row r="870" spans="1:27" ht="16.5" customHeight="1">
      <c r="A870" s="2571"/>
      <c r="B870" s="2571"/>
      <c r="C870" s="2571"/>
      <c r="D870" s="73"/>
      <c r="E870" s="73"/>
      <c r="F870" s="2629"/>
      <c r="G870" s="2571"/>
      <c r="H870" s="2571"/>
      <c r="I870" s="2571"/>
      <c r="J870" s="2571"/>
      <c r="K870" s="2571"/>
      <c r="L870" s="2571"/>
      <c r="M870" s="2571"/>
      <c r="N870" s="2571"/>
      <c r="O870" s="2571"/>
      <c r="P870" s="2571"/>
      <c r="Q870" s="2571"/>
      <c r="R870" s="2571"/>
      <c r="S870" s="2571"/>
      <c r="T870" s="2571"/>
      <c r="U870" s="2571"/>
      <c r="V870" s="2571"/>
      <c r="W870" s="2571"/>
      <c r="X870" s="2571"/>
      <c r="Y870" s="2571"/>
      <c r="Z870" s="2571"/>
      <c r="AA870" s="2571"/>
    </row>
    <row r="871" spans="1:27" ht="16.5" customHeight="1">
      <c r="A871" s="2571"/>
      <c r="B871" s="2571"/>
      <c r="C871" s="2571"/>
      <c r="D871" s="73"/>
      <c r="E871" s="73"/>
      <c r="F871" s="2629"/>
      <c r="G871" s="2571"/>
      <c r="H871" s="2571"/>
      <c r="I871" s="2571"/>
      <c r="J871" s="2571"/>
      <c r="K871" s="2571"/>
      <c r="L871" s="2571"/>
      <c r="M871" s="2571"/>
      <c r="N871" s="2571"/>
      <c r="O871" s="2571"/>
      <c r="P871" s="2571"/>
      <c r="Q871" s="2571"/>
      <c r="R871" s="2571"/>
      <c r="S871" s="2571"/>
      <c r="T871" s="2571"/>
      <c r="U871" s="2571"/>
      <c r="V871" s="2571"/>
      <c r="W871" s="2571"/>
      <c r="X871" s="2571"/>
      <c r="Y871" s="2571"/>
      <c r="Z871" s="2571"/>
      <c r="AA871" s="2571"/>
    </row>
    <row r="872" spans="1:27" ht="16.5" customHeight="1">
      <c r="A872" s="2571"/>
      <c r="B872" s="2571"/>
      <c r="C872" s="2571"/>
      <c r="D872" s="73"/>
      <c r="E872" s="73"/>
      <c r="F872" s="2629"/>
      <c r="G872" s="2571"/>
      <c r="H872" s="2571"/>
      <c r="I872" s="2571"/>
      <c r="J872" s="2571"/>
      <c r="K872" s="2571"/>
      <c r="L872" s="2571"/>
      <c r="M872" s="2571"/>
      <c r="N872" s="2571"/>
      <c r="O872" s="2571"/>
      <c r="P872" s="2571"/>
      <c r="Q872" s="2571"/>
      <c r="R872" s="2571"/>
      <c r="S872" s="2571"/>
      <c r="T872" s="2571"/>
      <c r="U872" s="2571"/>
      <c r="V872" s="2571"/>
      <c r="W872" s="2571"/>
      <c r="X872" s="2571"/>
      <c r="Y872" s="2571"/>
      <c r="Z872" s="2571"/>
      <c r="AA872" s="2571"/>
    </row>
    <row r="873" spans="1:27" ht="16.5" customHeight="1">
      <c r="A873" s="2571"/>
      <c r="B873" s="2571"/>
      <c r="C873" s="2571"/>
      <c r="D873" s="73"/>
      <c r="E873" s="73"/>
      <c r="F873" s="2629"/>
      <c r="G873" s="2571"/>
      <c r="H873" s="2571"/>
      <c r="I873" s="2571"/>
      <c r="J873" s="2571"/>
      <c r="K873" s="2571"/>
      <c r="L873" s="2571"/>
      <c r="M873" s="2571"/>
      <c r="N873" s="2571"/>
      <c r="O873" s="2571"/>
      <c r="P873" s="2571"/>
      <c r="Q873" s="2571"/>
      <c r="R873" s="2571"/>
      <c r="S873" s="2571"/>
      <c r="T873" s="2571"/>
      <c r="U873" s="2571"/>
      <c r="V873" s="2571"/>
      <c r="W873" s="2571"/>
      <c r="X873" s="2571"/>
      <c r="Y873" s="2571"/>
      <c r="Z873" s="2571"/>
      <c r="AA873" s="2571"/>
    </row>
    <row r="874" spans="1:27" ht="16.5" customHeight="1">
      <c r="A874" s="2571"/>
      <c r="B874" s="2571"/>
      <c r="C874" s="2571"/>
      <c r="D874" s="73"/>
      <c r="E874" s="73"/>
      <c r="F874" s="2629"/>
      <c r="G874" s="2571"/>
      <c r="H874" s="2571"/>
      <c r="I874" s="2571"/>
      <c r="J874" s="2571"/>
      <c r="K874" s="2571"/>
      <c r="L874" s="2571"/>
      <c r="M874" s="2571"/>
      <c r="N874" s="2571"/>
      <c r="O874" s="2571"/>
      <c r="P874" s="2571"/>
      <c r="Q874" s="2571"/>
      <c r="R874" s="2571"/>
      <c r="S874" s="2571"/>
      <c r="T874" s="2571"/>
      <c r="U874" s="2571"/>
      <c r="V874" s="2571"/>
      <c r="W874" s="2571"/>
      <c r="X874" s="2571"/>
      <c r="Y874" s="2571"/>
      <c r="Z874" s="2571"/>
      <c r="AA874" s="2571"/>
    </row>
    <row r="875" spans="1:27" ht="16.5" customHeight="1">
      <c r="A875" s="2571"/>
      <c r="B875" s="2571"/>
      <c r="C875" s="2571"/>
      <c r="D875" s="73"/>
      <c r="E875" s="73"/>
      <c r="F875" s="2629"/>
      <c r="G875" s="2571"/>
      <c r="H875" s="2571"/>
      <c r="I875" s="2571"/>
      <c r="J875" s="2571"/>
      <c r="K875" s="2571"/>
      <c r="L875" s="2571"/>
      <c r="M875" s="2571"/>
      <c r="N875" s="2571"/>
      <c r="O875" s="2571"/>
      <c r="P875" s="2571"/>
      <c r="Q875" s="2571"/>
      <c r="R875" s="2571"/>
      <c r="S875" s="2571"/>
      <c r="T875" s="2571"/>
      <c r="U875" s="2571"/>
      <c r="V875" s="2571"/>
      <c r="W875" s="2571"/>
      <c r="X875" s="2571"/>
      <c r="Y875" s="2571"/>
      <c r="Z875" s="2571"/>
      <c r="AA875" s="2571"/>
    </row>
    <row r="876" spans="1:27" ht="16.5" customHeight="1">
      <c r="A876" s="2571"/>
      <c r="B876" s="2571"/>
      <c r="C876" s="2571"/>
      <c r="D876" s="73"/>
      <c r="E876" s="73"/>
      <c r="F876" s="2629"/>
      <c r="G876" s="2571"/>
      <c r="H876" s="2571"/>
      <c r="I876" s="2571"/>
      <c r="J876" s="2571"/>
      <c r="K876" s="2571"/>
      <c r="L876" s="2571"/>
      <c r="M876" s="2571"/>
      <c r="N876" s="2571"/>
      <c r="O876" s="2571"/>
      <c r="P876" s="2571"/>
      <c r="Q876" s="2571"/>
      <c r="R876" s="2571"/>
      <c r="S876" s="2571"/>
      <c r="T876" s="2571"/>
      <c r="U876" s="2571"/>
      <c r="V876" s="2571"/>
      <c r="W876" s="2571"/>
      <c r="X876" s="2571"/>
      <c r="Y876" s="2571"/>
      <c r="Z876" s="2571"/>
      <c r="AA876" s="2571"/>
    </row>
    <row r="877" spans="1:27" ht="16.5" customHeight="1">
      <c r="A877" s="2571"/>
      <c r="B877" s="2571"/>
      <c r="C877" s="2571"/>
      <c r="D877" s="73"/>
      <c r="E877" s="73"/>
      <c r="F877" s="2629"/>
      <c r="G877" s="2571"/>
      <c r="H877" s="2571"/>
      <c r="I877" s="2571"/>
      <c r="J877" s="2571"/>
      <c r="K877" s="2571"/>
      <c r="L877" s="2571"/>
      <c r="M877" s="2571"/>
      <c r="N877" s="2571"/>
      <c r="O877" s="2571"/>
      <c r="P877" s="2571"/>
      <c r="Q877" s="2571"/>
      <c r="R877" s="2571"/>
      <c r="S877" s="2571"/>
      <c r="T877" s="2571"/>
      <c r="U877" s="2571"/>
      <c r="V877" s="2571"/>
      <c r="W877" s="2571"/>
      <c r="X877" s="2571"/>
      <c r="Y877" s="2571"/>
      <c r="Z877" s="2571"/>
      <c r="AA877" s="2571"/>
    </row>
    <row r="878" spans="1:27" ht="16.5" customHeight="1">
      <c r="A878" s="2571"/>
      <c r="B878" s="2571"/>
      <c r="C878" s="2571"/>
      <c r="D878" s="73"/>
      <c r="E878" s="73"/>
      <c r="F878" s="2629"/>
      <c r="G878" s="2571"/>
      <c r="H878" s="2571"/>
      <c r="I878" s="2571"/>
      <c r="J878" s="2571"/>
      <c r="K878" s="2571"/>
      <c r="L878" s="2571"/>
      <c r="M878" s="2571"/>
      <c r="N878" s="2571"/>
      <c r="O878" s="2571"/>
      <c r="P878" s="2571"/>
      <c r="Q878" s="2571"/>
      <c r="R878" s="2571"/>
      <c r="S878" s="2571"/>
      <c r="T878" s="2571"/>
      <c r="U878" s="2571"/>
      <c r="V878" s="2571"/>
      <c r="W878" s="2571"/>
      <c r="X878" s="2571"/>
      <c r="Y878" s="2571"/>
      <c r="Z878" s="2571"/>
      <c r="AA878" s="2571"/>
    </row>
    <row r="879" spans="1:27" ht="16.5" customHeight="1">
      <c r="A879" s="2571"/>
      <c r="B879" s="2571"/>
      <c r="C879" s="2571"/>
      <c r="D879" s="73"/>
      <c r="E879" s="73"/>
      <c r="F879" s="2629"/>
      <c r="G879" s="2571"/>
      <c r="H879" s="2571"/>
      <c r="I879" s="2571"/>
      <c r="J879" s="2571"/>
      <c r="K879" s="2571"/>
      <c r="L879" s="2571"/>
      <c r="M879" s="2571"/>
      <c r="N879" s="2571"/>
      <c r="O879" s="2571"/>
      <c r="P879" s="2571"/>
      <c r="Q879" s="2571"/>
      <c r="R879" s="2571"/>
      <c r="S879" s="2571"/>
      <c r="T879" s="2571"/>
      <c r="U879" s="2571"/>
      <c r="V879" s="2571"/>
      <c r="W879" s="2571"/>
      <c r="X879" s="2571"/>
      <c r="Y879" s="2571"/>
      <c r="Z879" s="2571"/>
      <c r="AA879" s="2571"/>
    </row>
    <row r="880" spans="1:27" ht="16.5" customHeight="1">
      <c r="A880" s="2571"/>
      <c r="B880" s="2571"/>
      <c r="C880" s="2571"/>
      <c r="D880" s="73"/>
      <c r="E880" s="73"/>
      <c r="F880" s="2629"/>
      <c r="G880" s="2571"/>
      <c r="H880" s="2571"/>
      <c r="I880" s="2571"/>
      <c r="J880" s="2571"/>
      <c r="K880" s="2571"/>
      <c r="L880" s="2571"/>
      <c r="M880" s="2571"/>
      <c r="N880" s="2571"/>
      <c r="O880" s="2571"/>
      <c r="P880" s="2571"/>
      <c r="Q880" s="2571"/>
      <c r="R880" s="2571"/>
      <c r="S880" s="2571"/>
      <c r="T880" s="2571"/>
      <c r="U880" s="2571"/>
      <c r="V880" s="2571"/>
      <c r="W880" s="2571"/>
      <c r="X880" s="2571"/>
      <c r="Y880" s="2571"/>
      <c r="Z880" s="2571"/>
      <c r="AA880" s="2571"/>
    </row>
    <row r="881" spans="1:27" ht="16.5" customHeight="1">
      <c r="A881" s="2571"/>
      <c r="B881" s="2571"/>
      <c r="C881" s="2571"/>
      <c r="D881" s="73"/>
      <c r="E881" s="73"/>
      <c r="F881" s="2629"/>
      <c r="G881" s="2571"/>
      <c r="H881" s="2571"/>
      <c r="I881" s="2571"/>
      <c r="J881" s="2571"/>
      <c r="K881" s="2571"/>
      <c r="L881" s="2571"/>
      <c r="M881" s="2571"/>
      <c r="N881" s="2571"/>
      <c r="O881" s="2571"/>
      <c r="P881" s="2571"/>
      <c r="Q881" s="2571"/>
      <c r="R881" s="2571"/>
      <c r="S881" s="2571"/>
      <c r="T881" s="2571"/>
      <c r="U881" s="2571"/>
      <c r="V881" s="2571"/>
      <c r="W881" s="2571"/>
      <c r="X881" s="2571"/>
      <c r="Y881" s="2571"/>
      <c r="Z881" s="2571"/>
      <c r="AA881" s="2571"/>
    </row>
    <row r="882" spans="1:27" ht="16.5" customHeight="1">
      <c r="A882" s="2571"/>
      <c r="B882" s="2571"/>
      <c r="C882" s="2571"/>
      <c r="D882" s="73"/>
      <c r="E882" s="73"/>
      <c r="F882" s="2629"/>
      <c r="G882" s="2571"/>
      <c r="H882" s="2571"/>
      <c r="I882" s="2571"/>
      <c r="J882" s="2571"/>
      <c r="K882" s="2571"/>
      <c r="L882" s="2571"/>
      <c r="M882" s="2571"/>
      <c r="N882" s="2571"/>
      <c r="O882" s="2571"/>
      <c r="P882" s="2571"/>
      <c r="Q882" s="2571"/>
      <c r="R882" s="2571"/>
      <c r="S882" s="2571"/>
      <c r="T882" s="2571"/>
      <c r="U882" s="2571"/>
      <c r="V882" s="2571"/>
      <c r="W882" s="2571"/>
      <c r="X882" s="2571"/>
      <c r="Y882" s="2571"/>
      <c r="Z882" s="2571"/>
      <c r="AA882" s="2571"/>
    </row>
    <row r="883" spans="1:27" ht="16.5" customHeight="1">
      <c r="A883" s="2571"/>
      <c r="B883" s="2571"/>
      <c r="C883" s="2571"/>
      <c r="D883" s="73"/>
      <c r="E883" s="73"/>
      <c r="F883" s="2629"/>
      <c r="G883" s="2571"/>
      <c r="H883" s="2571"/>
      <c r="I883" s="2571"/>
      <c r="J883" s="2571"/>
      <c r="K883" s="2571"/>
      <c r="L883" s="2571"/>
      <c r="M883" s="2571"/>
      <c r="N883" s="2571"/>
      <c r="O883" s="2571"/>
      <c r="P883" s="2571"/>
      <c r="Q883" s="2571"/>
      <c r="R883" s="2571"/>
      <c r="S883" s="2571"/>
      <c r="T883" s="2571"/>
      <c r="U883" s="2571"/>
      <c r="V883" s="2571"/>
      <c r="W883" s="2571"/>
      <c r="X883" s="2571"/>
      <c r="Y883" s="2571"/>
      <c r="Z883" s="2571"/>
      <c r="AA883" s="2571"/>
    </row>
    <row r="884" spans="1:27" ht="16.5" customHeight="1">
      <c r="A884" s="2571"/>
      <c r="B884" s="2571"/>
      <c r="C884" s="2571"/>
      <c r="D884" s="73"/>
      <c r="E884" s="73"/>
      <c r="F884" s="2629"/>
      <c r="G884" s="2571"/>
      <c r="H884" s="2571"/>
      <c r="I884" s="2571"/>
      <c r="J884" s="2571"/>
      <c r="K884" s="2571"/>
      <c r="L884" s="2571"/>
      <c r="M884" s="2571"/>
      <c r="N884" s="2571"/>
      <c r="O884" s="2571"/>
      <c r="P884" s="2571"/>
      <c r="Q884" s="2571"/>
      <c r="R884" s="2571"/>
      <c r="S884" s="2571"/>
      <c r="T884" s="2571"/>
      <c r="U884" s="2571"/>
      <c r="V884" s="2571"/>
      <c r="W884" s="2571"/>
      <c r="X884" s="2571"/>
      <c r="Y884" s="2571"/>
      <c r="Z884" s="2571"/>
      <c r="AA884" s="2571"/>
    </row>
    <row r="885" spans="1:27" ht="16.5" customHeight="1">
      <c r="A885" s="2571"/>
      <c r="B885" s="2571"/>
      <c r="C885" s="2571"/>
      <c r="D885" s="73"/>
      <c r="E885" s="73"/>
      <c r="F885" s="2629"/>
      <c r="G885" s="2571"/>
      <c r="H885" s="2571"/>
      <c r="I885" s="2571"/>
      <c r="J885" s="2571"/>
      <c r="K885" s="2571"/>
      <c r="L885" s="2571"/>
      <c r="M885" s="2571"/>
      <c r="N885" s="2571"/>
      <c r="O885" s="2571"/>
      <c r="P885" s="2571"/>
      <c r="Q885" s="2571"/>
      <c r="R885" s="2571"/>
      <c r="S885" s="2571"/>
      <c r="T885" s="2571"/>
      <c r="U885" s="2571"/>
      <c r="V885" s="2571"/>
      <c r="W885" s="2571"/>
      <c r="X885" s="2571"/>
      <c r="Y885" s="2571"/>
      <c r="Z885" s="2571"/>
      <c r="AA885" s="2571"/>
    </row>
    <row r="886" spans="1:27" ht="16.5" customHeight="1">
      <c r="A886" s="2571"/>
      <c r="B886" s="2571"/>
      <c r="C886" s="2571"/>
      <c r="D886" s="73"/>
      <c r="E886" s="73"/>
      <c r="F886" s="2629"/>
      <c r="G886" s="2571"/>
      <c r="H886" s="2571"/>
      <c r="I886" s="2571"/>
      <c r="J886" s="2571"/>
      <c r="K886" s="2571"/>
      <c r="L886" s="2571"/>
      <c r="M886" s="2571"/>
      <c r="N886" s="2571"/>
      <c r="O886" s="2571"/>
      <c r="P886" s="2571"/>
      <c r="Q886" s="2571"/>
      <c r="R886" s="2571"/>
      <c r="S886" s="2571"/>
      <c r="T886" s="2571"/>
      <c r="U886" s="2571"/>
      <c r="V886" s="2571"/>
      <c r="W886" s="2571"/>
      <c r="X886" s="2571"/>
      <c r="Y886" s="2571"/>
      <c r="Z886" s="2571"/>
      <c r="AA886" s="2571"/>
    </row>
    <row r="887" spans="1:27" ht="16.5" customHeight="1">
      <c r="A887" s="2571"/>
      <c r="B887" s="2571"/>
      <c r="C887" s="2571"/>
      <c r="D887" s="73"/>
      <c r="E887" s="73"/>
      <c r="F887" s="2629"/>
      <c r="G887" s="2571"/>
      <c r="H887" s="2571"/>
      <c r="I887" s="2571"/>
      <c r="J887" s="2571"/>
      <c r="K887" s="2571"/>
      <c r="L887" s="2571"/>
      <c r="M887" s="2571"/>
      <c r="N887" s="2571"/>
      <c r="O887" s="2571"/>
      <c r="P887" s="2571"/>
      <c r="Q887" s="2571"/>
      <c r="R887" s="2571"/>
      <c r="S887" s="2571"/>
      <c r="T887" s="2571"/>
      <c r="U887" s="2571"/>
      <c r="V887" s="2571"/>
      <c r="W887" s="2571"/>
      <c r="X887" s="2571"/>
      <c r="Y887" s="2571"/>
      <c r="Z887" s="2571"/>
      <c r="AA887" s="2571"/>
    </row>
    <row r="888" spans="1:27" ht="16.5" customHeight="1">
      <c r="A888" s="2571"/>
      <c r="B888" s="2571"/>
      <c r="C888" s="2571"/>
      <c r="D888" s="73"/>
      <c r="E888" s="73"/>
      <c r="F888" s="2629"/>
      <c r="G888" s="2571"/>
      <c r="H888" s="2571"/>
      <c r="I888" s="2571"/>
      <c r="J888" s="2571"/>
      <c r="K888" s="2571"/>
      <c r="L888" s="2571"/>
      <c r="M888" s="2571"/>
      <c r="N888" s="2571"/>
      <c r="O888" s="2571"/>
      <c r="P888" s="2571"/>
      <c r="Q888" s="2571"/>
      <c r="R888" s="2571"/>
      <c r="S888" s="2571"/>
      <c r="T888" s="2571"/>
      <c r="U888" s="2571"/>
      <c r="V888" s="2571"/>
      <c r="W888" s="2571"/>
      <c r="X888" s="2571"/>
      <c r="Y888" s="2571"/>
      <c r="Z888" s="2571"/>
      <c r="AA888" s="2571"/>
    </row>
    <row r="889" spans="1:27" ht="16.5" customHeight="1">
      <c r="A889" s="2571"/>
      <c r="B889" s="2571"/>
      <c r="C889" s="2571"/>
      <c r="D889" s="73"/>
      <c r="E889" s="73"/>
      <c r="F889" s="2629"/>
      <c r="G889" s="2571"/>
      <c r="H889" s="2571"/>
      <c r="I889" s="2571"/>
      <c r="J889" s="2571"/>
      <c r="K889" s="2571"/>
      <c r="L889" s="2571"/>
      <c r="M889" s="2571"/>
      <c r="N889" s="2571"/>
      <c r="O889" s="2571"/>
      <c r="P889" s="2571"/>
      <c r="Q889" s="2571"/>
      <c r="R889" s="2571"/>
      <c r="S889" s="2571"/>
      <c r="T889" s="2571"/>
      <c r="U889" s="2571"/>
      <c r="V889" s="2571"/>
      <c r="W889" s="2571"/>
      <c r="X889" s="2571"/>
      <c r="Y889" s="2571"/>
      <c r="Z889" s="2571"/>
      <c r="AA889" s="2571"/>
    </row>
    <row r="890" spans="1:27" ht="16.5" customHeight="1">
      <c r="A890" s="2571"/>
      <c r="B890" s="2571"/>
      <c r="C890" s="2571"/>
      <c r="D890" s="73"/>
      <c r="E890" s="73"/>
      <c r="F890" s="2629"/>
      <c r="G890" s="2571"/>
      <c r="H890" s="2571"/>
      <c r="I890" s="2571"/>
      <c r="J890" s="2571"/>
      <c r="K890" s="2571"/>
      <c r="L890" s="2571"/>
      <c r="M890" s="2571"/>
      <c r="N890" s="2571"/>
      <c r="O890" s="2571"/>
      <c r="P890" s="2571"/>
      <c r="Q890" s="2571"/>
      <c r="R890" s="2571"/>
      <c r="S890" s="2571"/>
      <c r="T890" s="2571"/>
      <c r="U890" s="2571"/>
      <c r="V890" s="2571"/>
      <c r="W890" s="2571"/>
      <c r="X890" s="2571"/>
      <c r="Y890" s="2571"/>
      <c r="Z890" s="2571"/>
      <c r="AA890" s="2571"/>
    </row>
    <row r="891" spans="1:27" ht="16.5" customHeight="1">
      <c r="A891" s="2571"/>
      <c r="B891" s="2571"/>
      <c r="C891" s="2571"/>
      <c r="D891" s="73"/>
      <c r="E891" s="73"/>
      <c r="F891" s="2629"/>
      <c r="G891" s="2571"/>
      <c r="H891" s="2571"/>
      <c r="I891" s="2571"/>
      <c r="J891" s="2571"/>
      <c r="K891" s="2571"/>
      <c r="L891" s="2571"/>
      <c r="M891" s="2571"/>
      <c r="N891" s="2571"/>
      <c r="O891" s="2571"/>
      <c r="P891" s="2571"/>
      <c r="Q891" s="2571"/>
      <c r="R891" s="2571"/>
      <c r="S891" s="2571"/>
      <c r="T891" s="2571"/>
      <c r="U891" s="2571"/>
      <c r="V891" s="2571"/>
      <c r="W891" s="2571"/>
      <c r="X891" s="2571"/>
      <c r="Y891" s="2571"/>
      <c r="Z891" s="2571"/>
      <c r="AA891" s="2571"/>
    </row>
    <row r="892" spans="1:27" ht="16.5" customHeight="1">
      <c r="A892" s="2571"/>
      <c r="B892" s="2571"/>
      <c r="C892" s="2571"/>
      <c r="D892" s="73"/>
      <c r="E892" s="73"/>
      <c r="F892" s="2629"/>
      <c r="G892" s="2571"/>
      <c r="H892" s="2571"/>
      <c r="I892" s="2571"/>
      <c r="J892" s="2571"/>
      <c r="K892" s="2571"/>
      <c r="L892" s="2571"/>
      <c r="M892" s="2571"/>
      <c r="N892" s="2571"/>
      <c r="O892" s="2571"/>
      <c r="P892" s="2571"/>
      <c r="Q892" s="2571"/>
      <c r="R892" s="2571"/>
      <c r="S892" s="2571"/>
      <c r="T892" s="2571"/>
      <c r="U892" s="2571"/>
      <c r="V892" s="2571"/>
      <c r="W892" s="2571"/>
      <c r="X892" s="2571"/>
      <c r="Y892" s="2571"/>
      <c r="Z892" s="2571"/>
      <c r="AA892" s="2571"/>
    </row>
    <row r="893" spans="1:27" ht="16.5" customHeight="1">
      <c r="A893" s="2571"/>
      <c r="B893" s="2571"/>
      <c r="C893" s="2571"/>
      <c r="D893" s="73"/>
      <c r="E893" s="73"/>
      <c r="F893" s="2629"/>
      <c r="G893" s="2571"/>
      <c r="H893" s="2571"/>
      <c r="I893" s="2571"/>
      <c r="J893" s="2571"/>
      <c r="K893" s="2571"/>
      <c r="L893" s="2571"/>
      <c r="M893" s="2571"/>
      <c r="N893" s="2571"/>
      <c r="O893" s="2571"/>
      <c r="P893" s="2571"/>
      <c r="Q893" s="2571"/>
      <c r="R893" s="2571"/>
      <c r="S893" s="2571"/>
      <c r="T893" s="2571"/>
      <c r="U893" s="2571"/>
      <c r="V893" s="2571"/>
      <c r="W893" s="2571"/>
      <c r="X893" s="2571"/>
      <c r="Y893" s="2571"/>
      <c r="Z893" s="2571"/>
      <c r="AA893" s="2571"/>
    </row>
    <row r="894" spans="1:27" ht="16.5" customHeight="1">
      <c r="A894" s="2571"/>
      <c r="B894" s="2571"/>
      <c r="C894" s="2571"/>
      <c r="D894" s="73"/>
      <c r="E894" s="73"/>
      <c r="F894" s="2629"/>
      <c r="G894" s="2571"/>
      <c r="H894" s="2571"/>
      <c r="I894" s="2571"/>
      <c r="J894" s="2571"/>
      <c r="K894" s="2571"/>
      <c r="L894" s="2571"/>
      <c r="M894" s="2571"/>
      <c r="N894" s="2571"/>
      <c r="O894" s="2571"/>
      <c r="P894" s="2571"/>
      <c r="Q894" s="2571"/>
      <c r="R894" s="2571"/>
      <c r="S894" s="2571"/>
      <c r="T894" s="2571"/>
      <c r="U894" s="2571"/>
      <c r="V894" s="2571"/>
      <c r="W894" s="2571"/>
      <c r="X894" s="2571"/>
      <c r="Y894" s="2571"/>
      <c r="Z894" s="2571"/>
      <c r="AA894" s="2571"/>
    </row>
    <row r="895" spans="1:27" ht="16.5" customHeight="1">
      <c r="A895" s="2571"/>
      <c r="B895" s="2571"/>
      <c r="C895" s="2571"/>
      <c r="D895" s="73"/>
      <c r="E895" s="73"/>
      <c r="F895" s="2629"/>
      <c r="G895" s="2571"/>
      <c r="H895" s="2571"/>
      <c r="I895" s="2571"/>
      <c r="J895" s="2571"/>
      <c r="K895" s="2571"/>
      <c r="L895" s="2571"/>
      <c r="M895" s="2571"/>
      <c r="N895" s="2571"/>
      <c r="O895" s="2571"/>
      <c r="P895" s="2571"/>
      <c r="Q895" s="2571"/>
      <c r="R895" s="2571"/>
      <c r="S895" s="2571"/>
      <c r="T895" s="2571"/>
      <c r="U895" s="2571"/>
      <c r="V895" s="2571"/>
      <c r="W895" s="2571"/>
      <c r="X895" s="2571"/>
      <c r="Y895" s="2571"/>
      <c r="Z895" s="2571"/>
      <c r="AA895" s="2571"/>
    </row>
    <row r="896" spans="1:27" ht="16.5" customHeight="1">
      <c r="A896" s="2571"/>
      <c r="B896" s="2571"/>
      <c r="C896" s="2571"/>
      <c r="D896" s="73"/>
      <c r="E896" s="73"/>
      <c r="F896" s="2629"/>
      <c r="G896" s="2571"/>
      <c r="H896" s="2571"/>
      <c r="I896" s="2571"/>
      <c r="J896" s="2571"/>
      <c r="K896" s="2571"/>
      <c r="L896" s="2571"/>
      <c r="M896" s="2571"/>
      <c r="N896" s="2571"/>
      <c r="O896" s="2571"/>
      <c r="P896" s="2571"/>
      <c r="Q896" s="2571"/>
      <c r="R896" s="2571"/>
      <c r="S896" s="2571"/>
      <c r="T896" s="2571"/>
      <c r="U896" s="2571"/>
      <c r="V896" s="2571"/>
      <c r="W896" s="2571"/>
      <c r="X896" s="2571"/>
      <c r="Y896" s="2571"/>
      <c r="Z896" s="2571"/>
      <c r="AA896" s="2571"/>
    </row>
    <row r="897" spans="1:27" ht="16.5" customHeight="1">
      <c r="A897" s="2571"/>
      <c r="B897" s="2571"/>
      <c r="C897" s="2571"/>
      <c r="D897" s="73"/>
      <c r="E897" s="73"/>
      <c r="F897" s="2629"/>
      <c r="G897" s="2571"/>
      <c r="H897" s="2571"/>
      <c r="I897" s="2571"/>
      <c r="J897" s="2571"/>
      <c r="K897" s="2571"/>
      <c r="L897" s="2571"/>
      <c r="M897" s="2571"/>
      <c r="N897" s="2571"/>
      <c r="O897" s="2571"/>
      <c r="P897" s="2571"/>
      <c r="Q897" s="2571"/>
      <c r="R897" s="2571"/>
      <c r="S897" s="2571"/>
      <c r="T897" s="2571"/>
      <c r="U897" s="2571"/>
      <c r="V897" s="2571"/>
      <c r="W897" s="2571"/>
      <c r="X897" s="2571"/>
      <c r="Y897" s="2571"/>
      <c r="Z897" s="2571"/>
      <c r="AA897" s="2571"/>
    </row>
    <row r="898" spans="1:27" ht="16.5" customHeight="1">
      <c r="A898" s="2571"/>
      <c r="B898" s="2571"/>
      <c r="C898" s="2571"/>
      <c r="D898" s="73"/>
      <c r="E898" s="73"/>
      <c r="F898" s="2629"/>
      <c r="G898" s="2571"/>
      <c r="H898" s="2571"/>
      <c r="I898" s="2571"/>
      <c r="J898" s="2571"/>
      <c r="K898" s="2571"/>
      <c r="L898" s="2571"/>
      <c r="M898" s="2571"/>
      <c r="N898" s="2571"/>
      <c r="O898" s="2571"/>
      <c r="P898" s="2571"/>
      <c r="Q898" s="2571"/>
      <c r="R898" s="2571"/>
      <c r="S898" s="2571"/>
      <c r="T898" s="2571"/>
      <c r="U898" s="2571"/>
      <c r="V898" s="2571"/>
      <c r="W898" s="2571"/>
      <c r="X898" s="2571"/>
      <c r="Y898" s="2571"/>
      <c r="Z898" s="2571"/>
      <c r="AA898" s="2571"/>
    </row>
    <row r="899" spans="1:27" ht="16.5" customHeight="1">
      <c r="A899" s="2571"/>
      <c r="B899" s="2571"/>
      <c r="C899" s="2571"/>
      <c r="D899" s="73"/>
      <c r="E899" s="73"/>
      <c r="F899" s="2629"/>
      <c r="G899" s="2571"/>
      <c r="H899" s="2571"/>
      <c r="I899" s="2571"/>
      <c r="J899" s="2571"/>
      <c r="K899" s="2571"/>
      <c r="L899" s="2571"/>
      <c r="M899" s="2571"/>
      <c r="N899" s="2571"/>
      <c r="O899" s="2571"/>
      <c r="P899" s="2571"/>
      <c r="Q899" s="2571"/>
      <c r="R899" s="2571"/>
      <c r="S899" s="2571"/>
      <c r="T899" s="2571"/>
      <c r="U899" s="2571"/>
      <c r="V899" s="2571"/>
      <c r="W899" s="2571"/>
      <c r="X899" s="2571"/>
      <c r="Y899" s="2571"/>
      <c r="Z899" s="2571"/>
      <c r="AA899" s="2571"/>
    </row>
    <row r="900" spans="1:27" ht="16.5" customHeight="1">
      <c r="A900" s="2571"/>
      <c r="B900" s="2571"/>
      <c r="C900" s="2571"/>
      <c r="D900" s="73"/>
      <c r="E900" s="73"/>
      <c r="F900" s="2629"/>
      <c r="G900" s="2571"/>
      <c r="H900" s="2571"/>
      <c r="I900" s="2571"/>
      <c r="J900" s="2571"/>
      <c r="K900" s="2571"/>
      <c r="L900" s="2571"/>
      <c r="M900" s="2571"/>
      <c r="N900" s="2571"/>
      <c r="O900" s="2571"/>
      <c r="P900" s="2571"/>
      <c r="Q900" s="2571"/>
      <c r="R900" s="2571"/>
      <c r="S900" s="2571"/>
      <c r="T900" s="2571"/>
      <c r="U900" s="2571"/>
      <c r="V900" s="2571"/>
      <c r="W900" s="2571"/>
      <c r="X900" s="2571"/>
      <c r="Y900" s="2571"/>
      <c r="Z900" s="2571"/>
      <c r="AA900" s="2571"/>
    </row>
    <row r="901" spans="1:27" ht="16.5" customHeight="1">
      <c r="A901" s="2571"/>
      <c r="B901" s="2571"/>
      <c r="C901" s="2571"/>
      <c r="D901" s="73"/>
      <c r="E901" s="73"/>
      <c r="F901" s="2629"/>
      <c r="G901" s="2571"/>
      <c r="H901" s="2571"/>
      <c r="I901" s="2571"/>
      <c r="J901" s="2571"/>
      <c r="K901" s="2571"/>
      <c r="L901" s="2571"/>
      <c r="M901" s="2571"/>
      <c r="N901" s="2571"/>
      <c r="O901" s="2571"/>
      <c r="P901" s="2571"/>
      <c r="Q901" s="2571"/>
      <c r="R901" s="2571"/>
      <c r="S901" s="2571"/>
      <c r="T901" s="2571"/>
      <c r="U901" s="2571"/>
      <c r="V901" s="2571"/>
      <c r="W901" s="2571"/>
      <c r="X901" s="2571"/>
      <c r="Y901" s="2571"/>
      <c r="Z901" s="2571"/>
      <c r="AA901" s="2571"/>
    </row>
    <row r="902" spans="1:27" ht="16.5" customHeight="1">
      <c r="A902" s="2571"/>
      <c r="B902" s="2571"/>
      <c r="C902" s="2571"/>
      <c r="D902" s="73"/>
      <c r="E902" s="73"/>
      <c r="F902" s="2629"/>
      <c r="G902" s="2571"/>
      <c r="H902" s="2571"/>
      <c r="I902" s="2571"/>
      <c r="J902" s="2571"/>
      <c r="K902" s="2571"/>
      <c r="L902" s="2571"/>
      <c r="M902" s="2571"/>
      <c r="N902" s="2571"/>
      <c r="O902" s="2571"/>
      <c r="P902" s="2571"/>
      <c r="Q902" s="2571"/>
      <c r="R902" s="2571"/>
      <c r="S902" s="2571"/>
      <c r="T902" s="2571"/>
      <c r="U902" s="2571"/>
      <c r="V902" s="2571"/>
      <c r="W902" s="2571"/>
      <c r="X902" s="2571"/>
      <c r="Y902" s="2571"/>
      <c r="Z902" s="2571"/>
      <c r="AA902" s="2571"/>
    </row>
    <row r="903" spans="1:27" ht="16.5" customHeight="1">
      <c r="A903" s="2571"/>
      <c r="B903" s="2571"/>
      <c r="C903" s="2571"/>
      <c r="D903" s="73"/>
      <c r="E903" s="73"/>
      <c r="F903" s="2629"/>
      <c r="G903" s="2571"/>
      <c r="H903" s="2571"/>
      <c r="I903" s="2571"/>
      <c r="J903" s="2571"/>
      <c r="K903" s="2571"/>
      <c r="L903" s="2571"/>
      <c r="M903" s="2571"/>
      <c r="N903" s="2571"/>
      <c r="O903" s="2571"/>
      <c r="P903" s="2571"/>
      <c r="Q903" s="2571"/>
      <c r="R903" s="2571"/>
      <c r="S903" s="2571"/>
      <c r="T903" s="2571"/>
      <c r="U903" s="2571"/>
      <c r="V903" s="2571"/>
      <c r="W903" s="2571"/>
      <c r="X903" s="2571"/>
      <c r="Y903" s="2571"/>
      <c r="Z903" s="2571"/>
      <c r="AA903" s="2571"/>
    </row>
    <row r="904" spans="1:27" ht="16.5" customHeight="1">
      <c r="A904" s="2571"/>
      <c r="B904" s="2571"/>
      <c r="C904" s="2571"/>
      <c r="D904" s="73"/>
      <c r="E904" s="73"/>
      <c r="F904" s="2629"/>
      <c r="G904" s="2571"/>
      <c r="H904" s="2571"/>
      <c r="I904" s="2571"/>
      <c r="J904" s="2571"/>
      <c r="K904" s="2571"/>
      <c r="L904" s="2571"/>
      <c r="M904" s="2571"/>
      <c r="N904" s="2571"/>
      <c r="O904" s="2571"/>
      <c r="P904" s="2571"/>
      <c r="Q904" s="2571"/>
      <c r="R904" s="2571"/>
      <c r="S904" s="2571"/>
      <c r="T904" s="2571"/>
      <c r="U904" s="2571"/>
      <c r="V904" s="2571"/>
      <c r="W904" s="2571"/>
      <c r="X904" s="2571"/>
      <c r="Y904" s="2571"/>
      <c r="Z904" s="2571"/>
      <c r="AA904" s="2571"/>
    </row>
    <row r="905" spans="1:27" ht="16.5" customHeight="1">
      <c r="A905" s="2571"/>
      <c r="B905" s="2571"/>
      <c r="C905" s="2571"/>
      <c r="D905" s="73"/>
      <c r="E905" s="73"/>
      <c r="F905" s="2629"/>
      <c r="G905" s="2571"/>
      <c r="H905" s="2571"/>
      <c r="I905" s="2571"/>
      <c r="J905" s="2571"/>
      <c r="K905" s="2571"/>
      <c r="L905" s="2571"/>
      <c r="M905" s="2571"/>
      <c r="N905" s="2571"/>
      <c r="O905" s="2571"/>
      <c r="P905" s="2571"/>
      <c r="Q905" s="2571"/>
      <c r="R905" s="2571"/>
      <c r="S905" s="2571"/>
      <c r="T905" s="2571"/>
      <c r="U905" s="2571"/>
      <c r="V905" s="2571"/>
      <c r="W905" s="2571"/>
      <c r="X905" s="2571"/>
      <c r="Y905" s="2571"/>
      <c r="Z905" s="2571"/>
      <c r="AA905" s="2571"/>
    </row>
    <row r="906" spans="1:27" ht="16.5" customHeight="1">
      <c r="A906" s="2571"/>
      <c r="B906" s="2571"/>
      <c r="C906" s="2571"/>
      <c r="D906" s="73"/>
      <c r="E906" s="73"/>
      <c r="F906" s="2629"/>
      <c r="G906" s="2571"/>
      <c r="H906" s="2571"/>
      <c r="I906" s="2571"/>
      <c r="J906" s="2571"/>
      <c r="K906" s="2571"/>
      <c r="L906" s="2571"/>
      <c r="M906" s="2571"/>
      <c r="N906" s="2571"/>
      <c r="O906" s="2571"/>
      <c r="P906" s="2571"/>
      <c r="Q906" s="2571"/>
      <c r="R906" s="2571"/>
      <c r="S906" s="2571"/>
      <c r="T906" s="2571"/>
      <c r="U906" s="2571"/>
      <c r="V906" s="2571"/>
      <c r="W906" s="2571"/>
      <c r="X906" s="2571"/>
      <c r="Y906" s="2571"/>
      <c r="Z906" s="2571"/>
      <c r="AA906" s="2571"/>
    </row>
    <row r="907" spans="1:27" ht="16.5" customHeight="1">
      <c r="A907" s="2571"/>
      <c r="B907" s="2571"/>
      <c r="C907" s="2571"/>
      <c r="D907" s="73"/>
      <c r="E907" s="73"/>
      <c r="F907" s="2629"/>
      <c r="G907" s="2571"/>
      <c r="H907" s="2571"/>
      <c r="I907" s="2571"/>
      <c r="J907" s="2571"/>
      <c r="K907" s="2571"/>
      <c r="L907" s="2571"/>
      <c r="M907" s="2571"/>
      <c r="N907" s="2571"/>
      <c r="O907" s="2571"/>
      <c r="P907" s="2571"/>
      <c r="Q907" s="2571"/>
      <c r="R907" s="2571"/>
      <c r="S907" s="2571"/>
      <c r="T907" s="2571"/>
      <c r="U907" s="2571"/>
      <c r="V907" s="2571"/>
      <c r="W907" s="2571"/>
      <c r="X907" s="2571"/>
      <c r="Y907" s="2571"/>
      <c r="Z907" s="2571"/>
      <c r="AA907" s="2571"/>
    </row>
    <row r="908" spans="1:27" ht="16.5" customHeight="1">
      <c r="A908" s="2571"/>
      <c r="B908" s="2571"/>
      <c r="C908" s="2571"/>
      <c r="D908" s="73"/>
      <c r="E908" s="73"/>
      <c r="F908" s="2629"/>
      <c r="G908" s="2571"/>
      <c r="H908" s="2571"/>
      <c r="I908" s="2571"/>
      <c r="J908" s="2571"/>
      <c r="K908" s="2571"/>
      <c r="L908" s="2571"/>
      <c r="M908" s="2571"/>
      <c r="N908" s="2571"/>
      <c r="O908" s="2571"/>
      <c r="P908" s="2571"/>
      <c r="Q908" s="2571"/>
      <c r="R908" s="2571"/>
      <c r="S908" s="2571"/>
      <c r="T908" s="2571"/>
      <c r="U908" s="2571"/>
      <c r="V908" s="2571"/>
      <c r="W908" s="2571"/>
      <c r="X908" s="2571"/>
      <c r="Y908" s="2571"/>
      <c r="Z908" s="2571"/>
      <c r="AA908" s="2571"/>
    </row>
    <row r="909" spans="1:27" ht="16.5" customHeight="1">
      <c r="A909" s="2571"/>
      <c r="B909" s="2571"/>
      <c r="C909" s="2571"/>
      <c r="D909" s="73"/>
      <c r="E909" s="73"/>
      <c r="F909" s="2629"/>
      <c r="G909" s="2571"/>
      <c r="H909" s="2571"/>
      <c r="I909" s="2571"/>
      <c r="J909" s="2571"/>
      <c r="K909" s="2571"/>
      <c r="L909" s="2571"/>
      <c r="M909" s="2571"/>
      <c r="N909" s="2571"/>
      <c r="O909" s="2571"/>
      <c r="P909" s="2571"/>
      <c r="Q909" s="2571"/>
      <c r="R909" s="2571"/>
      <c r="S909" s="2571"/>
      <c r="T909" s="2571"/>
      <c r="U909" s="2571"/>
      <c r="V909" s="2571"/>
      <c r="W909" s="2571"/>
      <c r="X909" s="2571"/>
      <c r="Y909" s="2571"/>
      <c r="Z909" s="2571"/>
      <c r="AA909" s="2571"/>
    </row>
    <row r="910" spans="1:27" ht="16.5" customHeight="1">
      <c r="A910" s="2571"/>
      <c r="B910" s="2571"/>
      <c r="C910" s="2571"/>
      <c r="D910" s="73"/>
      <c r="E910" s="73"/>
      <c r="F910" s="2629"/>
      <c r="G910" s="2571"/>
      <c r="H910" s="2571"/>
      <c r="I910" s="2571"/>
      <c r="J910" s="2571"/>
      <c r="K910" s="2571"/>
      <c r="L910" s="2571"/>
      <c r="M910" s="2571"/>
      <c r="N910" s="2571"/>
      <c r="O910" s="2571"/>
      <c r="P910" s="2571"/>
      <c r="Q910" s="2571"/>
      <c r="R910" s="2571"/>
      <c r="S910" s="2571"/>
      <c r="T910" s="2571"/>
      <c r="U910" s="2571"/>
      <c r="V910" s="2571"/>
      <c r="W910" s="2571"/>
      <c r="X910" s="2571"/>
      <c r="Y910" s="2571"/>
      <c r="Z910" s="2571"/>
      <c r="AA910" s="2571"/>
    </row>
    <row r="911" spans="1:27" ht="16.5" customHeight="1">
      <c r="A911" s="2571"/>
      <c r="B911" s="2571"/>
      <c r="C911" s="2571"/>
      <c r="D911" s="73"/>
      <c r="E911" s="73"/>
      <c r="F911" s="2629"/>
      <c r="G911" s="2571"/>
      <c r="H911" s="2571"/>
      <c r="I911" s="2571"/>
      <c r="J911" s="2571"/>
      <c r="K911" s="2571"/>
      <c r="L911" s="2571"/>
      <c r="M911" s="2571"/>
      <c r="N911" s="2571"/>
      <c r="O911" s="2571"/>
      <c r="P911" s="2571"/>
      <c r="Q911" s="2571"/>
      <c r="R911" s="2571"/>
      <c r="S911" s="2571"/>
      <c r="T911" s="2571"/>
      <c r="U911" s="2571"/>
      <c r="V911" s="2571"/>
      <c r="W911" s="2571"/>
      <c r="X911" s="2571"/>
      <c r="Y911" s="2571"/>
      <c r="Z911" s="2571"/>
      <c r="AA911" s="2571"/>
    </row>
    <row r="912" spans="1:27" ht="16.5" customHeight="1">
      <c r="A912" s="2571"/>
      <c r="B912" s="2571"/>
      <c r="C912" s="2571"/>
      <c r="D912" s="73"/>
      <c r="E912" s="73"/>
      <c r="F912" s="2629"/>
      <c r="G912" s="2571"/>
      <c r="H912" s="2571"/>
      <c r="I912" s="2571"/>
      <c r="J912" s="2571"/>
      <c r="K912" s="2571"/>
      <c r="L912" s="2571"/>
      <c r="M912" s="2571"/>
      <c r="N912" s="2571"/>
      <c r="O912" s="2571"/>
      <c r="P912" s="2571"/>
      <c r="Q912" s="2571"/>
      <c r="R912" s="2571"/>
      <c r="S912" s="2571"/>
      <c r="T912" s="2571"/>
      <c r="U912" s="2571"/>
      <c r="V912" s="2571"/>
      <c r="W912" s="2571"/>
      <c r="X912" s="2571"/>
      <c r="Y912" s="2571"/>
      <c r="Z912" s="2571"/>
      <c r="AA912" s="2571"/>
    </row>
    <row r="913" spans="1:27" ht="16.5" customHeight="1">
      <c r="A913" s="2571"/>
      <c r="B913" s="2571"/>
      <c r="C913" s="2571"/>
      <c r="D913" s="73"/>
      <c r="E913" s="73"/>
      <c r="F913" s="2629"/>
      <c r="G913" s="2571"/>
      <c r="H913" s="2571"/>
      <c r="I913" s="2571"/>
      <c r="J913" s="2571"/>
      <c r="K913" s="2571"/>
      <c r="L913" s="2571"/>
      <c r="M913" s="2571"/>
      <c r="N913" s="2571"/>
      <c r="O913" s="2571"/>
      <c r="P913" s="2571"/>
      <c r="Q913" s="2571"/>
      <c r="R913" s="2571"/>
      <c r="S913" s="2571"/>
      <c r="T913" s="2571"/>
      <c r="U913" s="2571"/>
      <c r="V913" s="2571"/>
      <c r="W913" s="2571"/>
      <c r="X913" s="2571"/>
      <c r="Y913" s="2571"/>
      <c r="Z913" s="2571"/>
      <c r="AA913" s="2571"/>
    </row>
    <row r="914" spans="1:27" ht="16.5" customHeight="1">
      <c r="A914" s="2571"/>
      <c r="B914" s="2571"/>
      <c r="C914" s="2571"/>
      <c r="D914" s="73"/>
      <c r="E914" s="73"/>
      <c r="F914" s="2629"/>
      <c r="G914" s="2571"/>
      <c r="H914" s="2571"/>
      <c r="I914" s="2571"/>
      <c r="J914" s="2571"/>
      <c r="K914" s="2571"/>
      <c r="L914" s="2571"/>
      <c r="M914" s="2571"/>
      <c r="N914" s="2571"/>
      <c r="O914" s="2571"/>
      <c r="P914" s="2571"/>
      <c r="Q914" s="2571"/>
      <c r="R914" s="2571"/>
      <c r="S914" s="2571"/>
      <c r="T914" s="2571"/>
      <c r="U914" s="2571"/>
      <c r="V914" s="2571"/>
      <c r="W914" s="2571"/>
      <c r="X914" s="2571"/>
      <c r="Y914" s="2571"/>
      <c r="Z914" s="2571"/>
      <c r="AA914" s="2571"/>
    </row>
    <row r="915" spans="1:27" ht="16.5" customHeight="1">
      <c r="A915" s="2571"/>
      <c r="B915" s="2571"/>
      <c r="C915" s="2571"/>
      <c r="D915" s="73"/>
      <c r="E915" s="73"/>
      <c r="F915" s="2629"/>
      <c r="G915" s="2571"/>
      <c r="H915" s="2571"/>
      <c r="I915" s="2571"/>
      <c r="J915" s="2571"/>
      <c r="K915" s="2571"/>
      <c r="L915" s="2571"/>
      <c r="M915" s="2571"/>
      <c r="N915" s="2571"/>
      <c r="O915" s="2571"/>
      <c r="P915" s="2571"/>
      <c r="Q915" s="2571"/>
      <c r="R915" s="2571"/>
      <c r="S915" s="2571"/>
      <c r="T915" s="2571"/>
      <c r="U915" s="2571"/>
      <c r="V915" s="2571"/>
      <c r="W915" s="2571"/>
      <c r="X915" s="2571"/>
      <c r="Y915" s="2571"/>
      <c r="Z915" s="2571"/>
      <c r="AA915" s="2571"/>
    </row>
    <row r="916" spans="1:27" ht="16.5" customHeight="1">
      <c r="A916" s="2571"/>
      <c r="B916" s="2571"/>
      <c r="C916" s="2571"/>
      <c r="D916" s="73"/>
      <c r="E916" s="73"/>
      <c r="F916" s="2629"/>
      <c r="G916" s="2571"/>
      <c r="H916" s="2571"/>
      <c r="I916" s="2571"/>
      <c r="J916" s="2571"/>
      <c r="K916" s="2571"/>
      <c r="L916" s="2571"/>
      <c r="M916" s="2571"/>
      <c r="N916" s="2571"/>
      <c r="O916" s="2571"/>
      <c r="P916" s="2571"/>
      <c r="Q916" s="2571"/>
      <c r="R916" s="2571"/>
      <c r="S916" s="2571"/>
      <c r="T916" s="2571"/>
      <c r="U916" s="2571"/>
      <c r="V916" s="2571"/>
      <c r="W916" s="2571"/>
      <c r="X916" s="2571"/>
      <c r="Y916" s="2571"/>
      <c r="Z916" s="2571"/>
      <c r="AA916" s="2571"/>
    </row>
    <row r="917" spans="1:27" ht="16.5" customHeight="1">
      <c r="A917" s="2571"/>
      <c r="B917" s="2571"/>
      <c r="C917" s="2571"/>
      <c r="D917" s="73"/>
      <c r="E917" s="73"/>
      <c r="F917" s="2629"/>
      <c r="G917" s="2571"/>
      <c r="H917" s="2571"/>
      <c r="I917" s="2571"/>
      <c r="J917" s="2571"/>
      <c r="K917" s="2571"/>
      <c r="L917" s="2571"/>
      <c r="M917" s="2571"/>
      <c r="N917" s="2571"/>
      <c r="O917" s="2571"/>
      <c r="P917" s="2571"/>
      <c r="Q917" s="2571"/>
      <c r="R917" s="2571"/>
      <c r="S917" s="2571"/>
      <c r="T917" s="2571"/>
      <c r="U917" s="2571"/>
      <c r="V917" s="2571"/>
      <c r="W917" s="2571"/>
      <c r="X917" s="2571"/>
      <c r="Y917" s="2571"/>
      <c r="Z917" s="2571"/>
      <c r="AA917" s="2571"/>
    </row>
    <row r="918" spans="1:27" ht="16.5" customHeight="1">
      <c r="A918" s="2571"/>
      <c r="B918" s="2571"/>
      <c r="C918" s="2571"/>
      <c r="D918" s="73"/>
      <c r="E918" s="73"/>
      <c r="F918" s="2629"/>
      <c r="G918" s="2571"/>
      <c r="H918" s="2571"/>
      <c r="I918" s="2571"/>
      <c r="J918" s="2571"/>
      <c r="K918" s="2571"/>
      <c r="L918" s="2571"/>
      <c r="M918" s="2571"/>
      <c r="N918" s="2571"/>
      <c r="O918" s="2571"/>
      <c r="P918" s="2571"/>
      <c r="Q918" s="2571"/>
      <c r="R918" s="2571"/>
      <c r="S918" s="2571"/>
      <c r="T918" s="2571"/>
      <c r="U918" s="2571"/>
      <c r="V918" s="2571"/>
      <c r="W918" s="2571"/>
      <c r="X918" s="2571"/>
      <c r="Y918" s="2571"/>
      <c r="Z918" s="2571"/>
      <c r="AA918" s="2571"/>
    </row>
    <row r="919" spans="1:27" ht="16.5" customHeight="1">
      <c r="A919" s="2571"/>
      <c r="B919" s="2571"/>
      <c r="C919" s="2571"/>
      <c r="D919" s="73"/>
      <c r="E919" s="73"/>
      <c r="F919" s="2629"/>
      <c r="G919" s="2571"/>
      <c r="H919" s="2571"/>
      <c r="I919" s="2571"/>
      <c r="J919" s="2571"/>
      <c r="K919" s="2571"/>
      <c r="L919" s="2571"/>
      <c r="M919" s="2571"/>
      <c r="N919" s="2571"/>
      <c r="O919" s="2571"/>
      <c r="P919" s="2571"/>
      <c r="Q919" s="2571"/>
      <c r="R919" s="2571"/>
      <c r="S919" s="2571"/>
      <c r="T919" s="2571"/>
      <c r="U919" s="2571"/>
      <c r="V919" s="2571"/>
      <c r="W919" s="2571"/>
      <c r="X919" s="2571"/>
      <c r="Y919" s="2571"/>
      <c r="Z919" s="2571"/>
      <c r="AA919" s="2571"/>
    </row>
    <row r="920" spans="1:27" ht="16.5" customHeight="1">
      <c r="A920" s="2571"/>
      <c r="B920" s="2571"/>
      <c r="C920" s="2571"/>
      <c r="D920" s="73"/>
      <c r="E920" s="73"/>
      <c r="F920" s="2629"/>
      <c r="G920" s="2571"/>
      <c r="H920" s="2571"/>
      <c r="I920" s="2571"/>
      <c r="J920" s="2571"/>
      <c r="K920" s="2571"/>
      <c r="L920" s="2571"/>
      <c r="M920" s="2571"/>
      <c r="N920" s="2571"/>
      <c r="O920" s="2571"/>
      <c r="P920" s="2571"/>
      <c r="Q920" s="2571"/>
      <c r="R920" s="2571"/>
      <c r="S920" s="2571"/>
      <c r="T920" s="2571"/>
      <c r="U920" s="2571"/>
      <c r="V920" s="2571"/>
      <c r="W920" s="2571"/>
      <c r="X920" s="2571"/>
      <c r="Y920" s="2571"/>
      <c r="Z920" s="2571"/>
      <c r="AA920" s="2571"/>
    </row>
    <row r="921" spans="1:27" ht="16.5" customHeight="1">
      <c r="A921" s="2571"/>
      <c r="B921" s="2571"/>
      <c r="C921" s="2571"/>
      <c r="D921" s="73"/>
      <c r="E921" s="73"/>
      <c r="F921" s="2629"/>
      <c r="G921" s="2571"/>
      <c r="H921" s="2571"/>
      <c r="I921" s="2571"/>
      <c r="J921" s="2571"/>
      <c r="K921" s="2571"/>
      <c r="L921" s="2571"/>
      <c r="M921" s="2571"/>
      <c r="N921" s="2571"/>
      <c r="O921" s="2571"/>
      <c r="P921" s="2571"/>
      <c r="Q921" s="2571"/>
      <c r="R921" s="2571"/>
      <c r="S921" s="2571"/>
      <c r="T921" s="2571"/>
      <c r="U921" s="2571"/>
      <c r="V921" s="2571"/>
      <c r="W921" s="2571"/>
      <c r="X921" s="2571"/>
      <c r="Y921" s="2571"/>
      <c r="Z921" s="2571"/>
      <c r="AA921" s="2571"/>
    </row>
    <row r="922" spans="1:27" ht="16.5" customHeight="1">
      <c r="A922" s="2571"/>
      <c r="B922" s="2571"/>
      <c r="C922" s="2571"/>
      <c r="D922" s="73"/>
      <c r="E922" s="73"/>
      <c r="F922" s="2629"/>
      <c r="G922" s="2571"/>
      <c r="H922" s="2571"/>
      <c r="I922" s="2571"/>
      <c r="J922" s="2571"/>
      <c r="K922" s="2571"/>
      <c r="L922" s="2571"/>
      <c r="M922" s="2571"/>
      <c r="N922" s="2571"/>
      <c r="O922" s="2571"/>
      <c r="P922" s="2571"/>
      <c r="Q922" s="2571"/>
      <c r="R922" s="2571"/>
      <c r="S922" s="2571"/>
      <c r="T922" s="2571"/>
      <c r="U922" s="2571"/>
      <c r="V922" s="2571"/>
      <c r="W922" s="2571"/>
      <c r="X922" s="2571"/>
      <c r="Y922" s="2571"/>
      <c r="Z922" s="2571"/>
      <c r="AA922" s="2571"/>
    </row>
    <row r="923" spans="1:27" ht="16.5" customHeight="1">
      <c r="A923" s="2571"/>
      <c r="B923" s="2571"/>
      <c r="C923" s="2571"/>
      <c r="D923" s="73"/>
      <c r="E923" s="73"/>
      <c r="F923" s="2629"/>
      <c r="G923" s="2571"/>
      <c r="H923" s="2571"/>
      <c r="I923" s="2571"/>
      <c r="J923" s="2571"/>
      <c r="K923" s="2571"/>
      <c r="L923" s="2571"/>
      <c r="M923" s="2571"/>
      <c r="N923" s="2571"/>
      <c r="O923" s="2571"/>
      <c r="P923" s="2571"/>
      <c r="Q923" s="2571"/>
      <c r="R923" s="2571"/>
      <c r="S923" s="2571"/>
      <c r="T923" s="2571"/>
      <c r="U923" s="2571"/>
      <c r="V923" s="2571"/>
      <c r="W923" s="2571"/>
      <c r="X923" s="2571"/>
      <c r="Y923" s="2571"/>
      <c r="Z923" s="2571"/>
      <c r="AA923" s="2571"/>
    </row>
    <row r="924" spans="1:27" ht="16.5" customHeight="1">
      <c r="A924" s="2571"/>
      <c r="B924" s="2571"/>
      <c r="C924" s="2571"/>
      <c r="D924" s="73"/>
      <c r="E924" s="73"/>
      <c r="F924" s="2629"/>
      <c r="G924" s="2571"/>
      <c r="H924" s="2571"/>
      <c r="I924" s="2571"/>
      <c r="J924" s="2571"/>
      <c r="K924" s="2571"/>
      <c r="L924" s="2571"/>
      <c r="M924" s="2571"/>
      <c r="N924" s="2571"/>
      <c r="O924" s="2571"/>
      <c r="P924" s="2571"/>
      <c r="Q924" s="2571"/>
      <c r="R924" s="2571"/>
      <c r="S924" s="2571"/>
      <c r="T924" s="2571"/>
      <c r="U924" s="2571"/>
      <c r="V924" s="2571"/>
      <c r="W924" s="2571"/>
      <c r="X924" s="2571"/>
      <c r="Y924" s="2571"/>
      <c r="Z924" s="2571"/>
      <c r="AA924" s="2571"/>
    </row>
    <row r="925" spans="1:27" ht="16.5" customHeight="1">
      <c r="A925" s="2571"/>
      <c r="B925" s="2571"/>
      <c r="C925" s="2571"/>
      <c r="D925" s="73"/>
      <c r="E925" s="73"/>
      <c r="F925" s="2629"/>
      <c r="G925" s="2571"/>
      <c r="H925" s="2571"/>
      <c r="I925" s="2571"/>
      <c r="J925" s="2571"/>
      <c r="K925" s="2571"/>
      <c r="L925" s="2571"/>
      <c r="M925" s="2571"/>
      <c r="N925" s="2571"/>
      <c r="O925" s="2571"/>
      <c r="P925" s="2571"/>
      <c r="Q925" s="2571"/>
      <c r="R925" s="2571"/>
      <c r="S925" s="2571"/>
      <c r="T925" s="2571"/>
      <c r="U925" s="2571"/>
      <c r="V925" s="2571"/>
      <c r="W925" s="2571"/>
      <c r="X925" s="2571"/>
      <c r="Y925" s="2571"/>
      <c r="Z925" s="2571"/>
      <c r="AA925" s="2571"/>
    </row>
    <row r="926" spans="1:27" ht="16.5" customHeight="1">
      <c r="A926" s="2571"/>
      <c r="B926" s="2571"/>
      <c r="C926" s="2571"/>
      <c r="D926" s="73"/>
      <c r="E926" s="73"/>
      <c r="F926" s="2629"/>
      <c r="G926" s="2571"/>
      <c r="H926" s="2571"/>
      <c r="I926" s="2571"/>
      <c r="J926" s="2571"/>
      <c r="K926" s="2571"/>
      <c r="L926" s="2571"/>
      <c r="M926" s="2571"/>
      <c r="N926" s="2571"/>
      <c r="O926" s="2571"/>
      <c r="P926" s="2571"/>
      <c r="Q926" s="2571"/>
      <c r="R926" s="2571"/>
      <c r="S926" s="2571"/>
      <c r="T926" s="2571"/>
      <c r="U926" s="2571"/>
      <c r="V926" s="2571"/>
      <c r="W926" s="2571"/>
      <c r="X926" s="2571"/>
      <c r="Y926" s="2571"/>
      <c r="Z926" s="2571"/>
      <c r="AA926" s="2571"/>
    </row>
    <row r="927" spans="1:27" ht="16.5" customHeight="1">
      <c r="A927" s="2571"/>
      <c r="B927" s="2571"/>
      <c r="C927" s="2571"/>
      <c r="D927" s="73"/>
      <c r="E927" s="73"/>
      <c r="F927" s="2629"/>
      <c r="G927" s="2571"/>
      <c r="H927" s="2571"/>
      <c r="I927" s="2571"/>
      <c r="J927" s="2571"/>
      <c r="K927" s="2571"/>
      <c r="L927" s="2571"/>
      <c r="M927" s="2571"/>
      <c r="N927" s="2571"/>
      <c r="O927" s="2571"/>
      <c r="P927" s="2571"/>
      <c r="Q927" s="2571"/>
      <c r="R927" s="2571"/>
      <c r="S927" s="2571"/>
      <c r="T927" s="2571"/>
      <c r="U927" s="2571"/>
      <c r="V927" s="2571"/>
      <c r="W927" s="2571"/>
      <c r="X927" s="2571"/>
      <c r="Y927" s="2571"/>
      <c r="Z927" s="2571"/>
      <c r="AA927" s="2571"/>
    </row>
    <row r="928" spans="1:27" ht="16.5" customHeight="1">
      <c r="A928" s="2571"/>
      <c r="B928" s="2571"/>
      <c r="C928" s="2571"/>
      <c r="D928" s="73"/>
      <c r="E928" s="73"/>
      <c r="F928" s="2629"/>
      <c r="G928" s="2571"/>
      <c r="H928" s="2571"/>
      <c r="I928" s="2571"/>
      <c r="J928" s="2571"/>
      <c r="K928" s="2571"/>
      <c r="L928" s="2571"/>
      <c r="M928" s="2571"/>
      <c r="N928" s="2571"/>
      <c r="O928" s="2571"/>
      <c r="P928" s="2571"/>
      <c r="Q928" s="2571"/>
      <c r="R928" s="2571"/>
      <c r="S928" s="2571"/>
      <c r="T928" s="2571"/>
      <c r="U928" s="2571"/>
      <c r="V928" s="2571"/>
      <c r="W928" s="2571"/>
      <c r="X928" s="2571"/>
      <c r="Y928" s="2571"/>
      <c r="Z928" s="2571"/>
      <c r="AA928" s="2571"/>
    </row>
    <row r="929" spans="1:27" ht="16.5" customHeight="1">
      <c r="A929" s="2571"/>
      <c r="B929" s="2571"/>
      <c r="C929" s="2571"/>
      <c r="D929" s="73"/>
      <c r="E929" s="73"/>
      <c r="F929" s="2629"/>
      <c r="G929" s="2571"/>
      <c r="H929" s="2571"/>
      <c r="I929" s="2571"/>
      <c r="J929" s="2571"/>
      <c r="K929" s="2571"/>
      <c r="L929" s="2571"/>
      <c r="M929" s="2571"/>
      <c r="N929" s="2571"/>
      <c r="O929" s="2571"/>
      <c r="P929" s="2571"/>
      <c r="Q929" s="2571"/>
      <c r="R929" s="2571"/>
      <c r="S929" s="2571"/>
      <c r="T929" s="2571"/>
      <c r="U929" s="2571"/>
      <c r="V929" s="2571"/>
      <c r="W929" s="2571"/>
      <c r="X929" s="2571"/>
      <c r="Y929" s="2571"/>
      <c r="Z929" s="2571"/>
      <c r="AA929" s="2571"/>
    </row>
    <row r="930" spans="1:27" ht="16.5" customHeight="1">
      <c r="A930" s="2571"/>
      <c r="B930" s="2571"/>
      <c r="C930" s="2571"/>
      <c r="D930" s="73"/>
      <c r="E930" s="73"/>
      <c r="F930" s="2629"/>
      <c r="G930" s="2571"/>
      <c r="H930" s="2571"/>
      <c r="I930" s="2571"/>
      <c r="J930" s="2571"/>
      <c r="K930" s="2571"/>
      <c r="L930" s="2571"/>
      <c r="M930" s="2571"/>
      <c r="N930" s="2571"/>
      <c r="O930" s="2571"/>
      <c r="P930" s="2571"/>
      <c r="Q930" s="2571"/>
      <c r="R930" s="2571"/>
      <c r="S930" s="2571"/>
      <c r="T930" s="2571"/>
      <c r="U930" s="2571"/>
      <c r="V930" s="2571"/>
      <c r="W930" s="2571"/>
      <c r="X930" s="2571"/>
      <c r="Y930" s="2571"/>
      <c r="Z930" s="2571"/>
      <c r="AA930" s="2571"/>
    </row>
    <row r="931" spans="1:27" ht="16.5" customHeight="1">
      <c r="A931" s="2571"/>
      <c r="B931" s="2571"/>
      <c r="C931" s="2571"/>
      <c r="D931" s="73"/>
      <c r="E931" s="73"/>
      <c r="F931" s="2629"/>
      <c r="G931" s="2571"/>
      <c r="H931" s="2571"/>
      <c r="I931" s="2571"/>
      <c r="J931" s="2571"/>
      <c r="K931" s="2571"/>
      <c r="L931" s="2571"/>
      <c r="M931" s="2571"/>
      <c r="N931" s="2571"/>
      <c r="O931" s="2571"/>
      <c r="P931" s="2571"/>
      <c r="Q931" s="2571"/>
      <c r="R931" s="2571"/>
      <c r="S931" s="2571"/>
      <c r="T931" s="2571"/>
      <c r="U931" s="2571"/>
      <c r="V931" s="2571"/>
      <c r="W931" s="2571"/>
      <c r="X931" s="2571"/>
      <c r="Y931" s="2571"/>
      <c r="Z931" s="2571"/>
      <c r="AA931" s="2571"/>
    </row>
    <row r="932" spans="1:27" ht="16.5" customHeight="1">
      <c r="A932" s="2571"/>
      <c r="B932" s="2571"/>
      <c r="C932" s="2571"/>
      <c r="D932" s="73"/>
      <c r="E932" s="73"/>
      <c r="F932" s="2629"/>
      <c r="G932" s="2571"/>
      <c r="H932" s="2571"/>
      <c r="I932" s="2571"/>
      <c r="J932" s="2571"/>
      <c r="K932" s="2571"/>
      <c r="L932" s="2571"/>
      <c r="M932" s="2571"/>
      <c r="N932" s="2571"/>
      <c r="O932" s="2571"/>
      <c r="P932" s="2571"/>
      <c r="Q932" s="2571"/>
      <c r="R932" s="2571"/>
      <c r="S932" s="2571"/>
      <c r="T932" s="2571"/>
      <c r="U932" s="2571"/>
      <c r="V932" s="2571"/>
      <c r="W932" s="2571"/>
      <c r="X932" s="2571"/>
      <c r="Y932" s="2571"/>
      <c r="Z932" s="2571"/>
      <c r="AA932" s="2571"/>
    </row>
    <row r="933" spans="1:27" ht="16.5" customHeight="1">
      <c r="A933" s="2571"/>
      <c r="B933" s="2571"/>
      <c r="C933" s="2571"/>
      <c r="D933" s="73"/>
      <c r="E933" s="73"/>
      <c r="F933" s="2629"/>
      <c r="G933" s="2571"/>
      <c r="H933" s="2571"/>
      <c r="I933" s="2571"/>
      <c r="J933" s="2571"/>
      <c r="K933" s="2571"/>
      <c r="L933" s="2571"/>
      <c r="M933" s="2571"/>
      <c r="N933" s="2571"/>
      <c r="O933" s="2571"/>
      <c r="P933" s="2571"/>
      <c r="Q933" s="2571"/>
      <c r="R933" s="2571"/>
      <c r="S933" s="2571"/>
      <c r="T933" s="2571"/>
      <c r="U933" s="2571"/>
      <c r="V933" s="2571"/>
      <c r="W933" s="2571"/>
      <c r="X933" s="2571"/>
      <c r="Y933" s="2571"/>
      <c r="Z933" s="2571"/>
      <c r="AA933" s="2571"/>
    </row>
    <row r="934" spans="1:27" ht="16.5" customHeight="1">
      <c r="A934" s="2571"/>
      <c r="B934" s="2571"/>
      <c r="C934" s="2571"/>
      <c r="D934" s="73"/>
      <c r="E934" s="73"/>
      <c r="F934" s="2629"/>
      <c r="G934" s="2571"/>
      <c r="H934" s="2571"/>
      <c r="I934" s="2571"/>
      <c r="J934" s="2571"/>
      <c r="K934" s="2571"/>
      <c r="L934" s="2571"/>
      <c r="M934" s="2571"/>
      <c r="N934" s="2571"/>
      <c r="O934" s="2571"/>
      <c r="P934" s="2571"/>
      <c r="Q934" s="2571"/>
      <c r="R934" s="2571"/>
      <c r="S934" s="2571"/>
      <c r="T934" s="2571"/>
      <c r="U934" s="2571"/>
      <c r="V934" s="2571"/>
      <c r="W934" s="2571"/>
      <c r="X934" s="2571"/>
      <c r="Y934" s="2571"/>
      <c r="Z934" s="2571"/>
      <c r="AA934" s="2571"/>
    </row>
    <row r="935" spans="1:27" ht="16.5" customHeight="1">
      <c r="A935" s="2571"/>
      <c r="B935" s="2571"/>
      <c r="C935" s="2571"/>
      <c r="D935" s="73"/>
      <c r="E935" s="73"/>
      <c r="F935" s="2629"/>
      <c r="G935" s="2571"/>
      <c r="H935" s="2571"/>
      <c r="I935" s="2571"/>
      <c r="J935" s="2571"/>
      <c r="K935" s="2571"/>
      <c r="L935" s="2571"/>
      <c r="M935" s="2571"/>
      <c r="N935" s="2571"/>
      <c r="O935" s="2571"/>
      <c r="P935" s="2571"/>
      <c r="Q935" s="2571"/>
      <c r="R935" s="2571"/>
      <c r="S935" s="2571"/>
      <c r="T935" s="2571"/>
      <c r="U935" s="2571"/>
      <c r="V935" s="2571"/>
      <c r="W935" s="2571"/>
      <c r="X935" s="2571"/>
      <c r="Y935" s="2571"/>
      <c r="Z935" s="2571"/>
      <c r="AA935" s="2571"/>
    </row>
    <row r="936" spans="1:27" ht="16.5" customHeight="1">
      <c r="A936" s="2571"/>
      <c r="B936" s="2571"/>
      <c r="C936" s="2571"/>
      <c r="D936" s="73"/>
      <c r="E936" s="73"/>
      <c r="F936" s="2629"/>
      <c r="G936" s="2571"/>
      <c r="H936" s="2571"/>
      <c r="I936" s="2571"/>
      <c r="J936" s="2571"/>
      <c r="K936" s="2571"/>
      <c r="L936" s="2571"/>
      <c r="M936" s="2571"/>
      <c r="N936" s="2571"/>
      <c r="O936" s="2571"/>
      <c r="P936" s="2571"/>
      <c r="Q936" s="2571"/>
      <c r="R936" s="2571"/>
      <c r="S936" s="2571"/>
      <c r="T936" s="2571"/>
      <c r="U936" s="2571"/>
      <c r="V936" s="2571"/>
      <c r="W936" s="2571"/>
      <c r="X936" s="2571"/>
      <c r="Y936" s="2571"/>
      <c r="Z936" s="2571"/>
      <c r="AA936" s="2571"/>
    </row>
    <row r="937" spans="1:27" ht="16.5" customHeight="1">
      <c r="A937" s="2571"/>
      <c r="B937" s="2571"/>
      <c r="C937" s="2571"/>
      <c r="D937" s="73"/>
      <c r="E937" s="73"/>
      <c r="F937" s="2629"/>
      <c r="G937" s="2571"/>
      <c r="H937" s="2571"/>
      <c r="I937" s="2571"/>
      <c r="J937" s="2571"/>
      <c r="K937" s="2571"/>
      <c r="L937" s="2571"/>
      <c r="M937" s="2571"/>
      <c r="N937" s="2571"/>
      <c r="O937" s="2571"/>
      <c r="P937" s="2571"/>
      <c r="Q937" s="2571"/>
      <c r="R937" s="2571"/>
      <c r="S937" s="2571"/>
      <c r="T937" s="2571"/>
      <c r="U937" s="2571"/>
      <c r="V937" s="2571"/>
      <c r="W937" s="2571"/>
      <c r="X937" s="2571"/>
      <c r="Y937" s="2571"/>
      <c r="Z937" s="2571"/>
      <c r="AA937" s="2571"/>
    </row>
    <row r="938" spans="1:27" ht="16.5" customHeight="1">
      <c r="A938" s="2571"/>
      <c r="B938" s="2571"/>
      <c r="C938" s="2571"/>
      <c r="D938" s="73"/>
      <c r="E938" s="73"/>
      <c r="F938" s="2629"/>
      <c r="G938" s="2571"/>
      <c r="H938" s="2571"/>
      <c r="I938" s="2571"/>
      <c r="J938" s="2571"/>
      <c r="K938" s="2571"/>
      <c r="L938" s="2571"/>
      <c r="M938" s="2571"/>
      <c r="N938" s="2571"/>
      <c r="O938" s="2571"/>
      <c r="P938" s="2571"/>
      <c r="Q938" s="2571"/>
      <c r="R938" s="2571"/>
      <c r="S938" s="2571"/>
      <c r="T938" s="2571"/>
      <c r="U938" s="2571"/>
      <c r="V938" s="2571"/>
      <c r="W938" s="2571"/>
      <c r="X938" s="2571"/>
      <c r="Y938" s="2571"/>
      <c r="Z938" s="2571"/>
      <c r="AA938" s="2571"/>
    </row>
    <row r="939" spans="1:27" ht="16.5" customHeight="1">
      <c r="A939" s="2571"/>
      <c r="B939" s="2571"/>
      <c r="C939" s="2571"/>
      <c r="D939" s="73"/>
      <c r="E939" s="73"/>
      <c r="F939" s="2629"/>
      <c r="G939" s="2571"/>
      <c r="H939" s="2571"/>
      <c r="I939" s="2571"/>
      <c r="J939" s="2571"/>
      <c r="K939" s="2571"/>
      <c r="L939" s="2571"/>
      <c r="M939" s="2571"/>
      <c r="N939" s="2571"/>
      <c r="O939" s="2571"/>
      <c r="P939" s="2571"/>
      <c r="Q939" s="2571"/>
      <c r="R939" s="2571"/>
      <c r="S939" s="2571"/>
      <c r="T939" s="2571"/>
      <c r="U939" s="2571"/>
      <c r="V939" s="2571"/>
      <c r="W939" s="2571"/>
      <c r="X939" s="2571"/>
      <c r="Y939" s="2571"/>
      <c r="Z939" s="2571"/>
      <c r="AA939" s="2571"/>
    </row>
    <row r="940" spans="1:27" ht="16.5" customHeight="1">
      <c r="A940" s="2571"/>
      <c r="B940" s="2571"/>
      <c r="C940" s="2571"/>
      <c r="D940" s="73"/>
      <c r="E940" s="73"/>
      <c r="F940" s="2629"/>
      <c r="G940" s="2571"/>
      <c r="H940" s="2571"/>
      <c r="I940" s="2571"/>
      <c r="J940" s="2571"/>
      <c r="K940" s="2571"/>
      <c r="L940" s="2571"/>
      <c r="M940" s="2571"/>
      <c r="N940" s="2571"/>
      <c r="O940" s="2571"/>
      <c r="P940" s="2571"/>
      <c r="Q940" s="2571"/>
      <c r="R940" s="2571"/>
      <c r="S940" s="2571"/>
      <c r="T940" s="2571"/>
      <c r="U940" s="2571"/>
      <c r="V940" s="2571"/>
      <c r="W940" s="2571"/>
      <c r="X940" s="2571"/>
      <c r="Y940" s="2571"/>
      <c r="Z940" s="2571"/>
      <c r="AA940" s="2571"/>
    </row>
    <row r="941" spans="1:27" ht="16.5" customHeight="1">
      <c r="A941" s="2571"/>
      <c r="B941" s="2571"/>
      <c r="C941" s="2571"/>
      <c r="D941" s="73"/>
      <c r="E941" s="73"/>
      <c r="F941" s="2629"/>
      <c r="G941" s="2571"/>
      <c r="H941" s="2571"/>
      <c r="I941" s="2571"/>
      <c r="J941" s="2571"/>
      <c r="K941" s="2571"/>
      <c r="L941" s="2571"/>
      <c r="M941" s="2571"/>
      <c r="N941" s="2571"/>
      <c r="O941" s="2571"/>
      <c r="P941" s="2571"/>
      <c r="Q941" s="2571"/>
      <c r="R941" s="2571"/>
      <c r="S941" s="2571"/>
      <c r="T941" s="2571"/>
      <c r="U941" s="2571"/>
      <c r="V941" s="2571"/>
      <c r="W941" s="2571"/>
      <c r="X941" s="2571"/>
      <c r="Y941" s="2571"/>
      <c r="Z941" s="2571"/>
      <c r="AA941" s="2571"/>
    </row>
    <row r="942" spans="1:27" ht="16.5" customHeight="1">
      <c r="A942" s="2571"/>
      <c r="B942" s="2571"/>
      <c r="C942" s="2571"/>
      <c r="D942" s="73"/>
      <c r="E942" s="73"/>
      <c r="F942" s="2629"/>
      <c r="G942" s="2571"/>
      <c r="H942" s="2571"/>
      <c r="I942" s="2571"/>
      <c r="J942" s="2571"/>
      <c r="K942" s="2571"/>
      <c r="L942" s="2571"/>
      <c r="M942" s="2571"/>
      <c r="N942" s="2571"/>
      <c r="O942" s="2571"/>
      <c r="P942" s="2571"/>
      <c r="Q942" s="2571"/>
      <c r="R942" s="2571"/>
      <c r="S942" s="2571"/>
      <c r="T942" s="2571"/>
      <c r="U942" s="2571"/>
      <c r="V942" s="2571"/>
      <c r="W942" s="2571"/>
      <c r="X942" s="2571"/>
      <c r="Y942" s="2571"/>
      <c r="Z942" s="2571"/>
      <c r="AA942" s="2571"/>
    </row>
    <row r="943" spans="1:27" ht="16.5" customHeight="1">
      <c r="A943" s="2571"/>
      <c r="B943" s="2571"/>
      <c r="C943" s="2571"/>
      <c r="D943" s="73"/>
      <c r="E943" s="73"/>
      <c r="F943" s="2629"/>
      <c r="G943" s="2571"/>
      <c r="H943" s="2571"/>
      <c r="I943" s="2571"/>
      <c r="J943" s="2571"/>
      <c r="K943" s="2571"/>
      <c r="L943" s="2571"/>
      <c r="M943" s="2571"/>
      <c r="N943" s="2571"/>
      <c r="O943" s="2571"/>
      <c r="P943" s="2571"/>
      <c r="Q943" s="2571"/>
      <c r="R943" s="2571"/>
      <c r="S943" s="2571"/>
      <c r="T943" s="2571"/>
      <c r="U943" s="2571"/>
      <c r="V943" s="2571"/>
      <c r="W943" s="2571"/>
      <c r="X943" s="2571"/>
      <c r="Y943" s="2571"/>
      <c r="Z943" s="2571"/>
      <c r="AA943" s="2571"/>
    </row>
    <row r="944" spans="1:27" ht="16.5" customHeight="1">
      <c r="A944" s="2571"/>
      <c r="B944" s="2571"/>
      <c r="C944" s="2571"/>
      <c r="D944" s="73"/>
      <c r="E944" s="73"/>
      <c r="F944" s="2629"/>
      <c r="G944" s="2571"/>
      <c r="H944" s="2571"/>
      <c r="I944" s="2571"/>
      <c r="J944" s="2571"/>
      <c r="K944" s="2571"/>
      <c r="L944" s="2571"/>
      <c r="M944" s="2571"/>
      <c r="N944" s="2571"/>
      <c r="O944" s="2571"/>
      <c r="P944" s="2571"/>
      <c r="Q944" s="2571"/>
      <c r="R944" s="2571"/>
      <c r="S944" s="2571"/>
      <c r="T944" s="2571"/>
      <c r="U944" s="2571"/>
      <c r="V944" s="2571"/>
      <c r="W944" s="2571"/>
      <c r="X944" s="2571"/>
      <c r="Y944" s="2571"/>
      <c r="Z944" s="2571"/>
      <c r="AA944" s="2571"/>
    </row>
    <row r="945" spans="1:27" ht="16.5" customHeight="1">
      <c r="A945" s="2571"/>
      <c r="B945" s="2571"/>
      <c r="C945" s="2571"/>
      <c r="D945" s="73"/>
      <c r="E945" s="73"/>
      <c r="F945" s="2629"/>
      <c r="G945" s="2571"/>
      <c r="H945" s="2571"/>
      <c r="I945" s="2571"/>
      <c r="J945" s="2571"/>
      <c r="K945" s="2571"/>
      <c r="L945" s="2571"/>
      <c r="M945" s="2571"/>
      <c r="N945" s="2571"/>
      <c r="O945" s="2571"/>
      <c r="P945" s="2571"/>
      <c r="Q945" s="2571"/>
      <c r="R945" s="2571"/>
      <c r="S945" s="2571"/>
      <c r="T945" s="2571"/>
      <c r="U945" s="2571"/>
      <c r="V945" s="2571"/>
      <c r="W945" s="2571"/>
      <c r="X945" s="2571"/>
      <c r="Y945" s="2571"/>
      <c r="Z945" s="2571"/>
      <c r="AA945" s="2571"/>
    </row>
    <row r="946" spans="1:27" ht="16.5" customHeight="1">
      <c r="A946" s="2571"/>
      <c r="B946" s="2571"/>
      <c r="C946" s="2571"/>
      <c r="D946" s="73"/>
      <c r="E946" s="73"/>
      <c r="F946" s="2629"/>
      <c r="G946" s="2571"/>
      <c r="H946" s="2571"/>
      <c r="I946" s="2571"/>
      <c r="J946" s="2571"/>
      <c r="K946" s="2571"/>
      <c r="L946" s="2571"/>
      <c r="M946" s="2571"/>
      <c r="N946" s="2571"/>
      <c r="O946" s="2571"/>
      <c r="P946" s="2571"/>
      <c r="Q946" s="2571"/>
      <c r="R946" s="2571"/>
      <c r="S946" s="2571"/>
      <c r="T946" s="2571"/>
      <c r="U946" s="2571"/>
      <c r="V946" s="2571"/>
      <c r="W946" s="2571"/>
      <c r="X946" s="2571"/>
      <c r="Y946" s="2571"/>
      <c r="Z946" s="2571"/>
      <c r="AA946" s="2571"/>
    </row>
    <row r="947" spans="1:27" ht="16.5" customHeight="1">
      <c r="A947" s="2571"/>
      <c r="B947" s="2571"/>
      <c r="C947" s="2571"/>
      <c r="D947" s="73"/>
      <c r="E947" s="73"/>
      <c r="F947" s="2629"/>
      <c r="G947" s="2571"/>
      <c r="H947" s="2571"/>
      <c r="I947" s="2571"/>
      <c r="J947" s="2571"/>
      <c r="K947" s="2571"/>
      <c r="L947" s="2571"/>
      <c r="M947" s="2571"/>
      <c r="N947" s="2571"/>
      <c r="O947" s="2571"/>
      <c r="P947" s="2571"/>
      <c r="Q947" s="2571"/>
      <c r="R947" s="2571"/>
      <c r="S947" s="2571"/>
      <c r="T947" s="2571"/>
      <c r="U947" s="2571"/>
      <c r="V947" s="2571"/>
      <c r="W947" s="2571"/>
      <c r="X947" s="2571"/>
      <c r="Y947" s="2571"/>
      <c r="Z947" s="2571"/>
      <c r="AA947" s="2571"/>
    </row>
    <row r="948" spans="1:27" ht="16.5" customHeight="1">
      <c r="A948" s="2571"/>
      <c r="B948" s="2571"/>
      <c r="C948" s="2571"/>
      <c r="D948" s="73"/>
      <c r="E948" s="73"/>
      <c r="F948" s="2629"/>
      <c r="G948" s="2571"/>
      <c r="H948" s="2571"/>
      <c r="I948" s="2571"/>
      <c r="J948" s="2571"/>
      <c r="K948" s="2571"/>
      <c r="L948" s="2571"/>
      <c r="M948" s="2571"/>
      <c r="N948" s="2571"/>
      <c r="O948" s="2571"/>
      <c r="P948" s="2571"/>
      <c r="Q948" s="2571"/>
      <c r="R948" s="2571"/>
      <c r="S948" s="2571"/>
      <c r="T948" s="2571"/>
      <c r="U948" s="2571"/>
      <c r="V948" s="2571"/>
      <c r="W948" s="2571"/>
      <c r="X948" s="2571"/>
      <c r="Y948" s="2571"/>
      <c r="Z948" s="2571"/>
      <c r="AA948" s="2571"/>
    </row>
    <row r="949" spans="1:27" ht="16.5" customHeight="1">
      <c r="A949" s="2571"/>
      <c r="B949" s="2571"/>
      <c r="C949" s="2571"/>
      <c r="D949" s="73"/>
      <c r="E949" s="73"/>
      <c r="F949" s="2629"/>
      <c r="G949" s="2571"/>
      <c r="H949" s="2571"/>
      <c r="I949" s="2571"/>
      <c r="J949" s="2571"/>
      <c r="K949" s="2571"/>
      <c r="L949" s="2571"/>
      <c r="M949" s="2571"/>
      <c r="N949" s="2571"/>
      <c r="O949" s="2571"/>
      <c r="P949" s="2571"/>
      <c r="Q949" s="2571"/>
      <c r="R949" s="2571"/>
      <c r="S949" s="2571"/>
      <c r="T949" s="2571"/>
      <c r="U949" s="2571"/>
      <c r="V949" s="2571"/>
      <c r="W949" s="2571"/>
      <c r="X949" s="2571"/>
      <c r="Y949" s="2571"/>
      <c r="Z949" s="2571"/>
      <c r="AA949" s="2571"/>
    </row>
    <row r="950" spans="1:27" ht="16.5" customHeight="1">
      <c r="A950" s="2571"/>
      <c r="B950" s="2571"/>
      <c r="C950" s="2571"/>
      <c r="D950" s="73"/>
      <c r="E950" s="73"/>
      <c r="F950" s="2629"/>
      <c r="G950" s="2571"/>
      <c r="H950" s="2571"/>
      <c r="I950" s="2571"/>
      <c r="J950" s="2571"/>
      <c r="K950" s="2571"/>
      <c r="L950" s="2571"/>
      <c r="M950" s="2571"/>
      <c r="N950" s="2571"/>
      <c r="O950" s="2571"/>
      <c r="P950" s="2571"/>
      <c r="Q950" s="2571"/>
      <c r="R950" s="2571"/>
      <c r="S950" s="2571"/>
      <c r="T950" s="2571"/>
      <c r="U950" s="2571"/>
      <c r="V950" s="2571"/>
      <c r="W950" s="2571"/>
      <c r="X950" s="2571"/>
      <c r="Y950" s="2571"/>
      <c r="Z950" s="2571"/>
      <c r="AA950" s="2571"/>
    </row>
    <row r="951" spans="1:27" ht="16.5" customHeight="1">
      <c r="A951" s="2571"/>
      <c r="B951" s="2571"/>
      <c r="C951" s="2571"/>
      <c r="D951" s="73"/>
      <c r="E951" s="73"/>
      <c r="F951" s="2629"/>
      <c r="G951" s="2571"/>
      <c r="H951" s="2571"/>
      <c r="I951" s="2571"/>
      <c r="J951" s="2571"/>
      <c r="K951" s="2571"/>
      <c r="L951" s="2571"/>
      <c r="M951" s="2571"/>
      <c r="N951" s="2571"/>
      <c r="O951" s="2571"/>
      <c r="P951" s="2571"/>
      <c r="Q951" s="2571"/>
      <c r="R951" s="2571"/>
      <c r="S951" s="2571"/>
      <c r="T951" s="2571"/>
      <c r="U951" s="2571"/>
      <c r="V951" s="2571"/>
      <c r="W951" s="2571"/>
      <c r="X951" s="2571"/>
      <c r="Y951" s="2571"/>
      <c r="Z951" s="2571"/>
      <c r="AA951" s="2571"/>
    </row>
    <row r="952" spans="1:27" ht="16.5" customHeight="1">
      <c r="A952" s="2571"/>
      <c r="B952" s="2571"/>
      <c r="C952" s="2571"/>
      <c r="D952" s="73"/>
      <c r="E952" s="73"/>
      <c r="F952" s="2629"/>
      <c r="G952" s="2571"/>
      <c r="H952" s="2571"/>
      <c r="I952" s="2571"/>
      <c r="J952" s="2571"/>
      <c r="K952" s="2571"/>
      <c r="L952" s="2571"/>
      <c r="M952" s="2571"/>
      <c r="N952" s="2571"/>
      <c r="O952" s="2571"/>
      <c r="P952" s="2571"/>
      <c r="Q952" s="2571"/>
      <c r="R952" s="2571"/>
      <c r="S952" s="2571"/>
      <c r="T952" s="2571"/>
      <c r="U952" s="2571"/>
      <c r="V952" s="2571"/>
      <c r="W952" s="2571"/>
      <c r="X952" s="2571"/>
      <c r="Y952" s="2571"/>
      <c r="Z952" s="2571"/>
      <c r="AA952" s="2571"/>
    </row>
    <row r="953" spans="1:27" ht="16.5" customHeight="1">
      <c r="A953" s="2571"/>
      <c r="B953" s="2571"/>
      <c r="C953" s="2571"/>
      <c r="D953" s="73"/>
      <c r="E953" s="73"/>
      <c r="F953" s="2629"/>
      <c r="G953" s="2571"/>
      <c r="H953" s="2571"/>
      <c r="I953" s="2571"/>
      <c r="J953" s="2571"/>
      <c r="K953" s="2571"/>
      <c r="L953" s="2571"/>
      <c r="M953" s="2571"/>
      <c r="N953" s="2571"/>
      <c r="O953" s="2571"/>
      <c r="P953" s="2571"/>
      <c r="Q953" s="2571"/>
      <c r="R953" s="2571"/>
      <c r="S953" s="2571"/>
      <c r="T953" s="2571"/>
      <c r="U953" s="2571"/>
      <c r="V953" s="2571"/>
      <c r="W953" s="2571"/>
      <c r="X953" s="2571"/>
      <c r="Y953" s="2571"/>
      <c r="Z953" s="2571"/>
      <c r="AA953" s="2571"/>
    </row>
    <row r="954" spans="1:27" ht="16.5" customHeight="1">
      <c r="A954" s="2571"/>
      <c r="B954" s="2571"/>
      <c r="C954" s="2571"/>
      <c r="D954" s="73"/>
      <c r="E954" s="73"/>
      <c r="F954" s="2629"/>
      <c r="G954" s="2571"/>
      <c r="H954" s="2571"/>
      <c r="I954" s="2571"/>
      <c r="J954" s="2571"/>
      <c r="K954" s="2571"/>
      <c r="L954" s="2571"/>
      <c r="M954" s="2571"/>
      <c r="N954" s="2571"/>
      <c r="O954" s="2571"/>
      <c r="P954" s="2571"/>
      <c r="Q954" s="2571"/>
      <c r="R954" s="2571"/>
      <c r="S954" s="2571"/>
      <c r="T954" s="2571"/>
      <c r="U954" s="2571"/>
      <c r="V954" s="2571"/>
      <c r="W954" s="2571"/>
      <c r="X954" s="2571"/>
      <c r="Y954" s="2571"/>
      <c r="Z954" s="2571"/>
      <c r="AA954" s="2571"/>
    </row>
    <row r="955" spans="1:27" ht="16.5" customHeight="1">
      <c r="A955" s="2571"/>
      <c r="B955" s="2571"/>
      <c r="C955" s="2571"/>
      <c r="D955" s="73"/>
      <c r="E955" s="73"/>
      <c r="F955" s="2629"/>
      <c r="G955" s="2571"/>
      <c r="H955" s="2571"/>
      <c r="I955" s="2571"/>
      <c r="J955" s="2571"/>
      <c r="K955" s="2571"/>
      <c r="L955" s="2571"/>
      <c r="M955" s="2571"/>
      <c r="N955" s="2571"/>
      <c r="O955" s="2571"/>
      <c r="P955" s="2571"/>
      <c r="Q955" s="2571"/>
      <c r="R955" s="2571"/>
      <c r="S955" s="2571"/>
      <c r="T955" s="2571"/>
      <c r="U955" s="2571"/>
      <c r="V955" s="2571"/>
      <c r="W955" s="2571"/>
      <c r="X955" s="2571"/>
      <c r="Y955" s="2571"/>
      <c r="Z955" s="2571"/>
      <c r="AA955" s="2571"/>
    </row>
    <row r="956" spans="1:27" ht="16.5" customHeight="1">
      <c r="A956" s="2571"/>
      <c r="B956" s="2571"/>
      <c r="C956" s="2571"/>
      <c r="D956" s="73"/>
      <c r="E956" s="73"/>
      <c r="F956" s="2629"/>
      <c r="G956" s="2571"/>
      <c r="H956" s="2571"/>
      <c r="I956" s="2571"/>
      <c r="J956" s="2571"/>
      <c r="K956" s="2571"/>
      <c r="L956" s="2571"/>
      <c r="M956" s="2571"/>
      <c r="N956" s="2571"/>
      <c r="O956" s="2571"/>
      <c r="P956" s="2571"/>
      <c r="Q956" s="2571"/>
      <c r="R956" s="2571"/>
      <c r="S956" s="2571"/>
      <c r="T956" s="2571"/>
      <c r="U956" s="2571"/>
      <c r="V956" s="2571"/>
      <c r="W956" s="2571"/>
      <c r="X956" s="2571"/>
      <c r="Y956" s="2571"/>
      <c r="Z956" s="2571"/>
      <c r="AA956" s="2571"/>
    </row>
    <row r="957" spans="1:27" ht="16.5" customHeight="1">
      <c r="A957" s="2571"/>
      <c r="B957" s="2571"/>
      <c r="C957" s="2571"/>
      <c r="D957" s="73"/>
      <c r="E957" s="73"/>
      <c r="F957" s="2629"/>
      <c r="G957" s="2571"/>
      <c r="H957" s="2571"/>
      <c r="I957" s="2571"/>
      <c r="J957" s="2571"/>
      <c r="K957" s="2571"/>
      <c r="L957" s="2571"/>
      <c r="M957" s="2571"/>
      <c r="N957" s="2571"/>
      <c r="O957" s="2571"/>
      <c r="P957" s="2571"/>
      <c r="Q957" s="2571"/>
      <c r="R957" s="2571"/>
      <c r="S957" s="2571"/>
      <c r="T957" s="2571"/>
      <c r="U957" s="2571"/>
      <c r="V957" s="2571"/>
      <c r="W957" s="2571"/>
      <c r="X957" s="2571"/>
      <c r="Y957" s="2571"/>
      <c r="Z957" s="2571"/>
      <c r="AA957" s="2571"/>
    </row>
    <row r="958" spans="1:27" ht="16.5" customHeight="1">
      <c r="A958" s="2571"/>
      <c r="B958" s="2571"/>
      <c r="C958" s="2571"/>
      <c r="D958" s="73"/>
      <c r="E958" s="73"/>
      <c r="F958" s="2629"/>
      <c r="G958" s="2571"/>
      <c r="H958" s="2571"/>
      <c r="I958" s="2571"/>
      <c r="J958" s="2571"/>
      <c r="K958" s="2571"/>
      <c r="L958" s="2571"/>
      <c r="M958" s="2571"/>
      <c r="N958" s="2571"/>
      <c r="O958" s="2571"/>
      <c r="P958" s="2571"/>
      <c r="Q958" s="2571"/>
      <c r="R958" s="2571"/>
      <c r="S958" s="2571"/>
      <c r="T958" s="2571"/>
      <c r="U958" s="2571"/>
      <c r="V958" s="2571"/>
      <c r="W958" s="2571"/>
      <c r="X958" s="2571"/>
      <c r="Y958" s="2571"/>
      <c r="Z958" s="2571"/>
      <c r="AA958" s="2571"/>
    </row>
    <row r="959" spans="1:27" ht="16.5" customHeight="1">
      <c r="A959" s="2571"/>
      <c r="B959" s="2571"/>
      <c r="C959" s="2571"/>
      <c r="D959" s="73"/>
      <c r="E959" s="73"/>
      <c r="F959" s="2629"/>
      <c r="G959" s="2571"/>
      <c r="H959" s="2571"/>
      <c r="I959" s="2571"/>
      <c r="J959" s="2571"/>
      <c r="K959" s="2571"/>
      <c r="L959" s="2571"/>
      <c r="M959" s="2571"/>
      <c r="N959" s="2571"/>
      <c r="O959" s="2571"/>
      <c r="P959" s="2571"/>
      <c r="Q959" s="2571"/>
      <c r="R959" s="2571"/>
      <c r="S959" s="2571"/>
      <c r="T959" s="2571"/>
      <c r="U959" s="2571"/>
      <c r="V959" s="2571"/>
      <c r="W959" s="2571"/>
      <c r="X959" s="2571"/>
      <c r="Y959" s="2571"/>
      <c r="Z959" s="2571"/>
      <c r="AA959" s="2571"/>
    </row>
    <row r="960" spans="1:27" ht="16.5" customHeight="1">
      <c r="A960" s="2571"/>
      <c r="B960" s="2571"/>
      <c r="C960" s="2571"/>
      <c r="D960" s="73"/>
      <c r="E960" s="73"/>
      <c r="F960" s="2629"/>
      <c r="G960" s="2571"/>
      <c r="H960" s="2571"/>
      <c r="I960" s="2571"/>
      <c r="J960" s="2571"/>
      <c r="K960" s="2571"/>
      <c r="L960" s="2571"/>
      <c r="M960" s="2571"/>
      <c r="N960" s="2571"/>
      <c r="O960" s="2571"/>
      <c r="P960" s="2571"/>
      <c r="Q960" s="2571"/>
      <c r="R960" s="2571"/>
      <c r="S960" s="2571"/>
      <c r="T960" s="2571"/>
      <c r="U960" s="2571"/>
      <c r="V960" s="2571"/>
      <c r="W960" s="2571"/>
      <c r="X960" s="2571"/>
      <c r="Y960" s="2571"/>
      <c r="Z960" s="2571"/>
      <c r="AA960" s="2571"/>
    </row>
    <row r="961" spans="1:27" ht="16.5" customHeight="1">
      <c r="A961" s="2571"/>
      <c r="B961" s="2571"/>
      <c r="C961" s="2571"/>
      <c r="D961" s="73"/>
      <c r="E961" s="73"/>
      <c r="F961" s="2629"/>
      <c r="G961" s="2571"/>
      <c r="H961" s="2571"/>
      <c r="I961" s="2571"/>
      <c r="J961" s="2571"/>
      <c r="K961" s="2571"/>
      <c r="L961" s="2571"/>
      <c r="M961" s="2571"/>
      <c r="N961" s="2571"/>
      <c r="O961" s="2571"/>
      <c r="P961" s="2571"/>
      <c r="Q961" s="2571"/>
      <c r="R961" s="2571"/>
      <c r="S961" s="2571"/>
      <c r="T961" s="2571"/>
      <c r="U961" s="2571"/>
      <c r="V961" s="2571"/>
      <c r="W961" s="2571"/>
      <c r="X961" s="2571"/>
      <c r="Y961" s="2571"/>
      <c r="Z961" s="2571"/>
      <c r="AA961" s="2571"/>
    </row>
    <row r="962" spans="1:27" ht="16.5" customHeight="1">
      <c r="A962" s="2571"/>
      <c r="B962" s="2571"/>
      <c r="C962" s="2571"/>
      <c r="D962" s="73"/>
      <c r="E962" s="73"/>
      <c r="F962" s="2629"/>
      <c r="G962" s="2571"/>
      <c r="H962" s="2571"/>
      <c r="I962" s="2571"/>
      <c r="J962" s="2571"/>
      <c r="K962" s="2571"/>
      <c r="L962" s="2571"/>
      <c r="M962" s="2571"/>
      <c r="N962" s="2571"/>
      <c r="O962" s="2571"/>
      <c r="P962" s="2571"/>
      <c r="Q962" s="2571"/>
      <c r="R962" s="2571"/>
      <c r="S962" s="2571"/>
      <c r="T962" s="2571"/>
      <c r="U962" s="2571"/>
      <c r="V962" s="2571"/>
      <c r="W962" s="2571"/>
      <c r="X962" s="2571"/>
      <c r="Y962" s="2571"/>
      <c r="Z962" s="2571"/>
      <c r="AA962" s="2571"/>
    </row>
    <row r="963" spans="1:27" ht="16.5" customHeight="1">
      <c r="A963" s="2571"/>
      <c r="B963" s="2571"/>
      <c r="C963" s="2571"/>
      <c r="D963" s="73"/>
      <c r="E963" s="73"/>
      <c r="F963" s="2629"/>
      <c r="G963" s="2571"/>
      <c r="H963" s="2571"/>
      <c r="I963" s="2571"/>
      <c r="J963" s="2571"/>
      <c r="K963" s="2571"/>
      <c r="L963" s="2571"/>
      <c r="M963" s="2571"/>
      <c r="N963" s="2571"/>
      <c r="O963" s="2571"/>
      <c r="P963" s="2571"/>
      <c r="Q963" s="2571"/>
      <c r="R963" s="2571"/>
      <c r="S963" s="2571"/>
      <c r="T963" s="2571"/>
      <c r="U963" s="2571"/>
      <c r="V963" s="2571"/>
      <c r="W963" s="2571"/>
      <c r="X963" s="2571"/>
      <c r="Y963" s="2571"/>
      <c r="Z963" s="2571"/>
      <c r="AA963" s="2571"/>
    </row>
    <row r="964" spans="1:27" ht="16.5" customHeight="1">
      <c r="A964" s="2571"/>
      <c r="B964" s="2571"/>
      <c r="C964" s="2571"/>
      <c r="D964" s="73"/>
      <c r="E964" s="73"/>
      <c r="F964" s="2629"/>
      <c r="G964" s="2571"/>
      <c r="H964" s="2571"/>
      <c r="I964" s="2571"/>
      <c r="J964" s="2571"/>
      <c r="K964" s="2571"/>
      <c r="L964" s="2571"/>
      <c r="M964" s="2571"/>
      <c r="N964" s="2571"/>
      <c r="O964" s="2571"/>
      <c r="P964" s="2571"/>
      <c r="Q964" s="2571"/>
      <c r="R964" s="2571"/>
      <c r="S964" s="2571"/>
      <c r="T964" s="2571"/>
      <c r="U964" s="2571"/>
      <c r="V964" s="2571"/>
      <c r="W964" s="2571"/>
      <c r="X964" s="2571"/>
      <c r="Y964" s="2571"/>
      <c r="Z964" s="2571"/>
      <c r="AA964" s="2571"/>
    </row>
    <row r="965" spans="1:27" ht="16.5" customHeight="1">
      <c r="A965" s="2571"/>
      <c r="B965" s="2571"/>
      <c r="C965" s="2571"/>
      <c r="D965" s="73"/>
      <c r="E965" s="73"/>
      <c r="F965" s="2629"/>
      <c r="G965" s="2571"/>
      <c r="H965" s="2571"/>
      <c r="I965" s="2571"/>
      <c r="J965" s="2571"/>
      <c r="K965" s="2571"/>
      <c r="L965" s="2571"/>
      <c r="M965" s="2571"/>
      <c r="N965" s="2571"/>
      <c r="O965" s="2571"/>
      <c r="P965" s="2571"/>
      <c r="Q965" s="2571"/>
      <c r="R965" s="2571"/>
      <c r="S965" s="2571"/>
      <c r="T965" s="2571"/>
      <c r="U965" s="2571"/>
      <c r="V965" s="2571"/>
      <c r="W965" s="2571"/>
      <c r="X965" s="2571"/>
      <c r="Y965" s="2571"/>
      <c r="Z965" s="2571"/>
      <c r="AA965" s="2571"/>
    </row>
    <row r="966" spans="1:27" ht="16.5" customHeight="1">
      <c r="A966" s="2571"/>
      <c r="B966" s="2571"/>
      <c r="C966" s="2571"/>
      <c r="D966" s="73"/>
      <c r="E966" s="73"/>
      <c r="F966" s="2629"/>
      <c r="G966" s="2571"/>
      <c r="H966" s="2571"/>
      <c r="I966" s="2571"/>
      <c r="J966" s="2571"/>
      <c r="K966" s="2571"/>
      <c r="L966" s="2571"/>
      <c r="M966" s="2571"/>
      <c r="N966" s="2571"/>
      <c r="O966" s="2571"/>
      <c r="P966" s="2571"/>
      <c r="Q966" s="2571"/>
      <c r="R966" s="2571"/>
      <c r="S966" s="2571"/>
      <c r="T966" s="2571"/>
      <c r="U966" s="2571"/>
      <c r="V966" s="2571"/>
      <c r="W966" s="2571"/>
      <c r="X966" s="2571"/>
      <c r="Y966" s="2571"/>
      <c r="Z966" s="2571"/>
      <c r="AA966" s="2571"/>
    </row>
    <row r="967" spans="1:27" ht="16.5" customHeight="1">
      <c r="A967" s="2571"/>
      <c r="B967" s="2571"/>
      <c r="C967" s="2571"/>
      <c r="D967" s="73"/>
      <c r="E967" s="73"/>
      <c r="F967" s="2629"/>
      <c r="G967" s="2571"/>
      <c r="H967" s="2571"/>
      <c r="I967" s="2571"/>
      <c r="J967" s="2571"/>
      <c r="K967" s="2571"/>
      <c r="L967" s="2571"/>
      <c r="M967" s="2571"/>
      <c r="N967" s="2571"/>
      <c r="O967" s="2571"/>
      <c r="P967" s="2571"/>
      <c r="Q967" s="2571"/>
      <c r="R967" s="2571"/>
      <c r="S967" s="2571"/>
      <c r="T967" s="2571"/>
      <c r="U967" s="2571"/>
      <c r="V967" s="2571"/>
      <c r="W967" s="2571"/>
      <c r="X967" s="2571"/>
      <c r="Y967" s="2571"/>
      <c r="Z967" s="2571"/>
      <c r="AA967" s="2571"/>
    </row>
    <row r="968" spans="1:27" ht="16.5" customHeight="1">
      <c r="A968" s="2571"/>
      <c r="B968" s="2571"/>
      <c r="C968" s="2571"/>
      <c r="D968" s="73"/>
      <c r="E968" s="73"/>
      <c r="F968" s="2629"/>
      <c r="G968" s="2571"/>
      <c r="H968" s="2571"/>
      <c r="I968" s="2571"/>
      <c r="J968" s="2571"/>
      <c r="K968" s="2571"/>
      <c r="L968" s="2571"/>
      <c r="M968" s="2571"/>
      <c r="N968" s="2571"/>
      <c r="O968" s="2571"/>
      <c r="P968" s="2571"/>
      <c r="Q968" s="2571"/>
      <c r="R968" s="2571"/>
      <c r="S968" s="2571"/>
      <c r="T968" s="2571"/>
      <c r="U968" s="2571"/>
      <c r="V968" s="2571"/>
      <c r="W968" s="2571"/>
      <c r="X968" s="2571"/>
      <c r="Y968" s="2571"/>
      <c r="Z968" s="2571"/>
      <c r="AA968" s="2571"/>
    </row>
    <row r="969" spans="1:27" ht="16.5" customHeight="1">
      <c r="A969" s="2571"/>
      <c r="B969" s="2571"/>
      <c r="C969" s="2571"/>
      <c r="D969" s="73"/>
      <c r="E969" s="73"/>
      <c r="F969" s="2629"/>
      <c r="G969" s="2571"/>
      <c r="H969" s="2571"/>
      <c r="I969" s="2571"/>
      <c r="J969" s="2571"/>
      <c r="K969" s="2571"/>
      <c r="L969" s="2571"/>
      <c r="M969" s="2571"/>
      <c r="N969" s="2571"/>
      <c r="O969" s="2571"/>
      <c r="P969" s="2571"/>
      <c r="Q969" s="2571"/>
      <c r="R969" s="2571"/>
      <c r="S969" s="2571"/>
      <c r="T969" s="2571"/>
      <c r="U969" s="2571"/>
      <c r="V969" s="2571"/>
      <c r="W969" s="2571"/>
      <c r="X969" s="2571"/>
      <c r="Y969" s="2571"/>
      <c r="Z969" s="2571"/>
      <c r="AA969" s="2571"/>
    </row>
    <row r="970" spans="1:27" ht="16.5" customHeight="1">
      <c r="A970" s="2571"/>
      <c r="B970" s="2571"/>
      <c r="C970" s="2571"/>
      <c r="D970" s="73"/>
      <c r="E970" s="73"/>
      <c r="F970" s="2629"/>
      <c r="G970" s="2571"/>
      <c r="H970" s="2571"/>
      <c r="I970" s="2571"/>
      <c r="J970" s="2571"/>
      <c r="K970" s="2571"/>
      <c r="L970" s="2571"/>
      <c r="M970" s="2571"/>
      <c r="N970" s="2571"/>
      <c r="O970" s="2571"/>
      <c r="P970" s="2571"/>
      <c r="Q970" s="2571"/>
      <c r="R970" s="2571"/>
      <c r="S970" s="2571"/>
      <c r="T970" s="2571"/>
      <c r="U970" s="2571"/>
      <c r="V970" s="2571"/>
      <c r="W970" s="2571"/>
      <c r="X970" s="2571"/>
      <c r="Y970" s="2571"/>
      <c r="Z970" s="2571"/>
      <c r="AA970" s="2571"/>
    </row>
    <row r="971" spans="1:27" ht="16.5" customHeight="1">
      <c r="A971" s="2571"/>
      <c r="B971" s="2571"/>
      <c r="C971" s="2571"/>
      <c r="D971" s="73"/>
      <c r="E971" s="73"/>
      <c r="F971" s="2629"/>
      <c r="G971" s="2571"/>
      <c r="H971" s="2571"/>
      <c r="I971" s="2571"/>
      <c r="J971" s="2571"/>
      <c r="K971" s="2571"/>
      <c r="L971" s="2571"/>
      <c r="M971" s="2571"/>
      <c r="N971" s="2571"/>
      <c r="O971" s="2571"/>
      <c r="P971" s="2571"/>
      <c r="Q971" s="2571"/>
      <c r="R971" s="2571"/>
      <c r="S971" s="2571"/>
      <c r="T971" s="2571"/>
      <c r="U971" s="2571"/>
      <c r="V971" s="2571"/>
      <c r="W971" s="2571"/>
      <c r="X971" s="2571"/>
      <c r="Y971" s="2571"/>
      <c r="Z971" s="2571"/>
      <c r="AA971" s="2571"/>
    </row>
    <row r="972" spans="1:27" ht="16.5" customHeight="1">
      <c r="A972" s="2571"/>
      <c r="B972" s="2571"/>
      <c r="C972" s="2571"/>
      <c r="D972" s="73"/>
      <c r="E972" s="73"/>
      <c r="F972" s="2629"/>
      <c r="G972" s="2571"/>
      <c r="H972" s="2571"/>
      <c r="I972" s="2571"/>
      <c r="J972" s="2571"/>
      <c r="K972" s="2571"/>
      <c r="L972" s="2571"/>
      <c r="M972" s="2571"/>
      <c r="N972" s="2571"/>
      <c r="O972" s="2571"/>
      <c r="P972" s="2571"/>
      <c r="Q972" s="2571"/>
      <c r="R972" s="2571"/>
      <c r="S972" s="2571"/>
      <c r="T972" s="2571"/>
      <c r="U972" s="2571"/>
      <c r="V972" s="2571"/>
      <c r="W972" s="2571"/>
      <c r="X972" s="2571"/>
      <c r="Y972" s="2571"/>
      <c r="Z972" s="2571"/>
      <c r="AA972" s="2571"/>
    </row>
    <row r="973" spans="1:27" ht="16.5" customHeight="1">
      <c r="A973" s="2571"/>
      <c r="B973" s="2571"/>
      <c r="C973" s="2571"/>
      <c r="D973" s="73"/>
      <c r="E973" s="73"/>
      <c r="F973" s="2629"/>
      <c r="G973" s="2571"/>
      <c r="H973" s="2571"/>
      <c r="I973" s="2571"/>
      <c r="J973" s="2571"/>
      <c r="K973" s="2571"/>
      <c r="L973" s="2571"/>
      <c r="M973" s="2571"/>
      <c r="N973" s="2571"/>
      <c r="O973" s="2571"/>
      <c r="P973" s="2571"/>
      <c r="Q973" s="2571"/>
      <c r="R973" s="2571"/>
      <c r="S973" s="2571"/>
      <c r="T973" s="2571"/>
      <c r="U973" s="2571"/>
      <c r="V973" s="2571"/>
      <c r="W973" s="2571"/>
      <c r="X973" s="2571"/>
      <c r="Y973" s="2571"/>
      <c r="Z973" s="2571"/>
      <c r="AA973" s="2571"/>
    </row>
    <row r="974" spans="1:27" ht="16.5" customHeight="1">
      <c r="A974" s="2571"/>
      <c r="B974" s="2571"/>
      <c r="C974" s="2571"/>
      <c r="D974" s="73"/>
      <c r="E974" s="73"/>
      <c r="F974" s="2629"/>
      <c r="G974" s="2571"/>
      <c r="H974" s="2571"/>
      <c r="I974" s="2571"/>
      <c r="J974" s="2571"/>
      <c r="K974" s="2571"/>
      <c r="L974" s="2571"/>
      <c r="M974" s="2571"/>
      <c r="N974" s="2571"/>
      <c r="O974" s="2571"/>
      <c r="P974" s="2571"/>
      <c r="Q974" s="2571"/>
      <c r="R974" s="2571"/>
      <c r="S974" s="2571"/>
      <c r="T974" s="2571"/>
      <c r="U974" s="2571"/>
      <c r="V974" s="2571"/>
      <c r="W974" s="2571"/>
      <c r="X974" s="2571"/>
      <c r="Y974" s="2571"/>
      <c r="Z974" s="2571"/>
      <c r="AA974" s="2571"/>
    </row>
    <row r="975" spans="1:27" ht="16.5" customHeight="1">
      <c r="A975" s="2571"/>
      <c r="B975" s="2571"/>
      <c r="C975" s="2571"/>
      <c r="D975" s="73"/>
      <c r="E975" s="73"/>
      <c r="F975" s="2629"/>
      <c r="G975" s="2571"/>
      <c r="H975" s="2571"/>
      <c r="I975" s="2571"/>
      <c r="J975" s="2571"/>
      <c r="K975" s="2571"/>
      <c r="L975" s="2571"/>
      <c r="M975" s="2571"/>
      <c r="N975" s="2571"/>
      <c r="O975" s="2571"/>
      <c r="P975" s="2571"/>
      <c r="Q975" s="2571"/>
      <c r="R975" s="2571"/>
      <c r="S975" s="2571"/>
      <c r="T975" s="2571"/>
      <c r="U975" s="2571"/>
      <c r="V975" s="2571"/>
      <c r="W975" s="2571"/>
      <c r="X975" s="2571"/>
      <c r="Y975" s="2571"/>
      <c r="Z975" s="2571"/>
      <c r="AA975" s="2571"/>
    </row>
    <row r="976" spans="1:27" ht="16.5" customHeight="1">
      <c r="A976" s="2571"/>
      <c r="B976" s="2571"/>
      <c r="C976" s="2571"/>
      <c r="D976" s="73"/>
      <c r="E976" s="73"/>
      <c r="F976" s="2629"/>
      <c r="G976" s="2571"/>
      <c r="H976" s="2571"/>
      <c r="I976" s="2571"/>
      <c r="J976" s="2571"/>
      <c r="K976" s="2571"/>
      <c r="L976" s="2571"/>
      <c r="M976" s="2571"/>
      <c r="N976" s="2571"/>
      <c r="O976" s="2571"/>
      <c r="P976" s="2571"/>
      <c r="Q976" s="2571"/>
      <c r="R976" s="2571"/>
      <c r="S976" s="2571"/>
      <c r="T976" s="2571"/>
      <c r="U976" s="2571"/>
      <c r="V976" s="2571"/>
      <c r="W976" s="2571"/>
      <c r="X976" s="2571"/>
      <c r="Y976" s="2571"/>
      <c r="Z976" s="2571"/>
      <c r="AA976" s="2571"/>
    </row>
    <row r="977" spans="1:27" ht="16.5" customHeight="1">
      <c r="A977" s="2571"/>
      <c r="B977" s="2571"/>
      <c r="C977" s="2571"/>
      <c r="D977" s="73"/>
      <c r="E977" s="73"/>
      <c r="F977" s="2629"/>
      <c r="G977" s="2571"/>
      <c r="H977" s="2571"/>
      <c r="I977" s="2571"/>
      <c r="J977" s="2571"/>
      <c r="K977" s="2571"/>
      <c r="L977" s="2571"/>
      <c r="M977" s="2571"/>
      <c r="N977" s="2571"/>
      <c r="O977" s="2571"/>
      <c r="P977" s="2571"/>
      <c r="Q977" s="2571"/>
      <c r="R977" s="2571"/>
      <c r="S977" s="2571"/>
      <c r="T977" s="2571"/>
      <c r="U977" s="2571"/>
      <c r="V977" s="2571"/>
      <c r="W977" s="2571"/>
      <c r="X977" s="2571"/>
      <c r="Y977" s="2571"/>
      <c r="Z977" s="2571"/>
      <c r="AA977" s="2571"/>
    </row>
    <row r="978" spans="1:27" ht="16.5" customHeight="1">
      <c r="A978" s="2571"/>
      <c r="B978" s="2571"/>
      <c r="C978" s="2571"/>
      <c r="D978" s="73"/>
      <c r="E978" s="73"/>
      <c r="F978" s="2629"/>
      <c r="G978" s="2571"/>
      <c r="H978" s="2571"/>
      <c r="I978" s="2571"/>
      <c r="J978" s="2571"/>
      <c r="K978" s="2571"/>
      <c r="L978" s="2571"/>
      <c r="M978" s="2571"/>
      <c r="N978" s="2571"/>
      <c r="O978" s="2571"/>
      <c r="P978" s="2571"/>
      <c r="Q978" s="2571"/>
      <c r="R978" s="2571"/>
      <c r="S978" s="2571"/>
      <c r="T978" s="2571"/>
      <c r="U978" s="2571"/>
      <c r="V978" s="2571"/>
      <c r="W978" s="2571"/>
      <c r="X978" s="2571"/>
      <c r="Y978" s="2571"/>
      <c r="Z978" s="2571"/>
      <c r="AA978" s="2571"/>
    </row>
    <row r="979" spans="1:27" ht="16.5" customHeight="1">
      <c r="A979" s="2571"/>
      <c r="B979" s="2571"/>
      <c r="C979" s="2571"/>
      <c r="D979" s="73"/>
      <c r="E979" s="73"/>
      <c r="F979" s="2629"/>
      <c r="G979" s="2571"/>
      <c r="H979" s="2571"/>
      <c r="I979" s="2571"/>
      <c r="J979" s="2571"/>
      <c r="K979" s="2571"/>
      <c r="L979" s="2571"/>
      <c r="M979" s="2571"/>
      <c r="N979" s="2571"/>
      <c r="O979" s="2571"/>
      <c r="P979" s="2571"/>
      <c r="Q979" s="2571"/>
      <c r="R979" s="2571"/>
      <c r="S979" s="2571"/>
      <c r="T979" s="2571"/>
      <c r="U979" s="2571"/>
      <c r="V979" s="2571"/>
      <c r="W979" s="2571"/>
      <c r="X979" s="2571"/>
      <c r="Y979" s="2571"/>
      <c r="Z979" s="2571"/>
      <c r="AA979" s="2571"/>
    </row>
    <row r="980" spans="1:27" ht="16.5" customHeight="1">
      <c r="A980" s="2571"/>
      <c r="B980" s="2571"/>
      <c r="C980" s="2571"/>
      <c r="D980" s="73"/>
      <c r="E980" s="73"/>
      <c r="F980" s="2629"/>
      <c r="G980" s="2571"/>
      <c r="H980" s="2571"/>
      <c r="I980" s="2571"/>
      <c r="J980" s="2571"/>
      <c r="K980" s="2571"/>
      <c r="L980" s="2571"/>
      <c r="M980" s="2571"/>
      <c r="N980" s="2571"/>
      <c r="O980" s="2571"/>
      <c r="P980" s="2571"/>
      <c r="Q980" s="2571"/>
      <c r="R980" s="2571"/>
      <c r="S980" s="2571"/>
      <c r="T980" s="2571"/>
      <c r="U980" s="2571"/>
      <c r="V980" s="2571"/>
      <c r="W980" s="2571"/>
      <c r="X980" s="2571"/>
      <c r="Y980" s="2571"/>
      <c r="Z980" s="2571"/>
      <c r="AA980" s="2571"/>
    </row>
    <row r="981" spans="1:27" ht="16.5" customHeight="1">
      <c r="A981" s="2571"/>
      <c r="B981" s="2571"/>
      <c r="C981" s="2571"/>
      <c r="D981" s="73"/>
      <c r="E981" s="73"/>
      <c r="F981" s="2629"/>
      <c r="G981" s="2571"/>
      <c r="H981" s="2571"/>
      <c r="I981" s="2571"/>
      <c r="J981" s="2571"/>
      <c r="K981" s="2571"/>
      <c r="L981" s="2571"/>
      <c r="M981" s="2571"/>
      <c r="N981" s="2571"/>
      <c r="O981" s="2571"/>
      <c r="P981" s="2571"/>
      <c r="Q981" s="2571"/>
      <c r="R981" s="2571"/>
      <c r="S981" s="2571"/>
      <c r="T981" s="2571"/>
      <c r="U981" s="2571"/>
      <c r="V981" s="2571"/>
      <c r="W981" s="2571"/>
      <c r="X981" s="2571"/>
      <c r="Y981" s="2571"/>
      <c r="Z981" s="2571"/>
      <c r="AA981" s="2571"/>
    </row>
    <row r="982" spans="1:27" ht="16.5" customHeight="1">
      <c r="A982" s="2571"/>
      <c r="B982" s="2571"/>
      <c r="C982" s="2571"/>
      <c r="D982" s="73"/>
      <c r="E982" s="73"/>
      <c r="F982" s="2629"/>
      <c r="G982" s="2571"/>
      <c r="H982" s="2571"/>
      <c r="I982" s="2571"/>
      <c r="J982" s="2571"/>
      <c r="K982" s="2571"/>
      <c r="L982" s="2571"/>
      <c r="M982" s="2571"/>
      <c r="N982" s="2571"/>
      <c r="O982" s="2571"/>
      <c r="P982" s="2571"/>
      <c r="Q982" s="2571"/>
      <c r="R982" s="2571"/>
      <c r="S982" s="2571"/>
      <c r="T982" s="2571"/>
      <c r="U982" s="2571"/>
      <c r="V982" s="2571"/>
      <c r="W982" s="2571"/>
      <c r="X982" s="2571"/>
      <c r="Y982" s="2571"/>
      <c r="Z982" s="2571"/>
      <c r="AA982" s="2571"/>
    </row>
    <row r="983" spans="1:27" ht="16.5" customHeight="1">
      <c r="A983" s="2571"/>
      <c r="B983" s="2571"/>
      <c r="C983" s="2571"/>
      <c r="D983" s="73"/>
      <c r="E983" s="73"/>
      <c r="F983" s="2629"/>
      <c r="G983" s="2571"/>
      <c r="H983" s="2571"/>
      <c r="I983" s="2571"/>
      <c r="J983" s="2571"/>
      <c r="K983" s="2571"/>
      <c r="L983" s="2571"/>
      <c r="M983" s="2571"/>
      <c r="N983" s="2571"/>
      <c r="O983" s="2571"/>
      <c r="P983" s="2571"/>
      <c r="Q983" s="2571"/>
      <c r="R983" s="2571"/>
      <c r="S983" s="2571"/>
      <c r="T983" s="2571"/>
      <c r="U983" s="2571"/>
      <c r="V983" s="2571"/>
      <c r="W983" s="2571"/>
      <c r="X983" s="2571"/>
      <c r="Y983" s="2571"/>
      <c r="Z983" s="2571"/>
      <c r="AA983" s="2571"/>
    </row>
    <row r="984" spans="1:27" ht="16.5" customHeight="1">
      <c r="A984" s="2571"/>
      <c r="B984" s="2571"/>
      <c r="C984" s="2571"/>
      <c r="D984" s="73"/>
      <c r="E984" s="73"/>
      <c r="F984" s="2629"/>
      <c r="G984" s="2571"/>
      <c r="H984" s="2571"/>
      <c r="I984" s="2571"/>
      <c r="J984" s="2571"/>
      <c r="K984" s="2571"/>
      <c r="L984" s="2571"/>
      <c r="M984" s="2571"/>
      <c r="N984" s="2571"/>
      <c r="O984" s="2571"/>
      <c r="P984" s="2571"/>
      <c r="Q984" s="2571"/>
      <c r="R984" s="2571"/>
      <c r="S984" s="2571"/>
      <c r="T984" s="2571"/>
      <c r="U984" s="2571"/>
      <c r="V984" s="2571"/>
      <c r="W984" s="2571"/>
      <c r="X984" s="2571"/>
      <c r="Y984" s="2571"/>
      <c r="Z984" s="2571"/>
      <c r="AA984" s="2571"/>
    </row>
    <row r="985" spans="1:27" ht="16.5" customHeight="1">
      <c r="A985" s="2571"/>
      <c r="B985" s="2571"/>
      <c r="C985" s="2571"/>
      <c r="D985" s="73"/>
      <c r="E985" s="73"/>
      <c r="F985" s="2629"/>
      <c r="G985" s="2571"/>
      <c r="H985" s="2571"/>
      <c r="I985" s="2571"/>
      <c r="J985" s="2571"/>
      <c r="K985" s="2571"/>
      <c r="L985" s="2571"/>
      <c r="M985" s="2571"/>
      <c r="N985" s="2571"/>
      <c r="O985" s="2571"/>
      <c r="P985" s="2571"/>
      <c r="Q985" s="2571"/>
      <c r="R985" s="2571"/>
      <c r="S985" s="2571"/>
      <c r="T985" s="2571"/>
      <c r="U985" s="2571"/>
      <c r="V985" s="2571"/>
      <c r="W985" s="2571"/>
      <c r="X985" s="2571"/>
      <c r="Y985" s="2571"/>
      <c r="Z985" s="2571"/>
      <c r="AA985" s="2571"/>
    </row>
    <row r="986" spans="1:27" ht="16.5" customHeight="1">
      <c r="A986" s="2571"/>
      <c r="B986" s="2571"/>
      <c r="C986" s="2571"/>
      <c r="D986" s="73"/>
      <c r="E986" s="73"/>
      <c r="F986" s="2629"/>
      <c r="G986" s="2571"/>
      <c r="H986" s="2571"/>
      <c r="I986" s="2571"/>
      <c r="J986" s="2571"/>
      <c r="K986" s="2571"/>
      <c r="L986" s="2571"/>
      <c r="M986" s="2571"/>
      <c r="N986" s="2571"/>
      <c r="O986" s="2571"/>
      <c r="P986" s="2571"/>
      <c r="Q986" s="2571"/>
      <c r="R986" s="2571"/>
      <c r="S986" s="2571"/>
      <c r="T986" s="2571"/>
      <c r="U986" s="2571"/>
      <c r="V986" s="2571"/>
      <c r="W986" s="2571"/>
      <c r="X986" s="2571"/>
      <c r="Y986" s="2571"/>
      <c r="Z986" s="2571"/>
      <c r="AA986" s="2571"/>
    </row>
    <row r="987" spans="1:27" ht="16.5" customHeight="1">
      <c r="A987" s="2571"/>
      <c r="B987" s="2571"/>
      <c r="C987" s="2571"/>
      <c r="D987" s="73"/>
      <c r="E987" s="73"/>
      <c r="F987" s="2629"/>
      <c r="G987" s="2571"/>
      <c r="H987" s="2571"/>
      <c r="I987" s="2571"/>
      <c r="J987" s="2571"/>
      <c r="K987" s="2571"/>
      <c r="L987" s="2571"/>
      <c r="M987" s="2571"/>
      <c r="N987" s="2571"/>
      <c r="O987" s="2571"/>
      <c r="P987" s="2571"/>
      <c r="Q987" s="2571"/>
      <c r="R987" s="2571"/>
      <c r="S987" s="2571"/>
      <c r="T987" s="2571"/>
      <c r="U987" s="2571"/>
      <c r="V987" s="2571"/>
      <c r="W987" s="2571"/>
      <c r="X987" s="2571"/>
      <c r="Y987" s="2571"/>
      <c r="Z987" s="2571"/>
      <c r="AA987" s="2571"/>
    </row>
    <row r="988" spans="1:27" ht="16.5" customHeight="1">
      <c r="A988" s="2571"/>
      <c r="B988" s="2571"/>
      <c r="C988" s="2571"/>
      <c r="D988" s="73"/>
      <c r="E988" s="73"/>
      <c r="F988" s="2629"/>
      <c r="G988" s="2571"/>
      <c r="H988" s="2571"/>
      <c r="I988" s="2571"/>
      <c r="J988" s="2571"/>
      <c r="K988" s="2571"/>
      <c r="L988" s="2571"/>
      <c r="M988" s="2571"/>
      <c r="N988" s="2571"/>
      <c r="O988" s="2571"/>
      <c r="P988" s="2571"/>
      <c r="Q988" s="2571"/>
      <c r="R988" s="2571"/>
      <c r="S988" s="2571"/>
      <c r="T988" s="2571"/>
      <c r="U988" s="2571"/>
      <c r="V988" s="2571"/>
      <c r="W988" s="2571"/>
      <c r="X988" s="2571"/>
      <c r="Y988" s="2571"/>
      <c r="Z988" s="2571"/>
      <c r="AA988" s="2571"/>
    </row>
    <row r="989" spans="1:27" ht="16.5" customHeight="1">
      <c r="A989" s="2571"/>
      <c r="B989" s="2571"/>
      <c r="C989" s="2571"/>
      <c r="D989" s="73"/>
      <c r="E989" s="73"/>
      <c r="F989" s="2629"/>
      <c r="G989" s="2571"/>
      <c r="H989" s="2571"/>
      <c r="I989" s="2571"/>
      <c r="J989" s="2571"/>
      <c r="K989" s="2571"/>
      <c r="L989" s="2571"/>
      <c r="M989" s="2571"/>
      <c r="N989" s="2571"/>
      <c r="O989" s="2571"/>
      <c r="P989" s="2571"/>
      <c r="Q989" s="2571"/>
      <c r="R989" s="2571"/>
      <c r="S989" s="2571"/>
      <c r="T989" s="2571"/>
      <c r="U989" s="2571"/>
      <c r="V989" s="2571"/>
      <c r="W989" s="2571"/>
      <c r="X989" s="2571"/>
      <c r="Y989" s="2571"/>
      <c r="Z989" s="2571"/>
      <c r="AA989" s="2571"/>
    </row>
    <row r="990" spans="1:27" ht="16.5" customHeight="1">
      <c r="A990" s="2571"/>
      <c r="B990" s="2571"/>
      <c r="C990" s="2571"/>
      <c r="D990" s="73"/>
      <c r="E990" s="73"/>
      <c r="F990" s="2629"/>
      <c r="G990" s="2571"/>
      <c r="H990" s="2571"/>
      <c r="I990" s="2571"/>
      <c r="J990" s="2571"/>
      <c r="K990" s="2571"/>
      <c r="L990" s="2571"/>
      <c r="M990" s="2571"/>
      <c r="N990" s="2571"/>
      <c r="O990" s="2571"/>
      <c r="P990" s="2571"/>
      <c r="Q990" s="2571"/>
      <c r="R990" s="2571"/>
      <c r="S990" s="2571"/>
      <c r="T990" s="2571"/>
      <c r="U990" s="2571"/>
      <c r="V990" s="2571"/>
      <c r="W990" s="2571"/>
      <c r="X990" s="2571"/>
      <c r="Y990" s="2571"/>
      <c r="Z990" s="2571"/>
      <c r="AA990" s="2571"/>
    </row>
    <row r="991" spans="1:27" ht="16.5" customHeight="1">
      <c r="A991" s="2571"/>
      <c r="B991" s="2571"/>
      <c r="C991" s="2571"/>
      <c r="D991" s="73"/>
      <c r="E991" s="73"/>
      <c r="F991" s="2629"/>
      <c r="G991" s="2571"/>
      <c r="H991" s="2571"/>
      <c r="I991" s="2571"/>
      <c r="J991" s="2571"/>
      <c r="K991" s="2571"/>
      <c r="L991" s="2571"/>
      <c r="M991" s="2571"/>
      <c r="N991" s="2571"/>
      <c r="O991" s="2571"/>
      <c r="P991" s="2571"/>
      <c r="Q991" s="2571"/>
      <c r="R991" s="2571"/>
      <c r="S991" s="2571"/>
      <c r="T991" s="2571"/>
      <c r="U991" s="2571"/>
      <c r="V991" s="2571"/>
      <c r="W991" s="2571"/>
      <c r="X991" s="2571"/>
      <c r="Y991" s="2571"/>
      <c r="Z991" s="2571"/>
      <c r="AA991" s="2571"/>
    </row>
    <row r="992" spans="1:27" ht="16.5" customHeight="1">
      <c r="A992" s="2571"/>
      <c r="B992" s="2571"/>
      <c r="C992" s="2571"/>
      <c r="D992" s="73"/>
      <c r="E992" s="73"/>
      <c r="F992" s="2629"/>
      <c r="G992" s="2571"/>
      <c r="H992" s="2571"/>
      <c r="I992" s="2571"/>
      <c r="J992" s="2571"/>
      <c r="K992" s="2571"/>
      <c r="L992" s="2571"/>
      <c r="M992" s="2571"/>
      <c r="N992" s="2571"/>
      <c r="O992" s="2571"/>
      <c r="P992" s="2571"/>
      <c r="Q992" s="2571"/>
      <c r="R992" s="2571"/>
      <c r="S992" s="2571"/>
      <c r="T992" s="2571"/>
      <c r="U992" s="2571"/>
      <c r="V992" s="2571"/>
      <c r="W992" s="2571"/>
      <c r="X992" s="2571"/>
      <c r="Y992" s="2571"/>
      <c r="Z992" s="2571"/>
      <c r="AA992" s="2571"/>
    </row>
    <row r="993" spans="1:27" ht="16.5" customHeight="1">
      <c r="A993" s="2571"/>
      <c r="B993" s="2571"/>
      <c r="C993" s="2571"/>
      <c r="D993" s="73"/>
      <c r="E993" s="73"/>
      <c r="F993" s="2629"/>
      <c r="G993" s="2571"/>
      <c r="H993" s="2571"/>
      <c r="I993" s="2571"/>
      <c r="J993" s="2571"/>
      <c r="K993" s="2571"/>
      <c r="L993" s="2571"/>
      <c r="M993" s="2571"/>
      <c r="N993" s="2571"/>
      <c r="O993" s="2571"/>
      <c r="P993" s="2571"/>
      <c r="Q993" s="2571"/>
      <c r="R993" s="2571"/>
      <c r="S993" s="2571"/>
      <c r="T993" s="2571"/>
      <c r="U993" s="2571"/>
      <c r="V993" s="2571"/>
      <c r="W993" s="2571"/>
      <c r="X993" s="2571"/>
      <c r="Y993" s="2571"/>
      <c r="Z993" s="2571"/>
      <c r="AA993" s="2571"/>
    </row>
    <row r="994" spans="1:27" ht="16.5" customHeight="1">
      <c r="A994" s="2571"/>
      <c r="B994" s="2571"/>
      <c r="C994" s="2571"/>
      <c r="D994" s="73"/>
      <c r="E994" s="73"/>
      <c r="F994" s="2629"/>
      <c r="G994" s="2571"/>
      <c r="H994" s="2571"/>
      <c r="I994" s="2571"/>
      <c r="J994" s="2571"/>
      <c r="K994" s="2571"/>
      <c r="L994" s="2571"/>
      <c r="M994" s="2571"/>
      <c r="N994" s="2571"/>
      <c r="O994" s="2571"/>
      <c r="P994" s="2571"/>
      <c r="Q994" s="2571"/>
      <c r="R994" s="2571"/>
      <c r="S994" s="2571"/>
      <c r="T994" s="2571"/>
      <c r="U994" s="2571"/>
      <c r="V994" s="2571"/>
      <c r="W994" s="2571"/>
      <c r="X994" s="2571"/>
      <c r="Y994" s="2571"/>
      <c r="Z994" s="2571"/>
      <c r="AA994" s="2571"/>
    </row>
    <row r="995" spans="1:27" ht="16.5" customHeight="1">
      <c r="A995" s="2571"/>
      <c r="B995" s="2571"/>
      <c r="C995" s="2571"/>
      <c r="D995" s="73"/>
      <c r="E995" s="73"/>
      <c r="F995" s="2629"/>
      <c r="G995" s="2571"/>
      <c r="H995" s="2571"/>
      <c r="I995" s="2571"/>
      <c r="J995" s="2571"/>
      <c r="K995" s="2571"/>
      <c r="L995" s="2571"/>
      <c r="M995" s="2571"/>
      <c r="N995" s="2571"/>
      <c r="O995" s="2571"/>
      <c r="P995" s="2571"/>
      <c r="Q995" s="2571"/>
      <c r="R995" s="2571"/>
      <c r="S995" s="2571"/>
      <c r="T995" s="2571"/>
      <c r="U995" s="2571"/>
      <c r="V995" s="2571"/>
      <c r="W995" s="2571"/>
      <c r="X995" s="2571"/>
      <c r="Y995" s="2571"/>
      <c r="Z995" s="2571"/>
      <c r="AA995" s="2571"/>
    </row>
    <row r="996" spans="1:27" ht="16.5" customHeight="1">
      <c r="A996" s="2571"/>
      <c r="B996" s="2571"/>
      <c r="C996" s="2571"/>
      <c r="D996" s="73"/>
      <c r="E996" s="73"/>
      <c r="F996" s="2629"/>
      <c r="G996" s="2571"/>
      <c r="H996" s="2571"/>
      <c r="I996" s="2571"/>
      <c r="J996" s="2571"/>
      <c r="K996" s="2571"/>
      <c r="L996" s="2571"/>
      <c r="M996" s="2571"/>
      <c r="N996" s="2571"/>
      <c r="O996" s="2571"/>
      <c r="P996" s="2571"/>
      <c r="Q996" s="2571"/>
      <c r="R996" s="2571"/>
      <c r="S996" s="2571"/>
      <c r="T996" s="2571"/>
      <c r="U996" s="2571"/>
      <c r="V996" s="2571"/>
      <c r="W996" s="2571"/>
      <c r="X996" s="2571"/>
      <c r="Y996" s="2571"/>
      <c r="Z996" s="2571"/>
      <c r="AA996" s="2571"/>
    </row>
    <row r="997" spans="1:27" ht="16.5" customHeight="1">
      <c r="A997" s="2571"/>
      <c r="B997" s="2571"/>
      <c r="C997" s="2571"/>
      <c r="D997" s="73"/>
      <c r="E997" s="73"/>
      <c r="F997" s="2629"/>
      <c r="G997" s="2571"/>
      <c r="H997" s="2571"/>
      <c r="I997" s="2571"/>
      <c r="J997" s="2571"/>
      <c r="K997" s="2571"/>
      <c r="L997" s="2571"/>
      <c r="M997" s="2571"/>
      <c r="N997" s="2571"/>
      <c r="O997" s="2571"/>
      <c r="P997" s="2571"/>
      <c r="Q997" s="2571"/>
      <c r="R997" s="2571"/>
      <c r="S997" s="2571"/>
      <c r="T997" s="2571"/>
      <c r="U997" s="2571"/>
      <c r="V997" s="2571"/>
      <c r="W997" s="2571"/>
      <c r="X997" s="2571"/>
      <c r="Y997" s="2571"/>
      <c r="Z997" s="2571"/>
      <c r="AA997" s="2571"/>
    </row>
    <row r="998" spans="1:27" ht="16.5" customHeight="1">
      <c r="A998" s="2571"/>
      <c r="B998" s="2571"/>
      <c r="C998" s="2571"/>
      <c r="D998" s="73"/>
      <c r="E998" s="73"/>
      <c r="F998" s="2629"/>
      <c r="G998" s="2571"/>
      <c r="H998" s="2571"/>
      <c r="I998" s="2571"/>
      <c r="J998" s="2571"/>
      <c r="K998" s="2571"/>
      <c r="L998" s="2571"/>
      <c r="M998" s="2571"/>
      <c r="N998" s="2571"/>
      <c r="O998" s="2571"/>
      <c r="P998" s="2571"/>
      <c r="Q998" s="2571"/>
      <c r="R998" s="2571"/>
      <c r="S998" s="2571"/>
      <c r="T998" s="2571"/>
      <c r="U998" s="2571"/>
      <c r="V998" s="2571"/>
      <c r="W998" s="2571"/>
      <c r="X998" s="2571"/>
      <c r="Y998" s="2571"/>
      <c r="Z998" s="2571"/>
      <c r="AA998" s="2571"/>
    </row>
    <row r="999" spans="1:27" ht="16.5" customHeight="1">
      <c r="A999" s="2571"/>
      <c r="B999" s="2571"/>
      <c r="C999" s="2571"/>
      <c r="D999" s="73"/>
      <c r="E999" s="73"/>
      <c r="F999" s="2629"/>
      <c r="G999" s="2571"/>
      <c r="H999" s="2571"/>
      <c r="I999" s="2571"/>
      <c r="J999" s="2571"/>
      <c r="K999" s="2571"/>
      <c r="L999" s="2571"/>
      <c r="M999" s="2571"/>
      <c r="N999" s="2571"/>
      <c r="O999" s="2571"/>
      <c r="P999" s="2571"/>
      <c r="Q999" s="2571"/>
      <c r="R999" s="2571"/>
      <c r="S999" s="2571"/>
      <c r="T999" s="2571"/>
      <c r="U999" s="2571"/>
      <c r="V999" s="2571"/>
      <c r="W999" s="2571"/>
      <c r="X999" s="2571"/>
      <c r="Y999" s="2571"/>
      <c r="Z999" s="2571"/>
      <c r="AA999" s="2571"/>
    </row>
    <row r="1000" spans="1:27" ht="16.5" customHeight="1">
      <c r="A1000" s="2571"/>
      <c r="B1000" s="2571"/>
      <c r="C1000" s="2571"/>
      <c r="D1000" s="73"/>
      <c r="E1000" s="73"/>
      <c r="F1000" s="2629"/>
      <c r="G1000" s="2571"/>
      <c r="H1000" s="2571"/>
      <c r="I1000" s="2571"/>
      <c r="J1000" s="2571"/>
      <c r="K1000" s="2571"/>
      <c r="L1000" s="2571"/>
      <c r="M1000" s="2571"/>
      <c r="N1000" s="2571"/>
      <c r="O1000" s="2571"/>
      <c r="P1000" s="2571"/>
      <c r="Q1000" s="2571"/>
      <c r="R1000" s="2571"/>
      <c r="S1000" s="2571"/>
      <c r="T1000" s="2571"/>
      <c r="U1000" s="2571"/>
      <c r="V1000" s="2571"/>
      <c r="W1000" s="2571"/>
      <c r="X1000" s="2571"/>
      <c r="Y1000" s="2571"/>
      <c r="Z1000" s="2571"/>
      <c r="AA1000" s="2571"/>
    </row>
  </sheetData>
  <mergeCells count="6">
    <mergeCell ref="G5:K5"/>
    <mergeCell ref="B1:M1"/>
    <mergeCell ref="B2:C2"/>
    <mergeCell ref="F2:M2"/>
    <mergeCell ref="F3:N3"/>
    <mergeCell ref="F4:N4"/>
  </mergeCells>
  <conditionalFormatting sqref="H33 H42 H45 H55 H57 H60">
    <cfRule type="cellIs" dxfId="9" priority="1" stopIfTrue="1" operator="equal">
      <formula>0</formula>
    </cfRule>
  </conditionalFormatting>
  <conditionalFormatting sqref="H33 H42 H45 H55 H57 H60">
    <cfRule type="cellIs" dxfId="8" priority="2" stopIfTrue="1" operator="equal">
      <formula>0</formula>
    </cfRule>
  </conditionalFormatting>
  <conditionalFormatting sqref="H36">
    <cfRule type="cellIs" dxfId="7" priority="3" stopIfTrue="1" operator="equal">
      <formula>0</formula>
    </cfRule>
  </conditionalFormatting>
  <conditionalFormatting sqref="H36">
    <cfRule type="cellIs" dxfId="6" priority="4" stopIfTrue="1" operator="equal">
      <formula>0</formula>
    </cfRule>
  </conditionalFormatting>
  <conditionalFormatting sqref="H39">
    <cfRule type="cellIs" dxfId="5" priority="5" stopIfTrue="1" operator="equal">
      <formula>0</formula>
    </cfRule>
  </conditionalFormatting>
  <conditionalFormatting sqref="H39">
    <cfRule type="cellIs" dxfId="4" priority="6" stopIfTrue="1" operator="equal">
      <formula>0</formula>
    </cfRule>
  </conditionalFormatting>
  <hyperlinks>
    <hyperlink ref="C4" location="'Recap Sheet'!B1" display="Return to Recap Sheet" xr:uid="{00000000-0004-0000-1900-000000000000}"/>
  </hyperlinks>
  <pageMargins left="0.25" right="0.25" top="0.75" bottom="0.75" header="0" footer="0"/>
  <pageSetup paperSize="5" scale="64"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Z1000"/>
  <sheetViews>
    <sheetView workbookViewId="0">
      <pane ySplit="9" topLeftCell="A214" activePane="bottomLeft" state="frozen"/>
      <selection activeCell="H10" sqref="H10"/>
      <selection pane="bottomLeft" activeCell="Q229" sqref="Q229"/>
    </sheetView>
  </sheetViews>
  <sheetFormatPr defaultColWidth="14.44140625" defaultRowHeight="15" customHeight="1"/>
  <cols>
    <col min="1" max="1" width="7.33203125" customWidth="1"/>
    <col min="2" max="2" width="41.33203125" customWidth="1"/>
    <col min="3" max="3" width="22.5546875" customWidth="1"/>
    <col min="4" max="4" width="9.88671875" customWidth="1"/>
    <col min="5" max="5" width="7.6640625" customWidth="1"/>
    <col min="6" max="6" width="6.33203125" customWidth="1"/>
    <col min="7" max="7" width="6.44140625" customWidth="1"/>
    <col min="8" max="8" width="6.33203125" customWidth="1"/>
    <col min="9" max="9" width="7.109375" customWidth="1"/>
    <col min="10" max="10" width="3.88671875" customWidth="1"/>
    <col min="11" max="11" width="6.88671875" customWidth="1"/>
    <col min="12" max="12" width="7" customWidth="1"/>
    <col min="13" max="13" width="9.88671875" customWidth="1"/>
    <col min="14" max="14" width="7" customWidth="1"/>
    <col min="15" max="15" width="2.44140625" customWidth="1"/>
    <col min="16" max="26" width="9.109375" customWidth="1"/>
  </cols>
  <sheetData>
    <row r="1" spans="1:26" ht="16.5" customHeight="1">
      <c r="A1" s="2571"/>
      <c r="B1" s="2888" t="str">
        <f>'Recap Sheet'!A1</f>
        <v>South Carolina School Food Service Purchasing Alliance,Inc</v>
      </c>
      <c r="C1" s="2889"/>
      <c r="D1" s="2889"/>
      <c r="E1" s="2889"/>
      <c r="F1" s="2889"/>
      <c r="G1" s="2889"/>
      <c r="H1" s="2889"/>
      <c r="I1" s="2889"/>
      <c r="J1" s="2889"/>
      <c r="K1" s="2889"/>
      <c r="L1" s="2889"/>
      <c r="M1" s="2889"/>
      <c r="N1" s="2571"/>
      <c r="O1" s="2571"/>
      <c r="P1" s="2571"/>
      <c r="Q1" s="2571"/>
      <c r="R1" s="2571"/>
      <c r="S1" s="2571"/>
      <c r="T1" s="2571"/>
      <c r="U1" s="2571"/>
      <c r="V1" s="2571"/>
      <c r="W1" s="2571"/>
      <c r="X1" s="2571"/>
      <c r="Y1" s="2571"/>
      <c r="Z1" s="2571"/>
    </row>
    <row r="2" spans="1:26" ht="16.5" customHeight="1">
      <c r="A2" s="2571"/>
      <c r="B2" s="2888" t="str">
        <f>'Recap Sheet'!A2</f>
        <v>Solicitation #B00002526</v>
      </c>
      <c r="C2" s="2889"/>
      <c r="D2" s="57"/>
      <c r="E2" s="57"/>
      <c r="F2" s="2888" t="str">
        <f>'Recap Sheet'!B2</f>
        <v>Bid Period: August 1, 2025 - July 31, 2026</v>
      </c>
      <c r="G2" s="2889"/>
      <c r="H2" s="2889"/>
      <c r="I2" s="2889"/>
      <c r="J2" s="2889"/>
      <c r="K2" s="2889"/>
      <c r="L2" s="2889"/>
      <c r="M2" s="2889"/>
      <c r="N2" s="2571"/>
      <c r="O2" s="2571"/>
      <c r="P2" s="2571"/>
      <c r="Q2" s="2571"/>
      <c r="R2" s="2571"/>
      <c r="S2" s="2571"/>
      <c r="T2" s="2571"/>
      <c r="U2" s="2571"/>
      <c r="V2" s="2571"/>
      <c r="W2" s="2571"/>
      <c r="X2" s="2571"/>
      <c r="Y2" s="2571"/>
      <c r="Z2" s="2571"/>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v>46001</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48000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2022"/>
      <c r="B8" s="2022" t="s">
        <v>4342</v>
      </c>
      <c r="C8" s="1167"/>
      <c r="D8" s="123"/>
      <c r="E8" s="1167"/>
      <c r="F8" s="725"/>
      <c r="G8" s="1168"/>
      <c r="H8" s="1699"/>
      <c r="I8" s="1167"/>
      <c r="J8" s="1167"/>
      <c r="K8" s="891"/>
      <c r="L8" s="891"/>
      <c r="M8" s="891"/>
      <c r="N8" s="1170"/>
      <c r="O8" s="1860"/>
      <c r="P8" s="73"/>
      <c r="Q8" s="73"/>
      <c r="R8" s="73"/>
      <c r="S8" s="73"/>
      <c r="T8" s="73"/>
      <c r="U8" s="73"/>
      <c r="V8" s="73"/>
      <c r="W8" s="73"/>
      <c r="X8" s="73"/>
      <c r="Y8" s="73"/>
      <c r="Z8" s="73"/>
    </row>
    <row r="9" spans="1:26" ht="15" customHeight="1">
      <c r="A9" s="2659"/>
      <c r="B9" s="2659"/>
      <c r="C9" s="1176"/>
      <c r="D9" s="137"/>
      <c r="E9" s="1167"/>
      <c r="F9" s="725"/>
      <c r="G9" s="1177"/>
      <c r="H9" s="1704"/>
      <c r="I9" s="1176"/>
      <c r="J9" s="1176"/>
      <c r="K9" s="1178"/>
      <c r="L9" s="1178"/>
      <c r="M9" s="891"/>
      <c r="N9" s="891"/>
      <c r="O9" s="1860"/>
      <c r="P9" s="73"/>
      <c r="Q9" s="73"/>
      <c r="R9" s="73"/>
      <c r="S9" s="73"/>
      <c r="T9" s="73"/>
      <c r="U9" s="73"/>
      <c r="V9" s="73"/>
      <c r="W9" s="73"/>
      <c r="X9" s="73"/>
      <c r="Y9" s="73"/>
      <c r="Z9" s="73"/>
    </row>
    <row r="10" spans="1:26" ht="19.5" customHeight="1">
      <c r="A10" s="504">
        <v>46001</v>
      </c>
      <c r="B10" s="147" t="s">
        <v>4343</v>
      </c>
      <c r="C10" s="154" t="s">
        <v>344</v>
      </c>
      <c r="D10" s="148"/>
      <c r="E10" s="405"/>
      <c r="F10" s="2660" t="s">
        <v>4344</v>
      </c>
      <c r="G10" s="155">
        <v>1000</v>
      </c>
      <c r="H10" s="2648">
        <v>30</v>
      </c>
      <c r="I10" s="155" t="s">
        <v>20</v>
      </c>
      <c r="J10" s="155" t="s">
        <v>20</v>
      </c>
      <c r="K10" s="235"/>
      <c r="L10" s="165"/>
      <c r="M10" s="555"/>
      <c r="N10" s="1258"/>
      <c r="O10" s="2571"/>
      <c r="P10" s="2571"/>
      <c r="Q10" s="2571"/>
      <c r="R10" s="2571"/>
      <c r="S10" s="2571"/>
      <c r="T10" s="2571"/>
      <c r="U10" s="2571"/>
      <c r="V10" s="2571"/>
      <c r="W10" s="2571"/>
      <c r="X10" s="2571"/>
      <c r="Y10" s="2571"/>
      <c r="Z10" s="2571"/>
    </row>
    <row r="11" spans="1:26" ht="19.5" customHeight="1">
      <c r="A11" s="166"/>
      <c r="B11" s="166" t="s">
        <v>4345</v>
      </c>
      <c r="C11" s="2092" t="s">
        <v>347</v>
      </c>
      <c r="D11" s="691"/>
      <c r="E11" s="691"/>
      <c r="F11" s="691"/>
      <c r="G11" s="691">
        <v>0</v>
      </c>
      <c r="H11" s="1194"/>
      <c r="I11" s="701" t="e">
        <f>ROUND(H10*G10/G11,2)</f>
        <v>#DIV/0!</v>
      </c>
      <c r="J11" s="228" t="s">
        <v>170</v>
      </c>
      <c r="K11" s="170">
        <v>0</v>
      </c>
      <c r="L11" s="299">
        <f>IF(OR(ISBLANK(K11),K11=0,H10=0,ISBLANK(H10)),,ROUND(K11+$L$5,2))</f>
        <v>0</v>
      </c>
      <c r="M11" s="165" t="e">
        <f>ROUND(I11*L11,2)</f>
        <v>#DIV/0!</v>
      </c>
      <c r="N11" s="1258" t="e">
        <f>ROUND(L11/G11,4)</f>
        <v>#DIV/0!</v>
      </c>
      <c r="O11" s="2571"/>
      <c r="P11" s="2571"/>
      <c r="Q11" s="2571"/>
      <c r="R11" s="2571"/>
      <c r="S11" s="2571"/>
      <c r="T11" s="2571"/>
      <c r="U11" s="2571"/>
      <c r="V11" s="2571"/>
      <c r="W11" s="2571"/>
      <c r="X11" s="2571"/>
      <c r="Y11" s="2571"/>
      <c r="Z11" s="2571"/>
    </row>
    <row r="12" spans="1:26" ht="16.5" customHeight="1">
      <c r="A12" s="166"/>
      <c r="B12" s="166" t="s">
        <v>4346</v>
      </c>
      <c r="C12" s="166"/>
      <c r="D12" s="148"/>
      <c r="E12" s="234"/>
      <c r="F12" s="2602"/>
      <c r="G12" s="166"/>
      <c r="H12" s="1738"/>
      <c r="I12" s="166"/>
      <c r="J12" s="166"/>
      <c r="K12" s="230"/>
      <c r="L12" s="230"/>
      <c r="M12" s="555"/>
      <c r="N12" s="1261"/>
      <c r="O12" s="2571"/>
      <c r="P12" s="2571"/>
      <c r="Q12" s="2571"/>
      <c r="R12" s="2571"/>
      <c r="S12" s="2571"/>
      <c r="T12" s="2571"/>
      <c r="U12" s="2571"/>
      <c r="V12" s="2571"/>
      <c r="W12" s="2571"/>
      <c r="X12" s="2571"/>
      <c r="Y12" s="2571"/>
      <c r="Z12" s="2571"/>
    </row>
    <row r="13" spans="1:26" ht="16.5" customHeight="1">
      <c r="A13" s="270"/>
      <c r="B13" s="270" t="s">
        <v>4347</v>
      </c>
      <c r="C13" s="270"/>
      <c r="D13" s="1776"/>
      <c r="E13" s="242"/>
      <c r="F13" s="2601"/>
      <c r="G13" s="270"/>
      <c r="H13" s="1746"/>
      <c r="I13" s="270"/>
      <c r="J13" s="270"/>
      <c r="K13" s="271"/>
      <c r="L13" s="271"/>
      <c r="M13" s="738"/>
      <c r="N13" s="1840"/>
      <c r="O13" s="2571"/>
      <c r="P13" s="2571"/>
      <c r="Q13" s="2571"/>
      <c r="R13" s="2571"/>
      <c r="S13" s="2571"/>
      <c r="T13" s="2571"/>
      <c r="U13" s="2571"/>
      <c r="V13" s="2571"/>
      <c r="W13" s="2571"/>
      <c r="X13" s="2571"/>
      <c r="Y13" s="2571"/>
      <c r="Z13" s="2571"/>
    </row>
    <row r="14" spans="1:26" ht="16.5" customHeight="1">
      <c r="A14" s="146">
        <v>46002</v>
      </c>
      <c r="B14" s="147" t="s">
        <v>4348</v>
      </c>
      <c r="C14" s="155" t="s">
        <v>4349</v>
      </c>
      <c r="D14" s="155"/>
      <c r="E14" s="691"/>
      <c r="F14" s="224" t="s">
        <v>4350</v>
      </c>
      <c r="G14" s="155">
        <v>100</v>
      </c>
      <c r="H14" s="2648">
        <v>30</v>
      </c>
      <c r="I14" s="155">
        <f>ROUND(H14*G14/G14,2)</f>
        <v>30</v>
      </c>
      <c r="J14" s="155" t="s">
        <v>170</v>
      </c>
      <c r="K14" s="156"/>
      <c r="L14" s="165">
        <f>IF(OR(ISBLANK(K14),K14=0,H14=0,ISBLANK(H14)),,ROUND(K14+$L$5,2))</f>
        <v>0</v>
      </c>
      <c r="M14" s="555">
        <f>ROUND(L14*I14,2)</f>
        <v>0</v>
      </c>
      <c r="N14" s="2651">
        <f>ROUND(L14/G14,4)</f>
        <v>0</v>
      </c>
      <c r="O14" s="2571"/>
      <c r="P14" s="2571"/>
      <c r="Q14" s="2571"/>
      <c r="R14" s="2571"/>
      <c r="S14" s="2571"/>
      <c r="T14" s="2571"/>
      <c r="U14" s="2571"/>
      <c r="V14" s="2571"/>
      <c r="W14" s="2571"/>
      <c r="X14" s="2571"/>
      <c r="Y14" s="2571"/>
      <c r="Z14" s="2571"/>
    </row>
    <row r="15" spans="1:26" ht="16.5" customHeight="1">
      <c r="A15" s="270"/>
      <c r="B15" s="270" t="s">
        <v>4351</v>
      </c>
      <c r="C15" s="270"/>
      <c r="D15" s="270"/>
      <c r="E15" s="562"/>
      <c r="F15" s="2601"/>
      <c r="G15" s="270"/>
      <c r="H15" s="1746"/>
      <c r="I15" s="270"/>
      <c r="J15" s="270"/>
      <c r="K15" s="271"/>
      <c r="L15" s="271"/>
      <c r="M15" s="738"/>
      <c r="N15" s="1840"/>
      <c r="O15" s="2571"/>
      <c r="P15" s="2571"/>
      <c r="Q15" s="2571"/>
      <c r="R15" s="2571"/>
      <c r="S15" s="2571"/>
      <c r="T15" s="2571"/>
      <c r="U15" s="2571"/>
      <c r="V15" s="2571"/>
      <c r="W15" s="2571"/>
      <c r="X15" s="2571"/>
      <c r="Y15" s="2571"/>
      <c r="Z15" s="2571"/>
    </row>
    <row r="16" spans="1:26" ht="16.5" customHeight="1">
      <c r="A16" s="146">
        <v>46003</v>
      </c>
      <c r="B16" s="147" t="s">
        <v>4352</v>
      </c>
      <c r="C16" s="155" t="s">
        <v>4353</v>
      </c>
      <c r="D16" s="155" t="s">
        <v>4354</v>
      </c>
      <c r="E16" s="408"/>
      <c r="F16" s="224" t="s">
        <v>4355</v>
      </c>
      <c r="G16" s="155">
        <v>1000</v>
      </c>
      <c r="H16" s="2648">
        <v>150</v>
      </c>
      <c r="I16" s="155">
        <f>ROUND(H16*G16/G16,2)</f>
        <v>150</v>
      </c>
      <c r="J16" s="155" t="s">
        <v>170</v>
      </c>
      <c r="K16" s="156">
        <v>0</v>
      </c>
      <c r="L16" s="165">
        <f>IF(OR(ISBLANK(K16),K16=0,H16=0,ISBLANK(H16)),,ROUND(K16+$L$5,2))</f>
        <v>0</v>
      </c>
      <c r="M16" s="555">
        <f>ROUND(L16*I16,2)</f>
        <v>0</v>
      </c>
      <c r="N16" s="2651">
        <f>ROUND(L16/G16,4)</f>
        <v>0</v>
      </c>
      <c r="O16" s="2571"/>
      <c r="P16" s="2571"/>
      <c r="Q16" s="2571"/>
      <c r="R16" s="2571"/>
      <c r="S16" s="2571"/>
      <c r="T16" s="2571"/>
      <c r="U16" s="2571"/>
      <c r="V16" s="2571"/>
      <c r="W16" s="2571"/>
      <c r="X16" s="2571"/>
      <c r="Y16" s="2571"/>
      <c r="Z16" s="2571"/>
    </row>
    <row r="17" spans="1:26" ht="16.5" customHeight="1">
      <c r="A17" s="701"/>
      <c r="B17" s="356"/>
      <c r="C17" s="154" t="s">
        <v>344</v>
      </c>
      <c r="D17" s="166"/>
      <c r="E17" s="327"/>
      <c r="F17" s="2661"/>
      <c r="G17" s="228"/>
      <c r="H17" s="2228"/>
      <c r="I17" s="166"/>
      <c r="J17" s="356"/>
      <c r="K17" s="868"/>
      <c r="L17" s="488"/>
      <c r="M17" s="326"/>
      <c r="N17" s="1261"/>
      <c r="O17" s="2571"/>
      <c r="P17" s="2571"/>
      <c r="Q17" s="2571"/>
      <c r="R17" s="2587"/>
      <c r="S17" s="2571"/>
      <c r="T17" s="2571"/>
      <c r="U17" s="2571"/>
      <c r="V17" s="2571"/>
      <c r="W17" s="2571"/>
      <c r="X17" s="2571"/>
      <c r="Y17" s="2571"/>
      <c r="Z17" s="2571"/>
    </row>
    <row r="18" spans="1:26" ht="16.5" customHeight="1">
      <c r="A18" s="270"/>
      <c r="B18" s="270"/>
      <c r="C18" s="2662" t="s">
        <v>347</v>
      </c>
      <c r="D18" s="1387"/>
      <c r="E18" s="1387"/>
      <c r="F18" s="1387"/>
      <c r="G18" s="1387"/>
      <c r="H18" s="365"/>
      <c r="I18" s="364" t="e">
        <f>ROUND(H16*G16/G18,2)</f>
        <v>#DIV/0!</v>
      </c>
      <c r="J18" s="270" t="s">
        <v>170</v>
      </c>
      <c r="K18" s="1239"/>
      <c r="L18" s="246">
        <f>IF(OR(ISBLANK(K18),K18=0,H16=0,ISBLANK(H16)),,ROUND(K18+$L$5,2))</f>
        <v>0</v>
      </c>
      <c r="M18" s="566" t="e">
        <f>ROUND(I18*L18,2)</f>
        <v>#DIV/0!</v>
      </c>
      <c r="N18" s="1840" t="e">
        <f t="shared" ref="N18:N19" si="0">ROUND(L18/G18,4)</f>
        <v>#DIV/0!</v>
      </c>
      <c r="O18" s="2571"/>
      <c r="P18" s="2571"/>
      <c r="Q18" s="2571"/>
      <c r="R18" s="2571"/>
      <c r="S18" s="2571"/>
      <c r="T18" s="2571"/>
      <c r="U18" s="2571"/>
      <c r="V18" s="2571"/>
      <c r="W18" s="2571"/>
      <c r="X18" s="2571"/>
      <c r="Y18" s="2571"/>
      <c r="Z18" s="2571"/>
    </row>
    <row r="19" spans="1:26" ht="16.5" customHeight="1">
      <c r="A19" s="146">
        <v>46004</v>
      </c>
      <c r="B19" s="147" t="s">
        <v>4356</v>
      </c>
      <c r="C19" s="155" t="s">
        <v>4357</v>
      </c>
      <c r="D19" s="155" t="s">
        <v>4358</v>
      </c>
      <c r="E19" s="408"/>
      <c r="F19" s="224" t="s">
        <v>4359</v>
      </c>
      <c r="G19" s="155">
        <v>250</v>
      </c>
      <c r="H19" s="2648">
        <v>50</v>
      </c>
      <c r="I19" s="155">
        <f>ROUND(H19*G19/G19,2)</f>
        <v>50</v>
      </c>
      <c r="J19" s="155" t="s">
        <v>170</v>
      </c>
      <c r="K19" s="156"/>
      <c r="L19" s="165">
        <f>IF(OR(ISBLANK(K19),K19=0,H19=0,ISBLANK(H19)),,ROUND(K19+$L$5,2))</f>
        <v>0</v>
      </c>
      <c r="M19" s="555">
        <f>ROUND(L19*I19,2)</f>
        <v>0</v>
      </c>
      <c r="N19" s="1258">
        <f t="shared" si="0"/>
        <v>0</v>
      </c>
      <c r="O19" s="2571"/>
      <c r="P19" s="2571"/>
      <c r="Q19" s="2571"/>
      <c r="R19" s="2571"/>
      <c r="S19" s="2571"/>
      <c r="T19" s="2571"/>
      <c r="U19" s="2571"/>
      <c r="V19" s="2571"/>
      <c r="W19" s="2571"/>
      <c r="X19" s="2571"/>
      <c r="Y19" s="2571"/>
      <c r="Z19" s="2571"/>
    </row>
    <row r="20" spans="1:26" ht="16.5" customHeight="1">
      <c r="A20" s="701"/>
      <c r="B20" s="356"/>
      <c r="C20" s="154" t="s">
        <v>344</v>
      </c>
      <c r="D20" s="166"/>
      <c r="E20" s="154"/>
      <c r="F20" s="2661"/>
      <c r="G20" s="228"/>
      <c r="H20" s="2228"/>
      <c r="I20" s="166"/>
      <c r="J20" s="356"/>
      <c r="K20" s="868"/>
      <c r="L20" s="304"/>
      <c r="M20" s="326"/>
      <c r="N20" s="1261"/>
      <c r="O20" s="2571"/>
      <c r="P20" s="2571"/>
      <c r="Q20" s="2571"/>
      <c r="R20" s="2571"/>
      <c r="S20" s="2571"/>
      <c r="T20" s="2571"/>
      <c r="U20" s="2571"/>
      <c r="V20" s="2571"/>
      <c r="W20" s="2571"/>
      <c r="X20" s="2571"/>
      <c r="Y20" s="2571"/>
      <c r="Z20" s="2571"/>
    </row>
    <row r="21" spans="1:26" ht="16.5" customHeight="1">
      <c r="A21" s="270"/>
      <c r="B21" s="270"/>
      <c r="C21" s="2662" t="s">
        <v>347</v>
      </c>
      <c r="D21" s="1387"/>
      <c r="E21" s="1387"/>
      <c r="F21" s="1387"/>
      <c r="G21" s="1387"/>
      <c r="H21" s="365"/>
      <c r="I21" s="364" t="e">
        <f>ROUND(H19*G19/G21,2)</f>
        <v>#DIV/0!</v>
      </c>
      <c r="J21" s="270" t="s">
        <v>170</v>
      </c>
      <c r="K21" s="1239"/>
      <c r="L21" s="246">
        <f>IF(OR(ISBLANK(K21),K21=0,H19=0,ISBLANK(H19)),,ROUND(K21+$L$5,2))</f>
        <v>0</v>
      </c>
      <c r="M21" s="566" t="e">
        <f>ROUND(I21*L21,2)</f>
        <v>#DIV/0!</v>
      </c>
      <c r="N21" s="1840" t="e">
        <f t="shared" ref="N21:N22" si="1">ROUND(L21/G21,4)</f>
        <v>#DIV/0!</v>
      </c>
      <c r="O21" s="2571"/>
      <c r="P21" s="2571"/>
      <c r="Q21" s="2571"/>
      <c r="R21" s="2571"/>
      <c r="S21" s="2571"/>
      <c r="T21" s="2571"/>
      <c r="U21" s="2571"/>
      <c r="V21" s="2571"/>
      <c r="W21" s="2571"/>
      <c r="X21" s="2571"/>
      <c r="Y21" s="2571"/>
      <c r="Z21" s="2571"/>
    </row>
    <row r="22" spans="1:26" ht="16.5" customHeight="1">
      <c r="A22" s="146">
        <v>46005</v>
      </c>
      <c r="B22" s="147" t="s">
        <v>4360</v>
      </c>
      <c r="C22" s="155" t="s">
        <v>4361</v>
      </c>
      <c r="D22" s="166" t="s">
        <v>4362</v>
      </c>
      <c r="E22" s="408"/>
      <c r="F22" s="152">
        <v>2000</v>
      </c>
      <c r="G22" s="155">
        <v>2000</v>
      </c>
      <c r="H22" s="2648">
        <v>300</v>
      </c>
      <c r="I22" s="155">
        <f>ROUND(H22*G22/G22,2)</f>
        <v>300</v>
      </c>
      <c r="J22" s="155" t="s">
        <v>170</v>
      </c>
      <c r="K22" s="156"/>
      <c r="L22" s="165">
        <f>IF(OR(ISBLANK(K22),K22=0,H22=0,ISBLANK(H22)),,ROUND(K22+$L$5,2))</f>
        <v>0</v>
      </c>
      <c r="M22" s="555">
        <f>ROUND(L22*I22,2)</f>
        <v>0</v>
      </c>
      <c r="N22" s="1258">
        <f t="shared" si="1"/>
        <v>0</v>
      </c>
      <c r="O22" s="2571"/>
      <c r="P22" s="2571"/>
      <c r="Q22" s="2571"/>
      <c r="R22" s="2571"/>
      <c r="S22" s="2571"/>
      <c r="T22" s="2571"/>
      <c r="U22" s="2571"/>
      <c r="V22" s="2571"/>
      <c r="W22" s="2571"/>
      <c r="X22" s="2571"/>
      <c r="Y22" s="2571"/>
      <c r="Z22" s="2571"/>
    </row>
    <row r="23" spans="1:26" ht="16.5" customHeight="1">
      <c r="A23" s="701"/>
      <c r="B23" s="356"/>
      <c r="C23" s="154" t="s">
        <v>344</v>
      </c>
      <c r="D23" s="155"/>
      <c r="E23" s="701"/>
      <c r="F23" s="895"/>
      <c r="G23" s="356"/>
      <c r="H23" s="2228"/>
      <c r="I23" s="166"/>
      <c r="J23" s="356"/>
      <c r="K23" s="868"/>
      <c r="L23" s="304"/>
      <c r="M23" s="326"/>
      <c r="N23" s="1261"/>
      <c r="O23" s="2571"/>
      <c r="P23" s="2571"/>
      <c r="Q23" s="2571"/>
      <c r="R23" s="2571"/>
      <c r="S23" s="2571"/>
      <c r="T23" s="2571"/>
      <c r="U23" s="2571"/>
      <c r="V23" s="2571"/>
      <c r="W23" s="2571"/>
      <c r="X23" s="2571"/>
      <c r="Y23" s="2571"/>
      <c r="Z23" s="2571"/>
    </row>
    <row r="24" spans="1:26" ht="16.5" customHeight="1">
      <c r="A24" s="270"/>
      <c r="B24" s="270" t="s">
        <v>4363</v>
      </c>
      <c r="C24" s="2662" t="s">
        <v>347</v>
      </c>
      <c r="D24" s="1387"/>
      <c r="E24" s="1387"/>
      <c r="F24" s="1387"/>
      <c r="G24" s="1387"/>
      <c r="H24" s="365"/>
      <c r="I24" s="364" t="e">
        <f>ROUND(H22*G22/G24,2)</f>
        <v>#DIV/0!</v>
      </c>
      <c r="J24" s="270" t="s">
        <v>170</v>
      </c>
      <c r="K24" s="1239"/>
      <c r="L24" s="246">
        <f>IF(OR(ISBLANK(K24),K24=0,H22=0,ISBLANK(H22)),,ROUND(K24+$L$5,2))</f>
        <v>0</v>
      </c>
      <c r="M24" s="566" t="e">
        <f>ROUND(I24*L24,2)</f>
        <v>#DIV/0!</v>
      </c>
      <c r="N24" s="1840" t="e">
        <f t="shared" ref="N24:N25" si="2">ROUND(L24/G24,4)</f>
        <v>#DIV/0!</v>
      </c>
      <c r="O24" s="2571"/>
      <c r="P24" s="2571"/>
      <c r="Q24" s="2571"/>
      <c r="R24" s="2571"/>
      <c r="S24" s="2571"/>
      <c r="T24" s="2571"/>
      <c r="U24" s="2571"/>
      <c r="V24" s="2571"/>
      <c r="W24" s="2571"/>
      <c r="X24" s="2571"/>
      <c r="Y24" s="2571"/>
      <c r="Z24" s="2571"/>
    </row>
    <row r="25" spans="1:26" ht="16.5" customHeight="1">
      <c r="A25" s="146">
        <v>46006</v>
      </c>
      <c r="B25" s="147" t="s">
        <v>4364</v>
      </c>
      <c r="C25" s="155" t="s">
        <v>4365</v>
      </c>
      <c r="D25" s="155">
        <v>80500</v>
      </c>
      <c r="E25" s="408"/>
      <c r="F25" s="224" t="s">
        <v>4355</v>
      </c>
      <c r="G25" s="155">
        <v>1000</v>
      </c>
      <c r="H25" s="2648">
        <v>20</v>
      </c>
      <c r="I25" s="155">
        <f>ROUND(H25*G25/G25,2)</f>
        <v>20</v>
      </c>
      <c r="J25" s="155" t="s">
        <v>170</v>
      </c>
      <c r="K25" s="156"/>
      <c r="L25" s="165">
        <f>IF(OR(ISBLANK(K25),K25=0,H25=0,ISBLANK(H25)),,ROUND(K25+$L$5,2))</f>
        <v>0</v>
      </c>
      <c r="M25" s="555">
        <f>ROUND(L25*I25,2)</f>
        <v>0</v>
      </c>
      <c r="N25" s="1258">
        <f t="shared" si="2"/>
        <v>0</v>
      </c>
      <c r="O25" s="2571"/>
      <c r="P25" s="2571"/>
      <c r="Q25" s="2571"/>
      <c r="R25" s="2571"/>
      <c r="S25" s="2571"/>
      <c r="T25" s="2571"/>
      <c r="U25" s="2571"/>
      <c r="V25" s="2571"/>
      <c r="W25" s="2571"/>
      <c r="X25" s="2571"/>
      <c r="Y25" s="2571"/>
      <c r="Z25" s="2571"/>
    </row>
    <row r="26" spans="1:26" ht="16.5" customHeight="1">
      <c r="A26" s="270"/>
      <c r="B26" s="270" t="s">
        <v>4366</v>
      </c>
      <c r="C26" s="270" t="s">
        <v>20</v>
      </c>
      <c r="D26" s="270"/>
      <c r="E26" s="270"/>
      <c r="F26" s="2601"/>
      <c r="G26" s="270"/>
      <c r="H26" s="2663"/>
      <c r="I26" s="198"/>
      <c r="J26" s="270"/>
      <c r="K26" s="271"/>
      <c r="L26" s="271"/>
      <c r="M26" s="738"/>
      <c r="N26" s="1840"/>
      <c r="O26" s="2571"/>
      <c r="P26" s="2571"/>
      <c r="Q26" s="2571"/>
      <c r="R26" s="2571"/>
      <c r="S26" s="2571"/>
      <c r="T26" s="2571"/>
      <c r="U26" s="2571"/>
      <c r="V26" s="2571"/>
      <c r="W26" s="2571"/>
      <c r="X26" s="2571"/>
      <c r="Y26" s="2571"/>
      <c r="Z26" s="2571"/>
    </row>
    <row r="27" spans="1:26" ht="16.5" customHeight="1">
      <c r="A27" s="371">
        <v>46007</v>
      </c>
      <c r="B27" s="1047" t="s">
        <v>4367</v>
      </c>
      <c r="C27" s="255" t="s">
        <v>4368</v>
      </c>
      <c r="D27" s="356" t="s">
        <v>4369</v>
      </c>
      <c r="E27" s="408"/>
      <c r="F27" s="1456" t="s">
        <v>4370</v>
      </c>
      <c r="G27" s="356">
        <v>1000</v>
      </c>
      <c r="H27" s="2648">
        <v>50</v>
      </c>
      <c r="I27" s="155">
        <f>ROUND(H27*G27/G27,2)</f>
        <v>50</v>
      </c>
      <c r="J27" s="155" t="s">
        <v>170</v>
      </c>
      <c r="K27" s="156"/>
      <c r="L27" s="165">
        <f>IF(OR(ISBLANK(K27),K27=0,H27=0,ISBLANK(H27)),,ROUND(K27+$L$5,2))</f>
        <v>0</v>
      </c>
      <c r="M27" s="555">
        <f>ROUND(L27*I27,2)</f>
        <v>0</v>
      </c>
      <c r="N27" s="1258">
        <f>ROUND(L27/G27,4)</f>
        <v>0</v>
      </c>
      <c r="O27" s="2571"/>
      <c r="P27" s="2571"/>
      <c r="Q27" s="2571"/>
      <c r="R27" s="2571"/>
      <c r="S27" s="2571"/>
      <c r="T27" s="2571"/>
      <c r="U27" s="2571"/>
      <c r="V27" s="2571"/>
      <c r="W27" s="2571"/>
      <c r="X27" s="2571"/>
      <c r="Y27" s="2571"/>
      <c r="Z27" s="2571"/>
    </row>
    <row r="28" spans="1:26" ht="16.5" customHeight="1">
      <c r="A28" s="198"/>
      <c r="B28" s="198" t="s">
        <v>4366</v>
      </c>
      <c r="C28" s="198"/>
      <c r="D28" s="270"/>
      <c r="E28" s="562"/>
      <c r="F28" s="2212"/>
      <c r="G28" s="198"/>
      <c r="H28" s="1746"/>
      <c r="I28" s="270"/>
      <c r="J28" s="270"/>
      <c r="K28" s="271"/>
      <c r="L28" s="271"/>
      <c r="M28" s="738"/>
      <c r="N28" s="1840"/>
      <c r="O28" s="2571"/>
      <c r="P28" s="2571"/>
      <c r="Q28" s="2571"/>
      <c r="R28" s="2571"/>
      <c r="S28" s="2571"/>
      <c r="T28" s="2571"/>
      <c r="U28" s="2571"/>
      <c r="V28" s="2571"/>
      <c r="W28" s="2571"/>
      <c r="X28" s="2571"/>
      <c r="Y28" s="2571"/>
      <c r="Z28" s="2571"/>
    </row>
    <row r="29" spans="1:26" ht="16.5" customHeight="1">
      <c r="A29" s="146">
        <v>46008</v>
      </c>
      <c r="B29" s="147" t="s">
        <v>4371</v>
      </c>
      <c r="C29" s="155" t="s">
        <v>4372</v>
      </c>
      <c r="D29" s="155" t="s">
        <v>4373</v>
      </c>
      <c r="E29" s="408"/>
      <c r="F29" s="224" t="s">
        <v>4355</v>
      </c>
      <c r="G29" s="155">
        <v>1000</v>
      </c>
      <c r="H29" s="2648">
        <v>50</v>
      </c>
      <c r="I29" s="155">
        <f>ROUND(H29*G29/G29,2)</f>
        <v>50</v>
      </c>
      <c r="J29" s="155" t="s">
        <v>170</v>
      </c>
      <c r="K29" s="156"/>
      <c r="L29" s="165">
        <f>IF(OR(ISBLANK(K29),K29=0,H29=0,ISBLANK(H29)),,ROUND(K29+$L$5,2))</f>
        <v>0</v>
      </c>
      <c r="M29" s="555">
        <f>ROUND(L29*I29,2)</f>
        <v>0</v>
      </c>
      <c r="N29" s="1258">
        <f>ROUND(L29/G29,4)</f>
        <v>0</v>
      </c>
      <c r="O29" s="2571"/>
      <c r="P29" s="2571"/>
      <c r="Q29" s="2571"/>
      <c r="R29" s="2571"/>
      <c r="S29" s="2571"/>
      <c r="T29" s="2571"/>
      <c r="U29" s="2571"/>
      <c r="V29" s="2571"/>
      <c r="W29" s="2571"/>
      <c r="X29" s="2571"/>
      <c r="Y29" s="2571"/>
      <c r="Z29" s="2571"/>
    </row>
    <row r="30" spans="1:26" ht="16.5" customHeight="1">
      <c r="A30" s="270"/>
      <c r="B30" s="270" t="s">
        <v>4374</v>
      </c>
      <c r="C30" s="270"/>
      <c r="D30" s="270"/>
      <c r="E30" s="359"/>
      <c r="F30" s="2601"/>
      <c r="G30" s="270"/>
      <c r="H30" s="2664"/>
      <c r="I30" s="198"/>
      <c r="J30" s="270"/>
      <c r="K30" s="271"/>
      <c r="L30" s="271"/>
      <c r="M30" s="738"/>
      <c r="N30" s="1840"/>
      <c r="O30" s="2571"/>
      <c r="P30" s="2571"/>
      <c r="Q30" s="2571"/>
      <c r="R30" s="2571"/>
      <c r="S30" s="2571"/>
      <c r="T30" s="2571"/>
      <c r="U30" s="2571"/>
      <c r="V30" s="2571"/>
      <c r="W30" s="2571"/>
      <c r="X30" s="2571"/>
      <c r="Y30" s="2571"/>
      <c r="Z30" s="2571"/>
    </row>
    <row r="31" spans="1:26" ht="16.5" customHeight="1">
      <c r="A31" s="146">
        <v>46009</v>
      </c>
      <c r="B31" s="147" t="s">
        <v>4375</v>
      </c>
      <c r="C31" s="155" t="s">
        <v>4376</v>
      </c>
      <c r="D31" s="155">
        <v>82100</v>
      </c>
      <c r="E31" s="691"/>
      <c r="F31" s="152">
        <v>1000</v>
      </c>
      <c r="G31" s="1210">
        <v>1000</v>
      </c>
      <c r="H31" s="2648"/>
      <c r="I31" s="155">
        <f>ROUND(H31*G31/G31,2)</f>
        <v>0</v>
      </c>
      <c r="J31" s="155" t="s">
        <v>170</v>
      </c>
      <c r="K31" s="156"/>
      <c r="L31" s="165">
        <f>IF(OR(ISBLANK(K31),K31=0,H31=0,ISBLANK(H31)),,ROUND(K31+$L$5,2))</f>
        <v>0</v>
      </c>
      <c r="M31" s="555">
        <f>ROUND(L31*I31,2)</f>
        <v>0</v>
      </c>
      <c r="N31" s="1258">
        <f>ROUND(L31/G31,4)</f>
        <v>0</v>
      </c>
      <c r="O31" s="2571"/>
      <c r="P31" s="2571"/>
      <c r="Q31" s="2571"/>
      <c r="R31" s="2571"/>
      <c r="S31" s="2571"/>
      <c r="T31" s="2571"/>
      <c r="U31" s="2571"/>
      <c r="V31" s="2571"/>
      <c r="W31" s="2571"/>
      <c r="X31" s="2571"/>
      <c r="Y31" s="2571"/>
      <c r="Z31" s="2571"/>
    </row>
    <row r="32" spans="1:26" ht="16.5" customHeight="1">
      <c r="A32" s="270"/>
      <c r="B32" s="270" t="s">
        <v>4374</v>
      </c>
      <c r="C32" s="270"/>
      <c r="D32" s="270"/>
      <c r="E32" s="562"/>
      <c r="F32" s="2601" t="s">
        <v>20</v>
      </c>
      <c r="G32" s="270" t="s">
        <v>20</v>
      </c>
      <c r="H32" s="2663"/>
      <c r="I32" s="198"/>
      <c r="J32" s="270"/>
      <c r="K32" s="271"/>
      <c r="L32" s="271"/>
      <c r="M32" s="738"/>
      <c r="N32" s="1840"/>
      <c r="O32" s="2571"/>
      <c r="P32" s="2571"/>
      <c r="Q32" s="2571"/>
      <c r="R32" s="2571"/>
      <c r="S32" s="2571"/>
      <c r="T32" s="2571"/>
      <c r="U32" s="2571"/>
      <c r="V32" s="2571"/>
      <c r="W32" s="2571"/>
      <c r="X32" s="2571"/>
      <c r="Y32" s="2571"/>
      <c r="Z32" s="2571"/>
    </row>
    <row r="33" spans="1:26" ht="16.5" customHeight="1">
      <c r="A33" s="146">
        <v>46010</v>
      </c>
      <c r="B33" s="147" t="s">
        <v>4377</v>
      </c>
      <c r="C33" s="155" t="s">
        <v>4378</v>
      </c>
      <c r="D33" s="356" t="s">
        <v>4379</v>
      </c>
      <c r="E33" s="691"/>
      <c r="F33" s="152">
        <v>1000</v>
      </c>
      <c r="G33" s="1210">
        <v>1000</v>
      </c>
      <c r="H33" s="2648">
        <v>50</v>
      </c>
      <c r="I33" s="155">
        <f>ROUND(H33*G33/G33,2)</f>
        <v>50</v>
      </c>
      <c r="J33" s="155" t="s">
        <v>170</v>
      </c>
      <c r="K33" s="156"/>
      <c r="L33" s="165">
        <f>IF(OR(ISBLANK(K33),K33=0,H33=0,ISBLANK(H33)),,ROUND(K33+$L$5,2))</f>
        <v>0</v>
      </c>
      <c r="M33" s="555">
        <f>ROUND(L33*I33,2)</f>
        <v>0</v>
      </c>
      <c r="N33" s="1258">
        <f>ROUND(L33/G33,4)</f>
        <v>0</v>
      </c>
      <c r="O33" s="2571"/>
      <c r="P33" s="2571"/>
      <c r="Q33" s="2571"/>
      <c r="R33" s="2571"/>
      <c r="S33" s="2571"/>
      <c r="T33" s="2571"/>
      <c r="U33" s="2571"/>
      <c r="V33" s="2571"/>
      <c r="W33" s="2571"/>
      <c r="X33" s="2571"/>
      <c r="Y33" s="2571"/>
      <c r="Z33" s="2571"/>
    </row>
    <row r="34" spans="1:26" ht="16.5" customHeight="1">
      <c r="A34" s="270"/>
      <c r="B34" s="270" t="s">
        <v>4374</v>
      </c>
      <c r="C34" s="270"/>
      <c r="D34" s="270"/>
      <c r="E34" s="242"/>
      <c r="F34" s="2601" t="s">
        <v>20</v>
      </c>
      <c r="G34" s="270" t="s">
        <v>20</v>
      </c>
      <c r="H34" s="2663"/>
      <c r="I34" s="198"/>
      <c r="J34" s="270"/>
      <c r="K34" s="271"/>
      <c r="L34" s="271"/>
      <c r="M34" s="738"/>
      <c r="N34" s="1840"/>
      <c r="O34" s="2571"/>
      <c r="P34" s="2571"/>
      <c r="Q34" s="2571"/>
      <c r="R34" s="2571"/>
      <c r="S34" s="2571"/>
      <c r="T34" s="2571"/>
      <c r="U34" s="2571"/>
      <c r="V34" s="2571"/>
      <c r="W34" s="2571"/>
      <c r="X34" s="2571"/>
      <c r="Y34" s="2571"/>
      <c r="Z34" s="2571"/>
    </row>
    <row r="35" spans="1:26" ht="16.5" customHeight="1">
      <c r="A35" s="747">
        <v>46011</v>
      </c>
      <c r="B35" s="254" t="s">
        <v>4380</v>
      </c>
      <c r="C35" s="257" t="s">
        <v>344</v>
      </c>
      <c r="D35" s="155"/>
      <c r="E35" s="785"/>
      <c r="F35" s="311">
        <v>1</v>
      </c>
      <c r="G35" s="2665">
        <v>1</v>
      </c>
      <c r="H35" s="2246">
        <v>20</v>
      </c>
      <c r="I35" s="255">
        <f>ROUND(H35*G35/G35,2)</f>
        <v>20</v>
      </c>
      <c r="J35" s="255" t="s">
        <v>170</v>
      </c>
      <c r="K35" s="729"/>
      <c r="L35" s="392"/>
      <c r="M35" s="670"/>
      <c r="N35" s="2651"/>
      <c r="O35" s="2571"/>
      <c r="P35" s="2571"/>
      <c r="Q35" s="2571"/>
      <c r="R35" s="2571"/>
      <c r="S35" s="2571"/>
      <c r="T35" s="2571"/>
      <c r="U35" s="2571"/>
      <c r="V35" s="2571"/>
      <c r="W35" s="2571"/>
      <c r="X35" s="2571"/>
      <c r="Y35" s="2571"/>
      <c r="Z35" s="2571"/>
    </row>
    <row r="36" spans="1:26" ht="16.5" customHeight="1">
      <c r="A36" s="270"/>
      <c r="B36" s="270" t="s">
        <v>4381</v>
      </c>
      <c r="C36" s="2662" t="s">
        <v>347</v>
      </c>
      <c r="D36" s="1387"/>
      <c r="E36" s="1387"/>
      <c r="F36" s="1387"/>
      <c r="G36" s="1387"/>
      <c r="H36" s="365"/>
      <c r="I36" s="364" t="e">
        <f>ROUND(H35*G35/G36,2)</f>
        <v>#DIV/0!</v>
      </c>
      <c r="J36" s="270" t="s">
        <v>170</v>
      </c>
      <c r="K36" s="1239"/>
      <c r="L36" s="246">
        <f>IF(OR(ISBLANK(K36),K36=0,H35=0,ISBLANK(H35)),,ROUND(K36+$L$5,2))</f>
        <v>0</v>
      </c>
      <c r="M36" s="566" t="e">
        <f>ROUND(I36*L36,2)</f>
        <v>#DIV/0!</v>
      </c>
      <c r="N36" s="1840" t="e">
        <f t="shared" ref="N36:N37" si="3">ROUND(L36/G36,4)</f>
        <v>#DIV/0!</v>
      </c>
      <c r="O36" s="2571"/>
      <c r="P36" s="2571"/>
      <c r="Q36" s="2571"/>
      <c r="R36" s="2571"/>
      <c r="S36" s="2571"/>
      <c r="T36" s="2571"/>
      <c r="U36" s="2571"/>
      <c r="V36" s="2571"/>
      <c r="W36" s="2571"/>
      <c r="X36" s="2571"/>
      <c r="Y36" s="2571"/>
      <c r="Z36" s="2571"/>
    </row>
    <row r="37" spans="1:26" ht="16.5" customHeight="1">
      <c r="A37" s="146">
        <v>46012</v>
      </c>
      <c r="B37" s="147" t="s">
        <v>4382</v>
      </c>
      <c r="C37" s="569" t="s">
        <v>4383</v>
      </c>
      <c r="D37" s="155" t="s">
        <v>4384</v>
      </c>
      <c r="E37" s="408"/>
      <c r="F37" s="152">
        <v>1000</v>
      </c>
      <c r="G37" s="155">
        <v>1000</v>
      </c>
      <c r="H37" s="2648">
        <v>50</v>
      </c>
      <c r="I37" s="155">
        <f>ROUND(H37*G37/G37,2)</f>
        <v>50</v>
      </c>
      <c r="J37" s="155" t="s">
        <v>170</v>
      </c>
      <c r="K37" s="156"/>
      <c r="L37" s="165">
        <f>IF(OR(ISBLANK(K37),K37=0,H37=0,ISBLANK(H37)),,ROUND(K37+$L$5,2))</f>
        <v>0</v>
      </c>
      <c r="M37" s="555">
        <f>ROUND(L37*I37,2)</f>
        <v>0</v>
      </c>
      <c r="N37" s="1258">
        <f t="shared" si="3"/>
        <v>0</v>
      </c>
      <c r="O37" s="2571"/>
      <c r="P37" s="2571"/>
      <c r="Q37" s="2571"/>
      <c r="R37" s="2571"/>
      <c r="S37" s="2571"/>
      <c r="T37" s="2571"/>
      <c r="U37" s="2571"/>
      <c r="V37" s="2571"/>
      <c r="W37" s="2571"/>
      <c r="X37" s="2571"/>
      <c r="Y37" s="2571"/>
      <c r="Z37" s="2571"/>
    </row>
    <row r="38" spans="1:26" ht="16.5" customHeight="1">
      <c r="A38" s="198"/>
      <c r="B38" s="270" t="s">
        <v>4374</v>
      </c>
      <c r="C38" s="572" t="s">
        <v>20</v>
      </c>
      <c r="D38" s="270"/>
      <c r="E38" s="242"/>
      <c r="F38" s="243"/>
      <c r="G38" s="198"/>
      <c r="H38" s="2664"/>
      <c r="I38" s="270"/>
      <c r="J38" s="198"/>
      <c r="K38" s="271"/>
      <c r="L38" s="566"/>
      <c r="M38" s="738"/>
      <c r="N38" s="1840"/>
      <c r="O38" s="2571"/>
      <c r="P38" s="2571"/>
      <c r="Q38" s="2571"/>
      <c r="R38" s="2571"/>
      <c r="S38" s="2571"/>
      <c r="T38" s="2571"/>
      <c r="U38" s="2571"/>
      <c r="V38" s="2571"/>
      <c r="W38" s="2571"/>
      <c r="X38" s="2571"/>
      <c r="Y38" s="2571"/>
      <c r="Z38" s="2571"/>
    </row>
    <row r="39" spans="1:26" ht="16.5" customHeight="1">
      <c r="A39" s="146">
        <v>46013</v>
      </c>
      <c r="B39" s="147" t="s">
        <v>4385</v>
      </c>
      <c r="C39" s="569" t="s">
        <v>4386</v>
      </c>
      <c r="D39" s="405"/>
      <c r="E39" s="691"/>
      <c r="F39" s="152">
        <v>500</v>
      </c>
      <c r="G39" s="155">
        <v>500</v>
      </c>
      <c r="H39" s="2648">
        <v>20</v>
      </c>
      <c r="I39" s="155">
        <f>ROUND(H39*G39/G39,2)</f>
        <v>20</v>
      </c>
      <c r="J39" s="155" t="s">
        <v>170</v>
      </c>
      <c r="K39" s="156"/>
      <c r="L39" s="165">
        <f>IF(OR(ISBLANK(K39),K39=0,H39=0,ISBLANK(H39)),,ROUND(K39+$L$5,2))</f>
        <v>0</v>
      </c>
      <c r="M39" s="555">
        <f>ROUND(L39*I39,2)</f>
        <v>0</v>
      </c>
      <c r="N39" s="1258">
        <f>ROUND(L39/G39,4)</f>
        <v>0</v>
      </c>
      <c r="O39" s="2571"/>
      <c r="P39" s="2571"/>
      <c r="Q39" s="2571"/>
      <c r="R39" s="2571"/>
      <c r="S39" s="2571"/>
      <c r="T39" s="2571"/>
      <c r="U39" s="2571"/>
      <c r="V39" s="2571"/>
      <c r="W39" s="2571"/>
      <c r="X39" s="2571"/>
      <c r="Y39" s="2571"/>
      <c r="Z39" s="2571"/>
    </row>
    <row r="40" spans="1:26" ht="16.5" customHeight="1">
      <c r="A40" s="198"/>
      <c r="B40" s="198" t="s">
        <v>4374</v>
      </c>
      <c r="C40" s="572" t="s">
        <v>20</v>
      </c>
      <c r="D40" s="270" t="s">
        <v>4387</v>
      </c>
      <c r="E40" s="242"/>
      <c r="F40" s="243">
        <v>500</v>
      </c>
      <c r="G40" s="198">
        <v>500</v>
      </c>
      <c r="H40" s="1366"/>
      <c r="I40" s="198"/>
      <c r="J40" s="198"/>
      <c r="K40" s="271"/>
      <c r="L40" s="566"/>
      <c r="M40" s="738"/>
      <c r="N40" s="1840"/>
      <c r="O40" s="2571"/>
      <c r="P40" s="2571"/>
      <c r="Q40" s="2571"/>
      <c r="R40" s="2571"/>
      <c r="S40" s="2571"/>
      <c r="T40" s="2571"/>
      <c r="U40" s="2571"/>
      <c r="V40" s="2571"/>
      <c r="W40" s="2571"/>
      <c r="X40" s="2571"/>
      <c r="Y40" s="2571"/>
      <c r="Z40" s="2571"/>
    </row>
    <row r="41" spans="1:26" ht="16.5" customHeight="1">
      <c r="A41" s="146">
        <v>46014</v>
      </c>
      <c r="B41" s="147" t="s">
        <v>4388</v>
      </c>
      <c r="C41" s="155" t="s">
        <v>4389</v>
      </c>
      <c r="D41" s="154">
        <v>19903</v>
      </c>
      <c r="E41" s="408"/>
      <c r="F41" s="152">
        <v>150</v>
      </c>
      <c r="G41" s="155">
        <v>150</v>
      </c>
      <c r="H41" s="2648">
        <v>50</v>
      </c>
      <c r="I41" s="155">
        <f>ROUND(H41*G41/G41,2)</f>
        <v>50</v>
      </c>
      <c r="J41" s="155" t="s">
        <v>170</v>
      </c>
      <c r="K41" s="156"/>
      <c r="L41" s="165">
        <f>IF(OR(ISBLANK(K41),K41=0,H41=0,ISBLANK(H41)),,ROUND(K41+$L$5,2))</f>
        <v>0</v>
      </c>
      <c r="M41" s="555">
        <f t="shared" ref="M41:M44" si="4">ROUND(L41*I41,2)</f>
        <v>0</v>
      </c>
      <c r="N41" s="1258">
        <f t="shared" ref="N41:N44" si="5">ROUND(L41/G41,4)</f>
        <v>0</v>
      </c>
      <c r="O41" s="2571"/>
      <c r="P41" s="2571"/>
      <c r="Q41" s="2571"/>
      <c r="R41" s="2571"/>
      <c r="S41" s="2571"/>
      <c r="T41" s="2571"/>
      <c r="U41" s="2571"/>
      <c r="V41" s="2571"/>
      <c r="W41" s="2571"/>
      <c r="X41" s="2571"/>
      <c r="Y41" s="2571"/>
      <c r="Z41" s="2571"/>
    </row>
    <row r="42" spans="1:26" ht="16.5" customHeight="1">
      <c r="A42" s="166"/>
      <c r="B42" s="166" t="s">
        <v>4390</v>
      </c>
      <c r="C42" s="166" t="s">
        <v>4391</v>
      </c>
      <c r="D42" s="689">
        <v>20310</v>
      </c>
      <c r="E42" s="691"/>
      <c r="F42" s="168">
        <v>200</v>
      </c>
      <c r="G42" s="166">
        <v>200</v>
      </c>
      <c r="H42" s="1738"/>
      <c r="I42" s="166">
        <f t="shared" ref="I42:I43" si="6">ROUND($H$41*$G$41/G42,2)</f>
        <v>37.5</v>
      </c>
      <c r="J42" s="155" t="s">
        <v>170</v>
      </c>
      <c r="K42" s="170"/>
      <c r="L42" s="230">
        <f>IF(OR(ISBLANK(K42),K42=0,H41=0,ISBLANK(H41)),,ROUND(K42+$L$5,2))</f>
        <v>0</v>
      </c>
      <c r="M42" s="555">
        <f t="shared" si="4"/>
        <v>0</v>
      </c>
      <c r="N42" s="1258">
        <f t="shared" si="5"/>
        <v>0</v>
      </c>
      <c r="O42" s="2571"/>
      <c r="P42" s="2571"/>
      <c r="Q42" s="2571"/>
      <c r="R42" s="2571"/>
      <c r="S42" s="2571"/>
      <c r="T42" s="2571"/>
      <c r="U42" s="2571"/>
      <c r="V42" s="2571"/>
      <c r="W42" s="2571"/>
      <c r="X42" s="2571"/>
      <c r="Y42" s="2571"/>
      <c r="Z42" s="2571"/>
    </row>
    <row r="43" spans="1:26" ht="16.5" customHeight="1">
      <c r="A43" s="270"/>
      <c r="B43" s="270" t="s">
        <v>4374</v>
      </c>
      <c r="C43" s="270" t="s">
        <v>4392</v>
      </c>
      <c r="D43" s="270" t="s">
        <v>4393</v>
      </c>
      <c r="E43" s="1387"/>
      <c r="F43" s="305">
        <v>200</v>
      </c>
      <c r="G43" s="270">
        <v>200</v>
      </c>
      <c r="H43" s="1746"/>
      <c r="I43" s="198">
        <f t="shared" si="6"/>
        <v>37.5</v>
      </c>
      <c r="J43" s="270" t="s">
        <v>170</v>
      </c>
      <c r="K43" s="1239"/>
      <c r="L43" s="271">
        <f>IF(OR(ISBLANK(K43),K43=0,H41=0,ISBLANK(H41)),,ROUND(K43+$L$5,2))</f>
        <v>0</v>
      </c>
      <c r="M43" s="738">
        <f t="shared" si="4"/>
        <v>0</v>
      </c>
      <c r="N43" s="1840">
        <f t="shared" si="5"/>
        <v>0</v>
      </c>
      <c r="O43" s="2571"/>
      <c r="P43" s="2571"/>
      <c r="Q43" s="2571"/>
      <c r="R43" s="2571"/>
      <c r="S43" s="2571"/>
      <c r="T43" s="2571"/>
      <c r="U43" s="2571"/>
      <c r="V43" s="2571"/>
      <c r="W43" s="2571"/>
      <c r="X43" s="2571"/>
      <c r="Y43" s="2571"/>
      <c r="Z43" s="2571"/>
    </row>
    <row r="44" spans="1:26" ht="16.5" customHeight="1">
      <c r="A44" s="702">
        <v>46015</v>
      </c>
      <c r="B44" s="937" t="s">
        <v>4394</v>
      </c>
      <c r="C44" s="166" t="s">
        <v>4395</v>
      </c>
      <c r="D44" s="356" t="s">
        <v>4396</v>
      </c>
      <c r="E44" s="408"/>
      <c r="F44" s="2602" t="s">
        <v>4397</v>
      </c>
      <c r="G44" s="166">
        <v>250</v>
      </c>
      <c r="H44" s="2648">
        <v>100</v>
      </c>
      <c r="I44" s="155">
        <f>ROUND(H44*G44/G44,2)</f>
        <v>100</v>
      </c>
      <c r="J44" s="155" t="s">
        <v>170</v>
      </c>
      <c r="K44" s="156"/>
      <c r="L44" s="165">
        <f>IF(OR(ISBLANK(K44),K44=0,H44=0,ISBLANK(H44)),,ROUND(K44+$L$5,2))</f>
        <v>0</v>
      </c>
      <c r="M44" s="555">
        <f t="shared" si="4"/>
        <v>0</v>
      </c>
      <c r="N44" s="1258">
        <f t="shared" si="5"/>
        <v>0</v>
      </c>
      <c r="O44" s="2571"/>
      <c r="P44" s="2571"/>
      <c r="Q44" s="2571"/>
      <c r="R44" s="2571"/>
      <c r="S44" s="2571"/>
      <c r="T44" s="2571"/>
      <c r="U44" s="2571"/>
      <c r="V44" s="2571"/>
      <c r="W44" s="2571"/>
      <c r="X44" s="2571"/>
      <c r="Y44" s="2571"/>
      <c r="Z44" s="2571"/>
    </row>
    <row r="45" spans="1:26" ht="16.5" customHeight="1">
      <c r="A45" s="701"/>
      <c r="B45" s="166" t="s">
        <v>4398</v>
      </c>
      <c r="C45" s="154" t="s">
        <v>344</v>
      </c>
      <c r="D45" s="166"/>
      <c r="E45" s="851"/>
      <c r="F45" s="1456"/>
      <c r="G45" s="356"/>
      <c r="H45" s="2228"/>
      <c r="I45" s="166"/>
      <c r="J45" s="356"/>
      <c r="K45" s="868"/>
      <c r="L45" s="304"/>
      <c r="M45" s="326"/>
      <c r="N45" s="1261"/>
      <c r="O45" s="2571"/>
      <c r="P45" s="2571"/>
      <c r="Q45" s="2571"/>
      <c r="R45" s="2571"/>
      <c r="S45" s="2571"/>
      <c r="T45" s="2571"/>
      <c r="U45" s="2571"/>
      <c r="V45" s="2571"/>
      <c r="W45" s="2571"/>
      <c r="X45" s="2571"/>
      <c r="Y45" s="2571"/>
      <c r="Z45" s="2571"/>
    </row>
    <row r="46" spans="1:26" ht="16.5" customHeight="1">
      <c r="A46" s="270"/>
      <c r="B46" s="198" t="s">
        <v>20</v>
      </c>
      <c r="C46" s="2662" t="s">
        <v>347</v>
      </c>
      <c r="D46" s="1387"/>
      <c r="E46" s="1387"/>
      <c r="F46" s="1387"/>
      <c r="G46" s="1387"/>
      <c r="H46" s="365"/>
      <c r="I46" s="364" t="e">
        <f>ROUND(H44*G44/G46,2)</f>
        <v>#DIV/0!</v>
      </c>
      <c r="J46" s="270" t="s">
        <v>170</v>
      </c>
      <c r="K46" s="1239"/>
      <c r="L46" s="246">
        <f>IF(OR(ISBLANK(K46),K46=0,H44=0,ISBLANK(H44)),,ROUND(K46+$L$5,2))</f>
        <v>0</v>
      </c>
      <c r="M46" s="566" t="e">
        <f t="shared" ref="M46:M47" si="7">ROUND(L46*I46,2)</f>
        <v>#DIV/0!</v>
      </c>
      <c r="N46" s="1840" t="e">
        <f t="shared" ref="N46:N47" si="8">ROUND(L46/G46,4)</f>
        <v>#DIV/0!</v>
      </c>
      <c r="O46" s="2571"/>
      <c r="P46" s="2571"/>
      <c r="Q46" s="2571"/>
      <c r="R46" s="2571"/>
      <c r="S46" s="2571"/>
      <c r="T46" s="2571"/>
      <c r="U46" s="2571"/>
      <c r="V46" s="2571"/>
      <c r="W46" s="2571"/>
      <c r="X46" s="2571"/>
      <c r="Y46" s="2571"/>
      <c r="Z46" s="2571"/>
    </row>
    <row r="47" spans="1:26" ht="16.5" customHeight="1">
      <c r="A47" s="146">
        <v>46016</v>
      </c>
      <c r="B47" s="147" t="s">
        <v>4399</v>
      </c>
      <c r="C47" s="155" t="s">
        <v>4400</v>
      </c>
      <c r="D47" s="166" t="s">
        <v>4401</v>
      </c>
      <c r="E47" s="408"/>
      <c r="F47" s="224" t="s">
        <v>4402</v>
      </c>
      <c r="G47" s="155">
        <v>500</v>
      </c>
      <c r="H47" s="2648">
        <v>200</v>
      </c>
      <c r="I47" s="155">
        <f>ROUND(H47*G47/G47,2)</f>
        <v>200</v>
      </c>
      <c r="J47" s="155" t="s">
        <v>170</v>
      </c>
      <c r="K47" s="156"/>
      <c r="L47" s="165">
        <f>IF(OR(ISBLANK(K47),K47=0,H47=0,ISBLANK(H47)),,ROUND(K47+$L$5,2))</f>
        <v>0</v>
      </c>
      <c r="M47" s="555">
        <f t="shared" si="7"/>
        <v>0</v>
      </c>
      <c r="N47" s="1258">
        <f t="shared" si="8"/>
        <v>0</v>
      </c>
      <c r="O47" s="2571"/>
      <c r="P47" s="2571"/>
      <c r="Q47" s="2571"/>
      <c r="R47" s="2571"/>
      <c r="S47" s="2571"/>
      <c r="T47" s="2571"/>
      <c r="U47" s="2571"/>
      <c r="V47" s="2571"/>
      <c r="W47" s="2571"/>
      <c r="X47" s="2571"/>
      <c r="Y47" s="2571"/>
      <c r="Z47" s="2571"/>
    </row>
    <row r="48" spans="1:26" ht="16.5" customHeight="1">
      <c r="A48" s="701"/>
      <c r="B48" s="356" t="s">
        <v>4403</v>
      </c>
      <c r="C48" s="154" t="s">
        <v>344</v>
      </c>
      <c r="D48" s="356"/>
      <c r="E48" s="851"/>
      <c r="F48" s="1456"/>
      <c r="G48" s="356"/>
      <c r="H48" s="2228"/>
      <c r="I48" s="166"/>
      <c r="J48" s="356"/>
      <c r="K48" s="868"/>
      <c r="L48" s="304"/>
      <c r="M48" s="326"/>
      <c r="N48" s="1261"/>
      <c r="O48" s="2571"/>
      <c r="P48" s="2571"/>
      <c r="Q48" s="2571"/>
      <c r="R48" s="2571"/>
      <c r="S48" s="2571"/>
      <c r="T48" s="2571"/>
      <c r="U48" s="2571"/>
      <c r="V48" s="2571"/>
      <c r="W48" s="2571"/>
      <c r="X48" s="2571"/>
      <c r="Y48" s="2571"/>
      <c r="Z48" s="2571"/>
    </row>
    <row r="49" spans="1:26" ht="16.5" customHeight="1">
      <c r="A49" s="270"/>
      <c r="B49" s="270"/>
      <c r="C49" s="2662" t="s">
        <v>347</v>
      </c>
      <c r="D49" s="1387"/>
      <c r="E49" s="1387"/>
      <c r="F49" s="1387"/>
      <c r="G49" s="1387"/>
      <c r="H49" s="365"/>
      <c r="I49" s="364" t="e">
        <f>ROUND(H47*G47/G49,2)</f>
        <v>#DIV/0!</v>
      </c>
      <c r="J49" s="270" t="s">
        <v>170</v>
      </c>
      <c r="K49" s="1239"/>
      <c r="L49" s="246">
        <f>IF(OR(ISBLANK(K49),K49=0,H47=0,ISBLANK(H47)),,ROUND(K49+$L$5,2))</f>
        <v>0</v>
      </c>
      <c r="M49" s="566" t="e">
        <f t="shared" ref="M49:M50" si="9">ROUND(L49*I49,2)</f>
        <v>#DIV/0!</v>
      </c>
      <c r="N49" s="1840" t="e">
        <f t="shared" ref="N49:N50" si="10">ROUND(L49/G49,4)</f>
        <v>#DIV/0!</v>
      </c>
      <c r="O49" s="2571"/>
      <c r="P49" s="2571"/>
      <c r="Q49" s="2571"/>
      <c r="R49" s="2571"/>
      <c r="S49" s="2571"/>
      <c r="T49" s="2571"/>
      <c r="U49" s="2571"/>
      <c r="V49" s="2571"/>
      <c r="W49" s="2571"/>
      <c r="X49" s="2571"/>
      <c r="Y49" s="2571"/>
      <c r="Z49" s="2571"/>
    </row>
    <row r="50" spans="1:26" ht="16.5" customHeight="1">
      <c r="A50" s="253">
        <v>46017</v>
      </c>
      <c r="B50" s="254" t="s">
        <v>4404</v>
      </c>
      <c r="C50" s="255" t="s">
        <v>4405</v>
      </c>
      <c r="D50" s="228">
        <v>21959</v>
      </c>
      <c r="E50" s="384"/>
      <c r="F50" s="2649" t="s">
        <v>4406</v>
      </c>
      <c r="G50" s="2666">
        <v>1500</v>
      </c>
      <c r="H50" s="2648">
        <v>50</v>
      </c>
      <c r="I50" s="155">
        <f>ROUND(H50*G50/G50,2)</f>
        <v>50</v>
      </c>
      <c r="J50" s="155" t="s">
        <v>170</v>
      </c>
      <c r="K50" s="156"/>
      <c r="L50" s="165">
        <f>IF(OR(ISBLANK(K50),K50=0,H50=0,ISBLANK(H50)),,ROUND(K50+$L$5,2))</f>
        <v>0</v>
      </c>
      <c r="M50" s="555">
        <f t="shared" si="9"/>
        <v>0</v>
      </c>
      <c r="N50" s="1258">
        <f t="shared" si="10"/>
        <v>0</v>
      </c>
      <c r="O50" s="2571"/>
      <c r="P50" s="2571"/>
      <c r="Q50" s="2571"/>
      <c r="R50" s="2571"/>
      <c r="S50" s="2571"/>
      <c r="T50" s="2571"/>
      <c r="U50" s="2571"/>
      <c r="V50" s="2571"/>
      <c r="W50" s="2571"/>
      <c r="X50" s="2571"/>
      <c r="Y50" s="2571"/>
      <c r="Z50" s="2571"/>
    </row>
    <row r="51" spans="1:26" ht="16.5" customHeight="1">
      <c r="A51" s="154"/>
      <c r="B51" s="166" t="s">
        <v>4407</v>
      </c>
      <c r="C51" s="154" t="s">
        <v>344</v>
      </c>
      <c r="D51" s="327"/>
      <c r="E51" s="851"/>
      <c r="F51" s="1456"/>
      <c r="G51" s="356"/>
      <c r="H51" s="2228"/>
      <c r="I51" s="166"/>
      <c r="J51" s="356"/>
      <c r="K51" s="868"/>
      <c r="L51" s="304"/>
      <c r="M51" s="326"/>
      <c r="N51" s="1261"/>
      <c r="O51" s="2571"/>
      <c r="P51" s="2571"/>
      <c r="Q51" s="2571"/>
      <c r="R51" s="2571"/>
      <c r="S51" s="2571"/>
      <c r="T51" s="2571"/>
      <c r="U51" s="2571"/>
      <c r="V51" s="2571"/>
      <c r="W51" s="2571"/>
      <c r="X51" s="2571"/>
      <c r="Y51" s="2571"/>
      <c r="Z51" s="2571"/>
    </row>
    <row r="52" spans="1:26" ht="16.5" customHeight="1">
      <c r="A52" s="198"/>
      <c r="B52" s="198" t="s">
        <v>20</v>
      </c>
      <c r="C52" s="2662" t="s">
        <v>347</v>
      </c>
      <c r="D52" s="1387"/>
      <c r="E52" s="1387"/>
      <c r="F52" s="1387"/>
      <c r="G52" s="1387"/>
      <c r="H52" s="365"/>
      <c r="I52" s="364" t="e">
        <f>ROUND(H50*G50/G52,2)</f>
        <v>#DIV/0!</v>
      </c>
      <c r="J52" s="270" t="s">
        <v>170</v>
      </c>
      <c r="K52" s="1239"/>
      <c r="L52" s="246">
        <f>IF(OR(ISBLANK(K52),K52=0,H50=0,ISBLANK(H50)),,ROUND(K52+$L$5,2))</f>
        <v>0</v>
      </c>
      <c r="M52" s="566" t="e">
        <f t="shared" ref="M52:M53" si="11">ROUND(L52*I52,2)</f>
        <v>#DIV/0!</v>
      </c>
      <c r="N52" s="1840" t="e">
        <f t="shared" ref="N52:N53" si="12">ROUND(L52/G52,4)</f>
        <v>#DIV/0!</v>
      </c>
      <c r="O52" s="2571"/>
      <c r="P52" s="2571"/>
      <c r="Q52" s="2571"/>
      <c r="R52" s="2571"/>
      <c r="S52" s="2571"/>
      <c r="T52" s="2571"/>
      <c r="U52" s="2571"/>
      <c r="V52" s="2571"/>
      <c r="W52" s="2571"/>
      <c r="X52" s="2571"/>
      <c r="Y52" s="2571"/>
      <c r="Z52" s="2571"/>
    </row>
    <row r="53" spans="1:26" ht="16.5" customHeight="1">
      <c r="A53" s="253">
        <v>46018</v>
      </c>
      <c r="B53" s="254" t="s">
        <v>4408</v>
      </c>
      <c r="C53" s="255" t="s">
        <v>4409</v>
      </c>
      <c r="D53" s="154">
        <v>21961</v>
      </c>
      <c r="E53" s="408"/>
      <c r="F53" s="2649" t="s">
        <v>4406</v>
      </c>
      <c r="G53" s="255">
        <v>1500</v>
      </c>
      <c r="H53" s="2648">
        <v>50</v>
      </c>
      <c r="I53" s="155">
        <f>ROUND(H53*G53/G53,2)</f>
        <v>50</v>
      </c>
      <c r="J53" s="155" t="s">
        <v>170</v>
      </c>
      <c r="K53" s="156"/>
      <c r="L53" s="165">
        <f>IF(OR(ISBLANK(K53),K53=0,H53=0,ISBLANK(H53)),,ROUND(K53+$L$5,2))</f>
        <v>0</v>
      </c>
      <c r="M53" s="555">
        <f t="shared" si="11"/>
        <v>0</v>
      </c>
      <c r="N53" s="1258">
        <f t="shared" si="12"/>
        <v>0</v>
      </c>
      <c r="O53" s="2571"/>
      <c r="P53" s="2571"/>
      <c r="Q53" s="2571"/>
      <c r="R53" s="2571"/>
      <c r="S53" s="2571"/>
      <c r="T53" s="2571"/>
      <c r="U53" s="2571"/>
      <c r="V53" s="2571"/>
      <c r="W53" s="2571"/>
      <c r="X53" s="2571"/>
      <c r="Y53" s="2571"/>
      <c r="Z53" s="2571"/>
    </row>
    <row r="54" spans="1:26" ht="16.5" customHeight="1">
      <c r="A54" s="154"/>
      <c r="B54" s="166" t="s">
        <v>4407</v>
      </c>
      <c r="C54" s="154" t="s">
        <v>344</v>
      </c>
      <c r="D54" s="689"/>
      <c r="E54" s="851"/>
      <c r="F54" s="1456"/>
      <c r="G54" s="356"/>
      <c r="H54" s="2228"/>
      <c r="I54" s="166"/>
      <c r="J54" s="356"/>
      <c r="K54" s="868"/>
      <c r="L54" s="304"/>
      <c r="M54" s="326"/>
      <c r="N54" s="1261"/>
      <c r="O54" s="2571"/>
      <c r="P54" s="2571"/>
      <c r="Q54" s="2571"/>
      <c r="R54" s="2571"/>
      <c r="S54" s="2571"/>
      <c r="T54" s="2571"/>
      <c r="U54" s="2571"/>
      <c r="V54" s="2571"/>
      <c r="W54" s="2571"/>
      <c r="X54" s="2571"/>
      <c r="Y54" s="2571"/>
      <c r="Z54" s="2571"/>
    </row>
    <row r="55" spans="1:26" ht="16.5" customHeight="1">
      <c r="A55" s="198"/>
      <c r="B55" s="198" t="s">
        <v>20</v>
      </c>
      <c r="C55" s="2662" t="s">
        <v>347</v>
      </c>
      <c r="D55" s="1387"/>
      <c r="E55" s="1387"/>
      <c r="F55" s="1387"/>
      <c r="G55" s="1387"/>
      <c r="H55" s="365"/>
      <c r="I55" s="364" t="e">
        <f>ROUND(H53*G53/G55,2)</f>
        <v>#DIV/0!</v>
      </c>
      <c r="J55" s="270" t="s">
        <v>170</v>
      </c>
      <c r="K55" s="1239"/>
      <c r="L55" s="246">
        <f>IF(OR(ISBLANK(K55),K55=0,H53=0,ISBLANK(H53)),,ROUND(K55+$L$5,2))</f>
        <v>0</v>
      </c>
      <c r="M55" s="566" t="e">
        <f t="shared" ref="M55:M57" si="13">ROUND(L55*I55,2)</f>
        <v>#DIV/0!</v>
      </c>
      <c r="N55" s="1840" t="e">
        <f t="shared" ref="N55:N57" si="14">ROUND(L55/G55,4)</f>
        <v>#DIV/0!</v>
      </c>
      <c r="O55" s="2571"/>
      <c r="P55" s="2571"/>
      <c r="Q55" s="2571"/>
      <c r="R55" s="2571"/>
      <c r="S55" s="2571"/>
      <c r="T55" s="2571"/>
      <c r="U55" s="2571"/>
      <c r="V55" s="2571"/>
      <c r="W55" s="2571"/>
      <c r="X55" s="2571"/>
      <c r="Y55" s="2571"/>
      <c r="Z55" s="2571"/>
    </row>
    <row r="56" spans="1:26" ht="16.5" customHeight="1">
      <c r="A56" s="146">
        <v>46019</v>
      </c>
      <c r="B56" s="147" t="s">
        <v>4410</v>
      </c>
      <c r="C56" s="155" t="s">
        <v>4411</v>
      </c>
      <c r="D56" s="1026">
        <v>100</v>
      </c>
      <c r="E56" s="408"/>
      <c r="F56" s="152">
        <v>5000</v>
      </c>
      <c r="G56" s="155">
        <v>5000</v>
      </c>
      <c r="H56" s="2648"/>
      <c r="I56" s="155">
        <f>ROUND(H56*G56/G56,2)</f>
        <v>0</v>
      </c>
      <c r="J56" s="155" t="s">
        <v>170</v>
      </c>
      <c r="K56" s="156"/>
      <c r="L56" s="165">
        <f>IF(OR(ISBLANK(K56),K56=0,H56=0,ISBLANK(H56)),,ROUND(K56+$L$5,2))</f>
        <v>0</v>
      </c>
      <c r="M56" s="555">
        <f t="shared" si="13"/>
        <v>0</v>
      </c>
      <c r="N56" s="1258">
        <f t="shared" si="14"/>
        <v>0</v>
      </c>
      <c r="O56" s="2571"/>
      <c r="P56" s="2571"/>
      <c r="Q56" s="2571"/>
      <c r="R56" s="2571"/>
      <c r="S56" s="2571"/>
      <c r="T56" s="2571"/>
      <c r="U56" s="2571"/>
      <c r="V56" s="2571"/>
      <c r="W56" s="2571"/>
      <c r="X56" s="2571"/>
      <c r="Y56" s="2571"/>
      <c r="Z56" s="2571"/>
    </row>
    <row r="57" spans="1:26" ht="16.5" customHeight="1">
      <c r="A57" s="166"/>
      <c r="B57" s="166"/>
      <c r="C57" s="166" t="s">
        <v>4412</v>
      </c>
      <c r="D57" s="155">
        <v>45</v>
      </c>
      <c r="E57" s="691"/>
      <c r="F57" s="168">
        <v>5000</v>
      </c>
      <c r="G57" s="166">
        <v>5000</v>
      </c>
      <c r="H57" s="2228"/>
      <c r="I57" s="166">
        <f>ROUND($H$56*$G$56/G57,2)</f>
        <v>0</v>
      </c>
      <c r="J57" s="155" t="s">
        <v>170</v>
      </c>
      <c r="K57" s="170"/>
      <c r="L57" s="230">
        <f>IF(OR(ISBLANK(H56),H56=0,K57=0,ISBLANK(K57)),,ROUND(K57+$L$5,2))</f>
        <v>0</v>
      </c>
      <c r="M57" s="555">
        <f t="shared" si="13"/>
        <v>0</v>
      </c>
      <c r="N57" s="1258">
        <f t="shared" si="14"/>
        <v>0</v>
      </c>
      <c r="O57" s="2571"/>
      <c r="P57" s="2571"/>
      <c r="Q57" s="2571"/>
      <c r="R57" s="2571"/>
      <c r="S57" s="2571"/>
      <c r="T57" s="2571"/>
      <c r="U57" s="2571"/>
      <c r="V57" s="2571"/>
      <c r="W57" s="2571"/>
      <c r="X57" s="2571"/>
      <c r="Y57" s="2571"/>
      <c r="Z57" s="2571"/>
    </row>
    <row r="58" spans="1:26" ht="16.5" customHeight="1">
      <c r="A58" s="701"/>
      <c r="B58" s="228"/>
      <c r="C58" s="154" t="s">
        <v>344</v>
      </c>
      <c r="D58" s="166"/>
      <c r="E58" s="851"/>
      <c r="F58" s="297"/>
      <c r="G58" s="228"/>
      <c r="H58" s="1738"/>
      <c r="I58" s="356"/>
      <c r="J58" s="356"/>
      <c r="K58" s="776"/>
      <c r="L58" s="488"/>
      <c r="M58" s="326"/>
      <c r="N58" s="1261"/>
      <c r="O58" s="2571"/>
      <c r="P58" s="2571"/>
      <c r="Q58" s="2571"/>
      <c r="R58" s="2571"/>
      <c r="S58" s="2571"/>
      <c r="T58" s="2571"/>
      <c r="U58" s="2571"/>
      <c r="V58" s="2571"/>
      <c r="W58" s="2571"/>
      <c r="X58" s="2571"/>
      <c r="Y58" s="2571"/>
      <c r="Z58" s="2571"/>
    </row>
    <row r="59" spans="1:26" ht="16.5" customHeight="1">
      <c r="A59" s="270"/>
      <c r="B59" s="270" t="s">
        <v>20</v>
      </c>
      <c r="C59" s="2662" t="s">
        <v>347</v>
      </c>
      <c r="D59" s="1387"/>
      <c r="E59" s="1387"/>
      <c r="F59" s="1387"/>
      <c r="G59" s="1387" t="s">
        <v>20</v>
      </c>
      <c r="H59" s="365"/>
      <c r="I59" s="364" t="e">
        <f>ROUND(H56*G56/G59,2)</f>
        <v>#VALUE!</v>
      </c>
      <c r="J59" s="270" t="s">
        <v>170</v>
      </c>
      <c r="K59" s="1239"/>
      <c r="L59" s="246">
        <f>IF(OR(ISBLANK(H56),H56=0,K59=0,ISBLANK(K59)),,ROUND(K59+$L$5,2))</f>
        <v>0</v>
      </c>
      <c r="M59" s="566" t="e">
        <f>ROUND(I59*L59,2)</f>
        <v>#VALUE!</v>
      </c>
      <c r="N59" s="1840" t="e">
        <f t="shared" ref="N59:N61" si="15">ROUND(L59/G59,4)</f>
        <v>#VALUE!</v>
      </c>
      <c r="O59" s="2571"/>
      <c r="P59" s="2571"/>
      <c r="Q59" s="2571"/>
      <c r="R59" s="2571"/>
      <c r="S59" s="2571"/>
      <c r="T59" s="2571"/>
      <c r="U59" s="2571"/>
      <c r="V59" s="2571"/>
      <c r="W59" s="2571"/>
      <c r="X59" s="2571"/>
      <c r="Y59" s="2571"/>
      <c r="Z59" s="2571"/>
    </row>
    <row r="60" spans="1:26" ht="16.5" customHeight="1">
      <c r="A60" s="146">
        <v>46020</v>
      </c>
      <c r="B60" s="147" t="s">
        <v>4413</v>
      </c>
      <c r="C60" s="155" t="s">
        <v>4414</v>
      </c>
      <c r="D60" s="228">
        <v>200</v>
      </c>
      <c r="E60" s="408"/>
      <c r="F60" s="152">
        <v>5000</v>
      </c>
      <c r="G60" s="155">
        <v>5000</v>
      </c>
      <c r="H60" s="2648"/>
      <c r="I60" s="155">
        <f>ROUND(H60*G60/G60,2)</f>
        <v>0</v>
      </c>
      <c r="J60" s="155" t="s">
        <v>170</v>
      </c>
      <c r="K60" s="156"/>
      <c r="L60" s="165">
        <f>IF(OR(ISBLANK(K60),K60=0,H60=0,ISBLANK(H60)),,ROUND(K60+$L$5,2))</f>
        <v>0</v>
      </c>
      <c r="M60" s="555">
        <f t="shared" ref="M60:M61" si="16">ROUND(L60*I60,2)</f>
        <v>0</v>
      </c>
      <c r="N60" s="1258">
        <f t="shared" si="15"/>
        <v>0</v>
      </c>
      <c r="O60" s="2571"/>
      <c r="P60" s="2571"/>
      <c r="Q60" s="2571"/>
      <c r="R60" s="2571"/>
      <c r="S60" s="2571"/>
      <c r="T60" s="2571"/>
      <c r="U60" s="2571"/>
      <c r="V60" s="2571"/>
      <c r="W60" s="2571"/>
      <c r="X60" s="2571"/>
      <c r="Y60" s="2571"/>
      <c r="Z60" s="2571"/>
    </row>
    <row r="61" spans="1:26" ht="16.5" customHeight="1">
      <c r="A61" s="166"/>
      <c r="B61" s="166"/>
      <c r="C61" s="166" t="s">
        <v>4415</v>
      </c>
      <c r="D61" s="166">
        <v>48</v>
      </c>
      <c r="E61" s="691"/>
      <c r="F61" s="168">
        <v>5000</v>
      </c>
      <c r="G61" s="166">
        <v>5000</v>
      </c>
      <c r="H61" s="1738"/>
      <c r="I61" s="155">
        <f>ROUND(H60*G60/G61,2)</f>
        <v>0</v>
      </c>
      <c r="J61" s="155" t="s">
        <v>170</v>
      </c>
      <c r="K61" s="170"/>
      <c r="L61" s="230">
        <f>IF(OR(ISBLANK(H60),H60=0,K61=0,ISBLANK(K61)),,ROUND(K61+$L$5,2))</f>
        <v>0</v>
      </c>
      <c r="M61" s="555">
        <f t="shared" si="16"/>
        <v>0</v>
      </c>
      <c r="N61" s="1258">
        <f t="shared" si="15"/>
        <v>0</v>
      </c>
      <c r="O61" s="2571"/>
      <c r="P61" s="2571"/>
      <c r="Q61" s="2571"/>
      <c r="R61" s="2571"/>
      <c r="S61" s="2571"/>
      <c r="T61" s="2571"/>
      <c r="U61" s="2571"/>
      <c r="V61" s="2571"/>
      <c r="W61" s="2571"/>
      <c r="X61" s="2571"/>
      <c r="Y61" s="2571"/>
      <c r="Z61" s="2571"/>
    </row>
    <row r="62" spans="1:26" ht="16.5" customHeight="1">
      <c r="A62" s="701"/>
      <c r="B62" s="228"/>
      <c r="C62" s="154" t="s">
        <v>344</v>
      </c>
      <c r="D62" s="155"/>
      <c r="E62" s="851"/>
      <c r="F62" s="895"/>
      <c r="G62" s="356"/>
      <c r="H62" s="1738"/>
      <c r="I62" s="356"/>
      <c r="J62" s="356"/>
      <c r="K62" s="868"/>
      <c r="L62" s="304"/>
      <c r="M62" s="326"/>
      <c r="N62" s="1261"/>
      <c r="O62" s="2571"/>
      <c r="P62" s="2571"/>
      <c r="Q62" s="2571"/>
      <c r="R62" s="2571"/>
      <c r="S62" s="2571"/>
      <c r="T62" s="2571"/>
      <c r="U62" s="2571"/>
      <c r="V62" s="2571"/>
      <c r="W62" s="2571"/>
      <c r="X62" s="2571"/>
      <c r="Y62" s="2571"/>
      <c r="Z62" s="2571"/>
    </row>
    <row r="63" spans="1:26" ht="16.5" customHeight="1">
      <c r="A63" s="270"/>
      <c r="B63" s="270"/>
      <c r="C63" s="2662" t="s">
        <v>347</v>
      </c>
      <c r="D63" s="1387"/>
      <c r="E63" s="1387"/>
      <c r="F63" s="1387"/>
      <c r="G63" s="1387"/>
      <c r="H63" s="365"/>
      <c r="I63" s="364" t="e">
        <f>ROUND(H60*G60/G63,2)</f>
        <v>#DIV/0!</v>
      </c>
      <c r="J63" s="270" t="s">
        <v>170</v>
      </c>
      <c r="K63" s="1239"/>
      <c r="L63" s="246">
        <f>IF(OR(ISBLANK(H60),H60=0,K63=0,ISBLANK(K63)),,ROUND(K63+$L$5,2))</f>
        <v>0</v>
      </c>
      <c r="M63" s="566" t="e">
        <f>ROUND(I63*L63,2)</f>
        <v>#DIV/0!</v>
      </c>
      <c r="N63" s="1840" t="e">
        <f t="shared" ref="N63:N65" si="17">ROUND(L63/G63,4)</f>
        <v>#DIV/0!</v>
      </c>
      <c r="O63" s="2571"/>
      <c r="P63" s="2571"/>
      <c r="Q63" s="2571"/>
      <c r="R63" s="2571"/>
      <c r="S63" s="2571"/>
      <c r="T63" s="2571"/>
      <c r="U63" s="2571"/>
      <c r="V63" s="2571"/>
      <c r="W63" s="2571"/>
      <c r="X63" s="2571"/>
      <c r="Y63" s="2571"/>
      <c r="Z63" s="2571"/>
    </row>
    <row r="64" spans="1:26" ht="16.5" customHeight="1">
      <c r="A64" s="146">
        <v>46021</v>
      </c>
      <c r="B64" s="147" t="s">
        <v>4416</v>
      </c>
      <c r="C64" s="155" t="s">
        <v>4417</v>
      </c>
      <c r="D64" s="166">
        <v>400</v>
      </c>
      <c r="E64" s="408"/>
      <c r="F64" s="152">
        <v>5000</v>
      </c>
      <c r="G64" s="155">
        <v>5000</v>
      </c>
      <c r="H64" s="2648"/>
      <c r="I64" s="155">
        <f>ROUND(H64*G64/G64,2)</f>
        <v>0</v>
      </c>
      <c r="J64" s="155" t="s">
        <v>170</v>
      </c>
      <c r="K64" s="156"/>
      <c r="L64" s="165">
        <f>IF(OR(ISBLANK(K64),K64=0,H64=0,ISBLANK(H64)),,ROUND(K64+$L$5,2))</f>
        <v>0</v>
      </c>
      <c r="M64" s="555">
        <f t="shared" ref="M64:M65" si="18">ROUND(L64*I64,2)</f>
        <v>0</v>
      </c>
      <c r="N64" s="1258">
        <f t="shared" si="17"/>
        <v>0</v>
      </c>
      <c r="O64" s="2571"/>
      <c r="P64" s="2571"/>
      <c r="Q64" s="2571"/>
      <c r="R64" s="2571"/>
      <c r="S64" s="2571"/>
      <c r="T64" s="2571"/>
      <c r="U64" s="2571"/>
      <c r="V64" s="2571"/>
      <c r="W64" s="2571"/>
      <c r="X64" s="2571"/>
      <c r="Y64" s="2571"/>
      <c r="Z64" s="2571"/>
    </row>
    <row r="65" spans="1:26" ht="16.5" customHeight="1">
      <c r="A65" s="166"/>
      <c r="B65" s="166"/>
      <c r="C65" s="166" t="s">
        <v>4418</v>
      </c>
      <c r="D65" s="166">
        <v>51</v>
      </c>
      <c r="E65" s="691"/>
      <c r="F65" s="168">
        <v>5000</v>
      </c>
      <c r="G65" s="166">
        <v>5000</v>
      </c>
      <c r="H65" s="2650"/>
      <c r="I65" s="166">
        <f>ROUND($H$64*$G$64/G65,2)</f>
        <v>0</v>
      </c>
      <c r="J65" s="155" t="s">
        <v>170</v>
      </c>
      <c r="K65" s="170"/>
      <c r="L65" s="230">
        <f>IF(OR(ISBLANK(H64),H64=0,K65=0,ISBLANK(K65)),,ROUND(K65+$L$5,2))</f>
        <v>0</v>
      </c>
      <c r="M65" s="555">
        <f t="shared" si="18"/>
        <v>0</v>
      </c>
      <c r="N65" s="1258">
        <f t="shared" si="17"/>
        <v>0</v>
      </c>
      <c r="O65" s="2571"/>
      <c r="P65" s="2571"/>
      <c r="Q65" s="2571"/>
      <c r="R65" s="2571"/>
      <c r="S65" s="2571"/>
      <c r="T65" s="2571"/>
      <c r="U65" s="2571"/>
      <c r="V65" s="2571"/>
      <c r="W65" s="2571"/>
      <c r="X65" s="2571"/>
      <c r="Y65" s="2571"/>
      <c r="Z65" s="2571"/>
    </row>
    <row r="66" spans="1:26" ht="16.5" customHeight="1">
      <c r="A66" s="701"/>
      <c r="B66" s="228"/>
      <c r="C66" s="154" t="s">
        <v>344</v>
      </c>
      <c r="D66" s="166"/>
      <c r="E66" s="851"/>
      <c r="F66" s="297"/>
      <c r="G66" s="228"/>
      <c r="H66" s="1738"/>
      <c r="I66" s="166"/>
      <c r="J66" s="356"/>
      <c r="K66" s="776"/>
      <c r="L66" s="488"/>
      <c r="M66" s="326"/>
      <c r="N66" s="1261"/>
      <c r="O66" s="2571"/>
      <c r="P66" s="2571"/>
      <c r="Q66" s="2571"/>
      <c r="R66" s="2571"/>
      <c r="S66" s="2571"/>
      <c r="T66" s="2571"/>
      <c r="U66" s="2571"/>
      <c r="V66" s="2571"/>
      <c r="W66" s="2571"/>
      <c r="X66" s="2571"/>
      <c r="Y66" s="2571"/>
      <c r="Z66" s="2571"/>
    </row>
    <row r="67" spans="1:26" ht="16.5" customHeight="1">
      <c r="A67" s="270"/>
      <c r="B67" s="270"/>
      <c r="C67" s="2662" t="s">
        <v>347</v>
      </c>
      <c r="D67" s="1387"/>
      <c r="E67" s="1387"/>
      <c r="F67" s="1387"/>
      <c r="G67" s="1387"/>
      <c r="H67" s="365"/>
      <c r="I67" s="364" t="e">
        <f>ROUND(H64*G64/G67,2)</f>
        <v>#DIV/0!</v>
      </c>
      <c r="J67" s="270" t="s">
        <v>170</v>
      </c>
      <c r="K67" s="1239"/>
      <c r="L67" s="246">
        <f>IF(OR(ISBLANK(H64),H64=0,K67=0,ISBLANK(K67)),,ROUND(K67+$L$5,2))</f>
        <v>0</v>
      </c>
      <c r="M67" s="566" t="e">
        <f>ROUND(I67*L67,2)</f>
        <v>#DIV/0!</v>
      </c>
      <c r="N67" s="1840" t="e">
        <f t="shared" ref="N67:N79" si="19">ROUND(L67/G67,4)</f>
        <v>#DIV/0!</v>
      </c>
      <c r="O67" s="2571"/>
      <c r="P67" s="2571"/>
      <c r="Q67" s="2571"/>
      <c r="R67" s="2571"/>
      <c r="S67" s="2571"/>
      <c r="T67" s="2571"/>
      <c r="U67" s="2571"/>
      <c r="V67" s="2571"/>
      <c r="W67" s="2571"/>
      <c r="X67" s="2571"/>
      <c r="Y67" s="2571"/>
      <c r="Z67" s="2571"/>
    </row>
    <row r="68" spans="1:26" ht="16.5" customHeight="1">
      <c r="A68" s="309">
        <v>46022</v>
      </c>
      <c r="B68" s="896" t="s">
        <v>4419</v>
      </c>
      <c r="C68" s="310" t="s">
        <v>4420</v>
      </c>
      <c r="D68" s="155" t="s">
        <v>4421</v>
      </c>
      <c r="E68" s="384"/>
      <c r="F68" s="887">
        <v>2500</v>
      </c>
      <c r="G68" s="310">
        <v>2500</v>
      </c>
      <c r="H68" s="2246">
        <v>30</v>
      </c>
      <c r="I68" s="255">
        <f>ROUND(H68*G68/G68,2)</f>
        <v>30</v>
      </c>
      <c r="J68" s="255" t="s">
        <v>170</v>
      </c>
      <c r="K68" s="313"/>
      <c r="L68" s="392">
        <f>IF(OR(ISBLANK(K68),K68=0,H68=0,ISBLANK(H68)),,ROUND(K68+$L$5,2))</f>
        <v>0</v>
      </c>
      <c r="M68" s="670">
        <f t="shared" ref="M68:M79" si="20">ROUND(L68*I68,2)</f>
        <v>0</v>
      </c>
      <c r="N68" s="2651">
        <f t="shared" si="19"/>
        <v>0</v>
      </c>
      <c r="O68" s="2571"/>
      <c r="P68" s="2571"/>
      <c r="Q68" s="2571"/>
      <c r="R68" s="2571"/>
      <c r="S68" s="2571"/>
      <c r="T68" s="2571"/>
      <c r="U68" s="2571"/>
      <c r="V68" s="2571"/>
      <c r="W68" s="2571"/>
      <c r="X68" s="2571"/>
      <c r="Y68" s="2571"/>
      <c r="Z68" s="2571"/>
    </row>
    <row r="69" spans="1:26" ht="16.5" customHeight="1">
      <c r="A69" s="228"/>
      <c r="B69" s="228" t="s">
        <v>4422</v>
      </c>
      <c r="C69" s="228" t="s">
        <v>4423</v>
      </c>
      <c r="D69" s="155" t="s">
        <v>4424</v>
      </c>
      <c r="E69" s="691"/>
      <c r="F69" s="297">
        <v>2500</v>
      </c>
      <c r="G69" s="228">
        <v>2500</v>
      </c>
      <c r="H69" s="1738"/>
      <c r="I69" s="166">
        <f t="shared" ref="I69:I71" si="21">ROUND($H$68*$G$68/G69,2)</f>
        <v>30</v>
      </c>
      <c r="J69" s="155" t="s">
        <v>170</v>
      </c>
      <c r="K69" s="1567"/>
      <c r="L69" s="230">
        <f>IF(OR(ISBLANK(H68),H68=0,K69=0,ISBLANK(K69)),,ROUND(K69+$L$5,2))</f>
        <v>0</v>
      </c>
      <c r="M69" s="555">
        <f t="shared" si="20"/>
        <v>0</v>
      </c>
      <c r="N69" s="1258">
        <f t="shared" si="19"/>
        <v>0</v>
      </c>
      <c r="O69" s="2571"/>
      <c r="P69" s="2571"/>
      <c r="Q69" s="2571"/>
      <c r="R69" s="2571"/>
      <c r="S69" s="2571"/>
      <c r="T69" s="2571"/>
      <c r="U69" s="2571"/>
      <c r="V69" s="2571"/>
      <c r="W69" s="2571"/>
      <c r="X69" s="2571"/>
      <c r="Y69" s="2571"/>
      <c r="Z69" s="2571"/>
    </row>
    <row r="70" spans="1:26" ht="16.5" customHeight="1">
      <c r="A70" s="228"/>
      <c r="B70" s="228"/>
      <c r="C70" s="228" t="s">
        <v>4425</v>
      </c>
      <c r="D70" s="166" t="s">
        <v>4426</v>
      </c>
      <c r="E70" s="691"/>
      <c r="F70" s="297">
        <v>2500</v>
      </c>
      <c r="G70" s="228">
        <v>2500</v>
      </c>
      <c r="H70" s="1738"/>
      <c r="I70" s="155">
        <f t="shared" si="21"/>
        <v>30</v>
      </c>
      <c r="J70" s="155" t="s">
        <v>170</v>
      </c>
      <c r="K70" s="1567"/>
      <c r="L70" s="230">
        <f>IF(OR(ISBLANK(K70),K70=0,H68=0,ISBLANK(H68)),,ROUND(K70+$L$5,2))</f>
        <v>0</v>
      </c>
      <c r="M70" s="555">
        <f t="shared" si="20"/>
        <v>0</v>
      </c>
      <c r="N70" s="1258">
        <f t="shared" si="19"/>
        <v>0</v>
      </c>
      <c r="O70" s="2571"/>
      <c r="P70" s="2571"/>
      <c r="Q70" s="2571"/>
      <c r="R70" s="2571"/>
      <c r="S70" s="2571"/>
      <c r="T70" s="2571"/>
      <c r="U70" s="2571"/>
      <c r="V70" s="2571"/>
      <c r="W70" s="2571"/>
      <c r="X70" s="2571"/>
      <c r="Y70" s="2571"/>
      <c r="Z70" s="2571"/>
    </row>
    <row r="71" spans="1:26" ht="16.5" customHeight="1">
      <c r="A71" s="270"/>
      <c r="B71" s="270"/>
      <c r="C71" s="1030" t="s">
        <v>4427</v>
      </c>
      <c r="D71" s="198" t="s">
        <v>4428</v>
      </c>
      <c r="E71" s="1387"/>
      <c r="F71" s="305">
        <v>2400</v>
      </c>
      <c r="G71" s="270">
        <v>2400</v>
      </c>
      <c r="H71" s="1746"/>
      <c r="I71" s="198">
        <f t="shared" si="21"/>
        <v>31.25</v>
      </c>
      <c r="J71" s="198" t="s">
        <v>170</v>
      </c>
      <c r="K71" s="1239"/>
      <c r="L71" s="271">
        <f>IF(OR(ISBLANK(H68),H68=0,K71=0,ISBLANK(K71)),,ROUND(K71+$L$5,2))</f>
        <v>0</v>
      </c>
      <c r="M71" s="738">
        <f t="shared" si="20"/>
        <v>0</v>
      </c>
      <c r="N71" s="1840">
        <f t="shared" si="19"/>
        <v>0</v>
      </c>
      <c r="O71" s="2571"/>
      <c r="P71" s="2571"/>
      <c r="Q71" s="2571"/>
      <c r="R71" s="2571"/>
      <c r="S71" s="2571"/>
      <c r="T71" s="2571"/>
      <c r="U71" s="2571"/>
      <c r="V71" s="2571"/>
      <c r="W71" s="2571"/>
      <c r="X71" s="2571"/>
      <c r="Y71" s="2571"/>
      <c r="Z71" s="2571"/>
    </row>
    <row r="72" spans="1:26" ht="16.5" customHeight="1">
      <c r="A72" s="146">
        <v>46023</v>
      </c>
      <c r="B72" s="147" t="s">
        <v>4429</v>
      </c>
      <c r="C72" s="155" t="s">
        <v>4430</v>
      </c>
      <c r="D72" s="155" t="s">
        <v>4431</v>
      </c>
      <c r="E72" s="408"/>
      <c r="F72" s="152">
        <v>2500</v>
      </c>
      <c r="G72" s="155">
        <v>2500</v>
      </c>
      <c r="H72" s="2648">
        <v>50</v>
      </c>
      <c r="I72" s="155">
        <f>ROUND(H72*G72/G72,2)</f>
        <v>50</v>
      </c>
      <c r="J72" s="155" t="s">
        <v>170</v>
      </c>
      <c r="K72" s="156"/>
      <c r="L72" s="165">
        <f>IF(OR(ISBLANK(K72),K72=0,H72=0,ISBLANK(H72)),,ROUND(K72+$L$5,2))</f>
        <v>0</v>
      </c>
      <c r="M72" s="555">
        <f t="shared" si="20"/>
        <v>0</v>
      </c>
      <c r="N72" s="1258">
        <f t="shared" si="19"/>
        <v>0</v>
      </c>
      <c r="O72" s="2571"/>
      <c r="P72" s="2571"/>
      <c r="Q72" s="2571"/>
      <c r="R72" s="2571"/>
      <c r="S72" s="2571"/>
      <c r="T72" s="2571"/>
      <c r="U72" s="2571"/>
      <c r="V72" s="2571"/>
      <c r="W72" s="2571"/>
      <c r="X72" s="2571"/>
      <c r="Y72" s="2571"/>
      <c r="Z72" s="2571"/>
    </row>
    <row r="73" spans="1:26" ht="16.5" customHeight="1">
      <c r="A73" s="166"/>
      <c r="B73" s="166" t="s">
        <v>4432</v>
      </c>
      <c r="C73" s="1026" t="s">
        <v>4433</v>
      </c>
      <c r="D73" s="166" t="s">
        <v>4434</v>
      </c>
      <c r="E73" s="691"/>
      <c r="F73" s="168">
        <v>2400</v>
      </c>
      <c r="G73" s="166">
        <v>2400</v>
      </c>
      <c r="H73" s="1738"/>
      <c r="I73" s="166">
        <f t="shared" ref="I73:I75" si="22">ROUND($H$72*$G$72/G73,2)</f>
        <v>52.08</v>
      </c>
      <c r="J73" s="155" t="s">
        <v>170</v>
      </c>
      <c r="K73" s="170"/>
      <c r="L73" s="230">
        <f>IF(OR(ISBLANK(H72),H72=0,K73=0,ISBLANK(K73)),,ROUND(K73+$L$5,2))</f>
        <v>0</v>
      </c>
      <c r="M73" s="555">
        <f t="shared" si="20"/>
        <v>0</v>
      </c>
      <c r="N73" s="1258">
        <f t="shared" si="19"/>
        <v>0</v>
      </c>
      <c r="O73" s="2571"/>
      <c r="P73" s="2571"/>
      <c r="Q73" s="2571"/>
      <c r="R73" s="2571"/>
      <c r="S73" s="2571"/>
      <c r="T73" s="2571"/>
      <c r="U73" s="2571"/>
      <c r="V73" s="2571"/>
      <c r="W73" s="2571"/>
      <c r="X73" s="2571"/>
      <c r="Y73" s="2571"/>
      <c r="Z73" s="2571"/>
    </row>
    <row r="74" spans="1:26" ht="16.5" customHeight="1">
      <c r="A74" s="166"/>
      <c r="B74" s="166"/>
      <c r="C74" s="166" t="s">
        <v>4435</v>
      </c>
      <c r="D74" s="228" t="s">
        <v>4436</v>
      </c>
      <c r="E74" s="691"/>
      <c r="F74" s="168">
        <v>2500</v>
      </c>
      <c r="G74" s="166">
        <v>2500</v>
      </c>
      <c r="H74" s="1738"/>
      <c r="I74" s="155">
        <f t="shared" si="22"/>
        <v>50</v>
      </c>
      <c r="J74" s="155" t="s">
        <v>170</v>
      </c>
      <c r="K74" s="170"/>
      <c r="L74" s="230">
        <f>IF(OR(ISBLANK(K74),K74=0,H72=0,ISBLANK(H72)),,ROUND(K74+$L$5,2))</f>
        <v>0</v>
      </c>
      <c r="M74" s="555">
        <f t="shared" si="20"/>
        <v>0</v>
      </c>
      <c r="N74" s="1258">
        <f t="shared" si="19"/>
        <v>0</v>
      </c>
      <c r="O74" s="2571"/>
      <c r="P74" s="2571"/>
      <c r="Q74" s="2571"/>
      <c r="R74" s="2571"/>
      <c r="S74" s="2571"/>
      <c r="T74" s="2571"/>
      <c r="U74" s="2571"/>
      <c r="V74" s="2571"/>
      <c r="W74" s="2571"/>
      <c r="X74" s="2571"/>
      <c r="Y74" s="2571"/>
      <c r="Z74" s="2571"/>
    </row>
    <row r="75" spans="1:26" ht="16.5" customHeight="1">
      <c r="A75" s="270"/>
      <c r="B75" s="270"/>
      <c r="C75" s="270" t="s">
        <v>4437</v>
      </c>
      <c r="D75" s="270" t="s">
        <v>4438</v>
      </c>
      <c r="E75" s="1387"/>
      <c r="F75" s="305">
        <v>2500</v>
      </c>
      <c r="G75" s="270">
        <v>2500</v>
      </c>
      <c r="H75" s="1746"/>
      <c r="I75" s="198">
        <f t="shared" si="22"/>
        <v>50</v>
      </c>
      <c r="J75" s="270" t="s">
        <v>170</v>
      </c>
      <c r="K75" s="1239"/>
      <c r="L75" s="271">
        <f>IF(OR(ISBLANK(H72),H72=0,K75=0,ISBLANK(K75)),,ROUND(K75+$L$5,2))</f>
        <v>0</v>
      </c>
      <c r="M75" s="738">
        <f t="shared" si="20"/>
        <v>0</v>
      </c>
      <c r="N75" s="1840">
        <f t="shared" si="19"/>
        <v>0</v>
      </c>
      <c r="O75" s="2571"/>
      <c r="P75" s="2571"/>
      <c r="Q75" s="2571"/>
      <c r="R75" s="2571"/>
      <c r="S75" s="2571"/>
      <c r="T75" s="2571"/>
      <c r="U75" s="2571"/>
      <c r="V75" s="2571"/>
      <c r="W75" s="2571"/>
      <c r="X75" s="2571"/>
      <c r="Y75" s="2571"/>
      <c r="Z75" s="2571"/>
    </row>
    <row r="76" spans="1:26" ht="16.5" customHeight="1">
      <c r="A76" s="146">
        <v>46024</v>
      </c>
      <c r="B76" s="147" t="s">
        <v>4439</v>
      </c>
      <c r="C76" s="569" t="s">
        <v>4440</v>
      </c>
      <c r="D76" s="356" t="s">
        <v>4441</v>
      </c>
      <c r="E76" s="408"/>
      <c r="F76" s="152">
        <v>2400</v>
      </c>
      <c r="G76" s="155">
        <v>2400</v>
      </c>
      <c r="H76" s="2648">
        <v>30</v>
      </c>
      <c r="I76" s="155">
        <f>ROUND(H76*G76/G76,2)</f>
        <v>30</v>
      </c>
      <c r="J76" s="155" t="s">
        <v>170</v>
      </c>
      <c r="K76" s="156"/>
      <c r="L76" s="165">
        <f>IF(OR(ISBLANK(K76),K76=0,H76=0,ISBLANK(H76)),,ROUND(K76+$L$5,2))</f>
        <v>0</v>
      </c>
      <c r="M76" s="555">
        <f t="shared" si="20"/>
        <v>0</v>
      </c>
      <c r="N76" s="1258">
        <f t="shared" si="19"/>
        <v>0</v>
      </c>
      <c r="O76" s="2571"/>
      <c r="P76" s="2571"/>
      <c r="Q76" s="2571"/>
      <c r="R76" s="2571"/>
      <c r="S76" s="2571"/>
      <c r="T76" s="2571"/>
      <c r="U76" s="2571"/>
      <c r="V76" s="2571"/>
      <c r="W76" s="2571"/>
      <c r="X76" s="2571"/>
      <c r="Y76" s="2571"/>
      <c r="Z76" s="2571"/>
    </row>
    <row r="77" spans="1:26" ht="16.5" customHeight="1">
      <c r="A77" s="166"/>
      <c r="B77" s="166"/>
      <c r="C77" s="166" t="s">
        <v>4442</v>
      </c>
      <c r="D77" s="166" t="s">
        <v>4443</v>
      </c>
      <c r="E77" s="691"/>
      <c r="F77" s="168">
        <v>2500</v>
      </c>
      <c r="G77" s="166">
        <v>2500</v>
      </c>
      <c r="H77" s="1738"/>
      <c r="I77" s="155">
        <f t="shared" ref="I77:I78" si="23">ROUND($H$76*$G$76/G77,2)</f>
        <v>28.8</v>
      </c>
      <c r="J77" s="155" t="s">
        <v>170</v>
      </c>
      <c r="K77" s="170"/>
      <c r="L77" s="230">
        <f>IF(OR(ISBLANK(H76),H76=0,K77=0,ISBLANK(K77)),,ROUND(K77+$L$5,2))</f>
        <v>0</v>
      </c>
      <c r="M77" s="555">
        <f t="shared" si="20"/>
        <v>0</v>
      </c>
      <c r="N77" s="1258">
        <f t="shared" si="19"/>
        <v>0</v>
      </c>
      <c r="O77" s="2571"/>
      <c r="P77" s="2571"/>
      <c r="Q77" s="2571"/>
      <c r="R77" s="2571"/>
      <c r="S77" s="2571"/>
      <c r="T77" s="2571"/>
      <c r="U77" s="2571"/>
      <c r="V77" s="2571"/>
      <c r="W77" s="2571"/>
      <c r="X77" s="2571"/>
      <c r="Y77" s="2571"/>
      <c r="Z77" s="2571"/>
    </row>
    <row r="78" spans="1:26" ht="16.5" customHeight="1">
      <c r="A78" s="270"/>
      <c r="B78" s="270" t="s">
        <v>4444</v>
      </c>
      <c r="C78" s="270" t="s">
        <v>4445</v>
      </c>
      <c r="D78" s="198" t="s">
        <v>4446</v>
      </c>
      <c r="E78" s="1387"/>
      <c r="F78" s="305">
        <v>2500</v>
      </c>
      <c r="G78" s="270">
        <v>2500</v>
      </c>
      <c r="H78" s="1746"/>
      <c r="I78" s="198">
        <f t="shared" si="23"/>
        <v>28.8</v>
      </c>
      <c r="J78" s="270" t="s">
        <v>170</v>
      </c>
      <c r="K78" s="1239"/>
      <c r="L78" s="271">
        <f>IF(OR(ISBLANK(K78),K78=0,H76=0,ISBLANK(H76)),,ROUND(K78+$L$5,2))</f>
        <v>0</v>
      </c>
      <c r="M78" s="738">
        <f t="shared" si="20"/>
        <v>0</v>
      </c>
      <c r="N78" s="1840">
        <f t="shared" si="19"/>
        <v>0</v>
      </c>
      <c r="O78" s="2571"/>
      <c r="P78" s="2571"/>
      <c r="Q78" s="2571"/>
      <c r="R78" s="2571"/>
      <c r="S78" s="2571"/>
      <c r="T78" s="2571"/>
      <c r="U78" s="2571"/>
      <c r="V78" s="2571"/>
      <c r="W78" s="2571"/>
      <c r="X78" s="2571"/>
      <c r="Y78" s="2571"/>
      <c r="Z78" s="2571"/>
    </row>
    <row r="79" spans="1:26" ht="16.5" customHeight="1">
      <c r="A79" s="146">
        <v>46025</v>
      </c>
      <c r="B79" s="147" t="s">
        <v>4447</v>
      </c>
      <c r="C79" s="155" t="s">
        <v>4448</v>
      </c>
      <c r="D79" s="155" t="s">
        <v>4449</v>
      </c>
      <c r="E79" s="408"/>
      <c r="F79" s="224" t="s">
        <v>4450</v>
      </c>
      <c r="G79" s="155">
        <v>1000</v>
      </c>
      <c r="H79" s="2648">
        <v>50</v>
      </c>
      <c r="I79" s="155">
        <f>ROUND(H79*G79/G79,2)</f>
        <v>50</v>
      </c>
      <c r="J79" s="155" t="s">
        <v>170</v>
      </c>
      <c r="K79" s="156"/>
      <c r="L79" s="165">
        <f>IF(OR(ISBLANK(K79),K79=0,H79=0,ISBLANK(H79)),,ROUND(K79+$L$5,2))</f>
        <v>0</v>
      </c>
      <c r="M79" s="555">
        <f t="shared" si="20"/>
        <v>0</v>
      </c>
      <c r="N79" s="1258">
        <f t="shared" si="19"/>
        <v>0</v>
      </c>
      <c r="O79" s="2571"/>
      <c r="P79" s="2571"/>
      <c r="Q79" s="2571"/>
      <c r="R79" s="2571"/>
      <c r="S79" s="2571"/>
      <c r="T79" s="2571"/>
      <c r="U79" s="2571"/>
      <c r="V79" s="2571"/>
      <c r="W79" s="2571"/>
      <c r="X79" s="2571"/>
      <c r="Y79" s="2571"/>
      <c r="Z79" s="2571"/>
    </row>
    <row r="80" spans="1:26" ht="16.5" customHeight="1">
      <c r="A80" s="701"/>
      <c r="B80" s="356" t="s">
        <v>4374</v>
      </c>
      <c r="C80" s="154" t="s">
        <v>344</v>
      </c>
      <c r="D80" s="405"/>
      <c r="E80" s="851"/>
      <c r="F80" s="2661"/>
      <c r="G80" s="228"/>
      <c r="H80" s="2228"/>
      <c r="I80" s="166"/>
      <c r="J80" s="166"/>
      <c r="K80" s="298"/>
      <c r="L80" s="230"/>
      <c r="M80" s="326"/>
      <c r="N80" s="1261"/>
      <c r="O80" s="2571"/>
      <c r="P80" s="2571"/>
      <c r="Q80" s="2571"/>
      <c r="R80" s="2571"/>
      <c r="S80" s="2571"/>
      <c r="T80" s="2571"/>
      <c r="U80" s="2571"/>
      <c r="V80" s="2571"/>
      <c r="W80" s="2571"/>
      <c r="X80" s="2571"/>
      <c r="Y80" s="2571"/>
      <c r="Z80" s="2571"/>
    </row>
    <row r="81" spans="1:26" ht="16.5" customHeight="1">
      <c r="A81" s="270"/>
      <c r="B81" s="270"/>
      <c r="C81" s="2662" t="s">
        <v>347</v>
      </c>
      <c r="D81" s="1387"/>
      <c r="E81" s="1387"/>
      <c r="F81" s="1387"/>
      <c r="G81" s="1387"/>
      <c r="H81" s="365"/>
      <c r="I81" s="364" t="e">
        <f>ROUND(H79*G79/G81,2)</f>
        <v>#DIV/0!</v>
      </c>
      <c r="J81" s="198" t="s">
        <v>170</v>
      </c>
      <c r="K81" s="1835"/>
      <c r="L81" s="444">
        <f>IF(OR(ISBLANK(K81),K81=0,H79=0,ISBLANK(H79)),,ROUND(K81+$L$5,2))</f>
        <v>0</v>
      </c>
      <c r="M81" s="566" t="e">
        <f>ROUND(I81*L81,2)</f>
        <v>#DIV/0!</v>
      </c>
      <c r="N81" s="1840" t="e">
        <f t="shared" ref="N81:N82" si="24">ROUND(L81/G81,4)</f>
        <v>#DIV/0!</v>
      </c>
      <c r="O81" s="2571"/>
      <c r="P81" s="2571"/>
      <c r="Q81" s="2571"/>
      <c r="R81" s="2571"/>
      <c r="S81" s="2571"/>
      <c r="T81" s="2571"/>
      <c r="U81" s="2571"/>
      <c r="V81" s="2571"/>
      <c r="W81" s="2571"/>
      <c r="X81" s="2571"/>
      <c r="Y81" s="2571"/>
      <c r="Z81" s="2571"/>
    </row>
    <row r="82" spans="1:26" ht="16.5" customHeight="1">
      <c r="A82" s="146">
        <v>46026</v>
      </c>
      <c r="B82" s="147" t="s">
        <v>4451</v>
      </c>
      <c r="C82" s="155" t="s">
        <v>4452</v>
      </c>
      <c r="D82" s="155" t="s">
        <v>4453</v>
      </c>
      <c r="E82" s="408"/>
      <c r="F82" s="224" t="s">
        <v>4450</v>
      </c>
      <c r="G82" s="155">
        <v>1000</v>
      </c>
      <c r="H82" s="2648">
        <v>50</v>
      </c>
      <c r="I82" s="155">
        <f>ROUND(H82*G82/G82,2)</f>
        <v>50</v>
      </c>
      <c r="J82" s="155" t="s">
        <v>170</v>
      </c>
      <c r="K82" s="156"/>
      <c r="L82" s="165">
        <f>IF(OR(ISBLANK(K82),K82=0,H82=0,ISBLANK(H82)),,ROUND(K82+$L$5,2))</f>
        <v>0</v>
      </c>
      <c r="M82" s="555">
        <f>ROUND(L82*I82,2)</f>
        <v>0</v>
      </c>
      <c r="N82" s="1258">
        <f t="shared" si="24"/>
        <v>0</v>
      </c>
      <c r="O82" s="2571"/>
      <c r="P82" s="2571"/>
      <c r="Q82" s="2571"/>
      <c r="R82" s="2571"/>
      <c r="S82" s="2571"/>
      <c r="T82" s="2571"/>
      <c r="U82" s="2571"/>
      <c r="V82" s="2571"/>
      <c r="W82" s="2571"/>
      <c r="X82" s="2571"/>
      <c r="Y82" s="2571"/>
      <c r="Z82" s="2571"/>
    </row>
    <row r="83" spans="1:26" ht="16.5" customHeight="1">
      <c r="A83" s="701"/>
      <c r="B83" s="356"/>
      <c r="C83" s="154" t="s">
        <v>344</v>
      </c>
      <c r="D83" s="166"/>
      <c r="E83" s="851"/>
      <c r="F83" s="1456"/>
      <c r="G83" s="356"/>
      <c r="H83" s="2228"/>
      <c r="I83" s="356"/>
      <c r="J83" s="356"/>
      <c r="K83" s="868"/>
      <c r="L83" s="304"/>
      <c r="M83" s="326"/>
      <c r="N83" s="1261"/>
      <c r="O83" s="2571"/>
      <c r="P83" s="2571"/>
      <c r="Q83" s="2571"/>
      <c r="R83" s="2571"/>
      <c r="S83" s="2571"/>
      <c r="T83" s="2571"/>
      <c r="U83" s="2571"/>
      <c r="V83" s="2571"/>
      <c r="W83" s="2571"/>
      <c r="X83" s="2571"/>
      <c r="Y83" s="2571"/>
      <c r="Z83" s="2571"/>
    </row>
    <row r="84" spans="1:26" ht="16.5" customHeight="1">
      <c r="A84" s="270"/>
      <c r="B84" s="270" t="s">
        <v>4374</v>
      </c>
      <c r="C84" s="2662" t="s">
        <v>347</v>
      </c>
      <c r="D84" s="1387"/>
      <c r="E84" s="1387"/>
      <c r="F84" s="1387"/>
      <c r="G84" s="1387"/>
      <c r="H84" s="365"/>
      <c r="I84" s="364" t="e">
        <f>ROUND(H82*G82/G84,2)</f>
        <v>#DIV/0!</v>
      </c>
      <c r="J84" s="270" t="s">
        <v>170</v>
      </c>
      <c r="K84" s="1239"/>
      <c r="L84" s="246">
        <f>IF(OR(ISBLANK(K84),K84=0,H82=0,ISBLANK(H82)),,ROUND(K84+$L$5,2))</f>
        <v>0</v>
      </c>
      <c r="M84" s="566" t="e">
        <f>ROUND(I84*L84,2)</f>
        <v>#DIV/0!</v>
      </c>
      <c r="N84" s="1840" t="e">
        <f t="shared" ref="N84:N87" si="25">ROUND(L84/G84,4)</f>
        <v>#DIV/0!</v>
      </c>
      <c r="O84" s="2571"/>
      <c r="P84" s="2571"/>
      <c r="Q84" s="2571"/>
      <c r="R84" s="2571"/>
      <c r="S84" s="2571"/>
      <c r="T84" s="2571"/>
      <c r="U84" s="2571"/>
      <c r="V84" s="2571"/>
      <c r="W84" s="2571"/>
      <c r="X84" s="2571"/>
      <c r="Y84" s="2571"/>
      <c r="Z84" s="2571"/>
    </row>
    <row r="85" spans="1:26" ht="16.5" customHeight="1">
      <c r="A85" s="146">
        <v>46027</v>
      </c>
      <c r="B85" s="147" t="s">
        <v>4454</v>
      </c>
      <c r="C85" s="155" t="s">
        <v>4455</v>
      </c>
      <c r="D85" s="166" t="s">
        <v>4456</v>
      </c>
      <c r="E85" s="408"/>
      <c r="F85" s="152">
        <v>1000</v>
      </c>
      <c r="G85" s="155">
        <v>1000</v>
      </c>
      <c r="H85" s="2648">
        <v>10</v>
      </c>
      <c r="I85" s="155">
        <f>ROUND(H85*G85/G85,2)</f>
        <v>10</v>
      </c>
      <c r="J85" s="155" t="s">
        <v>170</v>
      </c>
      <c r="K85" s="156"/>
      <c r="L85" s="165">
        <f>IF(OR(ISBLANK(K85),K85=0,H85=0,ISBLANK(H85)),,ROUND(K85+$L$5,2))</f>
        <v>0</v>
      </c>
      <c r="M85" s="555">
        <f t="shared" ref="M85:M87" si="26">ROUND(L85*I85,2)</f>
        <v>0</v>
      </c>
      <c r="N85" s="1258">
        <f t="shared" si="25"/>
        <v>0</v>
      </c>
      <c r="O85" s="2571"/>
      <c r="P85" s="2571"/>
      <c r="Q85" s="2571"/>
      <c r="R85" s="2571"/>
      <c r="S85" s="2571"/>
      <c r="T85" s="2571"/>
      <c r="U85" s="2571"/>
      <c r="V85" s="2571"/>
      <c r="W85" s="2571"/>
      <c r="X85" s="2571"/>
      <c r="Y85" s="2571"/>
      <c r="Z85" s="2571"/>
    </row>
    <row r="86" spans="1:26" ht="16.5" customHeight="1">
      <c r="A86" s="166"/>
      <c r="B86" s="166" t="s">
        <v>4457</v>
      </c>
      <c r="C86" s="1026" t="s">
        <v>4458</v>
      </c>
      <c r="D86" s="155"/>
      <c r="E86" s="691"/>
      <c r="F86" s="168">
        <v>2000</v>
      </c>
      <c r="G86" s="166">
        <v>2000</v>
      </c>
      <c r="H86" s="1738"/>
      <c r="I86" s="166">
        <f t="shared" ref="I86:I87" si="27">ROUND($H$85*$G$85/G86,2)</f>
        <v>5</v>
      </c>
      <c r="J86" s="155" t="s">
        <v>170</v>
      </c>
      <c r="K86" s="170"/>
      <c r="L86" s="230">
        <f>IF(OR(ISBLANK(H85),H85=0,K86=0,ISBLANK(K86)),,ROUND(K86+$L$5,2))</f>
        <v>0</v>
      </c>
      <c r="M86" s="555">
        <f t="shared" si="26"/>
        <v>0</v>
      </c>
      <c r="N86" s="1258">
        <f t="shared" si="25"/>
        <v>0</v>
      </c>
      <c r="O86" s="2571"/>
      <c r="P86" s="2571"/>
      <c r="Q86" s="2571"/>
      <c r="R86" s="2571"/>
      <c r="S86" s="2571"/>
      <c r="T86" s="2571"/>
      <c r="U86" s="2571"/>
      <c r="V86" s="2571"/>
      <c r="W86" s="2571"/>
      <c r="X86" s="2571"/>
      <c r="Y86" s="2571"/>
      <c r="Z86" s="2571"/>
    </row>
    <row r="87" spans="1:26" ht="16.5" customHeight="1">
      <c r="A87" s="228"/>
      <c r="B87" s="228"/>
      <c r="C87" s="1026" t="s">
        <v>4459</v>
      </c>
      <c r="D87" s="166"/>
      <c r="E87" s="691"/>
      <c r="F87" s="168">
        <v>1000</v>
      </c>
      <c r="G87" s="166">
        <v>1000</v>
      </c>
      <c r="H87" s="1738"/>
      <c r="I87" s="155">
        <f t="shared" si="27"/>
        <v>10</v>
      </c>
      <c r="J87" s="166" t="s">
        <v>170</v>
      </c>
      <c r="K87" s="170">
        <v>0</v>
      </c>
      <c r="L87" s="230">
        <f>IF(OR(ISBLANK(K87),K87=0,H85=0,ISBLANK(H85)),,ROUND(K87+$L$5,2))</f>
        <v>0</v>
      </c>
      <c r="M87" s="555">
        <f t="shared" si="26"/>
        <v>0</v>
      </c>
      <c r="N87" s="1258">
        <f t="shared" si="25"/>
        <v>0</v>
      </c>
      <c r="O87" s="2571"/>
      <c r="P87" s="2571"/>
      <c r="Q87" s="2571"/>
      <c r="R87" s="2571"/>
      <c r="S87" s="2571"/>
      <c r="T87" s="2571"/>
      <c r="U87" s="2571"/>
      <c r="V87" s="2571"/>
      <c r="W87" s="2571"/>
      <c r="X87" s="2571"/>
      <c r="Y87" s="2571"/>
      <c r="Z87" s="2571"/>
    </row>
    <row r="88" spans="1:26" ht="16.5" customHeight="1">
      <c r="A88" s="701"/>
      <c r="B88" s="228"/>
      <c r="C88" s="154" t="s">
        <v>344</v>
      </c>
      <c r="D88" s="166"/>
      <c r="E88" s="851"/>
      <c r="F88" s="1456"/>
      <c r="G88" s="356"/>
      <c r="H88" s="1738"/>
      <c r="I88" s="166"/>
      <c r="J88" s="356"/>
      <c r="K88" s="868"/>
      <c r="L88" s="304"/>
      <c r="M88" s="326"/>
      <c r="N88" s="1261"/>
      <c r="O88" s="2571"/>
      <c r="P88" s="2571"/>
      <c r="Q88" s="2571"/>
      <c r="R88" s="2571"/>
      <c r="S88" s="2571"/>
      <c r="T88" s="2571"/>
      <c r="U88" s="2571"/>
      <c r="V88" s="2571"/>
      <c r="W88" s="2571"/>
      <c r="X88" s="2571"/>
      <c r="Y88" s="2571"/>
      <c r="Z88" s="2571"/>
    </row>
    <row r="89" spans="1:26" ht="16.5" customHeight="1">
      <c r="A89" s="228"/>
      <c r="B89" s="228"/>
      <c r="C89" s="2092" t="s">
        <v>347</v>
      </c>
      <c r="D89" s="691"/>
      <c r="E89" s="691"/>
      <c r="F89" s="691">
        <v>0</v>
      </c>
      <c r="G89" s="691">
        <v>0</v>
      </c>
      <c r="H89" s="1738"/>
      <c r="I89" s="166" t="e">
        <f>ROUND(H85*G85/G89,2)</f>
        <v>#DIV/0!</v>
      </c>
      <c r="J89" s="166" t="s">
        <v>170</v>
      </c>
      <c r="K89" s="170">
        <v>0</v>
      </c>
      <c r="L89" s="230">
        <f>IF(OR(ISBLANK(K89),K89=0,H85=0,ISBLANK(H85)),,ROUND(K89+$L$5,2))</f>
        <v>0</v>
      </c>
      <c r="M89" s="555" t="e">
        <f t="shared" ref="M89:M91" si="28">ROUND(L89*I89,2)</f>
        <v>#DIV/0!</v>
      </c>
      <c r="N89" s="1258" t="e">
        <f t="shared" ref="N89:N91" si="29">ROUND(L89/G89,4)</f>
        <v>#DIV/0!</v>
      </c>
      <c r="O89" s="2571"/>
      <c r="P89" s="2571"/>
      <c r="Q89" s="2571"/>
      <c r="R89" s="2571"/>
      <c r="S89" s="2571"/>
      <c r="T89" s="2571"/>
      <c r="U89" s="2571"/>
      <c r="V89" s="2571"/>
      <c r="W89" s="2571"/>
      <c r="X89" s="2571"/>
      <c r="Y89" s="2571"/>
      <c r="Z89" s="2571"/>
    </row>
    <row r="90" spans="1:26" ht="16.5" customHeight="1">
      <c r="A90" s="198"/>
      <c r="B90" s="270"/>
      <c r="C90" s="572" t="s">
        <v>4460</v>
      </c>
      <c r="D90" s="198"/>
      <c r="E90" s="1237"/>
      <c r="F90" s="243">
        <v>1000</v>
      </c>
      <c r="G90" s="198">
        <v>1000</v>
      </c>
      <c r="H90" s="1746"/>
      <c r="I90" s="198">
        <f>ROUND($H$85*$G$85/G90,2)</f>
        <v>10</v>
      </c>
      <c r="J90" s="198" t="s">
        <v>3966</v>
      </c>
      <c r="K90" s="1239"/>
      <c r="L90" s="271">
        <f>IF(OR(ISBLANK(K90),K90=0,H85=0,ISBLANK(H85)),,ROUND(K90+$L$5,2))</f>
        <v>0</v>
      </c>
      <c r="M90" s="738">
        <f t="shared" si="28"/>
        <v>0</v>
      </c>
      <c r="N90" s="1840">
        <f t="shared" si="29"/>
        <v>0</v>
      </c>
      <c r="O90" s="2571"/>
      <c r="P90" s="2571"/>
      <c r="Q90" s="2571"/>
      <c r="R90" s="2571"/>
      <c r="S90" s="2571"/>
      <c r="T90" s="2571"/>
      <c r="U90" s="2571"/>
      <c r="V90" s="2571"/>
      <c r="W90" s="2571"/>
      <c r="X90" s="2571"/>
      <c r="Y90" s="2571"/>
      <c r="Z90" s="2571"/>
    </row>
    <row r="91" spans="1:26" ht="16.5" customHeight="1">
      <c r="A91" s="146">
        <v>46028</v>
      </c>
      <c r="B91" s="147" t="s">
        <v>4461</v>
      </c>
      <c r="C91" s="155" t="s">
        <v>4462</v>
      </c>
      <c r="D91" s="356"/>
      <c r="E91" s="408"/>
      <c r="F91" s="152">
        <v>960</v>
      </c>
      <c r="G91" s="155">
        <v>960</v>
      </c>
      <c r="H91" s="2655">
        <v>100</v>
      </c>
      <c r="I91" s="155">
        <f>ROUND(H91*G91/G91,2)</f>
        <v>100</v>
      </c>
      <c r="J91" s="155" t="s">
        <v>170</v>
      </c>
      <c r="K91" s="156"/>
      <c r="L91" s="165">
        <f>IF(OR(ISBLANK(K91),K91=0,H91=0,ISBLANK(H91)),,ROUND(K91+$L$5,2))</f>
        <v>0</v>
      </c>
      <c r="M91" s="555">
        <f t="shared" si="28"/>
        <v>0</v>
      </c>
      <c r="N91" s="1258">
        <f t="shared" si="29"/>
        <v>0</v>
      </c>
      <c r="O91" s="2571"/>
      <c r="P91" s="2571"/>
      <c r="Q91" s="2571"/>
      <c r="R91" s="2571"/>
      <c r="S91" s="2571"/>
      <c r="T91" s="2571"/>
      <c r="U91" s="2571"/>
      <c r="V91" s="2571"/>
      <c r="W91" s="2571"/>
      <c r="X91" s="2571"/>
      <c r="Y91" s="2571"/>
      <c r="Z91" s="2571"/>
    </row>
    <row r="92" spans="1:26" ht="16.5" customHeight="1">
      <c r="A92" s="198"/>
      <c r="B92" s="198"/>
      <c r="C92" s="905"/>
      <c r="D92" s="270"/>
      <c r="E92" s="905"/>
      <c r="F92" s="1195"/>
      <c r="G92" s="905"/>
      <c r="H92" s="2667"/>
      <c r="I92" s="905"/>
      <c r="J92" s="905"/>
      <c r="K92" s="443"/>
      <c r="L92" s="443"/>
      <c r="M92" s="1197"/>
      <c r="N92" s="2647"/>
      <c r="O92" s="2571"/>
      <c r="P92" s="2571"/>
      <c r="Q92" s="2571"/>
      <c r="R92" s="2571"/>
      <c r="S92" s="2571"/>
      <c r="T92" s="2571"/>
      <c r="U92" s="2571"/>
      <c r="V92" s="2571"/>
      <c r="W92" s="2571"/>
      <c r="X92" s="2571"/>
      <c r="Y92" s="2571"/>
      <c r="Z92" s="2571"/>
    </row>
    <row r="93" spans="1:26" ht="16.5" customHeight="1">
      <c r="A93" s="146">
        <v>46029</v>
      </c>
      <c r="B93" s="147" t="s">
        <v>4463</v>
      </c>
      <c r="C93" s="155" t="s">
        <v>4464</v>
      </c>
      <c r="D93" s="148"/>
      <c r="E93" s="408"/>
      <c r="F93" s="2668">
        <v>144</v>
      </c>
      <c r="G93" s="155">
        <v>144</v>
      </c>
      <c r="H93" s="2648">
        <v>20</v>
      </c>
      <c r="I93" s="155">
        <f>ROUND(H93*G93/G93,2)</f>
        <v>20</v>
      </c>
      <c r="J93" s="155" t="s">
        <v>170</v>
      </c>
      <c r="K93" s="156"/>
      <c r="L93" s="165">
        <f>IF(OR(ISBLANK(K93),K93=0,H93=0,ISBLANK(H93)),,ROUND(K93+$L$5,2))</f>
        <v>0</v>
      </c>
      <c r="M93" s="555">
        <f>ROUND(L93*I93,2)</f>
        <v>0</v>
      </c>
      <c r="N93" s="1258">
        <f>ROUND(L93/G93,4)</f>
        <v>0</v>
      </c>
      <c r="O93" s="2571"/>
      <c r="P93" s="2571"/>
      <c r="Q93" s="2571"/>
      <c r="R93" s="2571"/>
      <c r="S93" s="2571"/>
      <c r="T93" s="2571"/>
      <c r="U93" s="2571"/>
      <c r="V93" s="2571"/>
      <c r="W93" s="2571"/>
      <c r="X93" s="2571"/>
      <c r="Y93" s="2571"/>
      <c r="Z93" s="2571"/>
    </row>
    <row r="94" spans="1:26" ht="16.5" customHeight="1">
      <c r="A94" s="701"/>
      <c r="B94" s="356" t="s">
        <v>4465</v>
      </c>
      <c r="C94" s="154" t="s">
        <v>344</v>
      </c>
      <c r="D94" s="73"/>
      <c r="E94" s="851"/>
      <c r="F94" s="2669"/>
      <c r="G94" s="356"/>
      <c r="H94" s="2228"/>
      <c r="I94" s="166"/>
      <c r="J94" s="356"/>
      <c r="K94" s="868"/>
      <c r="L94" s="304"/>
      <c r="M94" s="326"/>
      <c r="N94" s="1261"/>
      <c r="O94" s="2571"/>
      <c r="P94" s="2571"/>
      <c r="Q94" s="2571"/>
      <c r="R94" s="2571"/>
      <c r="S94" s="2571"/>
      <c r="T94" s="2571"/>
      <c r="U94" s="2571"/>
      <c r="V94" s="2571"/>
      <c r="W94" s="2571"/>
      <c r="X94" s="2571"/>
      <c r="Y94" s="2571"/>
      <c r="Z94" s="2571"/>
    </row>
    <row r="95" spans="1:26" ht="16.5" customHeight="1">
      <c r="A95" s="270"/>
      <c r="B95" s="270"/>
      <c r="C95" s="2662" t="s">
        <v>347</v>
      </c>
      <c r="D95" s="1387"/>
      <c r="E95" s="1387"/>
      <c r="F95" s="1387"/>
      <c r="G95" s="1387"/>
      <c r="H95" s="365"/>
      <c r="I95" s="364" t="e">
        <f>ROUND(H93*G93/G95,2)</f>
        <v>#DIV/0!</v>
      </c>
      <c r="J95" s="270" t="s">
        <v>170</v>
      </c>
      <c r="K95" s="1239"/>
      <c r="L95" s="246">
        <f>IF(OR(ISBLANK(K95),K95=0,H93=0,ISBLANK(H93)),,ROUND(K95+$L$5,2))</f>
        <v>0</v>
      </c>
      <c r="M95" s="566" t="e">
        <f>ROUND(I95*L95,2)</f>
        <v>#DIV/0!</v>
      </c>
      <c r="N95" s="1840" t="e">
        <f>ROUND(L95/G95,4)</f>
        <v>#DIV/0!</v>
      </c>
      <c r="O95" s="2571"/>
      <c r="P95" s="2571"/>
      <c r="Q95" s="2571"/>
      <c r="R95" s="2571"/>
      <c r="S95" s="2571"/>
      <c r="T95" s="2571"/>
      <c r="U95" s="2571"/>
      <c r="V95" s="2571"/>
      <c r="W95" s="2571"/>
      <c r="X95" s="2571"/>
      <c r="Y95" s="2571"/>
      <c r="Z95" s="2571"/>
    </row>
    <row r="96" spans="1:26" ht="16.5" customHeight="1">
      <c r="A96" s="504">
        <v>46030</v>
      </c>
      <c r="B96" s="147" t="s">
        <v>4466</v>
      </c>
      <c r="C96" s="154" t="s">
        <v>344</v>
      </c>
      <c r="D96" s="73"/>
      <c r="E96" s="851"/>
      <c r="F96" s="224" t="s">
        <v>4467</v>
      </c>
      <c r="G96" s="155">
        <v>1000</v>
      </c>
      <c r="H96" s="2648">
        <v>400</v>
      </c>
      <c r="I96" s="155">
        <f>ROUND(H96*G96/G96,2)</f>
        <v>400</v>
      </c>
      <c r="J96" s="155" t="s">
        <v>170</v>
      </c>
      <c r="K96" s="235"/>
      <c r="L96" s="165"/>
      <c r="M96" s="555"/>
      <c r="N96" s="1258"/>
      <c r="O96" s="2571"/>
      <c r="P96" s="2571"/>
      <c r="Q96" s="2571"/>
      <c r="R96" s="2571"/>
      <c r="S96" s="2571"/>
      <c r="T96" s="2571"/>
      <c r="U96" s="2571"/>
      <c r="V96" s="2571"/>
      <c r="W96" s="2571"/>
      <c r="X96" s="2571"/>
      <c r="Y96" s="2571"/>
      <c r="Z96" s="2571"/>
    </row>
    <row r="97" spans="1:26" ht="16.5" customHeight="1">
      <c r="A97" s="228"/>
      <c r="B97" s="270" t="s">
        <v>4468</v>
      </c>
      <c r="C97" s="2092" t="s">
        <v>347</v>
      </c>
      <c r="D97" s="1387"/>
      <c r="E97" s="1387"/>
      <c r="F97" s="1387"/>
      <c r="G97" s="1387"/>
      <c r="H97" s="365"/>
      <c r="I97" s="364" t="e">
        <f>ROUND(H96*G96/G97,2)</f>
        <v>#DIV/0!</v>
      </c>
      <c r="J97" s="270" t="s">
        <v>170</v>
      </c>
      <c r="K97" s="1239"/>
      <c r="L97" s="246">
        <f>IF(OR(ISBLANK(H96),H96=0,G97=0,ISBLANK(G97)),,ROUND(K97+$L$5,2))</f>
        <v>0</v>
      </c>
      <c r="M97" s="566" t="e">
        <f>ROUND(I97*L97,2)</f>
        <v>#DIV/0!</v>
      </c>
      <c r="N97" s="1840" t="e">
        <f t="shared" ref="N97:N98" si="30">ROUND(L97/G97,4)</f>
        <v>#DIV/0!</v>
      </c>
      <c r="O97" s="2571"/>
      <c r="P97" s="2571"/>
      <c r="Q97" s="2571"/>
      <c r="R97" s="2571"/>
      <c r="S97" s="2571"/>
      <c r="T97" s="2571"/>
      <c r="U97" s="2571"/>
      <c r="V97" s="2571"/>
      <c r="W97" s="2571"/>
      <c r="X97" s="2571"/>
      <c r="Y97" s="2571"/>
      <c r="Z97" s="2571"/>
    </row>
    <row r="98" spans="1:26" ht="15" customHeight="1">
      <c r="A98" s="253">
        <v>46031</v>
      </c>
      <c r="B98" s="254" t="s">
        <v>4469</v>
      </c>
      <c r="C98" s="255" t="s">
        <v>4470</v>
      </c>
      <c r="D98" s="73"/>
      <c r="E98" s="408"/>
      <c r="F98" s="152">
        <v>1000</v>
      </c>
      <c r="G98" s="152">
        <v>1000</v>
      </c>
      <c r="H98" s="2648">
        <v>1000</v>
      </c>
      <c r="I98" s="155">
        <f>ROUND(H98*G98/G98,2)</f>
        <v>1000</v>
      </c>
      <c r="J98" s="155" t="s">
        <v>170</v>
      </c>
      <c r="K98" s="156"/>
      <c r="L98" s="165">
        <f>IF(OR(ISBLANK(K98),K98=0,H98=0,ISBLANK(H98)),,ROUND(K98+$L$5,2))</f>
        <v>0</v>
      </c>
      <c r="M98" s="555">
        <f>ROUND(L98*I98,2)</f>
        <v>0</v>
      </c>
      <c r="N98" s="1258">
        <f t="shared" si="30"/>
        <v>0</v>
      </c>
      <c r="O98" s="2571"/>
      <c r="P98" s="2571"/>
      <c r="Q98" s="2571"/>
      <c r="R98" s="2571"/>
      <c r="S98" s="2571"/>
      <c r="T98" s="2571"/>
      <c r="U98" s="2571"/>
      <c r="V98" s="2571"/>
      <c r="W98" s="2571"/>
      <c r="X98" s="2571"/>
      <c r="Y98" s="2571"/>
      <c r="Z98" s="2571"/>
    </row>
    <row r="99" spans="1:26" ht="15" customHeight="1">
      <c r="A99" s="701"/>
      <c r="B99" s="356" t="s">
        <v>4471</v>
      </c>
      <c r="C99" s="154" t="s">
        <v>344</v>
      </c>
      <c r="D99" s="73"/>
      <c r="E99" s="851"/>
      <c r="F99" s="152"/>
      <c r="G99" s="152"/>
      <c r="H99" s="2228"/>
      <c r="I99" s="166"/>
      <c r="J99" s="155"/>
      <c r="K99" s="868"/>
      <c r="L99" s="304"/>
      <c r="M99" s="326"/>
      <c r="N99" s="1261"/>
      <c r="O99" s="2571"/>
      <c r="P99" s="2571"/>
      <c r="Q99" s="2571"/>
      <c r="R99" s="2571"/>
      <c r="S99" s="2571"/>
      <c r="T99" s="2571"/>
      <c r="U99" s="2571"/>
      <c r="V99" s="2571"/>
      <c r="W99" s="2571"/>
      <c r="X99" s="2571"/>
      <c r="Y99" s="2571"/>
      <c r="Z99" s="2571"/>
    </row>
    <row r="100" spans="1:26" ht="15" customHeight="1">
      <c r="A100" s="270"/>
      <c r="B100" s="270" t="s">
        <v>4472</v>
      </c>
      <c r="C100" s="2662" t="s">
        <v>347</v>
      </c>
      <c r="D100" s="1387"/>
      <c r="E100" s="1387"/>
      <c r="F100" s="1387"/>
      <c r="G100" s="1387"/>
      <c r="H100" s="365"/>
      <c r="I100" s="364" t="e">
        <f>ROUND(H98*G98/G100,2)</f>
        <v>#DIV/0!</v>
      </c>
      <c r="J100" s="270" t="s">
        <v>170</v>
      </c>
      <c r="K100" s="1239"/>
      <c r="L100" s="246">
        <f>IF(OR(ISBLANK(K100),K100=0,H98=0,ISBLANK(H98)),,ROUND(K100+$L$5,2))</f>
        <v>0</v>
      </c>
      <c r="M100" s="566" t="e">
        <f>ROUND(I100*L100,2)</f>
        <v>#DIV/0!</v>
      </c>
      <c r="N100" s="1840" t="e">
        <f>ROUND(L100/G100,4)</f>
        <v>#DIV/0!</v>
      </c>
      <c r="O100" s="2571"/>
      <c r="P100" s="2571"/>
      <c r="Q100" s="2571"/>
      <c r="R100" s="2571"/>
      <c r="S100" s="2571"/>
      <c r="T100" s="2571"/>
      <c r="U100" s="2571"/>
      <c r="V100" s="2571"/>
      <c r="W100" s="2571"/>
      <c r="X100" s="2571"/>
      <c r="Y100" s="2571"/>
      <c r="Z100" s="2571"/>
    </row>
    <row r="101" spans="1:26" ht="15" customHeight="1">
      <c r="A101" s="504">
        <v>46032</v>
      </c>
      <c r="B101" s="1614" t="s">
        <v>4473</v>
      </c>
      <c r="C101" s="154" t="s">
        <v>344</v>
      </c>
      <c r="D101" s="155"/>
      <c r="E101" s="851"/>
      <c r="F101" s="152">
        <v>1000</v>
      </c>
      <c r="G101" s="155">
        <v>1000</v>
      </c>
      <c r="H101" s="2648">
        <v>500</v>
      </c>
      <c r="I101" s="155">
        <f>ROUND(H101*G101/G101,2)</f>
        <v>500</v>
      </c>
      <c r="J101" s="155" t="s">
        <v>170</v>
      </c>
      <c r="K101" s="235"/>
      <c r="L101" s="165"/>
      <c r="M101" s="555"/>
      <c r="N101" s="1258"/>
      <c r="O101" s="2571"/>
      <c r="P101" s="2571"/>
      <c r="Q101" s="2571"/>
      <c r="R101" s="2571"/>
      <c r="S101" s="2571"/>
      <c r="T101" s="2571"/>
      <c r="U101" s="2571"/>
      <c r="V101" s="2571"/>
      <c r="W101" s="2571"/>
      <c r="X101" s="2571"/>
      <c r="Y101" s="2571"/>
      <c r="Z101" s="2571"/>
    </row>
    <row r="102" spans="1:26" ht="15" customHeight="1">
      <c r="A102" s="166"/>
      <c r="B102" s="166"/>
      <c r="C102" s="2092" t="s">
        <v>347</v>
      </c>
      <c r="D102" s="691"/>
      <c r="E102" s="691"/>
      <c r="F102" s="691"/>
      <c r="G102" s="691"/>
      <c r="H102" s="398"/>
      <c r="I102" s="154" t="e">
        <f>ROUND(H101*G101/G102,2)</f>
        <v>#DIV/0!</v>
      </c>
      <c r="J102" s="166" t="s">
        <v>170</v>
      </c>
      <c r="K102" s="170"/>
      <c r="L102" s="171">
        <f>IF(OR(ISBLANK(H101),H101=0,G102=0,ISBLANK(G102)),,ROUND(K102+$L$5,2))</f>
        <v>0</v>
      </c>
      <c r="M102" s="165" t="e">
        <f>ROUND(I102*L102,2)</f>
        <v>#DIV/0!</v>
      </c>
      <c r="N102" s="1258" t="e">
        <f>ROUND(L102/G102,4)</f>
        <v>#DIV/0!</v>
      </c>
      <c r="O102" s="2571"/>
      <c r="P102" s="2571"/>
      <c r="Q102" s="2571"/>
      <c r="R102" s="2571"/>
      <c r="S102" s="2571"/>
      <c r="T102" s="2571"/>
      <c r="U102" s="2571"/>
      <c r="V102" s="2571"/>
      <c r="W102" s="2571"/>
      <c r="X102" s="2571"/>
      <c r="Y102" s="2571"/>
      <c r="Z102" s="2571"/>
    </row>
    <row r="103" spans="1:26" ht="15" customHeight="1">
      <c r="A103" s="198"/>
      <c r="B103" s="198" t="s">
        <v>4474</v>
      </c>
      <c r="C103" s="2588"/>
      <c r="D103" s="113"/>
      <c r="E103" s="905"/>
      <c r="F103" s="905"/>
      <c r="G103" s="905"/>
      <c r="H103" s="1599"/>
      <c r="I103" s="518"/>
      <c r="J103" s="905"/>
      <c r="K103" s="443"/>
      <c r="L103" s="1327"/>
      <c r="M103" s="443"/>
      <c r="N103" s="2647"/>
      <c r="O103" s="2571"/>
      <c r="P103" s="2571"/>
      <c r="Q103" s="2571"/>
      <c r="R103" s="2571"/>
      <c r="S103" s="2571"/>
      <c r="T103" s="2571"/>
      <c r="U103" s="2571"/>
      <c r="V103" s="2571"/>
      <c r="W103" s="2571"/>
      <c r="X103" s="2571"/>
      <c r="Y103" s="2571"/>
      <c r="Z103" s="2571"/>
    </row>
    <row r="104" spans="1:26" ht="15" customHeight="1">
      <c r="A104" s="253">
        <v>46033</v>
      </c>
      <c r="B104" s="254" t="s">
        <v>4475</v>
      </c>
      <c r="C104" s="255" t="s">
        <v>4476</v>
      </c>
      <c r="D104" s="73"/>
      <c r="E104" s="408"/>
      <c r="F104" s="311">
        <v>1000</v>
      </c>
      <c r="G104" s="311">
        <v>1000</v>
      </c>
      <c r="H104" s="2648"/>
      <c r="I104" s="155">
        <f>ROUND(H104*G104/G104,2)</f>
        <v>0</v>
      </c>
      <c r="J104" s="155" t="s">
        <v>170</v>
      </c>
      <c r="K104" s="156"/>
      <c r="L104" s="165">
        <f>IF(OR(ISBLANK(K104),K104=0,H104=0,ISBLANK(H104)),,ROUND(K104+$L$5,2))</f>
        <v>0</v>
      </c>
      <c r="M104" s="555">
        <f>ROUND(L104*I104,2)</f>
        <v>0</v>
      </c>
      <c r="N104" s="1258">
        <f>ROUND(L104/G104,4)</f>
        <v>0</v>
      </c>
      <c r="O104" s="2571"/>
      <c r="P104" s="2571"/>
      <c r="Q104" s="2571"/>
      <c r="R104" s="2571"/>
      <c r="S104" s="2571"/>
      <c r="T104" s="2571"/>
      <c r="U104" s="2571"/>
      <c r="V104" s="2571"/>
      <c r="W104" s="2571"/>
      <c r="X104" s="2571"/>
      <c r="Y104" s="2571"/>
      <c r="Z104" s="2571"/>
    </row>
    <row r="105" spans="1:26" ht="15" customHeight="1">
      <c r="A105" s="154"/>
      <c r="B105" s="166"/>
      <c r="C105" s="154" t="s">
        <v>344</v>
      </c>
      <c r="D105" s="73"/>
      <c r="E105" s="851"/>
      <c r="F105" s="895"/>
      <c r="G105" s="895"/>
      <c r="H105" s="2228"/>
      <c r="I105" s="166"/>
      <c r="J105" s="356"/>
      <c r="K105" s="868"/>
      <c r="L105" s="304"/>
      <c r="M105" s="326"/>
      <c r="N105" s="1261"/>
      <c r="O105" s="2571"/>
      <c r="P105" s="2571"/>
      <c r="Q105" s="2571"/>
      <c r="R105" s="2571"/>
      <c r="S105" s="2571"/>
      <c r="T105" s="2571"/>
      <c r="U105" s="2571"/>
      <c r="V105" s="2571"/>
      <c r="W105" s="2571"/>
      <c r="X105" s="2571"/>
      <c r="Y105" s="2571"/>
      <c r="Z105" s="2571"/>
    </row>
    <row r="106" spans="1:26" ht="15" customHeight="1">
      <c r="A106" s="198"/>
      <c r="B106" s="198" t="s">
        <v>4474</v>
      </c>
      <c r="C106" s="2662" t="s">
        <v>347</v>
      </c>
      <c r="D106" s="1387"/>
      <c r="E106" s="1387"/>
      <c r="F106" s="1387"/>
      <c r="G106" s="1387"/>
      <c r="H106" s="365"/>
      <c r="I106" s="364" t="e">
        <f>ROUND(H104*G104/G106,2)</f>
        <v>#DIV/0!</v>
      </c>
      <c r="J106" s="270" t="s">
        <v>170</v>
      </c>
      <c r="K106" s="1239"/>
      <c r="L106" s="246">
        <f>IF(OR(ISBLANK(K106),K106=0,H104=0,ISBLANK(H104)),,ROUND(K106+$L$5,2))</f>
        <v>0</v>
      </c>
      <c r="M106" s="566" t="e">
        <f>ROUND(I106*L106,2)</f>
        <v>#DIV/0!</v>
      </c>
      <c r="N106" s="1840" t="e">
        <f t="shared" ref="N106:N108" si="31">ROUND(L106/G106,4)</f>
        <v>#DIV/0!</v>
      </c>
      <c r="O106" s="2571"/>
      <c r="P106" s="2571"/>
      <c r="Q106" s="2571"/>
      <c r="R106" s="2571"/>
      <c r="S106" s="2571"/>
      <c r="T106" s="2571"/>
      <c r="U106" s="2571"/>
      <c r="V106" s="2571"/>
      <c r="W106" s="2571">
        <v>3</v>
      </c>
      <c r="X106" s="2571"/>
      <c r="Y106" s="2571"/>
      <c r="Z106" s="2571"/>
    </row>
    <row r="107" spans="1:26" ht="16.5" customHeight="1">
      <c r="A107" s="253">
        <v>46034</v>
      </c>
      <c r="B107" s="254" t="s">
        <v>4477</v>
      </c>
      <c r="C107" s="255" t="s">
        <v>4478</v>
      </c>
      <c r="D107" s="155"/>
      <c r="E107" s="384"/>
      <c r="F107" s="2649" t="s">
        <v>4479</v>
      </c>
      <c r="G107" s="255">
        <v>2500</v>
      </c>
      <c r="H107" s="2246">
        <v>50</v>
      </c>
      <c r="I107" s="255">
        <f>ROUND(H107*G107/G107,2)</f>
        <v>50</v>
      </c>
      <c r="J107" s="255" t="s">
        <v>170</v>
      </c>
      <c r="K107" s="313"/>
      <c r="L107" s="392">
        <f>IF(OR(ISBLANK(K107),K107=0,H107=0,ISBLANK(H107)),,ROUND(K107+$L$5,2))</f>
        <v>0</v>
      </c>
      <c r="M107" s="670">
        <f t="shared" ref="M107:M108" si="32">ROUND(L107*I107,2)</f>
        <v>0</v>
      </c>
      <c r="N107" s="2651">
        <f t="shared" si="31"/>
        <v>0</v>
      </c>
      <c r="O107" s="2571"/>
      <c r="P107" s="2571"/>
      <c r="Q107" s="2571"/>
      <c r="R107" s="2571"/>
      <c r="S107" s="2571"/>
      <c r="T107" s="2571"/>
      <c r="U107" s="2571"/>
      <c r="V107" s="2571"/>
      <c r="W107" s="2571"/>
      <c r="X107" s="2571"/>
      <c r="Y107" s="2571"/>
      <c r="Z107" s="2571"/>
    </row>
    <row r="108" spans="1:26" ht="16.5" customHeight="1">
      <c r="A108" s="504"/>
      <c r="B108" s="166"/>
      <c r="C108" s="154" t="s">
        <v>4427</v>
      </c>
      <c r="D108" s="155" t="s">
        <v>4480</v>
      </c>
      <c r="E108" s="2670"/>
      <c r="F108" s="1456" t="s">
        <v>4481</v>
      </c>
      <c r="G108" s="356">
        <v>2400</v>
      </c>
      <c r="H108" s="2228"/>
      <c r="I108" s="155">
        <f>ROUND(H107*G107/G108,2)</f>
        <v>52.08</v>
      </c>
      <c r="J108" s="356" t="s">
        <v>170</v>
      </c>
      <c r="K108" s="1201"/>
      <c r="L108" s="304">
        <f>IF(OR(ISBLANK(K108),K108=0,H107=0,ISBLANK(H107)),,ROUND(K108+$L$5,2))</f>
        <v>0</v>
      </c>
      <c r="M108" s="555">
        <f t="shared" si="32"/>
        <v>0</v>
      </c>
      <c r="N108" s="1258">
        <f t="shared" si="31"/>
        <v>0</v>
      </c>
      <c r="O108" s="2571"/>
      <c r="P108" s="2571"/>
      <c r="Q108" s="2571"/>
      <c r="R108" s="2571"/>
      <c r="S108" s="2571"/>
      <c r="T108" s="2571"/>
      <c r="U108" s="2571"/>
      <c r="V108" s="2571"/>
      <c r="W108" s="2571"/>
      <c r="X108" s="2571"/>
      <c r="Y108" s="2571"/>
      <c r="Z108" s="2571"/>
    </row>
    <row r="109" spans="1:26" ht="16.5" customHeight="1">
      <c r="A109" s="154"/>
      <c r="B109" s="166"/>
      <c r="C109" s="154" t="s">
        <v>344</v>
      </c>
      <c r="D109" s="166"/>
      <c r="E109" s="851"/>
      <c r="F109" s="1456"/>
      <c r="G109" s="356"/>
      <c r="H109" s="1738"/>
      <c r="I109" s="166"/>
      <c r="J109" s="356"/>
      <c r="K109" s="868"/>
      <c r="L109" s="304"/>
      <c r="M109" s="326"/>
      <c r="N109" s="1261"/>
      <c r="O109" s="2571"/>
      <c r="P109" s="2571"/>
      <c r="Q109" s="2571"/>
      <c r="R109" s="2571"/>
      <c r="S109" s="2571"/>
      <c r="T109" s="2571"/>
      <c r="U109" s="2571"/>
      <c r="V109" s="2571"/>
      <c r="W109" s="2571"/>
      <c r="X109" s="2571"/>
      <c r="Y109" s="2571"/>
      <c r="Z109" s="2571"/>
    </row>
    <row r="110" spans="1:26" ht="16.5" customHeight="1">
      <c r="A110" s="2671"/>
      <c r="B110" s="2671" t="s">
        <v>4482</v>
      </c>
      <c r="C110" s="2662" t="s">
        <v>347</v>
      </c>
      <c r="D110" s="1387"/>
      <c r="E110" s="1387"/>
      <c r="F110" s="1387"/>
      <c r="G110" s="1387"/>
      <c r="H110" s="365"/>
      <c r="I110" s="364" t="e">
        <f>ROUND(H107*G107/G110,2)</f>
        <v>#DIV/0!</v>
      </c>
      <c r="J110" s="270" t="s">
        <v>170</v>
      </c>
      <c r="K110" s="1239"/>
      <c r="L110" s="246">
        <f>IF(OR(ISBLANK(K110),K110=0,H107=0,ISBLANK(H107)),,ROUND(K110+$L$5,2))</f>
        <v>0</v>
      </c>
      <c r="M110" s="566" t="e">
        <f>ROUND(I110*L110,2)</f>
        <v>#DIV/0!</v>
      </c>
      <c r="N110" s="1840" t="e">
        <f t="shared" ref="N110:N114" si="33">ROUND(L110/G110,4)</f>
        <v>#DIV/0!</v>
      </c>
      <c r="O110" s="2571"/>
      <c r="P110" s="2571"/>
      <c r="Q110" s="2571"/>
      <c r="R110" s="2571"/>
      <c r="S110" s="2571"/>
      <c r="T110" s="2571"/>
      <c r="U110" s="2571"/>
      <c r="V110" s="2571"/>
      <c r="W110" s="2571"/>
      <c r="X110" s="2571"/>
      <c r="Y110" s="2571"/>
      <c r="Z110" s="2571"/>
    </row>
    <row r="111" spans="1:26" ht="16.5" customHeight="1">
      <c r="A111" s="146">
        <v>46035</v>
      </c>
      <c r="B111" s="147" t="s">
        <v>4483</v>
      </c>
      <c r="C111" s="569" t="s">
        <v>4484</v>
      </c>
      <c r="D111" s="155" t="s">
        <v>4485</v>
      </c>
      <c r="E111" s="408"/>
      <c r="F111" s="152">
        <v>2400</v>
      </c>
      <c r="G111" s="155">
        <v>2400</v>
      </c>
      <c r="H111" s="2648">
        <v>50</v>
      </c>
      <c r="I111" s="155">
        <f>ROUND(H111*G111/G111,2)</f>
        <v>50</v>
      </c>
      <c r="J111" s="155" t="s">
        <v>170</v>
      </c>
      <c r="K111" s="156"/>
      <c r="L111" s="165">
        <f>IF(OR(ISBLANK(K111),K111=0,H111=0,ISBLANK(H111)),,ROUND(K111+$L$5,2))</f>
        <v>0</v>
      </c>
      <c r="M111" s="555">
        <f t="shared" ref="M111:M114" si="34">ROUND(L111*I111,2)</f>
        <v>0</v>
      </c>
      <c r="N111" s="1258">
        <f t="shared" si="33"/>
        <v>0</v>
      </c>
      <c r="O111" s="2571"/>
      <c r="P111" s="2571"/>
      <c r="Q111" s="2571"/>
      <c r="R111" s="2571"/>
      <c r="S111" s="2571"/>
      <c r="T111" s="2571"/>
      <c r="U111" s="2571"/>
      <c r="V111" s="2571"/>
      <c r="W111" s="2571"/>
      <c r="X111" s="2571"/>
      <c r="Y111" s="2571"/>
      <c r="Z111" s="2571"/>
    </row>
    <row r="112" spans="1:26" ht="16.5" customHeight="1">
      <c r="A112" s="154"/>
      <c r="B112" s="498"/>
      <c r="C112" s="569" t="s">
        <v>4486</v>
      </c>
      <c r="D112" s="166" t="s">
        <v>4487</v>
      </c>
      <c r="E112" s="691"/>
      <c r="F112" s="152">
        <v>2500</v>
      </c>
      <c r="G112" s="155">
        <v>2500</v>
      </c>
      <c r="H112" s="2228"/>
      <c r="I112" s="166">
        <f t="shared" ref="I112:I113" si="35">ROUND($H$111*$G$111/G112,2)</f>
        <v>48</v>
      </c>
      <c r="J112" s="155" t="s">
        <v>170</v>
      </c>
      <c r="K112" s="156"/>
      <c r="L112" s="165">
        <f>IF(OR(ISBLANK(H111),H111=0,K112=0,ISBLANK(K112)),,ROUND(K112+$L$5,2))</f>
        <v>0</v>
      </c>
      <c r="M112" s="555">
        <f t="shared" si="34"/>
        <v>0</v>
      </c>
      <c r="N112" s="1258">
        <f t="shared" si="33"/>
        <v>0</v>
      </c>
      <c r="O112" s="2571"/>
      <c r="P112" s="2571"/>
      <c r="Q112" s="2571"/>
      <c r="R112" s="2571"/>
      <c r="S112" s="2571"/>
      <c r="T112" s="2571"/>
      <c r="U112" s="2571"/>
      <c r="V112" s="2571"/>
      <c r="W112" s="2571"/>
      <c r="X112" s="2571"/>
      <c r="Y112" s="2571"/>
      <c r="Z112" s="2571"/>
    </row>
    <row r="113" spans="1:26" ht="16.5" customHeight="1">
      <c r="A113" s="270"/>
      <c r="B113" s="270" t="s">
        <v>4488</v>
      </c>
      <c r="C113" s="270" t="s">
        <v>4489</v>
      </c>
      <c r="D113" s="113" t="s">
        <v>4490</v>
      </c>
      <c r="E113" s="1387"/>
      <c r="F113" s="305">
        <v>2500</v>
      </c>
      <c r="G113" s="270">
        <v>2500</v>
      </c>
      <c r="H113" s="1746"/>
      <c r="I113" s="198">
        <f t="shared" si="35"/>
        <v>48</v>
      </c>
      <c r="J113" s="270" t="s">
        <v>170</v>
      </c>
      <c r="K113" s="1239"/>
      <c r="L113" s="271">
        <f>IF(OR(ISBLANK(K113),K113=0,H111=0,ISBLANK(H111)),,ROUND(K113+$L$5,2))</f>
        <v>0</v>
      </c>
      <c r="M113" s="738">
        <f t="shared" si="34"/>
        <v>0</v>
      </c>
      <c r="N113" s="1840">
        <f t="shared" si="33"/>
        <v>0</v>
      </c>
      <c r="O113" s="2571"/>
      <c r="P113" s="2571"/>
      <c r="Q113" s="2571"/>
      <c r="R113" s="2571"/>
      <c r="S113" s="2571"/>
      <c r="T113" s="2571"/>
      <c r="U113" s="2571"/>
      <c r="V113" s="2571"/>
      <c r="W113" s="2571"/>
      <c r="X113" s="2571"/>
      <c r="Y113" s="2571"/>
      <c r="Z113" s="2571"/>
    </row>
    <row r="114" spans="1:26" ht="16.5" customHeight="1">
      <c r="A114" s="253">
        <v>46036</v>
      </c>
      <c r="B114" s="254" t="s">
        <v>4491</v>
      </c>
      <c r="C114" s="255" t="s">
        <v>4492</v>
      </c>
      <c r="D114" s="155"/>
      <c r="E114" s="384"/>
      <c r="F114" s="311">
        <v>2500</v>
      </c>
      <c r="G114" s="2666">
        <v>2500</v>
      </c>
      <c r="H114" s="2648">
        <v>50</v>
      </c>
      <c r="I114" s="155">
        <f>ROUND(H114*G114/G114,2)</f>
        <v>50</v>
      </c>
      <c r="J114" s="155" t="s">
        <v>170</v>
      </c>
      <c r="K114" s="156"/>
      <c r="L114" s="165">
        <f>IF(OR(ISBLANK(K114),K114=0,H114=0,ISBLANK(H114)),,ROUND(K114+$L$5,2))</f>
        <v>0</v>
      </c>
      <c r="M114" s="555">
        <f t="shared" si="34"/>
        <v>0</v>
      </c>
      <c r="N114" s="1258">
        <f t="shared" si="33"/>
        <v>0</v>
      </c>
      <c r="O114" s="2571"/>
      <c r="P114" s="2571"/>
      <c r="Q114" s="2571"/>
      <c r="R114" s="2571"/>
      <c r="S114" s="2571"/>
      <c r="T114" s="2571"/>
      <c r="U114" s="2571"/>
      <c r="V114" s="2571"/>
      <c r="W114" s="2571"/>
      <c r="X114" s="2571"/>
      <c r="Y114" s="2571"/>
      <c r="Z114" s="2571"/>
    </row>
    <row r="115" spans="1:26" ht="16.5" customHeight="1">
      <c r="A115" s="154"/>
      <c r="B115" s="166"/>
      <c r="C115" s="154" t="s">
        <v>344</v>
      </c>
      <c r="D115" s="166"/>
      <c r="E115" s="851"/>
      <c r="F115" s="895"/>
      <c r="G115" s="356"/>
      <c r="H115" s="2228"/>
      <c r="I115" s="166"/>
      <c r="J115" s="356"/>
      <c r="K115" s="868"/>
      <c r="L115" s="304"/>
      <c r="M115" s="555"/>
      <c r="N115" s="1258"/>
      <c r="O115" s="2571"/>
      <c r="P115" s="2571"/>
      <c r="Q115" s="2571"/>
      <c r="R115" s="2571"/>
      <c r="S115" s="2571"/>
      <c r="T115" s="2571"/>
      <c r="U115" s="2571"/>
      <c r="V115" s="2571"/>
      <c r="W115" s="2571"/>
      <c r="X115" s="2571"/>
      <c r="Y115" s="2571"/>
      <c r="Z115" s="2571"/>
    </row>
    <row r="116" spans="1:26" ht="16.5" customHeight="1">
      <c r="A116" s="198"/>
      <c r="B116" s="198" t="s">
        <v>4493</v>
      </c>
      <c r="C116" s="2662" t="s">
        <v>347</v>
      </c>
      <c r="D116" s="1387"/>
      <c r="E116" s="1387"/>
      <c r="F116" s="1387"/>
      <c r="G116" s="1387"/>
      <c r="H116" s="365"/>
      <c r="I116" s="364" t="e">
        <f>ROUND(H114*G114/G116,2)</f>
        <v>#DIV/0!</v>
      </c>
      <c r="J116" s="270" t="s">
        <v>170</v>
      </c>
      <c r="K116" s="1239"/>
      <c r="L116" s="246">
        <f>IF(OR(ISBLANK(K116),K116=0,H114=0,ISBLANK(H114)),,ROUND(K116+$L$5,2))</f>
        <v>0</v>
      </c>
      <c r="M116" s="566" t="e">
        <f>ROUND(I116*L116,2)</f>
        <v>#DIV/0!</v>
      </c>
      <c r="N116" s="1840" t="e">
        <f t="shared" ref="N116:N117" si="36">ROUND(L116/G116,4)</f>
        <v>#DIV/0!</v>
      </c>
      <c r="O116" s="2571"/>
      <c r="P116" s="2571"/>
      <c r="Q116" s="2571"/>
      <c r="R116" s="2571"/>
      <c r="S116" s="2571"/>
      <c r="T116" s="2571"/>
      <c r="U116" s="2571"/>
      <c r="V116" s="2571"/>
      <c r="W116" s="2571"/>
      <c r="X116" s="2571"/>
      <c r="Y116" s="2571"/>
      <c r="Z116" s="2571"/>
    </row>
    <row r="117" spans="1:26" ht="16.5" customHeight="1">
      <c r="A117" s="253">
        <v>46037</v>
      </c>
      <c r="B117" s="254" t="s">
        <v>4494</v>
      </c>
      <c r="C117" s="255" t="s">
        <v>4495</v>
      </c>
      <c r="D117" s="155"/>
      <c r="E117" s="384"/>
      <c r="F117" s="311">
        <v>500</v>
      </c>
      <c r="G117" s="2666">
        <v>500</v>
      </c>
      <c r="H117" s="2648">
        <v>10</v>
      </c>
      <c r="I117" s="155">
        <f>ROUND(H117*G117/G117,2)</f>
        <v>10</v>
      </c>
      <c r="J117" s="155" t="s">
        <v>170</v>
      </c>
      <c r="K117" s="156"/>
      <c r="L117" s="165">
        <f>IF(OR(ISBLANK(K117),K117=0,H117=0,ISBLANK(H117)),,ROUND(K117+$L$5,2))</f>
        <v>0</v>
      </c>
      <c r="M117" s="555">
        <f>ROUND(L117*I117,2)</f>
        <v>0</v>
      </c>
      <c r="N117" s="1258">
        <f t="shared" si="36"/>
        <v>0</v>
      </c>
      <c r="O117" s="2571"/>
      <c r="P117" s="2571"/>
      <c r="Q117" s="2571"/>
      <c r="R117" s="2571"/>
      <c r="S117" s="2571"/>
      <c r="T117" s="2571"/>
      <c r="U117" s="2571"/>
      <c r="V117" s="2571"/>
      <c r="W117" s="2571"/>
      <c r="X117" s="2571"/>
      <c r="Y117" s="2571"/>
      <c r="Z117" s="2571"/>
    </row>
    <row r="118" spans="1:26" ht="16.5" customHeight="1">
      <c r="A118" s="198"/>
      <c r="B118" s="198" t="s">
        <v>4496</v>
      </c>
      <c r="C118" s="198"/>
      <c r="D118" s="270"/>
      <c r="E118" s="270"/>
      <c r="F118" s="243"/>
      <c r="G118" s="198"/>
      <c r="H118" s="2663"/>
      <c r="I118" s="270"/>
      <c r="J118" s="270"/>
      <c r="K118" s="271"/>
      <c r="L118" s="271"/>
      <c r="M118" s="738"/>
      <c r="N118" s="1840"/>
      <c r="O118" s="2571"/>
      <c r="P118" s="2571"/>
      <c r="Q118" s="2571"/>
      <c r="R118" s="2571"/>
      <c r="S118" s="2571"/>
      <c r="T118" s="2571"/>
      <c r="U118" s="2571"/>
      <c r="V118" s="2571"/>
      <c r="W118" s="2571"/>
      <c r="X118" s="2571"/>
      <c r="Y118" s="2571"/>
      <c r="Z118" s="2571"/>
    </row>
    <row r="119" spans="1:26" ht="16.5" customHeight="1">
      <c r="A119" s="146">
        <v>46038</v>
      </c>
      <c r="B119" s="147" t="s">
        <v>4497</v>
      </c>
      <c r="C119" s="155" t="s">
        <v>4498</v>
      </c>
      <c r="D119" s="155"/>
      <c r="E119" s="408"/>
      <c r="F119" s="152">
        <v>500</v>
      </c>
      <c r="G119" s="1745">
        <v>500</v>
      </c>
      <c r="H119" s="2648">
        <v>10</v>
      </c>
      <c r="I119" s="155">
        <f>ROUND(H119*G119/G119,2)</f>
        <v>10</v>
      </c>
      <c r="J119" s="155" t="s">
        <v>170</v>
      </c>
      <c r="K119" s="156"/>
      <c r="L119" s="165">
        <f>IF(OR(ISBLANK(K119),K119=0,H119=0,ISBLANK(H119)),,ROUND(K119+$L$5,2))</f>
        <v>0</v>
      </c>
      <c r="M119" s="555">
        <f>ROUND(L119*I119,2)</f>
        <v>0</v>
      </c>
      <c r="N119" s="1258">
        <f>ROUND(L119/G119,4)</f>
        <v>0</v>
      </c>
      <c r="O119" s="2571"/>
      <c r="P119" s="2571"/>
      <c r="Q119" s="2571"/>
      <c r="R119" s="2571"/>
      <c r="S119" s="2571"/>
      <c r="T119" s="2571"/>
      <c r="U119" s="2571"/>
      <c r="V119" s="2571"/>
      <c r="W119" s="2571"/>
      <c r="X119" s="2571"/>
      <c r="Y119" s="2571"/>
      <c r="Z119" s="2571"/>
    </row>
    <row r="120" spans="1:26" ht="16.5" customHeight="1">
      <c r="A120" s="198"/>
      <c r="B120" s="198" t="s">
        <v>4499</v>
      </c>
      <c r="C120" s="198"/>
      <c r="D120" s="270"/>
      <c r="E120" s="198"/>
      <c r="F120" s="243"/>
      <c r="G120" s="198"/>
      <c r="H120" s="2663"/>
      <c r="I120" s="270"/>
      <c r="J120" s="270"/>
      <c r="K120" s="271"/>
      <c r="L120" s="271"/>
      <c r="M120" s="738"/>
      <c r="N120" s="1840"/>
      <c r="O120" s="2571"/>
      <c r="P120" s="2571"/>
      <c r="Q120" s="2571"/>
      <c r="R120" s="2571"/>
      <c r="S120" s="2571"/>
      <c r="T120" s="2571"/>
      <c r="U120" s="2571"/>
      <c r="V120" s="2571"/>
      <c r="W120" s="2571"/>
      <c r="X120" s="2571"/>
      <c r="Y120" s="2571"/>
      <c r="Z120" s="2571"/>
    </row>
    <row r="121" spans="1:26" ht="16.5" customHeight="1">
      <c r="A121" s="253">
        <v>46039</v>
      </c>
      <c r="B121" s="254" t="s">
        <v>4500</v>
      </c>
      <c r="C121" s="255" t="s">
        <v>4501</v>
      </c>
      <c r="D121" s="2270"/>
      <c r="E121" s="384"/>
      <c r="F121" s="311" t="s">
        <v>4467</v>
      </c>
      <c r="G121" s="2666">
        <v>1000</v>
      </c>
      <c r="H121" s="2648"/>
      <c r="I121" s="155">
        <f>ROUND(H121*G121/G121,2)</f>
        <v>0</v>
      </c>
      <c r="J121" s="155" t="s">
        <v>170</v>
      </c>
      <c r="K121" s="156"/>
      <c r="L121" s="165">
        <f>IF(OR(ISBLANK(K121),K121=0,H121=0,ISBLANK(H121)),,ROUND(K121+$L$5,2))</f>
        <v>0</v>
      </c>
      <c r="M121" s="555">
        <f>ROUND(L121*I121,2)</f>
        <v>0</v>
      </c>
      <c r="N121" s="1258">
        <f>ROUND(L121/G121,4)</f>
        <v>0</v>
      </c>
      <c r="O121" s="2571"/>
      <c r="P121" s="2571"/>
      <c r="Q121" s="2571"/>
      <c r="R121" s="2571"/>
      <c r="S121" s="2571"/>
      <c r="T121" s="2571"/>
      <c r="U121" s="2571"/>
      <c r="V121" s="2571"/>
      <c r="W121" s="2571"/>
      <c r="X121" s="2571"/>
      <c r="Y121" s="2571"/>
      <c r="Z121" s="2571"/>
    </row>
    <row r="122" spans="1:26" ht="16.5" customHeight="1">
      <c r="A122" s="498"/>
      <c r="B122" s="166"/>
      <c r="C122" s="498" t="s">
        <v>344</v>
      </c>
      <c r="D122" s="73"/>
      <c r="E122" s="932"/>
      <c r="F122" s="168"/>
      <c r="G122" s="166"/>
      <c r="H122" s="2228"/>
      <c r="I122" s="166"/>
      <c r="J122" s="356"/>
      <c r="K122" s="868"/>
      <c r="L122" s="304"/>
      <c r="M122" s="326"/>
      <c r="N122" s="1261"/>
      <c r="O122" s="2571"/>
      <c r="P122" s="2571"/>
      <c r="Q122" s="2571"/>
      <c r="R122" s="2571"/>
      <c r="S122" s="2571"/>
      <c r="T122" s="2571"/>
      <c r="U122" s="2571"/>
      <c r="V122" s="2571"/>
      <c r="W122" s="2571"/>
      <c r="X122" s="2571"/>
      <c r="Y122" s="2571"/>
      <c r="Z122" s="2571"/>
    </row>
    <row r="123" spans="1:26" ht="16.5" customHeight="1">
      <c r="A123" s="198"/>
      <c r="B123" s="198" t="s">
        <v>4502</v>
      </c>
      <c r="C123" s="2672" t="s">
        <v>347</v>
      </c>
      <c r="D123" s="1387"/>
      <c r="E123" s="1237"/>
      <c r="F123" s="1237"/>
      <c r="G123" s="1237"/>
      <c r="H123" s="365"/>
      <c r="I123" s="364" t="e">
        <f>ROUND(H121*G121/G123,2)</f>
        <v>#DIV/0!</v>
      </c>
      <c r="J123" s="270" t="s">
        <v>170</v>
      </c>
      <c r="K123" s="1239"/>
      <c r="L123" s="246">
        <f>IF(OR(ISBLANK(K123),K123=0,H121=0,ISBLANK(H121)),,ROUND(K123+$L$5,2))</f>
        <v>0</v>
      </c>
      <c r="M123" s="566" t="e">
        <f>ROUND(I123*L123,2)</f>
        <v>#DIV/0!</v>
      </c>
      <c r="N123" s="1840" t="e">
        <f t="shared" ref="N123:N124" si="37">ROUND(L123/G123,4)</f>
        <v>#DIV/0!</v>
      </c>
      <c r="O123" s="2571"/>
      <c r="P123" s="2571"/>
      <c r="Q123" s="2571"/>
      <c r="R123" s="2571"/>
      <c r="S123" s="2571"/>
      <c r="T123" s="2571"/>
      <c r="U123" s="2571"/>
      <c r="V123" s="2571"/>
      <c r="W123" s="2571"/>
      <c r="X123" s="2571"/>
      <c r="Y123" s="2571"/>
      <c r="Z123" s="2571"/>
    </row>
    <row r="124" spans="1:26" ht="16.5" customHeight="1">
      <c r="A124" s="253">
        <v>46040</v>
      </c>
      <c r="B124" s="254" t="s">
        <v>4503</v>
      </c>
      <c r="C124" s="255" t="s">
        <v>4504</v>
      </c>
      <c r="D124" s="155"/>
      <c r="E124" s="384"/>
      <c r="F124" s="311" t="s">
        <v>4467</v>
      </c>
      <c r="G124" s="2666">
        <v>1000</v>
      </c>
      <c r="H124" s="2648"/>
      <c r="I124" s="155">
        <f>ROUND(H124*G124/G124,2)</f>
        <v>0</v>
      </c>
      <c r="J124" s="155" t="s">
        <v>170</v>
      </c>
      <c r="K124" s="156"/>
      <c r="L124" s="165">
        <f>IF(OR(ISBLANK(K124),K124=0,H124=0,ISBLANK(H124)),,ROUND(K124+$L$5,2))</f>
        <v>0</v>
      </c>
      <c r="M124" s="555">
        <f>ROUND(L124*I124,2)</f>
        <v>0</v>
      </c>
      <c r="N124" s="1258">
        <f t="shared" si="37"/>
        <v>0</v>
      </c>
      <c r="O124" s="2571"/>
      <c r="P124" s="2571"/>
      <c r="Q124" s="2571"/>
      <c r="R124" s="2571"/>
      <c r="S124" s="2571"/>
      <c r="T124" s="2571"/>
      <c r="U124" s="2571"/>
      <c r="V124" s="2571"/>
      <c r="W124" s="2571"/>
      <c r="X124" s="2571"/>
      <c r="Y124" s="2571"/>
      <c r="Z124" s="2571"/>
    </row>
    <row r="125" spans="1:26" ht="16.5" customHeight="1">
      <c r="A125" s="154"/>
      <c r="B125" s="155"/>
      <c r="C125" s="154" t="s">
        <v>344</v>
      </c>
      <c r="D125" s="166"/>
      <c r="E125" s="540"/>
      <c r="F125" s="152"/>
      <c r="G125" s="155"/>
      <c r="H125" s="2650"/>
      <c r="I125" s="155"/>
      <c r="J125" s="356"/>
      <c r="K125" s="868"/>
      <c r="L125" s="304"/>
      <c r="M125" s="326"/>
      <c r="N125" s="1261"/>
      <c r="O125" s="2571"/>
      <c r="P125" s="2571"/>
      <c r="Q125" s="2571"/>
      <c r="R125" s="2571"/>
      <c r="S125" s="2571"/>
      <c r="T125" s="2571"/>
      <c r="U125" s="2571"/>
      <c r="V125" s="2571"/>
      <c r="W125" s="2571"/>
      <c r="X125" s="2571"/>
      <c r="Y125" s="2571"/>
      <c r="Z125" s="2571"/>
    </row>
    <row r="126" spans="1:26" ht="16.5" customHeight="1">
      <c r="A126" s="198"/>
      <c r="B126" s="198" t="s">
        <v>4505</v>
      </c>
      <c r="C126" s="2672" t="s">
        <v>347</v>
      </c>
      <c r="D126" s="1387"/>
      <c r="E126" s="1237"/>
      <c r="F126" s="1237"/>
      <c r="G126" s="1237"/>
      <c r="H126" s="365"/>
      <c r="I126" s="364" t="e">
        <f>ROUND(H124*G124/G126,2)</f>
        <v>#DIV/0!</v>
      </c>
      <c r="J126" s="270" t="s">
        <v>170</v>
      </c>
      <c r="K126" s="1239"/>
      <c r="L126" s="246">
        <f>IF(OR(ISBLANK(K126),K126=0,H124=0,ISBLANK(H124)),,ROUND(K126+$L$5,2))</f>
        <v>0</v>
      </c>
      <c r="M126" s="566" t="e">
        <f>ROUND(I126*L126,2)</f>
        <v>#DIV/0!</v>
      </c>
      <c r="N126" s="1840" t="e">
        <f t="shared" ref="N126:N127" si="38">ROUND(L126/G126,4)</f>
        <v>#DIV/0!</v>
      </c>
      <c r="O126" s="2571"/>
      <c r="P126" s="2571"/>
      <c r="Q126" s="2571"/>
      <c r="R126" s="2571"/>
      <c r="S126" s="2571"/>
      <c r="T126" s="2571"/>
      <c r="U126" s="2571"/>
      <c r="V126" s="2571"/>
      <c r="W126" s="2571"/>
      <c r="X126" s="2571"/>
      <c r="Y126" s="2571"/>
      <c r="Z126" s="2571"/>
    </row>
    <row r="127" spans="1:26" ht="16.5" customHeight="1">
      <c r="A127" s="253">
        <v>46041</v>
      </c>
      <c r="B127" s="254" t="s">
        <v>4506</v>
      </c>
      <c r="C127" s="255" t="s">
        <v>4507</v>
      </c>
      <c r="D127" s="2270"/>
      <c r="E127" s="384"/>
      <c r="F127" s="311" t="s">
        <v>4467</v>
      </c>
      <c r="G127" s="2666">
        <v>1000</v>
      </c>
      <c r="H127" s="2648"/>
      <c r="I127" s="155">
        <f>ROUND(H127*G127/G127,2)</f>
        <v>0</v>
      </c>
      <c r="J127" s="155" t="s">
        <v>170</v>
      </c>
      <c r="K127" s="156"/>
      <c r="L127" s="165">
        <f>IF(OR(ISBLANK(K127),K127=0,H127=0,ISBLANK(H127)),,ROUND(K127+$L$5,2))</f>
        <v>0</v>
      </c>
      <c r="M127" s="555">
        <f>ROUND(L127*I127,2)</f>
        <v>0</v>
      </c>
      <c r="N127" s="1258">
        <f t="shared" si="38"/>
        <v>0</v>
      </c>
      <c r="O127" s="2571"/>
      <c r="P127" s="2571"/>
      <c r="Q127" s="2571"/>
      <c r="R127" s="2571"/>
      <c r="S127" s="2571"/>
      <c r="T127" s="2571"/>
      <c r="U127" s="2571"/>
      <c r="V127" s="2571"/>
      <c r="W127" s="2571"/>
      <c r="X127" s="2571"/>
      <c r="Y127" s="2571"/>
      <c r="Z127" s="2571"/>
    </row>
    <row r="128" spans="1:26" ht="16.5" customHeight="1">
      <c r="A128" s="498"/>
      <c r="B128" s="166"/>
      <c r="C128" s="498" t="s">
        <v>344</v>
      </c>
      <c r="D128" s="73"/>
      <c r="E128" s="932"/>
      <c r="F128" s="168"/>
      <c r="G128" s="166"/>
      <c r="H128" s="2228"/>
      <c r="I128" s="155"/>
      <c r="J128" s="155"/>
      <c r="K128" s="235"/>
      <c r="L128" s="165"/>
      <c r="M128" s="555"/>
      <c r="N128" s="1258"/>
      <c r="O128" s="2571"/>
      <c r="P128" s="2571"/>
      <c r="Q128" s="2571"/>
      <c r="R128" s="2571"/>
      <c r="S128" s="2571"/>
      <c r="T128" s="2571"/>
      <c r="U128" s="2571"/>
      <c r="V128" s="2571"/>
      <c r="W128" s="2571"/>
      <c r="X128" s="2571"/>
      <c r="Y128" s="2571"/>
      <c r="Z128" s="2571"/>
    </row>
    <row r="129" spans="1:26" ht="16.5" customHeight="1">
      <c r="A129" s="198"/>
      <c r="B129" s="198" t="s">
        <v>4508</v>
      </c>
      <c r="C129" s="2662" t="s">
        <v>347</v>
      </c>
      <c r="D129" s="1387"/>
      <c r="E129" s="1237"/>
      <c r="F129" s="1237"/>
      <c r="G129" s="1237"/>
      <c r="H129" s="365"/>
      <c r="I129" s="364" t="e">
        <f>ROUND(H127*G127/G129,2)</f>
        <v>#DIV/0!</v>
      </c>
      <c r="J129" s="198" t="s">
        <v>170</v>
      </c>
      <c r="K129" s="1835"/>
      <c r="L129" s="566">
        <f>IF(OR(ISBLANK(K129),K129=0,H127=0,ISBLANK(H127)),,ROUND(K129+$L$5,2))</f>
        <v>0</v>
      </c>
      <c r="M129" s="566" t="e">
        <f>ROUND(I129*L129,2)</f>
        <v>#DIV/0!</v>
      </c>
      <c r="N129" s="1840" t="e">
        <f>ROUND(L129/G129,4)</f>
        <v>#DIV/0!</v>
      </c>
      <c r="O129" s="2571"/>
      <c r="P129" s="2571"/>
      <c r="Q129" s="2571"/>
      <c r="R129" s="2571"/>
      <c r="S129" s="2571"/>
      <c r="T129" s="2571"/>
      <c r="U129" s="2571"/>
      <c r="V129" s="2571"/>
      <c r="W129" s="2571"/>
      <c r="X129" s="2571"/>
      <c r="Y129" s="2571"/>
      <c r="Z129" s="2571"/>
    </row>
    <row r="130" spans="1:26" ht="16.5" customHeight="1">
      <c r="A130" s="504">
        <v>46042</v>
      </c>
      <c r="B130" s="505" t="s">
        <v>4509</v>
      </c>
      <c r="C130" s="154" t="s">
        <v>344</v>
      </c>
      <c r="D130" s="73"/>
      <c r="E130" s="785"/>
      <c r="F130" s="311">
        <v>200</v>
      </c>
      <c r="G130" s="255">
        <v>200</v>
      </c>
      <c r="H130" s="2654"/>
      <c r="I130" s="255">
        <f>ROUND(H130*G130/G130,2)</f>
        <v>0</v>
      </c>
      <c r="J130" s="255" t="s">
        <v>170</v>
      </c>
      <c r="K130" s="729"/>
      <c r="L130" s="165"/>
      <c r="M130" s="670"/>
      <c r="N130" s="2651"/>
      <c r="O130" s="2571"/>
      <c r="P130" s="2571"/>
      <c r="Q130" s="2571"/>
      <c r="R130" s="2571"/>
      <c r="S130" s="2571"/>
      <c r="T130" s="2571"/>
      <c r="U130" s="2571"/>
      <c r="V130" s="2571"/>
      <c r="W130" s="2571"/>
      <c r="X130" s="2571"/>
      <c r="Y130" s="2571"/>
      <c r="Z130" s="2571"/>
    </row>
    <row r="131" spans="1:26" ht="16.5" customHeight="1">
      <c r="A131" s="270"/>
      <c r="B131" s="270" t="s">
        <v>4510</v>
      </c>
      <c r="C131" s="2662" t="s">
        <v>347</v>
      </c>
      <c r="D131" s="1387"/>
      <c r="E131" s="1387"/>
      <c r="F131" s="1387"/>
      <c r="G131" s="1387"/>
      <c r="H131" s="365"/>
      <c r="I131" s="364" t="e">
        <f>ROUND(H130*G130/G131,2)</f>
        <v>#DIV/0!</v>
      </c>
      <c r="J131" s="270" t="s">
        <v>170</v>
      </c>
      <c r="K131" s="1239"/>
      <c r="L131" s="271">
        <f>IF(OR(ISBLANK(H130),H130=0,G131=0,ISBLANK(G131)),,ROUND(K131+$L$5,2))</f>
        <v>0</v>
      </c>
      <c r="M131" s="271" t="e">
        <f>ROUND(I131*L131,2)</f>
        <v>#DIV/0!</v>
      </c>
      <c r="N131" s="1834" t="e">
        <f t="shared" ref="N131:N132" si="39">ROUND(L131/G131,4)</f>
        <v>#DIV/0!</v>
      </c>
      <c r="O131" s="2571"/>
      <c r="P131" s="2571"/>
      <c r="Q131" s="2571"/>
      <c r="R131" s="2571"/>
      <c r="S131" s="2571"/>
      <c r="T131" s="2571"/>
      <c r="U131" s="2571"/>
      <c r="V131" s="2571"/>
      <c r="W131" s="2571"/>
      <c r="X131" s="2571"/>
      <c r="Y131" s="2571"/>
      <c r="Z131" s="2571"/>
    </row>
    <row r="132" spans="1:26" ht="16.5" customHeight="1">
      <c r="A132" s="146">
        <v>46043</v>
      </c>
      <c r="B132" s="147" t="s">
        <v>4511</v>
      </c>
      <c r="C132" s="569" t="s">
        <v>4512</v>
      </c>
      <c r="D132" s="155"/>
      <c r="E132" s="408"/>
      <c r="F132" s="152">
        <v>1000</v>
      </c>
      <c r="G132" s="155">
        <v>1000</v>
      </c>
      <c r="H132" s="2648">
        <v>100</v>
      </c>
      <c r="I132" s="155">
        <f>ROUND(H132*G132/G132,2)</f>
        <v>100</v>
      </c>
      <c r="J132" s="155" t="s">
        <v>170</v>
      </c>
      <c r="K132" s="156"/>
      <c r="L132" s="165">
        <f>IF(OR(ISBLANK(K132),K132=0,H132=0,ISBLANK(H132)),,ROUND(K132+$L$5,2))</f>
        <v>0</v>
      </c>
      <c r="M132" s="555">
        <f>ROUND(L132*I132,2)</f>
        <v>0</v>
      </c>
      <c r="N132" s="1258">
        <f t="shared" si="39"/>
        <v>0</v>
      </c>
      <c r="O132" s="2571"/>
      <c r="P132" s="2571"/>
      <c r="Q132" s="2571"/>
      <c r="R132" s="2571"/>
      <c r="S132" s="2571"/>
      <c r="T132" s="2571"/>
      <c r="U132" s="2571"/>
      <c r="V132" s="2571"/>
      <c r="W132" s="2571"/>
      <c r="X132" s="2571"/>
      <c r="Y132" s="2571"/>
      <c r="Z132" s="2571"/>
    </row>
    <row r="133" spans="1:26" ht="16.5" customHeight="1">
      <c r="A133" s="701"/>
      <c r="B133" s="356"/>
      <c r="C133" s="154" t="s">
        <v>344</v>
      </c>
      <c r="D133" s="166"/>
      <c r="E133" s="851"/>
      <c r="F133" s="895"/>
      <c r="G133" s="356"/>
      <c r="H133" s="2228"/>
      <c r="I133" s="166"/>
      <c r="J133" s="356"/>
      <c r="K133" s="868"/>
      <c r="L133" s="304"/>
      <c r="M133" s="326"/>
      <c r="N133" s="1261"/>
      <c r="O133" s="2571"/>
      <c r="P133" s="2571"/>
      <c r="Q133" s="2571"/>
      <c r="R133" s="2571"/>
      <c r="S133" s="2571"/>
      <c r="T133" s="2571"/>
      <c r="U133" s="2571"/>
      <c r="V133" s="2571"/>
      <c r="W133" s="2571"/>
      <c r="X133" s="2571"/>
      <c r="Y133" s="2571"/>
      <c r="Z133" s="2571"/>
    </row>
    <row r="134" spans="1:26" ht="16.5" customHeight="1">
      <c r="A134" s="228"/>
      <c r="B134" s="270" t="s">
        <v>4513</v>
      </c>
      <c r="C134" s="2092" t="s">
        <v>347</v>
      </c>
      <c r="D134" s="1387"/>
      <c r="E134" s="1387"/>
      <c r="F134" s="1387"/>
      <c r="G134" s="1387"/>
      <c r="H134" s="365"/>
      <c r="I134" s="364" t="e">
        <f>ROUND(H132*G132/G134,2)</f>
        <v>#DIV/0!</v>
      </c>
      <c r="J134" s="270" t="s">
        <v>170</v>
      </c>
      <c r="K134" s="1239"/>
      <c r="L134" s="246">
        <f>IF(OR(ISBLANK(K134),K134=0,H132=0,ISBLANK(H132)),,ROUND(K134+$L$5,2))</f>
        <v>0</v>
      </c>
      <c r="M134" s="566" t="e">
        <f t="shared" ref="M134:M135" si="40">ROUND(L134*I134,2)</f>
        <v>#DIV/0!</v>
      </c>
      <c r="N134" s="1840" t="e">
        <f t="shared" ref="N134:N135" si="41">ROUND(L134/G134,4)</f>
        <v>#DIV/0!</v>
      </c>
      <c r="O134" s="2571"/>
      <c r="P134" s="2571"/>
      <c r="Q134" s="2571"/>
      <c r="R134" s="2571"/>
      <c r="S134" s="2571"/>
      <c r="T134" s="2571"/>
      <c r="U134" s="2571"/>
      <c r="V134" s="2571"/>
      <c r="W134" s="2571"/>
      <c r="X134" s="2571"/>
      <c r="Y134" s="2571"/>
      <c r="Z134" s="2571"/>
    </row>
    <row r="135" spans="1:26" ht="16.5" customHeight="1">
      <c r="A135" s="146">
        <v>46044</v>
      </c>
      <c r="B135" s="147" t="s">
        <v>4514</v>
      </c>
      <c r="C135" s="255" t="s">
        <v>4515</v>
      </c>
      <c r="D135" s="155"/>
      <c r="E135" s="408"/>
      <c r="F135" s="152">
        <v>1000</v>
      </c>
      <c r="G135" s="155">
        <v>1000</v>
      </c>
      <c r="H135" s="2648">
        <v>100</v>
      </c>
      <c r="I135" s="155">
        <f>ROUND(H135*G135/G135,2)</f>
        <v>100</v>
      </c>
      <c r="J135" s="155" t="s">
        <v>170</v>
      </c>
      <c r="K135" s="156"/>
      <c r="L135" s="165">
        <f>IF(OR(ISBLANK(K135),K135=0,H135=0,ISBLANK(H135)),,ROUND(K135+$L$5,2))</f>
        <v>0</v>
      </c>
      <c r="M135" s="555">
        <f t="shared" si="40"/>
        <v>0</v>
      </c>
      <c r="N135" s="1258">
        <f t="shared" si="41"/>
        <v>0</v>
      </c>
      <c r="O135" s="2571"/>
      <c r="P135" s="2571"/>
      <c r="Q135" s="2571"/>
      <c r="R135" s="2571"/>
      <c r="S135" s="2571"/>
      <c r="T135" s="2571"/>
      <c r="U135" s="2571"/>
      <c r="V135" s="2571"/>
      <c r="W135" s="2571"/>
      <c r="X135" s="2571"/>
      <c r="Y135" s="2571"/>
      <c r="Z135" s="2571"/>
    </row>
    <row r="136" spans="1:26" ht="16.5" customHeight="1">
      <c r="A136" s="166"/>
      <c r="B136" s="166" t="s">
        <v>4516</v>
      </c>
      <c r="C136" s="166" t="s">
        <v>20</v>
      </c>
      <c r="D136" s="166"/>
      <c r="E136" s="661"/>
      <c r="F136" s="2602"/>
      <c r="G136" s="166"/>
      <c r="H136" s="2228"/>
      <c r="I136" s="166"/>
      <c r="J136" s="1026"/>
      <c r="K136" s="1036"/>
      <c r="L136" s="230"/>
      <c r="M136" s="326"/>
      <c r="N136" s="1261"/>
      <c r="O136" s="2571"/>
      <c r="P136" s="2571"/>
      <c r="Q136" s="2571"/>
      <c r="R136" s="2571"/>
      <c r="S136" s="2571"/>
      <c r="T136" s="2571"/>
      <c r="U136" s="2571"/>
      <c r="V136" s="2571"/>
      <c r="W136" s="2571"/>
      <c r="X136" s="2571"/>
      <c r="Y136" s="2571"/>
      <c r="Z136" s="2571"/>
    </row>
    <row r="137" spans="1:26" ht="16.5" customHeight="1">
      <c r="A137" s="198"/>
      <c r="B137" s="198" t="s">
        <v>4517</v>
      </c>
      <c r="C137" s="198"/>
      <c r="D137" s="113"/>
      <c r="E137" s="198"/>
      <c r="F137" s="2212"/>
      <c r="G137" s="198"/>
      <c r="H137" s="1746"/>
      <c r="I137" s="198"/>
      <c r="J137" s="572"/>
      <c r="K137" s="1038"/>
      <c r="L137" s="566"/>
      <c r="M137" s="738"/>
      <c r="N137" s="1840"/>
      <c r="O137" s="2571"/>
      <c r="P137" s="2571"/>
      <c r="Q137" s="2571"/>
      <c r="R137" s="2571"/>
      <c r="S137" s="2571"/>
      <c r="T137" s="2571"/>
      <c r="U137" s="2571"/>
      <c r="V137" s="2571"/>
      <c r="W137" s="2571"/>
      <c r="X137" s="2571"/>
      <c r="Y137" s="2571"/>
      <c r="Z137" s="2571"/>
    </row>
    <row r="138" spans="1:26" ht="16.5" customHeight="1">
      <c r="A138" s="747">
        <v>46045</v>
      </c>
      <c r="B138" s="254" t="s">
        <v>4518</v>
      </c>
      <c r="C138" s="257" t="s">
        <v>344</v>
      </c>
      <c r="D138" s="155"/>
      <c r="E138" s="1867"/>
      <c r="F138" s="311">
        <v>100</v>
      </c>
      <c r="G138" s="255">
        <v>100</v>
      </c>
      <c r="H138" s="2246">
        <v>200</v>
      </c>
      <c r="I138" s="255">
        <f>ROUND(H138*G138/G138,2)</f>
        <v>200</v>
      </c>
      <c r="J138" s="255" t="s">
        <v>170</v>
      </c>
      <c r="K138" s="729"/>
      <c r="L138" s="392"/>
      <c r="M138" s="670"/>
      <c r="N138" s="2651"/>
      <c r="O138" s="2571"/>
      <c r="P138" s="2571"/>
      <c r="Q138" s="2571"/>
      <c r="R138" s="2571"/>
      <c r="S138" s="2571"/>
      <c r="T138" s="2571"/>
      <c r="U138" s="2571"/>
      <c r="V138" s="2571"/>
      <c r="W138" s="2571"/>
      <c r="X138" s="2571"/>
      <c r="Y138" s="2571"/>
      <c r="Z138" s="2571"/>
    </row>
    <row r="139" spans="1:26" ht="16.5" customHeight="1">
      <c r="A139" s="166"/>
      <c r="B139" s="166" t="s">
        <v>4519</v>
      </c>
      <c r="C139" s="2092" t="s">
        <v>347</v>
      </c>
      <c r="D139" s="691"/>
      <c r="E139" s="691"/>
      <c r="F139" s="691"/>
      <c r="G139" s="691"/>
      <c r="H139" s="1194"/>
      <c r="I139" s="701" t="e">
        <f>ROUND(H138*G138/G139,2)</f>
        <v>#DIV/0!</v>
      </c>
      <c r="J139" s="228" t="s">
        <v>170</v>
      </c>
      <c r="K139" s="170"/>
      <c r="L139" s="299">
        <f>IF(OR(ISBLANK(H138),H138=0,G139=0,ISBLANK(G139)),,ROUND(K139+$L$5,2))</f>
        <v>0</v>
      </c>
      <c r="M139" s="165" t="e">
        <f>ROUND(I139*L139,2)</f>
        <v>#DIV/0!</v>
      </c>
      <c r="N139" s="1258" t="e">
        <f>ROUND(L139/G139,4)</f>
        <v>#DIV/0!</v>
      </c>
      <c r="O139" s="2571"/>
      <c r="P139" s="2571"/>
      <c r="Q139" s="2571"/>
      <c r="R139" s="2571"/>
      <c r="S139" s="2571"/>
      <c r="T139" s="2571"/>
      <c r="U139" s="2571"/>
      <c r="V139" s="2571"/>
      <c r="W139" s="2571"/>
      <c r="X139" s="2571"/>
      <c r="Y139" s="2571"/>
      <c r="Z139" s="2571"/>
    </row>
    <row r="140" spans="1:26" ht="16.5" customHeight="1">
      <c r="A140" s="166"/>
      <c r="B140" s="166" t="s">
        <v>4520</v>
      </c>
      <c r="C140" s="166"/>
      <c r="D140" s="155"/>
      <c r="E140" s="155"/>
      <c r="F140" s="2602" t="s">
        <v>20</v>
      </c>
      <c r="G140" s="166" t="s">
        <v>20</v>
      </c>
      <c r="H140" s="1738"/>
      <c r="I140" s="166"/>
      <c r="J140" s="166"/>
      <c r="K140" s="230"/>
      <c r="L140" s="230"/>
      <c r="M140" s="555"/>
      <c r="N140" s="1258"/>
      <c r="O140" s="2571"/>
      <c r="P140" s="2571"/>
      <c r="Q140" s="2571"/>
      <c r="R140" s="2571"/>
      <c r="S140" s="2571"/>
      <c r="T140" s="2571"/>
      <c r="U140" s="2571"/>
      <c r="V140" s="2571"/>
      <c r="W140" s="2571"/>
      <c r="X140" s="2571"/>
      <c r="Y140" s="2571"/>
      <c r="Z140" s="2571"/>
    </row>
    <row r="141" spans="1:26" ht="16.5" customHeight="1">
      <c r="A141" s="166"/>
      <c r="B141" s="166" t="s">
        <v>4521</v>
      </c>
      <c r="C141" s="166"/>
      <c r="D141" s="166"/>
      <c r="E141" s="155"/>
      <c r="F141" s="2602" t="s">
        <v>20</v>
      </c>
      <c r="G141" s="166" t="s">
        <v>20</v>
      </c>
      <c r="H141" s="1738"/>
      <c r="I141" s="166"/>
      <c r="J141" s="166"/>
      <c r="K141" s="230"/>
      <c r="L141" s="230"/>
      <c r="M141" s="555"/>
      <c r="N141" s="1258"/>
      <c r="O141" s="2571"/>
      <c r="P141" s="2571"/>
      <c r="Q141" s="2571"/>
      <c r="R141" s="2571"/>
      <c r="S141" s="2571"/>
      <c r="T141" s="2571"/>
      <c r="U141" s="2571"/>
      <c r="V141" s="2571"/>
      <c r="W141" s="2571"/>
      <c r="X141" s="2571"/>
      <c r="Y141" s="2571"/>
      <c r="Z141" s="2571"/>
    </row>
    <row r="142" spans="1:26" ht="16.5" customHeight="1">
      <c r="A142" s="270"/>
      <c r="B142" s="270" t="s">
        <v>4522</v>
      </c>
      <c r="C142" s="270"/>
      <c r="D142" s="113"/>
      <c r="E142" s="198"/>
      <c r="F142" s="2601" t="s">
        <v>20</v>
      </c>
      <c r="G142" s="270" t="s">
        <v>20</v>
      </c>
      <c r="H142" s="1746"/>
      <c r="I142" s="270"/>
      <c r="J142" s="270"/>
      <c r="K142" s="271"/>
      <c r="L142" s="271"/>
      <c r="M142" s="738"/>
      <c r="N142" s="1840"/>
      <c r="O142" s="2571"/>
      <c r="P142" s="2571"/>
      <c r="Q142" s="2571"/>
      <c r="R142" s="2571"/>
      <c r="S142" s="2571"/>
      <c r="T142" s="2571"/>
      <c r="U142" s="2571"/>
      <c r="V142" s="2571"/>
      <c r="W142" s="2571"/>
      <c r="X142" s="2571"/>
      <c r="Y142" s="2571"/>
      <c r="Z142" s="2571"/>
    </row>
    <row r="143" spans="1:26" ht="16.5" customHeight="1">
      <c r="A143" s="146">
        <v>46046</v>
      </c>
      <c r="B143" s="147" t="s">
        <v>4523</v>
      </c>
      <c r="C143" s="569" t="s">
        <v>4524</v>
      </c>
      <c r="D143" s="155"/>
      <c r="E143" s="408"/>
      <c r="F143" s="152">
        <v>10000</v>
      </c>
      <c r="G143" s="155">
        <v>10000</v>
      </c>
      <c r="H143" s="2654">
        <v>30</v>
      </c>
      <c r="I143" s="155">
        <f>ROUND(H143*G143/G143,2)</f>
        <v>30</v>
      </c>
      <c r="J143" s="155" t="s">
        <v>170</v>
      </c>
      <c r="K143" s="156"/>
      <c r="L143" s="165">
        <f>IF(OR(ISBLANK(K143),K143=0,H143=0,ISBLANK(H143)),,ROUND(K143+$L$5,2))</f>
        <v>0</v>
      </c>
      <c r="M143" s="555">
        <f>ROUND(L143*I143,2)</f>
        <v>0</v>
      </c>
      <c r="N143" s="1258">
        <f>ROUND(L143/G143,4)</f>
        <v>0</v>
      </c>
      <c r="O143" s="2571"/>
      <c r="P143" s="2571"/>
      <c r="Q143" s="2571"/>
      <c r="R143" s="2571"/>
      <c r="S143" s="2571"/>
      <c r="T143" s="2571"/>
      <c r="U143" s="2571"/>
      <c r="V143" s="2571"/>
      <c r="W143" s="2571"/>
      <c r="X143" s="2571"/>
      <c r="Y143" s="2571"/>
      <c r="Z143" s="2571"/>
    </row>
    <row r="144" spans="1:26" ht="16.5" customHeight="1">
      <c r="A144" s="504"/>
      <c r="B144" s="702"/>
      <c r="C144" s="154" t="s">
        <v>344</v>
      </c>
      <c r="D144" s="155"/>
      <c r="E144" s="851"/>
      <c r="F144" s="152"/>
      <c r="G144" s="239" t="s">
        <v>20</v>
      </c>
      <c r="H144" s="1356"/>
      <c r="I144" s="498"/>
      <c r="J144" s="166"/>
      <c r="K144" s="298"/>
      <c r="L144" s="230"/>
      <c r="M144" s="326"/>
      <c r="N144" s="1261"/>
      <c r="O144" s="2571"/>
      <c r="P144" s="2571"/>
      <c r="Q144" s="2571"/>
      <c r="R144" s="2571"/>
      <c r="S144" s="2571"/>
      <c r="T144" s="2571"/>
      <c r="U144" s="2571"/>
      <c r="V144" s="2571"/>
      <c r="W144" s="2571"/>
      <c r="X144" s="2571"/>
      <c r="Y144" s="2571"/>
      <c r="Z144" s="2571"/>
    </row>
    <row r="145" spans="1:26" ht="16.5" customHeight="1">
      <c r="A145" s="371"/>
      <c r="B145" s="371"/>
      <c r="C145" s="2092" t="s">
        <v>347</v>
      </c>
      <c r="D145" s="691"/>
      <c r="E145" s="691"/>
      <c r="F145" s="691" t="s">
        <v>20</v>
      </c>
      <c r="G145" s="691" t="s">
        <v>20</v>
      </c>
      <c r="H145" s="2673"/>
      <c r="I145" s="676" t="e">
        <f>ROUND(H143*G143/G145,2)</f>
        <v>#VALUE!</v>
      </c>
      <c r="J145" s="166" t="s">
        <v>170</v>
      </c>
      <c r="K145" s="170"/>
      <c r="L145" s="171">
        <f>IF(OR(ISBLANK(K145),K145=0,H143=0,ISBLANK(H143)),,ROUND(K145+$L$5,2))</f>
        <v>0</v>
      </c>
      <c r="M145" s="230" t="e">
        <f>ROUND(I145*L145,2)</f>
        <v>#VALUE!</v>
      </c>
      <c r="N145" s="1261" t="e">
        <f t="shared" ref="N145:N147" si="42">ROUND(L145/G145,4)</f>
        <v>#VALUE!</v>
      </c>
      <c r="O145" s="2571"/>
      <c r="P145" s="2571"/>
      <c r="Q145" s="2571"/>
      <c r="R145" s="2571"/>
      <c r="S145" s="2571"/>
      <c r="T145" s="2571"/>
      <c r="U145" s="2571"/>
      <c r="V145" s="2571"/>
      <c r="W145" s="2571"/>
      <c r="X145" s="2571"/>
      <c r="Y145" s="2571"/>
      <c r="Z145" s="2571"/>
    </row>
    <row r="146" spans="1:26" ht="16.5" customHeight="1">
      <c r="A146" s="270"/>
      <c r="B146" s="270" t="s">
        <v>4525</v>
      </c>
      <c r="C146" s="1030" t="s">
        <v>4526</v>
      </c>
      <c r="D146" s="113"/>
      <c r="E146" s="1387"/>
      <c r="F146" s="243">
        <v>10000</v>
      </c>
      <c r="G146" s="198">
        <v>10000</v>
      </c>
      <c r="H146" s="2667"/>
      <c r="I146" s="198">
        <f>ROUND(H143*G143/G146,2)</f>
        <v>30</v>
      </c>
      <c r="J146" s="198" t="s">
        <v>170</v>
      </c>
      <c r="K146" s="1835"/>
      <c r="L146" s="566">
        <f>IF(OR(ISBLANK(H143),H143=0,K146=0,ISBLANK(K146)),,ROUND(K146+$L$5,2))</f>
        <v>0</v>
      </c>
      <c r="M146" s="738">
        <f t="shared" ref="M146:M147" si="43">ROUND(L146*I146,2)</f>
        <v>0</v>
      </c>
      <c r="N146" s="1834">
        <f t="shared" si="42"/>
        <v>0</v>
      </c>
      <c r="O146" s="2571"/>
      <c r="P146" s="2571"/>
      <c r="Q146" s="2571"/>
      <c r="R146" s="2571"/>
      <c r="S146" s="2571"/>
      <c r="T146" s="2571"/>
      <c r="U146" s="2571"/>
      <c r="V146" s="2571"/>
      <c r="W146" s="2571"/>
      <c r="X146" s="2571"/>
      <c r="Y146" s="2571"/>
      <c r="Z146" s="2571"/>
    </row>
    <row r="147" spans="1:26" ht="16.5" customHeight="1">
      <c r="A147" s="146">
        <v>46047</v>
      </c>
      <c r="B147" s="147" t="s">
        <v>4527</v>
      </c>
      <c r="C147" s="577" t="s">
        <v>4528</v>
      </c>
      <c r="D147" s="155"/>
      <c r="E147" s="384"/>
      <c r="F147" s="311">
        <v>6000</v>
      </c>
      <c r="G147" s="255">
        <v>6000</v>
      </c>
      <c r="H147" s="2674">
        <v>30</v>
      </c>
      <c r="I147" s="154">
        <f>ROUND(H147*G147/G147,2)</f>
        <v>30</v>
      </c>
      <c r="J147" s="155" t="s">
        <v>170</v>
      </c>
      <c r="K147" s="156"/>
      <c r="L147" s="165">
        <f>IF(OR(ISBLANK(K147),K147=0,H147=0,ISBLANK(H147)),,ROUND(K147+$L$5,2))</f>
        <v>0</v>
      </c>
      <c r="M147" s="555">
        <f t="shared" si="43"/>
        <v>0</v>
      </c>
      <c r="N147" s="1258">
        <f t="shared" si="42"/>
        <v>0</v>
      </c>
      <c r="O147" s="2571"/>
      <c r="P147" s="2571"/>
      <c r="Q147" s="2571"/>
      <c r="R147" s="2571"/>
      <c r="S147" s="2571"/>
      <c r="T147" s="2571"/>
      <c r="U147" s="2571"/>
      <c r="V147" s="2571"/>
      <c r="W147" s="2571"/>
      <c r="X147" s="2571"/>
      <c r="Y147" s="2571"/>
      <c r="Z147" s="2571"/>
    </row>
    <row r="148" spans="1:26" ht="16.5" customHeight="1">
      <c r="A148" s="504"/>
      <c r="B148" s="702"/>
      <c r="C148" s="154" t="s">
        <v>344</v>
      </c>
      <c r="D148" s="155"/>
      <c r="E148" s="851"/>
      <c r="F148" s="152"/>
      <c r="G148" s="239" t="s">
        <v>20</v>
      </c>
      <c r="H148" s="1356"/>
      <c r="I148" s="498"/>
      <c r="J148" s="166"/>
      <c r="K148" s="298"/>
      <c r="L148" s="230"/>
      <c r="M148" s="326"/>
      <c r="N148" s="1261"/>
      <c r="O148" s="2571"/>
      <c r="P148" s="2571"/>
      <c r="Q148" s="2571"/>
      <c r="R148" s="2571"/>
      <c r="S148" s="2571"/>
      <c r="T148" s="2571"/>
      <c r="U148" s="2571"/>
      <c r="V148" s="2571"/>
      <c r="W148" s="2571"/>
      <c r="X148" s="2571"/>
      <c r="Y148" s="2571"/>
      <c r="Z148" s="2571"/>
    </row>
    <row r="149" spans="1:26" ht="16.5" customHeight="1">
      <c r="A149" s="371"/>
      <c r="B149" s="371"/>
      <c r="C149" s="2092" t="s">
        <v>347</v>
      </c>
      <c r="D149" s="691"/>
      <c r="E149" s="691"/>
      <c r="F149" s="691" t="s">
        <v>20</v>
      </c>
      <c r="G149" s="691" t="s">
        <v>20</v>
      </c>
      <c r="H149" s="2673"/>
      <c r="I149" s="676" t="e">
        <f>ROUND(H147*G147/G149,2)</f>
        <v>#VALUE!</v>
      </c>
      <c r="J149" s="166" t="s">
        <v>170</v>
      </c>
      <c r="K149" s="170"/>
      <c r="L149" s="171">
        <f>IF(OR(ISBLANK(K149),K149=0,H147=0,ISBLANK(H147)),,ROUND(K149+$L$5,2))</f>
        <v>0</v>
      </c>
      <c r="M149" s="230" t="e">
        <f>ROUND(I149*L149,2)</f>
        <v>#VALUE!</v>
      </c>
      <c r="N149" s="1261" t="e">
        <f t="shared" ref="N149:N152" si="44">ROUND(L149/G149,4)</f>
        <v>#VALUE!</v>
      </c>
      <c r="O149" s="2571"/>
      <c r="P149" s="2571"/>
      <c r="Q149" s="2571"/>
      <c r="R149" s="2571"/>
      <c r="S149" s="2571"/>
      <c r="T149" s="2571"/>
      <c r="U149" s="2571"/>
      <c r="V149" s="2571"/>
      <c r="W149" s="2571"/>
      <c r="X149" s="2571"/>
      <c r="Y149" s="2571"/>
      <c r="Z149" s="2571"/>
    </row>
    <row r="150" spans="1:26" ht="16.5" customHeight="1">
      <c r="A150" s="270"/>
      <c r="B150" s="270" t="s">
        <v>4529</v>
      </c>
      <c r="C150" s="1030" t="s">
        <v>4530</v>
      </c>
      <c r="D150" s="113"/>
      <c r="E150" s="1387"/>
      <c r="F150" s="305">
        <v>6000</v>
      </c>
      <c r="G150" s="270">
        <v>6000</v>
      </c>
      <c r="H150" s="1746"/>
      <c r="I150" s="270">
        <f>ROUND(H147*G147/G150,2)</f>
        <v>30</v>
      </c>
      <c r="J150" s="198" t="s">
        <v>170</v>
      </c>
      <c r="K150" s="1239"/>
      <c r="L150" s="271">
        <f>IF(OR(ISBLANK(H147),H147=0,K150=0,ISBLANK(K150)),,ROUND(K150+$L$5,2))</f>
        <v>0</v>
      </c>
      <c r="M150" s="738">
        <f t="shared" ref="M150:M152" si="45">ROUND(L150*I150,2)</f>
        <v>0</v>
      </c>
      <c r="N150" s="1840">
        <f t="shared" si="44"/>
        <v>0</v>
      </c>
      <c r="O150" s="2571"/>
      <c r="P150" s="2571"/>
      <c r="Q150" s="2571"/>
      <c r="R150" s="2571"/>
      <c r="S150" s="2571"/>
      <c r="T150" s="2571"/>
      <c r="U150" s="2571"/>
      <c r="V150" s="2571"/>
      <c r="W150" s="2571"/>
      <c r="X150" s="2571"/>
      <c r="Y150" s="2571"/>
      <c r="Z150" s="2571"/>
    </row>
    <row r="151" spans="1:26" ht="16.5" customHeight="1">
      <c r="A151" s="2675">
        <v>46048</v>
      </c>
      <c r="B151" s="1519" t="s">
        <v>4531</v>
      </c>
      <c r="C151" s="2676" t="s">
        <v>4532</v>
      </c>
      <c r="D151" s="113"/>
      <c r="E151" s="1522"/>
      <c r="F151" s="1521">
        <v>1</v>
      </c>
      <c r="G151" s="1520">
        <v>1</v>
      </c>
      <c r="H151" s="2648">
        <v>30</v>
      </c>
      <c r="I151" s="1524">
        <f t="shared" ref="I151:I152" si="46">ROUND(H151*G151/G151,2)</f>
        <v>30</v>
      </c>
      <c r="J151" s="1520" t="s">
        <v>170</v>
      </c>
      <c r="K151" s="1525"/>
      <c r="L151" s="1526">
        <f t="shared" ref="L151:L152" si="47">IF(OR(ISBLANK(K151),K151=0,H151=0,ISBLANK(H151)),,ROUND(K151+$L$5,2))</f>
        <v>0</v>
      </c>
      <c r="M151" s="2677">
        <f t="shared" si="45"/>
        <v>0</v>
      </c>
      <c r="N151" s="2678">
        <f t="shared" si="44"/>
        <v>0</v>
      </c>
      <c r="O151" s="74"/>
      <c r="P151" s="2571"/>
      <c r="Q151" s="2571"/>
      <c r="R151" s="2571"/>
      <c r="S151" s="2571"/>
      <c r="T151" s="2571"/>
      <c r="U151" s="2571"/>
      <c r="V151" s="2571"/>
      <c r="W151" s="2571"/>
      <c r="X151" s="2571"/>
      <c r="Y151" s="2571"/>
      <c r="Z151" s="2571"/>
    </row>
    <row r="152" spans="1:26" ht="16.5" customHeight="1">
      <c r="A152" s="146">
        <v>46049</v>
      </c>
      <c r="B152" s="147" t="s">
        <v>4533</v>
      </c>
      <c r="C152" s="155" t="s">
        <v>4534</v>
      </c>
      <c r="D152" s="2270"/>
      <c r="E152" s="408"/>
      <c r="F152" s="152">
        <v>1</v>
      </c>
      <c r="G152" s="155">
        <v>1</v>
      </c>
      <c r="H152" s="2648">
        <v>10</v>
      </c>
      <c r="I152" s="155">
        <f t="shared" si="46"/>
        <v>10</v>
      </c>
      <c r="J152" s="155" t="s">
        <v>170</v>
      </c>
      <c r="K152" s="156"/>
      <c r="L152" s="165">
        <f t="shared" si="47"/>
        <v>0</v>
      </c>
      <c r="M152" s="555">
        <f t="shared" si="45"/>
        <v>0</v>
      </c>
      <c r="N152" s="1258">
        <f t="shared" si="44"/>
        <v>0</v>
      </c>
      <c r="O152" s="2571"/>
      <c r="P152" s="2571"/>
      <c r="Q152" s="2571"/>
      <c r="R152" s="2571"/>
      <c r="S152" s="2571"/>
      <c r="T152" s="2571"/>
      <c r="U152" s="2571"/>
      <c r="V152" s="2571"/>
      <c r="W152" s="2571"/>
      <c r="X152" s="2571"/>
      <c r="Y152" s="2571"/>
      <c r="Z152" s="2571"/>
    </row>
    <row r="153" spans="1:26" ht="16.5" customHeight="1">
      <c r="A153" s="701"/>
      <c r="B153" s="356"/>
      <c r="C153" s="154" t="s">
        <v>344</v>
      </c>
      <c r="D153" s="73"/>
      <c r="E153" s="769"/>
      <c r="F153" s="895"/>
      <c r="G153" s="356"/>
      <c r="H153" s="2228"/>
      <c r="I153" s="166"/>
      <c r="J153" s="356"/>
      <c r="K153" s="868"/>
      <c r="L153" s="304"/>
      <c r="M153" s="326"/>
      <c r="N153" s="1261"/>
      <c r="O153" s="2571"/>
      <c r="P153" s="2571"/>
      <c r="Q153" s="2571"/>
      <c r="R153" s="2571"/>
      <c r="S153" s="2571"/>
      <c r="T153" s="2571"/>
      <c r="U153" s="2571"/>
      <c r="V153" s="2571"/>
      <c r="W153" s="2571"/>
      <c r="X153" s="2571"/>
      <c r="Y153" s="2571"/>
      <c r="Z153" s="2571"/>
    </row>
    <row r="154" spans="1:26" ht="16.5" customHeight="1">
      <c r="A154" s="270"/>
      <c r="B154" s="270" t="s">
        <v>4535</v>
      </c>
      <c r="C154" s="2662" t="s">
        <v>347</v>
      </c>
      <c r="D154" s="1387"/>
      <c r="E154" s="1387"/>
      <c r="F154" s="1387"/>
      <c r="G154" s="1387"/>
      <c r="H154" s="365"/>
      <c r="I154" s="364" t="e">
        <f>ROUND(H152*G152/G154,2)</f>
        <v>#DIV/0!</v>
      </c>
      <c r="J154" s="270" t="s">
        <v>170</v>
      </c>
      <c r="K154" s="1239"/>
      <c r="L154" s="246">
        <f>IF(OR(ISBLANK(K154),K154=0,H152=0,ISBLANK(H152)),,ROUND(K154+$L$5,2))</f>
        <v>0</v>
      </c>
      <c r="M154" s="566" t="e">
        <f>ROUND(I154*L154,2)</f>
        <v>#DIV/0!</v>
      </c>
      <c r="N154" s="1840" t="e">
        <f t="shared" ref="N154:N156" si="48">ROUND(L154/G154,4)</f>
        <v>#DIV/0!</v>
      </c>
      <c r="O154" s="2571"/>
      <c r="P154" s="2571"/>
      <c r="Q154" s="2571"/>
      <c r="R154" s="2571"/>
      <c r="S154" s="2571"/>
      <c r="T154" s="2571"/>
      <c r="U154" s="2571"/>
      <c r="V154" s="2571"/>
      <c r="W154" s="2571"/>
      <c r="X154" s="2571"/>
      <c r="Y154" s="2571"/>
      <c r="Z154" s="2571"/>
    </row>
    <row r="155" spans="1:26" ht="16.5" customHeight="1">
      <c r="A155" s="146">
        <v>46050</v>
      </c>
      <c r="B155" s="147" t="s">
        <v>4536</v>
      </c>
      <c r="C155" s="155" t="s">
        <v>4537</v>
      </c>
      <c r="D155" s="155"/>
      <c r="E155" s="408"/>
      <c r="F155" s="152">
        <v>500</v>
      </c>
      <c r="G155" s="155">
        <v>500</v>
      </c>
      <c r="H155" s="2648">
        <v>10</v>
      </c>
      <c r="I155" s="155">
        <f>ROUND(H155*G155/G155,2)</f>
        <v>10</v>
      </c>
      <c r="J155" s="155" t="s">
        <v>170</v>
      </c>
      <c r="K155" s="156"/>
      <c r="L155" s="165">
        <f>IF(OR(ISBLANK(K155),K155=0,H155=0,ISBLANK(H155)),,ROUND(K155+$L$5,2))</f>
        <v>0</v>
      </c>
      <c r="M155" s="555">
        <f t="shared" ref="M155:M156" si="49">ROUND(L155*I155,2)</f>
        <v>0</v>
      </c>
      <c r="N155" s="1258">
        <f t="shared" si="48"/>
        <v>0</v>
      </c>
      <c r="O155" s="2571"/>
      <c r="P155" s="2571"/>
      <c r="Q155" s="2571"/>
      <c r="R155" s="2571"/>
      <c r="S155" s="2571"/>
      <c r="T155" s="2571"/>
      <c r="U155" s="2571"/>
      <c r="V155" s="2571"/>
      <c r="W155" s="2571"/>
      <c r="X155" s="2571"/>
      <c r="Y155" s="2571"/>
      <c r="Z155" s="2571"/>
    </row>
    <row r="156" spans="1:26" ht="16.5" customHeight="1">
      <c r="A156" s="166"/>
      <c r="B156" s="166" t="s">
        <v>4538</v>
      </c>
      <c r="C156" s="166" t="s">
        <v>4539</v>
      </c>
      <c r="D156" s="166"/>
      <c r="E156" s="691"/>
      <c r="F156" s="168">
        <v>500</v>
      </c>
      <c r="G156" s="166">
        <v>500</v>
      </c>
      <c r="H156" s="2228"/>
      <c r="I156" s="155">
        <f>ROUND($H$155*$G$155/G156,2)</f>
        <v>10</v>
      </c>
      <c r="J156" s="155" t="s">
        <v>170</v>
      </c>
      <c r="K156" s="170"/>
      <c r="L156" s="230">
        <f>IF(OR(ISBLANK(H155),H155=0,K156=0,ISBLANK(K156)),,ROUND(K156+$L$5,2))</f>
        <v>0</v>
      </c>
      <c r="M156" s="555">
        <f t="shared" si="49"/>
        <v>0</v>
      </c>
      <c r="N156" s="1258">
        <f t="shared" si="48"/>
        <v>0</v>
      </c>
      <c r="O156" s="2571"/>
      <c r="P156" s="2571"/>
      <c r="Q156" s="2571"/>
      <c r="R156" s="2571"/>
      <c r="S156" s="2571"/>
      <c r="T156" s="2571"/>
      <c r="U156" s="2571"/>
      <c r="V156" s="2571"/>
      <c r="W156" s="2571"/>
      <c r="X156" s="2571"/>
      <c r="Y156" s="2571"/>
      <c r="Z156" s="2571"/>
    </row>
    <row r="157" spans="1:26" ht="16.5" customHeight="1">
      <c r="A157" s="154"/>
      <c r="B157" s="166"/>
      <c r="C157" s="154" t="s">
        <v>344</v>
      </c>
      <c r="D157" s="263"/>
      <c r="E157" s="540"/>
      <c r="F157" s="168"/>
      <c r="G157" s="166"/>
      <c r="H157" s="2679"/>
      <c r="I157" s="166"/>
      <c r="J157" s="155"/>
      <c r="K157" s="776"/>
      <c r="L157" s="230"/>
      <c r="M157" s="326"/>
      <c r="N157" s="1261"/>
      <c r="O157" s="2571"/>
      <c r="P157" s="2571"/>
      <c r="Q157" s="2571"/>
      <c r="R157" s="2571"/>
      <c r="S157" s="2571"/>
      <c r="T157" s="2571"/>
      <c r="U157" s="2571"/>
      <c r="V157" s="2571"/>
      <c r="W157" s="2571"/>
      <c r="X157" s="2571"/>
      <c r="Y157" s="2571"/>
      <c r="Z157" s="2571"/>
    </row>
    <row r="158" spans="1:26" ht="16.5" customHeight="1">
      <c r="A158" s="198"/>
      <c r="B158" s="198" t="s">
        <v>20</v>
      </c>
      <c r="C158" s="2672" t="s">
        <v>347</v>
      </c>
      <c r="D158" s="1387"/>
      <c r="E158" s="1237"/>
      <c r="F158" s="1237"/>
      <c r="G158" s="1237"/>
      <c r="H158" s="365"/>
      <c r="I158" s="364" t="e">
        <f>ROUND(H155*G155/G158,2)</f>
        <v>#DIV/0!</v>
      </c>
      <c r="J158" s="198" t="s">
        <v>170</v>
      </c>
      <c r="K158" s="1239"/>
      <c r="L158" s="246">
        <f>IF(OR(ISBLANK(H155),H155=0,K158=0,ISBLANK(K158)),,ROUND(K158+$L$5,2))</f>
        <v>0</v>
      </c>
      <c r="M158" s="566" t="e">
        <f>ROUND(I158*L158,2)</f>
        <v>#DIV/0!</v>
      </c>
      <c r="N158" s="1840" t="e">
        <f t="shared" ref="N158:N159" si="50">ROUND(L158/G158,4)</f>
        <v>#DIV/0!</v>
      </c>
      <c r="O158" s="2571"/>
      <c r="P158" s="2571"/>
      <c r="Q158" s="2571"/>
      <c r="R158" s="2571"/>
      <c r="S158" s="2571"/>
      <c r="T158" s="2571"/>
      <c r="U158" s="2571"/>
      <c r="V158" s="2571"/>
      <c r="W158" s="2571"/>
      <c r="X158" s="2571"/>
      <c r="Y158" s="2571"/>
      <c r="Z158" s="2571"/>
    </row>
    <row r="159" spans="1:26" ht="16.5" customHeight="1">
      <c r="A159" s="371">
        <v>46051</v>
      </c>
      <c r="B159" s="2549" t="s">
        <v>4540</v>
      </c>
      <c r="C159" s="255" t="s">
        <v>4541</v>
      </c>
      <c r="D159" s="155"/>
      <c r="E159" s="408"/>
      <c r="F159" s="895">
        <v>1000</v>
      </c>
      <c r="G159" s="356">
        <v>1000</v>
      </c>
      <c r="H159" s="2648">
        <v>10</v>
      </c>
      <c r="I159" s="155">
        <f>ROUND(H159*G159/G159,2)</f>
        <v>10</v>
      </c>
      <c r="J159" s="155" t="s">
        <v>170</v>
      </c>
      <c r="K159" s="156"/>
      <c r="L159" s="165">
        <f>IF(OR(ISBLANK(K159),K159=0,H159=0,ISBLANK(H159)),,ROUND(K159+$L$5,2))</f>
        <v>0</v>
      </c>
      <c r="M159" s="555">
        <f>ROUND(L159*I159,2)</f>
        <v>0</v>
      </c>
      <c r="N159" s="1258">
        <f t="shared" si="50"/>
        <v>0</v>
      </c>
      <c r="O159" s="2571"/>
      <c r="P159" s="2571"/>
      <c r="Q159" s="2571"/>
      <c r="R159" s="2571"/>
      <c r="S159" s="2571"/>
      <c r="T159" s="2571"/>
      <c r="U159" s="2571"/>
      <c r="V159" s="2571"/>
      <c r="W159" s="2571"/>
      <c r="X159" s="2571"/>
      <c r="Y159" s="2571"/>
      <c r="Z159" s="2571"/>
    </row>
    <row r="160" spans="1:26" ht="16.5" customHeight="1">
      <c r="A160" s="701"/>
      <c r="B160" s="228"/>
      <c r="C160" s="154" t="s">
        <v>344</v>
      </c>
      <c r="D160" s="166"/>
      <c r="E160" s="851"/>
      <c r="F160" s="297"/>
      <c r="G160" s="228"/>
      <c r="H160" s="228"/>
      <c r="I160" s="166"/>
      <c r="J160" s="356"/>
      <c r="K160" s="868"/>
      <c r="L160" s="304"/>
      <c r="M160" s="326"/>
      <c r="N160" s="1261"/>
      <c r="O160" s="2571"/>
      <c r="P160" s="2571"/>
      <c r="Q160" s="2571"/>
      <c r="R160" s="2571"/>
      <c r="S160" s="2571"/>
      <c r="T160" s="2571"/>
      <c r="U160" s="2571"/>
      <c r="V160" s="2571"/>
      <c r="W160" s="2571"/>
      <c r="X160" s="2571"/>
      <c r="Y160" s="2571"/>
      <c r="Z160" s="2571"/>
    </row>
    <row r="161" spans="1:26" ht="16.5" customHeight="1">
      <c r="A161" s="270"/>
      <c r="B161" s="270"/>
      <c r="C161" s="2662" t="s">
        <v>347</v>
      </c>
      <c r="D161" s="1387"/>
      <c r="E161" s="1387"/>
      <c r="F161" s="1387"/>
      <c r="G161" s="1387"/>
      <c r="H161" s="365"/>
      <c r="I161" s="364" t="e">
        <f>ROUND(H159*G159/G161,2)</f>
        <v>#DIV/0!</v>
      </c>
      <c r="J161" s="270" t="s">
        <v>170</v>
      </c>
      <c r="K161" s="1239"/>
      <c r="L161" s="246">
        <f>IF(OR(ISBLANK(K161),K161=0,H159=0,ISBLANK(H159)),,ROUND(K161+$L$5,2))</f>
        <v>0</v>
      </c>
      <c r="M161" s="566" t="e">
        <f>ROUND(I161*L161,2)</f>
        <v>#DIV/0!</v>
      </c>
      <c r="N161" s="1840" t="e">
        <f>ROUND(L161/G161,4)</f>
        <v>#DIV/0!</v>
      </c>
      <c r="O161" s="2571"/>
      <c r="P161" s="2571"/>
      <c r="Q161" s="2571"/>
      <c r="R161" s="2571"/>
      <c r="S161" s="2571"/>
      <c r="T161" s="2571"/>
      <c r="U161" s="2571"/>
      <c r="V161" s="2571"/>
      <c r="W161" s="2571"/>
      <c r="X161" s="2571"/>
      <c r="Y161" s="2571"/>
      <c r="Z161" s="2571"/>
    </row>
    <row r="162" spans="1:26" ht="16.5" customHeight="1">
      <c r="A162" s="504">
        <v>46052</v>
      </c>
      <c r="B162" s="147" t="s">
        <v>4542</v>
      </c>
      <c r="C162" s="154" t="s">
        <v>344</v>
      </c>
      <c r="D162" s="2270"/>
      <c r="E162" s="851"/>
      <c r="F162" s="152">
        <v>12</v>
      </c>
      <c r="G162" s="155">
        <v>12</v>
      </c>
      <c r="H162" s="2648">
        <v>10</v>
      </c>
      <c r="I162" s="155">
        <f>ROUND(H162*G162/G162,2)</f>
        <v>10</v>
      </c>
      <c r="J162" s="155" t="s">
        <v>170</v>
      </c>
      <c r="K162" s="235"/>
      <c r="L162" s="165"/>
      <c r="M162" s="555"/>
      <c r="N162" s="1258"/>
      <c r="O162" s="2571"/>
      <c r="P162" s="2571"/>
      <c r="Q162" s="2571"/>
      <c r="R162" s="2571"/>
      <c r="S162" s="2571"/>
      <c r="T162" s="2571"/>
      <c r="U162" s="2571"/>
      <c r="V162" s="2571"/>
      <c r="W162" s="2571"/>
      <c r="X162" s="2571"/>
      <c r="Y162" s="2571"/>
      <c r="Z162" s="2571"/>
    </row>
    <row r="163" spans="1:26" ht="16.5" customHeight="1">
      <c r="A163" s="270"/>
      <c r="B163" s="270" t="s">
        <v>4543</v>
      </c>
      <c r="C163" s="2662" t="s">
        <v>347</v>
      </c>
      <c r="D163" s="1387"/>
      <c r="E163" s="1387"/>
      <c r="F163" s="1387"/>
      <c r="G163" s="1387"/>
      <c r="H163" s="365"/>
      <c r="I163" s="364" t="e">
        <f>ROUND(H162*G162/G163,2)</f>
        <v>#DIV/0!</v>
      </c>
      <c r="J163" s="270" t="s">
        <v>170</v>
      </c>
      <c r="K163" s="1239"/>
      <c r="L163" s="246">
        <f>IF(OR(ISBLANK(H162),H162=0,K163=0,ISBLANK(K163)),,ROUND(K163+$L$5,2))</f>
        <v>0</v>
      </c>
      <c r="M163" s="566" t="e">
        <f>ROUND(I163*L163,2)</f>
        <v>#DIV/0!</v>
      </c>
      <c r="N163" s="1840" t="e">
        <f t="shared" ref="N163:N165" si="51">ROUND(L163/G163,4)</f>
        <v>#DIV/0!</v>
      </c>
      <c r="O163" s="2571"/>
      <c r="P163" s="2571"/>
      <c r="Q163" s="2571"/>
      <c r="R163" s="2571"/>
      <c r="S163" s="2571"/>
      <c r="T163" s="2571"/>
      <c r="U163" s="2571"/>
      <c r="V163" s="2571"/>
      <c r="W163" s="2571"/>
      <c r="X163" s="2571"/>
      <c r="Y163" s="2571"/>
      <c r="Z163" s="2571"/>
    </row>
    <row r="164" spans="1:26" ht="16.5" customHeight="1">
      <c r="A164" s="146">
        <v>46053</v>
      </c>
      <c r="B164" s="147" t="s">
        <v>4544</v>
      </c>
      <c r="C164" s="155" t="s">
        <v>4545</v>
      </c>
      <c r="D164" s="155"/>
      <c r="E164" s="408"/>
      <c r="F164" s="152">
        <v>1000</v>
      </c>
      <c r="G164" s="155">
        <v>1000</v>
      </c>
      <c r="H164" s="2648">
        <v>20</v>
      </c>
      <c r="I164" s="155">
        <f>ROUND(H164*G164/G164,2)</f>
        <v>20</v>
      </c>
      <c r="J164" s="155" t="s">
        <v>170</v>
      </c>
      <c r="K164" s="156"/>
      <c r="L164" s="165">
        <f>IF(OR(ISBLANK(K164),K164=0,H164=0,ISBLANK(H164)),,ROUND(K164+$L$5,2))</f>
        <v>0</v>
      </c>
      <c r="M164" s="555">
        <f t="shared" ref="M164:M165" si="52">ROUND(L164*I164,2)</f>
        <v>0</v>
      </c>
      <c r="N164" s="1258">
        <f t="shared" si="51"/>
        <v>0</v>
      </c>
      <c r="O164" s="2571"/>
      <c r="P164" s="2571"/>
      <c r="Q164" s="2571"/>
      <c r="R164" s="2571"/>
      <c r="S164" s="2571"/>
      <c r="T164" s="2571"/>
      <c r="U164" s="2571"/>
      <c r="V164" s="2571"/>
      <c r="W164" s="2571"/>
      <c r="X164" s="2571"/>
      <c r="Y164" s="2571"/>
      <c r="Z164" s="2571"/>
    </row>
    <row r="165" spans="1:26" ht="16.5" customHeight="1">
      <c r="A165" s="166"/>
      <c r="B165" s="166" t="s">
        <v>4457</v>
      </c>
      <c r="C165" s="1026" t="s">
        <v>4546</v>
      </c>
      <c r="D165" s="166"/>
      <c r="E165" s="691"/>
      <c r="F165" s="168">
        <v>2000</v>
      </c>
      <c r="G165" s="166">
        <v>2000</v>
      </c>
      <c r="H165" s="1738"/>
      <c r="I165" s="166">
        <f>ROUND($H$164*$G$164/G165,2)</f>
        <v>10</v>
      </c>
      <c r="J165" s="155" t="s">
        <v>170</v>
      </c>
      <c r="K165" s="170"/>
      <c r="L165" s="230">
        <f>IF(OR(ISBLANK(H164),H164=0,K165=0,ISBLANK(K165)),,ROUND(K165+$L$5,2))</f>
        <v>0</v>
      </c>
      <c r="M165" s="555">
        <f t="shared" si="52"/>
        <v>0</v>
      </c>
      <c r="N165" s="1258">
        <f t="shared" si="51"/>
        <v>0</v>
      </c>
      <c r="O165" s="2571"/>
      <c r="P165" s="2571"/>
      <c r="Q165" s="2571"/>
      <c r="R165" s="2571"/>
      <c r="S165" s="2571"/>
      <c r="T165" s="2571"/>
      <c r="U165" s="2571"/>
      <c r="V165" s="2571"/>
      <c r="W165" s="2571"/>
      <c r="X165" s="2571"/>
      <c r="Y165" s="2571"/>
      <c r="Z165" s="2571"/>
    </row>
    <row r="166" spans="1:26" ht="16.5" customHeight="1">
      <c r="A166" s="701"/>
      <c r="B166" s="228"/>
      <c r="C166" s="154" t="s">
        <v>344</v>
      </c>
      <c r="D166" s="148"/>
      <c r="E166" s="851"/>
      <c r="F166" s="152" t="s">
        <v>20</v>
      </c>
      <c r="G166" s="155" t="s">
        <v>20</v>
      </c>
      <c r="H166" s="1738"/>
      <c r="I166" s="155" t="s">
        <v>20</v>
      </c>
      <c r="J166" s="155" t="s">
        <v>20</v>
      </c>
      <c r="K166" s="235"/>
      <c r="L166" s="165"/>
      <c r="M166" s="555"/>
      <c r="N166" s="1258"/>
      <c r="O166" s="2571"/>
      <c r="P166" s="2571"/>
      <c r="Q166" s="2571"/>
      <c r="R166" s="2571"/>
      <c r="S166" s="2571"/>
      <c r="T166" s="2571"/>
      <c r="U166" s="2571"/>
      <c r="V166" s="2571"/>
      <c r="W166" s="2571"/>
      <c r="X166" s="2571"/>
      <c r="Y166" s="2571"/>
      <c r="Z166" s="2571"/>
    </row>
    <row r="167" spans="1:26" ht="16.5" customHeight="1">
      <c r="A167" s="228"/>
      <c r="B167" s="228"/>
      <c r="C167" s="2092" t="s">
        <v>347</v>
      </c>
      <c r="D167" s="691"/>
      <c r="E167" s="691"/>
      <c r="F167" s="691"/>
      <c r="G167" s="691">
        <v>0</v>
      </c>
      <c r="H167" s="1738"/>
      <c r="I167" s="166" t="e">
        <f t="shared" ref="I167:I168" si="53">ROUND($H$164*$G$164/G167,2)</f>
        <v>#DIV/0!</v>
      </c>
      <c r="J167" s="155" t="s">
        <v>170</v>
      </c>
      <c r="K167" s="170">
        <v>0</v>
      </c>
      <c r="L167" s="230">
        <f>IF(OR(ISBLANK(H164),H164=0,K167=0,ISBLANK(K167)),,ROUND(K167+$L$5,2))</f>
        <v>0</v>
      </c>
      <c r="M167" s="555" t="e">
        <f t="shared" ref="M167:M170" si="54">ROUND(L167*I167,2)</f>
        <v>#DIV/0!</v>
      </c>
      <c r="N167" s="1258" t="e">
        <f t="shared" ref="N167:N170" si="55">ROUND(L167/G167,4)</f>
        <v>#DIV/0!</v>
      </c>
      <c r="O167" s="2571"/>
      <c r="P167" s="2571"/>
      <c r="Q167" s="2571"/>
      <c r="R167" s="2571"/>
      <c r="S167" s="2571"/>
      <c r="T167" s="2571"/>
      <c r="U167" s="2571"/>
      <c r="V167" s="2571"/>
      <c r="W167" s="2571"/>
      <c r="X167" s="2571"/>
      <c r="Y167" s="2571"/>
      <c r="Z167" s="2571"/>
    </row>
    <row r="168" spans="1:26" ht="16.5" customHeight="1">
      <c r="A168" s="270"/>
      <c r="B168" s="270"/>
      <c r="C168" s="572" t="s">
        <v>4547</v>
      </c>
      <c r="D168" s="113"/>
      <c r="E168" s="1237"/>
      <c r="F168" s="243">
        <v>1000</v>
      </c>
      <c r="G168" s="198">
        <v>1000</v>
      </c>
      <c r="H168" s="1746"/>
      <c r="I168" s="198">
        <f t="shared" si="53"/>
        <v>20</v>
      </c>
      <c r="J168" s="198" t="s">
        <v>170</v>
      </c>
      <c r="K168" s="1239"/>
      <c r="L168" s="271">
        <f>IF(OR(ISBLANK(K168),K168=0,H164=0,ISBLANK(H164)),,ROUND(K168+$L$5,2))</f>
        <v>0</v>
      </c>
      <c r="M168" s="738">
        <f t="shared" si="54"/>
        <v>0</v>
      </c>
      <c r="N168" s="1840">
        <f t="shared" si="55"/>
        <v>0</v>
      </c>
      <c r="O168" s="2571"/>
      <c r="P168" s="2571"/>
      <c r="Q168" s="2571"/>
      <c r="R168" s="2571"/>
      <c r="S168" s="2571"/>
      <c r="T168" s="2571"/>
      <c r="U168" s="2571"/>
      <c r="V168" s="2571"/>
      <c r="W168" s="2571"/>
      <c r="X168" s="2571"/>
      <c r="Y168" s="2571"/>
      <c r="Z168" s="2571"/>
    </row>
    <row r="169" spans="1:26" ht="16.5" customHeight="1">
      <c r="A169" s="268">
        <v>46054</v>
      </c>
      <c r="B169" s="2386" t="s">
        <v>4548</v>
      </c>
      <c r="C169" s="198" t="s">
        <v>4549</v>
      </c>
      <c r="D169" s="113"/>
      <c r="E169" s="1237"/>
      <c r="F169" s="243">
        <v>960</v>
      </c>
      <c r="G169" s="584">
        <v>960</v>
      </c>
      <c r="H169" s="2648">
        <v>75</v>
      </c>
      <c r="I169" s="1524">
        <f t="shared" ref="I169:I170" si="56">ROUND(H169*G169/G169,2)</f>
        <v>75</v>
      </c>
      <c r="J169" s="1520" t="s">
        <v>170</v>
      </c>
      <c r="K169" s="1525"/>
      <c r="L169" s="1526">
        <f t="shared" ref="L169:L170" si="57">IF(OR(ISBLANK(K169),K169=0,H169=0,ISBLANK(H169)),,ROUND(K169+$L$5,2))</f>
        <v>0</v>
      </c>
      <c r="M169" s="2677">
        <f t="shared" si="54"/>
        <v>0</v>
      </c>
      <c r="N169" s="2678">
        <f t="shared" si="55"/>
        <v>0</v>
      </c>
      <c r="O169" s="2571"/>
      <c r="P169" s="2571"/>
      <c r="Q169" s="2571"/>
      <c r="R169" s="2571"/>
      <c r="S169" s="2571"/>
      <c r="T169" s="2571"/>
      <c r="U169" s="2571"/>
      <c r="V169" s="2571"/>
      <c r="W169" s="2571"/>
      <c r="X169" s="2571"/>
      <c r="Y169" s="2571"/>
      <c r="Z169" s="2571"/>
    </row>
    <row r="170" spans="1:26" ht="16.5" customHeight="1">
      <c r="A170" s="253">
        <v>46055</v>
      </c>
      <c r="B170" s="254" t="s">
        <v>4550</v>
      </c>
      <c r="C170" s="255" t="s">
        <v>4460</v>
      </c>
      <c r="D170" s="155"/>
      <c r="E170" s="691"/>
      <c r="F170" s="311">
        <v>1000</v>
      </c>
      <c r="G170" s="2666">
        <v>1000</v>
      </c>
      <c r="H170" s="2648">
        <v>10</v>
      </c>
      <c r="I170" s="155">
        <f t="shared" si="56"/>
        <v>10</v>
      </c>
      <c r="J170" s="155" t="s">
        <v>170</v>
      </c>
      <c r="K170" s="156"/>
      <c r="L170" s="165">
        <f t="shared" si="57"/>
        <v>0</v>
      </c>
      <c r="M170" s="555">
        <f t="shared" si="54"/>
        <v>0</v>
      </c>
      <c r="N170" s="1258">
        <f t="shared" si="55"/>
        <v>0</v>
      </c>
      <c r="O170" s="2571"/>
      <c r="P170" s="2571"/>
      <c r="Q170" s="2571"/>
      <c r="R170" s="2571"/>
      <c r="S170" s="2571"/>
      <c r="T170" s="2571"/>
      <c r="U170" s="2571"/>
      <c r="V170" s="2571"/>
      <c r="W170" s="2571"/>
      <c r="X170" s="2571"/>
      <c r="Y170" s="2571"/>
      <c r="Z170" s="2571"/>
    </row>
    <row r="171" spans="1:26" ht="16.5" customHeight="1">
      <c r="A171" s="498"/>
      <c r="B171" s="166"/>
      <c r="C171" s="498" t="s">
        <v>344</v>
      </c>
      <c r="D171" s="166"/>
      <c r="E171" s="851"/>
      <c r="F171" s="895"/>
      <c r="G171" s="356"/>
      <c r="H171" s="1738"/>
      <c r="I171" s="166"/>
      <c r="J171" s="356"/>
      <c r="K171" s="868"/>
      <c r="L171" s="304"/>
      <c r="M171" s="326"/>
      <c r="N171" s="1261"/>
      <c r="O171" s="2571"/>
      <c r="P171" s="2571"/>
      <c r="Q171" s="2571"/>
      <c r="R171" s="2571"/>
      <c r="S171" s="2571"/>
      <c r="T171" s="2571"/>
      <c r="U171" s="2571"/>
      <c r="V171" s="2571"/>
      <c r="W171" s="2571"/>
      <c r="X171" s="2571"/>
      <c r="Y171" s="2571"/>
      <c r="Z171" s="2571"/>
    </row>
    <row r="172" spans="1:26" ht="16.5" customHeight="1">
      <c r="A172" s="198"/>
      <c r="B172" s="198"/>
      <c r="C172" s="2672" t="s">
        <v>347</v>
      </c>
      <c r="D172" s="1387"/>
      <c r="E172" s="1387"/>
      <c r="F172" s="1387"/>
      <c r="G172" s="1387">
        <v>0</v>
      </c>
      <c r="H172" s="365"/>
      <c r="I172" s="364" t="e">
        <f>ROUND(H170*G170/G172,2)</f>
        <v>#DIV/0!</v>
      </c>
      <c r="J172" s="270" t="s">
        <v>170</v>
      </c>
      <c r="K172" s="1239"/>
      <c r="L172" s="246">
        <f>IF(OR(ISBLANK(K172),K172=0,H170=0,ISBLANK(H170)),,ROUND(K172+$L$5,2))</f>
        <v>0</v>
      </c>
      <c r="M172" s="566" t="e">
        <f>ROUND(I172*L172,2)</f>
        <v>#DIV/0!</v>
      </c>
      <c r="N172" s="1840" t="e">
        <f>ROUND(L172/G172,4)</f>
        <v>#DIV/0!</v>
      </c>
      <c r="O172" s="2571"/>
      <c r="P172" s="2571"/>
      <c r="Q172" s="2571"/>
      <c r="R172" s="2571"/>
      <c r="S172" s="2571"/>
      <c r="T172" s="2571"/>
      <c r="U172" s="2571"/>
      <c r="V172" s="2571"/>
      <c r="W172" s="2571"/>
      <c r="X172" s="2571"/>
      <c r="Y172" s="2571"/>
      <c r="Z172" s="2571"/>
    </row>
    <row r="173" spans="1:26" ht="16.5" customHeight="1">
      <c r="A173" s="504">
        <v>46056</v>
      </c>
      <c r="B173" s="147" t="s">
        <v>4551</v>
      </c>
      <c r="C173" s="154" t="s">
        <v>344</v>
      </c>
      <c r="D173" s="148"/>
      <c r="E173" s="851"/>
      <c r="F173" s="152">
        <v>1000</v>
      </c>
      <c r="G173" s="155">
        <v>1000</v>
      </c>
      <c r="H173" s="2648">
        <v>20</v>
      </c>
      <c r="I173" s="155">
        <f>ROUND(H173*G173/G173,2)</f>
        <v>20</v>
      </c>
      <c r="J173" s="155" t="s">
        <v>170</v>
      </c>
      <c r="K173" s="235"/>
      <c r="L173" s="165"/>
      <c r="M173" s="555"/>
      <c r="N173" s="1258"/>
      <c r="O173" s="2571"/>
      <c r="P173" s="2571"/>
      <c r="Q173" s="2571"/>
      <c r="R173" s="2571"/>
      <c r="S173" s="2571"/>
      <c r="T173" s="2571"/>
      <c r="U173" s="2571"/>
      <c r="V173" s="2571"/>
      <c r="W173" s="2571"/>
      <c r="X173" s="2571"/>
      <c r="Y173" s="2571"/>
      <c r="Z173" s="2571"/>
    </row>
    <row r="174" spans="1:26" ht="16.5" customHeight="1">
      <c r="A174" s="270"/>
      <c r="B174" s="270" t="s">
        <v>4552</v>
      </c>
      <c r="C174" s="2662" t="s">
        <v>347</v>
      </c>
      <c r="D174" s="1387"/>
      <c r="E174" s="1387"/>
      <c r="F174" s="1387"/>
      <c r="G174" s="1387">
        <v>0</v>
      </c>
      <c r="H174" s="365"/>
      <c r="I174" s="364" t="e">
        <f>ROUND(H173*G173/G174,2)</f>
        <v>#DIV/0!</v>
      </c>
      <c r="J174" s="270" t="s">
        <v>170</v>
      </c>
      <c r="K174" s="1239">
        <v>0</v>
      </c>
      <c r="L174" s="246">
        <f>IF(OR(ISBLANK(H173),H173=0,G174=0,ISBLANK(G174)),,ROUND(K174+$L$5,2))</f>
        <v>0</v>
      </c>
      <c r="M174" s="566" t="e">
        <f>ROUND(I174*L174,2)</f>
        <v>#DIV/0!</v>
      </c>
      <c r="N174" s="1840" t="e">
        <f t="shared" ref="N174:N176" si="58">ROUND(L174/G174,4)</f>
        <v>#DIV/0!</v>
      </c>
      <c r="O174" s="2571"/>
      <c r="P174" s="2571"/>
      <c r="Q174" s="2571"/>
      <c r="R174" s="2571"/>
      <c r="S174" s="2571"/>
      <c r="T174" s="2571"/>
      <c r="U174" s="2571"/>
      <c r="V174" s="2571"/>
      <c r="W174" s="2571"/>
      <c r="X174" s="2571"/>
      <c r="Y174" s="2571"/>
      <c r="Z174" s="2571"/>
    </row>
    <row r="175" spans="1:26" ht="16.5" customHeight="1">
      <c r="A175" s="253">
        <v>46057</v>
      </c>
      <c r="B175" s="254" t="s">
        <v>4553</v>
      </c>
      <c r="C175" s="577" t="s">
        <v>4554</v>
      </c>
      <c r="D175" s="155"/>
      <c r="E175" s="384"/>
      <c r="F175" s="2649" t="s">
        <v>4555</v>
      </c>
      <c r="G175" s="255">
        <v>5000</v>
      </c>
      <c r="H175" s="2246">
        <v>10</v>
      </c>
      <c r="I175" s="255">
        <f>ROUND(H175*G175/G175,2)</f>
        <v>10</v>
      </c>
      <c r="J175" s="255" t="s">
        <v>170</v>
      </c>
      <c r="K175" s="313"/>
      <c r="L175" s="392">
        <f>IF(OR(ISBLANK(K175),K175=0,H175=0,ISBLANK(H175)),,ROUND(K175+$L$5,2))</f>
        <v>0</v>
      </c>
      <c r="M175" s="670">
        <f t="shared" ref="M175:M176" si="59">ROUND(L175*I175,2)</f>
        <v>0</v>
      </c>
      <c r="N175" s="2651">
        <f t="shared" si="58"/>
        <v>0</v>
      </c>
      <c r="O175" s="2571"/>
      <c r="P175" s="2571"/>
      <c r="Q175" s="2571"/>
      <c r="R175" s="2571"/>
      <c r="S175" s="2571"/>
      <c r="T175" s="2571"/>
      <c r="U175" s="2571"/>
      <c r="V175" s="2571"/>
      <c r="W175" s="2571"/>
      <c r="X175" s="2571"/>
      <c r="Y175" s="2571"/>
      <c r="Z175" s="2571"/>
    </row>
    <row r="176" spans="1:26" ht="16.5" customHeight="1">
      <c r="A176" s="166"/>
      <c r="B176" s="166" t="s">
        <v>4556</v>
      </c>
      <c r="C176" s="166" t="s">
        <v>4557</v>
      </c>
      <c r="D176" s="166"/>
      <c r="E176" s="691"/>
      <c r="F176" s="2602" t="s">
        <v>4558</v>
      </c>
      <c r="G176" s="166">
        <v>6000</v>
      </c>
      <c r="H176" s="1738"/>
      <c r="I176" s="166">
        <f>ROUND($H$175*$G$175/G176,2)</f>
        <v>8.33</v>
      </c>
      <c r="J176" s="155" t="s">
        <v>170</v>
      </c>
      <c r="K176" s="170"/>
      <c r="L176" s="230">
        <f>IF(OR(ISBLANK(H175),H175=0,K176=0,ISBLANK(K176)),,ROUND(K176+$L$5,2))</f>
        <v>0</v>
      </c>
      <c r="M176" s="555">
        <f t="shared" si="59"/>
        <v>0</v>
      </c>
      <c r="N176" s="1258">
        <f t="shared" si="58"/>
        <v>0</v>
      </c>
      <c r="O176" s="2571"/>
      <c r="P176" s="2571"/>
      <c r="Q176" s="2571"/>
      <c r="R176" s="2571"/>
      <c r="S176" s="2571"/>
      <c r="T176" s="2571"/>
      <c r="U176" s="2571"/>
      <c r="V176" s="2571"/>
      <c r="W176" s="2571"/>
      <c r="X176" s="2571"/>
      <c r="Y176" s="2571"/>
      <c r="Z176" s="2571"/>
    </row>
    <row r="177" spans="1:26" ht="16.5" customHeight="1">
      <c r="A177" s="701"/>
      <c r="B177" s="228"/>
      <c r="C177" s="154" t="s">
        <v>344</v>
      </c>
      <c r="D177" s="148"/>
      <c r="E177" s="851"/>
      <c r="F177" s="2661"/>
      <c r="G177" s="228"/>
      <c r="H177" s="1738"/>
      <c r="I177" s="166"/>
      <c r="J177" s="356"/>
      <c r="K177" s="776"/>
      <c r="L177" s="488"/>
      <c r="M177" s="326"/>
      <c r="N177" s="1261"/>
      <c r="O177" s="2571"/>
      <c r="P177" s="2571"/>
      <c r="Q177" s="2571"/>
      <c r="R177" s="2571"/>
      <c r="S177" s="2571"/>
      <c r="T177" s="2571"/>
      <c r="U177" s="2571"/>
      <c r="V177" s="2571"/>
      <c r="W177" s="2571"/>
      <c r="X177" s="2571"/>
      <c r="Y177" s="2571"/>
      <c r="Z177" s="2571"/>
    </row>
    <row r="178" spans="1:26" ht="16.5" customHeight="1">
      <c r="A178" s="270"/>
      <c r="B178" s="270"/>
      <c r="C178" s="2662" t="s">
        <v>347</v>
      </c>
      <c r="D178" s="1387"/>
      <c r="E178" s="1387"/>
      <c r="F178" s="1387"/>
      <c r="G178" s="1387"/>
      <c r="H178" s="365"/>
      <c r="I178" s="364" t="e">
        <f>ROUND(H175*G175/G178,2)</f>
        <v>#DIV/0!</v>
      </c>
      <c r="J178" s="270" t="s">
        <v>170</v>
      </c>
      <c r="K178" s="1239"/>
      <c r="L178" s="246">
        <f>IF(OR(ISBLANK(H175),H175=0,K178=0,ISBLANK(K178)),,ROUND(K178+$L$5,2))</f>
        <v>0</v>
      </c>
      <c r="M178" s="566" t="e">
        <f>ROUND(I178*L178,2)</f>
        <v>#DIV/0!</v>
      </c>
      <c r="N178" s="1840" t="e">
        <f>ROUND(L178/G178,4)</f>
        <v>#DIV/0!</v>
      </c>
      <c r="O178" s="2571"/>
      <c r="P178" s="2571"/>
      <c r="Q178" s="2571"/>
      <c r="R178" s="2571"/>
      <c r="S178" s="2571"/>
      <c r="T178" s="2571"/>
      <c r="U178" s="2571"/>
      <c r="V178" s="2571"/>
      <c r="W178" s="2571"/>
      <c r="X178" s="2571"/>
      <c r="Y178" s="2571"/>
      <c r="Z178" s="2571"/>
    </row>
    <row r="179" spans="1:26" ht="16.5" customHeight="1">
      <c r="A179" s="504">
        <v>46058</v>
      </c>
      <c r="B179" s="505" t="s">
        <v>4559</v>
      </c>
      <c r="C179" s="154" t="s">
        <v>344</v>
      </c>
      <c r="D179" s="148"/>
      <c r="E179" s="540"/>
      <c r="F179" s="152">
        <v>1</v>
      </c>
      <c r="G179" s="155">
        <v>30</v>
      </c>
      <c r="H179" s="2246">
        <v>30</v>
      </c>
      <c r="I179" s="155">
        <f>ROUND(H179*G179/G179,2)</f>
        <v>30</v>
      </c>
      <c r="J179" s="155" t="s">
        <v>170</v>
      </c>
      <c r="K179" s="235"/>
      <c r="L179" s="165"/>
      <c r="M179" s="555"/>
      <c r="N179" s="1258"/>
      <c r="O179" s="2571"/>
      <c r="P179" s="2571"/>
      <c r="Q179" s="2571"/>
      <c r="R179" s="2571"/>
      <c r="S179" s="2571"/>
      <c r="T179" s="2571"/>
      <c r="U179" s="2571"/>
      <c r="V179" s="2571"/>
      <c r="W179" s="2571"/>
      <c r="X179" s="2571"/>
      <c r="Y179" s="2571"/>
      <c r="Z179" s="2571"/>
    </row>
    <row r="180" spans="1:26" ht="16.5" customHeight="1">
      <c r="A180" s="270"/>
      <c r="B180" s="270"/>
      <c r="C180" s="2662" t="s">
        <v>347</v>
      </c>
      <c r="D180" s="1387"/>
      <c r="E180" s="1387"/>
      <c r="F180" s="1387"/>
      <c r="G180" s="1387"/>
      <c r="H180" s="365"/>
      <c r="I180" s="575" t="e">
        <f>ROUND(H179*G179/G180,2)</f>
        <v>#DIV/0!</v>
      </c>
      <c r="J180" s="270" t="s">
        <v>170</v>
      </c>
      <c r="K180" s="1239"/>
      <c r="L180" s="246">
        <f>IF(OR(ISBLANK(H179),H179=0,K180=0,ISBLANK(K180)),,ROUND(K180+$L$5,2))</f>
        <v>0</v>
      </c>
      <c r="M180" s="271" t="e">
        <f>ROUND(I180*L180,2)</f>
        <v>#DIV/0!</v>
      </c>
      <c r="N180" s="1834" t="e">
        <f>ROUND(L180/G180,4)</f>
        <v>#DIV/0!</v>
      </c>
      <c r="O180" s="2571"/>
      <c r="P180" s="2571"/>
      <c r="Q180" s="2571"/>
      <c r="R180" s="2571"/>
      <c r="S180" s="2571"/>
      <c r="T180" s="2571"/>
      <c r="U180" s="2571"/>
      <c r="V180" s="2571"/>
      <c r="W180" s="2571"/>
      <c r="X180" s="2571"/>
      <c r="Y180" s="2571"/>
      <c r="Z180" s="2571"/>
    </row>
    <row r="181" spans="1:26" ht="16.5" customHeight="1">
      <c r="A181" s="504">
        <v>46059</v>
      </c>
      <c r="B181" s="2680" t="s">
        <v>4560</v>
      </c>
      <c r="C181" s="154" t="s">
        <v>344</v>
      </c>
      <c r="D181" s="148"/>
      <c r="E181" s="540"/>
      <c r="F181" s="152">
        <v>1</v>
      </c>
      <c r="G181" s="155">
        <v>6</v>
      </c>
      <c r="H181" s="2246">
        <v>30</v>
      </c>
      <c r="I181" s="155">
        <f>ROUND(H181*G181/G181,2)</f>
        <v>30</v>
      </c>
      <c r="J181" s="155" t="s">
        <v>170</v>
      </c>
      <c r="K181" s="235"/>
      <c r="L181" s="165"/>
      <c r="M181" s="555"/>
      <c r="N181" s="1258"/>
      <c r="O181" s="2571"/>
      <c r="P181" s="2571"/>
      <c r="Q181" s="2571"/>
      <c r="R181" s="2571"/>
      <c r="S181" s="2571"/>
      <c r="T181" s="2571"/>
      <c r="U181" s="2571"/>
      <c r="V181" s="2571"/>
      <c r="W181" s="2571"/>
      <c r="X181" s="2571"/>
      <c r="Y181" s="2571"/>
      <c r="Z181" s="2571"/>
    </row>
    <row r="182" spans="1:26" ht="16.5" customHeight="1">
      <c r="A182" s="270"/>
      <c r="B182" s="270" t="s">
        <v>4561</v>
      </c>
      <c r="C182" s="2662" t="s">
        <v>347</v>
      </c>
      <c r="D182" s="1387"/>
      <c r="E182" s="1387"/>
      <c r="F182" s="1387"/>
      <c r="G182" s="1387"/>
      <c r="H182" s="365"/>
      <c r="I182" s="575" t="e">
        <f>ROUND(H181*G181/G182,2)</f>
        <v>#DIV/0!</v>
      </c>
      <c r="J182" s="270" t="s">
        <v>170</v>
      </c>
      <c r="K182" s="1239"/>
      <c r="L182" s="246">
        <f>IF(OR(ISBLANK(H181),H181=0,K182=0,ISBLANK(K182)),,ROUND(K182+$L$5,2))</f>
        <v>0</v>
      </c>
      <c r="M182" s="271" t="e">
        <f>ROUND(I182*L182,2)</f>
        <v>#DIV/0!</v>
      </c>
      <c r="N182" s="1834" t="e">
        <f>ROUND(L182/G182,4)</f>
        <v>#DIV/0!</v>
      </c>
      <c r="O182" s="2571"/>
      <c r="P182" s="2571"/>
      <c r="Q182" s="2571"/>
      <c r="R182" s="2571"/>
      <c r="S182" s="2571"/>
      <c r="T182" s="2571"/>
      <c r="U182" s="2571"/>
      <c r="V182" s="2571"/>
      <c r="W182" s="2571"/>
      <c r="X182" s="2571"/>
      <c r="Y182" s="2571"/>
      <c r="Z182" s="2571"/>
    </row>
    <row r="183" spans="1:26" ht="16.5" customHeight="1">
      <c r="A183" s="504">
        <v>46060</v>
      </c>
      <c r="B183" s="2680" t="s">
        <v>4562</v>
      </c>
      <c r="C183" s="154" t="s">
        <v>344</v>
      </c>
      <c r="D183" s="148"/>
      <c r="E183" s="540"/>
      <c r="F183" s="152">
        <v>4000</v>
      </c>
      <c r="G183" s="155">
        <v>4000</v>
      </c>
      <c r="H183" s="2246">
        <v>60</v>
      </c>
      <c r="I183" s="155">
        <f>ROUND(H183*G183/G183,2)</f>
        <v>60</v>
      </c>
      <c r="J183" s="155" t="s">
        <v>170</v>
      </c>
      <c r="K183" s="235"/>
      <c r="L183" s="165"/>
      <c r="M183" s="555"/>
      <c r="N183" s="1258"/>
      <c r="O183" s="2571"/>
      <c r="P183" s="2571"/>
      <c r="Q183" s="2571"/>
      <c r="R183" s="2571"/>
      <c r="S183" s="2571"/>
      <c r="T183" s="2571"/>
      <c r="U183" s="2571"/>
      <c r="V183" s="2571"/>
      <c r="W183" s="2571"/>
      <c r="X183" s="2571"/>
      <c r="Y183" s="2571"/>
      <c r="Z183" s="2571"/>
    </row>
    <row r="184" spans="1:26" ht="16.5" customHeight="1">
      <c r="A184" s="270"/>
      <c r="B184" s="270" t="s">
        <v>4563</v>
      </c>
      <c r="C184" s="2662" t="s">
        <v>347</v>
      </c>
      <c r="D184" s="1387"/>
      <c r="E184" s="1387"/>
      <c r="F184" s="1387"/>
      <c r="G184" s="1387"/>
      <c r="H184" s="365"/>
      <c r="I184" s="575" t="e">
        <f>ROUND(H183*G183/G184,2)</f>
        <v>#DIV/0!</v>
      </c>
      <c r="J184" s="270" t="s">
        <v>170</v>
      </c>
      <c r="K184" s="1239"/>
      <c r="L184" s="246">
        <f>IF(OR(ISBLANK(H183),H183=0,K184=0,ISBLANK(K184)),,ROUND(K184+$L$5,2))</f>
        <v>0</v>
      </c>
      <c r="M184" s="271" t="e">
        <f>ROUND(I184*L184,2)</f>
        <v>#DIV/0!</v>
      </c>
      <c r="N184" s="1834" t="e">
        <f>ROUND(L184/G184,4)</f>
        <v>#DIV/0!</v>
      </c>
      <c r="O184" s="2571"/>
      <c r="P184" s="2571"/>
      <c r="Q184" s="2571"/>
      <c r="R184" s="2571"/>
      <c r="S184" s="2571"/>
      <c r="T184" s="2571"/>
      <c r="U184" s="2571"/>
      <c r="V184" s="2571"/>
      <c r="W184" s="2571"/>
      <c r="X184" s="2571"/>
      <c r="Y184" s="2571"/>
      <c r="Z184" s="2571"/>
    </row>
    <row r="185" spans="1:26" ht="16.5" customHeight="1">
      <c r="A185" s="504">
        <v>46061</v>
      </c>
      <c r="B185" s="2680" t="s">
        <v>4564</v>
      </c>
      <c r="C185" s="154" t="s">
        <v>344</v>
      </c>
      <c r="D185" s="148"/>
      <c r="E185" s="540"/>
      <c r="F185" s="152">
        <v>12</v>
      </c>
      <c r="G185" s="155">
        <v>12</v>
      </c>
      <c r="H185" s="2246">
        <v>10</v>
      </c>
      <c r="I185" s="155">
        <f>ROUND(H185*G185/G185,2)</f>
        <v>10</v>
      </c>
      <c r="J185" s="155" t="s">
        <v>170</v>
      </c>
      <c r="K185" s="235"/>
      <c r="L185" s="165"/>
      <c r="M185" s="555"/>
      <c r="N185" s="1258"/>
      <c r="O185" s="2571"/>
      <c r="P185" s="2571"/>
      <c r="Q185" s="2571"/>
      <c r="R185" s="2571"/>
      <c r="S185" s="2571"/>
      <c r="T185" s="2571"/>
      <c r="U185" s="2571"/>
      <c r="V185" s="2571"/>
      <c r="W185" s="2571"/>
      <c r="X185" s="2571"/>
      <c r="Y185" s="2571"/>
      <c r="Z185" s="2571"/>
    </row>
    <row r="186" spans="1:26" ht="16.5" customHeight="1">
      <c r="A186" s="270"/>
      <c r="B186" s="270" t="s">
        <v>4565</v>
      </c>
      <c r="C186" s="2662" t="s">
        <v>347</v>
      </c>
      <c r="D186" s="1387"/>
      <c r="E186" s="1387"/>
      <c r="F186" s="1387"/>
      <c r="G186" s="1387"/>
      <c r="H186" s="365"/>
      <c r="I186" s="575" t="e">
        <f>ROUND(H185*G185/G186,2)</f>
        <v>#DIV/0!</v>
      </c>
      <c r="J186" s="270" t="s">
        <v>170</v>
      </c>
      <c r="K186" s="1239"/>
      <c r="L186" s="246">
        <f>IF(OR(ISBLANK(H185),H185=0,K186=0,ISBLANK(K186)),,ROUND(K186+$L$5,2))</f>
        <v>0</v>
      </c>
      <c r="M186" s="271" t="e">
        <f>ROUND(I186*L186,2)</f>
        <v>#DIV/0!</v>
      </c>
      <c r="N186" s="1834" t="e">
        <f t="shared" ref="N186:N190" si="60">ROUND(L186/G186,4)</f>
        <v>#DIV/0!</v>
      </c>
      <c r="O186" s="2571"/>
      <c r="P186" s="2571"/>
      <c r="Q186" s="2571"/>
      <c r="R186" s="2571"/>
      <c r="S186" s="2571"/>
      <c r="T186" s="2571"/>
      <c r="U186" s="2571"/>
      <c r="V186" s="2571"/>
      <c r="W186" s="2571"/>
      <c r="X186" s="2571"/>
      <c r="Y186" s="2571"/>
      <c r="Z186" s="2571"/>
    </row>
    <row r="187" spans="1:26" ht="16.5" customHeight="1">
      <c r="A187" s="146">
        <v>46062</v>
      </c>
      <c r="B187" s="147" t="s">
        <v>4566</v>
      </c>
      <c r="C187" s="569" t="s">
        <v>4567</v>
      </c>
      <c r="D187" s="155"/>
      <c r="E187" s="408"/>
      <c r="F187" s="152">
        <v>12</v>
      </c>
      <c r="G187" s="155">
        <v>12</v>
      </c>
      <c r="H187" s="2648">
        <v>20</v>
      </c>
      <c r="I187" s="155">
        <f>ROUND(H187*G187/G187,2)</f>
        <v>20</v>
      </c>
      <c r="J187" s="155" t="s">
        <v>170</v>
      </c>
      <c r="K187" s="156"/>
      <c r="L187" s="165">
        <f>IF(OR(ISBLANK(K187),K187=0,H187=0,ISBLANK(H187)),,ROUND(K187+$L$5,2))</f>
        <v>0</v>
      </c>
      <c r="M187" s="555">
        <f t="shared" ref="M187:M190" si="61">ROUND(L187*I187,2)</f>
        <v>0</v>
      </c>
      <c r="N187" s="1258">
        <f t="shared" si="60"/>
        <v>0</v>
      </c>
      <c r="O187" s="2571"/>
      <c r="P187" s="2571"/>
      <c r="Q187" s="2571"/>
      <c r="R187" s="2571"/>
      <c r="S187" s="2571"/>
      <c r="T187" s="2571"/>
      <c r="U187" s="2571"/>
      <c r="V187" s="2571"/>
      <c r="W187" s="2571"/>
      <c r="X187" s="2571"/>
      <c r="Y187" s="2571"/>
      <c r="Z187" s="2571"/>
    </row>
    <row r="188" spans="1:26" ht="16.5" customHeight="1">
      <c r="A188" s="270"/>
      <c r="B188" s="270" t="s">
        <v>4568</v>
      </c>
      <c r="C188" s="1030" t="s">
        <v>4569</v>
      </c>
      <c r="D188" s="270"/>
      <c r="E188" s="1387"/>
      <c r="F188" s="2490">
        <v>12</v>
      </c>
      <c r="G188" s="1030">
        <v>12</v>
      </c>
      <c r="H188" s="1746"/>
      <c r="I188" s="270">
        <f>ROUND(H187*G187/G188,2)</f>
        <v>20</v>
      </c>
      <c r="J188" s="1030" t="s">
        <v>170</v>
      </c>
      <c r="K188" s="1835"/>
      <c r="L188" s="566">
        <f>IF(OR(ISBLANK(H187),H187=0,K188=0,ISBLANK(K188)),,ROUND(K188+$L$5,2))</f>
        <v>0</v>
      </c>
      <c r="M188" s="738">
        <f t="shared" si="61"/>
        <v>0</v>
      </c>
      <c r="N188" s="1840">
        <f t="shared" si="60"/>
        <v>0</v>
      </c>
      <c r="O188" s="2571"/>
      <c r="P188" s="2571"/>
      <c r="Q188" s="2571"/>
      <c r="R188" s="2571"/>
      <c r="S188" s="2571"/>
      <c r="T188" s="2571"/>
      <c r="U188" s="2571"/>
      <c r="V188" s="2571"/>
      <c r="W188" s="2571"/>
      <c r="X188" s="2571"/>
      <c r="Y188" s="2571"/>
      <c r="Z188" s="2571"/>
    </row>
    <row r="189" spans="1:26" ht="16.5" customHeight="1">
      <c r="A189" s="146">
        <v>46063</v>
      </c>
      <c r="B189" s="147" t="s">
        <v>4570</v>
      </c>
      <c r="C189" s="569" t="s">
        <v>4571</v>
      </c>
      <c r="D189" s="155"/>
      <c r="E189" s="408"/>
      <c r="F189" s="152">
        <v>1000</v>
      </c>
      <c r="G189" s="155">
        <v>1000</v>
      </c>
      <c r="H189" s="2648">
        <v>60</v>
      </c>
      <c r="I189" s="155">
        <f>ROUND(H189*G189/G189,2)</f>
        <v>60</v>
      </c>
      <c r="J189" s="155" t="s">
        <v>170</v>
      </c>
      <c r="K189" s="156"/>
      <c r="L189" s="165">
        <f>IF(OR(ISBLANK(K189),K189=0,H189=0,ISBLANK(H189)),,ROUND(K189+$L$5,2))</f>
        <v>0</v>
      </c>
      <c r="M189" s="555">
        <f t="shared" si="61"/>
        <v>0</v>
      </c>
      <c r="N189" s="1258">
        <f t="shared" si="60"/>
        <v>0</v>
      </c>
      <c r="O189" s="2571"/>
      <c r="P189" s="2571"/>
      <c r="Q189" s="2571"/>
      <c r="R189" s="2571"/>
      <c r="S189" s="2571"/>
      <c r="T189" s="2571"/>
      <c r="U189" s="2571"/>
      <c r="V189" s="2571"/>
      <c r="W189" s="2571"/>
      <c r="X189" s="2571"/>
      <c r="Y189" s="2571"/>
      <c r="Z189" s="2571"/>
    </row>
    <row r="190" spans="1:26" ht="16.5" customHeight="1">
      <c r="A190" s="166"/>
      <c r="B190" s="166"/>
      <c r="C190" s="1026" t="s">
        <v>4572</v>
      </c>
      <c r="D190" s="166"/>
      <c r="E190" s="691"/>
      <c r="F190" s="168">
        <v>1000</v>
      </c>
      <c r="G190" s="166">
        <v>1000</v>
      </c>
      <c r="H190" s="2228"/>
      <c r="I190" s="166">
        <f>ROUND($H$189*$G$189/G190,2)</f>
        <v>60</v>
      </c>
      <c r="J190" s="166" t="s">
        <v>3966</v>
      </c>
      <c r="K190" s="156"/>
      <c r="L190" s="165">
        <f>IF(OR(ISBLANK(H189),H189=0,K190=0,ISBLANK(K190)),,ROUND(K190+$L$5,2))</f>
        <v>0</v>
      </c>
      <c r="M190" s="555">
        <f t="shared" si="61"/>
        <v>0</v>
      </c>
      <c r="N190" s="1258">
        <f t="shared" si="60"/>
        <v>0</v>
      </c>
      <c r="O190" s="2571"/>
      <c r="P190" s="2571"/>
      <c r="Q190" s="2571"/>
      <c r="R190" s="2571"/>
      <c r="S190" s="2571"/>
      <c r="T190" s="2571"/>
      <c r="U190" s="2571"/>
      <c r="V190" s="2571"/>
      <c r="W190" s="2571"/>
      <c r="X190" s="2571"/>
      <c r="Y190" s="2571"/>
      <c r="Z190" s="2571"/>
    </row>
    <row r="191" spans="1:26" ht="16.5" customHeight="1">
      <c r="A191" s="701"/>
      <c r="B191" s="356"/>
      <c r="C191" s="154" t="s">
        <v>344</v>
      </c>
      <c r="D191" s="263"/>
      <c r="E191" s="540"/>
      <c r="F191" s="895"/>
      <c r="G191" s="356"/>
      <c r="H191" s="1738"/>
      <c r="I191" s="166"/>
      <c r="J191" s="155"/>
      <c r="K191" s="868"/>
      <c r="L191" s="304"/>
      <c r="M191" s="326"/>
      <c r="N191" s="1261"/>
      <c r="O191" s="2571"/>
      <c r="P191" s="2571"/>
      <c r="Q191" s="2571"/>
      <c r="R191" s="2571"/>
      <c r="S191" s="2571"/>
      <c r="T191" s="2571"/>
      <c r="U191" s="2571"/>
      <c r="V191" s="2571"/>
      <c r="W191" s="2571"/>
      <c r="X191" s="2571"/>
      <c r="Y191" s="2571"/>
      <c r="Z191" s="2571"/>
    </row>
    <row r="192" spans="1:26" ht="16.5" customHeight="1">
      <c r="A192" s="270"/>
      <c r="B192" s="270"/>
      <c r="C192" s="2662" t="s">
        <v>347</v>
      </c>
      <c r="D192" s="1387"/>
      <c r="E192" s="1387"/>
      <c r="F192" s="1387"/>
      <c r="G192" s="1387">
        <v>0</v>
      </c>
      <c r="H192" s="365"/>
      <c r="I192" s="575" t="e">
        <f>ROUND(H189*G189/G192,2)</f>
        <v>#DIV/0!</v>
      </c>
      <c r="J192" s="270" t="s">
        <v>170</v>
      </c>
      <c r="K192" s="1239"/>
      <c r="L192" s="246">
        <f>IF(OR(ISBLANK(H189),H189=0,K192=0,ISBLANK(K192)),,ROUND(K192+$L$5,2))</f>
        <v>0</v>
      </c>
      <c r="M192" s="271" t="e">
        <f>ROUND(I192*L192,2)</f>
        <v>#DIV/0!</v>
      </c>
      <c r="N192" s="1834" t="e">
        <f t="shared" ref="N192:N194" si="62">ROUND(L192/G192,4)</f>
        <v>#DIV/0!</v>
      </c>
      <c r="O192" s="2571"/>
      <c r="P192" s="2571"/>
      <c r="Q192" s="2571"/>
      <c r="R192" s="2571"/>
      <c r="S192" s="2571"/>
      <c r="T192" s="2571"/>
      <c r="U192" s="2571"/>
      <c r="V192" s="2571"/>
      <c r="W192" s="2571"/>
      <c r="X192" s="2571"/>
      <c r="Y192" s="2571"/>
      <c r="Z192" s="2571"/>
    </row>
    <row r="193" spans="1:26" ht="16.5" customHeight="1">
      <c r="A193" s="146">
        <v>46064</v>
      </c>
      <c r="B193" s="147" t="s">
        <v>4573</v>
      </c>
      <c r="C193" s="569" t="s">
        <v>4574</v>
      </c>
      <c r="D193" s="155"/>
      <c r="E193" s="408"/>
      <c r="F193" s="152">
        <v>1000</v>
      </c>
      <c r="G193" s="155">
        <v>1000</v>
      </c>
      <c r="H193" s="2648"/>
      <c r="I193" s="155">
        <f>ROUND(H193*G193/G193,2)</f>
        <v>0</v>
      </c>
      <c r="J193" s="155" t="s">
        <v>170</v>
      </c>
      <c r="K193" s="156"/>
      <c r="L193" s="165">
        <f>IF(OR(ISBLANK(K193),K193=0,H193=0,ISBLANK(H193)),,ROUND(K193+$L$5,2))</f>
        <v>0</v>
      </c>
      <c r="M193" s="555">
        <f t="shared" ref="M193:M194" si="63">ROUND(L193*I193,2)</f>
        <v>0</v>
      </c>
      <c r="N193" s="1258">
        <f t="shared" si="62"/>
        <v>0</v>
      </c>
      <c r="O193" s="2571"/>
      <c r="P193" s="2571"/>
      <c r="Q193" s="2571"/>
      <c r="R193" s="2571"/>
      <c r="S193" s="2571"/>
      <c r="T193" s="2571"/>
      <c r="U193" s="2571"/>
      <c r="V193" s="2571"/>
      <c r="W193" s="2571"/>
      <c r="X193" s="2571"/>
      <c r="Y193" s="2571"/>
      <c r="Z193" s="2571"/>
    </row>
    <row r="194" spans="1:26" ht="16.5" customHeight="1">
      <c r="A194" s="166"/>
      <c r="B194" s="166"/>
      <c r="C194" s="1026" t="s">
        <v>4575</v>
      </c>
      <c r="D194" s="166"/>
      <c r="E194" s="691"/>
      <c r="F194" s="152">
        <v>1000</v>
      </c>
      <c r="G194" s="155">
        <v>1000</v>
      </c>
      <c r="H194" s="2228"/>
      <c r="I194" s="166">
        <f>ROUND($H$193*$G$193/G194,2)</f>
        <v>0</v>
      </c>
      <c r="J194" s="166" t="s">
        <v>170</v>
      </c>
      <c r="K194" s="156"/>
      <c r="L194" s="165">
        <f>IF(OR(ISBLANK(H193),H193=0,K194=0,ISBLANK(K194)),,ROUND(K194+$L$5,2))</f>
        <v>0</v>
      </c>
      <c r="M194" s="326">
        <f t="shared" si="63"/>
        <v>0</v>
      </c>
      <c r="N194" s="1261">
        <f t="shared" si="62"/>
        <v>0</v>
      </c>
      <c r="O194" s="2571"/>
      <c r="P194" s="2571"/>
      <c r="Q194" s="2571"/>
      <c r="R194" s="2571"/>
      <c r="S194" s="2571"/>
      <c r="T194" s="2571"/>
      <c r="U194" s="2571"/>
      <c r="V194" s="2571"/>
      <c r="W194" s="2571"/>
      <c r="X194" s="2571"/>
      <c r="Y194" s="2571"/>
      <c r="Z194" s="2571"/>
    </row>
    <row r="195" spans="1:26" ht="16.5" customHeight="1">
      <c r="A195" s="701"/>
      <c r="B195" s="356"/>
      <c r="C195" s="154" t="s">
        <v>344</v>
      </c>
      <c r="D195" s="263"/>
      <c r="E195" s="851"/>
      <c r="F195" s="895"/>
      <c r="G195" s="356"/>
      <c r="H195" s="1738"/>
      <c r="I195" s="166"/>
      <c r="J195" s="356"/>
      <c r="K195" s="868"/>
      <c r="L195" s="304"/>
      <c r="M195" s="326"/>
      <c r="N195" s="1261"/>
      <c r="O195" s="2571"/>
      <c r="P195" s="2571"/>
      <c r="Q195" s="2571"/>
      <c r="R195" s="2571"/>
      <c r="S195" s="2571"/>
      <c r="T195" s="2571"/>
      <c r="U195" s="2571"/>
      <c r="V195" s="2571"/>
      <c r="W195" s="2571"/>
      <c r="X195" s="2571"/>
      <c r="Y195" s="2571"/>
      <c r="Z195" s="2571"/>
    </row>
    <row r="196" spans="1:26" ht="16.5" customHeight="1">
      <c r="A196" s="270"/>
      <c r="B196" s="270"/>
      <c r="C196" s="2662" t="s">
        <v>347</v>
      </c>
      <c r="D196" s="1387"/>
      <c r="E196" s="1387"/>
      <c r="F196" s="1387"/>
      <c r="G196" s="1387"/>
      <c r="H196" s="365"/>
      <c r="I196" s="364" t="e">
        <f>ROUND(H193*G193/G196,2)</f>
        <v>#DIV/0!</v>
      </c>
      <c r="J196" s="270" t="s">
        <v>170</v>
      </c>
      <c r="K196" s="1239"/>
      <c r="L196" s="246">
        <f>IF(OR(ISBLANK(H193),H193=0,K196=0,ISBLANK(K196)),,ROUND(K196+$L$5,2))</f>
        <v>0</v>
      </c>
      <c r="M196" s="566" t="e">
        <f>ROUND(I196*L196,2)</f>
        <v>#DIV/0!</v>
      </c>
      <c r="N196" s="1840" t="e">
        <f t="shared" ref="N196:N198" si="64">ROUND(L196/G196,4)</f>
        <v>#DIV/0!</v>
      </c>
      <c r="O196" s="2571"/>
      <c r="P196" s="2571"/>
      <c r="Q196" s="2571"/>
      <c r="R196" s="2571"/>
      <c r="S196" s="2571"/>
      <c r="T196" s="2571"/>
      <c r="U196" s="2571"/>
      <c r="V196" s="2571"/>
      <c r="W196" s="2571"/>
      <c r="X196" s="2571"/>
      <c r="Y196" s="2571"/>
      <c r="Z196" s="2571"/>
    </row>
    <row r="197" spans="1:26" ht="16.5" customHeight="1">
      <c r="A197" s="146">
        <v>46065</v>
      </c>
      <c r="B197" s="147" t="s">
        <v>4576</v>
      </c>
      <c r="C197" s="1026" t="s">
        <v>4577</v>
      </c>
      <c r="D197" s="155"/>
      <c r="E197" s="408"/>
      <c r="F197" s="152">
        <v>1000</v>
      </c>
      <c r="G197" s="155">
        <v>1000</v>
      </c>
      <c r="H197" s="2648">
        <v>50</v>
      </c>
      <c r="I197" s="155">
        <f>ROUND(H197*G197/G197,2)</f>
        <v>50</v>
      </c>
      <c r="J197" s="155" t="s">
        <v>170</v>
      </c>
      <c r="K197" s="156"/>
      <c r="L197" s="165">
        <f>IF(OR(ISBLANK(K197),K197=0,H197=0,ISBLANK(H197)),,ROUND(K197+$L$5,2))</f>
        <v>0</v>
      </c>
      <c r="M197" s="555">
        <f t="shared" ref="M197:M198" si="65">ROUND(L197*I197,2)</f>
        <v>0</v>
      </c>
      <c r="N197" s="1258">
        <f t="shared" si="64"/>
        <v>0</v>
      </c>
      <c r="O197" s="2571"/>
      <c r="P197" s="2571"/>
      <c r="Q197" s="2571"/>
      <c r="R197" s="2571"/>
      <c r="S197" s="2571"/>
      <c r="T197" s="2571"/>
      <c r="U197" s="2571"/>
      <c r="V197" s="2571"/>
      <c r="W197" s="2571"/>
      <c r="X197" s="2571"/>
      <c r="Y197" s="2571"/>
      <c r="Z197" s="2571"/>
    </row>
    <row r="198" spans="1:26" ht="16.5" customHeight="1">
      <c r="A198" s="166"/>
      <c r="B198" s="166"/>
      <c r="C198" s="1026" t="s">
        <v>4578</v>
      </c>
      <c r="D198" s="166"/>
      <c r="E198" s="691"/>
      <c r="F198" s="168">
        <v>1000</v>
      </c>
      <c r="G198" s="166">
        <v>1000</v>
      </c>
      <c r="H198" s="2228"/>
      <c r="I198" s="166">
        <f>ROUND(H197*G197/G198,2)</f>
        <v>50</v>
      </c>
      <c r="J198" s="155" t="s">
        <v>170</v>
      </c>
      <c r="K198" s="156"/>
      <c r="L198" s="165">
        <f>IF(OR(ISBLANK(H197),H197=0,K198=0,ISBLANK(K198)),,ROUND(K198+$L$5,2))</f>
        <v>0</v>
      </c>
      <c r="M198" s="555">
        <f t="shared" si="65"/>
        <v>0</v>
      </c>
      <c r="N198" s="1261">
        <f t="shared" si="64"/>
        <v>0</v>
      </c>
      <c r="O198" s="2571"/>
      <c r="P198" s="2571"/>
      <c r="Q198" s="2571"/>
      <c r="R198" s="2571"/>
      <c r="S198" s="2571"/>
      <c r="T198" s="2571"/>
      <c r="U198" s="2571"/>
      <c r="V198" s="2571"/>
      <c r="W198" s="2571"/>
      <c r="X198" s="2571"/>
      <c r="Y198" s="2571"/>
      <c r="Z198" s="2571"/>
    </row>
    <row r="199" spans="1:26" ht="16.5" customHeight="1">
      <c r="A199" s="701"/>
      <c r="B199" s="356"/>
      <c r="C199" s="154" t="s">
        <v>344</v>
      </c>
      <c r="D199" s="263"/>
      <c r="E199" s="851"/>
      <c r="F199" s="297"/>
      <c r="G199" s="228"/>
      <c r="H199" s="1738"/>
      <c r="I199" s="166"/>
      <c r="J199" s="356"/>
      <c r="K199" s="868"/>
      <c r="L199" s="304"/>
      <c r="M199" s="326"/>
      <c r="N199" s="1261"/>
      <c r="O199" s="2571"/>
      <c r="P199" s="2571"/>
      <c r="Q199" s="2571"/>
      <c r="R199" s="2571"/>
      <c r="S199" s="2571"/>
      <c r="T199" s="2571"/>
      <c r="U199" s="2571"/>
      <c r="V199" s="2571"/>
      <c r="W199" s="2571"/>
      <c r="X199" s="2571"/>
      <c r="Y199" s="2571"/>
      <c r="Z199" s="2571"/>
    </row>
    <row r="200" spans="1:26" ht="16.5" customHeight="1">
      <c r="A200" s="270"/>
      <c r="B200" s="270"/>
      <c r="C200" s="2662" t="s">
        <v>347</v>
      </c>
      <c r="D200" s="1387"/>
      <c r="E200" s="1387"/>
      <c r="F200" s="1387"/>
      <c r="G200" s="1387"/>
      <c r="H200" s="365"/>
      <c r="I200" s="364" t="e">
        <f>ROUND(H197*G197/G200,2)</f>
        <v>#DIV/0!</v>
      </c>
      <c r="J200" s="270" t="s">
        <v>170</v>
      </c>
      <c r="K200" s="1239"/>
      <c r="L200" s="246">
        <f>IF(OR(ISBLANK(H197),H197=0,K200=0,ISBLANK(K200)),,ROUND(K200+$L$5,2))</f>
        <v>0</v>
      </c>
      <c r="M200" s="566" t="e">
        <f>ROUND(I200*L200,2)</f>
        <v>#DIV/0!</v>
      </c>
      <c r="N200" s="1840" t="e">
        <f t="shared" ref="N200:N202" si="66">ROUND(L200/G200,4)</f>
        <v>#DIV/0!</v>
      </c>
      <c r="O200" s="2571"/>
      <c r="P200" s="2571"/>
      <c r="Q200" s="2571"/>
      <c r="R200" s="2571"/>
      <c r="S200" s="2571"/>
      <c r="T200" s="2571"/>
      <c r="U200" s="2571"/>
      <c r="V200" s="2571"/>
      <c r="W200" s="2571"/>
      <c r="X200" s="2571"/>
      <c r="Y200" s="2571"/>
      <c r="Z200" s="2571"/>
    </row>
    <row r="201" spans="1:26" ht="16.5" customHeight="1">
      <c r="A201" s="253">
        <v>46066</v>
      </c>
      <c r="B201" s="254" t="s">
        <v>4579</v>
      </c>
      <c r="C201" s="255" t="s">
        <v>4580</v>
      </c>
      <c r="D201" s="155"/>
      <c r="E201" s="408"/>
      <c r="F201" s="895">
        <v>1000</v>
      </c>
      <c r="G201" s="356">
        <v>1000</v>
      </c>
      <c r="H201" s="2648">
        <v>10</v>
      </c>
      <c r="I201" s="155">
        <f>ROUND(H201*G201/G201,2)</f>
        <v>10</v>
      </c>
      <c r="J201" s="155" t="s">
        <v>170</v>
      </c>
      <c r="K201" s="156"/>
      <c r="L201" s="165">
        <f>IF(OR(ISBLANK(K201),K201=0,H201=0,ISBLANK(H201)),,ROUND(K201+$L$5,2))</f>
        <v>0</v>
      </c>
      <c r="M201" s="555">
        <f t="shared" ref="M201:M202" si="67">ROUND(L201*I201,2)</f>
        <v>0</v>
      </c>
      <c r="N201" s="1258">
        <f t="shared" si="66"/>
        <v>0</v>
      </c>
      <c r="O201" s="2571"/>
      <c r="P201" s="2571"/>
      <c r="Q201" s="2571"/>
      <c r="R201" s="2571"/>
      <c r="S201" s="2571"/>
      <c r="T201" s="2571"/>
      <c r="U201" s="2571"/>
      <c r="V201" s="2571"/>
      <c r="W201" s="2571"/>
      <c r="X201" s="2571"/>
      <c r="Y201" s="2571"/>
      <c r="Z201" s="2571"/>
    </row>
    <row r="202" spans="1:26" ht="16.5" customHeight="1">
      <c r="A202" s="166"/>
      <c r="B202" s="166" t="s">
        <v>4516</v>
      </c>
      <c r="C202" s="166" t="s">
        <v>4581</v>
      </c>
      <c r="D202" s="166"/>
      <c r="E202" s="691"/>
      <c r="F202" s="168">
        <v>1000</v>
      </c>
      <c r="G202" s="166">
        <v>1000</v>
      </c>
      <c r="H202" s="2228"/>
      <c r="I202" s="155">
        <f>ROUND(H201*G201/G202,2)</f>
        <v>10</v>
      </c>
      <c r="J202" s="166" t="s">
        <v>170</v>
      </c>
      <c r="K202" s="156"/>
      <c r="L202" s="165">
        <f>IF(OR(ISBLANK(H201),H201=0,K202=0,ISBLANK(K202)),,ROUND(K202+$L$5,2))</f>
        <v>0</v>
      </c>
      <c r="M202" s="555">
        <f t="shared" si="67"/>
        <v>0</v>
      </c>
      <c r="N202" s="1258">
        <f t="shared" si="66"/>
        <v>0</v>
      </c>
      <c r="O202" s="2571"/>
      <c r="P202" s="2571"/>
      <c r="Q202" s="2571"/>
      <c r="R202" s="2571"/>
      <c r="S202" s="2571"/>
      <c r="T202" s="2571"/>
      <c r="U202" s="2571"/>
      <c r="V202" s="2571"/>
      <c r="W202" s="2571"/>
      <c r="X202" s="2571"/>
      <c r="Y202" s="2571"/>
      <c r="Z202" s="2571"/>
    </row>
    <row r="203" spans="1:26" ht="16.5" customHeight="1">
      <c r="A203" s="270"/>
      <c r="B203" s="270" t="s">
        <v>4582</v>
      </c>
      <c r="C203" s="270"/>
      <c r="D203" s="198"/>
      <c r="E203" s="270"/>
      <c r="F203" s="2601"/>
      <c r="G203" s="270"/>
      <c r="H203" s="1746"/>
      <c r="I203" s="198"/>
      <c r="J203" s="1030"/>
      <c r="K203" s="1031"/>
      <c r="L203" s="271"/>
      <c r="M203" s="738"/>
      <c r="N203" s="1840"/>
      <c r="O203" s="2571"/>
      <c r="P203" s="2571"/>
      <c r="Q203" s="2571"/>
      <c r="R203" s="2571"/>
      <c r="S203" s="2571"/>
      <c r="T203" s="2571"/>
      <c r="U203" s="2571"/>
      <c r="V203" s="2571"/>
      <c r="W203" s="2571"/>
      <c r="X203" s="2571"/>
      <c r="Y203" s="2571"/>
      <c r="Z203" s="2571"/>
    </row>
    <row r="204" spans="1:26" ht="16.5" customHeight="1">
      <c r="A204" s="253">
        <v>46067</v>
      </c>
      <c r="B204" s="254" t="s">
        <v>4583</v>
      </c>
      <c r="C204" s="255" t="s">
        <v>4584</v>
      </c>
      <c r="D204" s="155"/>
      <c r="E204" s="408"/>
      <c r="F204" s="2649" t="s">
        <v>4585</v>
      </c>
      <c r="G204" s="255">
        <v>500</v>
      </c>
      <c r="H204" s="2648">
        <v>300</v>
      </c>
      <c r="I204" s="155">
        <f>ROUND(H204*G204/G204,2)</f>
        <v>300</v>
      </c>
      <c r="J204" s="155" t="s">
        <v>170</v>
      </c>
      <c r="K204" s="156"/>
      <c r="L204" s="165">
        <f>IF(OR(ISBLANK(K204),K204=0,H204=0,ISBLANK(H204)),,ROUND(K204+$L$5,2))</f>
        <v>0</v>
      </c>
      <c r="M204" s="555">
        <f>ROUND(L204*I204,2)</f>
        <v>0</v>
      </c>
      <c r="N204" s="1258">
        <f>ROUND(L204/G204,4)</f>
        <v>0</v>
      </c>
      <c r="O204" s="2571"/>
      <c r="P204" s="2571"/>
      <c r="Q204" s="2571"/>
      <c r="R204" s="2571"/>
      <c r="S204" s="2571"/>
      <c r="T204" s="2571"/>
      <c r="U204" s="2571"/>
      <c r="V204" s="2571"/>
      <c r="W204" s="2571"/>
      <c r="X204" s="2571"/>
      <c r="Y204" s="2571"/>
      <c r="Z204" s="2571"/>
    </row>
    <row r="205" spans="1:26" ht="16.5" customHeight="1">
      <c r="A205" s="154"/>
      <c r="B205" s="166"/>
      <c r="C205" s="154" t="s">
        <v>344</v>
      </c>
      <c r="D205" s="73"/>
      <c r="E205" s="166"/>
      <c r="F205" s="2602"/>
      <c r="G205" s="166"/>
      <c r="H205" s="310"/>
      <c r="I205" s="356"/>
      <c r="J205" s="356"/>
      <c r="K205" s="868"/>
      <c r="L205" s="266"/>
      <c r="M205" s="890"/>
      <c r="N205" s="1857"/>
      <c r="O205" s="2571"/>
      <c r="P205" s="2571"/>
      <c r="Q205" s="2571"/>
      <c r="R205" s="2571"/>
      <c r="S205" s="2571"/>
      <c r="T205" s="2571"/>
      <c r="U205" s="2571"/>
      <c r="V205" s="2571"/>
      <c r="W205" s="2571"/>
      <c r="X205" s="2571"/>
      <c r="Y205" s="2571"/>
      <c r="Z205" s="2571"/>
    </row>
    <row r="206" spans="1:26" ht="16.5" customHeight="1">
      <c r="A206" s="364"/>
      <c r="B206" s="364"/>
      <c r="C206" s="2662" t="s">
        <v>347</v>
      </c>
      <c r="D206" s="1387"/>
      <c r="E206" s="1387"/>
      <c r="F206" s="1387"/>
      <c r="G206" s="1387"/>
      <c r="H206" s="1746"/>
      <c r="I206" s="270" t="e">
        <f>ROUND($H$204*$G$204/G206,2)</f>
        <v>#DIV/0!</v>
      </c>
      <c r="J206" s="270" t="s">
        <v>170</v>
      </c>
      <c r="K206" s="1239"/>
      <c r="L206" s="246">
        <f>IF(OR(ISBLANK(K206),K206=0,H204=0,ISBLANK(H204)),,ROUND(K206+$L$5,2))</f>
        <v>0</v>
      </c>
      <c r="M206" s="348" t="e">
        <f t="shared" ref="M206:M207" si="68">ROUND(L206*I206,2)</f>
        <v>#DIV/0!</v>
      </c>
      <c r="N206" s="1834" t="e">
        <f t="shared" ref="N206:N207" si="69">ROUND(L206/G206,4)</f>
        <v>#DIV/0!</v>
      </c>
      <c r="O206" s="2571"/>
      <c r="P206" s="2571"/>
      <c r="Q206" s="2571"/>
      <c r="R206" s="2571"/>
      <c r="S206" s="2571"/>
      <c r="T206" s="2571"/>
      <c r="U206" s="2571"/>
      <c r="V206" s="2571"/>
      <c r="W206" s="2571"/>
      <c r="X206" s="2571"/>
      <c r="Y206" s="2571"/>
      <c r="Z206" s="2571"/>
    </row>
    <row r="207" spans="1:26" ht="16.5" customHeight="1">
      <c r="A207" s="146">
        <v>46068</v>
      </c>
      <c r="B207" s="147" t="s">
        <v>4586</v>
      </c>
      <c r="C207" s="155" t="s">
        <v>4587</v>
      </c>
      <c r="D207" s="155"/>
      <c r="E207" s="408"/>
      <c r="F207" s="152">
        <v>2500</v>
      </c>
      <c r="G207" s="155">
        <v>2500</v>
      </c>
      <c r="H207" s="2648"/>
      <c r="I207" s="155">
        <f>ROUND(H207*G207/G207,2)</f>
        <v>0</v>
      </c>
      <c r="J207" s="155" t="s">
        <v>170</v>
      </c>
      <c r="K207" s="156"/>
      <c r="L207" s="165">
        <f>IF(OR(ISBLANK(K207),K207=0,H207=0,ISBLANK(H207)),,ROUND(K207+$L$5,2))</f>
        <v>0</v>
      </c>
      <c r="M207" s="555">
        <f t="shared" si="68"/>
        <v>0</v>
      </c>
      <c r="N207" s="1258">
        <f t="shared" si="69"/>
        <v>0</v>
      </c>
      <c r="O207" s="2571"/>
      <c r="P207" s="2571"/>
      <c r="Q207" s="2571"/>
      <c r="R207" s="2571"/>
      <c r="S207" s="2571"/>
      <c r="T207" s="2571"/>
      <c r="U207" s="2571"/>
      <c r="V207" s="2571"/>
      <c r="W207" s="2571"/>
      <c r="X207" s="2571"/>
      <c r="Y207" s="2571"/>
      <c r="Z207" s="2571"/>
    </row>
    <row r="208" spans="1:26" ht="16.5" customHeight="1">
      <c r="A208" s="270"/>
      <c r="B208" s="270" t="s">
        <v>4588</v>
      </c>
      <c r="C208" s="270" t="s">
        <v>20</v>
      </c>
      <c r="D208" s="270"/>
      <c r="E208" s="270"/>
      <c r="F208" s="2601" t="s">
        <v>20</v>
      </c>
      <c r="G208" s="270" t="s">
        <v>20</v>
      </c>
      <c r="H208" s="1746"/>
      <c r="I208" s="270"/>
      <c r="J208" s="270"/>
      <c r="K208" s="271"/>
      <c r="L208" s="271"/>
      <c r="M208" s="738"/>
      <c r="N208" s="1840"/>
      <c r="O208" s="2571"/>
      <c r="P208" s="2571"/>
      <c r="Q208" s="2571"/>
      <c r="R208" s="2571"/>
      <c r="S208" s="2571"/>
      <c r="T208" s="2571"/>
      <c r="U208" s="2571"/>
      <c r="V208" s="2571"/>
      <c r="W208" s="2571"/>
      <c r="X208" s="2571"/>
      <c r="Y208" s="2571"/>
      <c r="Z208" s="2571"/>
    </row>
    <row r="209" spans="1:26" ht="16.5" customHeight="1">
      <c r="A209" s="146">
        <v>46069</v>
      </c>
      <c r="B209" s="147" t="s">
        <v>4589</v>
      </c>
      <c r="C209" s="155" t="s">
        <v>4590</v>
      </c>
      <c r="D209" s="155"/>
      <c r="E209" s="408"/>
      <c r="F209" s="152">
        <v>2000</v>
      </c>
      <c r="G209" s="155">
        <v>2000</v>
      </c>
      <c r="H209" s="2648"/>
      <c r="I209" s="155">
        <f>ROUND(H209*G209/G209,2)</f>
        <v>0</v>
      </c>
      <c r="J209" s="155" t="s">
        <v>170</v>
      </c>
      <c r="K209" s="156"/>
      <c r="L209" s="165">
        <f>IF(OR(ISBLANK(K209),K209=0,H209=0,ISBLANK(H209)),,ROUND(K209+$L$5,2))</f>
        <v>0</v>
      </c>
      <c r="M209" s="555">
        <f>ROUND(L209*I209,2)</f>
        <v>0</v>
      </c>
      <c r="N209" s="1258">
        <f>ROUND(L209/G209,4)</f>
        <v>0</v>
      </c>
      <c r="O209" s="2571"/>
      <c r="P209" s="2571"/>
      <c r="Q209" s="2571"/>
      <c r="R209" s="2571"/>
      <c r="S209" s="2571"/>
      <c r="T209" s="2571"/>
      <c r="U209" s="2571"/>
      <c r="V209" s="2571"/>
      <c r="W209" s="2571"/>
      <c r="X209" s="2571"/>
      <c r="Y209" s="2571"/>
      <c r="Z209" s="2571"/>
    </row>
    <row r="210" spans="1:26" ht="16.5" customHeight="1">
      <c r="A210" s="198"/>
      <c r="B210" s="198" t="s">
        <v>4591</v>
      </c>
      <c r="C210" s="198"/>
      <c r="D210" s="270"/>
      <c r="E210" s="270"/>
      <c r="F210" s="2212"/>
      <c r="G210" s="198"/>
      <c r="H210" s="1366"/>
      <c r="I210" s="198"/>
      <c r="J210" s="198"/>
      <c r="K210" s="566"/>
      <c r="L210" s="566"/>
      <c r="M210" s="738"/>
      <c r="N210" s="1840"/>
      <c r="O210" s="2571"/>
      <c r="P210" s="2571"/>
      <c r="Q210" s="2571"/>
      <c r="R210" s="2571"/>
      <c r="S210" s="2571"/>
      <c r="T210" s="2571"/>
      <c r="U210" s="2571"/>
      <c r="V210" s="2571"/>
      <c r="W210" s="2571"/>
      <c r="X210" s="2571"/>
      <c r="Y210" s="2571"/>
      <c r="Z210" s="2571"/>
    </row>
    <row r="211" spans="1:26" ht="16.5" customHeight="1">
      <c r="A211" s="253">
        <v>46070</v>
      </c>
      <c r="B211" s="254" t="s">
        <v>4592</v>
      </c>
      <c r="C211" s="255" t="s">
        <v>4593</v>
      </c>
      <c r="D211" s="155"/>
      <c r="E211" s="384"/>
      <c r="F211" s="311">
        <v>500</v>
      </c>
      <c r="G211" s="255">
        <v>500</v>
      </c>
      <c r="H211" s="2246">
        <v>500</v>
      </c>
      <c r="I211" s="255">
        <f>ROUND(H211*G211/G211,2)</f>
        <v>500</v>
      </c>
      <c r="J211" s="255" t="s">
        <v>170</v>
      </c>
      <c r="K211" s="313"/>
      <c r="L211" s="392">
        <f>IF(OR(ISBLANK(K211),K211=0,H211=0,ISBLANK(H211)),,ROUND(K211+$L$5,2))</f>
        <v>0</v>
      </c>
      <c r="M211" s="670">
        <f t="shared" ref="M211:M215" si="70">ROUND(L211*I211,2)</f>
        <v>0</v>
      </c>
      <c r="N211" s="2651">
        <f t="shared" ref="N211:N215" si="71">ROUND(L211/G211,4)</f>
        <v>0</v>
      </c>
      <c r="O211" s="2571"/>
      <c r="P211" s="2571"/>
      <c r="Q211" s="2571"/>
      <c r="R211" s="2571"/>
      <c r="S211" s="2571"/>
      <c r="T211" s="2571"/>
      <c r="U211" s="2571"/>
      <c r="V211" s="2571"/>
      <c r="W211" s="2571"/>
      <c r="X211" s="2571"/>
      <c r="Y211" s="2571"/>
      <c r="Z211" s="2571"/>
    </row>
    <row r="212" spans="1:26" ht="16.5" customHeight="1">
      <c r="A212" s="228"/>
      <c r="B212" s="228" t="s">
        <v>4594</v>
      </c>
      <c r="C212" s="166" t="s">
        <v>4595</v>
      </c>
      <c r="D212" s="155"/>
      <c r="E212" s="691"/>
      <c r="F212" s="168">
        <v>500</v>
      </c>
      <c r="G212" s="166">
        <v>500</v>
      </c>
      <c r="H212" s="2228"/>
      <c r="I212" s="166">
        <f t="shared" ref="I212:I214" si="72">ROUND($H$211*$G$211/G212,2)</f>
        <v>500</v>
      </c>
      <c r="J212" s="155" t="s">
        <v>170</v>
      </c>
      <c r="K212" s="170"/>
      <c r="L212" s="230">
        <f>IF(OR(ISBLANK(H211),H211=0,K212=0,ISBLANK(K212)),,ROUND(K212+$L$5,2))</f>
        <v>0</v>
      </c>
      <c r="M212" s="555">
        <f t="shared" si="70"/>
        <v>0</v>
      </c>
      <c r="N212" s="1258">
        <f t="shared" si="71"/>
        <v>0</v>
      </c>
      <c r="O212" s="2571"/>
      <c r="P212" s="2571"/>
      <c r="Q212" s="2571"/>
      <c r="R212" s="2571"/>
      <c r="S212" s="2571"/>
      <c r="T212" s="2571"/>
      <c r="U212" s="2571"/>
      <c r="V212" s="2571"/>
      <c r="W212" s="2571"/>
      <c r="X212" s="2571"/>
      <c r="Y212" s="2571"/>
      <c r="Z212" s="2571"/>
    </row>
    <row r="213" spans="1:26" ht="16.5" customHeight="1">
      <c r="A213" s="498"/>
      <c r="B213" s="166"/>
      <c r="C213" s="498" t="s">
        <v>4596</v>
      </c>
      <c r="D213" s="166"/>
      <c r="E213" s="691"/>
      <c r="F213" s="2602" t="s">
        <v>4402</v>
      </c>
      <c r="G213" s="166">
        <v>500</v>
      </c>
      <c r="H213" s="1738"/>
      <c r="I213" s="155">
        <f t="shared" si="72"/>
        <v>500</v>
      </c>
      <c r="J213" s="155" t="s">
        <v>170</v>
      </c>
      <c r="K213" s="170"/>
      <c r="L213" s="230">
        <f>IF(OR(ISBLANK(K213),K213=0,H211=0,ISBLANK(H211)),,ROUND(K213+$L$5,2))</f>
        <v>0</v>
      </c>
      <c r="M213" s="555">
        <f t="shared" si="70"/>
        <v>0</v>
      </c>
      <c r="N213" s="1258">
        <f t="shared" si="71"/>
        <v>0</v>
      </c>
      <c r="O213" s="2571"/>
      <c r="P213" s="2571"/>
      <c r="Q213" s="2571"/>
      <c r="R213" s="2571"/>
      <c r="S213" s="2571"/>
      <c r="T213" s="2571"/>
      <c r="U213" s="2571"/>
      <c r="V213" s="2571"/>
      <c r="W213" s="2571"/>
      <c r="X213" s="2571"/>
      <c r="Y213" s="2571"/>
      <c r="Z213" s="2571"/>
    </row>
    <row r="214" spans="1:26" ht="16.5" customHeight="1">
      <c r="A214" s="198"/>
      <c r="B214" s="198"/>
      <c r="C214" s="198" t="s">
        <v>4597</v>
      </c>
      <c r="D214" s="113"/>
      <c r="E214" s="1387"/>
      <c r="F214" s="243">
        <v>500</v>
      </c>
      <c r="G214" s="198">
        <v>500</v>
      </c>
      <c r="H214" s="365"/>
      <c r="I214" s="198">
        <f t="shared" si="72"/>
        <v>500</v>
      </c>
      <c r="J214" s="198" t="s">
        <v>170</v>
      </c>
      <c r="K214" s="1239"/>
      <c r="L214" s="271">
        <f>IF(OR(ISBLANK(H211),H211=0,K214=0,ISBLANK(K214)),,ROUND(K214+$L$5,2))</f>
        <v>0</v>
      </c>
      <c r="M214" s="738">
        <f t="shared" si="70"/>
        <v>0</v>
      </c>
      <c r="N214" s="1840">
        <f t="shared" si="71"/>
        <v>0</v>
      </c>
      <c r="O214" s="2571"/>
      <c r="P214" s="2571"/>
      <c r="Q214" s="2571"/>
      <c r="R214" s="2571"/>
      <c r="S214" s="2571"/>
      <c r="T214" s="2571"/>
      <c r="U214" s="2571"/>
      <c r="V214" s="2571"/>
      <c r="W214" s="2571"/>
      <c r="X214" s="2571"/>
      <c r="Y214" s="2571"/>
      <c r="Z214" s="2571"/>
    </row>
    <row r="215" spans="1:26" ht="16.5" customHeight="1">
      <c r="A215" s="504">
        <v>46071</v>
      </c>
      <c r="B215" s="147" t="s">
        <v>4592</v>
      </c>
      <c r="C215" s="154" t="s">
        <v>4598</v>
      </c>
      <c r="D215" s="155"/>
      <c r="E215" s="384"/>
      <c r="F215" s="224" t="s">
        <v>4599</v>
      </c>
      <c r="G215" s="155">
        <v>500</v>
      </c>
      <c r="H215" s="2648">
        <v>2500</v>
      </c>
      <c r="I215" s="155">
        <f>ROUND(H215*G215/G215,2)</f>
        <v>2500</v>
      </c>
      <c r="J215" s="155" t="s">
        <v>170</v>
      </c>
      <c r="K215" s="313"/>
      <c r="L215" s="392">
        <f>IF(OR(ISBLANK(K215),K215=0,H215=0,ISBLANK(H215)),,ROUND(K215+$L$5,2))</f>
        <v>0</v>
      </c>
      <c r="M215" s="670">
        <f t="shared" si="70"/>
        <v>0</v>
      </c>
      <c r="N215" s="2651">
        <f t="shared" si="71"/>
        <v>0</v>
      </c>
      <c r="O215" s="2571"/>
      <c r="P215" s="2571"/>
      <c r="Q215" s="2571"/>
      <c r="R215" s="2571"/>
      <c r="S215" s="2571"/>
      <c r="T215" s="2571"/>
      <c r="U215" s="2571"/>
      <c r="V215" s="2571"/>
      <c r="W215" s="2571"/>
      <c r="X215" s="2571"/>
      <c r="Y215" s="2571"/>
      <c r="Z215" s="2571"/>
    </row>
    <row r="216" spans="1:26" ht="16.5" customHeight="1">
      <c r="A216" s="270"/>
      <c r="B216" s="270" t="s">
        <v>4600</v>
      </c>
      <c r="C216" s="2588" t="s">
        <v>20</v>
      </c>
      <c r="D216" s="270"/>
      <c r="E216" s="905"/>
      <c r="F216" s="562" t="s">
        <v>20</v>
      </c>
      <c r="G216" s="562"/>
      <c r="H216" s="1599"/>
      <c r="I216" s="518" t="s">
        <v>20</v>
      </c>
      <c r="J216" s="562" t="s">
        <v>20</v>
      </c>
      <c r="K216" s="307" t="s">
        <v>20</v>
      </c>
      <c r="L216" s="1327" t="s">
        <v>20</v>
      </c>
      <c r="M216" s="566" t="s">
        <v>20</v>
      </c>
      <c r="N216" s="1840" t="s">
        <v>20</v>
      </c>
      <c r="O216" s="2571"/>
      <c r="P216" s="2571"/>
      <c r="Q216" s="2571"/>
      <c r="R216" s="2571"/>
      <c r="S216" s="2571"/>
      <c r="T216" s="2571"/>
      <c r="U216" s="2571"/>
      <c r="V216" s="2571"/>
      <c r="W216" s="2571"/>
      <c r="X216" s="2571"/>
      <c r="Y216" s="2571"/>
      <c r="Z216" s="2571"/>
    </row>
    <row r="217" spans="1:26" ht="16.5" customHeight="1">
      <c r="A217" s="146">
        <v>46072</v>
      </c>
      <c r="B217" s="147" t="s">
        <v>4601</v>
      </c>
      <c r="C217" s="569" t="s">
        <v>4602</v>
      </c>
      <c r="D217" s="155"/>
      <c r="E217" s="408"/>
      <c r="F217" s="224" t="s">
        <v>4603</v>
      </c>
      <c r="G217" s="155">
        <v>9000</v>
      </c>
      <c r="H217" s="2648">
        <v>10</v>
      </c>
      <c r="I217" s="155">
        <f>ROUND(H217*G217/G217,2)</f>
        <v>10</v>
      </c>
      <c r="J217" s="155" t="s">
        <v>170</v>
      </c>
      <c r="K217" s="156"/>
      <c r="L217" s="165">
        <f>IF(OR(ISBLANK(K217),K217=0,H217=0,ISBLANK(H217)),,ROUND(K217+$L$5,2))</f>
        <v>0</v>
      </c>
      <c r="M217" s="555">
        <f t="shared" ref="M217:M218" si="73">ROUND(L217*I217,2)</f>
        <v>0</v>
      </c>
      <c r="N217" s="1258">
        <f t="shared" ref="N217:N218" si="74">ROUND(L217/G217,4)</f>
        <v>0</v>
      </c>
      <c r="O217" s="2571"/>
      <c r="P217" s="2571"/>
      <c r="Q217" s="2571"/>
      <c r="R217" s="2571"/>
      <c r="S217" s="2571"/>
      <c r="T217" s="2571"/>
      <c r="U217" s="2571"/>
      <c r="V217" s="2571"/>
      <c r="W217" s="2571"/>
      <c r="X217" s="2571"/>
      <c r="Y217" s="2571"/>
      <c r="Z217" s="2571"/>
    </row>
    <row r="218" spans="1:26" ht="16.5" customHeight="1">
      <c r="A218" s="228"/>
      <c r="B218" s="228"/>
      <c r="C218" s="1026" t="s">
        <v>4604</v>
      </c>
      <c r="D218" s="166"/>
      <c r="E218" s="691"/>
      <c r="F218" s="2602" t="s">
        <v>4605</v>
      </c>
      <c r="G218" s="166">
        <v>3000</v>
      </c>
      <c r="H218" s="2228"/>
      <c r="I218" s="166">
        <f>ROUND($H$217*$G$217/G218,2)</f>
        <v>30</v>
      </c>
      <c r="J218" s="155" t="s">
        <v>170</v>
      </c>
      <c r="K218" s="170"/>
      <c r="L218" s="165">
        <f>IF(OR(ISBLANK(H217),H217=0,K218=0,ISBLANK(K218)),,ROUND(K218+$L$5,2))</f>
        <v>0</v>
      </c>
      <c r="M218" s="555">
        <f t="shared" si="73"/>
        <v>0</v>
      </c>
      <c r="N218" s="1258">
        <f t="shared" si="74"/>
        <v>0</v>
      </c>
      <c r="O218" s="2571"/>
      <c r="P218" s="2571"/>
      <c r="Q218" s="2571"/>
      <c r="R218" s="2571"/>
      <c r="S218" s="2571"/>
      <c r="T218" s="2571"/>
      <c r="U218" s="2571"/>
      <c r="V218" s="2571"/>
      <c r="W218" s="2571"/>
      <c r="X218" s="2571"/>
      <c r="Y218" s="2571"/>
      <c r="Z218" s="2571"/>
    </row>
    <row r="219" spans="1:26" ht="16.5" customHeight="1">
      <c r="A219" s="701"/>
      <c r="B219" s="228"/>
      <c r="C219" s="154" t="s">
        <v>344</v>
      </c>
      <c r="D219" s="73"/>
      <c r="E219" s="851"/>
      <c r="F219" s="1456"/>
      <c r="G219" s="356"/>
      <c r="H219" s="1738"/>
      <c r="I219" s="166"/>
      <c r="J219" s="356"/>
      <c r="K219" s="776"/>
      <c r="L219" s="488"/>
      <c r="M219" s="326"/>
      <c r="N219" s="1261"/>
      <c r="O219" s="2571"/>
      <c r="P219" s="2571"/>
      <c r="Q219" s="2571"/>
      <c r="R219" s="2571"/>
      <c r="S219" s="2571"/>
      <c r="T219" s="2571"/>
      <c r="U219" s="2571"/>
      <c r="V219" s="2571"/>
      <c r="W219" s="2571"/>
      <c r="X219" s="2571"/>
      <c r="Y219" s="2571"/>
      <c r="Z219" s="2571"/>
    </row>
    <row r="220" spans="1:26" ht="16.5" customHeight="1">
      <c r="A220" s="270"/>
      <c r="B220" s="270"/>
      <c r="C220" s="2662" t="s">
        <v>347</v>
      </c>
      <c r="D220" s="1387"/>
      <c r="E220" s="1387"/>
      <c r="F220" s="1387"/>
      <c r="G220" s="1387"/>
      <c r="H220" s="365"/>
      <c r="I220" s="364" t="e">
        <f>ROUND(H217*G217/G220,2)</f>
        <v>#DIV/0!</v>
      </c>
      <c r="J220" s="270" t="s">
        <v>170</v>
      </c>
      <c r="K220" s="1239"/>
      <c r="L220" s="444">
        <f>IF(OR(ISBLANK(H217),H217=0,K220=0,ISBLANK(K220)),,ROUND(K220+$L$5,2))</f>
        <v>0</v>
      </c>
      <c r="M220" s="566" t="e">
        <f>ROUND(I220*L220,2)</f>
        <v>#DIV/0!</v>
      </c>
      <c r="N220" s="1840" t="e">
        <f t="shared" ref="N220:N221" si="75">ROUND(L220/G220,4)</f>
        <v>#DIV/0!</v>
      </c>
      <c r="O220" s="2571"/>
      <c r="P220" s="2571"/>
      <c r="Q220" s="2571"/>
      <c r="R220" s="2571"/>
      <c r="S220" s="2571"/>
      <c r="T220" s="2571"/>
      <c r="U220" s="2571"/>
      <c r="V220" s="2571"/>
      <c r="W220" s="2571"/>
      <c r="X220" s="2571"/>
      <c r="Y220" s="2571"/>
      <c r="Z220" s="2571"/>
    </row>
    <row r="221" spans="1:26" ht="16.5" customHeight="1">
      <c r="A221" s="371">
        <v>46073</v>
      </c>
      <c r="B221" s="2549" t="s">
        <v>4606</v>
      </c>
      <c r="C221" s="577" t="s">
        <v>4607</v>
      </c>
      <c r="D221" s="155"/>
      <c r="E221" s="408"/>
      <c r="F221" s="152">
        <v>150</v>
      </c>
      <c r="G221" s="1745">
        <v>150</v>
      </c>
      <c r="H221" s="2648">
        <v>10</v>
      </c>
      <c r="I221" s="155">
        <f>ROUND(H221*G221/G221,2)</f>
        <v>10</v>
      </c>
      <c r="J221" s="155" t="s">
        <v>170</v>
      </c>
      <c r="K221" s="156"/>
      <c r="L221" s="165">
        <f>IF(OR(ISBLANK(K221),K221=0,H221=0,ISBLANK(H221)),,ROUND(K221+$L$5,2))</f>
        <v>0</v>
      </c>
      <c r="M221" s="555">
        <f>ROUND(L221*I221,2)</f>
        <v>0</v>
      </c>
      <c r="N221" s="1258">
        <f t="shared" si="75"/>
        <v>0</v>
      </c>
      <c r="O221" s="2571"/>
      <c r="P221" s="2571"/>
      <c r="Q221" s="2571"/>
      <c r="R221" s="2571"/>
      <c r="S221" s="2571"/>
      <c r="T221" s="2571"/>
      <c r="U221" s="2571"/>
      <c r="V221" s="2571"/>
      <c r="W221" s="2571"/>
      <c r="X221" s="2571"/>
      <c r="Y221" s="2571"/>
      <c r="Z221" s="2571"/>
    </row>
    <row r="222" spans="1:26" ht="16.5" customHeight="1">
      <c r="A222" s="701"/>
      <c r="B222" s="295"/>
      <c r="C222" s="154" t="s">
        <v>344</v>
      </c>
      <c r="D222" s="166"/>
      <c r="E222" s="851"/>
      <c r="F222" s="895"/>
      <c r="G222" s="503"/>
      <c r="H222" s="2228"/>
      <c r="I222" s="166"/>
      <c r="J222" s="166"/>
      <c r="K222" s="298"/>
      <c r="L222" s="171"/>
      <c r="M222" s="326"/>
      <c r="N222" s="1261"/>
      <c r="O222" s="2571"/>
      <c r="P222" s="2571"/>
      <c r="Q222" s="2571"/>
      <c r="R222" s="2571"/>
      <c r="S222" s="2571"/>
      <c r="T222" s="2571"/>
      <c r="U222" s="2571"/>
      <c r="V222" s="2571"/>
      <c r="W222" s="2571"/>
      <c r="X222" s="2571"/>
      <c r="Y222" s="2571"/>
      <c r="Z222" s="2571"/>
    </row>
    <row r="223" spans="1:26" ht="16.5" customHeight="1">
      <c r="A223" s="270"/>
      <c r="B223" s="270"/>
      <c r="C223" s="2662" t="s">
        <v>347</v>
      </c>
      <c r="D223" s="1387"/>
      <c r="E223" s="1387"/>
      <c r="F223" s="1387"/>
      <c r="G223" s="1387"/>
      <c r="H223" s="365"/>
      <c r="I223" s="364" t="e">
        <f>ROUND(H221*G221/G223,2)</f>
        <v>#DIV/0!</v>
      </c>
      <c r="J223" s="198" t="s">
        <v>170</v>
      </c>
      <c r="K223" s="1835"/>
      <c r="L223" s="444">
        <f>IF(OR(ISBLANK(K223),K223=0,H221=0,ISBLANK(H221)),,ROUND(K223+$L$5,2))</f>
        <v>0</v>
      </c>
      <c r="M223" s="566" t="e">
        <f>ROUND(I223*L223,2)</f>
        <v>#DIV/0!</v>
      </c>
      <c r="N223" s="1840" t="e">
        <f>ROUND(L223/G223,4)</f>
        <v>#DIV/0!</v>
      </c>
      <c r="O223" s="2571"/>
      <c r="P223" s="2571"/>
      <c r="Q223" s="2571"/>
      <c r="R223" s="2571"/>
      <c r="S223" s="2571"/>
      <c r="T223" s="2571"/>
      <c r="U223" s="2571"/>
      <c r="V223" s="2571"/>
      <c r="W223" s="2571"/>
      <c r="X223" s="2571"/>
      <c r="Y223" s="2571"/>
      <c r="Z223" s="2571"/>
    </row>
    <row r="224" spans="1:26" ht="16.5" customHeight="1">
      <c r="A224" s="504">
        <v>46074</v>
      </c>
      <c r="B224" s="147" t="s">
        <v>4608</v>
      </c>
      <c r="C224" s="154" t="s">
        <v>344</v>
      </c>
      <c r="D224" s="810"/>
      <c r="E224" s="540"/>
      <c r="F224" s="224" t="s">
        <v>4609</v>
      </c>
      <c r="G224" s="155">
        <v>150</v>
      </c>
      <c r="H224" s="2648">
        <v>30</v>
      </c>
      <c r="I224" s="155">
        <f>ROUND(H224*G224/G224,2)</f>
        <v>30</v>
      </c>
      <c r="J224" s="155" t="s">
        <v>170</v>
      </c>
      <c r="K224" s="235"/>
      <c r="L224" s="165"/>
      <c r="M224" s="555"/>
      <c r="N224" s="1258"/>
      <c r="O224" s="2571"/>
      <c r="P224" s="2571"/>
      <c r="Q224" s="2571"/>
      <c r="R224" s="2571"/>
      <c r="S224" s="2571"/>
      <c r="T224" s="2571"/>
      <c r="U224" s="2571"/>
      <c r="V224" s="2571"/>
      <c r="W224" s="2571"/>
      <c r="X224" s="2571"/>
      <c r="Y224" s="2571"/>
      <c r="Z224" s="2571"/>
    </row>
    <row r="225" spans="1:26" ht="16.5" customHeight="1">
      <c r="A225" s="356"/>
      <c r="B225" s="356"/>
      <c r="C225" s="2662" t="s">
        <v>347</v>
      </c>
      <c r="D225" s="1237"/>
      <c r="E225" s="1237"/>
      <c r="F225" s="1387"/>
      <c r="G225" s="1387"/>
      <c r="H225" s="365"/>
      <c r="I225" s="364" t="e">
        <f>ROUND(H224*G224/G225,2)</f>
        <v>#DIV/0!</v>
      </c>
      <c r="J225" s="270" t="s">
        <v>170</v>
      </c>
      <c r="K225" s="1239"/>
      <c r="L225" s="444">
        <f>IF(OR(ISBLANK(H224),H224=0,K225=0,ISBLANK(K225)),,ROUND(K225+$L$5,2))</f>
        <v>0</v>
      </c>
      <c r="M225" s="566" t="e">
        <f>ROUND(I225*L225,2)</f>
        <v>#DIV/0!</v>
      </c>
      <c r="N225" s="1840" t="e">
        <f>ROUND(L225/G225,4)</f>
        <v>#DIV/0!</v>
      </c>
      <c r="O225" s="2571"/>
      <c r="P225" s="2571"/>
      <c r="Q225" s="2571"/>
      <c r="R225" s="2571"/>
      <c r="S225" s="2571"/>
      <c r="T225" s="2571"/>
      <c r="U225" s="2571"/>
      <c r="V225" s="2571"/>
      <c r="W225" s="2571"/>
      <c r="X225" s="2571"/>
      <c r="Y225" s="2571"/>
      <c r="Z225" s="2571"/>
    </row>
    <row r="226" spans="1:26" ht="16.5" customHeight="1">
      <c r="A226" s="747">
        <v>46075</v>
      </c>
      <c r="B226" s="254" t="s">
        <v>4610</v>
      </c>
      <c r="C226" s="257" t="s">
        <v>344</v>
      </c>
      <c r="D226" s="73"/>
      <c r="E226" s="1445"/>
      <c r="F226" s="2649" t="s">
        <v>4609</v>
      </c>
      <c r="G226" s="255">
        <v>2000</v>
      </c>
      <c r="H226" s="2246">
        <v>40</v>
      </c>
      <c r="I226" s="255">
        <f>ROUND(H226*G226/G226,2)</f>
        <v>40</v>
      </c>
      <c r="J226" s="255" t="s">
        <v>170</v>
      </c>
      <c r="K226" s="729"/>
      <c r="L226" s="165"/>
      <c r="M226" s="670"/>
      <c r="N226" s="2651"/>
      <c r="O226" s="2571"/>
      <c r="P226" s="2571"/>
      <c r="Q226" s="2571"/>
      <c r="R226" s="2571"/>
      <c r="S226" s="2571"/>
      <c r="T226" s="2571"/>
      <c r="U226" s="2571"/>
      <c r="V226" s="2571"/>
      <c r="W226" s="2571"/>
      <c r="X226" s="2571"/>
      <c r="Y226" s="2571"/>
      <c r="Z226" s="2571"/>
    </row>
    <row r="227" spans="1:26" ht="16.5" customHeight="1">
      <c r="A227" s="198"/>
      <c r="B227" s="198"/>
      <c r="C227" s="2672" t="s">
        <v>347</v>
      </c>
      <c r="D227" s="1387"/>
      <c r="E227" s="1237"/>
      <c r="F227" s="1237"/>
      <c r="G227" s="1237"/>
      <c r="H227" s="365"/>
      <c r="I227" s="364" t="e">
        <f>ROUND(H226*G226/G227,2)</f>
        <v>#DIV/0!</v>
      </c>
      <c r="J227" s="198" t="s">
        <v>170</v>
      </c>
      <c r="K227" s="1835"/>
      <c r="L227" s="444">
        <f>IF(OR(ISBLANK(H226),H226=0,K227=0,ISBLANK(K227)),,ROUND(K227+$L$5,2))</f>
        <v>0</v>
      </c>
      <c r="M227" s="566" t="e">
        <f>ROUND(I227*L227,2)</f>
        <v>#DIV/0!</v>
      </c>
      <c r="N227" s="1840" t="e">
        <f>ROUND(L227/G227,4)</f>
        <v>#DIV/0!</v>
      </c>
      <c r="O227" s="2571"/>
      <c r="P227" s="2571"/>
      <c r="Q227" s="2571"/>
      <c r="R227" s="2571"/>
      <c r="S227" s="2571"/>
      <c r="T227" s="2571"/>
      <c r="U227" s="2571"/>
      <c r="V227" s="2571"/>
      <c r="W227" s="2571"/>
      <c r="X227" s="2571"/>
      <c r="Y227" s="2571"/>
      <c r="Z227" s="2571"/>
    </row>
    <row r="228" spans="1:26" ht="16.5" customHeight="1">
      <c r="A228" s="504">
        <v>46076</v>
      </c>
      <c r="B228" s="254" t="s">
        <v>4611</v>
      </c>
      <c r="C228" s="154" t="s">
        <v>344</v>
      </c>
      <c r="D228" s="810"/>
      <c r="E228" s="540"/>
      <c r="F228" s="2649" t="s">
        <v>4609</v>
      </c>
      <c r="G228" s="255">
        <v>2000</v>
      </c>
      <c r="H228" s="2246">
        <v>10</v>
      </c>
      <c r="I228" s="255">
        <f>ROUND(H228*G228/G228,2)</f>
        <v>10</v>
      </c>
      <c r="J228" s="255" t="s">
        <v>170</v>
      </c>
      <c r="K228" s="729"/>
      <c r="L228" s="165"/>
      <c r="M228" s="670"/>
      <c r="N228" s="2651"/>
      <c r="O228" s="2571"/>
      <c r="P228" s="2571"/>
      <c r="Q228" s="2571"/>
      <c r="R228" s="2571"/>
      <c r="S228" s="2571"/>
      <c r="T228" s="2571"/>
      <c r="U228" s="2571"/>
      <c r="V228" s="2571"/>
      <c r="W228" s="2571"/>
      <c r="X228" s="2571"/>
      <c r="Y228" s="2571"/>
      <c r="Z228" s="2571"/>
    </row>
    <row r="229" spans="1:26" ht="16.5" customHeight="1">
      <c r="A229" s="198"/>
      <c r="B229" s="198"/>
      <c r="C229" s="2662" t="s">
        <v>347</v>
      </c>
      <c r="D229" s="1237"/>
      <c r="E229" s="1237"/>
      <c r="F229" s="1237"/>
      <c r="G229" s="1237"/>
      <c r="H229" s="365"/>
      <c r="I229" s="364" t="e">
        <f>ROUND(H228*G228/G229,2)</f>
        <v>#DIV/0!</v>
      </c>
      <c r="J229" s="198" t="s">
        <v>170</v>
      </c>
      <c r="K229" s="1835"/>
      <c r="L229" s="444">
        <f>IF(OR(ISBLANK(H228),H228=0,K229=0,ISBLANK(K229)),,ROUND(K229+$L$5,2))</f>
        <v>0</v>
      </c>
      <c r="M229" s="566" t="e">
        <f>ROUND(I229*L229,2)</f>
        <v>#DIV/0!</v>
      </c>
      <c r="N229" s="1840" t="e">
        <f>ROUND(L229/G229,4)</f>
        <v>#DIV/0!</v>
      </c>
      <c r="O229" s="2571"/>
      <c r="P229" s="2571"/>
      <c r="Q229" s="2571"/>
      <c r="R229" s="2571"/>
      <c r="S229" s="2571"/>
      <c r="T229" s="2571"/>
      <c r="U229" s="2571"/>
      <c r="V229" s="2571"/>
      <c r="W229" s="2571"/>
      <c r="X229" s="2571"/>
      <c r="Y229" s="2571"/>
      <c r="Z229" s="2571"/>
    </row>
    <row r="230" spans="1:26" ht="16.5" customHeight="1">
      <c r="A230" s="504">
        <v>46077</v>
      </c>
      <c r="B230" s="254" t="s">
        <v>4612</v>
      </c>
      <c r="C230" s="154" t="s">
        <v>344</v>
      </c>
      <c r="D230" s="73"/>
      <c r="E230" s="540"/>
      <c r="F230" s="224" t="s">
        <v>4609</v>
      </c>
      <c r="G230" s="155">
        <v>500</v>
      </c>
      <c r="H230" s="2246">
        <v>5</v>
      </c>
      <c r="I230" s="155">
        <f>ROUND(H230*G230/G230,2)</f>
        <v>5</v>
      </c>
      <c r="J230" s="155" t="s">
        <v>170</v>
      </c>
      <c r="K230" s="235"/>
      <c r="L230" s="165"/>
      <c r="M230" s="555"/>
      <c r="N230" s="1258"/>
      <c r="O230" s="2571"/>
      <c r="P230" s="2571"/>
      <c r="Q230" s="2571"/>
      <c r="R230" s="2571"/>
      <c r="S230" s="2571"/>
      <c r="T230" s="2571"/>
      <c r="U230" s="2571"/>
      <c r="V230" s="2571"/>
      <c r="W230" s="2571"/>
      <c r="X230" s="2571"/>
      <c r="Y230" s="2571"/>
      <c r="Z230" s="2571"/>
    </row>
    <row r="231" spans="1:26" ht="16.5" customHeight="1">
      <c r="A231" s="364"/>
      <c r="B231" s="364"/>
      <c r="C231" s="2672" t="s">
        <v>347</v>
      </c>
      <c r="D231" s="1387"/>
      <c r="E231" s="1387"/>
      <c r="F231" s="1387"/>
      <c r="G231" s="1387"/>
      <c r="H231" s="365"/>
      <c r="I231" s="575" t="e">
        <f>ROUND(H230*G230/G231,2)</f>
        <v>#DIV/0!</v>
      </c>
      <c r="J231" s="270" t="s">
        <v>170</v>
      </c>
      <c r="K231" s="1239"/>
      <c r="L231" s="444">
        <f>IF(OR(ISBLANK(H230),H230=0,K231=0,ISBLANK(K231)),,ROUND(K231+$L$5,2))</f>
        <v>0</v>
      </c>
      <c r="M231" s="271" t="e">
        <f>ROUND(I231*L231,2)</f>
        <v>#DIV/0!</v>
      </c>
      <c r="N231" s="1834" t="e">
        <f t="shared" ref="N231:N232" si="76">ROUND(L231/G231,4)</f>
        <v>#DIV/0!</v>
      </c>
      <c r="O231" s="2571"/>
      <c r="P231" s="2571"/>
      <c r="Q231" s="2571"/>
      <c r="R231" s="2571"/>
      <c r="S231" s="2571"/>
      <c r="T231" s="2571"/>
      <c r="U231" s="2571"/>
      <c r="V231" s="2571"/>
      <c r="W231" s="2571"/>
      <c r="X231" s="2571"/>
      <c r="Y231" s="2571"/>
      <c r="Z231" s="2571"/>
    </row>
    <row r="232" spans="1:26" ht="16.5" customHeight="1">
      <c r="A232" s="504">
        <v>46078</v>
      </c>
      <c r="B232" s="884" t="s">
        <v>4613</v>
      </c>
      <c r="C232" s="155" t="s">
        <v>4614</v>
      </c>
      <c r="D232" s="810"/>
      <c r="E232" s="408"/>
      <c r="F232" s="224" t="s">
        <v>4615</v>
      </c>
      <c r="G232" s="155">
        <v>3000</v>
      </c>
      <c r="H232" s="2246">
        <v>20</v>
      </c>
      <c r="I232" s="155">
        <f>ROUND(H232*G232/G232,2)</f>
        <v>20</v>
      </c>
      <c r="J232" s="155" t="s">
        <v>170</v>
      </c>
      <c r="K232" s="156"/>
      <c r="L232" s="165">
        <f>IF(OR(ISBLANK(K232),K232=0,H232=0,ISBLANK(H232)),,ROUND(K232+$L$5,2))</f>
        <v>0</v>
      </c>
      <c r="M232" s="555">
        <f>ROUND(L232*I232,2)</f>
        <v>0</v>
      </c>
      <c r="N232" s="1258">
        <f t="shared" si="76"/>
        <v>0</v>
      </c>
      <c r="O232" s="2571"/>
      <c r="P232" s="2571"/>
      <c r="Q232" s="2571"/>
      <c r="R232" s="2571"/>
      <c r="S232" s="2571"/>
      <c r="T232" s="2571"/>
      <c r="U232" s="2571"/>
      <c r="V232" s="2571"/>
      <c r="W232" s="2571"/>
      <c r="X232" s="2571"/>
      <c r="Y232" s="2571"/>
      <c r="Z232" s="2571"/>
    </row>
    <row r="233" spans="1:26" ht="16.5" customHeight="1">
      <c r="A233" s="154"/>
      <c r="B233" s="166" t="s">
        <v>4616</v>
      </c>
      <c r="C233" s="154" t="s">
        <v>344</v>
      </c>
      <c r="D233" s="73"/>
      <c r="E233" s="851"/>
      <c r="F233" s="1456"/>
      <c r="G233" s="356"/>
      <c r="H233" s="356"/>
      <c r="I233" s="498"/>
      <c r="J233" s="356"/>
      <c r="K233" s="868"/>
      <c r="L233" s="230"/>
      <c r="M233" s="326"/>
      <c r="N233" s="1261"/>
      <c r="O233" s="2571"/>
      <c r="P233" s="2571"/>
      <c r="Q233" s="2571"/>
      <c r="R233" s="2571"/>
      <c r="S233" s="2571"/>
      <c r="T233" s="2571"/>
      <c r="U233" s="2571"/>
      <c r="V233" s="2571"/>
      <c r="W233" s="2571"/>
      <c r="X233" s="2571"/>
      <c r="Y233" s="2571"/>
      <c r="Z233" s="2571"/>
    </row>
    <row r="234" spans="1:26" ht="16.5" customHeight="1">
      <c r="A234" s="364"/>
      <c r="B234" s="364"/>
      <c r="C234" s="2662" t="s">
        <v>347</v>
      </c>
      <c r="D234" s="1387"/>
      <c r="E234" s="1387"/>
      <c r="F234" s="1387"/>
      <c r="G234" s="1387"/>
      <c r="H234" s="365"/>
      <c r="I234" s="364" t="e">
        <f>ROUND(H232*G232/G234,2)</f>
        <v>#DIV/0!</v>
      </c>
      <c r="J234" s="270" t="s">
        <v>170</v>
      </c>
      <c r="K234" s="1239"/>
      <c r="L234" s="444">
        <f>IF(OR(ISBLANK(K234),K234=0,H232=0,ISBLANK(H232)),,ROUND(K234+$L$5,2))</f>
        <v>0</v>
      </c>
      <c r="M234" s="566" t="e">
        <f>ROUND(I234*L234,2)</f>
        <v>#DIV/0!</v>
      </c>
      <c r="N234" s="1840" t="e">
        <f>ROUND(L234/G234,4)</f>
        <v>#DIV/0!</v>
      </c>
      <c r="O234" s="2571"/>
      <c r="P234" s="2571"/>
      <c r="Q234" s="2571"/>
      <c r="R234" s="2571"/>
      <c r="S234" s="2571"/>
      <c r="T234" s="2571"/>
      <c r="U234" s="2571"/>
      <c r="V234" s="2571"/>
      <c r="W234" s="2571"/>
      <c r="X234" s="2571"/>
      <c r="Y234" s="2571"/>
      <c r="Z234" s="2571"/>
    </row>
    <row r="235" spans="1:26" ht="16.5" customHeight="1">
      <c r="A235" s="971"/>
      <c r="B235" s="971"/>
      <c r="C235" s="971"/>
      <c r="D235" s="971"/>
      <c r="E235" s="2625"/>
      <c r="F235" s="2626"/>
      <c r="G235" s="971"/>
      <c r="H235" s="2627"/>
      <c r="I235" s="971"/>
      <c r="J235" s="971"/>
      <c r="K235" s="978" t="s">
        <v>4617</v>
      </c>
      <c r="L235" s="2625"/>
      <c r="M235" s="979">
        <f>SUMIF(M10:M234,"&gt;0")</f>
        <v>0</v>
      </c>
      <c r="N235" s="978"/>
      <c r="O235" s="2571"/>
      <c r="P235" s="2571"/>
      <c r="Q235" s="2571"/>
      <c r="R235" s="2571"/>
      <c r="S235" s="2571"/>
      <c r="T235" s="2571"/>
      <c r="U235" s="2571"/>
      <c r="V235" s="2571"/>
      <c r="W235" s="2571"/>
      <c r="X235" s="2571"/>
      <c r="Y235" s="2571"/>
      <c r="Z235" s="2571"/>
    </row>
    <row r="236" spans="1:26" ht="16.5" customHeight="1">
      <c r="A236" s="2571"/>
      <c r="B236" s="2571"/>
      <c r="C236" s="2571"/>
      <c r="D236" s="73"/>
      <c r="E236" s="73"/>
      <c r="F236" s="2629"/>
      <c r="G236" s="2571"/>
      <c r="H236" s="2571"/>
      <c r="I236" s="2571"/>
      <c r="J236" s="2571"/>
      <c r="K236" s="2571"/>
      <c r="L236" s="2571"/>
      <c r="M236" s="2571"/>
      <c r="N236" s="2571"/>
      <c r="O236" s="2571"/>
      <c r="P236" s="2571"/>
      <c r="Q236" s="2571"/>
      <c r="R236" s="2571"/>
      <c r="S236" s="2571"/>
      <c r="T236" s="2571"/>
      <c r="U236" s="2571"/>
      <c r="V236" s="2571"/>
      <c r="W236" s="2571"/>
      <c r="X236" s="2571"/>
      <c r="Y236" s="2571"/>
      <c r="Z236" s="2571"/>
    </row>
    <row r="237" spans="1:26" ht="16.5" customHeight="1">
      <c r="A237" s="2571"/>
      <c r="B237" s="2571"/>
      <c r="C237" s="2571"/>
      <c r="D237" s="73"/>
      <c r="E237" s="73"/>
      <c r="F237" s="2629"/>
      <c r="G237" s="2571"/>
      <c r="H237" s="2571"/>
      <c r="I237" s="2571"/>
      <c r="J237" s="2571"/>
      <c r="K237" s="2571"/>
      <c r="L237" s="2571"/>
      <c r="M237" s="2571"/>
      <c r="N237" s="2571"/>
      <c r="O237" s="2571"/>
      <c r="P237" s="2571"/>
      <c r="Q237" s="2571"/>
      <c r="R237" s="2571"/>
      <c r="S237" s="2571"/>
      <c r="T237" s="2571"/>
      <c r="U237" s="2571"/>
      <c r="V237" s="2571"/>
      <c r="W237" s="2571"/>
      <c r="X237" s="2571"/>
      <c r="Y237" s="2571"/>
      <c r="Z237" s="2571"/>
    </row>
    <row r="238" spans="1:26" ht="16.5" customHeight="1">
      <c r="A238" s="2571"/>
      <c r="B238" s="2571"/>
      <c r="C238" s="2571"/>
      <c r="D238" s="73"/>
      <c r="E238" s="73"/>
      <c r="F238" s="2629"/>
      <c r="G238" s="2571"/>
      <c r="H238" s="2571"/>
      <c r="I238" s="2571"/>
      <c r="J238" s="2571"/>
      <c r="K238" s="2571"/>
      <c r="L238" s="2571"/>
      <c r="M238" s="2571"/>
      <c r="N238" s="2571"/>
      <c r="O238" s="2571"/>
      <c r="P238" s="2571"/>
      <c r="Q238" s="2571"/>
      <c r="R238" s="2571"/>
      <c r="S238" s="2571"/>
      <c r="T238" s="2571"/>
      <c r="U238" s="2571"/>
      <c r="V238" s="2571"/>
      <c r="W238" s="2571"/>
      <c r="X238" s="2571"/>
      <c r="Y238" s="2571"/>
      <c r="Z238" s="2571"/>
    </row>
    <row r="239" spans="1:26" ht="16.5" customHeight="1">
      <c r="A239" s="2571"/>
      <c r="B239" s="2571"/>
      <c r="C239" s="2571"/>
      <c r="D239" s="73"/>
      <c r="E239" s="73"/>
      <c r="F239" s="2629"/>
      <c r="G239" s="2571"/>
      <c r="H239" s="2571"/>
      <c r="I239" s="2571"/>
      <c r="J239" s="2571"/>
      <c r="K239" s="2571"/>
      <c r="L239" s="2571"/>
      <c r="M239" s="2571"/>
      <c r="N239" s="2571"/>
      <c r="O239" s="2571"/>
      <c r="P239" s="2571"/>
      <c r="Q239" s="2571"/>
      <c r="R239" s="2571"/>
      <c r="S239" s="2571"/>
      <c r="T239" s="2571"/>
      <c r="U239" s="2571"/>
      <c r="V239" s="2571"/>
      <c r="W239" s="2571"/>
      <c r="X239" s="2571"/>
      <c r="Y239" s="2571"/>
      <c r="Z239" s="2571"/>
    </row>
    <row r="240" spans="1:26" ht="16.5" customHeight="1">
      <c r="A240" s="2571"/>
      <c r="B240" s="2571"/>
      <c r="C240" s="2571"/>
      <c r="D240" s="73"/>
      <c r="E240" s="73"/>
      <c r="F240" s="2629"/>
      <c r="G240" s="2571"/>
      <c r="H240" s="2571"/>
      <c r="I240" s="2571"/>
      <c r="J240" s="2571"/>
      <c r="K240" s="2571"/>
      <c r="L240" s="2571"/>
      <c r="M240" s="2571"/>
      <c r="N240" s="2571"/>
      <c r="O240" s="2571"/>
      <c r="P240" s="2571"/>
      <c r="Q240" s="2571"/>
      <c r="R240" s="2571"/>
      <c r="S240" s="2571"/>
      <c r="T240" s="2571"/>
      <c r="U240" s="2571"/>
      <c r="V240" s="2571"/>
      <c r="W240" s="2571"/>
      <c r="X240" s="2571"/>
      <c r="Y240" s="2571"/>
      <c r="Z240" s="2571"/>
    </row>
    <row r="241" spans="1:26" ht="16.5" customHeight="1">
      <c r="A241" s="2571"/>
      <c r="B241" s="2571"/>
      <c r="C241" s="2571"/>
      <c r="D241" s="73"/>
      <c r="E241" s="73"/>
      <c r="F241" s="2629"/>
      <c r="G241" s="2571"/>
      <c r="H241" s="2571"/>
      <c r="I241" s="2571"/>
      <c r="J241" s="2571"/>
      <c r="K241" s="2571"/>
      <c r="L241" s="2571"/>
      <c r="M241" s="2571"/>
      <c r="N241" s="2571"/>
      <c r="O241" s="2571"/>
      <c r="P241" s="2571"/>
      <c r="Q241" s="2571"/>
      <c r="R241" s="2571"/>
      <c r="S241" s="2571"/>
      <c r="T241" s="2571"/>
      <c r="U241" s="2571"/>
      <c r="V241" s="2571"/>
      <c r="W241" s="2571"/>
      <c r="X241" s="2571"/>
      <c r="Y241" s="2571"/>
      <c r="Z241" s="2571"/>
    </row>
    <row r="242" spans="1:26" ht="16.5" customHeight="1">
      <c r="A242" s="2571"/>
      <c r="B242" s="2571"/>
      <c r="C242" s="2571"/>
      <c r="D242" s="73"/>
      <c r="E242" s="73"/>
      <c r="F242" s="2629"/>
      <c r="G242" s="2571"/>
      <c r="H242" s="2571"/>
      <c r="I242" s="2571"/>
      <c r="J242" s="2571"/>
      <c r="K242" s="2571"/>
      <c r="L242" s="2571"/>
      <c r="M242" s="2571"/>
      <c r="N242" s="2571"/>
      <c r="O242" s="2571"/>
      <c r="P242" s="2571"/>
      <c r="Q242" s="2571"/>
      <c r="R242" s="2571"/>
      <c r="S242" s="2571"/>
      <c r="T242" s="2571"/>
      <c r="U242" s="2571"/>
      <c r="V242" s="2571"/>
      <c r="W242" s="2571"/>
      <c r="X242" s="2571"/>
      <c r="Y242" s="2571"/>
      <c r="Z242" s="2571"/>
    </row>
    <row r="243" spans="1:26" ht="16.5" customHeight="1">
      <c r="A243" s="2571"/>
      <c r="B243" s="2571"/>
      <c r="C243" s="2571"/>
      <c r="D243" s="73"/>
      <c r="E243" s="73"/>
      <c r="F243" s="2629"/>
      <c r="G243" s="2571"/>
      <c r="H243" s="2571"/>
      <c r="I243" s="2571"/>
      <c r="J243" s="2571"/>
      <c r="K243" s="2571"/>
      <c r="L243" s="2571"/>
      <c r="M243" s="2571"/>
      <c r="N243" s="2571"/>
      <c r="O243" s="2571"/>
      <c r="P243" s="2571"/>
      <c r="Q243" s="2571"/>
      <c r="R243" s="2571"/>
      <c r="S243" s="2571"/>
      <c r="T243" s="2571"/>
      <c r="U243" s="2571"/>
      <c r="V243" s="2571"/>
      <c r="W243" s="2571"/>
      <c r="X243" s="2571"/>
      <c r="Y243" s="2571"/>
      <c r="Z243" s="2571"/>
    </row>
    <row r="244" spans="1:26" ht="16.5" customHeight="1">
      <c r="A244" s="2571"/>
      <c r="B244" s="2571"/>
      <c r="C244" s="2571"/>
      <c r="D244" s="73"/>
      <c r="E244" s="73"/>
      <c r="F244" s="2629"/>
      <c r="G244" s="2571"/>
      <c r="H244" s="2571"/>
      <c r="I244" s="2571"/>
      <c r="J244" s="2571"/>
      <c r="K244" s="2571"/>
      <c r="L244" s="2571"/>
      <c r="M244" s="2571"/>
      <c r="N244" s="2571"/>
      <c r="O244" s="2571"/>
      <c r="P244" s="2571"/>
      <c r="Q244" s="2571"/>
      <c r="R244" s="2571"/>
      <c r="S244" s="2571"/>
      <c r="T244" s="2571"/>
      <c r="U244" s="2571"/>
      <c r="V244" s="2571"/>
      <c r="W244" s="2571"/>
      <c r="X244" s="2571"/>
      <c r="Y244" s="2571"/>
      <c r="Z244" s="2571"/>
    </row>
    <row r="245" spans="1:26" ht="16.5" customHeight="1">
      <c r="A245" s="2571"/>
      <c r="B245" s="2571"/>
      <c r="C245" s="2571"/>
      <c r="D245" s="73"/>
      <c r="E245" s="73"/>
      <c r="F245" s="2629"/>
      <c r="G245" s="2571"/>
      <c r="H245" s="2571"/>
      <c r="I245" s="2571"/>
      <c r="J245" s="2571"/>
      <c r="K245" s="2571"/>
      <c r="L245" s="2571"/>
      <c r="M245" s="2571"/>
      <c r="N245" s="2571"/>
      <c r="O245" s="2571"/>
      <c r="P245" s="2571"/>
      <c r="Q245" s="2571"/>
      <c r="R245" s="2571"/>
      <c r="S245" s="2571"/>
      <c r="T245" s="2571"/>
      <c r="U245" s="2571"/>
      <c r="V245" s="2571"/>
      <c r="W245" s="2571"/>
      <c r="X245" s="2571"/>
      <c r="Y245" s="2571"/>
      <c r="Z245" s="2571"/>
    </row>
    <row r="246" spans="1:26" ht="16.5" customHeight="1">
      <c r="A246" s="2571"/>
      <c r="B246" s="2571"/>
      <c r="C246" s="2571"/>
      <c r="D246" s="73"/>
      <c r="E246" s="73"/>
      <c r="F246" s="2629"/>
      <c r="G246" s="2571"/>
      <c r="H246" s="2571"/>
      <c r="I246" s="2571"/>
      <c r="J246" s="2571"/>
      <c r="K246" s="2571"/>
      <c r="L246" s="2571"/>
      <c r="M246" s="2571"/>
      <c r="N246" s="2571"/>
      <c r="O246" s="2571"/>
      <c r="P246" s="2571"/>
      <c r="Q246" s="2571"/>
      <c r="R246" s="2571"/>
      <c r="S246" s="2571"/>
      <c r="T246" s="2571"/>
      <c r="U246" s="2571"/>
      <c r="V246" s="2571"/>
      <c r="W246" s="2571"/>
      <c r="X246" s="2571"/>
      <c r="Y246" s="2571"/>
      <c r="Z246" s="2571"/>
    </row>
    <row r="247" spans="1:26" ht="16.5" customHeight="1">
      <c r="A247" s="2571"/>
      <c r="B247" s="2571"/>
      <c r="C247" s="2571"/>
      <c r="D247" s="73"/>
      <c r="E247" s="73"/>
      <c r="F247" s="2629"/>
      <c r="G247" s="2571"/>
      <c r="H247" s="2571"/>
      <c r="I247" s="2571"/>
      <c r="J247" s="2571"/>
      <c r="K247" s="2571"/>
      <c r="L247" s="2571"/>
      <c r="M247" s="2571"/>
      <c r="N247" s="2571"/>
      <c r="O247" s="2571"/>
      <c r="P247" s="2571"/>
      <c r="Q247" s="2571"/>
      <c r="R247" s="2571"/>
      <c r="S247" s="2571"/>
      <c r="T247" s="2571"/>
      <c r="U247" s="2571"/>
      <c r="V247" s="2571"/>
      <c r="W247" s="2571"/>
      <c r="X247" s="2571"/>
      <c r="Y247" s="2571"/>
      <c r="Z247" s="2571"/>
    </row>
    <row r="248" spans="1:26" ht="16.5" customHeight="1">
      <c r="A248" s="2571"/>
      <c r="B248" s="2571"/>
      <c r="C248" s="2571"/>
      <c r="D248" s="73"/>
      <c r="E248" s="73"/>
      <c r="F248" s="2629"/>
      <c r="G248" s="2571"/>
      <c r="H248" s="2571"/>
      <c r="I248" s="2571"/>
      <c r="J248" s="2571"/>
      <c r="K248" s="2571"/>
      <c r="L248" s="2571"/>
      <c r="M248" s="2571"/>
      <c r="N248" s="2571"/>
      <c r="O248" s="2571"/>
      <c r="P248" s="2571"/>
      <c r="Q248" s="2571"/>
      <c r="R248" s="2571"/>
      <c r="S248" s="2571"/>
      <c r="T248" s="2571"/>
      <c r="U248" s="2571"/>
      <c r="V248" s="2571"/>
      <c r="W248" s="2571"/>
      <c r="X248" s="2571"/>
      <c r="Y248" s="2571"/>
      <c r="Z248" s="2571"/>
    </row>
    <row r="249" spans="1:26" ht="16.5" customHeight="1">
      <c r="A249" s="2571"/>
      <c r="B249" s="2571"/>
      <c r="C249" s="2571"/>
      <c r="D249" s="73"/>
      <c r="E249" s="73"/>
      <c r="F249" s="2629"/>
      <c r="G249" s="2571"/>
      <c r="H249" s="2571"/>
      <c r="I249" s="2571"/>
      <c r="J249" s="2571"/>
      <c r="K249" s="2571"/>
      <c r="L249" s="2571"/>
      <c r="M249" s="2571"/>
      <c r="N249" s="2571"/>
      <c r="O249" s="2571"/>
      <c r="P249" s="2571"/>
      <c r="Q249" s="2571"/>
      <c r="R249" s="2571"/>
      <c r="S249" s="2571"/>
      <c r="T249" s="2571"/>
      <c r="U249" s="2571"/>
      <c r="V249" s="2571"/>
      <c r="W249" s="2571"/>
      <c r="X249" s="2571"/>
      <c r="Y249" s="2571"/>
      <c r="Z249" s="2571"/>
    </row>
    <row r="250" spans="1:26" ht="16.5" customHeight="1">
      <c r="A250" s="2571"/>
      <c r="B250" s="2571"/>
      <c r="C250" s="2571"/>
      <c r="D250" s="73"/>
      <c r="E250" s="73"/>
      <c r="F250" s="2629"/>
      <c r="G250" s="2571"/>
      <c r="H250" s="2571"/>
      <c r="I250" s="2571"/>
      <c r="J250" s="2571"/>
      <c r="K250" s="2571"/>
      <c r="L250" s="2571"/>
      <c r="M250" s="2571"/>
      <c r="N250" s="2571"/>
      <c r="O250" s="2571"/>
      <c r="P250" s="2571"/>
      <c r="Q250" s="2571"/>
      <c r="R250" s="2571"/>
      <c r="S250" s="2571"/>
      <c r="T250" s="2571"/>
      <c r="U250" s="2571"/>
      <c r="V250" s="2571"/>
      <c r="W250" s="2571"/>
      <c r="X250" s="2571"/>
      <c r="Y250" s="2571"/>
      <c r="Z250" s="2571"/>
    </row>
    <row r="251" spans="1:26" ht="16.5" customHeight="1">
      <c r="A251" s="2571"/>
      <c r="B251" s="2571"/>
      <c r="C251" s="2571"/>
      <c r="D251" s="73"/>
      <c r="E251" s="73"/>
      <c r="F251" s="2629"/>
      <c r="G251" s="2571"/>
      <c r="H251" s="2571"/>
      <c r="I251" s="2571"/>
      <c r="J251" s="2571"/>
      <c r="K251" s="2571"/>
      <c r="L251" s="2571"/>
      <c r="M251" s="2571"/>
      <c r="N251" s="2571"/>
      <c r="O251" s="2571"/>
      <c r="P251" s="2571"/>
      <c r="Q251" s="2571"/>
      <c r="R251" s="2571"/>
      <c r="S251" s="2571"/>
      <c r="T251" s="2571"/>
      <c r="U251" s="2571"/>
      <c r="V251" s="2571"/>
      <c r="W251" s="2571"/>
      <c r="X251" s="2571"/>
      <c r="Y251" s="2571"/>
      <c r="Z251" s="2571"/>
    </row>
    <row r="252" spans="1:26" ht="16.5" customHeight="1">
      <c r="A252" s="2571"/>
      <c r="B252" s="2571"/>
      <c r="C252" s="2571"/>
      <c r="D252" s="73"/>
      <c r="E252" s="73"/>
      <c r="F252" s="2629"/>
      <c r="G252" s="2571"/>
      <c r="H252" s="2571"/>
      <c r="I252" s="2571"/>
      <c r="J252" s="2571"/>
      <c r="K252" s="2571"/>
      <c r="L252" s="2571"/>
      <c r="M252" s="2571"/>
      <c r="N252" s="2571"/>
      <c r="O252" s="2571"/>
      <c r="P252" s="2571"/>
      <c r="Q252" s="2571"/>
      <c r="R252" s="2571"/>
      <c r="S252" s="2571"/>
      <c r="T252" s="2571"/>
      <c r="U252" s="2571"/>
      <c r="V252" s="2571"/>
      <c r="W252" s="2571"/>
      <c r="X252" s="2571"/>
      <c r="Y252" s="2571"/>
      <c r="Z252" s="2571"/>
    </row>
    <row r="253" spans="1:26" ht="16.5" customHeight="1">
      <c r="A253" s="2571"/>
      <c r="B253" s="2571"/>
      <c r="C253" s="2571"/>
      <c r="D253" s="73"/>
      <c r="E253" s="73"/>
      <c r="F253" s="2629"/>
      <c r="G253" s="2571"/>
      <c r="H253" s="2571"/>
      <c r="I253" s="2571"/>
      <c r="J253" s="2571"/>
      <c r="K253" s="2571"/>
      <c r="L253" s="2571"/>
      <c r="M253" s="2571"/>
      <c r="N253" s="2571"/>
      <c r="O253" s="2571"/>
      <c r="P253" s="2571"/>
      <c r="Q253" s="2571"/>
      <c r="R253" s="2571"/>
      <c r="S253" s="2571"/>
      <c r="T253" s="2571"/>
      <c r="U253" s="2571"/>
      <c r="V253" s="2571"/>
      <c r="W253" s="2571"/>
      <c r="X253" s="2571"/>
      <c r="Y253" s="2571"/>
      <c r="Z253" s="2571"/>
    </row>
    <row r="254" spans="1:26" ht="16.5" customHeight="1">
      <c r="A254" s="2571"/>
      <c r="B254" s="2571"/>
      <c r="C254" s="2571"/>
      <c r="D254" s="73"/>
      <c r="E254" s="73"/>
      <c r="F254" s="2629"/>
      <c r="G254" s="2571"/>
      <c r="H254" s="2571"/>
      <c r="I254" s="2571"/>
      <c r="J254" s="2571"/>
      <c r="K254" s="2571"/>
      <c r="L254" s="2571"/>
      <c r="M254" s="2571"/>
      <c r="N254" s="2571"/>
      <c r="O254" s="2571"/>
      <c r="P254" s="2571"/>
      <c r="Q254" s="2571"/>
      <c r="R254" s="2571"/>
      <c r="S254" s="2571"/>
      <c r="T254" s="2571"/>
      <c r="U254" s="2571"/>
      <c r="V254" s="2571"/>
      <c r="W254" s="2571"/>
      <c r="X254" s="2571"/>
      <c r="Y254" s="2571"/>
      <c r="Z254" s="2571"/>
    </row>
    <row r="255" spans="1:26" ht="16.5" customHeight="1">
      <c r="A255" s="2571"/>
      <c r="B255" s="2571"/>
      <c r="C255" s="2571"/>
      <c r="D255" s="73"/>
      <c r="E255" s="73"/>
      <c r="F255" s="2629"/>
      <c r="G255" s="2571"/>
      <c r="H255" s="2571"/>
      <c r="I255" s="2571"/>
      <c r="J255" s="2571"/>
      <c r="K255" s="2571"/>
      <c r="L255" s="2571"/>
      <c r="M255" s="2571"/>
      <c r="N255" s="2571"/>
      <c r="O255" s="2571"/>
      <c r="P255" s="2571"/>
      <c r="Q255" s="2571"/>
      <c r="R255" s="2571"/>
      <c r="S255" s="2571"/>
      <c r="T255" s="2571"/>
      <c r="U255" s="2571"/>
      <c r="V255" s="2571"/>
      <c r="W255" s="2571"/>
      <c r="X255" s="2571"/>
      <c r="Y255" s="2571"/>
      <c r="Z255" s="2571"/>
    </row>
    <row r="256" spans="1:26" ht="16.5" customHeight="1">
      <c r="A256" s="2571"/>
      <c r="B256" s="2571"/>
      <c r="C256" s="2571"/>
      <c r="D256" s="73"/>
      <c r="E256" s="73"/>
      <c r="F256" s="2629"/>
      <c r="G256" s="2571"/>
      <c r="H256" s="2571"/>
      <c r="I256" s="2571"/>
      <c r="J256" s="2571"/>
      <c r="K256" s="2571"/>
      <c r="L256" s="2571"/>
      <c r="M256" s="2571"/>
      <c r="N256" s="2571"/>
      <c r="O256" s="2571"/>
      <c r="P256" s="2571"/>
      <c r="Q256" s="2571"/>
      <c r="R256" s="2571"/>
      <c r="S256" s="2571"/>
      <c r="T256" s="2571"/>
      <c r="U256" s="2571"/>
      <c r="V256" s="2571"/>
      <c r="W256" s="2571"/>
      <c r="X256" s="2571"/>
      <c r="Y256" s="2571"/>
      <c r="Z256" s="2571"/>
    </row>
    <row r="257" spans="1:26" ht="16.5" customHeight="1">
      <c r="A257" s="2571"/>
      <c r="B257" s="2571"/>
      <c r="C257" s="2571"/>
      <c r="D257" s="73"/>
      <c r="E257" s="73"/>
      <c r="F257" s="2629"/>
      <c r="G257" s="2571"/>
      <c r="H257" s="2571"/>
      <c r="I257" s="2571"/>
      <c r="J257" s="2571"/>
      <c r="K257" s="2571"/>
      <c r="L257" s="2571"/>
      <c r="M257" s="2571"/>
      <c r="N257" s="2571"/>
      <c r="O257" s="2571"/>
      <c r="P257" s="2571"/>
      <c r="Q257" s="2571"/>
      <c r="R257" s="2571"/>
      <c r="S257" s="2571"/>
      <c r="T257" s="2571"/>
      <c r="U257" s="2571"/>
      <c r="V257" s="2571"/>
      <c r="W257" s="2571"/>
      <c r="X257" s="2571"/>
      <c r="Y257" s="2571"/>
      <c r="Z257" s="2571"/>
    </row>
    <row r="258" spans="1:26" ht="16.5" customHeight="1">
      <c r="A258" s="2571"/>
      <c r="B258" s="2571"/>
      <c r="C258" s="2571"/>
      <c r="D258" s="73"/>
      <c r="E258" s="73"/>
      <c r="F258" s="2629"/>
      <c r="G258" s="2571"/>
      <c r="H258" s="2571"/>
      <c r="I258" s="2571"/>
      <c r="J258" s="2571"/>
      <c r="K258" s="2571"/>
      <c r="L258" s="2571"/>
      <c r="M258" s="2571"/>
      <c r="N258" s="2571"/>
      <c r="O258" s="2571"/>
      <c r="P258" s="2571"/>
      <c r="Q258" s="2571"/>
      <c r="R258" s="2571"/>
      <c r="S258" s="2571"/>
      <c r="T258" s="2571"/>
      <c r="U258" s="2571"/>
      <c r="V258" s="2571"/>
      <c r="W258" s="2571"/>
      <c r="X258" s="2571"/>
      <c r="Y258" s="2571"/>
      <c r="Z258" s="2571"/>
    </row>
    <row r="259" spans="1:26" ht="16.5" customHeight="1">
      <c r="A259" s="2571"/>
      <c r="B259" s="2571"/>
      <c r="C259" s="2571"/>
      <c r="D259" s="73"/>
      <c r="E259" s="73"/>
      <c r="F259" s="2629"/>
      <c r="G259" s="2571"/>
      <c r="H259" s="2571"/>
      <c r="I259" s="2571"/>
      <c r="J259" s="2571"/>
      <c r="K259" s="2571"/>
      <c r="L259" s="2571"/>
      <c r="M259" s="2571"/>
      <c r="N259" s="2571"/>
      <c r="O259" s="2571"/>
      <c r="P259" s="2571"/>
      <c r="Q259" s="2571"/>
      <c r="R259" s="2571"/>
      <c r="S259" s="2571"/>
      <c r="T259" s="2571"/>
      <c r="U259" s="2571"/>
      <c r="V259" s="2571"/>
      <c r="W259" s="2571"/>
      <c r="X259" s="2571"/>
      <c r="Y259" s="2571"/>
      <c r="Z259" s="2571"/>
    </row>
    <row r="260" spans="1:26" ht="16.5" customHeight="1">
      <c r="A260" s="2571"/>
      <c r="B260" s="2571"/>
      <c r="C260" s="2571"/>
      <c r="D260" s="73"/>
      <c r="E260" s="73"/>
      <c r="F260" s="2629"/>
      <c r="G260" s="2571"/>
      <c r="H260" s="2571"/>
      <c r="I260" s="2571"/>
      <c r="J260" s="2571"/>
      <c r="K260" s="2571"/>
      <c r="L260" s="2571"/>
      <c r="M260" s="2571"/>
      <c r="N260" s="2571"/>
      <c r="O260" s="2571"/>
      <c r="P260" s="2571"/>
      <c r="Q260" s="2571"/>
      <c r="R260" s="2571"/>
      <c r="S260" s="2571"/>
      <c r="T260" s="2571"/>
      <c r="U260" s="2571"/>
      <c r="V260" s="2571"/>
      <c r="W260" s="2571"/>
      <c r="X260" s="2571"/>
      <c r="Y260" s="2571"/>
      <c r="Z260" s="2571"/>
    </row>
    <row r="261" spans="1:26" ht="16.5" customHeight="1">
      <c r="A261" s="2571"/>
      <c r="B261" s="2571"/>
      <c r="C261" s="2571"/>
      <c r="D261" s="73"/>
      <c r="E261" s="73"/>
      <c r="F261" s="2629"/>
      <c r="G261" s="2571"/>
      <c r="H261" s="2571"/>
      <c r="I261" s="2571"/>
      <c r="J261" s="2571"/>
      <c r="K261" s="2571"/>
      <c r="L261" s="2571"/>
      <c r="M261" s="2571"/>
      <c r="N261" s="2571"/>
      <c r="O261" s="2571"/>
      <c r="P261" s="2571"/>
      <c r="Q261" s="2571"/>
      <c r="R261" s="2571"/>
      <c r="S261" s="2571"/>
      <c r="T261" s="2571"/>
      <c r="U261" s="2571"/>
      <c r="V261" s="2571"/>
      <c r="W261" s="2571"/>
      <c r="X261" s="2571"/>
      <c r="Y261" s="2571"/>
      <c r="Z261" s="2571"/>
    </row>
    <row r="262" spans="1:26" ht="16.5" customHeight="1">
      <c r="A262" s="2571"/>
      <c r="B262" s="2571"/>
      <c r="C262" s="2571"/>
      <c r="D262" s="73"/>
      <c r="E262" s="73"/>
      <c r="F262" s="2629"/>
      <c r="G262" s="2571"/>
      <c r="H262" s="2571"/>
      <c r="I262" s="2571"/>
      <c r="J262" s="2571"/>
      <c r="K262" s="2571"/>
      <c r="L262" s="2571"/>
      <c r="M262" s="2571"/>
      <c r="N262" s="2571"/>
      <c r="O262" s="2571"/>
      <c r="P262" s="2571"/>
      <c r="Q262" s="2571"/>
      <c r="R262" s="2571"/>
      <c r="S262" s="2571"/>
      <c r="T262" s="2571"/>
      <c r="U262" s="2571"/>
      <c r="V262" s="2571"/>
      <c r="W262" s="2571"/>
      <c r="X262" s="2571"/>
      <c r="Y262" s="2571"/>
      <c r="Z262" s="2571"/>
    </row>
    <row r="263" spans="1:26" ht="16.5" customHeight="1">
      <c r="A263" s="2571"/>
      <c r="B263" s="2571"/>
      <c r="C263" s="2571"/>
      <c r="D263" s="73"/>
      <c r="E263" s="73"/>
      <c r="F263" s="2629"/>
      <c r="G263" s="2571"/>
      <c r="H263" s="2571"/>
      <c r="I263" s="2571"/>
      <c r="J263" s="2571"/>
      <c r="K263" s="2571"/>
      <c r="L263" s="2571"/>
      <c r="M263" s="2571"/>
      <c r="N263" s="2571"/>
      <c r="O263" s="2571"/>
      <c r="P263" s="2571"/>
      <c r="Q263" s="2571"/>
      <c r="R263" s="2571"/>
      <c r="S263" s="2571"/>
      <c r="T263" s="2571"/>
      <c r="U263" s="2571"/>
      <c r="V263" s="2571"/>
      <c r="W263" s="2571"/>
      <c r="X263" s="2571"/>
      <c r="Y263" s="2571"/>
      <c r="Z263" s="2571"/>
    </row>
    <row r="264" spans="1:26" ht="16.5" customHeight="1">
      <c r="A264" s="2571"/>
      <c r="B264" s="2571"/>
      <c r="C264" s="2571"/>
      <c r="D264" s="73"/>
      <c r="E264" s="73"/>
      <c r="F264" s="2629"/>
      <c r="G264" s="2571"/>
      <c r="H264" s="2571"/>
      <c r="I264" s="2571"/>
      <c r="J264" s="2571"/>
      <c r="K264" s="2571"/>
      <c r="L264" s="2571"/>
      <c r="M264" s="2571"/>
      <c r="N264" s="2571"/>
      <c r="O264" s="2571"/>
      <c r="P264" s="2571"/>
      <c r="Q264" s="2571"/>
      <c r="R264" s="2571"/>
      <c r="S264" s="2571"/>
      <c r="T264" s="2571"/>
      <c r="U264" s="2571"/>
      <c r="V264" s="2571"/>
      <c r="W264" s="2571"/>
      <c r="X264" s="2571"/>
      <c r="Y264" s="2571"/>
      <c r="Z264" s="2571"/>
    </row>
    <row r="265" spans="1:26" ht="16.5" customHeight="1">
      <c r="A265" s="2571"/>
      <c r="B265" s="2571"/>
      <c r="C265" s="2571"/>
      <c r="D265" s="73"/>
      <c r="E265" s="73"/>
      <c r="F265" s="2629"/>
      <c r="G265" s="2571"/>
      <c r="H265" s="2571"/>
      <c r="I265" s="2571"/>
      <c r="J265" s="2571"/>
      <c r="K265" s="2571"/>
      <c r="L265" s="2571"/>
      <c r="M265" s="2571"/>
      <c r="N265" s="2571"/>
      <c r="O265" s="2571"/>
      <c r="P265" s="2571"/>
      <c r="Q265" s="2571"/>
      <c r="R265" s="2571"/>
      <c r="S265" s="2571"/>
      <c r="T265" s="2571"/>
      <c r="U265" s="2571"/>
      <c r="V265" s="2571"/>
      <c r="W265" s="2571"/>
      <c r="X265" s="2571"/>
      <c r="Y265" s="2571"/>
      <c r="Z265" s="2571"/>
    </row>
    <row r="266" spans="1:26" ht="16.5" customHeight="1">
      <c r="A266" s="2571"/>
      <c r="B266" s="2571"/>
      <c r="C266" s="2571"/>
      <c r="D266" s="73"/>
      <c r="E266" s="73"/>
      <c r="F266" s="2629"/>
      <c r="G266" s="2571"/>
      <c r="H266" s="2571"/>
      <c r="I266" s="2571"/>
      <c r="J266" s="2571"/>
      <c r="K266" s="2571"/>
      <c r="L266" s="2571"/>
      <c r="M266" s="2571"/>
      <c r="N266" s="2571"/>
      <c r="O266" s="2571"/>
      <c r="P266" s="2571"/>
      <c r="Q266" s="2571"/>
      <c r="R266" s="2571"/>
      <c r="S266" s="2571"/>
      <c r="T266" s="2571"/>
      <c r="U266" s="2571"/>
      <c r="V266" s="2571"/>
      <c r="W266" s="2571"/>
      <c r="X266" s="2571"/>
      <c r="Y266" s="2571"/>
      <c r="Z266" s="2571"/>
    </row>
    <row r="267" spans="1:26" ht="16.5" customHeight="1">
      <c r="A267" s="2571"/>
      <c r="B267" s="2571"/>
      <c r="C267" s="2571"/>
      <c r="D267" s="73"/>
      <c r="E267" s="73"/>
      <c r="F267" s="2629"/>
      <c r="G267" s="2571"/>
      <c r="H267" s="2571"/>
      <c r="I267" s="2571"/>
      <c r="J267" s="2571"/>
      <c r="K267" s="2571"/>
      <c r="L267" s="2571"/>
      <c r="M267" s="2571"/>
      <c r="N267" s="2571"/>
      <c r="O267" s="2571"/>
      <c r="P267" s="2571"/>
      <c r="Q267" s="2571"/>
      <c r="R267" s="2571"/>
      <c r="S267" s="2571"/>
      <c r="T267" s="2571"/>
      <c r="U267" s="2571"/>
      <c r="V267" s="2571"/>
      <c r="W267" s="2571"/>
      <c r="X267" s="2571"/>
      <c r="Y267" s="2571"/>
      <c r="Z267" s="2571"/>
    </row>
    <row r="268" spans="1:26" ht="16.5" customHeight="1">
      <c r="A268" s="2571"/>
      <c r="B268" s="2571"/>
      <c r="C268" s="2571"/>
      <c r="D268" s="73"/>
      <c r="E268" s="73"/>
      <c r="F268" s="2629"/>
      <c r="G268" s="2571"/>
      <c r="H268" s="2571"/>
      <c r="I268" s="2571"/>
      <c r="J268" s="2571"/>
      <c r="K268" s="2571"/>
      <c r="L268" s="2571"/>
      <c r="M268" s="2571"/>
      <c r="N268" s="2571"/>
      <c r="O268" s="2571"/>
      <c r="P268" s="2571"/>
      <c r="Q268" s="2571"/>
      <c r="R268" s="2571"/>
      <c r="S268" s="2571"/>
      <c r="T268" s="2571"/>
      <c r="U268" s="2571"/>
      <c r="V268" s="2571"/>
      <c r="W268" s="2571"/>
      <c r="X268" s="2571"/>
      <c r="Y268" s="2571"/>
      <c r="Z268" s="2571"/>
    </row>
    <row r="269" spans="1:26" ht="16.5" customHeight="1">
      <c r="A269" s="2571"/>
      <c r="B269" s="2571"/>
      <c r="C269" s="2571"/>
      <c r="D269" s="73"/>
      <c r="E269" s="73"/>
      <c r="F269" s="2629"/>
      <c r="G269" s="2571"/>
      <c r="H269" s="2571"/>
      <c r="I269" s="2571"/>
      <c r="J269" s="2571"/>
      <c r="K269" s="2571"/>
      <c r="L269" s="2571"/>
      <c r="M269" s="2571"/>
      <c r="N269" s="2571"/>
      <c r="O269" s="2571"/>
      <c r="P269" s="2571"/>
      <c r="Q269" s="2571"/>
      <c r="R269" s="2571"/>
      <c r="S269" s="2571"/>
      <c r="T269" s="2571"/>
      <c r="U269" s="2571"/>
      <c r="V269" s="2571"/>
      <c r="W269" s="2571"/>
      <c r="X269" s="2571"/>
      <c r="Y269" s="2571"/>
      <c r="Z269" s="2571"/>
    </row>
    <row r="270" spans="1:26" ht="16.5" customHeight="1">
      <c r="A270" s="2571"/>
      <c r="B270" s="2571"/>
      <c r="C270" s="2571"/>
      <c r="D270" s="73"/>
      <c r="E270" s="73"/>
      <c r="F270" s="2629"/>
      <c r="G270" s="2571"/>
      <c r="H270" s="2571"/>
      <c r="I270" s="2571"/>
      <c r="J270" s="2571"/>
      <c r="K270" s="2571"/>
      <c r="L270" s="2571"/>
      <c r="M270" s="2571"/>
      <c r="N270" s="2571"/>
      <c r="O270" s="2571"/>
      <c r="P270" s="2571"/>
      <c r="Q270" s="2571"/>
      <c r="R270" s="2571"/>
      <c r="S270" s="2571"/>
      <c r="T270" s="2571"/>
      <c r="U270" s="2571"/>
      <c r="V270" s="2571"/>
      <c r="W270" s="2571"/>
      <c r="X270" s="2571"/>
      <c r="Y270" s="2571"/>
      <c r="Z270" s="2571"/>
    </row>
    <row r="271" spans="1:26" ht="16.5" customHeight="1">
      <c r="A271" s="2571"/>
      <c r="B271" s="2571"/>
      <c r="C271" s="2571"/>
      <c r="D271" s="73"/>
      <c r="E271" s="73"/>
      <c r="F271" s="2629"/>
      <c r="G271" s="2571"/>
      <c r="H271" s="2571"/>
      <c r="I271" s="2571"/>
      <c r="J271" s="2571"/>
      <c r="K271" s="2571"/>
      <c r="L271" s="2571"/>
      <c r="M271" s="2571"/>
      <c r="N271" s="2571"/>
      <c r="O271" s="2571"/>
      <c r="P271" s="2571"/>
      <c r="Q271" s="2571"/>
      <c r="R271" s="2571"/>
      <c r="S271" s="2571"/>
      <c r="T271" s="2571"/>
      <c r="U271" s="2571"/>
      <c r="V271" s="2571"/>
      <c r="W271" s="2571"/>
      <c r="X271" s="2571"/>
      <c r="Y271" s="2571"/>
      <c r="Z271" s="2571"/>
    </row>
    <row r="272" spans="1:26" ht="16.5" customHeight="1">
      <c r="A272" s="2571"/>
      <c r="B272" s="2571"/>
      <c r="C272" s="2571"/>
      <c r="D272" s="73"/>
      <c r="E272" s="73"/>
      <c r="F272" s="2629"/>
      <c r="G272" s="2571"/>
      <c r="H272" s="2571"/>
      <c r="I272" s="2571"/>
      <c r="J272" s="2571"/>
      <c r="K272" s="2571"/>
      <c r="L272" s="2571"/>
      <c r="M272" s="2571"/>
      <c r="N272" s="2571"/>
      <c r="O272" s="2571"/>
      <c r="P272" s="2571"/>
      <c r="Q272" s="2571"/>
      <c r="R272" s="2571"/>
      <c r="S272" s="2571"/>
      <c r="T272" s="2571"/>
      <c r="U272" s="2571"/>
      <c r="V272" s="2571"/>
      <c r="W272" s="2571"/>
      <c r="X272" s="2571"/>
      <c r="Y272" s="2571"/>
      <c r="Z272" s="2571"/>
    </row>
    <row r="273" spans="1:26" ht="16.5" customHeight="1">
      <c r="A273" s="2571"/>
      <c r="B273" s="2571"/>
      <c r="C273" s="2571"/>
      <c r="D273" s="73"/>
      <c r="E273" s="73"/>
      <c r="F273" s="2629"/>
      <c r="G273" s="2571"/>
      <c r="H273" s="2571"/>
      <c r="I273" s="2571"/>
      <c r="J273" s="2571"/>
      <c r="K273" s="2571"/>
      <c r="L273" s="2571"/>
      <c r="M273" s="2571"/>
      <c r="N273" s="2571"/>
      <c r="O273" s="2571"/>
      <c r="P273" s="2571"/>
      <c r="Q273" s="2571"/>
      <c r="R273" s="2571"/>
      <c r="S273" s="2571"/>
      <c r="T273" s="2571"/>
      <c r="U273" s="2571"/>
      <c r="V273" s="2571"/>
      <c r="W273" s="2571"/>
      <c r="X273" s="2571"/>
      <c r="Y273" s="2571"/>
      <c r="Z273" s="2571"/>
    </row>
    <row r="274" spans="1:26" ht="16.5" customHeight="1">
      <c r="A274" s="2571"/>
      <c r="B274" s="2571"/>
      <c r="C274" s="2571"/>
      <c r="D274" s="73"/>
      <c r="E274" s="73"/>
      <c r="F274" s="2629"/>
      <c r="G274" s="2571"/>
      <c r="H274" s="2571"/>
      <c r="I274" s="2571"/>
      <c r="J274" s="2571"/>
      <c r="K274" s="2571"/>
      <c r="L274" s="2571"/>
      <c r="M274" s="2571"/>
      <c r="N274" s="2571"/>
      <c r="O274" s="2571"/>
      <c r="P274" s="2571"/>
      <c r="Q274" s="2571"/>
      <c r="R274" s="2571"/>
      <c r="S274" s="2571"/>
      <c r="T274" s="2571"/>
      <c r="U274" s="2571"/>
      <c r="V274" s="2571"/>
      <c r="W274" s="2571"/>
      <c r="X274" s="2571"/>
      <c r="Y274" s="2571"/>
      <c r="Z274" s="2571"/>
    </row>
    <row r="275" spans="1:26" ht="16.5" customHeight="1">
      <c r="A275" s="2571"/>
      <c r="B275" s="2571"/>
      <c r="C275" s="2571"/>
      <c r="D275" s="73"/>
      <c r="E275" s="73"/>
      <c r="F275" s="2629"/>
      <c r="G275" s="2571"/>
      <c r="H275" s="2571"/>
      <c r="I275" s="2571"/>
      <c r="J275" s="2571"/>
      <c r="K275" s="2571"/>
      <c r="L275" s="2571"/>
      <c r="M275" s="2571"/>
      <c r="N275" s="2571"/>
      <c r="O275" s="2571"/>
      <c r="P275" s="2571"/>
      <c r="Q275" s="2571"/>
      <c r="R275" s="2571"/>
      <c r="S275" s="2571"/>
      <c r="T275" s="2571"/>
      <c r="U275" s="2571"/>
      <c r="V275" s="2571"/>
      <c r="W275" s="2571"/>
      <c r="X275" s="2571"/>
      <c r="Y275" s="2571"/>
      <c r="Z275" s="2571"/>
    </row>
    <row r="276" spans="1:26" ht="16.5" customHeight="1">
      <c r="A276" s="2571"/>
      <c r="B276" s="2571"/>
      <c r="C276" s="2571"/>
      <c r="D276" s="73"/>
      <c r="E276" s="73"/>
      <c r="F276" s="2629"/>
      <c r="G276" s="2571"/>
      <c r="H276" s="2571"/>
      <c r="I276" s="2571"/>
      <c r="J276" s="2571"/>
      <c r="K276" s="2571"/>
      <c r="L276" s="2571"/>
      <c r="M276" s="2571"/>
      <c r="N276" s="2571"/>
      <c r="O276" s="2571"/>
      <c r="P276" s="2571"/>
      <c r="Q276" s="2571"/>
      <c r="R276" s="2571"/>
      <c r="S276" s="2571"/>
      <c r="T276" s="2571"/>
      <c r="U276" s="2571"/>
      <c r="V276" s="2571"/>
      <c r="W276" s="2571"/>
      <c r="X276" s="2571"/>
      <c r="Y276" s="2571"/>
      <c r="Z276" s="2571"/>
    </row>
    <row r="277" spans="1:26" ht="16.5" customHeight="1">
      <c r="A277" s="2571"/>
      <c r="B277" s="2571"/>
      <c r="C277" s="2571"/>
      <c r="D277" s="73"/>
      <c r="E277" s="73"/>
      <c r="F277" s="2629"/>
      <c r="G277" s="2571"/>
      <c r="H277" s="2571"/>
      <c r="I277" s="2571"/>
      <c r="J277" s="2571"/>
      <c r="K277" s="2571"/>
      <c r="L277" s="2571"/>
      <c r="M277" s="2571"/>
      <c r="N277" s="2571"/>
      <c r="O277" s="2571"/>
      <c r="P277" s="2571"/>
      <c r="Q277" s="2571"/>
      <c r="R277" s="2571"/>
      <c r="S277" s="2571"/>
      <c r="T277" s="2571"/>
      <c r="U277" s="2571"/>
      <c r="V277" s="2571"/>
      <c r="W277" s="2571"/>
      <c r="X277" s="2571"/>
      <c r="Y277" s="2571"/>
      <c r="Z277" s="2571"/>
    </row>
    <row r="278" spans="1:26" ht="16.5" customHeight="1">
      <c r="A278" s="2571"/>
      <c r="B278" s="2571"/>
      <c r="C278" s="2571"/>
      <c r="D278" s="73"/>
      <c r="E278" s="73"/>
      <c r="F278" s="2629"/>
      <c r="G278" s="2571"/>
      <c r="H278" s="2571"/>
      <c r="I278" s="2571"/>
      <c r="J278" s="2571"/>
      <c r="K278" s="2571"/>
      <c r="L278" s="2571"/>
      <c r="M278" s="2571"/>
      <c r="N278" s="2571"/>
      <c r="O278" s="2571"/>
      <c r="P278" s="2571"/>
      <c r="Q278" s="2571"/>
      <c r="R278" s="2571"/>
      <c r="S278" s="2571"/>
      <c r="T278" s="2571"/>
      <c r="U278" s="2571"/>
      <c r="V278" s="2571"/>
      <c r="W278" s="2571"/>
      <c r="X278" s="2571"/>
      <c r="Y278" s="2571"/>
      <c r="Z278" s="2571"/>
    </row>
    <row r="279" spans="1:26" ht="16.5" customHeight="1">
      <c r="A279" s="2571"/>
      <c r="B279" s="2571"/>
      <c r="C279" s="2571"/>
      <c r="D279" s="73"/>
      <c r="E279" s="73"/>
      <c r="F279" s="2629"/>
      <c r="G279" s="2571"/>
      <c r="H279" s="2571"/>
      <c r="I279" s="2571"/>
      <c r="J279" s="2571"/>
      <c r="K279" s="2571"/>
      <c r="L279" s="2571"/>
      <c r="M279" s="2571"/>
      <c r="N279" s="2571"/>
      <c r="O279" s="2571"/>
      <c r="P279" s="2571"/>
      <c r="Q279" s="2571"/>
      <c r="R279" s="2571"/>
      <c r="S279" s="2571"/>
      <c r="T279" s="2571"/>
      <c r="U279" s="2571"/>
      <c r="V279" s="2571"/>
      <c r="W279" s="2571"/>
      <c r="X279" s="2571"/>
      <c r="Y279" s="2571"/>
      <c r="Z279" s="2571"/>
    </row>
    <row r="280" spans="1:26" ht="16.5" customHeight="1">
      <c r="A280" s="2571"/>
      <c r="B280" s="2571"/>
      <c r="C280" s="2571"/>
      <c r="D280" s="73"/>
      <c r="E280" s="73"/>
      <c r="F280" s="2629"/>
      <c r="G280" s="2571"/>
      <c r="H280" s="2571"/>
      <c r="I280" s="2571"/>
      <c r="J280" s="2571"/>
      <c r="K280" s="2571"/>
      <c r="L280" s="2571"/>
      <c r="M280" s="2571"/>
      <c r="N280" s="2571"/>
      <c r="O280" s="2571"/>
      <c r="P280" s="2571"/>
      <c r="Q280" s="2571"/>
      <c r="R280" s="2571"/>
      <c r="S280" s="2571"/>
      <c r="T280" s="2571"/>
      <c r="U280" s="2571"/>
      <c r="V280" s="2571"/>
      <c r="W280" s="2571"/>
      <c r="X280" s="2571"/>
      <c r="Y280" s="2571"/>
      <c r="Z280" s="2571"/>
    </row>
    <row r="281" spans="1:26" ht="16.5" customHeight="1">
      <c r="A281" s="2571"/>
      <c r="B281" s="2571"/>
      <c r="C281" s="2571"/>
      <c r="D281" s="73"/>
      <c r="E281" s="73"/>
      <c r="F281" s="2629"/>
      <c r="G281" s="2571"/>
      <c r="H281" s="2571"/>
      <c r="I281" s="2571"/>
      <c r="J281" s="2571"/>
      <c r="K281" s="2571"/>
      <c r="L281" s="2571"/>
      <c r="M281" s="2571"/>
      <c r="N281" s="2571"/>
      <c r="O281" s="2571"/>
      <c r="P281" s="2571"/>
      <c r="Q281" s="2571"/>
      <c r="R281" s="2571"/>
      <c r="S281" s="2571"/>
      <c r="T281" s="2571"/>
      <c r="U281" s="2571"/>
      <c r="V281" s="2571"/>
      <c r="W281" s="2571"/>
      <c r="X281" s="2571"/>
      <c r="Y281" s="2571"/>
      <c r="Z281" s="2571"/>
    </row>
    <row r="282" spans="1:26" ht="16.5" customHeight="1">
      <c r="A282" s="2571"/>
      <c r="B282" s="2571"/>
      <c r="C282" s="2571"/>
      <c r="D282" s="73"/>
      <c r="E282" s="73"/>
      <c r="F282" s="2629"/>
      <c r="G282" s="2571"/>
      <c r="H282" s="2571"/>
      <c r="I282" s="2571"/>
      <c r="J282" s="2571"/>
      <c r="K282" s="2571"/>
      <c r="L282" s="2571"/>
      <c r="M282" s="2571"/>
      <c r="N282" s="2571"/>
      <c r="O282" s="2571"/>
      <c r="P282" s="2571"/>
      <c r="Q282" s="2571"/>
      <c r="R282" s="2571"/>
      <c r="S282" s="2571"/>
      <c r="T282" s="2571"/>
      <c r="U282" s="2571"/>
      <c r="V282" s="2571"/>
      <c r="W282" s="2571"/>
      <c r="X282" s="2571"/>
      <c r="Y282" s="2571"/>
      <c r="Z282" s="2571"/>
    </row>
    <row r="283" spans="1:26" ht="16.5" customHeight="1">
      <c r="A283" s="2571"/>
      <c r="B283" s="2571"/>
      <c r="C283" s="2571"/>
      <c r="D283" s="73"/>
      <c r="E283" s="73"/>
      <c r="F283" s="2629"/>
      <c r="G283" s="2571"/>
      <c r="H283" s="2571"/>
      <c r="I283" s="2571"/>
      <c r="J283" s="2571"/>
      <c r="K283" s="2571"/>
      <c r="L283" s="2571"/>
      <c r="M283" s="2571"/>
      <c r="N283" s="2571"/>
      <c r="O283" s="2571"/>
      <c r="P283" s="2571"/>
      <c r="Q283" s="2571"/>
      <c r="R283" s="2571"/>
      <c r="S283" s="2571"/>
      <c r="T283" s="2571"/>
      <c r="U283" s="2571"/>
      <c r="V283" s="2571"/>
      <c r="W283" s="2571"/>
      <c r="X283" s="2571"/>
      <c r="Y283" s="2571"/>
      <c r="Z283" s="2571"/>
    </row>
    <row r="284" spans="1:26" ht="16.5" customHeight="1">
      <c r="A284" s="2571"/>
      <c r="B284" s="2571"/>
      <c r="C284" s="2571"/>
      <c r="D284" s="73"/>
      <c r="E284" s="73"/>
      <c r="F284" s="2629"/>
      <c r="G284" s="2571"/>
      <c r="H284" s="2571"/>
      <c r="I284" s="2571"/>
      <c r="J284" s="2571"/>
      <c r="K284" s="2571"/>
      <c r="L284" s="2571"/>
      <c r="M284" s="2571"/>
      <c r="N284" s="2571"/>
      <c r="O284" s="2571"/>
      <c r="P284" s="2571"/>
      <c r="Q284" s="2571"/>
      <c r="R284" s="2571"/>
      <c r="S284" s="2571"/>
      <c r="T284" s="2571"/>
      <c r="U284" s="2571"/>
      <c r="V284" s="2571"/>
      <c r="W284" s="2571"/>
      <c r="X284" s="2571"/>
      <c r="Y284" s="2571"/>
      <c r="Z284" s="2571"/>
    </row>
    <row r="285" spans="1:26" ht="16.5" customHeight="1">
      <c r="A285" s="2571"/>
      <c r="B285" s="2571"/>
      <c r="C285" s="2571"/>
      <c r="D285" s="73"/>
      <c r="E285" s="73"/>
      <c r="F285" s="2629"/>
      <c r="G285" s="2571"/>
      <c r="H285" s="2571"/>
      <c r="I285" s="2571"/>
      <c r="J285" s="2571"/>
      <c r="K285" s="2571"/>
      <c r="L285" s="2571"/>
      <c r="M285" s="2571"/>
      <c r="N285" s="2571"/>
      <c r="O285" s="2571"/>
      <c r="P285" s="2571"/>
      <c r="Q285" s="2571"/>
      <c r="R285" s="2571"/>
      <c r="S285" s="2571"/>
      <c r="T285" s="2571"/>
      <c r="U285" s="2571"/>
      <c r="V285" s="2571"/>
      <c r="W285" s="2571"/>
      <c r="X285" s="2571"/>
      <c r="Y285" s="2571"/>
      <c r="Z285" s="2571"/>
    </row>
    <row r="286" spans="1:26" ht="16.5" customHeight="1">
      <c r="A286" s="2571"/>
      <c r="B286" s="2571"/>
      <c r="C286" s="2571"/>
      <c r="D286" s="73"/>
      <c r="E286" s="73"/>
      <c r="F286" s="2629"/>
      <c r="G286" s="2571"/>
      <c r="H286" s="2571"/>
      <c r="I286" s="2571"/>
      <c r="J286" s="2571"/>
      <c r="K286" s="2571"/>
      <c r="L286" s="2571"/>
      <c r="M286" s="2571"/>
      <c r="N286" s="2571"/>
      <c r="O286" s="2571"/>
      <c r="P286" s="2571"/>
      <c r="Q286" s="2571"/>
      <c r="R286" s="2571"/>
      <c r="S286" s="2571"/>
      <c r="T286" s="2571"/>
      <c r="U286" s="2571"/>
      <c r="V286" s="2571"/>
      <c r="W286" s="2571"/>
      <c r="X286" s="2571"/>
      <c r="Y286" s="2571"/>
      <c r="Z286" s="2571"/>
    </row>
    <row r="287" spans="1:26" ht="16.5" customHeight="1">
      <c r="A287" s="2571"/>
      <c r="B287" s="2571"/>
      <c r="C287" s="2571"/>
      <c r="D287" s="73"/>
      <c r="E287" s="73"/>
      <c r="F287" s="2629"/>
      <c r="G287" s="2571"/>
      <c r="H287" s="2571"/>
      <c r="I287" s="2571"/>
      <c r="J287" s="2571"/>
      <c r="K287" s="2571"/>
      <c r="L287" s="2571"/>
      <c r="M287" s="2571"/>
      <c r="N287" s="2571"/>
      <c r="O287" s="2571"/>
      <c r="P287" s="2571"/>
      <c r="Q287" s="2571"/>
      <c r="R287" s="2571"/>
      <c r="S287" s="2571"/>
      <c r="T287" s="2571"/>
      <c r="U287" s="2571"/>
      <c r="V287" s="2571"/>
      <c r="W287" s="2571"/>
      <c r="X287" s="2571"/>
      <c r="Y287" s="2571"/>
      <c r="Z287" s="2571"/>
    </row>
    <row r="288" spans="1:26" ht="16.5" customHeight="1">
      <c r="A288" s="2571"/>
      <c r="B288" s="2571"/>
      <c r="C288" s="2571"/>
      <c r="D288" s="73"/>
      <c r="E288" s="73"/>
      <c r="F288" s="2629"/>
      <c r="G288" s="2571"/>
      <c r="H288" s="2571"/>
      <c r="I288" s="2571"/>
      <c r="J288" s="2571"/>
      <c r="K288" s="2571"/>
      <c r="L288" s="2571"/>
      <c r="M288" s="2571"/>
      <c r="N288" s="2571"/>
      <c r="O288" s="2571"/>
      <c r="P288" s="2571"/>
      <c r="Q288" s="2571"/>
      <c r="R288" s="2571"/>
      <c r="S288" s="2571"/>
      <c r="T288" s="2571"/>
      <c r="U288" s="2571"/>
      <c r="V288" s="2571"/>
      <c r="W288" s="2571"/>
      <c r="X288" s="2571"/>
      <c r="Y288" s="2571"/>
      <c r="Z288" s="2571"/>
    </row>
    <row r="289" spans="1:26" ht="16.5" customHeight="1">
      <c r="A289" s="2571"/>
      <c r="B289" s="2571"/>
      <c r="C289" s="2571"/>
      <c r="D289" s="73"/>
      <c r="E289" s="73"/>
      <c r="F289" s="2629"/>
      <c r="G289" s="2571"/>
      <c r="H289" s="2571"/>
      <c r="I289" s="2571"/>
      <c r="J289" s="2571"/>
      <c r="K289" s="2571"/>
      <c r="L289" s="2571"/>
      <c r="M289" s="2571"/>
      <c r="N289" s="2571"/>
      <c r="O289" s="2571"/>
      <c r="P289" s="2571"/>
      <c r="Q289" s="2571"/>
      <c r="R289" s="2571"/>
      <c r="S289" s="2571"/>
      <c r="T289" s="2571"/>
      <c r="U289" s="2571"/>
      <c r="V289" s="2571"/>
      <c r="W289" s="2571"/>
      <c r="X289" s="2571"/>
      <c r="Y289" s="2571"/>
      <c r="Z289" s="2571"/>
    </row>
    <row r="290" spans="1:26" ht="16.5" customHeight="1">
      <c r="A290" s="2571"/>
      <c r="B290" s="2571"/>
      <c r="C290" s="2571"/>
      <c r="D290" s="73"/>
      <c r="E290" s="73"/>
      <c r="F290" s="2629"/>
      <c r="G290" s="2571"/>
      <c r="H290" s="2571"/>
      <c r="I290" s="2571"/>
      <c r="J290" s="2571"/>
      <c r="K290" s="2571"/>
      <c r="L290" s="2571"/>
      <c r="M290" s="2571"/>
      <c r="N290" s="2571"/>
      <c r="O290" s="2571"/>
      <c r="P290" s="2571"/>
      <c r="Q290" s="2571"/>
      <c r="R290" s="2571"/>
      <c r="S290" s="2571"/>
      <c r="T290" s="2571"/>
      <c r="U290" s="2571"/>
      <c r="V290" s="2571"/>
      <c r="W290" s="2571"/>
      <c r="X290" s="2571"/>
      <c r="Y290" s="2571"/>
      <c r="Z290" s="2571"/>
    </row>
    <row r="291" spans="1:26" ht="16.5" customHeight="1">
      <c r="A291" s="2571"/>
      <c r="B291" s="2571"/>
      <c r="C291" s="2571"/>
      <c r="D291" s="73"/>
      <c r="E291" s="73"/>
      <c r="F291" s="2629"/>
      <c r="G291" s="2571"/>
      <c r="H291" s="2571"/>
      <c r="I291" s="2571"/>
      <c r="J291" s="2571"/>
      <c r="K291" s="2571"/>
      <c r="L291" s="2571"/>
      <c r="M291" s="2571"/>
      <c r="N291" s="2571"/>
      <c r="O291" s="2571"/>
      <c r="P291" s="2571"/>
      <c r="Q291" s="2571"/>
      <c r="R291" s="2571"/>
      <c r="S291" s="2571"/>
      <c r="T291" s="2571"/>
      <c r="U291" s="2571"/>
      <c r="V291" s="2571"/>
      <c r="W291" s="2571"/>
      <c r="X291" s="2571"/>
      <c r="Y291" s="2571"/>
      <c r="Z291" s="2571"/>
    </row>
    <row r="292" spans="1:26" ht="16.5" customHeight="1">
      <c r="A292" s="2571"/>
      <c r="B292" s="2571"/>
      <c r="C292" s="2571"/>
      <c r="D292" s="73"/>
      <c r="E292" s="73"/>
      <c r="F292" s="2629"/>
      <c r="G292" s="2571"/>
      <c r="H292" s="2571"/>
      <c r="I292" s="2571"/>
      <c r="J292" s="2571"/>
      <c r="K292" s="2571"/>
      <c r="L292" s="2571"/>
      <c r="M292" s="2571"/>
      <c r="N292" s="2571"/>
      <c r="O292" s="2571"/>
      <c r="P292" s="2571"/>
      <c r="Q292" s="2571"/>
      <c r="R292" s="2571"/>
      <c r="S292" s="2571"/>
      <c r="T292" s="2571"/>
      <c r="U292" s="2571"/>
      <c r="V292" s="2571"/>
      <c r="W292" s="2571"/>
      <c r="X292" s="2571"/>
      <c r="Y292" s="2571"/>
      <c r="Z292" s="2571"/>
    </row>
    <row r="293" spans="1:26" ht="16.5" customHeight="1">
      <c r="A293" s="2571"/>
      <c r="B293" s="2571"/>
      <c r="C293" s="2571"/>
      <c r="D293" s="73"/>
      <c r="E293" s="73"/>
      <c r="F293" s="2629"/>
      <c r="G293" s="2571"/>
      <c r="H293" s="2571"/>
      <c r="I293" s="2571"/>
      <c r="J293" s="2571"/>
      <c r="K293" s="2571"/>
      <c r="L293" s="2571"/>
      <c r="M293" s="2571"/>
      <c r="N293" s="2571"/>
      <c r="O293" s="2571"/>
      <c r="P293" s="2571"/>
      <c r="Q293" s="2571"/>
      <c r="R293" s="2571"/>
      <c r="S293" s="2571"/>
      <c r="T293" s="2571"/>
      <c r="U293" s="2571"/>
      <c r="V293" s="2571"/>
      <c r="W293" s="2571"/>
      <c r="X293" s="2571"/>
      <c r="Y293" s="2571"/>
      <c r="Z293" s="2571"/>
    </row>
    <row r="294" spans="1:26" ht="16.5" customHeight="1">
      <c r="A294" s="2571"/>
      <c r="B294" s="2571"/>
      <c r="C294" s="2571"/>
      <c r="D294" s="73"/>
      <c r="E294" s="73"/>
      <c r="F294" s="2629"/>
      <c r="G294" s="2571"/>
      <c r="H294" s="2571"/>
      <c r="I294" s="2571"/>
      <c r="J294" s="2571"/>
      <c r="K294" s="2571"/>
      <c r="L294" s="2571"/>
      <c r="M294" s="2571"/>
      <c r="N294" s="2571"/>
      <c r="O294" s="2571"/>
      <c r="P294" s="2571"/>
      <c r="Q294" s="2571"/>
      <c r="R294" s="2571"/>
      <c r="S294" s="2571"/>
      <c r="T294" s="2571"/>
      <c r="U294" s="2571"/>
      <c r="V294" s="2571"/>
      <c r="W294" s="2571"/>
      <c r="X294" s="2571"/>
      <c r="Y294" s="2571"/>
      <c r="Z294" s="2571"/>
    </row>
    <row r="295" spans="1:26" ht="16.5" customHeight="1">
      <c r="A295" s="2571"/>
      <c r="B295" s="2571"/>
      <c r="C295" s="2571"/>
      <c r="D295" s="73"/>
      <c r="E295" s="73"/>
      <c r="F295" s="2629"/>
      <c r="G295" s="2571"/>
      <c r="H295" s="2571"/>
      <c r="I295" s="2571"/>
      <c r="J295" s="2571"/>
      <c r="K295" s="2571"/>
      <c r="L295" s="2571"/>
      <c r="M295" s="2571"/>
      <c r="N295" s="2571"/>
      <c r="O295" s="2571"/>
      <c r="P295" s="2571"/>
      <c r="Q295" s="2571"/>
      <c r="R295" s="2571"/>
      <c r="S295" s="2571"/>
      <c r="T295" s="2571"/>
      <c r="U295" s="2571"/>
      <c r="V295" s="2571"/>
      <c r="W295" s="2571"/>
      <c r="X295" s="2571"/>
      <c r="Y295" s="2571"/>
      <c r="Z295" s="2571"/>
    </row>
    <row r="296" spans="1:26" ht="16.5" customHeight="1">
      <c r="A296" s="2571"/>
      <c r="B296" s="2571"/>
      <c r="C296" s="2571"/>
      <c r="D296" s="73"/>
      <c r="E296" s="73"/>
      <c r="F296" s="2629"/>
      <c r="G296" s="2571"/>
      <c r="H296" s="2571"/>
      <c r="I296" s="2571"/>
      <c r="J296" s="2571"/>
      <c r="K296" s="2571"/>
      <c r="L296" s="2571"/>
      <c r="M296" s="2571"/>
      <c r="N296" s="2571"/>
      <c r="O296" s="2571"/>
      <c r="P296" s="2571"/>
      <c r="Q296" s="2571"/>
      <c r="R296" s="2571"/>
      <c r="S296" s="2571"/>
      <c r="T296" s="2571"/>
      <c r="U296" s="2571"/>
      <c r="V296" s="2571"/>
      <c r="W296" s="2571"/>
      <c r="X296" s="2571"/>
      <c r="Y296" s="2571"/>
      <c r="Z296" s="2571"/>
    </row>
    <row r="297" spans="1:26" ht="16.5" customHeight="1">
      <c r="A297" s="2571"/>
      <c r="B297" s="2571"/>
      <c r="C297" s="2571"/>
      <c r="D297" s="73"/>
      <c r="E297" s="73"/>
      <c r="F297" s="2629"/>
      <c r="G297" s="2571"/>
      <c r="H297" s="2571"/>
      <c r="I297" s="2571"/>
      <c r="J297" s="2571"/>
      <c r="K297" s="2571"/>
      <c r="L297" s="2571"/>
      <c r="M297" s="2571"/>
      <c r="N297" s="2571"/>
      <c r="O297" s="2571"/>
      <c r="P297" s="2571"/>
      <c r="Q297" s="2571"/>
      <c r="R297" s="2571"/>
      <c r="S297" s="2571"/>
      <c r="T297" s="2571"/>
      <c r="U297" s="2571"/>
      <c r="V297" s="2571"/>
      <c r="W297" s="2571"/>
      <c r="X297" s="2571"/>
      <c r="Y297" s="2571"/>
      <c r="Z297" s="2571"/>
    </row>
    <row r="298" spans="1:26" ht="16.5" customHeight="1">
      <c r="A298" s="2571"/>
      <c r="B298" s="2571"/>
      <c r="C298" s="2571"/>
      <c r="D298" s="73"/>
      <c r="E298" s="73"/>
      <c r="F298" s="2629"/>
      <c r="G298" s="2571"/>
      <c r="H298" s="2571"/>
      <c r="I298" s="2571"/>
      <c r="J298" s="2571"/>
      <c r="K298" s="2571"/>
      <c r="L298" s="2571"/>
      <c r="M298" s="2571"/>
      <c r="N298" s="2571"/>
      <c r="O298" s="2571"/>
      <c r="P298" s="2571"/>
      <c r="Q298" s="2571"/>
      <c r="R298" s="2571"/>
      <c r="S298" s="2571"/>
      <c r="T298" s="2571"/>
      <c r="U298" s="2571"/>
      <c r="V298" s="2571"/>
      <c r="W298" s="2571"/>
      <c r="X298" s="2571"/>
      <c r="Y298" s="2571"/>
      <c r="Z298" s="2571"/>
    </row>
    <row r="299" spans="1:26" ht="16.5" customHeight="1">
      <c r="A299" s="2571"/>
      <c r="B299" s="2571"/>
      <c r="C299" s="2571"/>
      <c r="D299" s="73"/>
      <c r="E299" s="73"/>
      <c r="F299" s="2629"/>
      <c r="G299" s="2571"/>
      <c r="H299" s="2571"/>
      <c r="I299" s="2571"/>
      <c r="J299" s="2571"/>
      <c r="K299" s="2571"/>
      <c r="L299" s="2571"/>
      <c r="M299" s="2571"/>
      <c r="N299" s="2571"/>
      <c r="O299" s="2571"/>
      <c r="P299" s="2571"/>
      <c r="Q299" s="2571"/>
      <c r="R299" s="2571"/>
      <c r="S299" s="2571"/>
      <c r="T299" s="2571"/>
      <c r="U299" s="2571"/>
      <c r="V299" s="2571"/>
      <c r="W299" s="2571"/>
      <c r="X299" s="2571"/>
      <c r="Y299" s="2571"/>
      <c r="Z299" s="2571"/>
    </row>
    <row r="300" spans="1:26" ht="16.5" customHeight="1">
      <c r="A300" s="2571"/>
      <c r="B300" s="2571"/>
      <c r="C300" s="2571"/>
      <c r="D300" s="73"/>
      <c r="E300" s="73"/>
      <c r="F300" s="2629"/>
      <c r="G300" s="2571"/>
      <c r="H300" s="2571"/>
      <c r="I300" s="2571"/>
      <c r="J300" s="2571"/>
      <c r="K300" s="2571"/>
      <c r="L300" s="2571"/>
      <c r="M300" s="2571"/>
      <c r="N300" s="2571"/>
      <c r="O300" s="2571"/>
      <c r="P300" s="2571"/>
      <c r="Q300" s="2571"/>
      <c r="R300" s="2571"/>
      <c r="S300" s="2571"/>
      <c r="T300" s="2571"/>
      <c r="U300" s="2571"/>
      <c r="V300" s="2571"/>
      <c r="W300" s="2571"/>
      <c r="X300" s="2571"/>
      <c r="Y300" s="2571"/>
      <c r="Z300" s="2571"/>
    </row>
    <row r="301" spans="1:26" ht="16.5" customHeight="1">
      <c r="A301" s="2571"/>
      <c r="B301" s="2571"/>
      <c r="C301" s="2571"/>
      <c r="D301" s="73"/>
      <c r="E301" s="73"/>
      <c r="F301" s="2629"/>
      <c r="G301" s="2571"/>
      <c r="H301" s="2571"/>
      <c r="I301" s="2571"/>
      <c r="J301" s="2571"/>
      <c r="K301" s="2571"/>
      <c r="L301" s="2571"/>
      <c r="M301" s="2571"/>
      <c r="N301" s="2571"/>
      <c r="O301" s="2571"/>
      <c r="P301" s="2571"/>
      <c r="Q301" s="2571"/>
      <c r="R301" s="2571"/>
      <c r="S301" s="2571"/>
      <c r="T301" s="2571"/>
      <c r="U301" s="2571"/>
      <c r="V301" s="2571"/>
      <c r="W301" s="2571"/>
      <c r="X301" s="2571"/>
      <c r="Y301" s="2571"/>
      <c r="Z301" s="2571"/>
    </row>
    <row r="302" spans="1:26" ht="16.5" customHeight="1">
      <c r="A302" s="2571"/>
      <c r="B302" s="2571"/>
      <c r="C302" s="2571"/>
      <c r="D302" s="73"/>
      <c r="E302" s="73"/>
      <c r="F302" s="2629"/>
      <c r="G302" s="2571"/>
      <c r="H302" s="2571"/>
      <c r="I302" s="2571"/>
      <c r="J302" s="2571"/>
      <c r="K302" s="2571"/>
      <c r="L302" s="2571"/>
      <c r="M302" s="2571"/>
      <c r="N302" s="2571"/>
      <c r="O302" s="2571"/>
      <c r="P302" s="2571"/>
      <c r="Q302" s="2571"/>
      <c r="R302" s="2571"/>
      <c r="S302" s="2571"/>
      <c r="T302" s="2571"/>
      <c r="U302" s="2571"/>
      <c r="V302" s="2571"/>
      <c r="W302" s="2571"/>
      <c r="X302" s="2571"/>
      <c r="Y302" s="2571"/>
      <c r="Z302" s="2571"/>
    </row>
    <row r="303" spans="1:26" ht="16.5" customHeight="1">
      <c r="A303" s="2571"/>
      <c r="B303" s="2571"/>
      <c r="C303" s="2571"/>
      <c r="D303" s="73"/>
      <c r="E303" s="73"/>
      <c r="F303" s="2629"/>
      <c r="G303" s="2571"/>
      <c r="H303" s="2571"/>
      <c r="I303" s="2571"/>
      <c r="J303" s="2571"/>
      <c r="K303" s="2571"/>
      <c r="L303" s="2571"/>
      <c r="M303" s="2571"/>
      <c r="N303" s="2571"/>
      <c r="O303" s="2571"/>
      <c r="P303" s="2571"/>
      <c r="Q303" s="2571"/>
      <c r="R303" s="2571"/>
      <c r="S303" s="2571"/>
      <c r="T303" s="2571"/>
      <c r="U303" s="2571"/>
      <c r="V303" s="2571"/>
      <c r="W303" s="2571"/>
      <c r="X303" s="2571"/>
      <c r="Y303" s="2571"/>
      <c r="Z303" s="2571"/>
    </row>
    <row r="304" spans="1:26" ht="16.5" customHeight="1">
      <c r="A304" s="2571"/>
      <c r="B304" s="2571"/>
      <c r="C304" s="2571"/>
      <c r="D304" s="73"/>
      <c r="E304" s="73"/>
      <c r="F304" s="2629"/>
      <c r="G304" s="2571"/>
      <c r="H304" s="2571"/>
      <c r="I304" s="2571"/>
      <c r="J304" s="2571"/>
      <c r="K304" s="2571"/>
      <c r="L304" s="2571"/>
      <c r="M304" s="2571"/>
      <c r="N304" s="2571"/>
      <c r="O304" s="2571"/>
      <c r="P304" s="2571"/>
      <c r="Q304" s="2571"/>
      <c r="R304" s="2571"/>
      <c r="S304" s="2571"/>
      <c r="T304" s="2571"/>
      <c r="U304" s="2571"/>
      <c r="V304" s="2571"/>
      <c r="W304" s="2571"/>
      <c r="X304" s="2571"/>
      <c r="Y304" s="2571"/>
      <c r="Z304" s="2571"/>
    </row>
    <row r="305" spans="1:26" ht="16.5" customHeight="1">
      <c r="A305" s="2571"/>
      <c r="B305" s="2571"/>
      <c r="C305" s="2571"/>
      <c r="D305" s="73"/>
      <c r="E305" s="73"/>
      <c r="F305" s="2629"/>
      <c r="G305" s="2571"/>
      <c r="H305" s="2571"/>
      <c r="I305" s="2571"/>
      <c r="J305" s="2571"/>
      <c r="K305" s="2571"/>
      <c r="L305" s="2571"/>
      <c r="M305" s="2571"/>
      <c r="N305" s="2571"/>
      <c r="O305" s="2571"/>
      <c r="P305" s="2571"/>
      <c r="Q305" s="2571"/>
      <c r="R305" s="2571"/>
      <c r="S305" s="2571"/>
      <c r="T305" s="2571"/>
      <c r="U305" s="2571"/>
      <c r="V305" s="2571"/>
      <c r="W305" s="2571"/>
      <c r="X305" s="2571"/>
      <c r="Y305" s="2571"/>
      <c r="Z305" s="2571"/>
    </row>
    <row r="306" spans="1:26" ht="16.5" customHeight="1">
      <c r="A306" s="2571"/>
      <c r="B306" s="2571"/>
      <c r="C306" s="2571"/>
      <c r="D306" s="73"/>
      <c r="E306" s="73"/>
      <c r="F306" s="2629"/>
      <c r="G306" s="2571"/>
      <c r="H306" s="2571"/>
      <c r="I306" s="2571"/>
      <c r="J306" s="2571"/>
      <c r="K306" s="2571"/>
      <c r="L306" s="2571"/>
      <c r="M306" s="2571"/>
      <c r="N306" s="2571"/>
      <c r="O306" s="2571"/>
      <c r="P306" s="2571"/>
      <c r="Q306" s="2571"/>
      <c r="R306" s="2571"/>
      <c r="S306" s="2571"/>
      <c r="T306" s="2571"/>
      <c r="U306" s="2571"/>
      <c r="V306" s="2571"/>
      <c r="W306" s="2571"/>
      <c r="X306" s="2571"/>
      <c r="Y306" s="2571"/>
      <c r="Z306" s="2571"/>
    </row>
    <row r="307" spans="1:26" ht="16.5" customHeight="1">
      <c r="A307" s="2571"/>
      <c r="B307" s="2571"/>
      <c r="C307" s="2571"/>
      <c r="D307" s="73"/>
      <c r="E307" s="73"/>
      <c r="F307" s="2629"/>
      <c r="G307" s="2571"/>
      <c r="H307" s="2571"/>
      <c r="I307" s="2571"/>
      <c r="J307" s="2571"/>
      <c r="K307" s="2571"/>
      <c r="L307" s="2571"/>
      <c r="M307" s="2571"/>
      <c r="N307" s="2571"/>
      <c r="O307" s="2571"/>
      <c r="P307" s="2571"/>
      <c r="Q307" s="2571"/>
      <c r="R307" s="2571"/>
      <c r="S307" s="2571"/>
      <c r="T307" s="2571"/>
      <c r="U307" s="2571"/>
      <c r="V307" s="2571"/>
      <c r="W307" s="2571"/>
      <c r="X307" s="2571"/>
      <c r="Y307" s="2571"/>
      <c r="Z307" s="2571"/>
    </row>
    <row r="308" spans="1:26" ht="16.5" customHeight="1">
      <c r="A308" s="2571"/>
      <c r="B308" s="2571"/>
      <c r="C308" s="2571"/>
      <c r="D308" s="73"/>
      <c r="E308" s="73"/>
      <c r="F308" s="2629"/>
      <c r="G308" s="2571"/>
      <c r="H308" s="2571"/>
      <c r="I308" s="2571"/>
      <c r="J308" s="2571"/>
      <c r="K308" s="2571"/>
      <c r="L308" s="2571"/>
      <c r="M308" s="2571"/>
      <c r="N308" s="2571"/>
      <c r="O308" s="2571"/>
      <c r="P308" s="2571"/>
      <c r="Q308" s="2571"/>
      <c r="R308" s="2571"/>
      <c r="S308" s="2571"/>
      <c r="T308" s="2571"/>
      <c r="U308" s="2571"/>
      <c r="V308" s="2571"/>
      <c r="W308" s="2571"/>
      <c r="X308" s="2571"/>
      <c r="Y308" s="2571"/>
      <c r="Z308" s="2571"/>
    </row>
    <row r="309" spans="1:26" ht="16.5" customHeight="1">
      <c r="A309" s="2571"/>
      <c r="B309" s="2571"/>
      <c r="C309" s="2571"/>
      <c r="D309" s="73"/>
      <c r="E309" s="73"/>
      <c r="F309" s="2629"/>
      <c r="G309" s="2571"/>
      <c r="H309" s="2571"/>
      <c r="I309" s="2571"/>
      <c r="J309" s="2571"/>
      <c r="K309" s="2571"/>
      <c r="L309" s="2571"/>
      <c r="M309" s="2571"/>
      <c r="N309" s="2571"/>
      <c r="O309" s="2571"/>
      <c r="P309" s="2571"/>
      <c r="Q309" s="2571"/>
      <c r="R309" s="2571"/>
      <c r="S309" s="2571"/>
      <c r="T309" s="2571"/>
      <c r="U309" s="2571"/>
      <c r="V309" s="2571"/>
      <c r="W309" s="2571"/>
      <c r="X309" s="2571"/>
      <c r="Y309" s="2571"/>
      <c r="Z309" s="2571"/>
    </row>
    <row r="310" spans="1:26" ht="16.5" customHeight="1">
      <c r="A310" s="2571"/>
      <c r="B310" s="2571"/>
      <c r="C310" s="2571"/>
      <c r="D310" s="73"/>
      <c r="E310" s="73"/>
      <c r="F310" s="2629"/>
      <c r="G310" s="2571"/>
      <c r="H310" s="2571"/>
      <c r="I310" s="2571"/>
      <c r="J310" s="2571"/>
      <c r="K310" s="2571"/>
      <c r="L310" s="2571"/>
      <c r="M310" s="2571"/>
      <c r="N310" s="2571"/>
      <c r="O310" s="2571"/>
      <c r="P310" s="2571"/>
      <c r="Q310" s="2571"/>
      <c r="R310" s="2571"/>
      <c r="S310" s="2571"/>
      <c r="T310" s="2571"/>
      <c r="U310" s="2571"/>
      <c r="V310" s="2571"/>
      <c r="W310" s="2571"/>
      <c r="X310" s="2571"/>
      <c r="Y310" s="2571"/>
      <c r="Z310" s="2571"/>
    </row>
    <row r="311" spans="1:26" ht="16.5" customHeight="1">
      <c r="A311" s="2571"/>
      <c r="B311" s="2571"/>
      <c r="C311" s="2571"/>
      <c r="D311" s="73"/>
      <c r="E311" s="73"/>
      <c r="F311" s="2629"/>
      <c r="G311" s="2571"/>
      <c r="H311" s="2571"/>
      <c r="I311" s="2571"/>
      <c r="J311" s="2571"/>
      <c r="K311" s="2571"/>
      <c r="L311" s="2571"/>
      <c r="M311" s="2571"/>
      <c r="N311" s="2571"/>
      <c r="O311" s="2571"/>
      <c r="P311" s="2571"/>
      <c r="Q311" s="2571"/>
      <c r="R311" s="2571"/>
      <c r="S311" s="2571"/>
      <c r="T311" s="2571"/>
      <c r="U311" s="2571"/>
      <c r="V311" s="2571"/>
      <c r="W311" s="2571"/>
      <c r="X311" s="2571"/>
      <c r="Y311" s="2571"/>
      <c r="Z311" s="2571"/>
    </row>
    <row r="312" spans="1:26" ht="16.5" customHeight="1">
      <c r="A312" s="2571"/>
      <c r="B312" s="2571"/>
      <c r="C312" s="2571"/>
      <c r="D312" s="73"/>
      <c r="E312" s="73"/>
      <c r="F312" s="2629"/>
      <c r="G312" s="2571"/>
      <c r="H312" s="2571"/>
      <c r="I312" s="2571"/>
      <c r="J312" s="2571"/>
      <c r="K312" s="2571"/>
      <c r="L312" s="2571"/>
      <c r="M312" s="2571"/>
      <c r="N312" s="2571"/>
      <c r="O312" s="2571"/>
      <c r="P312" s="2571"/>
      <c r="Q312" s="2571"/>
      <c r="R312" s="2571"/>
      <c r="S312" s="2571"/>
      <c r="T312" s="2571"/>
      <c r="U312" s="2571"/>
      <c r="V312" s="2571"/>
      <c r="W312" s="2571"/>
      <c r="X312" s="2571"/>
      <c r="Y312" s="2571"/>
      <c r="Z312" s="2571"/>
    </row>
    <row r="313" spans="1:26" ht="16.5" customHeight="1">
      <c r="A313" s="2571"/>
      <c r="B313" s="2571"/>
      <c r="C313" s="2571"/>
      <c r="D313" s="73"/>
      <c r="E313" s="73"/>
      <c r="F313" s="2629"/>
      <c r="G313" s="2571"/>
      <c r="H313" s="2571"/>
      <c r="I313" s="2571"/>
      <c r="J313" s="2571"/>
      <c r="K313" s="2571"/>
      <c r="L313" s="2571"/>
      <c r="M313" s="2571"/>
      <c r="N313" s="2571"/>
      <c r="O313" s="2571"/>
      <c r="P313" s="2571"/>
      <c r="Q313" s="2571"/>
      <c r="R313" s="2571"/>
      <c r="S313" s="2571"/>
      <c r="T313" s="2571"/>
      <c r="U313" s="2571"/>
      <c r="V313" s="2571"/>
      <c r="W313" s="2571"/>
      <c r="X313" s="2571"/>
      <c r="Y313" s="2571"/>
      <c r="Z313" s="2571"/>
    </row>
    <row r="314" spans="1:26" ht="16.5" customHeight="1">
      <c r="A314" s="2571"/>
      <c r="B314" s="2571"/>
      <c r="C314" s="2571"/>
      <c r="D314" s="73"/>
      <c r="E314" s="73"/>
      <c r="F314" s="2629"/>
      <c r="G314" s="2571"/>
      <c r="H314" s="2571"/>
      <c r="I314" s="2571"/>
      <c r="J314" s="2571"/>
      <c r="K314" s="2571"/>
      <c r="L314" s="2571"/>
      <c r="M314" s="2571"/>
      <c r="N314" s="2571"/>
      <c r="O314" s="2571"/>
      <c r="P314" s="2571"/>
      <c r="Q314" s="2571"/>
      <c r="R314" s="2571"/>
      <c r="S314" s="2571"/>
      <c r="T314" s="2571"/>
      <c r="U314" s="2571"/>
      <c r="V314" s="2571"/>
      <c r="W314" s="2571"/>
      <c r="X314" s="2571"/>
      <c r="Y314" s="2571"/>
      <c r="Z314" s="2571"/>
    </row>
    <row r="315" spans="1:26" ht="16.5" customHeight="1">
      <c r="A315" s="2571"/>
      <c r="B315" s="2571"/>
      <c r="C315" s="2571"/>
      <c r="D315" s="73"/>
      <c r="E315" s="73"/>
      <c r="F315" s="2629"/>
      <c r="G315" s="2571"/>
      <c r="H315" s="2571"/>
      <c r="I315" s="2571"/>
      <c r="J315" s="2571"/>
      <c r="K315" s="2571"/>
      <c r="L315" s="2571"/>
      <c r="M315" s="2571"/>
      <c r="N315" s="2571"/>
      <c r="O315" s="2571"/>
      <c r="P315" s="2571"/>
      <c r="Q315" s="2571"/>
      <c r="R315" s="2571"/>
      <c r="S315" s="2571"/>
      <c r="T315" s="2571"/>
      <c r="U315" s="2571"/>
      <c r="V315" s="2571"/>
      <c r="W315" s="2571"/>
      <c r="X315" s="2571"/>
      <c r="Y315" s="2571"/>
      <c r="Z315" s="2571"/>
    </row>
    <row r="316" spans="1:26" ht="16.5" customHeight="1">
      <c r="A316" s="2571"/>
      <c r="B316" s="2571"/>
      <c r="C316" s="2571"/>
      <c r="D316" s="73"/>
      <c r="E316" s="73"/>
      <c r="F316" s="2629"/>
      <c r="G316" s="2571"/>
      <c r="H316" s="2571"/>
      <c r="I316" s="2571"/>
      <c r="J316" s="2571"/>
      <c r="K316" s="2571"/>
      <c r="L316" s="2571"/>
      <c r="M316" s="2571"/>
      <c r="N316" s="2571"/>
      <c r="O316" s="2571"/>
      <c r="P316" s="2571"/>
      <c r="Q316" s="2571"/>
      <c r="R316" s="2571"/>
      <c r="S316" s="2571"/>
      <c r="T316" s="2571"/>
      <c r="U316" s="2571"/>
      <c r="V316" s="2571"/>
      <c r="W316" s="2571"/>
      <c r="X316" s="2571"/>
      <c r="Y316" s="2571"/>
      <c r="Z316" s="2571"/>
    </row>
    <row r="317" spans="1:26" ht="16.5" customHeight="1">
      <c r="A317" s="2571"/>
      <c r="B317" s="2571"/>
      <c r="C317" s="2571"/>
      <c r="D317" s="73"/>
      <c r="E317" s="73"/>
      <c r="F317" s="2629"/>
      <c r="G317" s="2571"/>
      <c r="H317" s="2571"/>
      <c r="I317" s="2571"/>
      <c r="J317" s="2571"/>
      <c r="K317" s="2571"/>
      <c r="L317" s="2571"/>
      <c r="M317" s="2571"/>
      <c r="N317" s="2571"/>
      <c r="O317" s="2571"/>
      <c r="P317" s="2571"/>
      <c r="Q317" s="2571"/>
      <c r="R317" s="2571"/>
      <c r="S317" s="2571"/>
      <c r="T317" s="2571"/>
      <c r="U317" s="2571"/>
      <c r="V317" s="2571"/>
      <c r="W317" s="2571"/>
      <c r="X317" s="2571"/>
      <c r="Y317" s="2571"/>
      <c r="Z317" s="2571"/>
    </row>
    <row r="318" spans="1:26" ht="16.5" customHeight="1">
      <c r="A318" s="2571"/>
      <c r="B318" s="2571"/>
      <c r="C318" s="2571"/>
      <c r="D318" s="73"/>
      <c r="E318" s="73"/>
      <c r="F318" s="2629"/>
      <c r="G318" s="2571"/>
      <c r="H318" s="2571"/>
      <c r="I318" s="2571"/>
      <c r="J318" s="2571"/>
      <c r="K318" s="2571"/>
      <c r="L318" s="2571"/>
      <c r="M318" s="2571"/>
      <c r="N318" s="2571"/>
      <c r="O318" s="2571"/>
      <c r="P318" s="2571"/>
      <c r="Q318" s="2571"/>
      <c r="R318" s="2571"/>
      <c r="S318" s="2571"/>
      <c r="T318" s="2571"/>
      <c r="U318" s="2571"/>
      <c r="V318" s="2571"/>
      <c r="W318" s="2571"/>
      <c r="X318" s="2571"/>
      <c r="Y318" s="2571"/>
      <c r="Z318" s="2571"/>
    </row>
    <row r="319" spans="1:26" ht="16.5" customHeight="1">
      <c r="A319" s="2571"/>
      <c r="B319" s="2571"/>
      <c r="C319" s="2571"/>
      <c r="D319" s="73"/>
      <c r="E319" s="73"/>
      <c r="F319" s="2629"/>
      <c r="G319" s="2571"/>
      <c r="H319" s="2571"/>
      <c r="I319" s="2571"/>
      <c r="J319" s="2571"/>
      <c r="K319" s="2571"/>
      <c r="L319" s="2571"/>
      <c r="M319" s="2571"/>
      <c r="N319" s="2571"/>
      <c r="O319" s="2571"/>
      <c r="P319" s="2571"/>
      <c r="Q319" s="2571"/>
      <c r="R319" s="2571"/>
      <c r="S319" s="2571"/>
      <c r="T319" s="2571"/>
      <c r="U319" s="2571"/>
      <c r="V319" s="2571"/>
      <c r="W319" s="2571"/>
      <c r="X319" s="2571"/>
      <c r="Y319" s="2571"/>
      <c r="Z319" s="2571"/>
    </row>
    <row r="320" spans="1:26" ht="16.5" customHeight="1">
      <c r="A320" s="2571"/>
      <c r="B320" s="2571"/>
      <c r="C320" s="2571"/>
      <c r="D320" s="73"/>
      <c r="E320" s="73"/>
      <c r="F320" s="2629"/>
      <c r="G320" s="2571"/>
      <c r="H320" s="2571"/>
      <c r="I320" s="2571"/>
      <c r="J320" s="2571"/>
      <c r="K320" s="2571"/>
      <c r="L320" s="2571"/>
      <c r="M320" s="2571"/>
      <c r="N320" s="2571"/>
      <c r="O320" s="2571"/>
      <c r="P320" s="2571"/>
      <c r="Q320" s="2571"/>
      <c r="R320" s="2571"/>
      <c r="S320" s="2571"/>
      <c r="T320" s="2571"/>
      <c r="U320" s="2571"/>
      <c r="V320" s="2571"/>
      <c r="W320" s="2571"/>
      <c r="X320" s="2571"/>
      <c r="Y320" s="2571"/>
      <c r="Z320" s="2571"/>
    </row>
    <row r="321" spans="1:26" ht="16.5" customHeight="1">
      <c r="A321" s="2571"/>
      <c r="B321" s="2571"/>
      <c r="C321" s="2571"/>
      <c r="D321" s="73"/>
      <c r="E321" s="73"/>
      <c r="F321" s="2629"/>
      <c r="G321" s="2571"/>
      <c r="H321" s="2571"/>
      <c r="I321" s="2571"/>
      <c r="J321" s="2571"/>
      <c r="K321" s="2571"/>
      <c r="L321" s="2571"/>
      <c r="M321" s="2571"/>
      <c r="N321" s="2571"/>
      <c r="O321" s="2571"/>
      <c r="P321" s="2571"/>
      <c r="Q321" s="2571"/>
      <c r="R321" s="2571"/>
      <c r="S321" s="2571"/>
      <c r="T321" s="2571"/>
      <c r="U321" s="2571"/>
      <c r="V321" s="2571"/>
      <c r="W321" s="2571"/>
      <c r="X321" s="2571"/>
      <c r="Y321" s="2571"/>
      <c r="Z321" s="2571"/>
    </row>
    <row r="322" spans="1:26" ht="16.5" customHeight="1">
      <c r="A322" s="2571"/>
      <c r="B322" s="2571"/>
      <c r="C322" s="2571"/>
      <c r="D322" s="73"/>
      <c r="E322" s="73"/>
      <c r="F322" s="2629"/>
      <c r="G322" s="2571"/>
      <c r="H322" s="2571"/>
      <c r="I322" s="2571"/>
      <c r="J322" s="2571"/>
      <c r="K322" s="2571"/>
      <c r="L322" s="2571"/>
      <c r="M322" s="2571"/>
      <c r="N322" s="2571"/>
      <c r="O322" s="2571"/>
      <c r="P322" s="2571"/>
      <c r="Q322" s="2571"/>
      <c r="R322" s="2571"/>
      <c r="S322" s="2571"/>
      <c r="T322" s="2571"/>
      <c r="U322" s="2571"/>
      <c r="V322" s="2571"/>
      <c r="W322" s="2571"/>
      <c r="X322" s="2571"/>
      <c r="Y322" s="2571"/>
      <c r="Z322" s="2571"/>
    </row>
    <row r="323" spans="1:26" ht="16.5" customHeight="1">
      <c r="A323" s="2571"/>
      <c r="B323" s="2571"/>
      <c r="C323" s="2571"/>
      <c r="D323" s="73"/>
      <c r="E323" s="73"/>
      <c r="F323" s="2629"/>
      <c r="G323" s="2571"/>
      <c r="H323" s="2571"/>
      <c r="I323" s="2571"/>
      <c r="J323" s="2571"/>
      <c r="K323" s="2571"/>
      <c r="L323" s="2571"/>
      <c r="M323" s="2571"/>
      <c r="N323" s="2571"/>
      <c r="O323" s="2571"/>
      <c r="P323" s="2571"/>
      <c r="Q323" s="2571"/>
      <c r="R323" s="2571"/>
      <c r="S323" s="2571"/>
      <c r="T323" s="2571"/>
      <c r="U323" s="2571"/>
      <c r="V323" s="2571"/>
      <c r="W323" s="2571"/>
      <c r="X323" s="2571"/>
      <c r="Y323" s="2571"/>
      <c r="Z323" s="2571"/>
    </row>
    <row r="324" spans="1:26" ht="16.5" customHeight="1">
      <c r="A324" s="2571"/>
      <c r="B324" s="2571"/>
      <c r="C324" s="2571"/>
      <c r="D324" s="73"/>
      <c r="E324" s="73"/>
      <c r="F324" s="2629"/>
      <c r="G324" s="2571"/>
      <c r="H324" s="2571"/>
      <c r="I324" s="2571"/>
      <c r="J324" s="2571"/>
      <c r="K324" s="2571"/>
      <c r="L324" s="2571"/>
      <c r="M324" s="2571"/>
      <c r="N324" s="2571"/>
      <c r="O324" s="2571"/>
      <c r="P324" s="2571"/>
      <c r="Q324" s="2571"/>
      <c r="R324" s="2571"/>
      <c r="S324" s="2571"/>
      <c r="T324" s="2571"/>
      <c r="U324" s="2571"/>
      <c r="V324" s="2571"/>
      <c r="W324" s="2571"/>
      <c r="X324" s="2571"/>
      <c r="Y324" s="2571"/>
      <c r="Z324" s="2571"/>
    </row>
    <row r="325" spans="1:26" ht="16.5" customHeight="1">
      <c r="A325" s="2571"/>
      <c r="B325" s="2571"/>
      <c r="C325" s="2571"/>
      <c r="D325" s="73"/>
      <c r="E325" s="73"/>
      <c r="F325" s="2629"/>
      <c r="G325" s="2571"/>
      <c r="H325" s="2571"/>
      <c r="I325" s="2571"/>
      <c r="J325" s="2571"/>
      <c r="K325" s="2571"/>
      <c r="L325" s="2571"/>
      <c r="M325" s="2571"/>
      <c r="N325" s="2571"/>
      <c r="O325" s="2571"/>
      <c r="P325" s="2571"/>
      <c r="Q325" s="2571"/>
      <c r="R325" s="2571"/>
      <c r="S325" s="2571"/>
      <c r="T325" s="2571"/>
      <c r="U325" s="2571"/>
      <c r="V325" s="2571"/>
      <c r="W325" s="2571"/>
      <c r="X325" s="2571"/>
      <c r="Y325" s="2571"/>
      <c r="Z325" s="2571"/>
    </row>
    <row r="326" spans="1:26" ht="16.5" customHeight="1">
      <c r="A326" s="2571"/>
      <c r="B326" s="2571"/>
      <c r="C326" s="2571"/>
      <c r="D326" s="73"/>
      <c r="E326" s="73"/>
      <c r="F326" s="2629"/>
      <c r="G326" s="2571"/>
      <c r="H326" s="2571"/>
      <c r="I326" s="2571"/>
      <c r="J326" s="2571"/>
      <c r="K326" s="2571"/>
      <c r="L326" s="2571"/>
      <c r="M326" s="2571"/>
      <c r="N326" s="2571"/>
      <c r="O326" s="2571"/>
      <c r="P326" s="2571"/>
      <c r="Q326" s="2571"/>
      <c r="R326" s="2571"/>
      <c r="S326" s="2571"/>
      <c r="T326" s="2571"/>
      <c r="U326" s="2571"/>
      <c r="V326" s="2571"/>
      <c r="W326" s="2571"/>
      <c r="X326" s="2571"/>
      <c r="Y326" s="2571"/>
      <c r="Z326" s="2571"/>
    </row>
    <row r="327" spans="1:26" ht="16.5" customHeight="1">
      <c r="A327" s="2571"/>
      <c r="B327" s="2571"/>
      <c r="C327" s="2571"/>
      <c r="D327" s="73"/>
      <c r="E327" s="73"/>
      <c r="F327" s="2629"/>
      <c r="G327" s="2571"/>
      <c r="H327" s="2571"/>
      <c r="I327" s="2571"/>
      <c r="J327" s="2571"/>
      <c r="K327" s="2571"/>
      <c r="L327" s="2571"/>
      <c r="M327" s="2571"/>
      <c r="N327" s="2571"/>
      <c r="O327" s="2571"/>
      <c r="P327" s="2571"/>
      <c r="Q327" s="2571"/>
      <c r="R327" s="2571"/>
      <c r="S327" s="2571"/>
      <c r="T327" s="2571"/>
      <c r="U327" s="2571"/>
      <c r="V327" s="2571"/>
      <c r="W327" s="2571"/>
      <c r="X327" s="2571"/>
      <c r="Y327" s="2571"/>
      <c r="Z327" s="2571"/>
    </row>
    <row r="328" spans="1:26" ht="16.5" customHeight="1">
      <c r="A328" s="2571"/>
      <c r="B328" s="2571"/>
      <c r="C328" s="2571"/>
      <c r="D328" s="73"/>
      <c r="E328" s="73"/>
      <c r="F328" s="2629"/>
      <c r="G328" s="2571"/>
      <c r="H328" s="2571"/>
      <c r="I328" s="2571"/>
      <c r="J328" s="2571"/>
      <c r="K328" s="2571"/>
      <c r="L328" s="2571"/>
      <c r="M328" s="2571"/>
      <c r="N328" s="2571"/>
      <c r="O328" s="2571"/>
      <c r="P328" s="2571"/>
      <c r="Q328" s="2571"/>
      <c r="R328" s="2571"/>
      <c r="S328" s="2571"/>
      <c r="T328" s="2571"/>
      <c r="U328" s="2571"/>
      <c r="V328" s="2571"/>
      <c r="W328" s="2571"/>
      <c r="X328" s="2571"/>
      <c r="Y328" s="2571"/>
      <c r="Z328" s="2571"/>
    </row>
    <row r="329" spans="1:26" ht="16.5" customHeight="1">
      <c r="A329" s="2571"/>
      <c r="B329" s="2571"/>
      <c r="C329" s="2571"/>
      <c r="D329" s="73"/>
      <c r="E329" s="73"/>
      <c r="F329" s="2629"/>
      <c r="G329" s="2571"/>
      <c r="H329" s="2571"/>
      <c r="I329" s="2571"/>
      <c r="J329" s="2571"/>
      <c r="K329" s="2571"/>
      <c r="L329" s="2571"/>
      <c r="M329" s="2571"/>
      <c r="N329" s="2571"/>
      <c r="O329" s="2571"/>
      <c r="P329" s="2571"/>
      <c r="Q329" s="2571"/>
      <c r="R329" s="2571"/>
      <c r="S329" s="2571"/>
      <c r="T329" s="2571"/>
      <c r="U329" s="2571"/>
      <c r="V329" s="2571"/>
      <c r="W329" s="2571"/>
      <c r="X329" s="2571"/>
      <c r="Y329" s="2571"/>
      <c r="Z329" s="2571"/>
    </row>
    <row r="330" spans="1:26" ht="16.5" customHeight="1">
      <c r="A330" s="2571"/>
      <c r="B330" s="2571"/>
      <c r="C330" s="2571"/>
      <c r="D330" s="73"/>
      <c r="E330" s="73"/>
      <c r="F330" s="2629"/>
      <c r="G330" s="2571"/>
      <c r="H330" s="2571"/>
      <c r="I330" s="2571"/>
      <c r="J330" s="2571"/>
      <c r="K330" s="2571"/>
      <c r="L330" s="2571"/>
      <c r="M330" s="2571"/>
      <c r="N330" s="2571"/>
      <c r="O330" s="2571"/>
      <c r="P330" s="2571"/>
      <c r="Q330" s="2571"/>
      <c r="R330" s="2571"/>
      <c r="S330" s="2571"/>
      <c r="T330" s="2571"/>
      <c r="U330" s="2571"/>
      <c r="V330" s="2571"/>
      <c r="W330" s="2571"/>
      <c r="X330" s="2571"/>
      <c r="Y330" s="2571"/>
      <c r="Z330" s="2571"/>
    </row>
    <row r="331" spans="1:26" ht="16.5" customHeight="1">
      <c r="A331" s="2571"/>
      <c r="B331" s="2571"/>
      <c r="C331" s="2571"/>
      <c r="D331" s="73"/>
      <c r="E331" s="73"/>
      <c r="F331" s="2629"/>
      <c r="G331" s="2571"/>
      <c r="H331" s="2571"/>
      <c r="I331" s="2571"/>
      <c r="J331" s="2571"/>
      <c r="K331" s="2571"/>
      <c r="L331" s="2571"/>
      <c r="M331" s="2571"/>
      <c r="N331" s="2571"/>
      <c r="O331" s="2571"/>
      <c r="P331" s="2571"/>
      <c r="Q331" s="2571"/>
      <c r="R331" s="2571"/>
      <c r="S331" s="2571"/>
      <c r="T331" s="2571"/>
      <c r="U331" s="2571"/>
      <c r="V331" s="2571"/>
      <c r="W331" s="2571"/>
      <c r="X331" s="2571"/>
      <c r="Y331" s="2571"/>
      <c r="Z331" s="2571"/>
    </row>
    <row r="332" spans="1:26" ht="16.5" customHeight="1">
      <c r="A332" s="2571"/>
      <c r="B332" s="2571"/>
      <c r="C332" s="2571"/>
      <c r="D332" s="73"/>
      <c r="E332" s="73"/>
      <c r="F332" s="2629"/>
      <c r="G332" s="2571"/>
      <c r="H332" s="2571"/>
      <c r="I332" s="2571"/>
      <c r="J332" s="2571"/>
      <c r="K332" s="2571"/>
      <c r="L332" s="2571"/>
      <c r="M332" s="2571"/>
      <c r="N332" s="2571"/>
      <c r="O332" s="2571"/>
      <c r="P332" s="2571"/>
      <c r="Q332" s="2571"/>
      <c r="R332" s="2571"/>
      <c r="S332" s="2571"/>
      <c r="T332" s="2571"/>
      <c r="U332" s="2571"/>
      <c r="V332" s="2571"/>
      <c r="W332" s="2571"/>
      <c r="X332" s="2571"/>
      <c r="Y332" s="2571"/>
      <c r="Z332" s="2571"/>
    </row>
    <row r="333" spans="1:26" ht="16.5" customHeight="1">
      <c r="A333" s="2571"/>
      <c r="B333" s="2571"/>
      <c r="C333" s="2571"/>
      <c r="D333" s="73"/>
      <c r="E333" s="73"/>
      <c r="F333" s="2629"/>
      <c r="G333" s="2571"/>
      <c r="H333" s="2571"/>
      <c r="I333" s="2571"/>
      <c r="J333" s="2571"/>
      <c r="K333" s="2571"/>
      <c r="L333" s="2571"/>
      <c r="M333" s="2571"/>
      <c r="N333" s="2571"/>
      <c r="O333" s="2571"/>
      <c r="P333" s="2571"/>
      <c r="Q333" s="2571"/>
      <c r="R333" s="2571"/>
      <c r="S333" s="2571"/>
      <c r="T333" s="2571"/>
      <c r="U333" s="2571"/>
      <c r="V333" s="2571"/>
      <c r="W333" s="2571"/>
      <c r="X333" s="2571"/>
      <c r="Y333" s="2571"/>
      <c r="Z333" s="2571"/>
    </row>
    <row r="334" spans="1:26" ht="16.5" customHeight="1">
      <c r="A334" s="2571"/>
      <c r="B334" s="2571"/>
      <c r="C334" s="2571"/>
      <c r="D334" s="73"/>
      <c r="E334" s="73"/>
      <c r="F334" s="2629"/>
      <c r="G334" s="2571"/>
      <c r="H334" s="2571"/>
      <c r="I334" s="2571"/>
      <c r="J334" s="2571"/>
      <c r="K334" s="2571"/>
      <c r="L334" s="2571"/>
      <c r="M334" s="2571"/>
      <c r="N334" s="2571"/>
      <c r="O334" s="2571"/>
      <c r="P334" s="2571"/>
      <c r="Q334" s="2571"/>
      <c r="R334" s="2571"/>
      <c r="S334" s="2571"/>
      <c r="T334" s="2571"/>
      <c r="U334" s="2571"/>
      <c r="V334" s="2571"/>
      <c r="W334" s="2571"/>
      <c r="X334" s="2571"/>
      <c r="Y334" s="2571"/>
      <c r="Z334" s="2571"/>
    </row>
    <row r="335" spans="1:26" ht="16.5" customHeight="1">
      <c r="A335" s="2571"/>
      <c r="B335" s="2571"/>
      <c r="C335" s="2571"/>
      <c r="D335" s="73"/>
      <c r="E335" s="73"/>
      <c r="F335" s="2629"/>
      <c r="G335" s="2571"/>
      <c r="H335" s="2571"/>
      <c r="I335" s="2571"/>
      <c r="J335" s="2571"/>
      <c r="K335" s="2571"/>
      <c r="L335" s="2571"/>
      <c r="M335" s="2571"/>
      <c r="N335" s="2571"/>
      <c r="O335" s="2571"/>
      <c r="P335" s="2571"/>
      <c r="Q335" s="2571"/>
      <c r="R335" s="2571"/>
      <c r="S335" s="2571"/>
      <c r="T335" s="2571"/>
      <c r="U335" s="2571"/>
      <c r="V335" s="2571"/>
      <c r="W335" s="2571"/>
      <c r="X335" s="2571"/>
      <c r="Y335" s="2571"/>
      <c r="Z335" s="2571"/>
    </row>
    <row r="336" spans="1:26" ht="16.5" customHeight="1">
      <c r="A336" s="2571"/>
      <c r="B336" s="2571"/>
      <c r="C336" s="2571"/>
      <c r="D336" s="73"/>
      <c r="E336" s="73"/>
      <c r="F336" s="2629"/>
      <c r="G336" s="2571"/>
      <c r="H336" s="2571"/>
      <c r="I336" s="2571"/>
      <c r="J336" s="2571"/>
      <c r="K336" s="2571"/>
      <c r="L336" s="2571"/>
      <c r="M336" s="2571"/>
      <c r="N336" s="2571"/>
      <c r="O336" s="2571"/>
      <c r="P336" s="2571"/>
      <c r="Q336" s="2571"/>
      <c r="R336" s="2571"/>
      <c r="S336" s="2571"/>
      <c r="T336" s="2571"/>
      <c r="U336" s="2571"/>
      <c r="V336" s="2571"/>
      <c r="W336" s="2571"/>
      <c r="X336" s="2571"/>
      <c r="Y336" s="2571"/>
      <c r="Z336" s="2571"/>
    </row>
    <row r="337" spans="1:26" ht="16.5" customHeight="1">
      <c r="A337" s="2571"/>
      <c r="B337" s="2571"/>
      <c r="C337" s="2571"/>
      <c r="D337" s="73"/>
      <c r="E337" s="73"/>
      <c r="F337" s="2629"/>
      <c r="G337" s="2571"/>
      <c r="H337" s="2571"/>
      <c r="I337" s="2571"/>
      <c r="J337" s="2571"/>
      <c r="K337" s="2571"/>
      <c r="L337" s="2571"/>
      <c r="M337" s="2571"/>
      <c r="N337" s="2571"/>
      <c r="O337" s="2571"/>
      <c r="P337" s="2571"/>
      <c r="Q337" s="2571"/>
      <c r="R337" s="2571"/>
      <c r="S337" s="2571"/>
      <c r="T337" s="2571"/>
      <c r="U337" s="2571"/>
      <c r="V337" s="2571"/>
      <c r="W337" s="2571"/>
      <c r="X337" s="2571"/>
      <c r="Y337" s="2571"/>
      <c r="Z337" s="2571"/>
    </row>
    <row r="338" spans="1:26" ht="16.5" customHeight="1">
      <c r="A338" s="2571"/>
      <c r="B338" s="2571"/>
      <c r="C338" s="2571"/>
      <c r="D338" s="73"/>
      <c r="E338" s="73"/>
      <c r="F338" s="2629"/>
      <c r="G338" s="2571"/>
      <c r="H338" s="2571"/>
      <c r="I338" s="2571"/>
      <c r="J338" s="2571"/>
      <c r="K338" s="2571"/>
      <c r="L338" s="2571"/>
      <c r="M338" s="2571"/>
      <c r="N338" s="2571"/>
      <c r="O338" s="2571"/>
      <c r="P338" s="2571"/>
      <c r="Q338" s="2571"/>
      <c r="R338" s="2571"/>
      <c r="S338" s="2571"/>
      <c r="T338" s="2571"/>
      <c r="U338" s="2571"/>
      <c r="V338" s="2571"/>
      <c r="W338" s="2571"/>
      <c r="X338" s="2571"/>
      <c r="Y338" s="2571"/>
      <c r="Z338" s="2571"/>
    </row>
    <row r="339" spans="1:26" ht="16.5" customHeight="1">
      <c r="A339" s="2571"/>
      <c r="B339" s="2571"/>
      <c r="C339" s="2571"/>
      <c r="D339" s="73"/>
      <c r="E339" s="73"/>
      <c r="F339" s="2629"/>
      <c r="G339" s="2571"/>
      <c r="H339" s="2571"/>
      <c r="I339" s="2571"/>
      <c r="J339" s="2571"/>
      <c r="K339" s="2571"/>
      <c r="L339" s="2571"/>
      <c r="M339" s="2571"/>
      <c r="N339" s="2571"/>
      <c r="O339" s="2571"/>
      <c r="P339" s="2571"/>
      <c r="Q339" s="2571"/>
      <c r="R339" s="2571"/>
      <c r="S339" s="2571"/>
      <c r="T339" s="2571"/>
      <c r="U339" s="2571"/>
      <c r="V339" s="2571"/>
      <c r="W339" s="2571"/>
      <c r="X339" s="2571"/>
      <c r="Y339" s="2571"/>
      <c r="Z339" s="2571"/>
    </row>
    <row r="340" spans="1:26" ht="16.5" customHeight="1">
      <c r="A340" s="2571"/>
      <c r="B340" s="2571"/>
      <c r="C340" s="2571"/>
      <c r="D340" s="73"/>
      <c r="E340" s="73"/>
      <c r="F340" s="2629"/>
      <c r="G340" s="2571"/>
      <c r="H340" s="2571"/>
      <c r="I340" s="2571"/>
      <c r="J340" s="2571"/>
      <c r="K340" s="2571"/>
      <c r="L340" s="2571"/>
      <c r="M340" s="2571"/>
      <c r="N340" s="2571"/>
      <c r="O340" s="2571"/>
      <c r="P340" s="2571"/>
      <c r="Q340" s="2571"/>
      <c r="R340" s="2571"/>
      <c r="S340" s="2571"/>
      <c r="T340" s="2571"/>
      <c r="U340" s="2571"/>
      <c r="V340" s="2571"/>
      <c r="W340" s="2571"/>
      <c r="X340" s="2571"/>
      <c r="Y340" s="2571"/>
      <c r="Z340" s="2571"/>
    </row>
    <row r="341" spans="1:26" ht="16.5" customHeight="1">
      <c r="A341" s="2571"/>
      <c r="B341" s="2571"/>
      <c r="C341" s="2571"/>
      <c r="D341" s="73"/>
      <c r="E341" s="73"/>
      <c r="F341" s="2629"/>
      <c r="G341" s="2571"/>
      <c r="H341" s="2571"/>
      <c r="I341" s="2571"/>
      <c r="J341" s="2571"/>
      <c r="K341" s="2571"/>
      <c r="L341" s="2571"/>
      <c r="M341" s="2571"/>
      <c r="N341" s="2571"/>
      <c r="O341" s="2571"/>
      <c r="P341" s="2571"/>
      <c r="Q341" s="2571"/>
      <c r="R341" s="2571"/>
      <c r="S341" s="2571"/>
      <c r="T341" s="2571"/>
      <c r="U341" s="2571"/>
      <c r="V341" s="2571"/>
      <c r="W341" s="2571"/>
      <c r="X341" s="2571"/>
      <c r="Y341" s="2571"/>
      <c r="Z341" s="2571"/>
    </row>
    <row r="342" spans="1:26" ht="16.5" customHeight="1">
      <c r="A342" s="2571"/>
      <c r="B342" s="2571"/>
      <c r="C342" s="2571"/>
      <c r="D342" s="73"/>
      <c r="E342" s="73"/>
      <c r="F342" s="2629"/>
      <c r="G342" s="2571"/>
      <c r="H342" s="2571"/>
      <c r="I342" s="2571"/>
      <c r="J342" s="2571"/>
      <c r="K342" s="2571"/>
      <c r="L342" s="2571"/>
      <c r="M342" s="2571"/>
      <c r="N342" s="2571"/>
      <c r="O342" s="2571"/>
      <c r="P342" s="2571"/>
      <c r="Q342" s="2571"/>
      <c r="R342" s="2571"/>
      <c r="S342" s="2571"/>
      <c r="T342" s="2571"/>
      <c r="U342" s="2571"/>
      <c r="V342" s="2571"/>
      <c r="W342" s="2571"/>
      <c r="X342" s="2571"/>
      <c r="Y342" s="2571"/>
      <c r="Z342" s="2571"/>
    </row>
    <row r="343" spans="1:26" ht="16.5" customHeight="1">
      <c r="A343" s="2571"/>
      <c r="B343" s="2571"/>
      <c r="C343" s="2571"/>
      <c r="D343" s="73"/>
      <c r="E343" s="73"/>
      <c r="F343" s="2629"/>
      <c r="G343" s="2571"/>
      <c r="H343" s="2571"/>
      <c r="I343" s="2571"/>
      <c r="J343" s="2571"/>
      <c r="K343" s="2571"/>
      <c r="L343" s="2571"/>
      <c r="M343" s="2571"/>
      <c r="N343" s="2571"/>
      <c r="O343" s="2571"/>
      <c r="P343" s="2571"/>
      <c r="Q343" s="2571"/>
      <c r="R343" s="2571"/>
      <c r="S343" s="2571"/>
      <c r="T343" s="2571"/>
      <c r="U343" s="2571"/>
      <c r="V343" s="2571"/>
      <c r="W343" s="2571"/>
      <c r="X343" s="2571"/>
      <c r="Y343" s="2571"/>
      <c r="Z343" s="2571"/>
    </row>
    <row r="344" spans="1:26" ht="16.5" customHeight="1">
      <c r="A344" s="2571"/>
      <c r="B344" s="2571"/>
      <c r="C344" s="2571"/>
      <c r="D344" s="73"/>
      <c r="E344" s="73"/>
      <c r="F344" s="2629"/>
      <c r="G344" s="2571"/>
      <c r="H344" s="2571"/>
      <c r="I344" s="2571"/>
      <c r="J344" s="2571"/>
      <c r="K344" s="2571"/>
      <c r="L344" s="2571"/>
      <c r="M344" s="2571"/>
      <c r="N344" s="2571"/>
      <c r="O344" s="2571"/>
      <c r="P344" s="2571"/>
      <c r="Q344" s="2571"/>
      <c r="R344" s="2571"/>
      <c r="S344" s="2571"/>
      <c r="T344" s="2571"/>
      <c r="U344" s="2571"/>
      <c r="V344" s="2571"/>
      <c r="W344" s="2571"/>
      <c r="X344" s="2571"/>
      <c r="Y344" s="2571"/>
      <c r="Z344" s="2571"/>
    </row>
    <row r="345" spans="1:26" ht="16.5" customHeight="1">
      <c r="A345" s="2571"/>
      <c r="B345" s="2571"/>
      <c r="C345" s="2571"/>
      <c r="D345" s="73"/>
      <c r="E345" s="73"/>
      <c r="F345" s="2629"/>
      <c r="G345" s="2571"/>
      <c r="H345" s="2571"/>
      <c r="I345" s="2571"/>
      <c r="J345" s="2571"/>
      <c r="K345" s="2571"/>
      <c r="L345" s="2571"/>
      <c r="M345" s="2571"/>
      <c r="N345" s="2571"/>
      <c r="O345" s="2571"/>
      <c r="P345" s="2571"/>
      <c r="Q345" s="2571"/>
      <c r="R345" s="2571"/>
      <c r="S345" s="2571"/>
      <c r="T345" s="2571"/>
      <c r="U345" s="2571"/>
      <c r="V345" s="2571"/>
      <c r="W345" s="2571"/>
      <c r="X345" s="2571"/>
      <c r="Y345" s="2571"/>
      <c r="Z345" s="2571"/>
    </row>
    <row r="346" spans="1:26" ht="16.5" customHeight="1">
      <c r="A346" s="2571"/>
      <c r="B346" s="2571"/>
      <c r="C346" s="2571"/>
      <c r="D346" s="73"/>
      <c r="E346" s="73"/>
      <c r="F346" s="2629"/>
      <c r="G346" s="2571"/>
      <c r="H346" s="2571"/>
      <c r="I346" s="2571"/>
      <c r="J346" s="2571"/>
      <c r="K346" s="2571"/>
      <c r="L346" s="2571"/>
      <c r="M346" s="2571"/>
      <c r="N346" s="2571"/>
      <c r="O346" s="2571"/>
      <c r="P346" s="2571"/>
      <c r="Q346" s="2571"/>
      <c r="R346" s="2571"/>
      <c r="S346" s="2571"/>
      <c r="T346" s="2571"/>
      <c r="U346" s="2571"/>
      <c r="V346" s="2571"/>
      <c r="W346" s="2571"/>
      <c r="X346" s="2571"/>
      <c r="Y346" s="2571"/>
      <c r="Z346" s="2571"/>
    </row>
    <row r="347" spans="1:26" ht="16.5" customHeight="1">
      <c r="A347" s="2571"/>
      <c r="B347" s="2571"/>
      <c r="C347" s="2571"/>
      <c r="D347" s="73"/>
      <c r="E347" s="73"/>
      <c r="F347" s="2629"/>
      <c r="G347" s="2571"/>
      <c r="H347" s="2571"/>
      <c r="I347" s="2571"/>
      <c r="J347" s="2571"/>
      <c r="K347" s="2571"/>
      <c r="L347" s="2571"/>
      <c r="M347" s="2571"/>
      <c r="N347" s="2571"/>
      <c r="O347" s="2571"/>
      <c r="P347" s="2571"/>
      <c r="Q347" s="2571"/>
      <c r="R347" s="2571"/>
      <c r="S347" s="2571"/>
      <c r="T347" s="2571"/>
      <c r="U347" s="2571"/>
      <c r="V347" s="2571"/>
      <c r="W347" s="2571"/>
      <c r="X347" s="2571"/>
      <c r="Y347" s="2571"/>
      <c r="Z347" s="2571"/>
    </row>
    <row r="348" spans="1:26" ht="16.5" customHeight="1">
      <c r="A348" s="2571"/>
      <c r="B348" s="2571"/>
      <c r="C348" s="2571"/>
      <c r="D348" s="73"/>
      <c r="E348" s="73"/>
      <c r="F348" s="2629"/>
      <c r="G348" s="2571"/>
      <c r="H348" s="2571"/>
      <c r="I348" s="2571"/>
      <c r="J348" s="2571"/>
      <c r="K348" s="2571"/>
      <c r="L348" s="2571"/>
      <c r="M348" s="2571"/>
      <c r="N348" s="2571"/>
      <c r="O348" s="2571"/>
      <c r="P348" s="2571"/>
      <c r="Q348" s="2571"/>
      <c r="R348" s="2571"/>
      <c r="S348" s="2571"/>
      <c r="T348" s="2571"/>
      <c r="U348" s="2571"/>
      <c r="V348" s="2571"/>
      <c r="W348" s="2571"/>
      <c r="X348" s="2571"/>
      <c r="Y348" s="2571"/>
      <c r="Z348" s="2571"/>
    </row>
    <row r="349" spans="1:26" ht="16.5" customHeight="1">
      <c r="A349" s="2571"/>
      <c r="B349" s="2571"/>
      <c r="C349" s="2571"/>
      <c r="D349" s="73"/>
      <c r="E349" s="73"/>
      <c r="F349" s="2629"/>
      <c r="G349" s="2571"/>
      <c r="H349" s="2571"/>
      <c r="I349" s="2571"/>
      <c r="J349" s="2571"/>
      <c r="K349" s="2571"/>
      <c r="L349" s="2571"/>
      <c r="M349" s="2571"/>
      <c r="N349" s="2571"/>
      <c r="O349" s="2571"/>
      <c r="P349" s="2571"/>
      <c r="Q349" s="2571"/>
      <c r="R349" s="2571"/>
      <c r="S349" s="2571"/>
      <c r="T349" s="2571"/>
      <c r="U349" s="2571"/>
      <c r="V349" s="2571"/>
      <c r="W349" s="2571"/>
      <c r="X349" s="2571"/>
      <c r="Y349" s="2571"/>
      <c r="Z349" s="2571"/>
    </row>
    <row r="350" spans="1:26" ht="16.5" customHeight="1">
      <c r="A350" s="2571"/>
      <c r="B350" s="2571"/>
      <c r="C350" s="2571"/>
      <c r="D350" s="73"/>
      <c r="E350" s="73"/>
      <c r="F350" s="2629"/>
      <c r="G350" s="2571"/>
      <c r="H350" s="2571"/>
      <c r="I350" s="2571"/>
      <c r="J350" s="2571"/>
      <c r="K350" s="2571"/>
      <c r="L350" s="2571"/>
      <c r="M350" s="2571"/>
      <c r="N350" s="2571"/>
      <c r="O350" s="2571"/>
      <c r="P350" s="2571"/>
      <c r="Q350" s="2571"/>
      <c r="R350" s="2571"/>
      <c r="S350" s="2571"/>
      <c r="T350" s="2571"/>
      <c r="U350" s="2571"/>
      <c r="V350" s="2571"/>
      <c r="W350" s="2571"/>
      <c r="X350" s="2571"/>
      <c r="Y350" s="2571"/>
      <c r="Z350" s="2571"/>
    </row>
    <row r="351" spans="1:26" ht="16.5" customHeight="1">
      <c r="A351" s="2571"/>
      <c r="B351" s="2571"/>
      <c r="C351" s="2571"/>
      <c r="D351" s="73"/>
      <c r="E351" s="73"/>
      <c r="F351" s="2629"/>
      <c r="G351" s="2571"/>
      <c r="H351" s="2571"/>
      <c r="I351" s="2571"/>
      <c r="J351" s="2571"/>
      <c r="K351" s="2571"/>
      <c r="L351" s="2571"/>
      <c r="M351" s="2571"/>
      <c r="N351" s="2571"/>
      <c r="O351" s="2571"/>
      <c r="P351" s="2571"/>
      <c r="Q351" s="2571"/>
      <c r="R351" s="2571"/>
      <c r="S351" s="2571"/>
      <c r="T351" s="2571"/>
      <c r="U351" s="2571"/>
      <c r="V351" s="2571"/>
      <c r="W351" s="2571"/>
      <c r="X351" s="2571"/>
      <c r="Y351" s="2571"/>
      <c r="Z351" s="2571"/>
    </row>
    <row r="352" spans="1:26" ht="16.5" customHeight="1">
      <c r="A352" s="2571"/>
      <c r="B352" s="2571"/>
      <c r="C352" s="2571"/>
      <c r="D352" s="73"/>
      <c r="E352" s="73"/>
      <c r="F352" s="2629"/>
      <c r="G352" s="2571"/>
      <c r="H352" s="2571"/>
      <c r="I352" s="2571"/>
      <c r="J352" s="2571"/>
      <c r="K352" s="2571"/>
      <c r="L352" s="2571"/>
      <c r="M352" s="2571"/>
      <c r="N352" s="2571"/>
      <c r="O352" s="2571"/>
      <c r="P352" s="2571"/>
      <c r="Q352" s="2571"/>
      <c r="R352" s="2571"/>
      <c r="S352" s="2571"/>
      <c r="T352" s="2571"/>
      <c r="U352" s="2571"/>
      <c r="V352" s="2571"/>
      <c r="W352" s="2571"/>
      <c r="X352" s="2571"/>
      <c r="Y352" s="2571"/>
      <c r="Z352" s="2571"/>
    </row>
    <row r="353" spans="1:26" ht="16.5" customHeight="1">
      <c r="A353" s="2571"/>
      <c r="B353" s="2571"/>
      <c r="C353" s="2571"/>
      <c r="D353" s="73"/>
      <c r="E353" s="73"/>
      <c r="F353" s="2629"/>
      <c r="G353" s="2571"/>
      <c r="H353" s="2571"/>
      <c r="I353" s="2571"/>
      <c r="J353" s="2571"/>
      <c r="K353" s="2571"/>
      <c r="L353" s="2571"/>
      <c r="M353" s="2571"/>
      <c r="N353" s="2571"/>
      <c r="O353" s="2571"/>
      <c r="P353" s="2571"/>
      <c r="Q353" s="2571"/>
      <c r="R353" s="2571"/>
      <c r="S353" s="2571"/>
      <c r="T353" s="2571"/>
      <c r="U353" s="2571"/>
      <c r="V353" s="2571"/>
      <c r="W353" s="2571"/>
      <c r="X353" s="2571"/>
      <c r="Y353" s="2571"/>
      <c r="Z353" s="2571"/>
    </row>
    <row r="354" spans="1:26" ht="16.5" customHeight="1">
      <c r="A354" s="2571"/>
      <c r="B354" s="2571"/>
      <c r="C354" s="2571"/>
      <c r="D354" s="73"/>
      <c r="E354" s="73"/>
      <c r="F354" s="2629"/>
      <c r="G354" s="2571"/>
      <c r="H354" s="2571"/>
      <c r="I354" s="2571"/>
      <c r="J354" s="2571"/>
      <c r="K354" s="2571"/>
      <c r="L354" s="2571"/>
      <c r="M354" s="2571"/>
      <c r="N354" s="2571"/>
      <c r="O354" s="2571"/>
      <c r="P354" s="2571"/>
      <c r="Q354" s="2571"/>
      <c r="R354" s="2571"/>
      <c r="S354" s="2571"/>
      <c r="T354" s="2571"/>
      <c r="U354" s="2571"/>
      <c r="V354" s="2571"/>
      <c r="W354" s="2571"/>
      <c r="X354" s="2571"/>
      <c r="Y354" s="2571"/>
      <c r="Z354" s="2571"/>
    </row>
    <row r="355" spans="1:26" ht="16.5" customHeight="1">
      <c r="A355" s="2571"/>
      <c r="B355" s="2571"/>
      <c r="C355" s="2571"/>
      <c r="D355" s="73"/>
      <c r="E355" s="73"/>
      <c r="F355" s="2629"/>
      <c r="G355" s="2571"/>
      <c r="H355" s="2571"/>
      <c r="I355" s="2571"/>
      <c r="J355" s="2571"/>
      <c r="K355" s="2571"/>
      <c r="L355" s="2571"/>
      <c r="M355" s="2571"/>
      <c r="N355" s="2571"/>
      <c r="O355" s="2571"/>
      <c r="P355" s="2571"/>
      <c r="Q355" s="2571"/>
      <c r="R355" s="2571"/>
      <c r="S355" s="2571"/>
      <c r="T355" s="2571"/>
      <c r="U355" s="2571"/>
      <c r="V355" s="2571"/>
      <c r="W355" s="2571"/>
      <c r="X355" s="2571"/>
      <c r="Y355" s="2571"/>
      <c r="Z355" s="2571"/>
    </row>
    <row r="356" spans="1:26" ht="16.5" customHeight="1">
      <c r="A356" s="2571"/>
      <c r="B356" s="2571"/>
      <c r="C356" s="2571"/>
      <c r="D356" s="73"/>
      <c r="E356" s="73"/>
      <c r="F356" s="2629"/>
      <c r="G356" s="2571"/>
      <c r="H356" s="2571"/>
      <c r="I356" s="2571"/>
      <c r="J356" s="2571"/>
      <c r="K356" s="2571"/>
      <c r="L356" s="2571"/>
      <c r="M356" s="2571"/>
      <c r="N356" s="2571"/>
      <c r="O356" s="2571"/>
      <c r="P356" s="2571"/>
      <c r="Q356" s="2571"/>
      <c r="R356" s="2571"/>
      <c r="S356" s="2571"/>
      <c r="T356" s="2571"/>
      <c r="U356" s="2571"/>
      <c r="V356" s="2571"/>
      <c r="W356" s="2571"/>
      <c r="X356" s="2571"/>
      <c r="Y356" s="2571"/>
      <c r="Z356" s="2571"/>
    </row>
    <row r="357" spans="1:26" ht="16.5" customHeight="1">
      <c r="A357" s="2571"/>
      <c r="B357" s="2571"/>
      <c r="C357" s="2571"/>
      <c r="D357" s="73"/>
      <c r="E357" s="73"/>
      <c r="F357" s="2629"/>
      <c r="G357" s="2571"/>
      <c r="H357" s="2571"/>
      <c r="I357" s="2571"/>
      <c r="J357" s="2571"/>
      <c r="K357" s="2571"/>
      <c r="L357" s="2571"/>
      <c r="M357" s="2571"/>
      <c r="N357" s="2571"/>
      <c r="O357" s="2571"/>
      <c r="P357" s="2571"/>
      <c r="Q357" s="2571"/>
      <c r="R357" s="2571"/>
      <c r="S357" s="2571"/>
      <c r="T357" s="2571"/>
      <c r="U357" s="2571"/>
      <c r="V357" s="2571"/>
      <c r="W357" s="2571"/>
      <c r="X357" s="2571"/>
      <c r="Y357" s="2571"/>
      <c r="Z357" s="2571"/>
    </row>
    <row r="358" spans="1:26" ht="16.5" customHeight="1">
      <c r="A358" s="2571"/>
      <c r="B358" s="2571"/>
      <c r="C358" s="2571"/>
      <c r="D358" s="73"/>
      <c r="E358" s="73"/>
      <c r="F358" s="2629"/>
      <c r="G358" s="2571"/>
      <c r="H358" s="2571"/>
      <c r="I358" s="2571"/>
      <c r="J358" s="2571"/>
      <c r="K358" s="2571"/>
      <c r="L358" s="2571"/>
      <c r="M358" s="2571"/>
      <c r="N358" s="2571"/>
      <c r="O358" s="2571"/>
      <c r="P358" s="2571"/>
      <c r="Q358" s="2571"/>
      <c r="R358" s="2571"/>
      <c r="S358" s="2571"/>
      <c r="T358" s="2571"/>
      <c r="U358" s="2571"/>
      <c r="V358" s="2571"/>
      <c r="W358" s="2571"/>
      <c r="X358" s="2571"/>
      <c r="Y358" s="2571"/>
      <c r="Z358" s="2571"/>
    </row>
    <row r="359" spans="1:26" ht="16.5" customHeight="1">
      <c r="A359" s="2571"/>
      <c r="B359" s="2571"/>
      <c r="C359" s="2571"/>
      <c r="D359" s="73"/>
      <c r="E359" s="73"/>
      <c r="F359" s="2629"/>
      <c r="G359" s="2571"/>
      <c r="H359" s="2571"/>
      <c r="I359" s="2571"/>
      <c r="J359" s="2571"/>
      <c r="K359" s="2571"/>
      <c r="L359" s="2571"/>
      <c r="M359" s="2571"/>
      <c r="N359" s="2571"/>
      <c r="O359" s="2571"/>
      <c r="P359" s="2571"/>
      <c r="Q359" s="2571"/>
      <c r="R359" s="2571"/>
      <c r="S359" s="2571"/>
      <c r="T359" s="2571"/>
      <c r="U359" s="2571"/>
      <c r="V359" s="2571"/>
      <c r="W359" s="2571"/>
      <c r="X359" s="2571"/>
      <c r="Y359" s="2571"/>
      <c r="Z359" s="2571"/>
    </row>
    <row r="360" spans="1:26" ht="16.5" customHeight="1">
      <c r="A360" s="2571"/>
      <c r="B360" s="2571"/>
      <c r="C360" s="2571"/>
      <c r="D360" s="73"/>
      <c r="E360" s="73"/>
      <c r="F360" s="2629"/>
      <c r="G360" s="2571"/>
      <c r="H360" s="2571"/>
      <c r="I360" s="2571"/>
      <c r="J360" s="2571"/>
      <c r="K360" s="2571"/>
      <c r="L360" s="2571"/>
      <c r="M360" s="2571"/>
      <c r="N360" s="2571"/>
      <c r="O360" s="2571"/>
      <c r="P360" s="2571"/>
      <c r="Q360" s="2571"/>
      <c r="R360" s="2571"/>
      <c r="S360" s="2571"/>
      <c r="T360" s="2571"/>
      <c r="U360" s="2571"/>
      <c r="V360" s="2571"/>
      <c r="W360" s="2571"/>
      <c r="X360" s="2571"/>
      <c r="Y360" s="2571"/>
      <c r="Z360" s="2571"/>
    </row>
    <row r="361" spans="1:26" ht="16.5" customHeight="1">
      <c r="A361" s="2571"/>
      <c r="B361" s="2571"/>
      <c r="C361" s="2571"/>
      <c r="D361" s="73"/>
      <c r="E361" s="73"/>
      <c r="F361" s="2629"/>
      <c r="G361" s="2571"/>
      <c r="H361" s="2571"/>
      <c r="I361" s="2571"/>
      <c r="J361" s="2571"/>
      <c r="K361" s="2571"/>
      <c r="L361" s="2571"/>
      <c r="M361" s="2571"/>
      <c r="N361" s="2571"/>
      <c r="O361" s="2571"/>
      <c r="P361" s="2571"/>
      <c r="Q361" s="2571"/>
      <c r="R361" s="2571"/>
      <c r="S361" s="2571"/>
      <c r="T361" s="2571"/>
      <c r="U361" s="2571"/>
      <c r="V361" s="2571"/>
      <c r="W361" s="2571"/>
      <c r="X361" s="2571"/>
      <c r="Y361" s="2571"/>
      <c r="Z361" s="2571"/>
    </row>
    <row r="362" spans="1:26" ht="16.5" customHeight="1">
      <c r="A362" s="2571"/>
      <c r="B362" s="2571"/>
      <c r="C362" s="2571"/>
      <c r="D362" s="73"/>
      <c r="E362" s="73"/>
      <c r="F362" s="2629"/>
      <c r="G362" s="2571"/>
      <c r="H362" s="2571"/>
      <c r="I362" s="2571"/>
      <c r="J362" s="2571"/>
      <c r="K362" s="2571"/>
      <c r="L362" s="2571"/>
      <c r="M362" s="2571"/>
      <c r="N362" s="2571"/>
      <c r="O362" s="2571"/>
      <c r="P362" s="2571"/>
      <c r="Q362" s="2571"/>
      <c r="R362" s="2571"/>
      <c r="S362" s="2571"/>
      <c r="T362" s="2571"/>
      <c r="U362" s="2571"/>
      <c r="V362" s="2571"/>
      <c r="W362" s="2571"/>
      <c r="X362" s="2571"/>
      <c r="Y362" s="2571"/>
      <c r="Z362" s="2571"/>
    </row>
    <row r="363" spans="1:26" ht="16.5" customHeight="1">
      <c r="A363" s="2571"/>
      <c r="B363" s="2571"/>
      <c r="C363" s="2571"/>
      <c r="D363" s="73"/>
      <c r="E363" s="73"/>
      <c r="F363" s="2629"/>
      <c r="G363" s="2571"/>
      <c r="H363" s="2571"/>
      <c r="I363" s="2571"/>
      <c r="J363" s="2571"/>
      <c r="K363" s="2571"/>
      <c r="L363" s="2571"/>
      <c r="M363" s="2571"/>
      <c r="N363" s="2571"/>
      <c r="O363" s="2571"/>
      <c r="P363" s="2571"/>
      <c r="Q363" s="2571"/>
      <c r="R363" s="2571"/>
      <c r="S363" s="2571"/>
      <c r="T363" s="2571"/>
      <c r="U363" s="2571"/>
      <c r="V363" s="2571"/>
      <c r="W363" s="2571"/>
      <c r="X363" s="2571"/>
      <c r="Y363" s="2571"/>
      <c r="Z363" s="2571"/>
    </row>
    <row r="364" spans="1:26" ht="16.5" customHeight="1">
      <c r="A364" s="2571"/>
      <c r="B364" s="2571"/>
      <c r="C364" s="2571"/>
      <c r="D364" s="73"/>
      <c r="E364" s="73"/>
      <c r="F364" s="2629"/>
      <c r="G364" s="2571"/>
      <c r="H364" s="2571"/>
      <c r="I364" s="2571"/>
      <c r="J364" s="2571"/>
      <c r="K364" s="2571"/>
      <c r="L364" s="2571"/>
      <c r="M364" s="2571"/>
      <c r="N364" s="2571"/>
      <c r="O364" s="2571"/>
      <c r="P364" s="2571"/>
      <c r="Q364" s="2571"/>
      <c r="R364" s="2571"/>
      <c r="S364" s="2571"/>
      <c r="T364" s="2571"/>
      <c r="U364" s="2571"/>
      <c r="V364" s="2571"/>
      <c r="W364" s="2571"/>
      <c r="X364" s="2571"/>
      <c r="Y364" s="2571"/>
      <c r="Z364" s="2571"/>
    </row>
    <row r="365" spans="1:26" ht="16.5" customHeight="1">
      <c r="A365" s="2571"/>
      <c r="B365" s="2571"/>
      <c r="C365" s="2571"/>
      <c r="D365" s="73"/>
      <c r="E365" s="73"/>
      <c r="F365" s="2629"/>
      <c r="G365" s="2571"/>
      <c r="H365" s="2571"/>
      <c r="I365" s="2571"/>
      <c r="J365" s="2571"/>
      <c r="K365" s="2571"/>
      <c r="L365" s="2571"/>
      <c r="M365" s="2571"/>
      <c r="N365" s="2571"/>
      <c r="O365" s="2571"/>
      <c r="P365" s="2571"/>
      <c r="Q365" s="2571"/>
      <c r="R365" s="2571"/>
      <c r="S365" s="2571"/>
      <c r="T365" s="2571"/>
      <c r="U365" s="2571"/>
      <c r="V365" s="2571"/>
      <c r="W365" s="2571"/>
      <c r="X365" s="2571"/>
      <c r="Y365" s="2571"/>
      <c r="Z365" s="2571"/>
    </row>
    <row r="366" spans="1:26" ht="16.5" customHeight="1">
      <c r="A366" s="2571"/>
      <c r="B366" s="2571"/>
      <c r="C366" s="2571"/>
      <c r="D366" s="73"/>
      <c r="E366" s="73"/>
      <c r="F366" s="2629"/>
      <c r="G366" s="2571"/>
      <c r="H366" s="2571"/>
      <c r="I366" s="2571"/>
      <c r="J366" s="2571"/>
      <c r="K366" s="2571"/>
      <c r="L366" s="2571"/>
      <c r="M366" s="2571"/>
      <c r="N366" s="2571"/>
      <c r="O366" s="2571"/>
      <c r="P366" s="2571"/>
      <c r="Q366" s="2571"/>
      <c r="R366" s="2571"/>
      <c r="S366" s="2571"/>
      <c r="T366" s="2571"/>
      <c r="U366" s="2571"/>
      <c r="V366" s="2571"/>
      <c r="W366" s="2571"/>
      <c r="X366" s="2571"/>
      <c r="Y366" s="2571"/>
      <c r="Z366" s="2571"/>
    </row>
    <row r="367" spans="1:26" ht="16.5" customHeight="1">
      <c r="A367" s="2571"/>
      <c r="B367" s="2571"/>
      <c r="C367" s="2571"/>
      <c r="D367" s="73"/>
      <c r="E367" s="73"/>
      <c r="F367" s="2629"/>
      <c r="G367" s="2571"/>
      <c r="H367" s="2571"/>
      <c r="I367" s="2571"/>
      <c r="J367" s="2571"/>
      <c r="K367" s="2571"/>
      <c r="L367" s="2571"/>
      <c r="M367" s="2571"/>
      <c r="N367" s="2571"/>
      <c r="O367" s="2571"/>
      <c r="P367" s="2571"/>
      <c r="Q367" s="2571"/>
      <c r="R367" s="2571"/>
      <c r="S367" s="2571"/>
      <c r="T367" s="2571"/>
      <c r="U367" s="2571"/>
      <c r="V367" s="2571"/>
      <c r="W367" s="2571"/>
      <c r="X367" s="2571"/>
      <c r="Y367" s="2571"/>
      <c r="Z367" s="2571"/>
    </row>
    <row r="368" spans="1:26" ht="16.5" customHeight="1">
      <c r="A368" s="2571"/>
      <c r="B368" s="2571"/>
      <c r="C368" s="2571"/>
      <c r="D368" s="73"/>
      <c r="E368" s="73"/>
      <c r="F368" s="2629"/>
      <c r="G368" s="2571"/>
      <c r="H368" s="2571"/>
      <c r="I368" s="2571"/>
      <c r="J368" s="2571"/>
      <c r="K368" s="2571"/>
      <c r="L368" s="2571"/>
      <c r="M368" s="2571"/>
      <c r="N368" s="2571"/>
      <c r="O368" s="2571"/>
      <c r="P368" s="2571"/>
      <c r="Q368" s="2571"/>
      <c r="R368" s="2571"/>
      <c r="S368" s="2571"/>
      <c r="T368" s="2571"/>
      <c r="U368" s="2571"/>
      <c r="V368" s="2571"/>
      <c r="W368" s="2571"/>
      <c r="X368" s="2571"/>
      <c r="Y368" s="2571"/>
      <c r="Z368" s="2571"/>
    </row>
    <row r="369" spans="1:26" ht="16.5" customHeight="1">
      <c r="A369" s="2571"/>
      <c r="B369" s="2571"/>
      <c r="C369" s="2571"/>
      <c r="D369" s="73"/>
      <c r="E369" s="73"/>
      <c r="F369" s="2629"/>
      <c r="G369" s="2571"/>
      <c r="H369" s="2571"/>
      <c r="I369" s="2571"/>
      <c r="J369" s="2571"/>
      <c r="K369" s="2571"/>
      <c r="L369" s="2571"/>
      <c r="M369" s="2571"/>
      <c r="N369" s="2571"/>
      <c r="O369" s="2571"/>
      <c r="P369" s="2571"/>
      <c r="Q369" s="2571"/>
      <c r="R369" s="2571"/>
      <c r="S369" s="2571"/>
      <c r="T369" s="2571"/>
      <c r="U369" s="2571"/>
      <c r="V369" s="2571"/>
      <c r="W369" s="2571"/>
      <c r="X369" s="2571"/>
      <c r="Y369" s="2571"/>
      <c r="Z369" s="2571"/>
    </row>
    <row r="370" spans="1:26" ht="16.5" customHeight="1">
      <c r="A370" s="2571"/>
      <c r="B370" s="2571"/>
      <c r="C370" s="2571"/>
      <c r="D370" s="73"/>
      <c r="E370" s="73"/>
      <c r="F370" s="2629"/>
      <c r="G370" s="2571"/>
      <c r="H370" s="2571"/>
      <c r="I370" s="2571"/>
      <c r="J370" s="2571"/>
      <c r="K370" s="2571"/>
      <c r="L370" s="2571"/>
      <c r="M370" s="2571"/>
      <c r="N370" s="2571"/>
      <c r="O370" s="2571"/>
      <c r="P370" s="2571"/>
      <c r="Q370" s="2571"/>
      <c r="R370" s="2571"/>
      <c r="S370" s="2571"/>
      <c r="T370" s="2571"/>
      <c r="U370" s="2571"/>
      <c r="V370" s="2571"/>
      <c r="W370" s="2571"/>
      <c r="X370" s="2571"/>
      <c r="Y370" s="2571"/>
      <c r="Z370" s="2571"/>
    </row>
    <row r="371" spans="1:26" ht="16.5" customHeight="1">
      <c r="A371" s="2571"/>
      <c r="B371" s="2571"/>
      <c r="C371" s="2571"/>
      <c r="D371" s="73"/>
      <c r="E371" s="73"/>
      <c r="F371" s="2629"/>
      <c r="G371" s="2571"/>
      <c r="H371" s="2571"/>
      <c r="I371" s="2571"/>
      <c r="J371" s="2571"/>
      <c r="K371" s="2571"/>
      <c r="L371" s="2571"/>
      <c r="M371" s="2571"/>
      <c r="N371" s="2571"/>
      <c r="O371" s="2571"/>
      <c r="P371" s="2571"/>
      <c r="Q371" s="2571"/>
      <c r="R371" s="2571"/>
      <c r="S371" s="2571"/>
      <c r="T371" s="2571"/>
      <c r="U371" s="2571"/>
      <c r="V371" s="2571"/>
      <c r="W371" s="2571"/>
      <c r="X371" s="2571"/>
      <c r="Y371" s="2571"/>
      <c r="Z371" s="2571"/>
    </row>
    <row r="372" spans="1:26" ht="16.5" customHeight="1">
      <c r="A372" s="2571"/>
      <c r="B372" s="2571"/>
      <c r="C372" s="2571"/>
      <c r="D372" s="73"/>
      <c r="E372" s="73"/>
      <c r="F372" s="2629"/>
      <c r="G372" s="2571"/>
      <c r="H372" s="2571"/>
      <c r="I372" s="2571"/>
      <c r="J372" s="2571"/>
      <c r="K372" s="2571"/>
      <c r="L372" s="2571"/>
      <c r="M372" s="2571"/>
      <c r="N372" s="2571"/>
      <c r="O372" s="2571"/>
      <c r="P372" s="2571"/>
      <c r="Q372" s="2571"/>
      <c r="R372" s="2571"/>
      <c r="S372" s="2571"/>
      <c r="T372" s="2571"/>
      <c r="U372" s="2571"/>
      <c r="V372" s="2571"/>
      <c r="W372" s="2571"/>
      <c r="X372" s="2571"/>
      <c r="Y372" s="2571"/>
      <c r="Z372" s="2571"/>
    </row>
    <row r="373" spans="1:26" ht="16.5" customHeight="1">
      <c r="A373" s="2571"/>
      <c r="B373" s="2571"/>
      <c r="C373" s="2571"/>
      <c r="D373" s="73"/>
      <c r="E373" s="73"/>
      <c r="F373" s="2629"/>
      <c r="G373" s="2571"/>
      <c r="H373" s="2571"/>
      <c r="I373" s="2571"/>
      <c r="J373" s="2571"/>
      <c r="K373" s="2571"/>
      <c r="L373" s="2571"/>
      <c r="M373" s="2571"/>
      <c r="N373" s="2571"/>
      <c r="O373" s="2571"/>
      <c r="P373" s="2571"/>
      <c r="Q373" s="2571"/>
      <c r="R373" s="2571"/>
      <c r="S373" s="2571"/>
      <c r="T373" s="2571"/>
      <c r="U373" s="2571"/>
      <c r="V373" s="2571"/>
      <c r="W373" s="2571"/>
      <c r="X373" s="2571"/>
      <c r="Y373" s="2571"/>
      <c r="Z373" s="2571"/>
    </row>
    <row r="374" spans="1:26" ht="16.5" customHeight="1">
      <c r="A374" s="2571"/>
      <c r="B374" s="2571"/>
      <c r="C374" s="2571"/>
      <c r="D374" s="73"/>
      <c r="E374" s="73"/>
      <c r="F374" s="2629"/>
      <c r="G374" s="2571"/>
      <c r="H374" s="2571"/>
      <c r="I374" s="2571"/>
      <c r="J374" s="2571"/>
      <c r="K374" s="2571"/>
      <c r="L374" s="2571"/>
      <c r="M374" s="2571"/>
      <c r="N374" s="2571"/>
      <c r="O374" s="2571"/>
      <c r="P374" s="2571"/>
      <c r="Q374" s="2571"/>
      <c r="R374" s="2571"/>
      <c r="S374" s="2571"/>
      <c r="T374" s="2571"/>
      <c r="U374" s="2571"/>
      <c r="V374" s="2571"/>
      <c r="W374" s="2571"/>
      <c r="X374" s="2571"/>
      <c r="Y374" s="2571"/>
      <c r="Z374" s="2571"/>
    </row>
    <row r="375" spans="1:26" ht="16.5" customHeight="1">
      <c r="A375" s="2571"/>
      <c r="B375" s="2571"/>
      <c r="C375" s="2571"/>
      <c r="D375" s="73"/>
      <c r="E375" s="73"/>
      <c r="F375" s="2629"/>
      <c r="G375" s="2571"/>
      <c r="H375" s="2571"/>
      <c r="I375" s="2571"/>
      <c r="J375" s="2571"/>
      <c r="K375" s="2571"/>
      <c r="L375" s="2571"/>
      <c r="M375" s="2571"/>
      <c r="N375" s="2571"/>
      <c r="O375" s="2571"/>
      <c r="P375" s="2571"/>
      <c r="Q375" s="2571"/>
      <c r="R375" s="2571"/>
      <c r="S375" s="2571"/>
      <c r="T375" s="2571"/>
      <c r="U375" s="2571"/>
      <c r="V375" s="2571"/>
      <c r="W375" s="2571"/>
      <c r="X375" s="2571"/>
      <c r="Y375" s="2571"/>
      <c r="Z375" s="2571"/>
    </row>
    <row r="376" spans="1:26" ht="16.5" customHeight="1">
      <c r="A376" s="2571"/>
      <c r="B376" s="2571"/>
      <c r="C376" s="2571"/>
      <c r="D376" s="73"/>
      <c r="E376" s="73"/>
      <c r="F376" s="2629"/>
      <c r="G376" s="2571"/>
      <c r="H376" s="2571"/>
      <c r="I376" s="2571"/>
      <c r="J376" s="2571"/>
      <c r="K376" s="2571"/>
      <c r="L376" s="2571"/>
      <c r="M376" s="2571"/>
      <c r="N376" s="2571"/>
      <c r="O376" s="2571"/>
      <c r="P376" s="2571"/>
      <c r="Q376" s="2571"/>
      <c r="R376" s="2571"/>
      <c r="S376" s="2571"/>
      <c r="T376" s="2571"/>
      <c r="U376" s="2571"/>
      <c r="V376" s="2571"/>
      <c r="W376" s="2571"/>
      <c r="X376" s="2571"/>
      <c r="Y376" s="2571"/>
      <c r="Z376" s="2571"/>
    </row>
    <row r="377" spans="1:26" ht="16.5" customHeight="1">
      <c r="A377" s="2571"/>
      <c r="B377" s="2571"/>
      <c r="C377" s="2571"/>
      <c r="D377" s="73"/>
      <c r="E377" s="73"/>
      <c r="F377" s="2629"/>
      <c r="G377" s="2571"/>
      <c r="H377" s="2571"/>
      <c r="I377" s="2571"/>
      <c r="J377" s="2571"/>
      <c r="K377" s="2571"/>
      <c r="L377" s="2571"/>
      <c r="M377" s="2571"/>
      <c r="N377" s="2571"/>
      <c r="O377" s="2571"/>
      <c r="P377" s="2571"/>
      <c r="Q377" s="2571"/>
      <c r="R377" s="2571"/>
      <c r="S377" s="2571"/>
      <c r="T377" s="2571"/>
      <c r="U377" s="2571"/>
      <c r="V377" s="2571"/>
      <c r="W377" s="2571"/>
      <c r="X377" s="2571"/>
      <c r="Y377" s="2571"/>
      <c r="Z377" s="2571"/>
    </row>
    <row r="378" spans="1:26" ht="16.5" customHeight="1">
      <c r="A378" s="2571"/>
      <c r="B378" s="2571"/>
      <c r="C378" s="2571"/>
      <c r="D378" s="73"/>
      <c r="E378" s="73"/>
      <c r="F378" s="2629"/>
      <c r="G378" s="2571"/>
      <c r="H378" s="2571"/>
      <c r="I378" s="2571"/>
      <c r="J378" s="2571"/>
      <c r="K378" s="2571"/>
      <c r="L378" s="2571"/>
      <c r="M378" s="2571"/>
      <c r="N378" s="2571"/>
      <c r="O378" s="2571"/>
      <c r="P378" s="2571"/>
      <c r="Q378" s="2571"/>
      <c r="R378" s="2571"/>
      <c r="S378" s="2571"/>
      <c r="T378" s="2571"/>
      <c r="U378" s="2571"/>
      <c r="V378" s="2571"/>
      <c r="W378" s="2571"/>
      <c r="X378" s="2571"/>
      <c r="Y378" s="2571"/>
      <c r="Z378" s="2571"/>
    </row>
    <row r="379" spans="1:26" ht="16.5" customHeight="1">
      <c r="A379" s="2571"/>
      <c r="B379" s="2571"/>
      <c r="C379" s="2571"/>
      <c r="D379" s="73"/>
      <c r="E379" s="73"/>
      <c r="F379" s="2629"/>
      <c r="G379" s="2571"/>
      <c r="H379" s="2571"/>
      <c r="I379" s="2571"/>
      <c r="J379" s="2571"/>
      <c r="K379" s="2571"/>
      <c r="L379" s="2571"/>
      <c r="M379" s="2571"/>
      <c r="N379" s="2571"/>
      <c r="O379" s="2571"/>
      <c r="P379" s="2571"/>
      <c r="Q379" s="2571"/>
      <c r="R379" s="2571"/>
      <c r="S379" s="2571"/>
      <c r="T379" s="2571"/>
      <c r="U379" s="2571"/>
      <c r="V379" s="2571"/>
      <c r="W379" s="2571"/>
      <c r="X379" s="2571"/>
      <c r="Y379" s="2571"/>
      <c r="Z379" s="2571"/>
    </row>
    <row r="380" spans="1:26" ht="16.5" customHeight="1">
      <c r="A380" s="2571"/>
      <c r="B380" s="2571"/>
      <c r="C380" s="2571"/>
      <c r="D380" s="73"/>
      <c r="E380" s="73"/>
      <c r="F380" s="2629"/>
      <c r="G380" s="2571"/>
      <c r="H380" s="2571"/>
      <c r="I380" s="2571"/>
      <c r="J380" s="2571"/>
      <c r="K380" s="2571"/>
      <c r="L380" s="2571"/>
      <c r="M380" s="2571"/>
      <c r="N380" s="2571"/>
      <c r="O380" s="2571"/>
      <c r="P380" s="2571"/>
      <c r="Q380" s="2571"/>
      <c r="R380" s="2571"/>
      <c r="S380" s="2571"/>
      <c r="T380" s="2571"/>
      <c r="U380" s="2571"/>
      <c r="V380" s="2571"/>
      <c r="W380" s="2571"/>
      <c r="X380" s="2571"/>
      <c r="Y380" s="2571"/>
      <c r="Z380" s="2571"/>
    </row>
    <row r="381" spans="1:26" ht="16.5" customHeight="1">
      <c r="A381" s="2571"/>
      <c r="B381" s="2571"/>
      <c r="C381" s="2571"/>
      <c r="D381" s="73"/>
      <c r="E381" s="73"/>
      <c r="F381" s="2629"/>
      <c r="G381" s="2571"/>
      <c r="H381" s="2571"/>
      <c r="I381" s="2571"/>
      <c r="J381" s="2571"/>
      <c r="K381" s="2571"/>
      <c r="L381" s="2571"/>
      <c r="M381" s="2571"/>
      <c r="N381" s="2571"/>
      <c r="O381" s="2571"/>
      <c r="P381" s="2571"/>
      <c r="Q381" s="2571"/>
      <c r="R381" s="2571"/>
      <c r="S381" s="2571"/>
      <c r="T381" s="2571"/>
      <c r="U381" s="2571"/>
      <c r="V381" s="2571"/>
      <c r="W381" s="2571"/>
      <c r="X381" s="2571"/>
      <c r="Y381" s="2571"/>
      <c r="Z381" s="2571"/>
    </row>
    <row r="382" spans="1:26" ht="16.5" customHeight="1">
      <c r="A382" s="2571"/>
      <c r="B382" s="2571"/>
      <c r="C382" s="2571"/>
      <c r="D382" s="73"/>
      <c r="E382" s="73"/>
      <c r="F382" s="2629"/>
      <c r="G382" s="2571"/>
      <c r="H382" s="2571"/>
      <c r="I382" s="2571"/>
      <c r="J382" s="2571"/>
      <c r="K382" s="2571"/>
      <c r="L382" s="2571"/>
      <c r="M382" s="2571"/>
      <c r="N382" s="2571"/>
      <c r="O382" s="2571"/>
      <c r="P382" s="2571"/>
      <c r="Q382" s="2571"/>
      <c r="R382" s="2571"/>
      <c r="S382" s="2571"/>
      <c r="T382" s="2571"/>
      <c r="U382" s="2571"/>
      <c r="V382" s="2571"/>
      <c r="W382" s="2571"/>
      <c r="X382" s="2571"/>
      <c r="Y382" s="2571"/>
      <c r="Z382" s="2571"/>
    </row>
    <row r="383" spans="1:26" ht="16.5" customHeight="1">
      <c r="A383" s="2571"/>
      <c r="B383" s="2571"/>
      <c r="C383" s="2571"/>
      <c r="D383" s="73"/>
      <c r="E383" s="73"/>
      <c r="F383" s="2629"/>
      <c r="G383" s="2571"/>
      <c r="H383" s="2571"/>
      <c r="I383" s="2571"/>
      <c r="J383" s="2571"/>
      <c r="K383" s="2571"/>
      <c r="L383" s="2571"/>
      <c r="M383" s="2571"/>
      <c r="N383" s="2571"/>
      <c r="O383" s="2571"/>
      <c r="P383" s="2571"/>
      <c r="Q383" s="2571"/>
      <c r="R383" s="2571"/>
      <c r="S383" s="2571"/>
      <c r="T383" s="2571"/>
      <c r="U383" s="2571"/>
      <c r="V383" s="2571"/>
      <c r="W383" s="2571"/>
      <c r="X383" s="2571"/>
      <c r="Y383" s="2571"/>
      <c r="Z383" s="2571"/>
    </row>
    <row r="384" spans="1:26" ht="16.5" customHeight="1">
      <c r="A384" s="2571"/>
      <c r="B384" s="2571"/>
      <c r="C384" s="2571"/>
      <c r="D384" s="73"/>
      <c r="E384" s="73"/>
      <c r="F384" s="2629"/>
      <c r="G384" s="2571"/>
      <c r="H384" s="2571"/>
      <c r="I384" s="2571"/>
      <c r="J384" s="2571"/>
      <c r="K384" s="2571"/>
      <c r="L384" s="2571"/>
      <c r="M384" s="2571"/>
      <c r="N384" s="2571"/>
      <c r="O384" s="2571"/>
      <c r="P384" s="2571"/>
      <c r="Q384" s="2571"/>
      <c r="R384" s="2571"/>
      <c r="S384" s="2571"/>
      <c r="T384" s="2571"/>
      <c r="U384" s="2571"/>
      <c r="V384" s="2571"/>
      <c r="W384" s="2571"/>
      <c r="X384" s="2571"/>
      <c r="Y384" s="2571"/>
      <c r="Z384" s="2571"/>
    </row>
    <row r="385" spans="1:26" ht="16.5" customHeight="1">
      <c r="A385" s="2571"/>
      <c r="B385" s="2571"/>
      <c r="C385" s="2571"/>
      <c r="D385" s="73"/>
      <c r="E385" s="73"/>
      <c r="F385" s="2629"/>
      <c r="G385" s="2571"/>
      <c r="H385" s="2571"/>
      <c r="I385" s="2571"/>
      <c r="J385" s="2571"/>
      <c r="K385" s="2571"/>
      <c r="L385" s="2571"/>
      <c r="M385" s="2571"/>
      <c r="N385" s="2571"/>
      <c r="O385" s="2571"/>
      <c r="P385" s="2571"/>
      <c r="Q385" s="2571"/>
      <c r="R385" s="2571"/>
      <c r="S385" s="2571"/>
      <c r="T385" s="2571"/>
      <c r="U385" s="2571"/>
      <c r="V385" s="2571"/>
      <c r="W385" s="2571"/>
      <c r="X385" s="2571"/>
      <c r="Y385" s="2571"/>
      <c r="Z385" s="2571"/>
    </row>
    <row r="386" spans="1:26" ht="16.5" customHeight="1">
      <c r="A386" s="2571"/>
      <c r="B386" s="2571"/>
      <c r="C386" s="2571"/>
      <c r="D386" s="73"/>
      <c r="E386" s="73"/>
      <c r="F386" s="2629"/>
      <c r="G386" s="2571"/>
      <c r="H386" s="2571"/>
      <c r="I386" s="2571"/>
      <c r="J386" s="2571"/>
      <c r="K386" s="2571"/>
      <c r="L386" s="2571"/>
      <c r="M386" s="2571"/>
      <c r="N386" s="2571"/>
      <c r="O386" s="2571"/>
      <c r="P386" s="2571"/>
      <c r="Q386" s="2571"/>
      <c r="R386" s="2571"/>
      <c r="S386" s="2571"/>
      <c r="T386" s="2571"/>
      <c r="U386" s="2571"/>
      <c r="V386" s="2571"/>
      <c r="W386" s="2571"/>
      <c r="X386" s="2571"/>
      <c r="Y386" s="2571"/>
      <c r="Z386" s="2571"/>
    </row>
    <row r="387" spans="1:26" ht="16.5" customHeight="1">
      <c r="A387" s="2571"/>
      <c r="B387" s="2571"/>
      <c r="C387" s="2571"/>
      <c r="D387" s="73"/>
      <c r="E387" s="73"/>
      <c r="F387" s="2629"/>
      <c r="G387" s="2571"/>
      <c r="H387" s="2571"/>
      <c r="I387" s="2571"/>
      <c r="J387" s="2571"/>
      <c r="K387" s="2571"/>
      <c r="L387" s="2571"/>
      <c r="M387" s="2571"/>
      <c r="N387" s="2571"/>
      <c r="O387" s="2571"/>
      <c r="P387" s="2571"/>
      <c r="Q387" s="2571"/>
      <c r="R387" s="2571"/>
      <c r="S387" s="2571"/>
      <c r="T387" s="2571"/>
      <c r="U387" s="2571"/>
      <c r="V387" s="2571"/>
      <c r="W387" s="2571"/>
      <c r="X387" s="2571"/>
      <c r="Y387" s="2571"/>
      <c r="Z387" s="2571"/>
    </row>
    <row r="388" spans="1:26" ht="16.5" customHeight="1">
      <c r="A388" s="2571"/>
      <c r="B388" s="2571"/>
      <c r="C388" s="2571"/>
      <c r="D388" s="73"/>
      <c r="E388" s="73"/>
      <c r="F388" s="2629"/>
      <c r="G388" s="2571"/>
      <c r="H388" s="2571"/>
      <c r="I388" s="2571"/>
      <c r="J388" s="2571"/>
      <c r="K388" s="2571"/>
      <c r="L388" s="2571"/>
      <c r="M388" s="2571"/>
      <c r="N388" s="2571"/>
      <c r="O388" s="2571"/>
      <c r="P388" s="2571"/>
      <c r="Q388" s="2571"/>
      <c r="R388" s="2571"/>
      <c r="S388" s="2571"/>
      <c r="T388" s="2571"/>
      <c r="U388" s="2571"/>
      <c r="V388" s="2571"/>
      <c r="W388" s="2571"/>
      <c r="X388" s="2571"/>
      <c r="Y388" s="2571"/>
      <c r="Z388" s="2571"/>
    </row>
    <row r="389" spans="1:26" ht="16.5" customHeight="1">
      <c r="A389" s="2571"/>
      <c r="B389" s="2571"/>
      <c r="C389" s="2571"/>
      <c r="D389" s="73"/>
      <c r="E389" s="73"/>
      <c r="F389" s="2629"/>
      <c r="G389" s="2571"/>
      <c r="H389" s="2571"/>
      <c r="I389" s="2571"/>
      <c r="J389" s="2571"/>
      <c r="K389" s="2571"/>
      <c r="L389" s="2571"/>
      <c r="M389" s="2571"/>
      <c r="N389" s="2571"/>
      <c r="O389" s="2571"/>
      <c r="P389" s="2571"/>
      <c r="Q389" s="2571"/>
      <c r="R389" s="2571"/>
      <c r="S389" s="2571"/>
      <c r="T389" s="2571"/>
      <c r="U389" s="2571"/>
      <c r="V389" s="2571"/>
      <c r="W389" s="2571"/>
      <c r="X389" s="2571"/>
      <c r="Y389" s="2571"/>
      <c r="Z389" s="2571"/>
    </row>
    <row r="390" spans="1:26" ht="16.5" customHeight="1">
      <c r="A390" s="2571"/>
      <c r="B390" s="2571"/>
      <c r="C390" s="2571"/>
      <c r="D390" s="73"/>
      <c r="E390" s="73"/>
      <c r="F390" s="2629"/>
      <c r="G390" s="2571"/>
      <c r="H390" s="2571"/>
      <c r="I390" s="2571"/>
      <c r="J390" s="2571"/>
      <c r="K390" s="2571"/>
      <c r="L390" s="2571"/>
      <c r="M390" s="2571"/>
      <c r="N390" s="2571"/>
      <c r="O390" s="2571"/>
      <c r="P390" s="2571"/>
      <c r="Q390" s="2571"/>
      <c r="R390" s="2571"/>
      <c r="S390" s="2571"/>
      <c r="T390" s="2571"/>
      <c r="U390" s="2571"/>
      <c r="V390" s="2571"/>
      <c r="W390" s="2571"/>
      <c r="X390" s="2571"/>
      <c r="Y390" s="2571"/>
      <c r="Z390" s="2571"/>
    </row>
    <row r="391" spans="1:26" ht="16.5" customHeight="1">
      <c r="A391" s="2571"/>
      <c r="B391" s="2571"/>
      <c r="C391" s="2571"/>
      <c r="D391" s="73"/>
      <c r="E391" s="73"/>
      <c r="F391" s="2629"/>
      <c r="G391" s="2571"/>
      <c r="H391" s="2571"/>
      <c r="I391" s="2571"/>
      <c r="J391" s="2571"/>
      <c r="K391" s="2571"/>
      <c r="L391" s="2571"/>
      <c r="M391" s="2571"/>
      <c r="N391" s="2571"/>
      <c r="O391" s="2571"/>
      <c r="P391" s="2571"/>
      <c r="Q391" s="2571"/>
      <c r="R391" s="2571"/>
      <c r="S391" s="2571"/>
      <c r="T391" s="2571"/>
      <c r="U391" s="2571"/>
      <c r="V391" s="2571"/>
      <c r="W391" s="2571"/>
      <c r="X391" s="2571"/>
      <c r="Y391" s="2571"/>
      <c r="Z391" s="2571"/>
    </row>
    <row r="392" spans="1:26" ht="16.5" customHeight="1">
      <c r="A392" s="2571"/>
      <c r="B392" s="2571"/>
      <c r="C392" s="2571"/>
      <c r="D392" s="73"/>
      <c r="E392" s="73"/>
      <c r="F392" s="2629"/>
      <c r="G392" s="2571"/>
      <c r="H392" s="2571"/>
      <c r="I392" s="2571"/>
      <c r="J392" s="2571"/>
      <c r="K392" s="2571"/>
      <c r="L392" s="2571"/>
      <c r="M392" s="2571"/>
      <c r="N392" s="2571"/>
      <c r="O392" s="2571"/>
      <c r="P392" s="2571"/>
      <c r="Q392" s="2571"/>
      <c r="R392" s="2571"/>
      <c r="S392" s="2571"/>
      <c r="T392" s="2571"/>
      <c r="U392" s="2571"/>
      <c r="V392" s="2571"/>
      <c r="W392" s="2571"/>
      <c r="X392" s="2571"/>
      <c r="Y392" s="2571"/>
      <c r="Z392" s="2571"/>
    </row>
    <row r="393" spans="1:26" ht="16.5" customHeight="1">
      <c r="A393" s="2571"/>
      <c r="B393" s="2571"/>
      <c r="C393" s="2571"/>
      <c r="D393" s="73"/>
      <c r="E393" s="73"/>
      <c r="F393" s="2629"/>
      <c r="G393" s="2571"/>
      <c r="H393" s="2571"/>
      <c r="I393" s="2571"/>
      <c r="J393" s="2571"/>
      <c r="K393" s="2571"/>
      <c r="L393" s="2571"/>
      <c r="M393" s="2571"/>
      <c r="N393" s="2571"/>
      <c r="O393" s="2571"/>
      <c r="P393" s="2571"/>
      <c r="Q393" s="2571"/>
      <c r="R393" s="2571"/>
      <c r="S393" s="2571"/>
      <c r="T393" s="2571"/>
      <c r="U393" s="2571"/>
      <c r="V393" s="2571"/>
      <c r="W393" s="2571"/>
      <c r="X393" s="2571"/>
      <c r="Y393" s="2571"/>
      <c r="Z393" s="2571"/>
    </row>
    <row r="394" spans="1:26" ht="16.5" customHeight="1">
      <c r="A394" s="2571"/>
      <c r="B394" s="2571"/>
      <c r="C394" s="2571"/>
      <c r="D394" s="73"/>
      <c r="E394" s="73"/>
      <c r="F394" s="2629"/>
      <c r="G394" s="2571"/>
      <c r="H394" s="2571"/>
      <c r="I394" s="2571"/>
      <c r="J394" s="2571"/>
      <c r="K394" s="2571"/>
      <c r="L394" s="2571"/>
      <c r="M394" s="2571"/>
      <c r="N394" s="2571"/>
      <c r="O394" s="2571"/>
      <c r="P394" s="2571"/>
      <c r="Q394" s="2571"/>
      <c r="R394" s="2571"/>
      <c r="S394" s="2571"/>
      <c r="T394" s="2571"/>
      <c r="U394" s="2571"/>
      <c r="V394" s="2571"/>
      <c r="W394" s="2571"/>
      <c r="X394" s="2571"/>
      <c r="Y394" s="2571"/>
      <c r="Z394" s="2571"/>
    </row>
    <row r="395" spans="1:26" ht="16.5" customHeight="1">
      <c r="A395" s="2571"/>
      <c r="B395" s="2571"/>
      <c r="C395" s="2571"/>
      <c r="D395" s="73"/>
      <c r="E395" s="73"/>
      <c r="F395" s="2629"/>
      <c r="G395" s="2571"/>
      <c r="H395" s="2571"/>
      <c r="I395" s="2571"/>
      <c r="J395" s="2571"/>
      <c r="K395" s="2571"/>
      <c r="L395" s="2571"/>
      <c r="M395" s="2571"/>
      <c r="N395" s="2571"/>
      <c r="O395" s="2571"/>
      <c r="P395" s="2571"/>
      <c r="Q395" s="2571"/>
      <c r="R395" s="2571"/>
      <c r="S395" s="2571"/>
      <c r="T395" s="2571"/>
      <c r="U395" s="2571"/>
      <c r="V395" s="2571"/>
      <c r="W395" s="2571"/>
      <c r="X395" s="2571"/>
      <c r="Y395" s="2571"/>
      <c r="Z395" s="2571"/>
    </row>
    <row r="396" spans="1:26" ht="16.5" customHeight="1">
      <c r="A396" s="2571"/>
      <c r="B396" s="2571"/>
      <c r="C396" s="2571"/>
      <c r="D396" s="73"/>
      <c r="E396" s="73"/>
      <c r="F396" s="2629"/>
      <c r="G396" s="2571"/>
      <c r="H396" s="2571"/>
      <c r="I396" s="2571"/>
      <c r="J396" s="2571"/>
      <c r="K396" s="2571"/>
      <c r="L396" s="2571"/>
      <c r="M396" s="2571"/>
      <c r="N396" s="2571"/>
      <c r="O396" s="2571"/>
      <c r="P396" s="2571"/>
      <c r="Q396" s="2571"/>
      <c r="R396" s="2571"/>
      <c r="S396" s="2571"/>
      <c r="T396" s="2571"/>
      <c r="U396" s="2571"/>
      <c r="V396" s="2571"/>
      <c r="W396" s="2571"/>
      <c r="X396" s="2571"/>
      <c r="Y396" s="2571"/>
      <c r="Z396" s="2571"/>
    </row>
    <row r="397" spans="1:26" ht="16.5" customHeight="1">
      <c r="A397" s="2571"/>
      <c r="B397" s="2571"/>
      <c r="C397" s="2571"/>
      <c r="D397" s="73"/>
      <c r="E397" s="73"/>
      <c r="F397" s="2629"/>
      <c r="G397" s="2571"/>
      <c r="H397" s="2571"/>
      <c r="I397" s="2571"/>
      <c r="J397" s="2571"/>
      <c r="K397" s="2571"/>
      <c r="L397" s="2571"/>
      <c r="M397" s="2571"/>
      <c r="N397" s="2571"/>
      <c r="O397" s="2571"/>
      <c r="P397" s="2571"/>
      <c r="Q397" s="2571"/>
      <c r="R397" s="2571"/>
      <c r="S397" s="2571"/>
      <c r="T397" s="2571"/>
      <c r="U397" s="2571"/>
      <c r="V397" s="2571"/>
      <c r="W397" s="2571"/>
      <c r="X397" s="2571"/>
      <c r="Y397" s="2571"/>
      <c r="Z397" s="2571"/>
    </row>
    <row r="398" spans="1:26" ht="16.5" customHeight="1">
      <c r="A398" s="2571"/>
      <c r="B398" s="2571"/>
      <c r="C398" s="2571"/>
      <c r="D398" s="73"/>
      <c r="E398" s="73"/>
      <c r="F398" s="2629"/>
      <c r="G398" s="2571"/>
      <c r="H398" s="2571"/>
      <c r="I398" s="2571"/>
      <c r="J398" s="2571"/>
      <c r="K398" s="2571"/>
      <c r="L398" s="2571"/>
      <c r="M398" s="2571"/>
      <c r="N398" s="2571"/>
      <c r="O398" s="2571"/>
      <c r="P398" s="2571"/>
      <c r="Q398" s="2571"/>
      <c r="R398" s="2571"/>
      <c r="S398" s="2571"/>
      <c r="T398" s="2571"/>
      <c r="U398" s="2571"/>
      <c r="V398" s="2571"/>
      <c r="W398" s="2571"/>
      <c r="X398" s="2571"/>
      <c r="Y398" s="2571"/>
      <c r="Z398" s="2571"/>
    </row>
    <row r="399" spans="1:26" ht="16.5" customHeight="1">
      <c r="A399" s="2571"/>
      <c r="B399" s="2571"/>
      <c r="C399" s="2571"/>
      <c r="D399" s="73"/>
      <c r="E399" s="73"/>
      <c r="F399" s="2629"/>
      <c r="G399" s="2571"/>
      <c r="H399" s="2571"/>
      <c r="I399" s="2571"/>
      <c r="J399" s="2571"/>
      <c r="K399" s="2571"/>
      <c r="L399" s="2571"/>
      <c r="M399" s="2571"/>
      <c r="N399" s="2571"/>
      <c r="O399" s="2571"/>
      <c r="P399" s="2571"/>
      <c r="Q399" s="2571"/>
      <c r="R399" s="2571"/>
      <c r="S399" s="2571"/>
      <c r="T399" s="2571"/>
      <c r="U399" s="2571"/>
      <c r="V399" s="2571"/>
      <c r="W399" s="2571"/>
      <c r="X399" s="2571"/>
      <c r="Y399" s="2571"/>
      <c r="Z399" s="2571"/>
    </row>
    <row r="400" spans="1:26" ht="16.5" customHeight="1">
      <c r="A400" s="2571"/>
      <c r="B400" s="2571"/>
      <c r="C400" s="2571"/>
      <c r="D400" s="73"/>
      <c r="E400" s="73"/>
      <c r="F400" s="2629"/>
      <c r="G400" s="2571"/>
      <c r="H400" s="2571"/>
      <c r="I400" s="2571"/>
      <c r="J400" s="2571"/>
      <c r="K400" s="2571"/>
      <c r="L400" s="2571"/>
      <c r="M400" s="2571"/>
      <c r="N400" s="2571"/>
      <c r="O400" s="2571"/>
      <c r="P400" s="2571"/>
      <c r="Q400" s="2571"/>
      <c r="R400" s="2571"/>
      <c r="S400" s="2571"/>
      <c r="T400" s="2571"/>
      <c r="U400" s="2571"/>
      <c r="V400" s="2571"/>
      <c r="W400" s="2571"/>
      <c r="X400" s="2571"/>
      <c r="Y400" s="2571"/>
      <c r="Z400" s="2571"/>
    </row>
    <row r="401" spans="1:26" ht="16.5" customHeight="1">
      <c r="A401" s="2571"/>
      <c r="B401" s="2571"/>
      <c r="C401" s="2571"/>
      <c r="D401" s="73"/>
      <c r="E401" s="73"/>
      <c r="F401" s="2629"/>
      <c r="G401" s="2571"/>
      <c r="H401" s="2571"/>
      <c r="I401" s="2571"/>
      <c r="J401" s="2571"/>
      <c r="K401" s="2571"/>
      <c r="L401" s="2571"/>
      <c r="M401" s="2571"/>
      <c r="N401" s="2571"/>
      <c r="O401" s="2571"/>
      <c r="P401" s="2571"/>
      <c r="Q401" s="2571"/>
      <c r="R401" s="2571"/>
      <c r="S401" s="2571"/>
      <c r="T401" s="2571"/>
      <c r="U401" s="2571"/>
      <c r="V401" s="2571"/>
      <c r="W401" s="2571"/>
      <c r="X401" s="2571"/>
      <c r="Y401" s="2571"/>
      <c r="Z401" s="2571"/>
    </row>
    <row r="402" spans="1:26" ht="16.5" customHeight="1">
      <c r="A402" s="2571"/>
      <c r="B402" s="2571"/>
      <c r="C402" s="2571"/>
      <c r="D402" s="73"/>
      <c r="E402" s="73"/>
      <c r="F402" s="2629"/>
      <c r="G402" s="2571"/>
      <c r="H402" s="2571"/>
      <c r="I402" s="2571"/>
      <c r="J402" s="2571"/>
      <c r="K402" s="2571"/>
      <c r="L402" s="2571"/>
      <c r="M402" s="2571"/>
      <c r="N402" s="2571"/>
      <c r="O402" s="2571"/>
      <c r="P402" s="2571"/>
      <c r="Q402" s="2571"/>
      <c r="R402" s="2571"/>
      <c r="S402" s="2571"/>
      <c r="T402" s="2571"/>
      <c r="U402" s="2571"/>
      <c r="V402" s="2571"/>
      <c r="W402" s="2571"/>
      <c r="X402" s="2571"/>
      <c r="Y402" s="2571"/>
      <c r="Z402" s="2571"/>
    </row>
    <row r="403" spans="1:26" ht="16.5" customHeight="1">
      <c r="A403" s="2571"/>
      <c r="B403" s="2571"/>
      <c r="C403" s="2571"/>
      <c r="D403" s="73"/>
      <c r="E403" s="73"/>
      <c r="F403" s="2629"/>
      <c r="G403" s="2571"/>
      <c r="H403" s="2571"/>
      <c r="I403" s="2571"/>
      <c r="J403" s="2571"/>
      <c r="K403" s="2571"/>
      <c r="L403" s="2571"/>
      <c r="M403" s="2571"/>
      <c r="N403" s="2571"/>
      <c r="O403" s="2571"/>
      <c r="P403" s="2571"/>
      <c r="Q403" s="2571"/>
      <c r="R403" s="2571"/>
      <c r="S403" s="2571"/>
      <c r="T403" s="2571"/>
      <c r="U403" s="2571"/>
      <c r="V403" s="2571"/>
      <c r="W403" s="2571"/>
      <c r="X403" s="2571"/>
      <c r="Y403" s="2571"/>
      <c r="Z403" s="2571"/>
    </row>
    <row r="404" spans="1:26" ht="16.5" customHeight="1">
      <c r="A404" s="2571"/>
      <c r="B404" s="2571"/>
      <c r="C404" s="2571"/>
      <c r="D404" s="73"/>
      <c r="E404" s="73"/>
      <c r="F404" s="2629"/>
      <c r="G404" s="2571"/>
      <c r="H404" s="2571"/>
      <c r="I404" s="2571"/>
      <c r="J404" s="2571"/>
      <c r="K404" s="2571"/>
      <c r="L404" s="2571"/>
      <c r="M404" s="2571"/>
      <c r="N404" s="2571"/>
      <c r="O404" s="2571"/>
      <c r="P404" s="2571"/>
      <c r="Q404" s="2571"/>
      <c r="R404" s="2571"/>
      <c r="S404" s="2571"/>
      <c r="T404" s="2571"/>
      <c r="U404" s="2571"/>
      <c r="V404" s="2571"/>
      <c r="W404" s="2571"/>
      <c r="X404" s="2571"/>
      <c r="Y404" s="2571"/>
      <c r="Z404" s="2571"/>
    </row>
    <row r="405" spans="1:26" ht="16.5" customHeight="1">
      <c r="A405" s="2571"/>
      <c r="B405" s="2571"/>
      <c r="C405" s="2571"/>
      <c r="D405" s="73"/>
      <c r="E405" s="73"/>
      <c r="F405" s="2629"/>
      <c r="G405" s="2571"/>
      <c r="H405" s="2571"/>
      <c r="I405" s="2571"/>
      <c r="J405" s="2571"/>
      <c r="K405" s="2571"/>
      <c r="L405" s="2571"/>
      <c r="M405" s="2571"/>
      <c r="N405" s="2571"/>
      <c r="O405" s="2571"/>
      <c r="P405" s="2571"/>
      <c r="Q405" s="2571"/>
      <c r="R405" s="2571"/>
      <c r="S405" s="2571"/>
      <c r="T405" s="2571"/>
      <c r="U405" s="2571"/>
      <c r="V405" s="2571"/>
      <c r="W405" s="2571"/>
      <c r="X405" s="2571"/>
      <c r="Y405" s="2571"/>
      <c r="Z405" s="2571"/>
    </row>
    <row r="406" spans="1:26" ht="16.5" customHeight="1">
      <c r="A406" s="2571"/>
      <c r="B406" s="2571"/>
      <c r="C406" s="2571"/>
      <c r="D406" s="73"/>
      <c r="E406" s="73"/>
      <c r="F406" s="2629"/>
      <c r="G406" s="2571"/>
      <c r="H406" s="2571"/>
      <c r="I406" s="2571"/>
      <c r="J406" s="2571"/>
      <c r="K406" s="2571"/>
      <c r="L406" s="2571"/>
      <c r="M406" s="2571"/>
      <c r="N406" s="2571"/>
      <c r="O406" s="2571"/>
      <c r="P406" s="2571"/>
      <c r="Q406" s="2571"/>
      <c r="R406" s="2571"/>
      <c r="S406" s="2571"/>
      <c r="T406" s="2571"/>
      <c r="U406" s="2571"/>
      <c r="V406" s="2571"/>
      <c r="W406" s="2571"/>
      <c r="X406" s="2571"/>
      <c r="Y406" s="2571"/>
      <c r="Z406" s="2571"/>
    </row>
    <row r="407" spans="1:26" ht="16.5" customHeight="1">
      <c r="A407" s="2571"/>
      <c r="B407" s="2571"/>
      <c r="C407" s="2571"/>
      <c r="D407" s="73"/>
      <c r="E407" s="73"/>
      <c r="F407" s="2629"/>
      <c r="G407" s="2571"/>
      <c r="H407" s="2571"/>
      <c r="I407" s="2571"/>
      <c r="J407" s="2571"/>
      <c r="K407" s="2571"/>
      <c r="L407" s="2571"/>
      <c r="M407" s="2571"/>
      <c r="N407" s="2571"/>
      <c r="O407" s="2571"/>
      <c r="P407" s="2571"/>
      <c r="Q407" s="2571"/>
      <c r="R407" s="2571"/>
      <c r="S407" s="2571"/>
      <c r="T407" s="2571"/>
      <c r="U407" s="2571"/>
      <c r="V407" s="2571"/>
      <c r="W407" s="2571"/>
      <c r="X407" s="2571"/>
      <c r="Y407" s="2571"/>
      <c r="Z407" s="2571"/>
    </row>
    <row r="408" spans="1:26" ht="16.5" customHeight="1">
      <c r="A408" s="2571"/>
      <c r="B408" s="2571"/>
      <c r="C408" s="2571"/>
      <c r="D408" s="73"/>
      <c r="E408" s="73"/>
      <c r="F408" s="2629"/>
      <c r="G408" s="2571"/>
      <c r="H408" s="2571"/>
      <c r="I408" s="2571"/>
      <c r="J408" s="2571"/>
      <c r="K408" s="2571"/>
      <c r="L408" s="2571"/>
      <c r="M408" s="2571"/>
      <c r="N408" s="2571"/>
      <c r="O408" s="2571"/>
      <c r="P408" s="2571"/>
      <c r="Q408" s="2571"/>
      <c r="R408" s="2571"/>
      <c r="S408" s="2571"/>
      <c r="T408" s="2571"/>
      <c r="U408" s="2571"/>
      <c r="V408" s="2571"/>
      <c r="W408" s="2571"/>
      <c r="X408" s="2571"/>
      <c r="Y408" s="2571"/>
      <c r="Z408" s="2571"/>
    </row>
    <row r="409" spans="1:26" ht="16.5" customHeight="1">
      <c r="A409" s="2571"/>
      <c r="B409" s="2571"/>
      <c r="C409" s="2571"/>
      <c r="D409" s="73"/>
      <c r="E409" s="73"/>
      <c r="F409" s="2629"/>
      <c r="G409" s="2571"/>
      <c r="H409" s="2571"/>
      <c r="I409" s="2571"/>
      <c r="J409" s="2571"/>
      <c r="K409" s="2571"/>
      <c r="L409" s="2571"/>
      <c r="M409" s="2571"/>
      <c r="N409" s="2571"/>
      <c r="O409" s="2571"/>
      <c r="P409" s="2571"/>
      <c r="Q409" s="2571"/>
      <c r="R409" s="2571"/>
      <c r="S409" s="2571"/>
      <c r="T409" s="2571"/>
      <c r="U409" s="2571"/>
      <c r="V409" s="2571"/>
      <c r="W409" s="2571"/>
      <c r="X409" s="2571"/>
      <c r="Y409" s="2571"/>
      <c r="Z409" s="2571"/>
    </row>
    <row r="410" spans="1:26" ht="16.5" customHeight="1">
      <c r="A410" s="2571"/>
      <c r="B410" s="2571"/>
      <c r="C410" s="2571"/>
      <c r="D410" s="73"/>
      <c r="E410" s="73"/>
      <c r="F410" s="2629"/>
      <c r="G410" s="2571"/>
      <c r="H410" s="2571"/>
      <c r="I410" s="2571"/>
      <c r="J410" s="2571"/>
      <c r="K410" s="2571"/>
      <c r="L410" s="2571"/>
      <c r="M410" s="2571"/>
      <c r="N410" s="2571"/>
      <c r="O410" s="2571"/>
      <c r="P410" s="2571"/>
      <c r="Q410" s="2571"/>
      <c r="R410" s="2571"/>
      <c r="S410" s="2571"/>
      <c r="T410" s="2571"/>
      <c r="U410" s="2571"/>
      <c r="V410" s="2571"/>
      <c r="W410" s="2571"/>
      <c r="X410" s="2571"/>
      <c r="Y410" s="2571"/>
      <c r="Z410" s="2571"/>
    </row>
    <row r="411" spans="1:26" ht="16.5" customHeight="1">
      <c r="A411" s="2571"/>
      <c r="B411" s="2571"/>
      <c r="C411" s="2571"/>
      <c r="D411" s="73"/>
      <c r="E411" s="73"/>
      <c r="F411" s="2629"/>
      <c r="G411" s="2571"/>
      <c r="H411" s="2571"/>
      <c r="I411" s="2571"/>
      <c r="J411" s="2571"/>
      <c r="K411" s="2571"/>
      <c r="L411" s="2571"/>
      <c r="M411" s="2571"/>
      <c r="N411" s="2571"/>
      <c r="O411" s="2571"/>
      <c r="P411" s="2571"/>
      <c r="Q411" s="2571"/>
      <c r="R411" s="2571"/>
      <c r="S411" s="2571"/>
      <c r="T411" s="2571"/>
      <c r="U411" s="2571"/>
      <c r="V411" s="2571"/>
      <c r="W411" s="2571"/>
      <c r="X411" s="2571"/>
      <c r="Y411" s="2571"/>
      <c r="Z411" s="2571"/>
    </row>
    <row r="412" spans="1:26" ht="16.5" customHeight="1">
      <c r="A412" s="2571"/>
      <c r="B412" s="2571"/>
      <c r="C412" s="2571"/>
      <c r="D412" s="73"/>
      <c r="E412" s="73"/>
      <c r="F412" s="2629"/>
      <c r="G412" s="2571"/>
      <c r="H412" s="2571"/>
      <c r="I412" s="2571"/>
      <c r="J412" s="2571"/>
      <c r="K412" s="2571"/>
      <c r="L412" s="2571"/>
      <c r="M412" s="2571"/>
      <c r="N412" s="2571"/>
      <c r="O412" s="2571"/>
      <c r="P412" s="2571"/>
      <c r="Q412" s="2571"/>
      <c r="R412" s="2571"/>
      <c r="S412" s="2571"/>
      <c r="T412" s="2571"/>
      <c r="U412" s="2571"/>
      <c r="V412" s="2571"/>
      <c r="W412" s="2571"/>
      <c r="X412" s="2571"/>
      <c r="Y412" s="2571"/>
      <c r="Z412" s="2571"/>
    </row>
    <row r="413" spans="1:26" ht="16.5" customHeight="1">
      <c r="A413" s="2571"/>
      <c r="B413" s="2571"/>
      <c r="C413" s="2571"/>
      <c r="D413" s="73"/>
      <c r="E413" s="73"/>
      <c r="F413" s="2629"/>
      <c r="G413" s="2571"/>
      <c r="H413" s="2571"/>
      <c r="I413" s="2571"/>
      <c r="J413" s="2571"/>
      <c r="K413" s="2571"/>
      <c r="L413" s="2571"/>
      <c r="M413" s="2571"/>
      <c r="N413" s="2571"/>
      <c r="O413" s="2571"/>
      <c r="P413" s="2571"/>
      <c r="Q413" s="2571"/>
      <c r="R413" s="2571"/>
      <c r="S413" s="2571"/>
      <c r="T413" s="2571"/>
      <c r="U413" s="2571"/>
      <c r="V413" s="2571"/>
      <c r="W413" s="2571"/>
      <c r="X413" s="2571"/>
      <c r="Y413" s="2571"/>
      <c r="Z413" s="2571"/>
    </row>
    <row r="414" spans="1:26" ht="16.5" customHeight="1">
      <c r="A414" s="2571"/>
      <c r="B414" s="2571"/>
      <c r="C414" s="2571"/>
      <c r="D414" s="73"/>
      <c r="E414" s="73"/>
      <c r="F414" s="2629"/>
      <c r="G414" s="2571"/>
      <c r="H414" s="2571"/>
      <c r="I414" s="2571"/>
      <c r="J414" s="2571"/>
      <c r="K414" s="2571"/>
      <c r="L414" s="2571"/>
      <c r="M414" s="2571"/>
      <c r="N414" s="2571"/>
      <c r="O414" s="2571"/>
      <c r="P414" s="2571"/>
      <c r="Q414" s="2571"/>
      <c r="R414" s="2571"/>
      <c r="S414" s="2571"/>
      <c r="T414" s="2571"/>
      <c r="U414" s="2571"/>
      <c r="V414" s="2571"/>
      <c r="W414" s="2571"/>
      <c r="X414" s="2571"/>
      <c r="Y414" s="2571"/>
      <c r="Z414" s="2571"/>
    </row>
    <row r="415" spans="1:26" ht="16.5" customHeight="1">
      <c r="A415" s="2571"/>
      <c r="B415" s="2571"/>
      <c r="C415" s="2571"/>
      <c r="D415" s="73"/>
      <c r="E415" s="73"/>
      <c r="F415" s="2629"/>
      <c r="G415" s="2571"/>
      <c r="H415" s="2571"/>
      <c r="I415" s="2571"/>
      <c r="J415" s="2571"/>
      <c r="K415" s="2571"/>
      <c r="L415" s="2571"/>
      <c r="M415" s="2571"/>
      <c r="N415" s="2571"/>
      <c r="O415" s="2571"/>
      <c r="P415" s="2571"/>
      <c r="Q415" s="2571"/>
      <c r="R415" s="2571"/>
      <c r="S415" s="2571"/>
      <c r="T415" s="2571"/>
      <c r="U415" s="2571"/>
      <c r="V415" s="2571"/>
      <c r="W415" s="2571"/>
      <c r="X415" s="2571"/>
      <c r="Y415" s="2571"/>
      <c r="Z415" s="2571"/>
    </row>
    <row r="416" spans="1:26" ht="16.5" customHeight="1">
      <c r="A416" s="2571"/>
      <c r="B416" s="2571"/>
      <c r="C416" s="2571"/>
      <c r="D416" s="73"/>
      <c r="E416" s="73"/>
      <c r="F416" s="2629"/>
      <c r="G416" s="2571"/>
      <c r="H416" s="2571"/>
      <c r="I416" s="2571"/>
      <c r="J416" s="2571"/>
      <c r="K416" s="2571"/>
      <c r="L416" s="2571"/>
      <c r="M416" s="2571"/>
      <c r="N416" s="2571"/>
      <c r="O416" s="2571"/>
      <c r="P416" s="2571"/>
      <c r="Q416" s="2571"/>
      <c r="R416" s="2571"/>
      <c r="S416" s="2571"/>
      <c r="T416" s="2571"/>
      <c r="U416" s="2571"/>
      <c r="V416" s="2571"/>
      <c r="W416" s="2571"/>
      <c r="X416" s="2571"/>
      <c r="Y416" s="2571"/>
      <c r="Z416" s="2571"/>
    </row>
    <row r="417" spans="1:26" ht="16.5" customHeight="1">
      <c r="A417" s="2571"/>
      <c r="B417" s="2571"/>
      <c r="C417" s="2571"/>
      <c r="D417" s="73"/>
      <c r="E417" s="73"/>
      <c r="F417" s="2629"/>
      <c r="G417" s="2571"/>
      <c r="H417" s="2571"/>
      <c r="I417" s="2571"/>
      <c r="J417" s="2571"/>
      <c r="K417" s="2571"/>
      <c r="L417" s="2571"/>
      <c r="M417" s="2571"/>
      <c r="N417" s="2571"/>
      <c r="O417" s="2571"/>
      <c r="P417" s="2571"/>
      <c r="Q417" s="2571"/>
      <c r="R417" s="2571"/>
      <c r="S417" s="2571"/>
      <c r="T417" s="2571"/>
      <c r="U417" s="2571"/>
      <c r="V417" s="2571"/>
      <c r="W417" s="2571"/>
      <c r="X417" s="2571"/>
      <c r="Y417" s="2571"/>
      <c r="Z417" s="2571"/>
    </row>
    <row r="418" spans="1:26" ht="16.5" customHeight="1">
      <c r="A418" s="2571"/>
      <c r="B418" s="2571"/>
      <c r="C418" s="2571"/>
      <c r="D418" s="73"/>
      <c r="E418" s="73"/>
      <c r="F418" s="2629"/>
      <c r="G418" s="2571"/>
      <c r="H418" s="2571"/>
      <c r="I418" s="2571"/>
      <c r="J418" s="2571"/>
      <c r="K418" s="2571"/>
      <c r="L418" s="2571"/>
      <c r="M418" s="2571"/>
      <c r="N418" s="2571"/>
      <c r="O418" s="2571"/>
      <c r="P418" s="2571"/>
      <c r="Q418" s="2571"/>
      <c r="R418" s="2571"/>
      <c r="S418" s="2571"/>
      <c r="T418" s="2571"/>
      <c r="U418" s="2571"/>
      <c r="V418" s="2571"/>
      <c r="W418" s="2571"/>
      <c r="X418" s="2571"/>
      <c r="Y418" s="2571"/>
      <c r="Z418" s="2571"/>
    </row>
    <row r="419" spans="1:26" ht="16.5" customHeight="1">
      <c r="A419" s="2571"/>
      <c r="B419" s="2571"/>
      <c r="C419" s="2571"/>
      <c r="D419" s="73"/>
      <c r="E419" s="73"/>
      <c r="F419" s="2629"/>
      <c r="G419" s="2571"/>
      <c r="H419" s="2571"/>
      <c r="I419" s="2571"/>
      <c r="J419" s="2571"/>
      <c r="K419" s="2571"/>
      <c r="L419" s="2571"/>
      <c r="M419" s="2571"/>
      <c r="N419" s="2571"/>
      <c r="O419" s="2571"/>
      <c r="P419" s="2571"/>
      <c r="Q419" s="2571"/>
      <c r="R419" s="2571"/>
      <c r="S419" s="2571"/>
      <c r="T419" s="2571"/>
      <c r="U419" s="2571"/>
      <c r="V419" s="2571"/>
      <c r="W419" s="2571"/>
      <c r="X419" s="2571"/>
      <c r="Y419" s="2571"/>
      <c r="Z419" s="2571"/>
    </row>
    <row r="420" spans="1:26" ht="16.5" customHeight="1">
      <c r="A420" s="2571"/>
      <c r="B420" s="2571"/>
      <c r="C420" s="2571"/>
      <c r="D420" s="73"/>
      <c r="E420" s="73"/>
      <c r="F420" s="2629"/>
      <c r="G420" s="2571"/>
      <c r="H420" s="2571"/>
      <c r="I420" s="2571"/>
      <c r="J420" s="2571"/>
      <c r="K420" s="2571"/>
      <c r="L420" s="2571"/>
      <c r="M420" s="2571"/>
      <c r="N420" s="2571"/>
      <c r="O420" s="2571"/>
      <c r="P420" s="2571"/>
      <c r="Q420" s="2571"/>
      <c r="R420" s="2571"/>
      <c r="S420" s="2571"/>
      <c r="T420" s="2571"/>
      <c r="U420" s="2571"/>
      <c r="V420" s="2571"/>
      <c r="W420" s="2571"/>
      <c r="X420" s="2571"/>
      <c r="Y420" s="2571"/>
      <c r="Z420" s="2571"/>
    </row>
    <row r="421" spans="1:26" ht="16.5" customHeight="1">
      <c r="A421" s="2571"/>
      <c r="B421" s="2571"/>
      <c r="C421" s="2571"/>
      <c r="D421" s="73"/>
      <c r="E421" s="73"/>
      <c r="F421" s="2629"/>
      <c r="G421" s="2571"/>
      <c r="H421" s="2571"/>
      <c r="I421" s="2571"/>
      <c r="J421" s="2571"/>
      <c r="K421" s="2571"/>
      <c r="L421" s="2571"/>
      <c r="M421" s="2571"/>
      <c r="N421" s="2571"/>
      <c r="O421" s="2571"/>
      <c r="P421" s="2571"/>
      <c r="Q421" s="2571"/>
      <c r="R421" s="2571"/>
      <c r="S421" s="2571"/>
      <c r="T421" s="2571"/>
      <c r="U421" s="2571"/>
      <c r="V421" s="2571"/>
      <c r="W421" s="2571"/>
      <c r="X421" s="2571"/>
      <c r="Y421" s="2571"/>
      <c r="Z421" s="2571"/>
    </row>
    <row r="422" spans="1:26" ht="16.5" customHeight="1">
      <c r="A422" s="2571"/>
      <c r="B422" s="2571"/>
      <c r="C422" s="2571"/>
      <c r="D422" s="73"/>
      <c r="E422" s="73"/>
      <c r="F422" s="2629"/>
      <c r="G422" s="2571"/>
      <c r="H422" s="2571"/>
      <c r="I422" s="2571"/>
      <c r="J422" s="2571"/>
      <c r="K422" s="2571"/>
      <c r="L422" s="2571"/>
      <c r="M422" s="2571"/>
      <c r="N422" s="2571"/>
      <c r="O422" s="2571"/>
      <c r="P422" s="2571"/>
      <c r="Q422" s="2571"/>
      <c r="R422" s="2571"/>
      <c r="S422" s="2571"/>
      <c r="T422" s="2571"/>
      <c r="U422" s="2571"/>
      <c r="V422" s="2571"/>
      <c r="W422" s="2571"/>
      <c r="X422" s="2571"/>
      <c r="Y422" s="2571"/>
      <c r="Z422" s="2571"/>
    </row>
    <row r="423" spans="1:26" ht="16.5" customHeight="1">
      <c r="A423" s="2571"/>
      <c r="B423" s="2571"/>
      <c r="C423" s="2571"/>
      <c r="D423" s="73"/>
      <c r="E423" s="73"/>
      <c r="F423" s="2629"/>
      <c r="G423" s="2571"/>
      <c r="H423" s="2571"/>
      <c r="I423" s="2571"/>
      <c r="J423" s="2571"/>
      <c r="K423" s="2571"/>
      <c r="L423" s="2571"/>
      <c r="M423" s="2571"/>
      <c r="N423" s="2571"/>
      <c r="O423" s="2571"/>
      <c r="P423" s="2571"/>
      <c r="Q423" s="2571"/>
      <c r="R423" s="2571"/>
      <c r="S423" s="2571"/>
      <c r="T423" s="2571"/>
      <c r="U423" s="2571"/>
      <c r="V423" s="2571"/>
      <c r="W423" s="2571"/>
      <c r="X423" s="2571"/>
      <c r="Y423" s="2571"/>
      <c r="Z423" s="2571"/>
    </row>
    <row r="424" spans="1:26" ht="16.5" customHeight="1">
      <c r="A424" s="2571"/>
      <c r="B424" s="2571"/>
      <c r="C424" s="2571"/>
      <c r="D424" s="73"/>
      <c r="E424" s="73"/>
      <c r="F424" s="2629"/>
      <c r="G424" s="2571"/>
      <c r="H424" s="2571"/>
      <c r="I424" s="2571"/>
      <c r="J424" s="2571"/>
      <c r="K424" s="2571"/>
      <c r="L424" s="2571"/>
      <c r="M424" s="2571"/>
      <c r="N424" s="2571"/>
      <c r="O424" s="2571"/>
      <c r="P424" s="2571"/>
      <c r="Q424" s="2571"/>
      <c r="R424" s="2571"/>
      <c r="S424" s="2571"/>
      <c r="T424" s="2571"/>
      <c r="U424" s="2571"/>
      <c r="V424" s="2571"/>
      <c r="W424" s="2571"/>
      <c r="X424" s="2571"/>
      <c r="Y424" s="2571"/>
      <c r="Z424" s="2571"/>
    </row>
    <row r="425" spans="1:26" ht="16.5" customHeight="1">
      <c r="A425" s="2571"/>
      <c r="B425" s="2571"/>
      <c r="C425" s="2571"/>
      <c r="D425" s="73"/>
      <c r="E425" s="73"/>
      <c r="F425" s="2629"/>
      <c r="G425" s="2571"/>
      <c r="H425" s="2571"/>
      <c r="I425" s="2571"/>
      <c r="J425" s="2571"/>
      <c r="K425" s="2571"/>
      <c r="L425" s="2571"/>
      <c r="M425" s="2571"/>
      <c r="N425" s="2571"/>
      <c r="O425" s="2571"/>
      <c r="P425" s="2571"/>
      <c r="Q425" s="2571"/>
      <c r="R425" s="2571"/>
      <c r="S425" s="2571"/>
      <c r="T425" s="2571"/>
      <c r="U425" s="2571"/>
      <c r="V425" s="2571"/>
      <c r="W425" s="2571"/>
      <c r="X425" s="2571"/>
      <c r="Y425" s="2571"/>
      <c r="Z425" s="2571"/>
    </row>
    <row r="426" spans="1:26" ht="16.5" customHeight="1">
      <c r="A426" s="2571"/>
      <c r="B426" s="2571"/>
      <c r="C426" s="2571"/>
      <c r="D426" s="73"/>
      <c r="E426" s="73"/>
      <c r="F426" s="2629"/>
      <c r="G426" s="2571"/>
      <c r="H426" s="2571"/>
      <c r="I426" s="2571"/>
      <c r="J426" s="2571"/>
      <c r="K426" s="2571"/>
      <c r="L426" s="2571"/>
      <c r="M426" s="2571"/>
      <c r="N426" s="2571"/>
      <c r="O426" s="2571"/>
      <c r="P426" s="2571"/>
      <c r="Q426" s="2571"/>
      <c r="R426" s="2571"/>
      <c r="S426" s="2571"/>
      <c r="T426" s="2571"/>
      <c r="U426" s="2571"/>
      <c r="V426" s="2571"/>
      <c r="W426" s="2571"/>
      <c r="X426" s="2571"/>
      <c r="Y426" s="2571"/>
      <c r="Z426" s="2571"/>
    </row>
    <row r="427" spans="1:26" ht="16.5" customHeight="1">
      <c r="A427" s="2571"/>
      <c r="B427" s="2571"/>
      <c r="C427" s="2571"/>
      <c r="D427" s="73"/>
      <c r="E427" s="73"/>
      <c r="F427" s="2629"/>
      <c r="G427" s="2571"/>
      <c r="H427" s="2571"/>
      <c r="I427" s="2571"/>
      <c r="J427" s="2571"/>
      <c r="K427" s="2571"/>
      <c r="L427" s="2571"/>
      <c r="M427" s="2571"/>
      <c r="N427" s="2571"/>
      <c r="O427" s="2571"/>
      <c r="P427" s="2571"/>
      <c r="Q427" s="2571"/>
      <c r="R427" s="2571"/>
      <c r="S427" s="2571"/>
      <c r="T427" s="2571"/>
      <c r="U427" s="2571"/>
      <c r="V427" s="2571"/>
      <c r="W427" s="2571"/>
      <c r="X427" s="2571"/>
      <c r="Y427" s="2571"/>
      <c r="Z427" s="2571"/>
    </row>
    <row r="428" spans="1:26" ht="16.5" customHeight="1">
      <c r="A428" s="2571"/>
      <c r="B428" s="2571"/>
      <c r="C428" s="2571"/>
      <c r="D428" s="73"/>
      <c r="E428" s="73"/>
      <c r="F428" s="2629"/>
      <c r="G428" s="2571"/>
      <c r="H428" s="2571"/>
      <c r="I428" s="2571"/>
      <c r="J428" s="2571"/>
      <c r="K428" s="2571"/>
      <c r="L428" s="2571"/>
      <c r="M428" s="2571"/>
      <c r="N428" s="2571"/>
      <c r="O428" s="2571"/>
      <c r="P428" s="2571"/>
      <c r="Q428" s="2571"/>
      <c r="R428" s="2571"/>
      <c r="S428" s="2571"/>
      <c r="T428" s="2571"/>
      <c r="U428" s="2571"/>
      <c r="V428" s="2571"/>
      <c r="W428" s="2571"/>
      <c r="X428" s="2571"/>
      <c r="Y428" s="2571"/>
      <c r="Z428" s="2571"/>
    </row>
    <row r="429" spans="1:26" ht="16.5" customHeight="1">
      <c r="A429" s="2571"/>
      <c r="B429" s="2571"/>
      <c r="C429" s="2571"/>
      <c r="D429" s="73"/>
      <c r="E429" s="73"/>
      <c r="F429" s="2629"/>
      <c r="G429" s="2571"/>
      <c r="H429" s="2571"/>
      <c r="I429" s="2571"/>
      <c r="J429" s="2571"/>
      <c r="K429" s="2571"/>
      <c r="L429" s="2571"/>
      <c r="M429" s="2571"/>
      <c r="N429" s="2571"/>
      <c r="O429" s="2571"/>
      <c r="P429" s="2571"/>
      <c r="Q429" s="2571"/>
      <c r="R429" s="2571"/>
      <c r="S429" s="2571"/>
      <c r="T429" s="2571"/>
      <c r="U429" s="2571"/>
      <c r="V429" s="2571"/>
      <c r="W429" s="2571"/>
      <c r="X429" s="2571"/>
      <c r="Y429" s="2571"/>
      <c r="Z429" s="2571"/>
    </row>
    <row r="430" spans="1:26" ht="16.5" customHeight="1">
      <c r="A430" s="2571"/>
      <c r="B430" s="2571"/>
      <c r="C430" s="2571"/>
      <c r="D430" s="73"/>
      <c r="E430" s="73"/>
      <c r="F430" s="2629"/>
      <c r="G430" s="2571"/>
      <c r="H430" s="2571"/>
      <c r="I430" s="2571"/>
      <c r="J430" s="2571"/>
      <c r="K430" s="2571"/>
      <c r="L430" s="2571"/>
      <c r="M430" s="2571"/>
      <c r="N430" s="2571"/>
      <c r="O430" s="2571"/>
      <c r="P430" s="2571"/>
      <c r="Q430" s="2571"/>
      <c r="R430" s="2571"/>
      <c r="S430" s="2571"/>
      <c r="T430" s="2571"/>
      <c r="U430" s="2571"/>
      <c r="V430" s="2571"/>
      <c r="W430" s="2571"/>
      <c r="X430" s="2571"/>
      <c r="Y430" s="2571"/>
      <c r="Z430" s="2571"/>
    </row>
    <row r="431" spans="1:26" ht="16.5" customHeight="1">
      <c r="A431" s="2571"/>
      <c r="B431" s="2571"/>
      <c r="C431" s="2571"/>
      <c r="D431" s="73"/>
      <c r="E431" s="73"/>
      <c r="F431" s="2629"/>
      <c r="G431" s="2571"/>
      <c r="H431" s="2571"/>
      <c r="I431" s="2571"/>
      <c r="J431" s="2571"/>
      <c r="K431" s="2571"/>
      <c r="L431" s="2571"/>
      <c r="M431" s="2571"/>
      <c r="N431" s="2571"/>
      <c r="O431" s="2571"/>
      <c r="P431" s="2571"/>
      <c r="Q431" s="2571"/>
      <c r="R431" s="2571"/>
      <c r="S431" s="2571"/>
      <c r="T431" s="2571"/>
      <c r="U431" s="2571"/>
      <c r="V431" s="2571"/>
      <c r="W431" s="2571"/>
      <c r="X431" s="2571"/>
      <c r="Y431" s="2571"/>
      <c r="Z431" s="2571"/>
    </row>
    <row r="432" spans="1:26" ht="16.5" customHeight="1">
      <c r="A432" s="2571"/>
      <c r="B432" s="2571"/>
      <c r="C432" s="2571"/>
      <c r="D432" s="73"/>
      <c r="E432" s="73"/>
      <c r="F432" s="2629"/>
      <c r="G432" s="2571"/>
      <c r="H432" s="2571"/>
      <c r="I432" s="2571"/>
      <c r="J432" s="2571"/>
      <c r="K432" s="2571"/>
      <c r="L432" s="2571"/>
      <c r="M432" s="2571"/>
      <c r="N432" s="2571"/>
      <c r="O432" s="2571"/>
      <c r="P432" s="2571"/>
      <c r="Q432" s="2571"/>
      <c r="R432" s="2571"/>
      <c r="S432" s="2571"/>
      <c r="T432" s="2571"/>
      <c r="U432" s="2571"/>
      <c r="V432" s="2571"/>
      <c r="W432" s="2571"/>
      <c r="X432" s="2571"/>
      <c r="Y432" s="2571"/>
      <c r="Z432" s="2571"/>
    </row>
    <row r="433" spans="1:26" ht="16.5" customHeight="1">
      <c r="A433" s="2571"/>
      <c r="B433" s="2571"/>
      <c r="C433" s="2571"/>
      <c r="D433" s="73"/>
      <c r="E433" s="73"/>
      <c r="F433" s="2629"/>
      <c r="G433" s="2571"/>
      <c r="H433" s="2571"/>
      <c r="I433" s="2571"/>
      <c r="J433" s="2571"/>
      <c r="K433" s="2571"/>
      <c r="L433" s="2571"/>
      <c r="M433" s="2571"/>
      <c r="N433" s="2571"/>
      <c r="O433" s="2571"/>
      <c r="P433" s="2571"/>
      <c r="Q433" s="2571"/>
      <c r="R433" s="2571"/>
      <c r="S433" s="2571"/>
      <c r="T433" s="2571"/>
      <c r="U433" s="2571"/>
      <c r="V433" s="2571"/>
      <c r="W433" s="2571"/>
      <c r="X433" s="2571"/>
      <c r="Y433" s="2571"/>
      <c r="Z433" s="2571"/>
    </row>
    <row r="434" spans="1:26" ht="16.5" customHeight="1">
      <c r="A434" s="2571"/>
      <c r="B434" s="2571"/>
      <c r="C434" s="2571"/>
      <c r="D434" s="73"/>
      <c r="E434" s="73"/>
      <c r="F434" s="2629"/>
      <c r="G434" s="2571"/>
      <c r="H434" s="2571"/>
      <c r="I434" s="2571"/>
      <c r="J434" s="2571"/>
      <c r="K434" s="2571"/>
      <c r="L434" s="2571"/>
      <c r="M434" s="2571"/>
      <c r="N434" s="2571"/>
      <c r="O434" s="2571"/>
      <c r="P434" s="2571"/>
      <c r="Q434" s="2571"/>
      <c r="R434" s="2571"/>
      <c r="S434" s="2571"/>
      <c r="T434" s="2571"/>
      <c r="U434" s="2571"/>
      <c r="V434" s="2571"/>
      <c r="W434" s="2571"/>
      <c r="X434" s="2571"/>
      <c r="Y434" s="2571"/>
      <c r="Z434" s="2571"/>
    </row>
    <row r="435" spans="1:26" ht="16.5" customHeight="1">
      <c r="A435" s="2571"/>
      <c r="B435" s="2571"/>
      <c r="C435" s="2571"/>
      <c r="D435" s="73"/>
      <c r="E435" s="73"/>
      <c r="F435" s="2629"/>
      <c r="G435" s="2571"/>
      <c r="H435" s="2571"/>
      <c r="I435" s="2571"/>
      <c r="J435" s="2571"/>
      <c r="K435" s="2571"/>
      <c r="L435" s="2571"/>
      <c r="M435" s="2571"/>
      <c r="N435" s="2571"/>
      <c r="O435" s="2571"/>
      <c r="P435" s="2571"/>
      <c r="Q435" s="2571"/>
      <c r="R435" s="2571"/>
      <c r="S435" s="2571"/>
      <c r="T435" s="2571"/>
      <c r="U435" s="2571"/>
      <c r="V435" s="2571"/>
      <c r="W435" s="2571"/>
      <c r="X435" s="2571"/>
      <c r="Y435" s="2571"/>
      <c r="Z435" s="2571"/>
    </row>
    <row r="436" spans="1:26" ht="16.5" customHeight="1">
      <c r="A436" s="2571"/>
      <c r="B436" s="2571"/>
      <c r="C436" s="2571"/>
      <c r="D436" s="73"/>
      <c r="E436" s="73"/>
      <c r="F436" s="2629"/>
      <c r="G436" s="2571"/>
      <c r="H436" s="2571"/>
      <c r="I436" s="2571"/>
      <c r="J436" s="2571"/>
      <c r="K436" s="2571"/>
      <c r="L436" s="2571"/>
      <c r="M436" s="2571"/>
      <c r="N436" s="2571"/>
      <c r="O436" s="2571"/>
      <c r="P436" s="2571"/>
      <c r="Q436" s="2571"/>
      <c r="R436" s="2571"/>
      <c r="S436" s="2571"/>
      <c r="T436" s="2571"/>
      <c r="U436" s="2571"/>
      <c r="V436" s="2571"/>
      <c r="W436" s="2571"/>
      <c r="X436" s="2571"/>
      <c r="Y436" s="2571"/>
      <c r="Z436" s="2571"/>
    </row>
    <row r="437" spans="1:26" ht="16.5" customHeight="1">
      <c r="A437" s="2571"/>
      <c r="B437" s="2571"/>
      <c r="C437" s="2571"/>
      <c r="D437" s="73"/>
      <c r="E437" s="73"/>
      <c r="F437" s="2629"/>
      <c r="G437" s="2571"/>
      <c r="H437" s="2571"/>
      <c r="I437" s="2571"/>
      <c r="J437" s="2571"/>
      <c r="K437" s="2571"/>
      <c r="L437" s="2571"/>
      <c r="M437" s="2571"/>
      <c r="N437" s="2571"/>
      <c r="O437" s="2571"/>
      <c r="P437" s="2571"/>
      <c r="Q437" s="2571"/>
      <c r="R437" s="2571"/>
      <c r="S437" s="2571"/>
      <c r="T437" s="2571"/>
      <c r="U437" s="2571"/>
      <c r="V437" s="2571"/>
      <c r="W437" s="2571"/>
      <c r="X437" s="2571"/>
      <c r="Y437" s="2571"/>
      <c r="Z437" s="2571"/>
    </row>
    <row r="438" spans="1:26" ht="16.5" customHeight="1">
      <c r="A438" s="2571"/>
      <c r="B438" s="2571"/>
      <c r="C438" s="2571"/>
      <c r="D438" s="73"/>
      <c r="E438" s="73"/>
      <c r="F438" s="2629"/>
      <c r="G438" s="2571"/>
      <c r="H438" s="2571"/>
      <c r="I438" s="2571"/>
      <c r="J438" s="2571"/>
      <c r="K438" s="2571"/>
      <c r="L438" s="2571"/>
      <c r="M438" s="2571"/>
      <c r="N438" s="2571"/>
      <c r="O438" s="2571"/>
      <c r="P438" s="2571"/>
      <c r="Q438" s="2571"/>
      <c r="R438" s="2571"/>
      <c r="S438" s="2571"/>
      <c r="T438" s="2571"/>
      <c r="U438" s="2571"/>
      <c r="V438" s="2571"/>
      <c r="W438" s="2571"/>
      <c r="X438" s="2571"/>
      <c r="Y438" s="2571"/>
      <c r="Z438" s="2571"/>
    </row>
    <row r="439" spans="1:26" ht="16.5" customHeight="1">
      <c r="A439" s="2571"/>
      <c r="B439" s="2571"/>
      <c r="C439" s="2571"/>
      <c r="D439" s="73"/>
      <c r="E439" s="73"/>
      <c r="F439" s="2629"/>
      <c r="G439" s="2571"/>
      <c r="H439" s="2571"/>
      <c r="I439" s="2571"/>
      <c r="J439" s="2571"/>
      <c r="K439" s="2571"/>
      <c r="L439" s="2571"/>
      <c r="M439" s="2571"/>
      <c r="N439" s="2571"/>
      <c r="O439" s="2571"/>
      <c r="P439" s="2571"/>
      <c r="Q439" s="2571"/>
      <c r="R439" s="2571"/>
      <c r="S439" s="2571"/>
      <c r="T439" s="2571"/>
      <c r="U439" s="2571"/>
      <c r="V439" s="2571"/>
      <c r="W439" s="2571"/>
      <c r="X439" s="2571"/>
      <c r="Y439" s="2571"/>
      <c r="Z439" s="2571"/>
    </row>
    <row r="440" spans="1:26" ht="16.5" customHeight="1">
      <c r="A440" s="2571"/>
      <c r="B440" s="2571"/>
      <c r="C440" s="2571"/>
      <c r="D440" s="73"/>
      <c r="E440" s="73"/>
      <c r="F440" s="2629"/>
      <c r="G440" s="2571"/>
      <c r="H440" s="2571"/>
      <c r="I440" s="2571"/>
      <c r="J440" s="2571"/>
      <c r="K440" s="2571"/>
      <c r="L440" s="2571"/>
      <c r="M440" s="2571"/>
      <c r="N440" s="2571"/>
      <c r="O440" s="2571"/>
      <c r="P440" s="2571"/>
      <c r="Q440" s="2571"/>
      <c r="R440" s="2571"/>
      <c r="S440" s="2571"/>
      <c r="T440" s="2571"/>
      <c r="U440" s="2571"/>
      <c r="V440" s="2571"/>
      <c r="W440" s="2571"/>
      <c r="X440" s="2571"/>
      <c r="Y440" s="2571"/>
      <c r="Z440" s="2571"/>
    </row>
    <row r="441" spans="1:26" ht="16.5" customHeight="1">
      <c r="A441" s="2571"/>
      <c r="B441" s="2571"/>
      <c r="C441" s="2571"/>
      <c r="D441" s="73"/>
      <c r="E441" s="73"/>
      <c r="F441" s="2629"/>
      <c r="G441" s="2571"/>
      <c r="H441" s="2571"/>
      <c r="I441" s="2571"/>
      <c r="J441" s="2571"/>
      <c r="K441" s="2571"/>
      <c r="L441" s="2571"/>
      <c r="M441" s="2571"/>
      <c r="N441" s="2571"/>
      <c r="O441" s="2571"/>
      <c r="P441" s="2571"/>
      <c r="Q441" s="2571"/>
      <c r="R441" s="2571"/>
      <c r="S441" s="2571"/>
      <c r="T441" s="2571"/>
      <c r="U441" s="2571"/>
      <c r="V441" s="2571"/>
      <c r="W441" s="2571"/>
      <c r="X441" s="2571"/>
      <c r="Y441" s="2571"/>
      <c r="Z441" s="2571"/>
    </row>
    <row r="442" spans="1:26" ht="16.5" customHeight="1">
      <c r="A442" s="2571"/>
      <c r="B442" s="2571"/>
      <c r="C442" s="2571"/>
      <c r="D442" s="73"/>
      <c r="E442" s="73"/>
      <c r="F442" s="2629"/>
      <c r="G442" s="2571"/>
      <c r="H442" s="2571"/>
      <c r="I442" s="2571"/>
      <c r="J442" s="2571"/>
      <c r="K442" s="2571"/>
      <c r="L442" s="2571"/>
      <c r="M442" s="2571"/>
      <c r="N442" s="2571"/>
      <c r="O442" s="2571"/>
      <c r="P442" s="2571"/>
      <c r="Q442" s="2571"/>
      <c r="R442" s="2571"/>
      <c r="S442" s="2571"/>
      <c r="T442" s="2571"/>
      <c r="U442" s="2571"/>
      <c r="V442" s="2571"/>
      <c r="W442" s="2571"/>
      <c r="X442" s="2571"/>
      <c r="Y442" s="2571"/>
      <c r="Z442" s="2571"/>
    </row>
    <row r="443" spans="1:26" ht="16.5" customHeight="1">
      <c r="A443" s="2571"/>
      <c r="B443" s="2571"/>
      <c r="C443" s="2571"/>
      <c r="D443" s="73"/>
      <c r="E443" s="73"/>
      <c r="F443" s="2629"/>
      <c r="G443" s="2571"/>
      <c r="H443" s="2571"/>
      <c r="I443" s="2571"/>
      <c r="J443" s="2571"/>
      <c r="K443" s="2571"/>
      <c r="L443" s="2571"/>
      <c r="M443" s="2571"/>
      <c r="N443" s="2571"/>
      <c r="O443" s="2571"/>
      <c r="P443" s="2571"/>
      <c r="Q443" s="2571"/>
      <c r="R443" s="2571"/>
      <c r="S443" s="2571"/>
      <c r="T443" s="2571"/>
      <c r="U443" s="2571"/>
      <c r="V443" s="2571"/>
      <c r="W443" s="2571"/>
      <c r="X443" s="2571"/>
      <c r="Y443" s="2571"/>
      <c r="Z443" s="2571"/>
    </row>
    <row r="444" spans="1:26" ht="16.5" customHeight="1">
      <c r="A444" s="2571"/>
      <c r="B444" s="2571"/>
      <c r="C444" s="2571"/>
      <c r="D444" s="73"/>
      <c r="E444" s="73"/>
      <c r="F444" s="2629"/>
      <c r="G444" s="2571"/>
      <c r="H444" s="2571"/>
      <c r="I444" s="2571"/>
      <c r="J444" s="2571"/>
      <c r="K444" s="2571"/>
      <c r="L444" s="2571"/>
      <c r="M444" s="2571"/>
      <c r="N444" s="2571"/>
      <c r="O444" s="2571"/>
      <c r="P444" s="2571"/>
      <c r="Q444" s="2571"/>
      <c r="R444" s="2571"/>
      <c r="S444" s="2571"/>
      <c r="T444" s="2571"/>
      <c r="U444" s="2571"/>
      <c r="V444" s="2571"/>
      <c r="W444" s="2571"/>
      <c r="X444" s="2571"/>
      <c r="Y444" s="2571"/>
      <c r="Z444" s="2571"/>
    </row>
    <row r="445" spans="1:26" ht="16.5" customHeight="1">
      <c r="A445" s="2571"/>
      <c r="B445" s="2571"/>
      <c r="C445" s="2571"/>
      <c r="D445" s="73"/>
      <c r="E445" s="73"/>
      <c r="F445" s="2629"/>
      <c r="G445" s="2571"/>
      <c r="H445" s="2571"/>
      <c r="I445" s="2571"/>
      <c r="J445" s="2571"/>
      <c r="K445" s="2571"/>
      <c r="L445" s="2571"/>
      <c r="M445" s="2571"/>
      <c r="N445" s="2571"/>
      <c r="O445" s="2571"/>
      <c r="P445" s="2571"/>
      <c r="Q445" s="2571"/>
      <c r="R445" s="2571"/>
      <c r="S445" s="2571"/>
      <c r="T445" s="2571"/>
      <c r="U445" s="2571"/>
      <c r="V445" s="2571"/>
      <c r="W445" s="2571"/>
      <c r="X445" s="2571"/>
      <c r="Y445" s="2571"/>
      <c r="Z445" s="2571"/>
    </row>
    <row r="446" spans="1:26" ht="16.5" customHeight="1">
      <c r="A446" s="2571"/>
      <c r="B446" s="2571"/>
      <c r="C446" s="2571"/>
      <c r="D446" s="73"/>
      <c r="E446" s="73"/>
      <c r="F446" s="2629"/>
      <c r="G446" s="2571"/>
      <c r="H446" s="2571"/>
      <c r="I446" s="2571"/>
      <c r="J446" s="2571"/>
      <c r="K446" s="2571"/>
      <c r="L446" s="2571"/>
      <c r="M446" s="2571"/>
      <c r="N446" s="2571"/>
      <c r="O446" s="2571"/>
      <c r="P446" s="2571"/>
      <c r="Q446" s="2571"/>
      <c r="R446" s="2571"/>
      <c r="S446" s="2571"/>
      <c r="T446" s="2571"/>
      <c r="U446" s="2571"/>
      <c r="V446" s="2571"/>
      <c r="W446" s="2571"/>
      <c r="X446" s="2571"/>
      <c r="Y446" s="2571"/>
      <c r="Z446" s="2571"/>
    </row>
    <row r="447" spans="1:26" ht="16.5" customHeight="1">
      <c r="A447" s="2571"/>
      <c r="B447" s="2571"/>
      <c r="C447" s="2571"/>
      <c r="D447" s="73"/>
      <c r="E447" s="73"/>
      <c r="F447" s="2629"/>
      <c r="G447" s="2571"/>
      <c r="H447" s="2571"/>
      <c r="I447" s="2571"/>
      <c r="J447" s="2571"/>
      <c r="K447" s="2571"/>
      <c r="L447" s="2571"/>
      <c r="M447" s="2571"/>
      <c r="N447" s="2571"/>
      <c r="O447" s="2571"/>
      <c r="P447" s="2571"/>
      <c r="Q447" s="2571"/>
      <c r="R447" s="2571"/>
      <c r="S447" s="2571"/>
      <c r="T447" s="2571"/>
      <c r="U447" s="2571"/>
      <c r="V447" s="2571"/>
      <c r="W447" s="2571"/>
      <c r="X447" s="2571"/>
      <c r="Y447" s="2571"/>
      <c r="Z447" s="2571"/>
    </row>
    <row r="448" spans="1:26" ht="16.5" customHeight="1">
      <c r="A448" s="2571"/>
      <c r="B448" s="2571"/>
      <c r="C448" s="2571"/>
      <c r="D448" s="73"/>
      <c r="E448" s="73"/>
      <c r="F448" s="2629"/>
      <c r="G448" s="2571"/>
      <c r="H448" s="2571"/>
      <c r="I448" s="2571"/>
      <c r="J448" s="2571"/>
      <c r="K448" s="2571"/>
      <c r="L448" s="2571"/>
      <c r="M448" s="2571"/>
      <c r="N448" s="2571"/>
      <c r="O448" s="2571"/>
      <c r="P448" s="2571"/>
      <c r="Q448" s="2571"/>
      <c r="R448" s="2571"/>
      <c r="S448" s="2571"/>
      <c r="T448" s="2571"/>
      <c r="U448" s="2571"/>
      <c r="V448" s="2571"/>
      <c r="W448" s="2571"/>
      <c r="X448" s="2571"/>
      <c r="Y448" s="2571"/>
      <c r="Z448" s="2571"/>
    </row>
    <row r="449" spans="1:26" ht="16.5" customHeight="1">
      <c r="A449" s="2571"/>
      <c r="B449" s="2571"/>
      <c r="C449" s="2571"/>
      <c r="D449" s="73"/>
      <c r="E449" s="73"/>
      <c r="F449" s="2629"/>
      <c r="G449" s="2571"/>
      <c r="H449" s="2571"/>
      <c r="I449" s="2571"/>
      <c r="J449" s="2571"/>
      <c r="K449" s="2571"/>
      <c r="L449" s="2571"/>
      <c r="M449" s="2571"/>
      <c r="N449" s="2571"/>
      <c r="O449" s="2571"/>
      <c r="P449" s="2571"/>
      <c r="Q449" s="2571"/>
      <c r="R449" s="2571"/>
      <c r="S449" s="2571"/>
      <c r="T449" s="2571"/>
      <c r="U449" s="2571"/>
      <c r="V449" s="2571"/>
      <c r="W449" s="2571"/>
      <c r="X449" s="2571"/>
      <c r="Y449" s="2571"/>
      <c r="Z449" s="2571"/>
    </row>
    <row r="450" spans="1:26" ht="16.5" customHeight="1">
      <c r="A450" s="2571"/>
      <c r="B450" s="2571"/>
      <c r="C450" s="2571"/>
      <c r="D450" s="73"/>
      <c r="E450" s="73"/>
      <c r="F450" s="2629"/>
      <c r="G450" s="2571"/>
      <c r="H450" s="2571"/>
      <c r="I450" s="2571"/>
      <c r="J450" s="2571"/>
      <c r="K450" s="2571"/>
      <c r="L450" s="2571"/>
      <c r="M450" s="2571"/>
      <c r="N450" s="2571"/>
      <c r="O450" s="2571"/>
      <c r="P450" s="2571"/>
      <c r="Q450" s="2571"/>
      <c r="R450" s="2571"/>
      <c r="S450" s="2571"/>
      <c r="T450" s="2571"/>
      <c r="U450" s="2571"/>
      <c r="V450" s="2571"/>
      <c r="W450" s="2571"/>
      <c r="X450" s="2571"/>
      <c r="Y450" s="2571"/>
      <c r="Z450" s="2571"/>
    </row>
    <row r="451" spans="1:26" ht="16.5" customHeight="1">
      <c r="A451" s="2571"/>
      <c r="B451" s="2571"/>
      <c r="C451" s="2571"/>
      <c r="D451" s="73"/>
      <c r="E451" s="73"/>
      <c r="F451" s="2629"/>
      <c r="G451" s="2571"/>
      <c r="H451" s="2571"/>
      <c r="I451" s="2571"/>
      <c r="J451" s="2571"/>
      <c r="K451" s="2571"/>
      <c r="L451" s="2571"/>
      <c r="M451" s="2571"/>
      <c r="N451" s="2571"/>
      <c r="O451" s="2571"/>
      <c r="P451" s="2571"/>
      <c r="Q451" s="2571"/>
      <c r="R451" s="2571"/>
      <c r="S451" s="2571"/>
      <c r="T451" s="2571"/>
      <c r="U451" s="2571"/>
      <c r="V451" s="2571"/>
      <c r="W451" s="2571"/>
      <c r="X451" s="2571"/>
      <c r="Y451" s="2571"/>
      <c r="Z451" s="2571"/>
    </row>
    <row r="452" spans="1:26" ht="16.5" customHeight="1">
      <c r="A452" s="2571"/>
      <c r="B452" s="2571"/>
      <c r="C452" s="2571"/>
      <c r="D452" s="73"/>
      <c r="E452" s="73"/>
      <c r="F452" s="2629"/>
      <c r="G452" s="2571"/>
      <c r="H452" s="2571"/>
      <c r="I452" s="2571"/>
      <c r="J452" s="2571"/>
      <c r="K452" s="2571"/>
      <c r="L452" s="2571"/>
      <c r="M452" s="2571"/>
      <c r="N452" s="2571"/>
      <c r="O452" s="2571"/>
      <c r="P452" s="2571"/>
      <c r="Q452" s="2571"/>
      <c r="R452" s="2571"/>
      <c r="S452" s="2571"/>
      <c r="T452" s="2571"/>
      <c r="U452" s="2571"/>
      <c r="V452" s="2571"/>
      <c r="W452" s="2571"/>
      <c r="X452" s="2571"/>
      <c r="Y452" s="2571"/>
      <c r="Z452" s="2571"/>
    </row>
    <row r="453" spans="1:26" ht="16.5" customHeight="1">
      <c r="A453" s="2571"/>
      <c r="B453" s="2571"/>
      <c r="C453" s="2571"/>
      <c r="D453" s="73"/>
      <c r="E453" s="73"/>
      <c r="F453" s="2629"/>
      <c r="G453" s="2571"/>
      <c r="H453" s="2571"/>
      <c r="I453" s="2571"/>
      <c r="J453" s="2571"/>
      <c r="K453" s="2571"/>
      <c r="L453" s="2571"/>
      <c r="M453" s="2571"/>
      <c r="N453" s="2571"/>
      <c r="O453" s="2571"/>
      <c r="P453" s="2571"/>
      <c r="Q453" s="2571"/>
      <c r="R453" s="2571"/>
      <c r="S453" s="2571"/>
      <c r="T453" s="2571"/>
      <c r="U453" s="2571"/>
      <c r="V453" s="2571"/>
      <c r="W453" s="2571"/>
      <c r="X453" s="2571"/>
      <c r="Y453" s="2571"/>
      <c r="Z453" s="2571"/>
    </row>
    <row r="454" spans="1:26" ht="16.5" customHeight="1">
      <c r="A454" s="2571"/>
      <c r="B454" s="2571"/>
      <c r="C454" s="2571"/>
      <c r="D454" s="73"/>
      <c r="E454" s="73"/>
      <c r="F454" s="2629"/>
      <c r="G454" s="2571"/>
      <c r="H454" s="2571"/>
      <c r="I454" s="2571"/>
      <c r="J454" s="2571"/>
      <c r="K454" s="2571"/>
      <c r="L454" s="2571"/>
      <c r="M454" s="2571"/>
      <c r="N454" s="2571"/>
      <c r="O454" s="2571"/>
      <c r="P454" s="2571"/>
      <c r="Q454" s="2571"/>
      <c r="R454" s="2571"/>
      <c r="S454" s="2571"/>
      <c r="T454" s="2571"/>
      <c r="U454" s="2571"/>
      <c r="V454" s="2571"/>
      <c r="W454" s="2571"/>
      <c r="X454" s="2571"/>
      <c r="Y454" s="2571"/>
      <c r="Z454" s="2571"/>
    </row>
    <row r="455" spans="1:26" ht="16.5" customHeight="1">
      <c r="A455" s="2571"/>
      <c r="B455" s="2571"/>
      <c r="C455" s="2571"/>
      <c r="D455" s="73"/>
      <c r="E455" s="73"/>
      <c r="F455" s="2629"/>
      <c r="G455" s="2571"/>
      <c r="H455" s="2571"/>
      <c r="I455" s="2571"/>
      <c r="J455" s="2571"/>
      <c r="K455" s="2571"/>
      <c r="L455" s="2571"/>
      <c r="M455" s="2571"/>
      <c r="N455" s="2571"/>
      <c r="O455" s="2571"/>
      <c r="P455" s="2571"/>
      <c r="Q455" s="2571"/>
      <c r="R455" s="2571"/>
      <c r="S455" s="2571"/>
      <c r="T455" s="2571"/>
      <c r="U455" s="2571"/>
      <c r="V455" s="2571"/>
      <c r="W455" s="2571"/>
      <c r="X455" s="2571"/>
      <c r="Y455" s="2571"/>
      <c r="Z455" s="2571"/>
    </row>
    <row r="456" spans="1:26" ht="16.5" customHeight="1">
      <c r="A456" s="2571"/>
      <c r="B456" s="2571"/>
      <c r="C456" s="2571"/>
      <c r="D456" s="73"/>
      <c r="E456" s="73"/>
      <c r="F456" s="2629"/>
      <c r="G456" s="2571"/>
      <c r="H456" s="2571"/>
      <c r="I456" s="2571"/>
      <c r="J456" s="2571"/>
      <c r="K456" s="2571"/>
      <c r="L456" s="2571"/>
      <c r="M456" s="2571"/>
      <c r="N456" s="2571"/>
      <c r="O456" s="2571"/>
      <c r="P456" s="2571"/>
      <c r="Q456" s="2571"/>
      <c r="R456" s="2571"/>
      <c r="S456" s="2571"/>
      <c r="T456" s="2571"/>
      <c r="U456" s="2571"/>
      <c r="V456" s="2571"/>
      <c r="W456" s="2571"/>
      <c r="X456" s="2571"/>
      <c r="Y456" s="2571"/>
      <c r="Z456" s="2571"/>
    </row>
    <row r="457" spans="1:26" ht="16.5" customHeight="1">
      <c r="A457" s="2571"/>
      <c r="B457" s="2571"/>
      <c r="C457" s="2571"/>
      <c r="D457" s="73"/>
      <c r="E457" s="73"/>
      <c r="F457" s="2629"/>
      <c r="G457" s="2571"/>
      <c r="H457" s="2571"/>
      <c r="I457" s="2571"/>
      <c r="J457" s="2571"/>
      <c r="K457" s="2571"/>
      <c r="L457" s="2571"/>
      <c r="M457" s="2571"/>
      <c r="N457" s="2571"/>
      <c r="O457" s="2571"/>
      <c r="P457" s="2571"/>
      <c r="Q457" s="2571"/>
      <c r="R457" s="2571"/>
      <c r="S457" s="2571"/>
      <c r="T457" s="2571"/>
      <c r="U457" s="2571"/>
      <c r="V457" s="2571"/>
      <c r="W457" s="2571"/>
      <c r="X457" s="2571"/>
      <c r="Y457" s="2571"/>
      <c r="Z457" s="2571"/>
    </row>
    <row r="458" spans="1:26" ht="16.5" customHeight="1">
      <c r="A458" s="2571"/>
      <c r="B458" s="2571"/>
      <c r="C458" s="2571"/>
      <c r="D458" s="73"/>
      <c r="E458" s="73"/>
      <c r="F458" s="2629"/>
      <c r="G458" s="2571"/>
      <c r="H458" s="2571"/>
      <c r="I458" s="2571"/>
      <c r="J458" s="2571"/>
      <c r="K458" s="2571"/>
      <c r="L458" s="2571"/>
      <c r="M458" s="2571"/>
      <c r="N458" s="2571"/>
      <c r="O458" s="2571"/>
      <c r="P458" s="2571"/>
      <c r="Q458" s="2571"/>
      <c r="R458" s="2571"/>
      <c r="S458" s="2571"/>
      <c r="T458" s="2571"/>
      <c r="U458" s="2571"/>
      <c r="V458" s="2571"/>
      <c r="W458" s="2571"/>
      <c r="X458" s="2571"/>
      <c r="Y458" s="2571"/>
      <c r="Z458" s="2571"/>
    </row>
    <row r="459" spans="1:26" ht="16.5" customHeight="1">
      <c r="A459" s="2571"/>
      <c r="B459" s="2571"/>
      <c r="C459" s="2571"/>
      <c r="D459" s="73"/>
      <c r="E459" s="73"/>
      <c r="F459" s="2629"/>
      <c r="G459" s="2571"/>
      <c r="H459" s="2571"/>
      <c r="I459" s="2571"/>
      <c r="J459" s="2571"/>
      <c r="K459" s="2571"/>
      <c r="L459" s="2571"/>
      <c r="M459" s="2571"/>
      <c r="N459" s="2571"/>
      <c r="O459" s="2571"/>
      <c r="P459" s="2571"/>
      <c r="Q459" s="2571"/>
      <c r="R459" s="2571"/>
      <c r="S459" s="2571"/>
      <c r="T459" s="2571"/>
      <c r="U459" s="2571"/>
      <c r="V459" s="2571"/>
      <c r="W459" s="2571"/>
      <c r="X459" s="2571"/>
      <c r="Y459" s="2571"/>
      <c r="Z459" s="2571"/>
    </row>
    <row r="460" spans="1:26" ht="16.5" customHeight="1">
      <c r="A460" s="2571"/>
      <c r="B460" s="2571"/>
      <c r="C460" s="2571"/>
      <c r="D460" s="73"/>
      <c r="E460" s="73"/>
      <c r="F460" s="2629"/>
      <c r="G460" s="2571"/>
      <c r="H460" s="2571"/>
      <c r="I460" s="2571"/>
      <c r="J460" s="2571"/>
      <c r="K460" s="2571"/>
      <c r="L460" s="2571"/>
      <c r="M460" s="2571"/>
      <c r="N460" s="2571"/>
      <c r="O460" s="2571"/>
      <c r="P460" s="2571"/>
      <c r="Q460" s="2571"/>
      <c r="R460" s="2571"/>
      <c r="S460" s="2571"/>
      <c r="T460" s="2571"/>
      <c r="U460" s="2571"/>
      <c r="V460" s="2571"/>
      <c r="W460" s="2571"/>
      <c r="X460" s="2571"/>
      <c r="Y460" s="2571"/>
      <c r="Z460" s="2571"/>
    </row>
    <row r="461" spans="1:26" ht="16.5" customHeight="1">
      <c r="A461" s="2571"/>
      <c r="B461" s="2571"/>
      <c r="C461" s="2571"/>
      <c r="D461" s="73"/>
      <c r="E461" s="73"/>
      <c r="F461" s="2629"/>
      <c r="G461" s="2571"/>
      <c r="H461" s="2571"/>
      <c r="I461" s="2571"/>
      <c r="J461" s="2571"/>
      <c r="K461" s="2571"/>
      <c r="L461" s="2571"/>
      <c r="M461" s="2571"/>
      <c r="N461" s="2571"/>
      <c r="O461" s="2571"/>
      <c r="P461" s="2571"/>
      <c r="Q461" s="2571"/>
      <c r="R461" s="2571"/>
      <c r="S461" s="2571"/>
      <c r="T461" s="2571"/>
      <c r="U461" s="2571"/>
      <c r="V461" s="2571"/>
      <c r="W461" s="2571"/>
      <c r="X461" s="2571"/>
      <c r="Y461" s="2571"/>
      <c r="Z461" s="2571"/>
    </row>
    <row r="462" spans="1:26" ht="16.5" customHeight="1">
      <c r="A462" s="2571"/>
      <c r="B462" s="2571"/>
      <c r="C462" s="2571"/>
      <c r="D462" s="73"/>
      <c r="E462" s="73"/>
      <c r="F462" s="2629"/>
      <c r="G462" s="2571"/>
      <c r="H462" s="2571"/>
      <c r="I462" s="2571"/>
      <c r="J462" s="2571"/>
      <c r="K462" s="2571"/>
      <c r="L462" s="2571"/>
      <c r="M462" s="2571"/>
      <c r="N462" s="2571"/>
      <c r="O462" s="2571"/>
      <c r="P462" s="2571"/>
      <c r="Q462" s="2571"/>
      <c r="R462" s="2571"/>
      <c r="S462" s="2571"/>
      <c r="T462" s="2571"/>
      <c r="U462" s="2571"/>
      <c r="V462" s="2571"/>
      <c r="W462" s="2571"/>
      <c r="X462" s="2571"/>
      <c r="Y462" s="2571"/>
      <c r="Z462" s="2571"/>
    </row>
    <row r="463" spans="1:26" ht="16.5" customHeight="1">
      <c r="A463" s="2571"/>
      <c r="B463" s="2571"/>
      <c r="C463" s="2571"/>
      <c r="D463" s="73"/>
      <c r="E463" s="73"/>
      <c r="F463" s="2629"/>
      <c r="G463" s="2571"/>
      <c r="H463" s="2571"/>
      <c r="I463" s="2571"/>
      <c r="J463" s="2571"/>
      <c r="K463" s="2571"/>
      <c r="L463" s="2571"/>
      <c r="M463" s="2571"/>
      <c r="N463" s="2571"/>
      <c r="O463" s="2571"/>
      <c r="P463" s="2571"/>
      <c r="Q463" s="2571"/>
      <c r="R463" s="2571"/>
      <c r="S463" s="2571"/>
      <c r="T463" s="2571"/>
      <c r="U463" s="2571"/>
      <c r="V463" s="2571"/>
      <c r="W463" s="2571"/>
      <c r="X463" s="2571"/>
      <c r="Y463" s="2571"/>
      <c r="Z463" s="2571"/>
    </row>
    <row r="464" spans="1:26" ht="16.5" customHeight="1">
      <c r="A464" s="2571"/>
      <c r="B464" s="2571"/>
      <c r="C464" s="2571"/>
      <c r="D464" s="73"/>
      <c r="E464" s="73"/>
      <c r="F464" s="2629"/>
      <c r="G464" s="2571"/>
      <c r="H464" s="2571"/>
      <c r="I464" s="2571"/>
      <c r="J464" s="2571"/>
      <c r="K464" s="2571"/>
      <c r="L464" s="2571"/>
      <c r="M464" s="2571"/>
      <c r="N464" s="2571"/>
      <c r="O464" s="2571"/>
      <c r="P464" s="2571"/>
      <c r="Q464" s="2571"/>
      <c r="R464" s="2571"/>
      <c r="S464" s="2571"/>
      <c r="T464" s="2571"/>
      <c r="U464" s="2571"/>
      <c r="V464" s="2571"/>
      <c r="W464" s="2571"/>
      <c r="X464" s="2571"/>
      <c r="Y464" s="2571"/>
      <c r="Z464" s="2571"/>
    </row>
    <row r="465" spans="1:26" ht="16.5" customHeight="1">
      <c r="A465" s="2571"/>
      <c r="B465" s="2571"/>
      <c r="C465" s="2571"/>
      <c r="D465" s="73"/>
      <c r="E465" s="73"/>
      <c r="F465" s="2629"/>
      <c r="G465" s="2571"/>
      <c r="H465" s="2571"/>
      <c r="I465" s="2571"/>
      <c r="J465" s="2571"/>
      <c r="K465" s="2571"/>
      <c r="L465" s="2571"/>
      <c r="M465" s="2571"/>
      <c r="N465" s="2571"/>
      <c r="O465" s="2571"/>
      <c r="P465" s="2571"/>
      <c r="Q465" s="2571"/>
      <c r="R465" s="2571"/>
      <c r="S465" s="2571"/>
      <c r="T465" s="2571"/>
      <c r="U465" s="2571"/>
      <c r="V465" s="2571"/>
      <c r="W465" s="2571"/>
      <c r="X465" s="2571"/>
      <c r="Y465" s="2571"/>
      <c r="Z465" s="2571"/>
    </row>
    <row r="466" spans="1:26" ht="16.5" customHeight="1">
      <c r="A466" s="2571"/>
      <c r="B466" s="2571"/>
      <c r="C466" s="2571"/>
      <c r="D466" s="73"/>
      <c r="E466" s="73"/>
      <c r="F466" s="2629"/>
      <c r="G466" s="2571"/>
      <c r="H466" s="2571"/>
      <c r="I466" s="2571"/>
      <c r="J466" s="2571"/>
      <c r="K466" s="2571"/>
      <c r="L466" s="2571"/>
      <c r="M466" s="2571"/>
      <c r="N466" s="2571"/>
      <c r="O466" s="2571"/>
      <c r="P466" s="2571"/>
      <c r="Q466" s="2571"/>
      <c r="R466" s="2571"/>
      <c r="S466" s="2571"/>
      <c r="T466" s="2571"/>
      <c r="U466" s="2571"/>
      <c r="V466" s="2571"/>
      <c r="W466" s="2571"/>
      <c r="X466" s="2571"/>
      <c r="Y466" s="2571"/>
      <c r="Z466" s="2571"/>
    </row>
    <row r="467" spans="1:26" ht="16.5" customHeight="1">
      <c r="A467" s="2571"/>
      <c r="B467" s="2571"/>
      <c r="C467" s="2571"/>
      <c r="D467" s="73"/>
      <c r="E467" s="73"/>
      <c r="F467" s="2629"/>
      <c r="G467" s="2571"/>
      <c r="H467" s="2571"/>
      <c r="I467" s="2571"/>
      <c r="J467" s="2571"/>
      <c r="K467" s="2571"/>
      <c r="L467" s="2571"/>
      <c r="M467" s="2571"/>
      <c r="N467" s="2571"/>
      <c r="O467" s="2571"/>
      <c r="P467" s="2571"/>
      <c r="Q467" s="2571"/>
      <c r="R467" s="2571"/>
      <c r="S467" s="2571"/>
      <c r="T467" s="2571"/>
      <c r="U467" s="2571"/>
      <c r="V467" s="2571"/>
      <c r="W467" s="2571"/>
      <c r="X467" s="2571"/>
      <c r="Y467" s="2571"/>
      <c r="Z467" s="2571"/>
    </row>
    <row r="468" spans="1:26" ht="16.5" customHeight="1">
      <c r="A468" s="2571"/>
      <c r="B468" s="2571"/>
      <c r="C468" s="2571"/>
      <c r="D468" s="73"/>
      <c r="E468" s="73"/>
      <c r="F468" s="2629"/>
      <c r="G468" s="2571"/>
      <c r="H468" s="2571"/>
      <c r="I468" s="2571"/>
      <c r="J468" s="2571"/>
      <c r="K468" s="2571"/>
      <c r="L468" s="2571"/>
      <c r="M468" s="2571"/>
      <c r="N468" s="2571"/>
      <c r="O468" s="2571"/>
      <c r="P468" s="2571"/>
      <c r="Q468" s="2571"/>
      <c r="R468" s="2571"/>
      <c r="S468" s="2571"/>
      <c r="T468" s="2571"/>
      <c r="U468" s="2571"/>
      <c r="V468" s="2571"/>
      <c r="W468" s="2571"/>
      <c r="X468" s="2571"/>
      <c r="Y468" s="2571"/>
      <c r="Z468" s="2571"/>
    </row>
    <row r="469" spans="1:26" ht="16.5" customHeight="1">
      <c r="A469" s="2571"/>
      <c r="B469" s="2571"/>
      <c r="C469" s="2571"/>
      <c r="D469" s="73"/>
      <c r="E469" s="73"/>
      <c r="F469" s="2629"/>
      <c r="G469" s="2571"/>
      <c r="H469" s="2571"/>
      <c r="I469" s="2571"/>
      <c r="J469" s="2571"/>
      <c r="K469" s="2571"/>
      <c r="L469" s="2571"/>
      <c r="M469" s="2571"/>
      <c r="N469" s="2571"/>
      <c r="O469" s="2571"/>
      <c r="P469" s="2571"/>
      <c r="Q469" s="2571"/>
      <c r="R469" s="2571"/>
      <c r="S469" s="2571"/>
      <c r="T469" s="2571"/>
      <c r="U469" s="2571"/>
      <c r="V469" s="2571"/>
      <c r="W469" s="2571"/>
      <c r="X469" s="2571"/>
      <c r="Y469" s="2571"/>
      <c r="Z469" s="2571"/>
    </row>
    <row r="470" spans="1:26" ht="16.5" customHeight="1">
      <c r="A470" s="2571"/>
      <c r="B470" s="2571"/>
      <c r="C470" s="2571"/>
      <c r="D470" s="73"/>
      <c r="E470" s="73"/>
      <c r="F470" s="2629"/>
      <c r="G470" s="2571"/>
      <c r="H470" s="2571"/>
      <c r="I470" s="2571"/>
      <c r="J470" s="2571"/>
      <c r="K470" s="2571"/>
      <c r="L470" s="2571"/>
      <c r="M470" s="2571"/>
      <c r="N470" s="2571"/>
      <c r="O470" s="2571"/>
      <c r="P470" s="2571"/>
      <c r="Q470" s="2571"/>
      <c r="R470" s="2571"/>
      <c r="S470" s="2571"/>
      <c r="T470" s="2571"/>
      <c r="U470" s="2571"/>
      <c r="V470" s="2571"/>
      <c r="W470" s="2571"/>
      <c r="X470" s="2571"/>
      <c r="Y470" s="2571"/>
      <c r="Z470" s="2571"/>
    </row>
    <row r="471" spans="1:26" ht="16.5" customHeight="1">
      <c r="A471" s="2571"/>
      <c r="B471" s="2571"/>
      <c r="C471" s="2571"/>
      <c r="D471" s="73"/>
      <c r="E471" s="73"/>
      <c r="F471" s="2629"/>
      <c r="G471" s="2571"/>
      <c r="H471" s="2571"/>
      <c r="I471" s="2571"/>
      <c r="J471" s="2571"/>
      <c r="K471" s="2571"/>
      <c r="L471" s="2571"/>
      <c r="M471" s="2571"/>
      <c r="N471" s="2571"/>
      <c r="O471" s="2571"/>
      <c r="P471" s="2571"/>
      <c r="Q471" s="2571"/>
      <c r="R471" s="2571"/>
      <c r="S471" s="2571"/>
      <c r="T471" s="2571"/>
      <c r="U471" s="2571"/>
      <c r="V471" s="2571"/>
      <c r="W471" s="2571"/>
      <c r="X471" s="2571"/>
      <c r="Y471" s="2571"/>
      <c r="Z471" s="2571"/>
    </row>
    <row r="472" spans="1:26" ht="16.5" customHeight="1">
      <c r="A472" s="2571"/>
      <c r="B472" s="2571"/>
      <c r="C472" s="2571"/>
      <c r="D472" s="73"/>
      <c r="E472" s="73"/>
      <c r="F472" s="2629"/>
      <c r="G472" s="2571"/>
      <c r="H472" s="2571"/>
      <c r="I472" s="2571"/>
      <c r="J472" s="2571"/>
      <c r="K472" s="2571"/>
      <c r="L472" s="2571"/>
      <c r="M472" s="2571"/>
      <c r="N472" s="2571"/>
      <c r="O472" s="2571"/>
      <c r="P472" s="2571"/>
      <c r="Q472" s="2571"/>
      <c r="R472" s="2571"/>
      <c r="S472" s="2571"/>
      <c r="T472" s="2571"/>
      <c r="U472" s="2571"/>
      <c r="V472" s="2571"/>
      <c r="W472" s="2571"/>
      <c r="X472" s="2571"/>
      <c r="Y472" s="2571"/>
      <c r="Z472" s="2571"/>
    </row>
    <row r="473" spans="1:26" ht="16.5" customHeight="1">
      <c r="A473" s="2571"/>
      <c r="B473" s="2571"/>
      <c r="C473" s="2571"/>
      <c r="D473" s="73"/>
      <c r="E473" s="73"/>
      <c r="F473" s="2629"/>
      <c r="G473" s="2571"/>
      <c r="H473" s="2571"/>
      <c r="I473" s="2571"/>
      <c r="J473" s="2571"/>
      <c r="K473" s="2571"/>
      <c r="L473" s="2571"/>
      <c r="M473" s="2571"/>
      <c r="N473" s="2571"/>
      <c r="O473" s="2571"/>
      <c r="P473" s="2571"/>
      <c r="Q473" s="2571"/>
      <c r="R473" s="2571"/>
      <c r="S473" s="2571"/>
      <c r="T473" s="2571"/>
      <c r="U473" s="2571"/>
      <c r="V473" s="2571"/>
      <c r="W473" s="2571"/>
      <c r="X473" s="2571"/>
      <c r="Y473" s="2571"/>
      <c r="Z473" s="2571"/>
    </row>
    <row r="474" spans="1:26" ht="16.5" customHeight="1">
      <c r="A474" s="2571"/>
      <c r="B474" s="2571"/>
      <c r="C474" s="2571"/>
      <c r="D474" s="73"/>
      <c r="E474" s="73"/>
      <c r="F474" s="2629"/>
      <c r="G474" s="2571"/>
      <c r="H474" s="2571"/>
      <c r="I474" s="2571"/>
      <c r="J474" s="2571"/>
      <c r="K474" s="2571"/>
      <c r="L474" s="2571"/>
      <c r="M474" s="2571"/>
      <c r="N474" s="2571"/>
      <c r="O474" s="2571"/>
      <c r="P474" s="2571"/>
      <c r="Q474" s="2571"/>
      <c r="R474" s="2571"/>
      <c r="S474" s="2571"/>
      <c r="T474" s="2571"/>
      <c r="U474" s="2571"/>
      <c r="V474" s="2571"/>
      <c r="W474" s="2571"/>
      <c r="X474" s="2571"/>
      <c r="Y474" s="2571"/>
      <c r="Z474" s="2571"/>
    </row>
    <row r="475" spans="1:26" ht="16.5" customHeight="1">
      <c r="A475" s="2571"/>
      <c r="B475" s="2571"/>
      <c r="C475" s="2571"/>
      <c r="D475" s="73"/>
      <c r="E475" s="73"/>
      <c r="F475" s="2629"/>
      <c r="G475" s="2571"/>
      <c r="H475" s="2571"/>
      <c r="I475" s="2571"/>
      <c r="J475" s="2571"/>
      <c r="K475" s="2571"/>
      <c r="L475" s="2571"/>
      <c r="M475" s="2571"/>
      <c r="N475" s="2571"/>
      <c r="O475" s="2571"/>
      <c r="P475" s="2571"/>
      <c r="Q475" s="2571"/>
      <c r="R475" s="2571"/>
      <c r="S475" s="2571"/>
      <c r="T475" s="2571"/>
      <c r="U475" s="2571"/>
      <c r="V475" s="2571"/>
      <c r="W475" s="2571"/>
      <c r="X475" s="2571"/>
      <c r="Y475" s="2571"/>
      <c r="Z475" s="2571"/>
    </row>
    <row r="476" spans="1:26" ht="16.5" customHeight="1">
      <c r="A476" s="2571"/>
      <c r="B476" s="2571"/>
      <c r="C476" s="2571"/>
      <c r="D476" s="73"/>
      <c r="E476" s="73"/>
      <c r="F476" s="2629"/>
      <c r="G476" s="2571"/>
      <c r="H476" s="2571"/>
      <c r="I476" s="2571"/>
      <c r="J476" s="2571"/>
      <c r="K476" s="2571"/>
      <c r="L476" s="2571"/>
      <c r="M476" s="2571"/>
      <c r="N476" s="2571"/>
      <c r="O476" s="2571"/>
      <c r="P476" s="2571"/>
      <c r="Q476" s="2571"/>
      <c r="R476" s="2571"/>
      <c r="S476" s="2571"/>
      <c r="T476" s="2571"/>
      <c r="U476" s="2571"/>
      <c r="V476" s="2571"/>
      <c r="W476" s="2571"/>
      <c r="X476" s="2571"/>
      <c r="Y476" s="2571"/>
      <c r="Z476" s="2571"/>
    </row>
    <row r="477" spans="1:26" ht="16.5" customHeight="1">
      <c r="A477" s="2571"/>
      <c r="B477" s="2571"/>
      <c r="C477" s="2571"/>
      <c r="D477" s="73"/>
      <c r="E477" s="73"/>
      <c r="F477" s="2629"/>
      <c r="G477" s="2571"/>
      <c r="H477" s="2571"/>
      <c r="I477" s="2571"/>
      <c r="J477" s="2571"/>
      <c r="K477" s="2571"/>
      <c r="L477" s="2571"/>
      <c r="M477" s="2571"/>
      <c r="N477" s="2571"/>
      <c r="O477" s="2571"/>
      <c r="P477" s="2571"/>
      <c r="Q477" s="2571"/>
      <c r="R477" s="2571"/>
      <c r="S477" s="2571"/>
      <c r="T477" s="2571"/>
      <c r="U477" s="2571"/>
      <c r="V477" s="2571"/>
      <c r="W477" s="2571"/>
      <c r="X477" s="2571"/>
      <c r="Y477" s="2571"/>
      <c r="Z477" s="2571"/>
    </row>
    <row r="478" spans="1:26" ht="16.5" customHeight="1">
      <c r="A478" s="2571"/>
      <c r="B478" s="2571"/>
      <c r="C478" s="2571"/>
      <c r="D478" s="73"/>
      <c r="E478" s="73"/>
      <c r="F478" s="2629"/>
      <c r="G478" s="2571"/>
      <c r="H478" s="2571"/>
      <c r="I478" s="2571"/>
      <c r="J478" s="2571"/>
      <c r="K478" s="2571"/>
      <c r="L478" s="2571"/>
      <c r="M478" s="2571"/>
      <c r="N478" s="2571"/>
      <c r="O478" s="2571"/>
      <c r="P478" s="2571"/>
      <c r="Q478" s="2571"/>
      <c r="R478" s="2571"/>
      <c r="S478" s="2571"/>
      <c r="T478" s="2571"/>
      <c r="U478" s="2571"/>
      <c r="V478" s="2571"/>
      <c r="W478" s="2571"/>
      <c r="X478" s="2571"/>
      <c r="Y478" s="2571"/>
      <c r="Z478" s="2571"/>
    </row>
    <row r="479" spans="1:26" ht="16.5" customHeight="1">
      <c r="A479" s="2571"/>
      <c r="B479" s="2571"/>
      <c r="C479" s="2571"/>
      <c r="D479" s="73"/>
      <c r="E479" s="73"/>
      <c r="F479" s="2629"/>
      <c r="G479" s="2571"/>
      <c r="H479" s="2571"/>
      <c r="I479" s="2571"/>
      <c r="J479" s="2571"/>
      <c r="K479" s="2571"/>
      <c r="L479" s="2571"/>
      <c r="M479" s="2571"/>
      <c r="N479" s="2571"/>
      <c r="O479" s="2571"/>
      <c r="P479" s="2571"/>
      <c r="Q479" s="2571"/>
      <c r="R479" s="2571"/>
      <c r="S479" s="2571"/>
      <c r="T479" s="2571"/>
      <c r="U479" s="2571"/>
      <c r="V479" s="2571"/>
      <c r="W479" s="2571"/>
      <c r="X479" s="2571"/>
      <c r="Y479" s="2571"/>
      <c r="Z479" s="2571"/>
    </row>
    <row r="480" spans="1:26" ht="16.5" customHeight="1">
      <c r="A480" s="2571"/>
      <c r="B480" s="2571"/>
      <c r="C480" s="2571"/>
      <c r="D480" s="73"/>
      <c r="E480" s="73"/>
      <c r="F480" s="2629"/>
      <c r="G480" s="2571"/>
      <c r="H480" s="2571"/>
      <c r="I480" s="2571"/>
      <c r="J480" s="2571"/>
      <c r="K480" s="2571"/>
      <c r="L480" s="2571"/>
      <c r="M480" s="2571"/>
      <c r="N480" s="2571"/>
      <c r="O480" s="2571"/>
      <c r="P480" s="2571"/>
      <c r="Q480" s="2571"/>
      <c r="R480" s="2571"/>
      <c r="S480" s="2571"/>
      <c r="T480" s="2571"/>
      <c r="U480" s="2571"/>
      <c r="V480" s="2571"/>
      <c r="W480" s="2571"/>
      <c r="X480" s="2571"/>
      <c r="Y480" s="2571"/>
      <c r="Z480" s="2571"/>
    </row>
    <row r="481" spans="1:26" ht="16.5" customHeight="1">
      <c r="A481" s="2571"/>
      <c r="B481" s="2571"/>
      <c r="C481" s="2571"/>
      <c r="D481" s="73"/>
      <c r="E481" s="73"/>
      <c r="F481" s="2629"/>
      <c r="G481" s="2571"/>
      <c r="H481" s="2571"/>
      <c r="I481" s="2571"/>
      <c r="J481" s="2571"/>
      <c r="K481" s="2571"/>
      <c r="L481" s="2571"/>
      <c r="M481" s="2571"/>
      <c r="N481" s="2571"/>
      <c r="O481" s="2571"/>
      <c r="P481" s="2571"/>
      <c r="Q481" s="2571"/>
      <c r="R481" s="2571"/>
      <c r="S481" s="2571"/>
      <c r="T481" s="2571"/>
      <c r="U481" s="2571"/>
      <c r="V481" s="2571"/>
      <c r="W481" s="2571"/>
      <c r="X481" s="2571"/>
      <c r="Y481" s="2571"/>
      <c r="Z481" s="2571"/>
    </row>
    <row r="482" spans="1:26" ht="16.5" customHeight="1">
      <c r="A482" s="2571"/>
      <c r="B482" s="2571"/>
      <c r="C482" s="2571"/>
      <c r="D482" s="73"/>
      <c r="E482" s="73"/>
      <c r="F482" s="2629"/>
      <c r="G482" s="2571"/>
      <c r="H482" s="2571"/>
      <c r="I482" s="2571"/>
      <c r="J482" s="2571"/>
      <c r="K482" s="2571"/>
      <c r="L482" s="2571"/>
      <c r="M482" s="2571"/>
      <c r="N482" s="2571"/>
      <c r="O482" s="2571"/>
      <c r="P482" s="2571"/>
      <c r="Q482" s="2571"/>
      <c r="R482" s="2571"/>
      <c r="S482" s="2571"/>
      <c r="T482" s="2571"/>
      <c r="U482" s="2571"/>
      <c r="V482" s="2571"/>
      <c r="W482" s="2571"/>
      <c r="X482" s="2571"/>
      <c r="Y482" s="2571"/>
      <c r="Z482" s="2571"/>
    </row>
    <row r="483" spans="1:26" ht="16.5" customHeight="1">
      <c r="A483" s="2571"/>
      <c r="B483" s="2571"/>
      <c r="C483" s="2571"/>
      <c r="D483" s="73"/>
      <c r="E483" s="73"/>
      <c r="F483" s="2629"/>
      <c r="G483" s="2571"/>
      <c r="H483" s="2571"/>
      <c r="I483" s="2571"/>
      <c r="J483" s="2571"/>
      <c r="K483" s="2571"/>
      <c r="L483" s="2571"/>
      <c r="M483" s="2571"/>
      <c r="N483" s="2571"/>
      <c r="O483" s="2571"/>
      <c r="P483" s="2571"/>
      <c r="Q483" s="2571"/>
      <c r="R483" s="2571"/>
      <c r="S483" s="2571"/>
      <c r="T483" s="2571"/>
      <c r="U483" s="2571"/>
      <c r="V483" s="2571"/>
      <c r="W483" s="2571"/>
      <c r="X483" s="2571"/>
      <c r="Y483" s="2571"/>
      <c r="Z483" s="2571"/>
    </row>
    <row r="484" spans="1:26" ht="16.5" customHeight="1">
      <c r="A484" s="2571"/>
      <c r="B484" s="2571"/>
      <c r="C484" s="2571"/>
      <c r="D484" s="73"/>
      <c r="E484" s="73"/>
      <c r="F484" s="2629"/>
      <c r="G484" s="2571"/>
      <c r="H484" s="2571"/>
      <c r="I484" s="2571"/>
      <c r="J484" s="2571"/>
      <c r="K484" s="2571"/>
      <c r="L484" s="2571"/>
      <c r="M484" s="2571"/>
      <c r="N484" s="2571"/>
      <c r="O484" s="2571"/>
      <c r="P484" s="2571"/>
      <c r="Q484" s="2571"/>
      <c r="R484" s="2571"/>
      <c r="S484" s="2571"/>
      <c r="T484" s="2571"/>
      <c r="U484" s="2571"/>
      <c r="V484" s="2571"/>
      <c r="W484" s="2571"/>
      <c r="X484" s="2571"/>
      <c r="Y484" s="2571"/>
      <c r="Z484" s="2571"/>
    </row>
    <row r="485" spans="1:26" ht="16.5" customHeight="1">
      <c r="A485" s="2571"/>
      <c r="B485" s="2571"/>
      <c r="C485" s="2571"/>
      <c r="D485" s="73"/>
      <c r="E485" s="73"/>
      <c r="F485" s="2629"/>
      <c r="G485" s="2571"/>
      <c r="H485" s="2571"/>
      <c r="I485" s="2571"/>
      <c r="J485" s="2571"/>
      <c r="K485" s="2571"/>
      <c r="L485" s="2571"/>
      <c r="M485" s="2571"/>
      <c r="N485" s="2571"/>
      <c r="O485" s="2571"/>
      <c r="P485" s="2571"/>
      <c r="Q485" s="2571"/>
      <c r="R485" s="2571"/>
      <c r="S485" s="2571"/>
      <c r="T485" s="2571"/>
      <c r="U485" s="2571"/>
      <c r="V485" s="2571"/>
      <c r="W485" s="2571"/>
      <c r="X485" s="2571"/>
      <c r="Y485" s="2571"/>
      <c r="Z485" s="2571"/>
    </row>
    <row r="486" spans="1:26" ht="16.5" customHeight="1">
      <c r="A486" s="2571"/>
      <c r="B486" s="2571"/>
      <c r="C486" s="2571"/>
      <c r="D486" s="73"/>
      <c r="E486" s="73"/>
      <c r="F486" s="2629"/>
      <c r="G486" s="2571"/>
      <c r="H486" s="2571"/>
      <c r="I486" s="2571"/>
      <c r="J486" s="2571"/>
      <c r="K486" s="2571"/>
      <c r="L486" s="2571"/>
      <c r="M486" s="2571"/>
      <c r="N486" s="2571"/>
      <c r="O486" s="2571"/>
      <c r="P486" s="2571"/>
      <c r="Q486" s="2571"/>
      <c r="R486" s="2571"/>
      <c r="S486" s="2571"/>
      <c r="T486" s="2571"/>
      <c r="U486" s="2571"/>
      <c r="V486" s="2571"/>
      <c r="W486" s="2571"/>
      <c r="X486" s="2571"/>
      <c r="Y486" s="2571"/>
      <c r="Z486" s="2571"/>
    </row>
    <row r="487" spans="1:26" ht="16.5" customHeight="1">
      <c r="A487" s="2571"/>
      <c r="B487" s="2571"/>
      <c r="C487" s="2571"/>
      <c r="D487" s="73"/>
      <c r="E487" s="73"/>
      <c r="F487" s="2629"/>
      <c r="G487" s="2571"/>
      <c r="H487" s="2571"/>
      <c r="I487" s="2571"/>
      <c r="J487" s="2571"/>
      <c r="K487" s="2571"/>
      <c r="L487" s="2571"/>
      <c r="M487" s="2571"/>
      <c r="N487" s="2571"/>
      <c r="O487" s="2571"/>
      <c r="P487" s="2571"/>
      <c r="Q487" s="2571"/>
      <c r="R487" s="2571"/>
      <c r="S487" s="2571"/>
      <c r="T487" s="2571"/>
      <c r="U487" s="2571"/>
      <c r="V487" s="2571"/>
      <c r="W487" s="2571"/>
      <c r="X487" s="2571"/>
      <c r="Y487" s="2571"/>
      <c r="Z487" s="2571"/>
    </row>
    <row r="488" spans="1:26" ht="16.5" customHeight="1">
      <c r="A488" s="2571"/>
      <c r="B488" s="2571"/>
      <c r="C488" s="2571"/>
      <c r="D488" s="73"/>
      <c r="E488" s="73"/>
      <c r="F488" s="2629"/>
      <c r="G488" s="2571"/>
      <c r="H488" s="2571"/>
      <c r="I488" s="2571"/>
      <c r="J488" s="2571"/>
      <c r="K488" s="2571"/>
      <c r="L488" s="2571"/>
      <c r="M488" s="2571"/>
      <c r="N488" s="2571"/>
      <c r="O488" s="2571"/>
      <c r="P488" s="2571"/>
      <c r="Q488" s="2571"/>
      <c r="R488" s="2571"/>
      <c r="S488" s="2571"/>
      <c r="T488" s="2571"/>
      <c r="U488" s="2571"/>
      <c r="V488" s="2571"/>
      <c r="W488" s="2571"/>
      <c r="X488" s="2571"/>
      <c r="Y488" s="2571"/>
      <c r="Z488" s="2571"/>
    </row>
    <row r="489" spans="1:26" ht="16.5" customHeight="1">
      <c r="A489" s="2571"/>
      <c r="B489" s="2571"/>
      <c r="C489" s="2571"/>
      <c r="D489" s="73"/>
      <c r="E489" s="73"/>
      <c r="F489" s="2629"/>
      <c r="G489" s="2571"/>
      <c r="H489" s="2571"/>
      <c r="I489" s="2571"/>
      <c r="J489" s="2571"/>
      <c r="K489" s="2571"/>
      <c r="L489" s="2571"/>
      <c r="M489" s="2571"/>
      <c r="N489" s="2571"/>
      <c r="O489" s="2571"/>
      <c r="P489" s="2571"/>
      <c r="Q489" s="2571"/>
      <c r="R489" s="2571"/>
      <c r="S489" s="2571"/>
      <c r="T489" s="2571"/>
      <c r="U489" s="2571"/>
      <c r="V489" s="2571"/>
      <c r="W489" s="2571"/>
      <c r="X489" s="2571"/>
      <c r="Y489" s="2571"/>
      <c r="Z489" s="2571"/>
    </row>
    <row r="490" spans="1:26" ht="16.5" customHeight="1">
      <c r="A490" s="2571"/>
      <c r="B490" s="2571"/>
      <c r="C490" s="2571"/>
      <c r="D490" s="73"/>
      <c r="E490" s="73"/>
      <c r="F490" s="2629"/>
      <c r="G490" s="2571"/>
      <c r="H490" s="2571"/>
      <c r="I490" s="2571"/>
      <c r="J490" s="2571"/>
      <c r="K490" s="2571"/>
      <c r="L490" s="2571"/>
      <c r="M490" s="2571"/>
      <c r="N490" s="2571"/>
      <c r="O490" s="2571"/>
      <c r="P490" s="2571"/>
      <c r="Q490" s="2571"/>
      <c r="R490" s="2571"/>
      <c r="S490" s="2571"/>
      <c r="T490" s="2571"/>
      <c r="U490" s="2571"/>
      <c r="V490" s="2571"/>
      <c r="W490" s="2571"/>
      <c r="X490" s="2571"/>
      <c r="Y490" s="2571"/>
      <c r="Z490" s="2571"/>
    </row>
    <row r="491" spans="1:26" ht="16.5" customHeight="1">
      <c r="A491" s="2571"/>
      <c r="B491" s="2571"/>
      <c r="C491" s="2571"/>
      <c r="D491" s="73"/>
      <c r="E491" s="73"/>
      <c r="F491" s="2629"/>
      <c r="G491" s="2571"/>
      <c r="H491" s="2571"/>
      <c r="I491" s="2571"/>
      <c r="J491" s="2571"/>
      <c r="K491" s="2571"/>
      <c r="L491" s="2571"/>
      <c r="M491" s="2571"/>
      <c r="N491" s="2571"/>
      <c r="O491" s="2571"/>
      <c r="P491" s="2571"/>
      <c r="Q491" s="2571"/>
      <c r="R491" s="2571"/>
      <c r="S491" s="2571"/>
      <c r="T491" s="2571"/>
      <c r="U491" s="2571"/>
      <c r="V491" s="2571"/>
      <c r="W491" s="2571"/>
      <c r="X491" s="2571"/>
      <c r="Y491" s="2571"/>
      <c r="Z491" s="2571"/>
    </row>
    <row r="492" spans="1:26" ht="16.5" customHeight="1">
      <c r="A492" s="2571"/>
      <c r="B492" s="2571"/>
      <c r="C492" s="2571"/>
      <c r="D492" s="73"/>
      <c r="E492" s="73"/>
      <c r="F492" s="2629"/>
      <c r="G492" s="2571"/>
      <c r="H492" s="2571"/>
      <c r="I492" s="2571"/>
      <c r="J492" s="2571"/>
      <c r="K492" s="2571"/>
      <c r="L492" s="2571"/>
      <c r="M492" s="2571"/>
      <c r="N492" s="2571"/>
      <c r="O492" s="2571"/>
      <c r="P492" s="2571"/>
      <c r="Q492" s="2571"/>
      <c r="R492" s="2571"/>
      <c r="S492" s="2571"/>
      <c r="T492" s="2571"/>
      <c r="U492" s="2571"/>
      <c r="V492" s="2571"/>
      <c r="W492" s="2571"/>
      <c r="X492" s="2571"/>
      <c r="Y492" s="2571"/>
      <c r="Z492" s="2571"/>
    </row>
    <row r="493" spans="1:26" ht="16.5" customHeight="1">
      <c r="A493" s="2571"/>
      <c r="B493" s="2571"/>
      <c r="C493" s="2571"/>
      <c r="D493" s="73"/>
      <c r="E493" s="73"/>
      <c r="F493" s="2629"/>
      <c r="G493" s="2571"/>
      <c r="H493" s="2571"/>
      <c r="I493" s="2571"/>
      <c r="J493" s="2571"/>
      <c r="K493" s="2571"/>
      <c r="L493" s="2571"/>
      <c r="M493" s="2571"/>
      <c r="N493" s="2571"/>
      <c r="O493" s="2571"/>
      <c r="P493" s="2571"/>
      <c r="Q493" s="2571"/>
      <c r="R493" s="2571"/>
      <c r="S493" s="2571"/>
      <c r="T493" s="2571"/>
      <c r="U493" s="2571"/>
      <c r="V493" s="2571"/>
      <c r="W493" s="2571"/>
      <c r="X493" s="2571"/>
      <c r="Y493" s="2571"/>
      <c r="Z493" s="2571"/>
    </row>
    <row r="494" spans="1:26" ht="16.5" customHeight="1">
      <c r="A494" s="2571"/>
      <c r="B494" s="2571"/>
      <c r="C494" s="2571"/>
      <c r="D494" s="73"/>
      <c r="E494" s="73"/>
      <c r="F494" s="2629"/>
      <c r="G494" s="2571"/>
      <c r="H494" s="2571"/>
      <c r="I494" s="2571"/>
      <c r="J494" s="2571"/>
      <c r="K494" s="2571"/>
      <c r="L494" s="2571"/>
      <c r="M494" s="2571"/>
      <c r="N494" s="2571"/>
      <c r="O494" s="2571"/>
      <c r="P494" s="2571"/>
      <c r="Q494" s="2571"/>
      <c r="R494" s="2571"/>
      <c r="S494" s="2571"/>
      <c r="T494" s="2571"/>
      <c r="U494" s="2571"/>
      <c r="V494" s="2571"/>
      <c r="W494" s="2571"/>
      <c r="X494" s="2571"/>
      <c r="Y494" s="2571"/>
      <c r="Z494" s="2571"/>
    </row>
    <row r="495" spans="1:26" ht="16.5" customHeight="1">
      <c r="A495" s="2571"/>
      <c r="B495" s="2571"/>
      <c r="C495" s="2571"/>
      <c r="D495" s="73"/>
      <c r="E495" s="73"/>
      <c r="F495" s="2629"/>
      <c r="G495" s="2571"/>
      <c r="H495" s="2571"/>
      <c r="I495" s="2571"/>
      <c r="J495" s="2571"/>
      <c r="K495" s="2571"/>
      <c r="L495" s="2571"/>
      <c r="M495" s="2571"/>
      <c r="N495" s="2571"/>
      <c r="O495" s="2571"/>
      <c r="P495" s="2571"/>
      <c r="Q495" s="2571"/>
      <c r="R495" s="2571"/>
      <c r="S495" s="2571"/>
      <c r="T495" s="2571"/>
      <c r="U495" s="2571"/>
      <c r="V495" s="2571"/>
      <c r="W495" s="2571"/>
      <c r="X495" s="2571"/>
      <c r="Y495" s="2571"/>
      <c r="Z495" s="2571"/>
    </row>
    <row r="496" spans="1:26" ht="16.5" customHeight="1">
      <c r="A496" s="2571"/>
      <c r="B496" s="2571"/>
      <c r="C496" s="2571"/>
      <c r="D496" s="73"/>
      <c r="E496" s="73"/>
      <c r="F496" s="2629"/>
      <c r="G496" s="2571"/>
      <c r="H496" s="2571"/>
      <c r="I496" s="2571"/>
      <c r="J496" s="2571"/>
      <c r="K496" s="2571"/>
      <c r="L496" s="2571"/>
      <c r="M496" s="2571"/>
      <c r="N496" s="2571"/>
      <c r="O496" s="2571"/>
      <c r="P496" s="2571"/>
      <c r="Q496" s="2571"/>
      <c r="R496" s="2571"/>
      <c r="S496" s="2571"/>
      <c r="T496" s="2571"/>
      <c r="U496" s="2571"/>
      <c r="V496" s="2571"/>
      <c r="W496" s="2571"/>
      <c r="X496" s="2571"/>
      <c r="Y496" s="2571"/>
      <c r="Z496" s="2571"/>
    </row>
    <row r="497" spans="1:26" ht="16.5" customHeight="1">
      <c r="A497" s="2571"/>
      <c r="B497" s="2571"/>
      <c r="C497" s="2571"/>
      <c r="D497" s="73"/>
      <c r="E497" s="73"/>
      <c r="F497" s="2629"/>
      <c r="G497" s="2571"/>
      <c r="H497" s="2571"/>
      <c r="I497" s="2571"/>
      <c r="J497" s="2571"/>
      <c r="K497" s="2571"/>
      <c r="L497" s="2571"/>
      <c r="M497" s="2571"/>
      <c r="N497" s="2571"/>
      <c r="O497" s="2571"/>
      <c r="P497" s="2571"/>
      <c r="Q497" s="2571"/>
      <c r="R497" s="2571"/>
      <c r="S497" s="2571"/>
      <c r="T497" s="2571"/>
      <c r="U497" s="2571"/>
      <c r="V497" s="2571"/>
      <c r="W497" s="2571"/>
      <c r="X497" s="2571"/>
      <c r="Y497" s="2571"/>
      <c r="Z497" s="2571"/>
    </row>
    <row r="498" spans="1:26" ht="16.5" customHeight="1">
      <c r="A498" s="2571"/>
      <c r="B498" s="2571"/>
      <c r="C498" s="2571"/>
      <c r="D498" s="73"/>
      <c r="E498" s="73"/>
      <c r="F498" s="2629"/>
      <c r="G498" s="2571"/>
      <c r="H498" s="2571"/>
      <c r="I498" s="2571"/>
      <c r="J498" s="2571"/>
      <c r="K498" s="2571"/>
      <c r="L498" s="2571"/>
      <c r="M498" s="2571"/>
      <c r="N498" s="2571"/>
      <c r="O498" s="2571"/>
      <c r="P498" s="2571"/>
      <c r="Q498" s="2571"/>
      <c r="R498" s="2571"/>
      <c r="S498" s="2571"/>
      <c r="T498" s="2571"/>
      <c r="U498" s="2571"/>
      <c r="V498" s="2571"/>
      <c r="W498" s="2571"/>
      <c r="X498" s="2571"/>
      <c r="Y498" s="2571"/>
      <c r="Z498" s="2571"/>
    </row>
    <row r="499" spans="1:26" ht="16.5" customHeight="1">
      <c r="A499" s="2571"/>
      <c r="B499" s="2571"/>
      <c r="C499" s="2571"/>
      <c r="D499" s="73"/>
      <c r="E499" s="73"/>
      <c r="F499" s="2629"/>
      <c r="G499" s="2571"/>
      <c r="H499" s="2571"/>
      <c r="I499" s="2571"/>
      <c r="J499" s="2571"/>
      <c r="K499" s="2571"/>
      <c r="L499" s="2571"/>
      <c r="M499" s="2571"/>
      <c r="N499" s="2571"/>
      <c r="O499" s="2571"/>
      <c r="P499" s="2571"/>
      <c r="Q499" s="2571"/>
      <c r="R499" s="2571"/>
      <c r="S499" s="2571"/>
      <c r="T499" s="2571"/>
      <c r="U499" s="2571"/>
      <c r="V499" s="2571"/>
      <c r="W499" s="2571"/>
      <c r="X499" s="2571"/>
      <c r="Y499" s="2571"/>
      <c r="Z499" s="2571"/>
    </row>
    <row r="500" spans="1:26" ht="16.5" customHeight="1">
      <c r="A500" s="2571"/>
      <c r="B500" s="2571"/>
      <c r="C500" s="2571"/>
      <c r="D500" s="73"/>
      <c r="E500" s="73"/>
      <c r="F500" s="2629"/>
      <c r="G500" s="2571"/>
      <c r="H500" s="2571"/>
      <c r="I500" s="2571"/>
      <c r="J500" s="2571"/>
      <c r="K500" s="2571"/>
      <c r="L500" s="2571"/>
      <c r="M500" s="2571"/>
      <c r="N500" s="2571"/>
      <c r="O500" s="2571"/>
      <c r="P500" s="2571"/>
      <c r="Q500" s="2571"/>
      <c r="R500" s="2571"/>
      <c r="S500" s="2571"/>
      <c r="T500" s="2571"/>
      <c r="U500" s="2571"/>
      <c r="V500" s="2571"/>
      <c r="W500" s="2571"/>
      <c r="X500" s="2571"/>
      <c r="Y500" s="2571"/>
      <c r="Z500" s="2571"/>
    </row>
    <row r="501" spans="1:26" ht="16.5" customHeight="1">
      <c r="A501" s="2571"/>
      <c r="B501" s="2571"/>
      <c r="C501" s="2571"/>
      <c r="D501" s="73"/>
      <c r="E501" s="73"/>
      <c r="F501" s="2629"/>
      <c r="G501" s="2571"/>
      <c r="H501" s="2571"/>
      <c r="I501" s="2571"/>
      <c r="J501" s="2571"/>
      <c r="K501" s="2571"/>
      <c r="L501" s="2571"/>
      <c r="M501" s="2571"/>
      <c r="N501" s="2571"/>
      <c r="O501" s="2571"/>
      <c r="P501" s="2571"/>
      <c r="Q501" s="2571"/>
      <c r="R501" s="2571"/>
      <c r="S501" s="2571"/>
      <c r="T501" s="2571"/>
      <c r="U501" s="2571"/>
      <c r="V501" s="2571"/>
      <c r="W501" s="2571"/>
      <c r="X501" s="2571"/>
      <c r="Y501" s="2571"/>
      <c r="Z501" s="2571"/>
    </row>
    <row r="502" spans="1:26" ht="16.5" customHeight="1">
      <c r="A502" s="2571"/>
      <c r="B502" s="2571"/>
      <c r="C502" s="2571"/>
      <c r="D502" s="73"/>
      <c r="E502" s="73"/>
      <c r="F502" s="2629"/>
      <c r="G502" s="2571"/>
      <c r="H502" s="2571"/>
      <c r="I502" s="2571"/>
      <c r="J502" s="2571"/>
      <c r="K502" s="2571"/>
      <c r="L502" s="2571"/>
      <c r="M502" s="2571"/>
      <c r="N502" s="2571"/>
      <c r="O502" s="2571"/>
      <c r="P502" s="2571"/>
      <c r="Q502" s="2571"/>
      <c r="R502" s="2571"/>
      <c r="S502" s="2571"/>
      <c r="T502" s="2571"/>
      <c r="U502" s="2571"/>
      <c r="V502" s="2571"/>
      <c r="W502" s="2571"/>
      <c r="X502" s="2571"/>
      <c r="Y502" s="2571"/>
      <c r="Z502" s="2571"/>
    </row>
    <row r="503" spans="1:26" ht="16.5" customHeight="1">
      <c r="A503" s="2571"/>
      <c r="B503" s="2571"/>
      <c r="C503" s="2571"/>
      <c r="D503" s="73"/>
      <c r="E503" s="73"/>
      <c r="F503" s="2629"/>
      <c r="G503" s="2571"/>
      <c r="H503" s="2571"/>
      <c r="I503" s="2571"/>
      <c r="J503" s="2571"/>
      <c r="K503" s="2571"/>
      <c r="L503" s="2571"/>
      <c r="M503" s="2571"/>
      <c r="N503" s="2571"/>
      <c r="O503" s="2571"/>
      <c r="P503" s="2571"/>
      <c r="Q503" s="2571"/>
      <c r="R503" s="2571"/>
      <c r="S503" s="2571"/>
      <c r="T503" s="2571"/>
      <c r="U503" s="2571"/>
      <c r="V503" s="2571"/>
      <c r="W503" s="2571"/>
      <c r="X503" s="2571"/>
      <c r="Y503" s="2571"/>
      <c r="Z503" s="2571"/>
    </row>
    <row r="504" spans="1:26" ht="16.5" customHeight="1">
      <c r="A504" s="2571"/>
      <c r="B504" s="2571"/>
      <c r="C504" s="2571"/>
      <c r="D504" s="73"/>
      <c r="E504" s="73"/>
      <c r="F504" s="2629"/>
      <c r="G504" s="2571"/>
      <c r="H504" s="2571"/>
      <c r="I504" s="2571"/>
      <c r="J504" s="2571"/>
      <c r="K504" s="2571"/>
      <c r="L504" s="2571"/>
      <c r="M504" s="2571"/>
      <c r="N504" s="2571"/>
      <c r="O504" s="2571"/>
      <c r="P504" s="2571"/>
      <c r="Q504" s="2571"/>
      <c r="R504" s="2571"/>
      <c r="S504" s="2571"/>
      <c r="T504" s="2571"/>
      <c r="U504" s="2571"/>
      <c r="V504" s="2571"/>
      <c r="W504" s="2571"/>
      <c r="X504" s="2571"/>
      <c r="Y504" s="2571"/>
      <c r="Z504" s="2571"/>
    </row>
    <row r="505" spans="1:26" ht="16.5" customHeight="1">
      <c r="A505" s="2571"/>
      <c r="B505" s="2571"/>
      <c r="C505" s="2571"/>
      <c r="D505" s="73"/>
      <c r="E505" s="73"/>
      <c r="F505" s="2629"/>
      <c r="G505" s="2571"/>
      <c r="H505" s="2571"/>
      <c r="I505" s="2571"/>
      <c r="J505" s="2571"/>
      <c r="K505" s="2571"/>
      <c r="L505" s="2571"/>
      <c r="M505" s="2571"/>
      <c r="N505" s="2571"/>
      <c r="O505" s="2571"/>
      <c r="P505" s="2571"/>
      <c r="Q505" s="2571"/>
      <c r="R505" s="2571"/>
      <c r="S505" s="2571"/>
      <c r="T505" s="2571"/>
      <c r="U505" s="2571"/>
      <c r="V505" s="2571"/>
      <c r="W505" s="2571"/>
      <c r="X505" s="2571"/>
      <c r="Y505" s="2571"/>
      <c r="Z505" s="2571"/>
    </row>
    <row r="506" spans="1:26" ht="16.5" customHeight="1">
      <c r="A506" s="2571"/>
      <c r="B506" s="2571"/>
      <c r="C506" s="2571"/>
      <c r="D506" s="73"/>
      <c r="E506" s="73"/>
      <c r="F506" s="2629"/>
      <c r="G506" s="2571"/>
      <c r="H506" s="2571"/>
      <c r="I506" s="2571"/>
      <c r="J506" s="2571"/>
      <c r="K506" s="2571"/>
      <c r="L506" s="2571"/>
      <c r="M506" s="2571"/>
      <c r="N506" s="2571"/>
      <c r="O506" s="2571"/>
      <c r="P506" s="2571"/>
      <c r="Q506" s="2571"/>
      <c r="R506" s="2571"/>
      <c r="S506" s="2571"/>
      <c r="T506" s="2571"/>
      <c r="U506" s="2571"/>
      <c r="V506" s="2571"/>
      <c r="W506" s="2571"/>
      <c r="X506" s="2571"/>
      <c r="Y506" s="2571"/>
      <c r="Z506" s="2571"/>
    </row>
    <row r="507" spans="1:26" ht="16.5" customHeight="1">
      <c r="A507" s="2571"/>
      <c r="B507" s="2571"/>
      <c r="C507" s="2571"/>
      <c r="D507" s="73"/>
      <c r="E507" s="73"/>
      <c r="F507" s="2629"/>
      <c r="G507" s="2571"/>
      <c r="H507" s="2571"/>
      <c r="I507" s="2571"/>
      <c r="J507" s="2571"/>
      <c r="K507" s="2571"/>
      <c r="L507" s="2571"/>
      <c r="M507" s="2571"/>
      <c r="N507" s="2571"/>
      <c r="O507" s="2571"/>
      <c r="P507" s="2571"/>
      <c r="Q507" s="2571"/>
      <c r="R507" s="2571"/>
      <c r="S507" s="2571"/>
      <c r="T507" s="2571"/>
      <c r="U507" s="2571"/>
      <c r="V507" s="2571"/>
      <c r="W507" s="2571"/>
      <c r="X507" s="2571"/>
      <c r="Y507" s="2571"/>
      <c r="Z507" s="2571"/>
    </row>
    <row r="508" spans="1:26" ht="16.5" customHeight="1">
      <c r="A508" s="2571"/>
      <c r="B508" s="2571"/>
      <c r="C508" s="2571"/>
      <c r="D508" s="73"/>
      <c r="E508" s="73"/>
      <c r="F508" s="2629"/>
      <c r="G508" s="2571"/>
      <c r="H508" s="2571"/>
      <c r="I508" s="2571"/>
      <c r="J508" s="2571"/>
      <c r="K508" s="2571"/>
      <c r="L508" s="2571"/>
      <c r="M508" s="2571"/>
      <c r="N508" s="2571"/>
      <c r="O508" s="2571"/>
      <c r="P508" s="2571"/>
      <c r="Q508" s="2571"/>
      <c r="R508" s="2571"/>
      <c r="S508" s="2571"/>
      <c r="T508" s="2571"/>
      <c r="U508" s="2571"/>
      <c r="V508" s="2571"/>
      <c r="W508" s="2571"/>
      <c r="X508" s="2571"/>
      <c r="Y508" s="2571"/>
      <c r="Z508" s="2571"/>
    </row>
    <row r="509" spans="1:26" ht="16.5" customHeight="1">
      <c r="A509" s="2571"/>
      <c r="B509" s="2571"/>
      <c r="C509" s="2571"/>
      <c r="D509" s="73"/>
      <c r="E509" s="73"/>
      <c r="F509" s="2629"/>
      <c r="G509" s="2571"/>
      <c r="H509" s="2571"/>
      <c r="I509" s="2571"/>
      <c r="J509" s="2571"/>
      <c r="K509" s="2571"/>
      <c r="L509" s="2571"/>
      <c r="M509" s="2571"/>
      <c r="N509" s="2571"/>
      <c r="O509" s="2571"/>
      <c r="P509" s="2571"/>
      <c r="Q509" s="2571"/>
      <c r="R509" s="2571"/>
      <c r="S509" s="2571"/>
      <c r="T509" s="2571"/>
      <c r="U509" s="2571"/>
      <c r="V509" s="2571"/>
      <c r="W509" s="2571"/>
      <c r="X509" s="2571"/>
      <c r="Y509" s="2571"/>
      <c r="Z509" s="2571"/>
    </row>
    <row r="510" spans="1:26" ht="16.5" customHeight="1">
      <c r="A510" s="2571"/>
      <c r="B510" s="2571"/>
      <c r="C510" s="2571"/>
      <c r="D510" s="73"/>
      <c r="E510" s="73"/>
      <c r="F510" s="2629"/>
      <c r="G510" s="2571"/>
      <c r="H510" s="2571"/>
      <c r="I510" s="2571"/>
      <c r="J510" s="2571"/>
      <c r="K510" s="2571"/>
      <c r="L510" s="2571"/>
      <c r="M510" s="2571"/>
      <c r="N510" s="2571"/>
      <c r="O510" s="2571"/>
      <c r="P510" s="2571"/>
      <c r="Q510" s="2571"/>
      <c r="R510" s="2571"/>
      <c r="S510" s="2571"/>
      <c r="T510" s="2571"/>
      <c r="U510" s="2571"/>
      <c r="V510" s="2571"/>
      <c r="W510" s="2571"/>
      <c r="X510" s="2571"/>
      <c r="Y510" s="2571"/>
      <c r="Z510" s="2571"/>
    </row>
    <row r="511" spans="1:26" ht="16.5" customHeight="1">
      <c r="A511" s="2571"/>
      <c r="B511" s="2571"/>
      <c r="C511" s="2571"/>
      <c r="D511" s="73"/>
      <c r="E511" s="73"/>
      <c r="F511" s="2629"/>
      <c r="G511" s="2571"/>
      <c r="H511" s="2571"/>
      <c r="I511" s="2571"/>
      <c r="J511" s="2571"/>
      <c r="K511" s="2571"/>
      <c r="L511" s="2571"/>
      <c r="M511" s="2571"/>
      <c r="N511" s="2571"/>
      <c r="O511" s="2571"/>
      <c r="P511" s="2571"/>
      <c r="Q511" s="2571"/>
      <c r="R511" s="2571"/>
      <c r="S511" s="2571"/>
      <c r="T511" s="2571"/>
      <c r="U511" s="2571"/>
      <c r="V511" s="2571"/>
      <c r="W511" s="2571"/>
      <c r="X511" s="2571"/>
      <c r="Y511" s="2571"/>
      <c r="Z511" s="2571"/>
    </row>
    <row r="512" spans="1:26" ht="16.5" customHeight="1">
      <c r="A512" s="2571"/>
      <c r="B512" s="2571"/>
      <c r="C512" s="2571"/>
      <c r="D512" s="73"/>
      <c r="E512" s="73"/>
      <c r="F512" s="2629"/>
      <c r="G512" s="2571"/>
      <c r="H512" s="2571"/>
      <c r="I512" s="2571"/>
      <c r="J512" s="2571"/>
      <c r="K512" s="2571"/>
      <c r="L512" s="2571"/>
      <c r="M512" s="2571"/>
      <c r="N512" s="2571"/>
      <c r="O512" s="2571"/>
      <c r="P512" s="2571"/>
      <c r="Q512" s="2571"/>
      <c r="R512" s="2571"/>
      <c r="S512" s="2571"/>
      <c r="T512" s="2571"/>
      <c r="U512" s="2571"/>
      <c r="V512" s="2571"/>
      <c r="W512" s="2571"/>
      <c r="X512" s="2571"/>
      <c r="Y512" s="2571"/>
      <c r="Z512" s="2571"/>
    </row>
    <row r="513" spans="1:26" ht="16.5" customHeight="1">
      <c r="A513" s="2571"/>
      <c r="B513" s="2571"/>
      <c r="C513" s="2571"/>
      <c r="D513" s="73"/>
      <c r="E513" s="73"/>
      <c r="F513" s="2629"/>
      <c r="G513" s="2571"/>
      <c r="H513" s="2571"/>
      <c r="I513" s="2571"/>
      <c r="J513" s="2571"/>
      <c r="K513" s="2571"/>
      <c r="L513" s="2571"/>
      <c r="M513" s="2571"/>
      <c r="N513" s="2571"/>
      <c r="O513" s="2571"/>
      <c r="P513" s="2571"/>
      <c r="Q513" s="2571"/>
      <c r="R513" s="2571"/>
      <c r="S513" s="2571"/>
      <c r="T513" s="2571"/>
      <c r="U513" s="2571"/>
      <c r="V513" s="2571"/>
      <c r="W513" s="2571"/>
      <c r="X513" s="2571"/>
      <c r="Y513" s="2571"/>
      <c r="Z513" s="2571"/>
    </row>
    <row r="514" spans="1:26" ht="16.5" customHeight="1">
      <c r="A514" s="2571"/>
      <c r="B514" s="2571"/>
      <c r="C514" s="2571"/>
      <c r="D514" s="73"/>
      <c r="E514" s="73"/>
      <c r="F514" s="2629"/>
      <c r="G514" s="2571"/>
      <c r="H514" s="2571"/>
      <c r="I514" s="2571"/>
      <c r="J514" s="2571"/>
      <c r="K514" s="2571"/>
      <c r="L514" s="2571"/>
      <c r="M514" s="2571"/>
      <c r="N514" s="2571"/>
      <c r="O514" s="2571"/>
      <c r="P514" s="2571"/>
      <c r="Q514" s="2571"/>
      <c r="R514" s="2571"/>
      <c r="S514" s="2571"/>
      <c r="T514" s="2571"/>
      <c r="U514" s="2571"/>
      <c r="V514" s="2571"/>
      <c r="W514" s="2571"/>
      <c r="X514" s="2571"/>
      <c r="Y514" s="2571"/>
      <c r="Z514" s="2571"/>
    </row>
    <row r="515" spans="1:26" ht="16.5" customHeight="1">
      <c r="A515" s="2571"/>
      <c r="B515" s="2571"/>
      <c r="C515" s="2571"/>
      <c r="D515" s="73"/>
      <c r="E515" s="73"/>
      <c r="F515" s="2629"/>
      <c r="G515" s="2571"/>
      <c r="H515" s="2571"/>
      <c r="I515" s="2571"/>
      <c r="J515" s="2571"/>
      <c r="K515" s="2571"/>
      <c r="L515" s="2571"/>
      <c r="M515" s="2571"/>
      <c r="N515" s="2571"/>
      <c r="O515" s="2571"/>
      <c r="P515" s="2571"/>
      <c r="Q515" s="2571"/>
      <c r="R515" s="2571"/>
      <c r="S515" s="2571"/>
      <c r="T515" s="2571"/>
      <c r="U515" s="2571"/>
      <c r="V515" s="2571"/>
      <c r="W515" s="2571"/>
      <c r="X515" s="2571"/>
      <c r="Y515" s="2571"/>
      <c r="Z515" s="2571"/>
    </row>
    <row r="516" spans="1:26" ht="16.5" customHeight="1">
      <c r="A516" s="2571"/>
      <c r="B516" s="2571"/>
      <c r="C516" s="2571"/>
      <c r="D516" s="73"/>
      <c r="E516" s="73"/>
      <c r="F516" s="2629"/>
      <c r="G516" s="2571"/>
      <c r="H516" s="2571"/>
      <c r="I516" s="2571"/>
      <c r="J516" s="2571"/>
      <c r="K516" s="2571"/>
      <c r="L516" s="2571"/>
      <c r="M516" s="2571"/>
      <c r="N516" s="2571"/>
      <c r="O516" s="2571"/>
      <c r="P516" s="2571"/>
      <c r="Q516" s="2571"/>
      <c r="R516" s="2571"/>
      <c r="S516" s="2571"/>
      <c r="T516" s="2571"/>
      <c r="U516" s="2571"/>
      <c r="V516" s="2571"/>
      <c r="W516" s="2571"/>
      <c r="X516" s="2571"/>
      <c r="Y516" s="2571"/>
      <c r="Z516" s="2571"/>
    </row>
    <row r="517" spans="1:26" ht="16.5" customHeight="1">
      <c r="A517" s="2571"/>
      <c r="B517" s="2571"/>
      <c r="C517" s="2571"/>
      <c r="D517" s="73"/>
      <c r="E517" s="73"/>
      <c r="F517" s="2629"/>
      <c r="G517" s="2571"/>
      <c r="H517" s="2571"/>
      <c r="I517" s="2571"/>
      <c r="J517" s="2571"/>
      <c r="K517" s="2571"/>
      <c r="L517" s="2571"/>
      <c r="M517" s="2571"/>
      <c r="N517" s="2571"/>
      <c r="O517" s="2571"/>
      <c r="P517" s="2571"/>
      <c r="Q517" s="2571"/>
      <c r="R517" s="2571"/>
      <c r="S517" s="2571"/>
      <c r="T517" s="2571"/>
      <c r="U517" s="2571"/>
      <c r="V517" s="2571"/>
      <c r="W517" s="2571"/>
      <c r="X517" s="2571"/>
      <c r="Y517" s="2571"/>
      <c r="Z517" s="2571"/>
    </row>
    <row r="518" spans="1:26" ht="16.5" customHeight="1">
      <c r="A518" s="2571"/>
      <c r="B518" s="2571"/>
      <c r="C518" s="2571"/>
      <c r="D518" s="73"/>
      <c r="E518" s="73"/>
      <c r="F518" s="2629"/>
      <c r="G518" s="2571"/>
      <c r="H518" s="2571"/>
      <c r="I518" s="2571"/>
      <c r="J518" s="2571"/>
      <c r="K518" s="2571"/>
      <c r="L518" s="2571"/>
      <c r="M518" s="2571"/>
      <c r="N518" s="2571"/>
      <c r="O518" s="2571"/>
      <c r="P518" s="2571"/>
      <c r="Q518" s="2571"/>
      <c r="R518" s="2571"/>
      <c r="S518" s="2571"/>
      <c r="T518" s="2571"/>
      <c r="U518" s="2571"/>
      <c r="V518" s="2571"/>
      <c r="W518" s="2571"/>
      <c r="X518" s="2571"/>
      <c r="Y518" s="2571"/>
      <c r="Z518" s="2571"/>
    </row>
    <row r="519" spans="1:26" ht="16.5" customHeight="1">
      <c r="A519" s="2571"/>
      <c r="B519" s="2571"/>
      <c r="C519" s="2571"/>
      <c r="D519" s="73"/>
      <c r="E519" s="73"/>
      <c r="F519" s="2629"/>
      <c r="G519" s="2571"/>
      <c r="H519" s="2571"/>
      <c r="I519" s="2571"/>
      <c r="J519" s="2571"/>
      <c r="K519" s="2571"/>
      <c r="L519" s="2571"/>
      <c r="M519" s="2571"/>
      <c r="N519" s="2571"/>
      <c r="O519" s="2571"/>
      <c r="P519" s="2571"/>
      <c r="Q519" s="2571"/>
      <c r="R519" s="2571"/>
      <c r="S519" s="2571"/>
      <c r="T519" s="2571"/>
      <c r="U519" s="2571"/>
      <c r="V519" s="2571"/>
      <c r="W519" s="2571"/>
      <c r="X519" s="2571"/>
      <c r="Y519" s="2571"/>
      <c r="Z519" s="2571"/>
    </row>
    <row r="520" spans="1:26" ht="16.5" customHeight="1">
      <c r="A520" s="2571"/>
      <c r="B520" s="2571"/>
      <c r="C520" s="2571"/>
      <c r="D520" s="73"/>
      <c r="E520" s="73"/>
      <c r="F520" s="2629"/>
      <c r="G520" s="2571"/>
      <c r="H520" s="2571"/>
      <c r="I520" s="2571"/>
      <c r="J520" s="2571"/>
      <c r="K520" s="2571"/>
      <c r="L520" s="2571"/>
      <c r="M520" s="2571"/>
      <c r="N520" s="2571"/>
      <c r="O520" s="2571"/>
      <c r="P520" s="2571"/>
      <c r="Q520" s="2571"/>
      <c r="R520" s="2571"/>
      <c r="S520" s="2571"/>
      <c r="T520" s="2571"/>
      <c r="U520" s="2571"/>
      <c r="V520" s="2571"/>
      <c r="W520" s="2571"/>
      <c r="X520" s="2571"/>
      <c r="Y520" s="2571"/>
      <c r="Z520" s="2571"/>
    </row>
    <row r="521" spans="1:26" ht="16.5" customHeight="1">
      <c r="A521" s="2571"/>
      <c r="B521" s="2571"/>
      <c r="C521" s="2571"/>
      <c r="D521" s="73"/>
      <c r="E521" s="73"/>
      <c r="F521" s="2629"/>
      <c r="G521" s="2571"/>
      <c r="H521" s="2571"/>
      <c r="I521" s="2571"/>
      <c r="J521" s="2571"/>
      <c r="K521" s="2571"/>
      <c r="L521" s="2571"/>
      <c r="M521" s="2571"/>
      <c r="N521" s="2571"/>
      <c r="O521" s="2571"/>
      <c r="P521" s="2571"/>
      <c r="Q521" s="2571"/>
      <c r="R521" s="2571"/>
      <c r="S521" s="2571"/>
      <c r="T521" s="2571"/>
      <c r="U521" s="2571"/>
      <c r="V521" s="2571"/>
      <c r="W521" s="2571"/>
      <c r="X521" s="2571"/>
      <c r="Y521" s="2571"/>
      <c r="Z521" s="2571"/>
    </row>
    <row r="522" spans="1:26" ht="16.5" customHeight="1">
      <c r="A522" s="2571"/>
      <c r="B522" s="2571"/>
      <c r="C522" s="2571"/>
      <c r="D522" s="73"/>
      <c r="E522" s="73"/>
      <c r="F522" s="2629"/>
      <c r="G522" s="2571"/>
      <c r="H522" s="2571"/>
      <c r="I522" s="2571"/>
      <c r="J522" s="2571"/>
      <c r="K522" s="2571"/>
      <c r="L522" s="2571"/>
      <c r="M522" s="2571"/>
      <c r="N522" s="2571"/>
      <c r="O522" s="2571"/>
      <c r="P522" s="2571"/>
      <c r="Q522" s="2571"/>
      <c r="R522" s="2571"/>
      <c r="S522" s="2571"/>
      <c r="T522" s="2571"/>
      <c r="U522" s="2571"/>
      <c r="V522" s="2571"/>
      <c r="W522" s="2571"/>
      <c r="X522" s="2571"/>
      <c r="Y522" s="2571"/>
      <c r="Z522" s="2571"/>
    </row>
    <row r="523" spans="1:26" ht="16.5" customHeight="1">
      <c r="A523" s="2571"/>
      <c r="B523" s="2571"/>
      <c r="C523" s="2571"/>
      <c r="D523" s="73"/>
      <c r="E523" s="73"/>
      <c r="F523" s="2629"/>
      <c r="G523" s="2571"/>
      <c r="H523" s="2571"/>
      <c r="I523" s="2571"/>
      <c r="J523" s="2571"/>
      <c r="K523" s="2571"/>
      <c r="L523" s="2571"/>
      <c r="M523" s="2571"/>
      <c r="N523" s="2571"/>
      <c r="O523" s="2571"/>
      <c r="P523" s="2571"/>
      <c r="Q523" s="2571"/>
      <c r="R523" s="2571"/>
      <c r="S523" s="2571"/>
      <c r="T523" s="2571"/>
      <c r="U523" s="2571"/>
      <c r="V523" s="2571"/>
      <c r="W523" s="2571"/>
      <c r="X523" s="2571"/>
      <c r="Y523" s="2571"/>
      <c r="Z523" s="2571"/>
    </row>
    <row r="524" spans="1:26" ht="16.5" customHeight="1">
      <c r="A524" s="2571"/>
      <c r="B524" s="2571"/>
      <c r="C524" s="2571"/>
      <c r="D524" s="73"/>
      <c r="E524" s="73"/>
      <c r="F524" s="2629"/>
      <c r="G524" s="2571"/>
      <c r="H524" s="2571"/>
      <c r="I524" s="2571"/>
      <c r="J524" s="2571"/>
      <c r="K524" s="2571"/>
      <c r="L524" s="2571"/>
      <c r="M524" s="2571"/>
      <c r="N524" s="2571"/>
      <c r="O524" s="2571"/>
      <c r="P524" s="2571"/>
      <c r="Q524" s="2571"/>
      <c r="R524" s="2571"/>
      <c r="S524" s="2571"/>
      <c r="T524" s="2571"/>
      <c r="U524" s="2571"/>
      <c r="V524" s="2571"/>
      <c r="W524" s="2571"/>
      <c r="X524" s="2571"/>
      <c r="Y524" s="2571"/>
      <c r="Z524" s="2571"/>
    </row>
    <row r="525" spans="1:26" ht="16.5" customHeight="1">
      <c r="A525" s="2571"/>
      <c r="B525" s="2571"/>
      <c r="C525" s="2571"/>
      <c r="D525" s="73"/>
      <c r="E525" s="73"/>
      <c r="F525" s="2629"/>
      <c r="G525" s="2571"/>
      <c r="H525" s="2571"/>
      <c r="I525" s="2571"/>
      <c r="J525" s="2571"/>
      <c r="K525" s="2571"/>
      <c r="L525" s="2571"/>
      <c r="M525" s="2571"/>
      <c r="N525" s="2571"/>
      <c r="O525" s="2571"/>
      <c r="P525" s="2571"/>
      <c r="Q525" s="2571"/>
      <c r="R525" s="2571"/>
      <c r="S525" s="2571"/>
      <c r="T525" s="2571"/>
      <c r="U525" s="2571"/>
      <c r="V525" s="2571"/>
      <c r="W525" s="2571"/>
      <c r="X525" s="2571"/>
      <c r="Y525" s="2571"/>
      <c r="Z525" s="2571"/>
    </row>
    <row r="526" spans="1:26" ht="16.5" customHeight="1">
      <c r="A526" s="2571"/>
      <c r="B526" s="2571"/>
      <c r="C526" s="2571"/>
      <c r="D526" s="73"/>
      <c r="E526" s="73"/>
      <c r="F526" s="2629"/>
      <c r="G526" s="2571"/>
      <c r="H526" s="2571"/>
      <c r="I526" s="2571"/>
      <c r="J526" s="2571"/>
      <c r="K526" s="2571"/>
      <c r="L526" s="2571"/>
      <c r="M526" s="2571"/>
      <c r="N526" s="2571"/>
      <c r="O526" s="2571"/>
      <c r="P526" s="2571"/>
      <c r="Q526" s="2571"/>
      <c r="R526" s="2571"/>
      <c r="S526" s="2571"/>
      <c r="T526" s="2571"/>
      <c r="U526" s="2571"/>
      <c r="V526" s="2571"/>
      <c r="W526" s="2571"/>
      <c r="X526" s="2571"/>
      <c r="Y526" s="2571"/>
      <c r="Z526" s="2571"/>
    </row>
    <row r="527" spans="1:26" ht="16.5" customHeight="1">
      <c r="A527" s="2571"/>
      <c r="B527" s="2571"/>
      <c r="C527" s="2571"/>
      <c r="D527" s="73"/>
      <c r="E527" s="73"/>
      <c r="F527" s="2629"/>
      <c r="G527" s="2571"/>
      <c r="H527" s="2571"/>
      <c r="I527" s="2571"/>
      <c r="J527" s="2571"/>
      <c r="K527" s="2571"/>
      <c r="L527" s="2571"/>
      <c r="M527" s="2571"/>
      <c r="N527" s="2571"/>
      <c r="O527" s="2571"/>
      <c r="P527" s="2571"/>
      <c r="Q527" s="2571"/>
      <c r="R527" s="2571"/>
      <c r="S527" s="2571"/>
      <c r="T527" s="2571"/>
      <c r="U527" s="2571"/>
      <c r="V527" s="2571"/>
      <c r="W527" s="2571"/>
      <c r="X527" s="2571"/>
      <c r="Y527" s="2571"/>
      <c r="Z527" s="2571"/>
    </row>
    <row r="528" spans="1:26" ht="16.5" customHeight="1">
      <c r="A528" s="2571"/>
      <c r="B528" s="2571"/>
      <c r="C528" s="2571"/>
      <c r="D528" s="73"/>
      <c r="E528" s="73"/>
      <c r="F528" s="2629"/>
      <c r="G528" s="2571"/>
      <c r="H528" s="2571"/>
      <c r="I528" s="2571"/>
      <c r="J528" s="2571"/>
      <c r="K528" s="2571"/>
      <c r="L528" s="2571"/>
      <c r="M528" s="2571"/>
      <c r="N528" s="2571"/>
      <c r="O528" s="2571"/>
      <c r="P528" s="2571"/>
      <c r="Q528" s="2571"/>
      <c r="R528" s="2571"/>
      <c r="S528" s="2571"/>
      <c r="T528" s="2571"/>
      <c r="U528" s="2571"/>
      <c r="V528" s="2571"/>
      <c r="W528" s="2571"/>
      <c r="X528" s="2571"/>
      <c r="Y528" s="2571"/>
      <c r="Z528" s="2571"/>
    </row>
    <row r="529" spans="1:26" ht="16.5" customHeight="1">
      <c r="A529" s="2571"/>
      <c r="B529" s="2571"/>
      <c r="C529" s="2571"/>
      <c r="D529" s="73"/>
      <c r="E529" s="73"/>
      <c r="F529" s="2629"/>
      <c r="G529" s="2571"/>
      <c r="H529" s="2571"/>
      <c r="I529" s="2571"/>
      <c r="J529" s="2571"/>
      <c r="K529" s="2571"/>
      <c r="L529" s="2571"/>
      <c r="M529" s="2571"/>
      <c r="N529" s="2571"/>
      <c r="O529" s="2571"/>
      <c r="P529" s="2571"/>
      <c r="Q529" s="2571"/>
      <c r="R529" s="2571"/>
      <c r="S529" s="2571"/>
      <c r="T529" s="2571"/>
      <c r="U529" s="2571"/>
      <c r="V529" s="2571"/>
      <c r="W529" s="2571"/>
      <c r="X529" s="2571"/>
      <c r="Y529" s="2571"/>
      <c r="Z529" s="2571"/>
    </row>
    <row r="530" spans="1:26" ht="16.5" customHeight="1">
      <c r="A530" s="2571"/>
      <c r="B530" s="2571"/>
      <c r="C530" s="2571"/>
      <c r="D530" s="73"/>
      <c r="E530" s="73"/>
      <c r="F530" s="2629"/>
      <c r="G530" s="2571"/>
      <c r="H530" s="2571"/>
      <c r="I530" s="2571"/>
      <c r="J530" s="2571"/>
      <c r="K530" s="2571"/>
      <c r="L530" s="2571"/>
      <c r="M530" s="2571"/>
      <c r="N530" s="2571"/>
      <c r="O530" s="2571"/>
      <c r="P530" s="2571"/>
      <c r="Q530" s="2571"/>
      <c r="R530" s="2571"/>
      <c r="S530" s="2571"/>
      <c r="T530" s="2571"/>
      <c r="U530" s="2571"/>
      <c r="V530" s="2571"/>
      <c r="W530" s="2571"/>
      <c r="X530" s="2571"/>
      <c r="Y530" s="2571"/>
      <c r="Z530" s="2571"/>
    </row>
    <row r="531" spans="1:26" ht="16.5" customHeight="1">
      <c r="A531" s="2571"/>
      <c r="B531" s="2571"/>
      <c r="C531" s="2571"/>
      <c r="D531" s="73"/>
      <c r="E531" s="73"/>
      <c r="F531" s="2629"/>
      <c r="G531" s="2571"/>
      <c r="H531" s="2571"/>
      <c r="I531" s="2571"/>
      <c r="J531" s="2571"/>
      <c r="K531" s="2571"/>
      <c r="L531" s="2571"/>
      <c r="M531" s="2571"/>
      <c r="N531" s="2571"/>
      <c r="O531" s="2571"/>
      <c r="P531" s="2571"/>
      <c r="Q531" s="2571"/>
      <c r="R531" s="2571"/>
      <c r="S531" s="2571"/>
      <c r="T531" s="2571"/>
      <c r="U531" s="2571"/>
      <c r="V531" s="2571"/>
      <c r="W531" s="2571"/>
      <c r="X531" s="2571"/>
      <c r="Y531" s="2571"/>
      <c r="Z531" s="2571"/>
    </row>
    <row r="532" spans="1:26" ht="16.5" customHeight="1">
      <c r="A532" s="2571"/>
      <c r="B532" s="2571"/>
      <c r="C532" s="2571"/>
      <c r="D532" s="73"/>
      <c r="E532" s="73"/>
      <c r="F532" s="2629"/>
      <c r="G532" s="2571"/>
      <c r="H532" s="2571"/>
      <c r="I532" s="2571"/>
      <c r="J532" s="2571"/>
      <c r="K532" s="2571"/>
      <c r="L532" s="2571"/>
      <c r="M532" s="2571"/>
      <c r="N532" s="2571"/>
      <c r="O532" s="2571"/>
      <c r="P532" s="2571"/>
      <c r="Q532" s="2571"/>
      <c r="R532" s="2571"/>
      <c r="S532" s="2571"/>
      <c r="T532" s="2571"/>
      <c r="U532" s="2571"/>
      <c r="V532" s="2571"/>
      <c r="W532" s="2571"/>
      <c r="X532" s="2571"/>
      <c r="Y532" s="2571"/>
      <c r="Z532" s="2571"/>
    </row>
    <row r="533" spans="1:26" ht="16.5" customHeight="1">
      <c r="A533" s="2571"/>
      <c r="B533" s="2571"/>
      <c r="C533" s="2571"/>
      <c r="D533" s="73"/>
      <c r="E533" s="73"/>
      <c r="F533" s="2629"/>
      <c r="G533" s="2571"/>
      <c r="H533" s="2571"/>
      <c r="I533" s="2571"/>
      <c r="J533" s="2571"/>
      <c r="K533" s="2571"/>
      <c r="L533" s="2571"/>
      <c r="M533" s="2571"/>
      <c r="N533" s="2571"/>
      <c r="O533" s="2571"/>
      <c r="P533" s="2571"/>
      <c r="Q533" s="2571"/>
      <c r="R533" s="2571"/>
      <c r="S533" s="2571"/>
      <c r="T533" s="2571"/>
      <c r="U533" s="2571"/>
      <c r="V533" s="2571"/>
      <c r="W533" s="2571"/>
      <c r="X533" s="2571"/>
      <c r="Y533" s="2571"/>
      <c r="Z533" s="2571"/>
    </row>
    <row r="534" spans="1:26" ht="16.5" customHeight="1">
      <c r="A534" s="2571"/>
      <c r="B534" s="2571"/>
      <c r="C534" s="2571"/>
      <c r="D534" s="73"/>
      <c r="E534" s="73"/>
      <c r="F534" s="2629"/>
      <c r="G534" s="2571"/>
      <c r="H534" s="2571"/>
      <c r="I534" s="2571"/>
      <c r="J534" s="2571"/>
      <c r="K534" s="2571"/>
      <c r="L534" s="2571"/>
      <c r="M534" s="2571"/>
      <c r="N534" s="2571"/>
      <c r="O534" s="2571"/>
      <c r="P534" s="2571"/>
      <c r="Q534" s="2571"/>
      <c r="R534" s="2571"/>
      <c r="S534" s="2571"/>
      <c r="T534" s="2571"/>
      <c r="U534" s="2571"/>
      <c r="V534" s="2571"/>
      <c r="W534" s="2571"/>
      <c r="X534" s="2571"/>
      <c r="Y534" s="2571"/>
      <c r="Z534" s="2571"/>
    </row>
    <row r="535" spans="1:26" ht="16.5" customHeight="1">
      <c r="A535" s="2571"/>
      <c r="B535" s="2571"/>
      <c r="C535" s="2571"/>
      <c r="D535" s="73"/>
      <c r="E535" s="73"/>
      <c r="F535" s="2629"/>
      <c r="G535" s="2571"/>
      <c r="H535" s="2571"/>
      <c r="I535" s="2571"/>
      <c r="J535" s="2571"/>
      <c r="K535" s="2571"/>
      <c r="L535" s="2571"/>
      <c r="M535" s="2571"/>
      <c r="N535" s="2571"/>
      <c r="O535" s="2571"/>
      <c r="P535" s="2571"/>
      <c r="Q535" s="2571"/>
      <c r="R535" s="2571"/>
      <c r="S535" s="2571"/>
      <c r="T535" s="2571"/>
      <c r="U535" s="2571"/>
      <c r="V535" s="2571"/>
      <c r="W535" s="2571"/>
      <c r="X535" s="2571"/>
      <c r="Y535" s="2571"/>
      <c r="Z535" s="2571"/>
    </row>
    <row r="536" spans="1:26" ht="16.5" customHeight="1">
      <c r="A536" s="2571"/>
      <c r="B536" s="2571"/>
      <c r="C536" s="2571"/>
      <c r="D536" s="73"/>
      <c r="E536" s="73"/>
      <c r="F536" s="2629"/>
      <c r="G536" s="2571"/>
      <c r="H536" s="2571"/>
      <c r="I536" s="2571"/>
      <c r="J536" s="2571"/>
      <c r="K536" s="2571"/>
      <c r="L536" s="2571"/>
      <c r="M536" s="2571"/>
      <c r="N536" s="2571"/>
      <c r="O536" s="2571"/>
      <c r="P536" s="2571"/>
      <c r="Q536" s="2571"/>
      <c r="R536" s="2571"/>
      <c r="S536" s="2571"/>
      <c r="T536" s="2571"/>
      <c r="U536" s="2571"/>
      <c r="V536" s="2571"/>
      <c r="W536" s="2571"/>
      <c r="X536" s="2571"/>
      <c r="Y536" s="2571"/>
      <c r="Z536" s="2571"/>
    </row>
    <row r="537" spans="1:26" ht="16.5" customHeight="1">
      <c r="A537" s="2571"/>
      <c r="B537" s="2571"/>
      <c r="C537" s="2571"/>
      <c r="D537" s="73"/>
      <c r="E537" s="73"/>
      <c r="F537" s="2629"/>
      <c r="G537" s="2571"/>
      <c r="H537" s="2571"/>
      <c r="I537" s="2571"/>
      <c r="J537" s="2571"/>
      <c r="K537" s="2571"/>
      <c r="L537" s="2571"/>
      <c r="M537" s="2571"/>
      <c r="N537" s="2571"/>
      <c r="O537" s="2571"/>
      <c r="P537" s="2571"/>
      <c r="Q537" s="2571"/>
      <c r="R537" s="2571"/>
      <c r="S537" s="2571"/>
      <c r="T537" s="2571"/>
      <c r="U537" s="2571"/>
      <c r="V537" s="2571"/>
      <c r="W537" s="2571"/>
      <c r="X537" s="2571"/>
      <c r="Y537" s="2571"/>
      <c r="Z537" s="2571"/>
    </row>
    <row r="538" spans="1:26" ht="16.5" customHeight="1">
      <c r="A538" s="2571"/>
      <c r="B538" s="2571"/>
      <c r="C538" s="2571"/>
      <c r="D538" s="73"/>
      <c r="E538" s="73"/>
      <c r="F538" s="2629"/>
      <c r="G538" s="2571"/>
      <c r="H538" s="2571"/>
      <c r="I538" s="2571"/>
      <c r="J538" s="2571"/>
      <c r="K538" s="2571"/>
      <c r="L538" s="2571"/>
      <c r="M538" s="2571"/>
      <c r="N538" s="2571"/>
      <c r="O538" s="2571"/>
      <c r="P538" s="2571"/>
      <c r="Q538" s="2571"/>
      <c r="R538" s="2571"/>
      <c r="S538" s="2571"/>
      <c r="T538" s="2571"/>
      <c r="U538" s="2571"/>
      <c r="V538" s="2571"/>
      <c r="W538" s="2571"/>
      <c r="X538" s="2571"/>
      <c r="Y538" s="2571"/>
      <c r="Z538" s="2571"/>
    </row>
    <row r="539" spans="1:26" ht="16.5" customHeight="1">
      <c r="A539" s="2571"/>
      <c r="B539" s="2571"/>
      <c r="C539" s="2571"/>
      <c r="D539" s="73"/>
      <c r="E539" s="73"/>
      <c r="F539" s="2629"/>
      <c r="G539" s="2571"/>
      <c r="H539" s="2571"/>
      <c r="I539" s="2571"/>
      <c r="J539" s="2571"/>
      <c r="K539" s="2571"/>
      <c r="L539" s="2571"/>
      <c r="M539" s="2571"/>
      <c r="N539" s="2571"/>
      <c r="O539" s="2571"/>
      <c r="P539" s="2571"/>
      <c r="Q539" s="2571"/>
      <c r="R539" s="2571"/>
      <c r="S539" s="2571"/>
      <c r="T539" s="2571"/>
      <c r="U539" s="2571"/>
      <c r="V539" s="2571"/>
      <c r="W539" s="2571"/>
      <c r="X539" s="2571"/>
      <c r="Y539" s="2571"/>
      <c r="Z539" s="2571"/>
    </row>
    <row r="540" spans="1:26" ht="16.5" customHeight="1">
      <c r="A540" s="2571"/>
      <c r="B540" s="2571"/>
      <c r="C540" s="2571"/>
      <c r="D540" s="73"/>
      <c r="E540" s="73"/>
      <c r="F540" s="2629"/>
      <c r="G540" s="2571"/>
      <c r="H540" s="2571"/>
      <c r="I540" s="2571"/>
      <c r="J540" s="2571"/>
      <c r="K540" s="2571"/>
      <c r="L540" s="2571"/>
      <c r="M540" s="2571"/>
      <c r="N540" s="2571"/>
      <c r="O540" s="2571"/>
      <c r="P540" s="2571"/>
      <c r="Q540" s="2571"/>
      <c r="R540" s="2571"/>
      <c r="S540" s="2571"/>
      <c r="T540" s="2571"/>
      <c r="U540" s="2571"/>
      <c r="V540" s="2571"/>
      <c r="W540" s="2571"/>
      <c r="X540" s="2571"/>
      <c r="Y540" s="2571"/>
      <c r="Z540" s="2571"/>
    </row>
    <row r="541" spans="1:26" ht="16.5" customHeight="1">
      <c r="A541" s="2571"/>
      <c r="B541" s="2571"/>
      <c r="C541" s="2571"/>
      <c r="D541" s="73"/>
      <c r="E541" s="73"/>
      <c r="F541" s="2629"/>
      <c r="G541" s="2571"/>
      <c r="H541" s="2571"/>
      <c r="I541" s="2571"/>
      <c r="J541" s="2571"/>
      <c r="K541" s="2571"/>
      <c r="L541" s="2571"/>
      <c r="M541" s="2571"/>
      <c r="N541" s="2571"/>
      <c r="O541" s="2571"/>
      <c r="P541" s="2571"/>
      <c r="Q541" s="2571"/>
      <c r="R541" s="2571"/>
      <c r="S541" s="2571"/>
      <c r="T541" s="2571"/>
      <c r="U541" s="2571"/>
      <c r="V541" s="2571"/>
      <c r="W541" s="2571"/>
      <c r="X541" s="2571"/>
      <c r="Y541" s="2571"/>
      <c r="Z541" s="2571"/>
    </row>
    <row r="542" spans="1:26" ht="16.5" customHeight="1">
      <c r="A542" s="2571"/>
      <c r="B542" s="2571"/>
      <c r="C542" s="2571"/>
      <c r="D542" s="73"/>
      <c r="E542" s="73"/>
      <c r="F542" s="2629"/>
      <c r="G542" s="2571"/>
      <c r="H542" s="2571"/>
      <c r="I542" s="2571"/>
      <c r="J542" s="2571"/>
      <c r="K542" s="2571"/>
      <c r="L542" s="2571"/>
      <c r="M542" s="2571"/>
      <c r="N542" s="2571"/>
      <c r="O542" s="2571"/>
      <c r="P542" s="2571"/>
      <c r="Q542" s="2571"/>
      <c r="R542" s="2571"/>
      <c r="S542" s="2571"/>
      <c r="T542" s="2571"/>
      <c r="U542" s="2571"/>
      <c r="V542" s="2571"/>
      <c r="W542" s="2571"/>
      <c r="X542" s="2571"/>
      <c r="Y542" s="2571"/>
      <c r="Z542" s="2571"/>
    </row>
    <row r="543" spans="1:26" ht="16.5" customHeight="1">
      <c r="A543" s="2571"/>
      <c r="B543" s="2571"/>
      <c r="C543" s="2571"/>
      <c r="D543" s="73"/>
      <c r="E543" s="73"/>
      <c r="F543" s="2629"/>
      <c r="G543" s="2571"/>
      <c r="H543" s="2571"/>
      <c r="I543" s="2571"/>
      <c r="J543" s="2571"/>
      <c r="K543" s="2571"/>
      <c r="L543" s="2571"/>
      <c r="M543" s="2571"/>
      <c r="N543" s="2571"/>
      <c r="O543" s="2571"/>
      <c r="P543" s="2571"/>
      <c r="Q543" s="2571"/>
      <c r="R543" s="2571"/>
      <c r="S543" s="2571"/>
      <c r="T543" s="2571"/>
      <c r="U543" s="2571"/>
      <c r="V543" s="2571"/>
      <c r="W543" s="2571"/>
      <c r="X543" s="2571"/>
      <c r="Y543" s="2571"/>
      <c r="Z543" s="2571"/>
    </row>
    <row r="544" spans="1:26" ht="16.5" customHeight="1">
      <c r="A544" s="2571"/>
      <c r="B544" s="2571"/>
      <c r="C544" s="2571"/>
      <c r="D544" s="73"/>
      <c r="E544" s="73"/>
      <c r="F544" s="2629"/>
      <c r="G544" s="2571"/>
      <c r="H544" s="2571"/>
      <c r="I544" s="2571"/>
      <c r="J544" s="2571"/>
      <c r="K544" s="2571"/>
      <c r="L544" s="2571"/>
      <c r="M544" s="2571"/>
      <c r="N544" s="2571"/>
      <c r="O544" s="2571"/>
      <c r="P544" s="2571"/>
      <c r="Q544" s="2571"/>
      <c r="R544" s="2571"/>
      <c r="S544" s="2571"/>
      <c r="T544" s="2571"/>
      <c r="U544" s="2571"/>
      <c r="V544" s="2571"/>
      <c r="W544" s="2571"/>
      <c r="X544" s="2571"/>
      <c r="Y544" s="2571"/>
      <c r="Z544" s="2571"/>
    </row>
    <row r="545" spans="1:26" ht="16.5" customHeight="1">
      <c r="A545" s="2571"/>
      <c r="B545" s="2571"/>
      <c r="C545" s="2571"/>
      <c r="D545" s="73"/>
      <c r="E545" s="73"/>
      <c r="F545" s="2629"/>
      <c r="G545" s="2571"/>
      <c r="H545" s="2571"/>
      <c r="I545" s="2571"/>
      <c r="J545" s="2571"/>
      <c r="K545" s="2571"/>
      <c r="L545" s="2571"/>
      <c r="M545" s="2571"/>
      <c r="N545" s="2571"/>
      <c r="O545" s="2571"/>
      <c r="P545" s="2571"/>
      <c r="Q545" s="2571"/>
      <c r="R545" s="2571"/>
      <c r="S545" s="2571"/>
      <c r="T545" s="2571"/>
      <c r="U545" s="2571"/>
      <c r="V545" s="2571"/>
      <c r="W545" s="2571"/>
      <c r="X545" s="2571"/>
      <c r="Y545" s="2571"/>
      <c r="Z545" s="2571"/>
    </row>
    <row r="546" spans="1:26" ht="16.5" customHeight="1">
      <c r="A546" s="2571"/>
      <c r="B546" s="2571"/>
      <c r="C546" s="2571"/>
      <c r="D546" s="73"/>
      <c r="E546" s="73"/>
      <c r="F546" s="2629"/>
      <c r="G546" s="2571"/>
      <c r="H546" s="2571"/>
      <c r="I546" s="2571"/>
      <c r="J546" s="2571"/>
      <c r="K546" s="2571"/>
      <c r="L546" s="2571"/>
      <c r="M546" s="2571"/>
      <c r="N546" s="2571"/>
      <c r="O546" s="2571"/>
      <c r="P546" s="2571"/>
      <c r="Q546" s="2571"/>
      <c r="R546" s="2571"/>
      <c r="S546" s="2571"/>
      <c r="T546" s="2571"/>
      <c r="U546" s="2571"/>
      <c r="V546" s="2571"/>
      <c r="W546" s="2571"/>
      <c r="X546" s="2571"/>
      <c r="Y546" s="2571"/>
      <c r="Z546" s="2571"/>
    </row>
    <row r="547" spans="1:26" ht="16.5" customHeight="1">
      <c r="A547" s="2571"/>
      <c r="B547" s="2571"/>
      <c r="C547" s="2571"/>
      <c r="D547" s="73"/>
      <c r="E547" s="73"/>
      <c r="F547" s="2629"/>
      <c r="G547" s="2571"/>
      <c r="H547" s="2571"/>
      <c r="I547" s="2571"/>
      <c r="J547" s="2571"/>
      <c r="K547" s="2571"/>
      <c r="L547" s="2571"/>
      <c r="M547" s="2571"/>
      <c r="N547" s="2571"/>
      <c r="O547" s="2571"/>
      <c r="P547" s="2571"/>
      <c r="Q547" s="2571"/>
      <c r="R547" s="2571"/>
      <c r="S547" s="2571"/>
      <c r="T547" s="2571"/>
      <c r="U547" s="2571"/>
      <c r="V547" s="2571"/>
      <c r="W547" s="2571"/>
      <c r="X547" s="2571"/>
      <c r="Y547" s="2571"/>
      <c r="Z547" s="2571"/>
    </row>
    <row r="548" spans="1:26" ht="16.5" customHeight="1">
      <c r="A548" s="2571"/>
      <c r="B548" s="2571"/>
      <c r="C548" s="2571"/>
      <c r="D548" s="73"/>
      <c r="E548" s="73"/>
      <c r="F548" s="2629"/>
      <c r="G548" s="2571"/>
      <c r="H548" s="2571"/>
      <c r="I548" s="2571"/>
      <c r="J548" s="2571"/>
      <c r="K548" s="2571"/>
      <c r="L548" s="2571"/>
      <c r="M548" s="2571"/>
      <c r="N548" s="2571"/>
      <c r="O548" s="2571"/>
      <c r="P548" s="2571"/>
      <c r="Q548" s="2571"/>
      <c r="R548" s="2571"/>
      <c r="S548" s="2571"/>
      <c r="T548" s="2571"/>
      <c r="U548" s="2571"/>
      <c r="V548" s="2571"/>
      <c r="W548" s="2571"/>
      <c r="X548" s="2571"/>
      <c r="Y548" s="2571"/>
      <c r="Z548" s="2571"/>
    </row>
    <row r="549" spans="1:26" ht="16.5" customHeight="1">
      <c r="A549" s="2571"/>
      <c r="B549" s="2571"/>
      <c r="C549" s="2571"/>
      <c r="D549" s="73"/>
      <c r="E549" s="73"/>
      <c r="F549" s="2629"/>
      <c r="G549" s="2571"/>
      <c r="H549" s="2571"/>
      <c r="I549" s="2571"/>
      <c r="J549" s="2571"/>
      <c r="K549" s="2571"/>
      <c r="L549" s="2571"/>
      <c r="M549" s="2571"/>
      <c r="N549" s="2571"/>
      <c r="O549" s="2571"/>
      <c r="P549" s="2571"/>
      <c r="Q549" s="2571"/>
      <c r="R549" s="2571"/>
      <c r="S549" s="2571"/>
      <c r="T549" s="2571"/>
      <c r="U549" s="2571"/>
      <c r="V549" s="2571"/>
      <c r="W549" s="2571"/>
      <c r="X549" s="2571"/>
      <c r="Y549" s="2571"/>
      <c r="Z549" s="2571"/>
    </row>
    <row r="550" spans="1:26" ht="16.5" customHeight="1">
      <c r="A550" s="2571"/>
      <c r="B550" s="2571"/>
      <c r="C550" s="2571"/>
      <c r="D550" s="73"/>
      <c r="E550" s="73"/>
      <c r="F550" s="2629"/>
      <c r="G550" s="2571"/>
      <c r="H550" s="2571"/>
      <c r="I550" s="2571"/>
      <c r="J550" s="2571"/>
      <c r="K550" s="2571"/>
      <c r="L550" s="2571"/>
      <c r="M550" s="2571"/>
      <c r="N550" s="2571"/>
      <c r="O550" s="2571"/>
      <c r="P550" s="2571"/>
      <c r="Q550" s="2571"/>
      <c r="R550" s="2571"/>
      <c r="S550" s="2571"/>
      <c r="T550" s="2571"/>
      <c r="U550" s="2571"/>
      <c r="V550" s="2571"/>
      <c r="W550" s="2571"/>
      <c r="X550" s="2571"/>
      <c r="Y550" s="2571"/>
      <c r="Z550" s="2571"/>
    </row>
    <row r="551" spans="1:26" ht="16.5" customHeight="1">
      <c r="A551" s="2571"/>
      <c r="B551" s="2571"/>
      <c r="C551" s="2571"/>
      <c r="D551" s="73"/>
      <c r="E551" s="73"/>
      <c r="F551" s="2629"/>
      <c r="G551" s="2571"/>
      <c r="H551" s="2571"/>
      <c r="I551" s="2571"/>
      <c r="J551" s="2571"/>
      <c r="K551" s="2571"/>
      <c r="L551" s="2571"/>
      <c r="M551" s="2571"/>
      <c r="N551" s="2571"/>
      <c r="O551" s="2571"/>
      <c r="P551" s="2571"/>
      <c r="Q551" s="2571"/>
      <c r="R551" s="2571"/>
      <c r="S551" s="2571"/>
      <c r="T551" s="2571"/>
      <c r="U551" s="2571"/>
      <c r="V551" s="2571"/>
      <c r="W551" s="2571"/>
      <c r="X551" s="2571"/>
      <c r="Y551" s="2571"/>
      <c r="Z551" s="2571"/>
    </row>
    <row r="552" spans="1:26" ht="16.5" customHeight="1">
      <c r="A552" s="2571"/>
      <c r="B552" s="2571"/>
      <c r="C552" s="2571"/>
      <c r="D552" s="73"/>
      <c r="E552" s="73"/>
      <c r="F552" s="2629"/>
      <c r="G552" s="2571"/>
      <c r="H552" s="2571"/>
      <c r="I552" s="2571"/>
      <c r="J552" s="2571"/>
      <c r="K552" s="2571"/>
      <c r="L552" s="2571"/>
      <c r="M552" s="2571"/>
      <c r="N552" s="2571"/>
      <c r="O552" s="2571"/>
      <c r="P552" s="2571"/>
      <c r="Q552" s="2571"/>
      <c r="R552" s="2571"/>
      <c r="S552" s="2571"/>
      <c r="T552" s="2571"/>
      <c r="U552" s="2571"/>
      <c r="V552" s="2571"/>
      <c r="W552" s="2571"/>
      <c r="X552" s="2571"/>
      <c r="Y552" s="2571"/>
      <c r="Z552" s="2571"/>
    </row>
    <row r="553" spans="1:26" ht="16.5" customHeight="1">
      <c r="A553" s="2571"/>
      <c r="B553" s="2571"/>
      <c r="C553" s="2571"/>
      <c r="D553" s="73"/>
      <c r="E553" s="73"/>
      <c r="F553" s="2629"/>
      <c r="G553" s="2571"/>
      <c r="H553" s="2571"/>
      <c r="I553" s="2571"/>
      <c r="J553" s="2571"/>
      <c r="K553" s="2571"/>
      <c r="L553" s="2571"/>
      <c r="M553" s="2571"/>
      <c r="N553" s="2571"/>
      <c r="O553" s="2571"/>
      <c r="P553" s="2571"/>
      <c r="Q553" s="2571"/>
      <c r="R553" s="2571"/>
      <c r="S553" s="2571"/>
      <c r="T553" s="2571"/>
      <c r="U553" s="2571"/>
      <c r="V553" s="2571"/>
      <c r="W553" s="2571"/>
      <c r="X553" s="2571"/>
      <c r="Y553" s="2571"/>
      <c r="Z553" s="2571"/>
    </row>
    <row r="554" spans="1:26" ht="16.5" customHeight="1">
      <c r="A554" s="2571"/>
      <c r="B554" s="2571"/>
      <c r="C554" s="2571"/>
      <c r="D554" s="73"/>
      <c r="E554" s="73"/>
      <c r="F554" s="2629"/>
      <c r="G554" s="2571"/>
      <c r="H554" s="2571"/>
      <c r="I554" s="2571"/>
      <c r="J554" s="2571"/>
      <c r="K554" s="2571"/>
      <c r="L554" s="2571"/>
      <c r="M554" s="2571"/>
      <c r="N554" s="2571"/>
      <c r="O554" s="2571"/>
      <c r="P554" s="2571"/>
      <c r="Q554" s="2571"/>
      <c r="R554" s="2571"/>
      <c r="S554" s="2571"/>
      <c r="T554" s="2571"/>
      <c r="U554" s="2571"/>
      <c r="V554" s="2571"/>
      <c r="W554" s="2571"/>
      <c r="X554" s="2571"/>
      <c r="Y554" s="2571"/>
      <c r="Z554" s="2571"/>
    </row>
    <row r="555" spans="1:26" ht="16.5" customHeight="1">
      <c r="A555" s="2571"/>
      <c r="B555" s="2571"/>
      <c r="C555" s="2571"/>
      <c r="D555" s="73"/>
      <c r="E555" s="73"/>
      <c r="F555" s="2629"/>
      <c r="G555" s="2571"/>
      <c r="H555" s="2571"/>
      <c r="I555" s="2571"/>
      <c r="J555" s="2571"/>
      <c r="K555" s="2571"/>
      <c r="L555" s="2571"/>
      <c r="M555" s="2571"/>
      <c r="N555" s="2571"/>
      <c r="O555" s="2571"/>
      <c r="P555" s="2571"/>
      <c r="Q555" s="2571"/>
      <c r="R555" s="2571"/>
      <c r="S555" s="2571"/>
      <c r="T555" s="2571"/>
      <c r="U555" s="2571"/>
      <c r="V555" s="2571"/>
      <c r="W555" s="2571"/>
      <c r="X555" s="2571"/>
      <c r="Y555" s="2571"/>
      <c r="Z555" s="2571"/>
    </row>
    <row r="556" spans="1:26" ht="16.5" customHeight="1">
      <c r="A556" s="2571"/>
      <c r="B556" s="2571"/>
      <c r="C556" s="2571"/>
      <c r="D556" s="73"/>
      <c r="E556" s="73"/>
      <c r="F556" s="2629"/>
      <c r="G556" s="2571"/>
      <c r="H556" s="2571"/>
      <c r="I556" s="2571"/>
      <c r="J556" s="2571"/>
      <c r="K556" s="2571"/>
      <c r="L556" s="2571"/>
      <c r="M556" s="2571"/>
      <c r="N556" s="2571"/>
      <c r="O556" s="2571"/>
      <c r="P556" s="2571"/>
      <c r="Q556" s="2571"/>
      <c r="R556" s="2571"/>
      <c r="S556" s="2571"/>
      <c r="T556" s="2571"/>
      <c r="U556" s="2571"/>
      <c r="V556" s="2571"/>
      <c r="W556" s="2571"/>
      <c r="X556" s="2571"/>
      <c r="Y556" s="2571"/>
      <c r="Z556" s="2571"/>
    </row>
    <row r="557" spans="1:26" ht="16.5" customHeight="1">
      <c r="A557" s="2571"/>
      <c r="B557" s="2571"/>
      <c r="C557" s="2571"/>
      <c r="D557" s="73"/>
      <c r="E557" s="73"/>
      <c r="F557" s="2629"/>
      <c r="G557" s="2571"/>
      <c r="H557" s="2571"/>
      <c r="I557" s="2571"/>
      <c r="J557" s="2571"/>
      <c r="K557" s="2571"/>
      <c r="L557" s="2571"/>
      <c r="M557" s="2571"/>
      <c r="N557" s="2571"/>
      <c r="O557" s="2571"/>
      <c r="P557" s="2571"/>
      <c r="Q557" s="2571"/>
      <c r="R557" s="2571"/>
      <c r="S557" s="2571"/>
      <c r="T557" s="2571"/>
      <c r="U557" s="2571"/>
      <c r="V557" s="2571"/>
      <c r="W557" s="2571"/>
      <c r="X557" s="2571"/>
      <c r="Y557" s="2571"/>
      <c r="Z557" s="2571"/>
    </row>
    <row r="558" spans="1:26" ht="16.5" customHeight="1">
      <c r="A558" s="2571"/>
      <c r="B558" s="2571"/>
      <c r="C558" s="2571"/>
      <c r="D558" s="73"/>
      <c r="E558" s="73"/>
      <c r="F558" s="2629"/>
      <c r="G558" s="2571"/>
      <c r="H558" s="2571"/>
      <c r="I558" s="2571"/>
      <c r="J558" s="2571"/>
      <c r="K558" s="2571"/>
      <c r="L558" s="2571"/>
      <c r="M558" s="2571"/>
      <c r="N558" s="2571"/>
      <c r="O558" s="2571"/>
      <c r="P558" s="2571"/>
      <c r="Q558" s="2571"/>
      <c r="R558" s="2571"/>
      <c r="S558" s="2571"/>
      <c r="T558" s="2571"/>
      <c r="U558" s="2571"/>
      <c r="V558" s="2571"/>
      <c r="W558" s="2571"/>
      <c r="X558" s="2571"/>
      <c r="Y558" s="2571"/>
      <c r="Z558" s="2571"/>
    </row>
    <row r="559" spans="1:26" ht="16.5" customHeight="1">
      <c r="A559" s="2571"/>
      <c r="B559" s="2571"/>
      <c r="C559" s="2571"/>
      <c r="D559" s="73"/>
      <c r="E559" s="73"/>
      <c r="F559" s="2629"/>
      <c r="G559" s="2571"/>
      <c r="H559" s="2571"/>
      <c r="I559" s="2571"/>
      <c r="J559" s="2571"/>
      <c r="K559" s="2571"/>
      <c r="L559" s="2571"/>
      <c r="M559" s="2571"/>
      <c r="N559" s="2571"/>
      <c r="O559" s="2571"/>
      <c r="P559" s="2571"/>
      <c r="Q559" s="2571"/>
      <c r="R559" s="2571"/>
      <c r="S559" s="2571"/>
      <c r="T559" s="2571"/>
      <c r="U559" s="2571"/>
      <c r="V559" s="2571"/>
      <c r="W559" s="2571"/>
      <c r="X559" s="2571"/>
      <c r="Y559" s="2571"/>
      <c r="Z559" s="2571"/>
    </row>
    <row r="560" spans="1:26" ht="16.5" customHeight="1">
      <c r="A560" s="2571"/>
      <c r="B560" s="2571"/>
      <c r="C560" s="2571"/>
      <c r="D560" s="73"/>
      <c r="E560" s="73"/>
      <c r="F560" s="2629"/>
      <c r="G560" s="2571"/>
      <c r="H560" s="2571"/>
      <c r="I560" s="2571"/>
      <c r="J560" s="2571"/>
      <c r="K560" s="2571"/>
      <c r="L560" s="2571"/>
      <c r="M560" s="2571"/>
      <c r="N560" s="2571"/>
      <c r="O560" s="2571"/>
      <c r="P560" s="2571"/>
      <c r="Q560" s="2571"/>
      <c r="R560" s="2571"/>
      <c r="S560" s="2571"/>
      <c r="T560" s="2571"/>
      <c r="U560" s="2571"/>
      <c r="V560" s="2571"/>
      <c r="W560" s="2571"/>
      <c r="X560" s="2571"/>
      <c r="Y560" s="2571"/>
      <c r="Z560" s="2571"/>
    </row>
    <row r="561" spans="1:26" ht="16.5" customHeight="1">
      <c r="A561" s="2571"/>
      <c r="B561" s="2571"/>
      <c r="C561" s="2571"/>
      <c r="D561" s="73"/>
      <c r="E561" s="73"/>
      <c r="F561" s="2629"/>
      <c r="G561" s="2571"/>
      <c r="H561" s="2571"/>
      <c r="I561" s="2571"/>
      <c r="J561" s="2571"/>
      <c r="K561" s="2571"/>
      <c r="L561" s="2571"/>
      <c r="M561" s="2571"/>
      <c r="N561" s="2571"/>
      <c r="O561" s="2571"/>
      <c r="P561" s="2571"/>
      <c r="Q561" s="2571"/>
      <c r="R561" s="2571"/>
      <c r="S561" s="2571"/>
      <c r="T561" s="2571"/>
      <c r="U561" s="2571"/>
      <c r="V561" s="2571"/>
      <c r="W561" s="2571"/>
      <c r="X561" s="2571"/>
      <c r="Y561" s="2571"/>
      <c r="Z561" s="2571"/>
    </row>
    <row r="562" spans="1:26" ht="16.5" customHeight="1">
      <c r="A562" s="2571"/>
      <c r="B562" s="2571"/>
      <c r="C562" s="2571"/>
      <c r="D562" s="73"/>
      <c r="E562" s="73"/>
      <c r="F562" s="2629"/>
      <c r="G562" s="2571"/>
      <c r="H562" s="2571"/>
      <c r="I562" s="2571"/>
      <c r="J562" s="2571"/>
      <c r="K562" s="2571"/>
      <c r="L562" s="2571"/>
      <c r="M562" s="2571"/>
      <c r="N562" s="2571"/>
      <c r="O562" s="2571"/>
      <c r="P562" s="2571"/>
      <c r="Q562" s="2571"/>
      <c r="R562" s="2571"/>
      <c r="S562" s="2571"/>
      <c r="T562" s="2571"/>
      <c r="U562" s="2571"/>
      <c r="V562" s="2571"/>
      <c r="W562" s="2571"/>
      <c r="X562" s="2571"/>
      <c r="Y562" s="2571"/>
      <c r="Z562" s="2571"/>
    </row>
    <row r="563" spans="1:26" ht="16.5" customHeight="1">
      <c r="A563" s="2571"/>
      <c r="B563" s="2571"/>
      <c r="C563" s="2571"/>
      <c r="D563" s="73"/>
      <c r="E563" s="73"/>
      <c r="F563" s="2629"/>
      <c r="G563" s="2571"/>
      <c r="H563" s="2571"/>
      <c r="I563" s="2571"/>
      <c r="J563" s="2571"/>
      <c r="K563" s="2571"/>
      <c r="L563" s="2571"/>
      <c r="M563" s="2571"/>
      <c r="N563" s="2571"/>
      <c r="O563" s="2571"/>
      <c r="P563" s="2571"/>
      <c r="Q563" s="2571"/>
      <c r="R563" s="2571"/>
      <c r="S563" s="2571"/>
      <c r="T563" s="2571"/>
      <c r="U563" s="2571"/>
      <c r="V563" s="2571"/>
      <c r="W563" s="2571"/>
      <c r="X563" s="2571"/>
      <c r="Y563" s="2571"/>
      <c r="Z563" s="2571"/>
    </row>
    <row r="564" spans="1:26" ht="16.5" customHeight="1">
      <c r="A564" s="2571"/>
      <c r="B564" s="2571"/>
      <c r="C564" s="2571"/>
      <c r="D564" s="73"/>
      <c r="E564" s="73"/>
      <c r="F564" s="2629"/>
      <c r="G564" s="2571"/>
      <c r="H564" s="2571"/>
      <c r="I564" s="2571"/>
      <c r="J564" s="2571"/>
      <c r="K564" s="2571"/>
      <c r="L564" s="2571"/>
      <c r="M564" s="2571"/>
      <c r="N564" s="2571"/>
      <c r="O564" s="2571"/>
      <c r="P564" s="2571"/>
      <c r="Q564" s="2571"/>
      <c r="R564" s="2571"/>
      <c r="S564" s="2571"/>
      <c r="T564" s="2571"/>
      <c r="U564" s="2571"/>
      <c r="V564" s="2571"/>
      <c r="W564" s="2571"/>
      <c r="X564" s="2571"/>
      <c r="Y564" s="2571"/>
      <c r="Z564" s="2571"/>
    </row>
    <row r="565" spans="1:26" ht="16.5" customHeight="1">
      <c r="A565" s="2571"/>
      <c r="B565" s="2571"/>
      <c r="C565" s="2571"/>
      <c r="D565" s="73"/>
      <c r="E565" s="73"/>
      <c r="F565" s="2629"/>
      <c r="G565" s="2571"/>
      <c r="H565" s="2571"/>
      <c r="I565" s="2571"/>
      <c r="J565" s="2571"/>
      <c r="K565" s="2571"/>
      <c r="L565" s="2571"/>
      <c r="M565" s="2571"/>
      <c r="N565" s="2571"/>
      <c r="O565" s="2571"/>
      <c r="P565" s="2571"/>
      <c r="Q565" s="2571"/>
      <c r="R565" s="2571"/>
      <c r="S565" s="2571"/>
      <c r="T565" s="2571"/>
      <c r="U565" s="2571"/>
      <c r="V565" s="2571"/>
      <c r="W565" s="2571"/>
      <c r="X565" s="2571"/>
      <c r="Y565" s="2571"/>
      <c r="Z565" s="2571"/>
    </row>
    <row r="566" spans="1:26" ht="16.5" customHeight="1">
      <c r="A566" s="2571"/>
      <c r="B566" s="2571"/>
      <c r="C566" s="2571"/>
      <c r="D566" s="73"/>
      <c r="E566" s="73"/>
      <c r="F566" s="2629"/>
      <c r="G566" s="2571"/>
      <c r="H566" s="2571"/>
      <c r="I566" s="2571"/>
      <c r="J566" s="2571"/>
      <c r="K566" s="2571"/>
      <c r="L566" s="2571"/>
      <c r="M566" s="2571"/>
      <c r="N566" s="2571"/>
      <c r="O566" s="2571"/>
      <c r="P566" s="2571"/>
      <c r="Q566" s="2571"/>
      <c r="R566" s="2571"/>
      <c r="S566" s="2571"/>
      <c r="T566" s="2571"/>
      <c r="U566" s="2571"/>
      <c r="V566" s="2571"/>
      <c r="W566" s="2571"/>
      <c r="X566" s="2571"/>
      <c r="Y566" s="2571"/>
      <c r="Z566" s="2571"/>
    </row>
    <row r="567" spans="1:26" ht="16.5" customHeight="1">
      <c r="A567" s="2571"/>
      <c r="B567" s="2571"/>
      <c r="C567" s="2571"/>
      <c r="D567" s="73"/>
      <c r="E567" s="73"/>
      <c r="F567" s="2629"/>
      <c r="G567" s="2571"/>
      <c r="H567" s="2571"/>
      <c r="I567" s="2571"/>
      <c r="J567" s="2571"/>
      <c r="K567" s="2571"/>
      <c r="L567" s="2571"/>
      <c r="M567" s="2571"/>
      <c r="N567" s="2571"/>
      <c r="O567" s="2571"/>
      <c r="P567" s="2571"/>
      <c r="Q567" s="2571"/>
      <c r="R567" s="2571"/>
      <c r="S567" s="2571"/>
      <c r="T567" s="2571"/>
      <c r="U567" s="2571"/>
      <c r="V567" s="2571"/>
      <c r="W567" s="2571"/>
      <c r="X567" s="2571"/>
      <c r="Y567" s="2571"/>
      <c r="Z567" s="2571"/>
    </row>
    <row r="568" spans="1:26" ht="16.5" customHeight="1">
      <c r="A568" s="2571"/>
      <c r="B568" s="2571"/>
      <c r="C568" s="2571"/>
      <c r="D568" s="73"/>
      <c r="E568" s="73"/>
      <c r="F568" s="2629"/>
      <c r="G568" s="2571"/>
      <c r="H568" s="2571"/>
      <c r="I568" s="2571"/>
      <c r="J568" s="2571"/>
      <c r="K568" s="2571"/>
      <c r="L568" s="2571"/>
      <c r="M568" s="2571"/>
      <c r="N568" s="2571"/>
      <c r="O568" s="2571"/>
      <c r="P568" s="2571"/>
      <c r="Q568" s="2571"/>
      <c r="R568" s="2571"/>
      <c r="S568" s="2571"/>
      <c r="T568" s="2571"/>
      <c r="U568" s="2571"/>
      <c r="V568" s="2571"/>
      <c r="W568" s="2571"/>
      <c r="X568" s="2571"/>
      <c r="Y568" s="2571"/>
      <c r="Z568" s="2571"/>
    </row>
    <row r="569" spans="1:26" ht="16.5" customHeight="1">
      <c r="A569" s="2571"/>
      <c r="B569" s="2571"/>
      <c r="C569" s="2571"/>
      <c r="D569" s="73"/>
      <c r="E569" s="73"/>
      <c r="F569" s="2629"/>
      <c r="G569" s="2571"/>
      <c r="H569" s="2571"/>
      <c r="I569" s="2571"/>
      <c r="J569" s="2571"/>
      <c r="K569" s="2571"/>
      <c r="L569" s="2571"/>
      <c r="M569" s="2571"/>
      <c r="N569" s="2571"/>
      <c r="O569" s="2571"/>
      <c r="P569" s="2571"/>
      <c r="Q569" s="2571"/>
      <c r="R569" s="2571"/>
      <c r="S569" s="2571"/>
      <c r="T569" s="2571"/>
      <c r="U569" s="2571"/>
      <c r="V569" s="2571"/>
      <c r="W569" s="2571"/>
      <c r="X569" s="2571"/>
      <c r="Y569" s="2571"/>
      <c r="Z569" s="2571"/>
    </row>
    <row r="570" spans="1:26" ht="16.5" customHeight="1">
      <c r="A570" s="2571"/>
      <c r="B570" s="2571"/>
      <c r="C570" s="2571"/>
      <c r="D570" s="73"/>
      <c r="E570" s="73"/>
      <c r="F570" s="2629"/>
      <c r="G570" s="2571"/>
      <c r="H570" s="2571"/>
      <c r="I570" s="2571"/>
      <c r="J570" s="2571"/>
      <c r="K570" s="2571"/>
      <c r="L570" s="2571"/>
      <c r="M570" s="2571"/>
      <c r="N570" s="2571"/>
      <c r="O570" s="2571"/>
      <c r="P570" s="2571"/>
      <c r="Q570" s="2571"/>
      <c r="R570" s="2571"/>
      <c r="S570" s="2571"/>
      <c r="T570" s="2571"/>
      <c r="U570" s="2571"/>
      <c r="V570" s="2571"/>
      <c r="W570" s="2571"/>
      <c r="X570" s="2571"/>
      <c r="Y570" s="2571"/>
      <c r="Z570" s="2571"/>
    </row>
    <row r="571" spans="1:26" ht="16.5" customHeight="1">
      <c r="A571" s="2571"/>
      <c r="B571" s="2571"/>
      <c r="C571" s="2571"/>
      <c r="D571" s="73"/>
      <c r="E571" s="73"/>
      <c r="F571" s="2629"/>
      <c r="G571" s="2571"/>
      <c r="H571" s="2571"/>
      <c r="I571" s="2571"/>
      <c r="J571" s="2571"/>
      <c r="K571" s="2571"/>
      <c r="L571" s="2571"/>
      <c r="M571" s="2571"/>
      <c r="N571" s="2571"/>
      <c r="O571" s="2571"/>
      <c r="P571" s="2571"/>
      <c r="Q571" s="2571"/>
      <c r="R571" s="2571"/>
      <c r="S571" s="2571"/>
      <c r="T571" s="2571"/>
      <c r="U571" s="2571"/>
      <c r="V571" s="2571"/>
      <c r="W571" s="2571"/>
      <c r="X571" s="2571"/>
      <c r="Y571" s="2571"/>
      <c r="Z571" s="2571"/>
    </row>
    <row r="572" spans="1:26" ht="16.5" customHeight="1">
      <c r="A572" s="2571"/>
      <c r="B572" s="2571"/>
      <c r="C572" s="2571"/>
      <c r="D572" s="73"/>
      <c r="E572" s="73"/>
      <c r="F572" s="2629"/>
      <c r="G572" s="2571"/>
      <c r="H572" s="2571"/>
      <c r="I572" s="2571"/>
      <c r="J572" s="2571"/>
      <c r="K572" s="2571"/>
      <c r="L572" s="2571"/>
      <c r="M572" s="2571"/>
      <c r="N572" s="2571"/>
      <c r="O572" s="2571"/>
      <c r="P572" s="2571"/>
      <c r="Q572" s="2571"/>
      <c r="R572" s="2571"/>
      <c r="S572" s="2571"/>
      <c r="T572" s="2571"/>
      <c r="U572" s="2571"/>
      <c r="V572" s="2571"/>
      <c r="W572" s="2571"/>
      <c r="X572" s="2571"/>
      <c r="Y572" s="2571"/>
      <c r="Z572" s="2571"/>
    </row>
    <row r="573" spans="1:26" ht="16.5" customHeight="1">
      <c r="A573" s="2571"/>
      <c r="B573" s="2571"/>
      <c r="C573" s="2571"/>
      <c r="D573" s="73"/>
      <c r="E573" s="73"/>
      <c r="F573" s="2629"/>
      <c r="G573" s="2571"/>
      <c r="H573" s="2571"/>
      <c r="I573" s="2571"/>
      <c r="J573" s="2571"/>
      <c r="K573" s="2571"/>
      <c r="L573" s="2571"/>
      <c r="M573" s="2571"/>
      <c r="N573" s="2571"/>
      <c r="O573" s="2571"/>
      <c r="P573" s="2571"/>
      <c r="Q573" s="2571"/>
      <c r="R573" s="2571"/>
      <c r="S573" s="2571"/>
      <c r="T573" s="2571"/>
      <c r="U573" s="2571"/>
      <c r="V573" s="2571"/>
      <c r="W573" s="2571"/>
      <c r="X573" s="2571"/>
      <c r="Y573" s="2571"/>
      <c r="Z573" s="2571"/>
    </row>
    <row r="574" spans="1:26" ht="16.5" customHeight="1">
      <c r="A574" s="2571"/>
      <c r="B574" s="2571"/>
      <c r="C574" s="2571"/>
      <c r="D574" s="73"/>
      <c r="E574" s="73"/>
      <c r="F574" s="2629"/>
      <c r="G574" s="2571"/>
      <c r="H574" s="2571"/>
      <c r="I574" s="2571"/>
      <c r="J574" s="2571"/>
      <c r="K574" s="2571"/>
      <c r="L574" s="2571"/>
      <c r="M574" s="2571"/>
      <c r="N574" s="2571"/>
      <c r="O574" s="2571"/>
      <c r="P574" s="2571"/>
      <c r="Q574" s="2571"/>
      <c r="R574" s="2571"/>
      <c r="S574" s="2571"/>
      <c r="T574" s="2571"/>
      <c r="U574" s="2571"/>
      <c r="V574" s="2571"/>
      <c r="W574" s="2571"/>
      <c r="X574" s="2571"/>
      <c r="Y574" s="2571"/>
      <c r="Z574" s="2571"/>
    </row>
    <row r="575" spans="1:26" ht="16.5" customHeight="1">
      <c r="A575" s="2571"/>
      <c r="B575" s="2571"/>
      <c r="C575" s="2571"/>
      <c r="D575" s="73"/>
      <c r="E575" s="73"/>
      <c r="F575" s="2629"/>
      <c r="G575" s="2571"/>
      <c r="H575" s="2571"/>
      <c r="I575" s="2571"/>
      <c r="J575" s="2571"/>
      <c r="K575" s="2571"/>
      <c r="L575" s="2571"/>
      <c r="M575" s="2571"/>
      <c r="N575" s="2571"/>
      <c r="O575" s="2571"/>
      <c r="P575" s="2571"/>
      <c r="Q575" s="2571"/>
      <c r="R575" s="2571"/>
      <c r="S575" s="2571"/>
      <c r="T575" s="2571"/>
      <c r="U575" s="2571"/>
      <c r="V575" s="2571"/>
      <c r="W575" s="2571"/>
      <c r="X575" s="2571"/>
      <c r="Y575" s="2571"/>
      <c r="Z575" s="2571"/>
    </row>
    <row r="576" spans="1:26" ht="16.5" customHeight="1">
      <c r="A576" s="2571"/>
      <c r="B576" s="2571"/>
      <c r="C576" s="2571"/>
      <c r="D576" s="73"/>
      <c r="E576" s="73"/>
      <c r="F576" s="2629"/>
      <c r="G576" s="2571"/>
      <c r="H576" s="2571"/>
      <c r="I576" s="2571"/>
      <c r="J576" s="2571"/>
      <c r="K576" s="2571"/>
      <c r="L576" s="2571"/>
      <c r="M576" s="2571"/>
      <c r="N576" s="2571"/>
      <c r="O576" s="2571"/>
      <c r="P576" s="2571"/>
      <c r="Q576" s="2571"/>
      <c r="R576" s="2571"/>
      <c r="S576" s="2571"/>
      <c r="T576" s="2571"/>
      <c r="U576" s="2571"/>
      <c r="V576" s="2571"/>
      <c r="W576" s="2571"/>
      <c r="X576" s="2571"/>
      <c r="Y576" s="2571"/>
      <c r="Z576" s="2571"/>
    </row>
    <row r="577" spans="1:26" ht="16.5" customHeight="1">
      <c r="A577" s="2571"/>
      <c r="B577" s="2571"/>
      <c r="C577" s="2571"/>
      <c r="D577" s="73"/>
      <c r="E577" s="73"/>
      <c r="F577" s="2629"/>
      <c r="G577" s="2571"/>
      <c r="H577" s="2571"/>
      <c r="I577" s="2571"/>
      <c r="J577" s="2571"/>
      <c r="K577" s="2571"/>
      <c r="L577" s="2571"/>
      <c r="M577" s="2571"/>
      <c r="N577" s="2571"/>
      <c r="O577" s="2571"/>
      <c r="P577" s="2571"/>
      <c r="Q577" s="2571"/>
      <c r="R577" s="2571"/>
      <c r="S577" s="2571"/>
      <c r="T577" s="2571"/>
      <c r="U577" s="2571"/>
      <c r="V577" s="2571"/>
      <c r="W577" s="2571"/>
      <c r="X577" s="2571"/>
      <c r="Y577" s="2571"/>
      <c r="Z577" s="2571"/>
    </row>
    <row r="578" spans="1:26" ht="16.5" customHeight="1">
      <c r="A578" s="2571"/>
      <c r="B578" s="2571"/>
      <c r="C578" s="2571"/>
      <c r="D578" s="73"/>
      <c r="E578" s="73"/>
      <c r="F578" s="2629"/>
      <c r="G578" s="2571"/>
      <c r="H578" s="2571"/>
      <c r="I578" s="2571"/>
      <c r="J578" s="2571"/>
      <c r="K578" s="2571"/>
      <c r="L578" s="2571"/>
      <c r="M578" s="2571"/>
      <c r="N578" s="2571"/>
      <c r="O578" s="2571"/>
      <c r="P578" s="2571"/>
      <c r="Q578" s="2571"/>
      <c r="R578" s="2571"/>
      <c r="S578" s="2571"/>
      <c r="T578" s="2571"/>
      <c r="U578" s="2571"/>
      <c r="V578" s="2571"/>
      <c r="W578" s="2571"/>
      <c r="X578" s="2571"/>
      <c r="Y578" s="2571"/>
      <c r="Z578" s="2571"/>
    </row>
    <row r="579" spans="1:26" ht="16.5" customHeight="1">
      <c r="A579" s="2571"/>
      <c r="B579" s="2571"/>
      <c r="C579" s="2571"/>
      <c r="D579" s="73"/>
      <c r="E579" s="73"/>
      <c r="F579" s="2629"/>
      <c r="G579" s="2571"/>
      <c r="H579" s="2571"/>
      <c r="I579" s="2571"/>
      <c r="J579" s="2571"/>
      <c r="K579" s="2571"/>
      <c r="L579" s="2571"/>
      <c r="M579" s="2571"/>
      <c r="N579" s="2571"/>
      <c r="O579" s="2571"/>
      <c r="P579" s="2571"/>
      <c r="Q579" s="2571"/>
      <c r="R579" s="2571"/>
      <c r="S579" s="2571"/>
      <c r="T579" s="2571"/>
      <c r="U579" s="2571"/>
      <c r="V579" s="2571"/>
      <c r="W579" s="2571"/>
      <c r="X579" s="2571"/>
      <c r="Y579" s="2571"/>
      <c r="Z579" s="2571"/>
    </row>
    <row r="580" spans="1:26" ht="16.5" customHeight="1">
      <c r="A580" s="2571"/>
      <c r="B580" s="2571"/>
      <c r="C580" s="2571"/>
      <c r="D580" s="73"/>
      <c r="E580" s="73"/>
      <c r="F580" s="2629"/>
      <c r="G580" s="2571"/>
      <c r="H580" s="2571"/>
      <c r="I580" s="2571"/>
      <c r="J580" s="2571"/>
      <c r="K580" s="2571"/>
      <c r="L580" s="2571"/>
      <c r="M580" s="2571"/>
      <c r="N580" s="2571"/>
      <c r="O580" s="2571"/>
      <c r="P580" s="2571"/>
      <c r="Q580" s="2571"/>
      <c r="R580" s="2571"/>
      <c r="S580" s="2571"/>
      <c r="T580" s="2571"/>
      <c r="U580" s="2571"/>
      <c r="V580" s="2571"/>
      <c r="W580" s="2571"/>
      <c r="X580" s="2571"/>
      <c r="Y580" s="2571"/>
      <c r="Z580" s="2571"/>
    </row>
    <row r="581" spans="1:26" ht="16.5" customHeight="1">
      <c r="A581" s="2571"/>
      <c r="B581" s="2571"/>
      <c r="C581" s="2571"/>
      <c r="D581" s="73"/>
      <c r="E581" s="73"/>
      <c r="F581" s="2629"/>
      <c r="G581" s="2571"/>
      <c r="H581" s="2571"/>
      <c r="I581" s="2571"/>
      <c r="J581" s="2571"/>
      <c r="K581" s="2571"/>
      <c r="L581" s="2571"/>
      <c r="M581" s="2571"/>
      <c r="N581" s="2571"/>
      <c r="O581" s="2571"/>
      <c r="P581" s="2571"/>
      <c r="Q581" s="2571"/>
      <c r="R581" s="2571"/>
      <c r="S581" s="2571"/>
      <c r="T581" s="2571"/>
      <c r="U581" s="2571"/>
      <c r="V581" s="2571"/>
      <c r="W581" s="2571"/>
      <c r="X581" s="2571"/>
      <c r="Y581" s="2571"/>
      <c r="Z581" s="2571"/>
    </row>
    <row r="582" spans="1:26" ht="16.5" customHeight="1">
      <c r="A582" s="2571"/>
      <c r="B582" s="2571"/>
      <c r="C582" s="2571"/>
      <c r="D582" s="73"/>
      <c r="E582" s="73"/>
      <c r="F582" s="2629"/>
      <c r="G582" s="2571"/>
      <c r="H582" s="2571"/>
      <c r="I582" s="2571"/>
      <c r="J582" s="2571"/>
      <c r="K582" s="2571"/>
      <c r="L582" s="2571"/>
      <c r="M582" s="2571"/>
      <c r="N582" s="2571"/>
      <c r="O582" s="2571"/>
      <c r="P582" s="2571"/>
      <c r="Q582" s="2571"/>
      <c r="R582" s="2571"/>
      <c r="S582" s="2571"/>
      <c r="T582" s="2571"/>
      <c r="U582" s="2571"/>
      <c r="V582" s="2571"/>
      <c r="W582" s="2571"/>
      <c r="X582" s="2571"/>
      <c r="Y582" s="2571"/>
      <c r="Z582" s="2571"/>
    </row>
    <row r="583" spans="1:26" ht="16.5" customHeight="1">
      <c r="A583" s="2571"/>
      <c r="B583" s="2571"/>
      <c r="C583" s="2571"/>
      <c r="D583" s="73"/>
      <c r="E583" s="73"/>
      <c r="F583" s="2629"/>
      <c r="G583" s="2571"/>
      <c r="H583" s="2571"/>
      <c r="I583" s="2571"/>
      <c r="J583" s="2571"/>
      <c r="K583" s="2571"/>
      <c r="L583" s="2571"/>
      <c r="M583" s="2571"/>
      <c r="N583" s="2571"/>
      <c r="O583" s="2571"/>
      <c r="P583" s="2571"/>
      <c r="Q583" s="2571"/>
      <c r="R583" s="2571"/>
      <c r="S583" s="2571"/>
      <c r="T583" s="2571"/>
      <c r="U583" s="2571"/>
      <c r="V583" s="2571"/>
      <c r="W583" s="2571"/>
      <c r="X583" s="2571"/>
      <c r="Y583" s="2571"/>
      <c r="Z583" s="2571"/>
    </row>
    <row r="584" spans="1:26" ht="16.5" customHeight="1">
      <c r="A584" s="2571"/>
      <c r="B584" s="2571"/>
      <c r="C584" s="2571"/>
      <c r="D584" s="73"/>
      <c r="E584" s="73"/>
      <c r="F584" s="2629"/>
      <c r="G584" s="2571"/>
      <c r="H584" s="2571"/>
      <c r="I584" s="2571"/>
      <c r="J584" s="2571"/>
      <c r="K584" s="2571"/>
      <c r="L584" s="2571"/>
      <c r="M584" s="2571"/>
      <c r="N584" s="2571"/>
      <c r="O584" s="2571"/>
      <c r="P584" s="2571"/>
      <c r="Q584" s="2571"/>
      <c r="R584" s="2571"/>
      <c r="S584" s="2571"/>
      <c r="T584" s="2571"/>
      <c r="U584" s="2571"/>
      <c r="V584" s="2571"/>
      <c r="W584" s="2571"/>
      <c r="X584" s="2571"/>
      <c r="Y584" s="2571"/>
      <c r="Z584" s="2571"/>
    </row>
    <row r="585" spans="1:26" ht="16.5" customHeight="1">
      <c r="A585" s="2571"/>
      <c r="B585" s="2571"/>
      <c r="C585" s="2571"/>
      <c r="D585" s="73"/>
      <c r="E585" s="73"/>
      <c r="F585" s="2629"/>
      <c r="G585" s="2571"/>
      <c r="H585" s="2571"/>
      <c r="I585" s="2571"/>
      <c r="J585" s="2571"/>
      <c r="K585" s="2571"/>
      <c r="L585" s="2571"/>
      <c r="M585" s="2571"/>
      <c r="N585" s="2571"/>
      <c r="O585" s="2571"/>
      <c r="P585" s="2571"/>
      <c r="Q585" s="2571"/>
      <c r="R585" s="2571"/>
      <c r="S585" s="2571"/>
      <c r="T585" s="2571"/>
      <c r="U585" s="2571"/>
      <c r="V585" s="2571"/>
      <c r="W585" s="2571"/>
      <c r="X585" s="2571"/>
      <c r="Y585" s="2571"/>
      <c r="Z585" s="2571"/>
    </row>
    <row r="586" spans="1:26" ht="16.5" customHeight="1">
      <c r="A586" s="2571"/>
      <c r="B586" s="2571"/>
      <c r="C586" s="2571"/>
      <c r="D586" s="73"/>
      <c r="E586" s="73"/>
      <c r="F586" s="2629"/>
      <c r="G586" s="2571"/>
      <c r="H586" s="2571"/>
      <c r="I586" s="2571"/>
      <c r="J586" s="2571"/>
      <c r="K586" s="2571"/>
      <c r="L586" s="2571"/>
      <c r="M586" s="2571"/>
      <c r="N586" s="2571"/>
      <c r="O586" s="2571"/>
      <c r="P586" s="2571"/>
      <c r="Q586" s="2571"/>
      <c r="R586" s="2571"/>
      <c r="S586" s="2571"/>
      <c r="T586" s="2571"/>
      <c r="U586" s="2571"/>
      <c r="V586" s="2571"/>
      <c r="W586" s="2571"/>
      <c r="X586" s="2571"/>
      <c r="Y586" s="2571"/>
      <c r="Z586" s="2571"/>
    </row>
    <row r="587" spans="1:26" ht="16.5" customHeight="1">
      <c r="A587" s="2571"/>
      <c r="B587" s="2571"/>
      <c r="C587" s="2571"/>
      <c r="D587" s="73"/>
      <c r="E587" s="73"/>
      <c r="F587" s="2629"/>
      <c r="G587" s="2571"/>
      <c r="H587" s="2571"/>
      <c r="I587" s="2571"/>
      <c r="J587" s="2571"/>
      <c r="K587" s="2571"/>
      <c r="L587" s="2571"/>
      <c r="M587" s="2571"/>
      <c r="N587" s="2571"/>
      <c r="O587" s="2571"/>
      <c r="P587" s="2571"/>
      <c r="Q587" s="2571"/>
      <c r="R587" s="2571"/>
      <c r="S587" s="2571"/>
      <c r="T587" s="2571"/>
      <c r="U587" s="2571"/>
      <c r="V587" s="2571"/>
      <c r="W587" s="2571"/>
      <c r="X587" s="2571"/>
      <c r="Y587" s="2571"/>
      <c r="Z587" s="2571"/>
    </row>
    <row r="588" spans="1:26" ht="16.5" customHeight="1">
      <c r="A588" s="2571"/>
      <c r="B588" s="2571"/>
      <c r="C588" s="2571"/>
      <c r="D588" s="73"/>
      <c r="E588" s="73"/>
      <c r="F588" s="2629"/>
      <c r="G588" s="2571"/>
      <c r="H588" s="2571"/>
      <c r="I588" s="2571"/>
      <c r="J588" s="2571"/>
      <c r="K588" s="2571"/>
      <c r="L588" s="2571"/>
      <c r="M588" s="2571"/>
      <c r="N588" s="2571"/>
      <c r="O588" s="2571"/>
      <c r="P588" s="2571"/>
      <c r="Q588" s="2571"/>
      <c r="R588" s="2571"/>
      <c r="S588" s="2571"/>
      <c r="T588" s="2571"/>
      <c r="U588" s="2571"/>
      <c r="V588" s="2571"/>
      <c r="W588" s="2571"/>
      <c r="X588" s="2571"/>
      <c r="Y588" s="2571"/>
      <c r="Z588" s="2571"/>
    </row>
    <row r="589" spans="1:26" ht="16.5" customHeight="1">
      <c r="A589" s="2571"/>
      <c r="B589" s="2571"/>
      <c r="C589" s="2571"/>
      <c r="D589" s="73"/>
      <c r="E589" s="73"/>
      <c r="F589" s="2629"/>
      <c r="G589" s="2571"/>
      <c r="H589" s="2571"/>
      <c r="I589" s="2571"/>
      <c r="J589" s="2571"/>
      <c r="K589" s="2571"/>
      <c r="L589" s="2571"/>
      <c r="M589" s="2571"/>
      <c r="N589" s="2571"/>
      <c r="O589" s="2571"/>
      <c r="P589" s="2571"/>
      <c r="Q589" s="2571"/>
      <c r="R589" s="2571"/>
      <c r="S589" s="2571"/>
      <c r="T589" s="2571"/>
      <c r="U589" s="2571"/>
      <c r="V589" s="2571"/>
      <c r="W589" s="2571"/>
      <c r="X589" s="2571"/>
      <c r="Y589" s="2571"/>
      <c r="Z589" s="2571"/>
    </row>
    <row r="590" spans="1:26" ht="16.5" customHeight="1">
      <c r="A590" s="2571"/>
      <c r="B590" s="2571"/>
      <c r="C590" s="2571"/>
      <c r="D590" s="73"/>
      <c r="E590" s="73"/>
      <c r="F590" s="2629"/>
      <c r="G590" s="2571"/>
      <c r="H590" s="2571"/>
      <c r="I590" s="2571"/>
      <c r="J590" s="2571"/>
      <c r="K590" s="2571"/>
      <c r="L590" s="2571"/>
      <c r="M590" s="2571"/>
      <c r="N590" s="2571"/>
      <c r="O590" s="2571"/>
      <c r="P590" s="2571"/>
      <c r="Q590" s="2571"/>
      <c r="R590" s="2571"/>
      <c r="S590" s="2571"/>
      <c r="T590" s="2571"/>
      <c r="U590" s="2571"/>
      <c r="V590" s="2571"/>
      <c r="W590" s="2571"/>
      <c r="X590" s="2571"/>
      <c r="Y590" s="2571"/>
      <c r="Z590" s="2571"/>
    </row>
    <row r="591" spans="1:26" ht="16.5" customHeight="1">
      <c r="A591" s="2571"/>
      <c r="B591" s="2571"/>
      <c r="C591" s="2571"/>
      <c r="D591" s="73"/>
      <c r="E591" s="73"/>
      <c r="F591" s="2629"/>
      <c r="G591" s="2571"/>
      <c r="H591" s="2571"/>
      <c r="I591" s="2571"/>
      <c r="J591" s="2571"/>
      <c r="K591" s="2571"/>
      <c r="L591" s="2571"/>
      <c r="M591" s="2571"/>
      <c r="N591" s="2571"/>
      <c r="O591" s="2571"/>
      <c r="P591" s="2571"/>
      <c r="Q591" s="2571"/>
      <c r="R591" s="2571"/>
      <c r="S591" s="2571"/>
      <c r="T591" s="2571"/>
      <c r="U591" s="2571"/>
      <c r="V591" s="2571"/>
      <c r="W591" s="2571"/>
      <c r="X591" s="2571"/>
      <c r="Y591" s="2571"/>
      <c r="Z591" s="2571"/>
    </row>
    <row r="592" spans="1:26" ht="16.5" customHeight="1">
      <c r="A592" s="2571"/>
      <c r="B592" s="2571"/>
      <c r="C592" s="2571"/>
      <c r="D592" s="73"/>
      <c r="E592" s="73"/>
      <c r="F592" s="2629"/>
      <c r="G592" s="2571"/>
      <c r="H592" s="2571"/>
      <c r="I592" s="2571"/>
      <c r="J592" s="2571"/>
      <c r="K592" s="2571"/>
      <c r="L592" s="2571"/>
      <c r="M592" s="2571"/>
      <c r="N592" s="2571"/>
      <c r="O592" s="2571"/>
      <c r="P592" s="2571"/>
      <c r="Q592" s="2571"/>
      <c r="R592" s="2571"/>
      <c r="S592" s="2571"/>
      <c r="T592" s="2571"/>
      <c r="U592" s="2571"/>
      <c r="V592" s="2571"/>
      <c r="W592" s="2571"/>
      <c r="X592" s="2571"/>
      <c r="Y592" s="2571"/>
      <c r="Z592" s="2571"/>
    </row>
    <row r="593" spans="1:26" ht="16.5" customHeight="1">
      <c r="A593" s="2571"/>
      <c r="B593" s="2571"/>
      <c r="C593" s="2571"/>
      <c r="D593" s="73"/>
      <c r="E593" s="73"/>
      <c r="F593" s="2629"/>
      <c r="G593" s="2571"/>
      <c r="H593" s="2571"/>
      <c r="I593" s="2571"/>
      <c r="J593" s="2571"/>
      <c r="K593" s="2571"/>
      <c r="L593" s="2571"/>
      <c r="M593" s="2571"/>
      <c r="N593" s="2571"/>
      <c r="O593" s="2571"/>
      <c r="P593" s="2571"/>
      <c r="Q593" s="2571"/>
      <c r="R593" s="2571"/>
      <c r="S593" s="2571"/>
      <c r="T593" s="2571"/>
      <c r="U593" s="2571"/>
      <c r="V593" s="2571"/>
      <c r="W593" s="2571"/>
      <c r="X593" s="2571"/>
      <c r="Y593" s="2571"/>
      <c r="Z593" s="2571"/>
    </row>
    <row r="594" spans="1:26" ht="16.5" customHeight="1">
      <c r="A594" s="2571"/>
      <c r="B594" s="2571"/>
      <c r="C594" s="2571"/>
      <c r="D594" s="73"/>
      <c r="E594" s="73"/>
      <c r="F594" s="2629"/>
      <c r="G594" s="2571"/>
      <c r="H594" s="2571"/>
      <c r="I594" s="2571"/>
      <c r="J594" s="2571"/>
      <c r="K594" s="2571"/>
      <c r="L594" s="2571"/>
      <c r="M594" s="2571"/>
      <c r="N594" s="2571"/>
      <c r="O594" s="2571"/>
      <c r="P594" s="2571"/>
      <c r="Q594" s="2571"/>
      <c r="R594" s="2571"/>
      <c r="S594" s="2571"/>
      <c r="T594" s="2571"/>
      <c r="U594" s="2571"/>
      <c r="V594" s="2571"/>
      <c r="W594" s="2571"/>
      <c r="X594" s="2571"/>
      <c r="Y594" s="2571"/>
      <c r="Z594" s="2571"/>
    </row>
    <row r="595" spans="1:26" ht="16.5" customHeight="1">
      <c r="A595" s="2571"/>
      <c r="B595" s="2571"/>
      <c r="C595" s="2571"/>
      <c r="D595" s="73"/>
      <c r="E595" s="73"/>
      <c r="F595" s="2629"/>
      <c r="G595" s="2571"/>
      <c r="H595" s="2571"/>
      <c r="I595" s="2571"/>
      <c r="J595" s="2571"/>
      <c r="K595" s="2571"/>
      <c r="L595" s="2571"/>
      <c r="M595" s="2571"/>
      <c r="N595" s="2571"/>
      <c r="O595" s="2571"/>
      <c r="P595" s="2571"/>
      <c r="Q595" s="2571"/>
      <c r="R595" s="2571"/>
      <c r="S595" s="2571"/>
      <c r="T595" s="2571"/>
      <c r="U595" s="2571"/>
      <c r="V595" s="2571"/>
      <c r="W595" s="2571"/>
      <c r="X595" s="2571"/>
      <c r="Y595" s="2571"/>
      <c r="Z595" s="2571"/>
    </row>
    <row r="596" spans="1:26" ht="16.5" customHeight="1">
      <c r="A596" s="2571"/>
      <c r="B596" s="2571"/>
      <c r="C596" s="2571"/>
      <c r="D596" s="73"/>
      <c r="E596" s="73"/>
      <c r="F596" s="2629"/>
      <c r="G596" s="2571"/>
      <c r="H596" s="2571"/>
      <c r="I596" s="2571"/>
      <c r="J596" s="2571"/>
      <c r="K596" s="2571"/>
      <c r="L596" s="2571"/>
      <c r="M596" s="2571"/>
      <c r="N596" s="2571"/>
      <c r="O596" s="2571"/>
      <c r="P596" s="2571"/>
      <c r="Q596" s="2571"/>
      <c r="R596" s="2571"/>
      <c r="S596" s="2571"/>
      <c r="T596" s="2571"/>
      <c r="U596" s="2571"/>
      <c r="V596" s="2571"/>
      <c r="W596" s="2571"/>
      <c r="X596" s="2571"/>
      <c r="Y596" s="2571"/>
      <c r="Z596" s="2571"/>
    </row>
    <row r="597" spans="1:26" ht="16.5" customHeight="1">
      <c r="A597" s="2571"/>
      <c r="B597" s="2571"/>
      <c r="C597" s="2571"/>
      <c r="D597" s="73"/>
      <c r="E597" s="73"/>
      <c r="F597" s="2629"/>
      <c r="G597" s="2571"/>
      <c r="H597" s="2571"/>
      <c r="I597" s="2571"/>
      <c r="J597" s="2571"/>
      <c r="K597" s="2571"/>
      <c r="L597" s="2571"/>
      <c r="M597" s="2571"/>
      <c r="N597" s="2571"/>
      <c r="O597" s="2571"/>
      <c r="P597" s="2571"/>
      <c r="Q597" s="2571"/>
      <c r="R597" s="2571"/>
      <c r="S597" s="2571"/>
      <c r="T597" s="2571"/>
      <c r="U597" s="2571"/>
      <c r="V597" s="2571"/>
      <c r="W597" s="2571"/>
      <c r="X597" s="2571"/>
      <c r="Y597" s="2571"/>
      <c r="Z597" s="2571"/>
    </row>
    <row r="598" spans="1:26" ht="16.5" customHeight="1">
      <c r="A598" s="2571"/>
      <c r="B598" s="2571"/>
      <c r="C598" s="2571"/>
      <c r="D598" s="73"/>
      <c r="E598" s="73"/>
      <c r="F598" s="2629"/>
      <c r="G598" s="2571"/>
      <c r="H598" s="2571"/>
      <c r="I598" s="2571"/>
      <c r="J598" s="2571"/>
      <c r="K598" s="2571"/>
      <c r="L598" s="2571"/>
      <c r="M598" s="2571"/>
      <c r="N598" s="2571"/>
      <c r="O598" s="2571"/>
      <c r="P598" s="2571"/>
      <c r="Q598" s="2571"/>
      <c r="R598" s="2571"/>
      <c r="S598" s="2571"/>
      <c r="T598" s="2571"/>
      <c r="U598" s="2571"/>
      <c r="V598" s="2571"/>
      <c r="W598" s="2571"/>
      <c r="X598" s="2571"/>
      <c r="Y598" s="2571"/>
      <c r="Z598" s="2571"/>
    </row>
    <row r="599" spans="1:26" ht="16.5" customHeight="1">
      <c r="A599" s="2571"/>
      <c r="B599" s="2571"/>
      <c r="C599" s="2571"/>
      <c r="D599" s="73"/>
      <c r="E599" s="73"/>
      <c r="F599" s="2629"/>
      <c r="G599" s="2571"/>
      <c r="H599" s="2571"/>
      <c r="I599" s="2571"/>
      <c r="J599" s="2571"/>
      <c r="K599" s="2571"/>
      <c r="L599" s="2571"/>
      <c r="M599" s="2571"/>
      <c r="N599" s="2571"/>
      <c r="O599" s="2571"/>
      <c r="P599" s="2571"/>
      <c r="Q599" s="2571"/>
      <c r="R599" s="2571"/>
      <c r="S599" s="2571"/>
      <c r="T599" s="2571"/>
      <c r="U599" s="2571"/>
      <c r="V599" s="2571"/>
      <c r="W599" s="2571"/>
      <c r="X599" s="2571"/>
      <c r="Y599" s="2571"/>
      <c r="Z599" s="2571"/>
    </row>
    <row r="600" spans="1:26" ht="16.5" customHeight="1">
      <c r="A600" s="2571"/>
      <c r="B600" s="2571"/>
      <c r="C600" s="2571"/>
      <c r="D600" s="73"/>
      <c r="E600" s="73"/>
      <c r="F600" s="2629"/>
      <c r="G600" s="2571"/>
      <c r="H600" s="2571"/>
      <c r="I600" s="2571"/>
      <c r="J600" s="2571"/>
      <c r="K600" s="2571"/>
      <c r="L600" s="2571"/>
      <c r="M600" s="2571"/>
      <c r="N600" s="2571"/>
      <c r="O600" s="2571"/>
      <c r="P600" s="2571"/>
      <c r="Q600" s="2571"/>
      <c r="R600" s="2571"/>
      <c r="S600" s="2571"/>
      <c r="T600" s="2571"/>
      <c r="U600" s="2571"/>
      <c r="V600" s="2571"/>
      <c r="W600" s="2571"/>
      <c r="X600" s="2571"/>
      <c r="Y600" s="2571"/>
      <c r="Z600" s="2571"/>
    </row>
    <row r="601" spans="1:26" ht="16.5" customHeight="1">
      <c r="A601" s="2571"/>
      <c r="B601" s="2571"/>
      <c r="C601" s="2571"/>
      <c r="D601" s="73"/>
      <c r="E601" s="73"/>
      <c r="F601" s="2629"/>
      <c r="G601" s="2571"/>
      <c r="H601" s="2571"/>
      <c r="I601" s="2571"/>
      <c r="J601" s="2571"/>
      <c r="K601" s="2571"/>
      <c r="L601" s="2571"/>
      <c r="M601" s="2571"/>
      <c r="N601" s="2571"/>
      <c r="O601" s="2571"/>
      <c r="P601" s="2571"/>
      <c r="Q601" s="2571"/>
      <c r="R601" s="2571"/>
      <c r="S601" s="2571"/>
      <c r="T601" s="2571"/>
      <c r="U601" s="2571"/>
      <c r="V601" s="2571"/>
      <c r="W601" s="2571"/>
      <c r="X601" s="2571"/>
      <c r="Y601" s="2571"/>
      <c r="Z601" s="2571"/>
    </row>
    <row r="602" spans="1:26" ht="16.5" customHeight="1">
      <c r="A602" s="2571"/>
      <c r="B602" s="2571"/>
      <c r="C602" s="2571"/>
      <c r="D602" s="73"/>
      <c r="E602" s="73"/>
      <c r="F602" s="2629"/>
      <c r="G602" s="2571"/>
      <c r="H602" s="2571"/>
      <c r="I602" s="2571"/>
      <c r="J602" s="2571"/>
      <c r="K602" s="2571"/>
      <c r="L602" s="2571"/>
      <c r="M602" s="2571"/>
      <c r="N602" s="2571"/>
      <c r="O602" s="2571"/>
      <c r="P602" s="2571"/>
      <c r="Q602" s="2571"/>
      <c r="R602" s="2571"/>
      <c r="S602" s="2571"/>
      <c r="T602" s="2571"/>
      <c r="U602" s="2571"/>
      <c r="V602" s="2571"/>
      <c r="W602" s="2571"/>
      <c r="X602" s="2571"/>
      <c r="Y602" s="2571"/>
      <c r="Z602" s="2571"/>
    </row>
    <row r="603" spans="1:26" ht="16.5" customHeight="1">
      <c r="A603" s="2571"/>
      <c r="B603" s="2571"/>
      <c r="C603" s="2571"/>
      <c r="D603" s="73"/>
      <c r="E603" s="73"/>
      <c r="F603" s="2629"/>
      <c r="G603" s="2571"/>
      <c r="H603" s="2571"/>
      <c r="I603" s="2571"/>
      <c r="J603" s="2571"/>
      <c r="K603" s="2571"/>
      <c r="L603" s="2571"/>
      <c r="M603" s="2571"/>
      <c r="N603" s="2571"/>
      <c r="O603" s="2571"/>
      <c r="P603" s="2571"/>
      <c r="Q603" s="2571"/>
      <c r="R603" s="2571"/>
      <c r="S603" s="2571"/>
      <c r="T603" s="2571"/>
      <c r="U603" s="2571"/>
      <c r="V603" s="2571"/>
      <c r="W603" s="2571"/>
      <c r="X603" s="2571"/>
      <c r="Y603" s="2571"/>
      <c r="Z603" s="2571"/>
    </row>
    <row r="604" spans="1:26" ht="16.5" customHeight="1">
      <c r="A604" s="2571"/>
      <c r="B604" s="2571"/>
      <c r="C604" s="2571"/>
      <c r="D604" s="73"/>
      <c r="E604" s="73"/>
      <c r="F604" s="2629"/>
      <c r="G604" s="2571"/>
      <c r="H604" s="2571"/>
      <c r="I604" s="2571"/>
      <c r="J604" s="2571"/>
      <c r="K604" s="2571"/>
      <c r="L604" s="2571"/>
      <c r="M604" s="2571"/>
      <c r="N604" s="2571"/>
      <c r="O604" s="2571"/>
      <c r="P604" s="2571"/>
      <c r="Q604" s="2571"/>
      <c r="R604" s="2571"/>
      <c r="S604" s="2571"/>
      <c r="T604" s="2571"/>
      <c r="U604" s="2571"/>
      <c r="V604" s="2571"/>
      <c r="W604" s="2571"/>
      <c r="X604" s="2571"/>
      <c r="Y604" s="2571"/>
      <c r="Z604" s="2571"/>
    </row>
    <row r="605" spans="1:26" ht="16.5" customHeight="1">
      <c r="A605" s="2571"/>
      <c r="B605" s="2571"/>
      <c r="C605" s="2571"/>
      <c r="D605" s="73"/>
      <c r="E605" s="73"/>
      <c r="F605" s="2629"/>
      <c r="G605" s="2571"/>
      <c r="H605" s="2571"/>
      <c r="I605" s="2571"/>
      <c r="J605" s="2571"/>
      <c r="K605" s="2571"/>
      <c r="L605" s="2571"/>
      <c r="M605" s="2571"/>
      <c r="N605" s="2571"/>
      <c r="O605" s="2571"/>
      <c r="P605" s="2571"/>
      <c r="Q605" s="2571"/>
      <c r="R605" s="2571"/>
      <c r="S605" s="2571"/>
      <c r="T605" s="2571"/>
      <c r="U605" s="2571"/>
      <c r="V605" s="2571"/>
      <c r="W605" s="2571"/>
      <c r="X605" s="2571"/>
      <c r="Y605" s="2571"/>
      <c r="Z605" s="2571"/>
    </row>
    <row r="606" spans="1:26" ht="16.5" customHeight="1">
      <c r="A606" s="2571"/>
      <c r="B606" s="2571"/>
      <c r="C606" s="2571"/>
      <c r="D606" s="73"/>
      <c r="E606" s="73"/>
      <c r="F606" s="2629"/>
      <c r="G606" s="2571"/>
      <c r="H606" s="2571"/>
      <c r="I606" s="2571"/>
      <c r="J606" s="2571"/>
      <c r="K606" s="2571"/>
      <c r="L606" s="2571"/>
      <c r="M606" s="2571"/>
      <c r="N606" s="2571"/>
      <c r="O606" s="2571"/>
      <c r="P606" s="2571"/>
      <c r="Q606" s="2571"/>
      <c r="R606" s="2571"/>
      <c r="S606" s="2571"/>
      <c r="T606" s="2571"/>
      <c r="U606" s="2571"/>
      <c r="V606" s="2571"/>
      <c r="W606" s="2571"/>
      <c r="X606" s="2571"/>
      <c r="Y606" s="2571"/>
      <c r="Z606" s="2571"/>
    </row>
    <row r="607" spans="1:26" ht="16.5" customHeight="1">
      <c r="A607" s="2571"/>
      <c r="B607" s="2571"/>
      <c r="C607" s="2571"/>
      <c r="D607" s="73"/>
      <c r="E607" s="73"/>
      <c r="F607" s="2629"/>
      <c r="G607" s="2571"/>
      <c r="H607" s="2571"/>
      <c r="I607" s="2571"/>
      <c r="J607" s="2571"/>
      <c r="K607" s="2571"/>
      <c r="L607" s="2571"/>
      <c r="M607" s="2571"/>
      <c r="N607" s="2571"/>
      <c r="O607" s="2571"/>
      <c r="P607" s="2571"/>
      <c r="Q607" s="2571"/>
      <c r="R607" s="2571"/>
      <c r="S607" s="2571"/>
      <c r="T607" s="2571"/>
      <c r="U607" s="2571"/>
      <c r="V607" s="2571"/>
      <c r="W607" s="2571"/>
      <c r="X607" s="2571"/>
      <c r="Y607" s="2571"/>
      <c r="Z607" s="2571"/>
    </row>
    <row r="608" spans="1:26" ht="16.5" customHeight="1">
      <c r="A608" s="2571"/>
      <c r="B608" s="2571"/>
      <c r="C608" s="2571"/>
      <c r="D608" s="73"/>
      <c r="E608" s="73"/>
      <c r="F608" s="2629"/>
      <c r="G608" s="2571"/>
      <c r="H608" s="2571"/>
      <c r="I608" s="2571"/>
      <c r="J608" s="2571"/>
      <c r="K608" s="2571"/>
      <c r="L608" s="2571"/>
      <c r="M608" s="2571"/>
      <c r="N608" s="2571"/>
      <c r="O608" s="2571"/>
      <c r="P608" s="2571"/>
      <c r="Q608" s="2571"/>
      <c r="R608" s="2571"/>
      <c r="S608" s="2571"/>
      <c r="T608" s="2571"/>
      <c r="U608" s="2571"/>
      <c r="V608" s="2571"/>
      <c r="W608" s="2571"/>
      <c r="X608" s="2571"/>
      <c r="Y608" s="2571"/>
      <c r="Z608" s="2571"/>
    </row>
    <row r="609" spans="1:26" ht="16.5" customHeight="1">
      <c r="A609" s="2571"/>
      <c r="B609" s="2571"/>
      <c r="C609" s="2571"/>
      <c r="D609" s="73"/>
      <c r="E609" s="73"/>
      <c r="F609" s="2629"/>
      <c r="G609" s="2571"/>
      <c r="H609" s="2571"/>
      <c r="I609" s="2571"/>
      <c r="J609" s="2571"/>
      <c r="K609" s="2571"/>
      <c r="L609" s="2571"/>
      <c r="M609" s="2571"/>
      <c r="N609" s="2571"/>
      <c r="O609" s="2571"/>
      <c r="P609" s="2571"/>
      <c r="Q609" s="2571"/>
      <c r="R609" s="2571"/>
      <c r="S609" s="2571"/>
      <c r="T609" s="2571"/>
      <c r="U609" s="2571"/>
      <c r="V609" s="2571"/>
      <c r="W609" s="2571"/>
      <c r="X609" s="2571"/>
      <c r="Y609" s="2571"/>
      <c r="Z609" s="2571"/>
    </row>
    <row r="610" spans="1:26" ht="16.5" customHeight="1">
      <c r="A610" s="2571"/>
      <c r="B610" s="2571"/>
      <c r="C610" s="2571"/>
      <c r="D610" s="73"/>
      <c r="E610" s="73"/>
      <c r="F610" s="2629"/>
      <c r="G610" s="2571"/>
      <c r="H610" s="2571"/>
      <c r="I610" s="2571"/>
      <c r="J610" s="2571"/>
      <c r="K610" s="2571"/>
      <c r="L610" s="2571"/>
      <c r="M610" s="2571"/>
      <c r="N610" s="2571"/>
      <c r="O610" s="2571"/>
      <c r="P610" s="2571"/>
      <c r="Q610" s="2571"/>
      <c r="R610" s="2571"/>
      <c r="S610" s="2571"/>
      <c r="T610" s="2571"/>
      <c r="U610" s="2571"/>
      <c r="V610" s="2571"/>
      <c r="W610" s="2571"/>
      <c r="X610" s="2571"/>
      <c r="Y610" s="2571"/>
      <c r="Z610" s="2571"/>
    </row>
    <row r="611" spans="1:26" ht="16.5" customHeight="1">
      <c r="A611" s="2571"/>
      <c r="B611" s="2571"/>
      <c r="C611" s="2571"/>
      <c r="D611" s="73"/>
      <c r="E611" s="73"/>
      <c r="F611" s="2629"/>
      <c r="G611" s="2571"/>
      <c r="H611" s="2571"/>
      <c r="I611" s="2571"/>
      <c r="J611" s="2571"/>
      <c r="K611" s="2571"/>
      <c r="L611" s="2571"/>
      <c r="M611" s="2571"/>
      <c r="N611" s="2571"/>
      <c r="O611" s="2571"/>
      <c r="P611" s="2571"/>
      <c r="Q611" s="2571"/>
      <c r="R611" s="2571"/>
      <c r="S611" s="2571"/>
      <c r="T611" s="2571"/>
      <c r="U611" s="2571"/>
      <c r="V611" s="2571"/>
      <c r="W611" s="2571"/>
      <c r="X611" s="2571"/>
      <c r="Y611" s="2571"/>
      <c r="Z611" s="2571"/>
    </row>
    <row r="612" spans="1:26" ht="16.5" customHeight="1">
      <c r="A612" s="2571"/>
      <c r="B612" s="2571"/>
      <c r="C612" s="2571"/>
      <c r="D612" s="73"/>
      <c r="E612" s="73"/>
      <c r="F612" s="2629"/>
      <c r="G612" s="2571"/>
      <c r="H612" s="2571"/>
      <c r="I612" s="2571"/>
      <c r="J612" s="2571"/>
      <c r="K612" s="2571"/>
      <c r="L612" s="2571"/>
      <c r="M612" s="2571"/>
      <c r="N612" s="2571"/>
      <c r="O612" s="2571"/>
      <c r="P612" s="2571"/>
      <c r="Q612" s="2571"/>
      <c r="R612" s="2571"/>
      <c r="S612" s="2571"/>
      <c r="T612" s="2571"/>
      <c r="U612" s="2571"/>
      <c r="V612" s="2571"/>
      <c r="W612" s="2571"/>
      <c r="X612" s="2571"/>
      <c r="Y612" s="2571"/>
      <c r="Z612" s="2571"/>
    </row>
    <row r="613" spans="1:26" ht="16.5" customHeight="1">
      <c r="A613" s="2571"/>
      <c r="B613" s="2571"/>
      <c r="C613" s="2571"/>
      <c r="D613" s="73"/>
      <c r="E613" s="73"/>
      <c r="F613" s="2629"/>
      <c r="G613" s="2571"/>
      <c r="H613" s="2571"/>
      <c r="I613" s="2571"/>
      <c r="J613" s="2571"/>
      <c r="K613" s="2571"/>
      <c r="L613" s="2571"/>
      <c r="M613" s="2571"/>
      <c r="N613" s="2571"/>
      <c r="O613" s="2571"/>
      <c r="P613" s="2571"/>
      <c r="Q613" s="2571"/>
      <c r="R613" s="2571"/>
      <c r="S613" s="2571"/>
      <c r="T613" s="2571"/>
      <c r="U613" s="2571"/>
      <c r="V613" s="2571"/>
      <c r="W613" s="2571"/>
      <c r="X613" s="2571"/>
      <c r="Y613" s="2571"/>
      <c r="Z613" s="2571"/>
    </row>
    <row r="614" spans="1:26" ht="16.5" customHeight="1">
      <c r="A614" s="2571"/>
      <c r="B614" s="2571"/>
      <c r="C614" s="2571"/>
      <c r="D614" s="73"/>
      <c r="E614" s="73"/>
      <c r="F614" s="2629"/>
      <c r="G614" s="2571"/>
      <c r="H614" s="2571"/>
      <c r="I614" s="2571"/>
      <c r="J614" s="2571"/>
      <c r="K614" s="2571"/>
      <c r="L614" s="2571"/>
      <c r="M614" s="2571"/>
      <c r="N614" s="2571"/>
      <c r="O614" s="2571"/>
      <c r="P614" s="2571"/>
      <c r="Q614" s="2571"/>
      <c r="R614" s="2571"/>
      <c r="S614" s="2571"/>
      <c r="T614" s="2571"/>
      <c r="U614" s="2571"/>
      <c r="V614" s="2571"/>
      <c r="W614" s="2571"/>
      <c r="X614" s="2571"/>
      <c r="Y614" s="2571"/>
      <c r="Z614" s="2571"/>
    </row>
    <row r="615" spans="1:26" ht="16.5" customHeight="1">
      <c r="A615" s="2571"/>
      <c r="B615" s="2571"/>
      <c r="C615" s="2571"/>
      <c r="D615" s="73"/>
      <c r="E615" s="73"/>
      <c r="F615" s="2629"/>
      <c r="G615" s="2571"/>
      <c r="H615" s="2571"/>
      <c r="I615" s="2571"/>
      <c r="J615" s="2571"/>
      <c r="K615" s="2571"/>
      <c r="L615" s="2571"/>
      <c r="M615" s="2571"/>
      <c r="N615" s="2571"/>
      <c r="O615" s="2571"/>
      <c r="P615" s="2571"/>
      <c r="Q615" s="2571"/>
      <c r="R615" s="2571"/>
      <c r="S615" s="2571"/>
      <c r="T615" s="2571"/>
      <c r="U615" s="2571"/>
      <c r="V615" s="2571"/>
      <c r="W615" s="2571"/>
      <c r="X615" s="2571"/>
      <c r="Y615" s="2571"/>
      <c r="Z615" s="2571"/>
    </row>
    <row r="616" spans="1:26" ht="16.5" customHeight="1">
      <c r="A616" s="2571"/>
      <c r="B616" s="2571"/>
      <c r="C616" s="2571"/>
      <c r="D616" s="73"/>
      <c r="E616" s="73"/>
      <c r="F616" s="2629"/>
      <c r="G616" s="2571"/>
      <c r="H616" s="2571"/>
      <c r="I616" s="2571"/>
      <c r="J616" s="2571"/>
      <c r="K616" s="2571"/>
      <c r="L616" s="2571"/>
      <c r="M616" s="2571"/>
      <c r="N616" s="2571"/>
      <c r="O616" s="2571"/>
      <c r="P616" s="2571"/>
      <c r="Q616" s="2571"/>
      <c r="R616" s="2571"/>
      <c r="S616" s="2571"/>
      <c r="T616" s="2571"/>
      <c r="U616" s="2571"/>
      <c r="V616" s="2571"/>
      <c r="W616" s="2571"/>
      <c r="X616" s="2571"/>
      <c r="Y616" s="2571"/>
      <c r="Z616" s="2571"/>
    </row>
    <row r="617" spans="1:26" ht="16.5" customHeight="1">
      <c r="A617" s="2571"/>
      <c r="B617" s="2571"/>
      <c r="C617" s="2571"/>
      <c r="D617" s="73"/>
      <c r="E617" s="73"/>
      <c r="F617" s="2629"/>
      <c r="G617" s="2571"/>
      <c r="H617" s="2571"/>
      <c r="I617" s="2571"/>
      <c r="J617" s="2571"/>
      <c r="K617" s="2571"/>
      <c r="L617" s="2571"/>
      <c r="M617" s="2571"/>
      <c r="N617" s="2571"/>
      <c r="O617" s="2571"/>
      <c r="P617" s="2571"/>
      <c r="Q617" s="2571"/>
      <c r="R617" s="2571"/>
      <c r="S617" s="2571"/>
      <c r="T617" s="2571"/>
      <c r="U617" s="2571"/>
      <c r="V617" s="2571"/>
      <c r="W617" s="2571"/>
      <c r="X617" s="2571"/>
      <c r="Y617" s="2571"/>
      <c r="Z617" s="2571"/>
    </row>
    <row r="618" spans="1:26" ht="16.5" customHeight="1">
      <c r="A618" s="2571"/>
      <c r="B618" s="2571"/>
      <c r="C618" s="2571"/>
      <c r="D618" s="73"/>
      <c r="E618" s="73"/>
      <c r="F618" s="2629"/>
      <c r="G618" s="2571"/>
      <c r="H618" s="2571"/>
      <c r="I618" s="2571"/>
      <c r="J618" s="2571"/>
      <c r="K618" s="2571"/>
      <c r="L618" s="2571"/>
      <c r="M618" s="2571"/>
      <c r="N618" s="2571"/>
      <c r="O618" s="2571"/>
      <c r="P618" s="2571"/>
      <c r="Q618" s="2571"/>
      <c r="R618" s="2571"/>
      <c r="S618" s="2571"/>
      <c r="T618" s="2571"/>
      <c r="U618" s="2571"/>
      <c r="V618" s="2571"/>
      <c r="W618" s="2571"/>
      <c r="X618" s="2571"/>
      <c r="Y618" s="2571"/>
      <c r="Z618" s="2571"/>
    </row>
    <row r="619" spans="1:26" ht="16.5" customHeight="1">
      <c r="A619" s="2571"/>
      <c r="B619" s="2571"/>
      <c r="C619" s="2571"/>
      <c r="D619" s="73"/>
      <c r="E619" s="73"/>
      <c r="F619" s="2629"/>
      <c r="G619" s="2571"/>
      <c r="H619" s="2571"/>
      <c r="I619" s="2571"/>
      <c r="J619" s="2571"/>
      <c r="K619" s="2571"/>
      <c r="L619" s="2571"/>
      <c r="M619" s="2571"/>
      <c r="N619" s="2571"/>
      <c r="O619" s="2571"/>
      <c r="P619" s="2571"/>
      <c r="Q619" s="2571"/>
      <c r="R619" s="2571"/>
      <c r="S619" s="2571"/>
      <c r="T619" s="2571"/>
      <c r="U619" s="2571"/>
      <c r="V619" s="2571"/>
      <c r="W619" s="2571"/>
      <c r="X619" s="2571"/>
      <c r="Y619" s="2571"/>
      <c r="Z619" s="2571"/>
    </row>
    <row r="620" spans="1:26" ht="16.5" customHeight="1">
      <c r="A620" s="2571"/>
      <c r="B620" s="2571"/>
      <c r="C620" s="2571"/>
      <c r="D620" s="73"/>
      <c r="E620" s="73"/>
      <c r="F620" s="2629"/>
      <c r="G620" s="2571"/>
      <c r="H620" s="2571"/>
      <c r="I620" s="2571"/>
      <c r="J620" s="2571"/>
      <c r="K620" s="2571"/>
      <c r="L620" s="2571"/>
      <c r="M620" s="2571"/>
      <c r="N620" s="2571"/>
      <c r="O620" s="2571"/>
      <c r="P620" s="2571"/>
      <c r="Q620" s="2571"/>
      <c r="R620" s="2571"/>
      <c r="S620" s="2571"/>
      <c r="T620" s="2571"/>
      <c r="U620" s="2571"/>
      <c r="V620" s="2571"/>
      <c r="W620" s="2571"/>
      <c r="X620" s="2571"/>
      <c r="Y620" s="2571"/>
      <c r="Z620" s="2571"/>
    </row>
    <row r="621" spans="1:26" ht="16.5" customHeight="1">
      <c r="A621" s="2571"/>
      <c r="B621" s="2571"/>
      <c r="C621" s="2571"/>
      <c r="D621" s="73"/>
      <c r="E621" s="73"/>
      <c r="F621" s="2629"/>
      <c r="G621" s="2571"/>
      <c r="H621" s="2571"/>
      <c r="I621" s="2571"/>
      <c r="J621" s="2571"/>
      <c r="K621" s="2571"/>
      <c r="L621" s="2571"/>
      <c r="M621" s="2571"/>
      <c r="N621" s="2571"/>
      <c r="O621" s="2571"/>
      <c r="P621" s="2571"/>
      <c r="Q621" s="2571"/>
      <c r="R621" s="2571"/>
      <c r="S621" s="2571"/>
      <c r="T621" s="2571"/>
      <c r="U621" s="2571"/>
      <c r="V621" s="2571"/>
      <c r="W621" s="2571"/>
      <c r="X621" s="2571"/>
      <c r="Y621" s="2571"/>
      <c r="Z621" s="2571"/>
    </row>
    <row r="622" spans="1:26" ht="16.5" customHeight="1">
      <c r="A622" s="2571"/>
      <c r="B622" s="2571"/>
      <c r="C622" s="2571"/>
      <c r="D622" s="73"/>
      <c r="E622" s="73"/>
      <c r="F622" s="2629"/>
      <c r="G622" s="2571"/>
      <c r="H622" s="2571"/>
      <c r="I622" s="2571"/>
      <c r="J622" s="2571"/>
      <c r="K622" s="2571"/>
      <c r="L622" s="2571"/>
      <c r="M622" s="2571"/>
      <c r="N622" s="2571"/>
      <c r="O622" s="2571"/>
      <c r="P622" s="2571"/>
      <c r="Q622" s="2571"/>
      <c r="R622" s="2571"/>
      <c r="S622" s="2571"/>
      <c r="T622" s="2571"/>
      <c r="U622" s="2571"/>
      <c r="V622" s="2571"/>
      <c r="W622" s="2571"/>
      <c r="X622" s="2571"/>
      <c r="Y622" s="2571"/>
      <c r="Z622" s="2571"/>
    </row>
    <row r="623" spans="1:26" ht="16.5" customHeight="1">
      <c r="A623" s="2571"/>
      <c r="B623" s="2571"/>
      <c r="C623" s="2571"/>
      <c r="D623" s="73"/>
      <c r="E623" s="73"/>
      <c r="F623" s="2629"/>
      <c r="G623" s="2571"/>
      <c r="H623" s="2571"/>
      <c r="I623" s="2571"/>
      <c r="J623" s="2571"/>
      <c r="K623" s="2571"/>
      <c r="L623" s="2571"/>
      <c r="M623" s="2571"/>
      <c r="N623" s="2571"/>
      <c r="O623" s="2571"/>
      <c r="P623" s="2571"/>
      <c r="Q623" s="2571"/>
      <c r="R623" s="2571"/>
      <c r="S623" s="2571"/>
      <c r="T623" s="2571"/>
      <c r="U623" s="2571"/>
      <c r="V623" s="2571"/>
      <c r="W623" s="2571"/>
      <c r="X623" s="2571"/>
      <c r="Y623" s="2571"/>
      <c r="Z623" s="2571"/>
    </row>
    <row r="624" spans="1:26" ht="16.5" customHeight="1">
      <c r="A624" s="2571"/>
      <c r="B624" s="2571"/>
      <c r="C624" s="2571"/>
      <c r="D624" s="73"/>
      <c r="E624" s="73"/>
      <c r="F624" s="2629"/>
      <c r="G624" s="2571"/>
      <c r="H624" s="2571"/>
      <c r="I624" s="2571"/>
      <c r="J624" s="2571"/>
      <c r="K624" s="2571"/>
      <c r="L624" s="2571"/>
      <c r="M624" s="2571"/>
      <c r="N624" s="2571"/>
      <c r="O624" s="2571"/>
      <c r="P624" s="2571"/>
      <c r="Q624" s="2571"/>
      <c r="R624" s="2571"/>
      <c r="S624" s="2571"/>
      <c r="T624" s="2571"/>
      <c r="U624" s="2571"/>
      <c r="V624" s="2571"/>
      <c r="W624" s="2571"/>
      <c r="X624" s="2571"/>
      <c r="Y624" s="2571"/>
      <c r="Z624" s="2571"/>
    </row>
    <row r="625" spans="1:26" ht="16.5" customHeight="1">
      <c r="A625" s="2571"/>
      <c r="B625" s="2571"/>
      <c r="C625" s="2571"/>
      <c r="D625" s="73"/>
      <c r="E625" s="73"/>
      <c r="F625" s="2629"/>
      <c r="G625" s="2571"/>
      <c r="H625" s="2571"/>
      <c r="I625" s="2571"/>
      <c r="J625" s="2571"/>
      <c r="K625" s="2571"/>
      <c r="L625" s="2571"/>
      <c r="M625" s="2571"/>
      <c r="N625" s="2571"/>
      <c r="O625" s="2571"/>
      <c r="P625" s="2571"/>
      <c r="Q625" s="2571"/>
      <c r="R625" s="2571"/>
      <c r="S625" s="2571"/>
      <c r="T625" s="2571"/>
      <c r="U625" s="2571"/>
      <c r="V625" s="2571"/>
      <c r="W625" s="2571"/>
      <c r="X625" s="2571"/>
      <c r="Y625" s="2571"/>
      <c r="Z625" s="2571"/>
    </row>
    <row r="626" spans="1:26" ht="16.5" customHeight="1">
      <c r="A626" s="2571"/>
      <c r="B626" s="2571"/>
      <c r="C626" s="2571"/>
      <c r="D626" s="73"/>
      <c r="E626" s="73"/>
      <c r="F626" s="2629"/>
      <c r="G626" s="2571"/>
      <c r="H626" s="2571"/>
      <c r="I626" s="2571"/>
      <c r="J626" s="2571"/>
      <c r="K626" s="2571"/>
      <c r="L626" s="2571"/>
      <c r="M626" s="2571"/>
      <c r="N626" s="2571"/>
      <c r="O626" s="2571"/>
      <c r="P626" s="2571"/>
      <c r="Q626" s="2571"/>
      <c r="R626" s="2571"/>
      <c r="S626" s="2571"/>
      <c r="T626" s="2571"/>
      <c r="U626" s="2571"/>
      <c r="V626" s="2571"/>
      <c r="W626" s="2571"/>
      <c r="X626" s="2571"/>
      <c r="Y626" s="2571"/>
      <c r="Z626" s="2571"/>
    </row>
    <row r="627" spans="1:26" ht="16.5" customHeight="1">
      <c r="A627" s="2571"/>
      <c r="B627" s="2571"/>
      <c r="C627" s="2571"/>
      <c r="D627" s="73"/>
      <c r="E627" s="73"/>
      <c r="F627" s="2629"/>
      <c r="G627" s="2571"/>
      <c r="H627" s="2571"/>
      <c r="I627" s="2571"/>
      <c r="J627" s="2571"/>
      <c r="K627" s="2571"/>
      <c r="L627" s="2571"/>
      <c r="M627" s="2571"/>
      <c r="N627" s="2571"/>
      <c r="O627" s="2571"/>
      <c r="P627" s="2571"/>
      <c r="Q627" s="2571"/>
      <c r="R627" s="2571"/>
      <c r="S627" s="2571"/>
      <c r="T627" s="2571"/>
      <c r="U627" s="2571"/>
      <c r="V627" s="2571"/>
      <c r="W627" s="2571"/>
      <c r="X627" s="2571"/>
      <c r="Y627" s="2571"/>
      <c r="Z627" s="2571"/>
    </row>
    <row r="628" spans="1:26" ht="16.5" customHeight="1">
      <c r="A628" s="2571"/>
      <c r="B628" s="2571"/>
      <c r="C628" s="2571"/>
      <c r="D628" s="73"/>
      <c r="E628" s="73"/>
      <c r="F628" s="2629"/>
      <c r="G628" s="2571"/>
      <c r="H628" s="2571"/>
      <c r="I628" s="2571"/>
      <c r="J628" s="2571"/>
      <c r="K628" s="2571"/>
      <c r="L628" s="2571"/>
      <c r="M628" s="2571"/>
      <c r="N628" s="2571"/>
      <c r="O628" s="2571"/>
      <c r="P628" s="2571"/>
      <c r="Q628" s="2571"/>
      <c r="R628" s="2571"/>
      <c r="S628" s="2571"/>
      <c r="T628" s="2571"/>
      <c r="U628" s="2571"/>
      <c r="V628" s="2571"/>
      <c r="W628" s="2571"/>
      <c r="X628" s="2571"/>
      <c r="Y628" s="2571"/>
      <c r="Z628" s="2571"/>
    </row>
    <row r="629" spans="1:26" ht="16.5" customHeight="1">
      <c r="A629" s="2571"/>
      <c r="B629" s="2571"/>
      <c r="C629" s="2571"/>
      <c r="D629" s="73"/>
      <c r="E629" s="73"/>
      <c r="F629" s="2629"/>
      <c r="G629" s="2571"/>
      <c r="H629" s="2571"/>
      <c r="I629" s="2571"/>
      <c r="J629" s="2571"/>
      <c r="K629" s="2571"/>
      <c r="L629" s="2571"/>
      <c r="M629" s="2571"/>
      <c r="N629" s="2571"/>
      <c r="O629" s="2571"/>
      <c r="P629" s="2571"/>
      <c r="Q629" s="2571"/>
      <c r="R629" s="2571"/>
      <c r="S629" s="2571"/>
      <c r="T629" s="2571"/>
      <c r="U629" s="2571"/>
      <c r="V629" s="2571"/>
      <c r="W629" s="2571"/>
      <c r="X629" s="2571"/>
      <c r="Y629" s="2571"/>
      <c r="Z629" s="2571"/>
    </row>
    <row r="630" spans="1:26" ht="16.5" customHeight="1">
      <c r="A630" s="2571"/>
      <c r="B630" s="2571"/>
      <c r="C630" s="2571"/>
      <c r="D630" s="73"/>
      <c r="E630" s="73"/>
      <c r="F630" s="2629"/>
      <c r="G630" s="2571"/>
      <c r="H630" s="2571"/>
      <c r="I630" s="2571"/>
      <c r="J630" s="2571"/>
      <c r="K630" s="2571"/>
      <c r="L630" s="2571"/>
      <c r="M630" s="2571"/>
      <c r="N630" s="2571"/>
      <c r="O630" s="2571"/>
      <c r="P630" s="2571"/>
      <c r="Q630" s="2571"/>
      <c r="R630" s="2571"/>
      <c r="S630" s="2571"/>
      <c r="T630" s="2571"/>
      <c r="U630" s="2571"/>
      <c r="V630" s="2571"/>
      <c r="W630" s="2571"/>
      <c r="X630" s="2571"/>
      <c r="Y630" s="2571"/>
      <c r="Z630" s="2571"/>
    </row>
    <row r="631" spans="1:26" ht="16.5" customHeight="1">
      <c r="A631" s="2571"/>
      <c r="B631" s="2571"/>
      <c r="C631" s="2571"/>
      <c r="D631" s="73"/>
      <c r="E631" s="73"/>
      <c r="F631" s="2629"/>
      <c r="G631" s="2571"/>
      <c r="H631" s="2571"/>
      <c r="I631" s="2571"/>
      <c r="J631" s="2571"/>
      <c r="K631" s="2571"/>
      <c r="L631" s="2571"/>
      <c r="M631" s="2571"/>
      <c r="N631" s="2571"/>
      <c r="O631" s="2571"/>
      <c r="P631" s="2571"/>
      <c r="Q631" s="2571"/>
      <c r="R631" s="2571"/>
      <c r="S631" s="2571"/>
      <c r="T631" s="2571"/>
      <c r="U631" s="2571"/>
      <c r="V631" s="2571"/>
      <c r="W631" s="2571"/>
      <c r="X631" s="2571"/>
      <c r="Y631" s="2571"/>
      <c r="Z631" s="2571"/>
    </row>
    <row r="632" spans="1:26" ht="16.5" customHeight="1">
      <c r="A632" s="2571"/>
      <c r="B632" s="2571"/>
      <c r="C632" s="2571"/>
      <c r="D632" s="73"/>
      <c r="E632" s="73"/>
      <c r="F632" s="2629"/>
      <c r="G632" s="2571"/>
      <c r="H632" s="2571"/>
      <c r="I632" s="2571"/>
      <c r="J632" s="2571"/>
      <c r="K632" s="2571"/>
      <c r="L632" s="2571"/>
      <c r="M632" s="2571"/>
      <c r="N632" s="2571"/>
      <c r="O632" s="2571"/>
      <c r="P632" s="2571"/>
      <c r="Q632" s="2571"/>
      <c r="R632" s="2571"/>
      <c r="S632" s="2571"/>
      <c r="T632" s="2571"/>
      <c r="U632" s="2571"/>
      <c r="V632" s="2571"/>
      <c r="W632" s="2571"/>
      <c r="X632" s="2571"/>
      <c r="Y632" s="2571"/>
      <c r="Z632" s="2571"/>
    </row>
    <row r="633" spans="1:26" ht="16.5" customHeight="1">
      <c r="A633" s="2571"/>
      <c r="B633" s="2571"/>
      <c r="C633" s="2571"/>
      <c r="D633" s="73"/>
      <c r="E633" s="73"/>
      <c r="F633" s="2629"/>
      <c r="G633" s="2571"/>
      <c r="H633" s="2571"/>
      <c r="I633" s="2571"/>
      <c r="J633" s="2571"/>
      <c r="K633" s="2571"/>
      <c r="L633" s="2571"/>
      <c r="M633" s="2571"/>
      <c r="N633" s="2571"/>
      <c r="O633" s="2571"/>
      <c r="P633" s="2571"/>
      <c r="Q633" s="2571"/>
      <c r="R633" s="2571"/>
      <c r="S633" s="2571"/>
      <c r="T633" s="2571"/>
      <c r="U633" s="2571"/>
      <c r="V633" s="2571"/>
      <c r="W633" s="2571"/>
      <c r="X633" s="2571"/>
      <c r="Y633" s="2571"/>
      <c r="Z633" s="2571"/>
    </row>
    <row r="634" spans="1:26" ht="16.5" customHeight="1">
      <c r="A634" s="2571"/>
      <c r="B634" s="2571"/>
      <c r="C634" s="2571"/>
      <c r="D634" s="73"/>
      <c r="E634" s="73"/>
      <c r="F634" s="2629"/>
      <c r="G634" s="2571"/>
      <c r="H634" s="2571"/>
      <c r="I634" s="2571"/>
      <c r="J634" s="2571"/>
      <c r="K634" s="2571"/>
      <c r="L634" s="2571"/>
      <c r="M634" s="2571"/>
      <c r="N634" s="2571"/>
      <c r="O634" s="2571"/>
      <c r="P634" s="2571"/>
      <c r="Q634" s="2571"/>
      <c r="R634" s="2571"/>
      <c r="S634" s="2571"/>
      <c r="T634" s="2571"/>
      <c r="U634" s="2571"/>
      <c r="V634" s="2571"/>
      <c r="W634" s="2571"/>
      <c r="X634" s="2571"/>
      <c r="Y634" s="2571"/>
      <c r="Z634" s="2571"/>
    </row>
    <row r="635" spans="1:26" ht="16.5" customHeight="1">
      <c r="A635" s="2571"/>
      <c r="B635" s="2571"/>
      <c r="C635" s="2571"/>
      <c r="D635" s="73"/>
      <c r="E635" s="73"/>
      <c r="F635" s="2629"/>
      <c r="G635" s="2571"/>
      <c r="H635" s="2571"/>
      <c r="I635" s="2571"/>
      <c r="J635" s="2571"/>
      <c r="K635" s="2571"/>
      <c r="L635" s="2571"/>
      <c r="M635" s="2571"/>
      <c r="N635" s="2571"/>
      <c r="O635" s="2571"/>
      <c r="P635" s="2571"/>
      <c r="Q635" s="2571"/>
      <c r="R635" s="2571"/>
      <c r="S635" s="2571"/>
      <c r="T635" s="2571"/>
      <c r="U635" s="2571"/>
      <c r="V635" s="2571"/>
      <c r="W635" s="2571"/>
      <c r="X635" s="2571"/>
      <c r="Y635" s="2571"/>
      <c r="Z635" s="2571"/>
    </row>
    <row r="636" spans="1:26" ht="16.5" customHeight="1">
      <c r="A636" s="2571"/>
      <c r="B636" s="2571"/>
      <c r="C636" s="2571"/>
      <c r="D636" s="73"/>
      <c r="E636" s="73"/>
      <c r="F636" s="2629"/>
      <c r="G636" s="2571"/>
      <c r="H636" s="2571"/>
      <c r="I636" s="2571"/>
      <c r="J636" s="2571"/>
      <c r="K636" s="2571"/>
      <c r="L636" s="2571"/>
      <c r="M636" s="2571"/>
      <c r="N636" s="2571"/>
      <c r="O636" s="2571"/>
      <c r="P636" s="2571"/>
      <c r="Q636" s="2571"/>
      <c r="R636" s="2571"/>
      <c r="S636" s="2571"/>
      <c r="T636" s="2571"/>
      <c r="U636" s="2571"/>
      <c r="V636" s="2571"/>
      <c r="W636" s="2571"/>
      <c r="X636" s="2571"/>
      <c r="Y636" s="2571"/>
      <c r="Z636" s="2571"/>
    </row>
    <row r="637" spans="1:26" ht="16.5" customHeight="1">
      <c r="A637" s="2571"/>
      <c r="B637" s="2571"/>
      <c r="C637" s="2571"/>
      <c r="D637" s="73"/>
      <c r="E637" s="73"/>
      <c r="F637" s="2629"/>
      <c r="G637" s="2571"/>
      <c r="H637" s="2571"/>
      <c r="I637" s="2571"/>
      <c r="J637" s="2571"/>
      <c r="K637" s="2571"/>
      <c r="L637" s="2571"/>
      <c r="M637" s="2571"/>
      <c r="N637" s="2571"/>
      <c r="O637" s="2571"/>
      <c r="P637" s="2571"/>
      <c r="Q637" s="2571"/>
      <c r="R637" s="2571"/>
      <c r="S637" s="2571"/>
      <c r="T637" s="2571"/>
      <c r="U637" s="2571"/>
      <c r="V637" s="2571"/>
      <c r="W637" s="2571"/>
      <c r="X637" s="2571"/>
      <c r="Y637" s="2571"/>
      <c r="Z637" s="2571"/>
    </row>
    <row r="638" spans="1:26" ht="16.5" customHeight="1">
      <c r="A638" s="2571"/>
      <c r="B638" s="2571"/>
      <c r="C638" s="2571"/>
      <c r="D638" s="73"/>
      <c r="E638" s="73"/>
      <c r="F638" s="2629"/>
      <c r="G638" s="2571"/>
      <c r="H638" s="2571"/>
      <c r="I638" s="2571"/>
      <c r="J638" s="2571"/>
      <c r="K638" s="2571"/>
      <c r="L638" s="2571"/>
      <c r="M638" s="2571"/>
      <c r="N638" s="2571"/>
      <c r="O638" s="2571"/>
      <c r="P638" s="2571"/>
      <c r="Q638" s="2571"/>
      <c r="R638" s="2571"/>
      <c r="S638" s="2571"/>
      <c r="T638" s="2571"/>
      <c r="U638" s="2571"/>
      <c r="V638" s="2571"/>
      <c r="W638" s="2571"/>
      <c r="X638" s="2571"/>
      <c r="Y638" s="2571"/>
      <c r="Z638" s="2571"/>
    </row>
    <row r="639" spans="1:26" ht="16.5" customHeight="1">
      <c r="A639" s="2571"/>
      <c r="B639" s="2571"/>
      <c r="C639" s="2571"/>
      <c r="D639" s="73"/>
      <c r="E639" s="73"/>
      <c r="F639" s="2629"/>
      <c r="G639" s="2571"/>
      <c r="H639" s="2571"/>
      <c r="I639" s="2571"/>
      <c r="J639" s="2571"/>
      <c r="K639" s="2571"/>
      <c r="L639" s="2571"/>
      <c r="M639" s="2571"/>
      <c r="N639" s="2571"/>
      <c r="O639" s="2571"/>
      <c r="P639" s="2571"/>
      <c r="Q639" s="2571"/>
      <c r="R639" s="2571"/>
      <c r="S639" s="2571"/>
      <c r="T639" s="2571"/>
      <c r="U639" s="2571"/>
      <c r="V639" s="2571"/>
      <c r="W639" s="2571"/>
      <c r="X639" s="2571"/>
      <c r="Y639" s="2571"/>
      <c r="Z639" s="2571"/>
    </row>
    <row r="640" spans="1:26" ht="16.5" customHeight="1">
      <c r="A640" s="2571"/>
      <c r="B640" s="2571"/>
      <c r="C640" s="2571"/>
      <c r="D640" s="73"/>
      <c r="E640" s="73"/>
      <c r="F640" s="2629"/>
      <c r="G640" s="2571"/>
      <c r="H640" s="2571"/>
      <c r="I640" s="2571"/>
      <c r="J640" s="2571"/>
      <c r="K640" s="2571"/>
      <c r="L640" s="2571"/>
      <c r="M640" s="2571"/>
      <c r="N640" s="2571"/>
      <c r="O640" s="2571"/>
      <c r="P640" s="2571"/>
      <c r="Q640" s="2571"/>
      <c r="R640" s="2571"/>
      <c r="S640" s="2571"/>
      <c r="T640" s="2571"/>
      <c r="U640" s="2571"/>
      <c r="V640" s="2571"/>
      <c r="W640" s="2571"/>
      <c r="X640" s="2571"/>
      <c r="Y640" s="2571"/>
      <c r="Z640" s="2571"/>
    </row>
    <row r="641" spans="1:26" ht="16.5" customHeight="1">
      <c r="A641" s="2571"/>
      <c r="B641" s="2571"/>
      <c r="C641" s="2571"/>
      <c r="D641" s="73"/>
      <c r="E641" s="73"/>
      <c r="F641" s="2629"/>
      <c r="G641" s="2571"/>
      <c r="H641" s="2571"/>
      <c r="I641" s="2571"/>
      <c r="J641" s="2571"/>
      <c r="K641" s="2571"/>
      <c r="L641" s="2571"/>
      <c r="M641" s="2571"/>
      <c r="N641" s="2571"/>
      <c r="O641" s="2571"/>
      <c r="P641" s="2571"/>
      <c r="Q641" s="2571"/>
      <c r="R641" s="2571"/>
      <c r="S641" s="2571"/>
      <c r="T641" s="2571"/>
      <c r="U641" s="2571"/>
      <c r="V641" s="2571"/>
      <c r="W641" s="2571"/>
      <c r="X641" s="2571"/>
      <c r="Y641" s="2571"/>
      <c r="Z641" s="2571"/>
    </row>
    <row r="642" spans="1:26" ht="16.5" customHeight="1">
      <c r="A642" s="2571"/>
      <c r="B642" s="2571"/>
      <c r="C642" s="2571"/>
      <c r="D642" s="73"/>
      <c r="E642" s="73"/>
      <c r="F642" s="2629"/>
      <c r="G642" s="2571"/>
      <c r="H642" s="2571"/>
      <c r="I642" s="2571"/>
      <c r="J642" s="2571"/>
      <c r="K642" s="2571"/>
      <c r="L642" s="2571"/>
      <c r="M642" s="2571"/>
      <c r="N642" s="2571"/>
      <c r="O642" s="2571"/>
      <c r="P642" s="2571"/>
      <c r="Q642" s="2571"/>
      <c r="R642" s="2571"/>
      <c r="S642" s="2571"/>
      <c r="T642" s="2571"/>
      <c r="U642" s="2571"/>
      <c r="V642" s="2571"/>
      <c r="W642" s="2571"/>
      <c r="X642" s="2571"/>
      <c r="Y642" s="2571"/>
      <c r="Z642" s="2571"/>
    </row>
    <row r="643" spans="1:26" ht="16.5" customHeight="1">
      <c r="A643" s="2571"/>
      <c r="B643" s="2571"/>
      <c r="C643" s="2571"/>
      <c r="D643" s="73"/>
      <c r="E643" s="73"/>
      <c r="F643" s="2629"/>
      <c r="G643" s="2571"/>
      <c r="H643" s="2571"/>
      <c r="I643" s="2571"/>
      <c r="J643" s="2571"/>
      <c r="K643" s="2571"/>
      <c r="L643" s="2571"/>
      <c r="M643" s="2571"/>
      <c r="N643" s="2571"/>
      <c r="O643" s="2571"/>
      <c r="P643" s="2571"/>
      <c r="Q643" s="2571"/>
      <c r="R643" s="2571"/>
      <c r="S643" s="2571"/>
      <c r="T643" s="2571"/>
      <c r="U643" s="2571"/>
      <c r="V643" s="2571"/>
      <c r="W643" s="2571"/>
      <c r="X643" s="2571"/>
      <c r="Y643" s="2571"/>
      <c r="Z643" s="2571"/>
    </row>
    <row r="644" spans="1:26" ht="16.5" customHeight="1">
      <c r="A644" s="2571"/>
      <c r="B644" s="2571"/>
      <c r="C644" s="2571"/>
      <c r="D644" s="73"/>
      <c r="E644" s="73"/>
      <c r="F644" s="2629"/>
      <c r="G644" s="2571"/>
      <c r="H644" s="2571"/>
      <c r="I644" s="2571"/>
      <c r="J644" s="2571"/>
      <c r="K644" s="2571"/>
      <c r="L644" s="2571"/>
      <c r="M644" s="2571"/>
      <c r="N644" s="2571"/>
      <c r="O644" s="2571"/>
      <c r="P644" s="2571"/>
      <c r="Q644" s="2571"/>
      <c r="R644" s="2571"/>
      <c r="S644" s="2571"/>
      <c r="T644" s="2571"/>
      <c r="U644" s="2571"/>
      <c r="V644" s="2571"/>
      <c r="W644" s="2571"/>
      <c r="X644" s="2571"/>
      <c r="Y644" s="2571"/>
      <c r="Z644" s="2571"/>
    </row>
    <row r="645" spans="1:26" ht="16.5" customHeight="1">
      <c r="A645" s="2571"/>
      <c r="B645" s="2571"/>
      <c r="C645" s="2571"/>
      <c r="D645" s="73"/>
      <c r="E645" s="73"/>
      <c r="F645" s="2629"/>
      <c r="G645" s="2571"/>
      <c r="H645" s="2571"/>
      <c r="I645" s="2571"/>
      <c r="J645" s="2571"/>
      <c r="K645" s="2571"/>
      <c r="L645" s="2571"/>
      <c r="M645" s="2571"/>
      <c r="N645" s="2571"/>
      <c r="O645" s="2571"/>
      <c r="P645" s="2571"/>
      <c r="Q645" s="2571"/>
      <c r="R645" s="2571"/>
      <c r="S645" s="2571"/>
      <c r="T645" s="2571"/>
      <c r="U645" s="2571"/>
      <c r="V645" s="2571"/>
      <c r="W645" s="2571"/>
      <c r="X645" s="2571"/>
      <c r="Y645" s="2571"/>
      <c r="Z645" s="2571"/>
    </row>
    <row r="646" spans="1:26" ht="16.5" customHeight="1">
      <c r="A646" s="2571"/>
      <c r="B646" s="2571"/>
      <c r="C646" s="2571"/>
      <c r="D646" s="73"/>
      <c r="E646" s="73"/>
      <c r="F646" s="2629"/>
      <c r="G646" s="2571"/>
      <c r="H646" s="2571"/>
      <c r="I646" s="2571"/>
      <c r="J646" s="2571"/>
      <c r="K646" s="2571"/>
      <c r="L646" s="2571"/>
      <c r="M646" s="2571"/>
      <c r="N646" s="2571"/>
      <c r="O646" s="2571"/>
      <c r="P646" s="2571"/>
      <c r="Q646" s="2571"/>
      <c r="R646" s="2571"/>
      <c r="S646" s="2571"/>
      <c r="T646" s="2571"/>
      <c r="U646" s="2571"/>
      <c r="V646" s="2571"/>
      <c r="W646" s="2571"/>
      <c r="X646" s="2571"/>
      <c r="Y646" s="2571"/>
      <c r="Z646" s="2571"/>
    </row>
    <row r="647" spans="1:26" ht="16.5" customHeight="1">
      <c r="A647" s="2571"/>
      <c r="B647" s="2571"/>
      <c r="C647" s="2571"/>
      <c r="D647" s="73"/>
      <c r="E647" s="73"/>
      <c r="F647" s="2629"/>
      <c r="G647" s="2571"/>
      <c r="H647" s="2571"/>
      <c r="I647" s="2571"/>
      <c r="J647" s="2571"/>
      <c r="K647" s="2571"/>
      <c r="L647" s="2571"/>
      <c r="M647" s="2571"/>
      <c r="N647" s="2571"/>
      <c r="O647" s="2571"/>
      <c r="P647" s="2571"/>
      <c r="Q647" s="2571"/>
      <c r="R647" s="2571"/>
      <c r="S647" s="2571"/>
      <c r="T647" s="2571"/>
      <c r="U647" s="2571"/>
      <c r="V647" s="2571"/>
      <c r="W647" s="2571"/>
      <c r="X647" s="2571"/>
      <c r="Y647" s="2571"/>
      <c r="Z647" s="2571"/>
    </row>
    <row r="648" spans="1:26" ht="16.5" customHeight="1">
      <c r="A648" s="2571"/>
      <c r="B648" s="2571"/>
      <c r="C648" s="2571"/>
      <c r="D648" s="73"/>
      <c r="E648" s="73"/>
      <c r="F648" s="2629"/>
      <c r="G648" s="2571"/>
      <c r="H648" s="2571"/>
      <c r="I648" s="2571"/>
      <c r="J648" s="2571"/>
      <c r="K648" s="2571"/>
      <c r="L648" s="2571"/>
      <c r="M648" s="2571"/>
      <c r="N648" s="2571"/>
      <c r="O648" s="2571"/>
      <c r="P648" s="2571"/>
      <c r="Q648" s="2571"/>
      <c r="R648" s="2571"/>
      <c r="S648" s="2571"/>
      <c r="T648" s="2571"/>
      <c r="U648" s="2571"/>
      <c r="V648" s="2571"/>
      <c r="W648" s="2571"/>
      <c r="X648" s="2571"/>
      <c r="Y648" s="2571"/>
      <c r="Z648" s="2571"/>
    </row>
    <row r="649" spans="1:26" ht="16.5" customHeight="1">
      <c r="A649" s="2571"/>
      <c r="B649" s="2571"/>
      <c r="C649" s="2571"/>
      <c r="D649" s="73"/>
      <c r="E649" s="73"/>
      <c r="F649" s="2629"/>
      <c r="G649" s="2571"/>
      <c r="H649" s="2571"/>
      <c r="I649" s="2571"/>
      <c r="J649" s="2571"/>
      <c r="K649" s="2571"/>
      <c r="L649" s="2571"/>
      <c r="M649" s="2571"/>
      <c r="N649" s="2571"/>
      <c r="O649" s="2571"/>
      <c r="P649" s="2571"/>
      <c r="Q649" s="2571"/>
      <c r="R649" s="2571"/>
      <c r="S649" s="2571"/>
      <c r="T649" s="2571"/>
      <c r="U649" s="2571"/>
      <c r="V649" s="2571"/>
      <c r="W649" s="2571"/>
      <c r="X649" s="2571"/>
      <c r="Y649" s="2571"/>
      <c r="Z649" s="2571"/>
    </row>
    <row r="650" spans="1:26" ht="16.5" customHeight="1">
      <c r="A650" s="2571"/>
      <c r="B650" s="2571"/>
      <c r="C650" s="2571"/>
      <c r="D650" s="73"/>
      <c r="E650" s="73"/>
      <c r="F650" s="2629"/>
      <c r="G650" s="2571"/>
      <c r="H650" s="2571"/>
      <c r="I650" s="2571"/>
      <c r="J650" s="2571"/>
      <c r="K650" s="2571"/>
      <c r="L650" s="2571"/>
      <c r="M650" s="2571"/>
      <c r="N650" s="2571"/>
      <c r="O650" s="2571"/>
      <c r="P650" s="2571"/>
      <c r="Q650" s="2571"/>
      <c r="R650" s="2571"/>
      <c r="S650" s="2571"/>
      <c r="T650" s="2571"/>
      <c r="U650" s="2571"/>
      <c r="V650" s="2571"/>
      <c r="W650" s="2571"/>
      <c r="X650" s="2571"/>
      <c r="Y650" s="2571"/>
      <c r="Z650" s="2571"/>
    </row>
    <row r="651" spans="1:26" ht="16.5" customHeight="1">
      <c r="A651" s="2571"/>
      <c r="B651" s="2571"/>
      <c r="C651" s="2571"/>
      <c r="D651" s="73"/>
      <c r="E651" s="73"/>
      <c r="F651" s="2629"/>
      <c r="G651" s="2571"/>
      <c r="H651" s="2571"/>
      <c r="I651" s="2571"/>
      <c r="J651" s="2571"/>
      <c r="K651" s="2571"/>
      <c r="L651" s="2571"/>
      <c r="M651" s="2571"/>
      <c r="N651" s="2571"/>
      <c r="O651" s="2571"/>
      <c r="P651" s="2571"/>
      <c r="Q651" s="2571"/>
      <c r="R651" s="2571"/>
      <c r="S651" s="2571"/>
      <c r="T651" s="2571"/>
      <c r="U651" s="2571"/>
      <c r="V651" s="2571"/>
      <c r="W651" s="2571"/>
      <c r="X651" s="2571"/>
      <c r="Y651" s="2571"/>
      <c r="Z651" s="2571"/>
    </row>
    <row r="652" spans="1:26" ht="16.5" customHeight="1">
      <c r="A652" s="2571"/>
      <c r="B652" s="2571"/>
      <c r="C652" s="2571"/>
      <c r="D652" s="73"/>
      <c r="E652" s="73"/>
      <c r="F652" s="2629"/>
      <c r="G652" s="2571"/>
      <c r="H652" s="2571"/>
      <c r="I652" s="2571"/>
      <c r="J652" s="2571"/>
      <c r="K652" s="2571"/>
      <c r="L652" s="2571"/>
      <c r="M652" s="2571"/>
      <c r="N652" s="2571"/>
      <c r="O652" s="2571"/>
      <c r="P652" s="2571"/>
      <c r="Q652" s="2571"/>
      <c r="R652" s="2571"/>
      <c r="S652" s="2571"/>
      <c r="T652" s="2571"/>
      <c r="U652" s="2571"/>
      <c r="V652" s="2571"/>
      <c r="W652" s="2571"/>
      <c r="X652" s="2571"/>
      <c r="Y652" s="2571"/>
      <c r="Z652" s="2571"/>
    </row>
    <row r="653" spans="1:26" ht="16.5" customHeight="1">
      <c r="A653" s="2571"/>
      <c r="B653" s="2571"/>
      <c r="C653" s="2571"/>
      <c r="D653" s="73"/>
      <c r="E653" s="73"/>
      <c r="F653" s="2629"/>
      <c r="G653" s="2571"/>
      <c r="H653" s="2571"/>
      <c r="I653" s="2571"/>
      <c r="J653" s="2571"/>
      <c r="K653" s="2571"/>
      <c r="L653" s="2571"/>
      <c r="M653" s="2571"/>
      <c r="N653" s="2571"/>
      <c r="O653" s="2571"/>
      <c r="P653" s="2571"/>
      <c r="Q653" s="2571"/>
      <c r="R653" s="2571"/>
      <c r="S653" s="2571"/>
      <c r="T653" s="2571"/>
      <c r="U653" s="2571"/>
      <c r="V653" s="2571"/>
      <c r="W653" s="2571"/>
      <c r="X653" s="2571"/>
      <c r="Y653" s="2571"/>
      <c r="Z653" s="2571"/>
    </row>
    <row r="654" spans="1:26" ht="16.5" customHeight="1">
      <c r="A654" s="2571"/>
      <c r="B654" s="2571"/>
      <c r="C654" s="2571"/>
      <c r="D654" s="73"/>
      <c r="E654" s="73"/>
      <c r="F654" s="2629"/>
      <c r="G654" s="2571"/>
      <c r="H654" s="2571"/>
      <c r="I654" s="2571"/>
      <c r="J654" s="2571"/>
      <c r="K654" s="2571"/>
      <c r="L654" s="2571"/>
      <c r="M654" s="2571"/>
      <c r="N654" s="2571"/>
      <c r="O654" s="2571"/>
      <c r="P654" s="2571"/>
      <c r="Q654" s="2571"/>
      <c r="R654" s="2571"/>
      <c r="S654" s="2571"/>
      <c r="T654" s="2571"/>
      <c r="U654" s="2571"/>
      <c r="V654" s="2571"/>
      <c r="W654" s="2571"/>
      <c r="X654" s="2571"/>
      <c r="Y654" s="2571"/>
      <c r="Z654" s="2571"/>
    </row>
    <row r="655" spans="1:26" ht="16.5" customHeight="1">
      <c r="A655" s="2571"/>
      <c r="B655" s="2571"/>
      <c r="C655" s="2571"/>
      <c r="D655" s="73"/>
      <c r="E655" s="73"/>
      <c r="F655" s="2629"/>
      <c r="G655" s="2571"/>
      <c r="H655" s="2571"/>
      <c r="I655" s="2571"/>
      <c r="J655" s="2571"/>
      <c r="K655" s="2571"/>
      <c r="L655" s="2571"/>
      <c r="M655" s="2571"/>
      <c r="N655" s="2571"/>
      <c r="O655" s="2571"/>
      <c r="P655" s="2571"/>
      <c r="Q655" s="2571"/>
      <c r="R655" s="2571"/>
      <c r="S655" s="2571"/>
      <c r="T655" s="2571"/>
      <c r="U655" s="2571"/>
      <c r="V655" s="2571"/>
      <c r="W655" s="2571"/>
      <c r="X655" s="2571"/>
      <c r="Y655" s="2571"/>
      <c r="Z655" s="2571"/>
    </row>
    <row r="656" spans="1:26" ht="16.5" customHeight="1">
      <c r="A656" s="2571"/>
      <c r="B656" s="2571"/>
      <c r="C656" s="2571"/>
      <c r="D656" s="73"/>
      <c r="E656" s="73"/>
      <c r="F656" s="2629"/>
      <c r="G656" s="2571"/>
      <c r="H656" s="2571"/>
      <c r="I656" s="2571"/>
      <c r="J656" s="2571"/>
      <c r="K656" s="2571"/>
      <c r="L656" s="2571"/>
      <c r="M656" s="2571"/>
      <c r="N656" s="2571"/>
      <c r="O656" s="2571"/>
      <c r="P656" s="2571"/>
      <c r="Q656" s="2571"/>
      <c r="R656" s="2571"/>
      <c r="S656" s="2571"/>
      <c r="T656" s="2571"/>
      <c r="U656" s="2571"/>
      <c r="V656" s="2571"/>
      <c r="W656" s="2571"/>
      <c r="X656" s="2571"/>
      <c r="Y656" s="2571"/>
      <c r="Z656" s="2571"/>
    </row>
    <row r="657" spans="1:26" ht="16.5" customHeight="1">
      <c r="A657" s="2571"/>
      <c r="B657" s="2571"/>
      <c r="C657" s="2571"/>
      <c r="D657" s="73"/>
      <c r="E657" s="73"/>
      <c r="F657" s="2629"/>
      <c r="G657" s="2571"/>
      <c r="H657" s="2571"/>
      <c r="I657" s="2571"/>
      <c r="J657" s="2571"/>
      <c r="K657" s="2571"/>
      <c r="L657" s="2571"/>
      <c r="M657" s="2571"/>
      <c r="N657" s="2571"/>
      <c r="O657" s="2571"/>
      <c r="P657" s="2571"/>
      <c r="Q657" s="2571"/>
      <c r="R657" s="2571"/>
      <c r="S657" s="2571"/>
      <c r="T657" s="2571"/>
      <c r="U657" s="2571"/>
      <c r="V657" s="2571"/>
      <c r="W657" s="2571"/>
      <c r="X657" s="2571"/>
      <c r="Y657" s="2571"/>
      <c r="Z657" s="2571"/>
    </row>
    <row r="658" spans="1:26" ht="16.5" customHeight="1">
      <c r="A658" s="2571"/>
      <c r="B658" s="2571"/>
      <c r="C658" s="2571"/>
      <c r="D658" s="73"/>
      <c r="E658" s="73"/>
      <c r="F658" s="2629"/>
      <c r="G658" s="2571"/>
      <c r="H658" s="2571"/>
      <c r="I658" s="2571"/>
      <c r="J658" s="2571"/>
      <c r="K658" s="2571"/>
      <c r="L658" s="2571"/>
      <c r="M658" s="2571"/>
      <c r="N658" s="2571"/>
      <c r="O658" s="2571"/>
      <c r="P658" s="2571"/>
      <c r="Q658" s="2571"/>
      <c r="R658" s="2571"/>
      <c r="S658" s="2571"/>
      <c r="T658" s="2571"/>
      <c r="U658" s="2571"/>
      <c r="V658" s="2571"/>
      <c r="W658" s="2571"/>
      <c r="X658" s="2571"/>
      <c r="Y658" s="2571"/>
      <c r="Z658" s="2571"/>
    </row>
    <row r="659" spans="1:26" ht="16.5" customHeight="1">
      <c r="A659" s="2571"/>
      <c r="B659" s="2571"/>
      <c r="C659" s="2571"/>
      <c r="D659" s="73"/>
      <c r="E659" s="73"/>
      <c r="F659" s="2629"/>
      <c r="G659" s="2571"/>
      <c r="H659" s="2571"/>
      <c r="I659" s="2571"/>
      <c r="J659" s="2571"/>
      <c r="K659" s="2571"/>
      <c r="L659" s="2571"/>
      <c r="M659" s="2571"/>
      <c r="N659" s="2571"/>
      <c r="O659" s="2571"/>
      <c r="P659" s="2571"/>
      <c r="Q659" s="2571"/>
      <c r="R659" s="2571"/>
      <c r="S659" s="2571"/>
      <c r="T659" s="2571"/>
      <c r="U659" s="2571"/>
      <c r="V659" s="2571"/>
      <c r="W659" s="2571"/>
      <c r="X659" s="2571"/>
      <c r="Y659" s="2571"/>
      <c r="Z659" s="2571"/>
    </row>
    <row r="660" spans="1:26" ht="16.5" customHeight="1">
      <c r="A660" s="2571"/>
      <c r="B660" s="2571"/>
      <c r="C660" s="2571"/>
      <c r="D660" s="73"/>
      <c r="E660" s="73"/>
      <c r="F660" s="2629"/>
      <c r="G660" s="2571"/>
      <c r="H660" s="2571"/>
      <c r="I660" s="2571"/>
      <c r="J660" s="2571"/>
      <c r="K660" s="2571"/>
      <c r="L660" s="2571"/>
      <c r="M660" s="2571"/>
      <c r="N660" s="2571"/>
      <c r="O660" s="2571"/>
      <c r="P660" s="2571"/>
      <c r="Q660" s="2571"/>
      <c r="R660" s="2571"/>
      <c r="S660" s="2571"/>
      <c r="T660" s="2571"/>
      <c r="U660" s="2571"/>
      <c r="V660" s="2571"/>
      <c r="W660" s="2571"/>
      <c r="X660" s="2571"/>
      <c r="Y660" s="2571"/>
      <c r="Z660" s="2571"/>
    </row>
    <row r="661" spans="1:26" ht="16.5" customHeight="1">
      <c r="A661" s="2571"/>
      <c r="B661" s="2571"/>
      <c r="C661" s="2571"/>
      <c r="D661" s="73"/>
      <c r="E661" s="73"/>
      <c r="F661" s="2629"/>
      <c r="G661" s="2571"/>
      <c r="H661" s="2571"/>
      <c r="I661" s="2571"/>
      <c r="J661" s="2571"/>
      <c r="K661" s="2571"/>
      <c r="L661" s="2571"/>
      <c r="M661" s="2571"/>
      <c r="N661" s="2571"/>
      <c r="O661" s="2571"/>
      <c r="P661" s="2571"/>
      <c r="Q661" s="2571"/>
      <c r="R661" s="2571"/>
      <c r="S661" s="2571"/>
      <c r="T661" s="2571"/>
      <c r="U661" s="2571"/>
      <c r="V661" s="2571"/>
      <c r="W661" s="2571"/>
      <c r="X661" s="2571"/>
      <c r="Y661" s="2571"/>
      <c r="Z661" s="2571"/>
    </row>
    <row r="662" spans="1:26" ht="16.5" customHeight="1">
      <c r="A662" s="2571"/>
      <c r="B662" s="2571"/>
      <c r="C662" s="2571"/>
      <c r="D662" s="73"/>
      <c r="E662" s="73"/>
      <c r="F662" s="2629"/>
      <c r="G662" s="2571"/>
      <c r="H662" s="2571"/>
      <c r="I662" s="2571"/>
      <c r="J662" s="2571"/>
      <c r="K662" s="2571"/>
      <c r="L662" s="2571"/>
      <c r="M662" s="2571"/>
      <c r="N662" s="2571"/>
      <c r="O662" s="2571"/>
      <c r="P662" s="2571"/>
      <c r="Q662" s="2571"/>
      <c r="R662" s="2571"/>
      <c r="S662" s="2571"/>
      <c r="T662" s="2571"/>
      <c r="U662" s="2571"/>
      <c r="V662" s="2571"/>
      <c r="W662" s="2571"/>
      <c r="X662" s="2571"/>
      <c r="Y662" s="2571"/>
      <c r="Z662" s="2571"/>
    </row>
    <row r="663" spans="1:26" ht="16.5" customHeight="1">
      <c r="A663" s="2571"/>
      <c r="B663" s="2571"/>
      <c r="C663" s="2571"/>
      <c r="D663" s="73"/>
      <c r="E663" s="73"/>
      <c r="F663" s="2629"/>
      <c r="G663" s="2571"/>
      <c r="H663" s="2571"/>
      <c r="I663" s="2571"/>
      <c r="J663" s="2571"/>
      <c r="K663" s="2571"/>
      <c r="L663" s="2571"/>
      <c r="M663" s="2571"/>
      <c r="N663" s="2571"/>
      <c r="O663" s="2571"/>
      <c r="P663" s="2571"/>
      <c r="Q663" s="2571"/>
      <c r="R663" s="2571"/>
      <c r="S663" s="2571"/>
      <c r="T663" s="2571"/>
      <c r="U663" s="2571"/>
      <c r="V663" s="2571"/>
      <c r="W663" s="2571"/>
      <c r="X663" s="2571"/>
      <c r="Y663" s="2571"/>
      <c r="Z663" s="2571"/>
    </row>
    <row r="664" spans="1:26" ht="16.5" customHeight="1">
      <c r="A664" s="2571"/>
      <c r="B664" s="2571"/>
      <c r="C664" s="2571"/>
      <c r="D664" s="73"/>
      <c r="E664" s="73"/>
      <c r="F664" s="2629"/>
      <c r="G664" s="2571"/>
      <c r="H664" s="2571"/>
      <c r="I664" s="2571"/>
      <c r="J664" s="2571"/>
      <c r="K664" s="2571"/>
      <c r="L664" s="2571"/>
      <c r="M664" s="2571"/>
      <c r="N664" s="2571"/>
      <c r="O664" s="2571"/>
      <c r="P664" s="2571"/>
      <c r="Q664" s="2571"/>
      <c r="R664" s="2571"/>
      <c r="S664" s="2571"/>
      <c r="T664" s="2571"/>
      <c r="U664" s="2571"/>
      <c r="V664" s="2571"/>
      <c r="W664" s="2571"/>
      <c r="X664" s="2571"/>
      <c r="Y664" s="2571"/>
      <c r="Z664" s="2571"/>
    </row>
    <row r="665" spans="1:26" ht="16.5" customHeight="1">
      <c r="A665" s="2571"/>
      <c r="B665" s="2571"/>
      <c r="C665" s="2571"/>
      <c r="D665" s="73"/>
      <c r="E665" s="73"/>
      <c r="F665" s="2629"/>
      <c r="G665" s="2571"/>
      <c r="H665" s="2571"/>
      <c r="I665" s="2571"/>
      <c r="J665" s="2571"/>
      <c r="K665" s="2571"/>
      <c r="L665" s="2571"/>
      <c r="M665" s="2571"/>
      <c r="N665" s="2571"/>
      <c r="O665" s="2571"/>
      <c r="P665" s="2571"/>
      <c r="Q665" s="2571"/>
      <c r="R665" s="2571"/>
      <c r="S665" s="2571"/>
      <c r="T665" s="2571"/>
      <c r="U665" s="2571"/>
      <c r="V665" s="2571"/>
      <c r="W665" s="2571"/>
      <c r="X665" s="2571"/>
      <c r="Y665" s="2571"/>
      <c r="Z665" s="2571"/>
    </row>
    <row r="666" spans="1:26" ht="16.5" customHeight="1">
      <c r="A666" s="2571"/>
      <c r="B666" s="2571"/>
      <c r="C666" s="2571"/>
      <c r="D666" s="73"/>
      <c r="E666" s="73"/>
      <c r="F666" s="2629"/>
      <c r="G666" s="2571"/>
      <c r="H666" s="2571"/>
      <c r="I666" s="2571"/>
      <c r="J666" s="2571"/>
      <c r="K666" s="2571"/>
      <c r="L666" s="2571"/>
      <c r="M666" s="2571"/>
      <c r="N666" s="2571"/>
      <c r="O666" s="2571"/>
      <c r="P666" s="2571"/>
      <c r="Q666" s="2571"/>
      <c r="R666" s="2571"/>
      <c r="S666" s="2571"/>
      <c r="T666" s="2571"/>
      <c r="U666" s="2571"/>
      <c r="V666" s="2571"/>
      <c r="W666" s="2571"/>
      <c r="X666" s="2571"/>
      <c r="Y666" s="2571"/>
      <c r="Z666" s="2571"/>
    </row>
    <row r="667" spans="1:26" ht="16.5" customHeight="1">
      <c r="A667" s="2571"/>
      <c r="B667" s="2571"/>
      <c r="C667" s="2571"/>
      <c r="D667" s="73"/>
      <c r="E667" s="73"/>
      <c r="F667" s="2629"/>
      <c r="G667" s="2571"/>
      <c r="H667" s="2571"/>
      <c r="I667" s="2571"/>
      <c r="J667" s="2571"/>
      <c r="K667" s="2571"/>
      <c r="L667" s="2571"/>
      <c r="M667" s="2571"/>
      <c r="N667" s="2571"/>
      <c r="O667" s="2571"/>
      <c r="P667" s="2571"/>
      <c r="Q667" s="2571"/>
      <c r="R667" s="2571"/>
      <c r="S667" s="2571"/>
      <c r="T667" s="2571"/>
      <c r="U667" s="2571"/>
      <c r="V667" s="2571"/>
      <c r="W667" s="2571"/>
      <c r="X667" s="2571"/>
      <c r="Y667" s="2571"/>
      <c r="Z667" s="2571"/>
    </row>
    <row r="668" spans="1:26" ht="16.5" customHeight="1">
      <c r="A668" s="2571"/>
      <c r="B668" s="2571"/>
      <c r="C668" s="2571"/>
      <c r="D668" s="73"/>
      <c r="E668" s="73"/>
      <c r="F668" s="2629"/>
      <c r="G668" s="2571"/>
      <c r="H668" s="2571"/>
      <c r="I668" s="2571"/>
      <c r="J668" s="2571"/>
      <c r="K668" s="2571"/>
      <c r="L668" s="2571"/>
      <c r="M668" s="2571"/>
      <c r="N668" s="2571"/>
      <c r="O668" s="2571"/>
      <c r="P668" s="2571"/>
      <c r="Q668" s="2571"/>
      <c r="R668" s="2571"/>
      <c r="S668" s="2571"/>
      <c r="T668" s="2571"/>
      <c r="U668" s="2571"/>
      <c r="V668" s="2571"/>
      <c r="W668" s="2571"/>
      <c r="X668" s="2571"/>
      <c r="Y668" s="2571"/>
      <c r="Z668" s="2571"/>
    </row>
    <row r="669" spans="1:26" ht="16.5" customHeight="1">
      <c r="A669" s="2571"/>
      <c r="B669" s="2571"/>
      <c r="C669" s="2571"/>
      <c r="D669" s="73"/>
      <c r="E669" s="73"/>
      <c r="F669" s="2629"/>
      <c r="G669" s="2571"/>
      <c r="H669" s="2571"/>
      <c r="I669" s="2571"/>
      <c r="J669" s="2571"/>
      <c r="K669" s="2571"/>
      <c r="L669" s="2571"/>
      <c r="M669" s="2571"/>
      <c r="N669" s="2571"/>
      <c r="O669" s="2571"/>
      <c r="P669" s="2571"/>
      <c r="Q669" s="2571"/>
      <c r="R669" s="2571"/>
      <c r="S669" s="2571"/>
      <c r="T669" s="2571"/>
      <c r="U669" s="2571"/>
      <c r="V669" s="2571"/>
      <c r="W669" s="2571"/>
      <c r="X669" s="2571"/>
      <c r="Y669" s="2571"/>
      <c r="Z669" s="2571"/>
    </row>
    <row r="670" spans="1:26" ht="16.5" customHeight="1">
      <c r="A670" s="2571"/>
      <c r="B670" s="2571"/>
      <c r="C670" s="2571"/>
      <c r="D670" s="73"/>
      <c r="E670" s="73"/>
      <c r="F670" s="2629"/>
      <c r="G670" s="2571"/>
      <c r="H670" s="2571"/>
      <c r="I670" s="2571"/>
      <c r="J670" s="2571"/>
      <c r="K670" s="2571"/>
      <c r="L670" s="2571"/>
      <c r="M670" s="2571"/>
      <c r="N670" s="2571"/>
      <c r="O670" s="2571"/>
      <c r="P670" s="2571"/>
      <c r="Q670" s="2571"/>
      <c r="R670" s="2571"/>
      <c r="S670" s="2571"/>
      <c r="T670" s="2571"/>
      <c r="U670" s="2571"/>
      <c r="V670" s="2571"/>
      <c r="W670" s="2571"/>
      <c r="X670" s="2571"/>
      <c r="Y670" s="2571"/>
      <c r="Z670" s="2571"/>
    </row>
    <row r="671" spans="1:26" ht="16.5" customHeight="1">
      <c r="A671" s="2571"/>
      <c r="B671" s="2571"/>
      <c r="C671" s="2571"/>
      <c r="D671" s="73"/>
      <c r="E671" s="73"/>
      <c r="F671" s="2629"/>
      <c r="G671" s="2571"/>
      <c r="H671" s="2571"/>
      <c r="I671" s="2571"/>
      <c r="J671" s="2571"/>
      <c r="K671" s="2571"/>
      <c r="L671" s="2571"/>
      <c r="M671" s="2571"/>
      <c r="N671" s="2571"/>
      <c r="O671" s="2571"/>
      <c r="P671" s="2571"/>
      <c r="Q671" s="2571"/>
      <c r="R671" s="2571"/>
      <c r="S671" s="2571"/>
      <c r="T671" s="2571"/>
      <c r="U671" s="2571"/>
      <c r="V671" s="2571"/>
      <c r="W671" s="2571"/>
      <c r="X671" s="2571"/>
      <c r="Y671" s="2571"/>
      <c r="Z671" s="2571"/>
    </row>
    <row r="672" spans="1:26" ht="16.5" customHeight="1">
      <c r="A672" s="2571"/>
      <c r="B672" s="2571"/>
      <c r="C672" s="2571"/>
      <c r="D672" s="73"/>
      <c r="E672" s="73"/>
      <c r="F672" s="2629"/>
      <c r="G672" s="2571"/>
      <c r="H672" s="2571"/>
      <c r="I672" s="2571"/>
      <c r="J672" s="2571"/>
      <c r="K672" s="2571"/>
      <c r="L672" s="2571"/>
      <c r="M672" s="2571"/>
      <c r="N672" s="2571"/>
      <c r="O672" s="2571"/>
      <c r="P672" s="2571"/>
      <c r="Q672" s="2571"/>
      <c r="R672" s="2571"/>
      <c r="S672" s="2571"/>
      <c r="T672" s="2571"/>
      <c r="U672" s="2571"/>
      <c r="V672" s="2571"/>
      <c r="W672" s="2571"/>
      <c r="X672" s="2571"/>
      <c r="Y672" s="2571"/>
      <c r="Z672" s="2571"/>
    </row>
    <row r="673" spans="1:26" ht="16.5" customHeight="1">
      <c r="A673" s="2571"/>
      <c r="B673" s="2571"/>
      <c r="C673" s="2571"/>
      <c r="D673" s="73"/>
      <c r="E673" s="73"/>
      <c r="F673" s="2629"/>
      <c r="G673" s="2571"/>
      <c r="H673" s="2571"/>
      <c r="I673" s="2571"/>
      <c r="J673" s="2571"/>
      <c r="K673" s="2571"/>
      <c r="L673" s="2571"/>
      <c r="M673" s="2571"/>
      <c r="N673" s="2571"/>
      <c r="O673" s="2571"/>
      <c r="P673" s="2571"/>
      <c r="Q673" s="2571"/>
      <c r="R673" s="2571"/>
      <c r="S673" s="2571"/>
      <c r="T673" s="2571"/>
      <c r="U673" s="2571"/>
      <c r="V673" s="2571"/>
      <c r="W673" s="2571"/>
      <c r="X673" s="2571"/>
      <c r="Y673" s="2571"/>
      <c r="Z673" s="2571"/>
    </row>
    <row r="674" spans="1:26" ht="16.5" customHeight="1">
      <c r="A674" s="2571"/>
      <c r="B674" s="2571"/>
      <c r="C674" s="2571"/>
      <c r="D674" s="73"/>
      <c r="E674" s="73"/>
      <c r="F674" s="2629"/>
      <c r="G674" s="2571"/>
      <c r="H674" s="2571"/>
      <c r="I674" s="2571"/>
      <c r="J674" s="2571"/>
      <c r="K674" s="2571"/>
      <c r="L674" s="2571"/>
      <c r="M674" s="2571"/>
      <c r="N674" s="2571"/>
      <c r="O674" s="2571"/>
      <c r="P674" s="2571"/>
      <c r="Q674" s="2571"/>
      <c r="R674" s="2571"/>
      <c r="S674" s="2571"/>
      <c r="T674" s="2571"/>
      <c r="U674" s="2571"/>
      <c r="V674" s="2571"/>
      <c r="W674" s="2571"/>
      <c r="X674" s="2571"/>
      <c r="Y674" s="2571"/>
      <c r="Z674" s="2571"/>
    </row>
    <row r="675" spans="1:26" ht="16.5" customHeight="1">
      <c r="A675" s="2571"/>
      <c r="B675" s="2571"/>
      <c r="C675" s="2571"/>
      <c r="D675" s="73"/>
      <c r="E675" s="73"/>
      <c r="F675" s="2629"/>
      <c r="G675" s="2571"/>
      <c r="H675" s="2571"/>
      <c r="I675" s="2571"/>
      <c r="J675" s="2571"/>
      <c r="K675" s="2571"/>
      <c r="L675" s="2571"/>
      <c r="M675" s="2571"/>
      <c r="N675" s="2571"/>
      <c r="O675" s="2571"/>
      <c r="P675" s="2571"/>
      <c r="Q675" s="2571"/>
      <c r="R675" s="2571"/>
      <c r="S675" s="2571"/>
      <c r="T675" s="2571"/>
      <c r="U675" s="2571"/>
      <c r="V675" s="2571"/>
      <c r="W675" s="2571"/>
      <c r="X675" s="2571"/>
      <c r="Y675" s="2571"/>
      <c r="Z675" s="2571"/>
    </row>
    <row r="676" spans="1:26" ht="16.5" customHeight="1">
      <c r="A676" s="2571"/>
      <c r="B676" s="2571"/>
      <c r="C676" s="2571"/>
      <c r="D676" s="73"/>
      <c r="E676" s="73"/>
      <c r="F676" s="2629"/>
      <c r="G676" s="2571"/>
      <c r="H676" s="2571"/>
      <c r="I676" s="2571"/>
      <c r="J676" s="2571"/>
      <c r="K676" s="2571"/>
      <c r="L676" s="2571"/>
      <c r="M676" s="2571"/>
      <c r="N676" s="2571"/>
      <c r="O676" s="2571"/>
      <c r="P676" s="2571"/>
      <c r="Q676" s="2571"/>
      <c r="R676" s="2571"/>
      <c r="S676" s="2571"/>
      <c r="T676" s="2571"/>
      <c r="U676" s="2571"/>
      <c r="V676" s="2571"/>
      <c r="W676" s="2571"/>
      <c r="X676" s="2571"/>
      <c r="Y676" s="2571"/>
      <c r="Z676" s="2571"/>
    </row>
    <row r="677" spans="1:26" ht="16.5" customHeight="1">
      <c r="A677" s="2571"/>
      <c r="B677" s="2571"/>
      <c r="C677" s="2571"/>
      <c r="D677" s="73"/>
      <c r="E677" s="73"/>
      <c r="F677" s="2629"/>
      <c r="G677" s="2571"/>
      <c r="H677" s="2571"/>
      <c r="I677" s="2571"/>
      <c r="J677" s="2571"/>
      <c r="K677" s="2571"/>
      <c r="L677" s="2571"/>
      <c r="M677" s="2571"/>
      <c r="N677" s="2571"/>
      <c r="O677" s="2571"/>
      <c r="P677" s="2571"/>
      <c r="Q677" s="2571"/>
      <c r="R677" s="2571"/>
      <c r="S677" s="2571"/>
      <c r="T677" s="2571"/>
      <c r="U677" s="2571"/>
      <c r="V677" s="2571"/>
      <c r="W677" s="2571"/>
      <c r="X677" s="2571"/>
      <c r="Y677" s="2571"/>
      <c r="Z677" s="2571"/>
    </row>
    <row r="678" spans="1:26" ht="16.5" customHeight="1">
      <c r="A678" s="2571"/>
      <c r="B678" s="2571"/>
      <c r="C678" s="2571"/>
      <c r="D678" s="73"/>
      <c r="E678" s="73"/>
      <c r="F678" s="2629"/>
      <c r="G678" s="2571"/>
      <c r="H678" s="2571"/>
      <c r="I678" s="2571"/>
      <c r="J678" s="2571"/>
      <c r="K678" s="2571"/>
      <c r="L678" s="2571"/>
      <c r="M678" s="2571"/>
      <c r="N678" s="2571"/>
      <c r="O678" s="2571"/>
      <c r="P678" s="2571"/>
      <c r="Q678" s="2571"/>
      <c r="R678" s="2571"/>
      <c r="S678" s="2571"/>
      <c r="T678" s="2571"/>
      <c r="U678" s="2571"/>
      <c r="V678" s="2571"/>
      <c r="W678" s="2571"/>
      <c r="X678" s="2571"/>
      <c r="Y678" s="2571"/>
      <c r="Z678" s="2571"/>
    </row>
    <row r="679" spans="1:26" ht="16.5" customHeight="1">
      <c r="A679" s="2571"/>
      <c r="B679" s="2571"/>
      <c r="C679" s="2571"/>
      <c r="D679" s="73"/>
      <c r="E679" s="73"/>
      <c r="F679" s="2629"/>
      <c r="G679" s="2571"/>
      <c r="H679" s="2571"/>
      <c r="I679" s="2571"/>
      <c r="J679" s="2571"/>
      <c r="K679" s="2571"/>
      <c r="L679" s="2571"/>
      <c r="M679" s="2571"/>
      <c r="N679" s="2571"/>
      <c r="O679" s="2571"/>
      <c r="P679" s="2571"/>
      <c r="Q679" s="2571"/>
      <c r="R679" s="2571"/>
      <c r="S679" s="2571"/>
      <c r="T679" s="2571"/>
      <c r="U679" s="2571"/>
      <c r="V679" s="2571"/>
      <c r="W679" s="2571"/>
      <c r="X679" s="2571"/>
      <c r="Y679" s="2571"/>
      <c r="Z679" s="2571"/>
    </row>
    <row r="680" spans="1:26" ht="16.5" customHeight="1">
      <c r="A680" s="2571"/>
      <c r="B680" s="2571"/>
      <c r="C680" s="2571"/>
      <c r="D680" s="73"/>
      <c r="E680" s="73"/>
      <c r="F680" s="2629"/>
      <c r="G680" s="2571"/>
      <c r="H680" s="2571"/>
      <c r="I680" s="2571"/>
      <c r="J680" s="2571"/>
      <c r="K680" s="2571"/>
      <c r="L680" s="2571"/>
      <c r="M680" s="2571"/>
      <c r="N680" s="2571"/>
      <c r="O680" s="2571"/>
      <c r="P680" s="2571"/>
      <c r="Q680" s="2571"/>
      <c r="R680" s="2571"/>
      <c r="S680" s="2571"/>
      <c r="T680" s="2571"/>
      <c r="U680" s="2571"/>
      <c r="V680" s="2571"/>
      <c r="W680" s="2571"/>
      <c r="X680" s="2571"/>
      <c r="Y680" s="2571"/>
      <c r="Z680" s="2571"/>
    </row>
    <row r="681" spans="1:26" ht="16.5" customHeight="1">
      <c r="A681" s="2571"/>
      <c r="B681" s="2571"/>
      <c r="C681" s="2571"/>
      <c r="D681" s="73"/>
      <c r="E681" s="73"/>
      <c r="F681" s="2629"/>
      <c r="G681" s="2571"/>
      <c r="H681" s="2571"/>
      <c r="I681" s="2571"/>
      <c r="J681" s="2571"/>
      <c r="K681" s="2571"/>
      <c r="L681" s="2571"/>
      <c r="M681" s="2571"/>
      <c r="N681" s="2571"/>
      <c r="O681" s="2571"/>
      <c r="P681" s="2571"/>
      <c r="Q681" s="2571"/>
      <c r="R681" s="2571"/>
      <c r="S681" s="2571"/>
      <c r="T681" s="2571"/>
      <c r="U681" s="2571"/>
      <c r="V681" s="2571"/>
      <c r="W681" s="2571"/>
      <c r="X681" s="2571"/>
      <c r="Y681" s="2571"/>
      <c r="Z681" s="2571"/>
    </row>
    <row r="682" spans="1:26" ht="16.5" customHeight="1">
      <c r="A682" s="2571"/>
      <c r="B682" s="2571"/>
      <c r="C682" s="2571"/>
      <c r="D682" s="73"/>
      <c r="E682" s="73"/>
      <c r="F682" s="2629"/>
      <c r="G682" s="2571"/>
      <c r="H682" s="2571"/>
      <c r="I682" s="2571"/>
      <c r="J682" s="2571"/>
      <c r="K682" s="2571"/>
      <c r="L682" s="2571"/>
      <c r="M682" s="2571"/>
      <c r="N682" s="2571"/>
      <c r="O682" s="2571"/>
      <c r="P682" s="2571"/>
      <c r="Q682" s="2571"/>
      <c r="R682" s="2571"/>
      <c r="S682" s="2571"/>
      <c r="T682" s="2571"/>
      <c r="U682" s="2571"/>
      <c r="V682" s="2571"/>
      <c r="W682" s="2571"/>
      <c r="X682" s="2571"/>
      <c r="Y682" s="2571"/>
      <c r="Z682" s="2571"/>
    </row>
    <row r="683" spans="1:26" ht="16.5" customHeight="1">
      <c r="A683" s="2571"/>
      <c r="B683" s="2571"/>
      <c r="C683" s="2571"/>
      <c r="D683" s="73"/>
      <c r="E683" s="73"/>
      <c r="F683" s="2629"/>
      <c r="G683" s="2571"/>
      <c r="H683" s="2571"/>
      <c r="I683" s="2571"/>
      <c r="J683" s="2571"/>
      <c r="K683" s="2571"/>
      <c r="L683" s="2571"/>
      <c r="M683" s="2571"/>
      <c r="N683" s="2571"/>
      <c r="O683" s="2571"/>
      <c r="P683" s="2571"/>
      <c r="Q683" s="2571"/>
      <c r="R683" s="2571"/>
      <c r="S683" s="2571"/>
      <c r="T683" s="2571"/>
      <c r="U683" s="2571"/>
      <c r="V683" s="2571"/>
      <c r="W683" s="2571"/>
      <c r="X683" s="2571"/>
      <c r="Y683" s="2571"/>
      <c r="Z683" s="2571"/>
    </row>
    <row r="684" spans="1:26" ht="16.5" customHeight="1">
      <c r="A684" s="2571"/>
      <c r="B684" s="2571"/>
      <c r="C684" s="2571"/>
      <c r="D684" s="73"/>
      <c r="E684" s="73"/>
      <c r="F684" s="2629"/>
      <c r="G684" s="2571"/>
      <c r="H684" s="2571"/>
      <c r="I684" s="2571"/>
      <c r="J684" s="2571"/>
      <c r="K684" s="2571"/>
      <c r="L684" s="2571"/>
      <c r="M684" s="2571"/>
      <c r="N684" s="2571"/>
      <c r="O684" s="2571"/>
      <c r="P684" s="2571"/>
      <c r="Q684" s="2571"/>
      <c r="R684" s="2571"/>
      <c r="S684" s="2571"/>
      <c r="T684" s="2571"/>
      <c r="U684" s="2571"/>
      <c r="V684" s="2571"/>
      <c r="W684" s="2571"/>
      <c r="X684" s="2571"/>
      <c r="Y684" s="2571"/>
      <c r="Z684" s="2571"/>
    </row>
    <row r="685" spans="1:26" ht="16.5" customHeight="1">
      <c r="A685" s="2571"/>
      <c r="B685" s="2571"/>
      <c r="C685" s="2571"/>
      <c r="D685" s="73"/>
      <c r="E685" s="73"/>
      <c r="F685" s="2629"/>
      <c r="G685" s="2571"/>
      <c r="H685" s="2571"/>
      <c r="I685" s="2571"/>
      <c r="J685" s="2571"/>
      <c r="K685" s="2571"/>
      <c r="L685" s="2571"/>
      <c r="M685" s="2571"/>
      <c r="N685" s="2571"/>
      <c r="O685" s="2571"/>
      <c r="P685" s="2571"/>
      <c r="Q685" s="2571"/>
      <c r="R685" s="2571"/>
      <c r="S685" s="2571"/>
      <c r="T685" s="2571"/>
      <c r="U685" s="2571"/>
      <c r="V685" s="2571"/>
      <c r="W685" s="2571"/>
      <c r="X685" s="2571"/>
      <c r="Y685" s="2571"/>
      <c r="Z685" s="2571"/>
    </row>
    <row r="686" spans="1:26" ht="16.5" customHeight="1">
      <c r="A686" s="2571"/>
      <c r="B686" s="2571"/>
      <c r="C686" s="2571"/>
      <c r="D686" s="73"/>
      <c r="E686" s="73"/>
      <c r="F686" s="2629"/>
      <c r="G686" s="2571"/>
      <c r="H686" s="2571"/>
      <c r="I686" s="2571"/>
      <c r="J686" s="2571"/>
      <c r="K686" s="2571"/>
      <c r="L686" s="2571"/>
      <c r="M686" s="2571"/>
      <c r="N686" s="2571"/>
      <c r="O686" s="2571"/>
      <c r="P686" s="2571"/>
      <c r="Q686" s="2571"/>
      <c r="R686" s="2571"/>
      <c r="S686" s="2571"/>
      <c r="T686" s="2571"/>
      <c r="U686" s="2571"/>
      <c r="V686" s="2571"/>
      <c r="W686" s="2571"/>
      <c r="X686" s="2571"/>
      <c r="Y686" s="2571"/>
      <c r="Z686" s="2571"/>
    </row>
    <row r="687" spans="1:26" ht="16.5" customHeight="1">
      <c r="A687" s="2571"/>
      <c r="B687" s="2571"/>
      <c r="C687" s="2571"/>
      <c r="D687" s="73"/>
      <c r="E687" s="73"/>
      <c r="F687" s="2629"/>
      <c r="G687" s="2571"/>
      <c r="H687" s="2571"/>
      <c r="I687" s="2571"/>
      <c r="J687" s="2571"/>
      <c r="K687" s="2571"/>
      <c r="L687" s="2571"/>
      <c r="M687" s="2571"/>
      <c r="N687" s="2571"/>
      <c r="O687" s="2571"/>
      <c r="P687" s="2571"/>
      <c r="Q687" s="2571"/>
      <c r="R687" s="2571"/>
      <c r="S687" s="2571"/>
      <c r="T687" s="2571"/>
      <c r="U687" s="2571"/>
      <c r="V687" s="2571"/>
      <c r="W687" s="2571"/>
      <c r="X687" s="2571"/>
      <c r="Y687" s="2571"/>
      <c r="Z687" s="2571"/>
    </row>
    <row r="688" spans="1:26" ht="16.5" customHeight="1">
      <c r="A688" s="2571"/>
      <c r="B688" s="2571"/>
      <c r="C688" s="2571"/>
      <c r="D688" s="73"/>
      <c r="E688" s="73"/>
      <c r="F688" s="2629"/>
      <c r="G688" s="2571"/>
      <c r="H688" s="2571"/>
      <c r="I688" s="2571"/>
      <c r="J688" s="2571"/>
      <c r="K688" s="2571"/>
      <c r="L688" s="2571"/>
      <c r="M688" s="2571"/>
      <c r="N688" s="2571"/>
      <c r="O688" s="2571"/>
      <c r="P688" s="2571"/>
      <c r="Q688" s="2571"/>
      <c r="R688" s="2571"/>
      <c r="S688" s="2571"/>
      <c r="T688" s="2571"/>
      <c r="U688" s="2571"/>
      <c r="V688" s="2571"/>
      <c r="W688" s="2571"/>
      <c r="X688" s="2571"/>
      <c r="Y688" s="2571"/>
      <c r="Z688" s="2571"/>
    </row>
    <row r="689" spans="1:26" ht="16.5" customHeight="1">
      <c r="A689" s="2571"/>
      <c r="B689" s="2571"/>
      <c r="C689" s="2571"/>
      <c r="D689" s="73"/>
      <c r="E689" s="73"/>
      <c r="F689" s="2629"/>
      <c r="G689" s="2571"/>
      <c r="H689" s="2571"/>
      <c r="I689" s="2571"/>
      <c r="J689" s="2571"/>
      <c r="K689" s="2571"/>
      <c r="L689" s="2571"/>
      <c r="M689" s="2571"/>
      <c r="N689" s="2571"/>
      <c r="O689" s="2571"/>
      <c r="P689" s="2571"/>
      <c r="Q689" s="2571"/>
      <c r="R689" s="2571"/>
      <c r="S689" s="2571"/>
      <c r="T689" s="2571"/>
      <c r="U689" s="2571"/>
      <c r="V689" s="2571"/>
      <c r="W689" s="2571"/>
      <c r="X689" s="2571"/>
      <c r="Y689" s="2571"/>
      <c r="Z689" s="2571"/>
    </row>
    <row r="690" spans="1:26" ht="16.5" customHeight="1">
      <c r="A690" s="2571"/>
      <c r="B690" s="2571"/>
      <c r="C690" s="2571"/>
      <c r="D690" s="73"/>
      <c r="E690" s="73"/>
      <c r="F690" s="2629"/>
      <c r="G690" s="2571"/>
      <c r="H690" s="2571"/>
      <c r="I690" s="2571"/>
      <c r="J690" s="2571"/>
      <c r="K690" s="2571"/>
      <c r="L690" s="2571"/>
      <c r="M690" s="2571"/>
      <c r="N690" s="2571"/>
      <c r="O690" s="2571"/>
      <c r="P690" s="2571"/>
      <c r="Q690" s="2571"/>
      <c r="R690" s="2571"/>
      <c r="S690" s="2571"/>
      <c r="T690" s="2571"/>
      <c r="U690" s="2571"/>
      <c r="V690" s="2571"/>
      <c r="W690" s="2571"/>
      <c r="X690" s="2571"/>
      <c r="Y690" s="2571"/>
      <c r="Z690" s="2571"/>
    </row>
    <row r="691" spans="1:26" ht="16.5" customHeight="1">
      <c r="A691" s="2571"/>
      <c r="B691" s="2571"/>
      <c r="C691" s="2571"/>
      <c r="D691" s="73"/>
      <c r="E691" s="73"/>
      <c r="F691" s="2629"/>
      <c r="G691" s="2571"/>
      <c r="H691" s="2571"/>
      <c r="I691" s="2571"/>
      <c r="J691" s="2571"/>
      <c r="K691" s="2571"/>
      <c r="L691" s="2571"/>
      <c r="M691" s="2571"/>
      <c r="N691" s="2571"/>
      <c r="O691" s="2571"/>
      <c r="P691" s="2571"/>
      <c r="Q691" s="2571"/>
      <c r="R691" s="2571"/>
      <c r="S691" s="2571"/>
      <c r="T691" s="2571"/>
      <c r="U691" s="2571"/>
      <c r="V691" s="2571"/>
      <c r="W691" s="2571"/>
      <c r="X691" s="2571"/>
      <c r="Y691" s="2571"/>
      <c r="Z691" s="2571"/>
    </row>
    <row r="692" spans="1:26" ht="16.5" customHeight="1">
      <c r="A692" s="2571"/>
      <c r="B692" s="2571"/>
      <c r="C692" s="2571"/>
      <c r="D692" s="73"/>
      <c r="E692" s="73"/>
      <c r="F692" s="2629"/>
      <c r="G692" s="2571"/>
      <c r="H692" s="2571"/>
      <c r="I692" s="2571"/>
      <c r="J692" s="2571"/>
      <c r="K692" s="2571"/>
      <c r="L692" s="2571"/>
      <c r="M692" s="2571"/>
      <c r="N692" s="2571"/>
      <c r="O692" s="2571"/>
      <c r="P692" s="2571"/>
      <c r="Q692" s="2571"/>
      <c r="R692" s="2571"/>
      <c r="S692" s="2571"/>
      <c r="T692" s="2571"/>
      <c r="U692" s="2571"/>
      <c r="V692" s="2571"/>
      <c r="W692" s="2571"/>
      <c r="X692" s="2571"/>
      <c r="Y692" s="2571"/>
      <c r="Z692" s="2571"/>
    </row>
    <row r="693" spans="1:26" ht="16.5" customHeight="1">
      <c r="A693" s="2571"/>
      <c r="B693" s="2571"/>
      <c r="C693" s="2571"/>
      <c r="D693" s="73"/>
      <c r="E693" s="73"/>
      <c r="F693" s="2629"/>
      <c r="G693" s="2571"/>
      <c r="H693" s="2571"/>
      <c r="I693" s="2571"/>
      <c r="J693" s="2571"/>
      <c r="K693" s="2571"/>
      <c r="L693" s="2571"/>
      <c r="M693" s="2571"/>
      <c r="N693" s="2571"/>
      <c r="O693" s="2571"/>
      <c r="P693" s="2571"/>
      <c r="Q693" s="2571"/>
      <c r="R693" s="2571"/>
      <c r="S693" s="2571"/>
      <c r="T693" s="2571"/>
      <c r="U693" s="2571"/>
      <c r="V693" s="2571"/>
      <c r="W693" s="2571"/>
      <c r="X693" s="2571"/>
      <c r="Y693" s="2571"/>
      <c r="Z693" s="2571"/>
    </row>
    <row r="694" spans="1:26" ht="16.5" customHeight="1">
      <c r="A694" s="2571"/>
      <c r="B694" s="2571"/>
      <c r="C694" s="2571"/>
      <c r="D694" s="73"/>
      <c r="E694" s="73"/>
      <c r="F694" s="2629"/>
      <c r="G694" s="2571"/>
      <c r="H694" s="2571"/>
      <c r="I694" s="2571"/>
      <c r="J694" s="2571"/>
      <c r="K694" s="2571"/>
      <c r="L694" s="2571"/>
      <c r="M694" s="2571"/>
      <c r="N694" s="2571"/>
      <c r="O694" s="2571"/>
      <c r="P694" s="2571"/>
      <c r="Q694" s="2571"/>
      <c r="R694" s="2571"/>
      <c r="S694" s="2571"/>
      <c r="T694" s="2571"/>
      <c r="U694" s="2571"/>
      <c r="V694" s="2571"/>
      <c r="W694" s="2571"/>
      <c r="X694" s="2571"/>
      <c r="Y694" s="2571"/>
      <c r="Z694" s="2571"/>
    </row>
    <row r="695" spans="1:26" ht="16.5" customHeight="1">
      <c r="A695" s="2571"/>
      <c r="B695" s="2571"/>
      <c r="C695" s="2571"/>
      <c r="D695" s="73"/>
      <c r="E695" s="73"/>
      <c r="F695" s="2629"/>
      <c r="G695" s="2571"/>
      <c r="H695" s="2571"/>
      <c r="I695" s="2571"/>
      <c r="J695" s="2571"/>
      <c r="K695" s="2571"/>
      <c r="L695" s="2571"/>
      <c r="M695" s="2571"/>
      <c r="N695" s="2571"/>
      <c r="O695" s="2571"/>
      <c r="P695" s="2571"/>
      <c r="Q695" s="2571"/>
      <c r="R695" s="2571"/>
      <c r="S695" s="2571"/>
      <c r="T695" s="2571"/>
      <c r="U695" s="2571"/>
      <c r="V695" s="2571"/>
      <c r="W695" s="2571"/>
      <c r="X695" s="2571"/>
      <c r="Y695" s="2571"/>
      <c r="Z695" s="2571"/>
    </row>
    <row r="696" spans="1:26" ht="16.5" customHeight="1">
      <c r="A696" s="2571"/>
      <c r="B696" s="2571"/>
      <c r="C696" s="2571"/>
      <c r="D696" s="73"/>
      <c r="E696" s="73"/>
      <c r="F696" s="2629"/>
      <c r="G696" s="2571"/>
      <c r="H696" s="2571"/>
      <c r="I696" s="2571"/>
      <c r="J696" s="2571"/>
      <c r="K696" s="2571"/>
      <c r="L696" s="2571"/>
      <c r="M696" s="2571"/>
      <c r="N696" s="2571"/>
      <c r="O696" s="2571"/>
      <c r="P696" s="2571"/>
      <c r="Q696" s="2571"/>
      <c r="R696" s="2571"/>
      <c r="S696" s="2571"/>
      <c r="T696" s="2571"/>
      <c r="U696" s="2571"/>
      <c r="V696" s="2571"/>
      <c r="W696" s="2571"/>
      <c r="X696" s="2571"/>
      <c r="Y696" s="2571"/>
      <c r="Z696" s="2571"/>
    </row>
    <row r="697" spans="1:26" ht="16.5" customHeight="1">
      <c r="A697" s="2571"/>
      <c r="B697" s="2571"/>
      <c r="C697" s="2571"/>
      <c r="D697" s="73"/>
      <c r="E697" s="73"/>
      <c r="F697" s="2629"/>
      <c r="G697" s="2571"/>
      <c r="H697" s="2571"/>
      <c r="I697" s="2571"/>
      <c r="J697" s="2571"/>
      <c r="K697" s="2571"/>
      <c r="L697" s="2571"/>
      <c r="M697" s="2571"/>
      <c r="N697" s="2571"/>
      <c r="O697" s="2571"/>
      <c r="P697" s="2571"/>
      <c r="Q697" s="2571"/>
      <c r="R697" s="2571"/>
      <c r="S697" s="2571"/>
      <c r="T697" s="2571"/>
      <c r="U697" s="2571"/>
      <c r="V697" s="2571"/>
      <c r="W697" s="2571"/>
      <c r="X697" s="2571"/>
      <c r="Y697" s="2571"/>
      <c r="Z697" s="2571"/>
    </row>
    <row r="698" spans="1:26" ht="16.5" customHeight="1">
      <c r="A698" s="2571"/>
      <c r="B698" s="2571"/>
      <c r="C698" s="2571"/>
      <c r="D698" s="73"/>
      <c r="E698" s="73"/>
      <c r="F698" s="2629"/>
      <c r="G698" s="2571"/>
      <c r="H698" s="2571"/>
      <c r="I698" s="2571"/>
      <c r="J698" s="2571"/>
      <c r="K698" s="2571"/>
      <c r="L698" s="2571"/>
      <c r="M698" s="2571"/>
      <c r="N698" s="2571"/>
      <c r="O698" s="2571"/>
      <c r="P698" s="2571"/>
      <c r="Q698" s="2571"/>
      <c r="R698" s="2571"/>
      <c r="S698" s="2571"/>
      <c r="T698" s="2571"/>
      <c r="U698" s="2571"/>
      <c r="V698" s="2571"/>
      <c r="W698" s="2571"/>
      <c r="X698" s="2571"/>
      <c r="Y698" s="2571"/>
      <c r="Z698" s="2571"/>
    </row>
    <row r="699" spans="1:26" ht="16.5" customHeight="1">
      <c r="A699" s="2571"/>
      <c r="B699" s="2571"/>
      <c r="C699" s="2571"/>
      <c r="D699" s="73"/>
      <c r="E699" s="73"/>
      <c r="F699" s="2629"/>
      <c r="G699" s="2571"/>
      <c r="H699" s="2571"/>
      <c r="I699" s="2571"/>
      <c r="J699" s="2571"/>
      <c r="K699" s="2571"/>
      <c r="L699" s="2571"/>
      <c r="M699" s="2571"/>
      <c r="N699" s="2571"/>
      <c r="O699" s="2571"/>
      <c r="P699" s="2571"/>
      <c r="Q699" s="2571"/>
      <c r="R699" s="2571"/>
      <c r="S699" s="2571"/>
      <c r="T699" s="2571"/>
      <c r="U699" s="2571"/>
      <c r="V699" s="2571"/>
      <c r="W699" s="2571"/>
      <c r="X699" s="2571"/>
      <c r="Y699" s="2571"/>
      <c r="Z699" s="2571"/>
    </row>
    <row r="700" spans="1:26" ht="16.5" customHeight="1">
      <c r="A700" s="2571"/>
      <c r="B700" s="2571"/>
      <c r="C700" s="2571"/>
      <c r="D700" s="73"/>
      <c r="E700" s="73"/>
      <c r="F700" s="2629"/>
      <c r="G700" s="2571"/>
      <c r="H700" s="2571"/>
      <c r="I700" s="2571"/>
      <c r="J700" s="2571"/>
      <c r="K700" s="2571"/>
      <c r="L700" s="2571"/>
      <c r="M700" s="2571"/>
      <c r="N700" s="2571"/>
      <c r="O700" s="2571"/>
      <c r="P700" s="2571"/>
      <c r="Q700" s="2571"/>
      <c r="R700" s="2571"/>
      <c r="S700" s="2571"/>
      <c r="T700" s="2571"/>
      <c r="U700" s="2571"/>
      <c r="V700" s="2571"/>
      <c r="W700" s="2571"/>
      <c r="X700" s="2571"/>
      <c r="Y700" s="2571"/>
      <c r="Z700" s="2571"/>
    </row>
    <row r="701" spans="1:26" ht="16.5" customHeight="1">
      <c r="A701" s="2571"/>
      <c r="B701" s="2571"/>
      <c r="C701" s="2571"/>
      <c r="D701" s="73"/>
      <c r="E701" s="73"/>
      <c r="F701" s="2629"/>
      <c r="G701" s="2571"/>
      <c r="H701" s="2571"/>
      <c r="I701" s="2571"/>
      <c r="J701" s="2571"/>
      <c r="K701" s="2571"/>
      <c r="L701" s="2571"/>
      <c r="M701" s="2571"/>
      <c r="N701" s="2571"/>
      <c r="O701" s="2571"/>
      <c r="P701" s="2571"/>
      <c r="Q701" s="2571"/>
      <c r="R701" s="2571"/>
      <c r="S701" s="2571"/>
      <c r="T701" s="2571"/>
      <c r="U701" s="2571"/>
      <c r="V701" s="2571"/>
      <c r="W701" s="2571"/>
      <c r="X701" s="2571"/>
      <c r="Y701" s="2571"/>
      <c r="Z701" s="2571"/>
    </row>
    <row r="702" spans="1:26" ht="16.5" customHeight="1">
      <c r="A702" s="2571"/>
      <c r="B702" s="2571"/>
      <c r="C702" s="2571"/>
      <c r="D702" s="73"/>
      <c r="E702" s="73"/>
      <c r="F702" s="2629"/>
      <c r="G702" s="2571"/>
      <c r="H702" s="2571"/>
      <c r="I702" s="2571"/>
      <c r="J702" s="2571"/>
      <c r="K702" s="2571"/>
      <c r="L702" s="2571"/>
      <c r="M702" s="2571"/>
      <c r="N702" s="2571"/>
      <c r="O702" s="2571"/>
      <c r="P702" s="2571"/>
      <c r="Q702" s="2571"/>
      <c r="R702" s="2571"/>
      <c r="S702" s="2571"/>
      <c r="T702" s="2571"/>
      <c r="U702" s="2571"/>
      <c r="V702" s="2571"/>
      <c r="W702" s="2571"/>
      <c r="X702" s="2571"/>
      <c r="Y702" s="2571"/>
      <c r="Z702" s="2571"/>
    </row>
    <row r="703" spans="1:26" ht="16.5" customHeight="1">
      <c r="A703" s="2571"/>
      <c r="B703" s="2571"/>
      <c r="C703" s="2571"/>
      <c r="D703" s="73"/>
      <c r="E703" s="73"/>
      <c r="F703" s="2629"/>
      <c r="G703" s="2571"/>
      <c r="H703" s="2571"/>
      <c r="I703" s="2571"/>
      <c r="J703" s="2571"/>
      <c r="K703" s="2571"/>
      <c r="L703" s="2571"/>
      <c r="M703" s="2571"/>
      <c r="N703" s="2571"/>
      <c r="O703" s="2571"/>
      <c r="P703" s="2571"/>
      <c r="Q703" s="2571"/>
      <c r="R703" s="2571"/>
      <c r="S703" s="2571"/>
      <c r="T703" s="2571"/>
      <c r="U703" s="2571"/>
      <c r="V703" s="2571"/>
      <c r="W703" s="2571"/>
      <c r="X703" s="2571"/>
      <c r="Y703" s="2571"/>
      <c r="Z703" s="2571"/>
    </row>
    <row r="704" spans="1:26" ht="16.5" customHeight="1">
      <c r="A704" s="2571"/>
      <c r="B704" s="2571"/>
      <c r="C704" s="2571"/>
      <c r="D704" s="73"/>
      <c r="E704" s="73"/>
      <c r="F704" s="2629"/>
      <c r="G704" s="2571"/>
      <c r="H704" s="2571"/>
      <c r="I704" s="2571"/>
      <c r="J704" s="2571"/>
      <c r="K704" s="2571"/>
      <c r="L704" s="2571"/>
      <c r="M704" s="2571"/>
      <c r="N704" s="2571"/>
      <c r="O704" s="2571"/>
      <c r="P704" s="2571"/>
      <c r="Q704" s="2571"/>
      <c r="R704" s="2571"/>
      <c r="S704" s="2571"/>
      <c r="T704" s="2571"/>
      <c r="U704" s="2571"/>
      <c r="V704" s="2571"/>
      <c r="W704" s="2571"/>
      <c r="X704" s="2571"/>
      <c r="Y704" s="2571"/>
      <c r="Z704" s="2571"/>
    </row>
    <row r="705" spans="1:26" ht="16.5" customHeight="1">
      <c r="A705" s="2571"/>
      <c r="B705" s="2571"/>
      <c r="C705" s="2571"/>
      <c r="D705" s="73"/>
      <c r="E705" s="73"/>
      <c r="F705" s="2629"/>
      <c r="G705" s="2571"/>
      <c r="H705" s="2571"/>
      <c r="I705" s="2571"/>
      <c r="J705" s="2571"/>
      <c r="K705" s="2571"/>
      <c r="L705" s="2571"/>
      <c r="M705" s="2571"/>
      <c r="N705" s="2571"/>
      <c r="O705" s="2571"/>
      <c r="P705" s="2571"/>
      <c r="Q705" s="2571"/>
      <c r="R705" s="2571"/>
      <c r="S705" s="2571"/>
      <c r="T705" s="2571"/>
      <c r="U705" s="2571"/>
      <c r="V705" s="2571"/>
      <c r="W705" s="2571"/>
      <c r="X705" s="2571"/>
      <c r="Y705" s="2571"/>
      <c r="Z705" s="2571"/>
    </row>
    <row r="706" spans="1:26" ht="16.5" customHeight="1">
      <c r="A706" s="2571"/>
      <c r="B706" s="2571"/>
      <c r="C706" s="2571"/>
      <c r="D706" s="73"/>
      <c r="E706" s="73"/>
      <c r="F706" s="2629"/>
      <c r="G706" s="2571"/>
      <c r="H706" s="2571"/>
      <c r="I706" s="2571"/>
      <c r="J706" s="2571"/>
      <c r="K706" s="2571"/>
      <c r="L706" s="2571"/>
      <c r="M706" s="2571"/>
      <c r="N706" s="2571"/>
      <c r="O706" s="2571"/>
      <c r="P706" s="2571"/>
      <c r="Q706" s="2571"/>
      <c r="R706" s="2571"/>
      <c r="S706" s="2571"/>
      <c r="T706" s="2571"/>
      <c r="U706" s="2571"/>
      <c r="V706" s="2571"/>
      <c r="W706" s="2571"/>
      <c r="X706" s="2571"/>
      <c r="Y706" s="2571"/>
      <c r="Z706" s="2571"/>
    </row>
    <row r="707" spans="1:26" ht="16.5" customHeight="1">
      <c r="A707" s="2571"/>
      <c r="B707" s="2571"/>
      <c r="C707" s="2571"/>
      <c r="D707" s="73"/>
      <c r="E707" s="73"/>
      <c r="F707" s="2629"/>
      <c r="G707" s="2571"/>
      <c r="H707" s="2571"/>
      <c r="I707" s="2571"/>
      <c r="J707" s="2571"/>
      <c r="K707" s="2571"/>
      <c r="L707" s="2571"/>
      <c r="M707" s="2571"/>
      <c r="N707" s="2571"/>
      <c r="O707" s="2571"/>
      <c r="P707" s="2571"/>
      <c r="Q707" s="2571"/>
      <c r="R707" s="2571"/>
      <c r="S707" s="2571"/>
      <c r="T707" s="2571"/>
      <c r="U707" s="2571"/>
      <c r="V707" s="2571"/>
      <c r="W707" s="2571"/>
      <c r="X707" s="2571"/>
      <c r="Y707" s="2571"/>
      <c r="Z707" s="2571"/>
    </row>
    <row r="708" spans="1:26" ht="16.5" customHeight="1">
      <c r="A708" s="2571"/>
      <c r="B708" s="2571"/>
      <c r="C708" s="2571"/>
      <c r="D708" s="73"/>
      <c r="E708" s="73"/>
      <c r="F708" s="2629"/>
      <c r="G708" s="2571"/>
      <c r="H708" s="2571"/>
      <c r="I708" s="2571"/>
      <c r="J708" s="2571"/>
      <c r="K708" s="2571"/>
      <c r="L708" s="2571"/>
      <c r="M708" s="2571"/>
      <c r="N708" s="2571"/>
      <c r="O708" s="2571"/>
      <c r="P708" s="2571"/>
      <c r="Q708" s="2571"/>
      <c r="R708" s="2571"/>
      <c r="S708" s="2571"/>
      <c r="T708" s="2571"/>
      <c r="U708" s="2571"/>
      <c r="V708" s="2571"/>
      <c r="W708" s="2571"/>
      <c r="X708" s="2571"/>
      <c r="Y708" s="2571"/>
      <c r="Z708" s="2571"/>
    </row>
    <row r="709" spans="1:26" ht="16.5" customHeight="1">
      <c r="A709" s="2571"/>
      <c r="B709" s="2571"/>
      <c r="C709" s="2571"/>
      <c r="D709" s="73"/>
      <c r="E709" s="73"/>
      <c r="F709" s="2629"/>
      <c r="G709" s="2571"/>
      <c r="H709" s="2571"/>
      <c r="I709" s="2571"/>
      <c r="J709" s="2571"/>
      <c r="K709" s="2571"/>
      <c r="L709" s="2571"/>
      <c r="M709" s="2571"/>
      <c r="N709" s="2571"/>
      <c r="O709" s="2571"/>
      <c r="P709" s="2571"/>
      <c r="Q709" s="2571"/>
      <c r="R709" s="2571"/>
      <c r="S709" s="2571"/>
      <c r="T709" s="2571"/>
      <c r="U709" s="2571"/>
      <c r="V709" s="2571"/>
      <c r="W709" s="2571"/>
      <c r="X709" s="2571"/>
      <c r="Y709" s="2571"/>
      <c r="Z709" s="2571"/>
    </row>
    <row r="710" spans="1:26" ht="16.5" customHeight="1">
      <c r="A710" s="2571"/>
      <c r="B710" s="2571"/>
      <c r="C710" s="2571"/>
      <c r="D710" s="73"/>
      <c r="E710" s="73"/>
      <c r="F710" s="2629"/>
      <c r="G710" s="2571"/>
      <c r="H710" s="2571"/>
      <c r="I710" s="2571"/>
      <c r="J710" s="2571"/>
      <c r="K710" s="2571"/>
      <c r="L710" s="2571"/>
      <c r="M710" s="2571"/>
      <c r="N710" s="2571"/>
      <c r="O710" s="2571"/>
      <c r="P710" s="2571"/>
      <c r="Q710" s="2571"/>
      <c r="R710" s="2571"/>
      <c r="S710" s="2571"/>
      <c r="T710" s="2571"/>
      <c r="U710" s="2571"/>
      <c r="V710" s="2571"/>
      <c r="W710" s="2571"/>
      <c r="X710" s="2571"/>
      <c r="Y710" s="2571"/>
      <c r="Z710" s="2571"/>
    </row>
    <row r="711" spans="1:26" ht="16.5" customHeight="1">
      <c r="A711" s="2571"/>
      <c r="B711" s="2571"/>
      <c r="C711" s="2571"/>
      <c r="D711" s="73"/>
      <c r="E711" s="73"/>
      <c r="F711" s="2629"/>
      <c r="G711" s="2571"/>
      <c r="H711" s="2571"/>
      <c r="I711" s="2571"/>
      <c r="J711" s="2571"/>
      <c r="K711" s="2571"/>
      <c r="L711" s="2571"/>
      <c r="M711" s="2571"/>
      <c r="N711" s="2571"/>
      <c r="O711" s="2571"/>
      <c r="P711" s="2571"/>
      <c r="Q711" s="2571"/>
      <c r="R711" s="2571"/>
      <c r="S711" s="2571"/>
      <c r="T711" s="2571"/>
      <c r="U711" s="2571"/>
      <c r="V711" s="2571"/>
      <c r="W711" s="2571"/>
      <c r="X711" s="2571"/>
      <c r="Y711" s="2571"/>
      <c r="Z711" s="2571"/>
    </row>
    <row r="712" spans="1:26" ht="16.5" customHeight="1">
      <c r="A712" s="2571"/>
      <c r="B712" s="2571"/>
      <c r="C712" s="2571"/>
      <c r="D712" s="73"/>
      <c r="E712" s="73"/>
      <c r="F712" s="2629"/>
      <c r="G712" s="2571"/>
      <c r="H712" s="2571"/>
      <c r="I712" s="2571"/>
      <c r="J712" s="2571"/>
      <c r="K712" s="2571"/>
      <c r="L712" s="2571"/>
      <c r="M712" s="2571"/>
      <c r="N712" s="2571"/>
      <c r="O712" s="2571"/>
      <c r="P712" s="2571"/>
      <c r="Q712" s="2571"/>
      <c r="R712" s="2571"/>
      <c r="S712" s="2571"/>
      <c r="T712" s="2571"/>
      <c r="U712" s="2571"/>
      <c r="V712" s="2571"/>
      <c r="W712" s="2571"/>
      <c r="X712" s="2571"/>
      <c r="Y712" s="2571"/>
      <c r="Z712" s="2571"/>
    </row>
    <row r="713" spans="1:26" ht="16.5" customHeight="1">
      <c r="A713" s="2571"/>
      <c r="B713" s="2571"/>
      <c r="C713" s="2571"/>
      <c r="D713" s="73"/>
      <c r="E713" s="73"/>
      <c r="F713" s="2629"/>
      <c r="G713" s="2571"/>
      <c r="H713" s="2571"/>
      <c r="I713" s="2571"/>
      <c r="J713" s="2571"/>
      <c r="K713" s="2571"/>
      <c r="L713" s="2571"/>
      <c r="M713" s="2571"/>
      <c r="N713" s="2571"/>
      <c r="O713" s="2571"/>
      <c r="P713" s="2571"/>
      <c r="Q713" s="2571"/>
      <c r="R713" s="2571"/>
      <c r="S713" s="2571"/>
      <c r="T713" s="2571"/>
      <c r="U713" s="2571"/>
      <c r="V713" s="2571"/>
      <c r="W713" s="2571"/>
      <c r="X713" s="2571"/>
      <c r="Y713" s="2571"/>
      <c r="Z713" s="2571"/>
    </row>
    <row r="714" spans="1:26" ht="16.5" customHeight="1">
      <c r="A714" s="2571"/>
      <c r="B714" s="2571"/>
      <c r="C714" s="2571"/>
      <c r="D714" s="73"/>
      <c r="E714" s="73"/>
      <c r="F714" s="2629"/>
      <c r="G714" s="2571"/>
      <c r="H714" s="2571"/>
      <c r="I714" s="2571"/>
      <c r="J714" s="2571"/>
      <c r="K714" s="2571"/>
      <c r="L714" s="2571"/>
      <c r="M714" s="2571"/>
      <c r="N714" s="2571"/>
      <c r="O714" s="2571"/>
      <c r="P714" s="2571"/>
      <c r="Q714" s="2571"/>
      <c r="R714" s="2571"/>
      <c r="S714" s="2571"/>
      <c r="T714" s="2571"/>
      <c r="U714" s="2571"/>
      <c r="V714" s="2571"/>
      <c r="W714" s="2571"/>
      <c r="X714" s="2571"/>
      <c r="Y714" s="2571"/>
      <c r="Z714" s="2571"/>
    </row>
    <row r="715" spans="1:26" ht="16.5" customHeight="1">
      <c r="A715" s="2571"/>
      <c r="B715" s="2571"/>
      <c r="C715" s="2571"/>
      <c r="D715" s="73"/>
      <c r="E715" s="73"/>
      <c r="F715" s="2629"/>
      <c r="G715" s="2571"/>
      <c r="H715" s="2571"/>
      <c r="I715" s="2571"/>
      <c r="J715" s="2571"/>
      <c r="K715" s="2571"/>
      <c r="L715" s="2571"/>
      <c r="M715" s="2571"/>
      <c r="N715" s="2571"/>
      <c r="O715" s="2571"/>
      <c r="P715" s="2571"/>
      <c r="Q715" s="2571"/>
      <c r="R715" s="2571"/>
      <c r="S715" s="2571"/>
      <c r="T715" s="2571"/>
      <c r="U715" s="2571"/>
      <c r="V715" s="2571"/>
      <c r="W715" s="2571"/>
      <c r="X715" s="2571"/>
      <c r="Y715" s="2571"/>
      <c r="Z715" s="2571"/>
    </row>
    <row r="716" spans="1:26" ht="16.5" customHeight="1">
      <c r="A716" s="2571"/>
      <c r="B716" s="2571"/>
      <c r="C716" s="2571"/>
      <c r="D716" s="73"/>
      <c r="E716" s="73"/>
      <c r="F716" s="2629"/>
      <c r="G716" s="2571"/>
      <c r="H716" s="2571"/>
      <c r="I716" s="2571"/>
      <c r="J716" s="2571"/>
      <c r="K716" s="2571"/>
      <c r="L716" s="2571"/>
      <c r="M716" s="2571"/>
      <c r="N716" s="2571"/>
      <c r="O716" s="2571"/>
      <c r="P716" s="2571"/>
      <c r="Q716" s="2571"/>
      <c r="R716" s="2571"/>
      <c r="S716" s="2571"/>
      <c r="T716" s="2571"/>
      <c r="U716" s="2571"/>
      <c r="V716" s="2571"/>
      <c r="W716" s="2571"/>
      <c r="X716" s="2571"/>
      <c r="Y716" s="2571"/>
      <c r="Z716" s="2571"/>
    </row>
    <row r="717" spans="1:26" ht="16.5" customHeight="1">
      <c r="A717" s="2571"/>
      <c r="B717" s="2571"/>
      <c r="C717" s="2571"/>
      <c r="D717" s="73"/>
      <c r="E717" s="73"/>
      <c r="F717" s="2629"/>
      <c r="G717" s="2571"/>
      <c r="H717" s="2571"/>
      <c r="I717" s="2571"/>
      <c r="J717" s="2571"/>
      <c r="K717" s="2571"/>
      <c r="L717" s="2571"/>
      <c r="M717" s="2571"/>
      <c r="N717" s="2571"/>
      <c r="O717" s="2571"/>
      <c r="P717" s="2571"/>
      <c r="Q717" s="2571"/>
      <c r="R717" s="2571"/>
      <c r="S717" s="2571"/>
      <c r="T717" s="2571"/>
      <c r="U717" s="2571"/>
      <c r="V717" s="2571"/>
      <c r="W717" s="2571"/>
      <c r="X717" s="2571"/>
      <c r="Y717" s="2571"/>
      <c r="Z717" s="2571"/>
    </row>
    <row r="718" spans="1:26" ht="16.5" customHeight="1">
      <c r="A718" s="2571"/>
      <c r="B718" s="2571"/>
      <c r="C718" s="2571"/>
      <c r="D718" s="73"/>
      <c r="E718" s="73"/>
      <c r="F718" s="2629"/>
      <c r="G718" s="2571"/>
      <c r="H718" s="2571"/>
      <c r="I718" s="2571"/>
      <c r="J718" s="2571"/>
      <c r="K718" s="2571"/>
      <c r="L718" s="2571"/>
      <c r="M718" s="2571"/>
      <c r="N718" s="2571"/>
      <c r="O718" s="2571"/>
      <c r="P718" s="2571"/>
      <c r="Q718" s="2571"/>
      <c r="R718" s="2571"/>
      <c r="S718" s="2571"/>
      <c r="T718" s="2571"/>
      <c r="U718" s="2571"/>
      <c r="V718" s="2571"/>
      <c r="W718" s="2571"/>
      <c r="X718" s="2571"/>
      <c r="Y718" s="2571"/>
      <c r="Z718" s="2571"/>
    </row>
    <row r="719" spans="1:26" ht="16.5" customHeight="1">
      <c r="A719" s="2571"/>
      <c r="B719" s="2571"/>
      <c r="C719" s="2571"/>
      <c r="D719" s="73"/>
      <c r="E719" s="73"/>
      <c r="F719" s="2629"/>
      <c r="G719" s="2571"/>
      <c r="H719" s="2571"/>
      <c r="I719" s="2571"/>
      <c r="J719" s="2571"/>
      <c r="K719" s="2571"/>
      <c r="L719" s="2571"/>
      <c r="M719" s="2571"/>
      <c r="N719" s="2571"/>
      <c r="O719" s="2571"/>
      <c r="P719" s="2571"/>
      <c r="Q719" s="2571"/>
      <c r="R719" s="2571"/>
      <c r="S719" s="2571"/>
      <c r="T719" s="2571"/>
      <c r="U719" s="2571"/>
      <c r="V719" s="2571"/>
      <c r="W719" s="2571"/>
      <c r="X719" s="2571"/>
      <c r="Y719" s="2571"/>
      <c r="Z719" s="2571"/>
    </row>
    <row r="720" spans="1:26" ht="16.5" customHeight="1">
      <c r="A720" s="2571"/>
      <c r="B720" s="2571"/>
      <c r="C720" s="2571"/>
      <c r="D720" s="73"/>
      <c r="E720" s="73"/>
      <c r="F720" s="2629"/>
      <c r="G720" s="2571"/>
      <c r="H720" s="2571"/>
      <c r="I720" s="2571"/>
      <c r="J720" s="2571"/>
      <c r="K720" s="2571"/>
      <c r="L720" s="2571"/>
      <c r="M720" s="2571"/>
      <c r="N720" s="2571"/>
      <c r="O720" s="2571"/>
      <c r="P720" s="2571"/>
      <c r="Q720" s="2571"/>
      <c r="R720" s="2571"/>
      <c r="S720" s="2571"/>
      <c r="T720" s="2571"/>
      <c r="U720" s="2571"/>
      <c r="V720" s="2571"/>
      <c r="W720" s="2571"/>
      <c r="X720" s="2571"/>
      <c r="Y720" s="2571"/>
      <c r="Z720" s="2571"/>
    </row>
    <row r="721" spans="1:26" ht="16.5" customHeight="1">
      <c r="A721" s="2571"/>
      <c r="B721" s="2571"/>
      <c r="C721" s="2571"/>
      <c r="D721" s="73"/>
      <c r="E721" s="73"/>
      <c r="F721" s="2629"/>
      <c r="G721" s="2571"/>
      <c r="H721" s="2571"/>
      <c r="I721" s="2571"/>
      <c r="J721" s="2571"/>
      <c r="K721" s="2571"/>
      <c r="L721" s="2571"/>
      <c r="M721" s="2571"/>
      <c r="N721" s="2571"/>
      <c r="O721" s="2571"/>
      <c r="P721" s="2571"/>
      <c r="Q721" s="2571"/>
      <c r="R721" s="2571"/>
      <c r="S721" s="2571"/>
      <c r="T721" s="2571"/>
      <c r="U721" s="2571"/>
      <c r="V721" s="2571"/>
      <c r="W721" s="2571"/>
      <c r="X721" s="2571"/>
      <c r="Y721" s="2571"/>
      <c r="Z721" s="2571"/>
    </row>
    <row r="722" spans="1:26" ht="16.5" customHeight="1">
      <c r="A722" s="2571"/>
      <c r="B722" s="2571"/>
      <c r="C722" s="2571"/>
      <c r="D722" s="73"/>
      <c r="E722" s="73"/>
      <c r="F722" s="2629"/>
      <c r="G722" s="2571"/>
      <c r="H722" s="2571"/>
      <c r="I722" s="2571"/>
      <c r="J722" s="2571"/>
      <c r="K722" s="2571"/>
      <c r="L722" s="2571"/>
      <c r="M722" s="2571"/>
      <c r="N722" s="2571"/>
      <c r="O722" s="2571"/>
      <c r="P722" s="2571"/>
      <c r="Q722" s="2571"/>
      <c r="R722" s="2571"/>
      <c r="S722" s="2571"/>
      <c r="T722" s="2571"/>
      <c r="U722" s="2571"/>
      <c r="V722" s="2571"/>
      <c r="W722" s="2571"/>
      <c r="X722" s="2571"/>
      <c r="Y722" s="2571"/>
      <c r="Z722" s="2571"/>
    </row>
    <row r="723" spans="1:26" ht="16.5" customHeight="1">
      <c r="A723" s="2571"/>
      <c r="B723" s="2571"/>
      <c r="C723" s="2571"/>
      <c r="D723" s="73"/>
      <c r="E723" s="73"/>
      <c r="F723" s="2629"/>
      <c r="G723" s="2571"/>
      <c r="H723" s="2571"/>
      <c r="I723" s="2571"/>
      <c r="J723" s="2571"/>
      <c r="K723" s="2571"/>
      <c r="L723" s="2571"/>
      <c r="M723" s="2571"/>
      <c r="N723" s="2571"/>
      <c r="O723" s="2571"/>
      <c r="P723" s="2571"/>
      <c r="Q723" s="2571"/>
      <c r="R723" s="2571"/>
      <c r="S723" s="2571"/>
      <c r="T723" s="2571"/>
      <c r="U723" s="2571"/>
      <c r="V723" s="2571"/>
      <c r="W723" s="2571"/>
      <c r="X723" s="2571"/>
      <c r="Y723" s="2571"/>
      <c r="Z723" s="2571"/>
    </row>
    <row r="724" spans="1:26" ht="16.5" customHeight="1">
      <c r="A724" s="2571"/>
      <c r="B724" s="2571"/>
      <c r="C724" s="2571"/>
      <c r="D724" s="73"/>
      <c r="E724" s="73"/>
      <c r="F724" s="2629"/>
      <c r="G724" s="2571"/>
      <c r="H724" s="2571"/>
      <c r="I724" s="2571"/>
      <c r="J724" s="2571"/>
      <c r="K724" s="2571"/>
      <c r="L724" s="2571"/>
      <c r="M724" s="2571"/>
      <c r="N724" s="2571"/>
      <c r="O724" s="2571"/>
      <c r="P724" s="2571"/>
      <c r="Q724" s="2571"/>
      <c r="R724" s="2571"/>
      <c r="S724" s="2571"/>
      <c r="T724" s="2571"/>
      <c r="U724" s="2571"/>
      <c r="V724" s="2571"/>
      <c r="W724" s="2571"/>
      <c r="X724" s="2571"/>
      <c r="Y724" s="2571"/>
      <c r="Z724" s="2571"/>
    </row>
    <row r="725" spans="1:26" ht="16.5" customHeight="1">
      <c r="A725" s="2571"/>
      <c r="B725" s="2571"/>
      <c r="C725" s="2571"/>
      <c r="D725" s="73"/>
      <c r="E725" s="73"/>
      <c r="F725" s="2629"/>
      <c r="G725" s="2571"/>
      <c r="H725" s="2571"/>
      <c r="I725" s="2571"/>
      <c r="J725" s="2571"/>
      <c r="K725" s="2571"/>
      <c r="L725" s="2571"/>
      <c r="M725" s="2571"/>
      <c r="N725" s="2571"/>
      <c r="O725" s="2571"/>
      <c r="P725" s="2571"/>
      <c r="Q725" s="2571"/>
      <c r="R725" s="2571"/>
      <c r="S725" s="2571"/>
      <c r="T725" s="2571"/>
      <c r="U725" s="2571"/>
      <c r="V725" s="2571"/>
      <c r="W725" s="2571"/>
      <c r="X725" s="2571"/>
      <c r="Y725" s="2571"/>
      <c r="Z725" s="2571"/>
    </row>
    <row r="726" spans="1:26" ht="16.5" customHeight="1">
      <c r="A726" s="2571"/>
      <c r="B726" s="2571"/>
      <c r="C726" s="2571"/>
      <c r="D726" s="73"/>
      <c r="E726" s="73"/>
      <c r="F726" s="2629"/>
      <c r="G726" s="2571"/>
      <c r="H726" s="2571"/>
      <c r="I726" s="2571"/>
      <c r="J726" s="2571"/>
      <c r="K726" s="2571"/>
      <c r="L726" s="2571"/>
      <c r="M726" s="2571"/>
      <c r="N726" s="2571"/>
      <c r="O726" s="2571"/>
      <c r="P726" s="2571"/>
      <c r="Q726" s="2571"/>
      <c r="R726" s="2571"/>
      <c r="S726" s="2571"/>
      <c r="T726" s="2571"/>
      <c r="U726" s="2571"/>
      <c r="V726" s="2571"/>
      <c r="W726" s="2571"/>
      <c r="X726" s="2571"/>
      <c r="Y726" s="2571"/>
      <c r="Z726" s="2571"/>
    </row>
    <row r="727" spans="1:26" ht="16.5" customHeight="1">
      <c r="A727" s="2571"/>
      <c r="B727" s="2571"/>
      <c r="C727" s="2571"/>
      <c r="D727" s="73"/>
      <c r="E727" s="73"/>
      <c r="F727" s="2629"/>
      <c r="G727" s="2571"/>
      <c r="H727" s="2571"/>
      <c r="I727" s="2571"/>
      <c r="J727" s="2571"/>
      <c r="K727" s="2571"/>
      <c r="L727" s="2571"/>
      <c r="M727" s="2571"/>
      <c r="N727" s="2571"/>
      <c r="O727" s="2571"/>
      <c r="P727" s="2571"/>
      <c r="Q727" s="2571"/>
      <c r="R727" s="2571"/>
      <c r="S727" s="2571"/>
      <c r="T727" s="2571"/>
      <c r="U727" s="2571"/>
      <c r="V727" s="2571"/>
      <c r="W727" s="2571"/>
      <c r="X727" s="2571"/>
      <c r="Y727" s="2571"/>
      <c r="Z727" s="2571"/>
    </row>
    <row r="728" spans="1:26" ht="16.5" customHeight="1">
      <c r="A728" s="2571"/>
      <c r="B728" s="2571"/>
      <c r="C728" s="2571"/>
      <c r="D728" s="73"/>
      <c r="E728" s="73"/>
      <c r="F728" s="2629"/>
      <c r="G728" s="2571"/>
      <c r="H728" s="2571"/>
      <c r="I728" s="2571"/>
      <c r="J728" s="2571"/>
      <c r="K728" s="2571"/>
      <c r="L728" s="2571"/>
      <c r="M728" s="2571"/>
      <c r="N728" s="2571"/>
      <c r="O728" s="2571"/>
      <c r="P728" s="2571"/>
      <c r="Q728" s="2571"/>
      <c r="R728" s="2571"/>
      <c r="S728" s="2571"/>
      <c r="T728" s="2571"/>
      <c r="U728" s="2571"/>
      <c r="V728" s="2571"/>
      <c r="W728" s="2571"/>
      <c r="X728" s="2571"/>
      <c r="Y728" s="2571"/>
      <c r="Z728" s="2571"/>
    </row>
    <row r="729" spans="1:26" ht="16.5" customHeight="1">
      <c r="A729" s="2571"/>
      <c r="B729" s="2571"/>
      <c r="C729" s="2571"/>
      <c r="D729" s="73"/>
      <c r="E729" s="73"/>
      <c r="F729" s="2629"/>
      <c r="G729" s="2571"/>
      <c r="H729" s="2571"/>
      <c r="I729" s="2571"/>
      <c r="J729" s="2571"/>
      <c r="K729" s="2571"/>
      <c r="L729" s="2571"/>
      <c r="M729" s="2571"/>
      <c r="N729" s="2571"/>
      <c r="O729" s="2571"/>
      <c r="P729" s="2571"/>
      <c r="Q729" s="2571"/>
      <c r="R729" s="2571"/>
      <c r="S729" s="2571"/>
      <c r="T729" s="2571"/>
      <c r="U729" s="2571"/>
      <c r="V729" s="2571"/>
      <c r="W729" s="2571"/>
      <c r="X729" s="2571"/>
      <c r="Y729" s="2571"/>
      <c r="Z729" s="2571"/>
    </row>
    <row r="730" spans="1:26" ht="16.5" customHeight="1">
      <c r="A730" s="2571"/>
      <c r="B730" s="2571"/>
      <c r="C730" s="2571"/>
      <c r="D730" s="73"/>
      <c r="E730" s="73"/>
      <c r="F730" s="2629"/>
      <c r="G730" s="2571"/>
      <c r="H730" s="2571"/>
      <c r="I730" s="2571"/>
      <c r="J730" s="2571"/>
      <c r="K730" s="2571"/>
      <c r="L730" s="2571"/>
      <c r="M730" s="2571"/>
      <c r="N730" s="2571"/>
      <c r="O730" s="2571"/>
      <c r="P730" s="2571"/>
      <c r="Q730" s="2571"/>
      <c r="R730" s="2571"/>
      <c r="S730" s="2571"/>
      <c r="T730" s="2571"/>
      <c r="U730" s="2571"/>
      <c r="V730" s="2571"/>
      <c r="W730" s="2571"/>
      <c r="X730" s="2571"/>
      <c r="Y730" s="2571"/>
      <c r="Z730" s="2571"/>
    </row>
    <row r="731" spans="1:26" ht="16.5" customHeight="1">
      <c r="A731" s="2571"/>
      <c r="B731" s="2571"/>
      <c r="C731" s="2571"/>
      <c r="D731" s="73"/>
      <c r="E731" s="73"/>
      <c r="F731" s="2629"/>
      <c r="G731" s="2571"/>
      <c r="H731" s="2571"/>
      <c r="I731" s="2571"/>
      <c r="J731" s="2571"/>
      <c r="K731" s="2571"/>
      <c r="L731" s="2571"/>
      <c r="M731" s="2571"/>
      <c r="N731" s="2571"/>
      <c r="O731" s="2571"/>
      <c r="P731" s="2571"/>
      <c r="Q731" s="2571"/>
      <c r="R731" s="2571"/>
      <c r="S731" s="2571"/>
      <c r="T731" s="2571"/>
      <c r="U731" s="2571"/>
      <c r="V731" s="2571"/>
      <c r="W731" s="2571"/>
      <c r="X731" s="2571"/>
      <c r="Y731" s="2571"/>
      <c r="Z731" s="2571"/>
    </row>
    <row r="732" spans="1:26" ht="16.5" customHeight="1">
      <c r="A732" s="2571"/>
      <c r="B732" s="2571"/>
      <c r="C732" s="2571"/>
      <c r="D732" s="73"/>
      <c r="E732" s="73"/>
      <c r="F732" s="2629"/>
      <c r="G732" s="2571"/>
      <c r="H732" s="2571"/>
      <c r="I732" s="2571"/>
      <c r="J732" s="2571"/>
      <c r="K732" s="2571"/>
      <c r="L732" s="2571"/>
      <c r="M732" s="2571"/>
      <c r="N732" s="2571"/>
      <c r="O732" s="2571"/>
      <c r="P732" s="2571"/>
      <c r="Q732" s="2571"/>
      <c r="R732" s="2571"/>
      <c r="S732" s="2571"/>
      <c r="T732" s="2571"/>
      <c r="U732" s="2571"/>
      <c r="V732" s="2571"/>
      <c r="W732" s="2571"/>
      <c r="X732" s="2571"/>
      <c r="Y732" s="2571"/>
      <c r="Z732" s="2571"/>
    </row>
    <row r="733" spans="1:26" ht="16.5" customHeight="1">
      <c r="A733" s="2571"/>
      <c r="B733" s="2571"/>
      <c r="C733" s="2571"/>
      <c r="D733" s="73"/>
      <c r="E733" s="73"/>
      <c r="F733" s="2629"/>
      <c r="G733" s="2571"/>
      <c r="H733" s="2571"/>
      <c r="I733" s="2571"/>
      <c r="J733" s="2571"/>
      <c r="K733" s="2571"/>
      <c r="L733" s="2571"/>
      <c r="M733" s="2571"/>
      <c r="N733" s="2571"/>
      <c r="O733" s="2571"/>
      <c r="P733" s="2571"/>
      <c r="Q733" s="2571"/>
      <c r="R733" s="2571"/>
      <c r="S733" s="2571"/>
      <c r="T733" s="2571"/>
      <c r="U733" s="2571"/>
      <c r="V733" s="2571"/>
      <c r="W733" s="2571"/>
      <c r="X733" s="2571"/>
      <c r="Y733" s="2571"/>
      <c r="Z733" s="2571"/>
    </row>
    <row r="734" spans="1:26" ht="16.5" customHeight="1">
      <c r="A734" s="2571"/>
      <c r="B734" s="2571"/>
      <c r="C734" s="2571"/>
      <c r="D734" s="73"/>
      <c r="E734" s="73"/>
      <c r="F734" s="2629"/>
      <c r="G734" s="2571"/>
      <c r="H734" s="2571"/>
      <c r="I734" s="2571"/>
      <c r="J734" s="2571"/>
      <c r="K734" s="2571"/>
      <c r="L734" s="2571"/>
      <c r="M734" s="2571"/>
      <c r="N734" s="2571"/>
      <c r="O734" s="2571"/>
      <c r="P734" s="2571"/>
      <c r="Q734" s="2571"/>
      <c r="R734" s="2571"/>
      <c r="S734" s="2571"/>
      <c r="T734" s="2571"/>
      <c r="U734" s="2571"/>
      <c r="V734" s="2571"/>
      <c r="W734" s="2571"/>
      <c r="X734" s="2571"/>
      <c r="Y734" s="2571"/>
      <c r="Z734" s="2571"/>
    </row>
    <row r="735" spans="1:26" ht="16.5" customHeight="1">
      <c r="A735" s="2571"/>
      <c r="B735" s="2571"/>
      <c r="C735" s="2571"/>
      <c r="D735" s="73"/>
      <c r="E735" s="73"/>
      <c r="F735" s="2629"/>
      <c r="G735" s="2571"/>
      <c r="H735" s="2571"/>
      <c r="I735" s="2571"/>
      <c r="J735" s="2571"/>
      <c r="K735" s="2571"/>
      <c r="L735" s="2571"/>
      <c r="M735" s="2571"/>
      <c r="N735" s="2571"/>
      <c r="O735" s="2571"/>
      <c r="P735" s="2571"/>
      <c r="Q735" s="2571"/>
      <c r="R735" s="2571"/>
      <c r="S735" s="2571"/>
      <c r="T735" s="2571"/>
      <c r="U735" s="2571"/>
      <c r="V735" s="2571"/>
      <c r="W735" s="2571"/>
      <c r="X735" s="2571"/>
      <c r="Y735" s="2571"/>
      <c r="Z735" s="2571"/>
    </row>
    <row r="736" spans="1:26" ht="16.5" customHeight="1">
      <c r="A736" s="2571"/>
      <c r="B736" s="2571"/>
      <c r="C736" s="2571"/>
      <c r="D736" s="73"/>
      <c r="E736" s="73"/>
      <c r="F736" s="2629"/>
      <c r="G736" s="2571"/>
      <c r="H736" s="2571"/>
      <c r="I736" s="2571"/>
      <c r="J736" s="2571"/>
      <c r="K736" s="2571"/>
      <c r="L736" s="2571"/>
      <c r="M736" s="2571"/>
      <c r="N736" s="2571"/>
      <c r="O736" s="2571"/>
      <c r="P736" s="2571"/>
      <c r="Q736" s="2571"/>
      <c r="R736" s="2571"/>
      <c r="S736" s="2571"/>
      <c r="T736" s="2571"/>
      <c r="U736" s="2571"/>
      <c r="V736" s="2571"/>
      <c r="W736" s="2571"/>
      <c r="X736" s="2571"/>
      <c r="Y736" s="2571"/>
      <c r="Z736" s="2571"/>
    </row>
    <row r="737" spans="1:26" ht="16.5" customHeight="1">
      <c r="A737" s="2571"/>
      <c r="B737" s="2571"/>
      <c r="C737" s="2571"/>
      <c r="D737" s="73"/>
      <c r="E737" s="73"/>
      <c r="F737" s="2629"/>
      <c r="G737" s="2571"/>
      <c r="H737" s="2571"/>
      <c r="I737" s="2571"/>
      <c r="J737" s="2571"/>
      <c r="K737" s="2571"/>
      <c r="L737" s="2571"/>
      <c r="M737" s="2571"/>
      <c r="N737" s="2571"/>
      <c r="O737" s="2571"/>
      <c r="P737" s="2571"/>
      <c r="Q737" s="2571"/>
      <c r="R737" s="2571"/>
      <c r="S737" s="2571"/>
      <c r="T737" s="2571"/>
      <c r="U737" s="2571"/>
      <c r="V737" s="2571"/>
      <c r="W737" s="2571"/>
      <c r="X737" s="2571"/>
      <c r="Y737" s="2571"/>
      <c r="Z737" s="2571"/>
    </row>
    <row r="738" spans="1:26" ht="16.5" customHeight="1">
      <c r="A738" s="2571"/>
      <c r="B738" s="2571"/>
      <c r="C738" s="2571"/>
      <c r="D738" s="73"/>
      <c r="E738" s="73"/>
      <c r="F738" s="2629"/>
      <c r="G738" s="2571"/>
      <c r="H738" s="2571"/>
      <c r="I738" s="2571"/>
      <c r="J738" s="2571"/>
      <c r="K738" s="2571"/>
      <c r="L738" s="2571"/>
      <c r="M738" s="2571"/>
      <c r="N738" s="2571"/>
      <c r="O738" s="2571"/>
      <c r="P738" s="2571"/>
      <c r="Q738" s="2571"/>
      <c r="R738" s="2571"/>
      <c r="S738" s="2571"/>
      <c r="T738" s="2571"/>
      <c r="U738" s="2571"/>
      <c r="V738" s="2571"/>
      <c r="W738" s="2571"/>
      <c r="X738" s="2571"/>
      <c r="Y738" s="2571"/>
      <c r="Z738" s="2571"/>
    </row>
    <row r="739" spans="1:26" ht="16.5" customHeight="1">
      <c r="A739" s="2571"/>
      <c r="B739" s="2571"/>
      <c r="C739" s="2571"/>
      <c r="D739" s="73"/>
      <c r="E739" s="73"/>
      <c r="F739" s="2629"/>
      <c r="G739" s="2571"/>
      <c r="H739" s="2571"/>
      <c r="I739" s="2571"/>
      <c r="J739" s="2571"/>
      <c r="K739" s="2571"/>
      <c r="L739" s="2571"/>
      <c r="M739" s="2571"/>
      <c r="N739" s="2571"/>
      <c r="O739" s="2571"/>
      <c r="P739" s="2571"/>
      <c r="Q739" s="2571"/>
      <c r="R739" s="2571"/>
      <c r="S739" s="2571"/>
      <c r="T739" s="2571"/>
      <c r="U739" s="2571"/>
      <c r="V739" s="2571"/>
      <c r="W739" s="2571"/>
      <c r="X739" s="2571"/>
      <c r="Y739" s="2571"/>
      <c r="Z739" s="2571"/>
    </row>
    <row r="740" spans="1:26" ht="16.5" customHeight="1">
      <c r="A740" s="2571"/>
      <c r="B740" s="2571"/>
      <c r="C740" s="2571"/>
      <c r="D740" s="73"/>
      <c r="E740" s="73"/>
      <c r="F740" s="2629"/>
      <c r="G740" s="2571"/>
      <c r="H740" s="2571"/>
      <c r="I740" s="2571"/>
      <c r="J740" s="2571"/>
      <c r="K740" s="2571"/>
      <c r="L740" s="2571"/>
      <c r="M740" s="2571"/>
      <c r="N740" s="2571"/>
      <c r="O740" s="2571"/>
      <c r="P740" s="2571"/>
      <c r="Q740" s="2571"/>
      <c r="R740" s="2571"/>
      <c r="S740" s="2571"/>
      <c r="T740" s="2571"/>
      <c r="U740" s="2571"/>
      <c r="V740" s="2571"/>
      <c r="W740" s="2571"/>
      <c r="X740" s="2571"/>
      <c r="Y740" s="2571"/>
      <c r="Z740" s="2571"/>
    </row>
    <row r="741" spans="1:26" ht="16.5" customHeight="1">
      <c r="A741" s="2571"/>
      <c r="B741" s="2571"/>
      <c r="C741" s="2571"/>
      <c r="D741" s="73"/>
      <c r="E741" s="73"/>
      <c r="F741" s="2629"/>
      <c r="G741" s="2571"/>
      <c r="H741" s="2571"/>
      <c r="I741" s="2571"/>
      <c r="J741" s="2571"/>
      <c r="K741" s="2571"/>
      <c r="L741" s="2571"/>
      <c r="M741" s="2571"/>
      <c r="N741" s="2571"/>
      <c r="O741" s="2571"/>
      <c r="P741" s="2571"/>
      <c r="Q741" s="2571"/>
      <c r="R741" s="2571"/>
      <c r="S741" s="2571"/>
      <c r="T741" s="2571"/>
      <c r="U741" s="2571"/>
      <c r="V741" s="2571"/>
      <c r="W741" s="2571"/>
      <c r="X741" s="2571"/>
      <c r="Y741" s="2571"/>
      <c r="Z741" s="2571"/>
    </row>
    <row r="742" spans="1:26" ht="16.5" customHeight="1">
      <c r="A742" s="2571"/>
      <c r="B742" s="2571"/>
      <c r="C742" s="2571"/>
      <c r="D742" s="73"/>
      <c r="E742" s="73"/>
      <c r="F742" s="2629"/>
      <c r="G742" s="2571"/>
      <c r="H742" s="2571"/>
      <c r="I742" s="2571"/>
      <c r="J742" s="2571"/>
      <c r="K742" s="2571"/>
      <c r="L742" s="2571"/>
      <c r="M742" s="2571"/>
      <c r="N742" s="2571"/>
      <c r="O742" s="2571"/>
      <c r="P742" s="2571"/>
      <c r="Q742" s="2571"/>
      <c r="R742" s="2571"/>
      <c r="S742" s="2571"/>
      <c r="T742" s="2571"/>
      <c r="U742" s="2571"/>
      <c r="V742" s="2571"/>
      <c r="W742" s="2571"/>
      <c r="X742" s="2571"/>
      <c r="Y742" s="2571"/>
      <c r="Z742" s="2571"/>
    </row>
    <row r="743" spans="1:26" ht="16.5" customHeight="1">
      <c r="A743" s="2571"/>
      <c r="B743" s="2571"/>
      <c r="C743" s="2571"/>
      <c r="D743" s="73"/>
      <c r="E743" s="73"/>
      <c r="F743" s="2629"/>
      <c r="G743" s="2571"/>
      <c r="H743" s="2571"/>
      <c r="I743" s="2571"/>
      <c r="J743" s="2571"/>
      <c r="K743" s="2571"/>
      <c r="L743" s="2571"/>
      <c r="M743" s="2571"/>
      <c r="N743" s="2571"/>
      <c r="O743" s="2571"/>
      <c r="P743" s="2571"/>
      <c r="Q743" s="2571"/>
      <c r="R743" s="2571"/>
      <c r="S743" s="2571"/>
      <c r="T743" s="2571"/>
      <c r="U743" s="2571"/>
      <c r="V743" s="2571"/>
      <c r="W743" s="2571"/>
      <c r="X743" s="2571"/>
      <c r="Y743" s="2571"/>
      <c r="Z743" s="2571"/>
    </row>
    <row r="744" spans="1:26" ht="16.5" customHeight="1">
      <c r="A744" s="2571"/>
      <c r="B744" s="2571"/>
      <c r="C744" s="2571"/>
      <c r="D744" s="73"/>
      <c r="E744" s="73"/>
      <c r="F744" s="2629"/>
      <c r="G744" s="2571"/>
      <c r="H744" s="2571"/>
      <c r="I744" s="2571"/>
      <c r="J744" s="2571"/>
      <c r="K744" s="2571"/>
      <c r="L744" s="2571"/>
      <c r="M744" s="2571"/>
      <c r="N744" s="2571"/>
      <c r="O744" s="2571"/>
      <c r="P744" s="2571"/>
      <c r="Q744" s="2571"/>
      <c r="R744" s="2571"/>
      <c r="S744" s="2571"/>
      <c r="T744" s="2571"/>
      <c r="U744" s="2571"/>
      <c r="V744" s="2571"/>
      <c r="W744" s="2571"/>
      <c r="X744" s="2571"/>
      <c r="Y744" s="2571"/>
      <c r="Z744" s="2571"/>
    </row>
    <row r="745" spans="1:26" ht="16.5" customHeight="1">
      <c r="A745" s="2571"/>
      <c r="B745" s="2571"/>
      <c r="C745" s="2571"/>
      <c r="D745" s="73"/>
      <c r="E745" s="73"/>
      <c r="F745" s="2629"/>
      <c r="G745" s="2571"/>
      <c r="H745" s="2571"/>
      <c r="I745" s="2571"/>
      <c r="J745" s="2571"/>
      <c r="K745" s="2571"/>
      <c r="L745" s="2571"/>
      <c r="M745" s="2571"/>
      <c r="N745" s="2571"/>
      <c r="O745" s="2571"/>
      <c r="P745" s="2571"/>
      <c r="Q745" s="2571"/>
      <c r="R745" s="2571"/>
      <c r="S745" s="2571"/>
      <c r="T745" s="2571"/>
      <c r="U745" s="2571"/>
      <c r="V745" s="2571"/>
      <c r="W745" s="2571"/>
      <c r="X745" s="2571"/>
      <c r="Y745" s="2571"/>
      <c r="Z745" s="2571"/>
    </row>
    <row r="746" spans="1:26" ht="16.5" customHeight="1">
      <c r="A746" s="2571"/>
      <c r="B746" s="2571"/>
      <c r="C746" s="2571"/>
      <c r="D746" s="73"/>
      <c r="E746" s="73"/>
      <c r="F746" s="2629"/>
      <c r="G746" s="2571"/>
      <c r="H746" s="2571"/>
      <c r="I746" s="2571"/>
      <c r="J746" s="2571"/>
      <c r="K746" s="2571"/>
      <c r="L746" s="2571"/>
      <c r="M746" s="2571"/>
      <c r="N746" s="2571"/>
      <c r="O746" s="2571"/>
      <c r="P746" s="2571"/>
      <c r="Q746" s="2571"/>
      <c r="R746" s="2571"/>
      <c r="S746" s="2571"/>
      <c r="T746" s="2571"/>
      <c r="U746" s="2571"/>
      <c r="V746" s="2571"/>
      <c r="W746" s="2571"/>
      <c r="X746" s="2571"/>
      <c r="Y746" s="2571"/>
      <c r="Z746" s="2571"/>
    </row>
    <row r="747" spans="1:26" ht="16.5" customHeight="1">
      <c r="A747" s="2571"/>
      <c r="B747" s="2571"/>
      <c r="C747" s="2571"/>
      <c r="D747" s="73"/>
      <c r="E747" s="73"/>
      <c r="F747" s="2629"/>
      <c r="G747" s="2571"/>
      <c r="H747" s="2571"/>
      <c r="I747" s="2571"/>
      <c r="J747" s="2571"/>
      <c r="K747" s="2571"/>
      <c r="L747" s="2571"/>
      <c r="M747" s="2571"/>
      <c r="N747" s="2571"/>
      <c r="O747" s="2571"/>
      <c r="P747" s="2571"/>
      <c r="Q747" s="2571"/>
      <c r="R747" s="2571"/>
      <c r="S747" s="2571"/>
      <c r="T747" s="2571"/>
      <c r="U747" s="2571"/>
      <c r="V747" s="2571"/>
      <c r="W747" s="2571"/>
      <c r="X747" s="2571"/>
      <c r="Y747" s="2571"/>
      <c r="Z747" s="2571"/>
    </row>
    <row r="748" spans="1:26" ht="16.5" customHeight="1">
      <c r="A748" s="2571"/>
      <c r="B748" s="2571"/>
      <c r="C748" s="2571"/>
      <c r="D748" s="73"/>
      <c r="E748" s="73"/>
      <c r="F748" s="2629"/>
      <c r="G748" s="2571"/>
      <c r="H748" s="2571"/>
      <c r="I748" s="2571"/>
      <c r="J748" s="2571"/>
      <c r="K748" s="2571"/>
      <c r="L748" s="2571"/>
      <c r="M748" s="2571"/>
      <c r="N748" s="2571"/>
      <c r="O748" s="2571"/>
      <c r="P748" s="2571"/>
      <c r="Q748" s="2571"/>
      <c r="R748" s="2571"/>
      <c r="S748" s="2571"/>
      <c r="T748" s="2571"/>
      <c r="U748" s="2571"/>
      <c r="V748" s="2571"/>
      <c r="W748" s="2571"/>
      <c r="X748" s="2571"/>
      <c r="Y748" s="2571"/>
      <c r="Z748" s="2571"/>
    </row>
    <row r="749" spans="1:26" ht="16.5" customHeight="1">
      <c r="A749" s="2571"/>
      <c r="B749" s="2571"/>
      <c r="C749" s="2571"/>
      <c r="D749" s="73"/>
      <c r="E749" s="73"/>
      <c r="F749" s="2629"/>
      <c r="G749" s="2571"/>
      <c r="H749" s="2571"/>
      <c r="I749" s="2571"/>
      <c r="J749" s="2571"/>
      <c r="K749" s="2571"/>
      <c r="L749" s="2571"/>
      <c r="M749" s="2571"/>
      <c r="N749" s="2571"/>
      <c r="O749" s="2571"/>
      <c r="P749" s="2571"/>
      <c r="Q749" s="2571"/>
      <c r="R749" s="2571"/>
      <c r="S749" s="2571"/>
      <c r="T749" s="2571"/>
      <c r="U749" s="2571"/>
      <c r="V749" s="2571"/>
      <c r="W749" s="2571"/>
      <c r="X749" s="2571"/>
      <c r="Y749" s="2571"/>
      <c r="Z749" s="2571"/>
    </row>
    <row r="750" spans="1:26" ht="16.5" customHeight="1">
      <c r="A750" s="2571"/>
      <c r="B750" s="2571"/>
      <c r="C750" s="2571"/>
      <c r="D750" s="73"/>
      <c r="E750" s="73"/>
      <c r="F750" s="2629"/>
      <c r="G750" s="2571"/>
      <c r="H750" s="2571"/>
      <c r="I750" s="2571"/>
      <c r="J750" s="2571"/>
      <c r="K750" s="2571"/>
      <c r="L750" s="2571"/>
      <c r="M750" s="2571"/>
      <c r="N750" s="2571"/>
      <c r="O750" s="2571"/>
      <c r="P750" s="2571"/>
      <c r="Q750" s="2571"/>
      <c r="R750" s="2571"/>
      <c r="S750" s="2571"/>
      <c r="T750" s="2571"/>
      <c r="U750" s="2571"/>
      <c r="V750" s="2571"/>
      <c r="W750" s="2571"/>
      <c r="X750" s="2571"/>
      <c r="Y750" s="2571"/>
      <c r="Z750" s="2571"/>
    </row>
    <row r="751" spans="1:26" ht="16.5" customHeight="1">
      <c r="A751" s="2571"/>
      <c r="B751" s="2571"/>
      <c r="C751" s="2571"/>
      <c r="D751" s="73"/>
      <c r="E751" s="73"/>
      <c r="F751" s="2629"/>
      <c r="G751" s="2571"/>
      <c r="H751" s="2571"/>
      <c r="I751" s="2571"/>
      <c r="J751" s="2571"/>
      <c r="K751" s="2571"/>
      <c r="L751" s="2571"/>
      <c r="M751" s="2571"/>
      <c r="N751" s="2571"/>
      <c r="O751" s="2571"/>
      <c r="P751" s="2571"/>
      <c r="Q751" s="2571"/>
      <c r="R751" s="2571"/>
      <c r="S751" s="2571"/>
      <c r="T751" s="2571"/>
      <c r="U751" s="2571"/>
      <c r="V751" s="2571"/>
      <c r="W751" s="2571"/>
      <c r="X751" s="2571"/>
      <c r="Y751" s="2571"/>
      <c r="Z751" s="2571"/>
    </row>
    <row r="752" spans="1:26" ht="16.5" customHeight="1">
      <c r="A752" s="2571"/>
      <c r="B752" s="2571"/>
      <c r="C752" s="2571"/>
      <c r="D752" s="73"/>
      <c r="E752" s="73"/>
      <c r="F752" s="2629"/>
      <c r="G752" s="2571"/>
      <c r="H752" s="2571"/>
      <c r="I752" s="2571"/>
      <c r="J752" s="2571"/>
      <c r="K752" s="2571"/>
      <c r="L752" s="2571"/>
      <c r="M752" s="2571"/>
      <c r="N752" s="2571"/>
      <c r="O752" s="2571"/>
      <c r="P752" s="2571"/>
      <c r="Q752" s="2571"/>
      <c r="R752" s="2571"/>
      <c r="S752" s="2571"/>
      <c r="T752" s="2571"/>
      <c r="U752" s="2571"/>
      <c r="V752" s="2571"/>
      <c r="W752" s="2571"/>
      <c r="X752" s="2571"/>
      <c r="Y752" s="2571"/>
      <c r="Z752" s="2571"/>
    </row>
    <row r="753" spans="1:26" ht="16.5" customHeight="1">
      <c r="A753" s="2571"/>
      <c r="B753" s="2571"/>
      <c r="C753" s="2571"/>
      <c r="D753" s="73"/>
      <c r="E753" s="73"/>
      <c r="F753" s="2629"/>
      <c r="G753" s="2571"/>
      <c r="H753" s="2571"/>
      <c r="I753" s="2571"/>
      <c r="J753" s="2571"/>
      <c r="K753" s="2571"/>
      <c r="L753" s="2571"/>
      <c r="M753" s="2571"/>
      <c r="N753" s="2571"/>
      <c r="O753" s="2571"/>
      <c r="P753" s="2571"/>
      <c r="Q753" s="2571"/>
      <c r="R753" s="2571"/>
      <c r="S753" s="2571"/>
      <c r="T753" s="2571"/>
      <c r="U753" s="2571"/>
      <c r="V753" s="2571"/>
      <c r="W753" s="2571"/>
      <c r="X753" s="2571"/>
      <c r="Y753" s="2571"/>
      <c r="Z753" s="2571"/>
    </row>
    <row r="754" spans="1:26" ht="16.5" customHeight="1">
      <c r="A754" s="2571"/>
      <c r="B754" s="2571"/>
      <c r="C754" s="2571"/>
      <c r="D754" s="73"/>
      <c r="E754" s="73"/>
      <c r="F754" s="2629"/>
      <c r="G754" s="2571"/>
      <c r="H754" s="2571"/>
      <c r="I754" s="2571"/>
      <c r="J754" s="2571"/>
      <c r="K754" s="2571"/>
      <c r="L754" s="2571"/>
      <c r="M754" s="2571"/>
      <c r="N754" s="2571"/>
      <c r="O754" s="2571"/>
      <c r="P754" s="2571"/>
      <c r="Q754" s="2571"/>
      <c r="R754" s="2571"/>
      <c r="S754" s="2571"/>
      <c r="T754" s="2571"/>
      <c r="U754" s="2571"/>
      <c r="V754" s="2571"/>
      <c r="W754" s="2571"/>
      <c r="X754" s="2571"/>
      <c r="Y754" s="2571"/>
      <c r="Z754" s="2571"/>
    </row>
    <row r="755" spans="1:26" ht="16.5" customHeight="1">
      <c r="A755" s="2571"/>
      <c r="B755" s="2571"/>
      <c r="C755" s="2571"/>
      <c r="D755" s="73"/>
      <c r="E755" s="73"/>
      <c r="F755" s="2629"/>
      <c r="G755" s="2571"/>
      <c r="H755" s="2571"/>
      <c r="I755" s="2571"/>
      <c r="J755" s="2571"/>
      <c r="K755" s="2571"/>
      <c r="L755" s="2571"/>
      <c r="M755" s="2571"/>
      <c r="N755" s="2571"/>
      <c r="O755" s="2571"/>
      <c r="P755" s="2571"/>
      <c r="Q755" s="2571"/>
      <c r="R755" s="2571"/>
      <c r="S755" s="2571"/>
      <c r="T755" s="2571"/>
      <c r="U755" s="2571"/>
      <c r="V755" s="2571"/>
      <c r="W755" s="2571"/>
      <c r="X755" s="2571"/>
      <c r="Y755" s="2571"/>
      <c r="Z755" s="2571"/>
    </row>
    <row r="756" spans="1:26" ht="16.5" customHeight="1">
      <c r="A756" s="2571"/>
      <c r="B756" s="2571"/>
      <c r="C756" s="2571"/>
      <c r="D756" s="73"/>
      <c r="E756" s="73"/>
      <c r="F756" s="2629"/>
      <c r="G756" s="2571"/>
      <c r="H756" s="2571"/>
      <c r="I756" s="2571"/>
      <c r="J756" s="2571"/>
      <c r="K756" s="2571"/>
      <c r="L756" s="2571"/>
      <c r="M756" s="2571"/>
      <c r="N756" s="2571"/>
      <c r="O756" s="2571"/>
      <c r="P756" s="2571"/>
      <c r="Q756" s="2571"/>
      <c r="R756" s="2571"/>
      <c r="S756" s="2571"/>
      <c r="T756" s="2571"/>
      <c r="U756" s="2571"/>
      <c r="V756" s="2571"/>
      <c r="W756" s="2571"/>
      <c r="X756" s="2571"/>
      <c r="Y756" s="2571"/>
      <c r="Z756" s="2571"/>
    </row>
    <row r="757" spans="1:26" ht="16.5" customHeight="1">
      <c r="A757" s="2571"/>
      <c r="B757" s="2571"/>
      <c r="C757" s="2571"/>
      <c r="D757" s="73"/>
      <c r="E757" s="73"/>
      <c r="F757" s="2629"/>
      <c r="G757" s="2571"/>
      <c r="H757" s="2571"/>
      <c r="I757" s="2571"/>
      <c r="J757" s="2571"/>
      <c r="K757" s="2571"/>
      <c r="L757" s="2571"/>
      <c r="M757" s="2571"/>
      <c r="N757" s="2571"/>
      <c r="O757" s="2571"/>
      <c r="P757" s="2571"/>
      <c r="Q757" s="2571"/>
      <c r="R757" s="2571"/>
      <c r="S757" s="2571"/>
      <c r="T757" s="2571"/>
      <c r="U757" s="2571"/>
      <c r="V757" s="2571"/>
      <c r="W757" s="2571"/>
      <c r="X757" s="2571"/>
      <c r="Y757" s="2571"/>
      <c r="Z757" s="2571"/>
    </row>
    <row r="758" spans="1:26" ht="16.5" customHeight="1">
      <c r="A758" s="2571"/>
      <c r="B758" s="2571"/>
      <c r="C758" s="2571"/>
      <c r="D758" s="73"/>
      <c r="E758" s="73"/>
      <c r="F758" s="2629"/>
      <c r="G758" s="2571"/>
      <c r="H758" s="2571"/>
      <c r="I758" s="2571"/>
      <c r="J758" s="2571"/>
      <c r="K758" s="2571"/>
      <c r="L758" s="2571"/>
      <c r="M758" s="2571"/>
      <c r="N758" s="2571"/>
      <c r="O758" s="2571"/>
      <c r="P758" s="2571"/>
      <c r="Q758" s="2571"/>
      <c r="R758" s="2571"/>
      <c r="S758" s="2571"/>
      <c r="T758" s="2571"/>
      <c r="U758" s="2571"/>
      <c r="V758" s="2571"/>
      <c r="W758" s="2571"/>
      <c r="X758" s="2571"/>
      <c r="Y758" s="2571"/>
      <c r="Z758" s="2571"/>
    </row>
    <row r="759" spans="1:26" ht="16.5" customHeight="1">
      <c r="A759" s="2571"/>
      <c r="B759" s="2571"/>
      <c r="C759" s="2571"/>
      <c r="D759" s="73"/>
      <c r="E759" s="73"/>
      <c r="F759" s="2629"/>
      <c r="G759" s="2571"/>
      <c r="H759" s="2571"/>
      <c r="I759" s="2571"/>
      <c r="J759" s="2571"/>
      <c r="K759" s="2571"/>
      <c r="L759" s="2571"/>
      <c r="M759" s="2571"/>
      <c r="N759" s="2571"/>
      <c r="O759" s="2571"/>
      <c r="P759" s="2571"/>
      <c r="Q759" s="2571"/>
      <c r="R759" s="2571"/>
      <c r="S759" s="2571"/>
      <c r="T759" s="2571"/>
      <c r="U759" s="2571"/>
      <c r="V759" s="2571"/>
      <c r="W759" s="2571"/>
      <c r="X759" s="2571"/>
      <c r="Y759" s="2571"/>
      <c r="Z759" s="2571"/>
    </row>
    <row r="760" spans="1:26" ht="16.5" customHeight="1">
      <c r="A760" s="2571"/>
      <c r="B760" s="2571"/>
      <c r="C760" s="2571"/>
      <c r="D760" s="73"/>
      <c r="E760" s="73"/>
      <c r="F760" s="2629"/>
      <c r="G760" s="2571"/>
      <c r="H760" s="2571"/>
      <c r="I760" s="2571"/>
      <c r="J760" s="2571"/>
      <c r="K760" s="2571"/>
      <c r="L760" s="2571"/>
      <c r="M760" s="2571"/>
      <c r="N760" s="2571"/>
      <c r="O760" s="2571"/>
      <c r="P760" s="2571"/>
      <c r="Q760" s="2571"/>
      <c r="R760" s="2571"/>
      <c r="S760" s="2571"/>
      <c r="T760" s="2571"/>
      <c r="U760" s="2571"/>
      <c r="V760" s="2571"/>
      <c r="W760" s="2571"/>
      <c r="X760" s="2571"/>
      <c r="Y760" s="2571"/>
      <c r="Z760" s="2571"/>
    </row>
    <row r="761" spans="1:26" ht="16.5" customHeight="1">
      <c r="A761" s="2571"/>
      <c r="B761" s="2571"/>
      <c r="C761" s="2571"/>
      <c r="D761" s="73"/>
      <c r="E761" s="73"/>
      <c r="F761" s="2629"/>
      <c r="G761" s="2571"/>
      <c r="H761" s="2571"/>
      <c r="I761" s="2571"/>
      <c r="J761" s="2571"/>
      <c r="K761" s="2571"/>
      <c r="L761" s="2571"/>
      <c r="M761" s="2571"/>
      <c r="N761" s="2571"/>
      <c r="O761" s="2571"/>
      <c r="P761" s="2571"/>
      <c r="Q761" s="2571"/>
      <c r="R761" s="2571"/>
      <c r="S761" s="2571"/>
      <c r="T761" s="2571"/>
      <c r="U761" s="2571"/>
      <c r="V761" s="2571"/>
      <c r="W761" s="2571"/>
      <c r="X761" s="2571"/>
      <c r="Y761" s="2571"/>
      <c r="Z761" s="2571"/>
    </row>
    <row r="762" spans="1:26" ht="16.5" customHeight="1">
      <c r="A762" s="2571"/>
      <c r="B762" s="2571"/>
      <c r="C762" s="2571"/>
      <c r="D762" s="73"/>
      <c r="E762" s="73"/>
      <c r="F762" s="2629"/>
      <c r="G762" s="2571"/>
      <c r="H762" s="2571"/>
      <c r="I762" s="2571"/>
      <c r="J762" s="2571"/>
      <c r="K762" s="2571"/>
      <c r="L762" s="2571"/>
      <c r="M762" s="2571"/>
      <c r="N762" s="2571"/>
      <c r="O762" s="2571"/>
      <c r="P762" s="2571"/>
      <c r="Q762" s="2571"/>
      <c r="R762" s="2571"/>
      <c r="S762" s="2571"/>
      <c r="T762" s="2571"/>
      <c r="U762" s="2571"/>
      <c r="V762" s="2571"/>
      <c r="W762" s="2571"/>
      <c r="X762" s="2571"/>
      <c r="Y762" s="2571"/>
      <c r="Z762" s="2571"/>
    </row>
    <row r="763" spans="1:26" ht="16.5" customHeight="1">
      <c r="A763" s="2571"/>
      <c r="B763" s="2571"/>
      <c r="C763" s="2571"/>
      <c r="D763" s="73"/>
      <c r="E763" s="73"/>
      <c r="F763" s="2629"/>
      <c r="G763" s="2571"/>
      <c r="H763" s="2571"/>
      <c r="I763" s="2571"/>
      <c r="J763" s="2571"/>
      <c r="K763" s="2571"/>
      <c r="L763" s="2571"/>
      <c r="M763" s="2571"/>
      <c r="N763" s="2571"/>
      <c r="O763" s="2571"/>
      <c r="P763" s="2571"/>
      <c r="Q763" s="2571"/>
      <c r="R763" s="2571"/>
      <c r="S763" s="2571"/>
      <c r="T763" s="2571"/>
      <c r="U763" s="2571"/>
      <c r="V763" s="2571"/>
      <c r="W763" s="2571"/>
      <c r="X763" s="2571"/>
      <c r="Y763" s="2571"/>
      <c r="Z763" s="2571"/>
    </row>
    <row r="764" spans="1:26" ht="16.5" customHeight="1">
      <c r="A764" s="2571"/>
      <c r="B764" s="2571"/>
      <c r="C764" s="2571"/>
      <c r="D764" s="73"/>
      <c r="E764" s="73"/>
      <c r="F764" s="2629"/>
      <c r="G764" s="2571"/>
      <c r="H764" s="2571"/>
      <c r="I764" s="2571"/>
      <c r="J764" s="2571"/>
      <c r="K764" s="2571"/>
      <c r="L764" s="2571"/>
      <c r="M764" s="2571"/>
      <c r="N764" s="2571"/>
      <c r="O764" s="2571"/>
      <c r="P764" s="2571"/>
      <c r="Q764" s="2571"/>
      <c r="R764" s="2571"/>
      <c r="S764" s="2571"/>
      <c r="T764" s="2571"/>
      <c r="U764" s="2571"/>
      <c r="V764" s="2571"/>
      <c r="W764" s="2571"/>
      <c r="X764" s="2571"/>
      <c r="Y764" s="2571"/>
      <c r="Z764" s="2571"/>
    </row>
    <row r="765" spans="1:26" ht="16.5" customHeight="1">
      <c r="A765" s="2571"/>
      <c r="B765" s="2571"/>
      <c r="C765" s="2571"/>
      <c r="D765" s="73"/>
      <c r="E765" s="73"/>
      <c r="F765" s="2629"/>
      <c r="G765" s="2571"/>
      <c r="H765" s="2571"/>
      <c r="I765" s="2571"/>
      <c r="J765" s="2571"/>
      <c r="K765" s="2571"/>
      <c r="L765" s="2571"/>
      <c r="M765" s="2571"/>
      <c r="N765" s="2571"/>
      <c r="O765" s="2571"/>
      <c r="P765" s="2571"/>
      <c r="Q765" s="2571"/>
      <c r="R765" s="2571"/>
      <c r="S765" s="2571"/>
      <c r="T765" s="2571"/>
      <c r="U765" s="2571"/>
      <c r="V765" s="2571"/>
      <c r="W765" s="2571"/>
      <c r="X765" s="2571"/>
      <c r="Y765" s="2571"/>
      <c r="Z765" s="2571"/>
    </row>
    <row r="766" spans="1:26" ht="16.5" customHeight="1">
      <c r="A766" s="2571"/>
      <c r="B766" s="2571"/>
      <c r="C766" s="2571"/>
      <c r="D766" s="73"/>
      <c r="E766" s="73"/>
      <c r="F766" s="2629"/>
      <c r="G766" s="2571"/>
      <c r="H766" s="2571"/>
      <c r="I766" s="2571"/>
      <c r="J766" s="2571"/>
      <c r="K766" s="2571"/>
      <c r="L766" s="2571"/>
      <c r="M766" s="2571"/>
      <c r="N766" s="2571"/>
      <c r="O766" s="2571"/>
      <c r="P766" s="2571"/>
      <c r="Q766" s="2571"/>
      <c r="R766" s="2571"/>
      <c r="S766" s="2571"/>
      <c r="T766" s="2571"/>
      <c r="U766" s="2571"/>
      <c r="V766" s="2571"/>
      <c r="W766" s="2571"/>
      <c r="X766" s="2571"/>
      <c r="Y766" s="2571"/>
      <c r="Z766" s="2571"/>
    </row>
    <row r="767" spans="1:26" ht="16.5" customHeight="1">
      <c r="A767" s="2571"/>
      <c r="B767" s="2571"/>
      <c r="C767" s="2571"/>
      <c r="D767" s="73"/>
      <c r="E767" s="73"/>
      <c r="F767" s="2629"/>
      <c r="G767" s="2571"/>
      <c r="H767" s="2571"/>
      <c r="I767" s="2571"/>
      <c r="J767" s="2571"/>
      <c r="K767" s="2571"/>
      <c r="L767" s="2571"/>
      <c r="M767" s="2571"/>
      <c r="N767" s="2571"/>
      <c r="O767" s="2571"/>
      <c r="P767" s="2571"/>
      <c r="Q767" s="2571"/>
      <c r="R767" s="2571"/>
      <c r="S767" s="2571"/>
      <c r="T767" s="2571"/>
      <c r="U767" s="2571"/>
      <c r="V767" s="2571"/>
      <c r="W767" s="2571"/>
      <c r="X767" s="2571"/>
      <c r="Y767" s="2571"/>
      <c r="Z767" s="2571"/>
    </row>
    <row r="768" spans="1:26" ht="16.5" customHeight="1">
      <c r="A768" s="2571"/>
      <c r="B768" s="2571"/>
      <c r="C768" s="2571"/>
      <c r="D768" s="73"/>
      <c r="E768" s="73"/>
      <c r="F768" s="2629"/>
      <c r="G768" s="2571"/>
      <c r="H768" s="2571"/>
      <c r="I768" s="2571"/>
      <c r="J768" s="2571"/>
      <c r="K768" s="2571"/>
      <c r="L768" s="2571"/>
      <c r="M768" s="2571"/>
      <c r="N768" s="2571"/>
      <c r="O768" s="2571"/>
      <c r="P768" s="2571"/>
      <c r="Q768" s="2571"/>
      <c r="R768" s="2571"/>
      <c r="S768" s="2571"/>
      <c r="T768" s="2571"/>
      <c r="U768" s="2571"/>
      <c r="V768" s="2571"/>
      <c r="W768" s="2571"/>
      <c r="X768" s="2571"/>
      <c r="Y768" s="2571"/>
      <c r="Z768" s="2571"/>
    </row>
    <row r="769" spans="1:26" ht="16.5" customHeight="1">
      <c r="A769" s="2571"/>
      <c r="B769" s="2571"/>
      <c r="C769" s="2571"/>
      <c r="D769" s="73"/>
      <c r="E769" s="73"/>
      <c r="F769" s="2629"/>
      <c r="G769" s="2571"/>
      <c r="H769" s="2571"/>
      <c r="I769" s="2571"/>
      <c r="J769" s="2571"/>
      <c r="K769" s="2571"/>
      <c r="L769" s="2571"/>
      <c r="M769" s="2571"/>
      <c r="N769" s="2571"/>
      <c r="O769" s="2571"/>
      <c r="P769" s="2571"/>
      <c r="Q769" s="2571"/>
      <c r="R769" s="2571"/>
      <c r="S769" s="2571"/>
      <c r="T769" s="2571"/>
      <c r="U769" s="2571"/>
      <c r="V769" s="2571"/>
      <c r="W769" s="2571"/>
      <c r="X769" s="2571"/>
      <c r="Y769" s="2571"/>
      <c r="Z769" s="2571"/>
    </row>
    <row r="770" spans="1:26" ht="16.5" customHeight="1">
      <c r="A770" s="2571"/>
      <c r="B770" s="2571"/>
      <c r="C770" s="2571"/>
      <c r="D770" s="73"/>
      <c r="E770" s="73"/>
      <c r="F770" s="2629"/>
      <c r="G770" s="2571"/>
      <c r="H770" s="2571"/>
      <c r="I770" s="2571"/>
      <c r="J770" s="2571"/>
      <c r="K770" s="2571"/>
      <c r="L770" s="2571"/>
      <c r="M770" s="2571"/>
      <c r="N770" s="2571"/>
      <c r="O770" s="2571"/>
      <c r="P770" s="2571"/>
      <c r="Q770" s="2571"/>
      <c r="R770" s="2571"/>
      <c r="S770" s="2571"/>
      <c r="T770" s="2571"/>
      <c r="U770" s="2571"/>
      <c r="V770" s="2571"/>
      <c r="W770" s="2571"/>
      <c r="X770" s="2571"/>
      <c r="Y770" s="2571"/>
      <c r="Z770" s="2571"/>
    </row>
    <row r="771" spans="1:26" ht="16.5" customHeight="1">
      <c r="A771" s="2571"/>
      <c r="B771" s="2571"/>
      <c r="C771" s="2571"/>
      <c r="D771" s="73"/>
      <c r="E771" s="73"/>
      <c r="F771" s="2629"/>
      <c r="G771" s="2571"/>
      <c r="H771" s="2571"/>
      <c r="I771" s="2571"/>
      <c r="J771" s="2571"/>
      <c r="K771" s="2571"/>
      <c r="L771" s="2571"/>
      <c r="M771" s="2571"/>
      <c r="N771" s="2571"/>
      <c r="O771" s="2571"/>
      <c r="P771" s="2571"/>
      <c r="Q771" s="2571"/>
      <c r="R771" s="2571"/>
      <c r="S771" s="2571"/>
      <c r="T771" s="2571"/>
      <c r="U771" s="2571"/>
      <c r="V771" s="2571"/>
      <c r="W771" s="2571"/>
      <c r="X771" s="2571"/>
      <c r="Y771" s="2571"/>
      <c r="Z771" s="2571"/>
    </row>
    <row r="772" spans="1:26" ht="16.5" customHeight="1">
      <c r="A772" s="2571"/>
      <c r="B772" s="2571"/>
      <c r="C772" s="2571"/>
      <c r="D772" s="73"/>
      <c r="E772" s="73"/>
      <c r="F772" s="2629"/>
      <c r="G772" s="2571"/>
      <c r="H772" s="2571"/>
      <c r="I772" s="2571"/>
      <c r="J772" s="2571"/>
      <c r="K772" s="2571"/>
      <c r="L772" s="2571"/>
      <c r="M772" s="2571"/>
      <c r="N772" s="2571"/>
      <c r="O772" s="2571"/>
      <c r="P772" s="2571"/>
      <c r="Q772" s="2571"/>
      <c r="R772" s="2571"/>
      <c r="S772" s="2571"/>
      <c r="T772" s="2571"/>
      <c r="U772" s="2571"/>
      <c r="V772" s="2571"/>
      <c r="W772" s="2571"/>
      <c r="X772" s="2571"/>
      <c r="Y772" s="2571"/>
      <c r="Z772" s="2571"/>
    </row>
    <row r="773" spans="1:26" ht="16.5" customHeight="1">
      <c r="A773" s="2571"/>
      <c r="B773" s="2571"/>
      <c r="C773" s="2571"/>
      <c r="D773" s="73"/>
      <c r="E773" s="73"/>
      <c r="F773" s="2629"/>
      <c r="G773" s="2571"/>
      <c r="H773" s="2571"/>
      <c r="I773" s="2571"/>
      <c r="J773" s="2571"/>
      <c r="K773" s="2571"/>
      <c r="L773" s="2571"/>
      <c r="M773" s="2571"/>
      <c r="N773" s="2571"/>
      <c r="O773" s="2571"/>
      <c r="P773" s="2571"/>
      <c r="Q773" s="2571"/>
      <c r="R773" s="2571"/>
      <c r="S773" s="2571"/>
      <c r="T773" s="2571"/>
      <c r="U773" s="2571"/>
      <c r="V773" s="2571"/>
      <c r="W773" s="2571"/>
      <c r="X773" s="2571"/>
      <c r="Y773" s="2571"/>
      <c r="Z773" s="2571"/>
    </row>
    <row r="774" spans="1:26" ht="16.5" customHeight="1">
      <c r="A774" s="2571"/>
      <c r="B774" s="2571"/>
      <c r="C774" s="2571"/>
      <c r="D774" s="73"/>
      <c r="E774" s="73"/>
      <c r="F774" s="2629"/>
      <c r="G774" s="2571"/>
      <c r="H774" s="2571"/>
      <c r="I774" s="2571"/>
      <c r="J774" s="2571"/>
      <c r="K774" s="2571"/>
      <c r="L774" s="2571"/>
      <c r="M774" s="2571"/>
      <c r="N774" s="2571"/>
      <c r="O774" s="2571"/>
      <c r="P774" s="2571"/>
      <c r="Q774" s="2571"/>
      <c r="R774" s="2571"/>
      <c r="S774" s="2571"/>
      <c r="T774" s="2571"/>
      <c r="U774" s="2571"/>
      <c r="V774" s="2571"/>
      <c r="W774" s="2571"/>
      <c r="X774" s="2571"/>
      <c r="Y774" s="2571"/>
      <c r="Z774" s="2571"/>
    </row>
    <row r="775" spans="1:26" ht="16.5" customHeight="1">
      <c r="A775" s="2571"/>
      <c r="B775" s="2571"/>
      <c r="C775" s="2571"/>
      <c r="D775" s="73"/>
      <c r="E775" s="73"/>
      <c r="F775" s="2629"/>
      <c r="G775" s="2571"/>
      <c r="H775" s="2571"/>
      <c r="I775" s="2571"/>
      <c r="J775" s="2571"/>
      <c r="K775" s="2571"/>
      <c r="L775" s="2571"/>
      <c r="M775" s="2571"/>
      <c r="N775" s="2571"/>
      <c r="O775" s="2571"/>
      <c r="P775" s="2571"/>
      <c r="Q775" s="2571"/>
      <c r="R775" s="2571"/>
      <c r="S775" s="2571"/>
      <c r="T775" s="2571"/>
      <c r="U775" s="2571"/>
      <c r="V775" s="2571"/>
      <c r="W775" s="2571"/>
      <c r="X775" s="2571"/>
      <c r="Y775" s="2571"/>
      <c r="Z775" s="2571"/>
    </row>
    <row r="776" spans="1:26" ht="16.5" customHeight="1">
      <c r="A776" s="2571"/>
      <c r="B776" s="2571"/>
      <c r="C776" s="2571"/>
      <c r="D776" s="73"/>
      <c r="E776" s="73"/>
      <c r="F776" s="2629"/>
      <c r="G776" s="2571"/>
      <c r="H776" s="2571"/>
      <c r="I776" s="2571"/>
      <c r="J776" s="2571"/>
      <c r="K776" s="2571"/>
      <c r="L776" s="2571"/>
      <c r="M776" s="2571"/>
      <c r="N776" s="2571"/>
      <c r="O776" s="2571"/>
      <c r="P776" s="2571"/>
      <c r="Q776" s="2571"/>
      <c r="R776" s="2571"/>
      <c r="S776" s="2571"/>
      <c r="T776" s="2571"/>
      <c r="U776" s="2571"/>
      <c r="V776" s="2571"/>
      <c r="W776" s="2571"/>
      <c r="X776" s="2571"/>
      <c r="Y776" s="2571"/>
      <c r="Z776" s="2571"/>
    </row>
    <row r="777" spans="1:26" ht="16.5" customHeight="1">
      <c r="A777" s="2571"/>
      <c r="B777" s="2571"/>
      <c r="C777" s="2571"/>
      <c r="D777" s="73"/>
      <c r="E777" s="73"/>
      <c r="F777" s="2629"/>
      <c r="G777" s="2571"/>
      <c r="H777" s="2571"/>
      <c r="I777" s="2571"/>
      <c r="J777" s="2571"/>
      <c r="K777" s="2571"/>
      <c r="L777" s="2571"/>
      <c r="M777" s="2571"/>
      <c r="N777" s="2571"/>
      <c r="O777" s="2571"/>
      <c r="P777" s="2571"/>
      <c r="Q777" s="2571"/>
      <c r="R777" s="2571"/>
      <c r="S777" s="2571"/>
      <c r="T777" s="2571"/>
      <c r="U777" s="2571"/>
      <c r="V777" s="2571"/>
      <c r="W777" s="2571"/>
      <c r="X777" s="2571"/>
      <c r="Y777" s="2571"/>
      <c r="Z777" s="2571"/>
    </row>
    <row r="778" spans="1:26" ht="16.5" customHeight="1">
      <c r="A778" s="2571"/>
      <c r="B778" s="2571"/>
      <c r="C778" s="2571"/>
      <c r="D778" s="73"/>
      <c r="E778" s="73"/>
      <c r="F778" s="2629"/>
      <c r="G778" s="2571"/>
      <c r="H778" s="2571"/>
      <c r="I778" s="2571"/>
      <c r="J778" s="2571"/>
      <c r="K778" s="2571"/>
      <c r="L778" s="2571"/>
      <c r="M778" s="2571"/>
      <c r="N778" s="2571"/>
      <c r="O778" s="2571"/>
      <c r="P778" s="2571"/>
      <c r="Q778" s="2571"/>
      <c r="R778" s="2571"/>
      <c r="S778" s="2571"/>
      <c r="T778" s="2571"/>
      <c r="U778" s="2571"/>
      <c r="V778" s="2571"/>
      <c r="W778" s="2571"/>
      <c r="X778" s="2571"/>
      <c r="Y778" s="2571"/>
      <c r="Z778" s="2571"/>
    </row>
    <row r="779" spans="1:26" ht="16.5" customHeight="1">
      <c r="A779" s="2571"/>
      <c r="B779" s="2571"/>
      <c r="C779" s="2571"/>
      <c r="D779" s="73"/>
      <c r="E779" s="73"/>
      <c r="F779" s="2629"/>
      <c r="G779" s="2571"/>
      <c r="H779" s="2571"/>
      <c r="I779" s="2571"/>
      <c r="J779" s="2571"/>
      <c r="K779" s="2571"/>
      <c r="L779" s="2571"/>
      <c r="M779" s="2571"/>
      <c r="N779" s="2571"/>
      <c r="O779" s="2571"/>
      <c r="P779" s="2571"/>
      <c r="Q779" s="2571"/>
      <c r="R779" s="2571"/>
      <c r="S779" s="2571"/>
      <c r="T779" s="2571"/>
      <c r="U779" s="2571"/>
      <c r="V779" s="2571"/>
      <c r="W779" s="2571"/>
      <c r="X779" s="2571"/>
      <c r="Y779" s="2571"/>
      <c r="Z779" s="2571"/>
    </row>
    <row r="780" spans="1:26" ht="16.5" customHeight="1">
      <c r="A780" s="2571"/>
      <c r="B780" s="2571"/>
      <c r="C780" s="2571"/>
      <c r="D780" s="73"/>
      <c r="E780" s="73"/>
      <c r="F780" s="2629"/>
      <c r="G780" s="2571"/>
      <c r="H780" s="2571"/>
      <c r="I780" s="2571"/>
      <c r="J780" s="2571"/>
      <c r="K780" s="2571"/>
      <c r="L780" s="2571"/>
      <c r="M780" s="2571"/>
      <c r="N780" s="2571"/>
      <c r="O780" s="2571"/>
      <c r="P780" s="2571"/>
      <c r="Q780" s="2571"/>
      <c r="R780" s="2571"/>
      <c r="S780" s="2571"/>
      <c r="T780" s="2571"/>
      <c r="U780" s="2571"/>
      <c r="V780" s="2571"/>
      <c r="W780" s="2571"/>
      <c r="X780" s="2571"/>
      <c r="Y780" s="2571"/>
      <c r="Z780" s="2571"/>
    </row>
    <row r="781" spans="1:26" ht="16.5" customHeight="1">
      <c r="A781" s="2571"/>
      <c r="B781" s="2571"/>
      <c r="C781" s="2571"/>
      <c r="D781" s="73"/>
      <c r="E781" s="73"/>
      <c r="F781" s="2629"/>
      <c r="G781" s="2571"/>
      <c r="H781" s="2571"/>
      <c r="I781" s="2571"/>
      <c r="J781" s="2571"/>
      <c r="K781" s="2571"/>
      <c r="L781" s="2571"/>
      <c r="M781" s="2571"/>
      <c r="N781" s="2571"/>
      <c r="O781" s="2571"/>
      <c r="P781" s="2571"/>
      <c r="Q781" s="2571"/>
      <c r="R781" s="2571"/>
      <c r="S781" s="2571"/>
      <c r="T781" s="2571"/>
      <c r="U781" s="2571"/>
      <c r="V781" s="2571"/>
      <c r="W781" s="2571"/>
      <c r="X781" s="2571"/>
      <c r="Y781" s="2571"/>
      <c r="Z781" s="2571"/>
    </row>
    <row r="782" spans="1:26" ht="16.5" customHeight="1">
      <c r="A782" s="2571"/>
      <c r="B782" s="2571"/>
      <c r="C782" s="2571"/>
      <c r="D782" s="73"/>
      <c r="E782" s="73"/>
      <c r="F782" s="2629"/>
      <c r="G782" s="2571"/>
      <c r="H782" s="2571"/>
      <c r="I782" s="2571"/>
      <c r="J782" s="2571"/>
      <c r="K782" s="2571"/>
      <c r="L782" s="2571"/>
      <c r="M782" s="2571"/>
      <c r="N782" s="2571"/>
      <c r="O782" s="2571"/>
      <c r="P782" s="2571"/>
      <c r="Q782" s="2571"/>
      <c r="R782" s="2571"/>
      <c r="S782" s="2571"/>
      <c r="T782" s="2571"/>
      <c r="U782" s="2571"/>
      <c r="V782" s="2571"/>
      <c r="W782" s="2571"/>
      <c r="X782" s="2571"/>
      <c r="Y782" s="2571"/>
      <c r="Z782" s="2571"/>
    </row>
    <row r="783" spans="1:26" ht="16.5" customHeight="1">
      <c r="A783" s="2571"/>
      <c r="B783" s="2571"/>
      <c r="C783" s="2571"/>
      <c r="D783" s="73"/>
      <c r="E783" s="73"/>
      <c r="F783" s="2629"/>
      <c r="G783" s="2571"/>
      <c r="H783" s="2571"/>
      <c r="I783" s="2571"/>
      <c r="J783" s="2571"/>
      <c r="K783" s="2571"/>
      <c r="L783" s="2571"/>
      <c r="M783" s="2571"/>
      <c r="N783" s="2571"/>
      <c r="O783" s="2571"/>
      <c r="P783" s="2571"/>
      <c r="Q783" s="2571"/>
      <c r="R783" s="2571"/>
      <c r="S783" s="2571"/>
      <c r="T783" s="2571"/>
      <c r="U783" s="2571"/>
      <c r="V783" s="2571"/>
      <c r="W783" s="2571"/>
      <c r="X783" s="2571"/>
      <c r="Y783" s="2571"/>
      <c r="Z783" s="2571"/>
    </row>
    <row r="784" spans="1:26" ht="16.5" customHeight="1">
      <c r="A784" s="2571"/>
      <c r="B784" s="2571"/>
      <c r="C784" s="2571"/>
      <c r="D784" s="73"/>
      <c r="E784" s="73"/>
      <c r="F784" s="2629"/>
      <c r="G784" s="2571"/>
      <c r="H784" s="2571"/>
      <c r="I784" s="2571"/>
      <c r="J784" s="2571"/>
      <c r="K784" s="2571"/>
      <c r="L784" s="2571"/>
      <c r="M784" s="2571"/>
      <c r="N784" s="2571"/>
      <c r="O784" s="2571"/>
      <c r="P784" s="2571"/>
      <c r="Q784" s="2571"/>
      <c r="R784" s="2571"/>
      <c r="S784" s="2571"/>
      <c r="T784" s="2571"/>
      <c r="U784" s="2571"/>
      <c r="V784" s="2571"/>
      <c r="W784" s="2571"/>
      <c r="X784" s="2571"/>
      <c r="Y784" s="2571"/>
      <c r="Z784" s="2571"/>
    </row>
    <row r="785" spans="1:26" ht="16.5" customHeight="1">
      <c r="A785" s="2571"/>
      <c r="B785" s="2571"/>
      <c r="C785" s="2571"/>
      <c r="D785" s="73"/>
      <c r="E785" s="73"/>
      <c r="F785" s="2629"/>
      <c r="G785" s="2571"/>
      <c r="H785" s="2571"/>
      <c r="I785" s="2571"/>
      <c r="J785" s="2571"/>
      <c r="K785" s="2571"/>
      <c r="L785" s="2571"/>
      <c r="M785" s="2571"/>
      <c r="N785" s="2571"/>
      <c r="O785" s="2571"/>
      <c r="P785" s="2571"/>
      <c r="Q785" s="2571"/>
      <c r="R785" s="2571"/>
      <c r="S785" s="2571"/>
      <c r="T785" s="2571"/>
      <c r="U785" s="2571"/>
      <c r="V785" s="2571"/>
      <c r="W785" s="2571"/>
      <c r="X785" s="2571"/>
      <c r="Y785" s="2571"/>
      <c r="Z785" s="2571"/>
    </row>
    <row r="786" spans="1:26" ht="16.5" customHeight="1">
      <c r="A786" s="2571"/>
      <c r="B786" s="2571"/>
      <c r="C786" s="2571"/>
      <c r="D786" s="73"/>
      <c r="E786" s="73"/>
      <c r="F786" s="2629"/>
      <c r="G786" s="2571"/>
      <c r="H786" s="2571"/>
      <c r="I786" s="2571"/>
      <c r="J786" s="2571"/>
      <c r="K786" s="2571"/>
      <c r="L786" s="2571"/>
      <c r="M786" s="2571"/>
      <c r="N786" s="2571"/>
      <c r="O786" s="2571"/>
      <c r="P786" s="2571"/>
      <c r="Q786" s="2571"/>
      <c r="R786" s="2571"/>
      <c r="S786" s="2571"/>
      <c r="T786" s="2571"/>
      <c r="U786" s="2571"/>
      <c r="V786" s="2571"/>
      <c r="W786" s="2571"/>
      <c r="X786" s="2571"/>
      <c r="Y786" s="2571"/>
      <c r="Z786" s="2571"/>
    </row>
    <row r="787" spans="1:26" ht="16.5" customHeight="1">
      <c r="A787" s="2571"/>
      <c r="B787" s="2571"/>
      <c r="C787" s="2571"/>
      <c r="D787" s="73"/>
      <c r="E787" s="73"/>
      <c r="F787" s="2629"/>
      <c r="G787" s="2571"/>
      <c r="H787" s="2571"/>
      <c r="I787" s="2571"/>
      <c r="J787" s="2571"/>
      <c r="K787" s="2571"/>
      <c r="L787" s="2571"/>
      <c r="M787" s="2571"/>
      <c r="N787" s="2571"/>
      <c r="O787" s="2571"/>
      <c r="P787" s="2571"/>
      <c r="Q787" s="2571"/>
      <c r="R787" s="2571"/>
      <c r="S787" s="2571"/>
      <c r="T787" s="2571"/>
      <c r="U787" s="2571"/>
      <c r="V787" s="2571"/>
      <c r="W787" s="2571"/>
      <c r="X787" s="2571"/>
      <c r="Y787" s="2571"/>
      <c r="Z787" s="2571"/>
    </row>
    <row r="788" spans="1:26" ht="16.5" customHeight="1">
      <c r="A788" s="2571"/>
      <c r="B788" s="2571"/>
      <c r="C788" s="2571"/>
      <c r="D788" s="73"/>
      <c r="E788" s="73"/>
      <c r="F788" s="2629"/>
      <c r="G788" s="2571"/>
      <c r="H788" s="2571"/>
      <c r="I788" s="2571"/>
      <c r="J788" s="2571"/>
      <c r="K788" s="2571"/>
      <c r="L788" s="2571"/>
      <c r="M788" s="2571"/>
      <c r="N788" s="2571"/>
      <c r="O788" s="2571"/>
      <c r="P788" s="2571"/>
      <c r="Q788" s="2571"/>
      <c r="R788" s="2571"/>
      <c r="S788" s="2571"/>
      <c r="T788" s="2571"/>
      <c r="U788" s="2571"/>
      <c r="V788" s="2571"/>
      <c r="W788" s="2571"/>
      <c r="X788" s="2571"/>
      <c r="Y788" s="2571"/>
      <c r="Z788" s="2571"/>
    </row>
    <row r="789" spans="1:26" ht="16.5" customHeight="1">
      <c r="A789" s="2571"/>
      <c r="B789" s="2571"/>
      <c r="C789" s="2571"/>
      <c r="D789" s="73"/>
      <c r="E789" s="73"/>
      <c r="F789" s="2629"/>
      <c r="G789" s="2571"/>
      <c r="H789" s="2571"/>
      <c r="I789" s="2571"/>
      <c r="J789" s="2571"/>
      <c r="K789" s="2571"/>
      <c r="L789" s="2571"/>
      <c r="M789" s="2571"/>
      <c r="N789" s="2571"/>
      <c r="O789" s="2571"/>
      <c r="P789" s="2571"/>
      <c r="Q789" s="2571"/>
      <c r="R789" s="2571"/>
      <c r="S789" s="2571"/>
      <c r="T789" s="2571"/>
      <c r="U789" s="2571"/>
      <c r="V789" s="2571"/>
      <c r="W789" s="2571"/>
      <c r="X789" s="2571"/>
      <c r="Y789" s="2571"/>
      <c r="Z789" s="2571"/>
    </row>
    <row r="790" spans="1:26" ht="16.5" customHeight="1">
      <c r="A790" s="2571"/>
      <c r="B790" s="2571"/>
      <c r="C790" s="2571"/>
      <c r="D790" s="73"/>
      <c r="E790" s="73"/>
      <c r="F790" s="2629"/>
      <c r="G790" s="2571"/>
      <c r="H790" s="2571"/>
      <c r="I790" s="2571"/>
      <c r="J790" s="2571"/>
      <c r="K790" s="2571"/>
      <c r="L790" s="2571"/>
      <c r="M790" s="2571"/>
      <c r="N790" s="2571"/>
      <c r="O790" s="2571"/>
      <c r="P790" s="2571"/>
      <c r="Q790" s="2571"/>
      <c r="R790" s="2571"/>
      <c r="S790" s="2571"/>
      <c r="T790" s="2571"/>
      <c r="U790" s="2571"/>
      <c r="V790" s="2571"/>
      <c r="W790" s="2571"/>
      <c r="X790" s="2571"/>
      <c r="Y790" s="2571"/>
      <c r="Z790" s="2571"/>
    </row>
    <row r="791" spans="1:26" ht="16.5" customHeight="1">
      <c r="A791" s="2571"/>
      <c r="B791" s="2571"/>
      <c r="C791" s="2571"/>
      <c r="D791" s="73"/>
      <c r="E791" s="73"/>
      <c r="F791" s="2629"/>
      <c r="G791" s="2571"/>
      <c r="H791" s="2571"/>
      <c r="I791" s="2571"/>
      <c r="J791" s="2571"/>
      <c r="K791" s="2571"/>
      <c r="L791" s="2571"/>
      <c r="M791" s="2571"/>
      <c r="N791" s="2571"/>
      <c r="O791" s="2571"/>
      <c r="P791" s="2571"/>
      <c r="Q791" s="2571"/>
      <c r="R791" s="2571"/>
      <c r="S791" s="2571"/>
      <c r="T791" s="2571"/>
      <c r="U791" s="2571"/>
      <c r="V791" s="2571"/>
      <c r="W791" s="2571"/>
      <c r="X791" s="2571"/>
      <c r="Y791" s="2571"/>
      <c r="Z791" s="2571"/>
    </row>
    <row r="792" spans="1:26" ht="16.5" customHeight="1">
      <c r="A792" s="2571"/>
      <c r="B792" s="2571"/>
      <c r="C792" s="2571"/>
      <c r="D792" s="73"/>
      <c r="E792" s="73"/>
      <c r="F792" s="2629"/>
      <c r="G792" s="2571"/>
      <c r="H792" s="2571"/>
      <c r="I792" s="2571"/>
      <c r="J792" s="2571"/>
      <c r="K792" s="2571"/>
      <c r="L792" s="2571"/>
      <c r="M792" s="2571"/>
      <c r="N792" s="2571"/>
      <c r="O792" s="2571"/>
      <c r="P792" s="2571"/>
      <c r="Q792" s="2571"/>
      <c r="R792" s="2571"/>
      <c r="S792" s="2571"/>
      <c r="T792" s="2571"/>
      <c r="U792" s="2571"/>
      <c r="V792" s="2571"/>
      <c r="W792" s="2571"/>
      <c r="X792" s="2571"/>
      <c r="Y792" s="2571"/>
      <c r="Z792" s="2571"/>
    </row>
    <row r="793" spans="1:26" ht="16.5" customHeight="1">
      <c r="A793" s="2571"/>
      <c r="B793" s="2571"/>
      <c r="C793" s="2571"/>
      <c r="D793" s="73"/>
      <c r="E793" s="73"/>
      <c r="F793" s="2629"/>
      <c r="G793" s="2571"/>
      <c r="H793" s="2571"/>
      <c r="I793" s="2571"/>
      <c r="J793" s="2571"/>
      <c r="K793" s="2571"/>
      <c r="L793" s="2571"/>
      <c r="M793" s="2571"/>
      <c r="N793" s="2571"/>
      <c r="O793" s="2571"/>
      <c r="P793" s="2571"/>
      <c r="Q793" s="2571"/>
      <c r="R793" s="2571"/>
      <c r="S793" s="2571"/>
      <c r="T793" s="2571"/>
      <c r="U793" s="2571"/>
      <c r="V793" s="2571"/>
      <c r="W793" s="2571"/>
      <c r="X793" s="2571"/>
      <c r="Y793" s="2571"/>
      <c r="Z793" s="2571"/>
    </row>
    <row r="794" spans="1:26" ht="16.5" customHeight="1">
      <c r="A794" s="2571"/>
      <c r="B794" s="2571"/>
      <c r="C794" s="2571"/>
      <c r="D794" s="73"/>
      <c r="E794" s="73"/>
      <c r="F794" s="2629"/>
      <c r="G794" s="2571"/>
      <c r="H794" s="2571"/>
      <c r="I794" s="2571"/>
      <c r="J794" s="2571"/>
      <c r="K794" s="2571"/>
      <c r="L794" s="2571"/>
      <c r="M794" s="2571"/>
      <c r="N794" s="2571"/>
      <c r="O794" s="2571"/>
      <c r="P794" s="2571"/>
      <c r="Q794" s="2571"/>
      <c r="R794" s="2571"/>
      <c r="S794" s="2571"/>
      <c r="T794" s="2571"/>
      <c r="U794" s="2571"/>
      <c r="V794" s="2571"/>
      <c r="W794" s="2571"/>
      <c r="X794" s="2571"/>
      <c r="Y794" s="2571"/>
      <c r="Z794" s="2571"/>
    </row>
    <row r="795" spans="1:26" ht="16.5" customHeight="1">
      <c r="A795" s="2571"/>
      <c r="B795" s="2571"/>
      <c r="C795" s="2571"/>
      <c r="D795" s="73"/>
      <c r="E795" s="73"/>
      <c r="F795" s="2629"/>
      <c r="G795" s="2571"/>
      <c r="H795" s="2571"/>
      <c r="I795" s="2571"/>
      <c r="J795" s="2571"/>
      <c r="K795" s="2571"/>
      <c r="L795" s="2571"/>
      <c r="M795" s="2571"/>
      <c r="N795" s="2571"/>
      <c r="O795" s="2571"/>
      <c r="P795" s="2571"/>
      <c r="Q795" s="2571"/>
      <c r="R795" s="2571"/>
      <c r="S795" s="2571"/>
      <c r="T795" s="2571"/>
      <c r="U795" s="2571"/>
      <c r="V795" s="2571"/>
      <c r="W795" s="2571"/>
      <c r="X795" s="2571"/>
      <c r="Y795" s="2571"/>
      <c r="Z795" s="2571"/>
    </row>
    <row r="796" spans="1:26" ht="16.5" customHeight="1">
      <c r="A796" s="2571"/>
      <c r="B796" s="2571"/>
      <c r="C796" s="2571"/>
      <c r="D796" s="73"/>
      <c r="E796" s="73"/>
      <c r="F796" s="2629"/>
      <c r="G796" s="2571"/>
      <c r="H796" s="2571"/>
      <c r="I796" s="2571"/>
      <c r="J796" s="2571"/>
      <c r="K796" s="2571"/>
      <c r="L796" s="2571"/>
      <c r="M796" s="2571"/>
      <c r="N796" s="2571"/>
      <c r="O796" s="2571"/>
      <c r="P796" s="2571"/>
      <c r="Q796" s="2571"/>
      <c r="R796" s="2571"/>
      <c r="S796" s="2571"/>
      <c r="T796" s="2571"/>
      <c r="U796" s="2571"/>
      <c r="V796" s="2571"/>
      <c r="W796" s="2571"/>
      <c r="X796" s="2571"/>
      <c r="Y796" s="2571"/>
      <c r="Z796" s="2571"/>
    </row>
    <row r="797" spans="1:26" ht="16.5" customHeight="1">
      <c r="A797" s="2571"/>
      <c r="B797" s="2571"/>
      <c r="C797" s="2571"/>
      <c r="D797" s="73"/>
      <c r="E797" s="73"/>
      <c r="F797" s="2629"/>
      <c r="G797" s="2571"/>
      <c r="H797" s="2571"/>
      <c r="I797" s="2571"/>
      <c r="J797" s="2571"/>
      <c r="K797" s="2571"/>
      <c r="L797" s="2571"/>
      <c r="M797" s="2571"/>
      <c r="N797" s="2571"/>
      <c r="O797" s="2571"/>
      <c r="P797" s="2571"/>
      <c r="Q797" s="2571"/>
      <c r="R797" s="2571"/>
      <c r="S797" s="2571"/>
      <c r="T797" s="2571"/>
      <c r="U797" s="2571"/>
      <c r="V797" s="2571"/>
      <c r="W797" s="2571"/>
      <c r="X797" s="2571"/>
      <c r="Y797" s="2571"/>
      <c r="Z797" s="2571"/>
    </row>
    <row r="798" spans="1:26" ht="16.5" customHeight="1">
      <c r="A798" s="2571"/>
      <c r="B798" s="2571"/>
      <c r="C798" s="2571"/>
      <c r="D798" s="73"/>
      <c r="E798" s="73"/>
      <c r="F798" s="2629"/>
      <c r="G798" s="2571"/>
      <c r="H798" s="2571"/>
      <c r="I798" s="2571"/>
      <c r="J798" s="2571"/>
      <c r="K798" s="2571"/>
      <c r="L798" s="2571"/>
      <c r="M798" s="2571"/>
      <c r="N798" s="2571"/>
      <c r="O798" s="2571"/>
      <c r="P798" s="2571"/>
      <c r="Q798" s="2571"/>
      <c r="R798" s="2571"/>
      <c r="S798" s="2571"/>
      <c r="T798" s="2571"/>
      <c r="U798" s="2571"/>
      <c r="V798" s="2571"/>
      <c r="W798" s="2571"/>
      <c r="X798" s="2571"/>
      <c r="Y798" s="2571"/>
      <c r="Z798" s="2571"/>
    </row>
    <row r="799" spans="1:26" ht="16.5" customHeight="1">
      <c r="A799" s="2571"/>
      <c r="B799" s="2571"/>
      <c r="C799" s="2571"/>
      <c r="D799" s="73"/>
      <c r="E799" s="73"/>
      <c r="F799" s="2629"/>
      <c r="G799" s="2571"/>
      <c r="H799" s="2571"/>
      <c r="I799" s="2571"/>
      <c r="J799" s="2571"/>
      <c r="K799" s="2571"/>
      <c r="L799" s="2571"/>
      <c r="M799" s="2571"/>
      <c r="N799" s="2571"/>
      <c r="O799" s="2571"/>
      <c r="P799" s="2571"/>
      <c r="Q799" s="2571"/>
      <c r="R799" s="2571"/>
      <c r="S799" s="2571"/>
      <c r="T799" s="2571"/>
      <c r="U799" s="2571"/>
      <c r="V799" s="2571"/>
      <c r="W799" s="2571"/>
      <c r="X799" s="2571"/>
      <c r="Y799" s="2571"/>
      <c r="Z799" s="2571"/>
    </row>
    <row r="800" spans="1:26" ht="16.5" customHeight="1">
      <c r="A800" s="2571"/>
      <c r="B800" s="2571"/>
      <c r="C800" s="2571"/>
      <c r="D800" s="73"/>
      <c r="E800" s="73"/>
      <c r="F800" s="2629"/>
      <c r="G800" s="2571"/>
      <c r="H800" s="2571"/>
      <c r="I800" s="2571"/>
      <c r="J800" s="2571"/>
      <c r="K800" s="2571"/>
      <c r="L800" s="2571"/>
      <c r="M800" s="2571"/>
      <c r="N800" s="2571"/>
      <c r="O800" s="2571"/>
      <c r="P800" s="2571"/>
      <c r="Q800" s="2571"/>
      <c r="R800" s="2571"/>
      <c r="S800" s="2571"/>
      <c r="T800" s="2571"/>
      <c r="U800" s="2571"/>
      <c r="V800" s="2571"/>
      <c r="W800" s="2571"/>
      <c r="X800" s="2571"/>
      <c r="Y800" s="2571"/>
      <c r="Z800" s="2571"/>
    </row>
    <row r="801" spans="1:26" ht="16.5" customHeight="1">
      <c r="A801" s="2571"/>
      <c r="B801" s="2571"/>
      <c r="C801" s="2571"/>
      <c r="D801" s="73"/>
      <c r="E801" s="73"/>
      <c r="F801" s="2629"/>
      <c r="G801" s="2571"/>
      <c r="H801" s="2571"/>
      <c r="I801" s="2571"/>
      <c r="J801" s="2571"/>
      <c r="K801" s="2571"/>
      <c r="L801" s="2571"/>
      <c r="M801" s="2571"/>
      <c r="N801" s="2571"/>
      <c r="O801" s="2571"/>
      <c r="P801" s="2571"/>
      <c r="Q801" s="2571"/>
      <c r="R801" s="2571"/>
      <c r="S801" s="2571"/>
      <c r="T801" s="2571"/>
      <c r="U801" s="2571"/>
      <c r="V801" s="2571"/>
      <c r="W801" s="2571"/>
      <c r="X801" s="2571"/>
      <c r="Y801" s="2571"/>
      <c r="Z801" s="2571"/>
    </row>
    <row r="802" spans="1:26" ht="16.5" customHeight="1">
      <c r="A802" s="2571"/>
      <c r="B802" s="2571"/>
      <c r="C802" s="2571"/>
      <c r="D802" s="73"/>
      <c r="E802" s="73"/>
      <c r="F802" s="2629"/>
      <c r="G802" s="2571"/>
      <c r="H802" s="2571"/>
      <c r="I802" s="2571"/>
      <c r="J802" s="2571"/>
      <c r="K802" s="2571"/>
      <c r="L802" s="2571"/>
      <c r="M802" s="2571"/>
      <c r="N802" s="2571"/>
      <c r="O802" s="2571"/>
      <c r="P802" s="2571"/>
      <c r="Q802" s="2571"/>
      <c r="R802" s="2571"/>
      <c r="S802" s="2571"/>
      <c r="T802" s="2571"/>
      <c r="U802" s="2571"/>
      <c r="V802" s="2571"/>
      <c r="W802" s="2571"/>
      <c r="X802" s="2571"/>
      <c r="Y802" s="2571"/>
      <c r="Z802" s="2571"/>
    </row>
    <row r="803" spans="1:26" ht="16.5" customHeight="1">
      <c r="A803" s="2571"/>
      <c r="B803" s="2571"/>
      <c r="C803" s="2571"/>
      <c r="D803" s="73"/>
      <c r="E803" s="73"/>
      <c r="F803" s="2629"/>
      <c r="G803" s="2571"/>
      <c r="H803" s="2571"/>
      <c r="I803" s="2571"/>
      <c r="J803" s="2571"/>
      <c r="K803" s="2571"/>
      <c r="L803" s="2571"/>
      <c r="M803" s="2571"/>
      <c r="N803" s="2571"/>
      <c r="O803" s="2571"/>
      <c r="P803" s="2571"/>
      <c r="Q803" s="2571"/>
      <c r="R803" s="2571"/>
      <c r="S803" s="2571"/>
      <c r="T803" s="2571"/>
      <c r="U803" s="2571"/>
      <c r="V803" s="2571"/>
      <c r="W803" s="2571"/>
      <c r="X803" s="2571"/>
      <c r="Y803" s="2571"/>
      <c r="Z803" s="2571"/>
    </row>
    <row r="804" spans="1:26" ht="16.5" customHeight="1">
      <c r="A804" s="2571"/>
      <c r="B804" s="2571"/>
      <c r="C804" s="2571"/>
      <c r="D804" s="73"/>
      <c r="E804" s="73"/>
      <c r="F804" s="2629"/>
      <c r="G804" s="2571"/>
      <c r="H804" s="2571"/>
      <c r="I804" s="2571"/>
      <c r="J804" s="2571"/>
      <c r="K804" s="2571"/>
      <c r="L804" s="2571"/>
      <c r="M804" s="2571"/>
      <c r="N804" s="2571"/>
      <c r="O804" s="2571"/>
      <c r="P804" s="2571"/>
      <c r="Q804" s="2571"/>
      <c r="R804" s="2571"/>
      <c r="S804" s="2571"/>
      <c r="T804" s="2571"/>
      <c r="U804" s="2571"/>
      <c r="V804" s="2571"/>
      <c r="W804" s="2571"/>
      <c r="X804" s="2571"/>
      <c r="Y804" s="2571"/>
      <c r="Z804" s="2571"/>
    </row>
    <row r="805" spans="1:26" ht="16.5" customHeight="1">
      <c r="A805" s="2571"/>
      <c r="B805" s="2571"/>
      <c r="C805" s="2571"/>
      <c r="D805" s="73"/>
      <c r="E805" s="73"/>
      <c r="F805" s="2629"/>
      <c r="G805" s="2571"/>
      <c r="H805" s="2571"/>
      <c r="I805" s="2571"/>
      <c r="J805" s="2571"/>
      <c r="K805" s="2571"/>
      <c r="L805" s="2571"/>
      <c r="M805" s="2571"/>
      <c r="N805" s="2571"/>
      <c r="O805" s="2571"/>
      <c r="P805" s="2571"/>
      <c r="Q805" s="2571"/>
      <c r="R805" s="2571"/>
      <c r="S805" s="2571"/>
      <c r="T805" s="2571"/>
      <c r="U805" s="2571"/>
      <c r="V805" s="2571"/>
      <c r="W805" s="2571"/>
      <c r="X805" s="2571"/>
      <c r="Y805" s="2571"/>
      <c r="Z805" s="2571"/>
    </row>
    <row r="806" spans="1:26" ht="16.5" customHeight="1">
      <c r="A806" s="2571"/>
      <c r="B806" s="2571"/>
      <c r="C806" s="2571"/>
      <c r="D806" s="73"/>
      <c r="E806" s="73"/>
      <c r="F806" s="2629"/>
      <c r="G806" s="2571"/>
      <c r="H806" s="2571"/>
      <c r="I806" s="2571"/>
      <c r="J806" s="2571"/>
      <c r="K806" s="2571"/>
      <c r="L806" s="2571"/>
      <c r="M806" s="2571"/>
      <c r="N806" s="2571"/>
      <c r="O806" s="2571"/>
      <c r="P806" s="2571"/>
      <c r="Q806" s="2571"/>
      <c r="R806" s="2571"/>
      <c r="S806" s="2571"/>
      <c r="T806" s="2571"/>
      <c r="U806" s="2571"/>
      <c r="V806" s="2571"/>
      <c r="W806" s="2571"/>
      <c r="X806" s="2571"/>
      <c r="Y806" s="2571"/>
      <c r="Z806" s="2571"/>
    </row>
    <row r="807" spans="1:26" ht="16.5" customHeight="1">
      <c r="A807" s="2571"/>
      <c r="B807" s="2571"/>
      <c r="C807" s="2571"/>
      <c r="D807" s="73"/>
      <c r="E807" s="73"/>
      <c r="F807" s="2629"/>
      <c r="G807" s="2571"/>
      <c r="H807" s="2571"/>
      <c r="I807" s="2571"/>
      <c r="J807" s="2571"/>
      <c r="K807" s="2571"/>
      <c r="L807" s="2571"/>
      <c r="M807" s="2571"/>
      <c r="N807" s="2571"/>
      <c r="O807" s="2571"/>
      <c r="P807" s="2571"/>
      <c r="Q807" s="2571"/>
      <c r="R807" s="2571"/>
      <c r="S807" s="2571"/>
      <c r="T807" s="2571"/>
      <c r="U807" s="2571"/>
      <c r="V807" s="2571"/>
      <c r="W807" s="2571"/>
      <c r="X807" s="2571"/>
      <c r="Y807" s="2571"/>
      <c r="Z807" s="2571"/>
    </row>
    <row r="808" spans="1:26" ht="16.5" customHeight="1">
      <c r="A808" s="2571"/>
      <c r="B808" s="2571"/>
      <c r="C808" s="2571"/>
      <c r="D808" s="73"/>
      <c r="E808" s="73"/>
      <c r="F808" s="2629"/>
      <c r="G808" s="2571"/>
      <c r="H808" s="2571"/>
      <c r="I808" s="2571"/>
      <c r="J808" s="2571"/>
      <c r="K808" s="2571"/>
      <c r="L808" s="2571"/>
      <c r="M808" s="2571"/>
      <c r="N808" s="2571"/>
      <c r="O808" s="2571"/>
      <c r="P808" s="2571"/>
      <c r="Q808" s="2571"/>
      <c r="R808" s="2571"/>
      <c r="S808" s="2571"/>
      <c r="T808" s="2571"/>
      <c r="U808" s="2571"/>
      <c r="V808" s="2571"/>
      <c r="W808" s="2571"/>
      <c r="X808" s="2571"/>
      <c r="Y808" s="2571"/>
      <c r="Z808" s="2571"/>
    </row>
    <row r="809" spans="1:26" ht="16.5" customHeight="1">
      <c r="A809" s="2571"/>
      <c r="B809" s="2571"/>
      <c r="C809" s="2571"/>
      <c r="D809" s="73"/>
      <c r="E809" s="73"/>
      <c r="F809" s="2629"/>
      <c r="G809" s="2571"/>
      <c r="H809" s="2571"/>
      <c r="I809" s="2571"/>
      <c r="J809" s="2571"/>
      <c r="K809" s="2571"/>
      <c r="L809" s="2571"/>
      <c r="M809" s="2571"/>
      <c r="N809" s="2571"/>
      <c r="O809" s="2571"/>
      <c r="P809" s="2571"/>
      <c r="Q809" s="2571"/>
      <c r="R809" s="2571"/>
      <c r="S809" s="2571"/>
      <c r="T809" s="2571"/>
      <c r="U809" s="2571"/>
      <c r="V809" s="2571"/>
      <c r="W809" s="2571"/>
      <c r="X809" s="2571"/>
      <c r="Y809" s="2571"/>
      <c r="Z809" s="2571"/>
    </row>
    <row r="810" spans="1:26" ht="16.5" customHeight="1">
      <c r="A810" s="2571"/>
      <c r="B810" s="2571"/>
      <c r="C810" s="2571"/>
      <c r="D810" s="73"/>
      <c r="E810" s="73"/>
      <c r="F810" s="2629"/>
      <c r="G810" s="2571"/>
      <c r="H810" s="2571"/>
      <c r="I810" s="2571"/>
      <c r="J810" s="2571"/>
      <c r="K810" s="2571"/>
      <c r="L810" s="2571"/>
      <c r="M810" s="2571"/>
      <c r="N810" s="2571"/>
      <c r="O810" s="2571"/>
      <c r="P810" s="2571"/>
      <c r="Q810" s="2571"/>
      <c r="R810" s="2571"/>
      <c r="S810" s="2571"/>
      <c r="T810" s="2571"/>
      <c r="U810" s="2571"/>
      <c r="V810" s="2571"/>
      <c r="W810" s="2571"/>
      <c r="X810" s="2571"/>
      <c r="Y810" s="2571"/>
      <c r="Z810" s="2571"/>
    </row>
    <row r="811" spans="1:26" ht="16.5" customHeight="1">
      <c r="A811" s="2571"/>
      <c r="B811" s="2571"/>
      <c r="C811" s="2571"/>
      <c r="D811" s="73"/>
      <c r="E811" s="73"/>
      <c r="F811" s="2629"/>
      <c r="G811" s="2571"/>
      <c r="H811" s="2571"/>
      <c r="I811" s="2571"/>
      <c r="J811" s="2571"/>
      <c r="K811" s="2571"/>
      <c r="L811" s="2571"/>
      <c r="M811" s="2571"/>
      <c r="N811" s="2571"/>
      <c r="O811" s="2571"/>
      <c r="P811" s="2571"/>
      <c r="Q811" s="2571"/>
      <c r="R811" s="2571"/>
      <c r="S811" s="2571"/>
      <c r="T811" s="2571"/>
      <c r="U811" s="2571"/>
      <c r="V811" s="2571"/>
      <c r="W811" s="2571"/>
      <c r="X811" s="2571"/>
      <c r="Y811" s="2571"/>
      <c r="Z811" s="2571"/>
    </row>
    <row r="812" spans="1:26" ht="16.5" customHeight="1">
      <c r="A812" s="2571"/>
      <c r="B812" s="2571"/>
      <c r="C812" s="2571"/>
      <c r="D812" s="73"/>
      <c r="E812" s="73"/>
      <c r="F812" s="2629"/>
      <c r="G812" s="2571"/>
      <c r="H812" s="2571"/>
      <c r="I812" s="2571"/>
      <c r="J812" s="2571"/>
      <c r="K812" s="2571"/>
      <c r="L812" s="2571"/>
      <c r="M812" s="2571"/>
      <c r="N812" s="2571"/>
      <c r="O812" s="2571"/>
      <c r="P812" s="2571"/>
      <c r="Q812" s="2571"/>
      <c r="R812" s="2571"/>
      <c r="S812" s="2571"/>
      <c r="T812" s="2571"/>
      <c r="U812" s="2571"/>
      <c r="V812" s="2571"/>
      <c r="W812" s="2571"/>
      <c r="X812" s="2571"/>
      <c r="Y812" s="2571"/>
      <c r="Z812" s="2571"/>
    </row>
    <row r="813" spans="1:26" ht="16.5" customHeight="1">
      <c r="A813" s="2571"/>
      <c r="B813" s="2571"/>
      <c r="C813" s="2571"/>
      <c r="D813" s="73"/>
      <c r="E813" s="73"/>
      <c r="F813" s="2629"/>
      <c r="G813" s="2571"/>
      <c r="H813" s="2571"/>
      <c r="I813" s="2571"/>
      <c r="J813" s="2571"/>
      <c r="K813" s="2571"/>
      <c r="L813" s="2571"/>
      <c r="M813" s="2571"/>
      <c r="N813" s="2571"/>
      <c r="O813" s="2571"/>
      <c r="P813" s="2571"/>
      <c r="Q813" s="2571"/>
      <c r="R813" s="2571"/>
      <c r="S813" s="2571"/>
      <c r="T813" s="2571"/>
      <c r="U813" s="2571"/>
      <c r="V813" s="2571"/>
      <c r="W813" s="2571"/>
      <c r="X813" s="2571"/>
      <c r="Y813" s="2571"/>
      <c r="Z813" s="2571"/>
    </row>
    <row r="814" spans="1:26" ht="16.5" customHeight="1">
      <c r="A814" s="2571"/>
      <c r="B814" s="2571"/>
      <c r="C814" s="2571"/>
      <c r="D814" s="73"/>
      <c r="E814" s="73"/>
      <c r="F814" s="2629"/>
      <c r="G814" s="2571"/>
      <c r="H814" s="2571"/>
      <c r="I814" s="2571"/>
      <c r="J814" s="2571"/>
      <c r="K814" s="2571"/>
      <c r="L814" s="2571"/>
      <c r="M814" s="2571"/>
      <c r="N814" s="2571"/>
      <c r="O814" s="2571"/>
      <c r="P814" s="2571"/>
      <c r="Q814" s="2571"/>
      <c r="R814" s="2571"/>
      <c r="S814" s="2571"/>
      <c r="T814" s="2571"/>
      <c r="U814" s="2571"/>
      <c r="V814" s="2571"/>
      <c r="W814" s="2571"/>
      <c r="X814" s="2571"/>
      <c r="Y814" s="2571"/>
      <c r="Z814" s="2571"/>
    </row>
    <row r="815" spans="1:26" ht="16.5" customHeight="1">
      <c r="A815" s="2571"/>
      <c r="B815" s="2571"/>
      <c r="C815" s="2571"/>
      <c r="D815" s="73"/>
      <c r="E815" s="73"/>
      <c r="F815" s="2629"/>
      <c r="G815" s="2571"/>
      <c r="H815" s="2571"/>
      <c r="I815" s="2571"/>
      <c r="J815" s="2571"/>
      <c r="K815" s="2571"/>
      <c r="L815" s="2571"/>
      <c r="M815" s="2571"/>
      <c r="N815" s="2571"/>
      <c r="O815" s="2571"/>
      <c r="P815" s="2571"/>
      <c r="Q815" s="2571"/>
      <c r="R815" s="2571"/>
      <c r="S815" s="2571"/>
      <c r="T815" s="2571"/>
      <c r="U815" s="2571"/>
      <c r="V815" s="2571"/>
      <c r="W815" s="2571"/>
      <c r="X815" s="2571"/>
      <c r="Y815" s="2571"/>
      <c r="Z815" s="2571"/>
    </row>
    <row r="816" spans="1:26" ht="16.5" customHeight="1">
      <c r="A816" s="2571"/>
      <c r="B816" s="2571"/>
      <c r="C816" s="2571"/>
      <c r="D816" s="73"/>
      <c r="E816" s="73"/>
      <c r="F816" s="2629"/>
      <c r="G816" s="2571"/>
      <c r="H816" s="2571"/>
      <c r="I816" s="2571"/>
      <c r="J816" s="2571"/>
      <c r="K816" s="2571"/>
      <c r="L816" s="2571"/>
      <c r="M816" s="2571"/>
      <c r="N816" s="2571"/>
      <c r="O816" s="2571"/>
      <c r="P816" s="2571"/>
      <c r="Q816" s="2571"/>
      <c r="R816" s="2571"/>
      <c r="S816" s="2571"/>
      <c r="T816" s="2571"/>
      <c r="U816" s="2571"/>
      <c r="V816" s="2571"/>
      <c r="W816" s="2571"/>
      <c r="X816" s="2571"/>
      <c r="Y816" s="2571"/>
      <c r="Z816" s="2571"/>
    </row>
    <row r="817" spans="1:26" ht="16.5" customHeight="1">
      <c r="A817" s="2571"/>
      <c r="B817" s="2571"/>
      <c r="C817" s="2571"/>
      <c r="D817" s="73"/>
      <c r="E817" s="73"/>
      <c r="F817" s="2629"/>
      <c r="G817" s="2571"/>
      <c r="H817" s="2571"/>
      <c r="I817" s="2571"/>
      <c r="J817" s="2571"/>
      <c r="K817" s="2571"/>
      <c r="L817" s="2571"/>
      <c r="M817" s="2571"/>
      <c r="N817" s="2571"/>
      <c r="O817" s="2571"/>
      <c r="P817" s="2571"/>
      <c r="Q817" s="2571"/>
      <c r="R817" s="2571"/>
      <c r="S817" s="2571"/>
      <c r="T817" s="2571"/>
      <c r="U817" s="2571"/>
      <c r="V817" s="2571"/>
      <c r="W817" s="2571"/>
      <c r="X817" s="2571"/>
      <c r="Y817" s="2571"/>
      <c r="Z817" s="2571"/>
    </row>
    <row r="818" spans="1:26" ht="16.5" customHeight="1">
      <c r="A818" s="2571"/>
      <c r="B818" s="2571"/>
      <c r="C818" s="2571"/>
      <c r="D818" s="73"/>
      <c r="E818" s="73"/>
      <c r="F818" s="2629"/>
      <c r="G818" s="2571"/>
      <c r="H818" s="2571"/>
      <c r="I818" s="2571"/>
      <c r="J818" s="2571"/>
      <c r="K818" s="2571"/>
      <c r="L818" s="2571"/>
      <c r="M818" s="2571"/>
      <c r="N818" s="2571"/>
      <c r="O818" s="2571"/>
      <c r="P818" s="2571"/>
      <c r="Q818" s="2571"/>
      <c r="R818" s="2571"/>
      <c r="S818" s="2571"/>
      <c r="T818" s="2571"/>
      <c r="U818" s="2571"/>
      <c r="V818" s="2571"/>
      <c r="W818" s="2571"/>
      <c r="X818" s="2571"/>
      <c r="Y818" s="2571"/>
      <c r="Z818" s="2571"/>
    </row>
    <row r="819" spans="1:26" ht="16.5" customHeight="1">
      <c r="A819" s="2571"/>
      <c r="B819" s="2571"/>
      <c r="C819" s="2571"/>
      <c r="D819" s="73"/>
      <c r="E819" s="73"/>
      <c r="F819" s="2629"/>
      <c r="G819" s="2571"/>
      <c r="H819" s="2571"/>
      <c r="I819" s="2571"/>
      <c r="J819" s="2571"/>
      <c r="K819" s="2571"/>
      <c r="L819" s="2571"/>
      <c r="M819" s="2571"/>
      <c r="N819" s="2571"/>
      <c r="O819" s="2571"/>
      <c r="P819" s="2571"/>
      <c r="Q819" s="2571"/>
      <c r="R819" s="2571"/>
      <c r="S819" s="2571"/>
      <c r="T819" s="2571"/>
      <c r="U819" s="2571"/>
      <c r="V819" s="2571"/>
      <c r="W819" s="2571"/>
      <c r="X819" s="2571"/>
      <c r="Y819" s="2571"/>
      <c r="Z819" s="2571"/>
    </row>
    <row r="820" spans="1:26" ht="16.5" customHeight="1">
      <c r="A820" s="2571"/>
      <c r="B820" s="2571"/>
      <c r="C820" s="2571"/>
      <c r="D820" s="73"/>
      <c r="E820" s="73"/>
      <c r="F820" s="2629"/>
      <c r="G820" s="2571"/>
      <c r="H820" s="2571"/>
      <c r="I820" s="2571"/>
      <c r="J820" s="2571"/>
      <c r="K820" s="2571"/>
      <c r="L820" s="2571"/>
      <c r="M820" s="2571"/>
      <c r="N820" s="2571"/>
      <c r="O820" s="2571"/>
      <c r="P820" s="2571"/>
      <c r="Q820" s="2571"/>
      <c r="R820" s="2571"/>
      <c r="S820" s="2571"/>
      <c r="T820" s="2571"/>
      <c r="U820" s="2571"/>
      <c r="V820" s="2571"/>
      <c r="W820" s="2571"/>
      <c r="X820" s="2571"/>
      <c r="Y820" s="2571"/>
      <c r="Z820" s="2571"/>
    </row>
    <row r="821" spans="1:26" ht="16.5" customHeight="1">
      <c r="A821" s="2571"/>
      <c r="B821" s="2571"/>
      <c r="C821" s="2571"/>
      <c r="D821" s="73"/>
      <c r="E821" s="73"/>
      <c r="F821" s="2629"/>
      <c r="G821" s="2571"/>
      <c r="H821" s="2571"/>
      <c r="I821" s="2571"/>
      <c r="J821" s="2571"/>
      <c r="K821" s="2571"/>
      <c r="L821" s="2571"/>
      <c r="M821" s="2571"/>
      <c r="N821" s="2571"/>
      <c r="O821" s="2571"/>
      <c r="P821" s="2571"/>
      <c r="Q821" s="2571"/>
      <c r="R821" s="2571"/>
      <c r="S821" s="2571"/>
      <c r="T821" s="2571"/>
      <c r="U821" s="2571"/>
      <c r="V821" s="2571"/>
      <c r="W821" s="2571"/>
      <c r="X821" s="2571"/>
      <c r="Y821" s="2571"/>
      <c r="Z821" s="2571"/>
    </row>
    <row r="822" spans="1:26" ht="16.5" customHeight="1">
      <c r="A822" s="2571"/>
      <c r="B822" s="2571"/>
      <c r="C822" s="2571"/>
      <c r="D822" s="73"/>
      <c r="E822" s="73"/>
      <c r="F822" s="2629"/>
      <c r="G822" s="2571"/>
      <c r="H822" s="2571"/>
      <c r="I822" s="2571"/>
      <c r="J822" s="2571"/>
      <c r="K822" s="2571"/>
      <c r="L822" s="2571"/>
      <c r="M822" s="2571"/>
      <c r="N822" s="2571"/>
      <c r="O822" s="2571"/>
      <c r="P822" s="2571"/>
      <c r="Q822" s="2571"/>
      <c r="R822" s="2571"/>
      <c r="S822" s="2571"/>
      <c r="T822" s="2571"/>
      <c r="U822" s="2571"/>
      <c r="V822" s="2571"/>
      <c r="W822" s="2571"/>
      <c r="X822" s="2571"/>
      <c r="Y822" s="2571"/>
      <c r="Z822" s="2571"/>
    </row>
    <row r="823" spans="1:26" ht="16.5" customHeight="1">
      <c r="A823" s="2571"/>
      <c r="B823" s="2571"/>
      <c r="C823" s="2571"/>
      <c r="D823" s="73"/>
      <c r="E823" s="73"/>
      <c r="F823" s="2629"/>
      <c r="G823" s="2571"/>
      <c r="H823" s="2571"/>
      <c r="I823" s="2571"/>
      <c r="J823" s="2571"/>
      <c r="K823" s="2571"/>
      <c r="L823" s="2571"/>
      <c r="M823" s="2571"/>
      <c r="N823" s="2571"/>
      <c r="O823" s="2571"/>
      <c r="P823" s="2571"/>
      <c r="Q823" s="2571"/>
      <c r="R823" s="2571"/>
      <c r="S823" s="2571"/>
      <c r="T823" s="2571"/>
      <c r="U823" s="2571"/>
      <c r="V823" s="2571"/>
      <c r="W823" s="2571"/>
      <c r="X823" s="2571"/>
      <c r="Y823" s="2571"/>
      <c r="Z823" s="2571"/>
    </row>
    <row r="824" spans="1:26" ht="16.5" customHeight="1">
      <c r="A824" s="2571"/>
      <c r="B824" s="2571"/>
      <c r="C824" s="2571"/>
      <c r="D824" s="73"/>
      <c r="E824" s="73"/>
      <c r="F824" s="2629"/>
      <c r="G824" s="2571"/>
      <c r="H824" s="2571"/>
      <c r="I824" s="2571"/>
      <c r="J824" s="2571"/>
      <c r="K824" s="2571"/>
      <c r="L824" s="2571"/>
      <c r="M824" s="2571"/>
      <c r="N824" s="2571"/>
      <c r="O824" s="2571"/>
      <c r="P824" s="2571"/>
      <c r="Q824" s="2571"/>
      <c r="R824" s="2571"/>
      <c r="S824" s="2571"/>
      <c r="T824" s="2571"/>
      <c r="U824" s="2571"/>
      <c r="V824" s="2571"/>
      <c r="W824" s="2571"/>
      <c r="X824" s="2571"/>
      <c r="Y824" s="2571"/>
      <c r="Z824" s="2571"/>
    </row>
    <row r="825" spans="1:26" ht="16.5" customHeight="1">
      <c r="A825" s="2571"/>
      <c r="B825" s="2571"/>
      <c r="C825" s="2571"/>
      <c r="D825" s="73"/>
      <c r="E825" s="73"/>
      <c r="F825" s="2629"/>
      <c r="G825" s="2571"/>
      <c r="H825" s="2571"/>
      <c r="I825" s="2571"/>
      <c r="J825" s="2571"/>
      <c r="K825" s="2571"/>
      <c r="L825" s="2571"/>
      <c r="M825" s="2571"/>
      <c r="N825" s="2571"/>
      <c r="O825" s="2571"/>
      <c r="P825" s="2571"/>
      <c r="Q825" s="2571"/>
      <c r="R825" s="2571"/>
      <c r="S825" s="2571"/>
      <c r="T825" s="2571"/>
      <c r="U825" s="2571"/>
      <c r="V825" s="2571"/>
      <c r="W825" s="2571"/>
      <c r="X825" s="2571"/>
      <c r="Y825" s="2571"/>
      <c r="Z825" s="2571"/>
    </row>
    <row r="826" spans="1:26" ht="16.5" customHeight="1">
      <c r="A826" s="2571"/>
      <c r="B826" s="2571"/>
      <c r="C826" s="2571"/>
      <c r="D826" s="73"/>
      <c r="E826" s="73"/>
      <c r="F826" s="2629"/>
      <c r="G826" s="2571"/>
      <c r="H826" s="2571"/>
      <c r="I826" s="2571"/>
      <c r="J826" s="2571"/>
      <c r="K826" s="2571"/>
      <c r="L826" s="2571"/>
      <c r="M826" s="2571"/>
      <c r="N826" s="2571"/>
      <c r="O826" s="2571"/>
      <c r="P826" s="2571"/>
      <c r="Q826" s="2571"/>
      <c r="R826" s="2571"/>
      <c r="S826" s="2571"/>
      <c r="T826" s="2571"/>
      <c r="U826" s="2571"/>
      <c r="V826" s="2571"/>
      <c r="W826" s="2571"/>
      <c r="X826" s="2571"/>
      <c r="Y826" s="2571"/>
      <c r="Z826" s="2571"/>
    </row>
    <row r="827" spans="1:26" ht="16.5" customHeight="1">
      <c r="A827" s="2571"/>
      <c r="B827" s="2571"/>
      <c r="C827" s="2571"/>
      <c r="D827" s="73"/>
      <c r="E827" s="73"/>
      <c r="F827" s="2629"/>
      <c r="G827" s="2571"/>
      <c r="H827" s="2571"/>
      <c r="I827" s="2571"/>
      <c r="J827" s="2571"/>
      <c r="K827" s="2571"/>
      <c r="L827" s="2571"/>
      <c r="M827" s="2571"/>
      <c r="N827" s="2571"/>
      <c r="O827" s="2571"/>
      <c r="P827" s="2571"/>
      <c r="Q827" s="2571"/>
      <c r="R827" s="2571"/>
      <c r="S827" s="2571"/>
      <c r="T827" s="2571"/>
      <c r="U827" s="2571"/>
      <c r="V827" s="2571"/>
      <c r="W827" s="2571"/>
      <c r="X827" s="2571"/>
      <c r="Y827" s="2571"/>
      <c r="Z827" s="2571"/>
    </row>
    <row r="828" spans="1:26" ht="16.5" customHeight="1">
      <c r="A828" s="2571"/>
      <c r="B828" s="2571"/>
      <c r="C828" s="2571"/>
      <c r="D828" s="73"/>
      <c r="E828" s="73"/>
      <c r="F828" s="2629"/>
      <c r="G828" s="2571"/>
      <c r="H828" s="2571"/>
      <c r="I828" s="2571"/>
      <c r="J828" s="2571"/>
      <c r="K828" s="2571"/>
      <c r="L828" s="2571"/>
      <c r="M828" s="2571"/>
      <c r="N828" s="2571"/>
      <c r="O828" s="2571"/>
      <c r="P828" s="2571"/>
      <c r="Q828" s="2571"/>
      <c r="R828" s="2571"/>
      <c r="S828" s="2571"/>
      <c r="T828" s="2571"/>
      <c r="U828" s="2571"/>
      <c r="V828" s="2571"/>
      <c r="W828" s="2571"/>
      <c r="X828" s="2571"/>
      <c r="Y828" s="2571"/>
      <c r="Z828" s="2571"/>
    </row>
    <row r="829" spans="1:26" ht="16.5" customHeight="1">
      <c r="A829" s="2571"/>
      <c r="B829" s="2571"/>
      <c r="C829" s="2571"/>
      <c r="D829" s="73"/>
      <c r="E829" s="73"/>
      <c r="F829" s="2629"/>
      <c r="G829" s="2571"/>
      <c r="H829" s="2571"/>
      <c r="I829" s="2571"/>
      <c r="J829" s="2571"/>
      <c r="K829" s="2571"/>
      <c r="L829" s="2571"/>
      <c r="M829" s="2571"/>
      <c r="N829" s="2571"/>
      <c r="O829" s="2571"/>
      <c r="P829" s="2571"/>
      <c r="Q829" s="2571"/>
      <c r="R829" s="2571"/>
      <c r="S829" s="2571"/>
      <c r="T829" s="2571"/>
      <c r="U829" s="2571"/>
      <c r="V829" s="2571"/>
      <c r="W829" s="2571"/>
      <c r="X829" s="2571"/>
      <c r="Y829" s="2571"/>
      <c r="Z829" s="2571"/>
    </row>
    <row r="830" spans="1:26" ht="16.5" customHeight="1">
      <c r="A830" s="2571"/>
      <c r="B830" s="2571"/>
      <c r="C830" s="2571"/>
      <c r="D830" s="73"/>
      <c r="E830" s="73"/>
      <c r="F830" s="2629"/>
      <c r="G830" s="2571"/>
      <c r="H830" s="2571"/>
      <c r="I830" s="2571"/>
      <c r="J830" s="2571"/>
      <c r="K830" s="2571"/>
      <c r="L830" s="2571"/>
      <c r="M830" s="2571"/>
      <c r="N830" s="2571"/>
      <c r="O830" s="2571"/>
      <c r="P830" s="2571"/>
      <c r="Q830" s="2571"/>
      <c r="R830" s="2571"/>
      <c r="S830" s="2571"/>
      <c r="T830" s="2571"/>
      <c r="U830" s="2571"/>
      <c r="V830" s="2571"/>
      <c r="W830" s="2571"/>
      <c r="X830" s="2571"/>
      <c r="Y830" s="2571"/>
      <c r="Z830" s="2571"/>
    </row>
    <row r="831" spans="1:26" ht="16.5" customHeight="1">
      <c r="A831" s="2571"/>
      <c r="B831" s="2571"/>
      <c r="C831" s="2571"/>
      <c r="D831" s="73"/>
      <c r="E831" s="73"/>
      <c r="F831" s="2629"/>
      <c r="G831" s="2571"/>
      <c r="H831" s="2571"/>
      <c r="I831" s="2571"/>
      <c r="J831" s="2571"/>
      <c r="K831" s="2571"/>
      <c r="L831" s="2571"/>
      <c r="M831" s="2571"/>
      <c r="N831" s="2571"/>
      <c r="O831" s="2571"/>
      <c r="P831" s="2571"/>
      <c r="Q831" s="2571"/>
      <c r="R831" s="2571"/>
      <c r="S831" s="2571"/>
      <c r="T831" s="2571"/>
      <c r="U831" s="2571"/>
      <c r="V831" s="2571"/>
      <c r="W831" s="2571"/>
      <c r="X831" s="2571"/>
      <c r="Y831" s="2571"/>
      <c r="Z831" s="2571"/>
    </row>
    <row r="832" spans="1:26" ht="16.5" customHeight="1">
      <c r="A832" s="2571"/>
      <c r="B832" s="2571"/>
      <c r="C832" s="2571"/>
      <c r="D832" s="73"/>
      <c r="E832" s="73"/>
      <c r="F832" s="2629"/>
      <c r="G832" s="2571"/>
      <c r="H832" s="2571"/>
      <c r="I832" s="2571"/>
      <c r="J832" s="2571"/>
      <c r="K832" s="2571"/>
      <c r="L832" s="2571"/>
      <c r="M832" s="2571"/>
      <c r="N832" s="2571"/>
      <c r="O832" s="2571"/>
      <c r="P832" s="2571"/>
      <c r="Q832" s="2571"/>
      <c r="R832" s="2571"/>
      <c r="S832" s="2571"/>
      <c r="T832" s="2571"/>
      <c r="U832" s="2571"/>
      <c r="V832" s="2571"/>
      <c r="W832" s="2571"/>
      <c r="X832" s="2571"/>
      <c r="Y832" s="2571"/>
      <c r="Z832" s="2571"/>
    </row>
    <row r="833" spans="1:26" ht="16.5" customHeight="1">
      <c r="A833" s="2571"/>
      <c r="B833" s="2571"/>
      <c r="C833" s="2571"/>
      <c r="D833" s="73"/>
      <c r="E833" s="73"/>
      <c r="F833" s="2629"/>
      <c r="G833" s="2571"/>
      <c r="H833" s="2571"/>
      <c r="I833" s="2571"/>
      <c r="J833" s="2571"/>
      <c r="K833" s="2571"/>
      <c r="L833" s="2571"/>
      <c r="M833" s="2571"/>
      <c r="N833" s="2571"/>
      <c r="O833" s="2571"/>
      <c r="P833" s="2571"/>
      <c r="Q833" s="2571"/>
      <c r="R833" s="2571"/>
      <c r="S833" s="2571"/>
      <c r="T833" s="2571"/>
      <c r="U833" s="2571"/>
      <c r="V833" s="2571"/>
      <c r="W833" s="2571"/>
      <c r="X833" s="2571"/>
      <c r="Y833" s="2571"/>
      <c r="Z833" s="2571"/>
    </row>
    <row r="834" spans="1:26" ht="16.5" customHeight="1">
      <c r="A834" s="2571"/>
      <c r="B834" s="2571"/>
      <c r="C834" s="2571"/>
      <c r="D834" s="73"/>
      <c r="E834" s="73"/>
      <c r="F834" s="2629"/>
      <c r="G834" s="2571"/>
      <c r="H834" s="2571"/>
      <c r="I834" s="2571"/>
      <c r="J834" s="2571"/>
      <c r="K834" s="2571"/>
      <c r="L834" s="2571"/>
      <c r="M834" s="2571"/>
      <c r="N834" s="2571"/>
      <c r="O834" s="2571"/>
      <c r="P834" s="2571"/>
      <c r="Q834" s="2571"/>
      <c r="R834" s="2571"/>
      <c r="S834" s="2571"/>
      <c r="T834" s="2571"/>
      <c r="U834" s="2571"/>
      <c r="V834" s="2571"/>
      <c r="W834" s="2571"/>
      <c r="X834" s="2571"/>
      <c r="Y834" s="2571"/>
      <c r="Z834" s="2571"/>
    </row>
    <row r="835" spans="1:26" ht="16.5" customHeight="1">
      <c r="A835" s="2571"/>
      <c r="B835" s="2571"/>
      <c r="C835" s="2571"/>
      <c r="D835" s="73"/>
      <c r="E835" s="73"/>
      <c r="F835" s="2629"/>
      <c r="G835" s="2571"/>
      <c r="H835" s="2571"/>
      <c r="I835" s="2571"/>
      <c r="J835" s="2571"/>
      <c r="K835" s="2571"/>
      <c r="L835" s="2571"/>
      <c r="M835" s="2571"/>
      <c r="N835" s="2571"/>
      <c r="O835" s="2571"/>
      <c r="P835" s="2571"/>
      <c r="Q835" s="2571"/>
      <c r="R835" s="2571"/>
      <c r="S835" s="2571"/>
      <c r="T835" s="2571"/>
      <c r="U835" s="2571"/>
      <c r="V835" s="2571"/>
      <c r="W835" s="2571"/>
      <c r="X835" s="2571"/>
      <c r="Y835" s="2571"/>
      <c r="Z835" s="2571"/>
    </row>
    <row r="836" spans="1:26" ht="16.5" customHeight="1">
      <c r="A836" s="2571"/>
      <c r="B836" s="2571"/>
      <c r="C836" s="2571"/>
      <c r="D836" s="73"/>
      <c r="E836" s="73"/>
      <c r="F836" s="2629"/>
      <c r="G836" s="2571"/>
      <c r="H836" s="2571"/>
      <c r="I836" s="2571"/>
      <c r="J836" s="2571"/>
      <c r="K836" s="2571"/>
      <c r="L836" s="2571"/>
      <c r="M836" s="2571"/>
      <c r="N836" s="2571"/>
      <c r="O836" s="2571"/>
      <c r="P836" s="2571"/>
      <c r="Q836" s="2571"/>
      <c r="R836" s="2571"/>
      <c r="S836" s="2571"/>
      <c r="T836" s="2571"/>
      <c r="U836" s="2571"/>
      <c r="V836" s="2571"/>
      <c r="W836" s="2571"/>
      <c r="X836" s="2571"/>
      <c r="Y836" s="2571"/>
      <c r="Z836" s="2571"/>
    </row>
    <row r="837" spans="1:26" ht="16.5" customHeight="1">
      <c r="A837" s="2571"/>
      <c r="B837" s="2571"/>
      <c r="C837" s="2571"/>
      <c r="D837" s="73"/>
      <c r="E837" s="73"/>
      <c r="F837" s="2629"/>
      <c r="G837" s="2571"/>
      <c r="H837" s="2571"/>
      <c r="I837" s="2571"/>
      <c r="J837" s="2571"/>
      <c r="K837" s="2571"/>
      <c r="L837" s="2571"/>
      <c r="M837" s="2571"/>
      <c r="N837" s="2571"/>
      <c r="O837" s="2571"/>
      <c r="P837" s="2571"/>
      <c r="Q837" s="2571"/>
      <c r="R837" s="2571"/>
      <c r="S837" s="2571"/>
      <c r="T837" s="2571"/>
      <c r="U837" s="2571"/>
      <c r="V837" s="2571"/>
      <c r="W837" s="2571"/>
      <c r="X837" s="2571"/>
      <c r="Y837" s="2571"/>
      <c r="Z837" s="2571"/>
    </row>
    <row r="838" spans="1:26" ht="16.5" customHeight="1">
      <c r="A838" s="2571"/>
      <c r="B838" s="2571"/>
      <c r="C838" s="2571"/>
      <c r="D838" s="73"/>
      <c r="E838" s="73"/>
      <c r="F838" s="2629"/>
      <c r="G838" s="2571"/>
      <c r="H838" s="2571"/>
      <c r="I838" s="2571"/>
      <c r="J838" s="2571"/>
      <c r="K838" s="2571"/>
      <c r="L838" s="2571"/>
      <c r="M838" s="2571"/>
      <c r="N838" s="2571"/>
      <c r="O838" s="2571"/>
      <c r="P838" s="2571"/>
      <c r="Q838" s="2571"/>
      <c r="R838" s="2571"/>
      <c r="S838" s="2571"/>
      <c r="T838" s="2571"/>
      <c r="U838" s="2571"/>
      <c r="V838" s="2571"/>
      <c r="W838" s="2571"/>
      <c r="X838" s="2571"/>
      <c r="Y838" s="2571"/>
      <c r="Z838" s="2571"/>
    </row>
    <row r="839" spans="1:26" ht="16.5" customHeight="1">
      <c r="A839" s="2571"/>
      <c r="B839" s="2571"/>
      <c r="C839" s="2571"/>
      <c r="D839" s="73"/>
      <c r="E839" s="73"/>
      <c r="F839" s="2629"/>
      <c r="G839" s="2571"/>
      <c r="H839" s="2571"/>
      <c r="I839" s="2571"/>
      <c r="J839" s="2571"/>
      <c r="K839" s="2571"/>
      <c r="L839" s="2571"/>
      <c r="M839" s="2571"/>
      <c r="N839" s="2571"/>
      <c r="O839" s="2571"/>
      <c r="P839" s="2571"/>
      <c r="Q839" s="2571"/>
      <c r="R839" s="2571"/>
      <c r="S839" s="2571"/>
      <c r="T839" s="2571"/>
      <c r="U839" s="2571"/>
      <c r="V839" s="2571"/>
      <c r="W839" s="2571"/>
      <c r="X839" s="2571"/>
      <c r="Y839" s="2571"/>
      <c r="Z839" s="2571"/>
    </row>
    <row r="840" spans="1:26" ht="16.5" customHeight="1">
      <c r="A840" s="2571"/>
      <c r="B840" s="2571"/>
      <c r="C840" s="2571"/>
      <c r="D840" s="73"/>
      <c r="E840" s="73"/>
      <c r="F840" s="2629"/>
      <c r="G840" s="2571"/>
      <c r="H840" s="2571"/>
      <c r="I840" s="2571"/>
      <c r="J840" s="2571"/>
      <c r="K840" s="2571"/>
      <c r="L840" s="2571"/>
      <c r="M840" s="2571"/>
      <c r="N840" s="2571"/>
      <c r="O840" s="2571"/>
      <c r="P840" s="2571"/>
      <c r="Q840" s="2571"/>
      <c r="R840" s="2571"/>
      <c r="S840" s="2571"/>
      <c r="T840" s="2571"/>
      <c r="U840" s="2571"/>
      <c r="V840" s="2571"/>
      <c r="W840" s="2571"/>
      <c r="X840" s="2571"/>
      <c r="Y840" s="2571"/>
      <c r="Z840" s="2571"/>
    </row>
    <row r="841" spans="1:26" ht="16.5" customHeight="1">
      <c r="A841" s="2571"/>
      <c r="B841" s="2571"/>
      <c r="C841" s="2571"/>
      <c r="D841" s="73"/>
      <c r="E841" s="73"/>
      <c r="F841" s="2629"/>
      <c r="G841" s="2571"/>
      <c r="H841" s="2571"/>
      <c r="I841" s="2571"/>
      <c r="J841" s="2571"/>
      <c r="K841" s="2571"/>
      <c r="L841" s="2571"/>
      <c r="M841" s="2571"/>
      <c r="N841" s="2571"/>
      <c r="O841" s="2571"/>
      <c r="P841" s="2571"/>
      <c r="Q841" s="2571"/>
      <c r="R841" s="2571"/>
      <c r="S841" s="2571"/>
      <c r="T841" s="2571"/>
      <c r="U841" s="2571"/>
      <c r="V841" s="2571"/>
      <c r="W841" s="2571"/>
      <c r="X841" s="2571"/>
      <c r="Y841" s="2571"/>
      <c r="Z841" s="2571"/>
    </row>
    <row r="842" spans="1:26" ht="16.5" customHeight="1">
      <c r="A842" s="2571"/>
      <c r="B842" s="2571"/>
      <c r="C842" s="2571"/>
      <c r="D842" s="73"/>
      <c r="E842" s="73"/>
      <c r="F842" s="2629"/>
      <c r="G842" s="2571"/>
      <c r="H842" s="2571"/>
      <c r="I842" s="2571"/>
      <c r="J842" s="2571"/>
      <c r="K842" s="2571"/>
      <c r="L842" s="2571"/>
      <c r="M842" s="2571"/>
      <c r="N842" s="2571"/>
      <c r="O842" s="2571"/>
      <c r="P842" s="2571"/>
      <c r="Q842" s="2571"/>
      <c r="R842" s="2571"/>
      <c r="S842" s="2571"/>
      <c r="T842" s="2571"/>
      <c r="U842" s="2571"/>
      <c r="V842" s="2571"/>
      <c r="W842" s="2571"/>
      <c r="X842" s="2571"/>
      <c r="Y842" s="2571"/>
      <c r="Z842" s="2571"/>
    </row>
    <row r="843" spans="1:26" ht="16.5" customHeight="1">
      <c r="A843" s="2571"/>
      <c r="B843" s="2571"/>
      <c r="C843" s="2571"/>
      <c r="D843" s="73"/>
      <c r="E843" s="73"/>
      <c r="F843" s="2629"/>
      <c r="G843" s="2571"/>
      <c r="H843" s="2571"/>
      <c r="I843" s="2571"/>
      <c r="J843" s="2571"/>
      <c r="K843" s="2571"/>
      <c r="L843" s="2571"/>
      <c r="M843" s="2571"/>
      <c r="N843" s="2571"/>
      <c r="O843" s="2571"/>
      <c r="P843" s="2571"/>
      <c r="Q843" s="2571"/>
      <c r="R843" s="2571"/>
      <c r="S843" s="2571"/>
      <c r="T843" s="2571"/>
      <c r="U843" s="2571"/>
      <c r="V843" s="2571"/>
      <c r="W843" s="2571"/>
      <c r="X843" s="2571"/>
      <c r="Y843" s="2571"/>
      <c r="Z843" s="2571"/>
    </row>
    <row r="844" spans="1:26" ht="16.5" customHeight="1">
      <c r="A844" s="2571"/>
      <c r="B844" s="2571"/>
      <c r="C844" s="2571"/>
      <c r="D844" s="73"/>
      <c r="E844" s="73"/>
      <c r="F844" s="2629"/>
      <c r="G844" s="2571"/>
      <c r="H844" s="2571"/>
      <c r="I844" s="2571"/>
      <c r="J844" s="2571"/>
      <c r="K844" s="2571"/>
      <c r="L844" s="2571"/>
      <c r="M844" s="2571"/>
      <c r="N844" s="2571"/>
      <c r="O844" s="2571"/>
      <c r="P844" s="2571"/>
      <c r="Q844" s="2571"/>
      <c r="R844" s="2571"/>
      <c r="S844" s="2571"/>
      <c r="T844" s="2571"/>
      <c r="U844" s="2571"/>
      <c r="V844" s="2571"/>
      <c r="W844" s="2571"/>
      <c r="X844" s="2571"/>
      <c r="Y844" s="2571"/>
      <c r="Z844" s="2571"/>
    </row>
    <row r="845" spans="1:26" ht="16.5" customHeight="1">
      <c r="A845" s="2571"/>
      <c r="B845" s="2571"/>
      <c r="C845" s="2571"/>
      <c r="D845" s="73"/>
      <c r="E845" s="73"/>
      <c r="F845" s="2629"/>
      <c r="G845" s="2571"/>
      <c r="H845" s="2571"/>
      <c r="I845" s="2571"/>
      <c r="J845" s="2571"/>
      <c r="K845" s="2571"/>
      <c r="L845" s="2571"/>
      <c r="M845" s="2571"/>
      <c r="N845" s="2571"/>
      <c r="O845" s="2571"/>
      <c r="P845" s="2571"/>
      <c r="Q845" s="2571"/>
      <c r="R845" s="2571"/>
      <c r="S845" s="2571"/>
      <c r="T845" s="2571"/>
      <c r="U845" s="2571"/>
      <c r="V845" s="2571"/>
      <c r="W845" s="2571"/>
      <c r="X845" s="2571"/>
      <c r="Y845" s="2571"/>
      <c r="Z845" s="2571"/>
    </row>
    <row r="846" spans="1:26" ht="16.5" customHeight="1">
      <c r="A846" s="2571"/>
      <c r="B846" s="2571"/>
      <c r="C846" s="2571"/>
      <c r="D846" s="73"/>
      <c r="E846" s="73"/>
      <c r="F846" s="2629"/>
      <c r="G846" s="2571"/>
      <c r="H846" s="2571"/>
      <c r="I846" s="2571"/>
      <c r="J846" s="2571"/>
      <c r="K846" s="2571"/>
      <c r="L846" s="2571"/>
      <c r="M846" s="2571"/>
      <c r="N846" s="2571"/>
      <c r="O846" s="2571"/>
      <c r="P846" s="2571"/>
      <c r="Q846" s="2571"/>
      <c r="R846" s="2571"/>
      <c r="S846" s="2571"/>
      <c r="T846" s="2571"/>
      <c r="U846" s="2571"/>
      <c r="V846" s="2571"/>
      <c r="W846" s="2571"/>
      <c r="X846" s="2571"/>
      <c r="Y846" s="2571"/>
      <c r="Z846" s="2571"/>
    </row>
    <row r="847" spans="1:26" ht="16.5" customHeight="1">
      <c r="A847" s="2571"/>
      <c r="B847" s="2571"/>
      <c r="C847" s="2571"/>
      <c r="D847" s="73"/>
      <c r="E847" s="73"/>
      <c r="F847" s="2629"/>
      <c r="G847" s="2571"/>
      <c r="H847" s="2571"/>
      <c r="I847" s="2571"/>
      <c r="J847" s="2571"/>
      <c r="K847" s="2571"/>
      <c r="L847" s="2571"/>
      <c r="M847" s="2571"/>
      <c r="N847" s="2571"/>
      <c r="O847" s="2571"/>
      <c r="P847" s="2571"/>
      <c r="Q847" s="2571"/>
      <c r="R847" s="2571"/>
      <c r="S847" s="2571"/>
      <c r="T847" s="2571"/>
      <c r="U847" s="2571"/>
      <c r="V847" s="2571"/>
      <c r="W847" s="2571"/>
      <c r="X847" s="2571"/>
      <c r="Y847" s="2571"/>
      <c r="Z847" s="2571"/>
    </row>
    <row r="848" spans="1:26" ht="16.5" customHeight="1">
      <c r="A848" s="2571"/>
      <c r="B848" s="2571"/>
      <c r="C848" s="2571"/>
      <c r="D848" s="73"/>
      <c r="E848" s="73"/>
      <c r="F848" s="2629"/>
      <c r="G848" s="2571"/>
      <c r="H848" s="2571"/>
      <c r="I848" s="2571"/>
      <c r="J848" s="2571"/>
      <c r="K848" s="2571"/>
      <c r="L848" s="2571"/>
      <c r="M848" s="2571"/>
      <c r="N848" s="2571"/>
      <c r="O848" s="2571"/>
      <c r="P848" s="2571"/>
      <c r="Q848" s="2571"/>
      <c r="R848" s="2571"/>
      <c r="S848" s="2571"/>
      <c r="T848" s="2571"/>
      <c r="U848" s="2571"/>
      <c r="V848" s="2571"/>
      <c r="W848" s="2571"/>
      <c r="X848" s="2571"/>
      <c r="Y848" s="2571"/>
      <c r="Z848" s="2571"/>
    </row>
    <row r="849" spans="1:26" ht="16.5" customHeight="1">
      <c r="A849" s="2571"/>
      <c r="B849" s="2571"/>
      <c r="C849" s="2571"/>
      <c r="D849" s="73"/>
      <c r="E849" s="73"/>
      <c r="F849" s="2629"/>
      <c r="G849" s="2571"/>
      <c r="H849" s="2571"/>
      <c r="I849" s="2571"/>
      <c r="J849" s="2571"/>
      <c r="K849" s="2571"/>
      <c r="L849" s="2571"/>
      <c r="M849" s="2571"/>
      <c r="N849" s="2571"/>
      <c r="O849" s="2571"/>
      <c r="P849" s="2571"/>
      <c r="Q849" s="2571"/>
      <c r="R849" s="2571"/>
      <c r="S849" s="2571"/>
      <c r="T849" s="2571"/>
      <c r="U849" s="2571"/>
      <c r="V849" s="2571"/>
      <c r="W849" s="2571"/>
      <c r="X849" s="2571"/>
      <c r="Y849" s="2571"/>
      <c r="Z849" s="2571"/>
    </row>
    <row r="850" spans="1:26" ht="16.5" customHeight="1">
      <c r="A850" s="2571"/>
      <c r="B850" s="2571"/>
      <c r="C850" s="2571"/>
      <c r="D850" s="73"/>
      <c r="E850" s="73"/>
      <c r="F850" s="2629"/>
      <c r="G850" s="2571"/>
      <c r="H850" s="2571"/>
      <c r="I850" s="2571"/>
      <c r="J850" s="2571"/>
      <c r="K850" s="2571"/>
      <c r="L850" s="2571"/>
      <c r="M850" s="2571"/>
      <c r="N850" s="2571"/>
      <c r="O850" s="2571"/>
      <c r="P850" s="2571"/>
      <c r="Q850" s="2571"/>
      <c r="R850" s="2571"/>
      <c r="S850" s="2571"/>
      <c r="T850" s="2571"/>
      <c r="U850" s="2571"/>
      <c r="V850" s="2571"/>
      <c r="W850" s="2571"/>
      <c r="X850" s="2571"/>
      <c r="Y850" s="2571"/>
      <c r="Z850" s="2571"/>
    </row>
    <row r="851" spans="1:26" ht="16.5" customHeight="1">
      <c r="A851" s="2571"/>
      <c r="B851" s="2571"/>
      <c r="C851" s="2571"/>
      <c r="D851" s="73"/>
      <c r="E851" s="73"/>
      <c r="F851" s="2629"/>
      <c r="G851" s="2571"/>
      <c r="H851" s="2571"/>
      <c r="I851" s="2571"/>
      <c r="J851" s="2571"/>
      <c r="K851" s="2571"/>
      <c r="L851" s="2571"/>
      <c r="M851" s="2571"/>
      <c r="N851" s="2571"/>
      <c r="O851" s="2571"/>
      <c r="P851" s="2571"/>
      <c r="Q851" s="2571"/>
      <c r="R851" s="2571"/>
      <c r="S851" s="2571"/>
      <c r="T851" s="2571"/>
      <c r="U851" s="2571"/>
      <c r="V851" s="2571"/>
      <c r="W851" s="2571"/>
      <c r="X851" s="2571"/>
      <c r="Y851" s="2571"/>
      <c r="Z851" s="2571"/>
    </row>
    <row r="852" spans="1:26" ht="16.5" customHeight="1">
      <c r="A852" s="2571"/>
      <c r="B852" s="2571"/>
      <c r="C852" s="2571"/>
      <c r="D852" s="73"/>
      <c r="E852" s="73"/>
      <c r="F852" s="2629"/>
      <c r="G852" s="2571"/>
      <c r="H852" s="2571"/>
      <c r="I852" s="2571"/>
      <c r="J852" s="2571"/>
      <c r="K852" s="2571"/>
      <c r="L852" s="2571"/>
      <c r="M852" s="2571"/>
      <c r="N852" s="2571"/>
      <c r="O852" s="2571"/>
      <c r="P852" s="2571"/>
      <c r="Q852" s="2571"/>
      <c r="R852" s="2571"/>
      <c r="S852" s="2571"/>
      <c r="T852" s="2571"/>
      <c r="U852" s="2571"/>
      <c r="V852" s="2571"/>
      <c r="W852" s="2571"/>
      <c r="X852" s="2571"/>
      <c r="Y852" s="2571"/>
      <c r="Z852" s="2571"/>
    </row>
    <row r="853" spans="1:26" ht="16.5" customHeight="1">
      <c r="A853" s="2571"/>
      <c r="B853" s="2571"/>
      <c r="C853" s="2571"/>
      <c r="D853" s="73"/>
      <c r="E853" s="73"/>
      <c r="F853" s="2629"/>
      <c r="G853" s="2571"/>
      <c r="H853" s="2571"/>
      <c r="I853" s="2571"/>
      <c r="J853" s="2571"/>
      <c r="K853" s="2571"/>
      <c r="L853" s="2571"/>
      <c r="M853" s="2571"/>
      <c r="N853" s="2571"/>
      <c r="O853" s="2571"/>
      <c r="P853" s="2571"/>
      <c r="Q853" s="2571"/>
      <c r="R853" s="2571"/>
      <c r="S853" s="2571"/>
      <c r="T853" s="2571"/>
      <c r="U853" s="2571"/>
      <c r="V853" s="2571"/>
      <c r="W853" s="2571"/>
      <c r="X853" s="2571"/>
      <c r="Y853" s="2571"/>
      <c r="Z853" s="2571"/>
    </row>
    <row r="854" spans="1:26" ht="16.5" customHeight="1">
      <c r="A854" s="2571"/>
      <c r="B854" s="2571"/>
      <c r="C854" s="2571"/>
      <c r="D854" s="73"/>
      <c r="E854" s="73"/>
      <c r="F854" s="2629"/>
      <c r="G854" s="2571"/>
      <c r="H854" s="2571"/>
      <c r="I854" s="2571"/>
      <c r="J854" s="2571"/>
      <c r="K854" s="2571"/>
      <c r="L854" s="2571"/>
      <c r="M854" s="2571"/>
      <c r="N854" s="2571"/>
      <c r="O854" s="2571"/>
      <c r="P854" s="2571"/>
      <c r="Q854" s="2571"/>
      <c r="R854" s="2571"/>
      <c r="S854" s="2571"/>
      <c r="T854" s="2571"/>
      <c r="U854" s="2571"/>
      <c r="V854" s="2571"/>
      <c r="W854" s="2571"/>
      <c r="X854" s="2571"/>
      <c r="Y854" s="2571"/>
      <c r="Z854" s="2571"/>
    </row>
    <row r="855" spans="1:26" ht="16.5" customHeight="1">
      <c r="A855" s="2571"/>
      <c r="B855" s="2571"/>
      <c r="C855" s="2571"/>
      <c r="D855" s="73"/>
      <c r="E855" s="73"/>
      <c r="F855" s="2629"/>
      <c r="G855" s="2571"/>
      <c r="H855" s="2571"/>
      <c r="I855" s="2571"/>
      <c r="J855" s="2571"/>
      <c r="K855" s="2571"/>
      <c r="L855" s="2571"/>
      <c r="M855" s="2571"/>
      <c r="N855" s="2571"/>
      <c r="O855" s="2571"/>
      <c r="P855" s="2571"/>
      <c r="Q855" s="2571"/>
      <c r="R855" s="2571"/>
      <c r="S855" s="2571"/>
      <c r="T855" s="2571"/>
      <c r="U855" s="2571"/>
      <c r="V855" s="2571"/>
      <c r="W855" s="2571"/>
      <c r="X855" s="2571"/>
      <c r="Y855" s="2571"/>
      <c r="Z855" s="2571"/>
    </row>
    <row r="856" spans="1:26" ht="16.5" customHeight="1">
      <c r="A856" s="2571"/>
      <c r="B856" s="2571"/>
      <c r="C856" s="2571"/>
      <c r="D856" s="73"/>
      <c r="E856" s="73"/>
      <c r="F856" s="2629"/>
      <c r="G856" s="2571"/>
      <c r="H856" s="2571"/>
      <c r="I856" s="2571"/>
      <c r="J856" s="2571"/>
      <c r="K856" s="2571"/>
      <c r="L856" s="2571"/>
      <c r="M856" s="2571"/>
      <c r="N856" s="2571"/>
      <c r="O856" s="2571"/>
      <c r="P856" s="2571"/>
      <c r="Q856" s="2571"/>
      <c r="R856" s="2571"/>
      <c r="S856" s="2571"/>
      <c r="T856" s="2571"/>
      <c r="U856" s="2571"/>
      <c r="V856" s="2571"/>
      <c r="W856" s="2571"/>
      <c r="X856" s="2571"/>
      <c r="Y856" s="2571"/>
      <c r="Z856" s="2571"/>
    </row>
    <row r="857" spans="1:26" ht="16.5" customHeight="1">
      <c r="A857" s="2571"/>
      <c r="B857" s="2571"/>
      <c r="C857" s="2571"/>
      <c r="D857" s="73"/>
      <c r="E857" s="73"/>
      <c r="F857" s="2629"/>
      <c r="G857" s="2571"/>
      <c r="H857" s="2571"/>
      <c r="I857" s="2571"/>
      <c r="J857" s="2571"/>
      <c r="K857" s="2571"/>
      <c r="L857" s="2571"/>
      <c r="M857" s="2571"/>
      <c r="N857" s="2571"/>
      <c r="O857" s="2571"/>
      <c r="P857" s="2571"/>
      <c r="Q857" s="2571"/>
      <c r="R857" s="2571"/>
      <c r="S857" s="2571"/>
      <c r="T857" s="2571"/>
      <c r="U857" s="2571"/>
      <c r="V857" s="2571"/>
      <c r="W857" s="2571"/>
      <c r="X857" s="2571"/>
      <c r="Y857" s="2571"/>
      <c r="Z857" s="2571"/>
    </row>
    <row r="858" spans="1:26" ht="16.5" customHeight="1">
      <c r="A858" s="2571"/>
      <c r="B858" s="2571"/>
      <c r="C858" s="2571"/>
      <c r="D858" s="73"/>
      <c r="E858" s="73"/>
      <c r="F858" s="2629"/>
      <c r="G858" s="2571"/>
      <c r="H858" s="2571"/>
      <c r="I858" s="2571"/>
      <c r="J858" s="2571"/>
      <c r="K858" s="2571"/>
      <c r="L858" s="2571"/>
      <c r="M858" s="2571"/>
      <c r="N858" s="2571"/>
      <c r="O858" s="2571"/>
      <c r="P858" s="2571"/>
      <c r="Q858" s="2571"/>
      <c r="R858" s="2571"/>
      <c r="S858" s="2571"/>
      <c r="T858" s="2571"/>
      <c r="U858" s="2571"/>
      <c r="V858" s="2571"/>
      <c r="W858" s="2571"/>
      <c r="X858" s="2571"/>
      <c r="Y858" s="2571"/>
      <c r="Z858" s="2571"/>
    </row>
    <row r="859" spans="1:26" ht="16.5" customHeight="1">
      <c r="A859" s="2571"/>
      <c r="B859" s="2571"/>
      <c r="C859" s="2571"/>
      <c r="D859" s="73"/>
      <c r="E859" s="73"/>
      <c r="F859" s="2629"/>
      <c r="G859" s="2571"/>
      <c r="H859" s="2571"/>
      <c r="I859" s="2571"/>
      <c r="J859" s="2571"/>
      <c r="K859" s="2571"/>
      <c r="L859" s="2571"/>
      <c r="M859" s="2571"/>
      <c r="N859" s="2571"/>
      <c r="O859" s="2571"/>
      <c r="P859" s="2571"/>
      <c r="Q859" s="2571"/>
      <c r="R859" s="2571"/>
      <c r="S859" s="2571"/>
      <c r="T859" s="2571"/>
      <c r="U859" s="2571"/>
      <c r="V859" s="2571"/>
      <c r="W859" s="2571"/>
      <c r="X859" s="2571"/>
      <c r="Y859" s="2571"/>
      <c r="Z859" s="2571"/>
    </row>
    <row r="860" spans="1:26" ht="16.5" customHeight="1">
      <c r="A860" s="2571"/>
      <c r="B860" s="2571"/>
      <c r="C860" s="2571"/>
      <c r="D860" s="73"/>
      <c r="E860" s="73"/>
      <c r="F860" s="2629"/>
      <c r="G860" s="2571"/>
      <c r="H860" s="2571"/>
      <c r="I860" s="2571"/>
      <c r="J860" s="2571"/>
      <c r="K860" s="2571"/>
      <c r="L860" s="2571"/>
      <c r="M860" s="2571"/>
      <c r="N860" s="2571"/>
      <c r="O860" s="2571"/>
      <c r="P860" s="2571"/>
      <c r="Q860" s="2571"/>
      <c r="R860" s="2571"/>
      <c r="S860" s="2571"/>
      <c r="T860" s="2571"/>
      <c r="U860" s="2571"/>
      <c r="V860" s="2571"/>
      <c r="W860" s="2571"/>
      <c r="X860" s="2571"/>
      <c r="Y860" s="2571"/>
      <c r="Z860" s="2571"/>
    </row>
    <row r="861" spans="1:26" ht="16.5" customHeight="1">
      <c r="A861" s="2571"/>
      <c r="B861" s="2571"/>
      <c r="C861" s="2571"/>
      <c r="D861" s="73"/>
      <c r="E861" s="73"/>
      <c r="F861" s="2629"/>
      <c r="G861" s="2571"/>
      <c r="H861" s="2571"/>
      <c r="I861" s="2571"/>
      <c r="J861" s="2571"/>
      <c r="K861" s="2571"/>
      <c r="L861" s="2571"/>
      <c r="M861" s="2571"/>
      <c r="N861" s="2571"/>
      <c r="O861" s="2571"/>
      <c r="P861" s="2571"/>
      <c r="Q861" s="2571"/>
      <c r="R861" s="2571"/>
      <c r="S861" s="2571"/>
      <c r="T861" s="2571"/>
      <c r="U861" s="2571"/>
      <c r="V861" s="2571"/>
      <c r="W861" s="2571"/>
      <c r="X861" s="2571"/>
      <c r="Y861" s="2571"/>
      <c r="Z861" s="2571"/>
    </row>
    <row r="862" spans="1:26" ht="16.5" customHeight="1">
      <c r="A862" s="2571"/>
      <c r="B862" s="2571"/>
      <c r="C862" s="2571"/>
      <c r="D862" s="73"/>
      <c r="E862" s="73"/>
      <c r="F862" s="2629"/>
      <c r="G862" s="2571"/>
      <c r="H862" s="2571"/>
      <c r="I862" s="2571"/>
      <c r="J862" s="2571"/>
      <c r="K862" s="2571"/>
      <c r="L862" s="2571"/>
      <c r="M862" s="2571"/>
      <c r="N862" s="2571"/>
      <c r="O862" s="2571"/>
      <c r="P862" s="2571"/>
      <c r="Q862" s="2571"/>
      <c r="R862" s="2571"/>
      <c r="S862" s="2571"/>
      <c r="T862" s="2571"/>
      <c r="U862" s="2571"/>
      <c r="V862" s="2571"/>
      <c r="W862" s="2571"/>
      <c r="X862" s="2571"/>
      <c r="Y862" s="2571"/>
      <c r="Z862" s="2571"/>
    </row>
    <row r="863" spans="1:26" ht="16.5" customHeight="1">
      <c r="A863" s="2571"/>
      <c r="B863" s="2571"/>
      <c r="C863" s="2571"/>
      <c r="D863" s="73"/>
      <c r="E863" s="73"/>
      <c r="F863" s="2629"/>
      <c r="G863" s="2571"/>
      <c r="H863" s="2571"/>
      <c r="I863" s="2571"/>
      <c r="J863" s="2571"/>
      <c r="K863" s="2571"/>
      <c r="L863" s="2571"/>
      <c r="M863" s="2571"/>
      <c r="N863" s="2571"/>
      <c r="O863" s="2571"/>
      <c r="P863" s="2571"/>
      <c r="Q863" s="2571"/>
      <c r="R863" s="2571"/>
      <c r="S863" s="2571"/>
      <c r="T863" s="2571"/>
      <c r="U863" s="2571"/>
      <c r="V863" s="2571"/>
      <c r="W863" s="2571"/>
      <c r="X863" s="2571"/>
      <c r="Y863" s="2571"/>
      <c r="Z863" s="2571"/>
    </row>
    <row r="864" spans="1:26" ht="16.5" customHeight="1">
      <c r="A864" s="2571"/>
      <c r="B864" s="2571"/>
      <c r="C864" s="2571"/>
      <c r="D864" s="73"/>
      <c r="E864" s="73"/>
      <c r="F864" s="2629"/>
      <c r="G864" s="2571"/>
      <c r="H864" s="2571"/>
      <c r="I864" s="2571"/>
      <c r="J864" s="2571"/>
      <c r="K864" s="2571"/>
      <c r="L864" s="2571"/>
      <c r="M864" s="2571"/>
      <c r="N864" s="2571"/>
      <c r="O864" s="2571"/>
      <c r="P864" s="2571"/>
      <c r="Q864" s="2571"/>
      <c r="R864" s="2571"/>
      <c r="S864" s="2571"/>
      <c r="T864" s="2571"/>
      <c r="U864" s="2571"/>
      <c r="V864" s="2571"/>
      <c r="W864" s="2571"/>
      <c r="X864" s="2571"/>
      <c r="Y864" s="2571"/>
      <c r="Z864" s="2571"/>
    </row>
    <row r="865" spans="1:26" ht="16.5" customHeight="1">
      <c r="A865" s="2571"/>
      <c r="B865" s="2571"/>
      <c r="C865" s="2571"/>
      <c r="D865" s="73"/>
      <c r="E865" s="73"/>
      <c r="F865" s="2629"/>
      <c r="G865" s="2571"/>
      <c r="H865" s="2571"/>
      <c r="I865" s="2571"/>
      <c r="J865" s="2571"/>
      <c r="K865" s="2571"/>
      <c r="L865" s="2571"/>
      <c r="M865" s="2571"/>
      <c r="N865" s="2571"/>
      <c r="O865" s="2571"/>
      <c r="P865" s="2571"/>
      <c r="Q865" s="2571"/>
      <c r="R865" s="2571"/>
      <c r="S865" s="2571"/>
      <c r="T865" s="2571"/>
      <c r="U865" s="2571"/>
      <c r="V865" s="2571"/>
      <c r="W865" s="2571"/>
      <c r="X865" s="2571"/>
      <c r="Y865" s="2571"/>
      <c r="Z865" s="2571"/>
    </row>
    <row r="866" spans="1:26" ht="16.5" customHeight="1">
      <c r="A866" s="2571"/>
      <c r="B866" s="2571"/>
      <c r="C866" s="2571"/>
      <c r="D866" s="73"/>
      <c r="E866" s="73"/>
      <c r="F866" s="2629"/>
      <c r="G866" s="2571"/>
      <c r="H866" s="2571"/>
      <c r="I866" s="2571"/>
      <c r="J866" s="2571"/>
      <c r="K866" s="2571"/>
      <c r="L866" s="2571"/>
      <c r="M866" s="2571"/>
      <c r="N866" s="2571"/>
      <c r="O866" s="2571"/>
      <c r="P866" s="2571"/>
      <c r="Q866" s="2571"/>
      <c r="R866" s="2571"/>
      <c r="S866" s="2571"/>
      <c r="T866" s="2571"/>
      <c r="U866" s="2571"/>
      <c r="V866" s="2571"/>
      <c r="W866" s="2571"/>
      <c r="X866" s="2571"/>
      <c r="Y866" s="2571"/>
      <c r="Z866" s="2571"/>
    </row>
    <row r="867" spans="1:26" ht="16.5" customHeight="1">
      <c r="A867" s="2571"/>
      <c r="B867" s="2571"/>
      <c r="C867" s="2571"/>
      <c r="D867" s="73"/>
      <c r="E867" s="73"/>
      <c r="F867" s="2629"/>
      <c r="G867" s="2571"/>
      <c r="H867" s="2571"/>
      <c r="I867" s="2571"/>
      <c r="J867" s="2571"/>
      <c r="K867" s="2571"/>
      <c r="L867" s="2571"/>
      <c r="M867" s="2571"/>
      <c r="N867" s="2571"/>
      <c r="O867" s="2571"/>
      <c r="P867" s="2571"/>
      <c r="Q867" s="2571"/>
      <c r="R867" s="2571"/>
      <c r="S867" s="2571"/>
      <c r="T867" s="2571"/>
      <c r="U867" s="2571"/>
      <c r="V867" s="2571"/>
      <c r="W867" s="2571"/>
      <c r="X867" s="2571"/>
      <c r="Y867" s="2571"/>
      <c r="Z867" s="2571"/>
    </row>
    <row r="868" spans="1:26" ht="16.5" customHeight="1">
      <c r="A868" s="2571"/>
      <c r="B868" s="2571"/>
      <c r="C868" s="2571"/>
      <c r="D868" s="73"/>
      <c r="E868" s="73"/>
      <c r="F868" s="2629"/>
      <c r="G868" s="2571"/>
      <c r="H868" s="2571"/>
      <c r="I868" s="2571"/>
      <c r="J868" s="2571"/>
      <c r="K868" s="2571"/>
      <c r="L868" s="2571"/>
      <c r="M868" s="2571"/>
      <c r="N868" s="2571"/>
      <c r="O868" s="2571"/>
      <c r="P868" s="2571"/>
      <c r="Q868" s="2571"/>
      <c r="R868" s="2571"/>
      <c r="S868" s="2571"/>
      <c r="T868" s="2571"/>
      <c r="U868" s="2571"/>
      <c r="V868" s="2571"/>
      <c r="W868" s="2571"/>
      <c r="X868" s="2571"/>
      <c r="Y868" s="2571"/>
      <c r="Z868" s="2571"/>
    </row>
    <row r="869" spans="1:26" ht="16.5" customHeight="1">
      <c r="A869" s="2571"/>
      <c r="B869" s="2571"/>
      <c r="C869" s="2571"/>
      <c r="D869" s="73"/>
      <c r="E869" s="73"/>
      <c r="F869" s="2629"/>
      <c r="G869" s="2571"/>
      <c r="H869" s="2571"/>
      <c r="I869" s="2571"/>
      <c r="J869" s="2571"/>
      <c r="K869" s="2571"/>
      <c r="L869" s="2571"/>
      <c r="M869" s="2571"/>
      <c r="N869" s="2571"/>
      <c r="O869" s="2571"/>
      <c r="P869" s="2571"/>
      <c r="Q869" s="2571"/>
      <c r="R869" s="2571"/>
      <c r="S869" s="2571"/>
      <c r="T869" s="2571"/>
      <c r="U869" s="2571"/>
      <c r="V869" s="2571"/>
      <c r="W869" s="2571"/>
      <c r="X869" s="2571"/>
      <c r="Y869" s="2571"/>
      <c r="Z869" s="2571"/>
    </row>
    <row r="870" spans="1:26" ht="16.5" customHeight="1">
      <c r="A870" s="2571"/>
      <c r="B870" s="2571"/>
      <c r="C870" s="2571"/>
      <c r="D870" s="73"/>
      <c r="E870" s="73"/>
      <c r="F870" s="2629"/>
      <c r="G870" s="2571"/>
      <c r="H870" s="2571"/>
      <c r="I870" s="2571"/>
      <c r="J870" s="2571"/>
      <c r="K870" s="2571"/>
      <c r="L870" s="2571"/>
      <c r="M870" s="2571"/>
      <c r="N870" s="2571"/>
      <c r="O870" s="2571"/>
      <c r="P870" s="2571"/>
      <c r="Q870" s="2571"/>
      <c r="R870" s="2571"/>
      <c r="S870" s="2571"/>
      <c r="T870" s="2571"/>
      <c r="U870" s="2571"/>
      <c r="V870" s="2571"/>
      <c r="W870" s="2571"/>
      <c r="X870" s="2571"/>
      <c r="Y870" s="2571"/>
      <c r="Z870" s="2571"/>
    </row>
    <row r="871" spans="1:26" ht="16.5" customHeight="1">
      <c r="A871" s="2571"/>
      <c r="B871" s="2571"/>
      <c r="C871" s="2571"/>
      <c r="D871" s="73"/>
      <c r="E871" s="73"/>
      <c r="F871" s="2629"/>
      <c r="G871" s="2571"/>
      <c r="H871" s="2571"/>
      <c r="I871" s="2571"/>
      <c r="J871" s="2571"/>
      <c r="K871" s="2571"/>
      <c r="L871" s="2571"/>
      <c r="M871" s="2571"/>
      <c r="N871" s="2571"/>
      <c r="O871" s="2571"/>
      <c r="P871" s="2571"/>
      <c r="Q871" s="2571"/>
      <c r="R871" s="2571"/>
      <c r="S871" s="2571"/>
      <c r="T871" s="2571"/>
      <c r="U871" s="2571"/>
      <c r="V871" s="2571"/>
      <c r="W871" s="2571"/>
      <c r="X871" s="2571"/>
      <c r="Y871" s="2571"/>
      <c r="Z871" s="2571"/>
    </row>
    <row r="872" spans="1:26" ht="16.5" customHeight="1">
      <c r="A872" s="2571"/>
      <c r="B872" s="2571"/>
      <c r="C872" s="2571"/>
      <c r="D872" s="73"/>
      <c r="E872" s="73"/>
      <c r="F872" s="2629"/>
      <c r="G872" s="2571"/>
      <c r="H872" s="2571"/>
      <c r="I872" s="2571"/>
      <c r="J872" s="2571"/>
      <c r="K872" s="2571"/>
      <c r="L872" s="2571"/>
      <c r="M872" s="2571"/>
      <c r="N872" s="2571"/>
      <c r="O872" s="2571"/>
      <c r="P872" s="2571"/>
      <c r="Q872" s="2571"/>
      <c r="R872" s="2571"/>
      <c r="S872" s="2571"/>
      <c r="T872" s="2571"/>
      <c r="U872" s="2571"/>
      <c r="V872" s="2571"/>
      <c r="W872" s="2571"/>
      <c r="X872" s="2571"/>
      <c r="Y872" s="2571"/>
      <c r="Z872" s="2571"/>
    </row>
    <row r="873" spans="1:26" ht="16.5" customHeight="1">
      <c r="A873" s="2571"/>
      <c r="B873" s="2571"/>
      <c r="C873" s="2571"/>
      <c r="D873" s="73"/>
      <c r="E873" s="73"/>
      <c r="F873" s="2629"/>
      <c r="G873" s="2571"/>
      <c r="H873" s="2571"/>
      <c r="I873" s="2571"/>
      <c r="J873" s="2571"/>
      <c r="K873" s="2571"/>
      <c r="L873" s="2571"/>
      <c r="M873" s="2571"/>
      <c r="N873" s="2571"/>
      <c r="O873" s="2571"/>
      <c r="P873" s="2571"/>
      <c r="Q873" s="2571"/>
      <c r="R873" s="2571"/>
      <c r="S873" s="2571"/>
      <c r="T873" s="2571"/>
      <c r="U873" s="2571"/>
      <c r="V873" s="2571"/>
      <c r="W873" s="2571"/>
      <c r="X873" s="2571"/>
      <c r="Y873" s="2571"/>
      <c r="Z873" s="2571"/>
    </row>
    <row r="874" spans="1:26" ht="16.5" customHeight="1">
      <c r="A874" s="2571"/>
      <c r="B874" s="2571"/>
      <c r="C874" s="2571"/>
      <c r="D874" s="73"/>
      <c r="E874" s="73"/>
      <c r="F874" s="2629"/>
      <c r="G874" s="2571"/>
      <c r="H874" s="2571"/>
      <c r="I874" s="2571"/>
      <c r="J874" s="2571"/>
      <c r="K874" s="2571"/>
      <c r="L874" s="2571"/>
      <c r="M874" s="2571"/>
      <c r="N874" s="2571"/>
      <c r="O874" s="2571"/>
      <c r="P874" s="2571"/>
      <c r="Q874" s="2571"/>
      <c r="R874" s="2571"/>
      <c r="S874" s="2571"/>
      <c r="T874" s="2571"/>
      <c r="U874" s="2571"/>
      <c r="V874" s="2571"/>
      <c r="W874" s="2571"/>
      <c r="X874" s="2571"/>
      <c r="Y874" s="2571"/>
      <c r="Z874" s="2571"/>
    </row>
    <row r="875" spans="1:26" ht="16.5" customHeight="1">
      <c r="A875" s="2571"/>
      <c r="B875" s="2571"/>
      <c r="C875" s="2571"/>
      <c r="D875" s="73"/>
      <c r="E875" s="73"/>
      <c r="F875" s="2629"/>
      <c r="G875" s="2571"/>
      <c r="H875" s="2571"/>
      <c r="I875" s="2571"/>
      <c r="J875" s="2571"/>
      <c r="K875" s="2571"/>
      <c r="L875" s="2571"/>
      <c r="M875" s="2571"/>
      <c r="N875" s="2571"/>
      <c r="O875" s="2571"/>
      <c r="P875" s="2571"/>
      <c r="Q875" s="2571"/>
      <c r="R875" s="2571"/>
      <c r="S875" s="2571"/>
      <c r="T875" s="2571"/>
      <c r="U875" s="2571"/>
      <c r="V875" s="2571"/>
      <c r="W875" s="2571"/>
      <c r="X875" s="2571"/>
      <c r="Y875" s="2571"/>
      <c r="Z875" s="2571"/>
    </row>
    <row r="876" spans="1:26" ht="16.5" customHeight="1">
      <c r="A876" s="2571"/>
      <c r="B876" s="2571"/>
      <c r="C876" s="2571"/>
      <c r="D876" s="73"/>
      <c r="E876" s="73"/>
      <c r="F876" s="2629"/>
      <c r="G876" s="2571"/>
      <c r="H876" s="2571"/>
      <c r="I876" s="2571"/>
      <c r="J876" s="2571"/>
      <c r="K876" s="2571"/>
      <c r="L876" s="2571"/>
      <c r="M876" s="2571"/>
      <c r="N876" s="2571"/>
      <c r="O876" s="2571"/>
      <c r="P876" s="2571"/>
      <c r="Q876" s="2571"/>
      <c r="R876" s="2571"/>
      <c r="S876" s="2571"/>
      <c r="T876" s="2571"/>
      <c r="U876" s="2571"/>
      <c r="V876" s="2571"/>
      <c r="W876" s="2571"/>
      <c r="X876" s="2571"/>
      <c r="Y876" s="2571"/>
      <c r="Z876" s="2571"/>
    </row>
    <row r="877" spans="1:26" ht="16.5" customHeight="1">
      <c r="A877" s="2571"/>
      <c r="B877" s="2571"/>
      <c r="C877" s="2571"/>
      <c r="D877" s="73"/>
      <c r="E877" s="73"/>
      <c r="F877" s="2629"/>
      <c r="G877" s="2571"/>
      <c r="H877" s="2571"/>
      <c r="I877" s="2571"/>
      <c r="J877" s="2571"/>
      <c r="K877" s="2571"/>
      <c r="L877" s="2571"/>
      <c r="M877" s="2571"/>
      <c r="N877" s="2571"/>
      <c r="O877" s="2571"/>
      <c r="P877" s="2571"/>
      <c r="Q877" s="2571"/>
      <c r="R877" s="2571"/>
      <c r="S877" s="2571"/>
      <c r="T877" s="2571"/>
      <c r="U877" s="2571"/>
      <c r="V877" s="2571"/>
      <c r="W877" s="2571"/>
      <c r="X877" s="2571"/>
      <c r="Y877" s="2571"/>
      <c r="Z877" s="2571"/>
    </row>
    <row r="878" spans="1:26" ht="16.5" customHeight="1">
      <c r="A878" s="2571"/>
      <c r="B878" s="2571"/>
      <c r="C878" s="2571"/>
      <c r="D878" s="73"/>
      <c r="E878" s="73"/>
      <c r="F878" s="2629"/>
      <c r="G878" s="2571"/>
      <c r="H878" s="2571"/>
      <c r="I878" s="2571"/>
      <c r="J878" s="2571"/>
      <c r="K878" s="2571"/>
      <c r="L878" s="2571"/>
      <c r="M878" s="2571"/>
      <c r="N878" s="2571"/>
      <c r="O878" s="2571"/>
      <c r="P878" s="2571"/>
      <c r="Q878" s="2571"/>
      <c r="R878" s="2571"/>
      <c r="S878" s="2571"/>
      <c r="T878" s="2571"/>
      <c r="U878" s="2571"/>
      <c r="V878" s="2571"/>
      <c r="W878" s="2571"/>
      <c r="X878" s="2571"/>
      <c r="Y878" s="2571"/>
      <c r="Z878" s="2571"/>
    </row>
    <row r="879" spans="1:26" ht="16.5" customHeight="1">
      <c r="A879" s="2571"/>
      <c r="B879" s="2571"/>
      <c r="C879" s="2571"/>
      <c r="D879" s="73"/>
      <c r="E879" s="73"/>
      <c r="F879" s="2629"/>
      <c r="G879" s="2571"/>
      <c r="H879" s="2571"/>
      <c r="I879" s="2571"/>
      <c r="J879" s="2571"/>
      <c r="K879" s="2571"/>
      <c r="L879" s="2571"/>
      <c r="M879" s="2571"/>
      <c r="N879" s="2571"/>
      <c r="O879" s="2571"/>
      <c r="P879" s="2571"/>
      <c r="Q879" s="2571"/>
      <c r="R879" s="2571"/>
      <c r="S879" s="2571"/>
      <c r="T879" s="2571"/>
      <c r="U879" s="2571"/>
      <c r="V879" s="2571"/>
      <c r="W879" s="2571"/>
      <c r="X879" s="2571"/>
      <c r="Y879" s="2571"/>
      <c r="Z879" s="2571"/>
    </row>
    <row r="880" spans="1:26" ht="16.5" customHeight="1">
      <c r="A880" s="2571"/>
      <c r="B880" s="2571"/>
      <c r="C880" s="2571"/>
      <c r="D880" s="73"/>
      <c r="E880" s="73"/>
      <c r="F880" s="2629"/>
      <c r="G880" s="2571"/>
      <c r="H880" s="2571"/>
      <c r="I880" s="2571"/>
      <c r="J880" s="2571"/>
      <c r="K880" s="2571"/>
      <c r="L880" s="2571"/>
      <c r="M880" s="2571"/>
      <c r="N880" s="2571"/>
      <c r="O880" s="2571"/>
      <c r="P880" s="2571"/>
      <c r="Q880" s="2571"/>
      <c r="R880" s="2571"/>
      <c r="S880" s="2571"/>
      <c r="T880" s="2571"/>
      <c r="U880" s="2571"/>
      <c r="V880" s="2571"/>
      <c r="W880" s="2571"/>
      <c r="X880" s="2571"/>
      <c r="Y880" s="2571"/>
      <c r="Z880" s="2571"/>
    </row>
    <row r="881" spans="1:26" ht="16.5" customHeight="1">
      <c r="A881" s="2571"/>
      <c r="B881" s="2571"/>
      <c r="C881" s="2571"/>
      <c r="D881" s="73"/>
      <c r="E881" s="73"/>
      <c r="F881" s="2629"/>
      <c r="G881" s="2571"/>
      <c r="H881" s="2571"/>
      <c r="I881" s="2571"/>
      <c r="J881" s="2571"/>
      <c r="K881" s="2571"/>
      <c r="L881" s="2571"/>
      <c r="M881" s="2571"/>
      <c r="N881" s="2571"/>
      <c r="O881" s="2571"/>
      <c r="P881" s="2571"/>
      <c r="Q881" s="2571"/>
      <c r="R881" s="2571"/>
      <c r="S881" s="2571"/>
      <c r="T881" s="2571"/>
      <c r="U881" s="2571"/>
      <c r="V881" s="2571"/>
      <c r="W881" s="2571"/>
      <c r="X881" s="2571"/>
      <c r="Y881" s="2571"/>
      <c r="Z881" s="2571"/>
    </row>
    <row r="882" spans="1:26" ht="16.5" customHeight="1">
      <c r="A882" s="2571"/>
      <c r="B882" s="2571"/>
      <c r="C882" s="2571"/>
      <c r="D882" s="73"/>
      <c r="E882" s="73"/>
      <c r="F882" s="2629"/>
      <c r="G882" s="2571"/>
      <c r="H882" s="2571"/>
      <c r="I882" s="2571"/>
      <c r="J882" s="2571"/>
      <c r="K882" s="2571"/>
      <c r="L882" s="2571"/>
      <c r="M882" s="2571"/>
      <c r="N882" s="2571"/>
      <c r="O882" s="2571"/>
      <c r="P882" s="2571"/>
      <c r="Q882" s="2571"/>
      <c r="R882" s="2571"/>
      <c r="S882" s="2571"/>
      <c r="T882" s="2571"/>
      <c r="U882" s="2571"/>
      <c r="V882" s="2571"/>
      <c r="W882" s="2571"/>
      <c r="X882" s="2571"/>
      <c r="Y882" s="2571"/>
      <c r="Z882" s="2571"/>
    </row>
    <row r="883" spans="1:26" ht="16.5" customHeight="1">
      <c r="A883" s="2571"/>
      <c r="B883" s="2571"/>
      <c r="C883" s="2571"/>
      <c r="D883" s="73"/>
      <c r="E883" s="73"/>
      <c r="F883" s="2629"/>
      <c r="G883" s="2571"/>
      <c r="H883" s="2571"/>
      <c r="I883" s="2571"/>
      <c r="J883" s="2571"/>
      <c r="K883" s="2571"/>
      <c r="L883" s="2571"/>
      <c r="M883" s="2571"/>
      <c r="N883" s="2571"/>
      <c r="O883" s="2571"/>
      <c r="P883" s="2571"/>
      <c r="Q883" s="2571"/>
      <c r="R883" s="2571"/>
      <c r="S883" s="2571"/>
      <c r="T883" s="2571"/>
      <c r="U883" s="2571"/>
      <c r="V883" s="2571"/>
      <c r="W883" s="2571"/>
      <c r="X883" s="2571"/>
      <c r="Y883" s="2571"/>
      <c r="Z883" s="2571"/>
    </row>
    <row r="884" spans="1:26" ht="16.5" customHeight="1">
      <c r="A884" s="2571"/>
      <c r="B884" s="2571"/>
      <c r="C884" s="2571"/>
      <c r="D884" s="73"/>
      <c r="E884" s="73"/>
      <c r="F884" s="2629"/>
      <c r="G884" s="2571"/>
      <c r="H884" s="2571"/>
      <c r="I884" s="2571"/>
      <c r="J884" s="2571"/>
      <c r="K884" s="2571"/>
      <c r="L884" s="2571"/>
      <c r="M884" s="2571"/>
      <c r="N884" s="2571"/>
      <c r="O884" s="2571"/>
      <c r="P884" s="2571"/>
      <c r="Q884" s="2571"/>
      <c r="R884" s="2571"/>
      <c r="S884" s="2571"/>
      <c r="T884" s="2571"/>
      <c r="U884" s="2571"/>
      <c r="V884" s="2571"/>
      <c r="W884" s="2571"/>
      <c r="X884" s="2571"/>
      <c r="Y884" s="2571"/>
      <c r="Z884" s="2571"/>
    </row>
    <row r="885" spans="1:26" ht="16.5" customHeight="1">
      <c r="A885" s="2571"/>
      <c r="B885" s="2571"/>
      <c r="C885" s="2571"/>
      <c r="D885" s="73"/>
      <c r="E885" s="73"/>
      <c r="F885" s="2629"/>
      <c r="G885" s="2571"/>
      <c r="H885" s="2571"/>
      <c r="I885" s="2571"/>
      <c r="J885" s="2571"/>
      <c r="K885" s="2571"/>
      <c r="L885" s="2571"/>
      <c r="M885" s="2571"/>
      <c r="N885" s="2571"/>
      <c r="O885" s="2571"/>
      <c r="P885" s="2571"/>
      <c r="Q885" s="2571"/>
      <c r="R885" s="2571"/>
      <c r="S885" s="2571"/>
      <c r="T885" s="2571"/>
      <c r="U885" s="2571"/>
      <c r="V885" s="2571"/>
      <c r="W885" s="2571"/>
      <c r="X885" s="2571"/>
      <c r="Y885" s="2571"/>
      <c r="Z885" s="2571"/>
    </row>
    <row r="886" spans="1:26" ht="16.5" customHeight="1">
      <c r="A886" s="2571"/>
      <c r="B886" s="2571"/>
      <c r="C886" s="2571"/>
      <c r="D886" s="73"/>
      <c r="E886" s="73"/>
      <c r="F886" s="2629"/>
      <c r="G886" s="2571"/>
      <c r="H886" s="2571"/>
      <c r="I886" s="2571"/>
      <c r="J886" s="2571"/>
      <c r="K886" s="2571"/>
      <c r="L886" s="2571"/>
      <c r="M886" s="2571"/>
      <c r="N886" s="2571"/>
      <c r="O886" s="2571"/>
      <c r="P886" s="2571"/>
      <c r="Q886" s="2571"/>
      <c r="R886" s="2571"/>
      <c r="S886" s="2571"/>
      <c r="T886" s="2571"/>
      <c r="U886" s="2571"/>
      <c r="V886" s="2571"/>
      <c r="W886" s="2571"/>
      <c r="X886" s="2571"/>
      <c r="Y886" s="2571"/>
      <c r="Z886" s="2571"/>
    </row>
    <row r="887" spans="1:26" ht="16.5" customHeight="1">
      <c r="A887" s="2571"/>
      <c r="B887" s="2571"/>
      <c r="C887" s="2571"/>
      <c r="D887" s="73"/>
      <c r="E887" s="73"/>
      <c r="F887" s="2629"/>
      <c r="G887" s="2571"/>
      <c r="H887" s="2571"/>
      <c r="I887" s="2571"/>
      <c r="J887" s="2571"/>
      <c r="K887" s="2571"/>
      <c r="L887" s="2571"/>
      <c r="M887" s="2571"/>
      <c r="N887" s="2571"/>
      <c r="O887" s="2571"/>
      <c r="P887" s="2571"/>
      <c r="Q887" s="2571"/>
      <c r="R887" s="2571"/>
      <c r="S887" s="2571"/>
      <c r="T887" s="2571"/>
      <c r="U887" s="2571"/>
      <c r="V887" s="2571"/>
      <c r="W887" s="2571"/>
      <c r="X887" s="2571"/>
      <c r="Y887" s="2571"/>
      <c r="Z887" s="2571"/>
    </row>
    <row r="888" spans="1:26" ht="16.5" customHeight="1">
      <c r="A888" s="2571"/>
      <c r="B888" s="2571"/>
      <c r="C888" s="2571"/>
      <c r="D888" s="73"/>
      <c r="E888" s="73"/>
      <c r="F888" s="2629"/>
      <c r="G888" s="2571"/>
      <c r="H888" s="2571"/>
      <c r="I888" s="2571"/>
      <c r="J888" s="2571"/>
      <c r="K888" s="2571"/>
      <c r="L888" s="2571"/>
      <c r="M888" s="2571"/>
      <c r="N888" s="2571"/>
      <c r="O888" s="2571"/>
      <c r="P888" s="2571"/>
      <c r="Q888" s="2571"/>
      <c r="R888" s="2571"/>
      <c r="S888" s="2571"/>
      <c r="T888" s="2571"/>
      <c r="U888" s="2571"/>
      <c r="V888" s="2571"/>
      <c r="W888" s="2571"/>
      <c r="X888" s="2571"/>
      <c r="Y888" s="2571"/>
      <c r="Z888" s="2571"/>
    </row>
    <row r="889" spans="1:26" ht="16.5" customHeight="1">
      <c r="A889" s="2571"/>
      <c r="B889" s="2571"/>
      <c r="C889" s="2571"/>
      <c r="D889" s="73"/>
      <c r="E889" s="73"/>
      <c r="F889" s="2629"/>
      <c r="G889" s="2571"/>
      <c r="H889" s="2571"/>
      <c r="I889" s="2571"/>
      <c r="J889" s="2571"/>
      <c r="K889" s="2571"/>
      <c r="L889" s="2571"/>
      <c r="M889" s="2571"/>
      <c r="N889" s="2571"/>
      <c r="O889" s="2571"/>
      <c r="P889" s="2571"/>
      <c r="Q889" s="2571"/>
      <c r="R889" s="2571"/>
      <c r="S889" s="2571"/>
      <c r="T889" s="2571"/>
      <c r="U889" s="2571"/>
      <c r="V889" s="2571"/>
      <c r="W889" s="2571"/>
      <c r="X889" s="2571"/>
      <c r="Y889" s="2571"/>
      <c r="Z889" s="2571"/>
    </row>
    <row r="890" spans="1:26" ht="16.5" customHeight="1">
      <c r="A890" s="2571"/>
      <c r="B890" s="2571"/>
      <c r="C890" s="2571"/>
      <c r="D890" s="73"/>
      <c r="E890" s="73"/>
      <c r="F890" s="2629"/>
      <c r="G890" s="2571"/>
      <c r="H890" s="2571"/>
      <c r="I890" s="2571"/>
      <c r="J890" s="2571"/>
      <c r="K890" s="2571"/>
      <c r="L890" s="2571"/>
      <c r="M890" s="2571"/>
      <c r="N890" s="2571"/>
      <c r="O890" s="2571"/>
      <c r="P890" s="2571"/>
      <c r="Q890" s="2571"/>
      <c r="R890" s="2571"/>
      <c r="S890" s="2571"/>
      <c r="T890" s="2571"/>
      <c r="U890" s="2571"/>
      <c r="V890" s="2571"/>
      <c r="W890" s="2571"/>
      <c r="X890" s="2571"/>
      <c r="Y890" s="2571"/>
      <c r="Z890" s="2571"/>
    </row>
    <row r="891" spans="1:26" ht="16.5" customHeight="1">
      <c r="A891" s="2571"/>
      <c r="B891" s="2571"/>
      <c r="C891" s="2571"/>
      <c r="D891" s="73"/>
      <c r="E891" s="73"/>
      <c r="F891" s="2629"/>
      <c r="G891" s="2571"/>
      <c r="H891" s="2571"/>
      <c r="I891" s="2571"/>
      <c r="J891" s="2571"/>
      <c r="K891" s="2571"/>
      <c r="L891" s="2571"/>
      <c r="M891" s="2571"/>
      <c r="N891" s="2571"/>
      <c r="O891" s="2571"/>
      <c r="P891" s="2571"/>
      <c r="Q891" s="2571"/>
      <c r="R891" s="2571"/>
      <c r="S891" s="2571"/>
      <c r="T891" s="2571"/>
      <c r="U891" s="2571"/>
      <c r="V891" s="2571"/>
      <c r="W891" s="2571"/>
      <c r="X891" s="2571"/>
      <c r="Y891" s="2571"/>
      <c r="Z891" s="2571"/>
    </row>
    <row r="892" spans="1:26" ht="16.5" customHeight="1">
      <c r="A892" s="2571"/>
      <c r="B892" s="2571"/>
      <c r="C892" s="2571"/>
      <c r="D892" s="73"/>
      <c r="E892" s="73"/>
      <c r="F892" s="2629"/>
      <c r="G892" s="2571"/>
      <c r="H892" s="2571"/>
      <c r="I892" s="2571"/>
      <c r="J892" s="2571"/>
      <c r="K892" s="2571"/>
      <c r="L892" s="2571"/>
      <c r="M892" s="2571"/>
      <c r="N892" s="2571"/>
      <c r="O892" s="2571"/>
      <c r="P892" s="2571"/>
      <c r="Q892" s="2571"/>
      <c r="R892" s="2571"/>
      <c r="S892" s="2571"/>
      <c r="T892" s="2571"/>
      <c r="U892" s="2571"/>
      <c r="V892" s="2571"/>
      <c r="W892" s="2571"/>
      <c r="X892" s="2571"/>
      <c r="Y892" s="2571"/>
      <c r="Z892" s="2571"/>
    </row>
    <row r="893" spans="1:26" ht="16.5" customHeight="1">
      <c r="A893" s="2571"/>
      <c r="B893" s="2571"/>
      <c r="C893" s="2571"/>
      <c r="D893" s="73"/>
      <c r="E893" s="73"/>
      <c r="F893" s="2629"/>
      <c r="G893" s="2571"/>
      <c r="H893" s="2571"/>
      <c r="I893" s="2571"/>
      <c r="J893" s="2571"/>
      <c r="K893" s="2571"/>
      <c r="L893" s="2571"/>
      <c r="M893" s="2571"/>
      <c r="N893" s="2571"/>
      <c r="O893" s="2571"/>
      <c r="P893" s="2571"/>
      <c r="Q893" s="2571"/>
      <c r="R893" s="2571"/>
      <c r="S893" s="2571"/>
      <c r="T893" s="2571"/>
      <c r="U893" s="2571"/>
      <c r="V893" s="2571"/>
      <c r="W893" s="2571"/>
      <c r="X893" s="2571"/>
      <c r="Y893" s="2571"/>
      <c r="Z893" s="2571"/>
    </row>
    <row r="894" spans="1:26" ht="16.5" customHeight="1">
      <c r="A894" s="2571"/>
      <c r="B894" s="2571"/>
      <c r="C894" s="2571"/>
      <c r="D894" s="73"/>
      <c r="E894" s="73"/>
      <c r="F894" s="2629"/>
      <c r="G894" s="2571"/>
      <c r="H894" s="2571"/>
      <c r="I894" s="2571"/>
      <c r="J894" s="2571"/>
      <c r="K894" s="2571"/>
      <c r="L894" s="2571"/>
      <c r="M894" s="2571"/>
      <c r="N894" s="2571"/>
      <c r="O894" s="2571"/>
      <c r="P894" s="2571"/>
      <c r="Q894" s="2571"/>
      <c r="R894" s="2571"/>
      <c r="S894" s="2571"/>
      <c r="T894" s="2571"/>
      <c r="U894" s="2571"/>
      <c r="V894" s="2571"/>
      <c r="W894" s="2571"/>
      <c r="X894" s="2571"/>
      <c r="Y894" s="2571"/>
      <c r="Z894" s="2571"/>
    </row>
    <row r="895" spans="1:26" ht="16.5" customHeight="1">
      <c r="A895" s="2571"/>
      <c r="B895" s="2571"/>
      <c r="C895" s="2571"/>
      <c r="D895" s="73"/>
      <c r="E895" s="73"/>
      <c r="F895" s="2629"/>
      <c r="G895" s="2571"/>
      <c r="H895" s="2571"/>
      <c r="I895" s="2571"/>
      <c r="J895" s="2571"/>
      <c r="K895" s="2571"/>
      <c r="L895" s="2571"/>
      <c r="M895" s="2571"/>
      <c r="N895" s="2571"/>
      <c r="O895" s="2571"/>
      <c r="P895" s="2571"/>
      <c r="Q895" s="2571"/>
      <c r="R895" s="2571"/>
      <c r="S895" s="2571"/>
      <c r="T895" s="2571"/>
      <c r="U895" s="2571"/>
      <c r="V895" s="2571"/>
      <c r="W895" s="2571"/>
      <c r="X895" s="2571"/>
      <c r="Y895" s="2571"/>
      <c r="Z895" s="2571"/>
    </row>
    <row r="896" spans="1:26" ht="16.5" customHeight="1">
      <c r="A896" s="2571"/>
      <c r="B896" s="2571"/>
      <c r="C896" s="2571"/>
      <c r="D896" s="73"/>
      <c r="E896" s="73"/>
      <c r="F896" s="2629"/>
      <c r="G896" s="2571"/>
      <c r="H896" s="2571"/>
      <c r="I896" s="2571"/>
      <c r="J896" s="2571"/>
      <c r="K896" s="2571"/>
      <c r="L896" s="2571"/>
      <c r="M896" s="2571"/>
      <c r="N896" s="2571"/>
      <c r="O896" s="2571"/>
      <c r="P896" s="2571"/>
      <c r="Q896" s="2571"/>
      <c r="R896" s="2571"/>
      <c r="S896" s="2571"/>
      <c r="T896" s="2571"/>
      <c r="U896" s="2571"/>
      <c r="V896" s="2571"/>
      <c r="W896" s="2571"/>
      <c r="X896" s="2571"/>
      <c r="Y896" s="2571"/>
      <c r="Z896" s="2571"/>
    </row>
    <row r="897" spans="1:26" ht="16.5" customHeight="1">
      <c r="A897" s="2571"/>
      <c r="B897" s="2571"/>
      <c r="C897" s="2571"/>
      <c r="D897" s="73"/>
      <c r="E897" s="73"/>
      <c r="F897" s="2629"/>
      <c r="G897" s="2571"/>
      <c r="H897" s="2571"/>
      <c r="I897" s="2571"/>
      <c r="J897" s="2571"/>
      <c r="K897" s="2571"/>
      <c r="L897" s="2571"/>
      <c r="M897" s="2571"/>
      <c r="N897" s="2571"/>
      <c r="O897" s="2571"/>
      <c r="P897" s="2571"/>
      <c r="Q897" s="2571"/>
      <c r="R897" s="2571"/>
      <c r="S897" s="2571"/>
      <c r="T897" s="2571"/>
      <c r="U897" s="2571"/>
      <c r="V897" s="2571"/>
      <c r="W897" s="2571"/>
      <c r="X897" s="2571"/>
      <c r="Y897" s="2571"/>
      <c r="Z897" s="2571"/>
    </row>
    <row r="898" spans="1:26" ht="16.5" customHeight="1">
      <c r="A898" s="2571"/>
      <c r="B898" s="2571"/>
      <c r="C898" s="2571"/>
      <c r="D898" s="73"/>
      <c r="E898" s="73"/>
      <c r="F898" s="2629"/>
      <c r="G898" s="2571"/>
      <c r="H898" s="2571"/>
      <c r="I898" s="2571"/>
      <c r="J898" s="2571"/>
      <c r="K898" s="2571"/>
      <c r="L898" s="2571"/>
      <c r="M898" s="2571"/>
      <c r="N898" s="2571"/>
      <c r="O898" s="2571"/>
      <c r="P898" s="2571"/>
      <c r="Q898" s="2571"/>
      <c r="R898" s="2571"/>
      <c r="S898" s="2571"/>
      <c r="T898" s="2571"/>
      <c r="U898" s="2571"/>
      <c r="V898" s="2571"/>
      <c r="W898" s="2571"/>
      <c r="X898" s="2571"/>
      <c r="Y898" s="2571"/>
      <c r="Z898" s="2571"/>
    </row>
    <row r="899" spans="1:26" ht="16.5" customHeight="1">
      <c r="A899" s="2571"/>
      <c r="B899" s="2571"/>
      <c r="C899" s="2571"/>
      <c r="D899" s="73"/>
      <c r="E899" s="73"/>
      <c r="F899" s="2629"/>
      <c r="G899" s="2571"/>
      <c r="H899" s="2571"/>
      <c r="I899" s="2571"/>
      <c r="J899" s="2571"/>
      <c r="K899" s="2571"/>
      <c r="L899" s="2571"/>
      <c r="M899" s="2571"/>
      <c r="N899" s="2571"/>
      <c r="O899" s="2571"/>
      <c r="P899" s="2571"/>
      <c r="Q899" s="2571"/>
      <c r="R899" s="2571"/>
      <c r="S899" s="2571"/>
      <c r="T899" s="2571"/>
      <c r="U899" s="2571"/>
      <c r="V899" s="2571"/>
      <c r="W899" s="2571"/>
      <c r="X899" s="2571"/>
      <c r="Y899" s="2571"/>
      <c r="Z899" s="2571"/>
    </row>
    <row r="900" spans="1:26" ht="16.5" customHeight="1">
      <c r="A900" s="2571"/>
      <c r="B900" s="2571"/>
      <c r="C900" s="2571"/>
      <c r="D900" s="73"/>
      <c r="E900" s="73"/>
      <c r="F900" s="2629"/>
      <c r="G900" s="2571"/>
      <c r="H900" s="2571"/>
      <c r="I900" s="2571"/>
      <c r="J900" s="2571"/>
      <c r="K900" s="2571"/>
      <c r="L900" s="2571"/>
      <c r="M900" s="2571"/>
      <c r="N900" s="2571"/>
      <c r="O900" s="2571"/>
      <c r="P900" s="2571"/>
      <c r="Q900" s="2571"/>
      <c r="R900" s="2571"/>
      <c r="S900" s="2571"/>
      <c r="T900" s="2571"/>
      <c r="U900" s="2571"/>
      <c r="V900" s="2571"/>
      <c r="W900" s="2571"/>
      <c r="X900" s="2571"/>
      <c r="Y900" s="2571"/>
      <c r="Z900" s="2571"/>
    </row>
    <row r="901" spans="1:26" ht="16.5" customHeight="1">
      <c r="A901" s="2571"/>
      <c r="B901" s="2571"/>
      <c r="C901" s="2571"/>
      <c r="D901" s="73"/>
      <c r="E901" s="73"/>
      <c r="F901" s="2629"/>
      <c r="G901" s="2571"/>
      <c r="H901" s="2571"/>
      <c r="I901" s="2571"/>
      <c r="J901" s="2571"/>
      <c r="K901" s="2571"/>
      <c r="L901" s="2571"/>
      <c r="M901" s="2571"/>
      <c r="N901" s="2571"/>
      <c r="O901" s="2571"/>
      <c r="P901" s="2571"/>
      <c r="Q901" s="2571"/>
      <c r="R901" s="2571"/>
      <c r="S901" s="2571"/>
      <c r="T901" s="2571"/>
      <c r="U901" s="2571"/>
      <c r="V901" s="2571"/>
      <c r="W901" s="2571"/>
      <c r="X901" s="2571"/>
      <c r="Y901" s="2571"/>
      <c r="Z901" s="2571"/>
    </row>
    <row r="902" spans="1:26" ht="16.5" customHeight="1">
      <c r="A902" s="2571"/>
      <c r="B902" s="2571"/>
      <c r="C902" s="2571"/>
      <c r="D902" s="73"/>
      <c r="E902" s="73"/>
      <c r="F902" s="2629"/>
      <c r="G902" s="2571"/>
      <c r="H902" s="2571"/>
      <c r="I902" s="2571"/>
      <c r="J902" s="2571"/>
      <c r="K902" s="2571"/>
      <c r="L902" s="2571"/>
      <c r="M902" s="2571"/>
      <c r="N902" s="2571"/>
      <c r="O902" s="2571"/>
      <c r="P902" s="2571"/>
      <c r="Q902" s="2571"/>
      <c r="R902" s="2571"/>
      <c r="S902" s="2571"/>
      <c r="T902" s="2571"/>
      <c r="U902" s="2571"/>
      <c r="V902" s="2571"/>
      <c r="W902" s="2571"/>
      <c r="X902" s="2571"/>
      <c r="Y902" s="2571"/>
      <c r="Z902" s="2571"/>
    </row>
    <row r="903" spans="1:26" ht="16.5" customHeight="1">
      <c r="A903" s="2571"/>
      <c r="B903" s="2571"/>
      <c r="C903" s="2571"/>
      <c r="D903" s="73"/>
      <c r="E903" s="73"/>
      <c r="F903" s="2629"/>
      <c r="G903" s="2571"/>
      <c r="H903" s="2571"/>
      <c r="I903" s="2571"/>
      <c r="J903" s="2571"/>
      <c r="K903" s="2571"/>
      <c r="L903" s="2571"/>
      <c r="M903" s="2571"/>
      <c r="N903" s="2571"/>
      <c r="O903" s="2571"/>
      <c r="P903" s="2571"/>
      <c r="Q903" s="2571"/>
      <c r="R903" s="2571"/>
      <c r="S903" s="2571"/>
      <c r="T903" s="2571"/>
      <c r="U903" s="2571"/>
      <c r="V903" s="2571"/>
      <c r="W903" s="2571"/>
      <c r="X903" s="2571"/>
      <c r="Y903" s="2571"/>
      <c r="Z903" s="2571"/>
    </row>
    <row r="904" spans="1:26" ht="16.5" customHeight="1">
      <c r="A904" s="2571"/>
      <c r="B904" s="2571"/>
      <c r="C904" s="2571"/>
      <c r="D904" s="73"/>
      <c r="E904" s="73"/>
      <c r="F904" s="2629"/>
      <c r="G904" s="2571"/>
      <c r="H904" s="2571"/>
      <c r="I904" s="2571"/>
      <c r="J904" s="2571"/>
      <c r="K904" s="2571"/>
      <c r="L904" s="2571"/>
      <c r="M904" s="2571"/>
      <c r="N904" s="2571"/>
      <c r="O904" s="2571"/>
      <c r="P904" s="2571"/>
      <c r="Q904" s="2571"/>
      <c r="R904" s="2571"/>
      <c r="S904" s="2571"/>
      <c r="T904" s="2571"/>
      <c r="U904" s="2571"/>
      <c r="V904" s="2571"/>
      <c r="W904" s="2571"/>
      <c r="X904" s="2571"/>
      <c r="Y904" s="2571"/>
      <c r="Z904" s="2571"/>
    </row>
    <row r="905" spans="1:26" ht="16.5" customHeight="1">
      <c r="A905" s="2571"/>
      <c r="B905" s="2571"/>
      <c r="C905" s="2571"/>
      <c r="D905" s="73"/>
      <c r="E905" s="73"/>
      <c r="F905" s="2629"/>
      <c r="G905" s="2571"/>
      <c r="H905" s="2571"/>
      <c r="I905" s="2571"/>
      <c r="J905" s="2571"/>
      <c r="K905" s="2571"/>
      <c r="L905" s="2571"/>
      <c r="M905" s="2571"/>
      <c r="N905" s="2571"/>
      <c r="O905" s="2571"/>
      <c r="P905" s="2571"/>
      <c r="Q905" s="2571"/>
      <c r="R905" s="2571"/>
      <c r="S905" s="2571"/>
      <c r="T905" s="2571"/>
      <c r="U905" s="2571"/>
      <c r="V905" s="2571"/>
      <c r="W905" s="2571"/>
      <c r="X905" s="2571"/>
      <c r="Y905" s="2571"/>
      <c r="Z905" s="2571"/>
    </row>
    <row r="906" spans="1:26" ht="16.5" customHeight="1">
      <c r="A906" s="2571"/>
      <c r="B906" s="2571"/>
      <c r="C906" s="2571"/>
      <c r="D906" s="73"/>
      <c r="E906" s="73"/>
      <c r="F906" s="2629"/>
      <c r="G906" s="2571"/>
      <c r="H906" s="2571"/>
      <c r="I906" s="2571"/>
      <c r="J906" s="2571"/>
      <c r="K906" s="2571"/>
      <c r="L906" s="2571"/>
      <c r="M906" s="2571"/>
      <c r="N906" s="2571"/>
      <c r="O906" s="2571"/>
      <c r="P906" s="2571"/>
      <c r="Q906" s="2571"/>
      <c r="R906" s="2571"/>
      <c r="S906" s="2571"/>
      <c r="T906" s="2571"/>
      <c r="U906" s="2571"/>
      <c r="V906" s="2571"/>
      <c r="W906" s="2571"/>
      <c r="X906" s="2571"/>
      <c r="Y906" s="2571"/>
      <c r="Z906" s="2571"/>
    </row>
    <row r="907" spans="1:26" ht="16.5" customHeight="1">
      <c r="A907" s="2571"/>
      <c r="B907" s="2571"/>
      <c r="C907" s="2571"/>
      <c r="D907" s="73"/>
      <c r="E907" s="73"/>
      <c r="F907" s="2629"/>
      <c r="G907" s="2571"/>
      <c r="H907" s="2571"/>
      <c r="I907" s="2571"/>
      <c r="J907" s="2571"/>
      <c r="K907" s="2571"/>
      <c r="L907" s="2571"/>
      <c r="M907" s="2571"/>
      <c r="N907" s="2571"/>
      <c r="O907" s="2571"/>
      <c r="P907" s="2571"/>
      <c r="Q907" s="2571"/>
      <c r="R907" s="2571"/>
      <c r="S907" s="2571"/>
      <c r="T907" s="2571"/>
      <c r="U907" s="2571"/>
      <c r="V907" s="2571"/>
      <c r="W907" s="2571"/>
      <c r="X907" s="2571"/>
      <c r="Y907" s="2571"/>
      <c r="Z907" s="2571"/>
    </row>
    <row r="908" spans="1:26" ht="16.5" customHeight="1">
      <c r="A908" s="2571"/>
      <c r="B908" s="2571"/>
      <c r="C908" s="2571"/>
      <c r="D908" s="73"/>
      <c r="E908" s="73"/>
      <c r="F908" s="2629"/>
      <c r="G908" s="2571"/>
      <c r="H908" s="2571"/>
      <c r="I908" s="2571"/>
      <c r="J908" s="2571"/>
      <c r="K908" s="2571"/>
      <c r="L908" s="2571"/>
      <c r="M908" s="2571"/>
      <c r="N908" s="2571"/>
      <c r="O908" s="2571"/>
      <c r="P908" s="2571"/>
      <c r="Q908" s="2571"/>
      <c r="R908" s="2571"/>
      <c r="S908" s="2571"/>
      <c r="T908" s="2571"/>
      <c r="U908" s="2571"/>
      <c r="V908" s="2571"/>
      <c r="W908" s="2571"/>
      <c r="X908" s="2571"/>
      <c r="Y908" s="2571"/>
      <c r="Z908" s="2571"/>
    </row>
    <row r="909" spans="1:26" ht="16.5" customHeight="1">
      <c r="A909" s="2571"/>
      <c r="B909" s="2571"/>
      <c r="C909" s="2571"/>
      <c r="D909" s="73"/>
      <c r="E909" s="73"/>
      <c r="F909" s="2629"/>
      <c r="G909" s="2571"/>
      <c r="H909" s="2571"/>
      <c r="I909" s="2571"/>
      <c r="J909" s="2571"/>
      <c r="K909" s="2571"/>
      <c r="L909" s="2571"/>
      <c r="M909" s="2571"/>
      <c r="N909" s="2571"/>
      <c r="O909" s="2571"/>
      <c r="P909" s="2571"/>
      <c r="Q909" s="2571"/>
      <c r="R909" s="2571"/>
      <c r="S909" s="2571"/>
      <c r="T909" s="2571"/>
      <c r="U909" s="2571"/>
      <c r="V909" s="2571"/>
      <c r="W909" s="2571"/>
      <c r="X909" s="2571"/>
      <c r="Y909" s="2571"/>
      <c r="Z909" s="2571"/>
    </row>
    <row r="910" spans="1:26" ht="16.5" customHeight="1">
      <c r="A910" s="2571"/>
      <c r="B910" s="2571"/>
      <c r="C910" s="2571"/>
      <c r="D910" s="73"/>
      <c r="E910" s="73"/>
      <c r="F910" s="2629"/>
      <c r="G910" s="2571"/>
      <c r="H910" s="2571"/>
      <c r="I910" s="2571"/>
      <c r="J910" s="2571"/>
      <c r="K910" s="2571"/>
      <c r="L910" s="2571"/>
      <c r="M910" s="2571"/>
      <c r="N910" s="2571"/>
      <c r="O910" s="2571"/>
      <c r="P910" s="2571"/>
      <c r="Q910" s="2571"/>
      <c r="R910" s="2571"/>
      <c r="S910" s="2571"/>
      <c r="T910" s="2571"/>
      <c r="U910" s="2571"/>
      <c r="V910" s="2571"/>
      <c r="W910" s="2571"/>
      <c r="X910" s="2571"/>
      <c r="Y910" s="2571"/>
      <c r="Z910" s="2571"/>
    </row>
    <row r="911" spans="1:26" ht="16.5" customHeight="1">
      <c r="A911" s="2571"/>
      <c r="B911" s="2571"/>
      <c r="C911" s="2571"/>
      <c r="D911" s="73"/>
      <c r="E911" s="73"/>
      <c r="F911" s="2629"/>
      <c r="G911" s="2571"/>
      <c r="H911" s="2571"/>
      <c r="I911" s="2571"/>
      <c r="J911" s="2571"/>
      <c r="K911" s="2571"/>
      <c r="L911" s="2571"/>
      <c r="M911" s="2571"/>
      <c r="N911" s="2571"/>
      <c r="O911" s="2571"/>
      <c r="P911" s="2571"/>
      <c r="Q911" s="2571"/>
      <c r="R911" s="2571"/>
      <c r="S911" s="2571"/>
      <c r="T911" s="2571"/>
      <c r="U911" s="2571"/>
      <c r="V911" s="2571"/>
      <c r="W911" s="2571"/>
      <c r="X911" s="2571"/>
      <c r="Y911" s="2571"/>
      <c r="Z911" s="2571"/>
    </row>
    <row r="912" spans="1:26" ht="16.5" customHeight="1">
      <c r="A912" s="2571"/>
      <c r="B912" s="2571"/>
      <c r="C912" s="2571"/>
      <c r="D912" s="73"/>
      <c r="E912" s="73"/>
      <c r="F912" s="2629"/>
      <c r="G912" s="2571"/>
      <c r="H912" s="2571"/>
      <c r="I912" s="2571"/>
      <c r="J912" s="2571"/>
      <c r="K912" s="2571"/>
      <c r="L912" s="2571"/>
      <c r="M912" s="2571"/>
      <c r="N912" s="2571"/>
      <c r="O912" s="2571"/>
      <c r="P912" s="2571"/>
      <c r="Q912" s="2571"/>
      <c r="R912" s="2571"/>
      <c r="S912" s="2571"/>
      <c r="T912" s="2571"/>
      <c r="U912" s="2571"/>
      <c r="V912" s="2571"/>
      <c r="W912" s="2571"/>
      <c r="X912" s="2571"/>
      <c r="Y912" s="2571"/>
      <c r="Z912" s="2571"/>
    </row>
    <row r="913" spans="1:26" ht="16.5" customHeight="1">
      <c r="A913" s="2571"/>
      <c r="B913" s="2571"/>
      <c r="C913" s="2571"/>
      <c r="D913" s="73"/>
      <c r="E913" s="73"/>
      <c r="F913" s="2629"/>
      <c r="G913" s="2571"/>
      <c r="H913" s="2571"/>
      <c r="I913" s="2571"/>
      <c r="J913" s="2571"/>
      <c r="K913" s="2571"/>
      <c r="L913" s="2571"/>
      <c r="M913" s="2571"/>
      <c r="N913" s="2571"/>
      <c r="O913" s="2571"/>
      <c r="P913" s="2571"/>
      <c r="Q913" s="2571"/>
      <c r="R913" s="2571"/>
      <c r="S913" s="2571"/>
      <c r="T913" s="2571"/>
      <c r="U913" s="2571"/>
      <c r="V913" s="2571"/>
      <c r="W913" s="2571"/>
      <c r="X913" s="2571"/>
      <c r="Y913" s="2571"/>
      <c r="Z913" s="2571"/>
    </row>
    <row r="914" spans="1:26" ht="16.5" customHeight="1">
      <c r="A914" s="2571"/>
      <c r="B914" s="2571"/>
      <c r="C914" s="2571"/>
      <c r="D914" s="73"/>
      <c r="E914" s="73"/>
      <c r="F914" s="2629"/>
      <c r="G914" s="2571"/>
      <c r="H914" s="2571"/>
      <c r="I914" s="2571"/>
      <c r="J914" s="2571"/>
      <c r="K914" s="2571"/>
      <c r="L914" s="2571"/>
      <c r="M914" s="2571"/>
      <c r="N914" s="2571"/>
      <c r="O914" s="2571"/>
      <c r="P914" s="2571"/>
      <c r="Q914" s="2571"/>
      <c r="R914" s="2571"/>
      <c r="S914" s="2571"/>
      <c r="T914" s="2571"/>
      <c r="U914" s="2571"/>
      <c r="V914" s="2571"/>
      <c r="W914" s="2571"/>
      <c r="X914" s="2571"/>
      <c r="Y914" s="2571"/>
      <c r="Z914" s="2571"/>
    </row>
    <row r="915" spans="1:26" ht="16.5" customHeight="1">
      <c r="A915" s="2571"/>
      <c r="B915" s="2571"/>
      <c r="C915" s="2571"/>
      <c r="D915" s="73"/>
      <c r="E915" s="73"/>
      <c r="F915" s="2629"/>
      <c r="G915" s="2571"/>
      <c r="H915" s="2571"/>
      <c r="I915" s="2571"/>
      <c r="J915" s="2571"/>
      <c r="K915" s="2571"/>
      <c r="L915" s="2571"/>
      <c r="M915" s="2571"/>
      <c r="N915" s="2571"/>
      <c r="O915" s="2571"/>
      <c r="P915" s="2571"/>
      <c r="Q915" s="2571"/>
      <c r="R915" s="2571"/>
      <c r="S915" s="2571"/>
      <c r="T915" s="2571"/>
      <c r="U915" s="2571"/>
      <c r="V915" s="2571"/>
      <c r="W915" s="2571"/>
      <c r="X915" s="2571"/>
      <c r="Y915" s="2571"/>
      <c r="Z915" s="2571"/>
    </row>
    <row r="916" spans="1:26" ht="16.5" customHeight="1">
      <c r="A916" s="2571"/>
      <c r="B916" s="2571"/>
      <c r="C916" s="2571"/>
      <c r="D916" s="73"/>
      <c r="E916" s="73"/>
      <c r="F916" s="2629"/>
      <c r="G916" s="2571"/>
      <c r="H916" s="2571"/>
      <c r="I916" s="2571"/>
      <c r="J916" s="2571"/>
      <c r="K916" s="2571"/>
      <c r="L916" s="2571"/>
      <c r="M916" s="2571"/>
      <c r="N916" s="2571"/>
      <c r="O916" s="2571"/>
      <c r="P916" s="2571"/>
      <c r="Q916" s="2571"/>
      <c r="R916" s="2571"/>
      <c r="S916" s="2571"/>
      <c r="T916" s="2571"/>
      <c r="U916" s="2571"/>
      <c r="V916" s="2571"/>
      <c r="W916" s="2571"/>
      <c r="X916" s="2571"/>
      <c r="Y916" s="2571"/>
      <c r="Z916" s="2571"/>
    </row>
    <row r="917" spans="1:26" ht="16.5" customHeight="1">
      <c r="A917" s="2571"/>
      <c r="B917" s="2571"/>
      <c r="C917" s="2571"/>
      <c r="D917" s="73"/>
      <c r="E917" s="73"/>
      <c r="F917" s="2629"/>
      <c r="G917" s="2571"/>
      <c r="H917" s="2571"/>
      <c r="I917" s="2571"/>
      <c r="J917" s="2571"/>
      <c r="K917" s="2571"/>
      <c r="L917" s="2571"/>
      <c r="M917" s="2571"/>
      <c r="N917" s="2571"/>
      <c r="O917" s="2571"/>
      <c r="P917" s="2571"/>
      <c r="Q917" s="2571"/>
      <c r="R917" s="2571"/>
      <c r="S917" s="2571"/>
      <c r="T917" s="2571"/>
      <c r="U917" s="2571"/>
      <c r="V917" s="2571"/>
      <c r="W917" s="2571"/>
      <c r="X917" s="2571"/>
      <c r="Y917" s="2571"/>
      <c r="Z917" s="2571"/>
    </row>
    <row r="918" spans="1:26" ht="16.5" customHeight="1">
      <c r="A918" s="2571"/>
      <c r="B918" s="2571"/>
      <c r="C918" s="2571"/>
      <c r="D918" s="73"/>
      <c r="E918" s="73"/>
      <c r="F918" s="2629"/>
      <c r="G918" s="2571"/>
      <c r="H918" s="2571"/>
      <c r="I918" s="2571"/>
      <c r="J918" s="2571"/>
      <c r="K918" s="2571"/>
      <c r="L918" s="2571"/>
      <c r="M918" s="2571"/>
      <c r="N918" s="2571"/>
      <c r="O918" s="2571"/>
      <c r="P918" s="2571"/>
      <c r="Q918" s="2571"/>
      <c r="R918" s="2571"/>
      <c r="S918" s="2571"/>
      <c r="T918" s="2571"/>
      <c r="U918" s="2571"/>
      <c r="V918" s="2571"/>
      <c r="W918" s="2571"/>
      <c r="X918" s="2571"/>
      <c r="Y918" s="2571"/>
      <c r="Z918" s="2571"/>
    </row>
    <row r="919" spans="1:26" ht="16.5" customHeight="1">
      <c r="A919" s="2571"/>
      <c r="B919" s="2571"/>
      <c r="C919" s="2571"/>
      <c r="D919" s="73"/>
      <c r="E919" s="73"/>
      <c r="F919" s="2629"/>
      <c r="G919" s="2571"/>
      <c r="H919" s="2571"/>
      <c r="I919" s="2571"/>
      <c r="J919" s="2571"/>
      <c r="K919" s="2571"/>
      <c r="L919" s="2571"/>
      <c r="M919" s="2571"/>
      <c r="N919" s="2571"/>
      <c r="O919" s="2571"/>
      <c r="P919" s="2571"/>
      <c r="Q919" s="2571"/>
      <c r="R919" s="2571"/>
      <c r="S919" s="2571"/>
      <c r="T919" s="2571"/>
      <c r="U919" s="2571"/>
      <c r="V919" s="2571"/>
      <c r="W919" s="2571"/>
      <c r="X919" s="2571"/>
      <c r="Y919" s="2571"/>
      <c r="Z919" s="2571"/>
    </row>
    <row r="920" spans="1:26" ht="16.5" customHeight="1">
      <c r="A920" s="2571"/>
      <c r="B920" s="2571"/>
      <c r="C920" s="2571"/>
      <c r="D920" s="73"/>
      <c r="E920" s="73"/>
      <c r="F920" s="2629"/>
      <c r="G920" s="2571"/>
      <c r="H920" s="2571"/>
      <c r="I920" s="2571"/>
      <c r="J920" s="2571"/>
      <c r="K920" s="2571"/>
      <c r="L920" s="2571"/>
      <c r="M920" s="2571"/>
      <c r="N920" s="2571"/>
      <c r="O920" s="2571"/>
      <c r="P920" s="2571"/>
      <c r="Q920" s="2571"/>
      <c r="R920" s="2571"/>
      <c r="S920" s="2571"/>
      <c r="T920" s="2571"/>
      <c r="U920" s="2571"/>
      <c r="V920" s="2571"/>
      <c r="W920" s="2571"/>
      <c r="X920" s="2571"/>
      <c r="Y920" s="2571"/>
      <c r="Z920" s="2571"/>
    </row>
    <row r="921" spans="1:26" ht="16.5" customHeight="1">
      <c r="A921" s="2571"/>
      <c r="B921" s="2571"/>
      <c r="C921" s="2571"/>
      <c r="D921" s="73"/>
      <c r="E921" s="73"/>
      <c r="F921" s="2629"/>
      <c r="G921" s="2571"/>
      <c r="H921" s="2571"/>
      <c r="I921" s="2571"/>
      <c r="J921" s="2571"/>
      <c r="K921" s="2571"/>
      <c r="L921" s="2571"/>
      <c r="M921" s="2571"/>
      <c r="N921" s="2571"/>
      <c r="O921" s="2571"/>
      <c r="P921" s="2571"/>
      <c r="Q921" s="2571"/>
      <c r="R921" s="2571"/>
      <c r="S921" s="2571"/>
      <c r="T921" s="2571"/>
      <c r="U921" s="2571"/>
      <c r="V921" s="2571"/>
      <c r="W921" s="2571"/>
      <c r="X921" s="2571"/>
      <c r="Y921" s="2571"/>
      <c r="Z921" s="2571"/>
    </row>
    <row r="922" spans="1:26" ht="16.5" customHeight="1">
      <c r="A922" s="2571"/>
      <c r="B922" s="2571"/>
      <c r="C922" s="2571"/>
      <c r="D922" s="73"/>
      <c r="E922" s="73"/>
      <c r="F922" s="2629"/>
      <c r="G922" s="2571"/>
      <c r="H922" s="2571"/>
      <c r="I922" s="2571"/>
      <c r="J922" s="2571"/>
      <c r="K922" s="2571"/>
      <c r="L922" s="2571"/>
      <c r="M922" s="2571"/>
      <c r="N922" s="2571"/>
      <c r="O922" s="2571"/>
      <c r="P922" s="2571"/>
      <c r="Q922" s="2571"/>
      <c r="R922" s="2571"/>
      <c r="S922" s="2571"/>
      <c r="T922" s="2571"/>
      <c r="U922" s="2571"/>
      <c r="V922" s="2571"/>
      <c r="W922" s="2571"/>
      <c r="X922" s="2571"/>
      <c r="Y922" s="2571"/>
      <c r="Z922" s="2571"/>
    </row>
    <row r="923" spans="1:26" ht="16.5" customHeight="1">
      <c r="A923" s="2571"/>
      <c r="B923" s="2571"/>
      <c r="C923" s="2571"/>
      <c r="D923" s="73"/>
      <c r="E923" s="73"/>
      <c r="F923" s="2629"/>
      <c r="G923" s="2571"/>
      <c r="H923" s="2571"/>
      <c r="I923" s="2571"/>
      <c r="J923" s="2571"/>
      <c r="K923" s="2571"/>
      <c r="L923" s="2571"/>
      <c r="M923" s="2571"/>
      <c r="N923" s="2571"/>
      <c r="O923" s="2571"/>
      <c r="P923" s="2571"/>
      <c r="Q923" s="2571"/>
      <c r="R923" s="2571"/>
      <c r="S923" s="2571"/>
      <c r="T923" s="2571"/>
      <c r="U923" s="2571"/>
      <c r="V923" s="2571"/>
      <c r="W923" s="2571"/>
      <c r="X923" s="2571"/>
      <c r="Y923" s="2571"/>
      <c r="Z923" s="2571"/>
    </row>
    <row r="924" spans="1:26" ht="16.5" customHeight="1">
      <c r="A924" s="2571"/>
      <c r="B924" s="2571"/>
      <c r="C924" s="2571"/>
      <c r="D924" s="73"/>
      <c r="E924" s="73"/>
      <c r="F924" s="2629"/>
      <c r="G924" s="2571"/>
      <c r="H924" s="2571"/>
      <c r="I924" s="2571"/>
      <c r="J924" s="2571"/>
      <c r="K924" s="2571"/>
      <c r="L924" s="2571"/>
      <c r="M924" s="2571"/>
      <c r="N924" s="2571"/>
      <c r="O924" s="2571"/>
      <c r="P924" s="2571"/>
      <c r="Q924" s="2571"/>
      <c r="R924" s="2571"/>
      <c r="S924" s="2571"/>
      <c r="T924" s="2571"/>
      <c r="U924" s="2571"/>
      <c r="V924" s="2571"/>
      <c r="W924" s="2571"/>
      <c r="X924" s="2571"/>
      <c r="Y924" s="2571"/>
      <c r="Z924" s="2571"/>
    </row>
    <row r="925" spans="1:26" ht="16.5" customHeight="1">
      <c r="A925" s="2571"/>
      <c r="B925" s="2571"/>
      <c r="C925" s="2571"/>
      <c r="D925" s="73"/>
      <c r="E925" s="73"/>
      <c r="F925" s="2629"/>
      <c r="G925" s="2571"/>
      <c r="H925" s="2571"/>
      <c r="I925" s="2571"/>
      <c r="J925" s="2571"/>
      <c r="K925" s="2571"/>
      <c r="L925" s="2571"/>
      <c r="M925" s="2571"/>
      <c r="N925" s="2571"/>
      <c r="O925" s="2571"/>
      <c r="P925" s="2571"/>
      <c r="Q925" s="2571"/>
      <c r="R925" s="2571"/>
      <c r="S925" s="2571"/>
      <c r="T925" s="2571"/>
      <c r="U925" s="2571"/>
      <c r="V925" s="2571"/>
      <c r="W925" s="2571"/>
      <c r="X925" s="2571"/>
      <c r="Y925" s="2571"/>
      <c r="Z925" s="2571"/>
    </row>
    <row r="926" spans="1:26" ht="16.5" customHeight="1">
      <c r="A926" s="2571"/>
      <c r="B926" s="2571"/>
      <c r="C926" s="2571"/>
      <c r="D926" s="73"/>
      <c r="E926" s="73"/>
      <c r="F926" s="2629"/>
      <c r="G926" s="2571"/>
      <c r="H926" s="2571"/>
      <c r="I926" s="2571"/>
      <c r="J926" s="2571"/>
      <c r="K926" s="2571"/>
      <c r="L926" s="2571"/>
      <c r="M926" s="2571"/>
      <c r="N926" s="2571"/>
      <c r="O926" s="2571"/>
      <c r="P926" s="2571"/>
      <c r="Q926" s="2571"/>
      <c r="R926" s="2571"/>
      <c r="S926" s="2571"/>
      <c r="T926" s="2571"/>
      <c r="U926" s="2571"/>
      <c r="V926" s="2571"/>
      <c r="W926" s="2571"/>
      <c r="X926" s="2571"/>
      <c r="Y926" s="2571"/>
      <c r="Z926" s="2571"/>
    </row>
    <row r="927" spans="1:26" ht="16.5" customHeight="1">
      <c r="A927" s="2571"/>
      <c r="B927" s="2571"/>
      <c r="C927" s="2571"/>
      <c r="D927" s="73"/>
      <c r="E927" s="73"/>
      <c r="F927" s="2629"/>
      <c r="G927" s="2571"/>
      <c r="H927" s="2571"/>
      <c r="I927" s="2571"/>
      <c r="J927" s="2571"/>
      <c r="K927" s="2571"/>
      <c r="L927" s="2571"/>
      <c r="M927" s="2571"/>
      <c r="N927" s="2571"/>
      <c r="O927" s="2571"/>
      <c r="P927" s="2571"/>
      <c r="Q927" s="2571"/>
      <c r="R927" s="2571"/>
      <c r="S927" s="2571"/>
      <c r="T927" s="2571"/>
      <c r="U927" s="2571"/>
      <c r="V927" s="2571"/>
      <c r="W927" s="2571"/>
      <c r="X927" s="2571"/>
      <c r="Y927" s="2571"/>
      <c r="Z927" s="2571"/>
    </row>
    <row r="928" spans="1:26" ht="16.5" customHeight="1">
      <c r="A928" s="2571"/>
      <c r="B928" s="2571"/>
      <c r="C928" s="2571"/>
      <c r="D928" s="73"/>
      <c r="E928" s="73"/>
      <c r="F928" s="2629"/>
      <c r="G928" s="2571"/>
      <c r="H928" s="2571"/>
      <c r="I928" s="2571"/>
      <c r="J928" s="2571"/>
      <c r="K928" s="2571"/>
      <c r="L928" s="2571"/>
      <c r="M928" s="2571"/>
      <c r="N928" s="2571"/>
      <c r="O928" s="2571"/>
      <c r="P928" s="2571"/>
      <c r="Q928" s="2571"/>
      <c r="R928" s="2571"/>
      <c r="S928" s="2571"/>
      <c r="T928" s="2571"/>
      <c r="U928" s="2571"/>
      <c r="V928" s="2571"/>
      <c r="W928" s="2571"/>
      <c r="X928" s="2571"/>
      <c r="Y928" s="2571"/>
      <c r="Z928" s="2571"/>
    </row>
    <row r="929" spans="1:26" ht="16.5" customHeight="1">
      <c r="A929" s="2571"/>
      <c r="B929" s="2571"/>
      <c r="C929" s="2571"/>
      <c r="D929" s="73"/>
      <c r="E929" s="73"/>
      <c r="F929" s="2629"/>
      <c r="G929" s="2571"/>
      <c r="H929" s="2571"/>
      <c r="I929" s="2571"/>
      <c r="J929" s="2571"/>
      <c r="K929" s="2571"/>
      <c r="L929" s="2571"/>
      <c r="M929" s="2571"/>
      <c r="N929" s="2571"/>
      <c r="O929" s="2571"/>
      <c r="P929" s="2571"/>
      <c r="Q929" s="2571"/>
      <c r="R929" s="2571"/>
      <c r="S929" s="2571"/>
      <c r="T929" s="2571"/>
      <c r="U929" s="2571"/>
      <c r="V929" s="2571"/>
      <c r="W929" s="2571"/>
      <c r="X929" s="2571"/>
      <c r="Y929" s="2571"/>
      <c r="Z929" s="2571"/>
    </row>
    <row r="930" spans="1:26" ht="16.5" customHeight="1">
      <c r="A930" s="2571"/>
      <c r="B930" s="2571"/>
      <c r="C930" s="2571"/>
      <c r="D930" s="73"/>
      <c r="E930" s="73"/>
      <c r="F930" s="2629"/>
      <c r="G930" s="2571"/>
      <c r="H930" s="2571"/>
      <c r="I930" s="2571"/>
      <c r="J930" s="2571"/>
      <c r="K930" s="2571"/>
      <c r="L930" s="2571"/>
      <c r="M930" s="2571"/>
      <c r="N930" s="2571"/>
      <c r="O930" s="2571"/>
      <c r="P930" s="2571"/>
      <c r="Q930" s="2571"/>
      <c r="R930" s="2571"/>
      <c r="S930" s="2571"/>
      <c r="T930" s="2571"/>
      <c r="U930" s="2571"/>
      <c r="V930" s="2571"/>
      <c r="W930" s="2571"/>
      <c r="X930" s="2571"/>
      <c r="Y930" s="2571"/>
      <c r="Z930" s="2571"/>
    </row>
    <row r="931" spans="1:26" ht="16.5" customHeight="1">
      <c r="A931" s="2571"/>
      <c r="B931" s="2571"/>
      <c r="C931" s="2571"/>
      <c r="D931" s="73"/>
      <c r="E931" s="73"/>
      <c r="F931" s="2629"/>
      <c r="G931" s="2571"/>
      <c r="H931" s="2571"/>
      <c r="I931" s="2571"/>
      <c r="J931" s="2571"/>
      <c r="K931" s="2571"/>
      <c r="L931" s="2571"/>
      <c r="M931" s="2571"/>
      <c r="N931" s="2571"/>
      <c r="O931" s="2571"/>
      <c r="P931" s="2571"/>
      <c r="Q931" s="2571"/>
      <c r="R931" s="2571"/>
      <c r="S931" s="2571"/>
      <c r="T931" s="2571"/>
      <c r="U931" s="2571"/>
      <c r="V931" s="2571"/>
      <c r="W931" s="2571"/>
      <c r="X931" s="2571"/>
      <c r="Y931" s="2571"/>
      <c r="Z931" s="2571"/>
    </row>
    <row r="932" spans="1:26" ht="16.5" customHeight="1">
      <c r="A932" s="2571"/>
      <c r="B932" s="2571"/>
      <c r="C932" s="2571"/>
      <c r="D932" s="73"/>
      <c r="E932" s="73"/>
      <c r="F932" s="2629"/>
      <c r="G932" s="2571"/>
      <c r="H932" s="2571"/>
      <c r="I932" s="2571"/>
      <c r="J932" s="2571"/>
      <c r="K932" s="2571"/>
      <c r="L932" s="2571"/>
      <c r="M932" s="2571"/>
      <c r="N932" s="2571"/>
      <c r="O932" s="2571"/>
      <c r="P932" s="2571"/>
      <c r="Q932" s="2571"/>
      <c r="R932" s="2571"/>
      <c r="S932" s="2571"/>
      <c r="T932" s="2571"/>
      <c r="U932" s="2571"/>
      <c r="V932" s="2571"/>
      <c r="W932" s="2571"/>
      <c r="X932" s="2571"/>
      <c r="Y932" s="2571"/>
      <c r="Z932" s="2571"/>
    </row>
    <row r="933" spans="1:26" ht="16.5" customHeight="1">
      <c r="A933" s="2571"/>
      <c r="B933" s="2571"/>
      <c r="C933" s="2571"/>
      <c r="D933" s="73"/>
      <c r="E933" s="73"/>
      <c r="F933" s="2629"/>
      <c r="G933" s="2571"/>
      <c r="H933" s="2571"/>
      <c r="I933" s="2571"/>
      <c r="J933" s="2571"/>
      <c r="K933" s="2571"/>
      <c r="L933" s="2571"/>
      <c r="M933" s="2571"/>
      <c r="N933" s="2571"/>
      <c r="O933" s="2571"/>
      <c r="P933" s="2571"/>
      <c r="Q933" s="2571"/>
      <c r="R933" s="2571"/>
      <c r="S933" s="2571"/>
      <c r="T933" s="2571"/>
      <c r="U933" s="2571"/>
      <c r="V933" s="2571"/>
      <c r="W933" s="2571"/>
      <c r="X933" s="2571"/>
      <c r="Y933" s="2571"/>
      <c r="Z933" s="2571"/>
    </row>
    <row r="934" spans="1:26" ht="16.5" customHeight="1">
      <c r="A934" s="2571"/>
      <c r="B934" s="2571"/>
      <c r="C934" s="2571"/>
      <c r="D934" s="73"/>
      <c r="E934" s="73"/>
      <c r="F934" s="2629"/>
      <c r="G934" s="2571"/>
      <c r="H934" s="2571"/>
      <c r="I934" s="2571"/>
      <c r="J934" s="2571"/>
      <c r="K934" s="2571"/>
      <c r="L934" s="2571"/>
      <c r="M934" s="2571"/>
      <c r="N934" s="2571"/>
      <c r="O934" s="2571"/>
      <c r="P934" s="2571"/>
      <c r="Q934" s="2571"/>
      <c r="R934" s="2571"/>
      <c r="S934" s="2571"/>
      <c r="T934" s="2571"/>
      <c r="U934" s="2571"/>
      <c r="V934" s="2571"/>
      <c r="W934" s="2571"/>
      <c r="X934" s="2571"/>
      <c r="Y934" s="2571"/>
      <c r="Z934" s="2571"/>
    </row>
    <row r="935" spans="1:26" ht="16.5" customHeight="1">
      <c r="A935" s="2571"/>
      <c r="B935" s="2571"/>
      <c r="C935" s="2571"/>
      <c r="D935" s="73"/>
      <c r="E935" s="73"/>
      <c r="F935" s="2629"/>
      <c r="G935" s="2571"/>
      <c r="H935" s="2571"/>
      <c r="I935" s="2571"/>
      <c r="J935" s="2571"/>
      <c r="K935" s="2571"/>
      <c r="L935" s="2571"/>
      <c r="M935" s="2571"/>
      <c r="N935" s="2571"/>
      <c r="O935" s="2571"/>
      <c r="P935" s="2571"/>
      <c r="Q935" s="2571"/>
      <c r="R935" s="2571"/>
      <c r="S935" s="2571"/>
      <c r="T935" s="2571"/>
      <c r="U935" s="2571"/>
      <c r="V935" s="2571"/>
      <c r="W935" s="2571"/>
      <c r="X935" s="2571"/>
      <c r="Y935" s="2571"/>
      <c r="Z935" s="2571"/>
    </row>
    <row r="936" spans="1:26" ht="16.5" customHeight="1">
      <c r="A936" s="2571"/>
      <c r="B936" s="2571"/>
      <c r="C936" s="2571"/>
      <c r="D936" s="73"/>
      <c r="E936" s="73"/>
      <c r="F936" s="2629"/>
      <c r="G936" s="2571"/>
      <c r="H936" s="2571"/>
      <c r="I936" s="2571"/>
      <c r="J936" s="2571"/>
      <c r="K936" s="2571"/>
      <c r="L936" s="2571"/>
      <c r="M936" s="2571"/>
      <c r="N936" s="2571"/>
      <c r="O936" s="2571"/>
      <c r="P936" s="2571"/>
      <c r="Q936" s="2571"/>
      <c r="R936" s="2571"/>
      <c r="S936" s="2571"/>
      <c r="T936" s="2571"/>
      <c r="U936" s="2571"/>
      <c r="V936" s="2571"/>
      <c r="W936" s="2571"/>
      <c r="X936" s="2571"/>
      <c r="Y936" s="2571"/>
      <c r="Z936" s="2571"/>
    </row>
    <row r="937" spans="1:26" ht="16.5" customHeight="1">
      <c r="A937" s="2571"/>
      <c r="B937" s="2571"/>
      <c r="C937" s="2571"/>
      <c r="D937" s="73"/>
      <c r="E937" s="73"/>
      <c r="F937" s="2629"/>
      <c r="G937" s="2571"/>
      <c r="H937" s="2571"/>
      <c r="I937" s="2571"/>
      <c r="J937" s="2571"/>
      <c r="K937" s="2571"/>
      <c r="L937" s="2571"/>
      <c r="M937" s="2571"/>
      <c r="N937" s="2571"/>
      <c r="O937" s="2571"/>
      <c r="P937" s="2571"/>
      <c r="Q937" s="2571"/>
      <c r="R937" s="2571"/>
      <c r="S937" s="2571"/>
      <c r="T937" s="2571"/>
      <c r="U937" s="2571"/>
      <c r="V937" s="2571"/>
      <c r="W937" s="2571"/>
      <c r="X937" s="2571"/>
      <c r="Y937" s="2571"/>
      <c r="Z937" s="2571"/>
    </row>
    <row r="938" spans="1:26" ht="16.5" customHeight="1">
      <c r="A938" s="2571"/>
      <c r="B938" s="2571"/>
      <c r="C938" s="2571"/>
      <c r="D938" s="73"/>
      <c r="E938" s="73"/>
      <c r="F938" s="2629"/>
      <c r="G938" s="2571"/>
      <c r="H938" s="2571"/>
      <c r="I938" s="2571"/>
      <c r="J938" s="2571"/>
      <c r="K938" s="2571"/>
      <c r="L938" s="2571"/>
      <c r="M938" s="2571"/>
      <c r="N938" s="2571"/>
      <c r="O938" s="2571"/>
      <c r="P938" s="2571"/>
      <c r="Q938" s="2571"/>
      <c r="R938" s="2571"/>
      <c r="S938" s="2571"/>
      <c r="T938" s="2571"/>
      <c r="U938" s="2571"/>
      <c r="V938" s="2571"/>
      <c r="W938" s="2571"/>
      <c r="X938" s="2571"/>
      <c r="Y938" s="2571"/>
      <c r="Z938" s="2571"/>
    </row>
    <row r="939" spans="1:26" ht="16.5" customHeight="1">
      <c r="A939" s="2571"/>
      <c r="B939" s="2571"/>
      <c r="C939" s="2571"/>
      <c r="D939" s="73"/>
      <c r="E939" s="73"/>
      <c r="F939" s="2629"/>
      <c r="G939" s="2571"/>
      <c r="H939" s="2571"/>
      <c r="I939" s="2571"/>
      <c r="J939" s="2571"/>
      <c r="K939" s="2571"/>
      <c r="L939" s="2571"/>
      <c r="M939" s="2571"/>
      <c r="N939" s="2571"/>
      <c r="O939" s="2571"/>
      <c r="P939" s="2571"/>
      <c r="Q939" s="2571"/>
      <c r="R939" s="2571"/>
      <c r="S939" s="2571"/>
      <c r="T939" s="2571"/>
      <c r="U939" s="2571"/>
      <c r="V939" s="2571"/>
      <c r="W939" s="2571"/>
      <c r="X939" s="2571"/>
      <c r="Y939" s="2571"/>
      <c r="Z939" s="2571"/>
    </row>
    <row r="940" spans="1:26" ht="16.5" customHeight="1">
      <c r="A940" s="2571"/>
      <c r="B940" s="2571"/>
      <c r="C940" s="2571"/>
      <c r="D940" s="73"/>
      <c r="E940" s="73"/>
      <c r="F940" s="2629"/>
      <c r="G940" s="2571"/>
      <c r="H940" s="2571"/>
      <c r="I940" s="2571"/>
      <c r="J940" s="2571"/>
      <c r="K940" s="2571"/>
      <c r="L940" s="2571"/>
      <c r="M940" s="2571"/>
      <c r="N940" s="2571"/>
      <c r="O940" s="2571"/>
      <c r="P940" s="2571"/>
      <c r="Q940" s="2571"/>
      <c r="R940" s="2571"/>
      <c r="S940" s="2571"/>
      <c r="T940" s="2571"/>
      <c r="U940" s="2571"/>
      <c r="V940" s="2571"/>
      <c r="W940" s="2571"/>
      <c r="X940" s="2571"/>
      <c r="Y940" s="2571"/>
      <c r="Z940" s="2571"/>
    </row>
    <row r="941" spans="1:26" ht="16.5" customHeight="1">
      <c r="A941" s="2571"/>
      <c r="B941" s="2571"/>
      <c r="C941" s="2571"/>
      <c r="D941" s="73"/>
      <c r="E941" s="73"/>
      <c r="F941" s="2629"/>
      <c r="G941" s="2571"/>
      <c r="H941" s="2571"/>
      <c r="I941" s="2571"/>
      <c r="J941" s="2571"/>
      <c r="K941" s="2571"/>
      <c r="L941" s="2571"/>
      <c r="M941" s="2571"/>
      <c r="N941" s="2571"/>
      <c r="O941" s="2571"/>
      <c r="P941" s="2571"/>
      <c r="Q941" s="2571"/>
      <c r="R941" s="2571"/>
      <c r="S941" s="2571"/>
      <c r="T941" s="2571"/>
      <c r="U941" s="2571"/>
      <c r="V941" s="2571"/>
      <c r="W941" s="2571"/>
      <c r="X941" s="2571"/>
      <c r="Y941" s="2571"/>
      <c r="Z941" s="2571"/>
    </row>
    <row r="942" spans="1:26" ht="16.5" customHeight="1">
      <c r="A942" s="2571"/>
      <c r="B942" s="2571"/>
      <c r="C942" s="2571"/>
      <c r="D942" s="73"/>
      <c r="E942" s="73"/>
      <c r="F942" s="2629"/>
      <c r="G942" s="2571"/>
      <c r="H942" s="2571"/>
      <c r="I942" s="2571"/>
      <c r="J942" s="2571"/>
      <c r="K942" s="2571"/>
      <c r="L942" s="2571"/>
      <c r="M942" s="2571"/>
      <c r="N942" s="2571"/>
      <c r="O942" s="2571"/>
      <c r="P942" s="2571"/>
      <c r="Q942" s="2571"/>
      <c r="R942" s="2571"/>
      <c r="S942" s="2571"/>
      <c r="T942" s="2571"/>
      <c r="U942" s="2571"/>
      <c r="V942" s="2571"/>
      <c r="W942" s="2571"/>
      <c r="X942" s="2571"/>
      <c r="Y942" s="2571"/>
      <c r="Z942" s="2571"/>
    </row>
    <row r="943" spans="1:26" ht="16.5" customHeight="1">
      <c r="A943" s="2571"/>
      <c r="B943" s="2571"/>
      <c r="C943" s="2571"/>
      <c r="D943" s="73"/>
      <c r="E943" s="73"/>
      <c r="F943" s="2629"/>
      <c r="G943" s="2571"/>
      <c r="H943" s="2571"/>
      <c r="I943" s="2571"/>
      <c r="J943" s="2571"/>
      <c r="K943" s="2571"/>
      <c r="L943" s="2571"/>
      <c r="M943" s="2571"/>
      <c r="N943" s="2571"/>
      <c r="O943" s="2571"/>
      <c r="P943" s="2571"/>
      <c r="Q943" s="2571"/>
      <c r="R943" s="2571"/>
      <c r="S943" s="2571"/>
      <c r="T943" s="2571"/>
      <c r="U943" s="2571"/>
      <c r="V943" s="2571"/>
      <c r="W943" s="2571"/>
      <c r="X943" s="2571"/>
      <c r="Y943" s="2571"/>
      <c r="Z943" s="2571"/>
    </row>
    <row r="944" spans="1:26" ht="16.5" customHeight="1">
      <c r="A944" s="2571"/>
      <c r="B944" s="2571"/>
      <c r="C944" s="2571"/>
      <c r="D944" s="73"/>
      <c r="E944" s="73"/>
      <c r="F944" s="2629"/>
      <c r="G944" s="2571"/>
      <c r="H944" s="2571"/>
      <c r="I944" s="2571"/>
      <c r="J944" s="2571"/>
      <c r="K944" s="2571"/>
      <c r="L944" s="2571"/>
      <c r="M944" s="2571"/>
      <c r="N944" s="2571"/>
      <c r="O944" s="2571"/>
      <c r="P944" s="2571"/>
      <c r="Q944" s="2571"/>
      <c r="R944" s="2571"/>
      <c r="S944" s="2571"/>
      <c r="T944" s="2571"/>
      <c r="U944" s="2571"/>
      <c r="V944" s="2571"/>
      <c r="W944" s="2571"/>
      <c r="X944" s="2571"/>
      <c r="Y944" s="2571"/>
      <c r="Z944" s="2571"/>
    </row>
    <row r="945" spans="1:26" ht="16.5" customHeight="1">
      <c r="A945" s="2571"/>
      <c r="B945" s="2571"/>
      <c r="C945" s="2571"/>
      <c r="D945" s="73"/>
      <c r="E945" s="73"/>
      <c r="F945" s="2629"/>
      <c r="G945" s="2571"/>
      <c r="H945" s="2571"/>
      <c r="I945" s="2571"/>
      <c r="J945" s="2571"/>
      <c r="K945" s="2571"/>
      <c r="L945" s="2571"/>
      <c r="M945" s="2571"/>
      <c r="N945" s="2571"/>
      <c r="O945" s="2571"/>
      <c r="P945" s="2571"/>
      <c r="Q945" s="2571"/>
      <c r="R945" s="2571"/>
      <c r="S945" s="2571"/>
      <c r="T945" s="2571"/>
      <c r="U945" s="2571"/>
      <c r="V945" s="2571"/>
      <c r="W945" s="2571"/>
      <c r="X945" s="2571"/>
      <c r="Y945" s="2571"/>
      <c r="Z945" s="2571"/>
    </row>
    <row r="946" spans="1:26" ht="16.5" customHeight="1">
      <c r="A946" s="2571"/>
      <c r="B946" s="2571"/>
      <c r="C946" s="2571"/>
      <c r="D946" s="73"/>
      <c r="E946" s="73"/>
      <c r="F946" s="2629"/>
      <c r="G946" s="2571"/>
      <c r="H946" s="2571"/>
      <c r="I946" s="2571"/>
      <c r="J946" s="2571"/>
      <c r="K946" s="2571"/>
      <c r="L946" s="2571"/>
      <c r="M946" s="2571"/>
      <c r="N946" s="2571"/>
      <c r="O946" s="2571"/>
      <c r="P946" s="2571"/>
      <c r="Q946" s="2571"/>
      <c r="R946" s="2571"/>
      <c r="S946" s="2571"/>
      <c r="T946" s="2571"/>
      <c r="U946" s="2571"/>
      <c r="V946" s="2571"/>
      <c r="W946" s="2571"/>
      <c r="X946" s="2571"/>
      <c r="Y946" s="2571"/>
      <c r="Z946" s="2571"/>
    </row>
    <row r="947" spans="1:26" ht="16.5" customHeight="1">
      <c r="A947" s="2571"/>
      <c r="B947" s="2571"/>
      <c r="C947" s="2571"/>
      <c r="D947" s="73"/>
      <c r="E947" s="73"/>
      <c r="F947" s="2629"/>
      <c r="G947" s="2571"/>
      <c r="H947" s="2571"/>
      <c r="I947" s="2571"/>
      <c r="J947" s="2571"/>
      <c r="K947" s="2571"/>
      <c r="L947" s="2571"/>
      <c r="M947" s="2571"/>
      <c r="N947" s="2571"/>
      <c r="O947" s="2571"/>
      <c r="P947" s="2571"/>
      <c r="Q947" s="2571"/>
      <c r="R947" s="2571"/>
      <c r="S947" s="2571"/>
      <c r="T947" s="2571"/>
      <c r="U947" s="2571"/>
      <c r="V947" s="2571"/>
      <c r="W947" s="2571"/>
      <c r="X947" s="2571"/>
      <c r="Y947" s="2571"/>
      <c r="Z947" s="2571"/>
    </row>
    <row r="948" spans="1:26" ht="16.5" customHeight="1">
      <c r="A948" s="2571"/>
      <c r="B948" s="2571"/>
      <c r="C948" s="2571"/>
      <c r="D948" s="73"/>
      <c r="E948" s="73"/>
      <c r="F948" s="2629"/>
      <c r="G948" s="2571"/>
      <c r="H948" s="2571"/>
      <c r="I948" s="2571"/>
      <c r="J948" s="2571"/>
      <c r="K948" s="2571"/>
      <c r="L948" s="2571"/>
      <c r="M948" s="2571"/>
      <c r="N948" s="2571"/>
      <c r="O948" s="2571"/>
      <c r="P948" s="2571"/>
      <c r="Q948" s="2571"/>
      <c r="R948" s="2571"/>
      <c r="S948" s="2571"/>
      <c r="T948" s="2571"/>
      <c r="U948" s="2571"/>
      <c r="V948" s="2571"/>
      <c r="W948" s="2571"/>
      <c r="X948" s="2571"/>
      <c r="Y948" s="2571"/>
      <c r="Z948" s="2571"/>
    </row>
    <row r="949" spans="1:26" ht="16.5" customHeight="1">
      <c r="A949" s="2571"/>
      <c r="B949" s="2571"/>
      <c r="C949" s="2571"/>
      <c r="D949" s="73"/>
      <c r="E949" s="73"/>
      <c r="F949" s="2629"/>
      <c r="G949" s="2571"/>
      <c r="H949" s="2571"/>
      <c r="I949" s="2571"/>
      <c r="J949" s="2571"/>
      <c r="K949" s="2571"/>
      <c r="L949" s="2571"/>
      <c r="M949" s="2571"/>
      <c r="N949" s="2571"/>
      <c r="O949" s="2571"/>
      <c r="P949" s="2571"/>
      <c r="Q949" s="2571"/>
      <c r="R949" s="2571"/>
      <c r="S949" s="2571"/>
      <c r="T949" s="2571"/>
      <c r="U949" s="2571"/>
      <c r="V949" s="2571"/>
      <c r="W949" s="2571"/>
      <c r="X949" s="2571"/>
      <c r="Y949" s="2571"/>
      <c r="Z949" s="2571"/>
    </row>
    <row r="950" spans="1:26" ht="16.5" customHeight="1">
      <c r="A950" s="2571"/>
      <c r="B950" s="2571"/>
      <c r="C950" s="2571"/>
      <c r="D950" s="73"/>
      <c r="E950" s="73"/>
      <c r="F950" s="2629"/>
      <c r="G950" s="2571"/>
      <c r="H950" s="2571"/>
      <c r="I950" s="2571"/>
      <c r="J950" s="2571"/>
      <c r="K950" s="2571"/>
      <c r="L950" s="2571"/>
      <c r="M950" s="2571"/>
      <c r="N950" s="2571"/>
      <c r="O950" s="2571"/>
      <c r="P950" s="2571"/>
      <c r="Q950" s="2571"/>
      <c r="R950" s="2571"/>
      <c r="S950" s="2571"/>
      <c r="T950" s="2571"/>
      <c r="U950" s="2571"/>
      <c r="V950" s="2571"/>
      <c r="W950" s="2571"/>
      <c r="X950" s="2571"/>
      <c r="Y950" s="2571"/>
      <c r="Z950" s="2571"/>
    </row>
    <row r="951" spans="1:26" ht="16.5" customHeight="1">
      <c r="A951" s="2571"/>
      <c r="B951" s="2571"/>
      <c r="C951" s="2571"/>
      <c r="D951" s="73"/>
      <c r="E951" s="73"/>
      <c r="F951" s="2629"/>
      <c r="G951" s="2571"/>
      <c r="H951" s="2571"/>
      <c r="I951" s="2571"/>
      <c r="J951" s="2571"/>
      <c r="K951" s="2571"/>
      <c r="L951" s="2571"/>
      <c r="M951" s="2571"/>
      <c r="N951" s="2571"/>
      <c r="O951" s="2571"/>
      <c r="P951" s="2571"/>
      <c r="Q951" s="2571"/>
      <c r="R951" s="2571"/>
      <c r="S951" s="2571"/>
      <c r="T951" s="2571"/>
      <c r="U951" s="2571"/>
      <c r="V951" s="2571"/>
      <c r="W951" s="2571"/>
      <c r="X951" s="2571"/>
      <c r="Y951" s="2571"/>
      <c r="Z951" s="2571"/>
    </row>
    <row r="952" spans="1:26" ht="16.5" customHeight="1">
      <c r="A952" s="2571"/>
      <c r="B952" s="2571"/>
      <c r="C952" s="2571"/>
      <c r="D952" s="73"/>
      <c r="E952" s="73"/>
      <c r="F952" s="2629"/>
      <c r="G952" s="2571"/>
      <c r="H952" s="2571"/>
      <c r="I952" s="2571"/>
      <c r="J952" s="2571"/>
      <c r="K952" s="2571"/>
      <c r="L952" s="2571"/>
      <c r="M952" s="2571"/>
      <c r="N952" s="2571"/>
      <c r="O952" s="2571"/>
      <c r="P952" s="2571"/>
      <c r="Q952" s="2571"/>
      <c r="R952" s="2571"/>
      <c r="S952" s="2571"/>
      <c r="T952" s="2571"/>
      <c r="U952" s="2571"/>
      <c r="V952" s="2571"/>
      <c r="W952" s="2571"/>
      <c r="X952" s="2571"/>
      <c r="Y952" s="2571"/>
      <c r="Z952" s="2571"/>
    </row>
    <row r="953" spans="1:26" ht="16.5" customHeight="1">
      <c r="A953" s="2571"/>
      <c r="B953" s="2571"/>
      <c r="C953" s="2571"/>
      <c r="D953" s="73"/>
      <c r="E953" s="73"/>
      <c r="F953" s="2629"/>
      <c r="G953" s="2571"/>
      <c r="H953" s="2571"/>
      <c r="I953" s="2571"/>
      <c r="J953" s="2571"/>
      <c r="K953" s="2571"/>
      <c r="L953" s="2571"/>
      <c r="M953" s="2571"/>
      <c r="N953" s="2571"/>
      <c r="O953" s="2571"/>
      <c r="P953" s="2571"/>
      <c r="Q953" s="2571"/>
      <c r="R953" s="2571"/>
      <c r="S953" s="2571"/>
      <c r="T953" s="2571"/>
      <c r="U953" s="2571"/>
      <c r="V953" s="2571"/>
      <c r="W953" s="2571"/>
      <c r="X953" s="2571"/>
      <c r="Y953" s="2571"/>
      <c r="Z953" s="2571"/>
    </row>
    <row r="954" spans="1:26" ht="16.5" customHeight="1">
      <c r="A954" s="2571"/>
      <c r="B954" s="2571"/>
      <c r="C954" s="2571"/>
      <c r="D954" s="73"/>
      <c r="E954" s="73"/>
      <c r="F954" s="2629"/>
      <c r="G954" s="2571"/>
      <c r="H954" s="2571"/>
      <c r="I954" s="2571"/>
      <c r="J954" s="2571"/>
      <c r="K954" s="2571"/>
      <c r="L954" s="2571"/>
      <c r="M954" s="2571"/>
      <c r="N954" s="2571"/>
      <c r="O954" s="2571"/>
      <c r="P954" s="2571"/>
      <c r="Q954" s="2571"/>
      <c r="R954" s="2571"/>
      <c r="S954" s="2571"/>
      <c r="T954" s="2571"/>
      <c r="U954" s="2571"/>
      <c r="V954" s="2571"/>
      <c r="W954" s="2571"/>
      <c r="X954" s="2571"/>
      <c r="Y954" s="2571"/>
      <c r="Z954" s="2571"/>
    </row>
    <row r="955" spans="1:26" ht="16.5" customHeight="1">
      <c r="A955" s="2571"/>
      <c r="B955" s="2571"/>
      <c r="C955" s="2571"/>
      <c r="D955" s="73"/>
      <c r="E955" s="73"/>
      <c r="F955" s="2629"/>
      <c r="G955" s="2571"/>
      <c r="H955" s="2571"/>
      <c r="I955" s="2571"/>
      <c r="J955" s="2571"/>
      <c r="K955" s="2571"/>
      <c r="L955" s="2571"/>
      <c r="M955" s="2571"/>
      <c r="N955" s="2571"/>
      <c r="O955" s="2571"/>
      <c r="P955" s="2571"/>
      <c r="Q955" s="2571"/>
      <c r="R955" s="2571"/>
      <c r="S955" s="2571"/>
      <c r="T955" s="2571"/>
      <c r="U955" s="2571"/>
      <c r="V955" s="2571"/>
      <c r="W955" s="2571"/>
      <c r="X955" s="2571"/>
      <c r="Y955" s="2571"/>
      <c r="Z955" s="2571"/>
    </row>
    <row r="956" spans="1:26" ht="16.5" customHeight="1">
      <c r="A956" s="2571"/>
      <c r="B956" s="2571"/>
      <c r="C956" s="2571"/>
      <c r="D956" s="73"/>
      <c r="E956" s="73"/>
      <c r="F956" s="2629"/>
      <c r="G956" s="2571"/>
      <c r="H956" s="2571"/>
      <c r="I956" s="2571"/>
      <c r="J956" s="2571"/>
      <c r="K956" s="2571"/>
      <c r="L956" s="2571"/>
      <c r="M956" s="2571"/>
      <c r="N956" s="2571"/>
      <c r="O956" s="2571"/>
      <c r="P956" s="2571"/>
      <c r="Q956" s="2571"/>
      <c r="R956" s="2571"/>
      <c r="S956" s="2571"/>
      <c r="T956" s="2571"/>
      <c r="U956" s="2571"/>
      <c r="V956" s="2571"/>
      <c r="W956" s="2571"/>
      <c r="X956" s="2571"/>
      <c r="Y956" s="2571"/>
      <c r="Z956" s="2571"/>
    </row>
    <row r="957" spans="1:26" ht="16.5" customHeight="1">
      <c r="A957" s="2571"/>
      <c r="B957" s="2571"/>
      <c r="C957" s="2571"/>
      <c r="D957" s="73"/>
      <c r="E957" s="73"/>
      <c r="F957" s="2629"/>
      <c r="G957" s="2571"/>
      <c r="H957" s="2571"/>
      <c r="I957" s="2571"/>
      <c r="J957" s="2571"/>
      <c r="K957" s="2571"/>
      <c r="L957" s="2571"/>
      <c r="M957" s="2571"/>
      <c r="N957" s="2571"/>
      <c r="O957" s="2571"/>
      <c r="P957" s="2571"/>
      <c r="Q957" s="2571"/>
      <c r="R957" s="2571"/>
      <c r="S957" s="2571"/>
      <c r="T957" s="2571"/>
      <c r="U957" s="2571"/>
      <c r="V957" s="2571"/>
      <c r="W957" s="2571"/>
      <c r="X957" s="2571"/>
      <c r="Y957" s="2571"/>
      <c r="Z957" s="2571"/>
    </row>
    <row r="958" spans="1:26" ht="16.5" customHeight="1">
      <c r="A958" s="2571"/>
      <c r="B958" s="2571"/>
      <c r="C958" s="2571"/>
      <c r="D958" s="73"/>
      <c r="E958" s="73"/>
      <c r="F958" s="2629"/>
      <c r="G958" s="2571"/>
      <c r="H958" s="2571"/>
      <c r="I958" s="2571"/>
      <c r="J958" s="2571"/>
      <c r="K958" s="2571"/>
      <c r="L958" s="2571"/>
      <c r="M958" s="2571"/>
      <c r="N958" s="2571"/>
      <c r="O958" s="2571"/>
      <c r="P958" s="2571"/>
      <c r="Q958" s="2571"/>
      <c r="R958" s="2571"/>
      <c r="S958" s="2571"/>
      <c r="T958" s="2571"/>
      <c r="U958" s="2571"/>
      <c r="V958" s="2571"/>
      <c r="W958" s="2571"/>
      <c r="X958" s="2571"/>
      <c r="Y958" s="2571"/>
      <c r="Z958" s="2571"/>
    </row>
    <row r="959" spans="1:26" ht="16.5" customHeight="1">
      <c r="A959" s="2571"/>
      <c r="B959" s="2571"/>
      <c r="C959" s="2571"/>
      <c r="D959" s="73"/>
      <c r="E959" s="73"/>
      <c r="F959" s="2629"/>
      <c r="G959" s="2571"/>
      <c r="H959" s="2571"/>
      <c r="I959" s="2571"/>
      <c r="J959" s="2571"/>
      <c r="K959" s="2571"/>
      <c r="L959" s="2571"/>
      <c r="M959" s="2571"/>
      <c r="N959" s="2571"/>
      <c r="O959" s="2571"/>
      <c r="P959" s="2571"/>
      <c r="Q959" s="2571"/>
      <c r="R959" s="2571"/>
      <c r="S959" s="2571"/>
      <c r="T959" s="2571"/>
      <c r="U959" s="2571"/>
      <c r="V959" s="2571"/>
      <c r="W959" s="2571"/>
      <c r="X959" s="2571"/>
      <c r="Y959" s="2571"/>
      <c r="Z959" s="2571"/>
    </row>
    <row r="960" spans="1:26" ht="16.5" customHeight="1">
      <c r="A960" s="2571"/>
      <c r="B960" s="2571"/>
      <c r="C960" s="2571"/>
      <c r="D960" s="73"/>
      <c r="E960" s="73"/>
      <c r="F960" s="2629"/>
      <c r="G960" s="2571"/>
      <c r="H960" s="2571"/>
      <c r="I960" s="2571"/>
      <c r="J960" s="2571"/>
      <c r="K960" s="2571"/>
      <c r="L960" s="2571"/>
      <c r="M960" s="2571"/>
      <c r="N960" s="2571"/>
      <c r="O960" s="2571"/>
      <c r="P960" s="2571"/>
      <c r="Q960" s="2571"/>
      <c r="R960" s="2571"/>
      <c r="S960" s="2571"/>
      <c r="T960" s="2571"/>
      <c r="U960" s="2571"/>
      <c r="V960" s="2571"/>
      <c r="W960" s="2571"/>
      <c r="X960" s="2571"/>
      <c r="Y960" s="2571"/>
      <c r="Z960" s="2571"/>
    </row>
    <row r="961" spans="1:26" ht="16.5" customHeight="1">
      <c r="A961" s="2571"/>
      <c r="B961" s="2571"/>
      <c r="C961" s="2571"/>
      <c r="D961" s="73"/>
      <c r="E961" s="73"/>
      <c r="F961" s="2629"/>
      <c r="G961" s="2571"/>
      <c r="H961" s="2571"/>
      <c r="I961" s="2571"/>
      <c r="J961" s="2571"/>
      <c r="K961" s="2571"/>
      <c r="L961" s="2571"/>
      <c r="M961" s="2571"/>
      <c r="N961" s="2571"/>
      <c r="O961" s="2571"/>
      <c r="P961" s="2571"/>
      <c r="Q961" s="2571"/>
      <c r="R961" s="2571"/>
      <c r="S961" s="2571"/>
      <c r="T961" s="2571"/>
      <c r="U961" s="2571"/>
      <c r="V961" s="2571"/>
      <c r="W961" s="2571"/>
      <c r="X961" s="2571"/>
      <c r="Y961" s="2571"/>
      <c r="Z961" s="2571"/>
    </row>
    <row r="962" spans="1:26" ht="16.5" customHeight="1">
      <c r="A962" s="2571"/>
      <c r="B962" s="2571"/>
      <c r="C962" s="2571"/>
      <c r="D962" s="73"/>
      <c r="E962" s="73"/>
      <c r="F962" s="2629"/>
      <c r="G962" s="2571"/>
      <c r="H962" s="2571"/>
      <c r="I962" s="2571"/>
      <c r="J962" s="2571"/>
      <c r="K962" s="2571"/>
      <c r="L962" s="2571"/>
      <c r="M962" s="2571"/>
      <c r="N962" s="2571"/>
      <c r="O962" s="2571"/>
      <c r="P962" s="2571"/>
      <c r="Q962" s="2571"/>
      <c r="R962" s="2571"/>
      <c r="S962" s="2571"/>
      <c r="T962" s="2571"/>
      <c r="U962" s="2571"/>
      <c r="V962" s="2571"/>
      <c r="W962" s="2571"/>
      <c r="X962" s="2571"/>
      <c r="Y962" s="2571"/>
      <c r="Z962" s="2571"/>
    </row>
    <row r="963" spans="1:26" ht="16.5" customHeight="1">
      <c r="A963" s="2571"/>
      <c r="B963" s="2571"/>
      <c r="C963" s="2571"/>
      <c r="D963" s="73"/>
      <c r="E963" s="73"/>
      <c r="F963" s="2629"/>
      <c r="G963" s="2571"/>
      <c r="H963" s="2571"/>
      <c r="I963" s="2571"/>
      <c r="J963" s="2571"/>
      <c r="K963" s="2571"/>
      <c r="L963" s="2571"/>
      <c r="M963" s="2571"/>
      <c r="N963" s="2571"/>
      <c r="O963" s="2571"/>
      <c r="P963" s="2571"/>
      <c r="Q963" s="2571"/>
      <c r="R963" s="2571"/>
      <c r="S963" s="2571"/>
      <c r="T963" s="2571"/>
      <c r="U963" s="2571"/>
      <c r="V963" s="2571"/>
      <c r="W963" s="2571"/>
      <c r="X963" s="2571"/>
      <c r="Y963" s="2571"/>
      <c r="Z963" s="2571"/>
    </row>
    <row r="964" spans="1:26" ht="16.5" customHeight="1">
      <c r="A964" s="2571"/>
      <c r="B964" s="2571"/>
      <c r="C964" s="2571"/>
      <c r="D964" s="73"/>
      <c r="E964" s="73"/>
      <c r="F964" s="2629"/>
      <c r="G964" s="2571"/>
      <c r="H964" s="2571"/>
      <c r="I964" s="2571"/>
      <c r="J964" s="2571"/>
      <c r="K964" s="2571"/>
      <c r="L964" s="2571"/>
      <c r="M964" s="2571"/>
      <c r="N964" s="2571"/>
      <c r="O964" s="2571"/>
      <c r="P964" s="2571"/>
      <c r="Q964" s="2571"/>
      <c r="R964" s="2571"/>
      <c r="S964" s="2571"/>
      <c r="T964" s="2571"/>
      <c r="U964" s="2571"/>
      <c r="V964" s="2571"/>
      <c r="W964" s="2571"/>
      <c r="X964" s="2571"/>
      <c r="Y964" s="2571"/>
      <c r="Z964" s="2571"/>
    </row>
    <row r="965" spans="1:26" ht="16.5" customHeight="1">
      <c r="A965" s="2571"/>
      <c r="B965" s="2571"/>
      <c r="C965" s="2571"/>
      <c r="D965" s="73"/>
      <c r="E965" s="73"/>
      <c r="F965" s="2629"/>
      <c r="G965" s="2571"/>
      <c r="H965" s="2571"/>
      <c r="I965" s="2571"/>
      <c r="J965" s="2571"/>
      <c r="K965" s="2571"/>
      <c r="L965" s="2571"/>
      <c r="M965" s="2571"/>
      <c r="N965" s="2571"/>
      <c r="O965" s="2571"/>
      <c r="P965" s="2571"/>
      <c r="Q965" s="2571"/>
      <c r="R965" s="2571"/>
      <c r="S965" s="2571"/>
      <c r="T965" s="2571"/>
      <c r="U965" s="2571"/>
      <c r="V965" s="2571"/>
      <c r="W965" s="2571"/>
      <c r="X965" s="2571"/>
      <c r="Y965" s="2571"/>
      <c r="Z965" s="2571"/>
    </row>
    <row r="966" spans="1:26" ht="16.5" customHeight="1">
      <c r="A966" s="2571"/>
      <c r="B966" s="2571"/>
      <c r="C966" s="2571"/>
      <c r="D966" s="73"/>
      <c r="E966" s="73"/>
      <c r="F966" s="2629"/>
      <c r="G966" s="2571"/>
      <c r="H966" s="2571"/>
      <c r="I966" s="2571"/>
      <c r="J966" s="2571"/>
      <c r="K966" s="2571"/>
      <c r="L966" s="2571"/>
      <c r="M966" s="2571"/>
      <c r="N966" s="2571"/>
      <c r="O966" s="2571"/>
      <c r="P966" s="2571"/>
      <c r="Q966" s="2571"/>
      <c r="R966" s="2571"/>
      <c r="S966" s="2571"/>
      <c r="T966" s="2571"/>
      <c r="U966" s="2571"/>
      <c r="V966" s="2571"/>
      <c r="W966" s="2571"/>
      <c r="X966" s="2571"/>
      <c r="Y966" s="2571"/>
      <c r="Z966" s="2571"/>
    </row>
    <row r="967" spans="1:26" ht="16.5" customHeight="1">
      <c r="A967" s="2571"/>
      <c r="B967" s="2571"/>
      <c r="C967" s="2571"/>
      <c r="D967" s="73"/>
      <c r="E967" s="73"/>
      <c r="F967" s="2629"/>
      <c r="G967" s="2571"/>
      <c r="H967" s="2571"/>
      <c r="I967" s="2571"/>
      <c r="J967" s="2571"/>
      <c r="K967" s="2571"/>
      <c r="L967" s="2571"/>
      <c r="M967" s="2571"/>
      <c r="N967" s="2571"/>
      <c r="O967" s="2571"/>
      <c r="P967" s="2571"/>
      <c r="Q967" s="2571"/>
      <c r="R967" s="2571"/>
      <c r="S967" s="2571"/>
      <c r="T967" s="2571"/>
      <c r="U967" s="2571"/>
      <c r="V967" s="2571"/>
      <c r="W967" s="2571"/>
      <c r="X967" s="2571"/>
      <c r="Y967" s="2571"/>
      <c r="Z967" s="2571"/>
    </row>
    <row r="968" spans="1:26" ht="16.5" customHeight="1">
      <c r="A968" s="2571"/>
      <c r="B968" s="2571"/>
      <c r="C968" s="2571"/>
      <c r="D968" s="73"/>
      <c r="E968" s="73"/>
      <c r="F968" s="2629"/>
      <c r="G968" s="2571"/>
      <c r="H968" s="2571"/>
      <c r="I968" s="2571"/>
      <c r="J968" s="2571"/>
      <c r="K968" s="2571"/>
      <c r="L968" s="2571"/>
      <c r="M968" s="2571"/>
      <c r="N968" s="2571"/>
      <c r="O968" s="2571"/>
      <c r="P968" s="2571"/>
      <c r="Q968" s="2571"/>
      <c r="R968" s="2571"/>
      <c r="S968" s="2571"/>
      <c r="T968" s="2571"/>
      <c r="U968" s="2571"/>
      <c r="V968" s="2571"/>
      <c r="W968" s="2571"/>
      <c r="X968" s="2571"/>
      <c r="Y968" s="2571"/>
      <c r="Z968" s="2571"/>
    </row>
    <row r="969" spans="1:26" ht="16.5" customHeight="1">
      <c r="A969" s="2571"/>
      <c r="B969" s="2571"/>
      <c r="C969" s="2571"/>
      <c r="D969" s="73"/>
      <c r="E969" s="73"/>
      <c r="F969" s="2629"/>
      <c r="G969" s="2571"/>
      <c r="H969" s="2571"/>
      <c r="I969" s="2571"/>
      <c r="J969" s="2571"/>
      <c r="K969" s="2571"/>
      <c r="L969" s="2571"/>
      <c r="M969" s="2571"/>
      <c r="N969" s="2571"/>
      <c r="O969" s="2571"/>
      <c r="P969" s="2571"/>
      <c r="Q969" s="2571"/>
      <c r="R969" s="2571"/>
      <c r="S969" s="2571"/>
      <c r="T969" s="2571"/>
      <c r="U969" s="2571"/>
      <c r="V969" s="2571"/>
      <c r="W969" s="2571"/>
      <c r="X969" s="2571"/>
      <c r="Y969" s="2571"/>
      <c r="Z969" s="2571"/>
    </row>
    <row r="970" spans="1:26" ht="16.5" customHeight="1">
      <c r="A970" s="2571"/>
      <c r="B970" s="2571"/>
      <c r="C970" s="2571"/>
      <c r="D970" s="73"/>
      <c r="E970" s="73"/>
      <c r="F970" s="2629"/>
      <c r="G970" s="2571"/>
      <c r="H970" s="2571"/>
      <c r="I970" s="2571"/>
      <c r="J970" s="2571"/>
      <c r="K970" s="2571"/>
      <c r="L970" s="2571"/>
      <c r="M970" s="2571"/>
      <c r="N970" s="2571"/>
      <c r="O970" s="2571"/>
      <c r="P970" s="2571"/>
      <c r="Q970" s="2571"/>
      <c r="R970" s="2571"/>
      <c r="S970" s="2571"/>
      <c r="T970" s="2571"/>
      <c r="U970" s="2571"/>
      <c r="V970" s="2571"/>
      <c r="W970" s="2571"/>
      <c r="X970" s="2571"/>
      <c r="Y970" s="2571"/>
      <c r="Z970" s="2571"/>
    </row>
    <row r="971" spans="1:26" ht="16.5" customHeight="1">
      <c r="A971" s="2571"/>
      <c r="B971" s="2571"/>
      <c r="C971" s="2571"/>
      <c r="D971" s="73"/>
      <c r="E971" s="73"/>
      <c r="F971" s="2629"/>
      <c r="G971" s="2571"/>
      <c r="H971" s="2571"/>
      <c r="I971" s="2571"/>
      <c r="J971" s="2571"/>
      <c r="K971" s="2571"/>
      <c r="L971" s="2571"/>
      <c r="M971" s="2571"/>
      <c r="N971" s="2571"/>
      <c r="O971" s="2571"/>
      <c r="P971" s="2571"/>
      <c r="Q971" s="2571"/>
      <c r="R971" s="2571"/>
      <c r="S971" s="2571"/>
      <c r="T971" s="2571"/>
      <c r="U971" s="2571"/>
      <c r="V971" s="2571"/>
      <c r="W971" s="2571"/>
      <c r="X971" s="2571"/>
      <c r="Y971" s="2571"/>
      <c r="Z971" s="2571"/>
    </row>
    <row r="972" spans="1:26" ht="16.5" customHeight="1">
      <c r="A972" s="2571"/>
      <c r="B972" s="2571"/>
      <c r="C972" s="2571"/>
      <c r="D972" s="73"/>
      <c r="E972" s="73"/>
      <c r="F972" s="2629"/>
      <c r="G972" s="2571"/>
      <c r="H972" s="2571"/>
      <c r="I972" s="2571"/>
      <c r="J972" s="2571"/>
      <c r="K972" s="2571"/>
      <c r="L972" s="2571"/>
      <c r="M972" s="2571"/>
      <c r="N972" s="2571"/>
      <c r="O972" s="2571"/>
      <c r="P972" s="2571"/>
      <c r="Q972" s="2571"/>
      <c r="R972" s="2571"/>
      <c r="S972" s="2571"/>
      <c r="T972" s="2571"/>
      <c r="U972" s="2571"/>
      <c r="V972" s="2571"/>
      <c r="W972" s="2571"/>
      <c r="X972" s="2571"/>
      <c r="Y972" s="2571"/>
      <c r="Z972" s="2571"/>
    </row>
    <row r="973" spans="1:26" ht="16.5" customHeight="1">
      <c r="A973" s="2571"/>
      <c r="B973" s="2571"/>
      <c r="C973" s="2571"/>
      <c r="D973" s="73"/>
      <c r="E973" s="73"/>
      <c r="F973" s="2629"/>
      <c r="G973" s="2571"/>
      <c r="H973" s="2571"/>
      <c r="I973" s="2571"/>
      <c r="J973" s="2571"/>
      <c r="K973" s="2571"/>
      <c r="L973" s="2571"/>
      <c r="M973" s="2571"/>
      <c r="N973" s="2571"/>
      <c r="O973" s="2571"/>
      <c r="P973" s="2571"/>
      <c r="Q973" s="2571"/>
      <c r="R973" s="2571"/>
      <c r="S973" s="2571"/>
      <c r="T973" s="2571"/>
      <c r="U973" s="2571"/>
      <c r="V973" s="2571"/>
      <c r="W973" s="2571"/>
      <c r="X973" s="2571"/>
      <c r="Y973" s="2571"/>
      <c r="Z973" s="2571"/>
    </row>
    <row r="974" spans="1:26" ht="16.5" customHeight="1">
      <c r="A974" s="2571"/>
      <c r="B974" s="2571"/>
      <c r="C974" s="2571"/>
      <c r="D974" s="73"/>
      <c r="E974" s="73"/>
      <c r="F974" s="2629"/>
      <c r="G974" s="2571"/>
      <c r="H974" s="2571"/>
      <c r="I974" s="2571"/>
      <c r="J974" s="2571"/>
      <c r="K974" s="2571"/>
      <c r="L974" s="2571"/>
      <c r="M974" s="2571"/>
      <c r="N974" s="2571"/>
      <c r="O974" s="2571"/>
      <c r="P974" s="2571"/>
      <c r="Q974" s="2571"/>
      <c r="R974" s="2571"/>
      <c r="S974" s="2571"/>
      <c r="T974" s="2571"/>
      <c r="U974" s="2571"/>
      <c r="V974" s="2571"/>
      <c r="W974" s="2571"/>
      <c r="X974" s="2571"/>
      <c r="Y974" s="2571"/>
      <c r="Z974" s="2571"/>
    </row>
    <row r="975" spans="1:26" ht="16.5" customHeight="1">
      <c r="A975" s="2571"/>
      <c r="B975" s="2571"/>
      <c r="C975" s="2571"/>
      <c r="D975" s="73"/>
      <c r="E975" s="73"/>
      <c r="F975" s="2629"/>
      <c r="G975" s="2571"/>
      <c r="H975" s="2571"/>
      <c r="I975" s="2571"/>
      <c r="J975" s="2571"/>
      <c r="K975" s="2571"/>
      <c r="L975" s="2571"/>
      <c r="M975" s="2571"/>
      <c r="N975" s="2571"/>
      <c r="O975" s="2571"/>
      <c r="P975" s="2571"/>
      <c r="Q975" s="2571"/>
      <c r="R975" s="2571"/>
      <c r="S975" s="2571"/>
      <c r="T975" s="2571"/>
      <c r="U975" s="2571"/>
      <c r="V975" s="2571"/>
      <c r="W975" s="2571"/>
      <c r="X975" s="2571"/>
      <c r="Y975" s="2571"/>
      <c r="Z975" s="2571"/>
    </row>
    <row r="976" spans="1:26" ht="16.5" customHeight="1">
      <c r="A976" s="2571"/>
      <c r="B976" s="2571"/>
      <c r="C976" s="2571"/>
      <c r="D976" s="73"/>
      <c r="E976" s="73"/>
      <c r="F976" s="2629"/>
      <c r="G976" s="2571"/>
      <c r="H976" s="2571"/>
      <c r="I976" s="2571"/>
      <c r="J976" s="2571"/>
      <c r="K976" s="2571"/>
      <c r="L976" s="2571"/>
      <c r="M976" s="2571"/>
      <c r="N976" s="2571"/>
      <c r="O976" s="2571"/>
      <c r="P976" s="2571"/>
      <c r="Q976" s="2571"/>
      <c r="R976" s="2571"/>
      <c r="S976" s="2571"/>
      <c r="T976" s="2571"/>
      <c r="U976" s="2571"/>
      <c r="V976" s="2571"/>
      <c r="W976" s="2571"/>
      <c r="X976" s="2571"/>
      <c r="Y976" s="2571"/>
      <c r="Z976" s="2571"/>
    </row>
    <row r="977" spans="1:26" ht="16.5" customHeight="1">
      <c r="A977" s="2571"/>
      <c r="B977" s="2571"/>
      <c r="C977" s="2571"/>
      <c r="D977" s="73"/>
      <c r="E977" s="73"/>
      <c r="F977" s="2629"/>
      <c r="G977" s="2571"/>
      <c r="H977" s="2571"/>
      <c r="I977" s="2571"/>
      <c r="J977" s="2571"/>
      <c r="K977" s="2571"/>
      <c r="L977" s="2571"/>
      <c r="M977" s="2571"/>
      <c r="N977" s="2571"/>
      <c r="O977" s="2571"/>
      <c r="P977" s="2571"/>
      <c r="Q977" s="2571"/>
      <c r="R977" s="2571"/>
      <c r="S977" s="2571"/>
      <c r="T977" s="2571"/>
      <c r="U977" s="2571"/>
      <c r="V977" s="2571"/>
      <c r="W977" s="2571"/>
      <c r="X977" s="2571"/>
      <c r="Y977" s="2571"/>
      <c r="Z977" s="2571"/>
    </row>
    <row r="978" spans="1:26" ht="16.5" customHeight="1">
      <c r="A978" s="2571"/>
      <c r="B978" s="2571"/>
      <c r="C978" s="2571"/>
      <c r="D978" s="73"/>
      <c r="E978" s="73"/>
      <c r="F978" s="2629"/>
      <c r="G978" s="2571"/>
      <c r="H978" s="2571"/>
      <c r="I978" s="2571"/>
      <c r="J978" s="2571"/>
      <c r="K978" s="2571"/>
      <c r="L978" s="2571"/>
      <c r="M978" s="2571"/>
      <c r="N978" s="2571"/>
      <c r="O978" s="2571"/>
      <c r="P978" s="2571"/>
      <c r="Q978" s="2571"/>
      <c r="R978" s="2571"/>
      <c r="S978" s="2571"/>
      <c r="T978" s="2571"/>
      <c r="U978" s="2571"/>
      <c r="V978" s="2571"/>
      <c r="W978" s="2571"/>
      <c r="X978" s="2571"/>
      <c r="Y978" s="2571"/>
      <c r="Z978" s="2571"/>
    </row>
    <row r="979" spans="1:26" ht="16.5" customHeight="1">
      <c r="A979" s="2571"/>
      <c r="B979" s="2571"/>
      <c r="C979" s="2571"/>
      <c r="D979" s="73"/>
      <c r="E979" s="73"/>
      <c r="F979" s="2629"/>
      <c r="G979" s="2571"/>
      <c r="H979" s="2571"/>
      <c r="I979" s="2571"/>
      <c r="J979" s="2571"/>
      <c r="K979" s="2571"/>
      <c r="L979" s="2571"/>
      <c r="M979" s="2571"/>
      <c r="N979" s="2571"/>
      <c r="O979" s="2571"/>
      <c r="P979" s="2571"/>
      <c r="Q979" s="2571"/>
      <c r="R979" s="2571"/>
      <c r="S979" s="2571"/>
      <c r="T979" s="2571"/>
      <c r="U979" s="2571"/>
      <c r="V979" s="2571"/>
      <c r="W979" s="2571"/>
      <c r="X979" s="2571"/>
      <c r="Y979" s="2571"/>
      <c r="Z979" s="2571"/>
    </row>
    <row r="980" spans="1:26" ht="16.5" customHeight="1">
      <c r="A980" s="2571"/>
      <c r="B980" s="2571"/>
      <c r="C980" s="2571"/>
      <c r="D980" s="73"/>
      <c r="E980" s="73"/>
      <c r="F980" s="2629"/>
      <c r="G980" s="2571"/>
      <c r="H980" s="2571"/>
      <c r="I980" s="2571"/>
      <c r="J980" s="2571"/>
      <c r="K980" s="2571"/>
      <c r="L980" s="2571"/>
      <c r="M980" s="2571"/>
      <c r="N980" s="2571"/>
      <c r="O980" s="2571"/>
      <c r="P980" s="2571"/>
      <c r="Q980" s="2571"/>
      <c r="R980" s="2571"/>
      <c r="S980" s="2571"/>
      <c r="T980" s="2571"/>
      <c r="U980" s="2571"/>
      <c r="V980" s="2571"/>
      <c r="W980" s="2571"/>
      <c r="X980" s="2571"/>
      <c r="Y980" s="2571"/>
      <c r="Z980" s="2571"/>
    </row>
    <row r="981" spans="1:26" ht="16.5" customHeight="1">
      <c r="A981" s="2571"/>
      <c r="B981" s="2571"/>
      <c r="C981" s="2571"/>
      <c r="D981" s="73"/>
      <c r="E981" s="73"/>
      <c r="F981" s="2629"/>
      <c r="G981" s="2571"/>
      <c r="H981" s="2571"/>
      <c r="I981" s="2571"/>
      <c r="J981" s="2571"/>
      <c r="K981" s="2571"/>
      <c r="L981" s="2571"/>
      <c r="M981" s="2571"/>
      <c r="N981" s="2571"/>
      <c r="O981" s="2571"/>
      <c r="P981" s="2571"/>
      <c r="Q981" s="2571"/>
      <c r="R981" s="2571"/>
      <c r="S981" s="2571"/>
      <c r="T981" s="2571"/>
      <c r="U981" s="2571"/>
      <c r="V981" s="2571"/>
      <c r="W981" s="2571"/>
      <c r="X981" s="2571"/>
      <c r="Y981" s="2571"/>
      <c r="Z981" s="2571"/>
    </row>
    <row r="982" spans="1:26" ht="16.5" customHeight="1">
      <c r="A982" s="2571"/>
      <c r="B982" s="2571"/>
      <c r="C982" s="2571"/>
      <c r="D982" s="73"/>
      <c r="E982" s="73"/>
      <c r="F982" s="2629"/>
      <c r="G982" s="2571"/>
      <c r="H982" s="2571"/>
      <c r="I982" s="2571"/>
      <c r="J982" s="2571"/>
      <c r="K982" s="2571"/>
      <c r="L982" s="2571"/>
      <c r="M982" s="2571"/>
      <c r="N982" s="2571"/>
      <c r="O982" s="2571"/>
      <c r="P982" s="2571"/>
      <c r="Q982" s="2571"/>
      <c r="R982" s="2571"/>
      <c r="S982" s="2571"/>
      <c r="T982" s="2571"/>
      <c r="U982" s="2571"/>
      <c r="V982" s="2571"/>
      <c r="W982" s="2571"/>
      <c r="X982" s="2571"/>
      <c r="Y982" s="2571"/>
      <c r="Z982" s="2571"/>
    </row>
    <row r="983" spans="1:26" ht="16.5" customHeight="1">
      <c r="A983" s="2571"/>
      <c r="B983" s="2571"/>
      <c r="C983" s="2571"/>
      <c r="D983" s="73"/>
      <c r="E983" s="73"/>
      <c r="F983" s="2629"/>
      <c r="G983" s="2571"/>
      <c r="H983" s="2571"/>
      <c r="I983" s="2571"/>
      <c r="J983" s="2571"/>
      <c r="K983" s="2571"/>
      <c r="L983" s="2571"/>
      <c r="M983" s="2571"/>
      <c r="N983" s="2571"/>
      <c r="O983" s="2571"/>
      <c r="P983" s="2571"/>
      <c r="Q983" s="2571"/>
      <c r="R983" s="2571"/>
      <c r="S983" s="2571"/>
      <c r="T983" s="2571"/>
      <c r="U983" s="2571"/>
      <c r="V983" s="2571"/>
      <c r="W983" s="2571"/>
      <c r="X983" s="2571"/>
      <c r="Y983" s="2571"/>
      <c r="Z983" s="2571"/>
    </row>
    <row r="984" spans="1:26" ht="16.5" customHeight="1">
      <c r="A984" s="2571"/>
      <c r="B984" s="2571"/>
      <c r="C984" s="2571"/>
      <c r="D984" s="73"/>
      <c r="E984" s="73"/>
      <c r="F984" s="2629"/>
      <c r="G984" s="2571"/>
      <c r="H984" s="2571"/>
      <c r="I984" s="2571"/>
      <c r="J984" s="2571"/>
      <c r="K984" s="2571"/>
      <c r="L984" s="2571"/>
      <c r="M984" s="2571"/>
      <c r="N984" s="2571"/>
      <c r="O984" s="2571"/>
      <c r="P984" s="2571"/>
      <c r="Q984" s="2571"/>
      <c r="R984" s="2571"/>
      <c r="S984" s="2571"/>
      <c r="T984" s="2571"/>
      <c r="U984" s="2571"/>
      <c r="V984" s="2571"/>
      <c r="W984" s="2571"/>
      <c r="X984" s="2571"/>
      <c r="Y984" s="2571"/>
      <c r="Z984" s="2571"/>
    </row>
    <row r="985" spans="1:26" ht="16.5" customHeight="1">
      <c r="A985" s="2571"/>
      <c r="B985" s="2571"/>
      <c r="C985" s="2571"/>
      <c r="D985" s="73"/>
      <c r="E985" s="73"/>
      <c r="F985" s="2629"/>
      <c r="G985" s="2571"/>
      <c r="H985" s="2571"/>
      <c r="I985" s="2571"/>
      <c r="J985" s="2571"/>
      <c r="K985" s="2571"/>
      <c r="L985" s="2571"/>
      <c r="M985" s="2571"/>
      <c r="N985" s="2571"/>
      <c r="O985" s="2571"/>
      <c r="P985" s="2571"/>
      <c r="Q985" s="2571"/>
      <c r="R985" s="2571"/>
      <c r="S985" s="2571"/>
      <c r="T985" s="2571"/>
      <c r="U985" s="2571"/>
      <c r="V985" s="2571"/>
      <c r="W985" s="2571"/>
      <c r="X985" s="2571"/>
      <c r="Y985" s="2571"/>
      <c r="Z985" s="2571"/>
    </row>
    <row r="986" spans="1:26" ht="16.5" customHeight="1">
      <c r="A986" s="2571"/>
      <c r="B986" s="2571"/>
      <c r="C986" s="2571"/>
      <c r="D986" s="73"/>
      <c r="E986" s="73"/>
      <c r="F986" s="2629"/>
      <c r="G986" s="2571"/>
      <c r="H986" s="2571"/>
      <c r="I986" s="2571"/>
      <c r="J986" s="2571"/>
      <c r="K986" s="2571"/>
      <c r="L986" s="2571"/>
      <c r="M986" s="2571"/>
      <c r="N986" s="2571"/>
      <c r="O986" s="2571"/>
      <c r="P986" s="2571"/>
      <c r="Q986" s="2571"/>
      <c r="R986" s="2571"/>
      <c r="S986" s="2571"/>
      <c r="T986" s="2571"/>
      <c r="U986" s="2571"/>
      <c r="V986" s="2571"/>
      <c r="W986" s="2571"/>
      <c r="X986" s="2571"/>
      <c r="Y986" s="2571"/>
      <c r="Z986" s="2571"/>
    </row>
    <row r="987" spans="1:26" ht="16.5" customHeight="1">
      <c r="A987" s="2571"/>
      <c r="B987" s="2571"/>
      <c r="C987" s="2571"/>
      <c r="D987" s="73"/>
      <c r="E987" s="73"/>
      <c r="F987" s="2629"/>
      <c r="G987" s="2571"/>
      <c r="H987" s="2571"/>
      <c r="I987" s="2571"/>
      <c r="J987" s="2571"/>
      <c r="K987" s="2571"/>
      <c r="L987" s="2571"/>
      <c r="M987" s="2571"/>
      <c r="N987" s="2571"/>
      <c r="O987" s="2571"/>
      <c r="P987" s="2571"/>
      <c r="Q987" s="2571"/>
      <c r="R987" s="2571"/>
      <c r="S987" s="2571"/>
      <c r="T987" s="2571"/>
      <c r="U987" s="2571"/>
      <c r="V987" s="2571"/>
      <c r="W987" s="2571"/>
      <c r="X987" s="2571"/>
      <c r="Y987" s="2571"/>
      <c r="Z987" s="2571"/>
    </row>
    <row r="988" spans="1:26" ht="16.5" customHeight="1">
      <c r="A988" s="2571"/>
      <c r="B988" s="2571"/>
      <c r="C988" s="2571"/>
      <c r="D988" s="73"/>
      <c r="E988" s="73"/>
      <c r="F988" s="2629"/>
      <c r="G988" s="2571"/>
      <c r="H988" s="2571"/>
      <c r="I988" s="2571"/>
      <c r="J988" s="2571"/>
      <c r="K988" s="2571"/>
      <c r="L988" s="2571"/>
      <c r="M988" s="2571"/>
      <c r="N988" s="2571"/>
      <c r="O988" s="2571"/>
      <c r="P988" s="2571"/>
      <c r="Q988" s="2571"/>
      <c r="R988" s="2571"/>
      <c r="S988" s="2571"/>
      <c r="T988" s="2571"/>
      <c r="U988" s="2571"/>
      <c r="V988" s="2571"/>
      <c r="W988" s="2571"/>
      <c r="X988" s="2571"/>
      <c r="Y988" s="2571"/>
      <c r="Z988" s="2571"/>
    </row>
    <row r="989" spans="1:26" ht="16.5" customHeight="1">
      <c r="A989" s="2571"/>
      <c r="B989" s="2571"/>
      <c r="C989" s="2571"/>
      <c r="D989" s="73"/>
      <c r="E989" s="73"/>
      <c r="F989" s="2629"/>
      <c r="G989" s="2571"/>
      <c r="H989" s="2571"/>
      <c r="I989" s="2571"/>
      <c r="J989" s="2571"/>
      <c r="K989" s="2571"/>
      <c r="L989" s="2571"/>
      <c r="M989" s="2571"/>
      <c r="N989" s="2571"/>
      <c r="O989" s="2571"/>
      <c r="P989" s="2571"/>
      <c r="Q989" s="2571"/>
      <c r="R989" s="2571"/>
      <c r="S989" s="2571"/>
      <c r="T989" s="2571"/>
      <c r="U989" s="2571"/>
      <c r="V989" s="2571"/>
      <c r="W989" s="2571"/>
      <c r="X989" s="2571"/>
      <c r="Y989" s="2571"/>
      <c r="Z989" s="2571"/>
    </row>
    <row r="990" spans="1:26" ht="16.5" customHeight="1">
      <c r="A990" s="2571"/>
      <c r="B990" s="2571"/>
      <c r="C990" s="2571"/>
      <c r="D990" s="73"/>
      <c r="E990" s="73"/>
      <c r="F990" s="2629"/>
      <c r="G990" s="2571"/>
      <c r="H990" s="2571"/>
      <c r="I990" s="2571"/>
      <c r="J990" s="2571"/>
      <c r="K990" s="2571"/>
      <c r="L990" s="2571"/>
      <c r="M990" s="2571"/>
      <c r="N990" s="2571"/>
      <c r="O990" s="2571"/>
      <c r="P990" s="2571"/>
      <c r="Q990" s="2571"/>
      <c r="R990" s="2571"/>
      <c r="S990" s="2571"/>
      <c r="T990" s="2571"/>
      <c r="U990" s="2571"/>
      <c r="V990" s="2571"/>
      <c r="W990" s="2571"/>
      <c r="X990" s="2571"/>
      <c r="Y990" s="2571"/>
      <c r="Z990" s="2571"/>
    </row>
    <row r="991" spans="1:26" ht="16.5" customHeight="1">
      <c r="A991" s="2571"/>
      <c r="B991" s="2571"/>
      <c r="C991" s="2571"/>
      <c r="D991" s="73"/>
      <c r="E991" s="73"/>
      <c r="F991" s="2629"/>
      <c r="G991" s="2571"/>
      <c r="H991" s="2571"/>
      <c r="I991" s="2571"/>
      <c r="J991" s="2571"/>
      <c r="K991" s="2571"/>
      <c r="L991" s="2571"/>
      <c r="M991" s="2571"/>
      <c r="N991" s="2571"/>
      <c r="O991" s="2571"/>
      <c r="P991" s="2571"/>
      <c r="Q991" s="2571"/>
      <c r="R991" s="2571"/>
      <c r="S991" s="2571"/>
      <c r="T991" s="2571"/>
      <c r="U991" s="2571"/>
      <c r="V991" s="2571"/>
      <c r="W991" s="2571"/>
      <c r="X991" s="2571"/>
      <c r="Y991" s="2571"/>
      <c r="Z991" s="2571"/>
    </row>
    <row r="992" spans="1:26" ht="16.5" customHeight="1">
      <c r="A992" s="2571"/>
      <c r="B992" s="2571"/>
      <c r="C992" s="2571"/>
      <c r="D992" s="73"/>
      <c r="E992" s="73"/>
      <c r="F992" s="2629"/>
      <c r="G992" s="2571"/>
      <c r="H992" s="2571"/>
      <c r="I992" s="2571"/>
      <c r="J992" s="2571"/>
      <c r="K992" s="2571"/>
      <c r="L992" s="2571"/>
      <c r="M992" s="2571"/>
      <c r="N992" s="2571"/>
      <c r="O992" s="2571"/>
      <c r="P992" s="2571"/>
      <c r="Q992" s="2571"/>
      <c r="R992" s="2571"/>
      <c r="S992" s="2571"/>
      <c r="T992" s="2571"/>
      <c r="U992" s="2571"/>
      <c r="V992" s="2571"/>
      <c r="W992" s="2571"/>
      <c r="X992" s="2571"/>
      <c r="Y992" s="2571"/>
      <c r="Z992" s="2571"/>
    </row>
    <row r="993" spans="1:26" ht="16.5" customHeight="1">
      <c r="A993" s="2571"/>
      <c r="B993" s="2571"/>
      <c r="C993" s="2571"/>
      <c r="D993" s="73"/>
      <c r="E993" s="73"/>
      <c r="F993" s="2629"/>
      <c r="G993" s="2571"/>
      <c r="H993" s="2571"/>
      <c r="I993" s="2571"/>
      <c r="J993" s="2571"/>
      <c r="K993" s="2571"/>
      <c r="L993" s="2571"/>
      <c r="M993" s="2571"/>
      <c r="N993" s="2571"/>
      <c r="O993" s="2571"/>
      <c r="P993" s="2571"/>
      <c r="Q993" s="2571"/>
      <c r="R993" s="2571"/>
      <c r="S993" s="2571"/>
      <c r="T993" s="2571"/>
      <c r="U993" s="2571"/>
      <c r="V993" s="2571"/>
      <c r="W993" s="2571"/>
      <c r="X993" s="2571"/>
      <c r="Y993" s="2571"/>
      <c r="Z993" s="2571"/>
    </row>
    <row r="994" spans="1:26" ht="16.5" customHeight="1">
      <c r="A994" s="2571"/>
      <c r="B994" s="2571"/>
      <c r="C994" s="2571"/>
      <c r="D994" s="73"/>
      <c r="E994" s="73"/>
      <c r="F994" s="2629"/>
      <c r="G994" s="2571"/>
      <c r="H994" s="2571"/>
      <c r="I994" s="2571"/>
      <c r="J994" s="2571"/>
      <c r="K994" s="2571"/>
      <c r="L994" s="2571"/>
      <c r="M994" s="2571"/>
      <c r="N994" s="2571"/>
      <c r="O994" s="2571"/>
      <c r="P994" s="2571"/>
      <c r="Q994" s="2571"/>
      <c r="R994" s="2571"/>
      <c r="S994" s="2571"/>
      <c r="T994" s="2571"/>
      <c r="U994" s="2571"/>
      <c r="V994" s="2571"/>
      <c r="W994" s="2571"/>
      <c r="X994" s="2571"/>
      <c r="Y994" s="2571"/>
      <c r="Z994" s="2571"/>
    </row>
    <row r="995" spans="1:26" ht="16.5" customHeight="1">
      <c r="A995" s="2571"/>
      <c r="B995" s="2571"/>
      <c r="C995" s="2571"/>
      <c r="D995" s="73"/>
      <c r="E995" s="73"/>
      <c r="F995" s="2629"/>
      <c r="G995" s="2571"/>
      <c r="H995" s="2571"/>
      <c r="I995" s="2571"/>
      <c r="J995" s="2571"/>
      <c r="K995" s="2571"/>
      <c r="L995" s="2571"/>
      <c r="M995" s="2571"/>
      <c r="N995" s="2571"/>
      <c r="O995" s="2571"/>
      <c r="P995" s="2571"/>
      <c r="Q995" s="2571"/>
      <c r="R995" s="2571"/>
      <c r="S995" s="2571"/>
      <c r="T995" s="2571"/>
      <c r="U995" s="2571"/>
      <c r="V995" s="2571"/>
      <c r="W995" s="2571"/>
      <c r="X995" s="2571"/>
      <c r="Y995" s="2571"/>
      <c r="Z995" s="2571"/>
    </row>
    <row r="996" spans="1:26" ht="16.5" customHeight="1">
      <c r="A996" s="2571"/>
      <c r="B996" s="2571"/>
      <c r="C996" s="2571"/>
      <c r="D996" s="73"/>
      <c r="E996" s="73"/>
      <c r="F996" s="2629"/>
      <c r="G996" s="2571"/>
      <c r="H996" s="2571"/>
      <c r="I996" s="2571"/>
      <c r="J996" s="2571"/>
      <c r="K996" s="2571"/>
      <c r="L996" s="2571"/>
      <c r="M996" s="2571"/>
      <c r="N996" s="2571"/>
      <c r="O996" s="2571"/>
      <c r="P996" s="2571"/>
      <c r="Q996" s="2571"/>
      <c r="R996" s="2571"/>
      <c r="S996" s="2571"/>
      <c r="T996" s="2571"/>
      <c r="U996" s="2571"/>
      <c r="V996" s="2571"/>
      <c r="W996" s="2571"/>
      <c r="X996" s="2571"/>
      <c r="Y996" s="2571"/>
      <c r="Z996" s="2571"/>
    </row>
    <row r="997" spans="1:26" ht="16.5" customHeight="1">
      <c r="A997" s="2571"/>
      <c r="B997" s="2571"/>
      <c r="C997" s="2571"/>
      <c r="D997" s="73"/>
      <c r="E997" s="73"/>
      <c r="F997" s="2629"/>
      <c r="G997" s="2571"/>
      <c r="H997" s="2571"/>
      <c r="I997" s="2571"/>
      <c r="J997" s="2571"/>
      <c r="K997" s="2571"/>
      <c r="L997" s="2571"/>
      <c r="M997" s="2571"/>
      <c r="N997" s="2571"/>
      <c r="O997" s="2571"/>
      <c r="P997" s="2571"/>
      <c r="Q997" s="2571"/>
      <c r="R997" s="2571"/>
      <c r="S997" s="2571"/>
      <c r="T997" s="2571"/>
      <c r="U997" s="2571"/>
      <c r="V997" s="2571"/>
      <c r="W997" s="2571"/>
      <c r="X997" s="2571"/>
      <c r="Y997" s="2571"/>
      <c r="Z997" s="2571"/>
    </row>
    <row r="998" spans="1:26" ht="16.5" customHeight="1">
      <c r="A998" s="2571"/>
      <c r="B998" s="2571"/>
      <c r="C998" s="2571"/>
      <c r="D998" s="73"/>
      <c r="E998" s="73"/>
      <c r="F998" s="2629"/>
      <c r="G998" s="2571"/>
      <c r="H998" s="2571"/>
      <c r="I998" s="2571"/>
      <c r="J998" s="2571"/>
      <c r="K998" s="2571"/>
      <c r="L998" s="2571"/>
      <c r="M998" s="2571"/>
      <c r="N998" s="2571"/>
      <c r="O998" s="2571"/>
      <c r="P998" s="2571"/>
      <c r="Q998" s="2571"/>
      <c r="R998" s="2571"/>
      <c r="S998" s="2571"/>
      <c r="T998" s="2571"/>
      <c r="U998" s="2571"/>
      <c r="V998" s="2571"/>
      <c r="W998" s="2571"/>
      <c r="X998" s="2571"/>
      <c r="Y998" s="2571"/>
      <c r="Z998" s="2571"/>
    </row>
    <row r="999" spans="1:26" ht="16.5" customHeight="1">
      <c r="A999" s="2571"/>
      <c r="B999" s="2571"/>
      <c r="C999" s="2571"/>
      <c r="D999" s="73"/>
      <c r="E999" s="73"/>
      <c r="F999" s="2629"/>
      <c r="G999" s="2571"/>
      <c r="H999" s="2571"/>
      <c r="I999" s="2571"/>
      <c r="J999" s="2571"/>
      <c r="K999" s="2571"/>
      <c r="L999" s="2571"/>
      <c r="M999" s="2571"/>
      <c r="N999" s="2571"/>
      <c r="O999" s="2571"/>
      <c r="P999" s="2571"/>
      <c r="Q999" s="2571"/>
      <c r="R999" s="2571"/>
      <c r="S999" s="2571"/>
      <c r="T999" s="2571"/>
      <c r="U999" s="2571"/>
      <c r="V999" s="2571"/>
      <c r="W999" s="2571"/>
      <c r="X999" s="2571"/>
      <c r="Y999" s="2571"/>
      <c r="Z999" s="2571"/>
    </row>
    <row r="1000" spans="1:26" ht="16.5" customHeight="1">
      <c r="A1000" s="2571"/>
      <c r="B1000" s="2571"/>
      <c r="C1000" s="2571"/>
      <c r="D1000" s="73"/>
      <c r="E1000" s="73"/>
      <c r="F1000" s="2629"/>
      <c r="G1000" s="2571"/>
      <c r="H1000" s="2571"/>
      <c r="I1000" s="2571"/>
      <c r="J1000" s="2571"/>
      <c r="K1000" s="2571"/>
      <c r="L1000" s="2571"/>
      <c r="M1000" s="2571"/>
      <c r="N1000" s="2571"/>
      <c r="O1000" s="2571"/>
      <c r="P1000" s="2571"/>
      <c r="Q1000" s="2571"/>
      <c r="R1000" s="2571"/>
      <c r="S1000" s="2571"/>
      <c r="T1000" s="2571"/>
      <c r="U1000" s="2571"/>
      <c r="V1000" s="2571"/>
      <c r="W1000" s="2571"/>
      <c r="X1000" s="2571"/>
      <c r="Y1000" s="2571"/>
      <c r="Z1000" s="2571"/>
    </row>
  </sheetData>
  <mergeCells count="6">
    <mergeCell ref="G5:K5"/>
    <mergeCell ref="B1:M1"/>
    <mergeCell ref="B2:C2"/>
    <mergeCell ref="F2:M2"/>
    <mergeCell ref="F3:N3"/>
    <mergeCell ref="F4:N4"/>
  </mergeCells>
  <hyperlinks>
    <hyperlink ref="C4" location="'Recap Sheet'!B1" display="Return to Recap Sheet" xr:uid="{00000000-0004-0000-1A00-000000000000}"/>
    <hyperlink ref="B110" location="null!A65" display="Fits 2 oz plastic portion cup , see Line 22" xr:uid="{00000000-0004-0000-1A00-000001000000}"/>
  </hyperlinks>
  <pageMargins left="0.25" right="0.25" top="0.75" bottom="0.75" header="0" footer="0"/>
  <pageSetup paperSize="5" scale="64"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9"/>
  <dimension ref="A1:Z1000"/>
  <sheetViews>
    <sheetView workbookViewId="0">
      <selection activeCell="O25" sqref="O25"/>
    </sheetView>
  </sheetViews>
  <sheetFormatPr defaultColWidth="14.44140625" defaultRowHeight="15" customHeight="1"/>
  <cols>
    <col min="1" max="1" width="7.33203125" customWidth="1"/>
    <col min="2" max="2" width="49.6640625" customWidth="1"/>
    <col min="3" max="3" width="28.44140625" customWidth="1"/>
    <col min="4" max="4" width="8.88671875" customWidth="1"/>
    <col min="5" max="5" width="9.33203125" customWidth="1"/>
    <col min="6" max="6" width="6.33203125" customWidth="1"/>
    <col min="7" max="7" width="5.6640625" customWidth="1"/>
    <col min="8" max="9" width="6.44140625" customWidth="1"/>
    <col min="10" max="10" width="3.33203125" customWidth="1"/>
    <col min="11" max="11" width="6.88671875" customWidth="1"/>
    <col min="12" max="12" width="7.33203125" customWidth="1"/>
    <col min="13" max="13" width="9.6640625" customWidth="1"/>
    <col min="14" max="14" width="6.109375" customWidth="1"/>
    <col min="15" max="15" width="8.33203125" customWidth="1"/>
    <col min="16" max="16" width="8.109375" customWidth="1"/>
    <col min="17" max="17" width="5.88671875" customWidth="1"/>
    <col min="18" max="18" width="6" customWidth="1"/>
    <col min="19" max="26" width="11.44140625" customWidth="1"/>
  </cols>
  <sheetData>
    <row r="1" spans="1:26" ht="15" customHeight="1">
      <c r="A1" s="73"/>
      <c r="B1" s="2888" t="str">
        <f>'Recap Sheet'!A1</f>
        <v>South Carolina School Food Service Purchasing Alliance,Inc</v>
      </c>
      <c r="C1" s="2889"/>
      <c r="D1" s="2889"/>
      <c r="E1" s="2889"/>
      <c r="F1" s="2889"/>
      <c r="G1" s="2889"/>
      <c r="H1" s="2889"/>
      <c r="I1" s="2889"/>
      <c r="J1" s="2889"/>
      <c r="K1" s="2889"/>
      <c r="L1" s="2889"/>
      <c r="M1" s="2889"/>
      <c r="N1" s="74"/>
      <c r="O1" s="1860"/>
      <c r="P1" s="73"/>
      <c r="Q1" s="73"/>
      <c r="R1" s="73"/>
      <c r="S1" s="73"/>
      <c r="T1" s="73"/>
      <c r="U1" s="73"/>
      <c r="V1" s="73"/>
      <c r="W1" s="73"/>
      <c r="X1" s="73"/>
      <c r="Y1" s="73"/>
      <c r="Z1" s="73"/>
    </row>
    <row r="2" spans="1:26" ht="15" customHeight="1">
      <c r="A2" s="73"/>
      <c r="B2" s="2888" t="str">
        <f>'Recap Sheet'!A2</f>
        <v>Solicitation #B00002526</v>
      </c>
      <c r="C2" s="2889"/>
      <c r="D2" s="57"/>
      <c r="E2" s="57"/>
      <c r="F2" s="2888" t="str">
        <f>'Recap Sheet'!B2</f>
        <v>Bid Period: August 1, 2025 - July 31, 2026</v>
      </c>
      <c r="G2" s="2889"/>
      <c r="H2" s="2889"/>
      <c r="I2" s="2889"/>
      <c r="J2" s="2889"/>
      <c r="K2" s="2889"/>
      <c r="L2" s="2889"/>
      <c r="M2" s="2889"/>
      <c r="N2" s="74"/>
      <c r="O2" s="1860"/>
      <c r="P2" s="73"/>
      <c r="Q2" s="73"/>
      <c r="R2" s="73"/>
      <c r="S2" s="73"/>
      <c r="T2" s="73"/>
      <c r="U2" s="73"/>
      <c r="V2" s="73"/>
      <c r="W2" s="73"/>
      <c r="X2" s="73"/>
      <c r="Y2" s="73"/>
      <c r="Z2" s="73"/>
    </row>
    <row r="3" spans="1:26" ht="18" customHeight="1">
      <c r="A3" s="1148"/>
      <c r="B3" s="1148" t="str">
        <f>'Recap Sheet'!A3</f>
        <v xml:space="preserve">School Food Authority or Agency Name: </v>
      </c>
      <c r="C3" s="851"/>
      <c r="D3" s="77"/>
      <c r="E3" s="851"/>
      <c r="F3" s="2910" t="str">
        <f>'Recap Sheet'!A4</f>
        <v xml:space="preserve">Bidder's Name: </v>
      </c>
      <c r="G3" s="2903"/>
      <c r="H3" s="2903"/>
      <c r="I3" s="2903"/>
      <c r="J3" s="2903"/>
      <c r="K3" s="2903"/>
      <c r="L3" s="2903"/>
      <c r="M3" s="2903"/>
      <c r="N3" s="2903"/>
      <c r="O3" s="1860"/>
      <c r="P3" s="73"/>
      <c r="Q3" s="73"/>
      <c r="R3" s="73"/>
      <c r="S3" s="73"/>
      <c r="T3" s="73"/>
      <c r="U3" s="73"/>
      <c r="V3" s="73"/>
      <c r="W3" s="73"/>
      <c r="X3" s="73"/>
      <c r="Y3" s="73"/>
      <c r="Z3" s="73"/>
    </row>
    <row r="4" spans="1:26" ht="18.75" customHeight="1">
      <c r="A4" s="79" t="s">
        <v>4618</v>
      </c>
      <c r="B4" s="1570" t="str">
        <f>'Recap Sheet'!B3</f>
        <v>Lexington Richland School District Five</v>
      </c>
      <c r="C4" s="1265" t="s">
        <v>119</v>
      </c>
      <c r="D4" s="82"/>
      <c r="E4" s="1154"/>
      <c r="F4" s="2914">
        <f>'Recap Sheet'!B4</f>
        <v>0</v>
      </c>
      <c r="G4" s="2891"/>
      <c r="H4" s="2891"/>
      <c r="I4" s="2891"/>
      <c r="J4" s="2891"/>
      <c r="K4" s="2891"/>
      <c r="L4" s="2891"/>
      <c r="M4" s="2891"/>
      <c r="N4" s="2897"/>
      <c r="O4" s="1987"/>
      <c r="P4" s="598"/>
      <c r="Q4" s="1150"/>
      <c r="R4" s="1150"/>
      <c r="S4" s="598"/>
      <c r="T4" s="598"/>
      <c r="U4" s="598"/>
      <c r="V4" s="598"/>
      <c r="W4" s="598"/>
      <c r="X4" s="598"/>
      <c r="Y4" s="598"/>
      <c r="Z4" s="598"/>
    </row>
    <row r="5" spans="1:26" ht="15" customHeight="1">
      <c r="A5" s="79">
        <v>50000</v>
      </c>
      <c r="B5" s="1158" t="s">
        <v>120</v>
      </c>
      <c r="C5" s="232" t="s">
        <v>354</v>
      </c>
      <c r="D5" s="90"/>
      <c r="E5" s="1159"/>
      <c r="F5" s="1160"/>
      <c r="G5" s="2912" t="s">
        <v>122</v>
      </c>
      <c r="H5" s="2899"/>
      <c r="I5" s="2899"/>
      <c r="J5" s="2899"/>
      <c r="K5" s="2899"/>
      <c r="L5" s="1161">
        <f>'Recap Sheet'!B5</f>
        <v>0</v>
      </c>
      <c r="M5" s="1162"/>
      <c r="N5" s="545"/>
      <c r="O5" s="1860"/>
      <c r="P5" s="598"/>
      <c r="Q5" s="1150"/>
      <c r="R5" s="1150"/>
      <c r="S5" s="598"/>
      <c r="T5" s="598"/>
      <c r="U5" s="598"/>
      <c r="V5" s="598"/>
      <c r="W5" s="598"/>
      <c r="X5" s="598"/>
      <c r="Y5" s="598"/>
      <c r="Z5" s="598"/>
    </row>
    <row r="6" spans="1:26" ht="15" customHeight="1">
      <c r="A6" s="88" t="s">
        <v>24</v>
      </c>
      <c r="B6" s="166"/>
      <c r="C6" s="440" t="s">
        <v>749</v>
      </c>
      <c r="D6" s="103" t="s">
        <v>133</v>
      </c>
      <c r="E6" s="1164" t="s">
        <v>134</v>
      </c>
      <c r="F6" s="1266" t="s">
        <v>29</v>
      </c>
      <c r="G6" s="1266" t="s">
        <v>135</v>
      </c>
      <c r="H6" s="99" t="s">
        <v>136</v>
      </c>
      <c r="I6" s="99" t="s">
        <v>137</v>
      </c>
      <c r="J6" s="99" t="s">
        <v>138</v>
      </c>
      <c r="K6" s="99" t="s">
        <v>139</v>
      </c>
      <c r="L6" s="99" t="s">
        <v>140</v>
      </c>
      <c r="M6" s="605" t="s">
        <v>141</v>
      </c>
      <c r="N6" s="606" t="s">
        <v>142</v>
      </c>
      <c r="O6" s="1860"/>
      <c r="P6" s="1150"/>
      <c r="Q6" s="1150"/>
      <c r="R6" s="1150"/>
      <c r="S6" s="73"/>
      <c r="T6" s="73"/>
      <c r="U6" s="73"/>
      <c r="V6" s="73"/>
      <c r="W6" s="73"/>
      <c r="X6" s="73"/>
      <c r="Y6" s="73"/>
      <c r="Z6" s="73"/>
    </row>
    <row r="7" spans="1:26" ht="15" customHeight="1">
      <c r="A7" s="1080" t="s">
        <v>153</v>
      </c>
      <c r="B7" s="515"/>
      <c r="C7" s="610" t="s">
        <v>751</v>
      </c>
      <c r="D7" s="113" t="s">
        <v>154</v>
      </c>
      <c r="E7" s="673" t="s">
        <v>154</v>
      </c>
      <c r="F7" s="118" t="s">
        <v>39</v>
      </c>
      <c r="G7" s="118" t="s">
        <v>155</v>
      </c>
      <c r="H7" s="110" t="s">
        <v>156</v>
      </c>
      <c r="I7" s="110" t="s">
        <v>40</v>
      </c>
      <c r="J7" s="110" t="s">
        <v>139</v>
      </c>
      <c r="K7" s="110" t="s">
        <v>47</v>
      </c>
      <c r="L7" s="110" t="s">
        <v>157</v>
      </c>
      <c r="M7" s="110" t="s">
        <v>47</v>
      </c>
      <c r="N7" s="116" t="s">
        <v>139</v>
      </c>
      <c r="O7" s="1860"/>
      <c r="P7" s="73"/>
      <c r="Q7" s="1150"/>
      <c r="R7" s="1150"/>
      <c r="S7" s="73"/>
      <c r="T7" s="73"/>
      <c r="U7" s="73"/>
      <c r="V7" s="73"/>
      <c r="W7" s="73"/>
      <c r="X7" s="73"/>
      <c r="Y7" s="73"/>
      <c r="Z7" s="73"/>
    </row>
    <row r="8" spans="1:26" ht="15" customHeight="1">
      <c r="A8" s="1167"/>
      <c r="B8" s="1167" t="s">
        <v>115</v>
      </c>
      <c r="C8" s="1167"/>
      <c r="D8" s="123"/>
      <c r="E8" s="1167"/>
      <c r="F8" s="1167"/>
      <c r="G8" s="1168"/>
      <c r="H8" s="1168"/>
      <c r="I8" s="1167"/>
      <c r="J8" s="1167"/>
      <c r="K8" s="891"/>
      <c r="L8" s="891"/>
      <c r="M8" s="1169"/>
      <c r="N8" s="1170"/>
      <c r="O8" s="1860"/>
      <c r="P8" s="73"/>
      <c r="Q8" s="73"/>
      <c r="R8" s="73"/>
      <c r="S8" s="73"/>
      <c r="T8" s="73"/>
      <c r="U8" s="73"/>
      <c r="V8" s="73"/>
      <c r="W8" s="73"/>
      <c r="X8" s="73"/>
      <c r="Y8" s="73"/>
      <c r="Z8" s="73"/>
    </row>
    <row r="9" spans="1:26" ht="15" customHeight="1">
      <c r="A9" s="1176"/>
      <c r="B9" s="1176"/>
      <c r="C9" s="1167"/>
      <c r="D9" s="137"/>
      <c r="E9" s="1176"/>
      <c r="F9" s="1176"/>
      <c r="G9" s="1177"/>
      <c r="H9" s="1176"/>
      <c r="I9" s="1176"/>
      <c r="J9" s="1176"/>
      <c r="K9" s="1178"/>
      <c r="L9" s="1178"/>
      <c r="M9" s="1179"/>
      <c r="N9" s="1180"/>
      <c r="O9" s="1860"/>
      <c r="P9" s="73"/>
      <c r="Q9" s="73"/>
      <c r="R9" s="73"/>
      <c r="S9" s="73"/>
      <c r="T9" s="73"/>
      <c r="U9" s="73"/>
      <c r="V9" s="73"/>
      <c r="W9" s="73"/>
      <c r="X9" s="73"/>
      <c r="Y9" s="73"/>
      <c r="Z9" s="73"/>
    </row>
    <row r="10" spans="1:26" ht="15" customHeight="1">
      <c r="A10" s="146">
        <v>48001</v>
      </c>
      <c r="B10" s="147" t="s">
        <v>4619</v>
      </c>
      <c r="C10" s="155" t="s">
        <v>344</v>
      </c>
      <c r="D10" s="148"/>
      <c r="E10" s="155"/>
      <c r="F10" s="155" t="s">
        <v>4620</v>
      </c>
      <c r="G10" s="239">
        <v>576</v>
      </c>
      <c r="H10" s="2681">
        <v>20</v>
      </c>
      <c r="I10" s="154">
        <f>ROUND(H10*G10/G10,2)</f>
        <v>20</v>
      </c>
      <c r="J10" s="155" t="s">
        <v>170</v>
      </c>
      <c r="K10" s="235"/>
      <c r="L10" s="422"/>
      <c r="M10" s="885"/>
      <c r="N10" s="1017"/>
      <c r="O10" s="1860"/>
      <c r="P10" s="73"/>
      <c r="Q10" s="73"/>
      <c r="R10" s="73"/>
      <c r="S10" s="73"/>
      <c r="T10" s="73"/>
      <c r="U10" s="73"/>
      <c r="V10" s="73"/>
      <c r="W10" s="73"/>
      <c r="X10" s="73"/>
      <c r="Y10" s="73"/>
      <c r="Z10" s="73"/>
    </row>
    <row r="11" spans="1:26" ht="15" customHeight="1">
      <c r="A11" s="371"/>
      <c r="B11" s="270" t="s">
        <v>4621</v>
      </c>
      <c r="C11" s="155"/>
      <c r="D11" s="1393"/>
      <c r="E11" s="155"/>
      <c r="F11" s="155"/>
      <c r="G11" s="239"/>
      <c r="H11" s="2878"/>
      <c r="I11" s="701"/>
      <c r="J11" s="356"/>
      <c r="K11" s="235"/>
      <c r="L11" s="422"/>
      <c r="M11" s="885"/>
      <c r="N11" s="1017"/>
      <c r="O11" s="1860"/>
      <c r="P11" s="73"/>
      <c r="Q11" s="73"/>
      <c r="R11" s="73"/>
      <c r="S11" s="73"/>
      <c r="T11" s="73"/>
      <c r="U11" s="73"/>
      <c r="V11" s="73"/>
      <c r="W11" s="73"/>
      <c r="X11" s="73"/>
      <c r="Y11" s="73"/>
      <c r="Z11" s="73"/>
    </row>
    <row r="12" spans="1:26" ht="15" customHeight="1">
      <c r="A12" s="228"/>
      <c r="B12" s="228" t="s">
        <v>4622</v>
      </c>
      <c r="C12" s="1260" t="s">
        <v>347</v>
      </c>
      <c r="D12" s="2349"/>
      <c r="E12" s="2132"/>
      <c r="F12" s="2132"/>
      <c r="G12" s="2132"/>
      <c r="H12" s="1746"/>
      <c r="I12" s="701" t="e">
        <f>ROUND(H10*G10/G12,2)</f>
        <v>#DIV/0!</v>
      </c>
      <c r="J12" s="228"/>
      <c r="K12" s="156">
        <v>0</v>
      </c>
      <c r="L12" s="157">
        <f>IF(OR(ISBLANK(K12),K12=0,H10=0,ISBLANK(H10)),,ROUND(K12+$L$5,2))</f>
        <v>0</v>
      </c>
      <c r="M12" s="555" t="e">
        <f>ROUND(I12*L12,2)</f>
        <v>#DIV/0!</v>
      </c>
      <c r="N12" s="1018" t="e">
        <f>ROUND(L12/G12,2)</f>
        <v>#DIV/0!</v>
      </c>
      <c r="O12" s="1860"/>
      <c r="P12" s="73"/>
      <c r="Q12" s="73"/>
      <c r="R12" s="73"/>
      <c r="S12" s="73"/>
      <c r="T12" s="73"/>
      <c r="U12" s="73"/>
      <c r="V12" s="73"/>
      <c r="W12" s="73"/>
      <c r="X12" s="73"/>
      <c r="Y12" s="73"/>
      <c r="Z12" s="73"/>
    </row>
    <row r="13" spans="1:26" ht="15" customHeight="1">
      <c r="A13" s="253">
        <v>48002</v>
      </c>
      <c r="B13" s="254" t="s">
        <v>4623</v>
      </c>
      <c r="C13" s="255" t="s">
        <v>344</v>
      </c>
      <c r="D13" s="148"/>
      <c r="E13" s="255"/>
      <c r="F13" s="255" t="s">
        <v>4624</v>
      </c>
      <c r="G13" s="580">
        <v>504</v>
      </c>
      <c r="H13" s="2681">
        <v>20</v>
      </c>
      <c r="I13" s="257">
        <f>ROUND(H13*G13/G13,2)</f>
        <v>20</v>
      </c>
      <c r="J13" s="255" t="s">
        <v>170</v>
      </c>
      <c r="K13" s="729"/>
      <c r="L13" s="1893"/>
      <c r="M13" s="730"/>
      <c r="N13" s="2636"/>
      <c r="O13" s="1860"/>
      <c r="P13" s="73"/>
      <c r="Q13" s="73"/>
      <c r="R13" s="73"/>
      <c r="S13" s="73"/>
      <c r="T13" s="73"/>
      <c r="U13" s="73"/>
      <c r="V13" s="73"/>
      <c r="W13" s="73"/>
      <c r="X13" s="73"/>
      <c r="Y13" s="73"/>
      <c r="Z13" s="73"/>
    </row>
    <row r="14" spans="1:26" ht="15" customHeight="1">
      <c r="A14" s="270"/>
      <c r="B14" s="270" t="s">
        <v>4625</v>
      </c>
      <c r="C14" s="1683" t="s">
        <v>347</v>
      </c>
      <c r="D14" s="2349"/>
      <c r="E14" s="2349"/>
      <c r="F14" s="2349"/>
      <c r="G14" s="2349"/>
      <c r="H14" s="1746"/>
      <c r="I14" s="1238" t="e">
        <f>ROUND(H13*G13/G14,2)</f>
        <v>#DIV/0!</v>
      </c>
      <c r="J14" s="1030"/>
      <c r="K14" s="1239">
        <v>0</v>
      </c>
      <c r="L14" s="246">
        <f>IF(OR(ISBLANK(K14),K14=0,H13=0,ISBLANK(H13)),,ROUND(K14+$L$5,2))</f>
        <v>0</v>
      </c>
      <c r="M14" s="348" t="e">
        <f>ROUND(I14*L14,2)</f>
        <v>#DIV/0!</v>
      </c>
      <c r="N14" s="1021" t="e">
        <f>ROUND(L14/G14,2)</f>
        <v>#DIV/0!</v>
      </c>
      <c r="O14" s="1860"/>
      <c r="P14" s="73"/>
      <c r="Q14" s="73"/>
      <c r="R14" s="73"/>
      <c r="S14" s="73"/>
      <c r="T14" s="73"/>
      <c r="U14" s="73"/>
      <c r="V14" s="73"/>
      <c r="W14" s="73"/>
      <c r="X14" s="73"/>
      <c r="Y14" s="73"/>
      <c r="Z14" s="73"/>
    </row>
    <row r="15" spans="1:26" ht="15" customHeight="1">
      <c r="A15" s="146">
        <v>48003</v>
      </c>
      <c r="B15" s="147" t="s">
        <v>4626</v>
      </c>
      <c r="C15" s="569" t="s">
        <v>344</v>
      </c>
      <c r="D15" s="155"/>
      <c r="E15" s="569"/>
      <c r="F15" s="155" t="s">
        <v>4627</v>
      </c>
      <c r="G15" s="155">
        <v>5</v>
      </c>
      <c r="H15" s="1099">
        <v>20</v>
      </c>
      <c r="I15" s="154">
        <f>ROUND($H$15*$G$15/G15,2)</f>
        <v>20</v>
      </c>
      <c r="J15" s="155" t="s">
        <v>170</v>
      </c>
      <c r="K15" s="235"/>
      <c r="L15" s="422"/>
      <c r="M15" s="885"/>
      <c r="N15" s="1017"/>
      <c r="O15" s="1860"/>
      <c r="P15" s="73"/>
      <c r="Q15" s="73"/>
      <c r="R15" s="73"/>
      <c r="S15" s="73"/>
      <c r="T15" s="73"/>
      <c r="U15" s="73"/>
      <c r="V15" s="73"/>
      <c r="W15" s="73"/>
      <c r="X15" s="73"/>
      <c r="Y15" s="73"/>
      <c r="Z15" s="73"/>
    </row>
    <row r="16" spans="1:26" ht="15" customHeight="1">
      <c r="A16" s="166"/>
      <c r="B16" s="166" t="s">
        <v>4628</v>
      </c>
      <c r="C16" s="1260" t="s">
        <v>347</v>
      </c>
      <c r="D16" s="2132"/>
      <c r="E16" s="2132"/>
      <c r="F16" s="2132"/>
      <c r="G16" s="2132"/>
      <c r="H16" s="2679"/>
      <c r="I16" s="154" t="e">
        <f>ROUND(H15*G15/G16,2)</f>
        <v>#DIV/0!</v>
      </c>
      <c r="J16" s="155"/>
      <c r="K16" s="156">
        <v>0</v>
      </c>
      <c r="L16" s="157">
        <f>IF(OR(ISBLANK(K16),K16=0,H15=0,ISBLANK(H15)),,ROUND(K16+$L$5,2))</f>
        <v>0</v>
      </c>
      <c r="M16" s="555" t="e">
        <f>ROUND(I16*L16,2)</f>
        <v>#DIV/0!</v>
      </c>
      <c r="N16" s="1018" t="e">
        <f>ROUND(L16/G16,2)</f>
        <v>#DIV/0!</v>
      </c>
      <c r="O16" s="1860"/>
      <c r="P16" s="73"/>
      <c r="Q16" s="73"/>
      <c r="R16" s="73"/>
      <c r="S16" s="73"/>
      <c r="T16" s="73"/>
      <c r="U16" s="73"/>
      <c r="V16" s="73"/>
      <c r="W16" s="73"/>
      <c r="X16" s="73"/>
      <c r="Y16" s="73"/>
      <c r="Z16" s="73"/>
    </row>
    <row r="17" spans="1:26" ht="15" customHeight="1">
      <c r="A17" s="270"/>
      <c r="B17" s="270"/>
      <c r="C17" s="270"/>
      <c r="D17" s="228"/>
      <c r="E17" s="270"/>
      <c r="F17" s="270"/>
      <c r="G17" s="270"/>
      <c r="H17" s="2663"/>
      <c r="I17" s="270"/>
      <c r="J17" s="198"/>
      <c r="K17" s="271"/>
      <c r="L17" s="246"/>
      <c r="M17" s="348"/>
      <c r="N17" s="1021"/>
      <c r="O17" s="1860"/>
      <c r="P17" s="73"/>
      <c r="Q17" s="73"/>
      <c r="R17" s="73"/>
      <c r="S17" s="73"/>
      <c r="T17" s="73"/>
      <c r="U17" s="73"/>
      <c r="V17" s="73"/>
      <c r="W17" s="73"/>
      <c r="X17" s="73"/>
      <c r="Y17" s="73"/>
      <c r="Z17" s="73"/>
    </row>
    <row r="18" spans="1:26" ht="15" customHeight="1">
      <c r="A18" s="1401"/>
      <c r="B18" s="1401"/>
      <c r="C18" s="1401"/>
      <c r="D18" s="1401"/>
      <c r="E18" s="1401"/>
      <c r="F18" s="1401"/>
      <c r="G18" s="1403"/>
      <c r="H18" s="1404"/>
      <c r="I18" s="1405"/>
      <c r="J18" s="1406"/>
      <c r="K18" s="1407"/>
      <c r="L18" s="1407"/>
      <c r="M18" s="1408"/>
      <c r="N18" s="1409"/>
      <c r="O18" s="1860"/>
      <c r="P18" s="73"/>
      <c r="Q18" s="73"/>
      <c r="R18" s="73"/>
      <c r="S18" s="73"/>
      <c r="T18" s="73"/>
      <c r="U18" s="73"/>
      <c r="V18" s="73"/>
      <c r="W18" s="73"/>
      <c r="X18" s="73"/>
      <c r="Y18" s="73"/>
      <c r="Z18" s="73"/>
    </row>
    <row r="19" spans="1:26" ht="15" customHeight="1">
      <c r="A19" s="198"/>
      <c r="B19" s="198"/>
      <c r="C19" s="198"/>
      <c r="D19" s="198"/>
      <c r="E19" s="198"/>
      <c r="F19" s="198"/>
      <c r="G19" s="243"/>
      <c r="H19" s="985"/>
      <c r="I19" s="364"/>
      <c r="J19" s="444" t="s">
        <v>352</v>
      </c>
      <c r="K19" s="529"/>
      <c r="L19" s="529"/>
      <c r="M19" s="738">
        <f>SUMIF(M10:M17,"&gt;0")</f>
        <v>0</v>
      </c>
      <c r="N19" s="987"/>
      <c r="O19" s="1860"/>
      <c r="P19" s="73"/>
      <c r="Q19" s="73"/>
      <c r="R19" s="73"/>
      <c r="S19" s="73"/>
      <c r="T19" s="73"/>
      <c r="U19" s="73"/>
      <c r="V19" s="73"/>
      <c r="W19" s="73"/>
      <c r="X19" s="73"/>
      <c r="Y19" s="73"/>
      <c r="Z19" s="73"/>
    </row>
    <row r="20" spans="1:26" ht="15" customHeight="1">
      <c r="A20" s="73"/>
      <c r="B20" s="73"/>
      <c r="C20" s="73"/>
      <c r="D20" s="851"/>
      <c r="E20" s="73"/>
      <c r="F20" s="73"/>
      <c r="G20" s="591"/>
      <c r="H20" s="988"/>
      <c r="I20" s="73"/>
      <c r="J20" s="73"/>
      <c r="K20" s="74"/>
      <c r="L20" s="74"/>
      <c r="M20" s="989"/>
      <c r="N20" s="74"/>
      <c r="O20" s="1860"/>
      <c r="P20" s="73"/>
      <c r="Q20" s="73"/>
      <c r="R20" s="73"/>
      <c r="S20" s="73"/>
      <c r="T20" s="73"/>
      <c r="U20" s="73"/>
      <c r="V20" s="73"/>
      <c r="W20" s="73"/>
      <c r="X20" s="73"/>
      <c r="Y20" s="73"/>
      <c r="Z20" s="73"/>
    </row>
    <row r="21" spans="1:26" ht="15" customHeight="1">
      <c r="A21" s="73"/>
      <c r="B21" s="73"/>
      <c r="C21" s="73"/>
      <c r="D21" s="851"/>
      <c r="E21" s="73"/>
      <c r="F21" s="73"/>
      <c r="G21" s="591"/>
      <c r="H21" s="988"/>
      <c r="I21" s="73"/>
      <c r="J21" s="73"/>
      <c r="K21" s="74"/>
      <c r="L21" s="74"/>
      <c r="M21" s="989"/>
      <c r="N21" s="74"/>
      <c r="O21" s="1860"/>
      <c r="P21" s="73"/>
      <c r="Q21" s="73"/>
      <c r="R21" s="73"/>
      <c r="S21" s="73"/>
      <c r="T21" s="73"/>
      <c r="U21" s="73"/>
      <c r="V21" s="73"/>
      <c r="W21" s="73"/>
      <c r="X21" s="73"/>
      <c r="Y21" s="73"/>
      <c r="Z21" s="73"/>
    </row>
    <row r="22" spans="1:26" ht="15" customHeight="1">
      <c r="A22" s="73"/>
      <c r="B22" s="73"/>
      <c r="C22" s="73"/>
      <c r="D22" s="851"/>
      <c r="E22" s="73"/>
      <c r="F22" s="73"/>
      <c r="G22" s="591"/>
      <c r="H22" s="988"/>
      <c r="I22" s="73"/>
      <c r="J22" s="73"/>
      <c r="K22" s="74"/>
      <c r="L22" s="74"/>
      <c r="M22" s="989"/>
      <c r="N22" s="74"/>
      <c r="O22" s="1860"/>
      <c r="P22" s="73"/>
      <c r="Q22" s="73"/>
      <c r="R22" s="73"/>
      <c r="S22" s="73"/>
      <c r="T22" s="73"/>
      <c r="U22" s="73"/>
      <c r="V22" s="73"/>
      <c r="W22" s="73"/>
      <c r="X22" s="73"/>
      <c r="Y22" s="73"/>
      <c r="Z22" s="73"/>
    </row>
    <row r="23" spans="1:26" ht="15" customHeight="1">
      <c r="A23" s="73"/>
      <c r="B23" s="73"/>
      <c r="C23" s="73"/>
      <c r="D23" s="851"/>
      <c r="E23" s="73"/>
      <c r="F23" s="73"/>
      <c r="G23" s="591"/>
      <c r="H23" s="988"/>
      <c r="I23" s="73"/>
      <c r="J23" s="73"/>
      <c r="K23" s="74"/>
      <c r="L23" s="74"/>
      <c r="M23" s="989"/>
      <c r="N23" s="74"/>
      <c r="O23" s="1860"/>
      <c r="P23" s="73"/>
      <c r="Q23" s="73"/>
      <c r="R23" s="73"/>
      <c r="S23" s="73"/>
      <c r="T23" s="73"/>
      <c r="U23" s="73"/>
      <c r="V23" s="73"/>
      <c r="W23" s="73"/>
      <c r="X23" s="73"/>
      <c r="Y23" s="73"/>
      <c r="Z23" s="73"/>
    </row>
    <row r="24" spans="1:26" ht="15" customHeight="1">
      <c r="A24" s="73"/>
      <c r="B24" s="73"/>
      <c r="C24" s="73"/>
      <c r="D24" s="851"/>
      <c r="E24" s="73"/>
      <c r="F24" s="73"/>
      <c r="G24" s="591"/>
      <c r="H24" s="988"/>
      <c r="I24" s="73"/>
      <c r="J24" s="73"/>
      <c r="K24" s="74"/>
      <c r="L24" s="74"/>
      <c r="M24" s="989"/>
      <c r="N24" s="74"/>
      <c r="O24" s="1860"/>
      <c r="P24" s="73"/>
      <c r="Q24" s="73"/>
      <c r="R24" s="73"/>
      <c r="S24" s="73"/>
      <c r="T24" s="73"/>
      <c r="U24" s="73"/>
      <c r="V24" s="73"/>
      <c r="W24" s="73"/>
      <c r="X24" s="73"/>
      <c r="Y24" s="73"/>
      <c r="Z24" s="73"/>
    </row>
    <row r="25" spans="1:26" ht="15" customHeight="1">
      <c r="A25" s="73"/>
      <c r="B25" s="73"/>
      <c r="C25" s="73"/>
      <c r="D25" s="851"/>
      <c r="E25" s="73"/>
      <c r="F25" s="73"/>
      <c r="G25" s="591"/>
      <c r="H25" s="988"/>
      <c r="I25" s="73"/>
      <c r="J25" s="73"/>
      <c r="K25" s="74"/>
      <c r="L25" s="74"/>
      <c r="M25" s="989"/>
      <c r="N25" s="74"/>
      <c r="O25" s="1860"/>
      <c r="P25" s="73"/>
      <c r="Q25" s="73"/>
      <c r="R25" s="73"/>
      <c r="S25" s="73"/>
      <c r="T25" s="73"/>
      <c r="U25" s="73"/>
      <c r="V25" s="73"/>
      <c r="W25" s="73"/>
      <c r="X25" s="73"/>
      <c r="Y25" s="73"/>
      <c r="Z25" s="73"/>
    </row>
    <row r="26" spans="1:26" ht="15" customHeight="1">
      <c r="A26" s="73"/>
      <c r="B26" s="73"/>
      <c r="C26" s="73"/>
      <c r="D26" s="851"/>
      <c r="E26" s="73"/>
      <c r="F26" s="73"/>
      <c r="G26" s="591"/>
      <c r="H26" s="988"/>
      <c r="I26" s="73"/>
      <c r="J26" s="73"/>
      <c r="K26" s="74"/>
      <c r="L26" s="74"/>
      <c r="M26" s="989"/>
      <c r="N26" s="74"/>
      <c r="O26" s="1860"/>
      <c r="P26" s="73"/>
      <c r="Q26" s="73"/>
      <c r="R26" s="73"/>
      <c r="S26" s="73"/>
      <c r="T26" s="73"/>
      <c r="U26" s="73"/>
      <c r="V26" s="73"/>
      <c r="W26" s="73"/>
      <c r="X26" s="73"/>
      <c r="Y26" s="73"/>
      <c r="Z26" s="73"/>
    </row>
    <row r="27" spans="1:26" ht="15" customHeight="1">
      <c r="A27" s="73"/>
      <c r="B27" s="73"/>
      <c r="C27" s="73"/>
      <c r="D27" s="851"/>
      <c r="E27" s="73"/>
      <c r="F27" s="73"/>
      <c r="G27" s="591"/>
      <c r="H27" s="988"/>
      <c r="I27" s="73"/>
      <c r="J27" s="73"/>
      <c r="K27" s="74"/>
      <c r="L27" s="74"/>
      <c r="M27" s="989"/>
      <c r="N27" s="74"/>
      <c r="O27" s="1860"/>
      <c r="P27" s="73"/>
      <c r="Q27" s="73"/>
      <c r="R27" s="73"/>
      <c r="S27" s="73"/>
      <c r="T27" s="73"/>
      <c r="U27" s="73"/>
      <c r="V27" s="73"/>
      <c r="W27" s="73"/>
      <c r="X27" s="73"/>
      <c r="Y27" s="73"/>
      <c r="Z27" s="73"/>
    </row>
    <row r="28" spans="1:26" ht="15" customHeight="1">
      <c r="A28" s="73"/>
      <c r="B28" s="73"/>
      <c r="C28" s="73"/>
      <c r="D28" s="851"/>
      <c r="E28" s="73"/>
      <c r="F28" s="73"/>
      <c r="G28" s="591"/>
      <c r="H28" s="988"/>
      <c r="I28" s="73"/>
      <c r="J28" s="73"/>
      <c r="K28" s="74"/>
      <c r="L28" s="74"/>
      <c r="M28" s="989"/>
      <c r="N28" s="74"/>
      <c r="O28" s="1860"/>
      <c r="P28" s="73"/>
      <c r="Q28" s="73"/>
      <c r="R28" s="73"/>
      <c r="S28" s="73"/>
      <c r="T28" s="73"/>
      <c r="U28" s="73"/>
      <c r="V28" s="73"/>
      <c r="W28" s="73"/>
      <c r="X28" s="73"/>
      <c r="Y28" s="73"/>
      <c r="Z28" s="73"/>
    </row>
    <row r="29" spans="1:26" ht="15" customHeight="1">
      <c r="A29" s="73"/>
      <c r="B29" s="73"/>
      <c r="C29" s="73"/>
      <c r="D29" s="851"/>
      <c r="E29" s="73"/>
      <c r="F29" s="73"/>
      <c r="G29" s="591"/>
      <c r="H29" s="988"/>
      <c r="I29" s="73"/>
      <c r="J29" s="73"/>
      <c r="K29" s="74"/>
      <c r="L29" s="74"/>
      <c r="M29" s="989"/>
      <c r="N29" s="74"/>
      <c r="O29" s="1860"/>
      <c r="P29" s="73"/>
      <c r="Q29" s="73"/>
      <c r="R29" s="73"/>
      <c r="S29" s="73"/>
      <c r="T29" s="73"/>
      <c r="U29" s="73"/>
      <c r="V29" s="73"/>
      <c r="W29" s="73"/>
      <c r="X29" s="73"/>
      <c r="Y29" s="73"/>
      <c r="Z29" s="73"/>
    </row>
    <row r="30" spans="1:26" ht="15" customHeight="1">
      <c r="A30" s="73"/>
      <c r="B30" s="73"/>
      <c r="C30" s="73"/>
      <c r="D30" s="851"/>
      <c r="E30" s="73"/>
      <c r="F30" s="73"/>
      <c r="G30" s="591"/>
      <c r="H30" s="988"/>
      <c r="I30" s="73"/>
      <c r="J30" s="73"/>
      <c r="K30" s="74"/>
      <c r="L30" s="74"/>
      <c r="M30" s="989"/>
      <c r="N30" s="74"/>
      <c r="O30" s="1860"/>
      <c r="P30" s="73"/>
      <c r="Q30" s="73"/>
      <c r="R30" s="73"/>
      <c r="S30" s="73"/>
      <c r="T30" s="73"/>
      <c r="U30" s="73"/>
      <c r="V30" s="73"/>
      <c r="W30" s="73"/>
      <c r="X30" s="73"/>
      <c r="Y30" s="73"/>
      <c r="Z30" s="73"/>
    </row>
    <row r="31" spans="1:26" ht="15" customHeight="1">
      <c r="A31" s="73"/>
      <c r="B31" s="73"/>
      <c r="C31" s="73"/>
      <c r="D31" s="851"/>
      <c r="E31" s="73"/>
      <c r="F31" s="73"/>
      <c r="G31" s="591"/>
      <c r="H31" s="988"/>
      <c r="I31" s="73"/>
      <c r="J31" s="73"/>
      <c r="K31" s="74"/>
      <c r="L31" s="74"/>
      <c r="M31" s="989"/>
      <c r="N31" s="74"/>
      <c r="O31" s="1860"/>
      <c r="P31" s="73"/>
      <c r="Q31" s="73"/>
      <c r="R31" s="73"/>
      <c r="S31" s="73"/>
      <c r="T31" s="73"/>
      <c r="U31" s="73"/>
      <c r="V31" s="73"/>
      <c r="W31" s="73"/>
      <c r="X31" s="73"/>
      <c r="Y31" s="73"/>
      <c r="Z31" s="73"/>
    </row>
    <row r="32" spans="1:26" ht="15" customHeight="1">
      <c r="A32" s="73"/>
      <c r="B32" s="73"/>
      <c r="C32" s="73"/>
      <c r="D32" s="851"/>
      <c r="E32" s="73"/>
      <c r="F32" s="73"/>
      <c r="G32" s="591"/>
      <c r="H32" s="988"/>
      <c r="I32" s="73"/>
      <c r="J32" s="73"/>
      <c r="K32" s="74"/>
      <c r="L32" s="74"/>
      <c r="M32" s="989"/>
      <c r="N32" s="74"/>
      <c r="O32" s="1860"/>
      <c r="P32" s="73"/>
      <c r="Q32" s="73"/>
      <c r="R32" s="73"/>
      <c r="S32" s="73"/>
      <c r="T32" s="73"/>
      <c r="U32" s="73"/>
      <c r="V32" s="73"/>
      <c r="W32" s="73"/>
      <c r="X32" s="73"/>
      <c r="Y32" s="73"/>
      <c r="Z32" s="73"/>
    </row>
    <row r="33" spans="1:26" ht="15" customHeight="1">
      <c r="A33" s="73"/>
      <c r="B33" s="73"/>
      <c r="C33" s="73"/>
      <c r="D33" s="851"/>
      <c r="E33" s="73"/>
      <c r="F33" s="73"/>
      <c r="G33" s="591"/>
      <c r="H33" s="988"/>
      <c r="I33" s="73"/>
      <c r="J33" s="73"/>
      <c r="K33" s="74"/>
      <c r="L33" s="74"/>
      <c r="M33" s="989"/>
      <c r="N33" s="74"/>
      <c r="O33" s="1860"/>
      <c r="P33" s="73"/>
      <c r="Q33" s="73"/>
      <c r="R33" s="73"/>
      <c r="S33" s="73"/>
      <c r="T33" s="73"/>
      <c r="U33" s="73"/>
      <c r="V33" s="73"/>
      <c r="W33" s="73"/>
      <c r="X33" s="73"/>
      <c r="Y33" s="73"/>
      <c r="Z33" s="73"/>
    </row>
    <row r="34" spans="1:26" ht="15" customHeight="1">
      <c r="A34" s="73"/>
      <c r="B34" s="73"/>
      <c r="C34" s="73"/>
      <c r="D34" s="582"/>
      <c r="E34" s="73"/>
      <c r="F34" s="73"/>
      <c r="G34" s="591"/>
      <c r="H34" s="988"/>
      <c r="I34" s="73"/>
      <c r="J34" s="73"/>
      <c r="K34" s="74"/>
      <c r="L34" s="74"/>
      <c r="M34" s="989"/>
      <c r="N34" s="74"/>
      <c r="O34" s="1860"/>
      <c r="P34" s="73"/>
      <c r="Q34" s="73"/>
      <c r="R34" s="73"/>
      <c r="S34" s="73"/>
      <c r="T34" s="73"/>
      <c r="U34" s="73"/>
      <c r="V34" s="73"/>
      <c r="W34" s="73"/>
      <c r="X34" s="73"/>
      <c r="Y34" s="73"/>
      <c r="Z34" s="73"/>
    </row>
    <row r="35" spans="1:26" ht="15" customHeight="1">
      <c r="A35" s="73"/>
      <c r="B35" s="73"/>
      <c r="C35" s="73"/>
      <c r="D35" s="851"/>
      <c r="E35" s="73"/>
      <c r="F35" s="73"/>
      <c r="G35" s="591"/>
      <c r="H35" s="988"/>
      <c r="I35" s="73"/>
      <c r="J35" s="73"/>
      <c r="K35" s="74"/>
      <c r="L35" s="74"/>
      <c r="M35" s="989"/>
      <c r="N35" s="74"/>
      <c r="O35" s="1860"/>
      <c r="P35" s="73"/>
      <c r="Q35" s="73"/>
      <c r="R35" s="73"/>
      <c r="S35" s="73"/>
      <c r="T35" s="73"/>
      <c r="U35" s="73"/>
      <c r="V35" s="73"/>
      <c r="W35" s="73"/>
      <c r="X35" s="73"/>
      <c r="Y35" s="73"/>
      <c r="Z35" s="73"/>
    </row>
    <row r="36" spans="1:26" ht="15" customHeight="1">
      <c r="A36" s="73"/>
      <c r="B36" s="73"/>
      <c r="C36" s="73"/>
      <c r="D36" s="851"/>
      <c r="E36" s="73"/>
      <c r="F36" s="73"/>
      <c r="G36" s="591"/>
      <c r="H36" s="988"/>
      <c r="I36" s="73"/>
      <c r="J36" s="73"/>
      <c r="K36" s="74"/>
      <c r="L36" s="74"/>
      <c r="M36" s="989"/>
      <c r="N36" s="74"/>
      <c r="O36" s="1860"/>
      <c r="P36" s="73"/>
      <c r="Q36" s="73"/>
      <c r="R36" s="73"/>
      <c r="S36" s="73"/>
      <c r="T36" s="73"/>
      <c r="U36" s="73"/>
      <c r="V36" s="73"/>
      <c r="W36" s="73"/>
      <c r="X36" s="73"/>
      <c r="Y36" s="73"/>
      <c r="Z36" s="73"/>
    </row>
    <row r="37" spans="1:26" ht="15" customHeight="1">
      <c r="A37" s="73"/>
      <c r="B37" s="73"/>
      <c r="C37" s="73"/>
      <c r="D37" s="851"/>
      <c r="E37" s="73"/>
      <c r="F37" s="73"/>
      <c r="G37" s="591"/>
      <c r="H37" s="988"/>
      <c r="I37" s="73"/>
      <c r="J37" s="73"/>
      <c r="K37" s="74"/>
      <c r="L37" s="74"/>
      <c r="M37" s="989"/>
      <c r="N37" s="74"/>
      <c r="O37" s="1860"/>
      <c r="P37" s="73"/>
      <c r="Q37" s="73"/>
      <c r="R37" s="73"/>
      <c r="S37" s="73"/>
      <c r="T37" s="73"/>
      <c r="U37" s="73"/>
      <c r="V37" s="73"/>
      <c r="W37" s="73"/>
      <c r="X37" s="73"/>
      <c r="Y37" s="73"/>
      <c r="Z37" s="73"/>
    </row>
    <row r="38" spans="1:26" ht="15" customHeight="1">
      <c r="A38" s="73"/>
      <c r="B38" s="73"/>
      <c r="C38" s="73"/>
      <c r="D38" s="851"/>
      <c r="E38" s="73"/>
      <c r="F38" s="73"/>
      <c r="G38" s="591"/>
      <c r="H38" s="988"/>
      <c r="I38" s="73"/>
      <c r="J38" s="73"/>
      <c r="K38" s="74"/>
      <c r="L38" s="74"/>
      <c r="M38" s="989"/>
      <c r="N38" s="74"/>
      <c r="O38" s="1860"/>
      <c r="P38" s="73"/>
      <c r="Q38" s="73"/>
      <c r="R38" s="73"/>
      <c r="S38" s="73"/>
      <c r="T38" s="73"/>
      <c r="U38" s="73"/>
      <c r="V38" s="73"/>
      <c r="W38" s="73"/>
      <c r="X38" s="73"/>
      <c r="Y38" s="73"/>
      <c r="Z38" s="73"/>
    </row>
    <row r="39" spans="1:26" ht="15" customHeight="1">
      <c r="A39" s="73"/>
      <c r="B39" s="73"/>
      <c r="C39" s="73"/>
      <c r="D39" s="851"/>
      <c r="E39" s="73"/>
      <c r="F39" s="73"/>
      <c r="G39" s="591"/>
      <c r="H39" s="988"/>
      <c r="I39" s="73"/>
      <c r="J39" s="73"/>
      <c r="K39" s="74"/>
      <c r="L39" s="74"/>
      <c r="M39" s="989"/>
      <c r="N39" s="74"/>
      <c r="O39" s="1860"/>
      <c r="P39" s="73"/>
      <c r="Q39" s="73"/>
      <c r="R39" s="73"/>
      <c r="S39" s="73"/>
      <c r="T39" s="73"/>
      <c r="U39" s="73"/>
      <c r="V39" s="73"/>
      <c r="W39" s="73"/>
      <c r="X39" s="73"/>
      <c r="Y39" s="73"/>
      <c r="Z39" s="73"/>
    </row>
    <row r="40" spans="1:26" ht="15" customHeight="1">
      <c r="A40" s="73"/>
      <c r="B40" s="73"/>
      <c r="C40" s="73"/>
      <c r="D40" s="582"/>
      <c r="E40" s="73"/>
      <c r="F40" s="73"/>
      <c r="G40" s="591"/>
      <c r="H40" s="988"/>
      <c r="I40" s="73"/>
      <c r="J40" s="73"/>
      <c r="K40" s="74"/>
      <c r="L40" s="74"/>
      <c r="M40" s="989"/>
      <c r="N40" s="74"/>
      <c r="O40" s="1860"/>
      <c r="P40" s="73"/>
      <c r="Q40" s="73"/>
      <c r="R40" s="73"/>
      <c r="S40" s="73"/>
      <c r="T40" s="73"/>
      <c r="U40" s="73"/>
      <c r="V40" s="73"/>
      <c r="W40" s="73"/>
      <c r="X40" s="73"/>
      <c r="Y40" s="73"/>
      <c r="Z40" s="73"/>
    </row>
    <row r="41" spans="1:26" ht="15" customHeight="1">
      <c r="A41" s="73"/>
      <c r="B41" s="73"/>
      <c r="C41" s="73"/>
      <c r="D41" s="582"/>
      <c r="E41" s="73"/>
      <c r="F41" s="73"/>
      <c r="G41" s="591"/>
      <c r="H41" s="988"/>
      <c r="I41" s="73"/>
      <c r="J41" s="73"/>
      <c r="K41" s="74"/>
      <c r="L41" s="74"/>
      <c r="M41" s="989"/>
      <c r="N41" s="74"/>
      <c r="O41" s="1860"/>
      <c r="P41" s="73"/>
      <c r="Q41" s="73"/>
      <c r="R41" s="73"/>
      <c r="S41" s="73"/>
      <c r="T41" s="73"/>
      <c r="U41" s="73"/>
      <c r="V41" s="73"/>
      <c r="W41" s="73"/>
      <c r="X41" s="73"/>
      <c r="Y41" s="73"/>
      <c r="Z41" s="73"/>
    </row>
    <row r="42" spans="1:26" ht="15" customHeight="1">
      <c r="A42" s="73"/>
      <c r="B42" s="73"/>
      <c r="C42" s="73"/>
      <c r="D42" s="851"/>
      <c r="E42" s="73"/>
      <c r="F42" s="73"/>
      <c r="G42" s="591"/>
      <c r="H42" s="988"/>
      <c r="I42" s="73"/>
      <c r="J42" s="73"/>
      <c r="K42" s="74"/>
      <c r="L42" s="74"/>
      <c r="M42" s="989"/>
      <c r="N42" s="74"/>
      <c r="O42" s="1860"/>
      <c r="P42" s="73"/>
      <c r="Q42" s="73"/>
      <c r="R42" s="73"/>
      <c r="S42" s="73"/>
      <c r="T42" s="73"/>
      <c r="U42" s="73"/>
      <c r="V42" s="73"/>
      <c r="W42" s="73"/>
      <c r="X42" s="73"/>
      <c r="Y42" s="73"/>
      <c r="Z42" s="73"/>
    </row>
    <row r="43" spans="1:26" ht="15" customHeight="1">
      <c r="A43" s="73"/>
      <c r="B43" s="73"/>
      <c r="C43" s="73"/>
      <c r="D43" s="2632"/>
      <c r="E43" s="73"/>
      <c r="F43" s="73"/>
      <c r="G43" s="591"/>
      <c r="H43" s="988"/>
      <c r="I43" s="73"/>
      <c r="J43" s="73"/>
      <c r="K43" s="74"/>
      <c r="L43" s="74"/>
      <c r="M43" s="989"/>
      <c r="N43" s="74"/>
      <c r="O43" s="1860"/>
      <c r="P43" s="73"/>
      <c r="Q43" s="73"/>
      <c r="R43" s="73"/>
      <c r="S43" s="73"/>
      <c r="T43" s="73"/>
      <c r="U43" s="73"/>
      <c r="V43" s="73"/>
      <c r="W43" s="73"/>
      <c r="X43" s="73"/>
      <c r="Y43" s="73"/>
      <c r="Z43" s="73"/>
    </row>
    <row r="44" spans="1:26" ht="15" customHeight="1">
      <c r="A44" s="73"/>
      <c r="B44" s="73"/>
      <c r="C44" s="73"/>
      <c r="D44" s="2633"/>
      <c r="E44" s="73"/>
      <c r="F44" s="73"/>
      <c r="G44" s="591"/>
      <c r="H44" s="988"/>
      <c r="I44" s="73"/>
      <c r="J44" s="73"/>
      <c r="K44" s="74"/>
      <c r="L44" s="74"/>
      <c r="M44" s="989"/>
      <c r="N44" s="74"/>
      <c r="O44" s="1860"/>
      <c r="P44" s="73"/>
      <c r="Q44" s="73"/>
      <c r="R44" s="73"/>
      <c r="S44" s="73"/>
      <c r="T44" s="73"/>
      <c r="U44" s="73"/>
      <c r="V44" s="73"/>
      <c r="W44" s="73"/>
      <c r="X44" s="73"/>
      <c r="Y44" s="73"/>
      <c r="Z44" s="73"/>
    </row>
    <row r="45" spans="1:26" ht="15" customHeight="1">
      <c r="A45" s="73"/>
      <c r="B45" s="73"/>
      <c r="C45" s="73"/>
      <c r="D45" s="851"/>
      <c r="E45" s="73"/>
      <c r="F45" s="73"/>
      <c r="G45" s="591"/>
      <c r="H45" s="988"/>
      <c r="I45" s="73"/>
      <c r="J45" s="73"/>
      <c r="K45" s="74"/>
      <c r="L45" s="74"/>
      <c r="M45" s="989"/>
      <c r="N45" s="74"/>
      <c r="O45" s="1860"/>
      <c r="P45" s="73"/>
      <c r="Q45" s="73"/>
      <c r="R45" s="73"/>
      <c r="S45" s="73"/>
      <c r="T45" s="73"/>
      <c r="U45" s="73"/>
      <c r="V45" s="73"/>
      <c r="W45" s="73"/>
      <c r="X45" s="73"/>
      <c r="Y45" s="73"/>
      <c r="Z45" s="73"/>
    </row>
    <row r="46" spans="1:26" ht="15" customHeight="1">
      <c r="A46" s="73"/>
      <c r="B46" s="73"/>
      <c r="C46" s="73"/>
      <c r="D46" s="851"/>
      <c r="E46" s="73"/>
      <c r="F46" s="73"/>
      <c r="G46" s="591"/>
      <c r="H46" s="988"/>
      <c r="I46" s="73"/>
      <c r="J46" s="73"/>
      <c r="K46" s="74"/>
      <c r="L46" s="74"/>
      <c r="M46" s="989"/>
      <c r="N46" s="74"/>
      <c r="O46" s="1860"/>
      <c r="P46" s="73"/>
      <c r="Q46" s="73"/>
      <c r="R46" s="73"/>
      <c r="S46" s="73"/>
      <c r="T46" s="73"/>
      <c r="U46" s="73"/>
      <c r="V46" s="73"/>
      <c r="W46" s="73"/>
      <c r="X46" s="73"/>
      <c r="Y46" s="73"/>
      <c r="Z46" s="73"/>
    </row>
    <row r="47" spans="1:26" ht="15" customHeight="1">
      <c r="A47" s="73"/>
      <c r="B47" s="73"/>
      <c r="C47" s="73"/>
      <c r="D47" s="582"/>
      <c r="E47" s="73"/>
      <c r="F47" s="73"/>
      <c r="G47" s="591"/>
      <c r="H47" s="988"/>
      <c r="I47" s="73"/>
      <c r="J47" s="73"/>
      <c r="K47" s="74"/>
      <c r="L47" s="74"/>
      <c r="M47" s="989"/>
      <c r="N47" s="74"/>
      <c r="O47" s="1860"/>
      <c r="P47" s="73"/>
      <c r="Q47" s="73"/>
      <c r="R47" s="73"/>
      <c r="S47" s="73"/>
      <c r="T47" s="73"/>
      <c r="U47" s="73"/>
      <c r="V47" s="73"/>
      <c r="W47" s="73"/>
      <c r="X47" s="73"/>
      <c r="Y47" s="73"/>
      <c r="Z47" s="73"/>
    </row>
    <row r="48" spans="1:26" ht="15" customHeight="1">
      <c r="A48" s="73"/>
      <c r="B48" s="73"/>
      <c r="C48" s="73"/>
      <c r="D48" s="851"/>
      <c r="E48" s="73"/>
      <c r="F48" s="73"/>
      <c r="G48" s="591"/>
      <c r="H48" s="988"/>
      <c r="I48" s="73"/>
      <c r="J48" s="73"/>
      <c r="K48" s="74"/>
      <c r="L48" s="74"/>
      <c r="M48" s="989"/>
      <c r="N48" s="74"/>
      <c r="O48" s="1860"/>
      <c r="P48" s="73"/>
      <c r="Q48" s="73"/>
      <c r="R48" s="73"/>
      <c r="S48" s="73"/>
      <c r="T48" s="73"/>
      <c r="U48" s="73"/>
      <c r="V48" s="73"/>
      <c r="W48" s="73"/>
      <c r="X48" s="73"/>
      <c r="Y48" s="73"/>
      <c r="Z48" s="73"/>
    </row>
    <row r="49" spans="1:26" ht="15" customHeight="1">
      <c r="A49" s="73"/>
      <c r="B49" s="73"/>
      <c r="C49" s="73"/>
      <c r="D49" s="851"/>
      <c r="E49" s="73"/>
      <c r="F49" s="73"/>
      <c r="G49" s="591"/>
      <c r="H49" s="988"/>
      <c r="I49" s="73"/>
      <c r="J49" s="73"/>
      <c r="K49" s="74"/>
      <c r="L49" s="74"/>
      <c r="M49" s="989"/>
      <c r="N49" s="74"/>
      <c r="O49" s="1860"/>
      <c r="P49" s="73"/>
      <c r="Q49" s="73"/>
      <c r="R49" s="73"/>
      <c r="S49" s="73"/>
      <c r="T49" s="73"/>
      <c r="U49" s="73"/>
      <c r="V49" s="73"/>
      <c r="W49" s="73"/>
      <c r="X49" s="73"/>
      <c r="Y49" s="73"/>
      <c r="Z49" s="73"/>
    </row>
    <row r="50" spans="1:26" ht="15" customHeight="1">
      <c r="A50" s="73"/>
      <c r="B50" s="73"/>
      <c r="C50" s="73"/>
      <c r="D50" s="851"/>
      <c r="E50" s="73"/>
      <c r="F50" s="73"/>
      <c r="G50" s="591"/>
      <c r="H50" s="988"/>
      <c r="I50" s="73"/>
      <c r="J50" s="73"/>
      <c r="K50" s="74"/>
      <c r="L50" s="74"/>
      <c r="M50" s="989"/>
      <c r="N50" s="74"/>
      <c r="O50" s="1860"/>
      <c r="P50" s="73"/>
      <c r="Q50" s="73"/>
      <c r="R50" s="73"/>
      <c r="S50" s="73"/>
      <c r="T50" s="73"/>
      <c r="U50" s="73"/>
      <c r="V50" s="73"/>
      <c r="W50" s="73"/>
      <c r="X50" s="73"/>
      <c r="Y50" s="73"/>
      <c r="Z50" s="73"/>
    </row>
    <row r="51" spans="1:26" ht="15" customHeight="1">
      <c r="A51" s="73"/>
      <c r="B51" s="73"/>
      <c r="C51" s="73"/>
      <c r="D51" s="851"/>
      <c r="E51" s="73"/>
      <c r="F51" s="73"/>
      <c r="G51" s="591"/>
      <c r="H51" s="988"/>
      <c r="I51" s="73"/>
      <c r="J51" s="73"/>
      <c r="K51" s="74"/>
      <c r="L51" s="74"/>
      <c r="M51" s="989"/>
      <c r="N51" s="74"/>
      <c r="O51" s="1860"/>
      <c r="P51" s="73"/>
      <c r="Q51" s="73"/>
      <c r="R51" s="73"/>
      <c r="S51" s="73"/>
      <c r="T51" s="73"/>
      <c r="U51" s="73"/>
      <c r="V51" s="73"/>
      <c r="W51" s="73"/>
      <c r="X51" s="73"/>
      <c r="Y51" s="73"/>
      <c r="Z51" s="73"/>
    </row>
    <row r="52" spans="1:26" ht="15" customHeight="1">
      <c r="A52" s="73"/>
      <c r="B52" s="73"/>
      <c r="C52" s="73"/>
      <c r="D52" s="582"/>
      <c r="E52" s="73"/>
      <c r="F52" s="73"/>
      <c r="G52" s="591"/>
      <c r="H52" s="988"/>
      <c r="I52" s="73"/>
      <c r="J52" s="73"/>
      <c r="K52" s="74"/>
      <c r="L52" s="74"/>
      <c r="M52" s="989"/>
      <c r="N52" s="74"/>
      <c r="O52" s="1860"/>
      <c r="P52" s="73"/>
      <c r="Q52" s="73"/>
      <c r="R52" s="73"/>
      <c r="S52" s="73"/>
      <c r="T52" s="73"/>
      <c r="U52" s="73"/>
      <c r="V52" s="73"/>
      <c r="W52" s="73"/>
      <c r="X52" s="73"/>
      <c r="Y52" s="73"/>
      <c r="Z52" s="73"/>
    </row>
    <row r="53" spans="1:26" ht="15" customHeight="1">
      <c r="A53" s="73"/>
      <c r="B53" s="73"/>
      <c r="C53" s="73"/>
      <c r="D53" s="851"/>
      <c r="E53" s="73"/>
      <c r="F53" s="73"/>
      <c r="G53" s="591"/>
      <c r="H53" s="988"/>
      <c r="I53" s="73"/>
      <c r="J53" s="73"/>
      <c r="K53" s="74"/>
      <c r="L53" s="74"/>
      <c r="M53" s="989"/>
      <c r="N53" s="74"/>
      <c r="O53" s="1860"/>
      <c r="P53" s="73"/>
      <c r="Q53" s="73"/>
      <c r="R53" s="73"/>
      <c r="S53" s="73"/>
      <c r="T53" s="73"/>
      <c r="U53" s="73"/>
      <c r="V53" s="73"/>
      <c r="W53" s="73"/>
      <c r="X53" s="73"/>
      <c r="Y53" s="73"/>
      <c r="Z53" s="73"/>
    </row>
    <row r="54" spans="1:26" ht="15" customHeight="1">
      <c r="A54" s="73"/>
      <c r="B54" s="73"/>
      <c r="C54" s="73"/>
      <c r="D54" s="851"/>
      <c r="E54" s="73"/>
      <c r="F54" s="73"/>
      <c r="G54" s="591"/>
      <c r="H54" s="988"/>
      <c r="I54" s="73"/>
      <c r="J54" s="73"/>
      <c r="K54" s="74"/>
      <c r="L54" s="74"/>
      <c r="M54" s="989"/>
      <c r="N54" s="74"/>
      <c r="O54" s="1860"/>
      <c r="P54" s="73"/>
      <c r="Q54" s="73"/>
      <c r="R54" s="73"/>
      <c r="S54" s="73"/>
      <c r="T54" s="73"/>
      <c r="U54" s="73"/>
      <c r="V54" s="73"/>
      <c r="W54" s="73"/>
      <c r="X54" s="73"/>
      <c r="Y54" s="73"/>
      <c r="Z54" s="73"/>
    </row>
    <row r="55" spans="1:26" ht="15" customHeight="1">
      <c r="A55" s="73"/>
      <c r="B55" s="73"/>
      <c r="C55" s="73"/>
      <c r="D55" s="2632"/>
      <c r="E55" s="73"/>
      <c r="F55" s="73"/>
      <c r="G55" s="591"/>
      <c r="H55" s="988"/>
      <c r="I55" s="73"/>
      <c r="J55" s="73"/>
      <c r="K55" s="74"/>
      <c r="L55" s="74"/>
      <c r="M55" s="989"/>
      <c r="N55" s="74"/>
      <c r="O55" s="1860"/>
      <c r="P55" s="73"/>
      <c r="Q55" s="73"/>
      <c r="R55" s="73"/>
      <c r="S55" s="73"/>
      <c r="T55" s="73"/>
      <c r="U55" s="73"/>
      <c r="V55" s="73"/>
      <c r="W55" s="73"/>
      <c r="X55" s="73"/>
      <c r="Y55" s="73"/>
      <c r="Z55" s="73"/>
    </row>
    <row r="56" spans="1:26" ht="15" customHeight="1">
      <c r="A56" s="73"/>
      <c r="B56" s="73"/>
      <c r="C56" s="73"/>
      <c r="D56" s="2634"/>
      <c r="E56" s="73"/>
      <c r="F56" s="73"/>
      <c r="G56" s="591"/>
      <c r="H56" s="988"/>
      <c r="I56" s="73"/>
      <c r="J56" s="73"/>
      <c r="K56" s="74"/>
      <c r="L56" s="74"/>
      <c r="M56" s="989"/>
      <c r="N56" s="74"/>
      <c r="O56" s="1860"/>
      <c r="P56" s="73"/>
      <c r="Q56" s="73"/>
      <c r="R56" s="73"/>
      <c r="S56" s="73"/>
      <c r="T56" s="73"/>
      <c r="U56" s="73"/>
      <c r="V56" s="73"/>
      <c r="W56" s="73"/>
      <c r="X56" s="73"/>
      <c r="Y56" s="73"/>
      <c r="Z56" s="73"/>
    </row>
    <row r="57" spans="1:26" ht="15" customHeight="1">
      <c r="A57" s="73"/>
      <c r="B57" s="73"/>
      <c r="C57" s="73"/>
      <c r="D57" s="2634"/>
      <c r="E57" s="73"/>
      <c r="F57" s="73"/>
      <c r="G57" s="591"/>
      <c r="H57" s="988"/>
      <c r="I57" s="73"/>
      <c r="J57" s="73"/>
      <c r="K57" s="74"/>
      <c r="L57" s="74"/>
      <c r="M57" s="989"/>
      <c r="N57" s="74"/>
      <c r="O57" s="1860"/>
      <c r="P57" s="73"/>
      <c r="Q57" s="73"/>
      <c r="R57" s="73"/>
      <c r="S57" s="73"/>
      <c r="T57" s="73"/>
      <c r="U57" s="73"/>
      <c r="V57" s="73"/>
      <c r="W57" s="73"/>
      <c r="X57" s="73"/>
      <c r="Y57" s="73"/>
      <c r="Z57" s="73"/>
    </row>
    <row r="58" spans="1:26" ht="15" customHeight="1">
      <c r="A58" s="73"/>
      <c r="B58" s="73"/>
      <c r="C58" s="73"/>
      <c r="D58" s="851"/>
      <c r="E58" s="73"/>
      <c r="F58" s="73"/>
      <c r="G58" s="591"/>
      <c r="H58" s="988"/>
      <c r="I58" s="73"/>
      <c r="J58" s="73"/>
      <c r="K58" s="74"/>
      <c r="L58" s="74"/>
      <c r="M58" s="989"/>
      <c r="N58" s="74"/>
      <c r="O58" s="1860"/>
      <c r="P58" s="73"/>
      <c r="Q58" s="73"/>
      <c r="R58" s="73"/>
      <c r="S58" s="73"/>
      <c r="T58" s="73"/>
      <c r="U58" s="73"/>
      <c r="V58" s="73"/>
      <c r="W58" s="73"/>
      <c r="X58" s="73"/>
      <c r="Y58" s="73"/>
      <c r="Z58" s="73"/>
    </row>
    <row r="59" spans="1:26" ht="15" customHeight="1">
      <c r="A59" s="73"/>
      <c r="B59" s="73"/>
      <c r="C59" s="73"/>
      <c r="D59" s="851"/>
      <c r="E59" s="73"/>
      <c r="F59" s="73"/>
      <c r="G59" s="591"/>
      <c r="H59" s="988"/>
      <c r="I59" s="73"/>
      <c r="J59" s="73"/>
      <c r="K59" s="74"/>
      <c r="L59" s="74"/>
      <c r="M59" s="989"/>
      <c r="N59" s="74"/>
      <c r="O59" s="1860"/>
      <c r="P59" s="73"/>
      <c r="Q59" s="73"/>
      <c r="R59" s="73"/>
      <c r="S59" s="73"/>
      <c r="T59" s="73"/>
      <c r="U59" s="73"/>
      <c r="V59" s="73"/>
      <c r="W59" s="73"/>
      <c r="X59" s="73"/>
      <c r="Y59" s="73"/>
      <c r="Z59" s="73"/>
    </row>
    <row r="60" spans="1:26" ht="15" customHeight="1">
      <c r="A60" s="73"/>
      <c r="B60" s="73"/>
      <c r="C60" s="73"/>
      <c r="D60" s="851"/>
      <c r="E60" s="73"/>
      <c r="F60" s="73"/>
      <c r="G60" s="591"/>
      <c r="H60" s="988"/>
      <c r="I60" s="73"/>
      <c r="J60" s="73"/>
      <c r="K60" s="74"/>
      <c r="L60" s="74"/>
      <c r="M60" s="989"/>
      <c r="N60" s="74"/>
      <c r="O60" s="1860"/>
      <c r="P60" s="73"/>
      <c r="Q60" s="73"/>
      <c r="R60" s="73"/>
      <c r="S60" s="73"/>
      <c r="T60" s="73"/>
      <c r="U60" s="73"/>
      <c r="V60" s="73"/>
      <c r="W60" s="73"/>
      <c r="X60" s="73"/>
      <c r="Y60" s="73"/>
      <c r="Z60" s="73"/>
    </row>
    <row r="61" spans="1:26" ht="15" customHeight="1">
      <c r="A61" s="73"/>
      <c r="B61" s="73"/>
      <c r="C61" s="73"/>
      <c r="D61" s="851"/>
      <c r="E61" s="73"/>
      <c r="F61" s="73"/>
      <c r="G61" s="591"/>
      <c r="H61" s="988"/>
      <c r="I61" s="73"/>
      <c r="J61" s="73"/>
      <c r="K61" s="74"/>
      <c r="L61" s="74"/>
      <c r="M61" s="989"/>
      <c r="N61" s="74"/>
      <c r="O61" s="1860"/>
      <c r="P61" s="73"/>
      <c r="Q61" s="73"/>
      <c r="R61" s="73"/>
      <c r="S61" s="73"/>
      <c r="T61" s="73"/>
      <c r="U61" s="73"/>
      <c r="V61" s="73"/>
      <c r="W61" s="73"/>
      <c r="X61" s="73"/>
      <c r="Y61" s="73"/>
      <c r="Z61" s="73"/>
    </row>
    <row r="62" spans="1:26" ht="15" customHeight="1">
      <c r="A62" s="73"/>
      <c r="B62" s="73"/>
      <c r="C62" s="73"/>
      <c r="D62" s="851"/>
      <c r="E62" s="73"/>
      <c r="F62" s="73"/>
      <c r="G62" s="591"/>
      <c r="H62" s="988"/>
      <c r="I62" s="73"/>
      <c r="J62" s="73"/>
      <c r="K62" s="74"/>
      <c r="L62" s="74"/>
      <c r="M62" s="989"/>
      <c r="N62" s="74"/>
      <c r="O62" s="1860"/>
      <c r="P62" s="73"/>
      <c r="Q62" s="73"/>
      <c r="R62" s="73"/>
      <c r="S62" s="73"/>
      <c r="T62" s="73"/>
      <c r="U62" s="73"/>
      <c r="V62" s="73"/>
      <c r="W62" s="73"/>
      <c r="X62" s="73"/>
      <c r="Y62" s="73"/>
      <c r="Z62" s="73"/>
    </row>
    <row r="63" spans="1:26" ht="15" customHeight="1">
      <c r="A63" s="73"/>
      <c r="B63" s="73"/>
      <c r="C63" s="73"/>
      <c r="D63" s="851"/>
      <c r="E63" s="73"/>
      <c r="F63" s="73"/>
      <c r="G63" s="591"/>
      <c r="H63" s="988"/>
      <c r="I63" s="73"/>
      <c r="J63" s="73"/>
      <c r="K63" s="74"/>
      <c r="L63" s="74"/>
      <c r="M63" s="989"/>
      <c r="N63" s="74"/>
      <c r="O63" s="1860"/>
      <c r="P63" s="73"/>
      <c r="Q63" s="73"/>
      <c r="R63" s="73"/>
      <c r="S63" s="73"/>
      <c r="T63" s="73"/>
      <c r="U63" s="73"/>
      <c r="V63" s="73"/>
      <c r="W63" s="73"/>
      <c r="X63" s="73"/>
      <c r="Y63" s="73"/>
      <c r="Z63" s="73"/>
    </row>
    <row r="64" spans="1:26" ht="15" customHeight="1">
      <c r="A64" s="73"/>
      <c r="B64" s="73"/>
      <c r="C64" s="73"/>
      <c r="D64" s="851"/>
      <c r="E64" s="73"/>
      <c r="F64" s="73"/>
      <c r="G64" s="591"/>
      <c r="H64" s="988"/>
      <c r="I64" s="73"/>
      <c r="J64" s="73"/>
      <c r="K64" s="74"/>
      <c r="L64" s="74"/>
      <c r="M64" s="989"/>
      <c r="N64" s="74"/>
      <c r="O64" s="1860"/>
      <c r="P64" s="73"/>
      <c r="Q64" s="73"/>
      <c r="R64" s="73"/>
      <c r="S64" s="73"/>
      <c r="T64" s="73"/>
      <c r="U64" s="73"/>
      <c r="V64" s="73"/>
      <c r="W64" s="73"/>
      <c r="X64" s="73"/>
      <c r="Y64" s="73"/>
      <c r="Z64" s="73"/>
    </row>
    <row r="65" spans="1:26" ht="15" customHeight="1">
      <c r="A65" s="73"/>
      <c r="B65" s="73"/>
      <c r="C65" s="73"/>
      <c r="D65" s="851"/>
      <c r="E65" s="73"/>
      <c r="F65" s="73"/>
      <c r="G65" s="591"/>
      <c r="H65" s="988"/>
      <c r="I65" s="73"/>
      <c r="J65" s="73"/>
      <c r="K65" s="74"/>
      <c r="L65" s="74"/>
      <c r="M65" s="989"/>
      <c r="N65" s="74"/>
      <c r="O65" s="1860"/>
      <c r="P65" s="73"/>
      <c r="Q65" s="73"/>
      <c r="R65" s="73"/>
      <c r="S65" s="73"/>
      <c r="T65" s="73"/>
      <c r="U65" s="73"/>
      <c r="V65" s="73"/>
      <c r="W65" s="73"/>
      <c r="X65" s="73"/>
      <c r="Y65" s="73"/>
      <c r="Z65" s="73"/>
    </row>
    <row r="66" spans="1:26" ht="15" customHeight="1">
      <c r="A66" s="73"/>
      <c r="B66" s="73"/>
      <c r="C66" s="73"/>
      <c r="D66" s="851"/>
      <c r="E66" s="73"/>
      <c r="F66" s="73"/>
      <c r="G66" s="591"/>
      <c r="H66" s="988"/>
      <c r="I66" s="73"/>
      <c r="J66" s="73"/>
      <c r="K66" s="74"/>
      <c r="L66" s="74"/>
      <c r="M66" s="989"/>
      <c r="N66" s="74"/>
      <c r="O66" s="1860"/>
      <c r="P66" s="73"/>
      <c r="Q66" s="73"/>
      <c r="R66" s="73"/>
      <c r="S66" s="73"/>
      <c r="T66" s="73"/>
      <c r="U66" s="73"/>
      <c r="V66" s="73"/>
      <c r="W66" s="73"/>
      <c r="X66" s="73"/>
      <c r="Y66" s="73"/>
      <c r="Z66" s="73"/>
    </row>
    <row r="67" spans="1:26" ht="15" customHeight="1">
      <c r="A67" s="73"/>
      <c r="B67" s="73"/>
      <c r="C67" s="73"/>
      <c r="D67" s="851"/>
      <c r="E67" s="73"/>
      <c r="F67" s="73"/>
      <c r="G67" s="591"/>
      <c r="H67" s="988"/>
      <c r="I67" s="73"/>
      <c r="J67" s="73"/>
      <c r="K67" s="74"/>
      <c r="L67" s="74"/>
      <c r="M67" s="989"/>
      <c r="N67" s="74"/>
      <c r="O67" s="1860"/>
      <c r="P67" s="73"/>
      <c r="Q67" s="73"/>
      <c r="R67" s="73"/>
      <c r="S67" s="73"/>
      <c r="T67" s="73"/>
      <c r="U67" s="73"/>
      <c r="V67" s="73"/>
      <c r="W67" s="73"/>
      <c r="X67" s="73"/>
      <c r="Y67" s="73"/>
      <c r="Z67" s="73"/>
    </row>
    <row r="68" spans="1:26" ht="15" customHeight="1">
      <c r="A68" s="73"/>
      <c r="B68" s="73"/>
      <c r="C68" s="73"/>
      <c r="D68" s="851"/>
      <c r="E68" s="73"/>
      <c r="F68" s="73"/>
      <c r="G68" s="591"/>
      <c r="H68" s="988"/>
      <c r="I68" s="73"/>
      <c r="J68" s="73"/>
      <c r="K68" s="74"/>
      <c r="L68" s="74"/>
      <c r="M68" s="989"/>
      <c r="N68" s="74"/>
      <c r="O68" s="1860"/>
      <c r="P68" s="73"/>
      <c r="Q68" s="73"/>
      <c r="R68" s="73"/>
      <c r="S68" s="73"/>
      <c r="T68" s="73"/>
      <c r="U68" s="73"/>
      <c r="V68" s="73"/>
      <c r="W68" s="73"/>
      <c r="X68" s="73"/>
      <c r="Y68" s="73"/>
      <c r="Z68" s="73"/>
    </row>
    <row r="69" spans="1:26" ht="15" customHeight="1">
      <c r="A69" s="73"/>
      <c r="B69" s="73"/>
      <c r="C69" s="73"/>
      <c r="D69" s="851"/>
      <c r="E69" s="73"/>
      <c r="F69" s="73"/>
      <c r="G69" s="591"/>
      <c r="H69" s="988"/>
      <c r="I69" s="73"/>
      <c r="J69" s="73"/>
      <c r="K69" s="74"/>
      <c r="L69" s="74"/>
      <c r="M69" s="989"/>
      <c r="N69" s="74"/>
      <c r="O69" s="1860"/>
      <c r="P69" s="73"/>
      <c r="Q69" s="73"/>
      <c r="R69" s="73"/>
      <c r="S69" s="73"/>
      <c r="T69" s="73"/>
      <c r="U69" s="73"/>
      <c r="V69" s="73"/>
      <c r="W69" s="73"/>
      <c r="X69" s="73"/>
      <c r="Y69" s="73"/>
      <c r="Z69" s="73"/>
    </row>
    <row r="70" spans="1:26" ht="15" customHeight="1">
      <c r="A70" s="73"/>
      <c r="B70" s="73"/>
      <c r="C70" s="73"/>
      <c r="D70" s="851"/>
      <c r="E70" s="73"/>
      <c r="F70" s="73"/>
      <c r="G70" s="591"/>
      <c r="H70" s="988"/>
      <c r="I70" s="73"/>
      <c r="J70" s="73"/>
      <c r="K70" s="74"/>
      <c r="L70" s="74"/>
      <c r="M70" s="989"/>
      <c r="N70" s="74"/>
      <c r="O70" s="1860"/>
      <c r="P70" s="73"/>
      <c r="Q70" s="73"/>
      <c r="R70" s="73"/>
      <c r="S70" s="73"/>
      <c r="T70" s="73"/>
      <c r="U70" s="73"/>
      <c r="V70" s="73"/>
      <c r="W70" s="73"/>
      <c r="X70" s="73"/>
      <c r="Y70" s="73"/>
      <c r="Z70" s="73"/>
    </row>
    <row r="71" spans="1:26" ht="15" customHeight="1">
      <c r="A71" s="73"/>
      <c r="B71" s="73"/>
      <c r="C71" s="73"/>
      <c r="D71" s="851"/>
      <c r="E71" s="73"/>
      <c r="F71" s="73"/>
      <c r="G71" s="591"/>
      <c r="H71" s="988"/>
      <c r="I71" s="73"/>
      <c r="J71" s="73"/>
      <c r="K71" s="74"/>
      <c r="L71" s="74"/>
      <c r="M71" s="989"/>
      <c r="N71" s="74"/>
      <c r="O71" s="1860"/>
      <c r="P71" s="73"/>
      <c r="Q71" s="73"/>
      <c r="R71" s="73"/>
      <c r="S71" s="73"/>
      <c r="T71" s="73"/>
      <c r="U71" s="73"/>
      <c r="V71" s="73"/>
      <c r="W71" s="73"/>
      <c r="X71" s="73"/>
      <c r="Y71" s="73"/>
      <c r="Z71" s="73"/>
    </row>
    <row r="72" spans="1:26" ht="15" customHeight="1">
      <c r="A72" s="73"/>
      <c r="B72" s="73"/>
      <c r="C72" s="73"/>
      <c r="D72" s="851"/>
      <c r="E72" s="73"/>
      <c r="F72" s="73"/>
      <c r="G72" s="591"/>
      <c r="H72" s="988"/>
      <c r="I72" s="73"/>
      <c r="J72" s="73"/>
      <c r="K72" s="74"/>
      <c r="L72" s="74"/>
      <c r="M72" s="989"/>
      <c r="N72" s="74"/>
      <c r="O72" s="1860"/>
      <c r="P72" s="73"/>
      <c r="Q72" s="73"/>
      <c r="R72" s="73"/>
      <c r="S72" s="73"/>
      <c r="T72" s="73"/>
      <c r="U72" s="73"/>
      <c r="V72" s="73"/>
      <c r="W72" s="73"/>
      <c r="X72" s="73"/>
      <c r="Y72" s="73"/>
      <c r="Z72" s="73"/>
    </row>
    <row r="73" spans="1:26" ht="15" customHeight="1">
      <c r="A73" s="73"/>
      <c r="B73" s="73"/>
      <c r="C73" s="73"/>
      <c r="D73" s="851"/>
      <c r="E73" s="73"/>
      <c r="F73" s="73"/>
      <c r="G73" s="591"/>
      <c r="H73" s="988"/>
      <c r="I73" s="73"/>
      <c r="J73" s="73"/>
      <c r="K73" s="74"/>
      <c r="L73" s="74"/>
      <c r="M73" s="989"/>
      <c r="N73" s="74"/>
      <c r="O73" s="1860"/>
      <c r="P73" s="73"/>
      <c r="Q73" s="73"/>
      <c r="R73" s="73"/>
      <c r="S73" s="73"/>
      <c r="T73" s="73"/>
      <c r="U73" s="73"/>
      <c r="V73" s="73"/>
      <c r="W73" s="73"/>
      <c r="X73" s="73"/>
      <c r="Y73" s="73"/>
      <c r="Z73" s="73"/>
    </row>
    <row r="74" spans="1:26" ht="15" customHeight="1">
      <c r="A74" s="73"/>
      <c r="B74" s="73"/>
      <c r="C74" s="73"/>
      <c r="D74" s="851"/>
      <c r="E74" s="73"/>
      <c r="F74" s="73"/>
      <c r="G74" s="591"/>
      <c r="H74" s="988"/>
      <c r="I74" s="73"/>
      <c r="J74" s="73"/>
      <c r="K74" s="74"/>
      <c r="L74" s="74"/>
      <c r="M74" s="989"/>
      <c r="N74" s="74"/>
      <c r="O74" s="1860"/>
      <c r="P74" s="73"/>
      <c r="Q74" s="73"/>
      <c r="R74" s="73"/>
      <c r="S74" s="73"/>
      <c r="T74" s="73"/>
      <c r="U74" s="73"/>
      <c r="V74" s="73"/>
      <c r="W74" s="73"/>
      <c r="X74" s="73"/>
      <c r="Y74" s="73"/>
      <c r="Z74" s="73"/>
    </row>
    <row r="75" spans="1:26" ht="15" customHeight="1">
      <c r="A75" s="73"/>
      <c r="B75" s="73"/>
      <c r="C75" s="73"/>
      <c r="D75" s="851"/>
      <c r="E75" s="73"/>
      <c r="F75" s="73"/>
      <c r="G75" s="591"/>
      <c r="H75" s="988"/>
      <c r="I75" s="73"/>
      <c r="J75" s="73"/>
      <c r="K75" s="74"/>
      <c r="L75" s="74"/>
      <c r="M75" s="989"/>
      <c r="N75" s="74"/>
      <c r="O75" s="1860"/>
      <c r="P75" s="73"/>
      <c r="Q75" s="73"/>
      <c r="R75" s="73"/>
      <c r="S75" s="73"/>
      <c r="T75" s="73"/>
      <c r="U75" s="73"/>
      <c r="V75" s="73"/>
      <c r="W75" s="73"/>
      <c r="X75" s="73"/>
      <c r="Y75" s="73"/>
      <c r="Z75" s="73"/>
    </row>
    <row r="76" spans="1:26" ht="15" customHeight="1">
      <c r="A76" s="73"/>
      <c r="B76" s="73"/>
      <c r="C76" s="73"/>
      <c r="D76" s="851"/>
      <c r="E76" s="73"/>
      <c r="F76" s="73"/>
      <c r="G76" s="591"/>
      <c r="H76" s="988"/>
      <c r="I76" s="73"/>
      <c r="J76" s="73"/>
      <c r="K76" s="74"/>
      <c r="L76" s="74"/>
      <c r="M76" s="989"/>
      <c r="N76" s="74"/>
      <c r="O76" s="1860"/>
      <c r="P76" s="73"/>
      <c r="Q76" s="73"/>
      <c r="R76" s="73"/>
      <c r="S76" s="73"/>
      <c r="T76" s="73"/>
      <c r="U76" s="73"/>
      <c r="V76" s="73"/>
      <c r="W76" s="73"/>
      <c r="X76" s="73"/>
      <c r="Y76" s="73"/>
      <c r="Z76" s="73"/>
    </row>
    <row r="77" spans="1:26" ht="15" customHeight="1">
      <c r="A77" s="73"/>
      <c r="B77" s="73"/>
      <c r="C77" s="73"/>
      <c r="D77" s="851"/>
      <c r="E77" s="73"/>
      <c r="F77" s="73"/>
      <c r="G77" s="591"/>
      <c r="H77" s="988"/>
      <c r="I77" s="73"/>
      <c r="J77" s="73"/>
      <c r="K77" s="74"/>
      <c r="L77" s="74"/>
      <c r="M77" s="989"/>
      <c r="N77" s="74"/>
      <c r="O77" s="1860"/>
      <c r="P77" s="73"/>
      <c r="Q77" s="73"/>
      <c r="R77" s="73"/>
      <c r="S77" s="73"/>
      <c r="T77" s="73"/>
      <c r="U77" s="73"/>
      <c r="V77" s="73"/>
      <c r="W77" s="73"/>
      <c r="X77" s="73"/>
      <c r="Y77" s="73"/>
      <c r="Z77" s="73"/>
    </row>
    <row r="78" spans="1:26" ht="15" customHeight="1">
      <c r="A78" s="73"/>
      <c r="B78" s="73"/>
      <c r="C78" s="73"/>
      <c r="D78" s="851"/>
      <c r="E78" s="73"/>
      <c r="F78" s="73"/>
      <c r="G78" s="591"/>
      <c r="H78" s="988"/>
      <c r="I78" s="73"/>
      <c r="J78" s="73"/>
      <c r="K78" s="74"/>
      <c r="L78" s="74"/>
      <c r="M78" s="989"/>
      <c r="N78" s="74"/>
      <c r="O78" s="1860"/>
      <c r="P78" s="73"/>
      <c r="Q78" s="73"/>
      <c r="R78" s="73"/>
      <c r="S78" s="73"/>
      <c r="T78" s="73"/>
      <c r="U78" s="73"/>
      <c r="V78" s="73"/>
      <c r="W78" s="73"/>
      <c r="X78" s="73"/>
      <c r="Y78" s="73"/>
      <c r="Z78" s="73"/>
    </row>
    <row r="79" spans="1:26" ht="15" customHeight="1">
      <c r="A79" s="73"/>
      <c r="B79" s="73"/>
      <c r="C79" s="73"/>
      <c r="D79" s="851"/>
      <c r="E79" s="73"/>
      <c r="F79" s="73"/>
      <c r="G79" s="591"/>
      <c r="H79" s="988"/>
      <c r="I79" s="73"/>
      <c r="J79" s="73"/>
      <c r="K79" s="74"/>
      <c r="L79" s="74"/>
      <c r="M79" s="989"/>
      <c r="N79" s="74"/>
      <c r="O79" s="1860"/>
      <c r="P79" s="73"/>
      <c r="Q79" s="73"/>
      <c r="R79" s="73"/>
      <c r="S79" s="73"/>
      <c r="T79" s="73"/>
      <c r="U79" s="73"/>
      <c r="V79" s="73"/>
      <c r="W79" s="73"/>
      <c r="X79" s="73"/>
      <c r="Y79" s="73"/>
      <c r="Z79" s="73"/>
    </row>
    <row r="80" spans="1:26" ht="15" customHeight="1">
      <c r="A80" s="73"/>
      <c r="B80" s="73"/>
      <c r="C80" s="73"/>
      <c r="D80" s="851"/>
      <c r="E80" s="73"/>
      <c r="F80" s="73"/>
      <c r="G80" s="591"/>
      <c r="H80" s="988"/>
      <c r="I80" s="73"/>
      <c r="J80" s="73"/>
      <c r="K80" s="74"/>
      <c r="L80" s="74"/>
      <c r="M80" s="989"/>
      <c r="N80" s="74"/>
      <c r="O80" s="1860"/>
      <c r="P80" s="73"/>
      <c r="Q80" s="73"/>
      <c r="R80" s="73"/>
      <c r="S80" s="73"/>
      <c r="T80" s="73"/>
      <c r="U80" s="73"/>
      <c r="V80" s="73"/>
      <c r="W80" s="73"/>
      <c r="X80" s="73"/>
      <c r="Y80" s="73"/>
      <c r="Z80" s="73"/>
    </row>
    <row r="81" spans="1:26" ht="15" customHeight="1">
      <c r="A81" s="73"/>
      <c r="B81" s="73"/>
      <c r="C81" s="73"/>
      <c r="D81" s="582"/>
      <c r="E81" s="73"/>
      <c r="F81" s="73"/>
      <c r="G81" s="591"/>
      <c r="H81" s="988"/>
      <c r="I81" s="73"/>
      <c r="J81" s="73"/>
      <c r="K81" s="74"/>
      <c r="L81" s="74"/>
      <c r="M81" s="989"/>
      <c r="N81" s="74"/>
      <c r="O81" s="1860"/>
      <c r="P81" s="73"/>
      <c r="Q81" s="73"/>
      <c r="R81" s="73"/>
      <c r="S81" s="73"/>
      <c r="T81" s="73"/>
      <c r="U81" s="73"/>
      <c r="V81" s="73"/>
      <c r="W81" s="73"/>
      <c r="X81" s="73"/>
      <c r="Y81" s="73"/>
      <c r="Z81" s="73"/>
    </row>
    <row r="82" spans="1:26" ht="15" customHeight="1">
      <c r="A82" s="73"/>
      <c r="B82" s="73"/>
      <c r="C82" s="73"/>
      <c r="D82" s="582"/>
      <c r="E82" s="73"/>
      <c r="F82" s="73"/>
      <c r="G82" s="591"/>
      <c r="H82" s="988"/>
      <c r="I82" s="73"/>
      <c r="J82" s="73"/>
      <c r="K82" s="74"/>
      <c r="L82" s="74"/>
      <c r="M82" s="989"/>
      <c r="N82" s="74"/>
      <c r="O82" s="1860"/>
      <c r="P82" s="73"/>
      <c r="Q82" s="73"/>
      <c r="R82" s="73"/>
      <c r="S82" s="73"/>
      <c r="T82" s="73"/>
      <c r="U82" s="73"/>
      <c r="V82" s="73"/>
      <c r="W82" s="73"/>
      <c r="X82" s="73"/>
      <c r="Y82" s="73"/>
      <c r="Z82" s="73"/>
    </row>
    <row r="83" spans="1:26" ht="15" customHeight="1">
      <c r="A83" s="73"/>
      <c r="B83" s="73"/>
      <c r="C83" s="73"/>
      <c r="D83" s="851"/>
      <c r="E83" s="73"/>
      <c r="F83" s="73"/>
      <c r="G83" s="591"/>
      <c r="H83" s="988"/>
      <c r="I83" s="73"/>
      <c r="J83" s="73"/>
      <c r="K83" s="74"/>
      <c r="L83" s="74"/>
      <c r="M83" s="989"/>
      <c r="N83" s="74"/>
      <c r="O83" s="1860"/>
      <c r="P83" s="73"/>
      <c r="Q83" s="73"/>
      <c r="R83" s="73"/>
      <c r="S83" s="73"/>
      <c r="T83" s="73"/>
      <c r="U83" s="73"/>
      <c r="V83" s="73"/>
      <c r="W83" s="73"/>
      <c r="X83" s="73"/>
      <c r="Y83" s="73"/>
      <c r="Z83" s="73"/>
    </row>
    <row r="84" spans="1:26" ht="15" customHeight="1">
      <c r="A84" s="73"/>
      <c r="B84" s="73"/>
      <c r="C84" s="73"/>
      <c r="D84" s="851"/>
      <c r="E84" s="73"/>
      <c r="F84" s="73"/>
      <c r="G84" s="591"/>
      <c r="H84" s="988"/>
      <c r="I84" s="73"/>
      <c r="J84" s="73"/>
      <c r="K84" s="74"/>
      <c r="L84" s="74"/>
      <c r="M84" s="989"/>
      <c r="N84" s="74"/>
      <c r="O84" s="1860"/>
      <c r="P84" s="73"/>
      <c r="Q84" s="73"/>
      <c r="R84" s="73"/>
      <c r="S84" s="73"/>
      <c r="T84" s="73"/>
      <c r="U84" s="73"/>
      <c r="V84" s="73"/>
      <c r="W84" s="73"/>
      <c r="X84" s="73"/>
      <c r="Y84" s="73"/>
      <c r="Z84" s="73"/>
    </row>
    <row r="85" spans="1:26" ht="15" customHeight="1">
      <c r="A85" s="73"/>
      <c r="B85" s="73"/>
      <c r="C85" s="73"/>
      <c r="D85" s="851"/>
      <c r="E85" s="73"/>
      <c r="F85" s="73"/>
      <c r="G85" s="591"/>
      <c r="H85" s="988"/>
      <c r="I85" s="73"/>
      <c r="J85" s="73"/>
      <c r="K85" s="74"/>
      <c r="L85" s="74"/>
      <c r="M85" s="989"/>
      <c r="N85" s="74"/>
      <c r="O85" s="1860"/>
      <c r="P85" s="73"/>
      <c r="Q85" s="73"/>
      <c r="R85" s="73"/>
      <c r="S85" s="73"/>
      <c r="T85" s="73"/>
      <c r="U85" s="73"/>
      <c r="V85" s="73"/>
      <c r="W85" s="73"/>
      <c r="X85" s="73"/>
      <c r="Y85" s="73"/>
      <c r="Z85" s="73"/>
    </row>
    <row r="86" spans="1:26" ht="15" customHeight="1">
      <c r="A86" s="73"/>
      <c r="B86" s="73"/>
      <c r="C86" s="73"/>
      <c r="D86" s="851"/>
      <c r="E86" s="73"/>
      <c r="F86" s="73"/>
      <c r="G86" s="591"/>
      <c r="H86" s="988"/>
      <c r="I86" s="73"/>
      <c r="J86" s="73"/>
      <c r="K86" s="74"/>
      <c r="L86" s="74"/>
      <c r="M86" s="989"/>
      <c r="N86" s="74"/>
      <c r="O86" s="1860"/>
      <c r="P86" s="73"/>
      <c r="Q86" s="73"/>
      <c r="R86" s="73"/>
      <c r="S86" s="73"/>
      <c r="T86" s="73"/>
      <c r="U86" s="73"/>
      <c r="V86" s="73"/>
      <c r="W86" s="73"/>
      <c r="X86" s="73"/>
      <c r="Y86" s="73"/>
      <c r="Z86" s="73"/>
    </row>
    <row r="87" spans="1:26" ht="15" customHeight="1">
      <c r="A87" s="73"/>
      <c r="B87" s="73"/>
      <c r="C87" s="73"/>
      <c r="D87" s="851"/>
      <c r="E87" s="73"/>
      <c r="F87" s="73"/>
      <c r="G87" s="591"/>
      <c r="H87" s="988"/>
      <c r="I87" s="73"/>
      <c r="J87" s="73"/>
      <c r="K87" s="74"/>
      <c r="L87" s="74"/>
      <c r="M87" s="989"/>
      <c r="N87" s="74"/>
      <c r="O87" s="1860"/>
      <c r="P87" s="73"/>
      <c r="Q87" s="73"/>
      <c r="R87" s="73"/>
      <c r="S87" s="73"/>
      <c r="T87" s="73"/>
      <c r="U87" s="73"/>
      <c r="V87" s="73"/>
      <c r="W87" s="73"/>
      <c r="X87" s="73"/>
      <c r="Y87" s="73"/>
      <c r="Z87" s="73"/>
    </row>
    <row r="88" spans="1:26" ht="15" customHeight="1">
      <c r="A88" s="73"/>
      <c r="B88" s="73"/>
      <c r="C88" s="73"/>
      <c r="D88" s="851"/>
      <c r="E88" s="73"/>
      <c r="F88" s="73"/>
      <c r="G88" s="591"/>
      <c r="H88" s="988"/>
      <c r="I88" s="73"/>
      <c r="J88" s="73"/>
      <c r="K88" s="74"/>
      <c r="L88" s="74"/>
      <c r="M88" s="989"/>
      <c r="N88" s="74"/>
      <c r="O88" s="1860"/>
      <c r="P88" s="73"/>
      <c r="Q88" s="73"/>
      <c r="R88" s="73"/>
      <c r="S88" s="73"/>
      <c r="T88" s="73"/>
      <c r="U88" s="73"/>
      <c r="V88" s="73"/>
      <c r="W88" s="73"/>
      <c r="X88" s="73"/>
      <c r="Y88" s="73"/>
      <c r="Z88" s="73"/>
    </row>
    <row r="89" spans="1:26" ht="15" customHeight="1">
      <c r="A89" s="73"/>
      <c r="B89" s="73"/>
      <c r="C89" s="73"/>
      <c r="D89" s="851"/>
      <c r="E89" s="73"/>
      <c r="F89" s="73"/>
      <c r="G89" s="591"/>
      <c r="H89" s="988"/>
      <c r="I89" s="73"/>
      <c r="J89" s="73"/>
      <c r="K89" s="74"/>
      <c r="L89" s="74"/>
      <c r="M89" s="989"/>
      <c r="N89" s="74"/>
      <c r="O89" s="1860"/>
      <c r="P89" s="73"/>
      <c r="Q89" s="73"/>
      <c r="R89" s="73"/>
      <c r="S89" s="73"/>
      <c r="T89" s="73"/>
      <c r="U89" s="73"/>
      <c r="V89" s="73"/>
      <c r="W89" s="73"/>
      <c r="X89" s="73"/>
      <c r="Y89" s="73"/>
      <c r="Z89" s="73"/>
    </row>
    <row r="90" spans="1:26" ht="15" customHeight="1">
      <c r="A90" s="73"/>
      <c r="B90" s="73"/>
      <c r="C90" s="73"/>
      <c r="D90" s="851"/>
      <c r="E90" s="73"/>
      <c r="F90" s="73"/>
      <c r="G90" s="591"/>
      <c r="H90" s="988"/>
      <c r="I90" s="73"/>
      <c r="J90" s="73"/>
      <c r="K90" s="74"/>
      <c r="L90" s="74"/>
      <c r="M90" s="989"/>
      <c r="N90" s="74"/>
      <c r="O90" s="1860"/>
      <c r="P90" s="73"/>
      <c r="Q90" s="73"/>
      <c r="R90" s="73"/>
      <c r="S90" s="73"/>
      <c r="T90" s="73"/>
      <c r="U90" s="73"/>
      <c r="V90" s="73"/>
      <c r="W90" s="73"/>
      <c r="X90" s="73"/>
      <c r="Y90" s="73"/>
      <c r="Z90" s="73"/>
    </row>
    <row r="91" spans="1:26" ht="15" customHeight="1">
      <c r="A91" s="73"/>
      <c r="B91" s="73"/>
      <c r="C91" s="73"/>
      <c r="D91" s="851"/>
      <c r="E91" s="73"/>
      <c r="F91" s="73"/>
      <c r="G91" s="591"/>
      <c r="H91" s="988"/>
      <c r="I91" s="73"/>
      <c r="J91" s="73"/>
      <c r="K91" s="74"/>
      <c r="L91" s="74"/>
      <c r="M91" s="989"/>
      <c r="N91" s="74"/>
      <c r="O91" s="1860"/>
      <c r="P91" s="73"/>
      <c r="Q91" s="73"/>
      <c r="R91" s="73"/>
      <c r="S91" s="73"/>
      <c r="T91" s="73"/>
      <c r="U91" s="73"/>
      <c r="V91" s="73"/>
      <c r="W91" s="73"/>
      <c r="X91" s="73"/>
      <c r="Y91" s="73"/>
      <c r="Z91" s="73"/>
    </row>
    <row r="92" spans="1:26" ht="15" customHeight="1">
      <c r="A92" s="73"/>
      <c r="B92" s="73"/>
      <c r="C92" s="73"/>
      <c r="D92" s="851"/>
      <c r="E92" s="73"/>
      <c r="F92" s="73"/>
      <c r="G92" s="591"/>
      <c r="H92" s="988"/>
      <c r="I92" s="73"/>
      <c r="J92" s="73"/>
      <c r="K92" s="74"/>
      <c r="L92" s="74"/>
      <c r="M92" s="989"/>
      <c r="N92" s="74"/>
      <c r="O92" s="1860"/>
      <c r="P92" s="73"/>
      <c r="Q92" s="73"/>
      <c r="R92" s="73"/>
      <c r="S92" s="73"/>
      <c r="T92" s="73"/>
      <c r="U92" s="73"/>
      <c r="V92" s="73"/>
      <c r="W92" s="73"/>
      <c r="X92" s="73"/>
      <c r="Y92" s="73"/>
      <c r="Z92" s="73"/>
    </row>
    <row r="93" spans="1:26" ht="15" customHeight="1">
      <c r="A93" s="73"/>
      <c r="B93" s="73"/>
      <c r="C93" s="73"/>
      <c r="D93" s="851"/>
      <c r="E93" s="73"/>
      <c r="F93" s="73"/>
      <c r="G93" s="591"/>
      <c r="H93" s="988"/>
      <c r="I93" s="73"/>
      <c r="J93" s="73"/>
      <c r="K93" s="74"/>
      <c r="L93" s="74"/>
      <c r="M93" s="989"/>
      <c r="N93" s="74"/>
      <c r="O93" s="1860"/>
      <c r="P93" s="73"/>
      <c r="Q93" s="73"/>
      <c r="R93" s="73"/>
      <c r="S93" s="73"/>
      <c r="T93" s="73"/>
      <c r="U93" s="73"/>
      <c r="V93" s="73"/>
      <c r="W93" s="73"/>
      <c r="X93" s="73"/>
      <c r="Y93" s="73"/>
      <c r="Z93" s="73"/>
    </row>
    <row r="94" spans="1:26" ht="15" customHeight="1">
      <c r="A94" s="73"/>
      <c r="B94" s="73"/>
      <c r="C94" s="73"/>
      <c r="D94" s="73"/>
      <c r="E94" s="73"/>
      <c r="F94" s="73"/>
      <c r="G94" s="591"/>
      <c r="H94" s="988"/>
      <c r="I94" s="73"/>
      <c r="J94" s="73"/>
      <c r="K94" s="74"/>
      <c r="L94" s="74"/>
      <c r="M94" s="989"/>
      <c r="N94" s="74"/>
      <c r="O94" s="1860"/>
      <c r="P94" s="73"/>
      <c r="Q94" s="73"/>
      <c r="R94" s="73"/>
      <c r="S94" s="73"/>
      <c r="T94" s="73"/>
      <c r="U94" s="73"/>
      <c r="V94" s="73"/>
      <c r="W94" s="73"/>
      <c r="X94" s="73"/>
      <c r="Y94" s="73"/>
      <c r="Z94" s="73"/>
    </row>
    <row r="95" spans="1:26" ht="15" customHeight="1">
      <c r="A95" s="73"/>
      <c r="B95" s="73"/>
      <c r="C95" s="73"/>
      <c r="D95" s="73"/>
      <c r="E95" s="73"/>
      <c r="F95" s="73"/>
      <c r="G95" s="591"/>
      <c r="H95" s="988"/>
      <c r="I95" s="73"/>
      <c r="J95" s="73"/>
      <c r="K95" s="74"/>
      <c r="L95" s="74"/>
      <c r="M95" s="989"/>
      <c r="N95" s="74"/>
      <c r="O95" s="1860"/>
      <c r="P95" s="73"/>
      <c r="Q95" s="73"/>
      <c r="R95" s="73"/>
      <c r="S95" s="73"/>
      <c r="T95" s="73"/>
      <c r="U95" s="73"/>
      <c r="V95" s="73"/>
      <c r="W95" s="73"/>
      <c r="X95" s="73"/>
      <c r="Y95" s="73"/>
      <c r="Z95" s="73"/>
    </row>
    <row r="96" spans="1:26" ht="15" customHeight="1">
      <c r="A96" s="73"/>
      <c r="B96" s="73"/>
      <c r="C96" s="73"/>
      <c r="D96" s="73"/>
      <c r="E96" s="73"/>
      <c r="F96" s="73"/>
      <c r="G96" s="591"/>
      <c r="H96" s="988"/>
      <c r="I96" s="73"/>
      <c r="J96" s="73"/>
      <c r="K96" s="74"/>
      <c r="L96" s="74"/>
      <c r="M96" s="989"/>
      <c r="N96" s="74"/>
      <c r="O96" s="1860"/>
      <c r="P96" s="73"/>
      <c r="Q96" s="73"/>
      <c r="R96" s="73"/>
      <c r="S96" s="73"/>
      <c r="T96" s="73"/>
      <c r="U96" s="73"/>
      <c r="V96" s="73"/>
      <c r="W96" s="73"/>
      <c r="X96" s="73"/>
      <c r="Y96" s="73"/>
      <c r="Z96" s="73"/>
    </row>
    <row r="97" spans="1:26" ht="15" customHeight="1">
      <c r="A97" s="73"/>
      <c r="B97" s="73"/>
      <c r="C97" s="73"/>
      <c r="D97" s="73"/>
      <c r="E97" s="73"/>
      <c r="F97" s="73"/>
      <c r="G97" s="591"/>
      <c r="H97" s="988"/>
      <c r="I97" s="73"/>
      <c r="J97" s="73"/>
      <c r="K97" s="74"/>
      <c r="L97" s="74"/>
      <c r="M97" s="989"/>
      <c r="N97" s="74"/>
      <c r="O97" s="1860"/>
      <c r="P97" s="73"/>
      <c r="Q97" s="73"/>
      <c r="R97" s="73"/>
      <c r="S97" s="73"/>
      <c r="T97" s="73"/>
      <c r="U97" s="73"/>
      <c r="V97" s="73"/>
      <c r="W97" s="73"/>
      <c r="X97" s="73"/>
      <c r="Y97" s="73"/>
      <c r="Z97" s="73"/>
    </row>
    <row r="98" spans="1:26" ht="15" customHeight="1">
      <c r="A98" s="73"/>
      <c r="B98" s="73"/>
      <c r="C98" s="73"/>
      <c r="D98" s="73"/>
      <c r="E98" s="73"/>
      <c r="F98" s="73"/>
      <c r="G98" s="591"/>
      <c r="H98" s="988"/>
      <c r="I98" s="73"/>
      <c r="J98" s="73"/>
      <c r="K98" s="74"/>
      <c r="L98" s="74"/>
      <c r="M98" s="989"/>
      <c r="N98" s="74"/>
      <c r="O98" s="1860"/>
      <c r="P98" s="73"/>
      <c r="Q98" s="73"/>
      <c r="R98" s="73"/>
      <c r="S98" s="73"/>
      <c r="T98" s="73"/>
      <c r="U98" s="73"/>
      <c r="V98" s="73"/>
      <c r="W98" s="73"/>
      <c r="X98" s="73"/>
      <c r="Y98" s="73"/>
      <c r="Z98" s="73"/>
    </row>
    <row r="99" spans="1:26" ht="15" customHeight="1">
      <c r="A99" s="73"/>
      <c r="B99" s="73"/>
      <c r="C99" s="73"/>
      <c r="D99" s="73"/>
      <c r="E99" s="73"/>
      <c r="F99" s="73"/>
      <c r="G99" s="591"/>
      <c r="H99" s="988"/>
      <c r="I99" s="73"/>
      <c r="J99" s="73"/>
      <c r="K99" s="74"/>
      <c r="L99" s="74"/>
      <c r="M99" s="989"/>
      <c r="N99" s="74"/>
      <c r="O99" s="1860"/>
      <c r="P99" s="73"/>
      <c r="Q99" s="73"/>
      <c r="R99" s="73"/>
      <c r="S99" s="73"/>
      <c r="T99" s="73"/>
      <c r="U99" s="73"/>
      <c r="V99" s="73"/>
      <c r="W99" s="73"/>
      <c r="X99" s="73"/>
      <c r="Y99" s="73"/>
      <c r="Z99" s="73"/>
    </row>
    <row r="100" spans="1:26" ht="15" customHeight="1">
      <c r="A100" s="73"/>
      <c r="B100" s="73"/>
      <c r="C100" s="73"/>
      <c r="D100" s="73"/>
      <c r="E100" s="73"/>
      <c r="F100" s="73"/>
      <c r="G100" s="591"/>
      <c r="H100" s="988"/>
      <c r="I100" s="73"/>
      <c r="J100" s="73"/>
      <c r="K100" s="74"/>
      <c r="L100" s="74"/>
      <c r="M100" s="989"/>
      <c r="N100" s="74"/>
      <c r="O100" s="1860"/>
      <c r="P100" s="73"/>
      <c r="Q100" s="73"/>
      <c r="R100" s="73"/>
      <c r="S100" s="73"/>
      <c r="T100" s="73"/>
      <c r="U100" s="73"/>
      <c r="V100" s="73"/>
      <c r="W100" s="73"/>
      <c r="X100" s="73"/>
      <c r="Y100" s="73"/>
      <c r="Z100" s="73"/>
    </row>
    <row r="101" spans="1:26" ht="15" customHeight="1">
      <c r="A101" s="73"/>
      <c r="B101" s="73"/>
      <c r="C101" s="73"/>
      <c r="D101" s="73"/>
      <c r="E101" s="73"/>
      <c r="F101" s="73"/>
      <c r="G101" s="591"/>
      <c r="H101" s="988"/>
      <c r="I101" s="73"/>
      <c r="J101" s="73"/>
      <c r="K101" s="74"/>
      <c r="L101" s="74"/>
      <c r="M101" s="989"/>
      <c r="N101" s="74"/>
      <c r="O101" s="1860"/>
      <c r="P101" s="73"/>
      <c r="Q101" s="73"/>
      <c r="R101" s="73"/>
      <c r="S101" s="73"/>
      <c r="T101" s="73"/>
      <c r="U101" s="73"/>
      <c r="V101" s="73"/>
      <c r="W101" s="73"/>
      <c r="X101" s="73"/>
      <c r="Y101" s="73"/>
      <c r="Z101" s="73"/>
    </row>
    <row r="102" spans="1:26" ht="15" customHeight="1">
      <c r="A102" s="73"/>
      <c r="B102" s="73"/>
      <c r="C102" s="73"/>
      <c r="D102" s="73"/>
      <c r="E102" s="73"/>
      <c r="F102" s="73"/>
      <c r="G102" s="591"/>
      <c r="H102" s="988"/>
      <c r="I102" s="73"/>
      <c r="J102" s="73"/>
      <c r="K102" s="74"/>
      <c r="L102" s="74"/>
      <c r="M102" s="989"/>
      <c r="N102" s="74"/>
      <c r="O102" s="1860"/>
      <c r="P102" s="73"/>
      <c r="Q102" s="73"/>
      <c r="R102" s="73"/>
      <c r="S102" s="73"/>
      <c r="T102" s="73"/>
      <c r="U102" s="73"/>
      <c r="V102" s="73"/>
      <c r="W102" s="73"/>
      <c r="X102" s="73"/>
      <c r="Y102" s="73"/>
      <c r="Z102" s="73"/>
    </row>
    <row r="103" spans="1:26" ht="15" customHeight="1">
      <c r="A103" s="73"/>
      <c r="B103" s="73"/>
      <c r="C103" s="73"/>
      <c r="D103" s="73"/>
      <c r="E103" s="73"/>
      <c r="F103" s="73"/>
      <c r="G103" s="591"/>
      <c r="H103" s="988"/>
      <c r="I103" s="73"/>
      <c r="J103" s="73"/>
      <c r="K103" s="74"/>
      <c r="L103" s="74"/>
      <c r="M103" s="989"/>
      <c r="N103" s="74"/>
      <c r="O103" s="1860"/>
      <c r="P103" s="73"/>
      <c r="Q103" s="73"/>
      <c r="R103" s="73"/>
      <c r="S103" s="73"/>
      <c r="T103" s="73"/>
      <c r="U103" s="73"/>
      <c r="V103" s="73"/>
      <c r="W103" s="73"/>
      <c r="X103" s="73"/>
      <c r="Y103" s="73"/>
      <c r="Z103" s="73"/>
    </row>
    <row r="104" spans="1:26" ht="15" customHeight="1">
      <c r="A104" s="73"/>
      <c r="B104" s="73"/>
      <c r="C104" s="73"/>
      <c r="D104" s="73"/>
      <c r="E104" s="73"/>
      <c r="F104" s="73"/>
      <c r="G104" s="591"/>
      <c r="H104" s="988"/>
      <c r="I104" s="73"/>
      <c r="J104" s="73"/>
      <c r="K104" s="74"/>
      <c r="L104" s="74"/>
      <c r="M104" s="989"/>
      <c r="N104" s="74"/>
      <c r="O104" s="1860"/>
      <c r="P104" s="73"/>
      <c r="Q104" s="73"/>
      <c r="R104" s="73"/>
      <c r="S104" s="73"/>
      <c r="T104" s="73"/>
      <c r="U104" s="73"/>
      <c r="V104" s="73"/>
      <c r="W104" s="73"/>
      <c r="X104" s="73"/>
      <c r="Y104" s="73"/>
      <c r="Z104" s="73"/>
    </row>
    <row r="105" spans="1:26" ht="15" customHeight="1">
      <c r="A105" s="73"/>
      <c r="B105" s="73"/>
      <c r="C105" s="73"/>
      <c r="D105" s="73"/>
      <c r="E105" s="73"/>
      <c r="F105" s="73"/>
      <c r="G105" s="591"/>
      <c r="H105" s="988"/>
      <c r="I105" s="73"/>
      <c r="J105" s="73"/>
      <c r="K105" s="74"/>
      <c r="L105" s="74"/>
      <c r="M105" s="989"/>
      <c r="N105" s="74"/>
      <c r="O105" s="1860"/>
      <c r="P105" s="73"/>
      <c r="Q105" s="73"/>
      <c r="R105" s="73"/>
      <c r="S105" s="73"/>
      <c r="T105" s="73"/>
      <c r="U105" s="73"/>
      <c r="V105" s="73"/>
      <c r="W105" s="73"/>
      <c r="X105" s="73"/>
      <c r="Y105" s="73"/>
      <c r="Z105" s="73"/>
    </row>
    <row r="106" spans="1:26" ht="15" customHeight="1">
      <c r="A106" s="73"/>
      <c r="B106" s="73"/>
      <c r="C106" s="73"/>
      <c r="D106" s="73"/>
      <c r="E106" s="73"/>
      <c r="F106" s="73"/>
      <c r="G106" s="591"/>
      <c r="H106" s="988"/>
      <c r="I106" s="73"/>
      <c r="J106" s="73"/>
      <c r="K106" s="74"/>
      <c r="L106" s="74"/>
      <c r="M106" s="989"/>
      <c r="N106" s="74"/>
      <c r="O106" s="1860"/>
      <c r="P106" s="73"/>
      <c r="Q106" s="73"/>
      <c r="R106" s="73"/>
      <c r="S106" s="73"/>
      <c r="T106" s="73"/>
      <c r="U106" s="73"/>
      <c r="V106" s="73"/>
      <c r="W106" s="73"/>
      <c r="X106" s="73"/>
      <c r="Y106" s="73"/>
      <c r="Z106" s="73"/>
    </row>
    <row r="107" spans="1:26" ht="15" customHeight="1">
      <c r="A107" s="73"/>
      <c r="B107" s="73"/>
      <c r="C107" s="73"/>
      <c r="D107" s="73"/>
      <c r="E107" s="73"/>
      <c r="F107" s="73"/>
      <c r="G107" s="591"/>
      <c r="H107" s="988"/>
      <c r="I107" s="73"/>
      <c r="J107" s="73"/>
      <c r="K107" s="74"/>
      <c r="L107" s="74"/>
      <c r="M107" s="989"/>
      <c r="N107" s="74"/>
      <c r="O107" s="1860"/>
      <c r="P107" s="73"/>
      <c r="Q107" s="73"/>
      <c r="R107" s="73"/>
      <c r="S107" s="73"/>
      <c r="T107" s="73"/>
      <c r="U107" s="73"/>
      <c r="V107" s="73"/>
      <c r="W107" s="73"/>
      <c r="X107" s="73"/>
      <c r="Y107" s="73"/>
      <c r="Z107" s="73"/>
    </row>
    <row r="108" spans="1:26" ht="15" customHeight="1">
      <c r="A108" s="73"/>
      <c r="B108" s="73"/>
      <c r="C108" s="73"/>
      <c r="D108" s="73"/>
      <c r="E108" s="73"/>
      <c r="F108" s="73"/>
      <c r="G108" s="591"/>
      <c r="H108" s="988"/>
      <c r="I108" s="73"/>
      <c r="J108" s="73"/>
      <c r="K108" s="74"/>
      <c r="L108" s="74"/>
      <c r="M108" s="989"/>
      <c r="N108" s="74"/>
      <c r="O108" s="1860"/>
      <c r="P108" s="73"/>
      <c r="Q108" s="73"/>
      <c r="R108" s="73"/>
      <c r="S108" s="73"/>
      <c r="T108" s="73"/>
      <c r="U108" s="73"/>
      <c r="V108" s="73"/>
      <c r="W108" s="73"/>
      <c r="X108" s="73"/>
      <c r="Y108" s="73"/>
      <c r="Z108" s="73"/>
    </row>
    <row r="109" spans="1:26" ht="15" customHeight="1">
      <c r="A109" s="73"/>
      <c r="B109" s="73"/>
      <c r="C109" s="73"/>
      <c r="D109" s="73"/>
      <c r="E109" s="73"/>
      <c r="F109" s="73"/>
      <c r="G109" s="591"/>
      <c r="H109" s="988"/>
      <c r="I109" s="73"/>
      <c r="J109" s="73"/>
      <c r="K109" s="74"/>
      <c r="L109" s="74"/>
      <c r="M109" s="989"/>
      <c r="N109" s="74"/>
      <c r="O109" s="1860"/>
      <c r="P109" s="73"/>
      <c r="Q109" s="73"/>
      <c r="R109" s="73"/>
      <c r="S109" s="73"/>
      <c r="T109" s="73"/>
      <c r="U109" s="73"/>
      <c r="V109" s="73"/>
      <c r="W109" s="73"/>
      <c r="X109" s="73"/>
      <c r="Y109" s="73"/>
      <c r="Z109" s="73"/>
    </row>
    <row r="110" spans="1:26" ht="15" customHeight="1">
      <c r="A110" s="73"/>
      <c r="B110" s="73"/>
      <c r="C110" s="73"/>
      <c r="D110" s="73"/>
      <c r="E110" s="73"/>
      <c r="F110" s="73"/>
      <c r="G110" s="591"/>
      <c r="H110" s="988"/>
      <c r="I110" s="73"/>
      <c r="J110" s="73"/>
      <c r="K110" s="74"/>
      <c r="L110" s="74"/>
      <c r="M110" s="989"/>
      <c r="N110" s="74"/>
      <c r="O110" s="1860"/>
      <c r="P110" s="73"/>
      <c r="Q110" s="73"/>
      <c r="R110" s="73"/>
      <c r="S110" s="73"/>
      <c r="T110" s="73"/>
      <c r="U110" s="73"/>
      <c r="V110" s="73"/>
      <c r="W110" s="73"/>
      <c r="X110" s="73"/>
      <c r="Y110" s="73"/>
      <c r="Z110" s="73"/>
    </row>
    <row r="111" spans="1:26" ht="15" customHeight="1">
      <c r="A111" s="73"/>
      <c r="B111" s="73"/>
      <c r="C111" s="73"/>
      <c r="D111" s="73"/>
      <c r="E111" s="73"/>
      <c r="F111" s="73"/>
      <c r="G111" s="591"/>
      <c r="H111" s="988"/>
      <c r="I111" s="73"/>
      <c r="J111" s="73"/>
      <c r="K111" s="74"/>
      <c r="L111" s="74"/>
      <c r="M111" s="989"/>
      <c r="N111" s="74"/>
      <c r="O111" s="1860"/>
      <c r="P111" s="73"/>
      <c r="Q111" s="73"/>
      <c r="R111" s="73"/>
      <c r="S111" s="73"/>
      <c r="T111" s="73"/>
      <c r="U111" s="73"/>
      <c r="V111" s="73"/>
      <c r="W111" s="73"/>
      <c r="X111" s="73"/>
      <c r="Y111" s="73"/>
      <c r="Z111" s="73"/>
    </row>
    <row r="112" spans="1:26" ht="15" customHeight="1">
      <c r="A112" s="73"/>
      <c r="B112" s="73"/>
      <c r="C112" s="73"/>
      <c r="D112" s="73"/>
      <c r="E112" s="73"/>
      <c r="F112" s="73"/>
      <c r="G112" s="591"/>
      <c r="H112" s="988"/>
      <c r="I112" s="73"/>
      <c r="J112" s="73"/>
      <c r="K112" s="74"/>
      <c r="L112" s="74"/>
      <c r="M112" s="989"/>
      <c r="N112" s="74"/>
      <c r="O112" s="1860"/>
      <c r="P112" s="73"/>
      <c r="Q112" s="73"/>
      <c r="R112" s="73"/>
      <c r="S112" s="73"/>
      <c r="T112" s="73"/>
      <c r="U112" s="73"/>
      <c r="V112" s="73"/>
      <c r="W112" s="73"/>
      <c r="X112" s="73"/>
      <c r="Y112" s="73"/>
      <c r="Z112" s="73"/>
    </row>
    <row r="113" spans="1:26" ht="15" customHeight="1">
      <c r="A113" s="73"/>
      <c r="B113" s="73"/>
      <c r="C113" s="73"/>
      <c r="D113" s="73"/>
      <c r="E113" s="73"/>
      <c r="F113" s="73"/>
      <c r="G113" s="591"/>
      <c r="H113" s="988"/>
      <c r="I113" s="73"/>
      <c r="J113" s="73"/>
      <c r="K113" s="74"/>
      <c r="L113" s="74"/>
      <c r="M113" s="989"/>
      <c r="N113" s="74"/>
      <c r="O113" s="1860"/>
      <c r="P113" s="73"/>
      <c r="Q113" s="73"/>
      <c r="R113" s="73"/>
      <c r="S113" s="73"/>
      <c r="T113" s="73"/>
      <c r="U113" s="73"/>
      <c r="V113" s="73"/>
      <c r="W113" s="73"/>
      <c r="X113" s="73"/>
      <c r="Y113" s="73"/>
      <c r="Z113" s="73"/>
    </row>
    <row r="114" spans="1:26" ht="15" customHeight="1">
      <c r="A114" s="73"/>
      <c r="B114" s="73"/>
      <c r="C114" s="73"/>
      <c r="D114" s="73"/>
      <c r="E114" s="73"/>
      <c r="F114" s="73"/>
      <c r="G114" s="591"/>
      <c r="H114" s="988"/>
      <c r="I114" s="73"/>
      <c r="J114" s="73"/>
      <c r="K114" s="74"/>
      <c r="L114" s="74"/>
      <c r="M114" s="989"/>
      <c r="N114" s="74"/>
      <c r="O114" s="1860"/>
      <c r="P114" s="73"/>
      <c r="Q114" s="73"/>
      <c r="R114" s="73"/>
      <c r="S114" s="73"/>
      <c r="T114" s="73"/>
      <c r="U114" s="73"/>
      <c r="V114" s="73"/>
      <c r="W114" s="73"/>
      <c r="X114" s="73"/>
      <c r="Y114" s="73"/>
      <c r="Z114" s="73"/>
    </row>
    <row r="115" spans="1:26" ht="15" customHeight="1">
      <c r="A115" s="73"/>
      <c r="B115" s="73"/>
      <c r="C115" s="73"/>
      <c r="D115" s="73"/>
      <c r="E115" s="73"/>
      <c r="F115" s="73"/>
      <c r="G115" s="591"/>
      <c r="H115" s="988"/>
      <c r="I115" s="73"/>
      <c r="J115" s="73"/>
      <c r="K115" s="74"/>
      <c r="L115" s="74"/>
      <c r="M115" s="989"/>
      <c r="N115" s="74"/>
      <c r="O115" s="1860"/>
      <c r="P115" s="73"/>
      <c r="Q115" s="73"/>
      <c r="R115" s="73"/>
      <c r="S115" s="73"/>
      <c r="T115" s="73"/>
      <c r="U115" s="73"/>
      <c r="V115" s="73"/>
      <c r="W115" s="73"/>
      <c r="X115" s="73"/>
      <c r="Y115" s="73"/>
      <c r="Z115" s="73"/>
    </row>
    <row r="116" spans="1:26" ht="15" customHeight="1">
      <c r="A116" s="73"/>
      <c r="B116" s="73"/>
      <c r="C116" s="73"/>
      <c r="D116" s="73"/>
      <c r="E116" s="73"/>
      <c r="F116" s="73"/>
      <c r="G116" s="591"/>
      <c r="H116" s="988"/>
      <c r="I116" s="73"/>
      <c r="J116" s="73"/>
      <c r="K116" s="74"/>
      <c r="L116" s="74"/>
      <c r="M116" s="989"/>
      <c r="N116" s="74"/>
      <c r="O116" s="1860"/>
      <c r="P116" s="73"/>
      <c r="Q116" s="73"/>
      <c r="R116" s="73"/>
      <c r="S116" s="73"/>
      <c r="T116" s="73"/>
      <c r="U116" s="73"/>
      <c r="V116" s="73"/>
      <c r="W116" s="73"/>
      <c r="X116" s="73"/>
      <c r="Y116" s="73"/>
      <c r="Z116" s="73"/>
    </row>
    <row r="117" spans="1:26" ht="15" customHeight="1">
      <c r="A117" s="73"/>
      <c r="B117" s="73"/>
      <c r="C117" s="73"/>
      <c r="D117" s="73"/>
      <c r="E117" s="73"/>
      <c r="F117" s="73"/>
      <c r="G117" s="591"/>
      <c r="H117" s="988"/>
      <c r="I117" s="73"/>
      <c r="J117" s="73"/>
      <c r="K117" s="74"/>
      <c r="L117" s="74"/>
      <c r="M117" s="989"/>
      <c r="N117" s="74"/>
      <c r="O117" s="1860"/>
      <c r="P117" s="73"/>
      <c r="Q117" s="73"/>
      <c r="R117" s="73"/>
      <c r="S117" s="73"/>
      <c r="T117" s="73"/>
      <c r="U117" s="73"/>
      <c r="V117" s="73"/>
      <c r="W117" s="73"/>
      <c r="X117" s="73"/>
      <c r="Y117" s="73"/>
      <c r="Z117" s="73"/>
    </row>
    <row r="118" spans="1:26" ht="15" customHeight="1">
      <c r="A118" s="73"/>
      <c r="B118" s="73"/>
      <c r="C118" s="73"/>
      <c r="D118" s="73"/>
      <c r="E118" s="73"/>
      <c r="F118" s="73"/>
      <c r="G118" s="591"/>
      <c r="H118" s="988"/>
      <c r="I118" s="73"/>
      <c r="J118" s="73"/>
      <c r="K118" s="74"/>
      <c r="L118" s="74"/>
      <c r="M118" s="989"/>
      <c r="N118" s="74"/>
      <c r="O118" s="1860"/>
      <c r="P118" s="73"/>
      <c r="Q118" s="73"/>
      <c r="R118" s="73"/>
      <c r="S118" s="73"/>
      <c r="T118" s="73"/>
      <c r="U118" s="73"/>
      <c r="V118" s="73"/>
      <c r="W118" s="73"/>
      <c r="X118" s="73"/>
      <c r="Y118" s="73"/>
      <c r="Z118" s="73"/>
    </row>
    <row r="119" spans="1:26" ht="15" customHeight="1">
      <c r="A119" s="73"/>
      <c r="B119" s="73"/>
      <c r="C119" s="73"/>
      <c r="D119" s="73"/>
      <c r="E119" s="73"/>
      <c r="F119" s="73"/>
      <c r="G119" s="591"/>
      <c r="H119" s="988"/>
      <c r="I119" s="73"/>
      <c r="J119" s="73"/>
      <c r="K119" s="74"/>
      <c r="L119" s="74"/>
      <c r="M119" s="989"/>
      <c r="N119" s="74"/>
      <c r="O119" s="1860"/>
      <c r="P119" s="73"/>
      <c r="Q119" s="73"/>
      <c r="R119" s="73"/>
      <c r="S119" s="73"/>
      <c r="T119" s="73"/>
      <c r="U119" s="73"/>
      <c r="V119" s="73"/>
      <c r="W119" s="73"/>
      <c r="X119" s="73"/>
      <c r="Y119" s="73"/>
      <c r="Z119" s="73"/>
    </row>
    <row r="120" spans="1:26" ht="15" customHeight="1">
      <c r="A120" s="73"/>
      <c r="B120" s="73"/>
      <c r="C120" s="73"/>
      <c r="D120" s="73"/>
      <c r="E120" s="73"/>
      <c r="F120" s="73"/>
      <c r="G120" s="591"/>
      <c r="H120" s="988"/>
      <c r="I120" s="73"/>
      <c r="J120" s="73"/>
      <c r="K120" s="74"/>
      <c r="L120" s="74"/>
      <c r="M120" s="989"/>
      <c r="N120" s="74"/>
      <c r="O120" s="1860"/>
      <c r="P120" s="73"/>
      <c r="Q120" s="73"/>
      <c r="R120" s="73"/>
      <c r="S120" s="73"/>
      <c r="T120" s="73"/>
      <c r="U120" s="73"/>
      <c r="V120" s="73"/>
      <c r="W120" s="73"/>
      <c r="X120" s="73"/>
      <c r="Y120" s="73"/>
      <c r="Z120" s="73"/>
    </row>
    <row r="121" spans="1:26" ht="15" customHeight="1">
      <c r="A121" s="73"/>
      <c r="B121" s="73"/>
      <c r="C121" s="73"/>
      <c r="D121" s="73"/>
      <c r="E121" s="73"/>
      <c r="F121" s="73"/>
      <c r="G121" s="591"/>
      <c r="H121" s="988"/>
      <c r="I121" s="73"/>
      <c r="J121" s="73"/>
      <c r="K121" s="74"/>
      <c r="L121" s="74"/>
      <c r="M121" s="989"/>
      <c r="N121" s="74"/>
      <c r="O121" s="1860"/>
      <c r="P121" s="73"/>
      <c r="Q121" s="73"/>
      <c r="R121" s="73"/>
      <c r="S121" s="73"/>
      <c r="T121" s="73"/>
      <c r="U121" s="73"/>
      <c r="V121" s="73"/>
      <c r="W121" s="73"/>
      <c r="X121" s="73"/>
      <c r="Y121" s="73"/>
      <c r="Z121" s="73"/>
    </row>
    <row r="122" spans="1:26" ht="15" customHeight="1">
      <c r="A122" s="73"/>
      <c r="B122" s="73"/>
      <c r="C122" s="73"/>
      <c r="D122" s="73"/>
      <c r="E122" s="73"/>
      <c r="F122" s="73"/>
      <c r="G122" s="591"/>
      <c r="H122" s="988"/>
      <c r="I122" s="73"/>
      <c r="J122" s="73"/>
      <c r="K122" s="74"/>
      <c r="L122" s="74"/>
      <c r="M122" s="989"/>
      <c r="N122" s="74"/>
      <c r="O122" s="1860"/>
      <c r="P122" s="73"/>
      <c r="Q122" s="73"/>
      <c r="R122" s="73"/>
      <c r="S122" s="73"/>
      <c r="T122" s="73"/>
      <c r="U122" s="73"/>
      <c r="V122" s="73"/>
      <c r="W122" s="73"/>
      <c r="X122" s="73"/>
      <c r="Y122" s="73"/>
      <c r="Z122" s="73"/>
    </row>
    <row r="123" spans="1:26" ht="15" customHeight="1">
      <c r="A123" s="73"/>
      <c r="B123" s="73"/>
      <c r="C123" s="73"/>
      <c r="D123" s="73"/>
      <c r="E123" s="73"/>
      <c r="F123" s="73"/>
      <c r="G123" s="591"/>
      <c r="H123" s="988"/>
      <c r="I123" s="73"/>
      <c r="J123" s="73"/>
      <c r="K123" s="74"/>
      <c r="L123" s="74"/>
      <c r="M123" s="989"/>
      <c r="N123" s="74"/>
      <c r="O123" s="1860"/>
      <c r="P123" s="73"/>
      <c r="Q123" s="73"/>
      <c r="R123" s="73"/>
      <c r="S123" s="73"/>
      <c r="T123" s="73"/>
      <c r="U123" s="73"/>
      <c r="V123" s="73"/>
      <c r="W123" s="73"/>
      <c r="X123" s="73"/>
      <c r="Y123" s="73"/>
      <c r="Z123" s="73"/>
    </row>
    <row r="124" spans="1:26" ht="15" customHeight="1">
      <c r="A124" s="73"/>
      <c r="B124" s="73"/>
      <c r="C124" s="73"/>
      <c r="D124" s="73"/>
      <c r="E124" s="73"/>
      <c r="F124" s="73"/>
      <c r="G124" s="591"/>
      <c r="H124" s="988"/>
      <c r="I124" s="73"/>
      <c r="J124" s="73"/>
      <c r="K124" s="74"/>
      <c r="L124" s="74"/>
      <c r="M124" s="989"/>
      <c r="N124" s="74"/>
      <c r="O124" s="1860"/>
      <c r="P124" s="73"/>
      <c r="Q124" s="73"/>
      <c r="R124" s="73"/>
      <c r="S124" s="73"/>
      <c r="T124" s="73"/>
      <c r="U124" s="73"/>
      <c r="V124" s="73"/>
      <c r="W124" s="73"/>
      <c r="X124" s="73"/>
      <c r="Y124" s="73"/>
      <c r="Z124" s="73"/>
    </row>
    <row r="125" spans="1:26" ht="15" customHeight="1">
      <c r="A125" s="73"/>
      <c r="B125" s="73"/>
      <c r="C125" s="73"/>
      <c r="D125" s="73"/>
      <c r="E125" s="73"/>
      <c r="F125" s="73"/>
      <c r="G125" s="591"/>
      <c r="H125" s="988"/>
      <c r="I125" s="73"/>
      <c r="J125" s="73"/>
      <c r="K125" s="74"/>
      <c r="L125" s="74"/>
      <c r="M125" s="989"/>
      <c r="N125" s="74"/>
      <c r="O125" s="1860"/>
      <c r="P125" s="73"/>
      <c r="Q125" s="73"/>
      <c r="R125" s="73"/>
      <c r="S125" s="73"/>
      <c r="T125" s="73"/>
      <c r="U125" s="73"/>
      <c r="V125" s="73"/>
      <c r="W125" s="73"/>
      <c r="X125" s="73"/>
      <c r="Y125" s="73"/>
      <c r="Z125" s="73"/>
    </row>
    <row r="126" spans="1:26" ht="15" customHeight="1">
      <c r="A126" s="73"/>
      <c r="B126" s="73"/>
      <c r="C126" s="73"/>
      <c r="D126" s="73"/>
      <c r="E126" s="73"/>
      <c r="F126" s="73"/>
      <c r="G126" s="591"/>
      <c r="H126" s="988"/>
      <c r="I126" s="73"/>
      <c r="J126" s="73"/>
      <c r="K126" s="74"/>
      <c r="L126" s="74"/>
      <c r="M126" s="989"/>
      <c r="N126" s="74"/>
      <c r="O126" s="1860"/>
      <c r="P126" s="73"/>
      <c r="Q126" s="73"/>
      <c r="R126" s="73"/>
      <c r="S126" s="73"/>
      <c r="T126" s="73"/>
      <c r="U126" s="73"/>
      <c r="V126" s="73"/>
      <c r="W126" s="73"/>
      <c r="X126" s="73"/>
      <c r="Y126" s="73"/>
      <c r="Z126" s="73"/>
    </row>
    <row r="127" spans="1:26" ht="15" customHeight="1">
      <c r="A127" s="73"/>
      <c r="B127" s="73"/>
      <c r="C127" s="73"/>
      <c r="D127" s="73"/>
      <c r="E127" s="73"/>
      <c r="F127" s="73"/>
      <c r="G127" s="591"/>
      <c r="H127" s="988"/>
      <c r="I127" s="73"/>
      <c r="J127" s="73"/>
      <c r="K127" s="74"/>
      <c r="L127" s="74"/>
      <c r="M127" s="989"/>
      <c r="N127" s="74"/>
      <c r="O127" s="1860"/>
      <c r="P127" s="73"/>
      <c r="Q127" s="73"/>
      <c r="R127" s="73"/>
      <c r="S127" s="73"/>
      <c r="T127" s="73"/>
      <c r="U127" s="73"/>
      <c r="V127" s="73"/>
      <c r="W127" s="73"/>
      <c r="X127" s="73"/>
      <c r="Y127" s="73"/>
      <c r="Z127" s="73"/>
    </row>
    <row r="128" spans="1:26" ht="15" customHeight="1">
      <c r="A128" s="73"/>
      <c r="B128" s="73"/>
      <c r="C128" s="73"/>
      <c r="D128" s="73"/>
      <c r="E128" s="73"/>
      <c r="F128" s="73"/>
      <c r="G128" s="591"/>
      <c r="H128" s="988"/>
      <c r="I128" s="73"/>
      <c r="J128" s="73"/>
      <c r="K128" s="74"/>
      <c r="L128" s="74"/>
      <c r="M128" s="989"/>
      <c r="N128" s="74"/>
      <c r="O128" s="1860"/>
      <c r="P128" s="73"/>
      <c r="Q128" s="73"/>
      <c r="R128" s="73"/>
      <c r="S128" s="73"/>
      <c r="T128" s="73"/>
      <c r="U128" s="73"/>
      <c r="V128" s="73"/>
      <c r="W128" s="73"/>
      <c r="X128" s="73"/>
      <c r="Y128" s="73"/>
      <c r="Z128" s="73"/>
    </row>
    <row r="129" spans="1:26" ht="15" customHeight="1">
      <c r="A129" s="73"/>
      <c r="B129" s="73"/>
      <c r="C129" s="73"/>
      <c r="D129" s="73"/>
      <c r="E129" s="73"/>
      <c r="F129" s="73"/>
      <c r="G129" s="591"/>
      <c r="H129" s="988"/>
      <c r="I129" s="73"/>
      <c r="J129" s="73"/>
      <c r="K129" s="74"/>
      <c r="L129" s="74"/>
      <c r="M129" s="989"/>
      <c r="N129" s="74"/>
      <c r="O129" s="1860"/>
      <c r="P129" s="73"/>
      <c r="Q129" s="73"/>
      <c r="R129" s="73"/>
      <c r="S129" s="73"/>
      <c r="T129" s="73"/>
      <c r="U129" s="73"/>
      <c r="V129" s="73"/>
      <c r="W129" s="73"/>
      <c r="X129" s="73"/>
      <c r="Y129" s="73"/>
      <c r="Z129" s="73"/>
    </row>
    <row r="130" spans="1:26" ht="15" customHeight="1">
      <c r="A130" s="73"/>
      <c r="B130" s="73"/>
      <c r="C130" s="73"/>
      <c r="D130" s="73"/>
      <c r="E130" s="73"/>
      <c r="F130" s="73"/>
      <c r="G130" s="591"/>
      <c r="H130" s="988"/>
      <c r="I130" s="73"/>
      <c r="J130" s="73"/>
      <c r="K130" s="74"/>
      <c r="L130" s="74"/>
      <c r="M130" s="989"/>
      <c r="N130" s="74"/>
      <c r="O130" s="1860"/>
      <c r="P130" s="73"/>
      <c r="Q130" s="73"/>
      <c r="R130" s="73"/>
      <c r="S130" s="73"/>
      <c r="T130" s="73"/>
      <c r="U130" s="73"/>
      <c r="V130" s="73"/>
      <c r="W130" s="73"/>
      <c r="X130" s="73"/>
      <c r="Y130" s="73"/>
      <c r="Z130" s="73"/>
    </row>
    <row r="131" spans="1:26" ht="15" customHeight="1">
      <c r="A131" s="73"/>
      <c r="B131" s="73"/>
      <c r="C131" s="73"/>
      <c r="D131" s="73"/>
      <c r="E131" s="73"/>
      <c r="F131" s="73"/>
      <c r="G131" s="591"/>
      <c r="H131" s="988"/>
      <c r="I131" s="73"/>
      <c r="J131" s="73"/>
      <c r="K131" s="74"/>
      <c r="L131" s="74"/>
      <c r="M131" s="989"/>
      <c r="N131" s="74"/>
      <c r="O131" s="1860"/>
      <c r="P131" s="73"/>
      <c r="Q131" s="73"/>
      <c r="R131" s="73"/>
      <c r="S131" s="73"/>
      <c r="T131" s="73"/>
      <c r="U131" s="73"/>
      <c r="V131" s="73"/>
      <c r="W131" s="73"/>
      <c r="X131" s="73"/>
      <c r="Y131" s="73"/>
      <c r="Z131" s="73"/>
    </row>
    <row r="132" spans="1:26" ht="15" customHeight="1">
      <c r="A132" s="73"/>
      <c r="B132" s="73"/>
      <c r="C132" s="73"/>
      <c r="D132" s="73"/>
      <c r="E132" s="73"/>
      <c r="F132" s="73"/>
      <c r="G132" s="591"/>
      <c r="H132" s="988"/>
      <c r="I132" s="73"/>
      <c r="J132" s="73"/>
      <c r="K132" s="74"/>
      <c r="L132" s="74"/>
      <c r="M132" s="989"/>
      <c r="N132" s="74"/>
      <c r="O132" s="1860"/>
      <c r="P132" s="73"/>
      <c r="Q132" s="73"/>
      <c r="R132" s="73"/>
      <c r="S132" s="73"/>
      <c r="T132" s="73"/>
      <c r="U132" s="73"/>
      <c r="V132" s="73"/>
      <c r="W132" s="73"/>
      <c r="X132" s="73"/>
      <c r="Y132" s="73"/>
      <c r="Z132" s="73"/>
    </row>
    <row r="133" spans="1:26" ht="15" customHeight="1">
      <c r="A133" s="73"/>
      <c r="B133" s="73"/>
      <c r="C133" s="73"/>
      <c r="D133" s="73"/>
      <c r="E133" s="73"/>
      <c r="F133" s="73"/>
      <c r="G133" s="591"/>
      <c r="H133" s="988"/>
      <c r="I133" s="73"/>
      <c r="J133" s="73"/>
      <c r="K133" s="74"/>
      <c r="L133" s="74"/>
      <c r="M133" s="989"/>
      <c r="N133" s="74"/>
      <c r="O133" s="1860"/>
      <c r="P133" s="73"/>
      <c r="Q133" s="73"/>
      <c r="R133" s="73"/>
      <c r="S133" s="73"/>
      <c r="T133" s="73"/>
      <c r="U133" s="73"/>
      <c r="V133" s="73"/>
      <c r="W133" s="73"/>
      <c r="X133" s="73"/>
      <c r="Y133" s="73"/>
      <c r="Z133" s="73"/>
    </row>
    <row r="134" spans="1:26" ht="15" customHeight="1">
      <c r="A134" s="73"/>
      <c r="B134" s="73"/>
      <c r="C134" s="73"/>
      <c r="D134" s="73"/>
      <c r="E134" s="73"/>
      <c r="F134" s="73"/>
      <c r="G134" s="591"/>
      <c r="H134" s="988"/>
      <c r="I134" s="73"/>
      <c r="J134" s="73"/>
      <c r="K134" s="74"/>
      <c r="L134" s="74"/>
      <c r="M134" s="989"/>
      <c r="N134" s="74"/>
      <c r="O134" s="1860"/>
      <c r="P134" s="73"/>
      <c r="Q134" s="73"/>
      <c r="R134" s="73"/>
      <c r="S134" s="73"/>
      <c r="T134" s="73"/>
      <c r="U134" s="73"/>
      <c r="V134" s="73"/>
      <c r="W134" s="73"/>
      <c r="X134" s="73"/>
      <c r="Y134" s="73"/>
      <c r="Z134" s="73"/>
    </row>
    <row r="135" spans="1:26" ht="15" customHeight="1">
      <c r="A135" s="73"/>
      <c r="B135" s="73"/>
      <c r="C135" s="73"/>
      <c r="D135" s="73"/>
      <c r="E135" s="73"/>
      <c r="F135" s="73"/>
      <c r="G135" s="591"/>
      <c r="H135" s="988"/>
      <c r="I135" s="73"/>
      <c r="J135" s="73"/>
      <c r="K135" s="74"/>
      <c r="L135" s="74"/>
      <c r="M135" s="989"/>
      <c r="N135" s="74"/>
      <c r="O135" s="1860"/>
      <c r="P135" s="73"/>
      <c r="Q135" s="73"/>
      <c r="R135" s="73"/>
      <c r="S135" s="73"/>
      <c r="T135" s="73"/>
      <c r="U135" s="73"/>
      <c r="V135" s="73"/>
      <c r="W135" s="73"/>
      <c r="X135" s="73"/>
      <c r="Y135" s="73"/>
      <c r="Z135" s="73"/>
    </row>
    <row r="136" spans="1:26" ht="15" customHeight="1">
      <c r="A136" s="73"/>
      <c r="B136" s="73"/>
      <c r="C136" s="73"/>
      <c r="D136" s="73"/>
      <c r="E136" s="73"/>
      <c r="F136" s="73"/>
      <c r="G136" s="591"/>
      <c r="H136" s="988"/>
      <c r="I136" s="73"/>
      <c r="J136" s="73"/>
      <c r="K136" s="74"/>
      <c r="L136" s="74"/>
      <c r="M136" s="989"/>
      <c r="N136" s="74"/>
      <c r="O136" s="1860"/>
      <c r="P136" s="73"/>
      <c r="Q136" s="73"/>
      <c r="R136" s="73"/>
      <c r="S136" s="73"/>
      <c r="T136" s="73"/>
      <c r="U136" s="73"/>
      <c r="V136" s="73"/>
      <c r="W136" s="73"/>
      <c r="X136" s="73"/>
      <c r="Y136" s="73"/>
      <c r="Z136" s="73"/>
    </row>
    <row r="137" spans="1:26" ht="15" customHeight="1">
      <c r="A137" s="73"/>
      <c r="B137" s="73"/>
      <c r="C137" s="73"/>
      <c r="D137" s="73"/>
      <c r="E137" s="73"/>
      <c r="F137" s="73"/>
      <c r="G137" s="591"/>
      <c r="H137" s="988"/>
      <c r="I137" s="73"/>
      <c r="J137" s="73"/>
      <c r="K137" s="74"/>
      <c r="L137" s="74"/>
      <c r="M137" s="989"/>
      <c r="N137" s="74"/>
      <c r="O137" s="1860"/>
      <c r="P137" s="73"/>
      <c r="Q137" s="73"/>
      <c r="R137" s="73"/>
      <c r="S137" s="73"/>
      <c r="T137" s="73"/>
      <c r="U137" s="73"/>
      <c r="V137" s="73"/>
      <c r="W137" s="73"/>
      <c r="X137" s="73"/>
      <c r="Y137" s="73"/>
      <c r="Z137" s="73"/>
    </row>
    <row r="138" spans="1:26" ht="15" customHeight="1">
      <c r="A138" s="73"/>
      <c r="B138" s="73"/>
      <c r="C138" s="73"/>
      <c r="D138" s="73"/>
      <c r="E138" s="73"/>
      <c r="F138" s="73"/>
      <c r="G138" s="591"/>
      <c r="H138" s="988"/>
      <c r="I138" s="73"/>
      <c r="J138" s="73"/>
      <c r="K138" s="74"/>
      <c r="L138" s="74"/>
      <c r="M138" s="989"/>
      <c r="N138" s="74"/>
      <c r="O138" s="1860"/>
      <c r="P138" s="73"/>
      <c r="Q138" s="73"/>
      <c r="R138" s="73"/>
      <c r="S138" s="73"/>
      <c r="T138" s="73"/>
      <c r="U138" s="73"/>
      <c r="V138" s="73"/>
      <c r="W138" s="73"/>
      <c r="X138" s="73"/>
      <c r="Y138" s="73"/>
      <c r="Z138" s="73"/>
    </row>
    <row r="139" spans="1:26" ht="15" customHeight="1">
      <c r="A139" s="73"/>
      <c r="B139" s="73"/>
      <c r="C139" s="73"/>
      <c r="D139" s="73"/>
      <c r="E139" s="73"/>
      <c r="F139" s="73"/>
      <c r="G139" s="591"/>
      <c r="H139" s="988"/>
      <c r="I139" s="73"/>
      <c r="J139" s="73"/>
      <c r="K139" s="74"/>
      <c r="L139" s="74"/>
      <c r="M139" s="989"/>
      <c r="N139" s="74"/>
      <c r="O139" s="1860"/>
      <c r="P139" s="73"/>
      <c r="Q139" s="73"/>
      <c r="R139" s="73"/>
      <c r="S139" s="73"/>
      <c r="T139" s="73"/>
      <c r="U139" s="73"/>
      <c r="V139" s="73"/>
      <c r="W139" s="73"/>
      <c r="X139" s="73"/>
      <c r="Y139" s="73"/>
      <c r="Z139" s="73"/>
    </row>
    <row r="140" spans="1:26" ht="15" customHeight="1">
      <c r="A140" s="73"/>
      <c r="B140" s="73"/>
      <c r="C140" s="73"/>
      <c r="D140" s="73"/>
      <c r="E140" s="73"/>
      <c r="F140" s="73"/>
      <c r="G140" s="591"/>
      <c r="H140" s="988"/>
      <c r="I140" s="73"/>
      <c r="J140" s="73"/>
      <c r="K140" s="74"/>
      <c r="L140" s="74"/>
      <c r="M140" s="989"/>
      <c r="N140" s="74"/>
      <c r="O140" s="1860"/>
      <c r="P140" s="73"/>
      <c r="Q140" s="73"/>
      <c r="R140" s="73"/>
      <c r="S140" s="73"/>
      <c r="T140" s="73"/>
      <c r="U140" s="73"/>
      <c r="V140" s="73"/>
      <c r="W140" s="73"/>
      <c r="X140" s="73"/>
      <c r="Y140" s="73"/>
      <c r="Z140" s="73"/>
    </row>
    <row r="141" spans="1:26" ht="15" customHeight="1">
      <c r="A141" s="73"/>
      <c r="B141" s="73"/>
      <c r="C141" s="73"/>
      <c r="D141" s="73"/>
      <c r="E141" s="73"/>
      <c r="F141" s="73"/>
      <c r="G141" s="591"/>
      <c r="H141" s="988"/>
      <c r="I141" s="73"/>
      <c r="J141" s="73"/>
      <c r="K141" s="74"/>
      <c r="L141" s="74"/>
      <c r="M141" s="989"/>
      <c r="N141" s="74"/>
      <c r="O141" s="1860"/>
      <c r="P141" s="73"/>
      <c r="Q141" s="73"/>
      <c r="R141" s="73"/>
      <c r="S141" s="73"/>
      <c r="T141" s="73"/>
      <c r="U141" s="73"/>
      <c r="V141" s="73"/>
      <c r="W141" s="73"/>
      <c r="X141" s="73"/>
      <c r="Y141" s="73"/>
      <c r="Z141" s="73"/>
    </row>
    <row r="142" spans="1:26" ht="15" customHeight="1">
      <c r="A142" s="73"/>
      <c r="B142" s="73"/>
      <c r="C142" s="73"/>
      <c r="D142" s="73"/>
      <c r="E142" s="73"/>
      <c r="F142" s="73"/>
      <c r="G142" s="591"/>
      <c r="H142" s="988"/>
      <c r="I142" s="73"/>
      <c r="J142" s="73"/>
      <c r="K142" s="74"/>
      <c r="L142" s="74"/>
      <c r="M142" s="989"/>
      <c r="N142" s="74"/>
      <c r="O142" s="1860"/>
      <c r="P142" s="73"/>
      <c r="Q142" s="73"/>
      <c r="R142" s="73"/>
      <c r="S142" s="73"/>
      <c r="T142" s="73"/>
      <c r="U142" s="73"/>
      <c r="V142" s="73"/>
      <c r="W142" s="73"/>
      <c r="X142" s="73"/>
      <c r="Y142" s="73"/>
      <c r="Z142" s="73"/>
    </row>
    <row r="143" spans="1:26" ht="15" customHeight="1">
      <c r="A143" s="73"/>
      <c r="B143" s="73"/>
      <c r="C143" s="73"/>
      <c r="D143" s="73"/>
      <c r="E143" s="73"/>
      <c r="F143" s="73"/>
      <c r="G143" s="591"/>
      <c r="H143" s="988"/>
      <c r="I143" s="73"/>
      <c r="J143" s="73"/>
      <c r="K143" s="74"/>
      <c r="L143" s="74"/>
      <c r="M143" s="989"/>
      <c r="N143" s="74"/>
      <c r="O143" s="1860"/>
      <c r="P143" s="73"/>
      <c r="Q143" s="73"/>
      <c r="R143" s="73"/>
      <c r="S143" s="73"/>
      <c r="T143" s="73"/>
      <c r="U143" s="73"/>
      <c r="V143" s="73"/>
      <c r="W143" s="73"/>
      <c r="X143" s="73"/>
      <c r="Y143" s="73"/>
      <c r="Z143" s="73"/>
    </row>
    <row r="144" spans="1:26" ht="15" customHeight="1">
      <c r="A144" s="73"/>
      <c r="B144" s="73"/>
      <c r="C144" s="73"/>
      <c r="D144" s="73"/>
      <c r="E144" s="73"/>
      <c r="F144" s="73"/>
      <c r="G144" s="591"/>
      <c r="H144" s="988"/>
      <c r="I144" s="73"/>
      <c r="J144" s="73"/>
      <c r="K144" s="74"/>
      <c r="L144" s="74"/>
      <c r="M144" s="989"/>
      <c r="N144" s="74"/>
      <c r="O144" s="1860"/>
      <c r="P144" s="73"/>
      <c r="Q144" s="73"/>
      <c r="R144" s="73"/>
      <c r="S144" s="73"/>
      <c r="T144" s="73"/>
      <c r="U144" s="73"/>
      <c r="V144" s="73"/>
      <c r="W144" s="73"/>
      <c r="X144" s="73"/>
      <c r="Y144" s="73"/>
      <c r="Z144" s="73"/>
    </row>
    <row r="145" spans="1:26" ht="15" customHeight="1">
      <c r="A145" s="73"/>
      <c r="B145" s="73"/>
      <c r="C145" s="73"/>
      <c r="D145" s="73"/>
      <c r="E145" s="73"/>
      <c r="F145" s="73"/>
      <c r="G145" s="591"/>
      <c r="H145" s="988"/>
      <c r="I145" s="73"/>
      <c r="J145" s="73"/>
      <c r="K145" s="74"/>
      <c r="L145" s="74"/>
      <c r="M145" s="989"/>
      <c r="N145" s="74"/>
      <c r="O145" s="1860"/>
      <c r="P145" s="73"/>
      <c r="Q145" s="73"/>
      <c r="R145" s="73"/>
      <c r="S145" s="73"/>
      <c r="T145" s="73"/>
      <c r="U145" s="73"/>
      <c r="V145" s="73"/>
      <c r="W145" s="73"/>
      <c r="X145" s="73"/>
      <c r="Y145" s="73"/>
      <c r="Z145" s="73"/>
    </row>
    <row r="146" spans="1:26" ht="15" customHeight="1">
      <c r="A146" s="73"/>
      <c r="B146" s="73"/>
      <c r="C146" s="73"/>
      <c r="D146" s="73"/>
      <c r="E146" s="73"/>
      <c r="F146" s="73"/>
      <c r="G146" s="591"/>
      <c r="H146" s="988"/>
      <c r="I146" s="73"/>
      <c r="J146" s="73"/>
      <c r="K146" s="74"/>
      <c r="L146" s="74"/>
      <c r="M146" s="989"/>
      <c r="N146" s="74"/>
      <c r="O146" s="1860"/>
      <c r="P146" s="73"/>
      <c r="Q146" s="73"/>
      <c r="R146" s="73"/>
      <c r="S146" s="73"/>
      <c r="T146" s="73"/>
      <c r="U146" s="73"/>
      <c r="V146" s="73"/>
      <c r="W146" s="73"/>
      <c r="X146" s="73"/>
      <c r="Y146" s="73"/>
      <c r="Z146" s="73"/>
    </row>
    <row r="147" spans="1:26" ht="15" customHeight="1">
      <c r="A147" s="73"/>
      <c r="B147" s="73"/>
      <c r="C147" s="73"/>
      <c r="D147" s="73"/>
      <c r="E147" s="73"/>
      <c r="F147" s="73"/>
      <c r="G147" s="591"/>
      <c r="H147" s="988"/>
      <c r="I147" s="73"/>
      <c r="J147" s="73"/>
      <c r="K147" s="74"/>
      <c r="L147" s="74"/>
      <c r="M147" s="989"/>
      <c r="N147" s="74"/>
      <c r="O147" s="1860"/>
      <c r="P147" s="73"/>
      <c r="Q147" s="73"/>
      <c r="R147" s="73"/>
      <c r="S147" s="73"/>
      <c r="T147" s="73"/>
      <c r="U147" s="73"/>
      <c r="V147" s="73"/>
      <c r="W147" s="73"/>
      <c r="X147" s="73"/>
      <c r="Y147" s="73"/>
      <c r="Z147" s="73"/>
    </row>
    <row r="148" spans="1:26" ht="15" customHeight="1">
      <c r="A148" s="73"/>
      <c r="B148" s="73"/>
      <c r="C148" s="73"/>
      <c r="D148" s="73"/>
      <c r="E148" s="73"/>
      <c r="F148" s="73"/>
      <c r="G148" s="591"/>
      <c r="H148" s="988"/>
      <c r="I148" s="73"/>
      <c r="J148" s="73"/>
      <c r="K148" s="74"/>
      <c r="L148" s="74"/>
      <c r="M148" s="989"/>
      <c r="N148" s="74"/>
      <c r="O148" s="1860"/>
      <c r="P148" s="73"/>
      <c r="Q148" s="73"/>
      <c r="R148" s="73"/>
      <c r="S148" s="73"/>
      <c r="T148" s="73"/>
      <c r="U148" s="73"/>
      <c r="V148" s="73"/>
      <c r="W148" s="73"/>
      <c r="X148" s="73"/>
      <c r="Y148" s="73"/>
      <c r="Z148" s="73"/>
    </row>
    <row r="149" spans="1:26" ht="15" customHeight="1">
      <c r="A149" s="73"/>
      <c r="B149" s="73"/>
      <c r="C149" s="73"/>
      <c r="D149" s="73"/>
      <c r="E149" s="73"/>
      <c r="F149" s="73"/>
      <c r="G149" s="591"/>
      <c r="H149" s="988"/>
      <c r="I149" s="73"/>
      <c r="J149" s="73"/>
      <c r="K149" s="74"/>
      <c r="L149" s="74"/>
      <c r="M149" s="989"/>
      <c r="N149" s="74"/>
      <c r="O149" s="1860"/>
      <c r="P149" s="73"/>
      <c r="Q149" s="73"/>
      <c r="R149" s="73"/>
      <c r="S149" s="73"/>
      <c r="T149" s="73"/>
      <c r="U149" s="73"/>
      <c r="V149" s="73"/>
      <c r="W149" s="73"/>
      <c r="X149" s="73"/>
      <c r="Y149" s="73"/>
      <c r="Z149" s="73"/>
    </row>
    <row r="150" spans="1:26" ht="15" customHeight="1">
      <c r="A150" s="73"/>
      <c r="B150" s="73"/>
      <c r="C150" s="73"/>
      <c r="D150" s="73"/>
      <c r="E150" s="73"/>
      <c r="F150" s="73"/>
      <c r="G150" s="591"/>
      <c r="H150" s="988"/>
      <c r="I150" s="73"/>
      <c r="J150" s="73"/>
      <c r="K150" s="74"/>
      <c r="L150" s="74"/>
      <c r="M150" s="989"/>
      <c r="N150" s="74"/>
      <c r="O150" s="1860"/>
      <c r="P150" s="73"/>
      <c r="Q150" s="73"/>
      <c r="R150" s="73"/>
      <c r="S150" s="73"/>
      <c r="T150" s="73"/>
      <c r="U150" s="73"/>
      <c r="V150" s="73"/>
      <c r="W150" s="73"/>
      <c r="X150" s="73"/>
      <c r="Y150" s="73"/>
      <c r="Z150" s="73"/>
    </row>
    <row r="151" spans="1:26" ht="15" customHeight="1">
      <c r="A151" s="73"/>
      <c r="B151" s="73"/>
      <c r="C151" s="73"/>
      <c r="D151" s="73"/>
      <c r="E151" s="73"/>
      <c r="F151" s="73"/>
      <c r="G151" s="591"/>
      <c r="H151" s="988"/>
      <c r="I151" s="73"/>
      <c r="J151" s="73"/>
      <c r="K151" s="74"/>
      <c r="L151" s="74"/>
      <c r="M151" s="989"/>
      <c r="N151" s="74"/>
      <c r="O151" s="1860"/>
      <c r="P151" s="73"/>
      <c r="Q151" s="73"/>
      <c r="R151" s="73"/>
      <c r="S151" s="73"/>
      <c r="T151" s="73"/>
      <c r="U151" s="73"/>
      <c r="V151" s="73"/>
      <c r="W151" s="73"/>
      <c r="X151" s="73"/>
      <c r="Y151" s="73"/>
      <c r="Z151" s="73"/>
    </row>
    <row r="152" spans="1:26" ht="15" customHeight="1">
      <c r="A152" s="73"/>
      <c r="B152" s="73"/>
      <c r="C152" s="73"/>
      <c r="D152" s="73"/>
      <c r="E152" s="73"/>
      <c r="F152" s="73"/>
      <c r="G152" s="591"/>
      <c r="H152" s="988"/>
      <c r="I152" s="73"/>
      <c r="J152" s="73"/>
      <c r="K152" s="74"/>
      <c r="L152" s="74"/>
      <c r="M152" s="989"/>
      <c r="N152" s="74"/>
      <c r="O152" s="1860"/>
      <c r="P152" s="73"/>
      <c r="Q152" s="73"/>
      <c r="R152" s="73"/>
      <c r="S152" s="73"/>
      <c r="T152" s="73"/>
      <c r="U152" s="73"/>
      <c r="V152" s="73"/>
      <c r="W152" s="73"/>
      <c r="X152" s="73"/>
      <c r="Y152" s="73"/>
      <c r="Z152" s="73"/>
    </row>
    <row r="153" spans="1:26" ht="15" customHeight="1">
      <c r="A153" s="73"/>
      <c r="B153" s="73"/>
      <c r="C153" s="73"/>
      <c r="D153" s="73"/>
      <c r="E153" s="73"/>
      <c r="F153" s="73"/>
      <c r="G153" s="591"/>
      <c r="H153" s="988"/>
      <c r="I153" s="73"/>
      <c r="J153" s="73"/>
      <c r="K153" s="74"/>
      <c r="L153" s="74"/>
      <c r="M153" s="989"/>
      <c r="N153" s="74"/>
      <c r="O153" s="1860"/>
      <c r="P153" s="73"/>
      <c r="Q153" s="73"/>
      <c r="R153" s="73"/>
      <c r="S153" s="73"/>
      <c r="T153" s="73"/>
      <c r="U153" s="73"/>
      <c r="V153" s="73"/>
      <c r="W153" s="73"/>
      <c r="X153" s="73"/>
      <c r="Y153" s="73"/>
      <c r="Z153" s="73"/>
    </row>
    <row r="154" spans="1:26" ht="15" customHeight="1">
      <c r="A154" s="73"/>
      <c r="B154" s="73"/>
      <c r="C154" s="73"/>
      <c r="D154" s="73"/>
      <c r="E154" s="73"/>
      <c r="F154" s="73"/>
      <c r="G154" s="591"/>
      <c r="H154" s="988"/>
      <c r="I154" s="73"/>
      <c r="J154" s="73"/>
      <c r="K154" s="74"/>
      <c r="L154" s="74"/>
      <c r="M154" s="989"/>
      <c r="N154" s="74"/>
      <c r="O154" s="1860"/>
      <c r="P154" s="73"/>
      <c r="Q154" s="73"/>
      <c r="R154" s="73"/>
      <c r="S154" s="73"/>
      <c r="T154" s="73"/>
      <c r="U154" s="73"/>
      <c r="V154" s="73"/>
      <c r="W154" s="73"/>
      <c r="X154" s="73"/>
      <c r="Y154" s="73"/>
      <c r="Z154" s="73"/>
    </row>
    <row r="155" spans="1:26" ht="15" customHeight="1">
      <c r="A155" s="73"/>
      <c r="B155" s="73"/>
      <c r="C155" s="73"/>
      <c r="D155" s="73"/>
      <c r="E155" s="73"/>
      <c r="F155" s="73"/>
      <c r="G155" s="591"/>
      <c r="H155" s="988"/>
      <c r="I155" s="73"/>
      <c r="J155" s="73"/>
      <c r="K155" s="74"/>
      <c r="L155" s="74"/>
      <c r="M155" s="989"/>
      <c r="N155" s="74"/>
      <c r="O155" s="1860"/>
      <c r="P155" s="73"/>
      <c r="Q155" s="73"/>
      <c r="R155" s="73"/>
      <c r="S155" s="73"/>
      <c r="T155" s="73"/>
      <c r="U155" s="73"/>
      <c r="V155" s="73"/>
      <c r="W155" s="73"/>
      <c r="X155" s="73"/>
      <c r="Y155" s="73"/>
      <c r="Z155" s="73"/>
    </row>
    <row r="156" spans="1:26" ht="15" customHeight="1">
      <c r="A156" s="73"/>
      <c r="B156" s="73"/>
      <c r="C156" s="73"/>
      <c r="D156" s="73"/>
      <c r="E156" s="73"/>
      <c r="F156" s="73"/>
      <c r="G156" s="591"/>
      <c r="H156" s="988"/>
      <c r="I156" s="73"/>
      <c r="J156" s="73"/>
      <c r="K156" s="74"/>
      <c r="L156" s="74"/>
      <c r="M156" s="989"/>
      <c r="N156" s="74"/>
      <c r="O156" s="1860"/>
      <c r="P156" s="73"/>
      <c r="Q156" s="73"/>
      <c r="R156" s="73"/>
      <c r="S156" s="73"/>
      <c r="T156" s="73"/>
      <c r="U156" s="73"/>
      <c r="V156" s="73"/>
      <c r="W156" s="73"/>
      <c r="X156" s="73"/>
      <c r="Y156" s="73"/>
      <c r="Z156" s="73"/>
    </row>
    <row r="157" spans="1:26" ht="15" customHeight="1">
      <c r="A157" s="73"/>
      <c r="B157" s="73"/>
      <c r="C157" s="73"/>
      <c r="D157" s="73"/>
      <c r="E157" s="73"/>
      <c r="F157" s="73"/>
      <c r="G157" s="591"/>
      <c r="H157" s="988"/>
      <c r="I157" s="73"/>
      <c r="J157" s="73"/>
      <c r="K157" s="74"/>
      <c r="L157" s="74"/>
      <c r="M157" s="989"/>
      <c r="N157" s="74"/>
      <c r="O157" s="1860"/>
      <c r="P157" s="73"/>
      <c r="Q157" s="73"/>
      <c r="R157" s="73"/>
      <c r="S157" s="73"/>
      <c r="T157" s="73"/>
      <c r="U157" s="73"/>
      <c r="V157" s="73"/>
      <c r="W157" s="73"/>
      <c r="X157" s="73"/>
      <c r="Y157" s="73"/>
      <c r="Z157" s="73"/>
    </row>
    <row r="158" spans="1:26" ht="15" customHeight="1">
      <c r="A158" s="73"/>
      <c r="B158" s="73"/>
      <c r="C158" s="73"/>
      <c r="D158" s="73"/>
      <c r="E158" s="73"/>
      <c r="F158" s="73"/>
      <c r="G158" s="591"/>
      <c r="H158" s="988"/>
      <c r="I158" s="73"/>
      <c r="J158" s="73"/>
      <c r="K158" s="74"/>
      <c r="L158" s="74"/>
      <c r="M158" s="989"/>
      <c r="N158" s="74"/>
      <c r="O158" s="1860"/>
      <c r="P158" s="73"/>
      <c r="Q158" s="73"/>
      <c r="R158" s="73"/>
      <c r="S158" s="73"/>
      <c r="T158" s="73"/>
      <c r="U158" s="73"/>
      <c r="V158" s="73"/>
      <c r="W158" s="73"/>
      <c r="X158" s="73"/>
      <c r="Y158" s="73"/>
      <c r="Z158" s="73"/>
    </row>
    <row r="159" spans="1:26" ht="15" customHeight="1">
      <c r="A159" s="73"/>
      <c r="B159" s="73"/>
      <c r="C159" s="73"/>
      <c r="D159" s="73"/>
      <c r="E159" s="73"/>
      <c r="F159" s="73"/>
      <c r="G159" s="591"/>
      <c r="H159" s="988"/>
      <c r="I159" s="73"/>
      <c r="J159" s="73"/>
      <c r="K159" s="74"/>
      <c r="L159" s="74"/>
      <c r="M159" s="989"/>
      <c r="N159" s="74"/>
      <c r="O159" s="1860"/>
      <c r="P159" s="73"/>
      <c r="Q159" s="73"/>
      <c r="R159" s="73"/>
      <c r="S159" s="73"/>
      <c r="T159" s="73"/>
      <c r="U159" s="73"/>
      <c r="V159" s="73"/>
      <c r="W159" s="73"/>
      <c r="X159" s="73"/>
      <c r="Y159" s="73"/>
      <c r="Z159" s="73"/>
    </row>
    <row r="160" spans="1:26" ht="15" customHeight="1">
      <c r="A160" s="73"/>
      <c r="B160" s="73"/>
      <c r="C160" s="73"/>
      <c r="D160" s="73"/>
      <c r="E160" s="73"/>
      <c r="F160" s="73"/>
      <c r="G160" s="591"/>
      <c r="H160" s="988"/>
      <c r="I160" s="73"/>
      <c r="J160" s="73"/>
      <c r="K160" s="74"/>
      <c r="L160" s="74"/>
      <c r="M160" s="989"/>
      <c r="N160" s="74"/>
      <c r="O160" s="1860"/>
      <c r="P160" s="73"/>
      <c r="Q160" s="73"/>
      <c r="R160" s="73"/>
      <c r="S160" s="73"/>
      <c r="T160" s="73"/>
      <c r="U160" s="73"/>
      <c r="V160" s="73"/>
      <c r="W160" s="73"/>
      <c r="X160" s="73"/>
      <c r="Y160" s="73"/>
      <c r="Z160" s="73"/>
    </row>
    <row r="161" spans="1:26" ht="15" customHeight="1">
      <c r="A161" s="73"/>
      <c r="B161" s="73"/>
      <c r="C161" s="73"/>
      <c r="D161" s="73"/>
      <c r="E161" s="73"/>
      <c r="F161" s="73"/>
      <c r="G161" s="591"/>
      <c r="H161" s="988"/>
      <c r="I161" s="73"/>
      <c r="J161" s="73"/>
      <c r="K161" s="74"/>
      <c r="L161" s="74"/>
      <c r="M161" s="989"/>
      <c r="N161" s="74"/>
      <c r="O161" s="1860"/>
      <c r="P161" s="73"/>
      <c r="Q161" s="73"/>
      <c r="R161" s="73"/>
      <c r="S161" s="73"/>
      <c r="T161" s="73"/>
      <c r="U161" s="73"/>
      <c r="V161" s="73"/>
      <c r="W161" s="73"/>
      <c r="X161" s="73"/>
      <c r="Y161" s="73"/>
      <c r="Z161" s="73"/>
    </row>
    <row r="162" spans="1:26" ht="15" customHeight="1">
      <c r="A162" s="73"/>
      <c r="B162" s="73"/>
      <c r="C162" s="73"/>
      <c r="D162" s="73"/>
      <c r="E162" s="73"/>
      <c r="F162" s="73"/>
      <c r="G162" s="591"/>
      <c r="H162" s="988"/>
      <c r="I162" s="73"/>
      <c r="J162" s="73"/>
      <c r="K162" s="74"/>
      <c r="L162" s="74"/>
      <c r="M162" s="989"/>
      <c r="N162" s="74"/>
      <c r="O162" s="1860"/>
      <c r="P162" s="73"/>
      <c r="Q162" s="73"/>
      <c r="R162" s="73"/>
      <c r="S162" s="73"/>
      <c r="T162" s="73"/>
      <c r="U162" s="73"/>
      <c r="V162" s="73"/>
      <c r="W162" s="73"/>
      <c r="X162" s="73"/>
      <c r="Y162" s="73"/>
      <c r="Z162" s="73"/>
    </row>
    <row r="163" spans="1:26" ht="15" customHeight="1">
      <c r="A163" s="73"/>
      <c r="B163" s="73"/>
      <c r="C163" s="73"/>
      <c r="D163" s="73"/>
      <c r="E163" s="73"/>
      <c r="F163" s="73"/>
      <c r="G163" s="591"/>
      <c r="H163" s="988"/>
      <c r="I163" s="73"/>
      <c r="J163" s="73"/>
      <c r="K163" s="74"/>
      <c r="L163" s="74"/>
      <c r="M163" s="989"/>
      <c r="N163" s="74"/>
      <c r="O163" s="1860"/>
      <c r="P163" s="73"/>
      <c r="Q163" s="73"/>
      <c r="R163" s="73"/>
      <c r="S163" s="73"/>
      <c r="T163" s="73"/>
      <c r="U163" s="73"/>
      <c r="V163" s="73"/>
      <c r="W163" s="73"/>
      <c r="X163" s="73"/>
      <c r="Y163" s="73"/>
      <c r="Z163" s="73"/>
    </row>
    <row r="164" spans="1:26" ht="15" customHeight="1">
      <c r="A164" s="73"/>
      <c r="B164" s="73"/>
      <c r="C164" s="73"/>
      <c r="D164" s="73"/>
      <c r="E164" s="73"/>
      <c r="F164" s="73"/>
      <c r="G164" s="591"/>
      <c r="H164" s="988"/>
      <c r="I164" s="73"/>
      <c r="J164" s="73"/>
      <c r="K164" s="74"/>
      <c r="L164" s="74"/>
      <c r="M164" s="989"/>
      <c r="N164" s="74"/>
      <c r="O164" s="1860"/>
      <c r="P164" s="73"/>
      <c r="Q164" s="73"/>
      <c r="R164" s="73"/>
      <c r="S164" s="73"/>
      <c r="T164" s="73"/>
      <c r="U164" s="73"/>
      <c r="V164" s="73"/>
      <c r="W164" s="73"/>
      <c r="X164" s="73"/>
      <c r="Y164" s="73"/>
      <c r="Z164" s="73"/>
    </row>
    <row r="165" spans="1:26" ht="15" customHeight="1">
      <c r="A165" s="73"/>
      <c r="B165" s="73"/>
      <c r="C165" s="73"/>
      <c r="D165" s="73"/>
      <c r="E165" s="73"/>
      <c r="F165" s="73"/>
      <c r="G165" s="591"/>
      <c r="H165" s="988"/>
      <c r="I165" s="73"/>
      <c r="J165" s="73"/>
      <c r="K165" s="74"/>
      <c r="L165" s="74"/>
      <c r="M165" s="989"/>
      <c r="N165" s="74"/>
      <c r="O165" s="1860"/>
      <c r="P165" s="73"/>
      <c r="Q165" s="73"/>
      <c r="R165" s="73"/>
      <c r="S165" s="73"/>
      <c r="T165" s="73"/>
      <c r="U165" s="73"/>
      <c r="V165" s="73"/>
      <c r="W165" s="73"/>
      <c r="X165" s="73"/>
      <c r="Y165" s="73"/>
      <c r="Z165" s="73"/>
    </row>
    <row r="166" spans="1:26" ht="15" customHeight="1">
      <c r="A166" s="73"/>
      <c r="B166" s="73"/>
      <c r="C166" s="73"/>
      <c r="D166" s="73"/>
      <c r="E166" s="73"/>
      <c r="F166" s="73"/>
      <c r="G166" s="591"/>
      <c r="H166" s="988"/>
      <c r="I166" s="73"/>
      <c r="J166" s="73"/>
      <c r="K166" s="74"/>
      <c r="L166" s="74"/>
      <c r="M166" s="989"/>
      <c r="N166" s="74"/>
      <c r="O166" s="1860"/>
      <c r="P166" s="73"/>
      <c r="Q166" s="73"/>
      <c r="R166" s="73"/>
      <c r="S166" s="73"/>
      <c r="T166" s="73"/>
      <c r="U166" s="73"/>
      <c r="V166" s="73"/>
      <c r="W166" s="73"/>
      <c r="X166" s="73"/>
      <c r="Y166" s="73"/>
      <c r="Z166" s="73"/>
    </row>
    <row r="167" spans="1:26" ht="15" customHeight="1">
      <c r="A167" s="73"/>
      <c r="B167" s="73"/>
      <c r="C167" s="73"/>
      <c r="D167" s="73"/>
      <c r="E167" s="73"/>
      <c r="F167" s="73"/>
      <c r="G167" s="591"/>
      <c r="H167" s="988"/>
      <c r="I167" s="73"/>
      <c r="J167" s="73"/>
      <c r="K167" s="74"/>
      <c r="L167" s="74"/>
      <c r="M167" s="989"/>
      <c r="N167" s="74"/>
      <c r="O167" s="1860"/>
      <c r="P167" s="73"/>
      <c r="Q167" s="73"/>
      <c r="R167" s="73"/>
      <c r="S167" s="73"/>
      <c r="T167" s="73"/>
      <c r="U167" s="73"/>
      <c r="V167" s="73"/>
      <c r="W167" s="73"/>
      <c r="X167" s="73"/>
      <c r="Y167" s="73"/>
      <c r="Z167" s="73"/>
    </row>
    <row r="168" spans="1:26" ht="15" customHeight="1">
      <c r="A168" s="73"/>
      <c r="B168" s="73"/>
      <c r="C168" s="73"/>
      <c r="D168" s="73"/>
      <c r="E168" s="73"/>
      <c r="F168" s="73"/>
      <c r="G168" s="591"/>
      <c r="H168" s="988"/>
      <c r="I168" s="73"/>
      <c r="J168" s="73"/>
      <c r="K168" s="74"/>
      <c r="L168" s="74"/>
      <c r="M168" s="989"/>
      <c r="N168" s="74"/>
      <c r="O168" s="1860"/>
      <c r="P168" s="73"/>
      <c r="Q168" s="73"/>
      <c r="R168" s="73"/>
      <c r="S168" s="73"/>
      <c r="T168" s="73"/>
      <c r="U168" s="73"/>
      <c r="V168" s="73"/>
      <c r="W168" s="73"/>
      <c r="X168" s="73"/>
      <c r="Y168" s="73"/>
      <c r="Z168" s="73"/>
    </row>
    <row r="169" spans="1:26" ht="15" customHeight="1">
      <c r="A169" s="73"/>
      <c r="B169" s="73"/>
      <c r="C169" s="73"/>
      <c r="D169" s="73"/>
      <c r="E169" s="73"/>
      <c r="F169" s="73"/>
      <c r="G169" s="591"/>
      <c r="H169" s="988"/>
      <c r="I169" s="73"/>
      <c r="J169" s="73"/>
      <c r="K169" s="74"/>
      <c r="L169" s="74"/>
      <c r="M169" s="989"/>
      <c r="N169" s="74"/>
      <c r="O169" s="1860"/>
      <c r="P169" s="73"/>
      <c r="Q169" s="73"/>
      <c r="R169" s="73"/>
      <c r="S169" s="73"/>
      <c r="T169" s="73"/>
      <c r="U169" s="73"/>
      <c r="V169" s="73"/>
      <c r="W169" s="73"/>
      <c r="X169" s="73"/>
      <c r="Y169" s="73"/>
      <c r="Z169" s="73"/>
    </row>
    <row r="170" spans="1:26" ht="15" customHeight="1">
      <c r="A170" s="73"/>
      <c r="B170" s="73"/>
      <c r="C170" s="73"/>
      <c r="D170" s="73"/>
      <c r="E170" s="73"/>
      <c r="F170" s="73"/>
      <c r="G170" s="591"/>
      <c r="H170" s="988"/>
      <c r="I170" s="73"/>
      <c r="J170" s="73"/>
      <c r="K170" s="74"/>
      <c r="L170" s="74"/>
      <c r="M170" s="989"/>
      <c r="N170" s="74"/>
      <c r="O170" s="1860"/>
      <c r="P170" s="73"/>
      <c r="Q170" s="73"/>
      <c r="R170" s="73"/>
      <c r="S170" s="73"/>
      <c r="T170" s="73"/>
      <c r="U170" s="73"/>
      <c r="V170" s="73"/>
      <c r="W170" s="73"/>
      <c r="X170" s="73"/>
      <c r="Y170" s="73"/>
      <c r="Z170" s="73"/>
    </row>
    <row r="171" spans="1:26" ht="15" customHeight="1">
      <c r="A171" s="73"/>
      <c r="B171" s="73"/>
      <c r="C171" s="73"/>
      <c r="D171" s="73"/>
      <c r="E171" s="73"/>
      <c r="F171" s="73"/>
      <c r="G171" s="591"/>
      <c r="H171" s="988"/>
      <c r="I171" s="73"/>
      <c r="J171" s="73"/>
      <c r="K171" s="74"/>
      <c r="L171" s="74"/>
      <c r="M171" s="989"/>
      <c r="N171" s="74"/>
      <c r="O171" s="1860"/>
      <c r="P171" s="73"/>
      <c r="Q171" s="73"/>
      <c r="R171" s="73"/>
      <c r="S171" s="73"/>
      <c r="T171" s="73"/>
      <c r="U171" s="73"/>
      <c r="V171" s="73"/>
      <c r="W171" s="73"/>
      <c r="X171" s="73"/>
      <c r="Y171" s="73"/>
      <c r="Z171" s="73"/>
    </row>
    <row r="172" spans="1:26" ht="15" customHeight="1">
      <c r="A172" s="73"/>
      <c r="B172" s="73"/>
      <c r="C172" s="73"/>
      <c r="D172" s="73"/>
      <c r="E172" s="73"/>
      <c r="F172" s="73"/>
      <c r="G172" s="591"/>
      <c r="H172" s="988"/>
      <c r="I172" s="73"/>
      <c r="J172" s="73"/>
      <c r="K172" s="74"/>
      <c r="L172" s="74"/>
      <c r="M172" s="989"/>
      <c r="N172" s="74"/>
      <c r="O172" s="1860"/>
      <c r="P172" s="73"/>
      <c r="Q172" s="73"/>
      <c r="R172" s="73"/>
      <c r="S172" s="73"/>
      <c r="T172" s="73"/>
      <c r="U172" s="73"/>
      <c r="V172" s="73"/>
      <c r="W172" s="73"/>
      <c r="X172" s="73"/>
      <c r="Y172" s="73"/>
      <c r="Z172" s="73"/>
    </row>
    <row r="173" spans="1:26" ht="15" customHeight="1">
      <c r="A173" s="73"/>
      <c r="B173" s="73"/>
      <c r="C173" s="73"/>
      <c r="D173" s="73"/>
      <c r="E173" s="73"/>
      <c r="F173" s="73"/>
      <c r="G173" s="591"/>
      <c r="H173" s="988"/>
      <c r="I173" s="73"/>
      <c r="J173" s="73"/>
      <c r="K173" s="74"/>
      <c r="L173" s="74"/>
      <c r="M173" s="989"/>
      <c r="N173" s="74"/>
      <c r="O173" s="1860"/>
      <c r="P173" s="73"/>
      <c r="Q173" s="73"/>
      <c r="R173" s="73"/>
      <c r="S173" s="73"/>
      <c r="T173" s="73"/>
      <c r="U173" s="73"/>
      <c r="V173" s="73"/>
      <c r="W173" s="73"/>
      <c r="X173" s="73"/>
      <c r="Y173" s="73"/>
      <c r="Z173" s="73"/>
    </row>
    <row r="174" spans="1:26" ht="15" customHeight="1">
      <c r="A174" s="73"/>
      <c r="B174" s="73"/>
      <c r="C174" s="73"/>
      <c r="D174" s="73"/>
      <c r="E174" s="73"/>
      <c r="F174" s="73"/>
      <c r="G174" s="591"/>
      <c r="H174" s="988"/>
      <c r="I174" s="73"/>
      <c r="J174" s="73"/>
      <c r="K174" s="74"/>
      <c r="L174" s="74"/>
      <c r="M174" s="989"/>
      <c r="N174" s="74"/>
      <c r="O174" s="1860"/>
      <c r="P174" s="73"/>
      <c r="Q174" s="73"/>
      <c r="R174" s="73"/>
      <c r="S174" s="73"/>
      <c r="T174" s="73"/>
      <c r="U174" s="73"/>
      <c r="V174" s="73"/>
      <c r="W174" s="73"/>
      <c r="X174" s="73"/>
      <c r="Y174" s="73"/>
      <c r="Z174" s="73"/>
    </row>
    <row r="175" spans="1:26" ht="15" customHeight="1">
      <c r="A175" s="73"/>
      <c r="B175" s="73"/>
      <c r="C175" s="73"/>
      <c r="D175" s="73"/>
      <c r="E175" s="73"/>
      <c r="F175" s="73"/>
      <c r="G175" s="591"/>
      <c r="H175" s="988"/>
      <c r="I175" s="73"/>
      <c r="J175" s="73"/>
      <c r="K175" s="74"/>
      <c r="L175" s="74"/>
      <c r="M175" s="989"/>
      <c r="N175" s="74"/>
      <c r="O175" s="1860"/>
      <c r="P175" s="73"/>
      <c r="Q175" s="73"/>
      <c r="R175" s="73"/>
      <c r="S175" s="73"/>
      <c r="T175" s="73"/>
      <c r="U175" s="73"/>
      <c r="V175" s="73"/>
      <c r="W175" s="73"/>
      <c r="X175" s="73"/>
      <c r="Y175" s="73"/>
      <c r="Z175" s="73"/>
    </row>
    <row r="176" spans="1:26" ht="15" customHeight="1">
      <c r="A176" s="73"/>
      <c r="B176" s="73"/>
      <c r="C176" s="73"/>
      <c r="D176" s="73"/>
      <c r="E176" s="73"/>
      <c r="F176" s="73"/>
      <c r="G176" s="591"/>
      <c r="H176" s="988"/>
      <c r="I176" s="73"/>
      <c r="J176" s="73"/>
      <c r="K176" s="74"/>
      <c r="L176" s="74"/>
      <c r="M176" s="989"/>
      <c r="N176" s="74"/>
      <c r="O176" s="1860"/>
      <c r="P176" s="73"/>
      <c r="Q176" s="73"/>
      <c r="R176" s="73"/>
      <c r="S176" s="73"/>
      <c r="T176" s="73"/>
      <c r="U176" s="73"/>
      <c r="V176" s="73"/>
      <c r="W176" s="73"/>
      <c r="X176" s="73"/>
      <c r="Y176" s="73"/>
      <c r="Z176" s="73"/>
    </row>
    <row r="177" spans="1:26" ht="15" customHeight="1">
      <c r="A177" s="73"/>
      <c r="B177" s="73"/>
      <c r="C177" s="73"/>
      <c r="D177" s="73"/>
      <c r="E177" s="73"/>
      <c r="F177" s="73"/>
      <c r="G177" s="591"/>
      <c r="H177" s="988"/>
      <c r="I177" s="73"/>
      <c r="J177" s="73"/>
      <c r="K177" s="74"/>
      <c r="L177" s="74"/>
      <c r="M177" s="989"/>
      <c r="N177" s="74"/>
      <c r="O177" s="1860"/>
      <c r="P177" s="73"/>
      <c r="Q177" s="73"/>
      <c r="R177" s="73"/>
      <c r="S177" s="73"/>
      <c r="T177" s="73"/>
      <c r="U177" s="73"/>
      <c r="V177" s="73"/>
      <c r="W177" s="73"/>
      <c r="X177" s="73"/>
      <c r="Y177" s="73"/>
      <c r="Z177" s="73"/>
    </row>
    <row r="178" spans="1:26" ht="15" customHeight="1">
      <c r="A178" s="73"/>
      <c r="B178" s="73"/>
      <c r="C178" s="73"/>
      <c r="D178" s="73"/>
      <c r="E178" s="73"/>
      <c r="F178" s="73"/>
      <c r="G178" s="591"/>
      <c r="H178" s="988"/>
      <c r="I178" s="73"/>
      <c r="J178" s="73"/>
      <c r="K178" s="74"/>
      <c r="L178" s="74"/>
      <c r="M178" s="989"/>
      <c r="N178" s="74"/>
      <c r="O178" s="1860"/>
      <c r="P178" s="73"/>
      <c r="Q178" s="73"/>
      <c r="R178" s="73"/>
      <c r="S178" s="73"/>
      <c r="T178" s="73"/>
      <c r="U178" s="73"/>
      <c r="V178" s="73"/>
      <c r="W178" s="73"/>
      <c r="X178" s="73"/>
      <c r="Y178" s="73"/>
      <c r="Z178" s="73"/>
    </row>
    <row r="179" spans="1:26" ht="15" customHeight="1">
      <c r="A179" s="73"/>
      <c r="B179" s="73"/>
      <c r="C179" s="73"/>
      <c r="D179" s="73"/>
      <c r="E179" s="73"/>
      <c r="F179" s="73"/>
      <c r="G179" s="591"/>
      <c r="H179" s="988"/>
      <c r="I179" s="73"/>
      <c r="J179" s="73"/>
      <c r="K179" s="74"/>
      <c r="L179" s="74"/>
      <c r="M179" s="989"/>
      <c r="N179" s="74"/>
      <c r="O179" s="1860"/>
      <c r="P179" s="73"/>
      <c r="Q179" s="73"/>
      <c r="R179" s="73"/>
      <c r="S179" s="73"/>
      <c r="T179" s="73"/>
      <c r="U179" s="73"/>
      <c r="V179" s="73"/>
      <c r="W179" s="73"/>
      <c r="X179" s="73"/>
      <c r="Y179" s="73"/>
      <c r="Z179" s="73"/>
    </row>
    <row r="180" spans="1:26" ht="15" customHeight="1">
      <c r="A180" s="73"/>
      <c r="B180" s="73"/>
      <c r="C180" s="73"/>
      <c r="D180" s="73"/>
      <c r="E180" s="73"/>
      <c r="F180" s="73"/>
      <c r="G180" s="591"/>
      <c r="H180" s="988"/>
      <c r="I180" s="73"/>
      <c r="J180" s="73"/>
      <c r="K180" s="74"/>
      <c r="L180" s="74"/>
      <c r="M180" s="989"/>
      <c r="N180" s="74"/>
      <c r="O180" s="1860"/>
      <c r="P180" s="73"/>
      <c r="Q180" s="73"/>
      <c r="R180" s="73"/>
      <c r="S180" s="73"/>
      <c r="T180" s="73"/>
      <c r="U180" s="73"/>
      <c r="V180" s="73"/>
      <c r="W180" s="73"/>
      <c r="X180" s="73"/>
      <c r="Y180" s="73"/>
      <c r="Z180" s="73"/>
    </row>
    <row r="181" spans="1:26" ht="15" customHeight="1">
      <c r="A181" s="73"/>
      <c r="B181" s="73"/>
      <c r="C181" s="73"/>
      <c r="D181" s="73"/>
      <c r="E181" s="73"/>
      <c r="F181" s="73"/>
      <c r="G181" s="591"/>
      <c r="H181" s="988"/>
      <c r="I181" s="73"/>
      <c r="J181" s="73"/>
      <c r="K181" s="74"/>
      <c r="L181" s="74"/>
      <c r="M181" s="989"/>
      <c r="N181" s="74"/>
      <c r="O181" s="1860"/>
      <c r="P181" s="73"/>
      <c r="Q181" s="73"/>
      <c r="R181" s="73"/>
      <c r="S181" s="73"/>
      <c r="T181" s="73"/>
      <c r="U181" s="73"/>
      <c r="V181" s="73"/>
      <c r="W181" s="73"/>
      <c r="X181" s="73"/>
      <c r="Y181" s="73"/>
      <c r="Z181" s="73"/>
    </row>
    <row r="182" spans="1:26" ht="15" customHeight="1">
      <c r="A182" s="73"/>
      <c r="B182" s="73"/>
      <c r="C182" s="73"/>
      <c r="D182" s="73"/>
      <c r="E182" s="73"/>
      <c r="F182" s="73"/>
      <c r="G182" s="591"/>
      <c r="H182" s="988"/>
      <c r="I182" s="73"/>
      <c r="J182" s="73"/>
      <c r="K182" s="74"/>
      <c r="L182" s="74"/>
      <c r="M182" s="989"/>
      <c r="N182" s="74"/>
      <c r="O182" s="1860"/>
      <c r="P182" s="73"/>
      <c r="Q182" s="73"/>
      <c r="R182" s="73"/>
      <c r="S182" s="73"/>
      <c r="T182" s="73"/>
      <c r="U182" s="73"/>
      <c r="V182" s="73"/>
      <c r="W182" s="73"/>
      <c r="X182" s="73"/>
      <c r="Y182" s="73"/>
      <c r="Z182" s="73"/>
    </row>
    <row r="183" spans="1:26" ht="15" customHeight="1">
      <c r="A183" s="73"/>
      <c r="B183" s="73"/>
      <c r="C183" s="73"/>
      <c r="D183" s="73"/>
      <c r="E183" s="73"/>
      <c r="F183" s="73"/>
      <c r="G183" s="591"/>
      <c r="H183" s="988"/>
      <c r="I183" s="73"/>
      <c r="J183" s="73"/>
      <c r="K183" s="74"/>
      <c r="L183" s="74"/>
      <c r="M183" s="989"/>
      <c r="N183" s="74"/>
      <c r="O183" s="1860"/>
      <c r="P183" s="73"/>
      <c r="Q183" s="73"/>
      <c r="R183" s="73"/>
      <c r="S183" s="73"/>
      <c r="T183" s="73"/>
      <c r="U183" s="73"/>
      <c r="V183" s="73"/>
      <c r="W183" s="73"/>
      <c r="X183" s="73"/>
      <c r="Y183" s="73"/>
      <c r="Z183" s="73"/>
    </row>
    <row r="184" spans="1:26" ht="15" customHeight="1">
      <c r="A184" s="73"/>
      <c r="B184" s="73"/>
      <c r="C184" s="73"/>
      <c r="D184" s="73"/>
      <c r="E184" s="73"/>
      <c r="F184" s="73"/>
      <c r="G184" s="591"/>
      <c r="H184" s="988"/>
      <c r="I184" s="73"/>
      <c r="J184" s="73"/>
      <c r="K184" s="74"/>
      <c r="L184" s="74"/>
      <c r="M184" s="989"/>
      <c r="N184" s="74"/>
      <c r="O184" s="1860"/>
      <c r="P184" s="73"/>
      <c r="Q184" s="73"/>
      <c r="R184" s="73"/>
      <c r="S184" s="73"/>
      <c r="T184" s="73"/>
      <c r="U184" s="73"/>
      <c r="V184" s="73"/>
      <c r="W184" s="73"/>
      <c r="X184" s="73"/>
      <c r="Y184" s="73"/>
      <c r="Z184" s="73"/>
    </row>
    <row r="185" spans="1:26" ht="15" customHeight="1">
      <c r="A185" s="73"/>
      <c r="B185" s="73"/>
      <c r="C185" s="73"/>
      <c r="D185" s="73"/>
      <c r="E185" s="73"/>
      <c r="F185" s="73"/>
      <c r="G185" s="591"/>
      <c r="H185" s="988"/>
      <c r="I185" s="73"/>
      <c r="J185" s="73"/>
      <c r="K185" s="74"/>
      <c r="L185" s="74"/>
      <c r="M185" s="989"/>
      <c r="N185" s="74"/>
      <c r="O185" s="1860"/>
      <c r="P185" s="73"/>
      <c r="Q185" s="73"/>
      <c r="R185" s="73"/>
      <c r="S185" s="73"/>
      <c r="T185" s="73"/>
      <c r="U185" s="73"/>
      <c r="V185" s="73"/>
      <c r="W185" s="73"/>
      <c r="X185" s="73"/>
      <c r="Y185" s="73"/>
      <c r="Z185" s="73"/>
    </row>
    <row r="186" spans="1:26" ht="15" customHeight="1">
      <c r="A186" s="73"/>
      <c r="B186" s="73"/>
      <c r="C186" s="73"/>
      <c r="D186" s="73"/>
      <c r="E186" s="73"/>
      <c r="F186" s="73"/>
      <c r="G186" s="591"/>
      <c r="H186" s="988"/>
      <c r="I186" s="73"/>
      <c r="J186" s="73"/>
      <c r="K186" s="74"/>
      <c r="L186" s="74"/>
      <c r="M186" s="989"/>
      <c r="N186" s="74"/>
      <c r="O186" s="1860"/>
      <c r="P186" s="73"/>
      <c r="Q186" s="73"/>
      <c r="R186" s="73"/>
      <c r="S186" s="73"/>
      <c r="T186" s="73"/>
      <c r="U186" s="73"/>
      <c r="V186" s="73"/>
      <c r="W186" s="73"/>
      <c r="X186" s="73"/>
      <c r="Y186" s="73"/>
      <c r="Z186" s="73"/>
    </row>
    <row r="187" spans="1:26" ht="15" customHeight="1">
      <c r="A187" s="73"/>
      <c r="B187" s="73"/>
      <c r="C187" s="73"/>
      <c r="D187" s="73"/>
      <c r="E187" s="73"/>
      <c r="F187" s="73"/>
      <c r="G187" s="591"/>
      <c r="H187" s="988"/>
      <c r="I187" s="73"/>
      <c r="J187" s="73"/>
      <c r="K187" s="74"/>
      <c r="L187" s="74"/>
      <c r="M187" s="989"/>
      <c r="N187" s="74"/>
      <c r="O187" s="1860"/>
      <c r="P187" s="73"/>
      <c r="Q187" s="73"/>
      <c r="R187" s="73"/>
      <c r="S187" s="73"/>
      <c r="T187" s="73"/>
      <c r="U187" s="73"/>
      <c r="V187" s="73"/>
      <c r="W187" s="73"/>
      <c r="X187" s="73"/>
      <c r="Y187" s="73"/>
      <c r="Z187" s="73"/>
    </row>
    <row r="188" spans="1:26" ht="15" customHeight="1">
      <c r="A188" s="73"/>
      <c r="B188" s="73"/>
      <c r="C188" s="73"/>
      <c r="D188" s="73"/>
      <c r="E188" s="73"/>
      <c r="F188" s="73"/>
      <c r="G188" s="591"/>
      <c r="H188" s="988"/>
      <c r="I188" s="73"/>
      <c r="J188" s="73"/>
      <c r="K188" s="74"/>
      <c r="L188" s="74"/>
      <c r="M188" s="989"/>
      <c r="N188" s="74"/>
      <c r="O188" s="1860"/>
      <c r="P188" s="73"/>
      <c r="Q188" s="73"/>
      <c r="R188" s="73"/>
      <c r="S188" s="73"/>
      <c r="T188" s="73"/>
      <c r="U188" s="73"/>
      <c r="V188" s="73"/>
      <c r="W188" s="73"/>
      <c r="X188" s="73"/>
      <c r="Y188" s="73"/>
      <c r="Z188" s="73"/>
    </row>
    <row r="189" spans="1:26" ht="15" customHeight="1">
      <c r="A189" s="73"/>
      <c r="B189" s="73"/>
      <c r="C189" s="73"/>
      <c r="D189" s="73"/>
      <c r="E189" s="73"/>
      <c r="F189" s="73"/>
      <c r="G189" s="591"/>
      <c r="H189" s="988"/>
      <c r="I189" s="73"/>
      <c r="J189" s="73"/>
      <c r="K189" s="74"/>
      <c r="L189" s="74"/>
      <c r="M189" s="989"/>
      <c r="N189" s="74"/>
      <c r="O189" s="1860"/>
      <c r="P189" s="73"/>
      <c r="Q189" s="73"/>
      <c r="R189" s="73"/>
      <c r="S189" s="73"/>
      <c r="T189" s="73"/>
      <c r="U189" s="73"/>
      <c r="V189" s="73"/>
      <c r="W189" s="73"/>
      <c r="X189" s="73"/>
      <c r="Y189" s="73"/>
      <c r="Z189" s="73"/>
    </row>
    <row r="190" spans="1:26" ht="15" customHeight="1">
      <c r="A190" s="73"/>
      <c r="B190" s="73"/>
      <c r="C190" s="73"/>
      <c r="D190" s="73"/>
      <c r="E190" s="73"/>
      <c r="F190" s="73"/>
      <c r="G190" s="591"/>
      <c r="H190" s="988"/>
      <c r="I190" s="73"/>
      <c r="J190" s="73"/>
      <c r="K190" s="74"/>
      <c r="L190" s="74"/>
      <c r="M190" s="989"/>
      <c r="N190" s="74"/>
      <c r="O190" s="1860"/>
      <c r="P190" s="73"/>
      <c r="Q190" s="73"/>
      <c r="R190" s="73"/>
      <c r="S190" s="73"/>
      <c r="T190" s="73"/>
      <c r="U190" s="73"/>
      <c r="V190" s="73"/>
      <c r="W190" s="73"/>
      <c r="X190" s="73"/>
      <c r="Y190" s="73"/>
      <c r="Z190" s="73"/>
    </row>
    <row r="191" spans="1:26" ht="15" customHeight="1">
      <c r="A191" s="73"/>
      <c r="B191" s="73"/>
      <c r="C191" s="73"/>
      <c r="D191" s="73"/>
      <c r="E191" s="73"/>
      <c r="F191" s="73"/>
      <c r="G191" s="591"/>
      <c r="H191" s="988"/>
      <c r="I191" s="73"/>
      <c r="J191" s="73"/>
      <c r="K191" s="74"/>
      <c r="L191" s="74"/>
      <c r="M191" s="989"/>
      <c r="N191" s="74"/>
      <c r="O191" s="1860"/>
      <c r="P191" s="73"/>
      <c r="Q191" s="73"/>
      <c r="R191" s="73"/>
      <c r="S191" s="73"/>
      <c r="T191" s="73"/>
      <c r="U191" s="73"/>
      <c r="V191" s="73"/>
      <c r="W191" s="73"/>
      <c r="X191" s="73"/>
      <c r="Y191" s="73"/>
      <c r="Z191" s="73"/>
    </row>
    <row r="192" spans="1:26" ht="15" customHeight="1">
      <c r="A192" s="73"/>
      <c r="B192" s="73"/>
      <c r="C192" s="73"/>
      <c r="D192" s="73"/>
      <c r="E192" s="73"/>
      <c r="F192" s="73"/>
      <c r="G192" s="591"/>
      <c r="H192" s="988"/>
      <c r="I192" s="73"/>
      <c r="J192" s="73"/>
      <c r="K192" s="74"/>
      <c r="L192" s="74"/>
      <c r="M192" s="989"/>
      <c r="N192" s="74"/>
      <c r="O192" s="1860"/>
      <c r="P192" s="73"/>
      <c r="Q192" s="73"/>
      <c r="R192" s="73"/>
      <c r="S192" s="73"/>
      <c r="T192" s="73"/>
      <c r="U192" s="73"/>
      <c r="V192" s="73"/>
      <c r="W192" s="73"/>
      <c r="X192" s="73"/>
      <c r="Y192" s="73"/>
      <c r="Z192" s="73"/>
    </row>
    <row r="193" spans="1:26" ht="15" customHeight="1">
      <c r="A193" s="73"/>
      <c r="B193" s="73"/>
      <c r="C193" s="73"/>
      <c r="D193" s="73"/>
      <c r="E193" s="73"/>
      <c r="F193" s="73"/>
      <c r="G193" s="591"/>
      <c r="H193" s="988"/>
      <c r="I193" s="73"/>
      <c r="J193" s="73"/>
      <c r="K193" s="74"/>
      <c r="L193" s="74"/>
      <c r="M193" s="989"/>
      <c r="N193" s="74"/>
      <c r="O193" s="1860"/>
      <c r="P193" s="73"/>
      <c r="Q193" s="73"/>
      <c r="R193" s="73"/>
      <c r="S193" s="73"/>
      <c r="T193" s="73"/>
      <c r="U193" s="73"/>
      <c r="V193" s="73"/>
      <c r="W193" s="73"/>
      <c r="X193" s="73"/>
      <c r="Y193" s="73"/>
      <c r="Z193" s="73"/>
    </row>
    <row r="194" spans="1:26" ht="15" customHeight="1">
      <c r="A194" s="73"/>
      <c r="B194" s="73"/>
      <c r="C194" s="73"/>
      <c r="D194" s="73"/>
      <c r="E194" s="73"/>
      <c r="F194" s="73"/>
      <c r="G194" s="591"/>
      <c r="H194" s="988"/>
      <c r="I194" s="73"/>
      <c r="J194" s="73"/>
      <c r="K194" s="74"/>
      <c r="L194" s="74"/>
      <c r="M194" s="989"/>
      <c r="N194" s="74"/>
      <c r="O194" s="1860"/>
      <c r="P194" s="73"/>
      <c r="Q194" s="73"/>
      <c r="R194" s="73"/>
      <c r="S194" s="73"/>
      <c r="T194" s="73"/>
      <c r="U194" s="73"/>
      <c r="V194" s="73"/>
      <c r="W194" s="73"/>
      <c r="X194" s="73"/>
      <c r="Y194" s="73"/>
      <c r="Z194" s="73"/>
    </row>
    <row r="195" spans="1:26" ht="15" customHeight="1">
      <c r="A195" s="73"/>
      <c r="B195" s="73"/>
      <c r="C195" s="73"/>
      <c r="D195" s="73"/>
      <c r="E195" s="73"/>
      <c r="F195" s="73"/>
      <c r="G195" s="591"/>
      <c r="H195" s="988"/>
      <c r="I195" s="73"/>
      <c r="J195" s="73"/>
      <c r="K195" s="74"/>
      <c r="L195" s="74"/>
      <c r="M195" s="989"/>
      <c r="N195" s="74"/>
      <c r="O195" s="1860"/>
      <c r="P195" s="73"/>
      <c r="Q195" s="73"/>
      <c r="R195" s="73"/>
      <c r="S195" s="73"/>
      <c r="T195" s="73"/>
      <c r="U195" s="73"/>
      <c r="V195" s="73"/>
      <c r="W195" s="73"/>
      <c r="X195" s="73"/>
      <c r="Y195" s="73"/>
      <c r="Z195" s="73"/>
    </row>
    <row r="196" spans="1:26" ht="15" customHeight="1">
      <c r="A196" s="73"/>
      <c r="B196" s="73"/>
      <c r="C196" s="73"/>
      <c r="D196" s="73"/>
      <c r="E196" s="73"/>
      <c r="F196" s="73"/>
      <c r="G196" s="591"/>
      <c r="H196" s="988"/>
      <c r="I196" s="73"/>
      <c r="J196" s="73"/>
      <c r="K196" s="74"/>
      <c r="L196" s="74"/>
      <c r="M196" s="989"/>
      <c r="N196" s="74"/>
      <c r="O196" s="1860"/>
      <c r="P196" s="73"/>
      <c r="Q196" s="73"/>
      <c r="R196" s="73"/>
      <c r="S196" s="73"/>
      <c r="T196" s="73"/>
      <c r="U196" s="73"/>
      <c r="V196" s="73"/>
      <c r="W196" s="73"/>
      <c r="X196" s="73"/>
      <c r="Y196" s="73"/>
      <c r="Z196" s="73"/>
    </row>
    <row r="197" spans="1:26" ht="15" customHeight="1">
      <c r="A197" s="73"/>
      <c r="B197" s="73"/>
      <c r="C197" s="73"/>
      <c r="D197" s="73"/>
      <c r="E197" s="73"/>
      <c r="F197" s="73"/>
      <c r="G197" s="591"/>
      <c r="H197" s="988"/>
      <c r="I197" s="73"/>
      <c r="J197" s="73"/>
      <c r="K197" s="74"/>
      <c r="L197" s="74"/>
      <c r="M197" s="989"/>
      <c r="N197" s="74"/>
      <c r="O197" s="1860"/>
      <c r="P197" s="73"/>
      <c r="Q197" s="73"/>
      <c r="R197" s="73"/>
      <c r="S197" s="73"/>
      <c r="T197" s="73"/>
      <c r="U197" s="73"/>
      <c r="V197" s="73"/>
      <c r="W197" s="73"/>
      <c r="X197" s="73"/>
      <c r="Y197" s="73"/>
      <c r="Z197" s="73"/>
    </row>
    <row r="198" spans="1:26" ht="15" customHeight="1">
      <c r="A198" s="73"/>
      <c r="B198" s="73"/>
      <c r="C198" s="73"/>
      <c r="D198" s="73"/>
      <c r="E198" s="73"/>
      <c r="F198" s="73"/>
      <c r="G198" s="591"/>
      <c r="H198" s="988"/>
      <c r="I198" s="73"/>
      <c r="J198" s="73"/>
      <c r="K198" s="74"/>
      <c r="L198" s="74"/>
      <c r="M198" s="989"/>
      <c r="N198" s="74"/>
      <c r="O198" s="1860"/>
      <c r="P198" s="73"/>
      <c r="Q198" s="73"/>
      <c r="R198" s="73"/>
      <c r="S198" s="73"/>
      <c r="T198" s="73"/>
      <c r="U198" s="73"/>
      <c r="V198" s="73"/>
      <c r="W198" s="73"/>
      <c r="X198" s="73"/>
      <c r="Y198" s="73"/>
      <c r="Z198" s="73"/>
    </row>
    <row r="199" spans="1:26" ht="15" customHeight="1">
      <c r="A199" s="73"/>
      <c r="B199" s="73"/>
      <c r="C199" s="73"/>
      <c r="D199" s="73"/>
      <c r="E199" s="73"/>
      <c r="F199" s="73"/>
      <c r="G199" s="591"/>
      <c r="H199" s="988"/>
      <c r="I199" s="73"/>
      <c r="J199" s="73"/>
      <c r="K199" s="74"/>
      <c r="L199" s="74"/>
      <c r="M199" s="989"/>
      <c r="N199" s="74"/>
      <c r="O199" s="1860"/>
      <c r="P199" s="73"/>
      <c r="Q199" s="73"/>
      <c r="R199" s="73"/>
      <c r="S199" s="73"/>
      <c r="T199" s="73"/>
      <c r="U199" s="73"/>
      <c r="V199" s="73"/>
      <c r="W199" s="73"/>
      <c r="X199" s="73"/>
      <c r="Y199" s="73"/>
      <c r="Z199" s="73"/>
    </row>
    <row r="200" spans="1:26" ht="15" customHeight="1">
      <c r="A200" s="73"/>
      <c r="B200" s="73"/>
      <c r="C200" s="73"/>
      <c r="D200" s="73"/>
      <c r="E200" s="73"/>
      <c r="F200" s="73"/>
      <c r="G200" s="591"/>
      <c r="H200" s="988"/>
      <c r="I200" s="73"/>
      <c r="J200" s="73"/>
      <c r="K200" s="74"/>
      <c r="L200" s="74"/>
      <c r="M200" s="989"/>
      <c r="N200" s="74"/>
      <c r="O200" s="1860"/>
      <c r="P200" s="73"/>
      <c r="Q200" s="73"/>
      <c r="R200" s="73"/>
      <c r="S200" s="73"/>
      <c r="T200" s="73"/>
      <c r="U200" s="73"/>
      <c r="V200" s="73"/>
      <c r="W200" s="73"/>
      <c r="X200" s="73"/>
      <c r="Y200" s="73"/>
      <c r="Z200" s="73"/>
    </row>
    <row r="201" spans="1:26" ht="15" customHeight="1">
      <c r="A201" s="73"/>
      <c r="B201" s="73"/>
      <c r="C201" s="73"/>
      <c r="D201" s="73"/>
      <c r="E201" s="73"/>
      <c r="F201" s="73"/>
      <c r="G201" s="591"/>
      <c r="H201" s="988"/>
      <c r="I201" s="73"/>
      <c r="J201" s="73"/>
      <c r="K201" s="74"/>
      <c r="L201" s="74"/>
      <c r="M201" s="989"/>
      <c r="N201" s="74"/>
      <c r="O201" s="1860"/>
      <c r="P201" s="73"/>
      <c r="Q201" s="73"/>
      <c r="R201" s="73"/>
      <c r="S201" s="73"/>
      <c r="T201" s="73"/>
      <c r="U201" s="73"/>
      <c r="V201" s="73"/>
      <c r="W201" s="73"/>
      <c r="X201" s="73"/>
      <c r="Y201" s="73"/>
      <c r="Z201" s="73"/>
    </row>
    <row r="202" spans="1:26" ht="15" customHeight="1">
      <c r="A202" s="73"/>
      <c r="B202" s="73"/>
      <c r="C202" s="73"/>
      <c r="D202" s="73"/>
      <c r="E202" s="73"/>
      <c r="F202" s="73"/>
      <c r="G202" s="591"/>
      <c r="H202" s="988"/>
      <c r="I202" s="73"/>
      <c r="J202" s="73"/>
      <c r="K202" s="74"/>
      <c r="L202" s="74"/>
      <c r="M202" s="989"/>
      <c r="N202" s="74"/>
      <c r="O202" s="1860"/>
      <c r="P202" s="73"/>
      <c r="Q202" s="73"/>
      <c r="R202" s="73"/>
      <c r="S202" s="73"/>
      <c r="T202" s="73"/>
      <c r="U202" s="73"/>
      <c r="V202" s="73"/>
      <c r="W202" s="73"/>
      <c r="X202" s="73"/>
      <c r="Y202" s="73"/>
      <c r="Z202" s="73"/>
    </row>
    <row r="203" spans="1:26" ht="15" customHeight="1">
      <c r="A203" s="73"/>
      <c r="B203" s="73"/>
      <c r="C203" s="73"/>
      <c r="D203" s="73"/>
      <c r="E203" s="73"/>
      <c r="F203" s="73"/>
      <c r="G203" s="591"/>
      <c r="H203" s="988"/>
      <c r="I203" s="73"/>
      <c r="J203" s="73"/>
      <c r="K203" s="74"/>
      <c r="L203" s="74"/>
      <c r="M203" s="989"/>
      <c r="N203" s="74"/>
      <c r="O203" s="1860"/>
      <c r="P203" s="73"/>
      <c r="Q203" s="73"/>
      <c r="R203" s="73"/>
      <c r="S203" s="73"/>
      <c r="T203" s="73"/>
      <c r="U203" s="73"/>
      <c r="V203" s="73"/>
      <c r="W203" s="73"/>
      <c r="X203" s="73"/>
      <c r="Y203" s="73"/>
      <c r="Z203" s="73"/>
    </row>
    <row r="204" spans="1:26" ht="15" customHeight="1">
      <c r="A204" s="73"/>
      <c r="B204" s="73"/>
      <c r="C204" s="73"/>
      <c r="D204" s="73"/>
      <c r="E204" s="73"/>
      <c r="F204" s="73"/>
      <c r="G204" s="591"/>
      <c r="H204" s="988"/>
      <c r="I204" s="73"/>
      <c r="J204" s="73"/>
      <c r="K204" s="74"/>
      <c r="L204" s="74"/>
      <c r="M204" s="989"/>
      <c r="N204" s="74"/>
      <c r="O204" s="1860"/>
      <c r="P204" s="73"/>
      <c r="Q204" s="73"/>
      <c r="R204" s="73"/>
      <c r="S204" s="73"/>
      <c r="T204" s="73"/>
      <c r="U204" s="73"/>
      <c r="V204" s="73"/>
      <c r="W204" s="73"/>
      <c r="X204" s="73"/>
      <c r="Y204" s="73"/>
      <c r="Z204" s="73"/>
    </row>
    <row r="205" spans="1:26" ht="15" customHeight="1">
      <c r="A205" s="73"/>
      <c r="B205" s="73"/>
      <c r="C205" s="73"/>
      <c r="D205" s="73"/>
      <c r="E205" s="73"/>
      <c r="F205" s="73"/>
      <c r="G205" s="591"/>
      <c r="H205" s="988"/>
      <c r="I205" s="73"/>
      <c r="J205" s="73"/>
      <c r="K205" s="74"/>
      <c r="L205" s="74"/>
      <c r="M205" s="989"/>
      <c r="N205" s="74"/>
      <c r="O205" s="1860"/>
      <c r="P205" s="73"/>
      <c r="Q205" s="73"/>
      <c r="R205" s="73"/>
      <c r="S205" s="73"/>
      <c r="T205" s="73"/>
      <c r="U205" s="73"/>
      <c r="V205" s="73"/>
      <c r="W205" s="73"/>
      <c r="X205" s="73"/>
      <c r="Y205" s="73"/>
      <c r="Z205" s="73"/>
    </row>
    <row r="206" spans="1:26" ht="15" customHeight="1">
      <c r="A206" s="73"/>
      <c r="B206" s="73"/>
      <c r="C206" s="73"/>
      <c r="D206" s="73"/>
      <c r="E206" s="73"/>
      <c r="F206" s="73"/>
      <c r="G206" s="591"/>
      <c r="H206" s="988"/>
      <c r="I206" s="73"/>
      <c r="J206" s="73"/>
      <c r="K206" s="74"/>
      <c r="L206" s="74"/>
      <c r="M206" s="989"/>
      <c r="N206" s="74"/>
      <c r="O206" s="1860"/>
      <c r="P206" s="73"/>
      <c r="Q206" s="73"/>
      <c r="R206" s="73"/>
      <c r="S206" s="73"/>
      <c r="T206" s="73"/>
      <c r="U206" s="73"/>
      <c r="V206" s="73"/>
      <c r="W206" s="73"/>
      <c r="X206" s="73"/>
      <c r="Y206" s="73"/>
      <c r="Z206" s="73"/>
    </row>
    <row r="207" spans="1:26" ht="15" customHeight="1">
      <c r="A207" s="73"/>
      <c r="B207" s="73"/>
      <c r="C207" s="73"/>
      <c r="D207" s="73"/>
      <c r="E207" s="73"/>
      <c r="F207" s="73"/>
      <c r="G207" s="591"/>
      <c r="H207" s="988"/>
      <c r="I207" s="73"/>
      <c r="J207" s="73"/>
      <c r="K207" s="74"/>
      <c r="L207" s="74"/>
      <c r="M207" s="989"/>
      <c r="N207" s="74"/>
      <c r="O207" s="1860"/>
      <c r="P207" s="73"/>
      <c r="Q207" s="73"/>
      <c r="R207" s="73"/>
      <c r="S207" s="73"/>
      <c r="T207" s="73"/>
      <c r="U207" s="73"/>
      <c r="V207" s="73"/>
      <c r="W207" s="73"/>
      <c r="X207" s="73"/>
      <c r="Y207" s="73"/>
      <c r="Z207" s="73"/>
    </row>
    <row r="208" spans="1:26" ht="15" customHeight="1">
      <c r="A208" s="73"/>
      <c r="B208" s="73"/>
      <c r="C208" s="73"/>
      <c r="D208" s="73"/>
      <c r="E208" s="73"/>
      <c r="F208" s="73"/>
      <c r="G208" s="591"/>
      <c r="H208" s="988"/>
      <c r="I208" s="73"/>
      <c r="J208" s="73"/>
      <c r="K208" s="74"/>
      <c r="L208" s="74"/>
      <c r="M208" s="989"/>
      <c r="N208" s="74"/>
      <c r="O208" s="1860"/>
      <c r="P208" s="73"/>
      <c r="Q208" s="73"/>
      <c r="R208" s="73"/>
      <c r="S208" s="73"/>
      <c r="T208" s="73"/>
      <c r="U208" s="73"/>
      <c r="V208" s="73"/>
      <c r="W208" s="73"/>
      <c r="X208" s="73"/>
      <c r="Y208" s="73"/>
      <c r="Z208" s="73"/>
    </row>
    <row r="209" spans="1:26" ht="15" customHeight="1">
      <c r="A209" s="73"/>
      <c r="B209" s="73"/>
      <c r="C209" s="73"/>
      <c r="D209" s="73"/>
      <c r="E209" s="73"/>
      <c r="F209" s="73"/>
      <c r="G209" s="591"/>
      <c r="H209" s="988"/>
      <c r="I209" s="73"/>
      <c r="J209" s="73"/>
      <c r="K209" s="74"/>
      <c r="L209" s="74"/>
      <c r="M209" s="989"/>
      <c r="N209" s="74"/>
      <c r="O209" s="1860"/>
      <c r="P209" s="73"/>
      <c r="Q209" s="73"/>
      <c r="R209" s="73"/>
      <c r="S209" s="73"/>
      <c r="T209" s="73"/>
      <c r="U209" s="73"/>
      <c r="V209" s="73"/>
      <c r="W209" s="73"/>
      <c r="X209" s="73"/>
      <c r="Y209" s="73"/>
      <c r="Z209" s="73"/>
    </row>
    <row r="210" spans="1:26" ht="15" customHeight="1">
      <c r="A210" s="73"/>
      <c r="B210" s="73"/>
      <c r="C210" s="73"/>
      <c r="D210" s="73"/>
      <c r="E210" s="73"/>
      <c r="F210" s="73"/>
      <c r="G210" s="591"/>
      <c r="H210" s="988"/>
      <c r="I210" s="73"/>
      <c r="J210" s="73"/>
      <c r="K210" s="74"/>
      <c r="L210" s="74"/>
      <c r="M210" s="989"/>
      <c r="N210" s="74"/>
      <c r="O210" s="1860"/>
      <c r="P210" s="73"/>
      <c r="Q210" s="73"/>
      <c r="R210" s="73"/>
      <c r="S210" s="73"/>
      <c r="T210" s="73"/>
      <c r="U210" s="73"/>
      <c r="V210" s="73"/>
      <c r="W210" s="73"/>
      <c r="X210" s="73"/>
      <c r="Y210" s="73"/>
      <c r="Z210" s="73"/>
    </row>
    <row r="211" spans="1:26" ht="15" customHeight="1">
      <c r="A211" s="73"/>
      <c r="B211" s="73"/>
      <c r="C211" s="73"/>
      <c r="D211" s="73"/>
      <c r="E211" s="73"/>
      <c r="F211" s="73"/>
      <c r="G211" s="591"/>
      <c r="H211" s="988"/>
      <c r="I211" s="73"/>
      <c r="J211" s="73"/>
      <c r="K211" s="74"/>
      <c r="L211" s="74"/>
      <c r="M211" s="989"/>
      <c r="N211" s="74"/>
      <c r="O211" s="1860"/>
      <c r="P211" s="73"/>
      <c r="Q211" s="73"/>
      <c r="R211" s="73"/>
      <c r="S211" s="73"/>
      <c r="T211" s="73"/>
      <c r="U211" s="73"/>
      <c r="V211" s="73"/>
      <c r="W211" s="73"/>
      <c r="X211" s="73"/>
      <c r="Y211" s="73"/>
      <c r="Z211" s="73"/>
    </row>
    <row r="212" spans="1:26" ht="15" customHeight="1">
      <c r="A212" s="73"/>
      <c r="B212" s="73"/>
      <c r="C212" s="73"/>
      <c r="D212" s="73"/>
      <c r="E212" s="73"/>
      <c r="F212" s="73"/>
      <c r="G212" s="591"/>
      <c r="H212" s="988"/>
      <c r="I212" s="73"/>
      <c r="J212" s="73"/>
      <c r="K212" s="74"/>
      <c r="L212" s="74"/>
      <c r="M212" s="989"/>
      <c r="N212" s="74"/>
      <c r="O212" s="1860"/>
      <c r="P212" s="73"/>
      <c r="Q212" s="73"/>
      <c r="R212" s="73"/>
      <c r="S212" s="73"/>
      <c r="T212" s="73"/>
      <c r="U212" s="73"/>
      <c r="V212" s="73"/>
      <c r="W212" s="73"/>
      <c r="X212" s="73"/>
      <c r="Y212" s="73"/>
      <c r="Z212" s="73"/>
    </row>
    <row r="213" spans="1:26" ht="15" customHeight="1">
      <c r="A213" s="73"/>
      <c r="B213" s="73"/>
      <c r="C213" s="73"/>
      <c r="D213" s="73"/>
      <c r="E213" s="73"/>
      <c r="F213" s="73"/>
      <c r="G213" s="591"/>
      <c r="H213" s="988"/>
      <c r="I213" s="73"/>
      <c r="J213" s="73"/>
      <c r="K213" s="74"/>
      <c r="L213" s="74"/>
      <c r="M213" s="989"/>
      <c r="N213" s="74"/>
      <c r="O213" s="1860"/>
      <c r="P213" s="73"/>
      <c r="Q213" s="73"/>
      <c r="R213" s="73"/>
      <c r="S213" s="73"/>
      <c r="T213" s="73"/>
      <c r="U213" s="73"/>
      <c r="V213" s="73"/>
      <c r="W213" s="73"/>
      <c r="X213" s="73"/>
      <c r="Y213" s="73"/>
      <c r="Z213" s="73"/>
    </row>
    <row r="214" spans="1:26" ht="15" customHeight="1">
      <c r="A214" s="73"/>
      <c r="B214" s="73"/>
      <c r="C214" s="73"/>
      <c r="D214" s="73"/>
      <c r="E214" s="73"/>
      <c r="F214" s="73"/>
      <c r="G214" s="591"/>
      <c r="H214" s="988"/>
      <c r="I214" s="73"/>
      <c r="J214" s="73"/>
      <c r="K214" s="74"/>
      <c r="L214" s="74"/>
      <c r="M214" s="989"/>
      <c r="N214" s="74"/>
      <c r="O214" s="1860"/>
      <c r="P214" s="73"/>
      <c r="Q214" s="73"/>
      <c r="R214" s="73"/>
      <c r="S214" s="73"/>
      <c r="T214" s="73"/>
      <c r="U214" s="73"/>
      <c r="V214" s="73"/>
      <c r="W214" s="73"/>
      <c r="X214" s="73"/>
      <c r="Y214" s="73"/>
      <c r="Z214" s="73"/>
    </row>
    <row r="215" spans="1:26" ht="15" customHeight="1">
      <c r="A215" s="73"/>
      <c r="B215" s="73"/>
      <c r="C215" s="73"/>
      <c r="D215" s="73"/>
      <c r="E215" s="73"/>
      <c r="F215" s="73"/>
      <c r="G215" s="591"/>
      <c r="H215" s="988"/>
      <c r="I215" s="73"/>
      <c r="J215" s="73"/>
      <c r="K215" s="74"/>
      <c r="L215" s="74"/>
      <c r="M215" s="989"/>
      <c r="N215" s="74"/>
      <c r="O215" s="1860"/>
      <c r="P215" s="73"/>
      <c r="Q215" s="73"/>
      <c r="R215" s="73"/>
      <c r="S215" s="73"/>
      <c r="T215" s="73"/>
      <c r="U215" s="73"/>
      <c r="V215" s="73"/>
      <c r="W215" s="73"/>
      <c r="X215" s="73"/>
      <c r="Y215" s="73"/>
      <c r="Z215" s="73"/>
    </row>
    <row r="216" spans="1:26" ht="15" customHeight="1">
      <c r="A216" s="73"/>
      <c r="B216" s="73"/>
      <c r="C216" s="73"/>
      <c r="D216" s="73"/>
      <c r="E216" s="73"/>
      <c r="F216" s="73"/>
      <c r="G216" s="591"/>
      <c r="H216" s="988"/>
      <c r="I216" s="73"/>
      <c r="J216" s="73"/>
      <c r="K216" s="74"/>
      <c r="L216" s="74"/>
      <c r="M216" s="989"/>
      <c r="N216" s="74"/>
      <c r="O216" s="1860"/>
      <c r="P216" s="73"/>
      <c r="Q216" s="73"/>
      <c r="R216" s="73"/>
      <c r="S216" s="73"/>
      <c r="T216" s="73"/>
      <c r="U216" s="73"/>
      <c r="V216" s="73"/>
      <c r="W216" s="73"/>
      <c r="X216" s="73"/>
      <c r="Y216" s="73"/>
      <c r="Z216" s="73"/>
    </row>
    <row r="217" spans="1:26" ht="15" customHeight="1">
      <c r="A217" s="73"/>
      <c r="B217" s="73"/>
      <c r="C217" s="73"/>
      <c r="D217" s="73"/>
      <c r="E217" s="73"/>
      <c r="F217" s="73"/>
      <c r="G217" s="591"/>
      <c r="H217" s="988"/>
      <c r="I217" s="73"/>
      <c r="J217" s="73"/>
      <c r="K217" s="74"/>
      <c r="L217" s="74"/>
      <c r="M217" s="989"/>
      <c r="N217" s="74"/>
      <c r="O217" s="1860"/>
      <c r="P217" s="73"/>
      <c r="Q217" s="73"/>
      <c r="R217" s="73"/>
      <c r="S217" s="73"/>
      <c r="T217" s="73"/>
      <c r="U217" s="73"/>
      <c r="V217" s="73"/>
      <c r="W217" s="73"/>
      <c r="X217" s="73"/>
      <c r="Y217" s="73"/>
      <c r="Z217" s="73"/>
    </row>
    <row r="218" spans="1:26" ht="15" customHeight="1">
      <c r="A218" s="73"/>
      <c r="B218" s="73"/>
      <c r="C218" s="73"/>
      <c r="D218" s="73"/>
      <c r="E218" s="73"/>
      <c r="F218" s="73"/>
      <c r="G218" s="591"/>
      <c r="H218" s="988"/>
      <c r="I218" s="73"/>
      <c r="J218" s="73"/>
      <c r="K218" s="74"/>
      <c r="L218" s="74"/>
      <c r="M218" s="989"/>
      <c r="N218" s="74"/>
      <c r="O218" s="1860"/>
      <c r="P218" s="73"/>
      <c r="Q218" s="73"/>
      <c r="R218" s="73"/>
      <c r="S218" s="73"/>
      <c r="T218" s="73"/>
      <c r="U218" s="73"/>
      <c r="V218" s="73"/>
      <c r="W218" s="73"/>
      <c r="X218" s="73"/>
      <c r="Y218" s="73"/>
      <c r="Z218" s="73"/>
    </row>
    <row r="219" spans="1:26" ht="15" customHeight="1">
      <c r="A219" s="73"/>
      <c r="B219" s="73"/>
      <c r="C219" s="73"/>
      <c r="D219" s="73"/>
      <c r="E219" s="73"/>
      <c r="F219" s="73"/>
      <c r="G219" s="591"/>
      <c r="H219" s="988"/>
      <c r="I219" s="73"/>
      <c r="J219" s="73"/>
      <c r="K219" s="74"/>
      <c r="L219" s="74"/>
      <c r="M219" s="989"/>
      <c r="N219" s="74"/>
      <c r="O219" s="1860"/>
      <c r="P219" s="73"/>
      <c r="Q219" s="73"/>
      <c r="R219" s="73"/>
      <c r="S219" s="73"/>
      <c r="T219" s="73"/>
      <c r="U219" s="73"/>
      <c r="V219" s="73"/>
      <c r="W219" s="73"/>
      <c r="X219" s="73"/>
      <c r="Y219" s="73"/>
      <c r="Z219" s="73"/>
    </row>
    <row r="220" spans="1:26" ht="15" customHeight="1">
      <c r="A220" s="73"/>
      <c r="B220" s="73"/>
      <c r="C220" s="73"/>
      <c r="D220" s="73"/>
      <c r="E220" s="73"/>
      <c r="F220" s="73"/>
      <c r="G220" s="591"/>
      <c r="H220" s="988"/>
      <c r="I220" s="73"/>
      <c r="J220" s="73"/>
      <c r="K220" s="74"/>
      <c r="L220" s="74"/>
      <c r="M220" s="989"/>
      <c r="N220" s="74"/>
      <c r="O220" s="1860"/>
      <c r="P220" s="73"/>
      <c r="Q220" s="73"/>
      <c r="R220" s="73"/>
      <c r="S220" s="73"/>
      <c r="T220" s="73"/>
      <c r="U220" s="73"/>
      <c r="V220" s="73"/>
      <c r="W220" s="73"/>
      <c r="X220" s="73"/>
      <c r="Y220" s="73"/>
      <c r="Z220" s="73"/>
    </row>
    <row r="221" spans="1:26" ht="15.75" customHeight="1">
      <c r="A221" s="73"/>
      <c r="B221" s="73"/>
      <c r="C221" s="73"/>
      <c r="D221" s="73"/>
      <c r="E221" s="73"/>
      <c r="F221" s="73"/>
      <c r="G221" s="591"/>
      <c r="H221" s="988"/>
      <c r="I221" s="73"/>
      <c r="J221" s="73"/>
      <c r="K221" s="74"/>
      <c r="L221" s="74"/>
      <c r="M221" s="989"/>
      <c r="N221" s="74"/>
      <c r="O221" s="1860"/>
      <c r="P221" s="73"/>
      <c r="Q221" s="73"/>
      <c r="R221" s="73"/>
      <c r="S221" s="73"/>
      <c r="T221" s="73"/>
      <c r="U221" s="73"/>
      <c r="V221" s="73"/>
      <c r="W221" s="73"/>
      <c r="X221" s="73"/>
      <c r="Y221" s="73"/>
      <c r="Z221" s="73"/>
    </row>
    <row r="222" spans="1:26" ht="15.75" customHeight="1">
      <c r="A222" s="73"/>
      <c r="B222" s="73"/>
      <c r="C222" s="73"/>
      <c r="D222" s="73"/>
      <c r="E222" s="73"/>
      <c r="F222" s="73"/>
      <c r="G222" s="591"/>
      <c r="H222" s="988"/>
      <c r="I222" s="73"/>
      <c r="J222" s="73"/>
      <c r="K222" s="74"/>
      <c r="L222" s="74"/>
      <c r="M222" s="989"/>
      <c r="N222" s="74"/>
      <c r="O222" s="1860"/>
      <c r="P222" s="73"/>
      <c r="Q222" s="73"/>
      <c r="R222" s="73"/>
      <c r="S222" s="73"/>
      <c r="T222" s="73"/>
      <c r="U222" s="73"/>
      <c r="V222" s="73"/>
      <c r="W222" s="73"/>
      <c r="X222" s="73"/>
      <c r="Y222" s="73"/>
      <c r="Z222" s="73"/>
    </row>
    <row r="223" spans="1:26" ht="15.75" customHeight="1">
      <c r="A223" s="73"/>
      <c r="B223" s="73"/>
      <c r="C223" s="73"/>
      <c r="D223" s="73"/>
      <c r="E223" s="73"/>
      <c r="F223" s="73"/>
      <c r="G223" s="591"/>
      <c r="H223" s="988"/>
      <c r="I223" s="73"/>
      <c r="J223" s="73"/>
      <c r="K223" s="74"/>
      <c r="L223" s="74"/>
      <c r="M223" s="989"/>
      <c r="N223" s="74"/>
      <c r="O223" s="1860"/>
      <c r="P223" s="73"/>
      <c r="Q223" s="73"/>
      <c r="R223" s="73"/>
      <c r="S223" s="73"/>
      <c r="T223" s="73"/>
      <c r="U223" s="73"/>
      <c r="V223" s="73"/>
      <c r="W223" s="73"/>
      <c r="X223" s="73"/>
      <c r="Y223" s="73"/>
      <c r="Z223" s="73"/>
    </row>
    <row r="224" spans="1:26" ht="15.75" customHeight="1">
      <c r="A224" s="73"/>
      <c r="B224" s="73"/>
      <c r="C224" s="73"/>
      <c r="D224" s="73"/>
      <c r="E224" s="73"/>
      <c r="F224" s="73"/>
      <c r="G224" s="591"/>
      <c r="H224" s="988"/>
      <c r="I224" s="73"/>
      <c r="J224" s="73"/>
      <c r="K224" s="74"/>
      <c r="L224" s="74"/>
      <c r="M224" s="989"/>
      <c r="N224" s="74"/>
      <c r="O224" s="1860"/>
      <c r="P224" s="73"/>
      <c r="Q224" s="73"/>
      <c r="R224" s="73"/>
      <c r="S224" s="73"/>
      <c r="T224" s="73"/>
      <c r="U224" s="73"/>
      <c r="V224" s="73"/>
      <c r="W224" s="73"/>
      <c r="X224" s="73"/>
      <c r="Y224" s="73"/>
      <c r="Z224" s="73"/>
    </row>
    <row r="225" spans="1:26" ht="15.75" customHeight="1">
      <c r="A225" s="73"/>
      <c r="B225" s="73"/>
      <c r="C225" s="73"/>
      <c r="D225" s="73"/>
      <c r="E225" s="73"/>
      <c r="F225" s="73"/>
      <c r="G225" s="591"/>
      <c r="H225" s="988"/>
      <c r="I225" s="73"/>
      <c r="J225" s="73"/>
      <c r="K225" s="74"/>
      <c r="L225" s="74"/>
      <c r="M225" s="989"/>
      <c r="N225" s="74"/>
      <c r="O225" s="1860"/>
      <c r="P225" s="73"/>
      <c r="Q225" s="73"/>
      <c r="R225" s="73"/>
      <c r="S225" s="73"/>
      <c r="T225" s="73"/>
      <c r="U225" s="73"/>
      <c r="V225" s="73"/>
      <c r="W225" s="73"/>
      <c r="X225" s="73"/>
      <c r="Y225" s="73"/>
      <c r="Z225" s="73"/>
    </row>
    <row r="226" spans="1:26" ht="15.75" customHeight="1">
      <c r="A226" s="73"/>
      <c r="B226" s="73"/>
      <c r="C226" s="73"/>
      <c r="D226" s="73"/>
      <c r="E226" s="73"/>
      <c r="F226" s="73"/>
      <c r="G226" s="591"/>
      <c r="H226" s="988"/>
      <c r="I226" s="73"/>
      <c r="J226" s="73"/>
      <c r="K226" s="74"/>
      <c r="L226" s="74"/>
      <c r="M226" s="989"/>
      <c r="N226" s="74"/>
      <c r="O226" s="1860"/>
      <c r="P226" s="73"/>
      <c r="Q226" s="73"/>
      <c r="R226" s="73"/>
      <c r="S226" s="73"/>
      <c r="T226" s="73"/>
      <c r="U226" s="73"/>
      <c r="V226" s="73"/>
      <c r="W226" s="73"/>
      <c r="X226" s="73"/>
      <c r="Y226" s="73"/>
      <c r="Z226" s="73"/>
    </row>
    <row r="227" spans="1:26" ht="15.75" customHeight="1">
      <c r="A227" s="73"/>
      <c r="B227" s="73"/>
      <c r="C227" s="73"/>
      <c r="D227" s="73"/>
      <c r="E227" s="73"/>
      <c r="F227" s="73"/>
      <c r="G227" s="591"/>
      <c r="H227" s="988"/>
      <c r="I227" s="73"/>
      <c r="J227" s="73"/>
      <c r="K227" s="74"/>
      <c r="L227" s="74"/>
      <c r="M227" s="989"/>
      <c r="N227" s="74"/>
      <c r="O227" s="1860"/>
      <c r="P227" s="73"/>
      <c r="Q227" s="73"/>
      <c r="R227" s="73"/>
      <c r="S227" s="73"/>
      <c r="T227" s="73"/>
      <c r="U227" s="73"/>
      <c r="V227" s="73"/>
      <c r="W227" s="73"/>
      <c r="X227" s="73"/>
      <c r="Y227" s="73"/>
      <c r="Z227" s="73"/>
    </row>
    <row r="228" spans="1:26" ht="15.75" customHeight="1">
      <c r="A228" s="73"/>
      <c r="B228" s="73"/>
      <c r="C228" s="73"/>
      <c r="D228" s="73"/>
      <c r="E228" s="73"/>
      <c r="F228" s="73"/>
      <c r="G228" s="591"/>
      <c r="H228" s="988"/>
      <c r="I228" s="73"/>
      <c r="J228" s="73"/>
      <c r="K228" s="74"/>
      <c r="L228" s="74"/>
      <c r="M228" s="989"/>
      <c r="N228" s="74"/>
      <c r="O228" s="1860"/>
      <c r="P228" s="73"/>
      <c r="Q228" s="73"/>
      <c r="R228" s="73"/>
      <c r="S228" s="73"/>
      <c r="T228" s="73"/>
      <c r="U228" s="73"/>
      <c r="V228" s="73"/>
      <c r="W228" s="73"/>
      <c r="X228" s="73"/>
      <c r="Y228" s="73"/>
      <c r="Z228" s="73"/>
    </row>
    <row r="229" spans="1:26" ht="15.75" customHeight="1">
      <c r="A229" s="73"/>
      <c r="B229" s="73"/>
      <c r="C229" s="73"/>
      <c r="D229" s="73"/>
      <c r="E229" s="73"/>
      <c r="F229" s="73"/>
      <c r="G229" s="591"/>
      <c r="H229" s="988"/>
      <c r="I229" s="73"/>
      <c r="J229" s="73"/>
      <c r="K229" s="74"/>
      <c r="L229" s="74"/>
      <c r="M229" s="989"/>
      <c r="N229" s="74"/>
      <c r="O229" s="1860"/>
      <c r="P229" s="73"/>
      <c r="Q229" s="73"/>
      <c r="R229" s="73"/>
      <c r="S229" s="73"/>
      <c r="T229" s="73"/>
      <c r="U229" s="73"/>
      <c r="V229" s="73"/>
      <c r="W229" s="73"/>
      <c r="X229" s="73"/>
      <c r="Y229" s="73"/>
      <c r="Z229" s="73"/>
    </row>
    <row r="230" spans="1:26" ht="15.75" customHeight="1">
      <c r="A230" s="73"/>
      <c r="B230" s="73"/>
      <c r="C230" s="73"/>
      <c r="D230" s="73"/>
      <c r="E230" s="73"/>
      <c r="F230" s="73"/>
      <c r="G230" s="591"/>
      <c r="H230" s="988"/>
      <c r="I230" s="73"/>
      <c r="J230" s="73"/>
      <c r="K230" s="74"/>
      <c r="L230" s="74"/>
      <c r="M230" s="989"/>
      <c r="N230" s="74"/>
      <c r="O230" s="1860"/>
      <c r="P230" s="73"/>
      <c r="Q230" s="73"/>
      <c r="R230" s="73"/>
      <c r="S230" s="73"/>
      <c r="T230" s="73"/>
      <c r="U230" s="73"/>
      <c r="V230" s="73"/>
      <c r="W230" s="73"/>
      <c r="X230" s="73"/>
      <c r="Y230" s="73"/>
      <c r="Z230" s="73"/>
    </row>
    <row r="231" spans="1:26" ht="15.75" customHeight="1">
      <c r="A231" s="73"/>
      <c r="B231" s="73"/>
      <c r="C231" s="73"/>
      <c r="D231" s="73"/>
      <c r="E231" s="73"/>
      <c r="F231" s="73"/>
      <c r="G231" s="591"/>
      <c r="H231" s="988"/>
      <c r="I231" s="73"/>
      <c r="J231" s="73"/>
      <c r="K231" s="74"/>
      <c r="L231" s="74"/>
      <c r="M231" s="989"/>
      <c r="N231" s="74"/>
      <c r="O231" s="1860"/>
      <c r="P231" s="73"/>
      <c r="Q231" s="73"/>
      <c r="R231" s="73"/>
      <c r="S231" s="73"/>
      <c r="T231" s="73"/>
      <c r="U231" s="73"/>
      <c r="V231" s="73"/>
      <c r="W231" s="73"/>
      <c r="X231" s="73"/>
      <c r="Y231" s="73"/>
      <c r="Z231" s="73"/>
    </row>
    <row r="232" spans="1:26" ht="15.75" customHeight="1">
      <c r="A232" s="73"/>
      <c r="B232" s="73"/>
      <c r="C232" s="73"/>
      <c r="D232" s="73"/>
      <c r="E232" s="73"/>
      <c r="F232" s="73"/>
      <c r="G232" s="591"/>
      <c r="H232" s="988"/>
      <c r="I232" s="73"/>
      <c r="J232" s="73"/>
      <c r="K232" s="74"/>
      <c r="L232" s="74"/>
      <c r="M232" s="989"/>
      <c r="N232" s="74"/>
      <c r="O232" s="1860"/>
      <c r="P232" s="73"/>
      <c r="Q232" s="73"/>
      <c r="R232" s="73"/>
      <c r="S232" s="73"/>
      <c r="T232" s="73"/>
      <c r="U232" s="73"/>
      <c r="V232" s="73"/>
      <c r="W232" s="73"/>
      <c r="X232" s="73"/>
      <c r="Y232" s="73"/>
      <c r="Z232" s="73"/>
    </row>
    <row r="233" spans="1:26" ht="15.75" customHeight="1">
      <c r="A233" s="73"/>
      <c r="B233" s="73"/>
      <c r="C233" s="73"/>
      <c r="D233" s="73"/>
      <c r="E233" s="73"/>
      <c r="F233" s="73"/>
      <c r="G233" s="591"/>
      <c r="H233" s="988"/>
      <c r="I233" s="73"/>
      <c r="J233" s="73"/>
      <c r="K233" s="74"/>
      <c r="L233" s="74"/>
      <c r="M233" s="989"/>
      <c r="N233" s="74"/>
      <c r="O233" s="1860"/>
      <c r="P233" s="73"/>
      <c r="Q233" s="73"/>
      <c r="R233" s="73"/>
      <c r="S233" s="73"/>
      <c r="T233" s="73"/>
      <c r="U233" s="73"/>
      <c r="V233" s="73"/>
      <c r="W233" s="73"/>
      <c r="X233" s="73"/>
      <c r="Y233" s="73"/>
      <c r="Z233" s="73"/>
    </row>
    <row r="234" spans="1:26" ht="15.75" customHeight="1">
      <c r="A234" s="73"/>
      <c r="B234" s="73"/>
      <c r="C234" s="73"/>
      <c r="D234" s="73"/>
      <c r="E234" s="73"/>
      <c r="F234" s="73"/>
      <c r="G234" s="591"/>
      <c r="H234" s="988"/>
      <c r="I234" s="73"/>
      <c r="J234" s="73"/>
      <c r="K234" s="74"/>
      <c r="L234" s="74"/>
      <c r="M234" s="989"/>
      <c r="N234" s="74"/>
      <c r="O234" s="1860"/>
      <c r="P234" s="73"/>
      <c r="Q234" s="73"/>
      <c r="R234" s="73"/>
      <c r="S234" s="73"/>
      <c r="T234" s="73"/>
      <c r="U234" s="73"/>
      <c r="V234" s="73"/>
      <c r="W234" s="73"/>
      <c r="X234" s="73"/>
      <c r="Y234" s="73"/>
      <c r="Z234" s="73"/>
    </row>
    <row r="235" spans="1:26" ht="15.75" customHeight="1">
      <c r="A235" s="73"/>
      <c r="B235" s="73"/>
      <c r="C235" s="73"/>
      <c r="D235" s="73"/>
      <c r="E235" s="73"/>
      <c r="F235" s="73"/>
      <c r="G235" s="591"/>
      <c r="H235" s="988"/>
      <c r="I235" s="73"/>
      <c r="J235" s="73"/>
      <c r="K235" s="74"/>
      <c r="L235" s="74"/>
      <c r="M235" s="989"/>
      <c r="N235" s="74"/>
      <c r="O235" s="1860"/>
      <c r="P235" s="73"/>
      <c r="Q235" s="73"/>
      <c r="R235" s="73"/>
      <c r="S235" s="73"/>
      <c r="T235" s="73"/>
      <c r="U235" s="73"/>
      <c r="V235" s="73"/>
      <c r="W235" s="73"/>
      <c r="X235" s="73"/>
      <c r="Y235" s="73"/>
      <c r="Z235" s="73"/>
    </row>
    <row r="236" spans="1:26" ht="15.75" customHeight="1">
      <c r="A236" s="73"/>
      <c r="B236" s="73"/>
      <c r="C236" s="73"/>
      <c r="D236" s="73"/>
      <c r="E236" s="73"/>
      <c r="F236" s="73"/>
      <c r="G236" s="591"/>
      <c r="H236" s="988"/>
      <c r="I236" s="73"/>
      <c r="J236" s="73"/>
      <c r="K236" s="74"/>
      <c r="L236" s="74"/>
      <c r="M236" s="989"/>
      <c r="N236" s="74"/>
      <c r="O236" s="1860"/>
      <c r="P236" s="73"/>
      <c r="Q236" s="73"/>
      <c r="R236" s="73"/>
      <c r="S236" s="73"/>
      <c r="T236" s="73"/>
      <c r="U236" s="73"/>
      <c r="V236" s="73"/>
      <c r="W236" s="73"/>
      <c r="X236" s="73"/>
      <c r="Y236" s="73"/>
      <c r="Z236" s="73"/>
    </row>
    <row r="237" spans="1:26" ht="15.75" customHeight="1">
      <c r="A237" s="73"/>
      <c r="B237" s="73"/>
      <c r="C237" s="73"/>
      <c r="D237" s="73"/>
      <c r="E237" s="73"/>
      <c r="F237" s="73"/>
      <c r="G237" s="591"/>
      <c r="H237" s="988"/>
      <c r="I237" s="73"/>
      <c r="J237" s="73"/>
      <c r="K237" s="74"/>
      <c r="L237" s="74"/>
      <c r="M237" s="989"/>
      <c r="N237" s="74"/>
      <c r="O237" s="1860"/>
      <c r="P237" s="73"/>
      <c r="Q237" s="73"/>
      <c r="R237" s="73"/>
      <c r="S237" s="73"/>
      <c r="T237" s="73"/>
      <c r="U237" s="73"/>
      <c r="V237" s="73"/>
      <c r="W237" s="73"/>
      <c r="X237" s="73"/>
      <c r="Y237" s="73"/>
      <c r="Z237" s="73"/>
    </row>
    <row r="238" spans="1:26" ht="15.75" customHeight="1">
      <c r="A238" s="73"/>
      <c r="B238" s="73"/>
      <c r="C238" s="73"/>
      <c r="D238" s="73"/>
      <c r="E238" s="73"/>
      <c r="F238" s="73"/>
      <c r="G238" s="591"/>
      <c r="H238" s="988"/>
      <c r="I238" s="73"/>
      <c r="J238" s="73"/>
      <c r="K238" s="74"/>
      <c r="L238" s="74"/>
      <c r="M238" s="989"/>
      <c r="N238" s="74"/>
      <c r="O238" s="1860"/>
      <c r="P238" s="73"/>
      <c r="Q238" s="73"/>
      <c r="R238" s="73"/>
      <c r="S238" s="73"/>
      <c r="T238" s="73"/>
      <c r="U238" s="73"/>
      <c r="V238" s="73"/>
      <c r="W238" s="73"/>
      <c r="X238" s="73"/>
      <c r="Y238" s="73"/>
      <c r="Z238" s="73"/>
    </row>
    <row r="239" spans="1:26" ht="15.75" customHeight="1">
      <c r="A239" s="73"/>
      <c r="B239" s="73"/>
      <c r="C239" s="73"/>
      <c r="D239" s="73"/>
      <c r="E239" s="73"/>
      <c r="F239" s="73"/>
      <c r="G239" s="591"/>
      <c r="H239" s="988"/>
      <c r="I239" s="73"/>
      <c r="J239" s="73"/>
      <c r="K239" s="74"/>
      <c r="L239" s="74"/>
      <c r="M239" s="989"/>
      <c r="N239" s="74"/>
      <c r="O239" s="1860"/>
      <c r="P239" s="73"/>
      <c r="Q239" s="73"/>
      <c r="R239" s="73"/>
      <c r="S239" s="73"/>
      <c r="T239" s="73"/>
      <c r="U239" s="73"/>
      <c r="V239" s="73"/>
      <c r="W239" s="73"/>
      <c r="X239" s="73"/>
      <c r="Y239" s="73"/>
      <c r="Z239" s="73"/>
    </row>
    <row r="240" spans="1:26" ht="15.75" customHeight="1">
      <c r="A240" s="73"/>
      <c r="B240" s="73"/>
      <c r="C240" s="73"/>
      <c r="D240" s="73"/>
      <c r="E240" s="73"/>
      <c r="F240" s="73"/>
      <c r="G240" s="591"/>
      <c r="H240" s="988"/>
      <c r="I240" s="73"/>
      <c r="J240" s="73"/>
      <c r="K240" s="74"/>
      <c r="L240" s="74"/>
      <c r="M240" s="989"/>
      <c r="N240" s="74"/>
      <c r="O240" s="1860"/>
      <c r="P240" s="73"/>
      <c r="Q240" s="73"/>
      <c r="R240" s="73"/>
      <c r="S240" s="73"/>
      <c r="T240" s="73"/>
      <c r="U240" s="73"/>
      <c r="V240" s="73"/>
      <c r="W240" s="73"/>
      <c r="X240" s="73"/>
      <c r="Y240" s="73"/>
      <c r="Z240" s="73"/>
    </row>
    <row r="241" spans="1:26" ht="15.75" customHeight="1">
      <c r="A241" s="73"/>
      <c r="B241" s="73"/>
      <c r="C241" s="73"/>
      <c r="D241" s="73"/>
      <c r="E241" s="73"/>
      <c r="F241" s="73"/>
      <c r="G241" s="591"/>
      <c r="H241" s="988"/>
      <c r="I241" s="73"/>
      <c r="J241" s="73"/>
      <c r="K241" s="74"/>
      <c r="L241" s="74"/>
      <c r="M241" s="989"/>
      <c r="N241" s="74"/>
      <c r="O241" s="1860"/>
      <c r="P241" s="73"/>
      <c r="Q241" s="73"/>
      <c r="R241" s="73"/>
      <c r="S241" s="73"/>
      <c r="T241" s="73"/>
      <c r="U241" s="73"/>
      <c r="V241" s="73"/>
      <c r="W241" s="73"/>
      <c r="X241" s="73"/>
      <c r="Y241" s="73"/>
      <c r="Z241" s="73"/>
    </row>
    <row r="242" spans="1:26" ht="15.75" customHeight="1">
      <c r="A242" s="73"/>
      <c r="B242" s="73"/>
      <c r="C242" s="73"/>
      <c r="D242" s="73"/>
      <c r="E242" s="73"/>
      <c r="F242" s="73"/>
      <c r="G242" s="591"/>
      <c r="H242" s="988"/>
      <c r="I242" s="73"/>
      <c r="J242" s="73"/>
      <c r="K242" s="74"/>
      <c r="L242" s="74"/>
      <c r="M242" s="989"/>
      <c r="N242" s="74"/>
      <c r="O242" s="1860"/>
      <c r="P242" s="73"/>
      <c r="Q242" s="73"/>
      <c r="R242" s="73"/>
      <c r="S242" s="73"/>
      <c r="T242" s="73"/>
      <c r="U242" s="73"/>
      <c r="V242" s="73"/>
      <c r="W242" s="73"/>
      <c r="X242" s="73"/>
      <c r="Y242" s="73"/>
      <c r="Z242" s="73"/>
    </row>
    <row r="243" spans="1:26" ht="15.75" customHeight="1">
      <c r="A243" s="73"/>
      <c r="B243" s="73"/>
      <c r="C243" s="73"/>
      <c r="D243" s="73"/>
      <c r="E243" s="73"/>
      <c r="F243" s="73"/>
      <c r="G243" s="591"/>
      <c r="H243" s="988"/>
      <c r="I243" s="73"/>
      <c r="J243" s="73"/>
      <c r="K243" s="74"/>
      <c r="L243" s="74"/>
      <c r="M243" s="989"/>
      <c r="N243" s="74"/>
      <c r="O243" s="1860"/>
      <c r="P243" s="73"/>
      <c r="Q243" s="73"/>
      <c r="R243" s="73"/>
      <c r="S243" s="73"/>
      <c r="T243" s="73"/>
      <c r="U243" s="73"/>
      <c r="V243" s="73"/>
      <c r="W243" s="73"/>
      <c r="X243" s="73"/>
      <c r="Y243" s="73"/>
      <c r="Z243" s="73"/>
    </row>
    <row r="244" spans="1:26" ht="15.75" customHeight="1">
      <c r="A244" s="73"/>
      <c r="B244" s="73"/>
      <c r="C244" s="73"/>
      <c r="D244" s="73"/>
      <c r="E244" s="73"/>
      <c r="F244" s="73"/>
      <c r="G244" s="591"/>
      <c r="H244" s="988"/>
      <c r="I244" s="73"/>
      <c r="J244" s="73"/>
      <c r="K244" s="74"/>
      <c r="L244" s="74"/>
      <c r="M244" s="989"/>
      <c r="N244" s="74"/>
      <c r="O244" s="1860"/>
      <c r="P244" s="73"/>
      <c r="Q244" s="73"/>
      <c r="R244" s="73"/>
      <c r="S244" s="73"/>
      <c r="T244" s="73"/>
      <c r="U244" s="73"/>
      <c r="V244" s="73"/>
      <c r="W244" s="73"/>
      <c r="X244" s="73"/>
      <c r="Y244" s="73"/>
      <c r="Z244" s="73"/>
    </row>
    <row r="245" spans="1:26" ht="15.75" customHeight="1">
      <c r="A245" s="73"/>
      <c r="B245" s="73"/>
      <c r="C245" s="73"/>
      <c r="D245" s="73"/>
      <c r="E245" s="73"/>
      <c r="F245" s="73"/>
      <c r="G245" s="591"/>
      <c r="H245" s="988"/>
      <c r="I245" s="73"/>
      <c r="J245" s="73"/>
      <c r="K245" s="74"/>
      <c r="L245" s="74"/>
      <c r="M245" s="989"/>
      <c r="N245" s="74"/>
      <c r="O245" s="1860"/>
      <c r="P245" s="73"/>
      <c r="Q245" s="73"/>
      <c r="R245" s="73"/>
      <c r="S245" s="73"/>
      <c r="T245" s="73"/>
      <c r="U245" s="73"/>
      <c r="V245" s="73"/>
      <c r="W245" s="73"/>
      <c r="X245" s="73"/>
      <c r="Y245" s="73"/>
      <c r="Z245" s="73"/>
    </row>
    <row r="246" spans="1:26" ht="15.75" customHeight="1">
      <c r="A246" s="73"/>
      <c r="B246" s="73"/>
      <c r="C246" s="73"/>
      <c r="D246" s="73"/>
      <c r="E246" s="73"/>
      <c r="F246" s="73"/>
      <c r="G246" s="591"/>
      <c r="H246" s="988"/>
      <c r="I246" s="73"/>
      <c r="J246" s="73"/>
      <c r="K246" s="74"/>
      <c r="L246" s="74"/>
      <c r="M246" s="989"/>
      <c r="N246" s="74"/>
      <c r="O246" s="1860"/>
      <c r="P246" s="73"/>
      <c r="Q246" s="73"/>
      <c r="R246" s="73"/>
      <c r="S246" s="73"/>
      <c r="T246" s="73"/>
      <c r="U246" s="73"/>
      <c r="V246" s="73"/>
      <c r="W246" s="73"/>
      <c r="X246" s="73"/>
      <c r="Y246" s="73"/>
      <c r="Z246" s="73"/>
    </row>
    <row r="247" spans="1:26" ht="15.75" customHeight="1">
      <c r="A247" s="73"/>
      <c r="B247" s="73"/>
      <c r="C247" s="73"/>
      <c r="D247" s="73"/>
      <c r="E247" s="73"/>
      <c r="F247" s="73"/>
      <c r="G247" s="591"/>
      <c r="H247" s="988"/>
      <c r="I247" s="73"/>
      <c r="J247" s="73"/>
      <c r="K247" s="74"/>
      <c r="L247" s="74"/>
      <c r="M247" s="989"/>
      <c r="N247" s="74"/>
      <c r="O247" s="1860"/>
      <c r="P247" s="73"/>
      <c r="Q247" s="73"/>
      <c r="R247" s="73"/>
      <c r="S247" s="73"/>
      <c r="T247" s="73"/>
      <c r="U247" s="73"/>
      <c r="V247" s="73"/>
      <c r="W247" s="73"/>
      <c r="X247" s="73"/>
      <c r="Y247" s="73"/>
      <c r="Z247" s="73"/>
    </row>
    <row r="248" spans="1:26" ht="15.75" customHeight="1">
      <c r="A248" s="73"/>
      <c r="B248" s="73"/>
      <c r="C248" s="73"/>
      <c r="D248" s="73"/>
      <c r="E248" s="73"/>
      <c r="F248" s="73"/>
      <c r="G248" s="591"/>
      <c r="H248" s="988"/>
      <c r="I248" s="73"/>
      <c r="J248" s="73"/>
      <c r="K248" s="74"/>
      <c r="L248" s="74"/>
      <c r="M248" s="989"/>
      <c r="N248" s="74"/>
      <c r="O248" s="1860"/>
      <c r="P248" s="73"/>
      <c r="Q248" s="73"/>
      <c r="R248" s="73"/>
      <c r="S248" s="73"/>
      <c r="T248" s="73"/>
      <c r="U248" s="73"/>
      <c r="V248" s="73"/>
      <c r="W248" s="73"/>
      <c r="X248" s="73"/>
      <c r="Y248" s="73"/>
      <c r="Z248" s="73"/>
    </row>
    <row r="249" spans="1:26" ht="15.75" customHeight="1">
      <c r="A249" s="73"/>
      <c r="B249" s="73"/>
      <c r="C249" s="73"/>
      <c r="D249" s="73"/>
      <c r="E249" s="73"/>
      <c r="F249" s="73"/>
      <c r="G249" s="591"/>
      <c r="H249" s="988"/>
      <c r="I249" s="73"/>
      <c r="J249" s="73"/>
      <c r="K249" s="74"/>
      <c r="L249" s="74"/>
      <c r="M249" s="989"/>
      <c r="N249" s="74"/>
      <c r="O249" s="1860"/>
      <c r="P249" s="73"/>
      <c r="Q249" s="73"/>
      <c r="R249" s="73"/>
      <c r="S249" s="73"/>
      <c r="T249" s="73"/>
      <c r="U249" s="73"/>
      <c r="V249" s="73"/>
      <c r="W249" s="73"/>
      <c r="X249" s="73"/>
      <c r="Y249" s="73"/>
      <c r="Z249" s="73"/>
    </row>
    <row r="250" spans="1:26" ht="15.75" customHeight="1">
      <c r="A250" s="73"/>
      <c r="B250" s="73"/>
      <c r="C250" s="73"/>
      <c r="D250" s="73"/>
      <c r="E250" s="73"/>
      <c r="F250" s="73"/>
      <c r="G250" s="591"/>
      <c r="H250" s="988"/>
      <c r="I250" s="73"/>
      <c r="J250" s="73"/>
      <c r="K250" s="74"/>
      <c r="L250" s="74"/>
      <c r="M250" s="989"/>
      <c r="N250" s="74"/>
      <c r="O250" s="1860"/>
      <c r="P250" s="73"/>
      <c r="Q250" s="73"/>
      <c r="R250" s="73"/>
      <c r="S250" s="73"/>
      <c r="T250" s="73"/>
      <c r="U250" s="73"/>
      <c r="V250" s="73"/>
      <c r="W250" s="73"/>
      <c r="X250" s="73"/>
      <c r="Y250" s="73"/>
      <c r="Z250" s="73"/>
    </row>
    <row r="251" spans="1:26" ht="15.75" customHeight="1">
      <c r="A251" s="73"/>
      <c r="B251" s="73"/>
      <c r="C251" s="73"/>
      <c r="D251" s="73"/>
      <c r="E251" s="73"/>
      <c r="F251" s="73"/>
      <c r="G251" s="591"/>
      <c r="H251" s="988"/>
      <c r="I251" s="73"/>
      <c r="J251" s="73"/>
      <c r="K251" s="74"/>
      <c r="L251" s="74"/>
      <c r="M251" s="989"/>
      <c r="N251" s="74"/>
      <c r="O251" s="1860"/>
      <c r="P251" s="73"/>
      <c r="Q251" s="73"/>
      <c r="R251" s="73"/>
      <c r="S251" s="73"/>
      <c r="T251" s="73"/>
      <c r="U251" s="73"/>
      <c r="V251" s="73"/>
      <c r="W251" s="73"/>
      <c r="X251" s="73"/>
      <c r="Y251" s="73"/>
      <c r="Z251" s="73"/>
    </row>
    <row r="252" spans="1:26" ht="15.75" customHeight="1">
      <c r="A252" s="73"/>
      <c r="B252" s="73"/>
      <c r="C252" s="73"/>
      <c r="D252" s="73"/>
      <c r="E252" s="73"/>
      <c r="F252" s="73"/>
      <c r="G252" s="591"/>
      <c r="H252" s="988"/>
      <c r="I252" s="73"/>
      <c r="J252" s="73"/>
      <c r="K252" s="74"/>
      <c r="L252" s="74"/>
      <c r="M252" s="989"/>
      <c r="N252" s="74"/>
      <c r="O252" s="1860"/>
      <c r="P252" s="73"/>
      <c r="Q252" s="73"/>
      <c r="R252" s="73"/>
      <c r="S252" s="73"/>
      <c r="T252" s="73"/>
      <c r="U252" s="73"/>
      <c r="V252" s="73"/>
      <c r="W252" s="73"/>
      <c r="X252" s="73"/>
      <c r="Y252" s="73"/>
      <c r="Z252" s="73"/>
    </row>
    <row r="253" spans="1:26" ht="15.75" customHeight="1">
      <c r="A253" s="73"/>
      <c r="B253" s="73"/>
      <c r="C253" s="73"/>
      <c r="D253" s="73"/>
      <c r="E253" s="73"/>
      <c r="F253" s="73"/>
      <c r="G253" s="591"/>
      <c r="H253" s="988"/>
      <c r="I253" s="73"/>
      <c r="J253" s="73"/>
      <c r="K253" s="74"/>
      <c r="L253" s="74"/>
      <c r="M253" s="989"/>
      <c r="N253" s="74"/>
      <c r="O253" s="1860"/>
      <c r="P253" s="73"/>
      <c r="Q253" s="73"/>
      <c r="R253" s="73"/>
      <c r="S253" s="73"/>
      <c r="T253" s="73"/>
      <c r="U253" s="73"/>
      <c r="V253" s="73"/>
      <c r="W253" s="73"/>
      <c r="X253" s="73"/>
      <c r="Y253" s="73"/>
      <c r="Z253" s="73"/>
    </row>
    <row r="254" spans="1:26" ht="15.75" customHeight="1">
      <c r="A254" s="73"/>
      <c r="B254" s="73"/>
      <c r="C254" s="73"/>
      <c r="D254" s="73"/>
      <c r="E254" s="73"/>
      <c r="F254" s="73"/>
      <c r="G254" s="591"/>
      <c r="H254" s="988"/>
      <c r="I254" s="73"/>
      <c r="J254" s="73"/>
      <c r="K254" s="74"/>
      <c r="L254" s="74"/>
      <c r="M254" s="989"/>
      <c r="N254" s="74"/>
      <c r="O254" s="1860"/>
      <c r="P254" s="73"/>
      <c r="Q254" s="73"/>
      <c r="R254" s="73"/>
      <c r="S254" s="73"/>
      <c r="T254" s="73"/>
      <c r="U254" s="73"/>
      <c r="V254" s="73"/>
      <c r="W254" s="73"/>
      <c r="X254" s="73"/>
      <c r="Y254" s="73"/>
      <c r="Z254" s="73"/>
    </row>
    <row r="255" spans="1:26" ht="15.75" customHeight="1">
      <c r="A255" s="73"/>
      <c r="B255" s="73"/>
      <c r="C255" s="73"/>
      <c r="D255" s="73"/>
      <c r="E255" s="73"/>
      <c r="F255" s="73"/>
      <c r="G255" s="591"/>
      <c r="H255" s="988"/>
      <c r="I255" s="73"/>
      <c r="J255" s="73"/>
      <c r="K255" s="74"/>
      <c r="L255" s="74"/>
      <c r="M255" s="989"/>
      <c r="N255" s="74"/>
      <c r="O255" s="1860"/>
      <c r="P255" s="73"/>
      <c r="Q255" s="73"/>
      <c r="R255" s="73"/>
      <c r="S255" s="73"/>
      <c r="T255" s="73"/>
      <c r="U255" s="73"/>
      <c r="V255" s="73"/>
      <c r="W255" s="73"/>
      <c r="X255" s="73"/>
      <c r="Y255" s="73"/>
      <c r="Z255" s="73"/>
    </row>
    <row r="256" spans="1:26" ht="15.75" customHeight="1">
      <c r="A256" s="73"/>
      <c r="B256" s="73"/>
      <c r="C256" s="73"/>
      <c r="D256" s="73"/>
      <c r="E256" s="73"/>
      <c r="F256" s="73"/>
      <c r="G256" s="591"/>
      <c r="H256" s="988"/>
      <c r="I256" s="73"/>
      <c r="J256" s="73"/>
      <c r="K256" s="74"/>
      <c r="L256" s="74"/>
      <c r="M256" s="989"/>
      <c r="N256" s="74"/>
      <c r="O256" s="1860"/>
      <c r="P256" s="73"/>
      <c r="Q256" s="73"/>
      <c r="R256" s="73"/>
      <c r="S256" s="73"/>
      <c r="T256" s="73"/>
      <c r="U256" s="73"/>
      <c r="V256" s="73"/>
      <c r="W256" s="73"/>
      <c r="X256" s="73"/>
      <c r="Y256" s="73"/>
      <c r="Z256" s="73"/>
    </row>
    <row r="257" spans="1:26" ht="15.75" customHeight="1">
      <c r="A257" s="73"/>
      <c r="B257" s="73"/>
      <c r="C257" s="73"/>
      <c r="D257" s="73"/>
      <c r="E257" s="73"/>
      <c r="F257" s="73"/>
      <c r="G257" s="591"/>
      <c r="H257" s="988"/>
      <c r="I257" s="73"/>
      <c r="J257" s="73"/>
      <c r="K257" s="74"/>
      <c r="L257" s="74"/>
      <c r="M257" s="989"/>
      <c r="N257" s="74"/>
      <c r="O257" s="1860"/>
      <c r="P257" s="73"/>
      <c r="Q257" s="73"/>
      <c r="R257" s="73"/>
      <c r="S257" s="73"/>
      <c r="T257" s="73"/>
      <c r="U257" s="73"/>
      <c r="V257" s="73"/>
      <c r="W257" s="73"/>
      <c r="X257" s="73"/>
      <c r="Y257" s="73"/>
      <c r="Z257" s="73"/>
    </row>
    <row r="258" spans="1:26" ht="15.75" customHeight="1">
      <c r="A258" s="73"/>
      <c r="B258" s="73"/>
      <c r="C258" s="73"/>
      <c r="D258" s="73"/>
      <c r="E258" s="73"/>
      <c r="F258" s="73"/>
      <c r="G258" s="591"/>
      <c r="H258" s="988"/>
      <c r="I258" s="73"/>
      <c r="J258" s="73"/>
      <c r="K258" s="74"/>
      <c r="L258" s="74"/>
      <c r="M258" s="989"/>
      <c r="N258" s="74"/>
      <c r="O258" s="1860"/>
      <c r="P258" s="73"/>
      <c r="Q258" s="73"/>
      <c r="R258" s="73"/>
      <c r="S258" s="73"/>
      <c r="T258" s="73"/>
      <c r="U258" s="73"/>
      <c r="V258" s="73"/>
      <c r="W258" s="73"/>
      <c r="X258" s="73"/>
      <c r="Y258" s="73"/>
      <c r="Z258" s="73"/>
    </row>
    <row r="259" spans="1:26" ht="15.75" customHeight="1">
      <c r="A259" s="73"/>
      <c r="B259" s="73"/>
      <c r="C259" s="73"/>
      <c r="D259" s="73"/>
      <c r="E259" s="73"/>
      <c r="F259" s="73"/>
      <c r="G259" s="591"/>
      <c r="H259" s="988"/>
      <c r="I259" s="73"/>
      <c r="J259" s="73"/>
      <c r="K259" s="74"/>
      <c r="L259" s="74"/>
      <c r="M259" s="989"/>
      <c r="N259" s="74"/>
      <c r="O259" s="1860"/>
      <c r="P259" s="73"/>
      <c r="Q259" s="73"/>
      <c r="R259" s="73"/>
      <c r="S259" s="73"/>
      <c r="T259" s="73"/>
      <c r="U259" s="73"/>
      <c r="V259" s="73"/>
      <c r="W259" s="73"/>
      <c r="X259" s="73"/>
      <c r="Y259" s="73"/>
      <c r="Z259" s="73"/>
    </row>
    <row r="260" spans="1:26" ht="15.75" customHeight="1">
      <c r="A260" s="73"/>
      <c r="B260" s="73"/>
      <c r="C260" s="73"/>
      <c r="D260" s="73"/>
      <c r="E260" s="73"/>
      <c r="F260" s="73"/>
      <c r="G260" s="591"/>
      <c r="H260" s="988"/>
      <c r="I260" s="73"/>
      <c r="J260" s="73"/>
      <c r="K260" s="74"/>
      <c r="L260" s="74"/>
      <c r="M260" s="989"/>
      <c r="N260" s="74"/>
      <c r="O260" s="1860"/>
      <c r="P260" s="73"/>
      <c r="Q260" s="73"/>
      <c r="R260" s="73"/>
      <c r="S260" s="73"/>
      <c r="T260" s="73"/>
      <c r="U260" s="73"/>
      <c r="V260" s="73"/>
      <c r="W260" s="73"/>
      <c r="X260" s="73"/>
      <c r="Y260" s="73"/>
      <c r="Z260" s="73"/>
    </row>
    <row r="261" spans="1:26" ht="15.75" customHeight="1">
      <c r="A261" s="73"/>
      <c r="B261" s="73"/>
      <c r="C261" s="73"/>
      <c r="D261" s="73"/>
      <c r="E261" s="73"/>
      <c r="F261" s="73"/>
      <c r="G261" s="591"/>
      <c r="H261" s="988"/>
      <c r="I261" s="73"/>
      <c r="J261" s="73"/>
      <c r="K261" s="74"/>
      <c r="L261" s="74"/>
      <c r="M261" s="989"/>
      <c r="N261" s="74"/>
      <c r="O261" s="1860"/>
      <c r="P261" s="73"/>
      <c r="Q261" s="73"/>
      <c r="R261" s="73"/>
      <c r="S261" s="73"/>
      <c r="T261" s="73"/>
      <c r="U261" s="73"/>
      <c r="V261" s="73"/>
      <c r="W261" s="73"/>
      <c r="X261" s="73"/>
      <c r="Y261" s="73"/>
      <c r="Z261" s="73"/>
    </row>
    <row r="262" spans="1:26" ht="15.75" customHeight="1">
      <c r="A262" s="73"/>
      <c r="B262" s="73"/>
      <c r="C262" s="73"/>
      <c r="D262" s="73"/>
      <c r="E262" s="73"/>
      <c r="F262" s="73"/>
      <c r="G262" s="591"/>
      <c r="H262" s="988"/>
      <c r="I262" s="73"/>
      <c r="J262" s="73"/>
      <c r="K262" s="74"/>
      <c r="L262" s="74"/>
      <c r="M262" s="989"/>
      <c r="N262" s="74"/>
      <c r="O262" s="1860"/>
      <c r="P262" s="73"/>
      <c r="Q262" s="73"/>
      <c r="R262" s="73"/>
      <c r="S262" s="73"/>
      <c r="T262" s="73"/>
      <c r="U262" s="73"/>
      <c r="V262" s="73"/>
      <c r="W262" s="73"/>
      <c r="X262" s="73"/>
      <c r="Y262" s="73"/>
      <c r="Z262" s="73"/>
    </row>
    <row r="263" spans="1:26" ht="15.75" customHeight="1">
      <c r="A263" s="73"/>
      <c r="B263" s="73"/>
      <c r="C263" s="73"/>
      <c r="D263" s="73"/>
      <c r="E263" s="73"/>
      <c r="F263" s="73"/>
      <c r="G263" s="591"/>
      <c r="H263" s="988"/>
      <c r="I263" s="73"/>
      <c r="J263" s="73"/>
      <c r="K263" s="74"/>
      <c r="L263" s="74"/>
      <c r="M263" s="989"/>
      <c r="N263" s="74"/>
      <c r="O263" s="1860"/>
      <c r="P263" s="73"/>
      <c r="Q263" s="73"/>
      <c r="R263" s="73"/>
      <c r="S263" s="73"/>
      <c r="T263" s="73"/>
      <c r="U263" s="73"/>
      <c r="V263" s="73"/>
      <c r="W263" s="73"/>
      <c r="X263" s="73"/>
      <c r="Y263" s="73"/>
      <c r="Z263" s="73"/>
    </row>
    <row r="264" spans="1:26" ht="15.75" customHeight="1">
      <c r="A264" s="73"/>
      <c r="B264" s="73"/>
      <c r="C264" s="73"/>
      <c r="D264" s="73"/>
      <c r="E264" s="73"/>
      <c r="F264" s="73"/>
      <c r="G264" s="591"/>
      <c r="H264" s="988"/>
      <c r="I264" s="73"/>
      <c r="J264" s="73"/>
      <c r="K264" s="74"/>
      <c r="L264" s="74"/>
      <c r="M264" s="989"/>
      <c r="N264" s="74"/>
      <c r="O264" s="1860"/>
      <c r="P264" s="73"/>
      <c r="Q264" s="73"/>
      <c r="R264" s="73"/>
      <c r="S264" s="73"/>
      <c r="T264" s="73"/>
      <c r="U264" s="73"/>
      <c r="V264" s="73"/>
      <c r="W264" s="73"/>
      <c r="X264" s="73"/>
      <c r="Y264" s="73"/>
      <c r="Z264" s="73"/>
    </row>
    <row r="265" spans="1:26" ht="15.75" customHeight="1">
      <c r="A265" s="73"/>
      <c r="B265" s="73"/>
      <c r="C265" s="73"/>
      <c r="D265" s="73"/>
      <c r="E265" s="73"/>
      <c r="F265" s="73"/>
      <c r="G265" s="591"/>
      <c r="H265" s="988"/>
      <c r="I265" s="73"/>
      <c r="J265" s="73"/>
      <c r="K265" s="74"/>
      <c r="L265" s="74"/>
      <c r="M265" s="989"/>
      <c r="N265" s="74"/>
      <c r="O265" s="1860"/>
      <c r="P265" s="73"/>
      <c r="Q265" s="73"/>
      <c r="R265" s="73"/>
      <c r="S265" s="73"/>
      <c r="T265" s="73"/>
      <c r="U265" s="73"/>
      <c r="V265" s="73"/>
      <c r="W265" s="73"/>
      <c r="X265" s="73"/>
      <c r="Y265" s="73"/>
      <c r="Z265" s="73"/>
    </row>
    <row r="266" spans="1:26" ht="15.75" customHeight="1">
      <c r="A266" s="73"/>
      <c r="B266" s="73"/>
      <c r="C266" s="73"/>
      <c r="D266" s="73"/>
      <c r="E266" s="73"/>
      <c r="F266" s="73"/>
      <c r="G266" s="591"/>
      <c r="H266" s="988"/>
      <c r="I266" s="73"/>
      <c r="J266" s="73"/>
      <c r="K266" s="74"/>
      <c r="L266" s="74"/>
      <c r="M266" s="989"/>
      <c r="N266" s="74"/>
      <c r="O266" s="1860"/>
      <c r="P266" s="73"/>
      <c r="Q266" s="73"/>
      <c r="R266" s="73"/>
      <c r="S266" s="73"/>
      <c r="T266" s="73"/>
      <c r="U266" s="73"/>
      <c r="V266" s="73"/>
      <c r="W266" s="73"/>
      <c r="X266" s="73"/>
      <c r="Y266" s="73"/>
      <c r="Z266" s="73"/>
    </row>
    <row r="267" spans="1:26" ht="15.75" customHeight="1">
      <c r="A267" s="73"/>
      <c r="B267" s="73"/>
      <c r="C267" s="73"/>
      <c r="D267" s="73"/>
      <c r="E267" s="73"/>
      <c r="F267" s="73"/>
      <c r="G267" s="591"/>
      <c r="H267" s="988"/>
      <c r="I267" s="73"/>
      <c r="J267" s="73"/>
      <c r="K267" s="74"/>
      <c r="L267" s="74"/>
      <c r="M267" s="989"/>
      <c r="N267" s="74"/>
      <c r="O267" s="1860"/>
      <c r="P267" s="73"/>
      <c r="Q267" s="73"/>
      <c r="R267" s="73"/>
      <c r="S267" s="73"/>
      <c r="T267" s="73"/>
      <c r="U267" s="73"/>
      <c r="V267" s="73"/>
      <c r="W267" s="73"/>
      <c r="X267" s="73"/>
      <c r="Y267" s="73"/>
      <c r="Z267" s="73"/>
    </row>
    <row r="268" spans="1:26" ht="15.75" customHeight="1">
      <c r="A268" s="73"/>
      <c r="B268" s="73"/>
      <c r="C268" s="73"/>
      <c r="D268" s="73"/>
      <c r="E268" s="73"/>
      <c r="F268" s="73"/>
      <c r="G268" s="591"/>
      <c r="H268" s="988"/>
      <c r="I268" s="73"/>
      <c r="J268" s="73"/>
      <c r="K268" s="74"/>
      <c r="L268" s="74"/>
      <c r="M268" s="989"/>
      <c r="N268" s="74"/>
      <c r="O268" s="1860"/>
      <c r="P268" s="73"/>
      <c r="Q268" s="73"/>
      <c r="R268" s="73"/>
      <c r="S268" s="73"/>
      <c r="T268" s="73"/>
      <c r="U268" s="73"/>
      <c r="V268" s="73"/>
      <c r="W268" s="73"/>
      <c r="X268" s="73"/>
      <c r="Y268" s="73"/>
      <c r="Z268" s="73"/>
    </row>
    <row r="269" spans="1:26" ht="15.75" customHeight="1">
      <c r="A269" s="73"/>
      <c r="B269" s="73"/>
      <c r="C269" s="73"/>
      <c r="D269" s="73"/>
      <c r="E269" s="73"/>
      <c r="F269" s="73"/>
      <c r="G269" s="591"/>
      <c r="H269" s="988"/>
      <c r="I269" s="73"/>
      <c r="J269" s="73"/>
      <c r="K269" s="74"/>
      <c r="L269" s="74"/>
      <c r="M269" s="989"/>
      <c r="N269" s="74"/>
      <c r="O269" s="1860"/>
      <c r="P269" s="73"/>
      <c r="Q269" s="73"/>
      <c r="R269" s="73"/>
      <c r="S269" s="73"/>
      <c r="T269" s="73"/>
      <c r="U269" s="73"/>
      <c r="V269" s="73"/>
      <c r="W269" s="73"/>
      <c r="X269" s="73"/>
      <c r="Y269" s="73"/>
      <c r="Z269" s="73"/>
    </row>
    <row r="270" spans="1:26" ht="15.75" customHeight="1">
      <c r="A270" s="73"/>
      <c r="B270" s="73"/>
      <c r="C270" s="73"/>
      <c r="D270" s="73"/>
      <c r="E270" s="73"/>
      <c r="F270" s="73"/>
      <c r="G270" s="591"/>
      <c r="H270" s="988"/>
      <c r="I270" s="73"/>
      <c r="J270" s="73"/>
      <c r="K270" s="74"/>
      <c r="L270" s="74"/>
      <c r="M270" s="989"/>
      <c r="N270" s="74"/>
      <c r="O270" s="1860"/>
      <c r="P270" s="73"/>
      <c r="Q270" s="73"/>
      <c r="R270" s="73"/>
      <c r="S270" s="73"/>
      <c r="T270" s="73"/>
      <c r="U270" s="73"/>
      <c r="V270" s="73"/>
      <c r="W270" s="73"/>
      <c r="X270" s="73"/>
      <c r="Y270" s="73"/>
      <c r="Z270" s="73"/>
    </row>
    <row r="271" spans="1:26" ht="15.75" customHeight="1">
      <c r="A271" s="73"/>
      <c r="B271" s="73"/>
      <c r="C271" s="73"/>
      <c r="D271" s="73"/>
      <c r="E271" s="73"/>
      <c r="F271" s="73"/>
      <c r="G271" s="591"/>
      <c r="H271" s="988"/>
      <c r="I271" s="73"/>
      <c r="J271" s="73"/>
      <c r="K271" s="74"/>
      <c r="L271" s="74"/>
      <c r="M271" s="989"/>
      <c r="N271" s="74"/>
      <c r="O271" s="1860"/>
      <c r="P271" s="73"/>
      <c r="Q271" s="73"/>
      <c r="R271" s="73"/>
      <c r="S271" s="73"/>
      <c r="T271" s="73"/>
      <c r="U271" s="73"/>
      <c r="V271" s="73"/>
      <c r="W271" s="73"/>
      <c r="X271" s="73"/>
      <c r="Y271" s="73"/>
      <c r="Z271" s="73"/>
    </row>
    <row r="272" spans="1:26" ht="15.75" customHeight="1">
      <c r="A272" s="73"/>
      <c r="B272" s="73"/>
      <c r="C272" s="73"/>
      <c r="D272" s="73"/>
      <c r="E272" s="73"/>
      <c r="F272" s="73"/>
      <c r="G272" s="591"/>
      <c r="H272" s="988"/>
      <c r="I272" s="73"/>
      <c r="J272" s="73"/>
      <c r="K272" s="74"/>
      <c r="L272" s="74"/>
      <c r="M272" s="989"/>
      <c r="N272" s="74"/>
      <c r="O272" s="1860"/>
      <c r="P272" s="73"/>
      <c r="Q272" s="73"/>
      <c r="R272" s="73"/>
      <c r="S272" s="73"/>
      <c r="T272" s="73"/>
      <c r="U272" s="73"/>
      <c r="V272" s="73"/>
      <c r="W272" s="73"/>
      <c r="X272" s="73"/>
      <c r="Y272" s="73"/>
      <c r="Z272" s="73"/>
    </row>
    <row r="273" spans="1:26" ht="15.75" customHeight="1">
      <c r="A273" s="73"/>
      <c r="B273" s="73"/>
      <c r="C273" s="73"/>
      <c r="D273" s="73"/>
      <c r="E273" s="73"/>
      <c r="F273" s="73"/>
      <c r="G273" s="591"/>
      <c r="H273" s="988"/>
      <c r="I273" s="73"/>
      <c r="J273" s="73"/>
      <c r="K273" s="74"/>
      <c r="L273" s="74"/>
      <c r="M273" s="989"/>
      <c r="N273" s="74"/>
      <c r="O273" s="1860"/>
      <c r="P273" s="73"/>
      <c r="Q273" s="73"/>
      <c r="R273" s="73"/>
      <c r="S273" s="73"/>
      <c r="T273" s="73"/>
      <c r="U273" s="73"/>
      <c r="V273" s="73"/>
      <c r="W273" s="73"/>
      <c r="X273" s="73"/>
      <c r="Y273" s="73"/>
      <c r="Z273" s="73"/>
    </row>
    <row r="274" spans="1:26" ht="15.75" customHeight="1">
      <c r="A274" s="73"/>
      <c r="B274" s="73"/>
      <c r="C274" s="73"/>
      <c r="D274" s="73"/>
      <c r="E274" s="73"/>
      <c r="F274" s="73"/>
      <c r="G274" s="591"/>
      <c r="H274" s="988"/>
      <c r="I274" s="73"/>
      <c r="J274" s="73"/>
      <c r="K274" s="74"/>
      <c r="L274" s="74"/>
      <c r="M274" s="989"/>
      <c r="N274" s="74"/>
      <c r="O274" s="1860"/>
      <c r="P274" s="73"/>
      <c r="Q274" s="73"/>
      <c r="R274" s="73"/>
      <c r="S274" s="73"/>
      <c r="T274" s="73"/>
      <c r="U274" s="73"/>
      <c r="V274" s="73"/>
      <c r="W274" s="73"/>
      <c r="X274" s="73"/>
      <c r="Y274" s="73"/>
      <c r="Z274" s="73"/>
    </row>
    <row r="275" spans="1:26" ht="15.75" customHeight="1">
      <c r="A275" s="73"/>
      <c r="B275" s="73"/>
      <c r="C275" s="73"/>
      <c r="D275" s="73"/>
      <c r="E275" s="73"/>
      <c r="F275" s="73"/>
      <c r="G275" s="591"/>
      <c r="H275" s="988"/>
      <c r="I275" s="73"/>
      <c r="J275" s="73"/>
      <c r="K275" s="74"/>
      <c r="L275" s="74"/>
      <c r="M275" s="989"/>
      <c r="N275" s="74"/>
      <c r="O275" s="1860"/>
      <c r="P275" s="73"/>
      <c r="Q275" s="73"/>
      <c r="R275" s="73"/>
      <c r="S275" s="73"/>
      <c r="T275" s="73"/>
      <c r="U275" s="73"/>
      <c r="V275" s="73"/>
      <c r="W275" s="73"/>
      <c r="X275" s="73"/>
      <c r="Y275" s="73"/>
      <c r="Z275" s="73"/>
    </row>
    <row r="276" spans="1:26" ht="15.75" customHeight="1">
      <c r="A276" s="73"/>
      <c r="B276" s="73"/>
      <c r="C276" s="73"/>
      <c r="D276" s="73"/>
      <c r="E276" s="73"/>
      <c r="F276" s="73"/>
      <c r="G276" s="591"/>
      <c r="H276" s="988"/>
      <c r="I276" s="73"/>
      <c r="J276" s="73"/>
      <c r="K276" s="74"/>
      <c r="L276" s="74"/>
      <c r="M276" s="989"/>
      <c r="N276" s="74"/>
      <c r="O276" s="1860"/>
      <c r="P276" s="73"/>
      <c r="Q276" s="73"/>
      <c r="R276" s="73"/>
      <c r="S276" s="73"/>
      <c r="T276" s="73"/>
      <c r="U276" s="73"/>
      <c r="V276" s="73"/>
      <c r="W276" s="73"/>
      <c r="X276" s="73"/>
      <c r="Y276" s="73"/>
      <c r="Z276" s="73"/>
    </row>
    <row r="277" spans="1:26" ht="15.75" customHeight="1">
      <c r="A277" s="73"/>
      <c r="B277" s="73"/>
      <c r="C277" s="73"/>
      <c r="D277" s="73"/>
      <c r="E277" s="73"/>
      <c r="F277" s="73"/>
      <c r="G277" s="591"/>
      <c r="H277" s="988"/>
      <c r="I277" s="73"/>
      <c r="J277" s="73"/>
      <c r="K277" s="74"/>
      <c r="L277" s="74"/>
      <c r="M277" s="989"/>
      <c r="N277" s="74"/>
      <c r="O277" s="1860"/>
      <c r="P277" s="73"/>
      <c r="Q277" s="73"/>
      <c r="R277" s="73"/>
      <c r="S277" s="73"/>
      <c r="T277" s="73"/>
      <c r="U277" s="73"/>
      <c r="V277" s="73"/>
      <c r="W277" s="73"/>
      <c r="X277" s="73"/>
      <c r="Y277" s="73"/>
      <c r="Z277" s="73"/>
    </row>
    <row r="278" spans="1:26" ht="15.75" customHeight="1">
      <c r="A278" s="73"/>
      <c r="B278" s="73"/>
      <c r="C278" s="73"/>
      <c r="D278" s="73"/>
      <c r="E278" s="73"/>
      <c r="F278" s="73"/>
      <c r="G278" s="591"/>
      <c r="H278" s="988"/>
      <c r="I278" s="73"/>
      <c r="J278" s="73"/>
      <c r="K278" s="74"/>
      <c r="L278" s="74"/>
      <c r="M278" s="989"/>
      <c r="N278" s="74"/>
      <c r="O278" s="1860"/>
      <c r="P278" s="73"/>
      <c r="Q278" s="73"/>
      <c r="R278" s="73"/>
      <c r="S278" s="73"/>
      <c r="T278" s="73"/>
      <c r="U278" s="73"/>
      <c r="V278" s="73"/>
      <c r="W278" s="73"/>
      <c r="X278" s="73"/>
      <c r="Y278" s="73"/>
      <c r="Z278" s="73"/>
    </row>
    <row r="279" spans="1:26" ht="15.75" customHeight="1">
      <c r="A279" s="73"/>
      <c r="B279" s="73"/>
      <c r="C279" s="73"/>
      <c r="D279" s="73"/>
      <c r="E279" s="73"/>
      <c r="F279" s="73"/>
      <c r="G279" s="591"/>
      <c r="H279" s="988"/>
      <c r="I279" s="73"/>
      <c r="J279" s="73"/>
      <c r="K279" s="74"/>
      <c r="L279" s="74"/>
      <c r="M279" s="989"/>
      <c r="N279" s="74"/>
      <c r="O279" s="1860"/>
      <c r="P279" s="73"/>
      <c r="Q279" s="73"/>
      <c r="R279" s="73"/>
      <c r="S279" s="73"/>
      <c r="T279" s="73"/>
      <c r="U279" s="73"/>
      <c r="V279" s="73"/>
      <c r="W279" s="73"/>
      <c r="X279" s="73"/>
      <c r="Y279" s="73"/>
      <c r="Z279" s="73"/>
    </row>
    <row r="280" spans="1:26" ht="15.75" customHeight="1">
      <c r="A280" s="73"/>
      <c r="B280" s="73"/>
      <c r="C280" s="73"/>
      <c r="D280" s="73"/>
      <c r="E280" s="73"/>
      <c r="F280" s="73"/>
      <c r="G280" s="591"/>
      <c r="H280" s="988"/>
      <c r="I280" s="73"/>
      <c r="J280" s="73"/>
      <c r="K280" s="74"/>
      <c r="L280" s="74"/>
      <c r="M280" s="989"/>
      <c r="N280" s="74"/>
      <c r="O280" s="1860"/>
      <c r="P280" s="73"/>
      <c r="Q280" s="73"/>
      <c r="R280" s="73"/>
      <c r="S280" s="73"/>
      <c r="T280" s="73"/>
      <c r="U280" s="73"/>
      <c r="V280" s="73"/>
      <c r="W280" s="73"/>
      <c r="X280" s="73"/>
      <c r="Y280" s="73"/>
      <c r="Z280" s="73"/>
    </row>
    <row r="281" spans="1:26" ht="15.75" customHeight="1">
      <c r="A281" s="73"/>
      <c r="B281" s="73"/>
      <c r="C281" s="73"/>
      <c r="D281" s="73"/>
      <c r="E281" s="73"/>
      <c r="F281" s="73"/>
      <c r="G281" s="591"/>
      <c r="H281" s="988"/>
      <c r="I281" s="73"/>
      <c r="J281" s="73"/>
      <c r="K281" s="74"/>
      <c r="L281" s="74"/>
      <c r="M281" s="989"/>
      <c r="N281" s="74"/>
      <c r="O281" s="1860"/>
      <c r="P281" s="73"/>
      <c r="Q281" s="73"/>
      <c r="R281" s="73"/>
      <c r="S281" s="73"/>
      <c r="T281" s="73"/>
      <c r="U281" s="73"/>
      <c r="V281" s="73"/>
      <c r="W281" s="73"/>
      <c r="X281" s="73"/>
      <c r="Y281" s="73"/>
      <c r="Z281" s="73"/>
    </row>
    <row r="282" spans="1:26" ht="15.75" customHeight="1">
      <c r="A282" s="73"/>
      <c r="B282" s="73"/>
      <c r="C282" s="73"/>
      <c r="D282" s="73"/>
      <c r="E282" s="73"/>
      <c r="F282" s="73"/>
      <c r="G282" s="591"/>
      <c r="H282" s="988"/>
      <c r="I282" s="73"/>
      <c r="J282" s="73"/>
      <c r="K282" s="74"/>
      <c r="L282" s="74"/>
      <c r="M282" s="989"/>
      <c r="N282" s="74"/>
      <c r="O282" s="1860"/>
      <c r="P282" s="73"/>
      <c r="Q282" s="73"/>
      <c r="R282" s="73"/>
      <c r="S282" s="73"/>
      <c r="T282" s="73"/>
      <c r="U282" s="73"/>
      <c r="V282" s="73"/>
      <c r="W282" s="73"/>
      <c r="X282" s="73"/>
      <c r="Y282" s="73"/>
      <c r="Z282" s="73"/>
    </row>
    <row r="283" spans="1:26" ht="15.75" customHeight="1">
      <c r="A283" s="73"/>
      <c r="B283" s="73"/>
      <c r="C283" s="73"/>
      <c r="D283" s="73"/>
      <c r="E283" s="73"/>
      <c r="F283" s="73"/>
      <c r="G283" s="591"/>
      <c r="H283" s="988"/>
      <c r="I283" s="73"/>
      <c r="J283" s="73"/>
      <c r="K283" s="74"/>
      <c r="L283" s="74"/>
      <c r="M283" s="989"/>
      <c r="N283" s="74"/>
      <c r="O283" s="1860"/>
      <c r="P283" s="73"/>
      <c r="Q283" s="73"/>
      <c r="R283" s="73"/>
      <c r="S283" s="73"/>
      <c r="T283" s="73"/>
      <c r="U283" s="73"/>
      <c r="V283" s="73"/>
      <c r="W283" s="73"/>
      <c r="X283" s="73"/>
      <c r="Y283" s="73"/>
      <c r="Z283" s="73"/>
    </row>
    <row r="284" spans="1:26" ht="15.75" customHeight="1">
      <c r="A284" s="73"/>
      <c r="B284" s="73"/>
      <c r="C284" s="73"/>
      <c r="D284" s="73"/>
      <c r="E284" s="73"/>
      <c r="F284" s="73"/>
      <c r="G284" s="591"/>
      <c r="H284" s="988"/>
      <c r="I284" s="73"/>
      <c r="J284" s="73"/>
      <c r="K284" s="74"/>
      <c r="L284" s="74"/>
      <c r="M284" s="989"/>
      <c r="N284" s="74"/>
      <c r="O284" s="1860"/>
      <c r="P284" s="73"/>
      <c r="Q284" s="73"/>
      <c r="R284" s="73"/>
      <c r="S284" s="73"/>
      <c r="T284" s="73"/>
      <c r="U284" s="73"/>
      <c r="V284" s="73"/>
      <c r="W284" s="73"/>
      <c r="X284" s="73"/>
      <c r="Y284" s="73"/>
      <c r="Z284" s="73"/>
    </row>
    <row r="285" spans="1:26" ht="15.75" customHeight="1">
      <c r="A285" s="73"/>
      <c r="B285" s="73"/>
      <c r="C285" s="73"/>
      <c r="D285" s="73"/>
      <c r="E285" s="73"/>
      <c r="F285" s="73"/>
      <c r="G285" s="591"/>
      <c r="H285" s="988"/>
      <c r="I285" s="73"/>
      <c r="J285" s="73"/>
      <c r="K285" s="74"/>
      <c r="L285" s="74"/>
      <c r="M285" s="989"/>
      <c r="N285" s="74"/>
      <c r="O285" s="1860"/>
      <c r="P285" s="73"/>
      <c r="Q285" s="73"/>
      <c r="R285" s="73"/>
      <c r="S285" s="73"/>
      <c r="T285" s="73"/>
      <c r="U285" s="73"/>
      <c r="V285" s="73"/>
      <c r="W285" s="73"/>
      <c r="X285" s="73"/>
      <c r="Y285" s="73"/>
      <c r="Z285" s="73"/>
    </row>
    <row r="286" spans="1:26" ht="15.75" customHeight="1">
      <c r="A286" s="73"/>
      <c r="B286" s="73"/>
      <c r="C286" s="73"/>
      <c r="D286" s="73"/>
      <c r="E286" s="73"/>
      <c r="F286" s="73"/>
      <c r="G286" s="591"/>
      <c r="H286" s="988"/>
      <c r="I286" s="73"/>
      <c r="J286" s="73"/>
      <c r="K286" s="74"/>
      <c r="L286" s="74"/>
      <c r="M286" s="989"/>
      <c r="N286" s="74"/>
      <c r="O286" s="1860"/>
      <c r="P286" s="73"/>
      <c r="Q286" s="73"/>
      <c r="R286" s="73"/>
      <c r="S286" s="73"/>
      <c r="T286" s="73"/>
      <c r="U286" s="73"/>
      <c r="V286" s="73"/>
      <c r="W286" s="73"/>
      <c r="X286" s="73"/>
      <c r="Y286" s="73"/>
      <c r="Z286" s="73"/>
    </row>
    <row r="287" spans="1:26" ht="15.75" customHeight="1">
      <c r="A287" s="73"/>
      <c r="B287" s="73"/>
      <c r="C287" s="73"/>
      <c r="D287" s="73"/>
      <c r="E287" s="73"/>
      <c r="F287" s="73"/>
      <c r="G287" s="591"/>
      <c r="H287" s="988"/>
      <c r="I287" s="73"/>
      <c r="J287" s="73"/>
      <c r="K287" s="74"/>
      <c r="L287" s="74"/>
      <c r="M287" s="989"/>
      <c r="N287" s="74"/>
      <c r="O287" s="1860"/>
      <c r="P287" s="73"/>
      <c r="Q287" s="73"/>
      <c r="R287" s="73"/>
      <c r="S287" s="73"/>
      <c r="T287" s="73"/>
      <c r="U287" s="73"/>
      <c r="V287" s="73"/>
      <c r="W287" s="73"/>
      <c r="X287" s="73"/>
      <c r="Y287" s="73"/>
      <c r="Z287" s="73"/>
    </row>
    <row r="288" spans="1:26" ht="15.75" customHeight="1">
      <c r="A288" s="73"/>
      <c r="B288" s="73"/>
      <c r="C288" s="73"/>
      <c r="D288" s="73"/>
      <c r="E288" s="73"/>
      <c r="F288" s="73"/>
      <c r="G288" s="591"/>
      <c r="H288" s="988"/>
      <c r="I288" s="73"/>
      <c r="J288" s="73"/>
      <c r="K288" s="74"/>
      <c r="L288" s="74"/>
      <c r="M288" s="989"/>
      <c r="N288" s="74"/>
      <c r="O288" s="1860"/>
      <c r="P288" s="73"/>
      <c r="Q288" s="73"/>
      <c r="R288" s="73"/>
      <c r="S288" s="73"/>
      <c r="T288" s="73"/>
      <c r="U288" s="73"/>
      <c r="V288" s="73"/>
      <c r="W288" s="73"/>
      <c r="X288" s="73"/>
      <c r="Y288" s="73"/>
      <c r="Z288" s="73"/>
    </row>
    <row r="289" spans="1:26" ht="15.75" customHeight="1">
      <c r="A289" s="73"/>
      <c r="B289" s="73"/>
      <c r="C289" s="73"/>
      <c r="D289" s="73"/>
      <c r="E289" s="73"/>
      <c r="F289" s="73"/>
      <c r="G289" s="591"/>
      <c r="H289" s="988"/>
      <c r="I289" s="73"/>
      <c r="J289" s="73"/>
      <c r="K289" s="74"/>
      <c r="L289" s="74"/>
      <c r="M289" s="989"/>
      <c r="N289" s="74"/>
      <c r="O289" s="1860"/>
      <c r="P289" s="73"/>
      <c r="Q289" s="73"/>
      <c r="R289" s="73"/>
      <c r="S289" s="73"/>
      <c r="T289" s="73"/>
      <c r="U289" s="73"/>
      <c r="V289" s="73"/>
      <c r="W289" s="73"/>
      <c r="X289" s="73"/>
      <c r="Y289" s="73"/>
      <c r="Z289" s="73"/>
    </row>
    <row r="290" spans="1:26" ht="15.75" customHeight="1">
      <c r="A290" s="73"/>
      <c r="B290" s="73"/>
      <c r="C290" s="73"/>
      <c r="D290" s="73"/>
      <c r="E290" s="73"/>
      <c r="F290" s="73"/>
      <c r="G290" s="591"/>
      <c r="H290" s="988"/>
      <c r="I290" s="73"/>
      <c r="J290" s="73"/>
      <c r="K290" s="74"/>
      <c r="L290" s="74"/>
      <c r="M290" s="989"/>
      <c r="N290" s="74"/>
      <c r="O290" s="1860"/>
      <c r="P290" s="73"/>
      <c r="Q290" s="73"/>
      <c r="R290" s="73"/>
      <c r="S290" s="73"/>
      <c r="T290" s="73"/>
      <c r="U290" s="73"/>
      <c r="V290" s="73"/>
      <c r="W290" s="73"/>
      <c r="X290" s="73"/>
      <c r="Y290" s="73"/>
      <c r="Z290" s="73"/>
    </row>
    <row r="291" spans="1:26" ht="15.75" customHeight="1">
      <c r="A291" s="73"/>
      <c r="B291" s="73"/>
      <c r="C291" s="73"/>
      <c r="D291" s="73"/>
      <c r="E291" s="73"/>
      <c r="F291" s="73"/>
      <c r="G291" s="591"/>
      <c r="H291" s="988"/>
      <c r="I291" s="73"/>
      <c r="J291" s="73"/>
      <c r="K291" s="74"/>
      <c r="L291" s="74"/>
      <c r="M291" s="989"/>
      <c r="N291" s="74"/>
      <c r="O291" s="1860"/>
      <c r="P291" s="73"/>
      <c r="Q291" s="73"/>
      <c r="R291" s="73"/>
      <c r="S291" s="73"/>
      <c r="T291" s="73"/>
      <c r="U291" s="73"/>
      <c r="V291" s="73"/>
      <c r="W291" s="73"/>
      <c r="X291" s="73"/>
      <c r="Y291" s="73"/>
      <c r="Z291" s="73"/>
    </row>
    <row r="292" spans="1:26" ht="15.75" customHeight="1">
      <c r="A292" s="73"/>
      <c r="B292" s="73"/>
      <c r="C292" s="73"/>
      <c r="D292" s="73"/>
      <c r="E292" s="73"/>
      <c r="F292" s="73"/>
      <c r="G292" s="591"/>
      <c r="H292" s="988"/>
      <c r="I292" s="73"/>
      <c r="J292" s="73"/>
      <c r="K292" s="74"/>
      <c r="L292" s="74"/>
      <c r="M292" s="989"/>
      <c r="N292" s="74"/>
      <c r="O292" s="1860"/>
      <c r="P292" s="73"/>
      <c r="Q292" s="73"/>
      <c r="R292" s="73"/>
      <c r="S292" s="73"/>
      <c r="T292" s="73"/>
      <c r="U292" s="73"/>
      <c r="V292" s="73"/>
      <c r="W292" s="73"/>
      <c r="X292" s="73"/>
      <c r="Y292" s="73"/>
      <c r="Z292" s="73"/>
    </row>
    <row r="293" spans="1:26" ht="15.75" customHeight="1">
      <c r="A293" s="73"/>
      <c r="B293" s="73"/>
      <c r="C293" s="73"/>
      <c r="D293" s="73"/>
      <c r="E293" s="73"/>
      <c r="F293" s="73"/>
      <c r="G293" s="591"/>
      <c r="H293" s="988"/>
      <c r="I293" s="73"/>
      <c r="J293" s="73"/>
      <c r="K293" s="74"/>
      <c r="L293" s="74"/>
      <c r="M293" s="989"/>
      <c r="N293" s="74"/>
      <c r="O293" s="1860"/>
      <c r="P293" s="73"/>
      <c r="Q293" s="73"/>
      <c r="R293" s="73"/>
      <c r="S293" s="73"/>
      <c r="T293" s="73"/>
      <c r="U293" s="73"/>
      <c r="V293" s="73"/>
      <c r="W293" s="73"/>
      <c r="X293" s="73"/>
      <c r="Y293" s="73"/>
      <c r="Z293" s="73"/>
    </row>
    <row r="294" spans="1:26" ht="15.75" customHeight="1">
      <c r="A294" s="73"/>
      <c r="B294" s="73"/>
      <c r="C294" s="73"/>
      <c r="D294" s="73"/>
      <c r="E294" s="73"/>
      <c r="F294" s="73"/>
      <c r="G294" s="591"/>
      <c r="H294" s="988"/>
      <c r="I294" s="73"/>
      <c r="J294" s="73"/>
      <c r="K294" s="74"/>
      <c r="L294" s="74"/>
      <c r="M294" s="989"/>
      <c r="N294" s="74"/>
      <c r="O294" s="1860"/>
      <c r="P294" s="73"/>
      <c r="Q294" s="73"/>
      <c r="R294" s="73"/>
      <c r="S294" s="73"/>
      <c r="T294" s="73"/>
      <c r="U294" s="73"/>
      <c r="V294" s="73"/>
      <c r="W294" s="73"/>
      <c r="X294" s="73"/>
      <c r="Y294" s="73"/>
      <c r="Z294" s="73"/>
    </row>
    <row r="295" spans="1:26" ht="15.75" customHeight="1">
      <c r="A295" s="73"/>
      <c r="B295" s="73"/>
      <c r="C295" s="73"/>
      <c r="D295" s="73"/>
      <c r="E295" s="73"/>
      <c r="F295" s="73"/>
      <c r="G295" s="591"/>
      <c r="H295" s="988"/>
      <c r="I295" s="73"/>
      <c r="J295" s="73"/>
      <c r="K295" s="74"/>
      <c r="L295" s="74"/>
      <c r="M295" s="989"/>
      <c r="N295" s="74"/>
      <c r="O295" s="1860"/>
      <c r="P295" s="73"/>
      <c r="Q295" s="73"/>
      <c r="R295" s="73"/>
      <c r="S295" s="73"/>
      <c r="T295" s="73"/>
      <c r="U295" s="73"/>
      <c r="V295" s="73"/>
      <c r="W295" s="73"/>
      <c r="X295" s="73"/>
      <c r="Y295" s="73"/>
      <c r="Z295" s="73"/>
    </row>
    <row r="296" spans="1:26" ht="15.75" customHeight="1">
      <c r="A296" s="73"/>
      <c r="B296" s="73"/>
      <c r="C296" s="73"/>
      <c r="D296" s="73"/>
      <c r="E296" s="73"/>
      <c r="F296" s="73"/>
      <c r="G296" s="591"/>
      <c r="H296" s="988"/>
      <c r="I296" s="73"/>
      <c r="J296" s="73"/>
      <c r="K296" s="74"/>
      <c r="L296" s="74"/>
      <c r="M296" s="989"/>
      <c r="N296" s="74"/>
      <c r="O296" s="1860"/>
      <c r="P296" s="73"/>
      <c r="Q296" s="73"/>
      <c r="R296" s="73"/>
      <c r="S296" s="73"/>
      <c r="T296" s="73"/>
      <c r="U296" s="73"/>
      <c r="V296" s="73"/>
      <c r="W296" s="73"/>
      <c r="X296" s="73"/>
      <c r="Y296" s="73"/>
      <c r="Z296" s="73"/>
    </row>
    <row r="297" spans="1:26" ht="15.75" customHeight="1">
      <c r="A297" s="73"/>
      <c r="B297" s="73"/>
      <c r="C297" s="73"/>
      <c r="D297" s="73"/>
      <c r="E297" s="73"/>
      <c r="F297" s="73"/>
      <c r="G297" s="591"/>
      <c r="H297" s="988"/>
      <c r="I297" s="73"/>
      <c r="J297" s="73"/>
      <c r="K297" s="74"/>
      <c r="L297" s="74"/>
      <c r="M297" s="989"/>
      <c r="N297" s="74"/>
      <c r="O297" s="1860"/>
      <c r="P297" s="73"/>
      <c r="Q297" s="73"/>
      <c r="R297" s="73"/>
      <c r="S297" s="73"/>
      <c r="T297" s="73"/>
      <c r="U297" s="73"/>
      <c r="V297" s="73"/>
      <c r="W297" s="73"/>
      <c r="X297" s="73"/>
      <c r="Y297" s="73"/>
      <c r="Z297" s="73"/>
    </row>
    <row r="298" spans="1:26" ht="15.75" customHeight="1">
      <c r="A298" s="73"/>
      <c r="B298" s="73"/>
      <c r="C298" s="73"/>
      <c r="D298" s="73"/>
      <c r="E298" s="73"/>
      <c r="F298" s="73"/>
      <c r="G298" s="591"/>
      <c r="H298" s="988"/>
      <c r="I298" s="73"/>
      <c r="J298" s="73"/>
      <c r="K298" s="74"/>
      <c r="L298" s="74"/>
      <c r="M298" s="989"/>
      <c r="N298" s="74"/>
      <c r="O298" s="1860"/>
      <c r="P298" s="73"/>
      <c r="Q298" s="73"/>
      <c r="R298" s="73"/>
      <c r="S298" s="73"/>
      <c r="T298" s="73"/>
      <c r="U298" s="73"/>
      <c r="V298" s="73"/>
      <c r="W298" s="73"/>
      <c r="X298" s="73"/>
      <c r="Y298" s="73"/>
      <c r="Z298" s="73"/>
    </row>
    <row r="299" spans="1:26" ht="15.75" customHeight="1">
      <c r="A299" s="73"/>
      <c r="B299" s="73"/>
      <c r="C299" s="73"/>
      <c r="D299" s="73"/>
      <c r="E299" s="73"/>
      <c r="F299" s="73"/>
      <c r="G299" s="591"/>
      <c r="H299" s="988"/>
      <c r="I299" s="73"/>
      <c r="J299" s="73"/>
      <c r="K299" s="74"/>
      <c r="L299" s="74"/>
      <c r="M299" s="989"/>
      <c r="N299" s="74"/>
      <c r="O299" s="1860"/>
      <c r="P299" s="73"/>
      <c r="Q299" s="73"/>
      <c r="R299" s="73"/>
      <c r="S299" s="73"/>
      <c r="T299" s="73"/>
      <c r="U299" s="73"/>
      <c r="V299" s="73"/>
      <c r="W299" s="73"/>
      <c r="X299" s="73"/>
      <c r="Y299" s="73"/>
      <c r="Z299" s="73"/>
    </row>
    <row r="300" spans="1:26" ht="15.75" customHeight="1">
      <c r="A300" s="73"/>
      <c r="B300" s="73"/>
      <c r="C300" s="73"/>
      <c r="D300" s="73"/>
      <c r="E300" s="73"/>
      <c r="F300" s="73"/>
      <c r="G300" s="591"/>
      <c r="H300" s="988"/>
      <c r="I300" s="73"/>
      <c r="J300" s="73"/>
      <c r="K300" s="74"/>
      <c r="L300" s="74"/>
      <c r="M300" s="989"/>
      <c r="N300" s="74"/>
      <c r="O300" s="1860"/>
      <c r="P300" s="73"/>
      <c r="Q300" s="73"/>
      <c r="R300" s="73"/>
      <c r="S300" s="73"/>
      <c r="T300" s="73"/>
      <c r="U300" s="73"/>
      <c r="V300" s="73"/>
      <c r="W300" s="73"/>
      <c r="X300" s="73"/>
      <c r="Y300" s="73"/>
      <c r="Z300" s="73"/>
    </row>
    <row r="301" spans="1:26" ht="15.75" customHeight="1">
      <c r="A301" s="73"/>
      <c r="B301" s="73"/>
      <c r="C301" s="73"/>
      <c r="D301" s="73"/>
      <c r="E301" s="73"/>
      <c r="F301" s="73"/>
      <c r="G301" s="591"/>
      <c r="H301" s="988"/>
      <c r="I301" s="73"/>
      <c r="J301" s="73"/>
      <c r="K301" s="74"/>
      <c r="L301" s="74"/>
      <c r="M301" s="989"/>
      <c r="N301" s="74"/>
      <c r="O301" s="1860"/>
      <c r="P301" s="73"/>
      <c r="Q301" s="73"/>
      <c r="R301" s="73"/>
      <c r="S301" s="73"/>
      <c r="T301" s="73"/>
      <c r="U301" s="73"/>
      <c r="V301" s="73"/>
      <c r="W301" s="73"/>
      <c r="X301" s="73"/>
      <c r="Y301" s="73"/>
      <c r="Z301" s="73"/>
    </row>
    <row r="302" spans="1:26" ht="15.75" customHeight="1">
      <c r="A302" s="73"/>
      <c r="B302" s="73"/>
      <c r="C302" s="73"/>
      <c r="D302" s="73"/>
      <c r="E302" s="73"/>
      <c r="F302" s="73"/>
      <c r="G302" s="591"/>
      <c r="H302" s="988"/>
      <c r="I302" s="73"/>
      <c r="J302" s="73"/>
      <c r="K302" s="74"/>
      <c r="L302" s="74"/>
      <c r="M302" s="989"/>
      <c r="N302" s="74"/>
      <c r="O302" s="1860"/>
      <c r="P302" s="73"/>
      <c r="Q302" s="73"/>
      <c r="R302" s="73"/>
      <c r="S302" s="73"/>
      <c r="T302" s="73"/>
      <c r="U302" s="73"/>
      <c r="V302" s="73"/>
      <c r="W302" s="73"/>
      <c r="X302" s="73"/>
      <c r="Y302" s="73"/>
      <c r="Z302" s="73"/>
    </row>
    <row r="303" spans="1:26" ht="15.75" customHeight="1">
      <c r="A303" s="73"/>
      <c r="B303" s="73"/>
      <c r="C303" s="73"/>
      <c r="D303" s="73"/>
      <c r="E303" s="73"/>
      <c r="F303" s="73"/>
      <c r="G303" s="591"/>
      <c r="H303" s="988"/>
      <c r="I303" s="73"/>
      <c r="J303" s="73"/>
      <c r="K303" s="74"/>
      <c r="L303" s="74"/>
      <c r="M303" s="989"/>
      <c r="N303" s="74"/>
      <c r="O303" s="1860"/>
      <c r="P303" s="73"/>
      <c r="Q303" s="73"/>
      <c r="R303" s="73"/>
      <c r="S303" s="73"/>
      <c r="T303" s="73"/>
      <c r="U303" s="73"/>
      <c r="V303" s="73"/>
      <c r="W303" s="73"/>
      <c r="X303" s="73"/>
      <c r="Y303" s="73"/>
      <c r="Z303" s="73"/>
    </row>
    <row r="304" spans="1:26" ht="15.75" customHeight="1">
      <c r="A304" s="73"/>
      <c r="B304" s="73"/>
      <c r="C304" s="73"/>
      <c r="D304" s="73"/>
      <c r="E304" s="73"/>
      <c r="F304" s="73"/>
      <c r="G304" s="591"/>
      <c r="H304" s="988"/>
      <c r="I304" s="73"/>
      <c r="J304" s="73"/>
      <c r="K304" s="74"/>
      <c r="L304" s="74"/>
      <c r="M304" s="989"/>
      <c r="N304" s="74"/>
      <c r="O304" s="1860"/>
      <c r="P304" s="73"/>
      <c r="Q304" s="73"/>
      <c r="R304" s="73"/>
      <c r="S304" s="73"/>
      <c r="T304" s="73"/>
      <c r="U304" s="73"/>
      <c r="V304" s="73"/>
      <c r="W304" s="73"/>
      <c r="X304" s="73"/>
      <c r="Y304" s="73"/>
      <c r="Z304" s="73"/>
    </row>
    <row r="305" spans="1:26" ht="15.75" customHeight="1">
      <c r="A305" s="73"/>
      <c r="B305" s="73"/>
      <c r="C305" s="73"/>
      <c r="D305" s="73"/>
      <c r="E305" s="73"/>
      <c r="F305" s="73"/>
      <c r="G305" s="591"/>
      <c r="H305" s="988"/>
      <c r="I305" s="73"/>
      <c r="J305" s="73"/>
      <c r="K305" s="74"/>
      <c r="L305" s="74"/>
      <c r="M305" s="989"/>
      <c r="N305" s="74"/>
      <c r="O305" s="1860"/>
      <c r="P305" s="73"/>
      <c r="Q305" s="73"/>
      <c r="R305" s="73"/>
      <c r="S305" s="73"/>
      <c r="T305" s="73"/>
      <c r="U305" s="73"/>
      <c r="V305" s="73"/>
      <c r="W305" s="73"/>
      <c r="X305" s="73"/>
      <c r="Y305" s="73"/>
      <c r="Z305" s="73"/>
    </row>
    <row r="306" spans="1:26" ht="15.75" customHeight="1">
      <c r="A306" s="73"/>
      <c r="B306" s="73"/>
      <c r="C306" s="73"/>
      <c r="D306" s="73"/>
      <c r="E306" s="73"/>
      <c r="F306" s="73"/>
      <c r="G306" s="591"/>
      <c r="H306" s="988"/>
      <c r="I306" s="73"/>
      <c r="J306" s="73"/>
      <c r="K306" s="74"/>
      <c r="L306" s="74"/>
      <c r="M306" s="989"/>
      <c r="N306" s="74"/>
      <c r="O306" s="1860"/>
      <c r="P306" s="73"/>
      <c r="Q306" s="73"/>
      <c r="R306" s="73"/>
      <c r="S306" s="73"/>
      <c r="T306" s="73"/>
      <c r="U306" s="73"/>
      <c r="V306" s="73"/>
      <c r="W306" s="73"/>
      <c r="X306" s="73"/>
      <c r="Y306" s="73"/>
      <c r="Z306" s="73"/>
    </row>
    <row r="307" spans="1:26" ht="15.75" customHeight="1">
      <c r="A307" s="73"/>
      <c r="B307" s="73"/>
      <c r="C307" s="73"/>
      <c r="D307" s="73"/>
      <c r="E307" s="73"/>
      <c r="F307" s="73"/>
      <c r="G307" s="591"/>
      <c r="H307" s="988"/>
      <c r="I307" s="73"/>
      <c r="J307" s="73"/>
      <c r="K307" s="74"/>
      <c r="L307" s="74"/>
      <c r="M307" s="989"/>
      <c r="N307" s="74"/>
      <c r="O307" s="1860"/>
      <c r="P307" s="73"/>
      <c r="Q307" s="73"/>
      <c r="R307" s="73"/>
      <c r="S307" s="73"/>
      <c r="T307" s="73"/>
      <c r="U307" s="73"/>
      <c r="V307" s="73"/>
      <c r="W307" s="73"/>
      <c r="X307" s="73"/>
      <c r="Y307" s="73"/>
      <c r="Z307" s="73"/>
    </row>
    <row r="308" spans="1:26" ht="15.75" customHeight="1">
      <c r="A308" s="73"/>
      <c r="B308" s="73"/>
      <c r="C308" s="73"/>
      <c r="D308" s="73"/>
      <c r="E308" s="73"/>
      <c r="F308" s="73"/>
      <c r="G308" s="591"/>
      <c r="H308" s="988"/>
      <c r="I308" s="73"/>
      <c r="J308" s="73"/>
      <c r="K308" s="74"/>
      <c r="L308" s="74"/>
      <c r="M308" s="989"/>
      <c r="N308" s="74"/>
      <c r="O308" s="1860"/>
      <c r="P308" s="73"/>
      <c r="Q308" s="73"/>
      <c r="R308" s="73"/>
      <c r="S308" s="73"/>
      <c r="T308" s="73"/>
      <c r="U308" s="73"/>
      <c r="V308" s="73"/>
      <c r="W308" s="73"/>
      <c r="X308" s="73"/>
      <c r="Y308" s="73"/>
      <c r="Z308" s="73"/>
    </row>
    <row r="309" spans="1:26" ht="15.75" customHeight="1">
      <c r="A309" s="73"/>
      <c r="B309" s="73"/>
      <c r="C309" s="73"/>
      <c r="D309" s="73"/>
      <c r="E309" s="73"/>
      <c r="F309" s="73"/>
      <c r="G309" s="591"/>
      <c r="H309" s="988"/>
      <c r="I309" s="73"/>
      <c r="J309" s="73"/>
      <c r="K309" s="74"/>
      <c r="L309" s="74"/>
      <c r="M309" s="989"/>
      <c r="N309" s="74"/>
      <c r="O309" s="1860"/>
      <c r="P309" s="73"/>
      <c r="Q309" s="73"/>
      <c r="R309" s="73"/>
      <c r="S309" s="73"/>
      <c r="T309" s="73"/>
      <c r="U309" s="73"/>
      <c r="V309" s="73"/>
      <c r="W309" s="73"/>
      <c r="X309" s="73"/>
      <c r="Y309" s="73"/>
      <c r="Z309" s="73"/>
    </row>
    <row r="310" spans="1:26" ht="15.75" customHeight="1">
      <c r="A310" s="73"/>
      <c r="B310" s="73"/>
      <c r="C310" s="73"/>
      <c r="D310" s="73"/>
      <c r="E310" s="73"/>
      <c r="F310" s="73"/>
      <c r="G310" s="591"/>
      <c r="H310" s="988"/>
      <c r="I310" s="73"/>
      <c r="J310" s="73"/>
      <c r="K310" s="74"/>
      <c r="L310" s="74"/>
      <c r="M310" s="989"/>
      <c r="N310" s="74"/>
      <c r="O310" s="1860"/>
      <c r="P310" s="73"/>
      <c r="Q310" s="73"/>
      <c r="R310" s="73"/>
      <c r="S310" s="73"/>
      <c r="T310" s="73"/>
      <c r="U310" s="73"/>
      <c r="V310" s="73"/>
      <c r="W310" s="73"/>
      <c r="X310" s="73"/>
      <c r="Y310" s="73"/>
      <c r="Z310" s="73"/>
    </row>
    <row r="311" spans="1:26" ht="15.75" customHeight="1">
      <c r="A311" s="73"/>
      <c r="B311" s="73"/>
      <c r="C311" s="73"/>
      <c r="D311" s="73"/>
      <c r="E311" s="73"/>
      <c r="F311" s="73"/>
      <c r="G311" s="591"/>
      <c r="H311" s="988"/>
      <c r="I311" s="73"/>
      <c r="J311" s="73"/>
      <c r="K311" s="74"/>
      <c r="L311" s="74"/>
      <c r="M311" s="989"/>
      <c r="N311" s="74"/>
      <c r="O311" s="1860"/>
      <c r="P311" s="73"/>
      <c r="Q311" s="73"/>
      <c r="R311" s="73"/>
      <c r="S311" s="73"/>
      <c r="T311" s="73"/>
      <c r="U311" s="73"/>
      <c r="V311" s="73"/>
      <c r="W311" s="73"/>
      <c r="X311" s="73"/>
      <c r="Y311" s="73"/>
      <c r="Z311" s="73"/>
    </row>
    <row r="312" spans="1:26" ht="15.75" customHeight="1">
      <c r="A312" s="73"/>
      <c r="B312" s="73"/>
      <c r="C312" s="73"/>
      <c r="D312" s="73"/>
      <c r="E312" s="73"/>
      <c r="F312" s="73"/>
      <c r="G312" s="591"/>
      <c r="H312" s="988"/>
      <c r="I312" s="73"/>
      <c r="J312" s="73"/>
      <c r="K312" s="74"/>
      <c r="L312" s="74"/>
      <c r="M312" s="989"/>
      <c r="N312" s="74"/>
      <c r="O312" s="1860"/>
      <c r="P312" s="73"/>
      <c r="Q312" s="73"/>
      <c r="R312" s="73"/>
      <c r="S312" s="73"/>
      <c r="T312" s="73"/>
      <c r="U312" s="73"/>
      <c r="V312" s="73"/>
      <c r="W312" s="73"/>
      <c r="X312" s="73"/>
      <c r="Y312" s="73"/>
      <c r="Z312" s="73"/>
    </row>
    <row r="313" spans="1:26" ht="15.75" customHeight="1">
      <c r="A313" s="73"/>
      <c r="B313" s="73"/>
      <c r="C313" s="73"/>
      <c r="D313" s="73"/>
      <c r="E313" s="73"/>
      <c r="F313" s="73"/>
      <c r="G313" s="591"/>
      <c r="H313" s="988"/>
      <c r="I313" s="73"/>
      <c r="J313" s="73"/>
      <c r="K313" s="74"/>
      <c r="L313" s="74"/>
      <c r="M313" s="989"/>
      <c r="N313" s="74"/>
      <c r="O313" s="1860"/>
      <c r="P313" s="73"/>
      <c r="Q313" s="73"/>
      <c r="R313" s="73"/>
      <c r="S313" s="73"/>
      <c r="T313" s="73"/>
      <c r="U313" s="73"/>
      <c r="V313" s="73"/>
      <c r="W313" s="73"/>
      <c r="X313" s="73"/>
      <c r="Y313" s="73"/>
      <c r="Z313" s="73"/>
    </row>
    <row r="314" spans="1:26" ht="15.75" customHeight="1">
      <c r="A314" s="73"/>
      <c r="B314" s="73"/>
      <c r="C314" s="73"/>
      <c r="D314" s="73"/>
      <c r="E314" s="73"/>
      <c r="F314" s="73"/>
      <c r="G314" s="591"/>
      <c r="H314" s="988"/>
      <c r="I314" s="73"/>
      <c r="J314" s="73"/>
      <c r="K314" s="74"/>
      <c r="L314" s="74"/>
      <c r="M314" s="989"/>
      <c r="N314" s="74"/>
      <c r="O314" s="1860"/>
      <c r="P314" s="73"/>
      <c r="Q314" s="73"/>
      <c r="R314" s="73"/>
      <c r="S314" s="73"/>
      <c r="T314" s="73"/>
      <c r="U314" s="73"/>
      <c r="V314" s="73"/>
      <c r="W314" s="73"/>
      <c r="X314" s="73"/>
      <c r="Y314" s="73"/>
      <c r="Z314" s="73"/>
    </row>
    <row r="315" spans="1:26" ht="15.75" customHeight="1">
      <c r="A315" s="73"/>
      <c r="B315" s="73"/>
      <c r="C315" s="73"/>
      <c r="D315" s="73"/>
      <c r="E315" s="73"/>
      <c r="F315" s="73"/>
      <c r="G315" s="591"/>
      <c r="H315" s="988"/>
      <c r="I315" s="73"/>
      <c r="J315" s="73"/>
      <c r="K315" s="74"/>
      <c r="L315" s="74"/>
      <c r="M315" s="989"/>
      <c r="N315" s="74"/>
      <c r="O315" s="1860"/>
      <c r="P315" s="73"/>
      <c r="Q315" s="73"/>
      <c r="R315" s="73"/>
      <c r="S315" s="73"/>
      <c r="T315" s="73"/>
      <c r="U315" s="73"/>
      <c r="V315" s="73"/>
      <c r="W315" s="73"/>
      <c r="X315" s="73"/>
      <c r="Y315" s="73"/>
      <c r="Z315" s="73"/>
    </row>
    <row r="316" spans="1:26" ht="15.75" customHeight="1">
      <c r="A316" s="73"/>
      <c r="B316" s="73"/>
      <c r="C316" s="73"/>
      <c r="D316" s="73"/>
      <c r="E316" s="73"/>
      <c r="F316" s="73"/>
      <c r="G316" s="591"/>
      <c r="H316" s="988"/>
      <c r="I316" s="73"/>
      <c r="J316" s="73"/>
      <c r="K316" s="74"/>
      <c r="L316" s="74"/>
      <c r="M316" s="989"/>
      <c r="N316" s="74"/>
      <c r="O316" s="1860"/>
      <c r="P316" s="73"/>
      <c r="Q316" s="73"/>
      <c r="R316" s="73"/>
      <c r="S316" s="73"/>
      <c r="T316" s="73"/>
      <c r="U316" s="73"/>
      <c r="V316" s="73"/>
      <c r="W316" s="73"/>
      <c r="X316" s="73"/>
      <c r="Y316" s="73"/>
      <c r="Z316" s="73"/>
    </row>
    <row r="317" spans="1:26" ht="15.75" customHeight="1">
      <c r="A317" s="73"/>
      <c r="B317" s="73"/>
      <c r="C317" s="73"/>
      <c r="D317" s="73"/>
      <c r="E317" s="73"/>
      <c r="F317" s="73"/>
      <c r="G317" s="591"/>
      <c r="H317" s="988"/>
      <c r="I317" s="73"/>
      <c r="J317" s="73"/>
      <c r="K317" s="74"/>
      <c r="L317" s="74"/>
      <c r="M317" s="989"/>
      <c r="N317" s="74"/>
      <c r="O317" s="1860"/>
      <c r="P317" s="73"/>
      <c r="Q317" s="73"/>
      <c r="R317" s="73"/>
      <c r="S317" s="73"/>
      <c r="T317" s="73"/>
      <c r="U317" s="73"/>
      <c r="V317" s="73"/>
      <c r="W317" s="73"/>
      <c r="X317" s="73"/>
      <c r="Y317" s="73"/>
      <c r="Z317" s="73"/>
    </row>
    <row r="318" spans="1:26" ht="15.75" customHeight="1">
      <c r="A318" s="73"/>
      <c r="B318" s="73"/>
      <c r="C318" s="73"/>
      <c r="D318" s="73"/>
      <c r="E318" s="73"/>
      <c r="F318" s="73"/>
      <c r="G318" s="591"/>
      <c r="H318" s="988"/>
      <c r="I318" s="73"/>
      <c r="J318" s="73"/>
      <c r="K318" s="74"/>
      <c r="L318" s="74"/>
      <c r="M318" s="989"/>
      <c r="N318" s="74"/>
      <c r="O318" s="1860"/>
      <c r="P318" s="73"/>
      <c r="Q318" s="73"/>
      <c r="R318" s="73"/>
      <c r="S318" s="73"/>
      <c r="T318" s="73"/>
      <c r="U318" s="73"/>
      <c r="V318" s="73"/>
      <c r="W318" s="73"/>
      <c r="X318" s="73"/>
      <c r="Y318" s="73"/>
      <c r="Z318" s="73"/>
    </row>
    <row r="319" spans="1:26" ht="15.75" customHeight="1">
      <c r="A319" s="73"/>
      <c r="B319" s="73"/>
      <c r="C319" s="73"/>
      <c r="D319" s="73"/>
      <c r="E319" s="73"/>
      <c r="F319" s="73"/>
      <c r="G319" s="591"/>
      <c r="H319" s="988"/>
      <c r="I319" s="73"/>
      <c r="J319" s="73"/>
      <c r="K319" s="74"/>
      <c r="L319" s="74"/>
      <c r="M319" s="989"/>
      <c r="N319" s="74"/>
      <c r="O319" s="1860"/>
      <c r="P319" s="73"/>
      <c r="Q319" s="73"/>
      <c r="R319" s="73"/>
      <c r="S319" s="73"/>
      <c r="T319" s="73"/>
      <c r="U319" s="73"/>
      <c r="V319" s="73"/>
      <c r="W319" s="73"/>
      <c r="X319" s="73"/>
      <c r="Y319" s="73"/>
      <c r="Z319" s="73"/>
    </row>
    <row r="320" spans="1:26" ht="15.75" customHeight="1">
      <c r="A320" s="73"/>
      <c r="B320" s="73"/>
      <c r="C320" s="73"/>
      <c r="D320" s="73"/>
      <c r="E320" s="73"/>
      <c r="F320" s="73"/>
      <c r="G320" s="591"/>
      <c r="H320" s="988"/>
      <c r="I320" s="73"/>
      <c r="J320" s="73"/>
      <c r="K320" s="74"/>
      <c r="L320" s="74"/>
      <c r="M320" s="989"/>
      <c r="N320" s="74"/>
      <c r="O320" s="1860"/>
      <c r="P320" s="73"/>
      <c r="Q320" s="73"/>
      <c r="R320" s="73"/>
      <c r="S320" s="73"/>
      <c r="T320" s="73"/>
      <c r="U320" s="73"/>
      <c r="V320" s="73"/>
      <c r="W320" s="73"/>
      <c r="X320" s="73"/>
      <c r="Y320" s="73"/>
      <c r="Z320" s="73"/>
    </row>
    <row r="321" spans="1:26" ht="15.75" customHeight="1">
      <c r="A321" s="73"/>
      <c r="B321" s="73"/>
      <c r="C321" s="73"/>
      <c r="D321" s="73"/>
      <c r="E321" s="73"/>
      <c r="F321" s="73"/>
      <c r="G321" s="591"/>
      <c r="H321" s="988"/>
      <c r="I321" s="73"/>
      <c r="J321" s="73"/>
      <c r="K321" s="74"/>
      <c r="L321" s="74"/>
      <c r="M321" s="989"/>
      <c r="N321" s="74"/>
      <c r="O321" s="1860"/>
      <c r="P321" s="73"/>
      <c r="Q321" s="73"/>
      <c r="R321" s="73"/>
      <c r="S321" s="73"/>
      <c r="T321" s="73"/>
      <c r="U321" s="73"/>
      <c r="V321" s="73"/>
      <c r="W321" s="73"/>
      <c r="X321" s="73"/>
      <c r="Y321" s="73"/>
      <c r="Z321" s="73"/>
    </row>
    <row r="322" spans="1:26" ht="15.75" customHeight="1">
      <c r="A322" s="73"/>
      <c r="B322" s="73"/>
      <c r="C322" s="73"/>
      <c r="D322" s="73"/>
      <c r="E322" s="73"/>
      <c r="F322" s="73"/>
      <c r="G322" s="591"/>
      <c r="H322" s="988"/>
      <c r="I322" s="73"/>
      <c r="J322" s="73"/>
      <c r="K322" s="74"/>
      <c r="L322" s="74"/>
      <c r="M322" s="989"/>
      <c r="N322" s="74"/>
      <c r="O322" s="1860"/>
      <c r="P322" s="73"/>
      <c r="Q322" s="73"/>
      <c r="R322" s="73"/>
      <c r="S322" s="73"/>
      <c r="T322" s="73"/>
      <c r="U322" s="73"/>
      <c r="V322" s="73"/>
      <c r="W322" s="73"/>
      <c r="X322" s="73"/>
      <c r="Y322" s="73"/>
      <c r="Z322" s="73"/>
    </row>
    <row r="323" spans="1:26" ht="15.75" customHeight="1">
      <c r="A323" s="73"/>
      <c r="B323" s="73"/>
      <c r="C323" s="73"/>
      <c r="D323" s="73"/>
      <c r="E323" s="73"/>
      <c r="F323" s="73"/>
      <c r="G323" s="591"/>
      <c r="H323" s="988"/>
      <c r="I323" s="73"/>
      <c r="J323" s="73"/>
      <c r="K323" s="74"/>
      <c r="L323" s="74"/>
      <c r="M323" s="989"/>
      <c r="N323" s="74"/>
      <c r="O323" s="1860"/>
      <c r="P323" s="73"/>
      <c r="Q323" s="73"/>
      <c r="R323" s="73"/>
      <c r="S323" s="73"/>
      <c r="T323" s="73"/>
      <c r="U323" s="73"/>
      <c r="V323" s="73"/>
      <c r="W323" s="73"/>
      <c r="X323" s="73"/>
      <c r="Y323" s="73"/>
      <c r="Z323" s="73"/>
    </row>
    <row r="324" spans="1:26" ht="15.75" customHeight="1">
      <c r="A324" s="73"/>
      <c r="B324" s="73"/>
      <c r="C324" s="73"/>
      <c r="D324" s="73"/>
      <c r="E324" s="73"/>
      <c r="F324" s="73"/>
      <c r="G324" s="591"/>
      <c r="H324" s="988"/>
      <c r="I324" s="73"/>
      <c r="J324" s="73"/>
      <c r="K324" s="74"/>
      <c r="L324" s="74"/>
      <c r="M324" s="989"/>
      <c r="N324" s="74"/>
      <c r="O324" s="1860"/>
      <c r="P324" s="73"/>
      <c r="Q324" s="73"/>
      <c r="R324" s="73"/>
      <c r="S324" s="73"/>
      <c r="T324" s="73"/>
      <c r="U324" s="73"/>
      <c r="V324" s="73"/>
      <c r="W324" s="73"/>
      <c r="X324" s="73"/>
      <c r="Y324" s="73"/>
      <c r="Z324" s="73"/>
    </row>
    <row r="325" spans="1:26" ht="15.75" customHeight="1">
      <c r="A325" s="73"/>
      <c r="B325" s="73"/>
      <c r="C325" s="73"/>
      <c r="D325" s="73"/>
      <c r="E325" s="73"/>
      <c r="F325" s="73"/>
      <c r="G325" s="591"/>
      <c r="H325" s="988"/>
      <c r="I325" s="73"/>
      <c r="J325" s="73"/>
      <c r="K325" s="74"/>
      <c r="L325" s="74"/>
      <c r="M325" s="989"/>
      <c r="N325" s="74"/>
      <c r="O325" s="1860"/>
      <c r="P325" s="73"/>
      <c r="Q325" s="73"/>
      <c r="R325" s="73"/>
      <c r="S325" s="73"/>
      <c r="T325" s="73"/>
      <c r="U325" s="73"/>
      <c r="V325" s="73"/>
      <c r="W325" s="73"/>
      <c r="X325" s="73"/>
      <c r="Y325" s="73"/>
      <c r="Z325" s="73"/>
    </row>
    <row r="326" spans="1:26" ht="15.75" customHeight="1">
      <c r="A326" s="73"/>
      <c r="B326" s="73"/>
      <c r="C326" s="73"/>
      <c r="D326" s="73"/>
      <c r="E326" s="73"/>
      <c r="F326" s="73"/>
      <c r="G326" s="591"/>
      <c r="H326" s="988"/>
      <c r="I326" s="73"/>
      <c r="J326" s="73"/>
      <c r="K326" s="74"/>
      <c r="L326" s="74"/>
      <c r="M326" s="989"/>
      <c r="N326" s="74"/>
      <c r="O326" s="1860"/>
      <c r="P326" s="73"/>
      <c r="Q326" s="73"/>
      <c r="R326" s="73"/>
      <c r="S326" s="73"/>
      <c r="T326" s="73"/>
      <c r="U326" s="73"/>
      <c r="V326" s="73"/>
      <c r="W326" s="73"/>
      <c r="X326" s="73"/>
      <c r="Y326" s="73"/>
      <c r="Z326" s="73"/>
    </row>
    <row r="327" spans="1:26" ht="15.75" customHeight="1">
      <c r="A327" s="73"/>
      <c r="B327" s="73"/>
      <c r="C327" s="73"/>
      <c r="D327" s="73"/>
      <c r="E327" s="73"/>
      <c r="F327" s="73"/>
      <c r="G327" s="591"/>
      <c r="H327" s="988"/>
      <c r="I327" s="73"/>
      <c r="J327" s="73"/>
      <c r="K327" s="74"/>
      <c r="L327" s="74"/>
      <c r="M327" s="989"/>
      <c r="N327" s="74"/>
      <c r="O327" s="1860"/>
      <c r="P327" s="73"/>
      <c r="Q327" s="73"/>
      <c r="R327" s="73"/>
      <c r="S327" s="73"/>
      <c r="T327" s="73"/>
      <c r="U327" s="73"/>
      <c r="V327" s="73"/>
      <c r="W327" s="73"/>
      <c r="X327" s="73"/>
      <c r="Y327" s="73"/>
      <c r="Z327" s="73"/>
    </row>
    <row r="328" spans="1:26" ht="15.75" customHeight="1">
      <c r="A328" s="73"/>
      <c r="B328" s="73"/>
      <c r="C328" s="73"/>
      <c r="D328" s="73"/>
      <c r="E328" s="73"/>
      <c r="F328" s="73"/>
      <c r="G328" s="591"/>
      <c r="H328" s="988"/>
      <c r="I328" s="73"/>
      <c r="J328" s="73"/>
      <c r="K328" s="74"/>
      <c r="L328" s="74"/>
      <c r="M328" s="989"/>
      <c r="N328" s="74"/>
      <c r="O328" s="1860"/>
      <c r="P328" s="73"/>
      <c r="Q328" s="73"/>
      <c r="R328" s="73"/>
      <c r="S328" s="73"/>
      <c r="T328" s="73"/>
      <c r="U328" s="73"/>
      <c r="V328" s="73"/>
      <c r="W328" s="73"/>
      <c r="X328" s="73"/>
      <c r="Y328" s="73"/>
      <c r="Z328" s="73"/>
    </row>
    <row r="329" spans="1:26" ht="15.75" customHeight="1">
      <c r="A329" s="73"/>
      <c r="B329" s="73"/>
      <c r="C329" s="73"/>
      <c r="D329" s="73"/>
      <c r="E329" s="73"/>
      <c r="F329" s="73"/>
      <c r="G329" s="591"/>
      <c r="H329" s="988"/>
      <c r="I329" s="73"/>
      <c r="J329" s="73"/>
      <c r="K329" s="74"/>
      <c r="L329" s="74"/>
      <c r="M329" s="989"/>
      <c r="N329" s="74"/>
      <c r="O329" s="1860"/>
      <c r="P329" s="73"/>
      <c r="Q329" s="73"/>
      <c r="R329" s="73"/>
      <c r="S329" s="73"/>
      <c r="T329" s="73"/>
      <c r="U329" s="73"/>
      <c r="V329" s="73"/>
      <c r="W329" s="73"/>
      <c r="X329" s="73"/>
      <c r="Y329" s="73"/>
      <c r="Z329" s="73"/>
    </row>
    <row r="330" spans="1:26" ht="15.75" customHeight="1">
      <c r="A330" s="73"/>
      <c r="B330" s="73"/>
      <c r="C330" s="73"/>
      <c r="D330" s="73"/>
      <c r="E330" s="73"/>
      <c r="F330" s="73"/>
      <c r="G330" s="591"/>
      <c r="H330" s="988"/>
      <c r="I330" s="73"/>
      <c r="J330" s="73"/>
      <c r="K330" s="74"/>
      <c r="L330" s="74"/>
      <c r="M330" s="989"/>
      <c r="N330" s="74"/>
      <c r="O330" s="1860"/>
      <c r="P330" s="73"/>
      <c r="Q330" s="73"/>
      <c r="R330" s="73"/>
      <c r="S330" s="73"/>
      <c r="T330" s="73"/>
      <c r="U330" s="73"/>
      <c r="V330" s="73"/>
      <c r="W330" s="73"/>
      <c r="X330" s="73"/>
      <c r="Y330" s="73"/>
      <c r="Z330" s="73"/>
    </row>
    <row r="331" spans="1:26" ht="15.75" customHeight="1">
      <c r="A331" s="73"/>
      <c r="B331" s="73"/>
      <c r="C331" s="73"/>
      <c r="D331" s="73"/>
      <c r="E331" s="73"/>
      <c r="F331" s="73"/>
      <c r="G331" s="591"/>
      <c r="H331" s="988"/>
      <c r="I331" s="73"/>
      <c r="J331" s="73"/>
      <c r="K331" s="74"/>
      <c r="L331" s="74"/>
      <c r="M331" s="989"/>
      <c r="N331" s="74"/>
      <c r="O331" s="1860"/>
      <c r="P331" s="73"/>
      <c r="Q331" s="73"/>
      <c r="R331" s="73"/>
      <c r="S331" s="73"/>
      <c r="T331" s="73"/>
      <c r="U331" s="73"/>
      <c r="V331" s="73"/>
      <c r="W331" s="73"/>
      <c r="X331" s="73"/>
      <c r="Y331" s="73"/>
      <c r="Z331" s="73"/>
    </row>
    <row r="332" spans="1:26" ht="15.75" customHeight="1">
      <c r="A332" s="73"/>
      <c r="B332" s="73"/>
      <c r="C332" s="73"/>
      <c r="D332" s="73"/>
      <c r="E332" s="73"/>
      <c r="F332" s="73"/>
      <c r="G332" s="591"/>
      <c r="H332" s="988"/>
      <c r="I332" s="73"/>
      <c r="J332" s="73"/>
      <c r="K332" s="74"/>
      <c r="L332" s="74"/>
      <c r="M332" s="989"/>
      <c r="N332" s="74"/>
      <c r="O332" s="1860"/>
      <c r="P332" s="73"/>
      <c r="Q332" s="73"/>
      <c r="R332" s="73"/>
      <c r="S332" s="73"/>
      <c r="T332" s="73"/>
      <c r="U332" s="73"/>
      <c r="V332" s="73"/>
      <c r="W332" s="73"/>
      <c r="X332" s="73"/>
      <c r="Y332" s="73"/>
      <c r="Z332" s="73"/>
    </row>
    <row r="333" spans="1:26" ht="15.75" customHeight="1">
      <c r="A333" s="73"/>
      <c r="B333" s="73"/>
      <c r="C333" s="73"/>
      <c r="D333" s="73"/>
      <c r="E333" s="73"/>
      <c r="F333" s="73"/>
      <c r="G333" s="591"/>
      <c r="H333" s="988"/>
      <c r="I333" s="73"/>
      <c r="J333" s="73"/>
      <c r="K333" s="74"/>
      <c r="L333" s="74"/>
      <c r="M333" s="989"/>
      <c r="N333" s="74"/>
      <c r="O333" s="1860"/>
      <c r="P333" s="73"/>
      <c r="Q333" s="73"/>
      <c r="R333" s="73"/>
      <c r="S333" s="73"/>
      <c r="T333" s="73"/>
      <c r="U333" s="73"/>
      <c r="V333" s="73"/>
      <c r="W333" s="73"/>
      <c r="X333" s="73"/>
      <c r="Y333" s="73"/>
      <c r="Z333" s="73"/>
    </row>
    <row r="334" spans="1:26" ht="15.75" customHeight="1">
      <c r="A334" s="73"/>
      <c r="B334" s="73"/>
      <c r="C334" s="73"/>
      <c r="D334" s="73"/>
      <c r="E334" s="73"/>
      <c r="F334" s="73"/>
      <c r="G334" s="591"/>
      <c r="H334" s="988"/>
      <c r="I334" s="73"/>
      <c r="J334" s="73"/>
      <c r="K334" s="74"/>
      <c r="L334" s="74"/>
      <c r="M334" s="989"/>
      <c r="N334" s="74"/>
      <c r="O334" s="1860"/>
      <c r="P334" s="73"/>
      <c r="Q334" s="73"/>
      <c r="R334" s="73"/>
      <c r="S334" s="73"/>
      <c r="T334" s="73"/>
      <c r="U334" s="73"/>
      <c r="V334" s="73"/>
      <c r="W334" s="73"/>
      <c r="X334" s="73"/>
      <c r="Y334" s="73"/>
      <c r="Z334" s="73"/>
    </row>
    <row r="335" spans="1:26" ht="15.75" customHeight="1">
      <c r="A335" s="73"/>
      <c r="B335" s="73"/>
      <c r="C335" s="73"/>
      <c r="D335" s="73"/>
      <c r="E335" s="73"/>
      <c r="F335" s="73"/>
      <c r="G335" s="591"/>
      <c r="H335" s="988"/>
      <c r="I335" s="73"/>
      <c r="J335" s="73"/>
      <c r="K335" s="74"/>
      <c r="L335" s="74"/>
      <c r="M335" s="989"/>
      <c r="N335" s="74"/>
      <c r="O335" s="1860"/>
      <c r="P335" s="73"/>
      <c r="Q335" s="73"/>
      <c r="R335" s="73"/>
      <c r="S335" s="73"/>
      <c r="T335" s="73"/>
      <c r="U335" s="73"/>
      <c r="V335" s="73"/>
      <c r="W335" s="73"/>
      <c r="X335" s="73"/>
      <c r="Y335" s="73"/>
      <c r="Z335" s="73"/>
    </row>
    <row r="336" spans="1:26" ht="15.75" customHeight="1">
      <c r="A336" s="73"/>
      <c r="B336" s="73"/>
      <c r="C336" s="73"/>
      <c r="D336" s="73"/>
      <c r="E336" s="73"/>
      <c r="F336" s="73"/>
      <c r="G336" s="591"/>
      <c r="H336" s="988"/>
      <c r="I336" s="73"/>
      <c r="J336" s="73"/>
      <c r="K336" s="74"/>
      <c r="L336" s="74"/>
      <c r="M336" s="989"/>
      <c r="N336" s="74"/>
      <c r="O336" s="1860"/>
      <c r="P336" s="73"/>
      <c r="Q336" s="73"/>
      <c r="R336" s="73"/>
      <c r="S336" s="73"/>
      <c r="T336" s="73"/>
      <c r="U336" s="73"/>
      <c r="V336" s="73"/>
      <c r="W336" s="73"/>
      <c r="X336" s="73"/>
      <c r="Y336" s="73"/>
      <c r="Z336" s="73"/>
    </row>
    <row r="337" spans="1:26" ht="15.75" customHeight="1">
      <c r="A337" s="73"/>
      <c r="B337" s="73"/>
      <c r="C337" s="73"/>
      <c r="D337" s="73"/>
      <c r="E337" s="73"/>
      <c r="F337" s="73"/>
      <c r="G337" s="591"/>
      <c r="H337" s="988"/>
      <c r="I337" s="73"/>
      <c r="J337" s="73"/>
      <c r="K337" s="74"/>
      <c r="L337" s="74"/>
      <c r="M337" s="989"/>
      <c r="N337" s="74"/>
      <c r="O337" s="1860"/>
      <c r="P337" s="73"/>
      <c r="Q337" s="73"/>
      <c r="R337" s="73"/>
      <c r="S337" s="73"/>
      <c r="T337" s="73"/>
      <c r="U337" s="73"/>
      <c r="V337" s="73"/>
      <c r="W337" s="73"/>
      <c r="X337" s="73"/>
      <c r="Y337" s="73"/>
      <c r="Z337" s="73"/>
    </row>
    <row r="338" spans="1:26" ht="15.75" customHeight="1">
      <c r="A338" s="73"/>
      <c r="B338" s="73"/>
      <c r="C338" s="73"/>
      <c r="D338" s="73"/>
      <c r="E338" s="73"/>
      <c r="F338" s="73"/>
      <c r="G338" s="591"/>
      <c r="H338" s="988"/>
      <c r="I338" s="73"/>
      <c r="J338" s="73"/>
      <c r="K338" s="74"/>
      <c r="L338" s="74"/>
      <c r="M338" s="989"/>
      <c r="N338" s="74"/>
      <c r="O338" s="1860"/>
      <c r="P338" s="73"/>
      <c r="Q338" s="73"/>
      <c r="R338" s="73"/>
      <c r="S338" s="73"/>
      <c r="T338" s="73"/>
      <c r="U338" s="73"/>
      <c r="V338" s="73"/>
      <c r="W338" s="73"/>
      <c r="X338" s="73"/>
      <c r="Y338" s="73"/>
      <c r="Z338" s="73"/>
    </row>
    <row r="339" spans="1:26" ht="15.75" customHeight="1">
      <c r="A339" s="73"/>
      <c r="B339" s="73"/>
      <c r="C339" s="73"/>
      <c r="D339" s="73"/>
      <c r="E339" s="73"/>
      <c r="F339" s="73"/>
      <c r="G339" s="591"/>
      <c r="H339" s="988"/>
      <c r="I339" s="73"/>
      <c r="J339" s="73"/>
      <c r="K339" s="74"/>
      <c r="L339" s="74"/>
      <c r="M339" s="989"/>
      <c r="N339" s="74"/>
      <c r="O339" s="1860"/>
      <c r="P339" s="73"/>
      <c r="Q339" s="73"/>
      <c r="R339" s="73"/>
      <c r="S339" s="73"/>
      <c r="T339" s="73"/>
      <c r="U339" s="73"/>
      <c r="V339" s="73"/>
      <c r="W339" s="73"/>
      <c r="X339" s="73"/>
      <c r="Y339" s="73"/>
      <c r="Z339" s="73"/>
    </row>
    <row r="340" spans="1:26" ht="15.75" customHeight="1">
      <c r="A340" s="73"/>
      <c r="B340" s="73"/>
      <c r="C340" s="73"/>
      <c r="D340" s="73"/>
      <c r="E340" s="73"/>
      <c r="F340" s="73"/>
      <c r="G340" s="591"/>
      <c r="H340" s="988"/>
      <c r="I340" s="73"/>
      <c r="J340" s="73"/>
      <c r="K340" s="74"/>
      <c r="L340" s="74"/>
      <c r="M340" s="989"/>
      <c r="N340" s="74"/>
      <c r="O340" s="1860"/>
      <c r="P340" s="73"/>
      <c r="Q340" s="73"/>
      <c r="R340" s="73"/>
      <c r="S340" s="73"/>
      <c r="T340" s="73"/>
      <c r="U340" s="73"/>
      <c r="V340" s="73"/>
      <c r="W340" s="73"/>
      <c r="X340" s="73"/>
      <c r="Y340" s="73"/>
      <c r="Z340" s="73"/>
    </row>
    <row r="341" spans="1:26" ht="15.75" customHeight="1">
      <c r="A341" s="73"/>
      <c r="B341" s="73"/>
      <c r="C341" s="73"/>
      <c r="D341" s="73"/>
      <c r="E341" s="73"/>
      <c r="F341" s="73"/>
      <c r="G341" s="591"/>
      <c r="H341" s="988"/>
      <c r="I341" s="73"/>
      <c r="J341" s="73"/>
      <c r="K341" s="74"/>
      <c r="L341" s="74"/>
      <c r="M341" s="989"/>
      <c r="N341" s="74"/>
      <c r="O341" s="1860"/>
      <c r="P341" s="73"/>
      <c r="Q341" s="73"/>
      <c r="R341" s="73"/>
      <c r="S341" s="73"/>
      <c r="T341" s="73"/>
      <c r="U341" s="73"/>
      <c r="V341" s="73"/>
      <c r="W341" s="73"/>
      <c r="X341" s="73"/>
      <c r="Y341" s="73"/>
      <c r="Z341" s="73"/>
    </row>
    <row r="342" spans="1:26" ht="15.75" customHeight="1">
      <c r="A342" s="73"/>
      <c r="B342" s="73"/>
      <c r="C342" s="73"/>
      <c r="D342" s="73"/>
      <c r="E342" s="73"/>
      <c r="F342" s="73"/>
      <c r="G342" s="591"/>
      <c r="H342" s="988"/>
      <c r="I342" s="73"/>
      <c r="J342" s="73"/>
      <c r="K342" s="74"/>
      <c r="L342" s="74"/>
      <c r="M342" s="989"/>
      <c r="N342" s="74"/>
      <c r="O342" s="1860"/>
      <c r="P342" s="73"/>
      <c r="Q342" s="73"/>
      <c r="R342" s="73"/>
      <c r="S342" s="73"/>
      <c r="T342" s="73"/>
      <c r="U342" s="73"/>
      <c r="V342" s="73"/>
      <c r="W342" s="73"/>
      <c r="X342" s="73"/>
      <c r="Y342" s="73"/>
      <c r="Z342" s="73"/>
    </row>
    <row r="343" spans="1:26" ht="15.75" customHeight="1">
      <c r="A343" s="73"/>
      <c r="B343" s="73"/>
      <c r="C343" s="73"/>
      <c r="D343" s="73"/>
      <c r="E343" s="73"/>
      <c r="F343" s="73"/>
      <c r="G343" s="591"/>
      <c r="H343" s="988"/>
      <c r="I343" s="73"/>
      <c r="J343" s="73"/>
      <c r="K343" s="74"/>
      <c r="L343" s="74"/>
      <c r="M343" s="989"/>
      <c r="N343" s="74"/>
      <c r="O343" s="1860"/>
      <c r="P343" s="73"/>
      <c r="Q343" s="73"/>
      <c r="R343" s="73"/>
      <c r="S343" s="73"/>
      <c r="T343" s="73"/>
      <c r="U343" s="73"/>
      <c r="V343" s="73"/>
      <c r="W343" s="73"/>
      <c r="X343" s="73"/>
      <c r="Y343" s="73"/>
      <c r="Z343" s="73"/>
    </row>
    <row r="344" spans="1:26" ht="15.75" customHeight="1">
      <c r="A344" s="73"/>
      <c r="B344" s="73"/>
      <c r="C344" s="73"/>
      <c r="D344" s="73"/>
      <c r="E344" s="73"/>
      <c r="F344" s="73"/>
      <c r="G344" s="591"/>
      <c r="H344" s="988"/>
      <c r="I344" s="73"/>
      <c r="J344" s="73"/>
      <c r="K344" s="74"/>
      <c r="L344" s="74"/>
      <c r="M344" s="989"/>
      <c r="N344" s="74"/>
      <c r="O344" s="1860"/>
      <c r="P344" s="73"/>
      <c r="Q344" s="73"/>
      <c r="R344" s="73"/>
      <c r="S344" s="73"/>
      <c r="T344" s="73"/>
      <c r="U344" s="73"/>
      <c r="V344" s="73"/>
      <c r="W344" s="73"/>
      <c r="X344" s="73"/>
      <c r="Y344" s="73"/>
      <c r="Z344" s="73"/>
    </row>
    <row r="345" spans="1:26" ht="15.75" customHeight="1">
      <c r="A345" s="73"/>
      <c r="B345" s="73"/>
      <c r="C345" s="73"/>
      <c r="D345" s="73"/>
      <c r="E345" s="73"/>
      <c r="F345" s="73"/>
      <c r="G345" s="591"/>
      <c r="H345" s="988"/>
      <c r="I345" s="73"/>
      <c r="J345" s="73"/>
      <c r="K345" s="74"/>
      <c r="L345" s="74"/>
      <c r="M345" s="989"/>
      <c r="N345" s="74"/>
      <c r="O345" s="1860"/>
      <c r="P345" s="73"/>
      <c r="Q345" s="73"/>
      <c r="R345" s="73"/>
      <c r="S345" s="73"/>
      <c r="T345" s="73"/>
      <c r="U345" s="73"/>
      <c r="V345" s="73"/>
      <c r="W345" s="73"/>
      <c r="X345" s="73"/>
      <c r="Y345" s="73"/>
      <c r="Z345" s="73"/>
    </row>
    <row r="346" spans="1:26" ht="15.75" customHeight="1">
      <c r="A346" s="73"/>
      <c r="B346" s="73"/>
      <c r="C346" s="73"/>
      <c r="D346" s="73"/>
      <c r="E346" s="73"/>
      <c r="F346" s="73"/>
      <c r="G346" s="591"/>
      <c r="H346" s="988"/>
      <c r="I346" s="73"/>
      <c r="J346" s="73"/>
      <c r="K346" s="74"/>
      <c r="L346" s="74"/>
      <c r="M346" s="989"/>
      <c r="N346" s="74"/>
      <c r="O346" s="1860"/>
      <c r="P346" s="73"/>
      <c r="Q346" s="73"/>
      <c r="R346" s="73"/>
      <c r="S346" s="73"/>
      <c r="T346" s="73"/>
      <c r="U346" s="73"/>
      <c r="V346" s="73"/>
      <c r="W346" s="73"/>
      <c r="X346" s="73"/>
      <c r="Y346" s="73"/>
      <c r="Z346" s="73"/>
    </row>
    <row r="347" spans="1:26" ht="15.75" customHeight="1">
      <c r="A347" s="73"/>
      <c r="B347" s="73"/>
      <c r="C347" s="73"/>
      <c r="D347" s="73"/>
      <c r="E347" s="73"/>
      <c r="F347" s="73"/>
      <c r="G347" s="591"/>
      <c r="H347" s="988"/>
      <c r="I347" s="73"/>
      <c r="J347" s="73"/>
      <c r="K347" s="74"/>
      <c r="L347" s="74"/>
      <c r="M347" s="989"/>
      <c r="N347" s="74"/>
      <c r="O347" s="1860"/>
      <c r="P347" s="73"/>
      <c r="Q347" s="73"/>
      <c r="R347" s="73"/>
      <c r="S347" s="73"/>
      <c r="T347" s="73"/>
      <c r="U347" s="73"/>
      <c r="V347" s="73"/>
      <c r="W347" s="73"/>
      <c r="X347" s="73"/>
      <c r="Y347" s="73"/>
      <c r="Z347" s="73"/>
    </row>
    <row r="348" spans="1:26" ht="15.75" customHeight="1">
      <c r="A348" s="73"/>
      <c r="B348" s="73"/>
      <c r="C348" s="73"/>
      <c r="D348" s="73"/>
      <c r="E348" s="73"/>
      <c r="F348" s="73"/>
      <c r="G348" s="591"/>
      <c r="H348" s="988"/>
      <c r="I348" s="73"/>
      <c r="J348" s="73"/>
      <c r="K348" s="74"/>
      <c r="L348" s="74"/>
      <c r="M348" s="989"/>
      <c r="N348" s="74"/>
      <c r="O348" s="1860"/>
      <c r="P348" s="73"/>
      <c r="Q348" s="73"/>
      <c r="R348" s="73"/>
      <c r="S348" s="73"/>
      <c r="T348" s="73"/>
      <c r="U348" s="73"/>
      <c r="V348" s="73"/>
      <c r="W348" s="73"/>
      <c r="X348" s="73"/>
      <c r="Y348" s="73"/>
      <c r="Z348" s="73"/>
    </row>
    <row r="349" spans="1:26" ht="15.75" customHeight="1">
      <c r="A349" s="73"/>
      <c r="B349" s="73"/>
      <c r="C349" s="73"/>
      <c r="D349" s="73"/>
      <c r="E349" s="73"/>
      <c r="F349" s="73"/>
      <c r="G349" s="591"/>
      <c r="H349" s="988"/>
      <c r="I349" s="73"/>
      <c r="J349" s="73"/>
      <c r="K349" s="74"/>
      <c r="L349" s="74"/>
      <c r="M349" s="989"/>
      <c r="N349" s="74"/>
      <c r="O349" s="1860"/>
      <c r="P349" s="73"/>
      <c r="Q349" s="73"/>
      <c r="R349" s="73"/>
      <c r="S349" s="73"/>
      <c r="T349" s="73"/>
      <c r="U349" s="73"/>
      <c r="V349" s="73"/>
      <c r="W349" s="73"/>
      <c r="X349" s="73"/>
      <c r="Y349" s="73"/>
      <c r="Z349" s="73"/>
    </row>
    <row r="350" spans="1:26" ht="15.75" customHeight="1">
      <c r="A350" s="73"/>
      <c r="B350" s="73"/>
      <c r="C350" s="73"/>
      <c r="D350" s="73"/>
      <c r="E350" s="73"/>
      <c r="F350" s="73"/>
      <c r="G350" s="591"/>
      <c r="H350" s="988"/>
      <c r="I350" s="73"/>
      <c r="J350" s="73"/>
      <c r="K350" s="74"/>
      <c r="L350" s="74"/>
      <c r="M350" s="989"/>
      <c r="N350" s="74"/>
      <c r="O350" s="1860"/>
      <c r="P350" s="73"/>
      <c r="Q350" s="73"/>
      <c r="R350" s="73"/>
      <c r="S350" s="73"/>
      <c r="T350" s="73"/>
      <c r="U350" s="73"/>
      <c r="V350" s="73"/>
      <c r="W350" s="73"/>
      <c r="X350" s="73"/>
      <c r="Y350" s="73"/>
      <c r="Z350" s="73"/>
    </row>
    <row r="351" spans="1:26" ht="15.75" customHeight="1">
      <c r="A351" s="73"/>
      <c r="B351" s="73"/>
      <c r="C351" s="73"/>
      <c r="D351" s="73"/>
      <c r="E351" s="73"/>
      <c r="F351" s="73"/>
      <c r="G351" s="591"/>
      <c r="H351" s="988"/>
      <c r="I351" s="73"/>
      <c r="J351" s="73"/>
      <c r="K351" s="74"/>
      <c r="L351" s="74"/>
      <c r="M351" s="989"/>
      <c r="N351" s="74"/>
      <c r="O351" s="1860"/>
      <c r="P351" s="73"/>
      <c r="Q351" s="73"/>
      <c r="R351" s="73"/>
      <c r="S351" s="73"/>
      <c r="T351" s="73"/>
      <c r="U351" s="73"/>
      <c r="V351" s="73"/>
      <c r="W351" s="73"/>
      <c r="X351" s="73"/>
      <c r="Y351" s="73"/>
      <c r="Z351" s="73"/>
    </row>
    <row r="352" spans="1:26" ht="15.75" customHeight="1">
      <c r="A352" s="73"/>
      <c r="B352" s="73"/>
      <c r="C352" s="73"/>
      <c r="D352" s="73"/>
      <c r="E352" s="73"/>
      <c r="F352" s="73"/>
      <c r="G352" s="591"/>
      <c r="H352" s="988"/>
      <c r="I352" s="73"/>
      <c r="J352" s="73"/>
      <c r="K352" s="74"/>
      <c r="L352" s="74"/>
      <c r="M352" s="989"/>
      <c r="N352" s="74"/>
      <c r="O352" s="1860"/>
      <c r="P352" s="73"/>
      <c r="Q352" s="73"/>
      <c r="R352" s="73"/>
      <c r="S352" s="73"/>
      <c r="T352" s="73"/>
      <c r="U352" s="73"/>
      <c r="V352" s="73"/>
      <c r="W352" s="73"/>
      <c r="X352" s="73"/>
      <c r="Y352" s="73"/>
      <c r="Z352" s="73"/>
    </row>
    <row r="353" spans="1:26" ht="15.75" customHeight="1">
      <c r="A353" s="73"/>
      <c r="B353" s="73"/>
      <c r="C353" s="73"/>
      <c r="D353" s="73"/>
      <c r="E353" s="73"/>
      <c r="F353" s="73"/>
      <c r="G353" s="591"/>
      <c r="H353" s="988"/>
      <c r="I353" s="73"/>
      <c r="J353" s="73"/>
      <c r="K353" s="74"/>
      <c r="L353" s="74"/>
      <c r="M353" s="989"/>
      <c r="N353" s="74"/>
      <c r="O353" s="1860"/>
      <c r="P353" s="73"/>
      <c r="Q353" s="73"/>
      <c r="R353" s="73"/>
      <c r="S353" s="73"/>
      <c r="T353" s="73"/>
      <c r="U353" s="73"/>
      <c r="V353" s="73"/>
      <c r="W353" s="73"/>
      <c r="X353" s="73"/>
      <c r="Y353" s="73"/>
      <c r="Z353" s="73"/>
    </row>
    <row r="354" spans="1:26" ht="15.75" customHeight="1">
      <c r="A354" s="73"/>
      <c r="B354" s="73"/>
      <c r="C354" s="73"/>
      <c r="D354" s="73"/>
      <c r="E354" s="73"/>
      <c r="F354" s="73"/>
      <c r="G354" s="591"/>
      <c r="H354" s="988"/>
      <c r="I354" s="73"/>
      <c r="J354" s="73"/>
      <c r="K354" s="74"/>
      <c r="L354" s="74"/>
      <c r="M354" s="989"/>
      <c r="N354" s="74"/>
      <c r="O354" s="1860"/>
      <c r="P354" s="73"/>
      <c r="Q354" s="73"/>
      <c r="R354" s="73"/>
      <c r="S354" s="73"/>
      <c r="T354" s="73"/>
      <c r="U354" s="73"/>
      <c r="V354" s="73"/>
      <c r="W354" s="73"/>
      <c r="X354" s="73"/>
      <c r="Y354" s="73"/>
      <c r="Z354" s="73"/>
    </row>
    <row r="355" spans="1:26" ht="15.75" customHeight="1">
      <c r="A355" s="73"/>
      <c r="B355" s="73"/>
      <c r="C355" s="73"/>
      <c r="D355" s="73"/>
      <c r="E355" s="73"/>
      <c r="F355" s="73"/>
      <c r="G355" s="591"/>
      <c r="H355" s="988"/>
      <c r="I355" s="73"/>
      <c r="J355" s="73"/>
      <c r="K355" s="74"/>
      <c r="L355" s="74"/>
      <c r="M355" s="989"/>
      <c r="N355" s="74"/>
      <c r="O355" s="1860"/>
      <c r="P355" s="73"/>
      <c r="Q355" s="73"/>
      <c r="R355" s="73"/>
      <c r="S355" s="73"/>
      <c r="T355" s="73"/>
      <c r="U355" s="73"/>
      <c r="V355" s="73"/>
      <c r="W355" s="73"/>
      <c r="X355" s="73"/>
      <c r="Y355" s="73"/>
      <c r="Z355" s="73"/>
    </row>
    <row r="356" spans="1:26" ht="15.75" customHeight="1">
      <c r="A356" s="73"/>
      <c r="B356" s="73"/>
      <c r="C356" s="73"/>
      <c r="D356" s="73"/>
      <c r="E356" s="73"/>
      <c r="F356" s="73"/>
      <c r="G356" s="591"/>
      <c r="H356" s="988"/>
      <c r="I356" s="73"/>
      <c r="J356" s="73"/>
      <c r="K356" s="74"/>
      <c r="L356" s="74"/>
      <c r="M356" s="989"/>
      <c r="N356" s="74"/>
      <c r="O356" s="1860"/>
      <c r="P356" s="73"/>
      <c r="Q356" s="73"/>
      <c r="R356" s="73"/>
      <c r="S356" s="73"/>
      <c r="T356" s="73"/>
      <c r="U356" s="73"/>
      <c r="V356" s="73"/>
      <c r="W356" s="73"/>
      <c r="X356" s="73"/>
      <c r="Y356" s="73"/>
      <c r="Z356" s="73"/>
    </row>
    <row r="357" spans="1:26" ht="15.75" customHeight="1">
      <c r="A357" s="73"/>
      <c r="B357" s="73"/>
      <c r="C357" s="73"/>
      <c r="D357" s="73"/>
      <c r="E357" s="73"/>
      <c r="F357" s="73"/>
      <c r="G357" s="591"/>
      <c r="H357" s="988"/>
      <c r="I357" s="73"/>
      <c r="J357" s="73"/>
      <c r="K357" s="74"/>
      <c r="L357" s="74"/>
      <c r="M357" s="989"/>
      <c r="N357" s="74"/>
      <c r="O357" s="1860"/>
      <c r="P357" s="73"/>
      <c r="Q357" s="73"/>
      <c r="R357" s="73"/>
      <c r="S357" s="73"/>
      <c r="T357" s="73"/>
      <c r="U357" s="73"/>
      <c r="V357" s="73"/>
      <c r="W357" s="73"/>
      <c r="X357" s="73"/>
      <c r="Y357" s="73"/>
      <c r="Z357" s="73"/>
    </row>
    <row r="358" spans="1:26" ht="15.75" customHeight="1">
      <c r="A358" s="73"/>
      <c r="B358" s="73"/>
      <c r="C358" s="73"/>
      <c r="D358" s="73"/>
      <c r="E358" s="73"/>
      <c r="F358" s="73"/>
      <c r="G358" s="591"/>
      <c r="H358" s="988"/>
      <c r="I358" s="73"/>
      <c r="J358" s="73"/>
      <c r="K358" s="74"/>
      <c r="L358" s="74"/>
      <c r="M358" s="989"/>
      <c r="N358" s="74"/>
      <c r="O358" s="1860"/>
      <c r="P358" s="73"/>
      <c r="Q358" s="73"/>
      <c r="R358" s="73"/>
      <c r="S358" s="73"/>
      <c r="T358" s="73"/>
      <c r="U358" s="73"/>
      <c r="V358" s="73"/>
      <c r="W358" s="73"/>
      <c r="X358" s="73"/>
      <c r="Y358" s="73"/>
      <c r="Z358" s="73"/>
    </row>
    <row r="359" spans="1:26" ht="15.75" customHeight="1">
      <c r="A359" s="73"/>
      <c r="B359" s="73"/>
      <c r="C359" s="73"/>
      <c r="D359" s="73"/>
      <c r="E359" s="73"/>
      <c r="F359" s="73"/>
      <c r="G359" s="591"/>
      <c r="H359" s="988"/>
      <c r="I359" s="73"/>
      <c r="J359" s="73"/>
      <c r="K359" s="74"/>
      <c r="L359" s="74"/>
      <c r="M359" s="989"/>
      <c r="N359" s="74"/>
      <c r="O359" s="1860"/>
      <c r="P359" s="73"/>
      <c r="Q359" s="73"/>
      <c r="R359" s="73"/>
      <c r="S359" s="73"/>
      <c r="T359" s="73"/>
      <c r="U359" s="73"/>
      <c r="V359" s="73"/>
      <c r="W359" s="73"/>
      <c r="X359" s="73"/>
      <c r="Y359" s="73"/>
      <c r="Z359" s="73"/>
    </row>
    <row r="360" spans="1:26" ht="15.75" customHeight="1">
      <c r="A360" s="73"/>
      <c r="B360" s="73"/>
      <c r="C360" s="73"/>
      <c r="D360" s="73"/>
      <c r="E360" s="73"/>
      <c r="F360" s="73"/>
      <c r="G360" s="591"/>
      <c r="H360" s="988"/>
      <c r="I360" s="73"/>
      <c r="J360" s="73"/>
      <c r="K360" s="74"/>
      <c r="L360" s="74"/>
      <c r="M360" s="989"/>
      <c r="N360" s="74"/>
      <c r="O360" s="1860"/>
      <c r="P360" s="73"/>
      <c r="Q360" s="73"/>
      <c r="R360" s="73"/>
      <c r="S360" s="73"/>
      <c r="T360" s="73"/>
      <c r="U360" s="73"/>
      <c r="V360" s="73"/>
      <c r="W360" s="73"/>
      <c r="X360" s="73"/>
      <c r="Y360" s="73"/>
      <c r="Z360" s="73"/>
    </row>
    <row r="361" spans="1:26" ht="15.75" customHeight="1">
      <c r="A361" s="73"/>
      <c r="B361" s="73"/>
      <c r="C361" s="73"/>
      <c r="D361" s="73"/>
      <c r="E361" s="73"/>
      <c r="F361" s="73"/>
      <c r="G361" s="591"/>
      <c r="H361" s="988"/>
      <c r="I361" s="73"/>
      <c r="J361" s="73"/>
      <c r="K361" s="74"/>
      <c r="L361" s="74"/>
      <c r="M361" s="989"/>
      <c r="N361" s="74"/>
      <c r="O361" s="1860"/>
      <c r="P361" s="73"/>
      <c r="Q361" s="73"/>
      <c r="R361" s="73"/>
      <c r="S361" s="73"/>
      <c r="T361" s="73"/>
      <c r="U361" s="73"/>
      <c r="V361" s="73"/>
      <c r="W361" s="73"/>
      <c r="X361" s="73"/>
      <c r="Y361" s="73"/>
      <c r="Z361" s="73"/>
    </row>
    <row r="362" spans="1:26" ht="15.75" customHeight="1">
      <c r="A362" s="73"/>
      <c r="B362" s="73"/>
      <c r="C362" s="73"/>
      <c r="D362" s="73"/>
      <c r="E362" s="73"/>
      <c r="F362" s="73"/>
      <c r="G362" s="591"/>
      <c r="H362" s="988"/>
      <c r="I362" s="73"/>
      <c r="J362" s="73"/>
      <c r="K362" s="74"/>
      <c r="L362" s="74"/>
      <c r="M362" s="989"/>
      <c r="N362" s="74"/>
      <c r="O362" s="1860"/>
      <c r="P362" s="73"/>
      <c r="Q362" s="73"/>
      <c r="R362" s="73"/>
      <c r="S362" s="73"/>
      <c r="T362" s="73"/>
      <c r="U362" s="73"/>
      <c r="V362" s="73"/>
      <c r="W362" s="73"/>
      <c r="X362" s="73"/>
      <c r="Y362" s="73"/>
      <c r="Z362" s="73"/>
    </row>
    <row r="363" spans="1:26" ht="15.75" customHeight="1">
      <c r="A363" s="73"/>
      <c r="B363" s="73"/>
      <c r="C363" s="73"/>
      <c r="D363" s="73"/>
      <c r="E363" s="73"/>
      <c r="F363" s="73"/>
      <c r="G363" s="591"/>
      <c r="H363" s="988"/>
      <c r="I363" s="73"/>
      <c r="J363" s="73"/>
      <c r="K363" s="74"/>
      <c r="L363" s="74"/>
      <c r="M363" s="989"/>
      <c r="N363" s="74"/>
      <c r="O363" s="1860"/>
      <c r="P363" s="73"/>
      <c r="Q363" s="73"/>
      <c r="R363" s="73"/>
      <c r="S363" s="73"/>
      <c r="T363" s="73"/>
      <c r="U363" s="73"/>
      <c r="V363" s="73"/>
      <c r="W363" s="73"/>
      <c r="X363" s="73"/>
      <c r="Y363" s="73"/>
      <c r="Z363" s="73"/>
    </row>
    <row r="364" spans="1:26" ht="15.75" customHeight="1">
      <c r="A364" s="73"/>
      <c r="B364" s="73"/>
      <c r="C364" s="73"/>
      <c r="D364" s="73"/>
      <c r="E364" s="73"/>
      <c r="F364" s="73"/>
      <c r="G364" s="591"/>
      <c r="H364" s="988"/>
      <c r="I364" s="73"/>
      <c r="J364" s="73"/>
      <c r="K364" s="74"/>
      <c r="L364" s="74"/>
      <c r="M364" s="989"/>
      <c r="N364" s="74"/>
      <c r="O364" s="1860"/>
      <c r="P364" s="73"/>
      <c r="Q364" s="73"/>
      <c r="R364" s="73"/>
      <c r="S364" s="73"/>
      <c r="T364" s="73"/>
      <c r="U364" s="73"/>
      <c r="V364" s="73"/>
      <c r="W364" s="73"/>
      <c r="X364" s="73"/>
      <c r="Y364" s="73"/>
      <c r="Z364" s="73"/>
    </row>
    <row r="365" spans="1:26" ht="15.75" customHeight="1">
      <c r="A365" s="73"/>
      <c r="B365" s="73"/>
      <c r="C365" s="73"/>
      <c r="D365" s="73"/>
      <c r="E365" s="73"/>
      <c r="F365" s="73"/>
      <c r="G365" s="591"/>
      <c r="H365" s="988"/>
      <c r="I365" s="73"/>
      <c r="J365" s="73"/>
      <c r="K365" s="74"/>
      <c r="L365" s="74"/>
      <c r="M365" s="989"/>
      <c r="N365" s="74"/>
      <c r="O365" s="1860"/>
      <c r="P365" s="73"/>
      <c r="Q365" s="73"/>
      <c r="R365" s="73"/>
      <c r="S365" s="73"/>
      <c r="T365" s="73"/>
      <c r="U365" s="73"/>
      <c r="V365" s="73"/>
      <c r="W365" s="73"/>
      <c r="X365" s="73"/>
      <c r="Y365" s="73"/>
      <c r="Z365" s="73"/>
    </row>
    <row r="366" spans="1:26" ht="15.75" customHeight="1">
      <c r="A366" s="73"/>
      <c r="B366" s="73"/>
      <c r="C366" s="73"/>
      <c r="D366" s="73"/>
      <c r="E366" s="73"/>
      <c r="F366" s="73"/>
      <c r="G366" s="591"/>
      <c r="H366" s="988"/>
      <c r="I366" s="73"/>
      <c r="J366" s="73"/>
      <c r="K366" s="74"/>
      <c r="L366" s="74"/>
      <c r="M366" s="989"/>
      <c r="N366" s="74"/>
      <c r="O366" s="1860"/>
      <c r="P366" s="73"/>
      <c r="Q366" s="73"/>
      <c r="R366" s="73"/>
      <c r="S366" s="73"/>
      <c r="T366" s="73"/>
      <c r="U366" s="73"/>
      <c r="V366" s="73"/>
      <c r="W366" s="73"/>
      <c r="X366" s="73"/>
      <c r="Y366" s="73"/>
      <c r="Z366" s="73"/>
    </row>
    <row r="367" spans="1:26" ht="15.75" customHeight="1">
      <c r="A367" s="73"/>
      <c r="B367" s="73"/>
      <c r="C367" s="73"/>
      <c r="D367" s="73"/>
      <c r="E367" s="73"/>
      <c r="F367" s="73"/>
      <c r="G367" s="591"/>
      <c r="H367" s="988"/>
      <c r="I367" s="73"/>
      <c r="J367" s="73"/>
      <c r="K367" s="74"/>
      <c r="L367" s="74"/>
      <c r="M367" s="989"/>
      <c r="N367" s="74"/>
      <c r="O367" s="1860"/>
      <c r="P367" s="73"/>
      <c r="Q367" s="73"/>
      <c r="R367" s="73"/>
      <c r="S367" s="73"/>
      <c r="T367" s="73"/>
      <c r="U367" s="73"/>
      <c r="V367" s="73"/>
      <c r="W367" s="73"/>
      <c r="X367" s="73"/>
      <c r="Y367" s="73"/>
      <c r="Z367" s="73"/>
    </row>
    <row r="368" spans="1:26" ht="15.75" customHeight="1">
      <c r="A368" s="73"/>
      <c r="B368" s="73"/>
      <c r="C368" s="73"/>
      <c r="D368" s="73"/>
      <c r="E368" s="73"/>
      <c r="F368" s="73"/>
      <c r="G368" s="591"/>
      <c r="H368" s="988"/>
      <c r="I368" s="73"/>
      <c r="J368" s="73"/>
      <c r="K368" s="74"/>
      <c r="L368" s="74"/>
      <c r="M368" s="989"/>
      <c r="N368" s="74"/>
      <c r="O368" s="1860"/>
      <c r="P368" s="73"/>
      <c r="Q368" s="73"/>
      <c r="R368" s="73"/>
      <c r="S368" s="73"/>
      <c r="T368" s="73"/>
      <c r="U368" s="73"/>
      <c r="V368" s="73"/>
      <c r="W368" s="73"/>
      <c r="X368" s="73"/>
      <c r="Y368" s="73"/>
      <c r="Z368" s="73"/>
    </row>
    <row r="369" spans="1:26" ht="15.75" customHeight="1">
      <c r="A369" s="73"/>
      <c r="B369" s="73"/>
      <c r="C369" s="73"/>
      <c r="D369" s="73"/>
      <c r="E369" s="73"/>
      <c r="F369" s="73"/>
      <c r="G369" s="591"/>
      <c r="H369" s="988"/>
      <c r="I369" s="73"/>
      <c r="J369" s="73"/>
      <c r="K369" s="74"/>
      <c r="L369" s="74"/>
      <c r="M369" s="989"/>
      <c r="N369" s="74"/>
      <c r="O369" s="1860"/>
      <c r="P369" s="73"/>
      <c r="Q369" s="73"/>
      <c r="R369" s="73"/>
      <c r="S369" s="73"/>
      <c r="T369" s="73"/>
      <c r="U369" s="73"/>
      <c r="V369" s="73"/>
      <c r="W369" s="73"/>
      <c r="X369" s="73"/>
      <c r="Y369" s="73"/>
      <c r="Z369" s="73"/>
    </row>
    <row r="370" spans="1:26" ht="15.75" customHeight="1">
      <c r="A370" s="73"/>
      <c r="B370" s="73"/>
      <c r="C370" s="73"/>
      <c r="D370" s="73"/>
      <c r="E370" s="73"/>
      <c r="F370" s="73"/>
      <c r="G370" s="591"/>
      <c r="H370" s="988"/>
      <c r="I370" s="73"/>
      <c r="J370" s="73"/>
      <c r="K370" s="74"/>
      <c r="L370" s="74"/>
      <c r="M370" s="989"/>
      <c r="N370" s="74"/>
      <c r="O370" s="1860"/>
      <c r="P370" s="73"/>
      <c r="Q370" s="73"/>
      <c r="R370" s="73"/>
      <c r="S370" s="73"/>
      <c r="T370" s="73"/>
      <c r="U370" s="73"/>
      <c r="V370" s="73"/>
      <c r="W370" s="73"/>
      <c r="X370" s="73"/>
      <c r="Y370" s="73"/>
      <c r="Z370" s="73"/>
    </row>
    <row r="371" spans="1:26" ht="15.75" customHeight="1">
      <c r="A371" s="73"/>
      <c r="B371" s="73"/>
      <c r="C371" s="73"/>
      <c r="D371" s="73"/>
      <c r="E371" s="73"/>
      <c r="F371" s="73"/>
      <c r="G371" s="591"/>
      <c r="H371" s="988"/>
      <c r="I371" s="73"/>
      <c r="J371" s="73"/>
      <c r="K371" s="74"/>
      <c r="L371" s="74"/>
      <c r="M371" s="989"/>
      <c r="N371" s="74"/>
      <c r="O371" s="1860"/>
      <c r="P371" s="73"/>
      <c r="Q371" s="73"/>
      <c r="R371" s="73"/>
      <c r="S371" s="73"/>
      <c r="T371" s="73"/>
      <c r="U371" s="73"/>
      <c r="V371" s="73"/>
      <c r="W371" s="73"/>
      <c r="X371" s="73"/>
      <c r="Y371" s="73"/>
      <c r="Z371" s="73"/>
    </row>
    <row r="372" spans="1:26" ht="15.75" customHeight="1">
      <c r="A372" s="73"/>
      <c r="B372" s="73"/>
      <c r="C372" s="73"/>
      <c r="D372" s="73"/>
      <c r="E372" s="73"/>
      <c r="F372" s="73"/>
      <c r="G372" s="591"/>
      <c r="H372" s="988"/>
      <c r="I372" s="73"/>
      <c r="J372" s="73"/>
      <c r="K372" s="74"/>
      <c r="L372" s="74"/>
      <c r="M372" s="989"/>
      <c r="N372" s="74"/>
      <c r="O372" s="1860"/>
      <c r="P372" s="73"/>
      <c r="Q372" s="73"/>
      <c r="R372" s="73"/>
      <c r="S372" s="73"/>
      <c r="T372" s="73"/>
      <c r="U372" s="73"/>
      <c r="V372" s="73"/>
      <c r="W372" s="73"/>
      <c r="X372" s="73"/>
      <c r="Y372" s="73"/>
      <c r="Z372" s="73"/>
    </row>
    <row r="373" spans="1:26" ht="15.75" customHeight="1">
      <c r="A373" s="73"/>
      <c r="B373" s="73"/>
      <c r="C373" s="73"/>
      <c r="D373" s="73"/>
      <c r="E373" s="73"/>
      <c r="F373" s="73"/>
      <c r="G373" s="591"/>
      <c r="H373" s="988"/>
      <c r="I373" s="73"/>
      <c r="J373" s="73"/>
      <c r="K373" s="74"/>
      <c r="L373" s="74"/>
      <c r="M373" s="989"/>
      <c r="N373" s="74"/>
      <c r="O373" s="1860"/>
      <c r="P373" s="73"/>
      <c r="Q373" s="73"/>
      <c r="R373" s="73"/>
      <c r="S373" s="73"/>
      <c r="T373" s="73"/>
      <c r="U373" s="73"/>
      <c r="V373" s="73"/>
      <c r="W373" s="73"/>
      <c r="X373" s="73"/>
      <c r="Y373" s="73"/>
      <c r="Z373" s="73"/>
    </row>
    <row r="374" spans="1:26" ht="15.75" customHeight="1">
      <c r="A374" s="73"/>
      <c r="B374" s="73"/>
      <c r="C374" s="73"/>
      <c r="D374" s="73"/>
      <c r="E374" s="73"/>
      <c r="F374" s="73"/>
      <c r="G374" s="591"/>
      <c r="H374" s="988"/>
      <c r="I374" s="73"/>
      <c r="J374" s="73"/>
      <c r="K374" s="74"/>
      <c r="L374" s="74"/>
      <c r="M374" s="989"/>
      <c r="N374" s="74"/>
      <c r="O374" s="1860"/>
      <c r="P374" s="73"/>
      <c r="Q374" s="73"/>
      <c r="R374" s="73"/>
      <c r="S374" s="73"/>
      <c r="T374" s="73"/>
      <c r="U374" s="73"/>
      <c r="V374" s="73"/>
      <c r="W374" s="73"/>
      <c r="X374" s="73"/>
      <c r="Y374" s="73"/>
      <c r="Z374" s="73"/>
    </row>
    <row r="375" spans="1:26" ht="15.75" customHeight="1">
      <c r="A375" s="73"/>
      <c r="B375" s="73"/>
      <c r="C375" s="73"/>
      <c r="D375" s="73"/>
      <c r="E375" s="73"/>
      <c r="F375" s="73"/>
      <c r="G375" s="591"/>
      <c r="H375" s="988"/>
      <c r="I375" s="73"/>
      <c r="J375" s="73"/>
      <c r="K375" s="74"/>
      <c r="L375" s="74"/>
      <c r="M375" s="989"/>
      <c r="N375" s="74"/>
      <c r="O375" s="1860"/>
      <c r="P375" s="73"/>
      <c r="Q375" s="73"/>
      <c r="R375" s="73"/>
      <c r="S375" s="73"/>
      <c r="T375" s="73"/>
      <c r="U375" s="73"/>
      <c r="V375" s="73"/>
      <c r="W375" s="73"/>
      <c r="X375" s="73"/>
      <c r="Y375" s="73"/>
      <c r="Z375" s="73"/>
    </row>
    <row r="376" spans="1:26" ht="15.75" customHeight="1">
      <c r="A376" s="73"/>
      <c r="B376" s="73"/>
      <c r="C376" s="73"/>
      <c r="D376" s="73"/>
      <c r="E376" s="73"/>
      <c r="F376" s="73"/>
      <c r="G376" s="591"/>
      <c r="H376" s="988"/>
      <c r="I376" s="73"/>
      <c r="J376" s="73"/>
      <c r="K376" s="74"/>
      <c r="L376" s="74"/>
      <c r="M376" s="989"/>
      <c r="N376" s="74"/>
      <c r="O376" s="1860"/>
      <c r="P376" s="73"/>
      <c r="Q376" s="73"/>
      <c r="R376" s="73"/>
      <c r="S376" s="73"/>
      <c r="T376" s="73"/>
      <c r="U376" s="73"/>
      <c r="V376" s="73"/>
      <c r="W376" s="73"/>
      <c r="X376" s="73"/>
      <c r="Y376" s="73"/>
      <c r="Z376" s="73"/>
    </row>
    <row r="377" spans="1:26" ht="15.75" customHeight="1">
      <c r="A377" s="73"/>
      <c r="B377" s="73"/>
      <c r="C377" s="73"/>
      <c r="D377" s="73"/>
      <c r="E377" s="73"/>
      <c r="F377" s="73"/>
      <c r="G377" s="591"/>
      <c r="H377" s="988"/>
      <c r="I377" s="73"/>
      <c r="J377" s="73"/>
      <c r="K377" s="74"/>
      <c r="L377" s="74"/>
      <c r="M377" s="989"/>
      <c r="N377" s="74"/>
      <c r="O377" s="1860"/>
      <c r="P377" s="73"/>
      <c r="Q377" s="73"/>
      <c r="R377" s="73"/>
      <c r="S377" s="73"/>
      <c r="T377" s="73"/>
      <c r="U377" s="73"/>
      <c r="V377" s="73"/>
      <c r="W377" s="73"/>
      <c r="X377" s="73"/>
      <c r="Y377" s="73"/>
      <c r="Z377" s="73"/>
    </row>
    <row r="378" spans="1:26" ht="15.75" customHeight="1">
      <c r="A378" s="73"/>
      <c r="B378" s="73"/>
      <c r="C378" s="73"/>
      <c r="D378" s="73"/>
      <c r="E378" s="73"/>
      <c r="F378" s="73"/>
      <c r="G378" s="591"/>
      <c r="H378" s="988"/>
      <c r="I378" s="73"/>
      <c r="J378" s="73"/>
      <c r="K378" s="74"/>
      <c r="L378" s="74"/>
      <c r="M378" s="989"/>
      <c r="N378" s="74"/>
      <c r="O378" s="1860"/>
      <c r="P378" s="73"/>
      <c r="Q378" s="73"/>
      <c r="R378" s="73"/>
      <c r="S378" s="73"/>
      <c r="T378" s="73"/>
      <c r="U378" s="73"/>
      <c r="V378" s="73"/>
      <c r="W378" s="73"/>
      <c r="X378" s="73"/>
      <c r="Y378" s="73"/>
      <c r="Z378" s="73"/>
    </row>
    <row r="379" spans="1:26" ht="15.75" customHeight="1">
      <c r="A379" s="73"/>
      <c r="B379" s="73"/>
      <c r="C379" s="73"/>
      <c r="D379" s="73"/>
      <c r="E379" s="73"/>
      <c r="F379" s="73"/>
      <c r="G379" s="591"/>
      <c r="H379" s="988"/>
      <c r="I379" s="73"/>
      <c r="J379" s="73"/>
      <c r="K379" s="74"/>
      <c r="L379" s="74"/>
      <c r="M379" s="989"/>
      <c r="N379" s="74"/>
      <c r="O379" s="1860"/>
      <c r="P379" s="73"/>
      <c r="Q379" s="73"/>
      <c r="R379" s="73"/>
      <c r="S379" s="73"/>
      <c r="T379" s="73"/>
      <c r="U379" s="73"/>
      <c r="V379" s="73"/>
      <c r="W379" s="73"/>
      <c r="X379" s="73"/>
      <c r="Y379" s="73"/>
      <c r="Z379" s="73"/>
    </row>
    <row r="380" spans="1:26" ht="15.75" customHeight="1">
      <c r="A380" s="73"/>
      <c r="B380" s="73"/>
      <c r="C380" s="73"/>
      <c r="D380" s="73"/>
      <c r="E380" s="73"/>
      <c r="F380" s="73"/>
      <c r="G380" s="591"/>
      <c r="H380" s="988"/>
      <c r="I380" s="73"/>
      <c r="J380" s="73"/>
      <c r="K380" s="74"/>
      <c r="L380" s="74"/>
      <c r="M380" s="989"/>
      <c r="N380" s="74"/>
      <c r="O380" s="1860"/>
      <c r="P380" s="73"/>
      <c r="Q380" s="73"/>
      <c r="R380" s="73"/>
      <c r="S380" s="73"/>
      <c r="T380" s="73"/>
      <c r="U380" s="73"/>
      <c r="V380" s="73"/>
      <c r="W380" s="73"/>
      <c r="X380" s="73"/>
      <c r="Y380" s="73"/>
      <c r="Z380" s="73"/>
    </row>
    <row r="381" spans="1:26" ht="15.75" customHeight="1">
      <c r="A381" s="73"/>
      <c r="B381" s="73"/>
      <c r="C381" s="73"/>
      <c r="D381" s="73"/>
      <c r="E381" s="73"/>
      <c r="F381" s="73"/>
      <c r="G381" s="591"/>
      <c r="H381" s="988"/>
      <c r="I381" s="73"/>
      <c r="J381" s="73"/>
      <c r="K381" s="74"/>
      <c r="L381" s="74"/>
      <c r="M381" s="989"/>
      <c r="N381" s="74"/>
      <c r="O381" s="1860"/>
      <c r="P381" s="73"/>
      <c r="Q381" s="73"/>
      <c r="R381" s="73"/>
      <c r="S381" s="73"/>
      <c r="T381" s="73"/>
      <c r="U381" s="73"/>
      <c r="V381" s="73"/>
      <c r="W381" s="73"/>
      <c r="X381" s="73"/>
      <c r="Y381" s="73"/>
      <c r="Z381" s="73"/>
    </row>
    <row r="382" spans="1:26" ht="15.75" customHeight="1">
      <c r="A382" s="73"/>
      <c r="B382" s="73"/>
      <c r="C382" s="73"/>
      <c r="D382" s="73"/>
      <c r="E382" s="73"/>
      <c r="F382" s="73"/>
      <c r="G382" s="591"/>
      <c r="H382" s="988"/>
      <c r="I382" s="73"/>
      <c r="J382" s="73"/>
      <c r="K382" s="74"/>
      <c r="L382" s="74"/>
      <c r="M382" s="989"/>
      <c r="N382" s="74"/>
      <c r="O382" s="1860"/>
      <c r="P382" s="73"/>
      <c r="Q382" s="73"/>
      <c r="R382" s="73"/>
      <c r="S382" s="73"/>
      <c r="T382" s="73"/>
      <c r="U382" s="73"/>
      <c r="V382" s="73"/>
      <c r="W382" s="73"/>
      <c r="X382" s="73"/>
      <c r="Y382" s="73"/>
      <c r="Z382" s="73"/>
    </row>
    <row r="383" spans="1:26" ht="15.75" customHeight="1">
      <c r="A383" s="73"/>
      <c r="B383" s="73"/>
      <c r="C383" s="73"/>
      <c r="D383" s="73"/>
      <c r="E383" s="73"/>
      <c r="F383" s="73"/>
      <c r="G383" s="591"/>
      <c r="H383" s="988"/>
      <c r="I383" s="73"/>
      <c r="J383" s="73"/>
      <c r="K383" s="74"/>
      <c r="L383" s="74"/>
      <c r="M383" s="989"/>
      <c r="N383" s="74"/>
      <c r="O383" s="1860"/>
      <c r="P383" s="73"/>
      <c r="Q383" s="73"/>
      <c r="R383" s="73"/>
      <c r="S383" s="73"/>
      <c r="T383" s="73"/>
      <c r="U383" s="73"/>
      <c r="V383" s="73"/>
      <c r="W383" s="73"/>
      <c r="X383" s="73"/>
      <c r="Y383" s="73"/>
      <c r="Z383" s="73"/>
    </row>
    <row r="384" spans="1:26" ht="15.75" customHeight="1">
      <c r="A384" s="73"/>
      <c r="B384" s="73"/>
      <c r="C384" s="73"/>
      <c r="D384" s="73"/>
      <c r="E384" s="73"/>
      <c r="F384" s="73"/>
      <c r="G384" s="591"/>
      <c r="H384" s="988"/>
      <c r="I384" s="73"/>
      <c r="J384" s="73"/>
      <c r="K384" s="74"/>
      <c r="L384" s="74"/>
      <c r="M384" s="989"/>
      <c r="N384" s="74"/>
      <c r="O384" s="1860"/>
      <c r="P384" s="73"/>
      <c r="Q384" s="73"/>
      <c r="R384" s="73"/>
      <c r="S384" s="73"/>
      <c r="T384" s="73"/>
      <c r="U384" s="73"/>
      <c r="V384" s="73"/>
      <c r="W384" s="73"/>
      <c r="X384" s="73"/>
      <c r="Y384" s="73"/>
      <c r="Z384" s="73"/>
    </row>
    <row r="385" spans="1:26" ht="15.75" customHeight="1">
      <c r="A385" s="73"/>
      <c r="B385" s="73"/>
      <c r="C385" s="73"/>
      <c r="D385" s="73"/>
      <c r="E385" s="73"/>
      <c r="F385" s="73"/>
      <c r="G385" s="591"/>
      <c r="H385" s="988"/>
      <c r="I385" s="73"/>
      <c r="J385" s="73"/>
      <c r="K385" s="74"/>
      <c r="L385" s="74"/>
      <c r="M385" s="989"/>
      <c r="N385" s="74"/>
      <c r="O385" s="1860"/>
      <c r="P385" s="73"/>
      <c r="Q385" s="73"/>
      <c r="R385" s="73"/>
      <c r="S385" s="73"/>
      <c r="T385" s="73"/>
      <c r="U385" s="73"/>
      <c r="V385" s="73"/>
      <c r="W385" s="73"/>
      <c r="X385" s="73"/>
      <c r="Y385" s="73"/>
      <c r="Z385" s="73"/>
    </row>
    <row r="386" spans="1:26" ht="15.75" customHeight="1">
      <c r="A386" s="73"/>
      <c r="B386" s="73"/>
      <c r="C386" s="73"/>
      <c r="D386" s="73"/>
      <c r="E386" s="73"/>
      <c r="F386" s="73"/>
      <c r="G386" s="591"/>
      <c r="H386" s="988"/>
      <c r="I386" s="73"/>
      <c r="J386" s="73"/>
      <c r="K386" s="74"/>
      <c r="L386" s="74"/>
      <c r="M386" s="989"/>
      <c r="N386" s="74"/>
      <c r="O386" s="1860"/>
      <c r="P386" s="73"/>
      <c r="Q386" s="73"/>
      <c r="R386" s="73"/>
      <c r="S386" s="73"/>
      <c r="T386" s="73"/>
      <c r="U386" s="73"/>
      <c r="V386" s="73"/>
      <c r="W386" s="73"/>
      <c r="X386" s="73"/>
      <c r="Y386" s="73"/>
      <c r="Z386" s="73"/>
    </row>
    <row r="387" spans="1:26" ht="15.75" customHeight="1">
      <c r="A387" s="73"/>
      <c r="B387" s="73"/>
      <c r="C387" s="73"/>
      <c r="D387" s="73"/>
      <c r="E387" s="73"/>
      <c r="F387" s="73"/>
      <c r="G387" s="591"/>
      <c r="H387" s="988"/>
      <c r="I387" s="73"/>
      <c r="J387" s="73"/>
      <c r="K387" s="74"/>
      <c r="L387" s="74"/>
      <c r="M387" s="989"/>
      <c r="N387" s="74"/>
      <c r="O387" s="1860"/>
      <c r="P387" s="73"/>
      <c r="Q387" s="73"/>
      <c r="R387" s="73"/>
      <c r="S387" s="73"/>
      <c r="T387" s="73"/>
      <c r="U387" s="73"/>
      <c r="V387" s="73"/>
      <c r="W387" s="73"/>
      <c r="X387" s="73"/>
      <c r="Y387" s="73"/>
      <c r="Z387" s="73"/>
    </row>
    <row r="388" spans="1:26" ht="15.75" customHeight="1">
      <c r="A388" s="73"/>
      <c r="B388" s="73"/>
      <c r="C388" s="73"/>
      <c r="D388" s="73"/>
      <c r="E388" s="73"/>
      <c r="F388" s="73"/>
      <c r="G388" s="591"/>
      <c r="H388" s="988"/>
      <c r="I388" s="73"/>
      <c r="J388" s="73"/>
      <c r="K388" s="74"/>
      <c r="L388" s="74"/>
      <c r="M388" s="989"/>
      <c r="N388" s="74"/>
      <c r="O388" s="1860"/>
      <c r="P388" s="73"/>
      <c r="Q388" s="73"/>
      <c r="R388" s="73"/>
      <c r="S388" s="73"/>
      <c r="T388" s="73"/>
      <c r="U388" s="73"/>
      <c r="V388" s="73"/>
      <c r="W388" s="73"/>
      <c r="X388" s="73"/>
      <c r="Y388" s="73"/>
      <c r="Z388" s="73"/>
    </row>
    <row r="389" spans="1:26" ht="15.75" customHeight="1">
      <c r="A389" s="73"/>
      <c r="B389" s="73"/>
      <c r="C389" s="73"/>
      <c r="D389" s="73"/>
      <c r="E389" s="73"/>
      <c r="F389" s="73"/>
      <c r="G389" s="591"/>
      <c r="H389" s="988"/>
      <c r="I389" s="73"/>
      <c r="J389" s="73"/>
      <c r="K389" s="74"/>
      <c r="L389" s="74"/>
      <c r="M389" s="989"/>
      <c r="N389" s="74"/>
      <c r="O389" s="1860"/>
      <c r="P389" s="73"/>
      <c r="Q389" s="73"/>
      <c r="R389" s="73"/>
      <c r="S389" s="73"/>
      <c r="T389" s="73"/>
      <c r="U389" s="73"/>
      <c r="V389" s="73"/>
      <c r="W389" s="73"/>
      <c r="X389" s="73"/>
      <c r="Y389" s="73"/>
      <c r="Z389" s="73"/>
    </row>
    <row r="390" spans="1:26" ht="15.75" customHeight="1">
      <c r="A390" s="73"/>
      <c r="B390" s="73"/>
      <c r="C390" s="73"/>
      <c r="D390" s="73"/>
      <c r="E390" s="73"/>
      <c r="F390" s="73"/>
      <c r="G390" s="591"/>
      <c r="H390" s="988"/>
      <c r="I390" s="73"/>
      <c r="J390" s="73"/>
      <c r="K390" s="74"/>
      <c r="L390" s="74"/>
      <c r="M390" s="989"/>
      <c r="N390" s="74"/>
      <c r="O390" s="1860"/>
      <c r="P390" s="73"/>
      <c r="Q390" s="73"/>
      <c r="R390" s="73"/>
      <c r="S390" s="73"/>
      <c r="T390" s="73"/>
      <c r="U390" s="73"/>
      <c r="V390" s="73"/>
      <c r="W390" s="73"/>
      <c r="X390" s="73"/>
      <c r="Y390" s="73"/>
      <c r="Z390" s="73"/>
    </row>
    <row r="391" spans="1:26" ht="15.75" customHeight="1">
      <c r="A391" s="73"/>
      <c r="B391" s="73"/>
      <c r="C391" s="73"/>
      <c r="D391" s="73"/>
      <c r="E391" s="73"/>
      <c r="F391" s="73"/>
      <c r="G391" s="591"/>
      <c r="H391" s="988"/>
      <c r="I391" s="73"/>
      <c r="J391" s="73"/>
      <c r="K391" s="74"/>
      <c r="L391" s="74"/>
      <c r="M391" s="989"/>
      <c r="N391" s="74"/>
      <c r="O391" s="1860"/>
      <c r="P391" s="73"/>
      <c r="Q391" s="73"/>
      <c r="R391" s="73"/>
      <c r="S391" s="73"/>
      <c r="T391" s="73"/>
      <c r="U391" s="73"/>
      <c r="V391" s="73"/>
      <c r="W391" s="73"/>
      <c r="X391" s="73"/>
      <c r="Y391" s="73"/>
      <c r="Z391" s="73"/>
    </row>
    <row r="392" spans="1:26" ht="15.75" customHeight="1">
      <c r="A392" s="73"/>
      <c r="B392" s="73"/>
      <c r="C392" s="73"/>
      <c r="D392" s="73"/>
      <c r="E392" s="73"/>
      <c r="F392" s="73"/>
      <c r="G392" s="591"/>
      <c r="H392" s="988"/>
      <c r="I392" s="73"/>
      <c r="J392" s="73"/>
      <c r="K392" s="74"/>
      <c r="L392" s="74"/>
      <c r="M392" s="989"/>
      <c r="N392" s="74"/>
      <c r="O392" s="1860"/>
      <c r="P392" s="73"/>
      <c r="Q392" s="73"/>
      <c r="R392" s="73"/>
      <c r="S392" s="73"/>
      <c r="T392" s="73"/>
      <c r="U392" s="73"/>
      <c r="V392" s="73"/>
      <c r="W392" s="73"/>
      <c r="X392" s="73"/>
      <c r="Y392" s="73"/>
      <c r="Z392" s="73"/>
    </row>
    <row r="393" spans="1:26" ht="15.75" customHeight="1">
      <c r="A393" s="73"/>
      <c r="B393" s="73"/>
      <c r="C393" s="73"/>
      <c r="D393" s="73"/>
      <c r="E393" s="73"/>
      <c r="F393" s="73"/>
      <c r="G393" s="591"/>
      <c r="H393" s="988"/>
      <c r="I393" s="73"/>
      <c r="J393" s="73"/>
      <c r="K393" s="74"/>
      <c r="L393" s="74"/>
      <c r="M393" s="989"/>
      <c r="N393" s="74"/>
      <c r="O393" s="1860"/>
      <c r="P393" s="73"/>
      <c r="Q393" s="73"/>
      <c r="R393" s="73"/>
      <c r="S393" s="73"/>
      <c r="T393" s="73"/>
      <c r="U393" s="73"/>
      <c r="V393" s="73"/>
      <c r="W393" s="73"/>
      <c r="X393" s="73"/>
      <c r="Y393" s="73"/>
      <c r="Z393" s="73"/>
    </row>
    <row r="394" spans="1:26" ht="15.75" customHeight="1">
      <c r="A394" s="73"/>
      <c r="B394" s="73"/>
      <c r="C394" s="73"/>
      <c r="D394" s="73"/>
      <c r="E394" s="73"/>
      <c r="F394" s="73"/>
      <c r="G394" s="591"/>
      <c r="H394" s="988"/>
      <c r="I394" s="73"/>
      <c r="J394" s="73"/>
      <c r="K394" s="74"/>
      <c r="L394" s="74"/>
      <c r="M394" s="989"/>
      <c r="N394" s="74"/>
      <c r="O394" s="1860"/>
      <c r="P394" s="73"/>
      <c r="Q394" s="73"/>
      <c r="R394" s="73"/>
      <c r="S394" s="73"/>
      <c r="T394" s="73"/>
      <c r="U394" s="73"/>
      <c r="V394" s="73"/>
      <c r="W394" s="73"/>
      <c r="X394" s="73"/>
      <c r="Y394" s="73"/>
      <c r="Z394" s="73"/>
    </row>
    <row r="395" spans="1:26" ht="15.75" customHeight="1">
      <c r="A395" s="73"/>
      <c r="B395" s="73"/>
      <c r="C395" s="73"/>
      <c r="D395" s="73"/>
      <c r="E395" s="73"/>
      <c r="F395" s="73"/>
      <c r="G395" s="591"/>
      <c r="H395" s="988"/>
      <c r="I395" s="73"/>
      <c r="J395" s="73"/>
      <c r="K395" s="74"/>
      <c r="L395" s="74"/>
      <c r="M395" s="989"/>
      <c r="N395" s="74"/>
      <c r="O395" s="1860"/>
      <c r="P395" s="73"/>
      <c r="Q395" s="73"/>
      <c r="R395" s="73"/>
      <c r="S395" s="73"/>
      <c r="T395" s="73"/>
      <c r="U395" s="73"/>
      <c r="V395" s="73"/>
      <c r="W395" s="73"/>
      <c r="X395" s="73"/>
      <c r="Y395" s="73"/>
      <c r="Z395" s="73"/>
    </row>
    <row r="396" spans="1:26" ht="15.75" customHeight="1">
      <c r="A396" s="73"/>
      <c r="B396" s="73"/>
      <c r="C396" s="73"/>
      <c r="D396" s="73"/>
      <c r="E396" s="73"/>
      <c r="F396" s="73"/>
      <c r="G396" s="591"/>
      <c r="H396" s="988"/>
      <c r="I396" s="73"/>
      <c r="J396" s="73"/>
      <c r="K396" s="74"/>
      <c r="L396" s="74"/>
      <c r="M396" s="989"/>
      <c r="N396" s="74"/>
      <c r="O396" s="1860"/>
      <c r="P396" s="73"/>
      <c r="Q396" s="73"/>
      <c r="R396" s="73"/>
      <c r="S396" s="73"/>
      <c r="T396" s="73"/>
      <c r="U396" s="73"/>
      <c r="V396" s="73"/>
      <c r="W396" s="73"/>
      <c r="X396" s="73"/>
      <c r="Y396" s="73"/>
      <c r="Z396" s="73"/>
    </row>
    <row r="397" spans="1:26" ht="15.75" customHeight="1">
      <c r="A397" s="73"/>
      <c r="B397" s="73"/>
      <c r="C397" s="73"/>
      <c r="D397" s="73"/>
      <c r="E397" s="73"/>
      <c r="F397" s="73"/>
      <c r="G397" s="591"/>
      <c r="H397" s="988"/>
      <c r="I397" s="73"/>
      <c r="J397" s="73"/>
      <c r="K397" s="74"/>
      <c r="L397" s="74"/>
      <c r="M397" s="989"/>
      <c r="N397" s="74"/>
      <c r="O397" s="1860"/>
      <c r="P397" s="73"/>
      <c r="Q397" s="73"/>
      <c r="R397" s="73"/>
      <c r="S397" s="73"/>
      <c r="T397" s="73"/>
      <c r="U397" s="73"/>
      <c r="V397" s="73"/>
      <c r="W397" s="73"/>
      <c r="X397" s="73"/>
      <c r="Y397" s="73"/>
      <c r="Z397" s="73"/>
    </row>
    <row r="398" spans="1:26" ht="15.75" customHeight="1">
      <c r="A398" s="73"/>
      <c r="B398" s="73"/>
      <c r="C398" s="73"/>
      <c r="D398" s="73"/>
      <c r="E398" s="73"/>
      <c r="F398" s="73"/>
      <c r="G398" s="591"/>
      <c r="H398" s="988"/>
      <c r="I398" s="73"/>
      <c r="J398" s="73"/>
      <c r="K398" s="74"/>
      <c r="L398" s="74"/>
      <c r="M398" s="989"/>
      <c r="N398" s="74"/>
      <c r="O398" s="1860"/>
      <c r="P398" s="73"/>
      <c r="Q398" s="73"/>
      <c r="R398" s="73"/>
      <c r="S398" s="73"/>
      <c r="T398" s="73"/>
      <c r="U398" s="73"/>
      <c r="V398" s="73"/>
      <c r="W398" s="73"/>
      <c r="X398" s="73"/>
      <c r="Y398" s="73"/>
      <c r="Z398" s="73"/>
    </row>
    <row r="399" spans="1:26" ht="15.75" customHeight="1">
      <c r="A399" s="73"/>
      <c r="B399" s="73"/>
      <c r="C399" s="73"/>
      <c r="D399" s="73"/>
      <c r="E399" s="73"/>
      <c r="F399" s="73"/>
      <c r="G399" s="591"/>
      <c r="H399" s="988"/>
      <c r="I399" s="73"/>
      <c r="J399" s="73"/>
      <c r="K399" s="74"/>
      <c r="L399" s="74"/>
      <c r="M399" s="989"/>
      <c r="N399" s="74"/>
      <c r="O399" s="1860"/>
      <c r="P399" s="73"/>
      <c r="Q399" s="73"/>
      <c r="R399" s="73"/>
      <c r="S399" s="73"/>
      <c r="T399" s="73"/>
      <c r="U399" s="73"/>
      <c r="V399" s="73"/>
      <c r="W399" s="73"/>
      <c r="X399" s="73"/>
      <c r="Y399" s="73"/>
      <c r="Z399" s="73"/>
    </row>
    <row r="400" spans="1:26" ht="15.75" customHeight="1">
      <c r="A400" s="73"/>
      <c r="B400" s="73"/>
      <c r="C400" s="73"/>
      <c r="D400" s="73"/>
      <c r="E400" s="73"/>
      <c r="F400" s="73"/>
      <c r="G400" s="591"/>
      <c r="H400" s="988"/>
      <c r="I400" s="73"/>
      <c r="J400" s="73"/>
      <c r="K400" s="74"/>
      <c r="L400" s="74"/>
      <c r="M400" s="989"/>
      <c r="N400" s="74"/>
      <c r="O400" s="1860"/>
      <c r="P400" s="73"/>
      <c r="Q400" s="73"/>
      <c r="R400" s="73"/>
      <c r="S400" s="73"/>
      <c r="T400" s="73"/>
      <c r="U400" s="73"/>
      <c r="V400" s="73"/>
      <c r="W400" s="73"/>
      <c r="X400" s="73"/>
      <c r="Y400" s="73"/>
      <c r="Z400" s="73"/>
    </row>
    <row r="401" spans="1:26" ht="15.75" customHeight="1">
      <c r="A401" s="73"/>
      <c r="B401" s="73"/>
      <c r="C401" s="73"/>
      <c r="D401" s="73"/>
      <c r="E401" s="73"/>
      <c r="F401" s="73"/>
      <c r="G401" s="591"/>
      <c r="H401" s="988"/>
      <c r="I401" s="73"/>
      <c r="J401" s="73"/>
      <c r="K401" s="74"/>
      <c r="L401" s="74"/>
      <c r="M401" s="989"/>
      <c r="N401" s="74"/>
      <c r="O401" s="1860"/>
      <c r="P401" s="73"/>
      <c r="Q401" s="73"/>
      <c r="R401" s="73"/>
      <c r="S401" s="73"/>
      <c r="T401" s="73"/>
      <c r="U401" s="73"/>
      <c r="V401" s="73"/>
      <c r="W401" s="73"/>
      <c r="X401" s="73"/>
      <c r="Y401" s="73"/>
      <c r="Z401" s="73"/>
    </row>
    <row r="402" spans="1:26" ht="15.75" customHeight="1">
      <c r="A402" s="73"/>
      <c r="B402" s="73"/>
      <c r="C402" s="73"/>
      <c r="D402" s="73"/>
      <c r="E402" s="73"/>
      <c r="F402" s="73"/>
      <c r="G402" s="591"/>
      <c r="H402" s="988"/>
      <c r="I402" s="73"/>
      <c r="J402" s="73"/>
      <c r="K402" s="74"/>
      <c r="L402" s="74"/>
      <c r="M402" s="989"/>
      <c r="N402" s="74"/>
      <c r="O402" s="1860"/>
      <c r="P402" s="73"/>
      <c r="Q402" s="73"/>
      <c r="R402" s="73"/>
      <c r="S402" s="73"/>
      <c r="T402" s="73"/>
      <c r="U402" s="73"/>
      <c r="V402" s="73"/>
      <c r="W402" s="73"/>
      <c r="X402" s="73"/>
      <c r="Y402" s="73"/>
      <c r="Z402" s="73"/>
    </row>
    <row r="403" spans="1:26" ht="15.75" customHeight="1">
      <c r="A403" s="73"/>
      <c r="B403" s="73"/>
      <c r="C403" s="73"/>
      <c r="D403" s="73"/>
      <c r="E403" s="73"/>
      <c r="F403" s="73"/>
      <c r="G403" s="591"/>
      <c r="H403" s="988"/>
      <c r="I403" s="73"/>
      <c r="J403" s="73"/>
      <c r="K403" s="74"/>
      <c r="L403" s="74"/>
      <c r="M403" s="989"/>
      <c r="N403" s="74"/>
      <c r="O403" s="1860"/>
      <c r="P403" s="73"/>
      <c r="Q403" s="73"/>
      <c r="R403" s="73"/>
      <c r="S403" s="73"/>
      <c r="T403" s="73"/>
      <c r="U403" s="73"/>
      <c r="V403" s="73"/>
      <c r="W403" s="73"/>
      <c r="X403" s="73"/>
      <c r="Y403" s="73"/>
      <c r="Z403" s="73"/>
    </row>
    <row r="404" spans="1:26" ht="15.75" customHeight="1">
      <c r="A404" s="73"/>
      <c r="B404" s="73"/>
      <c r="C404" s="73"/>
      <c r="D404" s="73"/>
      <c r="E404" s="73"/>
      <c r="F404" s="73"/>
      <c r="G404" s="591"/>
      <c r="H404" s="988"/>
      <c r="I404" s="73"/>
      <c r="J404" s="73"/>
      <c r="K404" s="74"/>
      <c r="L404" s="74"/>
      <c r="M404" s="989"/>
      <c r="N404" s="74"/>
      <c r="O404" s="1860"/>
      <c r="P404" s="73"/>
      <c r="Q404" s="73"/>
      <c r="R404" s="73"/>
      <c r="S404" s="73"/>
      <c r="T404" s="73"/>
      <c r="U404" s="73"/>
      <c r="V404" s="73"/>
      <c r="W404" s="73"/>
      <c r="X404" s="73"/>
      <c r="Y404" s="73"/>
      <c r="Z404" s="73"/>
    </row>
    <row r="405" spans="1:26" ht="15.75" customHeight="1">
      <c r="A405" s="73"/>
      <c r="B405" s="73"/>
      <c r="C405" s="73"/>
      <c r="D405" s="73"/>
      <c r="E405" s="73"/>
      <c r="F405" s="73"/>
      <c r="G405" s="591"/>
      <c r="H405" s="988"/>
      <c r="I405" s="73"/>
      <c r="J405" s="73"/>
      <c r="K405" s="74"/>
      <c r="L405" s="74"/>
      <c r="M405" s="989"/>
      <c r="N405" s="74"/>
      <c r="O405" s="1860"/>
      <c r="P405" s="73"/>
      <c r="Q405" s="73"/>
      <c r="R405" s="73"/>
      <c r="S405" s="73"/>
      <c r="T405" s="73"/>
      <c r="U405" s="73"/>
      <c r="V405" s="73"/>
      <c r="W405" s="73"/>
      <c r="X405" s="73"/>
      <c r="Y405" s="73"/>
      <c r="Z405" s="73"/>
    </row>
    <row r="406" spans="1:26" ht="15.75" customHeight="1">
      <c r="A406" s="73"/>
      <c r="B406" s="73"/>
      <c r="C406" s="73"/>
      <c r="D406" s="73"/>
      <c r="E406" s="73"/>
      <c r="F406" s="73"/>
      <c r="G406" s="591"/>
      <c r="H406" s="988"/>
      <c r="I406" s="73"/>
      <c r="J406" s="73"/>
      <c r="K406" s="74"/>
      <c r="L406" s="74"/>
      <c r="M406" s="989"/>
      <c r="N406" s="74"/>
      <c r="O406" s="1860"/>
      <c r="P406" s="73"/>
      <c r="Q406" s="73"/>
      <c r="R406" s="73"/>
      <c r="S406" s="73"/>
      <c r="T406" s="73"/>
      <c r="U406" s="73"/>
      <c r="V406" s="73"/>
      <c r="W406" s="73"/>
      <c r="X406" s="73"/>
      <c r="Y406" s="73"/>
      <c r="Z406" s="73"/>
    </row>
    <row r="407" spans="1:26" ht="15.75" customHeight="1">
      <c r="A407" s="73"/>
      <c r="B407" s="73"/>
      <c r="C407" s="73"/>
      <c r="D407" s="73"/>
      <c r="E407" s="73"/>
      <c r="F407" s="73"/>
      <c r="G407" s="591"/>
      <c r="H407" s="988"/>
      <c r="I407" s="73"/>
      <c r="J407" s="73"/>
      <c r="K407" s="74"/>
      <c r="L407" s="74"/>
      <c r="M407" s="989"/>
      <c r="N407" s="74"/>
      <c r="O407" s="1860"/>
      <c r="P407" s="73"/>
      <c r="Q407" s="73"/>
      <c r="R407" s="73"/>
      <c r="S407" s="73"/>
      <c r="T407" s="73"/>
      <c r="U407" s="73"/>
      <c r="V407" s="73"/>
      <c r="W407" s="73"/>
      <c r="X407" s="73"/>
      <c r="Y407" s="73"/>
      <c r="Z407" s="73"/>
    </row>
    <row r="408" spans="1:26" ht="15.75" customHeight="1">
      <c r="A408" s="73"/>
      <c r="B408" s="73"/>
      <c r="C408" s="73"/>
      <c r="D408" s="73"/>
      <c r="E408" s="73"/>
      <c r="F408" s="73"/>
      <c r="G408" s="591"/>
      <c r="H408" s="988"/>
      <c r="I408" s="73"/>
      <c r="J408" s="73"/>
      <c r="K408" s="74"/>
      <c r="L408" s="74"/>
      <c r="M408" s="989"/>
      <c r="N408" s="74"/>
      <c r="O408" s="1860"/>
      <c r="P408" s="73"/>
      <c r="Q408" s="73"/>
      <c r="R408" s="73"/>
      <c r="S408" s="73"/>
      <c r="T408" s="73"/>
      <c r="U408" s="73"/>
      <c r="V408" s="73"/>
      <c r="W408" s="73"/>
      <c r="X408" s="73"/>
      <c r="Y408" s="73"/>
      <c r="Z408" s="73"/>
    </row>
    <row r="409" spans="1:26" ht="15.75" customHeight="1">
      <c r="A409" s="73"/>
      <c r="B409" s="73"/>
      <c r="C409" s="73"/>
      <c r="D409" s="73"/>
      <c r="E409" s="73"/>
      <c r="F409" s="73"/>
      <c r="G409" s="591"/>
      <c r="H409" s="988"/>
      <c r="I409" s="73"/>
      <c r="J409" s="73"/>
      <c r="K409" s="74"/>
      <c r="L409" s="74"/>
      <c r="M409" s="989"/>
      <c r="N409" s="74"/>
      <c r="O409" s="1860"/>
      <c r="P409" s="73"/>
      <c r="Q409" s="73"/>
      <c r="R409" s="73"/>
      <c r="S409" s="73"/>
      <c r="T409" s="73"/>
      <c r="U409" s="73"/>
      <c r="V409" s="73"/>
      <c r="W409" s="73"/>
      <c r="X409" s="73"/>
      <c r="Y409" s="73"/>
      <c r="Z409" s="73"/>
    </row>
    <row r="410" spans="1:26" ht="15.75" customHeight="1">
      <c r="A410" s="73"/>
      <c r="B410" s="73"/>
      <c r="C410" s="73"/>
      <c r="D410" s="73"/>
      <c r="E410" s="73"/>
      <c r="F410" s="73"/>
      <c r="G410" s="591"/>
      <c r="H410" s="988"/>
      <c r="I410" s="73"/>
      <c r="J410" s="73"/>
      <c r="K410" s="74"/>
      <c r="L410" s="74"/>
      <c r="M410" s="989"/>
      <c r="N410" s="74"/>
      <c r="O410" s="1860"/>
      <c r="P410" s="73"/>
      <c r="Q410" s="73"/>
      <c r="R410" s="73"/>
      <c r="S410" s="73"/>
      <c r="T410" s="73"/>
      <c r="U410" s="73"/>
      <c r="V410" s="73"/>
      <c r="W410" s="73"/>
      <c r="X410" s="73"/>
      <c r="Y410" s="73"/>
      <c r="Z410" s="73"/>
    </row>
    <row r="411" spans="1:26" ht="15.75" customHeight="1">
      <c r="A411" s="73"/>
      <c r="B411" s="73"/>
      <c r="C411" s="73"/>
      <c r="D411" s="73"/>
      <c r="E411" s="73"/>
      <c r="F411" s="73"/>
      <c r="G411" s="591"/>
      <c r="H411" s="988"/>
      <c r="I411" s="73"/>
      <c r="J411" s="73"/>
      <c r="K411" s="74"/>
      <c r="L411" s="74"/>
      <c r="M411" s="989"/>
      <c r="N411" s="74"/>
      <c r="O411" s="1860"/>
      <c r="P411" s="73"/>
      <c r="Q411" s="73"/>
      <c r="R411" s="73"/>
      <c r="S411" s="73"/>
      <c r="T411" s="73"/>
      <c r="U411" s="73"/>
      <c r="V411" s="73"/>
      <c r="W411" s="73"/>
      <c r="X411" s="73"/>
      <c r="Y411" s="73"/>
      <c r="Z411" s="73"/>
    </row>
    <row r="412" spans="1:26" ht="15.75" customHeight="1">
      <c r="A412" s="73"/>
      <c r="B412" s="73"/>
      <c r="C412" s="73"/>
      <c r="D412" s="73"/>
      <c r="E412" s="73"/>
      <c r="F412" s="73"/>
      <c r="G412" s="591"/>
      <c r="H412" s="988"/>
      <c r="I412" s="73"/>
      <c r="J412" s="73"/>
      <c r="K412" s="74"/>
      <c r="L412" s="74"/>
      <c r="M412" s="989"/>
      <c r="N412" s="74"/>
      <c r="O412" s="1860"/>
      <c r="P412" s="73"/>
      <c r="Q412" s="73"/>
      <c r="R412" s="73"/>
      <c r="S412" s="73"/>
      <c r="T412" s="73"/>
      <c r="U412" s="73"/>
      <c r="V412" s="73"/>
      <c r="W412" s="73"/>
      <c r="X412" s="73"/>
      <c r="Y412" s="73"/>
      <c r="Z412" s="73"/>
    </row>
    <row r="413" spans="1:26" ht="15.75" customHeight="1">
      <c r="A413" s="73"/>
      <c r="B413" s="73"/>
      <c r="C413" s="73"/>
      <c r="D413" s="73"/>
      <c r="E413" s="73"/>
      <c r="F413" s="73"/>
      <c r="G413" s="591"/>
      <c r="H413" s="988"/>
      <c r="I413" s="73"/>
      <c r="J413" s="73"/>
      <c r="K413" s="74"/>
      <c r="L413" s="74"/>
      <c r="M413" s="989"/>
      <c r="N413" s="74"/>
      <c r="O413" s="1860"/>
      <c r="P413" s="73"/>
      <c r="Q413" s="73"/>
      <c r="R413" s="73"/>
      <c r="S413" s="73"/>
      <c r="T413" s="73"/>
      <c r="U413" s="73"/>
      <c r="V413" s="73"/>
      <c r="W413" s="73"/>
      <c r="X413" s="73"/>
      <c r="Y413" s="73"/>
      <c r="Z413" s="73"/>
    </row>
    <row r="414" spans="1:26" ht="15.75" customHeight="1">
      <c r="A414" s="73"/>
      <c r="B414" s="73"/>
      <c r="C414" s="73"/>
      <c r="D414" s="73"/>
      <c r="E414" s="73"/>
      <c r="F414" s="73"/>
      <c r="G414" s="591"/>
      <c r="H414" s="988"/>
      <c r="I414" s="73"/>
      <c r="J414" s="73"/>
      <c r="K414" s="74"/>
      <c r="L414" s="74"/>
      <c r="M414" s="989"/>
      <c r="N414" s="74"/>
      <c r="O414" s="1860"/>
      <c r="P414" s="73"/>
      <c r="Q414" s="73"/>
      <c r="R414" s="73"/>
      <c r="S414" s="73"/>
      <c r="T414" s="73"/>
      <c r="U414" s="73"/>
      <c r="V414" s="73"/>
      <c r="W414" s="73"/>
      <c r="X414" s="73"/>
      <c r="Y414" s="73"/>
      <c r="Z414" s="73"/>
    </row>
    <row r="415" spans="1:26" ht="15.75" customHeight="1">
      <c r="A415" s="73"/>
      <c r="B415" s="73"/>
      <c r="C415" s="73"/>
      <c r="D415" s="73"/>
      <c r="E415" s="73"/>
      <c r="F415" s="73"/>
      <c r="G415" s="591"/>
      <c r="H415" s="988"/>
      <c r="I415" s="73"/>
      <c r="J415" s="73"/>
      <c r="K415" s="74"/>
      <c r="L415" s="74"/>
      <c r="M415" s="989"/>
      <c r="N415" s="74"/>
      <c r="O415" s="1860"/>
      <c r="P415" s="73"/>
      <c r="Q415" s="73"/>
      <c r="R415" s="73"/>
      <c r="S415" s="73"/>
      <c r="T415" s="73"/>
      <c r="U415" s="73"/>
      <c r="V415" s="73"/>
      <c r="W415" s="73"/>
      <c r="X415" s="73"/>
      <c r="Y415" s="73"/>
      <c r="Z415" s="73"/>
    </row>
    <row r="416" spans="1:26" ht="15.75" customHeight="1">
      <c r="A416" s="73"/>
      <c r="B416" s="73"/>
      <c r="C416" s="73"/>
      <c r="D416" s="73"/>
      <c r="E416" s="73"/>
      <c r="F416" s="73"/>
      <c r="G416" s="591"/>
      <c r="H416" s="988"/>
      <c r="I416" s="73"/>
      <c r="J416" s="73"/>
      <c r="K416" s="74"/>
      <c r="L416" s="74"/>
      <c r="M416" s="989"/>
      <c r="N416" s="74"/>
      <c r="O416" s="1860"/>
      <c r="P416" s="73"/>
      <c r="Q416" s="73"/>
      <c r="R416" s="73"/>
      <c r="S416" s="73"/>
      <c r="T416" s="73"/>
      <c r="U416" s="73"/>
      <c r="V416" s="73"/>
      <c r="W416" s="73"/>
      <c r="X416" s="73"/>
      <c r="Y416" s="73"/>
      <c r="Z416" s="73"/>
    </row>
    <row r="417" spans="1:26" ht="15.75" customHeight="1">
      <c r="A417" s="73"/>
      <c r="B417" s="73"/>
      <c r="C417" s="73"/>
      <c r="D417" s="73"/>
      <c r="E417" s="73"/>
      <c r="F417" s="73"/>
      <c r="G417" s="591"/>
      <c r="H417" s="988"/>
      <c r="I417" s="73"/>
      <c r="J417" s="73"/>
      <c r="K417" s="74"/>
      <c r="L417" s="74"/>
      <c r="M417" s="989"/>
      <c r="N417" s="74"/>
      <c r="O417" s="1860"/>
      <c r="P417" s="73"/>
      <c r="Q417" s="73"/>
      <c r="R417" s="73"/>
      <c r="S417" s="73"/>
      <c r="T417" s="73"/>
      <c r="U417" s="73"/>
      <c r="V417" s="73"/>
      <c r="W417" s="73"/>
      <c r="X417" s="73"/>
      <c r="Y417" s="73"/>
      <c r="Z417" s="73"/>
    </row>
    <row r="418" spans="1:26" ht="15.75" customHeight="1">
      <c r="A418" s="73"/>
      <c r="B418" s="73"/>
      <c r="C418" s="73"/>
      <c r="D418" s="73"/>
      <c r="E418" s="73"/>
      <c r="F418" s="73"/>
      <c r="G418" s="591"/>
      <c r="H418" s="988"/>
      <c r="I418" s="73"/>
      <c r="J418" s="73"/>
      <c r="K418" s="74"/>
      <c r="L418" s="74"/>
      <c r="M418" s="989"/>
      <c r="N418" s="74"/>
      <c r="O418" s="1860"/>
      <c r="P418" s="73"/>
      <c r="Q418" s="73"/>
      <c r="R418" s="73"/>
      <c r="S418" s="73"/>
      <c r="T418" s="73"/>
      <c r="U418" s="73"/>
      <c r="V418" s="73"/>
      <c r="W418" s="73"/>
      <c r="X418" s="73"/>
      <c r="Y418" s="73"/>
      <c r="Z418" s="73"/>
    </row>
    <row r="419" spans="1:26" ht="15.75" customHeight="1">
      <c r="A419" s="73"/>
      <c r="B419" s="73"/>
      <c r="C419" s="73"/>
      <c r="D419" s="73"/>
      <c r="E419" s="73"/>
      <c r="F419" s="73"/>
      <c r="G419" s="591"/>
      <c r="H419" s="988"/>
      <c r="I419" s="73"/>
      <c r="J419" s="73"/>
      <c r="K419" s="74"/>
      <c r="L419" s="74"/>
      <c r="M419" s="989"/>
      <c r="N419" s="74"/>
      <c r="O419" s="1860"/>
      <c r="P419" s="73"/>
      <c r="Q419" s="73"/>
      <c r="R419" s="73"/>
      <c r="S419" s="73"/>
      <c r="T419" s="73"/>
      <c r="U419" s="73"/>
      <c r="V419" s="73"/>
      <c r="W419" s="73"/>
      <c r="X419" s="73"/>
      <c r="Y419" s="73"/>
      <c r="Z419" s="73"/>
    </row>
    <row r="420" spans="1:26" ht="15.75" customHeight="1">
      <c r="A420" s="73"/>
      <c r="B420" s="73"/>
      <c r="C420" s="73"/>
      <c r="D420" s="73"/>
      <c r="E420" s="73"/>
      <c r="F420" s="73"/>
      <c r="G420" s="591"/>
      <c r="H420" s="988"/>
      <c r="I420" s="73"/>
      <c r="J420" s="73"/>
      <c r="K420" s="74"/>
      <c r="L420" s="74"/>
      <c r="M420" s="989"/>
      <c r="N420" s="74"/>
      <c r="O420" s="1860"/>
      <c r="P420" s="73"/>
      <c r="Q420" s="73"/>
      <c r="R420" s="73"/>
      <c r="S420" s="73"/>
      <c r="T420" s="73"/>
      <c r="U420" s="73"/>
      <c r="V420" s="73"/>
      <c r="W420" s="73"/>
      <c r="X420" s="73"/>
      <c r="Y420" s="73"/>
      <c r="Z420" s="73"/>
    </row>
    <row r="421" spans="1:26" ht="15.75" customHeight="1">
      <c r="A421" s="73"/>
      <c r="B421" s="73"/>
      <c r="C421" s="73"/>
      <c r="D421" s="73"/>
      <c r="E421" s="73"/>
      <c r="F421" s="73"/>
      <c r="G421" s="591"/>
      <c r="H421" s="988"/>
      <c r="I421" s="73"/>
      <c r="J421" s="73"/>
      <c r="K421" s="74"/>
      <c r="L421" s="74"/>
      <c r="M421" s="989"/>
      <c r="N421" s="74"/>
      <c r="O421" s="1860"/>
      <c r="P421" s="73"/>
      <c r="Q421" s="73"/>
      <c r="R421" s="73"/>
      <c r="S421" s="73"/>
      <c r="T421" s="73"/>
      <c r="U421" s="73"/>
      <c r="V421" s="73"/>
      <c r="W421" s="73"/>
      <c r="X421" s="73"/>
      <c r="Y421" s="73"/>
      <c r="Z421" s="73"/>
    </row>
    <row r="422" spans="1:26" ht="15.75" customHeight="1">
      <c r="A422" s="73"/>
      <c r="B422" s="73"/>
      <c r="C422" s="73"/>
      <c r="D422" s="73"/>
      <c r="E422" s="73"/>
      <c r="F422" s="73"/>
      <c r="G422" s="591"/>
      <c r="H422" s="988"/>
      <c r="I422" s="73"/>
      <c r="J422" s="73"/>
      <c r="K422" s="74"/>
      <c r="L422" s="74"/>
      <c r="M422" s="989"/>
      <c r="N422" s="74"/>
      <c r="O422" s="1860"/>
      <c r="P422" s="73"/>
      <c r="Q422" s="73"/>
      <c r="R422" s="73"/>
      <c r="S422" s="73"/>
      <c r="T422" s="73"/>
      <c r="U422" s="73"/>
      <c r="V422" s="73"/>
      <c r="W422" s="73"/>
      <c r="X422" s="73"/>
      <c r="Y422" s="73"/>
      <c r="Z422" s="73"/>
    </row>
    <row r="423" spans="1:26" ht="15.75" customHeight="1">
      <c r="A423" s="73"/>
      <c r="B423" s="73"/>
      <c r="C423" s="73"/>
      <c r="D423" s="73"/>
      <c r="E423" s="73"/>
      <c r="F423" s="73"/>
      <c r="G423" s="591"/>
      <c r="H423" s="988"/>
      <c r="I423" s="73"/>
      <c r="J423" s="73"/>
      <c r="K423" s="74"/>
      <c r="L423" s="74"/>
      <c r="M423" s="989"/>
      <c r="N423" s="74"/>
      <c r="O423" s="1860"/>
      <c r="P423" s="73"/>
      <c r="Q423" s="73"/>
      <c r="R423" s="73"/>
      <c r="S423" s="73"/>
      <c r="T423" s="73"/>
      <c r="U423" s="73"/>
      <c r="V423" s="73"/>
      <c r="W423" s="73"/>
      <c r="X423" s="73"/>
      <c r="Y423" s="73"/>
      <c r="Z423" s="73"/>
    </row>
    <row r="424" spans="1:26" ht="15.75" customHeight="1">
      <c r="A424" s="73"/>
      <c r="B424" s="73"/>
      <c r="C424" s="73"/>
      <c r="D424" s="73"/>
      <c r="E424" s="73"/>
      <c r="F424" s="73"/>
      <c r="G424" s="591"/>
      <c r="H424" s="988"/>
      <c r="I424" s="73"/>
      <c r="J424" s="73"/>
      <c r="K424" s="74"/>
      <c r="L424" s="74"/>
      <c r="M424" s="989"/>
      <c r="N424" s="74"/>
      <c r="O424" s="1860"/>
      <c r="P424" s="73"/>
      <c r="Q424" s="73"/>
      <c r="R424" s="73"/>
      <c r="S424" s="73"/>
      <c r="T424" s="73"/>
      <c r="U424" s="73"/>
      <c r="V424" s="73"/>
      <c r="W424" s="73"/>
      <c r="X424" s="73"/>
      <c r="Y424" s="73"/>
      <c r="Z424" s="73"/>
    </row>
    <row r="425" spans="1:26" ht="15.75" customHeight="1">
      <c r="A425" s="73"/>
      <c r="B425" s="73"/>
      <c r="C425" s="73"/>
      <c r="D425" s="73"/>
      <c r="E425" s="73"/>
      <c r="F425" s="73"/>
      <c r="G425" s="591"/>
      <c r="H425" s="988"/>
      <c r="I425" s="73"/>
      <c r="J425" s="73"/>
      <c r="K425" s="74"/>
      <c r="L425" s="74"/>
      <c r="M425" s="989"/>
      <c r="N425" s="74"/>
      <c r="O425" s="1860"/>
      <c r="P425" s="73"/>
      <c r="Q425" s="73"/>
      <c r="R425" s="73"/>
      <c r="S425" s="73"/>
      <c r="T425" s="73"/>
      <c r="U425" s="73"/>
      <c r="V425" s="73"/>
      <c r="W425" s="73"/>
      <c r="X425" s="73"/>
      <c r="Y425" s="73"/>
      <c r="Z425" s="73"/>
    </row>
    <row r="426" spans="1:26" ht="15.75" customHeight="1">
      <c r="A426" s="73"/>
      <c r="B426" s="73"/>
      <c r="C426" s="73"/>
      <c r="D426" s="73"/>
      <c r="E426" s="73"/>
      <c r="F426" s="73"/>
      <c r="G426" s="591"/>
      <c r="H426" s="988"/>
      <c r="I426" s="73"/>
      <c r="J426" s="73"/>
      <c r="K426" s="74"/>
      <c r="L426" s="74"/>
      <c r="M426" s="989"/>
      <c r="N426" s="74"/>
      <c r="O426" s="1860"/>
      <c r="P426" s="73"/>
      <c r="Q426" s="73"/>
      <c r="R426" s="73"/>
      <c r="S426" s="73"/>
      <c r="T426" s="73"/>
      <c r="U426" s="73"/>
      <c r="V426" s="73"/>
      <c r="W426" s="73"/>
      <c r="X426" s="73"/>
      <c r="Y426" s="73"/>
      <c r="Z426" s="73"/>
    </row>
    <row r="427" spans="1:26" ht="15.75" customHeight="1">
      <c r="A427" s="73"/>
      <c r="B427" s="73"/>
      <c r="C427" s="73"/>
      <c r="D427" s="73"/>
      <c r="E427" s="73"/>
      <c r="F427" s="73"/>
      <c r="G427" s="591"/>
      <c r="H427" s="988"/>
      <c r="I427" s="73"/>
      <c r="J427" s="73"/>
      <c r="K427" s="74"/>
      <c r="L427" s="74"/>
      <c r="M427" s="989"/>
      <c r="N427" s="74"/>
      <c r="O427" s="1860"/>
      <c r="P427" s="73"/>
      <c r="Q427" s="73"/>
      <c r="R427" s="73"/>
      <c r="S427" s="73"/>
      <c r="T427" s="73"/>
      <c r="U427" s="73"/>
      <c r="V427" s="73"/>
      <c r="W427" s="73"/>
      <c r="X427" s="73"/>
      <c r="Y427" s="73"/>
      <c r="Z427" s="73"/>
    </row>
    <row r="428" spans="1:26" ht="15.75" customHeight="1">
      <c r="A428" s="73"/>
      <c r="B428" s="73"/>
      <c r="C428" s="73"/>
      <c r="D428" s="73"/>
      <c r="E428" s="73"/>
      <c r="F428" s="73"/>
      <c r="G428" s="591"/>
      <c r="H428" s="988"/>
      <c r="I428" s="73"/>
      <c r="J428" s="73"/>
      <c r="K428" s="74"/>
      <c r="L428" s="74"/>
      <c r="M428" s="989"/>
      <c r="N428" s="74"/>
      <c r="O428" s="1860"/>
      <c r="P428" s="73"/>
      <c r="Q428" s="73"/>
      <c r="R428" s="73"/>
      <c r="S428" s="73"/>
      <c r="T428" s="73"/>
      <c r="U428" s="73"/>
      <c r="V428" s="73"/>
      <c r="W428" s="73"/>
      <c r="X428" s="73"/>
      <c r="Y428" s="73"/>
      <c r="Z428" s="73"/>
    </row>
    <row r="429" spans="1:26" ht="15.75" customHeight="1">
      <c r="A429" s="73"/>
      <c r="B429" s="73"/>
      <c r="C429" s="73"/>
      <c r="D429" s="73"/>
      <c r="E429" s="73"/>
      <c r="F429" s="73"/>
      <c r="G429" s="591"/>
      <c r="H429" s="988"/>
      <c r="I429" s="73"/>
      <c r="J429" s="73"/>
      <c r="K429" s="74"/>
      <c r="L429" s="74"/>
      <c r="M429" s="989"/>
      <c r="N429" s="74"/>
      <c r="O429" s="1860"/>
      <c r="P429" s="73"/>
      <c r="Q429" s="73"/>
      <c r="R429" s="73"/>
      <c r="S429" s="73"/>
      <c r="T429" s="73"/>
      <c r="U429" s="73"/>
      <c r="V429" s="73"/>
      <c r="W429" s="73"/>
      <c r="X429" s="73"/>
      <c r="Y429" s="73"/>
      <c r="Z429" s="73"/>
    </row>
    <row r="430" spans="1:26" ht="15.75" customHeight="1">
      <c r="A430" s="73"/>
      <c r="B430" s="73"/>
      <c r="C430" s="73"/>
      <c r="D430" s="73"/>
      <c r="E430" s="73"/>
      <c r="F430" s="73"/>
      <c r="G430" s="591"/>
      <c r="H430" s="988"/>
      <c r="I430" s="73"/>
      <c r="J430" s="73"/>
      <c r="K430" s="74"/>
      <c r="L430" s="74"/>
      <c r="M430" s="989"/>
      <c r="N430" s="74"/>
      <c r="O430" s="1860"/>
      <c r="P430" s="73"/>
      <c r="Q430" s="73"/>
      <c r="R430" s="73"/>
      <c r="S430" s="73"/>
      <c r="T430" s="73"/>
      <c r="U430" s="73"/>
      <c r="V430" s="73"/>
      <c r="W430" s="73"/>
      <c r="X430" s="73"/>
      <c r="Y430" s="73"/>
      <c r="Z430" s="73"/>
    </row>
    <row r="431" spans="1:26" ht="15.75" customHeight="1">
      <c r="A431" s="73"/>
      <c r="B431" s="73"/>
      <c r="C431" s="73"/>
      <c r="D431" s="73"/>
      <c r="E431" s="73"/>
      <c r="F431" s="73"/>
      <c r="G431" s="591"/>
      <c r="H431" s="988"/>
      <c r="I431" s="73"/>
      <c r="J431" s="73"/>
      <c r="K431" s="74"/>
      <c r="L431" s="74"/>
      <c r="M431" s="989"/>
      <c r="N431" s="74"/>
      <c r="O431" s="1860"/>
      <c r="P431" s="73"/>
      <c r="Q431" s="73"/>
      <c r="R431" s="73"/>
      <c r="S431" s="73"/>
      <c r="T431" s="73"/>
      <c r="U431" s="73"/>
      <c r="V431" s="73"/>
      <c r="W431" s="73"/>
      <c r="X431" s="73"/>
      <c r="Y431" s="73"/>
      <c r="Z431" s="73"/>
    </row>
    <row r="432" spans="1:26" ht="15.75" customHeight="1">
      <c r="A432" s="73"/>
      <c r="B432" s="73"/>
      <c r="C432" s="73"/>
      <c r="D432" s="73"/>
      <c r="E432" s="73"/>
      <c r="F432" s="73"/>
      <c r="G432" s="591"/>
      <c r="H432" s="988"/>
      <c r="I432" s="73"/>
      <c r="J432" s="73"/>
      <c r="K432" s="74"/>
      <c r="L432" s="74"/>
      <c r="M432" s="989"/>
      <c r="N432" s="74"/>
      <c r="O432" s="1860"/>
      <c r="P432" s="73"/>
      <c r="Q432" s="73"/>
      <c r="R432" s="73"/>
      <c r="S432" s="73"/>
      <c r="T432" s="73"/>
      <c r="U432" s="73"/>
      <c r="V432" s="73"/>
      <c r="W432" s="73"/>
      <c r="X432" s="73"/>
      <c r="Y432" s="73"/>
      <c r="Z432" s="73"/>
    </row>
    <row r="433" spans="1:26" ht="15.75" customHeight="1">
      <c r="A433" s="73"/>
      <c r="B433" s="73"/>
      <c r="C433" s="73"/>
      <c r="D433" s="73"/>
      <c r="E433" s="73"/>
      <c r="F433" s="73"/>
      <c r="G433" s="591"/>
      <c r="H433" s="988"/>
      <c r="I433" s="73"/>
      <c r="J433" s="73"/>
      <c r="K433" s="74"/>
      <c r="L433" s="74"/>
      <c r="M433" s="989"/>
      <c r="N433" s="74"/>
      <c r="O433" s="1860"/>
      <c r="P433" s="73"/>
      <c r="Q433" s="73"/>
      <c r="R433" s="73"/>
      <c r="S433" s="73"/>
      <c r="T433" s="73"/>
      <c r="U433" s="73"/>
      <c r="V433" s="73"/>
      <c r="W433" s="73"/>
      <c r="X433" s="73"/>
      <c r="Y433" s="73"/>
      <c r="Z433" s="73"/>
    </row>
    <row r="434" spans="1:26" ht="15.75" customHeight="1">
      <c r="A434" s="73"/>
      <c r="B434" s="73"/>
      <c r="C434" s="73"/>
      <c r="D434" s="73"/>
      <c r="E434" s="73"/>
      <c r="F434" s="73"/>
      <c r="G434" s="591"/>
      <c r="H434" s="988"/>
      <c r="I434" s="73"/>
      <c r="J434" s="73"/>
      <c r="K434" s="74"/>
      <c r="L434" s="74"/>
      <c r="M434" s="989"/>
      <c r="N434" s="74"/>
      <c r="O434" s="1860"/>
      <c r="P434" s="73"/>
      <c r="Q434" s="73"/>
      <c r="R434" s="73"/>
      <c r="S434" s="73"/>
      <c r="T434" s="73"/>
      <c r="U434" s="73"/>
      <c r="V434" s="73"/>
      <c r="W434" s="73"/>
      <c r="X434" s="73"/>
      <c r="Y434" s="73"/>
      <c r="Z434" s="73"/>
    </row>
    <row r="435" spans="1:26" ht="15.75" customHeight="1">
      <c r="A435" s="73"/>
      <c r="B435" s="73"/>
      <c r="C435" s="73"/>
      <c r="D435" s="73"/>
      <c r="E435" s="73"/>
      <c r="F435" s="73"/>
      <c r="G435" s="591"/>
      <c r="H435" s="988"/>
      <c r="I435" s="73"/>
      <c r="J435" s="73"/>
      <c r="K435" s="74"/>
      <c r="L435" s="74"/>
      <c r="M435" s="989"/>
      <c r="N435" s="74"/>
      <c r="O435" s="1860"/>
      <c r="P435" s="73"/>
      <c r="Q435" s="73"/>
      <c r="R435" s="73"/>
      <c r="S435" s="73"/>
      <c r="T435" s="73"/>
      <c r="U435" s="73"/>
      <c r="V435" s="73"/>
      <c r="W435" s="73"/>
      <c r="X435" s="73"/>
      <c r="Y435" s="73"/>
      <c r="Z435" s="73"/>
    </row>
    <row r="436" spans="1:26" ht="15.75" customHeight="1">
      <c r="A436" s="73"/>
      <c r="B436" s="73"/>
      <c r="C436" s="73"/>
      <c r="D436" s="73"/>
      <c r="E436" s="73"/>
      <c r="F436" s="73"/>
      <c r="G436" s="591"/>
      <c r="H436" s="988"/>
      <c r="I436" s="73"/>
      <c r="J436" s="73"/>
      <c r="K436" s="74"/>
      <c r="L436" s="74"/>
      <c r="M436" s="989"/>
      <c r="N436" s="74"/>
      <c r="O436" s="1860"/>
      <c r="P436" s="73"/>
      <c r="Q436" s="73"/>
      <c r="R436" s="73"/>
      <c r="S436" s="73"/>
      <c r="T436" s="73"/>
      <c r="U436" s="73"/>
      <c r="V436" s="73"/>
      <c r="W436" s="73"/>
      <c r="X436" s="73"/>
      <c r="Y436" s="73"/>
      <c r="Z436" s="73"/>
    </row>
    <row r="437" spans="1:26" ht="15.75" customHeight="1">
      <c r="A437" s="73"/>
      <c r="B437" s="73"/>
      <c r="C437" s="73"/>
      <c r="D437" s="73"/>
      <c r="E437" s="73"/>
      <c r="F437" s="73"/>
      <c r="G437" s="591"/>
      <c r="H437" s="988"/>
      <c r="I437" s="73"/>
      <c r="J437" s="73"/>
      <c r="K437" s="74"/>
      <c r="L437" s="74"/>
      <c r="M437" s="989"/>
      <c r="N437" s="74"/>
      <c r="O437" s="1860"/>
      <c r="P437" s="73"/>
      <c r="Q437" s="73"/>
      <c r="R437" s="73"/>
      <c r="S437" s="73"/>
      <c r="T437" s="73"/>
      <c r="U437" s="73"/>
      <c r="V437" s="73"/>
      <c r="W437" s="73"/>
      <c r="X437" s="73"/>
      <c r="Y437" s="73"/>
      <c r="Z437" s="73"/>
    </row>
    <row r="438" spans="1:26" ht="15.75" customHeight="1">
      <c r="A438" s="73"/>
      <c r="B438" s="73"/>
      <c r="C438" s="73"/>
      <c r="D438" s="73"/>
      <c r="E438" s="73"/>
      <c r="F438" s="73"/>
      <c r="G438" s="591"/>
      <c r="H438" s="988"/>
      <c r="I438" s="73"/>
      <c r="J438" s="73"/>
      <c r="K438" s="74"/>
      <c r="L438" s="74"/>
      <c r="M438" s="989"/>
      <c r="N438" s="74"/>
      <c r="O438" s="1860"/>
      <c r="P438" s="73"/>
      <c r="Q438" s="73"/>
      <c r="R438" s="73"/>
      <c r="S438" s="73"/>
      <c r="T438" s="73"/>
      <c r="U438" s="73"/>
      <c r="V438" s="73"/>
      <c r="W438" s="73"/>
      <c r="X438" s="73"/>
      <c r="Y438" s="73"/>
      <c r="Z438" s="73"/>
    </row>
    <row r="439" spans="1:26" ht="15.75" customHeight="1">
      <c r="A439" s="73"/>
      <c r="B439" s="73"/>
      <c r="C439" s="73"/>
      <c r="D439" s="73"/>
      <c r="E439" s="73"/>
      <c r="F439" s="73"/>
      <c r="G439" s="591"/>
      <c r="H439" s="988"/>
      <c r="I439" s="73"/>
      <c r="J439" s="73"/>
      <c r="K439" s="74"/>
      <c r="L439" s="74"/>
      <c r="M439" s="989"/>
      <c r="N439" s="74"/>
      <c r="O439" s="1860"/>
      <c r="P439" s="73"/>
      <c r="Q439" s="73"/>
      <c r="R439" s="73"/>
      <c r="S439" s="73"/>
      <c r="T439" s="73"/>
      <c r="U439" s="73"/>
      <c r="V439" s="73"/>
      <c r="W439" s="73"/>
      <c r="X439" s="73"/>
      <c r="Y439" s="73"/>
      <c r="Z439" s="73"/>
    </row>
    <row r="440" spans="1:26" ht="15.75" customHeight="1">
      <c r="A440" s="73"/>
      <c r="B440" s="73"/>
      <c r="C440" s="73"/>
      <c r="D440" s="73"/>
      <c r="E440" s="73"/>
      <c r="F440" s="73"/>
      <c r="G440" s="591"/>
      <c r="H440" s="988"/>
      <c r="I440" s="73"/>
      <c r="J440" s="73"/>
      <c r="K440" s="74"/>
      <c r="L440" s="74"/>
      <c r="M440" s="989"/>
      <c r="N440" s="74"/>
      <c r="O440" s="1860"/>
      <c r="P440" s="73"/>
      <c r="Q440" s="73"/>
      <c r="R440" s="73"/>
      <c r="S440" s="73"/>
      <c r="T440" s="73"/>
      <c r="U440" s="73"/>
      <c r="V440" s="73"/>
      <c r="W440" s="73"/>
      <c r="X440" s="73"/>
      <c r="Y440" s="73"/>
      <c r="Z440" s="73"/>
    </row>
    <row r="441" spans="1:26" ht="15.75" customHeight="1">
      <c r="A441" s="73"/>
      <c r="B441" s="73"/>
      <c r="C441" s="73"/>
      <c r="D441" s="73"/>
      <c r="E441" s="73"/>
      <c r="F441" s="73"/>
      <c r="G441" s="591"/>
      <c r="H441" s="988"/>
      <c r="I441" s="73"/>
      <c r="J441" s="73"/>
      <c r="K441" s="74"/>
      <c r="L441" s="74"/>
      <c r="M441" s="989"/>
      <c r="N441" s="74"/>
      <c r="O441" s="1860"/>
      <c r="P441" s="73"/>
      <c r="Q441" s="73"/>
      <c r="R441" s="73"/>
      <c r="S441" s="73"/>
      <c r="T441" s="73"/>
      <c r="U441" s="73"/>
      <c r="V441" s="73"/>
      <c r="W441" s="73"/>
      <c r="X441" s="73"/>
      <c r="Y441" s="73"/>
      <c r="Z441" s="73"/>
    </row>
    <row r="442" spans="1:26" ht="15.75" customHeight="1">
      <c r="A442" s="73"/>
      <c r="B442" s="73"/>
      <c r="C442" s="73"/>
      <c r="D442" s="73"/>
      <c r="E442" s="73"/>
      <c r="F442" s="73"/>
      <c r="G442" s="591"/>
      <c r="H442" s="988"/>
      <c r="I442" s="73"/>
      <c r="J442" s="73"/>
      <c r="K442" s="74"/>
      <c r="L442" s="74"/>
      <c r="M442" s="989"/>
      <c r="N442" s="74"/>
      <c r="O442" s="1860"/>
      <c r="P442" s="73"/>
      <c r="Q442" s="73"/>
      <c r="R442" s="73"/>
      <c r="S442" s="73"/>
      <c r="T442" s="73"/>
      <c r="U442" s="73"/>
      <c r="V442" s="73"/>
      <c r="W442" s="73"/>
      <c r="X442" s="73"/>
      <c r="Y442" s="73"/>
      <c r="Z442" s="73"/>
    </row>
    <row r="443" spans="1:26" ht="15.75" customHeight="1">
      <c r="A443" s="73"/>
      <c r="B443" s="73"/>
      <c r="C443" s="73"/>
      <c r="D443" s="73"/>
      <c r="E443" s="73"/>
      <c r="F443" s="73"/>
      <c r="G443" s="591"/>
      <c r="H443" s="988"/>
      <c r="I443" s="73"/>
      <c r="J443" s="73"/>
      <c r="K443" s="74"/>
      <c r="L443" s="74"/>
      <c r="M443" s="989"/>
      <c r="N443" s="74"/>
      <c r="O443" s="1860"/>
      <c r="P443" s="73"/>
      <c r="Q443" s="73"/>
      <c r="R443" s="73"/>
      <c r="S443" s="73"/>
      <c r="T443" s="73"/>
      <c r="U443" s="73"/>
      <c r="V443" s="73"/>
      <c r="W443" s="73"/>
      <c r="X443" s="73"/>
      <c r="Y443" s="73"/>
      <c r="Z443" s="73"/>
    </row>
    <row r="444" spans="1:26" ht="15.75" customHeight="1">
      <c r="A444" s="73"/>
      <c r="B444" s="73"/>
      <c r="C444" s="73"/>
      <c r="D444" s="73"/>
      <c r="E444" s="73"/>
      <c r="F444" s="73"/>
      <c r="G444" s="591"/>
      <c r="H444" s="988"/>
      <c r="I444" s="73"/>
      <c r="J444" s="73"/>
      <c r="K444" s="74"/>
      <c r="L444" s="74"/>
      <c r="M444" s="989"/>
      <c r="N444" s="74"/>
      <c r="O444" s="1860"/>
      <c r="P444" s="73"/>
      <c r="Q444" s="73"/>
      <c r="R444" s="73"/>
      <c r="S444" s="73"/>
      <c r="T444" s="73"/>
      <c r="U444" s="73"/>
      <c r="V444" s="73"/>
      <c r="W444" s="73"/>
      <c r="X444" s="73"/>
      <c r="Y444" s="73"/>
      <c r="Z444" s="73"/>
    </row>
    <row r="445" spans="1:26" ht="15.75" customHeight="1">
      <c r="A445" s="73"/>
      <c r="B445" s="73"/>
      <c r="C445" s="73"/>
      <c r="D445" s="73"/>
      <c r="E445" s="73"/>
      <c r="F445" s="73"/>
      <c r="G445" s="591"/>
      <c r="H445" s="988"/>
      <c r="I445" s="73"/>
      <c r="J445" s="73"/>
      <c r="K445" s="74"/>
      <c r="L445" s="74"/>
      <c r="M445" s="989"/>
      <c r="N445" s="74"/>
      <c r="O445" s="1860"/>
      <c r="P445" s="73"/>
      <c r="Q445" s="73"/>
      <c r="R445" s="73"/>
      <c r="S445" s="73"/>
      <c r="T445" s="73"/>
      <c r="U445" s="73"/>
      <c r="V445" s="73"/>
      <c r="W445" s="73"/>
      <c r="X445" s="73"/>
      <c r="Y445" s="73"/>
      <c r="Z445" s="73"/>
    </row>
    <row r="446" spans="1:26" ht="15.75" customHeight="1">
      <c r="A446" s="73"/>
      <c r="B446" s="73"/>
      <c r="C446" s="73"/>
      <c r="D446" s="73"/>
      <c r="E446" s="73"/>
      <c r="F446" s="73"/>
      <c r="G446" s="591"/>
      <c r="H446" s="988"/>
      <c r="I446" s="73"/>
      <c r="J446" s="73"/>
      <c r="K446" s="74"/>
      <c r="L446" s="74"/>
      <c r="M446" s="989"/>
      <c r="N446" s="74"/>
      <c r="O446" s="1860"/>
      <c r="P446" s="73"/>
      <c r="Q446" s="73"/>
      <c r="R446" s="73"/>
      <c r="S446" s="73"/>
      <c r="T446" s="73"/>
      <c r="U446" s="73"/>
      <c r="V446" s="73"/>
      <c r="W446" s="73"/>
      <c r="X446" s="73"/>
      <c r="Y446" s="73"/>
      <c r="Z446" s="73"/>
    </row>
    <row r="447" spans="1:26" ht="15.75" customHeight="1">
      <c r="A447" s="73"/>
      <c r="B447" s="73"/>
      <c r="C447" s="73"/>
      <c r="D447" s="73"/>
      <c r="E447" s="73"/>
      <c r="F447" s="73"/>
      <c r="G447" s="591"/>
      <c r="H447" s="988"/>
      <c r="I447" s="73"/>
      <c r="J447" s="73"/>
      <c r="K447" s="74"/>
      <c r="L447" s="74"/>
      <c r="M447" s="989"/>
      <c r="N447" s="74"/>
      <c r="O447" s="1860"/>
      <c r="P447" s="73"/>
      <c r="Q447" s="73"/>
      <c r="R447" s="73"/>
      <c r="S447" s="73"/>
      <c r="T447" s="73"/>
      <c r="U447" s="73"/>
      <c r="V447" s="73"/>
      <c r="W447" s="73"/>
      <c r="X447" s="73"/>
      <c r="Y447" s="73"/>
      <c r="Z447" s="73"/>
    </row>
    <row r="448" spans="1:26" ht="15.75" customHeight="1">
      <c r="A448" s="73"/>
      <c r="B448" s="73"/>
      <c r="C448" s="73"/>
      <c r="D448" s="73"/>
      <c r="E448" s="73"/>
      <c r="F448" s="73"/>
      <c r="G448" s="591"/>
      <c r="H448" s="988"/>
      <c r="I448" s="73"/>
      <c r="J448" s="73"/>
      <c r="K448" s="74"/>
      <c r="L448" s="74"/>
      <c r="M448" s="989"/>
      <c r="N448" s="74"/>
      <c r="O448" s="1860"/>
      <c r="P448" s="73"/>
      <c r="Q448" s="73"/>
      <c r="R448" s="73"/>
      <c r="S448" s="73"/>
      <c r="T448" s="73"/>
      <c r="U448" s="73"/>
      <c r="V448" s="73"/>
      <c r="W448" s="73"/>
      <c r="X448" s="73"/>
      <c r="Y448" s="73"/>
      <c r="Z448" s="73"/>
    </row>
    <row r="449" spans="1:26" ht="15.75" customHeight="1">
      <c r="A449" s="73"/>
      <c r="B449" s="73"/>
      <c r="C449" s="73"/>
      <c r="D449" s="73"/>
      <c r="E449" s="73"/>
      <c r="F449" s="73"/>
      <c r="G449" s="591"/>
      <c r="H449" s="988"/>
      <c r="I449" s="73"/>
      <c r="J449" s="73"/>
      <c r="K449" s="74"/>
      <c r="L449" s="74"/>
      <c r="M449" s="989"/>
      <c r="N449" s="74"/>
      <c r="O449" s="1860"/>
      <c r="P449" s="73"/>
      <c r="Q449" s="73"/>
      <c r="R449" s="73"/>
      <c r="S449" s="73"/>
      <c r="T449" s="73"/>
      <c r="U449" s="73"/>
      <c r="V449" s="73"/>
      <c r="W449" s="73"/>
      <c r="X449" s="73"/>
      <c r="Y449" s="73"/>
      <c r="Z449" s="73"/>
    </row>
    <row r="450" spans="1:26" ht="15.75" customHeight="1">
      <c r="A450" s="73"/>
      <c r="B450" s="73"/>
      <c r="C450" s="73"/>
      <c r="D450" s="73"/>
      <c r="E450" s="73"/>
      <c r="F450" s="73"/>
      <c r="G450" s="591"/>
      <c r="H450" s="988"/>
      <c r="I450" s="73"/>
      <c r="J450" s="73"/>
      <c r="K450" s="74"/>
      <c r="L450" s="74"/>
      <c r="M450" s="989"/>
      <c r="N450" s="74"/>
      <c r="O450" s="1860"/>
      <c r="P450" s="73"/>
      <c r="Q450" s="73"/>
      <c r="R450" s="73"/>
      <c r="S450" s="73"/>
      <c r="T450" s="73"/>
      <c r="U450" s="73"/>
      <c r="V450" s="73"/>
      <c r="W450" s="73"/>
      <c r="X450" s="73"/>
      <c r="Y450" s="73"/>
      <c r="Z450" s="73"/>
    </row>
    <row r="451" spans="1:26" ht="15.75" customHeight="1">
      <c r="A451" s="73"/>
      <c r="B451" s="73"/>
      <c r="C451" s="73"/>
      <c r="D451" s="73"/>
      <c r="E451" s="73"/>
      <c r="F451" s="73"/>
      <c r="G451" s="591"/>
      <c r="H451" s="988"/>
      <c r="I451" s="73"/>
      <c r="J451" s="73"/>
      <c r="K451" s="74"/>
      <c r="L451" s="74"/>
      <c r="M451" s="989"/>
      <c r="N451" s="74"/>
      <c r="O451" s="1860"/>
      <c r="P451" s="73"/>
      <c r="Q451" s="73"/>
      <c r="R451" s="73"/>
      <c r="S451" s="73"/>
      <c r="T451" s="73"/>
      <c r="U451" s="73"/>
      <c r="V451" s="73"/>
      <c r="W451" s="73"/>
      <c r="X451" s="73"/>
      <c r="Y451" s="73"/>
      <c r="Z451" s="73"/>
    </row>
    <row r="452" spans="1:26" ht="15.75" customHeight="1">
      <c r="A452" s="73"/>
      <c r="B452" s="73"/>
      <c r="C452" s="73"/>
      <c r="D452" s="73"/>
      <c r="E452" s="73"/>
      <c r="F452" s="73"/>
      <c r="G452" s="591"/>
      <c r="H452" s="988"/>
      <c r="I452" s="73"/>
      <c r="J452" s="73"/>
      <c r="K452" s="74"/>
      <c r="L452" s="74"/>
      <c r="M452" s="989"/>
      <c r="N452" s="74"/>
      <c r="O452" s="1860"/>
      <c r="P452" s="73"/>
      <c r="Q452" s="73"/>
      <c r="R452" s="73"/>
      <c r="S452" s="73"/>
      <c r="T452" s="73"/>
      <c r="U452" s="73"/>
      <c r="V452" s="73"/>
      <c r="W452" s="73"/>
      <c r="X452" s="73"/>
      <c r="Y452" s="73"/>
      <c r="Z452" s="73"/>
    </row>
    <row r="453" spans="1:26" ht="15.75" customHeight="1">
      <c r="A453" s="73"/>
      <c r="B453" s="73"/>
      <c r="C453" s="73"/>
      <c r="D453" s="73"/>
      <c r="E453" s="73"/>
      <c r="F453" s="73"/>
      <c r="G453" s="591"/>
      <c r="H453" s="988"/>
      <c r="I453" s="73"/>
      <c r="J453" s="73"/>
      <c r="K453" s="74"/>
      <c r="L453" s="74"/>
      <c r="M453" s="989"/>
      <c r="N453" s="74"/>
      <c r="O453" s="1860"/>
      <c r="P453" s="73"/>
      <c r="Q453" s="73"/>
      <c r="R453" s="73"/>
      <c r="S453" s="73"/>
      <c r="T453" s="73"/>
      <c r="U453" s="73"/>
      <c r="V453" s="73"/>
      <c r="W453" s="73"/>
      <c r="X453" s="73"/>
      <c r="Y453" s="73"/>
      <c r="Z453" s="73"/>
    </row>
    <row r="454" spans="1:26" ht="15.75" customHeight="1">
      <c r="A454" s="73"/>
      <c r="B454" s="73"/>
      <c r="C454" s="73"/>
      <c r="D454" s="73"/>
      <c r="E454" s="73"/>
      <c r="F454" s="73"/>
      <c r="G454" s="591"/>
      <c r="H454" s="988"/>
      <c r="I454" s="73"/>
      <c r="J454" s="73"/>
      <c r="K454" s="74"/>
      <c r="L454" s="74"/>
      <c r="M454" s="989"/>
      <c r="N454" s="74"/>
      <c r="O454" s="1860"/>
      <c r="P454" s="73"/>
      <c r="Q454" s="73"/>
      <c r="R454" s="73"/>
      <c r="S454" s="73"/>
      <c r="T454" s="73"/>
      <c r="U454" s="73"/>
      <c r="V454" s="73"/>
      <c r="W454" s="73"/>
      <c r="X454" s="73"/>
      <c r="Y454" s="73"/>
      <c r="Z454" s="73"/>
    </row>
    <row r="455" spans="1:26" ht="15.75" customHeight="1">
      <c r="A455" s="73"/>
      <c r="B455" s="73"/>
      <c r="C455" s="73"/>
      <c r="D455" s="73"/>
      <c r="E455" s="73"/>
      <c r="F455" s="73"/>
      <c r="G455" s="591"/>
      <c r="H455" s="988"/>
      <c r="I455" s="73"/>
      <c r="J455" s="73"/>
      <c r="K455" s="74"/>
      <c r="L455" s="74"/>
      <c r="M455" s="989"/>
      <c r="N455" s="74"/>
      <c r="O455" s="1860"/>
      <c r="P455" s="73"/>
      <c r="Q455" s="73"/>
      <c r="R455" s="73"/>
      <c r="S455" s="73"/>
      <c r="T455" s="73"/>
      <c r="U455" s="73"/>
      <c r="V455" s="73"/>
      <c r="W455" s="73"/>
      <c r="X455" s="73"/>
      <c r="Y455" s="73"/>
      <c r="Z455" s="73"/>
    </row>
    <row r="456" spans="1:26" ht="15.75" customHeight="1">
      <c r="A456" s="73"/>
      <c r="B456" s="73"/>
      <c r="C456" s="73"/>
      <c r="D456" s="73"/>
      <c r="E456" s="73"/>
      <c r="F456" s="73"/>
      <c r="G456" s="591"/>
      <c r="H456" s="988"/>
      <c r="I456" s="73"/>
      <c r="J456" s="73"/>
      <c r="K456" s="74"/>
      <c r="L456" s="74"/>
      <c r="M456" s="989"/>
      <c r="N456" s="74"/>
      <c r="O456" s="1860"/>
      <c r="P456" s="73"/>
      <c r="Q456" s="73"/>
      <c r="R456" s="73"/>
      <c r="S456" s="73"/>
      <c r="T456" s="73"/>
      <c r="U456" s="73"/>
      <c r="V456" s="73"/>
      <c r="W456" s="73"/>
      <c r="X456" s="73"/>
      <c r="Y456" s="73"/>
      <c r="Z456" s="73"/>
    </row>
    <row r="457" spans="1:26" ht="15.75" customHeight="1">
      <c r="A457" s="73"/>
      <c r="B457" s="73"/>
      <c r="C457" s="73"/>
      <c r="D457" s="73"/>
      <c r="E457" s="73"/>
      <c r="F457" s="73"/>
      <c r="G457" s="591"/>
      <c r="H457" s="988"/>
      <c r="I457" s="73"/>
      <c r="J457" s="73"/>
      <c r="K457" s="74"/>
      <c r="L457" s="74"/>
      <c r="M457" s="989"/>
      <c r="N457" s="74"/>
      <c r="O457" s="1860"/>
      <c r="P457" s="73"/>
      <c r="Q457" s="73"/>
      <c r="R457" s="73"/>
      <c r="S457" s="73"/>
      <c r="T457" s="73"/>
      <c r="U457" s="73"/>
      <c r="V457" s="73"/>
      <c r="W457" s="73"/>
      <c r="X457" s="73"/>
      <c r="Y457" s="73"/>
      <c r="Z457" s="73"/>
    </row>
    <row r="458" spans="1:26" ht="15.75" customHeight="1">
      <c r="A458" s="73"/>
      <c r="B458" s="73"/>
      <c r="C458" s="73"/>
      <c r="D458" s="73"/>
      <c r="E458" s="73"/>
      <c r="F458" s="73"/>
      <c r="G458" s="591"/>
      <c r="H458" s="988"/>
      <c r="I458" s="73"/>
      <c r="J458" s="73"/>
      <c r="K458" s="74"/>
      <c r="L458" s="74"/>
      <c r="M458" s="989"/>
      <c r="N458" s="74"/>
      <c r="O458" s="1860"/>
      <c r="P458" s="73"/>
      <c r="Q458" s="73"/>
      <c r="R458" s="73"/>
      <c r="S458" s="73"/>
      <c r="T458" s="73"/>
      <c r="U458" s="73"/>
      <c r="V458" s="73"/>
      <c r="W458" s="73"/>
      <c r="X458" s="73"/>
      <c r="Y458" s="73"/>
      <c r="Z458" s="73"/>
    </row>
    <row r="459" spans="1:26" ht="15.75" customHeight="1">
      <c r="A459" s="73"/>
      <c r="B459" s="73"/>
      <c r="C459" s="73"/>
      <c r="D459" s="73"/>
      <c r="E459" s="73"/>
      <c r="F459" s="73"/>
      <c r="G459" s="591"/>
      <c r="H459" s="988"/>
      <c r="I459" s="73"/>
      <c r="J459" s="73"/>
      <c r="K459" s="74"/>
      <c r="L459" s="74"/>
      <c r="M459" s="989"/>
      <c r="N459" s="74"/>
      <c r="O459" s="1860"/>
      <c r="P459" s="73"/>
      <c r="Q459" s="73"/>
      <c r="R459" s="73"/>
      <c r="S459" s="73"/>
      <c r="T459" s="73"/>
      <c r="U459" s="73"/>
      <c r="V459" s="73"/>
      <c r="W459" s="73"/>
      <c r="X459" s="73"/>
      <c r="Y459" s="73"/>
      <c r="Z459" s="73"/>
    </row>
    <row r="460" spans="1:26" ht="15.75" customHeight="1">
      <c r="A460" s="73"/>
      <c r="B460" s="73"/>
      <c r="C460" s="73"/>
      <c r="D460" s="73"/>
      <c r="E460" s="73"/>
      <c r="F460" s="73"/>
      <c r="G460" s="591"/>
      <c r="H460" s="988"/>
      <c r="I460" s="73"/>
      <c r="J460" s="73"/>
      <c r="K460" s="74"/>
      <c r="L460" s="74"/>
      <c r="M460" s="989"/>
      <c r="N460" s="74"/>
      <c r="O460" s="1860"/>
      <c r="P460" s="73"/>
      <c r="Q460" s="73"/>
      <c r="R460" s="73"/>
      <c r="S460" s="73"/>
      <c r="T460" s="73"/>
      <c r="U460" s="73"/>
      <c r="V460" s="73"/>
      <c r="W460" s="73"/>
      <c r="X460" s="73"/>
      <c r="Y460" s="73"/>
      <c r="Z460" s="73"/>
    </row>
    <row r="461" spans="1:26" ht="15.75" customHeight="1">
      <c r="A461" s="73"/>
      <c r="B461" s="73"/>
      <c r="C461" s="73"/>
      <c r="D461" s="73"/>
      <c r="E461" s="73"/>
      <c r="F461" s="73"/>
      <c r="G461" s="591"/>
      <c r="H461" s="988"/>
      <c r="I461" s="73"/>
      <c r="J461" s="73"/>
      <c r="K461" s="74"/>
      <c r="L461" s="74"/>
      <c r="M461" s="989"/>
      <c r="N461" s="74"/>
      <c r="O461" s="1860"/>
      <c r="P461" s="73"/>
      <c r="Q461" s="73"/>
      <c r="R461" s="73"/>
      <c r="S461" s="73"/>
      <c r="T461" s="73"/>
      <c r="U461" s="73"/>
      <c r="V461" s="73"/>
      <c r="W461" s="73"/>
      <c r="X461" s="73"/>
      <c r="Y461" s="73"/>
      <c r="Z461" s="73"/>
    </row>
    <row r="462" spans="1:26" ht="15.75" customHeight="1">
      <c r="A462" s="73"/>
      <c r="B462" s="73"/>
      <c r="C462" s="73"/>
      <c r="D462" s="73"/>
      <c r="E462" s="73"/>
      <c r="F462" s="73"/>
      <c r="G462" s="591"/>
      <c r="H462" s="988"/>
      <c r="I462" s="73"/>
      <c r="J462" s="73"/>
      <c r="K462" s="74"/>
      <c r="L462" s="74"/>
      <c r="M462" s="989"/>
      <c r="N462" s="74"/>
      <c r="O462" s="1860"/>
      <c r="P462" s="73"/>
      <c r="Q462" s="73"/>
      <c r="R462" s="73"/>
      <c r="S462" s="73"/>
      <c r="T462" s="73"/>
      <c r="U462" s="73"/>
      <c r="V462" s="73"/>
      <c r="W462" s="73"/>
      <c r="X462" s="73"/>
      <c r="Y462" s="73"/>
      <c r="Z462" s="73"/>
    </row>
    <row r="463" spans="1:26" ht="15.75" customHeight="1">
      <c r="A463" s="73"/>
      <c r="B463" s="73"/>
      <c r="C463" s="73"/>
      <c r="D463" s="73"/>
      <c r="E463" s="73"/>
      <c r="F463" s="73"/>
      <c r="G463" s="591"/>
      <c r="H463" s="988"/>
      <c r="I463" s="73"/>
      <c r="J463" s="73"/>
      <c r="K463" s="74"/>
      <c r="L463" s="74"/>
      <c r="M463" s="989"/>
      <c r="N463" s="74"/>
      <c r="O463" s="1860"/>
      <c r="P463" s="73"/>
      <c r="Q463" s="73"/>
      <c r="R463" s="73"/>
      <c r="S463" s="73"/>
      <c r="T463" s="73"/>
      <c r="U463" s="73"/>
      <c r="V463" s="73"/>
      <c r="W463" s="73"/>
      <c r="X463" s="73"/>
      <c r="Y463" s="73"/>
      <c r="Z463" s="73"/>
    </row>
    <row r="464" spans="1:26" ht="15.75" customHeight="1">
      <c r="A464" s="73"/>
      <c r="B464" s="73"/>
      <c r="C464" s="73"/>
      <c r="D464" s="73"/>
      <c r="E464" s="73"/>
      <c r="F464" s="73"/>
      <c r="G464" s="591"/>
      <c r="H464" s="988"/>
      <c r="I464" s="73"/>
      <c r="J464" s="73"/>
      <c r="K464" s="74"/>
      <c r="L464" s="74"/>
      <c r="M464" s="989"/>
      <c r="N464" s="74"/>
      <c r="O464" s="1860"/>
      <c r="P464" s="73"/>
      <c r="Q464" s="73"/>
      <c r="R464" s="73"/>
      <c r="S464" s="73"/>
      <c r="T464" s="73"/>
      <c r="U464" s="73"/>
      <c r="V464" s="73"/>
      <c r="W464" s="73"/>
      <c r="X464" s="73"/>
      <c r="Y464" s="73"/>
      <c r="Z464" s="73"/>
    </row>
    <row r="465" spans="1:26" ht="15.75" customHeight="1">
      <c r="A465" s="73"/>
      <c r="B465" s="73"/>
      <c r="C465" s="73"/>
      <c r="D465" s="73"/>
      <c r="E465" s="73"/>
      <c r="F465" s="73"/>
      <c r="G465" s="591"/>
      <c r="H465" s="988"/>
      <c r="I465" s="73"/>
      <c r="J465" s="73"/>
      <c r="K465" s="74"/>
      <c r="L465" s="74"/>
      <c r="M465" s="989"/>
      <c r="N465" s="74"/>
      <c r="O465" s="1860"/>
      <c r="P465" s="73"/>
      <c r="Q465" s="73"/>
      <c r="R465" s="73"/>
      <c r="S465" s="73"/>
      <c r="T465" s="73"/>
      <c r="U465" s="73"/>
      <c r="V465" s="73"/>
      <c r="W465" s="73"/>
      <c r="X465" s="73"/>
      <c r="Y465" s="73"/>
      <c r="Z465" s="73"/>
    </row>
    <row r="466" spans="1:26" ht="15.75" customHeight="1">
      <c r="A466" s="73"/>
      <c r="B466" s="73"/>
      <c r="C466" s="73"/>
      <c r="D466" s="73"/>
      <c r="E466" s="73"/>
      <c r="F466" s="73"/>
      <c r="G466" s="591"/>
      <c r="H466" s="988"/>
      <c r="I466" s="73"/>
      <c r="J466" s="73"/>
      <c r="K466" s="74"/>
      <c r="L466" s="74"/>
      <c r="M466" s="989"/>
      <c r="N466" s="74"/>
      <c r="O466" s="1860"/>
      <c r="P466" s="73"/>
      <c r="Q466" s="73"/>
      <c r="R466" s="73"/>
      <c r="S466" s="73"/>
      <c r="T466" s="73"/>
      <c r="U466" s="73"/>
      <c r="V466" s="73"/>
      <c r="W466" s="73"/>
      <c r="X466" s="73"/>
      <c r="Y466" s="73"/>
      <c r="Z466" s="73"/>
    </row>
    <row r="467" spans="1:26" ht="15.75" customHeight="1">
      <c r="A467" s="73"/>
      <c r="B467" s="73"/>
      <c r="C467" s="73"/>
      <c r="D467" s="73"/>
      <c r="E467" s="73"/>
      <c r="F467" s="73"/>
      <c r="G467" s="591"/>
      <c r="H467" s="988"/>
      <c r="I467" s="73"/>
      <c r="J467" s="73"/>
      <c r="K467" s="74"/>
      <c r="L467" s="74"/>
      <c r="M467" s="989"/>
      <c r="N467" s="74"/>
      <c r="O467" s="1860"/>
      <c r="P467" s="73"/>
      <c r="Q467" s="73"/>
      <c r="R467" s="73"/>
      <c r="S467" s="73"/>
      <c r="T467" s="73"/>
      <c r="U467" s="73"/>
      <c r="V467" s="73"/>
      <c r="W467" s="73"/>
      <c r="X467" s="73"/>
      <c r="Y467" s="73"/>
      <c r="Z467" s="73"/>
    </row>
    <row r="468" spans="1:26" ht="15.75" customHeight="1">
      <c r="A468" s="73"/>
      <c r="B468" s="73"/>
      <c r="C468" s="73"/>
      <c r="D468" s="73"/>
      <c r="E468" s="73"/>
      <c r="F468" s="73"/>
      <c r="G468" s="591"/>
      <c r="H468" s="988"/>
      <c r="I468" s="73"/>
      <c r="J468" s="73"/>
      <c r="K468" s="74"/>
      <c r="L468" s="74"/>
      <c r="M468" s="989"/>
      <c r="N468" s="74"/>
      <c r="O468" s="1860"/>
      <c r="P468" s="73"/>
      <c r="Q468" s="73"/>
      <c r="R468" s="73"/>
      <c r="S468" s="73"/>
      <c r="T468" s="73"/>
      <c r="U468" s="73"/>
      <c r="V468" s="73"/>
      <c r="W468" s="73"/>
      <c r="X468" s="73"/>
      <c r="Y468" s="73"/>
      <c r="Z468" s="73"/>
    </row>
    <row r="469" spans="1:26" ht="15.75" customHeight="1">
      <c r="A469" s="73"/>
      <c r="B469" s="73"/>
      <c r="C469" s="73"/>
      <c r="D469" s="73"/>
      <c r="E469" s="73"/>
      <c r="F469" s="73"/>
      <c r="G469" s="591"/>
      <c r="H469" s="988"/>
      <c r="I469" s="73"/>
      <c r="J469" s="73"/>
      <c r="K469" s="74"/>
      <c r="L469" s="74"/>
      <c r="M469" s="989"/>
      <c r="N469" s="74"/>
      <c r="O469" s="1860"/>
      <c r="P469" s="73"/>
      <c r="Q469" s="73"/>
      <c r="R469" s="73"/>
      <c r="S469" s="73"/>
      <c r="T469" s="73"/>
      <c r="U469" s="73"/>
      <c r="V469" s="73"/>
      <c r="W469" s="73"/>
      <c r="X469" s="73"/>
      <c r="Y469" s="73"/>
      <c r="Z469" s="73"/>
    </row>
    <row r="470" spans="1:26" ht="15.75" customHeight="1">
      <c r="A470" s="73"/>
      <c r="B470" s="73"/>
      <c r="C470" s="73"/>
      <c r="D470" s="73"/>
      <c r="E470" s="73"/>
      <c r="F470" s="73"/>
      <c r="G470" s="591"/>
      <c r="H470" s="988"/>
      <c r="I470" s="73"/>
      <c r="J470" s="73"/>
      <c r="K470" s="74"/>
      <c r="L470" s="74"/>
      <c r="M470" s="989"/>
      <c r="N470" s="74"/>
      <c r="O470" s="1860"/>
      <c r="P470" s="73"/>
      <c r="Q470" s="73"/>
      <c r="R470" s="73"/>
      <c r="S470" s="73"/>
      <c r="T470" s="73"/>
      <c r="U470" s="73"/>
      <c r="V470" s="73"/>
      <c r="W470" s="73"/>
      <c r="X470" s="73"/>
      <c r="Y470" s="73"/>
      <c r="Z470" s="73"/>
    </row>
    <row r="471" spans="1:26" ht="15.75" customHeight="1">
      <c r="A471" s="73"/>
      <c r="B471" s="73"/>
      <c r="C471" s="73"/>
      <c r="D471" s="73"/>
      <c r="E471" s="73"/>
      <c r="F471" s="73"/>
      <c r="G471" s="591"/>
      <c r="H471" s="988"/>
      <c r="I471" s="73"/>
      <c r="J471" s="73"/>
      <c r="K471" s="74"/>
      <c r="L471" s="74"/>
      <c r="M471" s="989"/>
      <c r="N471" s="74"/>
      <c r="O471" s="1860"/>
      <c r="P471" s="73"/>
      <c r="Q471" s="73"/>
      <c r="R471" s="73"/>
      <c r="S471" s="73"/>
      <c r="T471" s="73"/>
      <c r="U471" s="73"/>
      <c r="V471" s="73"/>
      <c r="W471" s="73"/>
      <c r="X471" s="73"/>
      <c r="Y471" s="73"/>
      <c r="Z471" s="73"/>
    </row>
    <row r="472" spans="1:26" ht="15.75" customHeight="1">
      <c r="A472" s="73"/>
      <c r="B472" s="73"/>
      <c r="C472" s="73"/>
      <c r="D472" s="73"/>
      <c r="E472" s="73"/>
      <c r="F472" s="73"/>
      <c r="G472" s="591"/>
      <c r="H472" s="988"/>
      <c r="I472" s="73"/>
      <c r="J472" s="73"/>
      <c r="K472" s="74"/>
      <c r="L472" s="74"/>
      <c r="M472" s="989"/>
      <c r="N472" s="74"/>
      <c r="O472" s="1860"/>
      <c r="P472" s="73"/>
      <c r="Q472" s="73"/>
      <c r="R472" s="73"/>
      <c r="S472" s="73"/>
      <c r="T472" s="73"/>
      <c r="U472" s="73"/>
      <c r="V472" s="73"/>
      <c r="W472" s="73"/>
      <c r="X472" s="73"/>
      <c r="Y472" s="73"/>
      <c r="Z472" s="73"/>
    </row>
    <row r="473" spans="1:26" ht="15.75" customHeight="1">
      <c r="A473" s="73"/>
      <c r="B473" s="73"/>
      <c r="C473" s="73"/>
      <c r="D473" s="73"/>
      <c r="E473" s="73"/>
      <c r="F473" s="73"/>
      <c r="G473" s="591"/>
      <c r="H473" s="988"/>
      <c r="I473" s="73"/>
      <c r="J473" s="73"/>
      <c r="K473" s="74"/>
      <c r="L473" s="74"/>
      <c r="M473" s="989"/>
      <c r="N473" s="74"/>
      <c r="O473" s="1860"/>
      <c r="P473" s="73"/>
      <c r="Q473" s="73"/>
      <c r="R473" s="73"/>
      <c r="S473" s="73"/>
      <c r="T473" s="73"/>
      <c r="U473" s="73"/>
      <c r="V473" s="73"/>
      <c r="W473" s="73"/>
      <c r="X473" s="73"/>
      <c r="Y473" s="73"/>
      <c r="Z473" s="73"/>
    </row>
    <row r="474" spans="1:26" ht="15.75" customHeight="1">
      <c r="A474" s="73"/>
      <c r="B474" s="73"/>
      <c r="C474" s="73"/>
      <c r="D474" s="73"/>
      <c r="E474" s="73"/>
      <c r="F474" s="73"/>
      <c r="G474" s="591"/>
      <c r="H474" s="988"/>
      <c r="I474" s="73"/>
      <c r="J474" s="73"/>
      <c r="K474" s="74"/>
      <c r="L474" s="74"/>
      <c r="M474" s="989"/>
      <c r="N474" s="74"/>
      <c r="O474" s="1860"/>
      <c r="P474" s="73"/>
      <c r="Q474" s="73"/>
      <c r="R474" s="73"/>
      <c r="S474" s="73"/>
      <c r="T474" s="73"/>
      <c r="U474" s="73"/>
      <c r="V474" s="73"/>
      <c r="W474" s="73"/>
      <c r="X474" s="73"/>
      <c r="Y474" s="73"/>
      <c r="Z474" s="73"/>
    </row>
    <row r="475" spans="1:26" ht="15.75" customHeight="1">
      <c r="A475" s="73"/>
      <c r="B475" s="73"/>
      <c r="C475" s="73"/>
      <c r="D475" s="73"/>
      <c r="E475" s="73"/>
      <c r="F475" s="73"/>
      <c r="G475" s="591"/>
      <c r="H475" s="988"/>
      <c r="I475" s="73"/>
      <c r="J475" s="73"/>
      <c r="K475" s="74"/>
      <c r="L475" s="74"/>
      <c r="M475" s="989"/>
      <c r="N475" s="74"/>
      <c r="O475" s="1860"/>
      <c r="P475" s="73"/>
      <c r="Q475" s="73"/>
      <c r="R475" s="73"/>
      <c r="S475" s="73"/>
      <c r="T475" s="73"/>
      <c r="U475" s="73"/>
      <c r="V475" s="73"/>
      <c r="W475" s="73"/>
      <c r="X475" s="73"/>
      <c r="Y475" s="73"/>
      <c r="Z475" s="73"/>
    </row>
    <row r="476" spans="1:26" ht="15.75" customHeight="1">
      <c r="A476" s="73"/>
      <c r="B476" s="73"/>
      <c r="C476" s="73"/>
      <c r="D476" s="73"/>
      <c r="E476" s="73"/>
      <c r="F476" s="73"/>
      <c r="G476" s="591"/>
      <c r="H476" s="988"/>
      <c r="I476" s="73"/>
      <c r="J476" s="73"/>
      <c r="K476" s="74"/>
      <c r="L476" s="74"/>
      <c r="M476" s="989"/>
      <c r="N476" s="74"/>
      <c r="O476" s="1860"/>
      <c r="P476" s="73"/>
      <c r="Q476" s="73"/>
      <c r="R476" s="73"/>
      <c r="S476" s="73"/>
      <c r="T476" s="73"/>
      <c r="U476" s="73"/>
      <c r="V476" s="73"/>
      <c r="W476" s="73"/>
      <c r="X476" s="73"/>
      <c r="Y476" s="73"/>
      <c r="Z476" s="73"/>
    </row>
    <row r="477" spans="1:26" ht="15.75" customHeight="1">
      <c r="A477" s="73"/>
      <c r="B477" s="73"/>
      <c r="C477" s="73"/>
      <c r="D477" s="73"/>
      <c r="E477" s="73"/>
      <c r="F477" s="73"/>
      <c r="G477" s="591"/>
      <c r="H477" s="988"/>
      <c r="I477" s="73"/>
      <c r="J477" s="73"/>
      <c r="K477" s="74"/>
      <c r="L477" s="74"/>
      <c r="M477" s="989"/>
      <c r="N477" s="74"/>
      <c r="O477" s="1860"/>
      <c r="P477" s="73"/>
      <c r="Q477" s="73"/>
      <c r="R477" s="73"/>
      <c r="S477" s="73"/>
      <c r="T477" s="73"/>
      <c r="U477" s="73"/>
      <c r="V477" s="73"/>
      <c r="W477" s="73"/>
      <c r="X477" s="73"/>
      <c r="Y477" s="73"/>
      <c r="Z477" s="73"/>
    </row>
    <row r="478" spans="1:26" ht="15.75" customHeight="1">
      <c r="A478" s="73"/>
      <c r="B478" s="73"/>
      <c r="C478" s="73"/>
      <c r="D478" s="73"/>
      <c r="E478" s="73"/>
      <c r="F478" s="73"/>
      <c r="G478" s="591"/>
      <c r="H478" s="988"/>
      <c r="I478" s="73"/>
      <c r="J478" s="73"/>
      <c r="K478" s="74"/>
      <c r="L478" s="74"/>
      <c r="M478" s="989"/>
      <c r="N478" s="74"/>
      <c r="O478" s="1860"/>
      <c r="P478" s="73"/>
      <c r="Q478" s="73"/>
      <c r="R478" s="73"/>
      <c r="S478" s="73"/>
      <c r="T478" s="73"/>
      <c r="U478" s="73"/>
      <c r="V478" s="73"/>
      <c r="W478" s="73"/>
      <c r="X478" s="73"/>
      <c r="Y478" s="73"/>
      <c r="Z478" s="73"/>
    </row>
    <row r="479" spans="1:26" ht="15.75" customHeight="1">
      <c r="A479" s="73"/>
      <c r="B479" s="73"/>
      <c r="C479" s="73"/>
      <c r="D479" s="73"/>
      <c r="E479" s="73"/>
      <c r="F479" s="73"/>
      <c r="G479" s="591"/>
      <c r="H479" s="988"/>
      <c r="I479" s="73"/>
      <c r="J479" s="73"/>
      <c r="K479" s="74"/>
      <c r="L479" s="74"/>
      <c r="M479" s="989"/>
      <c r="N479" s="74"/>
      <c r="O479" s="1860"/>
      <c r="P479" s="73"/>
      <c r="Q479" s="73"/>
      <c r="R479" s="73"/>
      <c r="S479" s="73"/>
      <c r="T479" s="73"/>
      <c r="U479" s="73"/>
      <c r="V479" s="73"/>
      <c r="W479" s="73"/>
      <c r="X479" s="73"/>
      <c r="Y479" s="73"/>
      <c r="Z479" s="73"/>
    </row>
    <row r="480" spans="1:26" ht="15.75" customHeight="1">
      <c r="A480" s="73"/>
      <c r="B480" s="73"/>
      <c r="C480" s="73"/>
      <c r="D480" s="73"/>
      <c r="E480" s="73"/>
      <c r="F480" s="73"/>
      <c r="G480" s="591"/>
      <c r="H480" s="988"/>
      <c r="I480" s="73"/>
      <c r="J480" s="73"/>
      <c r="K480" s="74"/>
      <c r="L480" s="74"/>
      <c r="M480" s="989"/>
      <c r="N480" s="74"/>
      <c r="O480" s="1860"/>
      <c r="P480" s="73"/>
      <c r="Q480" s="73"/>
      <c r="R480" s="73"/>
      <c r="S480" s="73"/>
      <c r="T480" s="73"/>
      <c r="U480" s="73"/>
      <c r="V480" s="73"/>
      <c r="W480" s="73"/>
      <c r="X480" s="73"/>
      <c r="Y480" s="73"/>
      <c r="Z480" s="73"/>
    </row>
    <row r="481" spans="1:26" ht="15.75" customHeight="1">
      <c r="A481" s="73"/>
      <c r="B481" s="73"/>
      <c r="C481" s="73"/>
      <c r="D481" s="73"/>
      <c r="E481" s="73"/>
      <c r="F481" s="73"/>
      <c r="G481" s="591"/>
      <c r="H481" s="988"/>
      <c r="I481" s="73"/>
      <c r="J481" s="73"/>
      <c r="K481" s="74"/>
      <c r="L481" s="74"/>
      <c r="M481" s="989"/>
      <c r="N481" s="74"/>
      <c r="O481" s="1860"/>
      <c r="P481" s="73"/>
      <c r="Q481" s="73"/>
      <c r="R481" s="73"/>
      <c r="S481" s="73"/>
      <c r="T481" s="73"/>
      <c r="U481" s="73"/>
      <c r="V481" s="73"/>
      <c r="W481" s="73"/>
      <c r="X481" s="73"/>
      <c r="Y481" s="73"/>
      <c r="Z481" s="73"/>
    </row>
    <row r="482" spans="1:26" ht="15.75" customHeight="1">
      <c r="A482" s="73"/>
      <c r="B482" s="73"/>
      <c r="C482" s="73"/>
      <c r="D482" s="73"/>
      <c r="E482" s="73"/>
      <c r="F482" s="73"/>
      <c r="G482" s="591"/>
      <c r="H482" s="988"/>
      <c r="I482" s="73"/>
      <c r="J482" s="73"/>
      <c r="K482" s="74"/>
      <c r="L482" s="74"/>
      <c r="M482" s="989"/>
      <c r="N482" s="74"/>
      <c r="O482" s="1860"/>
      <c r="P482" s="73"/>
      <c r="Q482" s="73"/>
      <c r="R482" s="73"/>
      <c r="S482" s="73"/>
      <c r="T482" s="73"/>
      <c r="U482" s="73"/>
      <c r="V482" s="73"/>
      <c r="W482" s="73"/>
      <c r="X482" s="73"/>
      <c r="Y482" s="73"/>
      <c r="Z482" s="73"/>
    </row>
    <row r="483" spans="1:26" ht="15.75" customHeight="1">
      <c r="A483" s="73"/>
      <c r="B483" s="73"/>
      <c r="C483" s="73"/>
      <c r="D483" s="73"/>
      <c r="E483" s="73"/>
      <c r="F483" s="73"/>
      <c r="G483" s="591"/>
      <c r="H483" s="988"/>
      <c r="I483" s="73"/>
      <c r="J483" s="73"/>
      <c r="K483" s="74"/>
      <c r="L483" s="74"/>
      <c r="M483" s="989"/>
      <c r="N483" s="74"/>
      <c r="O483" s="1860"/>
      <c r="P483" s="73"/>
      <c r="Q483" s="73"/>
      <c r="R483" s="73"/>
      <c r="S483" s="73"/>
      <c r="T483" s="73"/>
      <c r="U483" s="73"/>
      <c r="V483" s="73"/>
      <c r="W483" s="73"/>
      <c r="X483" s="73"/>
      <c r="Y483" s="73"/>
      <c r="Z483" s="73"/>
    </row>
    <row r="484" spans="1:26" ht="15.75" customHeight="1">
      <c r="A484" s="73"/>
      <c r="B484" s="73"/>
      <c r="C484" s="73"/>
      <c r="D484" s="73"/>
      <c r="E484" s="73"/>
      <c r="F484" s="73"/>
      <c r="G484" s="591"/>
      <c r="H484" s="988"/>
      <c r="I484" s="73"/>
      <c r="J484" s="73"/>
      <c r="K484" s="74"/>
      <c r="L484" s="74"/>
      <c r="M484" s="989"/>
      <c r="N484" s="74"/>
      <c r="O484" s="1860"/>
      <c r="P484" s="73"/>
      <c r="Q484" s="73"/>
      <c r="R484" s="73"/>
      <c r="S484" s="73"/>
      <c r="T484" s="73"/>
      <c r="U484" s="73"/>
      <c r="V484" s="73"/>
      <c r="W484" s="73"/>
      <c r="X484" s="73"/>
      <c r="Y484" s="73"/>
      <c r="Z484" s="73"/>
    </row>
    <row r="485" spans="1:26" ht="15.75" customHeight="1">
      <c r="A485" s="73"/>
      <c r="B485" s="73"/>
      <c r="C485" s="73"/>
      <c r="D485" s="73"/>
      <c r="E485" s="73"/>
      <c r="F485" s="73"/>
      <c r="G485" s="591"/>
      <c r="H485" s="988"/>
      <c r="I485" s="73"/>
      <c r="J485" s="73"/>
      <c r="K485" s="74"/>
      <c r="L485" s="74"/>
      <c r="M485" s="989"/>
      <c r="N485" s="74"/>
      <c r="O485" s="1860"/>
      <c r="P485" s="73"/>
      <c r="Q485" s="73"/>
      <c r="R485" s="73"/>
      <c r="S485" s="73"/>
      <c r="T485" s="73"/>
      <c r="U485" s="73"/>
      <c r="V485" s="73"/>
      <c r="W485" s="73"/>
      <c r="X485" s="73"/>
      <c r="Y485" s="73"/>
      <c r="Z485" s="73"/>
    </row>
    <row r="486" spans="1:26" ht="15.75" customHeight="1">
      <c r="A486" s="73"/>
      <c r="B486" s="73"/>
      <c r="C486" s="73"/>
      <c r="D486" s="73"/>
      <c r="E486" s="73"/>
      <c r="F486" s="73"/>
      <c r="G486" s="591"/>
      <c r="H486" s="988"/>
      <c r="I486" s="73"/>
      <c r="J486" s="73"/>
      <c r="K486" s="74"/>
      <c r="L486" s="74"/>
      <c r="M486" s="989"/>
      <c r="N486" s="74"/>
      <c r="O486" s="1860"/>
      <c r="P486" s="73"/>
      <c r="Q486" s="73"/>
      <c r="R486" s="73"/>
      <c r="S486" s="73"/>
      <c r="T486" s="73"/>
      <c r="U486" s="73"/>
      <c r="V486" s="73"/>
      <c r="W486" s="73"/>
      <c r="X486" s="73"/>
      <c r="Y486" s="73"/>
      <c r="Z486" s="73"/>
    </row>
    <row r="487" spans="1:26" ht="15.75" customHeight="1">
      <c r="A487" s="73"/>
      <c r="B487" s="73"/>
      <c r="C487" s="73"/>
      <c r="D487" s="73"/>
      <c r="E487" s="73"/>
      <c r="F487" s="73"/>
      <c r="G487" s="591"/>
      <c r="H487" s="988"/>
      <c r="I487" s="73"/>
      <c r="J487" s="73"/>
      <c r="K487" s="74"/>
      <c r="L487" s="74"/>
      <c r="M487" s="989"/>
      <c r="N487" s="74"/>
      <c r="O487" s="1860"/>
      <c r="P487" s="73"/>
      <c r="Q487" s="73"/>
      <c r="R487" s="73"/>
      <c r="S487" s="73"/>
      <c r="T487" s="73"/>
      <c r="U487" s="73"/>
      <c r="V487" s="73"/>
      <c r="W487" s="73"/>
      <c r="X487" s="73"/>
      <c r="Y487" s="73"/>
      <c r="Z487" s="73"/>
    </row>
    <row r="488" spans="1:26" ht="15.75" customHeight="1">
      <c r="A488" s="73"/>
      <c r="B488" s="73"/>
      <c r="C488" s="73"/>
      <c r="D488" s="73"/>
      <c r="E488" s="73"/>
      <c r="F488" s="73"/>
      <c r="G488" s="591"/>
      <c r="H488" s="988"/>
      <c r="I488" s="73"/>
      <c r="J488" s="73"/>
      <c r="K488" s="74"/>
      <c r="L488" s="74"/>
      <c r="M488" s="989"/>
      <c r="N488" s="74"/>
      <c r="O488" s="1860"/>
      <c r="P488" s="73"/>
      <c r="Q488" s="73"/>
      <c r="R488" s="73"/>
      <c r="S488" s="73"/>
      <c r="T488" s="73"/>
      <c r="U488" s="73"/>
      <c r="V488" s="73"/>
      <c r="W488" s="73"/>
      <c r="X488" s="73"/>
      <c r="Y488" s="73"/>
      <c r="Z488" s="73"/>
    </row>
    <row r="489" spans="1:26" ht="15.75" customHeight="1">
      <c r="A489" s="73"/>
      <c r="B489" s="73"/>
      <c r="C489" s="73"/>
      <c r="D489" s="73"/>
      <c r="E489" s="73"/>
      <c r="F489" s="73"/>
      <c r="G489" s="591"/>
      <c r="H489" s="988"/>
      <c r="I489" s="73"/>
      <c r="J489" s="73"/>
      <c r="K489" s="74"/>
      <c r="L489" s="74"/>
      <c r="M489" s="989"/>
      <c r="N489" s="74"/>
      <c r="O489" s="1860"/>
      <c r="P489" s="73"/>
      <c r="Q489" s="73"/>
      <c r="R489" s="73"/>
      <c r="S489" s="73"/>
      <c r="T489" s="73"/>
      <c r="U489" s="73"/>
      <c r="V489" s="73"/>
      <c r="W489" s="73"/>
      <c r="X489" s="73"/>
      <c r="Y489" s="73"/>
      <c r="Z489" s="73"/>
    </row>
    <row r="490" spans="1:26" ht="15.75" customHeight="1">
      <c r="A490" s="73"/>
      <c r="B490" s="73"/>
      <c r="C490" s="73"/>
      <c r="D490" s="73"/>
      <c r="E490" s="73"/>
      <c r="F490" s="73"/>
      <c r="G490" s="591"/>
      <c r="H490" s="988"/>
      <c r="I490" s="73"/>
      <c r="J490" s="73"/>
      <c r="K490" s="74"/>
      <c r="L490" s="74"/>
      <c r="M490" s="989"/>
      <c r="N490" s="74"/>
      <c r="O490" s="1860"/>
      <c r="P490" s="73"/>
      <c r="Q490" s="73"/>
      <c r="R490" s="73"/>
      <c r="S490" s="73"/>
      <c r="T490" s="73"/>
      <c r="U490" s="73"/>
      <c r="V490" s="73"/>
      <c r="W490" s="73"/>
      <c r="X490" s="73"/>
      <c r="Y490" s="73"/>
      <c r="Z490" s="73"/>
    </row>
    <row r="491" spans="1:26" ht="15.75" customHeight="1">
      <c r="A491" s="73"/>
      <c r="B491" s="73"/>
      <c r="C491" s="73"/>
      <c r="D491" s="73"/>
      <c r="E491" s="73"/>
      <c r="F491" s="73"/>
      <c r="G491" s="591"/>
      <c r="H491" s="988"/>
      <c r="I491" s="73"/>
      <c r="J491" s="73"/>
      <c r="K491" s="74"/>
      <c r="L491" s="74"/>
      <c r="M491" s="989"/>
      <c r="N491" s="74"/>
      <c r="O491" s="1860"/>
      <c r="P491" s="73"/>
      <c r="Q491" s="73"/>
      <c r="R491" s="73"/>
      <c r="S491" s="73"/>
      <c r="T491" s="73"/>
      <c r="U491" s="73"/>
      <c r="V491" s="73"/>
      <c r="W491" s="73"/>
      <c r="X491" s="73"/>
      <c r="Y491" s="73"/>
      <c r="Z491" s="73"/>
    </row>
    <row r="492" spans="1:26" ht="15.75" customHeight="1">
      <c r="A492" s="73"/>
      <c r="B492" s="73"/>
      <c r="C492" s="73"/>
      <c r="D492" s="73"/>
      <c r="E492" s="73"/>
      <c r="F492" s="73"/>
      <c r="G492" s="591"/>
      <c r="H492" s="988"/>
      <c r="I492" s="73"/>
      <c r="J492" s="73"/>
      <c r="K492" s="74"/>
      <c r="L492" s="74"/>
      <c r="M492" s="989"/>
      <c r="N492" s="74"/>
      <c r="O492" s="1860"/>
      <c r="P492" s="73"/>
      <c r="Q492" s="73"/>
      <c r="R492" s="73"/>
      <c r="S492" s="73"/>
      <c r="T492" s="73"/>
      <c r="U492" s="73"/>
      <c r="V492" s="73"/>
      <c r="W492" s="73"/>
      <c r="X492" s="73"/>
      <c r="Y492" s="73"/>
      <c r="Z492" s="73"/>
    </row>
    <row r="493" spans="1:26" ht="15.75" customHeight="1">
      <c r="A493" s="73"/>
      <c r="B493" s="73"/>
      <c r="C493" s="73"/>
      <c r="D493" s="73"/>
      <c r="E493" s="73"/>
      <c r="F493" s="73"/>
      <c r="G493" s="591"/>
      <c r="H493" s="988"/>
      <c r="I493" s="73"/>
      <c r="J493" s="73"/>
      <c r="K493" s="74"/>
      <c r="L493" s="74"/>
      <c r="M493" s="989"/>
      <c r="N493" s="74"/>
      <c r="O493" s="1860"/>
      <c r="P493" s="73"/>
      <c r="Q493" s="73"/>
      <c r="R493" s="73"/>
      <c r="S493" s="73"/>
      <c r="T493" s="73"/>
      <c r="U493" s="73"/>
      <c r="V493" s="73"/>
      <c r="W493" s="73"/>
      <c r="X493" s="73"/>
      <c r="Y493" s="73"/>
      <c r="Z493" s="73"/>
    </row>
    <row r="494" spans="1:26" ht="15.75" customHeight="1">
      <c r="A494" s="73"/>
      <c r="B494" s="73"/>
      <c r="C494" s="73"/>
      <c r="D494" s="73"/>
      <c r="E494" s="73"/>
      <c r="F494" s="73"/>
      <c r="G494" s="591"/>
      <c r="H494" s="988"/>
      <c r="I494" s="73"/>
      <c r="J494" s="73"/>
      <c r="K494" s="74"/>
      <c r="L494" s="74"/>
      <c r="M494" s="989"/>
      <c r="N494" s="74"/>
      <c r="O494" s="1860"/>
      <c r="P494" s="73"/>
      <c r="Q494" s="73"/>
      <c r="R494" s="73"/>
      <c r="S494" s="73"/>
      <c r="T494" s="73"/>
      <c r="U494" s="73"/>
      <c r="V494" s="73"/>
      <c r="W494" s="73"/>
      <c r="X494" s="73"/>
      <c r="Y494" s="73"/>
      <c r="Z494" s="73"/>
    </row>
    <row r="495" spans="1:26" ht="15.75" customHeight="1">
      <c r="A495" s="73"/>
      <c r="B495" s="73"/>
      <c r="C495" s="73"/>
      <c r="D495" s="73"/>
      <c r="E495" s="73"/>
      <c r="F495" s="73"/>
      <c r="G495" s="591"/>
      <c r="H495" s="988"/>
      <c r="I495" s="73"/>
      <c r="J495" s="73"/>
      <c r="K495" s="74"/>
      <c r="L495" s="74"/>
      <c r="M495" s="989"/>
      <c r="N495" s="74"/>
      <c r="O495" s="1860"/>
      <c r="P495" s="73"/>
      <c r="Q495" s="73"/>
      <c r="R495" s="73"/>
      <c r="S495" s="73"/>
      <c r="T495" s="73"/>
      <c r="U495" s="73"/>
      <c r="V495" s="73"/>
      <c r="W495" s="73"/>
      <c r="X495" s="73"/>
      <c r="Y495" s="73"/>
      <c r="Z495" s="73"/>
    </row>
    <row r="496" spans="1:26" ht="15.75" customHeight="1">
      <c r="A496" s="73"/>
      <c r="B496" s="73"/>
      <c r="C496" s="73"/>
      <c r="D496" s="73"/>
      <c r="E496" s="73"/>
      <c r="F496" s="73"/>
      <c r="G496" s="591"/>
      <c r="H496" s="988"/>
      <c r="I496" s="73"/>
      <c r="J496" s="73"/>
      <c r="K496" s="74"/>
      <c r="L496" s="74"/>
      <c r="M496" s="989"/>
      <c r="N496" s="74"/>
      <c r="O496" s="1860"/>
      <c r="P496" s="73"/>
      <c r="Q496" s="73"/>
      <c r="R496" s="73"/>
      <c r="S496" s="73"/>
      <c r="T496" s="73"/>
      <c r="U496" s="73"/>
      <c r="V496" s="73"/>
      <c r="W496" s="73"/>
      <c r="X496" s="73"/>
      <c r="Y496" s="73"/>
      <c r="Z496" s="73"/>
    </row>
    <row r="497" spans="1:26" ht="15.75" customHeight="1">
      <c r="A497" s="73"/>
      <c r="B497" s="73"/>
      <c r="C497" s="73"/>
      <c r="D497" s="73"/>
      <c r="E497" s="73"/>
      <c r="F497" s="73"/>
      <c r="G497" s="591"/>
      <c r="H497" s="988"/>
      <c r="I497" s="73"/>
      <c r="J497" s="73"/>
      <c r="K497" s="74"/>
      <c r="L497" s="74"/>
      <c r="M497" s="989"/>
      <c r="N497" s="74"/>
      <c r="O497" s="1860"/>
      <c r="P497" s="73"/>
      <c r="Q497" s="73"/>
      <c r="R497" s="73"/>
      <c r="S497" s="73"/>
      <c r="T497" s="73"/>
      <c r="U497" s="73"/>
      <c r="V497" s="73"/>
      <c r="W497" s="73"/>
      <c r="X497" s="73"/>
      <c r="Y497" s="73"/>
      <c r="Z497" s="73"/>
    </row>
    <row r="498" spans="1:26" ht="15.75" customHeight="1">
      <c r="A498" s="73"/>
      <c r="B498" s="73"/>
      <c r="C498" s="73"/>
      <c r="D498" s="73"/>
      <c r="E498" s="73"/>
      <c r="F498" s="73"/>
      <c r="G498" s="591"/>
      <c r="H498" s="988"/>
      <c r="I498" s="73"/>
      <c r="J498" s="73"/>
      <c r="K498" s="74"/>
      <c r="L498" s="74"/>
      <c r="M498" s="989"/>
      <c r="N498" s="74"/>
      <c r="O498" s="1860"/>
      <c r="P498" s="73"/>
      <c r="Q498" s="73"/>
      <c r="R498" s="73"/>
      <c r="S498" s="73"/>
      <c r="T498" s="73"/>
      <c r="U498" s="73"/>
      <c r="V498" s="73"/>
      <c r="W498" s="73"/>
      <c r="X498" s="73"/>
      <c r="Y498" s="73"/>
      <c r="Z498" s="73"/>
    </row>
    <row r="499" spans="1:26" ht="15.75" customHeight="1">
      <c r="A499" s="73"/>
      <c r="B499" s="73"/>
      <c r="C499" s="73"/>
      <c r="D499" s="73"/>
      <c r="E499" s="73"/>
      <c r="F499" s="73"/>
      <c r="G499" s="591"/>
      <c r="H499" s="988"/>
      <c r="I499" s="73"/>
      <c r="J499" s="73"/>
      <c r="K499" s="74"/>
      <c r="L499" s="74"/>
      <c r="M499" s="989"/>
      <c r="N499" s="74"/>
      <c r="O499" s="1860"/>
      <c r="P499" s="73"/>
      <c r="Q499" s="73"/>
      <c r="R499" s="73"/>
      <c r="S499" s="73"/>
      <c r="T499" s="73"/>
      <c r="U499" s="73"/>
      <c r="V499" s="73"/>
      <c r="W499" s="73"/>
      <c r="X499" s="73"/>
      <c r="Y499" s="73"/>
      <c r="Z499" s="73"/>
    </row>
    <row r="500" spans="1:26" ht="15.75" customHeight="1">
      <c r="A500" s="73"/>
      <c r="B500" s="73"/>
      <c r="C500" s="73"/>
      <c r="D500" s="73"/>
      <c r="E500" s="73"/>
      <c r="F500" s="73"/>
      <c r="G500" s="591"/>
      <c r="H500" s="988"/>
      <c r="I500" s="73"/>
      <c r="J500" s="73"/>
      <c r="K500" s="74"/>
      <c r="L500" s="74"/>
      <c r="M500" s="989"/>
      <c r="N500" s="74"/>
      <c r="O500" s="1860"/>
      <c r="P500" s="73"/>
      <c r="Q500" s="73"/>
      <c r="R500" s="73"/>
      <c r="S500" s="73"/>
      <c r="T500" s="73"/>
      <c r="U500" s="73"/>
      <c r="V500" s="73"/>
      <c r="W500" s="73"/>
      <c r="X500" s="73"/>
      <c r="Y500" s="73"/>
      <c r="Z500" s="73"/>
    </row>
    <row r="501" spans="1:26" ht="15.75" customHeight="1">
      <c r="A501" s="73"/>
      <c r="B501" s="73"/>
      <c r="C501" s="73"/>
      <c r="D501" s="73"/>
      <c r="E501" s="73"/>
      <c r="F501" s="73"/>
      <c r="G501" s="591"/>
      <c r="H501" s="988"/>
      <c r="I501" s="73"/>
      <c r="J501" s="73"/>
      <c r="K501" s="74"/>
      <c r="L501" s="74"/>
      <c r="M501" s="989"/>
      <c r="N501" s="74"/>
      <c r="O501" s="1860"/>
      <c r="P501" s="73"/>
      <c r="Q501" s="73"/>
      <c r="R501" s="73"/>
      <c r="S501" s="73"/>
      <c r="T501" s="73"/>
      <c r="U501" s="73"/>
      <c r="V501" s="73"/>
      <c r="W501" s="73"/>
      <c r="X501" s="73"/>
      <c r="Y501" s="73"/>
      <c r="Z501" s="73"/>
    </row>
    <row r="502" spans="1:26" ht="15.75" customHeight="1">
      <c r="A502" s="73"/>
      <c r="B502" s="73"/>
      <c r="C502" s="73"/>
      <c r="D502" s="73"/>
      <c r="E502" s="73"/>
      <c r="F502" s="73"/>
      <c r="G502" s="591"/>
      <c r="H502" s="988"/>
      <c r="I502" s="73"/>
      <c r="J502" s="73"/>
      <c r="K502" s="74"/>
      <c r="L502" s="74"/>
      <c r="M502" s="989"/>
      <c r="N502" s="74"/>
      <c r="O502" s="1860"/>
      <c r="P502" s="73"/>
      <c r="Q502" s="73"/>
      <c r="R502" s="73"/>
      <c r="S502" s="73"/>
      <c r="T502" s="73"/>
      <c r="U502" s="73"/>
      <c r="V502" s="73"/>
      <c r="W502" s="73"/>
      <c r="X502" s="73"/>
      <c r="Y502" s="73"/>
      <c r="Z502" s="73"/>
    </row>
    <row r="503" spans="1:26" ht="15.75" customHeight="1">
      <c r="A503" s="73"/>
      <c r="B503" s="73"/>
      <c r="C503" s="73"/>
      <c r="D503" s="73"/>
      <c r="E503" s="73"/>
      <c r="F503" s="73"/>
      <c r="G503" s="591"/>
      <c r="H503" s="988"/>
      <c r="I503" s="73"/>
      <c r="J503" s="73"/>
      <c r="K503" s="74"/>
      <c r="L503" s="74"/>
      <c r="M503" s="989"/>
      <c r="N503" s="74"/>
      <c r="O503" s="1860"/>
      <c r="P503" s="73"/>
      <c r="Q503" s="73"/>
      <c r="R503" s="73"/>
      <c r="S503" s="73"/>
      <c r="T503" s="73"/>
      <c r="U503" s="73"/>
      <c r="V503" s="73"/>
      <c r="W503" s="73"/>
      <c r="X503" s="73"/>
      <c r="Y503" s="73"/>
      <c r="Z503" s="73"/>
    </row>
    <row r="504" spans="1:26" ht="15.75" customHeight="1">
      <c r="A504" s="73"/>
      <c r="B504" s="73"/>
      <c r="C504" s="73"/>
      <c r="D504" s="73"/>
      <c r="E504" s="73"/>
      <c r="F504" s="73"/>
      <c r="G504" s="591"/>
      <c r="H504" s="988"/>
      <c r="I504" s="73"/>
      <c r="J504" s="73"/>
      <c r="K504" s="74"/>
      <c r="L504" s="74"/>
      <c r="M504" s="989"/>
      <c r="N504" s="74"/>
      <c r="O504" s="1860"/>
      <c r="P504" s="73"/>
      <c r="Q504" s="73"/>
      <c r="R504" s="73"/>
      <c r="S504" s="73"/>
      <c r="T504" s="73"/>
      <c r="U504" s="73"/>
      <c r="V504" s="73"/>
      <c r="W504" s="73"/>
      <c r="X504" s="73"/>
      <c r="Y504" s="73"/>
      <c r="Z504" s="73"/>
    </row>
    <row r="505" spans="1:26" ht="15.75" customHeight="1">
      <c r="A505" s="73"/>
      <c r="B505" s="73"/>
      <c r="C505" s="73"/>
      <c r="D505" s="73"/>
      <c r="E505" s="73"/>
      <c r="F505" s="73"/>
      <c r="G505" s="591"/>
      <c r="H505" s="988"/>
      <c r="I505" s="73"/>
      <c r="J505" s="73"/>
      <c r="K505" s="74"/>
      <c r="L505" s="74"/>
      <c r="M505" s="989"/>
      <c r="N505" s="74"/>
      <c r="O505" s="1860"/>
      <c r="P505" s="73"/>
      <c r="Q505" s="73"/>
      <c r="R505" s="73"/>
      <c r="S505" s="73"/>
      <c r="T505" s="73"/>
      <c r="U505" s="73"/>
      <c r="V505" s="73"/>
      <c r="W505" s="73"/>
      <c r="X505" s="73"/>
      <c r="Y505" s="73"/>
      <c r="Z505" s="73"/>
    </row>
    <row r="506" spans="1:26" ht="15.75" customHeight="1">
      <c r="A506" s="73"/>
      <c r="B506" s="73"/>
      <c r="C506" s="73"/>
      <c r="D506" s="73"/>
      <c r="E506" s="73"/>
      <c r="F506" s="73"/>
      <c r="G506" s="591"/>
      <c r="H506" s="988"/>
      <c r="I506" s="73"/>
      <c r="J506" s="73"/>
      <c r="K506" s="74"/>
      <c r="L506" s="74"/>
      <c r="M506" s="989"/>
      <c r="N506" s="74"/>
      <c r="O506" s="1860"/>
      <c r="P506" s="73"/>
      <c r="Q506" s="73"/>
      <c r="R506" s="73"/>
      <c r="S506" s="73"/>
      <c r="T506" s="73"/>
      <c r="U506" s="73"/>
      <c r="V506" s="73"/>
      <c r="W506" s="73"/>
      <c r="X506" s="73"/>
      <c r="Y506" s="73"/>
      <c r="Z506" s="73"/>
    </row>
    <row r="507" spans="1:26" ht="15.75" customHeight="1">
      <c r="A507" s="73"/>
      <c r="B507" s="73"/>
      <c r="C507" s="73"/>
      <c r="D507" s="73"/>
      <c r="E507" s="73"/>
      <c r="F507" s="73"/>
      <c r="G507" s="591"/>
      <c r="H507" s="988"/>
      <c r="I507" s="73"/>
      <c r="J507" s="73"/>
      <c r="K507" s="74"/>
      <c r="L507" s="74"/>
      <c r="M507" s="989"/>
      <c r="N507" s="74"/>
      <c r="O507" s="1860"/>
      <c r="P507" s="73"/>
      <c r="Q507" s="73"/>
      <c r="R507" s="73"/>
      <c r="S507" s="73"/>
      <c r="T507" s="73"/>
      <c r="U507" s="73"/>
      <c r="V507" s="73"/>
      <c r="W507" s="73"/>
      <c r="X507" s="73"/>
      <c r="Y507" s="73"/>
      <c r="Z507" s="73"/>
    </row>
    <row r="508" spans="1:26" ht="15.75" customHeight="1">
      <c r="A508" s="73"/>
      <c r="B508" s="73"/>
      <c r="C508" s="73"/>
      <c r="D508" s="73"/>
      <c r="E508" s="73"/>
      <c r="F508" s="73"/>
      <c r="G508" s="591"/>
      <c r="H508" s="988"/>
      <c r="I508" s="73"/>
      <c r="J508" s="73"/>
      <c r="K508" s="74"/>
      <c r="L508" s="74"/>
      <c r="M508" s="989"/>
      <c r="N508" s="74"/>
      <c r="O508" s="1860"/>
      <c r="P508" s="73"/>
      <c r="Q508" s="73"/>
      <c r="R508" s="73"/>
      <c r="S508" s="73"/>
      <c r="T508" s="73"/>
      <c r="U508" s="73"/>
      <c r="V508" s="73"/>
      <c r="W508" s="73"/>
      <c r="X508" s="73"/>
      <c r="Y508" s="73"/>
      <c r="Z508" s="73"/>
    </row>
    <row r="509" spans="1:26" ht="15.75" customHeight="1">
      <c r="A509" s="73"/>
      <c r="B509" s="73"/>
      <c r="C509" s="73"/>
      <c r="D509" s="73"/>
      <c r="E509" s="73"/>
      <c r="F509" s="73"/>
      <c r="G509" s="591"/>
      <c r="H509" s="988"/>
      <c r="I509" s="73"/>
      <c r="J509" s="73"/>
      <c r="K509" s="74"/>
      <c r="L509" s="74"/>
      <c r="M509" s="989"/>
      <c r="N509" s="74"/>
      <c r="O509" s="1860"/>
      <c r="P509" s="73"/>
      <c r="Q509" s="73"/>
      <c r="R509" s="73"/>
      <c r="S509" s="73"/>
      <c r="T509" s="73"/>
      <c r="U509" s="73"/>
      <c r="V509" s="73"/>
      <c r="W509" s="73"/>
      <c r="X509" s="73"/>
      <c r="Y509" s="73"/>
      <c r="Z509" s="73"/>
    </row>
    <row r="510" spans="1:26" ht="15.75" customHeight="1">
      <c r="A510" s="73"/>
      <c r="B510" s="73"/>
      <c r="C510" s="73"/>
      <c r="D510" s="73"/>
      <c r="E510" s="73"/>
      <c r="F510" s="73"/>
      <c r="G510" s="591"/>
      <c r="H510" s="988"/>
      <c r="I510" s="73"/>
      <c r="J510" s="73"/>
      <c r="K510" s="74"/>
      <c r="L510" s="74"/>
      <c r="M510" s="989"/>
      <c r="N510" s="74"/>
      <c r="O510" s="1860"/>
      <c r="P510" s="73"/>
      <c r="Q510" s="73"/>
      <c r="R510" s="73"/>
      <c r="S510" s="73"/>
      <c r="T510" s="73"/>
      <c r="U510" s="73"/>
      <c r="V510" s="73"/>
      <c r="W510" s="73"/>
      <c r="X510" s="73"/>
      <c r="Y510" s="73"/>
      <c r="Z510" s="73"/>
    </row>
    <row r="511" spans="1:26" ht="15.75" customHeight="1">
      <c r="A511" s="73"/>
      <c r="B511" s="73"/>
      <c r="C511" s="73"/>
      <c r="D511" s="73"/>
      <c r="E511" s="73"/>
      <c r="F511" s="73"/>
      <c r="G511" s="591"/>
      <c r="H511" s="988"/>
      <c r="I511" s="73"/>
      <c r="J511" s="73"/>
      <c r="K511" s="74"/>
      <c r="L511" s="74"/>
      <c r="M511" s="989"/>
      <c r="N511" s="74"/>
      <c r="O511" s="1860"/>
      <c r="P511" s="73"/>
      <c r="Q511" s="73"/>
      <c r="R511" s="73"/>
      <c r="S511" s="73"/>
      <c r="T511" s="73"/>
      <c r="U511" s="73"/>
      <c r="V511" s="73"/>
      <c r="W511" s="73"/>
      <c r="X511" s="73"/>
      <c r="Y511" s="73"/>
      <c r="Z511" s="73"/>
    </row>
    <row r="512" spans="1:26" ht="15.75" customHeight="1">
      <c r="A512" s="73"/>
      <c r="B512" s="73"/>
      <c r="C512" s="73"/>
      <c r="D512" s="73"/>
      <c r="E512" s="73"/>
      <c r="F512" s="73"/>
      <c r="G512" s="591"/>
      <c r="H512" s="988"/>
      <c r="I512" s="73"/>
      <c r="J512" s="73"/>
      <c r="K512" s="74"/>
      <c r="L512" s="74"/>
      <c r="M512" s="989"/>
      <c r="N512" s="74"/>
      <c r="O512" s="1860"/>
      <c r="P512" s="73"/>
      <c r="Q512" s="73"/>
      <c r="R512" s="73"/>
      <c r="S512" s="73"/>
      <c r="T512" s="73"/>
      <c r="U512" s="73"/>
      <c r="V512" s="73"/>
      <c r="W512" s="73"/>
      <c r="X512" s="73"/>
      <c r="Y512" s="73"/>
      <c r="Z512" s="73"/>
    </row>
    <row r="513" spans="1:26" ht="15.75" customHeight="1">
      <c r="A513" s="73"/>
      <c r="B513" s="73"/>
      <c r="C513" s="73"/>
      <c r="D513" s="73"/>
      <c r="E513" s="73"/>
      <c r="F513" s="73"/>
      <c r="G513" s="591"/>
      <c r="H513" s="988"/>
      <c r="I513" s="73"/>
      <c r="J513" s="73"/>
      <c r="K513" s="74"/>
      <c r="L513" s="74"/>
      <c r="M513" s="989"/>
      <c r="N513" s="74"/>
      <c r="O513" s="1860"/>
      <c r="P513" s="73"/>
      <c r="Q513" s="73"/>
      <c r="R513" s="73"/>
      <c r="S513" s="73"/>
      <c r="T513" s="73"/>
      <c r="U513" s="73"/>
      <c r="V513" s="73"/>
      <c r="W513" s="73"/>
      <c r="X513" s="73"/>
      <c r="Y513" s="73"/>
      <c r="Z513" s="73"/>
    </row>
    <row r="514" spans="1:26" ht="15.75" customHeight="1">
      <c r="A514" s="73"/>
      <c r="B514" s="73"/>
      <c r="C514" s="73"/>
      <c r="D514" s="73"/>
      <c r="E514" s="73"/>
      <c r="F514" s="73"/>
      <c r="G514" s="591"/>
      <c r="H514" s="988"/>
      <c r="I514" s="73"/>
      <c r="J514" s="73"/>
      <c r="K514" s="74"/>
      <c r="L514" s="74"/>
      <c r="M514" s="989"/>
      <c r="N514" s="74"/>
      <c r="O514" s="1860"/>
      <c r="P514" s="73"/>
      <c r="Q514" s="73"/>
      <c r="R514" s="73"/>
      <c r="S514" s="73"/>
      <c r="T514" s="73"/>
      <c r="U514" s="73"/>
      <c r="V514" s="73"/>
      <c r="W514" s="73"/>
      <c r="X514" s="73"/>
      <c r="Y514" s="73"/>
      <c r="Z514" s="73"/>
    </row>
    <row r="515" spans="1:26" ht="15.75" customHeight="1">
      <c r="A515" s="73"/>
      <c r="B515" s="73"/>
      <c r="C515" s="73"/>
      <c r="D515" s="73"/>
      <c r="E515" s="73"/>
      <c r="F515" s="73"/>
      <c r="G515" s="591"/>
      <c r="H515" s="988"/>
      <c r="I515" s="73"/>
      <c r="J515" s="73"/>
      <c r="K515" s="74"/>
      <c r="L515" s="74"/>
      <c r="M515" s="989"/>
      <c r="N515" s="74"/>
      <c r="O515" s="1860"/>
      <c r="P515" s="73"/>
      <c r="Q515" s="73"/>
      <c r="R515" s="73"/>
      <c r="S515" s="73"/>
      <c r="T515" s="73"/>
      <c r="U515" s="73"/>
      <c r="V515" s="73"/>
      <c r="W515" s="73"/>
      <c r="X515" s="73"/>
      <c r="Y515" s="73"/>
      <c r="Z515" s="73"/>
    </row>
    <row r="516" spans="1:26" ht="15.75" customHeight="1">
      <c r="A516" s="73"/>
      <c r="B516" s="73"/>
      <c r="C516" s="73"/>
      <c r="D516" s="73"/>
      <c r="E516" s="73"/>
      <c r="F516" s="73"/>
      <c r="G516" s="591"/>
      <c r="H516" s="988"/>
      <c r="I516" s="73"/>
      <c r="J516" s="73"/>
      <c r="K516" s="74"/>
      <c r="L516" s="74"/>
      <c r="M516" s="989"/>
      <c r="N516" s="74"/>
      <c r="O516" s="1860"/>
      <c r="P516" s="73"/>
      <c r="Q516" s="73"/>
      <c r="R516" s="73"/>
      <c r="S516" s="73"/>
      <c r="T516" s="73"/>
      <c r="U516" s="73"/>
      <c r="V516" s="73"/>
      <c r="W516" s="73"/>
      <c r="X516" s="73"/>
      <c r="Y516" s="73"/>
      <c r="Z516" s="73"/>
    </row>
    <row r="517" spans="1:26" ht="15.75" customHeight="1">
      <c r="A517" s="73"/>
      <c r="B517" s="73"/>
      <c r="C517" s="73"/>
      <c r="D517" s="73"/>
      <c r="E517" s="73"/>
      <c r="F517" s="73"/>
      <c r="G517" s="591"/>
      <c r="H517" s="988"/>
      <c r="I517" s="73"/>
      <c r="J517" s="73"/>
      <c r="K517" s="74"/>
      <c r="L517" s="74"/>
      <c r="M517" s="989"/>
      <c r="N517" s="74"/>
      <c r="O517" s="1860"/>
      <c r="P517" s="73"/>
      <c r="Q517" s="73"/>
      <c r="R517" s="73"/>
      <c r="S517" s="73"/>
      <c r="T517" s="73"/>
      <c r="U517" s="73"/>
      <c r="V517" s="73"/>
      <c r="W517" s="73"/>
      <c r="X517" s="73"/>
      <c r="Y517" s="73"/>
      <c r="Z517" s="73"/>
    </row>
    <row r="518" spans="1:26" ht="15.75" customHeight="1">
      <c r="A518" s="73"/>
      <c r="B518" s="73"/>
      <c r="C518" s="73"/>
      <c r="D518" s="73"/>
      <c r="E518" s="73"/>
      <c r="F518" s="73"/>
      <c r="G518" s="591"/>
      <c r="H518" s="988"/>
      <c r="I518" s="73"/>
      <c r="J518" s="73"/>
      <c r="K518" s="74"/>
      <c r="L518" s="74"/>
      <c r="M518" s="989"/>
      <c r="N518" s="74"/>
      <c r="O518" s="1860"/>
      <c r="P518" s="73"/>
      <c r="Q518" s="73"/>
      <c r="R518" s="73"/>
      <c r="S518" s="73"/>
      <c r="T518" s="73"/>
      <c r="U518" s="73"/>
      <c r="V518" s="73"/>
      <c r="W518" s="73"/>
      <c r="X518" s="73"/>
      <c r="Y518" s="73"/>
      <c r="Z518" s="73"/>
    </row>
    <row r="519" spans="1:26" ht="15.75" customHeight="1">
      <c r="A519" s="73"/>
      <c r="B519" s="73"/>
      <c r="C519" s="73"/>
      <c r="D519" s="73"/>
      <c r="E519" s="73"/>
      <c r="F519" s="73"/>
      <c r="G519" s="591"/>
      <c r="H519" s="988"/>
      <c r="I519" s="73"/>
      <c r="J519" s="73"/>
      <c r="K519" s="74"/>
      <c r="L519" s="74"/>
      <c r="M519" s="989"/>
      <c r="N519" s="74"/>
      <c r="O519" s="1860"/>
      <c r="P519" s="73"/>
      <c r="Q519" s="73"/>
      <c r="R519" s="73"/>
      <c r="S519" s="73"/>
      <c r="T519" s="73"/>
      <c r="U519" s="73"/>
      <c r="V519" s="73"/>
      <c r="W519" s="73"/>
      <c r="X519" s="73"/>
      <c r="Y519" s="73"/>
      <c r="Z519" s="73"/>
    </row>
    <row r="520" spans="1:26" ht="15.75" customHeight="1">
      <c r="A520" s="73"/>
      <c r="B520" s="73"/>
      <c r="C520" s="73"/>
      <c r="D520" s="73"/>
      <c r="E520" s="73"/>
      <c r="F520" s="73"/>
      <c r="G520" s="591"/>
      <c r="H520" s="988"/>
      <c r="I520" s="73"/>
      <c r="J520" s="73"/>
      <c r="K520" s="74"/>
      <c r="L520" s="74"/>
      <c r="M520" s="989"/>
      <c r="N520" s="74"/>
      <c r="O520" s="1860"/>
      <c r="P520" s="73"/>
      <c r="Q520" s="73"/>
      <c r="R520" s="73"/>
      <c r="S520" s="73"/>
      <c r="T520" s="73"/>
      <c r="U520" s="73"/>
      <c r="V520" s="73"/>
      <c r="W520" s="73"/>
      <c r="X520" s="73"/>
      <c r="Y520" s="73"/>
      <c r="Z520" s="73"/>
    </row>
    <row r="521" spans="1:26" ht="15.75" customHeight="1">
      <c r="A521" s="73"/>
      <c r="B521" s="73"/>
      <c r="C521" s="73"/>
      <c r="D521" s="73"/>
      <c r="E521" s="73"/>
      <c r="F521" s="73"/>
      <c r="G521" s="591"/>
      <c r="H521" s="988"/>
      <c r="I521" s="73"/>
      <c r="J521" s="73"/>
      <c r="K521" s="74"/>
      <c r="L521" s="74"/>
      <c r="M521" s="989"/>
      <c r="N521" s="74"/>
      <c r="O521" s="1860"/>
      <c r="P521" s="73"/>
      <c r="Q521" s="73"/>
      <c r="R521" s="73"/>
      <c r="S521" s="73"/>
      <c r="T521" s="73"/>
      <c r="U521" s="73"/>
      <c r="V521" s="73"/>
      <c r="W521" s="73"/>
      <c r="X521" s="73"/>
      <c r="Y521" s="73"/>
      <c r="Z521" s="73"/>
    </row>
    <row r="522" spans="1:26" ht="15.75" customHeight="1">
      <c r="A522" s="73"/>
      <c r="B522" s="73"/>
      <c r="C522" s="73"/>
      <c r="D522" s="73"/>
      <c r="E522" s="73"/>
      <c r="F522" s="73"/>
      <c r="G522" s="591"/>
      <c r="H522" s="988"/>
      <c r="I522" s="73"/>
      <c r="J522" s="73"/>
      <c r="K522" s="74"/>
      <c r="L522" s="74"/>
      <c r="M522" s="989"/>
      <c r="N522" s="74"/>
      <c r="O522" s="1860"/>
      <c r="P522" s="73"/>
      <c r="Q522" s="73"/>
      <c r="R522" s="73"/>
      <c r="S522" s="73"/>
      <c r="T522" s="73"/>
      <c r="U522" s="73"/>
      <c r="V522" s="73"/>
      <c r="W522" s="73"/>
      <c r="X522" s="73"/>
      <c r="Y522" s="73"/>
      <c r="Z522" s="73"/>
    </row>
    <row r="523" spans="1:26" ht="15.75" customHeight="1">
      <c r="A523" s="73"/>
      <c r="B523" s="73"/>
      <c r="C523" s="73"/>
      <c r="D523" s="73"/>
      <c r="E523" s="73"/>
      <c r="F523" s="73"/>
      <c r="G523" s="591"/>
      <c r="H523" s="988"/>
      <c r="I523" s="73"/>
      <c r="J523" s="73"/>
      <c r="K523" s="74"/>
      <c r="L523" s="74"/>
      <c r="M523" s="989"/>
      <c r="N523" s="74"/>
      <c r="O523" s="1860"/>
      <c r="P523" s="73"/>
      <c r="Q523" s="73"/>
      <c r="R523" s="73"/>
      <c r="S523" s="73"/>
      <c r="T523" s="73"/>
      <c r="U523" s="73"/>
      <c r="V523" s="73"/>
      <c r="W523" s="73"/>
      <c r="X523" s="73"/>
      <c r="Y523" s="73"/>
      <c r="Z523" s="73"/>
    </row>
    <row r="524" spans="1:26" ht="15.75" customHeight="1">
      <c r="A524" s="73"/>
      <c r="B524" s="73"/>
      <c r="C524" s="73"/>
      <c r="D524" s="73"/>
      <c r="E524" s="73"/>
      <c r="F524" s="73"/>
      <c r="G524" s="591"/>
      <c r="H524" s="988"/>
      <c r="I524" s="73"/>
      <c r="J524" s="73"/>
      <c r="K524" s="74"/>
      <c r="L524" s="74"/>
      <c r="M524" s="989"/>
      <c r="N524" s="74"/>
      <c r="O524" s="1860"/>
      <c r="P524" s="73"/>
      <c r="Q524" s="73"/>
      <c r="R524" s="73"/>
      <c r="S524" s="73"/>
      <c r="T524" s="73"/>
      <c r="U524" s="73"/>
      <c r="V524" s="73"/>
      <c r="W524" s="73"/>
      <c r="X524" s="73"/>
      <c r="Y524" s="73"/>
      <c r="Z524" s="73"/>
    </row>
    <row r="525" spans="1:26" ht="15.75" customHeight="1">
      <c r="A525" s="73"/>
      <c r="B525" s="73"/>
      <c r="C525" s="73"/>
      <c r="D525" s="73"/>
      <c r="E525" s="73"/>
      <c r="F525" s="73"/>
      <c r="G525" s="591"/>
      <c r="H525" s="988"/>
      <c r="I525" s="73"/>
      <c r="J525" s="73"/>
      <c r="K525" s="74"/>
      <c r="L525" s="74"/>
      <c r="M525" s="989"/>
      <c r="N525" s="74"/>
      <c r="O525" s="1860"/>
      <c r="P525" s="73"/>
      <c r="Q525" s="73"/>
      <c r="R525" s="73"/>
      <c r="S525" s="73"/>
      <c r="T525" s="73"/>
      <c r="U525" s="73"/>
      <c r="V525" s="73"/>
      <c r="W525" s="73"/>
      <c r="X525" s="73"/>
      <c r="Y525" s="73"/>
      <c r="Z525" s="73"/>
    </row>
    <row r="526" spans="1:26" ht="15.75" customHeight="1">
      <c r="A526" s="73"/>
      <c r="B526" s="73"/>
      <c r="C526" s="73"/>
      <c r="D526" s="73"/>
      <c r="E526" s="73"/>
      <c r="F526" s="73"/>
      <c r="G526" s="591"/>
      <c r="H526" s="988"/>
      <c r="I526" s="73"/>
      <c r="J526" s="73"/>
      <c r="K526" s="74"/>
      <c r="L526" s="74"/>
      <c r="M526" s="989"/>
      <c r="N526" s="74"/>
      <c r="O526" s="1860"/>
      <c r="P526" s="73"/>
      <c r="Q526" s="73"/>
      <c r="R526" s="73"/>
      <c r="S526" s="73"/>
      <c r="T526" s="73"/>
      <c r="U526" s="73"/>
      <c r="V526" s="73"/>
      <c r="W526" s="73"/>
      <c r="X526" s="73"/>
      <c r="Y526" s="73"/>
      <c r="Z526" s="73"/>
    </row>
    <row r="527" spans="1:26" ht="15.75" customHeight="1">
      <c r="A527" s="73"/>
      <c r="B527" s="73"/>
      <c r="C527" s="73"/>
      <c r="D527" s="73"/>
      <c r="E527" s="73"/>
      <c r="F527" s="73"/>
      <c r="G527" s="591"/>
      <c r="H527" s="988"/>
      <c r="I527" s="73"/>
      <c r="J527" s="73"/>
      <c r="K527" s="74"/>
      <c r="L527" s="74"/>
      <c r="M527" s="989"/>
      <c r="N527" s="74"/>
      <c r="O527" s="1860"/>
      <c r="P527" s="73"/>
      <c r="Q527" s="73"/>
      <c r="R527" s="73"/>
      <c r="S527" s="73"/>
      <c r="T527" s="73"/>
      <c r="U527" s="73"/>
      <c r="V527" s="73"/>
      <c r="W527" s="73"/>
      <c r="X527" s="73"/>
      <c r="Y527" s="73"/>
      <c r="Z527" s="73"/>
    </row>
    <row r="528" spans="1:26" ht="15.75" customHeight="1">
      <c r="A528" s="73"/>
      <c r="B528" s="73"/>
      <c r="C528" s="73"/>
      <c r="D528" s="73"/>
      <c r="E528" s="73"/>
      <c r="F528" s="73"/>
      <c r="G528" s="591"/>
      <c r="H528" s="988"/>
      <c r="I528" s="73"/>
      <c r="J528" s="73"/>
      <c r="K528" s="74"/>
      <c r="L528" s="74"/>
      <c r="M528" s="989"/>
      <c r="N528" s="74"/>
      <c r="O528" s="1860"/>
      <c r="P528" s="73"/>
      <c r="Q528" s="73"/>
      <c r="R528" s="73"/>
      <c r="S528" s="73"/>
      <c r="T528" s="73"/>
      <c r="U528" s="73"/>
      <c r="V528" s="73"/>
      <c r="W528" s="73"/>
      <c r="X528" s="73"/>
      <c r="Y528" s="73"/>
      <c r="Z528" s="73"/>
    </row>
    <row r="529" spans="1:26" ht="15.75" customHeight="1">
      <c r="A529" s="73"/>
      <c r="B529" s="73"/>
      <c r="C529" s="73"/>
      <c r="D529" s="73"/>
      <c r="E529" s="73"/>
      <c r="F529" s="73"/>
      <c r="G529" s="591"/>
      <c r="H529" s="988"/>
      <c r="I529" s="73"/>
      <c r="J529" s="73"/>
      <c r="K529" s="74"/>
      <c r="L529" s="74"/>
      <c r="M529" s="989"/>
      <c r="N529" s="74"/>
      <c r="O529" s="1860"/>
      <c r="P529" s="73"/>
      <c r="Q529" s="73"/>
      <c r="R529" s="73"/>
      <c r="S529" s="73"/>
      <c r="T529" s="73"/>
      <c r="U529" s="73"/>
      <c r="V529" s="73"/>
      <c r="W529" s="73"/>
      <c r="X529" s="73"/>
      <c r="Y529" s="73"/>
      <c r="Z529" s="73"/>
    </row>
    <row r="530" spans="1:26" ht="15.75" customHeight="1">
      <c r="A530" s="73"/>
      <c r="B530" s="73"/>
      <c r="C530" s="73"/>
      <c r="D530" s="73"/>
      <c r="E530" s="73"/>
      <c r="F530" s="73"/>
      <c r="G530" s="591"/>
      <c r="H530" s="988"/>
      <c r="I530" s="73"/>
      <c r="J530" s="73"/>
      <c r="K530" s="74"/>
      <c r="L530" s="74"/>
      <c r="M530" s="989"/>
      <c r="N530" s="74"/>
      <c r="O530" s="1860"/>
      <c r="P530" s="73"/>
      <c r="Q530" s="73"/>
      <c r="R530" s="73"/>
      <c r="S530" s="73"/>
      <c r="T530" s="73"/>
      <c r="U530" s="73"/>
      <c r="V530" s="73"/>
      <c r="W530" s="73"/>
      <c r="X530" s="73"/>
      <c r="Y530" s="73"/>
      <c r="Z530" s="73"/>
    </row>
    <row r="531" spans="1:26" ht="15.75" customHeight="1">
      <c r="A531" s="73"/>
      <c r="B531" s="73"/>
      <c r="C531" s="73"/>
      <c r="D531" s="73"/>
      <c r="E531" s="73"/>
      <c r="F531" s="73"/>
      <c r="G531" s="591"/>
      <c r="H531" s="988"/>
      <c r="I531" s="73"/>
      <c r="J531" s="73"/>
      <c r="K531" s="74"/>
      <c r="L531" s="74"/>
      <c r="M531" s="989"/>
      <c r="N531" s="74"/>
      <c r="O531" s="1860"/>
      <c r="P531" s="73"/>
      <c r="Q531" s="73"/>
      <c r="R531" s="73"/>
      <c r="S531" s="73"/>
      <c r="T531" s="73"/>
      <c r="U531" s="73"/>
      <c r="V531" s="73"/>
      <c r="W531" s="73"/>
      <c r="X531" s="73"/>
      <c r="Y531" s="73"/>
      <c r="Z531" s="73"/>
    </row>
    <row r="532" spans="1:26" ht="15.75" customHeight="1">
      <c r="A532" s="73"/>
      <c r="B532" s="73"/>
      <c r="C532" s="73"/>
      <c r="D532" s="73"/>
      <c r="E532" s="73"/>
      <c r="F532" s="73"/>
      <c r="G532" s="591"/>
      <c r="H532" s="988"/>
      <c r="I532" s="73"/>
      <c r="J532" s="73"/>
      <c r="K532" s="74"/>
      <c r="L532" s="74"/>
      <c r="M532" s="989"/>
      <c r="N532" s="74"/>
      <c r="O532" s="1860"/>
      <c r="P532" s="73"/>
      <c r="Q532" s="73"/>
      <c r="R532" s="73"/>
      <c r="S532" s="73"/>
      <c r="T532" s="73"/>
      <c r="U532" s="73"/>
      <c r="V532" s="73"/>
      <c r="W532" s="73"/>
      <c r="X532" s="73"/>
      <c r="Y532" s="73"/>
      <c r="Z532" s="73"/>
    </row>
    <row r="533" spans="1:26" ht="15.75" customHeight="1">
      <c r="A533" s="73"/>
      <c r="B533" s="73"/>
      <c r="C533" s="73"/>
      <c r="D533" s="73"/>
      <c r="E533" s="73"/>
      <c r="F533" s="73"/>
      <c r="G533" s="591"/>
      <c r="H533" s="988"/>
      <c r="I533" s="73"/>
      <c r="J533" s="73"/>
      <c r="K533" s="74"/>
      <c r="L533" s="74"/>
      <c r="M533" s="989"/>
      <c r="N533" s="74"/>
      <c r="O533" s="1860"/>
      <c r="P533" s="73"/>
      <c r="Q533" s="73"/>
      <c r="R533" s="73"/>
      <c r="S533" s="73"/>
      <c r="T533" s="73"/>
      <c r="U533" s="73"/>
      <c r="V533" s="73"/>
      <c r="W533" s="73"/>
      <c r="X533" s="73"/>
      <c r="Y533" s="73"/>
      <c r="Z533" s="73"/>
    </row>
    <row r="534" spans="1:26" ht="15.75" customHeight="1">
      <c r="A534" s="73"/>
      <c r="B534" s="73"/>
      <c r="C534" s="73"/>
      <c r="D534" s="73"/>
      <c r="E534" s="73"/>
      <c r="F534" s="73"/>
      <c r="G534" s="591"/>
      <c r="H534" s="988"/>
      <c r="I534" s="73"/>
      <c r="J534" s="73"/>
      <c r="K534" s="74"/>
      <c r="L534" s="74"/>
      <c r="M534" s="989"/>
      <c r="N534" s="74"/>
      <c r="O534" s="1860"/>
      <c r="P534" s="73"/>
      <c r="Q534" s="73"/>
      <c r="R534" s="73"/>
      <c r="S534" s="73"/>
      <c r="T534" s="73"/>
      <c r="U534" s="73"/>
      <c r="V534" s="73"/>
      <c r="W534" s="73"/>
      <c r="X534" s="73"/>
      <c r="Y534" s="73"/>
      <c r="Z534" s="73"/>
    </row>
    <row r="535" spans="1:26" ht="15.75" customHeight="1">
      <c r="A535" s="73"/>
      <c r="B535" s="73"/>
      <c r="C535" s="73"/>
      <c r="D535" s="73"/>
      <c r="E535" s="73"/>
      <c r="F535" s="73"/>
      <c r="G535" s="591"/>
      <c r="H535" s="988"/>
      <c r="I535" s="73"/>
      <c r="J535" s="73"/>
      <c r="K535" s="74"/>
      <c r="L535" s="74"/>
      <c r="M535" s="989"/>
      <c r="N535" s="74"/>
      <c r="O535" s="1860"/>
      <c r="P535" s="73"/>
      <c r="Q535" s="73"/>
      <c r="R535" s="73"/>
      <c r="S535" s="73"/>
      <c r="T535" s="73"/>
      <c r="U535" s="73"/>
      <c r="V535" s="73"/>
      <c r="W535" s="73"/>
      <c r="X535" s="73"/>
      <c r="Y535" s="73"/>
      <c r="Z535" s="73"/>
    </row>
    <row r="536" spans="1:26" ht="15.75" customHeight="1">
      <c r="A536" s="73"/>
      <c r="B536" s="73"/>
      <c r="C536" s="73"/>
      <c r="D536" s="73"/>
      <c r="E536" s="73"/>
      <c r="F536" s="73"/>
      <c r="G536" s="591"/>
      <c r="H536" s="988"/>
      <c r="I536" s="73"/>
      <c r="J536" s="73"/>
      <c r="K536" s="74"/>
      <c r="L536" s="74"/>
      <c r="M536" s="989"/>
      <c r="N536" s="74"/>
      <c r="O536" s="1860"/>
      <c r="P536" s="73"/>
      <c r="Q536" s="73"/>
      <c r="R536" s="73"/>
      <c r="S536" s="73"/>
      <c r="T536" s="73"/>
      <c r="U536" s="73"/>
      <c r="V536" s="73"/>
      <c r="W536" s="73"/>
      <c r="X536" s="73"/>
      <c r="Y536" s="73"/>
      <c r="Z536" s="73"/>
    </row>
    <row r="537" spans="1:26" ht="15.75" customHeight="1">
      <c r="A537" s="73"/>
      <c r="B537" s="73"/>
      <c r="C537" s="73"/>
      <c r="D537" s="73"/>
      <c r="E537" s="73"/>
      <c r="F537" s="73"/>
      <c r="G537" s="591"/>
      <c r="H537" s="988"/>
      <c r="I537" s="73"/>
      <c r="J537" s="73"/>
      <c r="K537" s="74"/>
      <c r="L537" s="74"/>
      <c r="M537" s="989"/>
      <c r="N537" s="74"/>
      <c r="O537" s="1860"/>
      <c r="P537" s="73"/>
      <c r="Q537" s="73"/>
      <c r="R537" s="73"/>
      <c r="S537" s="73"/>
      <c r="T537" s="73"/>
      <c r="U537" s="73"/>
      <c r="V537" s="73"/>
      <c r="W537" s="73"/>
      <c r="X537" s="73"/>
      <c r="Y537" s="73"/>
      <c r="Z537" s="73"/>
    </row>
    <row r="538" spans="1:26" ht="15.75" customHeight="1">
      <c r="A538" s="73"/>
      <c r="B538" s="73"/>
      <c r="C538" s="73"/>
      <c r="D538" s="73"/>
      <c r="E538" s="73"/>
      <c r="F538" s="73"/>
      <c r="G538" s="591"/>
      <c r="H538" s="988"/>
      <c r="I538" s="73"/>
      <c r="J538" s="73"/>
      <c r="K538" s="74"/>
      <c r="L538" s="74"/>
      <c r="M538" s="989"/>
      <c r="N538" s="74"/>
      <c r="O538" s="1860"/>
      <c r="P538" s="73"/>
      <c r="Q538" s="73"/>
      <c r="R538" s="73"/>
      <c r="S538" s="73"/>
      <c r="T538" s="73"/>
      <c r="U538" s="73"/>
      <c r="V538" s="73"/>
      <c r="W538" s="73"/>
      <c r="X538" s="73"/>
      <c r="Y538" s="73"/>
      <c r="Z538" s="73"/>
    </row>
    <row r="539" spans="1:26" ht="15.75" customHeight="1">
      <c r="A539" s="73"/>
      <c r="B539" s="73"/>
      <c r="C539" s="73"/>
      <c r="D539" s="73"/>
      <c r="E539" s="73"/>
      <c r="F539" s="73"/>
      <c r="G539" s="591"/>
      <c r="H539" s="988"/>
      <c r="I539" s="73"/>
      <c r="J539" s="73"/>
      <c r="K539" s="74"/>
      <c r="L539" s="74"/>
      <c r="M539" s="989"/>
      <c r="N539" s="74"/>
      <c r="O539" s="1860"/>
      <c r="P539" s="73"/>
      <c r="Q539" s="73"/>
      <c r="R539" s="73"/>
      <c r="S539" s="73"/>
      <c r="T539" s="73"/>
      <c r="U539" s="73"/>
      <c r="V539" s="73"/>
      <c r="W539" s="73"/>
      <c r="X539" s="73"/>
      <c r="Y539" s="73"/>
      <c r="Z539" s="73"/>
    </row>
    <row r="540" spans="1:26" ht="15.75" customHeight="1">
      <c r="A540" s="73"/>
      <c r="B540" s="73"/>
      <c r="C540" s="73"/>
      <c r="D540" s="73"/>
      <c r="E540" s="73"/>
      <c r="F540" s="73"/>
      <c r="G540" s="591"/>
      <c r="H540" s="988"/>
      <c r="I540" s="73"/>
      <c r="J540" s="73"/>
      <c r="K540" s="74"/>
      <c r="L540" s="74"/>
      <c r="M540" s="989"/>
      <c r="N540" s="74"/>
      <c r="O540" s="1860"/>
      <c r="P540" s="73"/>
      <c r="Q540" s="73"/>
      <c r="R540" s="73"/>
      <c r="S540" s="73"/>
      <c r="T540" s="73"/>
      <c r="U540" s="73"/>
      <c r="V540" s="73"/>
      <c r="W540" s="73"/>
      <c r="X540" s="73"/>
      <c r="Y540" s="73"/>
      <c r="Z540" s="73"/>
    </row>
    <row r="541" spans="1:26" ht="15.75" customHeight="1">
      <c r="A541" s="73"/>
      <c r="B541" s="73"/>
      <c r="C541" s="73"/>
      <c r="D541" s="73"/>
      <c r="E541" s="73"/>
      <c r="F541" s="73"/>
      <c r="G541" s="591"/>
      <c r="H541" s="988"/>
      <c r="I541" s="73"/>
      <c r="J541" s="73"/>
      <c r="K541" s="74"/>
      <c r="L541" s="74"/>
      <c r="M541" s="989"/>
      <c r="N541" s="74"/>
      <c r="O541" s="1860"/>
      <c r="P541" s="73"/>
      <c r="Q541" s="73"/>
      <c r="R541" s="73"/>
      <c r="S541" s="73"/>
      <c r="T541" s="73"/>
      <c r="U541" s="73"/>
      <c r="V541" s="73"/>
      <c r="W541" s="73"/>
      <c r="X541" s="73"/>
      <c r="Y541" s="73"/>
      <c r="Z541" s="73"/>
    </row>
    <row r="542" spans="1:26" ht="15.75" customHeight="1">
      <c r="A542" s="73"/>
      <c r="B542" s="73"/>
      <c r="C542" s="73"/>
      <c r="D542" s="73"/>
      <c r="E542" s="73"/>
      <c r="F542" s="73"/>
      <c r="G542" s="591"/>
      <c r="H542" s="988"/>
      <c r="I542" s="73"/>
      <c r="J542" s="73"/>
      <c r="K542" s="74"/>
      <c r="L542" s="74"/>
      <c r="M542" s="989"/>
      <c r="N542" s="74"/>
      <c r="O542" s="1860"/>
      <c r="P542" s="73"/>
      <c r="Q542" s="73"/>
      <c r="R542" s="73"/>
      <c r="S542" s="73"/>
      <c r="T542" s="73"/>
      <c r="U542" s="73"/>
      <c r="V542" s="73"/>
      <c r="W542" s="73"/>
      <c r="X542" s="73"/>
      <c r="Y542" s="73"/>
      <c r="Z542" s="73"/>
    </row>
    <row r="543" spans="1:26" ht="15.75" customHeight="1">
      <c r="A543" s="73"/>
      <c r="B543" s="73"/>
      <c r="C543" s="73"/>
      <c r="D543" s="73"/>
      <c r="E543" s="73"/>
      <c r="F543" s="73"/>
      <c r="G543" s="591"/>
      <c r="H543" s="988"/>
      <c r="I543" s="73"/>
      <c r="J543" s="73"/>
      <c r="K543" s="74"/>
      <c r="L543" s="74"/>
      <c r="M543" s="989"/>
      <c r="N543" s="74"/>
      <c r="O543" s="1860"/>
      <c r="P543" s="73"/>
      <c r="Q543" s="73"/>
      <c r="R543" s="73"/>
      <c r="S543" s="73"/>
      <c r="T543" s="73"/>
      <c r="U543" s="73"/>
      <c r="V543" s="73"/>
      <c r="W543" s="73"/>
      <c r="X543" s="73"/>
      <c r="Y543" s="73"/>
      <c r="Z543" s="73"/>
    </row>
    <row r="544" spans="1:26" ht="15.75" customHeight="1">
      <c r="A544" s="73"/>
      <c r="B544" s="73"/>
      <c r="C544" s="73"/>
      <c r="D544" s="73"/>
      <c r="E544" s="73"/>
      <c r="F544" s="73"/>
      <c r="G544" s="591"/>
      <c r="H544" s="988"/>
      <c r="I544" s="73"/>
      <c r="J544" s="73"/>
      <c r="K544" s="74"/>
      <c r="L544" s="74"/>
      <c r="M544" s="989"/>
      <c r="N544" s="74"/>
      <c r="O544" s="1860"/>
      <c r="P544" s="73"/>
      <c r="Q544" s="73"/>
      <c r="R544" s="73"/>
      <c r="S544" s="73"/>
      <c r="T544" s="73"/>
      <c r="U544" s="73"/>
      <c r="V544" s="73"/>
      <c r="W544" s="73"/>
      <c r="X544" s="73"/>
      <c r="Y544" s="73"/>
      <c r="Z544" s="73"/>
    </row>
    <row r="545" spans="1:26" ht="15.75" customHeight="1">
      <c r="A545" s="73"/>
      <c r="B545" s="73"/>
      <c r="C545" s="73"/>
      <c r="D545" s="73"/>
      <c r="E545" s="73"/>
      <c r="F545" s="73"/>
      <c r="G545" s="591"/>
      <c r="H545" s="988"/>
      <c r="I545" s="73"/>
      <c r="J545" s="73"/>
      <c r="K545" s="74"/>
      <c r="L545" s="74"/>
      <c r="M545" s="989"/>
      <c r="N545" s="74"/>
      <c r="O545" s="1860"/>
      <c r="P545" s="73"/>
      <c r="Q545" s="73"/>
      <c r="R545" s="73"/>
      <c r="S545" s="73"/>
      <c r="T545" s="73"/>
      <c r="U545" s="73"/>
      <c r="V545" s="73"/>
      <c r="W545" s="73"/>
      <c r="X545" s="73"/>
      <c r="Y545" s="73"/>
      <c r="Z545" s="73"/>
    </row>
    <row r="546" spans="1:26" ht="15.75" customHeight="1">
      <c r="A546" s="73"/>
      <c r="B546" s="73"/>
      <c r="C546" s="73"/>
      <c r="D546" s="73"/>
      <c r="E546" s="73"/>
      <c r="F546" s="73"/>
      <c r="G546" s="591"/>
      <c r="H546" s="988"/>
      <c r="I546" s="73"/>
      <c r="J546" s="73"/>
      <c r="K546" s="74"/>
      <c r="L546" s="74"/>
      <c r="M546" s="989"/>
      <c r="N546" s="74"/>
      <c r="O546" s="1860"/>
      <c r="P546" s="73"/>
      <c r="Q546" s="73"/>
      <c r="R546" s="73"/>
      <c r="S546" s="73"/>
      <c r="T546" s="73"/>
      <c r="U546" s="73"/>
      <c r="V546" s="73"/>
      <c r="W546" s="73"/>
      <c r="X546" s="73"/>
      <c r="Y546" s="73"/>
      <c r="Z546" s="73"/>
    </row>
    <row r="547" spans="1:26" ht="15.75" customHeight="1">
      <c r="A547" s="73"/>
      <c r="B547" s="73"/>
      <c r="C547" s="73"/>
      <c r="D547" s="73"/>
      <c r="E547" s="73"/>
      <c r="F547" s="73"/>
      <c r="G547" s="591"/>
      <c r="H547" s="988"/>
      <c r="I547" s="73"/>
      <c r="J547" s="73"/>
      <c r="K547" s="74"/>
      <c r="L547" s="74"/>
      <c r="M547" s="989"/>
      <c r="N547" s="74"/>
      <c r="O547" s="1860"/>
      <c r="P547" s="73"/>
      <c r="Q547" s="73"/>
      <c r="R547" s="73"/>
      <c r="S547" s="73"/>
      <c r="T547" s="73"/>
      <c r="U547" s="73"/>
      <c r="V547" s="73"/>
      <c r="W547" s="73"/>
      <c r="X547" s="73"/>
      <c r="Y547" s="73"/>
      <c r="Z547" s="73"/>
    </row>
    <row r="548" spans="1:26" ht="15.75" customHeight="1">
      <c r="A548" s="73"/>
      <c r="B548" s="73"/>
      <c r="C548" s="73"/>
      <c r="D548" s="73"/>
      <c r="E548" s="73"/>
      <c r="F548" s="73"/>
      <c r="G548" s="591"/>
      <c r="H548" s="988"/>
      <c r="I548" s="73"/>
      <c r="J548" s="73"/>
      <c r="K548" s="74"/>
      <c r="L548" s="74"/>
      <c r="M548" s="989"/>
      <c r="N548" s="74"/>
      <c r="O548" s="1860"/>
      <c r="P548" s="73"/>
      <c r="Q548" s="73"/>
      <c r="R548" s="73"/>
      <c r="S548" s="73"/>
      <c r="T548" s="73"/>
      <c r="U548" s="73"/>
      <c r="V548" s="73"/>
      <c r="W548" s="73"/>
      <c r="X548" s="73"/>
      <c r="Y548" s="73"/>
      <c r="Z548" s="73"/>
    </row>
    <row r="549" spans="1:26" ht="15.75" customHeight="1">
      <c r="A549" s="73"/>
      <c r="B549" s="73"/>
      <c r="C549" s="73"/>
      <c r="D549" s="73"/>
      <c r="E549" s="73"/>
      <c r="F549" s="73"/>
      <c r="G549" s="591"/>
      <c r="H549" s="988"/>
      <c r="I549" s="73"/>
      <c r="J549" s="73"/>
      <c r="K549" s="74"/>
      <c r="L549" s="74"/>
      <c r="M549" s="989"/>
      <c r="N549" s="74"/>
      <c r="O549" s="1860"/>
      <c r="P549" s="73"/>
      <c r="Q549" s="73"/>
      <c r="R549" s="73"/>
      <c r="S549" s="73"/>
      <c r="T549" s="73"/>
      <c r="U549" s="73"/>
      <c r="V549" s="73"/>
      <c r="W549" s="73"/>
      <c r="X549" s="73"/>
      <c r="Y549" s="73"/>
      <c r="Z549" s="73"/>
    </row>
    <row r="550" spans="1:26" ht="15.75" customHeight="1">
      <c r="A550" s="73"/>
      <c r="B550" s="73"/>
      <c r="C550" s="73"/>
      <c r="D550" s="73"/>
      <c r="E550" s="73"/>
      <c r="F550" s="73"/>
      <c r="G550" s="591"/>
      <c r="H550" s="988"/>
      <c r="I550" s="73"/>
      <c r="J550" s="73"/>
      <c r="K550" s="74"/>
      <c r="L550" s="74"/>
      <c r="M550" s="989"/>
      <c r="N550" s="74"/>
      <c r="O550" s="1860"/>
      <c r="P550" s="73"/>
      <c r="Q550" s="73"/>
      <c r="R550" s="73"/>
      <c r="S550" s="73"/>
      <c r="T550" s="73"/>
      <c r="U550" s="73"/>
      <c r="V550" s="73"/>
      <c r="W550" s="73"/>
      <c r="X550" s="73"/>
      <c r="Y550" s="73"/>
      <c r="Z550" s="73"/>
    </row>
    <row r="551" spans="1:26" ht="15.75" customHeight="1">
      <c r="A551" s="73"/>
      <c r="B551" s="73"/>
      <c r="C551" s="73"/>
      <c r="D551" s="73"/>
      <c r="E551" s="73"/>
      <c r="F551" s="73"/>
      <c r="G551" s="591"/>
      <c r="H551" s="988"/>
      <c r="I551" s="73"/>
      <c r="J551" s="73"/>
      <c r="K551" s="74"/>
      <c r="L551" s="74"/>
      <c r="M551" s="989"/>
      <c r="N551" s="74"/>
      <c r="O551" s="1860"/>
      <c r="P551" s="73"/>
      <c r="Q551" s="73"/>
      <c r="R551" s="73"/>
      <c r="S551" s="73"/>
      <c r="T551" s="73"/>
      <c r="U551" s="73"/>
      <c r="V551" s="73"/>
      <c r="W551" s="73"/>
      <c r="X551" s="73"/>
      <c r="Y551" s="73"/>
      <c r="Z551" s="73"/>
    </row>
    <row r="552" spans="1:26" ht="15.75" customHeight="1">
      <c r="A552" s="73"/>
      <c r="B552" s="73"/>
      <c r="C552" s="73"/>
      <c r="D552" s="73"/>
      <c r="E552" s="73"/>
      <c r="F552" s="73"/>
      <c r="G552" s="591"/>
      <c r="H552" s="988"/>
      <c r="I552" s="73"/>
      <c r="J552" s="73"/>
      <c r="K552" s="74"/>
      <c r="L552" s="74"/>
      <c r="M552" s="989"/>
      <c r="N552" s="74"/>
      <c r="O552" s="1860"/>
      <c r="P552" s="73"/>
      <c r="Q552" s="73"/>
      <c r="R552" s="73"/>
      <c r="S552" s="73"/>
      <c r="T552" s="73"/>
      <c r="U552" s="73"/>
      <c r="V552" s="73"/>
      <c r="W552" s="73"/>
      <c r="X552" s="73"/>
      <c r="Y552" s="73"/>
      <c r="Z552" s="73"/>
    </row>
    <row r="553" spans="1:26" ht="15.75" customHeight="1">
      <c r="A553" s="73"/>
      <c r="B553" s="73"/>
      <c r="C553" s="73"/>
      <c r="D553" s="73"/>
      <c r="E553" s="73"/>
      <c r="F553" s="73"/>
      <c r="G553" s="591"/>
      <c r="H553" s="988"/>
      <c r="I553" s="73"/>
      <c r="J553" s="73"/>
      <c r="K553" s="74"/>
      <c r="L553" s="74"/>
      <c r="M553" s="989"/>
      <c r="N553" s="74"/>
      <c r="O553" s="1860"/>
      <c r="P553" s="73"/>
      <c r="Q553" s="73"/>
      <c r="R553" s="73"/>
      <c r="S553" s="73"/>
      <c r="T553" s="73"/>
      <c r="U553" s="73"/>
      <c r="V553" s="73"/>
      <c r="W553" s="73"/>
      <c r="X553" s="73"/>
      <c r="Y553" s="73"/>
      <c r="Z553" s="73"/>
    </row>
    <row r="554" spans="1:26" ht="15.75" customHeight="1">
      <c r="A554" s="73"/>
      <c r="B554" s="73"/>
      <c r="C554" s="73"/>
      <c r="D554" s="73"/>
      <c r="E554" s="73"/>
      <c r="F554" s="73"/>
      <c r="G554" s="591"/>
      <c r="H554" s="988"/>
      <c r="I554" s="73"/>
      <c r="J554" s="73"/>
      <c r="K554" s="74"/>
      <c r="L554" s="74"/>
      <c r="M554" s="989"/>
      <c r="N554" s="74"/>
      <c r="O554" s="1860"/>
      <c r="P554" s="73"/>
      <c r="Q554" s="73"/>
      <c r="R554" s="73"/>
      <c r="S554" s="73"/>
      <c r="T554" s="73"/>
      <c r="U554" s="73"/>
      <c r="V554" s="73"/>
      <c r="W554" s="73"/>
      <c r="X554" s="73"/>
      <c r="Y554" s="73"/>
      <c r="Z554" s="73"/>
    </row>
    <row r="555" spans="1:26" ht="15.75" customHeight="1">
      <c r="A555" s="73"/>
      <c r="B555" s="73"/>
      <c r="C555" s="73"/>
      <c r="D555" s="73"/>
      <c r="E555" s="73"/>
      <c r="F555" s="73"/>
      <c r="G555" s="591"/>
      <c r="H555" s="988"/>
      <c r="I555" s="73"/>
      <c r="J555" s="73"/>
      <c r="K555" s="74"/>
      <c r="L555" s="74"/>
      <c r="M555" s="989"/>
      <c r="N555" s="74"/>
      <c r="O555" s="1860"/>
      <c r="P555" s="73"/>
      <c r="Q555" s="73"/>
      <c r="R555" s="73"/>
      <c r="S555" s="73"/>
      <c r="T555" s="73"/>
      <c r="U555" s="73"/>
      <c r="V555" s="73"/>
      <c r="W555" s="73"/>
      <c r="X555" s="73"/>
      <c r="Y555" s="73"/>
      <c r="Z555" s="73"/>
    </row>
    <row r="556" spans="1:26" ht="15.75" customHeight="1">
      <c r="A556" s="73"/>
      <c r="B556" s="73"/>
      <c r="C556" s="73"/>
      <c r="D556" s="73"/>
      <c r="E556" s="73"/>
      <c r="F556" s="73"/>
      <c r="G556" s="591"/>
      <c r="H556" s="988"/>
      <c r="I556" s="73"/>
      <c r="J556" s="73"/>
      <c r="K556" s="74"/>
      <c r="L556" s="74"/>
      <c r="M556" s="989"/>
      <c r="N556" s="74"/>
      <c r="O556" s="1860"/>
      <c r="P556" s="73"/>
      <c r="Q556" s="73"/>
      <c r="R556" s="73"/>
      <c r="S556" s="73"/>
      <c r="T556" s="73"/>
      <c r="U556" s="73"/>
      <c r="V556" s="73"/>
      <c r="W556" s="73"/>
      <c r="X556" s="73"/>
      <c r="Y556" s="73"/>
      <c r="Z556" s="73"/>
    </row>
    <row r="557" spans="1:26" ht="15.75" customHeight="1">
      <c r="A557" s="73"/>
      <c r="B557" s="73"/>
      <c r="C557" s="73"/>
      <c r="D557" s="73"/>
      <c r="E557" s="73"/>
      <c r="F557" s="73"/>
      <c r="G557" s="591"/>
      <c r="H557" s="988"/>
      <c r="I557" s="73"/>
      <c r="J557" s="73"/>
      <c r="K557" s="74"/>
      <c r="L557" s="74"/>
      <c r="M557" s="989"/>
      <c r="N557" s="74"/>
      <c r="O557" s="1860"/>
      <c r="P557" s="73"/>
      <c r="Q557" s="73"/>
      <c r="R557" s="73"/>
      <c r="S557" s="73"/>
      <c r="T557" s="73"/>
      <c r="U557" s="73"/>
      <c r="V557" s="73"/>
      <c r="W557" s="73"/>
      <c r="X557" s="73"/>
      <c r="Y557" s="73"/>
      <c r="Z557" s="73"/>
    </row>
    <row r="558" spans="1:26" ht="15.75" customHeight="1">
      <c r="A558" s="73"/>
      <c r="B558" s="73"/>
      <c r="C558" s="73"/>
      <c r="D558" s="73"/>
      <c r="E558" s="73"/>
      <c r="F558" s="73"/>
      <c r="G558" s="591"/>
      <c r="H558" s="988"/>
      <c r="I558" s="73"/>
      <c r="J558" s="73"/>
      <c r="K558" s="74"/>
      <c r="L558" s="74"/>
      <c r="M558" s="989"/>
      <c r="N558" s="74"/>
      <c r="O558" s="1860"/>
      <c r="P558" s="73"/>
      <c r="Q558" s="73"/>
      <c r="R558" s="73"/>
      <c r="S558" s="73"/>
      <c r="T558" s="73"/>
      <c r="U558" s="73"/>
      <c r="V558" s="73"/>
      <c r="W558" s="73"/>
      <c r="X558" s="73"/>
      <c r="Y558" s="73"/>
      <c r="Z558" s="73"/>
    </row>
    <row r="559" spans="1:26" ht="15.75" customHeight="1">
      <c r="A559" s="73"/>
      <c r="B559" s="73"/>
      <c r="C559" s="73"/>
      <c r="D559" s="73"/>
      <c r="E559" s="73"/>
      <c r="F559" s="73"/>
      <c r="G559" s="591"/>
      <c r="H559" s="988"/>
      <c r="I559" s="73"/>
      <c r="J559" s="73"/>
      <c r="K559" s="74"/>
      <c r="L559" s="74"/>
      <c r="M559" s="989"/>
      <c r="N559" s="74"/>
      <c r="O559" s="1860"/>
      <c r="P559" s="73"/>
      <c r="Q559" s="73"/>
      <c r="R559" s="73"/>
      <c r="S559" s="73"/>
      <c r="T559" s="73"/>
      <c r="U559" s="73"/>
      <c r="V559" s="73"/>
      <c r="W559" s="73"/>
      <c r="X559" s="73"/>
      <c r="Y559" s="73"/>
      <c r="Z559" s="73"/>
    </row>
    <row r="560" spans="1:26" ht="15.75" customHeight="1">
      <c r="A560" s="73"/>
      <c r="B560" s="73"/>
      <c r="C560" s="73"/>
      <c r="D560" s="73"/>
      <c r="E560" s="73"/>
      <c r="F560" s="73"/>
      <c r="G560" s="591"/>
      <c r="H560" s="988"/>
      <c r="I560" s="73"/>
      <c r="J560" s="73"/>
      <c r="K560" s="74"/>
      <c r="L560" s="74"/>
      <c r="M560" s="989"/>
      <c r="N560" s="74"/>
      <c r="O560" s="1860"/>
      <c r="P560" s="73"/>
      <c r="Q560" s="73"/>
      <c r="R560" s="73"/>
      <c r="S560" s="73"/>
      <c r="T560" s="73"/>
      <c r="U560" s="73"/>
      <c r="V560" s="73"/>
      <c r="W560" s="73"/>
      <c r="X560" s="73"/>
      <c r="Y560" s="73"/>
      <c r="Z560" s="73"/>
    </row>
    <row r="561" spans="1:26" ht="15.75" customHeight="1">
      <c r="A561" s="73"/>
      <c r="B561" s="73"/>
      <c r="C561" s="73"/>
      <c r="D561" s="73"/>
      <c r="E561" s="73"/>
      <c r="F561" s="73"/>
      <c r="G561" s="591"/>
      <c r="H561" s="988"/>
      <c r="I561" s="73"/>
      <c r="J561" s="73"/>
      <c r="K561" s="74"/>
      <c r="L561" s="74"/>
      <c r="M561" s="989"/>
      <c r="N561" s="74"/>
      <c r="O561" s="1860"/>
      <c r="P561" s="73"/>
      <c r="Q561" s="73"/>
      <c r="R561" s="73"/>
      <c r="S561" s="73"/>
      <c r="T561" s="73"/>
      <c r="U561" s="73"/>
      <c r="V561" s="73"/>
      <c r="W561" s="73"/>
      <c r="X561" s="73"/>
      <c r="Y561" s="73"/>
      <c r="Z561" s="73"/>
    </row>
    <row r="562" spans="1:26" ht="15.75" customHeight="1">
      <c r="A562" s="73"/>
      <c r="B562" s="73"/>
      <c r="C562" s="73"/>
      <c r="D562" s="73"/>
      <c r="E562" s="73"/>
      <c r="F562" s="73"/>
      <c r="G562" s="591"/>
      <c r="H562" s="988"/>
      <c r="I562" s="73"/>
      <c r="J562" s="73"/>
      <c r="K562" s="74"/>
      <c r="L562" s="74"/>
      <c r="M562" s="989"/>
      <c r="N562" s="74"/>
      <c r="O562" s="1860"/>
      <c r="P562" s="73"/>
      <c r="Q562" s="73"/>
      <c r="R562" s="73"/>
      <c r="S562" s="73"/>
      <c r="T562" s="73"/>
      <c r="U562" s="73"/>
      <c r="V562" s="73"/>
      <c r="W562" s="73"/>
      <c r="X562" s="73"/>
      <c r="Y562" s="73"/>
      <c r="Z562" s="73"/>
    </row>
    <row r="563" spans="1:26" ht="15.75" customHeight="1">
      <c r="A563" s="73"/>
      <c r="B563" s="73"/>
      <c r="C563" s="73"/>
      <c r="D563" s="73"/>
      <c r="E563" s="73"/>
      <c r="F563" s="73"/>
      <c r="G563" s="591"/>
      <c r="H563" s="988"/>
      <c r="I563" s="73"/>
      <c r="J563" s="73"/>
      <c r="K563" s="74"/>
      <c r="L563" s="74"/>
      <c r="M563" s="989"/>
      <c r="N563" s="74"/>
      <c r="O563" s="1860"/>
      <c r="P563" s="73"/>
      <c r="Q563" s="73"/>
      <c r="R563" s="73"/>
      <c r="S563" s="73"/>
      <c r="T563" s="73"/>
      <c r="U563" s="73"/>
      <c r="V563" s="73"/>
      <c r="W563" s="73"/>
      <c r="X563" s="73"/>
      <c r="Y563" s="73"/>
      <c r="Z563" s="73"/>
    </row>
    <row r="564" spans="1:26" ht="15.75" customHeight="1">
      <c r="A564" s="73"/>
      <c r="B564" s="73"/>
      <c r="C564" s="73"/>
      <c r="D564" s="73"/>
      <c r="E564" s="73"/>
      <c r="F564" s="73"/>
      <c r="G564" s="591"/>
      <c r="H564" s="988"/>
      <c r="I564" s="73"/>
      <c r="J564" s="73"/>
      <c r="K564" s="74"/>
      <c r="L564" s="74"/>
      <c r="M564" s="989"/>
      <c r="N564" s="74"/>
      <c r="O564" s="1860"/>
      <c r="P564" s="73"/>
      <c r="Q564" s="73"/>
      <c r="R564" s="73"/>
      <c r="S564" s="73"/>
      <c r="T564" s="73"/>
      <c r="U564" s="73"/>
      <c r="V564" s="73"/>
      <c r="W564" s="73"/>
      <c r="X564" s="73"/>
      <c r="Y564" s="73"/>
      <c r="Z564" s="73"/>
    </row>
    <row r="565" spans="1:26" ht="15.75" customHeight="1">
      <c r="A565" s="73"/>
      <c r="B565" s="73"/>
      <c r="C565" s="73"/>
      <c r="D565" s="73"/>
      <c r="E565" s="73"/>
      <c r="F565" s="73"/>
      <c r="G565" s="591"/>
      <c r="H565" s="988"/>
      <c r="I565" s="73"/>
      <c r="J565" s="73"/>
      <c r="K565" s="74"/>
      <c r="L565" s="74"/>
      <c r="M565" s="989"/>
      <c r="N565" s="74"/>
      <c r="O565" s="1860"/>
      <c r="P565" s="73"/>
      <c r="Q565" s="73"/>
      <c r="R565" s="73"/>
      <c r="S565" s="73"/>
      <c r="T565" s="73"/>
      <c r="U565" s="73"/>
      <c r="V565" s="73"/>
      <c r="W565" s="73"/>
      <c r="X565" s="73"/>
      <c r="Y565" s="73"/>
      <c r="Z565" s="73"/>
    </row>
    <row r="566" spans="1:26" ht="15.75" customHeight="1">
      <c r="A566" s="73"/>
      <c r="B566" s="73"/>
      <c r="C566" s="73"/>
      <c r="D566" s="73"/>
      <c r="E566" s="73"/>
      <c r="F566" s="73"/>
      <c r="G566" s="591"/>
      <c r="H566" s="988"/>
      <c r="I566" s="73"/>
      <c r="J566" s="73"/>
      <c r="K566" s="74"/>
      <c r="L566" s="74"/>
      <c r="M566" s="989"/>
      <c r="N566" s="74"/>
      <c r="O566" s="1860"/>
      <c r="P566" s="73"/>
      <c r="Q566" s="73"/>
      <c r="R566" s="73"/>
      <c r="S566" s="73"/>
      <c r="T566" s="73"/>
      <c r="U566" s="73"/>
      <c r="V566" s="73"/>
      <c r="W566" s="73"/>
      <c r="X566" s="73"/>
      <c r="Y566" s="73"/>
      <c r="Z566" s="73"/>
    </row>
    <row r="567" spans="1:26" ht="15.75" customHeight="1">
      <c r="A567" s="73"/>
      <c r="B567" s="73"/>
      <c r="C567" s="73"/>
      <c r="D567" s="73"/>
      <c r="E567" s="73"/>
      <c r="F567" s="73"/>
      <c r="G567" s="591"/>
      <c r="H567" s="988"/>
      <c r="I567" s="73"/>
      <c r="J567" s="73"/>
      <c r="K567" s="74"/>
      <c r="L567" s="74"/>
      <c r="M567" s="989"/>
      <c r="N567" s="74"/>
      <c r="O567" s="1860"/>
      <c r="P567" s="73"/>
      <c r="Q567" s="73"/>
      <c r="R567" s="73"/>
      <c r="S567" s="73"/>
      <c r="T567" s="73"/>
      <c r="U567" s="73"/>
      <c r="V567" s="73"/>
      <c r="W567" s="73"/>
      <c r="X567" s="73"/>
      <c r="Y567" s="73"/>
      <c r="Z567" s="73"/>
    </row>
    <row r="568" spans="1:26" ht="15.75" customHeight="1">
      <c r="A568" s="73"/>
      <c r="B568" s="73"/>
      <c r="C568" s="73"/>
      <c r="D568" s="73"/>
      <c r="E568" s="73"/>
      <c r="F568" s="73"/>
      <c r="G568" s="591"/>
      <c r="H568" s="988"/>
      <c r="I568" s="73"/>
      <c r="J568" s="73"/>
      <c r="K568" s="74"/>
      <c r="L568" s="74"/>
      <c r="M568" s="989"/>
      <c r="N568" s="74"/>
      <c r="O568" s="1860"/>
      <c r="P568" s="73"/>
      <c r="Q568" s="73"/>
      <c r="R568" s="73"/>
      <c r="S568" s="73"/>
      <c r="T568" s="73"/>
      <c r="U568" s="73"/>
      <c r="V568" s="73"/>
      <c r="W568" s="73"/>
      <c r="X568" s="73"/>
      <c r="Y568" s="73"/>
      <c r="Z568" s="73"/>
    </row>
    <row r="569" spans="1:26" ht="15.75" customHeight="1">
      <c r="A569" s="73"/>
      <c r="B569" s="73"/>
      <c r="C569" s="73"/>
      <c r="D569" s="73"/>
      <c r="E569" s="73"/>
      <c r="F569" s="73"/>
      <c r="G569" s="591"/>
      <c r="H569" s="988"/>
      <c r="I569" s="73"/>
      <c r="J569" s="73"/>
      <c r="K569" s="74"/>
      <c r="L569" s="74"/>
      <c r="M569" s="989"/>
      <c r="N569" s="74"/>
      <c r="O569" s="1860"/>
      <c r="P569" s="73"/>
      <c r="Q569" s="73"/>
      <c r="R569" s="73"/>
      <c r="S569" s="73"/>
      <c r="T569" s="73"/>
      <c r="U569" s="73"/>
      <c r="V569" s="73"/>
      <c r="W569" s="73"/>
      <c r="X569" s="73"/>
      <c r="Y569" s="73"/>
      <c r="Z569" s="73"/>
    </row>
    <row r="570" spans="1:26" ht="15.75" customHeight="1">
      <c r="A570" s="73"/>
      <c r="B570" s="73"/>
      <c r="C570" s="73"/>
      <c r="D570" s="73"/>
      <c r="E570" s="73"/>
      <c r="F570" s="73"/>
      <c r="G570" s="591"/>
      <c r="H570" s="988"/>
      <c r="I570" s="73"/>
      <c r="J570" s="73"/>
      <c r="K570" s="74"/>
      <c r="L570" s="74"/>
      <c r="M570" s="989"/>
      <c r="N570" s="74"/>
      <c r="O570" s="1860"/>
      <c r="P570" s="73"/>
      <c r="Q570" s="73"/>
      <c r="R570" s="73"/>
      <c r="S570" s="73"/>
      <c r="T570" s="73"/>
      <c r="U570" s="73"/>
      <c r="V570" s="73"/>
      <c r="W570" s="73"/>
      <c r="X570" s="73"/>
      <c r="Y570" s="73"/>
      <c r="Z570" s="73"/>
    </row>
    <row r="571" spans="1:26" ht="15.75" customHeight="1">
      <c r="A571" s="73"/>
      <c r="B571" s="73"/>
      <c r="C571" s="73"/>
      <c r="D571" s="73"/>
      <c r="E571" s="73"/>
      <c r="F571" s="73"/>
      <c r="G571" s="591"/>
      <c r="H571" s="988"/>
      <c r="I571" s="73"/>
      <c r="J571" s="73"/>
      <c r="K571" s="74"/>
      <c r="L571" s="74"/>
      <c r="M571" s="989"/>
      <c r="N571" s="74"/>
      <c r="O571" s="1860"/>
      <c r="P571" s="73"/>
      <c r="Q571" s="73"/>
      <c r="R571" s="73"/>
      <c r="S571" s="73"/>
      <c r="T571" s="73"/>
      <c r="U571" s="73"/>
      <c r="V571" s="73"/>
      <c r="W571" s="73"/>
      <c r="X571" s="73"/>
      <c r="Y571" s="73"/>
      <c r="Z571" s="73"/>
    </row>
    <row r="572" spans="1:26" ht="15.75" customHeight="1">
      <c r="A572" s="73"/>
      <c r="B572" s="73"/>
      <c r="C572" s="73"/>
      <c r="D572" s="73"/>
      <c r="E572" s="73"/>
      <c r="F572" s="73"/>
      <c r="G572" s="591"/>
      <c r="H572" s="988"/>
      <c r="I572" s="73"/>
      <c r="J572" s="73"/>
      <c r="K572" s="74"/>
      <c r="L572" s="74"/>
      <c r="M572" s="989"/>
      <c r="N572" s="74"/>
      <c r="O572" s="1860"/>
      <c r="P572" s="73"/>
      <c r="Q572" s="73"/>
      <c r="R572" s="73"/>
      <c r="S572" s="73"/>
      <c r="T572" s="73"/>
      <c r="U572" s="73"/>
      <c r="V572" s="73"/>
      <c r="W572" s="73"/>
      <c r="X572" s="73"/>
      <c r="Y572" s="73"/>
      <c r="Z572" s="73"/>
    </row>
    <row r="573" spans="1:26" ht="15.75" customHeight="1">
      <c r="A573" s="73"/>
      <c r="B573" s="73"/>
      <c r="C573" s="73"/>
      <c r="D573" s="73"/>
      <c r="E573" s="73"/>
      <c r="F573" s="73"/>
      <c r="G573" s="591"/>
      <c r="H573" s="988"/>
      <c r="I573" s="73"/>
      <c r="J573" s="73"/>
      <c r="K573" s="74"/>
      <c r="L573" s="74"/>
      <c r="M573" s="989"/>
      <c r="N573" s="74"/>
      <c r="O573" s="1860"/>
      <c r="P573" s="73"/>
      <c r="Q573" s="73"/>
      <c r="R573" s="73"/>
      <c r="S573" s="73"/>
      <c r="T573" s="73"/>
      <c r="U573" s="73"/>
      <c r="V573" s="73"/>
      <c r="W573" s="73"/>
      <c r="X573" s="73"/>
      <c r="Y573" s="73"/>
      <c r="Z573" s="73"/>
    </row>
    <row r="574" spans="1:26" ht="15.75" customHeight="1">
      <c r="A574" s="73"/>
      <c r="B574" s="73"/>
      <c r="C574" s="73"/>
      <c r="D574" s="73"/>
      <c r="E574" s="73"/>
      <c r="F574" s="73"/>
      <c r="G574" s="591"/>
      <c r="H574" s="988"/>
      <c r="I574" s="73"/>
      <c r="J574" s="73"/>
      <c r="K574" s="74"/>
      <c r="L574" s="74"/>
      <c r="M574" s="989"/>
      <c r="N574" s="74"/>
      <c r="O574" s="1860"/>
      <c r="P574" s="73"/>
      <c r="Q574" s="73"/>
      <c r="R574" s="73"/>
      <c r="S574" s="73"/>
      <c r="T574" s="73"/>
      <c r="U574" s="73"/>
      <c r="V574" s="73"/>
      <c r="W574" s="73"/>
      <c r="X574" s="73"/>
      <c r="Y574" s="73"/>
      <c r="Z574" s="73"/>
    </row>
    <row r="575" spans="1:26" ht="15.75" customHeight="1">
      <c r="A575" s="73"/>
      <c r="B575" s="73"/>
      <c r="C575" s="73"/>
      <c r="D575" s="73"/>
      <c r="E575" s="73"/>
      <c r="F575" s="73"/>
      <c r="G575" s="591"/>
      <c r="H575" s="988"/>
      <c r="I575" s="73"/>
      <c r="J575" s="73"/>
      <c r="K575" s="74"/>
      <c r="L575" s="74"/>
      <c r="M575" s="989"/>
      <c r="N575" s="74"/>
      <c r="O575" s="1860"/>
      <c r="P575" s="73"/>
      <c r="Q575" s="73"/>
      <c r="R575" s="73"/>
      <c r="S575" s="73"/>
      <c r="T575" s="73"/>
      <c r="U575" s="73"/>
      <c r="V575" s="73"/>
      <c r="W575" s="73"/>
      <c r="X575" s="73"/>
      <c r="Y575" s="73"/>
      <c r="Z575" s="73"/>
    </row>
    <row r="576" spans="1:26" ht="15.75" customHeight="1">
      <c r="A576" s="73"/>
      <c r="B576" s="73"/>
      <c r="C576" s="73"/>
      <c r="D576" s="73"/>
      <c r="E576" s="73"/>
      <c r="F576" s="73"/>
      <c r="G576" s="591"/>
      <c r="H576" s="988"/>
      <c r="I576" s="73"/>
      <c r="J576" s="73"/>
      <c r="K576" s="74"/>
      <c r="L576" s="74"/>
      <c r="M576" s="989"/>
      <c r="N576" s="74"/>
      <c r="O576" s="1860"/>
      <c r="P576" s="73"/>
      <c r="Q576" s="73"/>
      <c r="R576" s="73"/>
      <c r="S576" s="73"/>
      <c r="T576" s="73"/>
      <c r="U576" s="73"/>
      <c r="V576" s="73"/>
      <c r="W576" s="73"/>
      <c r="X576" s="73"/>
      <c r="Y576" s="73"/>
      <c r="Z576" s="73"/>
    </row>
    <row r="577" spans="1:26" ht="15.75" customHeight="1">
      <c r="A577" s="73"/>
      <c r="B577" s="73"/>
      <c r="C577" s="73"/>
      <c r="D577" s="73"/>
      <c r="E577" s="73"/>
      <c r="F577" s="73"/>
      <c r="G577" s="591"/>
      <c r="H577" s="988"/>
      <c r="I577" s="73"/>
      <c r="J577" s="73"/>
      <c r="K577" s="74"/>
      <c r="L577" s="74"/>
      <c r="M577" s="989"/>
      <c r="N577" s="74"/>
      <c r="O577" s="1860"/>
      <c r="P577" s="73"/>
      <c r="Q577" s="73"/>
      <c r="R577" s="73"/>
      <c r="S577" s="73"/>
      <c r="T577" s="73"/>
      <c r="U577" s="73"/>
      <c r="V577" s="73"/>
      <c r="W577" s="73"/>
      <c r="X577" s="73"/>
      <c r="Y577" s="73"/>
      <c r="Z577" s="73"/>
    </row>
    <row r="578" spans="1:26" ht="15.75" customHeight="1">
      <c r="A578" s="73"/>
      <c r="B578" s="73"/>
      <c r="C578" s="73"/>
      <c r="D578" s="73"/>
      <c r="E578" s="73"/>
      <c r="F578" s="73"/>
      <c r="G578" s="591"/>
      <c r="H578" s="988"/>
      <c r="I578" s="73"/>
      <c r="J578" s="73"/>
      <c r="K578" s="74"/>
      <c r="L578" s="74"/>
      <c r="M578" s="989"/>
      <c r="N578" s="74"/>
      <c r="O578" s="1860"/>
      <c r="P578" s="73"/>
      <c r="Q578" s="73"/>
      <c r="R578" s="73"/>
      <c r="S578" s="73"/>
      <c r="T578" s="73"/>
      <c r="U578" s="73"/>
      <c r="V578" s="73"/>
      <c r="W578" s="73"/>
      <c r="X578" s="73"/>
      <c r="Y578" s="73"/>
      <c r="Z578" s="73"/>
    </row>
    <row r="579" spans="1:26" ht="15.75" customHeight="1">
      <c r="A579" s="73"/>
      <c r="B579" s="73"/>
      <c r="C579" s="73"/>
      <c r="D579" s="73"/>
      <c r="E579" s="73"/>
      <c r="F579" s="73"/>
      <c r="G579" s="591"/>
      <c r="H579" s="988"/>
      <c r="I579" s="73"/>
      <c r="J579" s="73"/>
      <c r="K579" s="74"/>
      <c r="L579" s="74"/>
      <c r="M579" s="989"/>
      <c r="N579" s="74"/>
      <c r="O579" s="1860"/>
      <c r="P579" s="73"/>
      <c r="Q579" s="73"/>
      <c r="R579" s="73"/>
      <c r="S579" s="73"/>
      <c r="T579" s="73"/>
      <c r="U579" s="73"/>
      <c r="V579" s="73"/>
      <c r="W579" s="73"/>
      <c r="X579" s="73"/>
      <c r="Y579" s="73"/>
      <c r="Z579" s="73"/>
    </row>
    <row r="580" spans="1:26" ht="15.75" customHeight="1">
      <c r="A580" s="73"/>
      <c r="B580" s="73"/>
      <c r="C580" s="73"/>
      <c r="D580" s="73"/>
      <c r="E580" s="73"/>
      <c r="F580" s="73"/>
      <c r="G580" s="591"/>
      <c r="H580" s="988"/>
      <c r="I580" s="73"/>
      <c r="J580" s="73"/>
      <c r="K580" s="74"/>
      <c r="L580" s="74"/>
      <c r="M580" s="989"/>
      <c r="N580" s="74"/>
      <c r="O580" s="1860"/>
      <c r="P580" s="73"/>
      <c r="Q580" s="73"/>
      <c r="R580" s="73"/>
      <c r="S580" s="73"/>
      <c r="T580" s="73"/>
      <c r="U580" s="73"/>
      <c r="V580" s="73"/>
      <c r="W580" s="73"/>
      <c r="X580" s="73"/>
      <c r="Y580" s="73"/>
      <c r="Z580" s="73"/>
    </row>
    <row r="581" spans="1:26" ht="15.75" customHeight="1">
      <c r="A581" s="73"/>
      <c r="B581" s="73"/>
      <c r="C581" s="73"/>
      <c r="D581" s="73"/>
      <c r="E581" s="73"/>
      <c r="F581" s="73"/>
      <c r="G581" s="591"/>
      <c r="H581" s="988"/>
      <c r="I581" s="73"/>
      <c r="J581" s="73"/>
      <c r="K581" s="74"/>
      <c r="L581" s="74"/>
      <c r="M581" s="989"/>
      <c r="N581" s="74"/>
      <c r="O581" s="1860"/>
      <c r="P581" s="73"/>
      <c r="Q581" s="73"/>
      <c r="R581" s="73"/>
      <c r="S581" s="73"/>
      <c r="T581" s="73"/>
      <c r="U581" s="73"/>
      <c r="V581" s="73"/>
      <c r="W581" s="73"/>
      <c r="X581" s="73"/>
      <c r="Y581" s="73"/>
      <c r="Z581" s="73"/>
    </row>
    <row r="582" spans="1:26" ht="15.75" customHeight="1">
      <c r="A582" s="73"/>
      <c r="B582" s="73"/>
      <c r="C582" s="73"/>
      <c r="D582" s="73"/>
      <c r="E582" s="73"/>
      <c r="F582" s="73"/>
      <c r="G582" s="591"/>
      <c r="H582" s="988"/>
      <c r="I582" s="73"/>
      <c r="J582" s="73"/>
      <c r="K582" s="74"/>
      <c r="L582" s="74"/>
      <c r="M582" s="989"/>
      <c r="N582" s="74"/>
      <c r="O582" s="1860"/>
      <c r="P582" s="73"/>
      <c r="Q582" s="73"/>
      <c r="R582" s="73"/>
      <c r="S582" s="73"/>
      <c r="T582" s="73"/>
      <c r="U582" s="73"/>
      <c r="V582" s="73"/>
      <c r="W582" s="73"/>
      <c r="X582" s="73"/>
      <c r="Y582" s="73"/>
      <c r="Z582" s="73"/>
    </row>
    <row r="583" spans="1:26" ht="15.75" customHeight="1">
      <c r="A583" s="73"/>
      <c r="B583" s="73"/>
      <c r="C583" s="73"/>
      <c r="D583" s="73"/>
      <c r="E583" s="73"/>
      <c r="F583" s="73"/>
      <c r="G583" s="591"/>
      <c r="H583" s="988"/>
      <c r="I583" s="73"/>
      <c r="J583" s="73"/>
      <c r="K583" s="74"/>
      <c r="L583" s="74"/>
      <c r="M583" s="989"/>
      <c r="N583" s="74"/>
      <c r="O583" s="1860"/>
      <c r="P583" s="73"/>
      <c r="Q583" s="73"/>
      <c r="R583" s="73"/>
      <c r="S583" s="73"/>
      <c r="T583" s="73"/>
      <c r="U583" s="73"/>
      <c r="V583" s="73"/>
      <c r="W583" s="73"/>
      <c r="X583" s="73"/>
      <c r="Y583" s="73"/>
      <c r="Z583" s="73"/>
    </row>
    <row r="584" spans="1:26" ht="15.75" customHeight="1">
      <c r="A584" s="73"/>
      <c r="B584" s="73"/>
      <c r="C584" s="73"/>
      <c r="D584" s="73"/>
      <c r="E584" s="73"/>
      <c r="F584" s="73"/>
      <c r="G584" s="591"/>
      <c r="H584" s="988"/>
      <c r="I584" s="73"/>
      <c r="J584" s="73"/>
      <c r="K584" s="74"/>
      <c r="L584" s="74"/>
      <c r="M584" s="989"/>
      <c r="N584" s="74"/>
      <c r="O584" s="1860"/>
      <c r="P584" s="73"/>
      <c r="Q584" s="73"/>
      <c r="R584" s="73"/>
      <c r="S584" s="73"/>
      <c r="T584" s="73"/>
      <c r="U584" s="73"/>
      <c r="V584" s="73"/>
      <c r="W584" s="73"/>
      <c r="X584" s="73"/>
      <c r="Y584" s="73"/>
      <c r="Z584" s="73"/>
    </row>
    <row r="585" spans="1:26" ht="15.75" customHeight="1">
      <c r="A585" s="73"/>
      <c r="B585" s="73"/>
      <c r="C585" s="73"/>
      <c r="D585" s="73"/>
      <c r="E585" s="73"/>
      <c r="F585" s="73"/>
      <c r="G585" s="591"/>
      <c r="H585" s="988"/>
      <c r="I585" s="73"/>
      <c r="J585" s="73"/>
      <c r="K585" s="74"/>
      <c r="L585" s="74"/>
      <c r="M585" s="989"/>
      <c r="N585" s="74"/>
      <c r="O585" s="1860"/>
      <c r="P585" s="73"/>
      <c r="Q585" s="73"/>
      <c r="R585" s="73"/>
      <c r="S585" s="73"/>
      <c r="T585" s="73"/>
      <c r="U585" s="73"/>
      <c r="V585" s="73"/>
      <c r="W585" s="73"/>
      <c r="X585" s="73"/>
      <c r="Y585" s="73"/>
      <c r="Z585" s="73"/>
    </row>
    <row r="586" spans="1:26" ht="15.75" customHeight="1">
      <c r="A586" s="73"/>
      <c r="B586" s="73"/>
      <c r="C586" s="73"/>
      <c r="D586" s="73"/>
      <c r="E586" s="73"/>
      <c r="F586" s="73"/>
      <c r="G586" s="591"/>
      <c r="H586" s="988"/>
      <c r="I586" s="73"/>
      <c r="J586" s="73"/>
      <c r="K586" s="74"/>
      <c r="L586" s="74"/>
      <c r="M586" s="989"/>
      <c r="N586" s="74"/>
      <c r="O586" s="1860"/>
      <c r="P586" s="73"/>
      <c r="Q586" s="73"/>
      <c r="R586" s="73"/>
      <c r="S586" s="73"/>
      <c r="T586" s="73"/>
      <c r="U586" s="73"/>
      <c r="V586" s="73"/>
      <c r="W586" s="73"/>
      <c r="X586" s="73"/>
      <c r="Y586" s="73"/>
      <c r="Z586" s="73"/>
    </row>
    <row r="587" spans="1:26" ht="15.75" customHeight="1">
      <c r="A587" s="73"/>
      <c r="B587" s="73"/>
      <c r="C587" s="73"/>
      <c r="D587" s="73"/>
      <c r="E587" s="73"/>
      <c r="F587" s="73"/>
      <c r="G587" s="591"/>
      <c r="H587" s="988"/>
      <c r="I587" s="73"/>
      <c r="J587" s="73"/>
      <c r="K587" s="74"/>
      <c r="L587" s="74"/>
      <c r="M587" s="989"/>
      <c r="N587" s="74"/>
      <c r="O587" s="1860"/>
      <c r="P587" s="73"/>
      <c r="Q587" s="73"/>
      <c r="R587" s="73"/>
      <c r="S587" s="73"/>
      <c r="T587" s="73"/>
      <c r="U587" s="73"/>
      <c r="V587" s="73"/>
      <c r="W587" s="73"/>
      <c r="X587" s="73"/>
      <c r="Y587" s="73"/>
      <c r="Z587" s="73"/>
    </row>
    <row r="588" spans="1:26" ht="15.75" customHeight="1">
      <c r="A588" s="73"/>
      <c r="B588" s="73"/>
      <c r="C588" s="73"/>
      <c r="D588" s="73"/>
      <c r="E588" s="73"/>
      <c r="F588" s="73"/>
      <c r="G588" s="591"/>
      <c r="H588" s="988"/>
      <c r="I588" s="73"/>
      <c r="J588" s="73"/>
      <c r="K588" s="74"/>
      <c r="L588" s="74"/>
      <c r="M588" s="989"/>
      <c r="N588" s="74"/>
      <c r="O588" s="1860"/>
      <c r="P588" s="73"/>
      <c r="Q588" s="73"/>
      <c r="R588" s="73"/>
      <c r="S588" s="73"/>
      <c r="T588" s="73"/>
      <c r="U588" s="73"/>
      <c r="V588" s="73"/>
      <c r="W588" s="73"/>
      <c r="X588" s="73"/>
      <c r="Y588" s="73"/>
      <c r="Z588" s="73"/>
    </row>
    <row r="589" spans="1:26" ht="15.75" customHeight="1">
      <c r="A589" s="73"/>
      <c r="B589" s="73"/>
      <c r="C589" s="73"/>
      <c r="D589" s="73"/>
      <c r="E589" s="73"/>
      <c r="F589" s="73"/>
      <c r="G589" s="591"/>
      <c r="H589" s="988"/>
      <c r="I589" s="73"/>
      <c r="J589" s="73"/>
      <c r="K589" s="74"/>
      <c r="L589" s="74"/>
      <c r="M589" s="989"/>
      <c r="N589" s="74"/>
      <c r="O589" s="1860"/>
      <c r="P589" s="73"/>
      <c r="Q589" s="73"/>
      <c r="R589" s="73"/>
      <c r="S589" s="73"/>
      <c r="T589" s="73"/>
      <c r="U589" s="73"/>
      <c r="V589" s="73"/>
      <c r="W589" s="73"/>
      <c r="X589" s="73"/>
      <c r="Y589" s="73"/>
      <c r="Z589" s="73"/>
    </row>
    <row r="590" spans="1:26" ht="15.75" customHeight="1">
      <c r="A590" s="73"/>
      <c r="B590" s="73"/>
      <c r="C590" s="73"/>
      <c r="D590" s="73"/>
      <c r="E590" s="73"/>
      <c r="F590" s="73"/>
      <c r="G590" s="591"/>
      <c r="H590" s="988"/>
      <c r="I590" s="73"/>
      <c r="J590" s="73"/>
      <c r="K590" s="74"/>
      <c r="L590" s="74"/>
      <c r="M590" s="989"/>
      <c r="N590" s="74"/>
      <c r="O590" s="1860"/>
      <c r="P590" s="73"/>
      <c r="Q590" s="73"/>
      <c r="R590" s="73"/>
      <c r="S590" s="73"/>
      <c r="T590" s="73"/>
      <c r="U590" s="73"/>
      <c r="V590" s="73"/>
      <c r="W590" s="73"/>
      <c r="X590" s="73"/>
      <c r="Y590" s="73"/>
      <c r="Z590" s="73"/>
    </row>
    <row r="591" spans="1:26" ht="15.75" customHeight="1">
      <c r="A591" s="73"/>
      <c r="B591" s="73"/>
      <c r="C591" s="73"/>
      <c r="D591" s="73"/>
      <c r="E591" s="73"/>
      <c r="F591" s="73"/>
      <c r="G591" s="591"/>
      <c r="H591" s="988"/>
      <c r="I591" s="73"/>
      <c r="J591" s="73"/>
      <c r="K591" s="74"/>
      <c r="L591" s="74"/>
      <c r="M591" s="989"/>
      <c r="N591" s="74"/>
      <c r="O591" s="1860"/>
      <c r="P591" s="73"/>
      <c r="Q591" s="73"/>
      <c r="R591" s="73"/>
      <c r="S591" s="73"/>
      <c r="T591" s="73"/>
      <c r="U591" s="73"/>
      <c r="V591" s="73"/>
      <c r="W591" s="73"/>
      <c r="X591" s="73"/>
      <c r="Y591" s="73"/>
      <c r="Z591" s="73"/>
    </row>
    <row r="592" spans="1:26" ht="15.75" customHeight="1">
      <c r="A592" s="73"/>
      <c r="B592" s="73"/>
      <c r="C592" s="73"/>
      <c r="D592" s="73"/>
      <c r="E592" s="73"/>
      <c r="F592" s="73"/>
      <c r="G592" s="591"/>
      <c r="H592" s="988"/>
      <c r="I592" s="73"/>
      <c r="J592" s="73"/>
      <c r="K592" s="74"/>
      <c r="L592" s="74"/>
      <c r="M592" s="989"/>
      <c r="N592" s="74"/>
      <c r="O592" s="1860"/>
      <c r="P592" s="73"/>
      <c r="Q592" s="73"/>
      <c r="R592" s="73"/>
      <c r="S592" s="73"/>
      <c r="T592" s="73"/>
      <c r="U592" s="73"/>
      <c r="V592" s="73"/>
      <c r="W592" s="73"/>
      <c r="X592" s="73"/>
      <c r="Y592" s="73"/>
      <c r="Z592" s="73"/>
    </row>
    <row r="593" spans="1:26" ht="15.75" customHeight="1">
      <c r="A593" s="73"/>
      <c r="B593" s="73"/>
      <c r="C593" s="73"/>
      <c r="D593" s="73"/>
      <c r="E593" s="73"/>
      <c r="F593" s="73"/>
      <c r="G593" s="591"/>
      <c r="H593" s="988"/>
      <c r="I593" s="73"/>
      <c r="J593" s="73"/>
      <c r="K593" s="74"/>
      <c r="L593" s="74"/>
      <c r="M593" s="989"/>
      <c r="N593" s="74"/>
      <c r="O593" s="1860"/>
      <c r="P593" s="73"/>
      <c r="Q593" s="73"/>
      <c r="R593" s="73"/>
      <c r="S593" s="73"/>
      <c r="T593" s="73"/>
      <c r="U593" s="73"/>
      <c r="V593" s="73"/>
      <c r="W593" s="73"/>
      <c r="X593" s="73"/>
      <c r="Y593" s="73"/>
      <c r="Z593" s="73"/>
    </row>
    <row r="594" spans="1:26" ht="15.75" customHeight="1">
      <c r="A594" s="73"/>
      <c r="B594" s="73"/>
      <c r="C594" s="73"/>
      <c r="D594" s="73"/>
      <c r="E594" s="73"/>
      <c r="F594" s="73"/>
      <c r="G594" s="591"/>
      <c r="H594" s="988"/>
      <c r="I594" s="73"/>
      <c r="J594" s="73"/>
      <c r="K594" s="74"/>
      <c r="L594" s="74"/>
      <c r="M594" s="989"/>
      <c r="N594" s="74"/>
      <c r="O594" s="1860"/>
      <c r="P594" s="73"/>
      <c r="Q594" s="73"/>
      <c r="R594" s="73"/>
      <c r="S594" s="73"/>
      <c r="T594" s="73"/>
      <c r="U594" s="73"/>
      <c r="V594" s="73"/>
      <c r="W594" s="73"/>
      <c r="X594" s="73"/>
      <c r="Y594" s="73"/>
      <c r="Z594" s="73"/>
    </row>
    <row r="595" spans="1:26" ht="15.75" customHeight="1">
      <c r="A595" s="73"/>
      <c r="B595" s="73"/>
      <c r="C595" s="73"/>
      <c r="D595" s="73"/>
      <c r="E595" s="73"/>
      <c r="F595" s="73"/>
      <c r="G595" s="591"/>
      <c r="H595" s="988"/>
      <c r="I595" s="73"/>
      <c r="J595" s="73"/>
      <c r="K595" s="74"/>
      <c r="L595" s="74"/>
      <c r="M595" s="989"/>
      <c r="N595" s="74"/>
      <c r="O595" s="1860"/>
      <c r="P595" s="73"/>
      <c r="Q595" s="73"/>
      <c r="R595" s="73"/>
      <c r="S595" s="73"/>
      <c r="T595" s="73"/>
      <c r="U595" s="73"/>
      <c r="V595" s="73"/>
      <c r="W595" s="73"/>
      <c r="X595" s="73"/>
      <c r="Y595" s="73"/>
      <c r="Z595" s="73"/>
    </row>
    <row r="596" spans="1:26" ht="15.75" customHeight="1">
      <c r="A596" s="73"/>
      <c r="B596" s="73"/>
      <c r="C596" s="73"/>
      <c r="D596" s="73"/>
      <c r="E596" s="73"/>
      <c r="F596" s="73"/>
      <c r="G596" s="591"/>
      <c r="H596" s="988"/>
      <c r="I596" s="73"/>
      <c r="J596" s="73"/>
      <c r="K596" s="74"/>
      <c r="L596" s="74"/>
      <c r="M596" s="989"/>
      <c r="N596" s="74"/>
      <c r="O596" s="1860"/>
      <c r="P596" s="73"/>
      <c r="Q596" s="73"/>
      <c r="R596" s="73"/>
      <c r="S596" s="73"/>
      <c r="T596" s="73"/>
      <c r="U596" s="73"/>
      <c r="V596" s="73"/>
      <c r="W596" s="73"/>
      <c r="X596" s="73"/>
      <c r="Y596" s="73"/>
      <c r="Z596" s="73"/>
    </row>
    <row r="597" spans="1:26" ht="15.75" customHeight="1">
      <c r="A597" s="73"/>
      <c r="B597" s="73"/>
      <c r="C597" s="73"/>
      <c r="D597" s="73"/>
      <c r="E597" s="73"/>
      <c r="F597" s="73"/>
      <c r="G597" s="591"/>
      <c r="H597" s="988"/>
      <c r="I597" s="73"/>
      <c r="J597" s="73"/>
      <c r="K597" s="74"/>
      <c r="L597" s="74"/>
      <c r="M597" s="989"/>
      <c r="N597" s="74"/>
      <c r="O597" s="1860"/>
      <c r="P597" s="73"/>
      <c r="Q597" s="73"/>
      <c r="R597" s="73"/>
      <c r="S597" s="73"/>
      <c r="T597" s="73"/>
      <c r="U597" s="73"/>
      <c r="V597" s="73"/>
      <c r="W597" s="73"/>
      <c r="X597" s="73"/>
      <c r="Y597" s="73"/>
      <c r="Z597" s="73"/>
    </row>
    <row r="598" spans="1:26" ht="15.75" customHeight="1">
      <c r="A598" s="73"/>
      <c r="B598" s="73"/>
      <c r="C598" s="73"/>
      <c r="D598" s="73"/>
      <c r="E598" s="73"/>
      <c r="F598" s="73"/>
      <c r="G598" s="591"/>
      <c r="H598" s="988"/>
      <c r="I598" s="73"/>
      <c r="J598" s="73"/>
      <c r="K598" s="74"/>
      <c r="L598" s="74"/>
      <c r="M598" s="989"/>
      <c r="N598" s="74"/>
      <c r="O598" s="1860"/>
      <c r="P598" s="73"/>
      <c r="Q598" s="73"/>
      <c r="R598" s="73"/>
      <c r="S598" s="73"/>
      <c r="T598" s="73"/>
      <c r="U598" s="73"/>
      <c r="V598" s="73"/>
      <c r="W598" s="73"/>
      <c r="X598" s="73"/>
      <c r="Y598" s="73"/>
      <c r="Z598" s="73"/>
    </row>
    <row r="599" spans="1:26" ht="15.75" customHeight="1">
      <c r="A599" s="73"/>
      <c r="B599" s="73"/>
      <c r="C599" s="73"/>
      <c r="D599" s="73"/>
      <c r="E599" s="73"/>
      <c r="F599" s="73"/>
      <c r="G599" s="591"/>
      <c r="H599" s="988"/>
      <c r="I599" s="73"/>
      <c r="J599" s="73"/>
      <c r="K599" s="74"/>
      <c r="L599" s="74"/>
      <c r="M599" s="989"/>
      <c r="N599" s="74"/>
      <c r="O599" s="1860"/>
      <c r="P599" s="73"/>
      <c r="Q599" s="73"/>
      <c r="R599" s="73"/>
      <c r="S599" s="73"/>
      <c r="T599" s="73"/>
      <c r="U599" s="73"/>
      <c r="V599" s="73"/>
      <c r="W599" s="73"/>
      <c r="X599" s="73"/>
      <c r="Y599" s="73"/>
      <c r="Z599" s="73"/>
    </row>
    <row r="600" spans="1:26" ht="15.75" customHeight="1">
      <c r="A600" s="73"/>
      <c r="B600" s="73"/>
      <c r="C600" s="73"/>
      <c r="D600" s="73"/>
      <c r="E600" s="73"/>
      <c r="F600" s="73"/>
      <c r="G600" s="591"/>
      <c r="H600" s="988"/>
      <c r="I600" s="73"/>
      <c r="J600" s="73"/>
      <c r="K600" s="74"/>
      <c r="L600" s="74"/>
      <c r="M600" s="989"/>
      <c r="N600" s="74"/>
      <c r="O600" s="1860"/>
      <c r="P600" s="73"/>
      <c r="Q600" s="73"/>
      <c r="R600" s="73"/>
      <c r="S600" s="73"/>
      <c r="T600" s="73"/>
      <c r="U600" s="73"/>
      <c r="V600" s="73"/>
      <c r="W600" s="73"/>
      <c r="X600" s="73"/>
      <c r="Y600" s="73"/>
      <c r="Z600" s="73"/>
    </row>
    <row r="601" spans="1:26" ht="15.75" customHeight="1">
      <c r="A601" s="73"/>
      <c r="B601" s="73"/>
      <c r="C601" s="73"/>
      <c r="D601" s="73"/>
      <c r="E601" s="73"/>
      <c r="F601" s="73"/>
      <c r="G601" s="591"/>
      <c r="H601" s="988"/>
      <c r="I601" s="73"/>
      <c r="J601" s="73"/>
      <c r="K601" s="74"/>
      <c r="L601" s="74"/>
      <c r="M601" s="989"/>
      <c r="N601" s="74"/>
      <c r="O601" s="1860"/>
      <c r="P601" s="73"/>
      <c r="Q601" s="73"/>
      <c r="R601" s="73"/>
      <c r="S601" s="73"/>
      <c r="T601" s="73"/>
      <c r="U601" s="73"/>
      <c r="V601" s="73"/>
      <c r="W601" s="73"/>
      <c r="X601" s="73"/>
      <c r="Y601" s="73"/>
      <c r="Z601" s="73"/>
    </row>
    <row r="602" spans="1:26" ht="15.75" customHeight="1">
      <c r="A602" s="73"/>
      <c r="B602" s="73"/>
      <c r="C602" s="73"/>
      <c r="D602" s="73"/>
      <c r="E602" s="73"/>
      <c r="F602" s="73"/>
      <c r="G602" s="591"/>
      <c r="H602" s="988"/>
      <c r="I602" s="73"/>
      <c r="J602" s="73"/>
      <c r="K602" s="74"/>
      <c r="L602" s="74"/>
      <c r="M602" s="989"/>
      <c r="N602" s="74"/>
      <c r="O602" s="1860"/>
      <c r="P602" s="73"/>
      <c r="Q602" s="73"/>
      <c r="R602" s="73"/>
      <c r="S602" s="73"/>
      <c r="T602" s="73"/>
      <c r="U602" s="73"/>
      <c r="V602" s="73"/>
      <c r="W602" s="73"/>
      <c r="X602" s="73"/>
      <c r="Y602" s="73"/>
      <c r="Z602" s="73"/>
    </row>
    <row r="603" spans="1:26" ht="15.75" customHeight="1">
      <c r="A603" s="73"/>
      <c r="B603" s="73"/>
      <c r="C603" s="73"/>
      <c r="D603" s="73"/>
      <c r="E603" s="73"/>
      <c r="F603" s="73"/>
      <c r="G603" s="591"/>
      <c r="H603" s="988"/>
      <c r="I603" s="73"/>
      <c r="J603" s="73"/>
      <c r="K603" s="74"/>
      <c r="L603" s="74"/>
      <c r="M603" s="989"/>
      <c r="N603" s="74"/>
      <c r="O603" s="1860"/>
      <c r="P603" s="73"/>
      <c r="Q603" s="73"/>
      <c r="R603" s="73"/>
      <c r="S603" s="73"/>
      <c r="T603" s="73"/>
      <c r="U603" s="73"/>
      <c r="V603" s="73"/>
      <c r="W603" s="73"/>
      <c r="X603" s="73"/>
      <c r="Y603" s="73"/>
      <c r="Z603" s="73"/>
    </row>
    <row r="604" spans="1:26" ht="15.75" customHeight="1">
      <c r="A604" s="73"/>
      <c r="B604" s="73"/>
      <c r="C604" s="73"/>
      <c r="D604" s="73"/>
      <c r="E604" s="73"/>
      <c r="F604" s="73"/>
      <c r="G604" s="591"/>
      <c r="H604" s="988"/>
      <c r="I604" s="73"/>
      <c r="J604" s="73"/>
      <c r="K604" s="74"/>
      <c r="L604" s="74"/>
      <c r="M604" s="989"/>
      <c r="N604" s="74"/>
      <c r="O604" s="1860"/>
      <c r="P604" s="73"/>
      <c r="Q604" s="73"/>
      <c r="R604" s="73"/>
      <c r="S604" s="73"/>
      <c r="T604" s="73"/>
      <c r="U604" s="73"/>
      <c r="V604" s="73"/>
      <c r="W604" s="73"/>
      <c r="X604" s="73"/>
      <c r="Y604" s="73"/>
      <c r="Z604" s="73"/>
    </row>
    <row r="605" spans="1:26" ht="15.75" customHeight="1">
      <c r="A605" s="73"/>
      <c r="B605" s="73"/>
      <c r="C605" s="73"/>
      <c r="D605" s="73"/>
      <c r="E605" s="73"/>
      <c r="F605" s="73"/>
      <c r="G605" s="591"/>
      <c r="H605" s="988"/>
      <c r="I605" s="73"/>
      <c r="J605" s="73"/>
      <c r="K605" s="74"/>
      <c r="L605" s="74"/>
      <c r="M605" s="989"/>
      <c r="N605" s="74"/>
      <c r="O605" s="1860"/>
      <c r="P605" s="73"/>
      <c r="Q605" s="73"/>
      <c r="R605" s="73"/>
      <c r="S605" s="73"/>
      <c r="T605" s="73"/>
      <c r="U605" s="73"/>
      <c r="V605" s="73"/>
      <c r="W605" s="73"/>
      <c r="X605" s="73"/>
      <c r="Y605" s="73"/>
      <c r="Z605" s="73"/>
    </row>
    <row r="606" spans="1:26" ht="15.75" customHeight="1">
      <c r="A606" s="73"/>
      <c r="B606" s="73"/>
      <c r="C606" s="73"/>
      <c r="D606" s="73"/>
      <c r="E606" s="73"/>
      <c r="F606" s="73"/>
      <c r="G606" s="591"/>
      <c r="H606" s="988"/>
      <c r="I606" s="73"/>
      <c r="J606" s="73"/>
      <c r="K606" s="74"/>
      <c r="L606" s="74"/>
      <c r="M606" s="989"/>
      <c r="N606" s="74"/>
      <c r="O606" s="1860"/>
      <c r="P606" s="73"/>
      <c r="Q606" s="73"/>
      <c r="R606" s="73"/>
      <c r="S606" s="73"/>
      <c r="T606" s="73"/>
      <c r="U606" s="73"/>
      <c r="V606" s="73"/>
      <c r="W606" s="73"/>
      <c r="X606" s="73"/>
      <c r="Y606" s="73"/>
      <c r="Z606" s="73"/>
    </row>
    <row r="607" spans="1:26" ht="15.75" customHeight="1">
      <c r="A607" s="73"/>
      <c r="B607" s="73"/>
      <c r="C607" s="73"/>
      <c r="D607" s="73"/>
      <c r="E607" s="73"/>
      <c r="F607" s="73"/>
      <c r="G607" s="591"/>
      <c r="H607" s="988"/>
      <c r="I607" s="73"/>
      <c r="J607" s="73"/>
      <c r="K607" s="74"/>
      <c r="L607" s="74"/>
      <c r="M607" s="989"/>
      <c r="N607" s="74"/>
      <c r="O607" s="1860"/>
      <c r="P607" s="73"/>
      <c r="Q607" s="73"/>
      <c r="R607" s="73"/>
      <c r="S607" s="73"/>
      <c r="T607" s="73"/>
      <c r="U607" s="73"/>
      <c r="V607" s="73"/>
      <c r="W607" s="73"/>
      <c r="X607" s="73"/>
      <c r="Y607" s="73"/>
      <c r="Z607" s="73"/>
    </row>
    <row r="608" spans="1:26" ht="15.75" customHeight="1">
      <c r="A608" s="73"/>
      <c r="B608" s="73"/>
      <c r="C608" s="73"/>
      <c r="D608" s="73"/>
      <c r="E608" s="73"/>
      <c r="F608" s="73"/>
      <c r="G608" s="591"/>
      <c r="H608" s="988"/>
      <c r="I608" s="73"/>
      <c r="J608" s="73"/>
      <c r="K608" s="74"/>
      <c r="L608" s="74"/>
      <c r="M608" s="989"/>
      <c r="N608" s="74"/>
      <c r="O608" s="1860"/>
      <c r="P608" s="73"/>
      <c r="Q608" s="73"/>
      <c r="R608" s="73"/>
      <c r="S608" s="73"/>
      <c r="T608" s="73"/>
      <c r="U608" s="73"/>
      <c r="V608" s="73"/>
      <c r="W608" s="73"/>
      <c r="X608" s="73"/>
      <c r="Y608" s="73"/>
      <c r="Z608" s="73"/>
    </row>
    <row r="609" spans="1:26" ht="15.75" customHeight="1">
      <c r="A609" s="73"/>
      <c r="B609" s="73"/>
      <c r="C609" s="73"/>
      <c r="D609" s="73"/>
      <c r="E609" s="73"/>
      <c r="F609" s="73"/>
      <c r="G609" s="591"/>
      <c r="H609" s="988"/>
      <c r="I609" s="73"/>
      <c r="J609" s="73"/>
      <c r="K609" s="74"/>
      <c r="L609" s="74"/>
      <c r="M609" s="989"/>
      <c r="N609" s="74"/>
      <c r="O609" s="1860"/>
      <c r="P609" s="73"/>
      <c r="Q609" s="73"/>
      <c r="R609" s="73"/>
      <c r="S609" s="73"/>
      <c r="T609" s="73"/>
      <c r="U609" s="73"/>
      <c r="V609" s="73"/>
      <c r="W609" s="73"/>
      <c r="X609" s="73"/>
      <c r="Y609" s="73"/>
      <c r="Z609" s="73"/>
    </row>
    <row r="610" spans="1:26" ht="15.75" customHeight="1">
      <c r="A610" s="73"/>
      <c r="B610" s="73"/>
      <c r="C610" s="73"/>
      <c r="D610" s="73"/>
      <c r="E610" s="73"/>
      <c r="F610" s="73"/>
      <c r="G610" s="591"/>
      <c r="H610" s="988"/>
      <c r="I610" s="73"/>
      <c r="J610" s="73"/>
      <c r="K610" s="74"/>
      <c r="L610" s="74"/>
      <c r="M610" s="989"/>
      <c r="N610" s="74"/>
      <c r="O610" s="1860"/>
      <c r="P610" s="73"/>
      <c r="Q610" s="73"/>
      <c r="R610" s="73"/>
      <c r="S610" s="73"/>
      <c r="T610" s="73"/>
      <c r="U610" s="73"/>
      <c r="V610" s="73"/>
      <c r="W610" s="73"/>
      <c r="X610" s="73"/>
      <c r="Y610" s="73"/>
      <c r="Z610" s="73"/>
    </row>
    <row r="611" spans="1:26" ht="15.75" customHeight="1">
      <c r="A611" s="73"/>
      <c r="B611" s="73"/>
      <c r="C611" s="73"/>
      <c r="D611" s="73"/>
      <c r="E611" s="73"/>
      <c r="F611" s="73"/>
      <c r="G611" s="591"/>
      <c r="H611" s="988"/>
      <c r="I611" s="73"/>
      <c r="J611" s="73"/>
      <c r="K611" s="74"/>
      <c r="L611" s="74"/>
      <c r="M611" s="989"/>
      <c r="N611" s="74"/>
      <c r="O611" s="1860"/>
      <c r="P611" s="73"/>
      <c r="Q611" s="73"/>
      <c r="R611" s="73"/>
      <c r="S611" s="73"/>
      <c r="T611" s="73"/>
      <c r="U611" s="73"/>
      <c r="V611" s="73"/>
      <c r="W611" s="73"/>
      <c r="X611" s="73"/>
      <c r="Y611" s="73"/>
      <c r="Z611" s="73"/>
    </row>
    <row r="612" spans="1:26" ht="15.75" customHeight="1">
      <c r="A612" s="73"/>
      <c r="B612" s="73"/>
      <c r="C612" s="73"/>
      <c r="D612" s="73"/>
      <c r="E612" s="73"/>
      <c r="F612" s="73"/>
      <c r="G612" s="591"/>
      <c r="H612" s="988"/>
      <c r="I612" s="73"/>
      <c r="J612" s="73"/>
      <c r="K612" s="74"/>
      <c r="L612" s="74"/>
      <c r="M612" s="989"/>
      <c r="N612" s="74"/>
      <c r="O612" s="1860"/>
      <c r="P612" s="73"/>
      <c r="Q612" s="73"/>
      <c r="R612" s="73"/>
      <c r="S612" s="73"/>
      <c r="T612" s="73"/>
      <c r="U612" s="73"/>
      <c r="V612" s="73"/>
      <c r="W612" s="73"/>
      <c r="X612" s="73"/>
      <c r="Y612" s="73"/>
      <c r="Z612" s="73"/>
    </row>
    <row r="613" spans="1:26" ht="15.75" customHeight="1">
      <c r="A613" s="73"/>
      <c r="B613" s="73"/>
      <c r="C613" s="73"/>
      <c r="D613" s="73"/>
      <c r="E613" s="73"/>
      <c r="F613" s="73"/>
      <c r="G613" s="591"/>
      <c r="H613" s="988"/>
      <c r="I613" s="73"/>
      <c r="J613" s="73"/>
      <c r="K613" s="74"/>
      <c r="L613" s="74"/>
      <c r="M613" s="989"/>
      <c r="N613" s="74"/>
      <c r="O613" s="1860"/>
      <c r="P613" s="73"/>
      <c r="Q613" s="73"/>
      <c r="R613" s="73"/>
      <c r="S613" s="73"/>
      <c r="T613" s="73"/>
      <c r="U613" s="73"/>
      <c r="V613" s="73"/>
      <c r="W613" s="73"/>
      <c r="X613" s="73"/>
      <c r="Y613" s="73"/>
      <c r="Z613" s="73"/>
    </row>
    <row r="614" spans="1:26" ht="15.75" customHeight="1">
      <c r="A614" s="73"/>
      <c r="B614" s="73"/>
      <c r="C614" s="73"/>
      <c r="D614" s="73"/>
      <c r="E614" s="73"/>
      <c r="F614" s="73"/>
      <c r="G614" s="591"/>
      <c r="H614" s="988"/>
      <c r="I614" s="73"/>
      <c r="J614" s="73"/>
      <c r="K614" s="74"/>
      <c r="L614" s="74"/>
      <c r="M614" s="989"/>
      <c r="N614" s="74"/>
      <c r="O614" s="1860"/>
      <c r="P614" s="73"/>
      <c r="Q614" s="73"/>
      <c r="R614" s="73"/>
      <c r="S614" s="73"/>
      <c r="T614" s="73"/>
      <c r="U614" s="73"/>
      <c r="V614" s="73"/>
      <c r="W614" s="73"/>
      <c r="X614" s="73"/>
      <c r="Y614" s="73"/>
      <c r="Z614" s="73"/>
    </row>
    <row r="615" spans="1:26" ht="15.75" customHeight="1">
      <c r="A615" s="73"/>
      <c r="B615" s="73"/>
      <c r="C615" s="73"/>
      <c r="D615" s="73"/>
      <c r="E615" s="73"/>
      <c r="F615" s="73"/>
      <c r="G615" s="591"/>
      <c r="H615" s="988"/>
      <c r="I615" s="73"/>
      <c r="J615" s="73"/>
      <c r="K615" s="74"/>
      <c r="L615" s="74"/>
      <c r="M615" s="989"/>
      <c r="N615" s="74"/>
      <c r="O615" s="1860"/>
      <c r="P615" s="73"/>
      <c r="Q615" s="73"/>
      <c r="R615" s="73"/>
      <c r="S615" s="73"/>
      <c r="T615" s="73"/>
      <c r="U615" s="73"/>
      <c r="V615" s="73"/>
      <c r="W615" s="73"/>
      <c r="X615" s="73"/>
      <c r="Y615" s="73"/>
      <c r="Z615" s="73"/>
    </row>
    <row r="616" spans="1:26" ht="15.75" customHeight="1">
      <c r="A616" s="73"/>
      <c r="B616" s="73"/>
      <c r="C616" s="73"/>
      <c r="D616" s="73"/>
      <c r="E616" s="73"/>
      <c r="F616" s="73"/>
      <c r="G616" s="591"/>
      <c r="H616" s="988"/>
      <c r="I616" s="73"/>
      <c r="J616" s="73"/>
      <c r="K616" s="74"/>
      <c r="L616" s="74"/>
      <c r="M616" s="989"/>
      <c r="N616" s="74"/>
      <c r="O616" s="1860"/>
      <c r="P616" s="73"/>
      <c r="Q616" s="73"/>
      <c r="R616" s="73"/>
      <c r="S616" s="73"/>
      <c r="T616" s="73"/>
      <c r="U616" s="73"/>
      <c r="V616" s="73"/>
      <c r="W616" s="73"/>
      <c r="X616" s="73"/>
      <c r="Y616" s="73"/>
      <c r="Z616" s="73"/>
    </row>
    <row r="617" spans="1:26" ht="15.75" customHeight="1">
      <c r="A617" s="73"/>
      <c r="B617" s="73"/>
      <c r="C617" s="73"/>
      <c r="D617" s="73"/>
      <c r="E617" s="73"/>
      <c r="F617" s="73"/>
      <c r="G617" s="591"/>
      <c r="H617" s="988"/>
      <c r="I617" s="73"/>
      <c r="J617" s="73"/>
      <c r="K617" s="74"/>
      <c r="L617" s="74"/>
      <c r="M617" s="989"/>
      <c r="N617" s="74"/>
      <c r="O617" s="1860"/>
      <c r="P617" s="73"/>
      <c r="Q617" s="73"/>
      <c r="R617" s="73"/>
      <c r="S617" s="73"/>
      <c r="T617" s="73"/>
      <c r="U617" s="73"/>
      <c r="V617" s="73"/>
      <c r="W617" s="73"/>
      <c r="X617" s="73"/>
      <c r="Y617" s="73"/>
      <c r="Z617" s="73"/>
    </row>
    <row r="618" spans="1:26" ht="15.75" customHeight="1">
      <c r="A618" s="73"/>
      <c r="B618" s="73"/>
      <c r="C618" s="73"/>
      <c r="D618" s="73"/>
      <c r="E618" s="73"/>
      <c r="F618" s="73"/>
      <c r="G618" s="591"/>
      <c r="H618" s="988"/>
      <c r="I618" s="73"/>
      <c r="J618" s="73"/>
      <c r="K618" s="74"/>
      <c r="L618" s="74"/>
      <c r="M618" s="989"/>
      <c r="N618" s="74"/>
      <c r="O618" s="1860"/>
      <c r="P618" s="73"/>
      <c r="Q618" s="73"/>
      <c r="R618" s="73"/>
      <c r="S618" s="73"/>
      <c r="T618" s="73"/>
      <c r="U618" s="73"/>
      <c r="V618" s="73"/>
      <c r="W618" s="73"/>
      <c r="X618" s="73"/>
      <c r="Y618" s="73"/>
      <c r="Z618" s="73"/>
    </row>
    <row r="619" spans="1:26" ht="15.75" customHeight="1">
      <c r="A619" s="73"/>
      <c r="B619" s="73"/>
      <c r="C619" s="73"/>
      <c r="D619" s="73"/>
      <c r="E619" s="73"/>
      <c r="F619" s="73"/>
      <c r="G619" s="591"/>
      <c r="H619" s="988"/>
      <c r="I619" s="73"/>
      <c r="J619" s="73"/>
      <c r="K619" s="74"/>
      <c r="L619" s="74"/>
      <c r="M619" s="989"/>
      <c r="N619" s="74"/>
      <c r="O619" s="1860"/>
      <c r="P619" s="73"/>
      <c r="Q619" s="73"/>
      <c r="R619" s="73"/>
      <c r="S619" s="73"/>
      <c r="T619" s="73"/>
      <c r="U619" s="73"/>
      <c r="V619" s="73"/>
      <c r="W619" s="73"/>
      <c r="X619" s="73"/>
      <c r="Y619" s="73"/>
      <c r="Z619" s="73"/>
    </row>
    <row r="620" spans="1:26" ht="15.75" customHeight="1">
      <c r="A620" s="73"/>
      <c r="B620" s="73"/>
      <c r="C620" s="73"/>
      <c r="D620" s="73"/>
      <c r="E620" s="73"/>
      <c r="F620" s="73"/>
      <c r="G620" s="591"/>
      <c r="H620" s="988"/>
      <c r="I620" s="73"/>
      <c r="J620" s="73"/>
      <c r="K620" s="74"/>
      <c r="L620" s="74"/>
      <c r="M620" s="989"/>
      <c r="N620" s="74"/>
      <c r="O620" s="1860"/>
      <c r="P620" s="73"/>
      <c r="Q620" s="73"/>
      <c r="R620" s="73"/>
      <c r="S620" s="73"/>
      <c r="T620" s="73"/>
      <c r="U620" s="73"/>
      <c r="V620" s="73"/>
      <c r="W620" s="73"/>
      <c r="X620" s="73"/>
      <c r="Y620" s="73"/>
      <c r="Z620" s="73"/>
    </row>
    <row r="621" spans="1:26" ht="15.75" customHeight="1">
      <c r="A621" s="73"/>
      <c r="B621" s="73"/>
      <c r="C621" s="73"/>
      <c r="D621" s="73"/>
      <c r="E621" s="73"/>
      <c r="F621" s="73"/>
      <c r="G621" s="591"/>
      <c r="H621" s="988"/>
      <c r="I621" s="73"/>
      <c r="J621" s="73"/>
      <c r="K621" s="74"/>
      <c r="L621" s="74"/>
      <c r="M621" s="989"/>
      <c r="N621" s="74"/>
      <c r="O621" s="1860"/>
      <c r="P621" s="73"/>
      <c r="Q621" s="73"/>
      <c r="R621" s="73"/>
      <c r="S621" s="73"/>
      <c r="T621" s="73"/>
      <c r="U621" s="73"/>
      <c r="V621" s="73"/>
      <c r="W621" s="73"/>
      <c r="X621" s="73"/>
      <c r="Y621" s="73"/>
      <c r="Z621" s="73"/>
    </row>
    <row r="622" spans="1:26" ht="15.75" customHeight="1">
      <c r="A622" s="73"/>
      <c r="B622" s="73"/>
      <c r="C622" s="73"/>
      <c r="D622" s="73"/>
      <c r="E622" s="73"/>
      <c r="F622" s="73"/>
      <c r="G622" s="591"/>
      <c r="H622" s="988"/>
      <c r="I622" s="73"/>
      <c r="J622" s="73"/>
      <c r="K622" s="74"/>
      <c r="L622" s="74"/>
      <c r="M622" s="989"/>
      <c r="N622" s="74"/>
      <c r="O622" s="1860"/>
      <c r="P622" s="73"/>
      <c r="Q622" s="73"/>
      <c r="R622" s="73"/>
      <c r="S622" s="73"/>
      <c r="T622" s="73"/>
      <c r="U622" s="73"/>
      <c r="V622" s="73"/>
      <c r="W622" s="73"/>
      <c r="X622" s="73"/>
      <c r="Y622" s="73"/>
      <c r="Z622" s="73"/>
    </row>
    <row r="623" spans="1:26" ht="15.75" customHeight="1">
      <c r="A623" s="73"/>
      <c r="B623" s="73"/>
      <c r="C623" s="73"/>
      <c r="D623" s="73"/>
      <c r="E623" s="73"/>
      <c r="F623" s="73"/>
      <c r="G623" s="591"/>
      <c r="H623" s="988"/>
      <c r="I623" s="73"/>
      <c r="J623" s="73"/>
      <c r="K623" s="74"/>
      <c r="L623" s="74"/>
      <c r="M623" s="989"/>
      <c r="N623" s="74"/>
      <c r="O623" s="1860"/>
      <c r="P623" s="73"/>
      <c r="Q623" s="73"/>
      <c r="R623" s="73"/>
      <c r="S623" s="73"/>
      <c r="T623" s="73"/>
      <c r="U623" s="73"/>
      <c r="V623" s="73"/>
      <c r="W623" s="73"/>
      <c r="X623" s="73"/>
      <c r="Y623" s="73"/>
      <c r="Z623" s="73"/>
    </row>
    <row r="624" spans="1:26" ht="15.75" customHeight="1">
      <c r="A624" s="73"/>
      <c r="B624" s="73"/>
      <c r="C624" s="73"/>
      <c r="D624" s="73"/>
      <c r="E624" s="73"/>
      <c r="F624" s="73"/>
      <c r="G624" s="591"/>
      <c r="H624" s="988"/>
      <c r="I624" s="73"/>
      <c r="J624" s="73"/>
      <c r="K624" s="74"/>
      <c r="L624" s="74"/>
      <c r="M624" s="989"/>
      <c r="N624" s="74"/>
      <c r="O624" s="1860"/>
      <c r="P624" s="73"/>
      <c r="Q624" s="73"/>
      <c r="R624" s="73"/>
      <c r="S624" s="73"/>
      <c r="T624" s="73"/>
      <c r="U624" s="73"/>
      <c r="V624" s="73"/>
      <c r="W624" s="73"/>
      <c r="X624" s="73"/>
      <c r="Y624" s="73"/>
      <c r="Z624" s="73"/>
    </row>
    <row r="625" spans="1:26" ht="15.75" customHeight="1">
      <c r="A625" s="73"/>
      <c r="B625" s="73"/>
      <c r="C625" s="73"/>
      <c r="D625" s="73"/>
      <c r="E625" s="73"/>
      <c r="F625" s="73"/>
      <c r="G625" s="591"/>
      <c r="H625" s="988"/>
      <c r="I625" s="73"/>
      <c r="J625" s="73"/>
      <c r="K625" s="74"/>
      <c r="L625" s="74"/>
      <c r="M625" s="989"/>
      <c r="N625" s="74"/>
      <c r="O625" s="1860"/>
      <c r="P625" s="73"/>
      <c r="Q625" s="73"/>
      <c r="R625" s="73"/>
      <c r="S625" s="73"/>
      <c r="T625" s="73"/>
      <c r="U625" s="73"/>
      <c r="V625" s="73"/>
      <c r="W625" s="73"/>
      <c r="X625" s="73"/>
      <c r="Y625" s="73"/>
      <c r="Z625" s="73"/>
    </row>
    <row r="626" spans="1:26" ht="15.75" customHeight="1">
      <c r="A626" s="73"/>
      <c r="B626" s="73"/>
      <c r="C626" s="73"/>
      <c r="D626" s="73"/>
      <c r="E626" s="73"/>
      <c r="F626" s="73"/>
      <c r="G626" s="591"/>
      <c r="H626" s="988"/>
      <c r="I626" s="73"/>
      <c r="J626" s="73"/>
      <c r="K626" s="74"/>
      <c r="L626" s="74"/>
      <c r="M626" s="989"/>
      <c r="N626" s="74"/>
      <c r="O626" s="1860"/>
      <c r="P626" s="73"/>
      <c r="Q626" s="73"/>
      <c r="R626" s="73"/>
      <c r="S626" s="73"/>
      <c r="T626" s="73"/>
      <c r="U626" s="73"/>
      <c r="V626" s="73"/>
      <c r="W626" s="73"/>
      <c r="X626" s="73"/>
      <c r="Y626" s="73"/>
      <c r="Z626" s="73"/>
    </row>
    <row r="627" spans="1:26" ht="15.75" customHeight="1">
      <c r="A627" s="73"/>
      <c r="B627" s="73"/>
      <c r="C627" s="73"/>
      <c r="D627" s="73"/>
      <c r="E627" s="73"/>
      <c r="F627" s="73"/>
      <c r="G627" s="591"/>
      <c r="H627" s="988"/>
      <c r="I627" s="73"/>
      <c r="J627" s="73"/>
      <c r="K627" s="74"/>
      <c r="L627" s="74"/>
      <c r="M627" s="989"/>
      <c r="N627" s="74"/>
      <c r="O627" s="1860"/>
      <c r="P627" s="73"/>
      <c r="Q627" s="73"/>
      <c r="R627" s="73"/>
      <c r="S627" s="73"/>
      <c r="T627" s="73"/>
      <c r="U627" s="73"/>
      <c r="V627" s="73"/>
      <c r="W627" s="73"/>
      <c r="X627" s="73"/>
      <c r="Y627" s="73"/>
      <c r="Z627" s="73"/>
    </row>
    <row r="628" spans="1:26" ht="15.75" customHeight="1">
      <c r="A628" s="73"/>
      <c r="B628" s="73"/>
      <c r="C628" s="73"/>
      <c r="D628" s="73"/>
      <c r="E628" s="73"/>
      <c r="F628" s="73"/>
      <c r="G628" s="591"/>
      <c r="H628" s="988"/>
      <c r="I628" s="73"/>
      <c r="J628" s="73"/>
      <c r="K628" s="74"/>
      <c r="L628" s="74"/>
      <c r="M628" s="989"/>
      <c r="N628" s="74"/>
      <c r="O628" s="1860"/>
      <c r="P628" s="73"/>
      <c r="Q628" s="73"/>
      <c r="R628" s="73"/>
      <c r="S628" s="73"/>
      <c r="T628" s="73"/>
      <c r="U628" s="73"/>
      <c r="V628" s="73"/>
      <c r="W628" s="73"/>
      <c r="X628" s="73"/>
      <c r="Y628" s="73"/>
      <c r="Z628" s="73"/>
    </row>
    <row r="629" spans="1:26" ht="15.75" customHeight="1">
      <c r="A629" s="73"/>
      <c r="B629" s="73"/>
      <c r="C629" s="73"/>
      <c r="D629" s="73"/>
      <c r="E629" s="73"/>
      <c r="F629" s="73"/>
      <c r="G629" s="591"/>
      <c r="H629" s="988"/>
      <c r="I629" s="73"/>
      <c r="J629" s="73"/>
      <c r="K629" s="74"/>
      <c r="L629" s="74"/>
      <c r="M629" s="989"/>
      <c r="N629" s="74"/>
      <c r="O629" s="1860"/>
      <c r="P629" s="73"/>
      <c r="Q629" s="73"/>
      <c r="R629" s="73"/>
      <c r="S629" s="73"/>
      <c r="T629" s="73"/>
      <c r="U629" s="73"/>
      <c r="V629" s="73"/>
      <c r="W629" s="73"/>
      <c r="X629" s="73"/>
      <c r="Y629" s="73"/>
      <c r="Z629" s="73"/>
    </row>
    <row r="630" spans="1:26" ht="15.75" customHeight="1">
      <c r="A630" s="73"/>
      <c r="B630" s="73"/>
      <c r="C630" s="73"/>
      <c r="D630" s="73"/>
      <c r="E630" s="73"/>
      <c r="F630" s="73"/>
      <c r="G630" s="591"/>
      <c r="H630" s="988"/>
      <c r="I630" s="73"/>
      <c r="J630" s="73"/>
      <c r="K630" s="74"/>
      <c r="L630" s="74"/>
      <c r="M630" s="989"/>
      <c r="N630" s="74"/>
      <c r="O630" s="1860"/>
      <c r="P630" s="73"/>
      <c r="Q630" s="73"/>
      <c r="R630" s="73"/>
      <c r="S630" s="73"/>
      <c r="T630" s="73"/>
      <c r="U630" s="73"/>
      <c r="V630" s="73"/>
      <c r="W630" s="73"/>
      <c r="X630" s="73"/>
      <c r="Y630" s="73"/>
      <c r="Z630" s="73"/>
    </row>
    <row r="631" spans="1:26" ht="15.75" customHeight="1">
      <c r="A631" s="73"/>
      <c r="B631" s="73"/>
      <c r="C631" s="73"/>
      <c r="D631" s="73"/>
      <c r="E631" s="73"/>
      <c r="F631" s="73"/>
      <c r="G631" s="591"/>
      <c r="H631" s="988"/>
      <c r="I631" s="73"/>
      <c r="J631" s="73"/>
      <c r="K631" s="74"/>
      <c r="L631" s="74"/>
      <c r="M631" s="989"/>
      <c r="N631" s="74"/>
      <c r="O631" s="1860"/>
      <c r="P631" s="73"/>
      <c r="Q631" s="73"/>
      <c r="R631" s="73"/>
      <c r="S631" s="73"/>
      <c r="T631" s="73"/>
      <c r="U631" s="73"/>
      <c r="V631" s="73"/>
      <c r="W631" s="73"/>
      <c r="X631" s="73"/>
      <c r="Y631" s="73"/>
      <c r="Z631" s="73"/>
    </row>
    <row r="632" spans="1:26" ht="15.75" customHeight="1">
      <c r="A632" s="73"/>
      <c r="B632" s="73"/>
      <c r="C632" s="73"/>
      <c r="D632" s="73"/>
      <c r="E632" s="73"/>
      <c r="F632" s="73"/>
      <c r="G632" s="591"/>
      <c r="H632" s="988"/>
      <c r="I632" s="73"/>
      <c r="J632" s="73"/>
      <c r="K632" s="74"/>
      <c r="L632" s="74"/>
      <c r="M632" s="989"/>
      <c r="N632" s="74"/>
      <c r="O632" s="1860"/>
      <c r="P632" s="73"/>
      <c r="Q632" s="73"/>
      <c r="R632" s="73"/>
      <c r="S632" s="73"/>
      <c r="T632" s="73"/>
      <c r="U632" s="73"/>
      <c r="V632" s="73"/>
      <c r="W632" s="73"/>
      <c r="X632" s="73"/>
      <c r="Y632" s="73"/>
      <c r="Z632" s="73"/>
    </row>
    <row r="633" spans="1:26" ht="15.75" customHeight="1">
      <c r="A633" s="73"/>
      <c r="B633" s="73"/>
      <c r="C633" s="73"/>
      <c r="D633" s="73"/>
      <c r="E633" s="73"/>
      <c r="F633" s="73"/>
      <c r="G633" s="591"/>
      <c r="H633" s="988"/>
      <c r="I633" s="73"/>
      <c r="J633" s="73"/>
      <c r="K633" s="74"/>
      <c r="L633" s="74"/>
      <c r="M633" s="989"/>
      <c r="N633" s="74"/>
      <c r="O633" s="1860"/>
      <c r="P633" s="73"/>
      <c r="Q633" s="73"/>
      <c r="R633" s="73"/>
      <c r="S633" s="73"/>
      <c r="T633" s="73"/>
      <c r="U633" s="73"/>
      <c r="V633" s="73"/>
      <c r="W633" s="73"/>
      <c r="X633" s="73"/>
      <c r="Y633" s="73"/>
      <c r="Z633" s="73"/>
    </row>
    <row r="634" spans="1:26" ht="15.75" customHeight="1">
      <c r="A634" s="73"/>
      <c r="B634" s="73"/>
      <c r="C634" s="73"/>
      <c r="D634" s="73"/>
      <c r="E634" s="73"/>
      <c r="F634" s="73"/>
      <c r="G634" s="591"/>
      <c r="H634" s="988"/>
      <c r="I634" s="73"/>
      <c r="J634" s="73"/>
      <c r="K634" s="74"/>
      <c r="L634" s="74"/>
      <c r="M634" s="989"/>
      <c r="N634" s="74"/>
      <c r="O634" s="1860"/>
      <c r="P634" s="73"/>
      <c r="Q634" s="73"/>
      <c r="R634" s="73"/>
      <c r="S634" s="73"/>
      <c r="T634" s="73"/>
      <c r="U634" s="73"/>
      <c r="V634" s="73"/>
      <c r="W634" s="73"/>
      <c r="X634" s="73"/>
      <c r="Y634" s="73"/>
      <c r="Z634" s="73"/>
    </row>
    <row r="635" spans="1:26" ht="15.75" customHeight="1">
      <c r="A635" s="73"/>
      <c r="B635" s="73"/>
      <c r="C635" s="73"/>
      <c r="D635" s="73"/>
      <c r="E635" s="73"/>
      <c r="F635" s="73"/>
      <c r="G635" s="591"/>
      <c r="H635" s="988"/>
      <c r="I635" s="73"/>
      <c r="J635" s="73"/>
      <c r="K635" s="74"/>
      <c r="L635" s="74"/>
      <c r="M635" s="989"/>
      <c r="N635" s="74"/>
      <c r="O635" s="1860"/>
      <c r="P635" s="73"/>
      <c r="Q635" s="73"/>
      <c r="R635" s="73"/>
      <c r="S635" s="73"/>
      <c r="T635" s="73"/>
      <c r="U635" s="73"/>
      <c r="V635" s="73"/>
      <c r="W635" s="73"/>
      <c r="X635" s="73"/>
      <c r="Y635" s="73"/>
      <c r="Z635" s="73"/>
    </row>
    <row r="636" spans="1:26" ht="15.75" customHeight="1">
      <c r="A636" s="73"/>
      <c r="B636" s="73"/>
      <c r="C636" s="73"/>
      <c r="D636" s="73"/>
      <c r="E636" s="73"/>
      <c r="F636" s="73"/>
      <c r="G636" s="591"/>
      <c r="H636" s="988"/>
      <c r="I636" s="73"/>
      <c r="J636" s="73"/>
      <c r="K636" s="74"/>
      <c r="L636" s="74"/>
      <c r="M636" s="989"/>
      <c r="N636" s="74"/>
      <c r="O636" s="1860"/>
      <c r="P636" s="73"/>
      <c r="Q636" s="73"/>
      <c r="R636" s="73"/>
      <c r="S636" s="73"/>
      <c r="T636" s="73"/>
      <c r="U636" s="73"/>
      <c r="V636" s="73"/>
      <c r="W636" s="73"/>
      <c r="X636" s="73"/>
      <c r="Y636" s="73"/>
      <c r="Z636" s="73"/>
    </row>
    <row r="637" spans="1:26" ht="15.75" customHeight="1">
      <c r="A637" s="73"/>
      <c r="B637" s="73"/>
      <c r="C637" s="73"/>
      <c r="D637" s="73"/>
      <c r="E637" s="73"/>
      <c r="F637" s="73"/>
      <c r="G637" s="591"/>
      <c r="H637" s="988"/>
      <c r="I637" s="73"/>
      <c r="J637" s="73"/>
      <c r="K637" s="74"/>
      <c r="L637" s="74"/>
      <c r="M637" s="989"/>
      <c r="N637" s="74"/>
      <c r="O637" s="1860"/>
      <c r="P637" s="73"/>
      <c r="Q637" s="73"/>
      <c r="R637" s="73"/>
      <c r="S637" s="73"/>
      <c r="T637" s="73"/>
      <c r="U637" s="73"/>
      <c r="V637" s="73"/>
      <c r="W637" s="73"/>
      <c r="X637" s="73"/>
      <c r="Y637" s="73"/>
      <c r="Z637" s="73"/>
    </row>
    <row r="638" spans="1:26" ht="15.75" customHeight="1">
      <c r="A638" s="73"/>
      <c r="B638" s="73"/>
      <c r="C638" s="73"/>
      <c r="D638" s="73"/>
      <c r="E638" s="73"/>
      <c r="F638" s="73"/>
      <c r="G638" s="591"/>
      <c r="H638" s="988"/>
      <c r="I638" s="73"/>
      <c r="J638" s="73"/>
      <c r="K638" s="74"/>
      <c r="L638" s="74"/>
      <c r="M638" s="989"/>
      <c r="N638" s="74"/>
      <c r="O638" s="1860"/>
      <c r="P638" s="73"/>
      <c r="Q638" s="73"/>
      <c r="R638" s="73"/>
      <c r="S638" s="73"/>
      <c r="T638" s="73"/>
      <c r="U638" s="73"/>
      <c r="V638" s="73"/>
      <c r="W638" s="73"/>
      <c r="X638" s="73"/>
      <c r="Y638" s="73"/>
      <c r="Z638" s="73"/>
    </row>
    <row r="639" spans="1:26" ht="15.75" customHeight="1">
      <c r="A639" s="73"/>
      <c r="B639" s="73"/>
      <c r="C639" s="73"/>
      <c r="D639" s="73"/>
      <c r="E639" s="73"/>
      <c r="F639" s="73"/>
      <c r="G639" s="591"/>
      <c r="H639" s="988"/>
      <c r="I639" s="73"/>
      <c r="J639" s="73"/>
      <c r="K639" s="74"/>
      <c r="L639" s="74"/>
      <c r="M639" s="989"/>
      <c r="N639" s="74"/>
      <c r="O639" s="1860"/>
      <c r="P639" s="73"/>
      <c r="Q639" s="73"/>
      <c r="R639" s="73"/>
      <c r="S639" s="73"/>
      <c r="T639" s="73"/>
      <c r="U639" s="73"/>
      <c r="V639" s="73"/>
      <c r="W639" s="73"/>
      <c r="X639" s="73"/>
      <c r="Y639" s="73"/>
      <c r="Z639" s="73"/>
    </row>
    <row r="640" spans="1:26" ht="15.75" customHeight="1">
      <c r="A640" s="73"/>
      <c r="B640" s="73"/>
      <c r="C640" s="73"/>
      <c r="D640" s="73"/>
      <c r="E640" s="73"/>
      <c r="F640" s="73"/>
      <c r="G640" s="591"/>
      <c r="H640" s="988"/>
      <c r="I640" s="73"/>
      <c r="J640" s="73"/>
      <c r="K640" s="74"/>
      <c r="L640" s="74"/>
      <c r="M640" s="989"/>
      <c r="N640" s="74"/>
      <c r="O640" s="1860"/>
      <c r="P640" s="73"/>
      <c r="Q640" s="73"/>
      <c r="R640" s="73"/>
      <c r="S640" s="73"/>
      <c r="T640" s="73"/>
      <c r="U640" s="73"/>
      <c r="V640" s="73"/>
      <c r="W640" s="73"/>
      <c r="X640" s="73"/>
      <c r="Y640" s="73"/>
      <c r="Z640" s="73"/>
    </row>
    <row r="641" spans="1:26" ht="15.75" customHeight="1">
      <c r="A641" s="73"/>
      <c r="B641" s="73"/>
      <c r="C641" s="73"/>
      <c r="D641" s="73"/>
      <c r="E641" s="73"/>
      <c r="F641" s="73"/>
      <c r="G641" s="591"/>
      <c r="H641" s="988"/>
      <c r="I641" s="73"/>
      <c r="J641" s="73"/>
      <c r="K641" s="74"/>
      <c r="L641" s="74"/>
      <c r="M641" s="989"/>
      <c r="N641" s="74"/>
      <c r="O641" s="1860"/>
      <c r="P641" s="73"/>
      <c r="Q641" s="73"/>
      <c r="R641" s="73"/>
      <c r="S641" s="73"/>
      <c r="T641" s="73"/>
      <c r="U641" s="73"/>
      <c r="V641" s="73"/>
      <c r="W641" s="73"/>
      <c r="X641" s="73"/>
      <c r="Y641" s="73"/>
      <c r="Z641" s="73"/>
    </row>
    <row r="642" spans="1:26" ht="15.75" customHeight="1">
      <c r="A642" s="73"/>
      <c r="B642" s="73"/>
      <c r="C642" s="73"/>
      <c r="D642" s="73"/>
      <c r="E642" s="73"/>
      <c r="F642" s="73"/>
      <c r="G642" s="591"/>
      <c r="H642" s="988"/>
      <c r="I642" s="73"/>
      <c r="J642" s="73"/>
      <c r="K642" s="74"/>
      <c r="L642" s="74"/>
      <c r="M642" s="989"/>
      <c r="N642" s="74"/>
      <c r="O642" s="1860"/>
      <c r="P642" s="73"/>
      <c r="Q642" s="73"/>
      <c r="R642" s="73"/>
      <c r="S642" s="73"/>
      <c r="T642" s="73"/>
      <c r="U642" s="73"/>
      <c r="V642" s="73"/>
      <c r="W642" s="73"/>
      <c r="X642" s="73"/>
      <c r="Y642" s="73"/>
      <c r="Z642" s="73"/>
    </row>
    <row r="643" spans="1:26" ht="15.75" customHeight="1">
      <c r="A643" s="73"/>
      <c r="B643" s="73"/>
      <c r="C643" s="73"/>
      <c r="D643" s="73"/>
      <c r="E643" s="73"/>
      <c r="F643" s="73"/>
      <c r="G643" s="591"/>
      <c r="H643" s="988"/>
      <c r="I643" s="73"/>
      <c r="J643" s="73"/>
      <c r="K643" s="74"/>
      <c r="L643" s="74"/>
      <c r="M643" s="989"/>
      <c r="N643" s="74"/>
      <c r="O643" s="1860"/>
      <c r="P643" s="73"/>
      <c r="Q643" s="73"/>
      <c r="R643" s="73"/>
      <c r="S643" s="73"/>
      <c r="T643" s="73"/>
      <c r="U643" s="73"/>
      <c r="V643" s="73"/>
      <c r="W643" s="73"/>
      <c r="X643" s="73"/>
      <c r="Y643" s="73"/>
      <c r="Z643" s="73"/>
    </row>
    <row r="644" spans="1:26" ht="15.75" customHeight="1">
      <c r="A644" s="73"/>
      <c r="B644" s="73"/>
      <c r="C644" s="73"/>
      <c r="D644" s="73"/>
      <c r="E644" s="73"/>
      <c r="F644" s="73"/>
      <c r="G644" s="591"/>
      <c r="H644" s="988"/>
      <c r="I644" s="73"/>
      <c r="J644" s="73"/>
      <c r="K644" s="74"/>
      <c r="L644" s="74"/>
      <c r="M644" s="989"/>
      <c r="N644" s="74"/>
      <c r="O644" s="1860"/>
      <c r="P644" s="73"/>
      <c r="Q644" s="73"/>
      <c r="R644" s="73"/>
      <c r="S644" s="73"/>
      <c r="T644" s="73"/>
      <c r="U644" s="73"/>
      <c r="V644" s="73"/>
      <c r="W644" s="73"/>
      <c r="X644" s="73"/>
      <c r="Y644" s="73"/>
      <c r="Z644" s="73"/>
    </row>
    <row r="645" spans="1:26" ht="15.75" customHeight="1">
      <c r="A645" s="73"/>
      <c r="B645" s="73"/>
      <c r="C645" s="73"/>
      <c r="D645" s="73"/>
      <c r="E645" s="73"/>
      <c r="F645" s="73"/>
      <c r="G645" s="591"/>
      <c r="H645" s="988"/>
      <c r="I645" s="73"/>
      <c r="J645" s="73"/>
      <c r="K645" s="74"/>
      <c r="L645" s="74"/>
      <c r="M645" s="989"/>
      <c r="N645" s="74"/>
      <c r="O645" s="1860"/>
      <c r="P645" s="73"/>
      <c r="Q645" s="73"/>
      <c r="R645" s="73"/>
      <c r="S645" s="73"/>
      <c r="T645" s="73"/>
      <c r="U645" s="73"/>
      <c r="V645" s="73"/>
      <c r="W645" s="73"/>
      <c r="X645" s="73"/>
      <c r="Y645" s="73"/>
      <c r="Z645" s="73"/>
    </row>
    <row r="646" spans="1:26" ht="15.75" customHeight="1">
      <c r="A646" s="73"/>
      <c r="B646" s="73"/>
      <c r="C646" s="73"/>
      <c r="D646" s="73"/>
      <c r="E646" s="73"/>
      <c r="F646" s="73"/>
      <c r="G646" s="591"/>
      <c r="H646" s="988"/>
      <c r="I646" s="73"/>
      <c r="J646" s="73"/>
      <c r="K646" s="74"/>
      <c r="L646" s="74"/>
      <c r="M646" s="989"/>
      <c r="N646" s="74"/>
      <c r="O646" s="1860"/>
      <c r="P646" s="73"/>
      <c r="Q646" s="73"/>
      <c r="R646" s="73"/>
      <c r="S646" s="73"/>
      <c r="T646" s="73"/>
      <c r="U646" s="73"/>
      <c r="V646" s="73"/>
      <c r="W646" s="73"/>
      <c r="X646" s="73"/>
      <c r="Y646" s="73"/>
      <c r="Z646" s="73"/>
    </row>
    <row r="647" spans="1:26" ht="15.75" customHeight="1">
      <c r="A647" s="73"/>
      <c r="B647" s="73"/>
      <c r="C647" s="73"/>
      <c r="D647" s="73"/>
      <c r="E647" s="73"/>
      <c r="F647" s="73"/>
      <c r="G647" s="591"/>
      <c r="H647" s="988"/>
      <c r="I647" s="73"/>
      <c r="J647" s="73"/>
      <c r="K647" s="74"/>
      <c r="L647" s="74"/>
      <c r="M647" s="989"/>
      <c r="N647" s="74"/>
      <c r="O647" s="1860"/>
      <c r="P647" s="73"/>
      <c r="Q647" s="73"/>
      <c r="R647" s="73"/>
      <c r="S647" s="73"/>
      <c r="T647" s="73"/>
      <c r="U647" s="73"/>
      <c r="V647" s="73"/>
      <c r="W647" s="73"/>
      <c r="X647" s="73"/>
      <c r="Y647" s="73"/>
      <c r="Z647" s="73"/>
    </row>
    <row r="648" spans="1:26" ht="15.75" customHeight="1">
      <c r="A648" s="73"/>
      <c r="B648" s="73"/>
      <c r="C648" s="73"/>
      <c r="D648" s="73"/>
      <c r="E648" s="73"/>
      <c r="F648" s="73"/>
      <c r="G648" s="591"/>
      <c r="H648" s="988"/>
      <c r="I648" s="73"/>
      <c r="J648" s="73"/>
      <c r="K648" s="74"/>
      <c r="L648" s="74"/>
      <c r="M648" s="989"/>
      <c r="N648" s="74"/>
      <c r="O648" s="1860"/>
      <c r="P648" s="73"/>
      <c r="Q648" s="73"/>
      <c r="R648" s="73"/>
      <c r="S648" s="73"/>
      <c r="T648" s="73"/>
      <c r="U648" s="73"/>
      <c r="V648" s="73"/>
      <c r="W648" s="73"/>
      <c r="X648" s="73"/>
      <c r="Y648" s="73"/>
      <c r="Z648" s="73"/>
    </row>
    <row r="649" spans="1:26" ht="15.75" customHeight="1">
      <c r="A649" s="73"/>
      <c r="B649" s="73"/>
      <c r="C649" s="73"/>
      <c r="D649" s="73"/>
      <c r="E649" s="73"/>
      <c r="F649" s="73"/>
      <c r="G649" s="591"/>
      <c r="H649" s="988"/>
      <c r="I649" s="73"/>
      <c r="J649" s="73"/>
      <c r="K649" s="74"/>
      <c r="L649" s="74"/>
      <c r="M649" s="989"/>
      <c r="N649" s="74"/>
      <c r="O649" s="1860"/>
      <c r="P649" s="73"/>
      <c r="Q649" s="73"/>
      <c r="R649" s="73"/>
      <c r="S649" s="73"/>
      <c r="T649" s="73"/>
      <c r="U649" s="73"/>
      <c r="V649" s="73"/>
      <c r="W649" s="73"/>
      <c r="X649" s="73"/>
      <c r="Y649" s="73"/>
      <c r="Z649" s="73"/>
    </row>
    <row r="650" spans="1:26" ht="15.75" customHeight="1">
      <c r="A650" s="73"/>
      <c r="B650" s="73"/>
      <c r="C650" s="73"/>
      <c r="D650" s="73"/>
      <c r="E650" s="73"/>
      <c r="F650" s="73"/>
      <c r="G650" s="591"/>
      <c r="H650" s="988"/>
      <c r="I650" s="73"/>
      <c r="J650" s="73"/>
      <c r="K650" s="74"/>
      <c r="L650" s="74"/>
      <c r="M650" s="989"/>
      <c r="N650" s="74"/>
      <c r="O650" s="1860"/>
      <c r="P650" s="73"/>
      <c r="Q650" s="73"/>
      <c r="R650" s="73"/>
      <c r="S650" s="73"/>
      <c r="T650" s="73"/>
      <c r="U650" s="73"/>
      <c r="V650" s="73"/>
      <c r="W650" s="73"/>
      <c r="X650" s="73"/>
      <c r="Y650" s="73"/>
      <c r="Z650" s="73"/>
    </row>
    <row r="651" spans="1:26" ht="15.75" customHeight="1">
      <c r="A651" s="73"/>
      <c r="B651" s="73"/>
      <c r="C651" s="73"/>
      <c r="D651" s="73"/>
      <c r="E651" s="73"/>
      <c r="F651" s="73"/>
      <c r="G651" s="591"/>
      <c r="H651" s="988"/>
      <c r="I651" s="73"/>
      <c r="J651" s="73"/>
      <c r="K651" s="74"/>
      <c r="L651" s="74"/>
      <c r="M651" s="989"/>
      <c r="N651" s="74"/>
      <c r="O651" s="1860"/>
      <c r="P651" s="73"/>
      <c r="Q651" s="73"/>
      <c r="R651" s="73"/>
      <c r="S651" s="73"/>
      <c r="T651" s="73"/>
      <c r="U651" s="73"/>
      <c r="V651" s="73"/>
      <c r="W651" s="73"/>
      <c r="X651" s="73"/>
      <c r="Y651" s="73"/>
      <c r="Z651" s="73"/>
    </row>
    <row r="652" spans="1:26" ht="15.75" customHeight="1">
      <c r="A652" s="73"/>
      <c r="B652" s="73"/>
      <c r="C652" s="73"/>
      <c r="D652" s="73"/>
      <c r="E652" s="73"/>
      <c r="F652" s="73"/>
      <c r="G652" s="591"/>
      <c r="H652" s="988"/>
      <c r="I652" s="73"/>
      <c r="J652" s="73"/>
      <c r="K652" s="74"/>
      <c r="L652" s="74"/>
      <c r="M652" s="989"/>
      <c r="N652" s="74"/>
      <c r="O652" s="1860"/>
      <c r="P652" s="73"/>
      <c r="Q652" s="73"/>
      <c r="R652" s="73"/>
      <c r="S652" s="73"/>
      <c r="T652" s="73"/>
      <c r="U652" s="73"/>
      <c r="V652" s="73"/>
      <c r="W652" s="73"/>
      <c r="X652" s="73"/>
      <c r="Y652" s="73"/>
      <c r="Z652" s="73"/>
    </row>
    <row r="653" spans="1:26" ht="15.75" customHeight="1">
      <c r="A653" s="73"/>
      <c r="B653" s="73"/>
      <c r="C653" s="73"/>
      <c r="D653" s="73"/>
      <c r="E653" s="73"/>
      <c r="F653" s="73"/>
      <c r="G653" s="591"/>
      <c r="H653" s="988"/>
      <c r="I653" s="73"/>
      <c r="J653" s="73"/>
      <c r="K653" s="74"/>
      <c r="L653" s="74"/>
      <c r="M653" s="989"/>
      <c r="N653" s="74"/>
      <c r="O653" s="1860"/>
      <c r="P653" s="73"/>
      <c r="Q653" s="73"/>
      <c r="R653" s="73"/>
      <c r="S653" s="73"/>
      <c r="T653" s="73"/>
      <c r="U653" s="73"/>
      <c r="V653" s="73"/>
      <c r="W653" s="73"/>
      <c r="X653" s="73"/>
      <c r="Y653" s="73"/>
      <c r="Z653" s="73"/>
    </row>
    <row r="654" spans="1:26" ht="15.75" customHeight="1">
      <c r="A654" s="73"/>
      <c r="B654" s="73"/>
      <c r="C654" s="73"/>
      <c r="D654" s="73"/>
      <c r="E654" s="73"/>
      <c r="F654" s="73"/>
      <c r="G654" s="591"/>
      <c r="H654" s="988"/>
      <c r="I654" s="73"/>
      <c r="J654" s="73"/>
      <c r="K654" s="74"/>
      <c r="L654" s="74"/>
      <c r="M654" s="989"/>
      <c r="N654" s="74"/>
      <c r="O654" s="1860"/>
      <c r="P654" s="73"/>
      <c r="Q654" s="73"/>
      <c r="R654" s="73"/>
      <c r="S654" s="73"/>
      <c r="T654" s="73"/>
      <c r="U654" s="73"/>
      <c r="V654" s="73"/>
      <c r="W654" s="73"/>
      <c r="X654" s="73"/>
      <c r="Y654" s="73"/>
      <c r="Z654" s="73"/>
    </row>
    <row r="655" spans="1:26" ht="15.75" customHeight="1">
      <c r="A655" s="73"/>
      <c r="B655" s="73"/>
      <c r="C655" s="73"/>
      <c r="D655" s="73"/>
      <c r="E655" s="73"/>
      <c r="F655" s="73"/>
      <c r="G655" s="591"/>
      <c r="H655" s="988"/>
      <c r="I655" s="73"/>
      <c r="J655" s="73"/>
      <c r="K655" s="74"/>
      <c r="L655" s="74"/>
      <c r="M655" s="989"/>
      <c r="N655" s="74"/>
      <c r="O655" s="1860"/>
      <c r="P655" s="73"/>
      <c r="Q655" s="73"/>
      <c r="R655" s="73"/>
      <c r="S655" s="73"/>
      <c r="T655" s="73"/>
      <c r="U655" s="73"/>
      <c r="V655" s="73"/>
      <c r="W655" s="73"/>
      <c r="X655" s="73"/>
      <c r="Y655" s="73"/>
      <c r="Z655" s="73"/>
    </row>
    <row r="656" spans="1:26" ht="15.75" customHeight="1">
      <c r="A656" s="73"/>
      <c r="B656" s="73"/>
      <c r="C656" s="73"/>
      <c r="D656" s="73"/>
      <c r="E656" s="73"/>
      <c r="F656" s="73"/>
      <c r="G656" s="591"/>
      <c r="H656" s="988"/>
      <c r="I656" s="73"/>
      <c r="J656" s="73"/>
      <c r="K656" s="74"/>
      <c r="L656" s="74"/>
      <c r="M656" s="989"/>
      <c r="N656" s="74"/>
      <c r="O656" s="1860"/>
      <c r="P656" s="73"/>
      <c r="Q656" s="73"/>
      <c r="R656" s="73"/>
      <c r="S656" s="73"/>
      <c r="T656" s="73"/>
      <c r="U656" s="73"/>
      <c r="V656" s="73"/>
      <c r="W656" s="73"/>
      <c r="X656" s="73"/>
      <c r="Y656" s="73"/>
      <c r="Z656" s="73"/>
    </row>
    <row r="657" spans="1:26" ht="15.75" customHeight="1">
      <c r="A657" s="73"/>
      <c r="B657" s="73"/>
      <c r="C657" s="73"/>
      <c r="D657" s="73"/>
      <c r="E657" s="73"/>
      <c r="F657" s="73"/>
      <c r="G657" s="591"/>
      <c r="H657" s="988"/>
      <c r="I657" s="73"/>
      <c r="J657" s="73"/>
      <c r="K657" s="74"/>
      <c r="L657" s="74"/>
      <c r="M657" s="989"/>
      <c r="N657" s="74"/>
      <c r="O657" s="1860"/>
      <c r="P657" s="73"/>
      <c r="Q657" s="73"/>
      <c r="R657" s="73"/>
      <c r="S657" s="73"/>
      <c r="T657" s="73"/>
      <c r="U657" s="73"/>
      <c r="V657" s="73"/>
      <c r="W657" s="73"/>
      <c r="X657" s="73"/>
      <c r="Y657" s="73"/>
      <c r="Z657" s="73"/>
    </row>
    <row r="658" spans="1:26" ht="15.75" customHeight="1">
      <c r="A658" s="73"/>
      <c r="B658" s="73"/>
      <c r="C658" s="73"/>
      <c r="D658" s="73"/>
      <c r="E658" s="73"/>
      <c r="F658" s="73"/>
      <c r="G658" s="591"/>
      <c r="H658" s="988"/>
      <c r="I658" s="73"/>
      <c r="J658" s="73"/>
      <c r="K658" s="74"/>
      <c r="L658" s="74"/>
      <c r="M658" s="989"/>
      <c r="N658" s="74"/>
      <c r="O658" s="1860"/>
      <c r="P658" s="73"/>
      <c r="Q658" s="73"/>
      <c r="R658" s="73"/>
      <c r="S658" s="73"/>
      <c r="T658" s="73"/>
      <c r="U658" s="73"/>
      <c r="V658" s="73"/>
      <c r="W658" s="73"/>
      <c r="X658" s="73"/>
      <c r="Y658" s="73"/>
      <c r="Z658" s="73"/>
    </row>
    <row r="659" spans="1:26" ht="15.75" customHeight="1">
      <c r="A659" s="73"/>
      <c r="B659" s="73"/>
      <c r="C659" s="73"/>
      <c r="D659" s="73"/>
      <c r="E659" s="73"/>
      <c r="F659" s="73"/>
      <c r="G659" s="591"/>
      <c r="H659" s="988"/>
      <c r="I659" s="73"/>
      <c r="J659" s="73"/>
      <c r="K659" s="74"/>
      <c r="L659" s="74"/>
      <c r="M659" s="989"/>
      <c r="N659" s="74"/>
      <c r="O659" s="1860"/>
      <c r="P659" s="73"/>
      <c r="Q659" s="73"/>
      <c r="R659" s="73"/>
      <c r="S659" s="73"/>
      <c r="T659" s="73"/>
      <c r="U659" s="73"/>
      <c r="V659" s="73"/>
      <c r="W659" s="73"/>
      <c r="X659" s="73"/>
      <c r="Y659" s="73"/>
      <c r="Z659" s="73"/>
    </row>
    <row r="660" spans="1:26" ht="15.75" customHeight="1">
      <c r="A660" s="73"/>
      <c r="B660" s="73"/>
      <c r="C660" s="73"/>
      <c r="D660" s="73"/>
      <c r="E660" s="73"/>
      <c r="F660" s="73"/>
      <c r="G660" s="591"/>
      <c r="H660" s="988"/>
      <c r="I660" s="73"/>
      <c r="J660" s="73"/>
      <c r="K660" s="74"/>
      <c r="L660" s="74"/>
      <c r="M660" s="989"/>
      <c r="N660" s="74"/>
      <c r="O660" s="1860"/>
      <c r="P660" s="73"/>
      <c r="Q660" s="73"/>
      <c r="R660" s="73"/>
      <c r="S660" s="73"/>
      <c r="T660" s="73"/>
      <c r="U660" s="73"/>
      <c r="V660" s="73"/>
      <c r="W660" s="73"/>
      <c r="X660" s="73"/>
      <c r="Y660" s="73"/>
      <c r="Z660" s="73"/>
    </row>
    <row r="661" spans="1:26" ht="15.75" customHeight="1">
      <c r="A661" s="73"/>
      <c r="B661" s="73"/>
      <c r="C661" s="73"/>
      <c r="D661" s="73"/>
      <c r="E661" s="73"/>
      <c r="F661" s="73"/>
      <c r="G661" s="591"/>
      <c r="H661" s="988"/>
      <c r="I661" s="73"/>
      <c r="J661" s="73"/>
      <c r="K661" s="74"/>
      <c r="L661" s="74"/>
      <c r="M661" s="989"/>
      <c r="N661" s="74"/>
      <c r="O661" s="1860"/>
      <c r="P661" s="73"/>
      <c r="Q661" s="73"/>
      <c r="R661" s="73"/>
      <c r="S661" s="73"/>
      <c r="T661" s="73"/>
      <c r="U661" s="73"/>
      <c r="V661" s="73"/>
      <c r="W661" s="73"/>
      <c r="X661" s="73"/>
      <c r="Y661" s="73"/>
      <c r="Z661" s="73"/>
    </row>
    <row r="662" spans="1:26" ht="15.75" customHeight="1">
      <c r="A662" s="73"/>
      <c r="B662" s="73"/>
      <c r="C662" s="73"/>
      <c r="D662" s="73"/>
      <c r="E662" s="73"/>
      <c r="F662" s="73"/>
      <c r="G662" s="591"/>
      <c r="H662" s="988"/>
      <c r="I662" s="73"/>
      <c r="J662" s="73"/>
      <c r="K662" s="74"/>
      <c r="L662" s="74"/>
      <c r="M662" s="989"/>
      <c r="N662" s="74"/>
      <c r="O662" s="1860"/>
      <c r="P662" s="73"/>
      <c r="Q662" s="73"/>
      <c r="R662" s="73"/>
      <c r="S662" s="73"/>
      <c r="T662" s="73"/>
      <c r="U662" s="73"/>
      <c r="V662" s="73"/>
      <c r="W662" s="73"/>
      <c r="X662" s="73"/>
      <c r="Y662" s="73"/>
      <c r="Z662" s="73"/>
    </row>
    <row r="663" spans="1:26" ht="15.75" customHeight="1">
      <c r="A663" s="73"/>
      <c r="B663" s="73"/>
      <c r="C663" s="73"/>
      <c r="D663" s="73"/>
      <c r="E663" s="73"/>
      <c r="F663" s="73"/>
      <c r="G663" s="591"/>
      <c r="H663" s="988"/>
      <c r="I663" s="73"/>
      <c r="J663" s="73"/>
      <c r="K663" s="74"/>
      <c r="L663" s="74"/>
      <c r="M663" s="989"/>
      <c r="N663" s="74"/>
      <c r="O663" s="1860"/>
      <c r="P663" s="73"/>
      <c r="Q663" s="73"/>
      <c r="R663" s="73"/>
      <c r="S663" s="73"/>
      <c r="T663" s="73"/>
      <c r="U663" s="73"/>
      <c r="V663" s="73"/>
      <c r="W663" s="73"/>
      <c r="X663" s="73"/>
      <c r="Y663" s="73"/>
      <c r="Z663" s="73"/>
    </row>
    <row r="664" spans="1:26" ht="15.75" customHeight="1">
      <c r="A664" s="73"/>
      <c r="B664" s="73"/>
      <c r="C664" s="73"/>
      <c r="D664" s="73"/>
      <c r="E664" s="73"/>
      <c r="F664" s="73"/>
      <c r="G664" s="591"/>
      <c r="H664" s="988"/>
      <c r="I664" s="73"/>
      <c r="J664" s="73"/>
      <c r="K664" s="74"/>
      <c r="L664" s="74"/>
      <c r="M664" s="989"/>
      <c r="N664" s="74"/>
      <c r="O664" s="1860"/>
      <c r="P664" s="73"/>
      <c r="Q664" s="73"/>
      <c r="R664" s="73"/>
      <c r="S664" s="73"/>
      <c r="T664" s="73"/>
      <c r="U664" s="73"/>
      <c r="V664" s="73"/>
      <c r="W664" s="73"/>
      <c r="X664" s="73"/>
      <c r="Y664" s="73"/>
      <c r="Z664" s="73"/>
    </row>
    <row r="665" spans="1:26" ht="15.75" customHeight="1">
      <c r="A665" s="73"/>
      <c r="B665" s="73"/>
      <c r="C665" s="73"/>
      <c r="D665" s="73"/>
      <c r="E665" s="73"/>
      <c r="F665" s="73"/>
      <c r="G665" s="591"/>
      <c r="H665" s="988"/>
      <c r="I665" s="73"/>
      <c r="J665" s="73"/>
      <c r="K665" s="74"/>
      <c r="L665" s="74"/>
      <c r="M665" s="989"/>
      <c r="N665" s="74"/>
      <c r="O665" s="1860"/>
      <c r="P665" s="73"/>
      <c r="Q665" s="73"/>
      <c r="R665" s="73"/>
      <c r="S665" s="73"/>
      <c r="T665" s="73"/>
      <c r="U665" s="73"/>
      <c r="V665" s="73"/>
      <c r="W665" s="73"/>
      <c r="X665" s="73"/>
      <c r="Y665" s="73"/>
      <c r="Z665" s="73"/>
    </row>
    <row r="666" spans="1:26" ht="15.75" customHeight="1">
      <c r="A666" s="73"/>
      <c r="B666" s="73"/>
      <c r="C666" s="73"/>
      <c r="D666" s="73"/>
      <c r="E666" s="73"/>
      <c r="F666" s="73"/>
      <c r="G666" s="591"/>
      <c r="H666" s="988"/>
      <c r="I666" s="73"/>
      <c r="J666" s="73"/>
      <c r="K666" s="74"/>
      <c r="L666" s="74"/>
      <c r="M666" s="989"/>
      <c r="N666" s="74"/>
      <c r="O666" s="1860"/>
      <c r="P666" s="73"/>
      <c r="Q666" s="73"/>
      <c r="R666" s="73"/>
      <c r="S666" s="73"/>
      <c r="T666" s="73"/>
      <c r="U666" s="73"/>
      <c r="V666" s="73"/>
      <c r="W666" s="73"/>
      <c r="X666" s="73"/>
      <c r="Y666" s="73"/>
      <c r="Z666" s="73"/>
    </row>
    <row r="667" spans="1:26" ht="15.75" customHeight="1">
      <c r="A667" s="73"/>
      <c r="B667" s="73"/>
      <c r="C667" s="73"/>
      <c r="D667" s="73"/>
      <c r="E667" s="73"/>
      <c r="F667" s="73"/>
      <c r="G667" s="591"/>
      <c r="H667" s="988"/>
      <c r="I667" s="73"/>
      <c r="J667" s="73"/>
      <c r="K667" s="74"/>
      <c r="L667" s="74"/>
      <c r="M667" s="989"/>
      <c r="N667" s="74"/>
      <c r="O667" s="1860"/>
      <c r="P667" s="73"/>
      <c r="Q667" s="73"/>
      <c r="R667" s="73"/>
      <c r="S667" s="73"/>
      <c r="T667" s="73"/>
      <c r="U667" s="73"/>
      <c r="V667" s="73"/>
      <c r="W667" s="73"/>
      <c r="X667" s="73"/>
      <c r="Y667" s="73"/>
      <c r="Z667" s="73"/>
    </row>
    <row r="668" spans="1:26" ht="15.75" customHeight="1">
      <c r="A668" s="73"/>
      <c r="B668" s="73"/>
      <c r="C668" s="73"/>
      <c r="D668" s="73"/>
      <c r="E668" s="73"/>
      <c r="F668" s="73"/>
      <c r="G668" s="591"/>
      <c r="H668" s="988"/>
      <c r="I668" s="73"/>
      <c r="J668" s="73"/>
      <c r="K668" s="74"/>
      <c r="L668" s="74"/>
      <c r="M668" s="989"/>
      <c r="N668" s="74"/>
      <c r="O668" s="1860"/>
      <c r="P668" s="73"/>
      <c r="Q668" s="73"/>
      <c r="R668" s="73"/>
      <c r="S668" s="73"/>
      <c r="T668" s="73"/>
      <c r="U668" s="73"/>
      <c r="V668" s="73"/>
      <c r="W668" s="73"/>
      <c r="X668" s="73"/>
      <c r="Y668" s="73"/>
      <c r="Z668" s="73"/>
    </row>
    <row r="669" spans="1:26" ht="15.75" customHeight="1">
      <c r="A669" s="73"/>
      <c r="B669" s="73"/>
      <c r="C669" s="73"/>
      <c r="D669" s="73"/>
      <c r="E669" s="73"/>
      <c r="F669" s="73"/>
      <c r="G669" s="591"/>
      <c r="H669" s="988"/>
      <c r="I669" s="73"/>
      <c r="J669" s="73"/>
      <c r="K669" s="74"/>
      <c r="L669" s="74"/>
      <c r="M669" s="989"/>
      <c r="N669" s="74"/>
      <c r="O669" s="1860"/>
      <c r="P669" s="73"/>
      <c r="Q669" s="73"/>
      <c r="R669" s="73"/>
      <c r="S669" s="73"/>
      <c r="T669" s="73"/>
      <c r="U669" s="73"/>
      <c r="V669" s="73"/>
      <c r="W669" s="73"/>
      <c r="X669" s="73"/>
      <c r="Y669" s="73"/>
      <c r="Z669" s="73"/>
    </row>
    <row r="670" spans="1:26" ht="15.75" customHeight="1">
      <c r="A670" s="73"/>
      <c r="B670" s="73"/>
      <c r="C670" s="73"/>
      <c r="D670" s="73"/>
      <c r="E670" s="73"/>
      <c r="F670" s="73"/>
      <c r="G670" s="591"/>
      <c r="H670" s="988"/>
      <c r="I670" s="73"/>
      <c r="J670" s="73"/>
      <c r="K670" s="74"/>
      <c r="L670" s="74"/>
      <c r="M670" s="989"/>
      <c r="N670" s="74"/>
      <c r="O670" s="1860"/>
      <c r="P670" s="73"/>
      <c r="Q670" s="73"/>
      <c r="R670" s="73"/>
      <c r="S670" s="73"/>
      <c r="T670" s="73"/>
      <c r="U670" s="73"/>
      <c r="V670" s="73"/>
      <c r="W670" s="73"/>
      <c r="X670" s="73"/>
      <c r="Y670" s="73"/>
      <c r="Z670" s="73"/>
    </row>
    <row r="671" spans="1:26" ht="15.75" customHeight="1">
      <c r="A671" s="73"/>
      <c r="B671" s="73"/>
      <c r="C671" s="73"/>
      <c r="D671" s="73"/>
      <c r="E671" s="73"/>
      <c r="F671" s="73"/>
      <c r="G671" s="591"/>
      <c r="H671" s="988"/>
      <c r="I671" s="73"/>
      <c r="J671" s="73"/>
      <c r="K671" s="74"/>
      <c r="L671" s="74"/>
      <c r="M671" s="989"/>
      <c r="N671" s="74"/>
      <c r="O671" s="1860"/>
      <c r="P671" s="73"/>
      <c r="Q671" s="73"/>
      <c r="R671" s="73"/>
      <c r="S671" s="73"/>
      <c r="T671" s="73"/>
      <c r="U671" s="73"/>
      <c r="V671" s="73"/>
      <c r="W671" s="73"/>
      <c r="X671" s="73"/>
      <c r="Y671" s="73"/>
      <c r="Z671" s="73"/>
    </row>
    <row r="672" spans="1:26" ht="15.75" customHeight="1">
      <c r="A672" s="73"/>
      <c r="B672" s="73"/>
      <c r="C672" s="73"/>
      <c r="D672" s="73"/>
      <c r="E672" s="73"/>
      <c r="F672" s="73"/>
      <c r="G672" s="591"/>
      <c r="H672" s="988"/>
      <c r="I672" s="73"/>
      <c r="J672" s="73"/>
      <c r="K672" s="74"/>
      <c r="L672" s="74"/>
      <c r="M672" s="989"/>
      <c r="N672" s="74"/>
      <c r="O672" s="1860"/>
      <c r="P672" s="73"/>
      <c r="Q672" s="73"/>
      <c r="R672" s="73"/>
      <c r="S672" s="73"/>
      <c r="T672" s="73"/>
      <c r="U672" s="73"/>
      <c r="V672" s="73"/>
      <c r="W672" s="73"/>
      <c r="X672" s="73"/>
      <c r="Y672" s="73"/>
      <c r="Z672" s="73"/>
    </row>
    <row r="673" spans="1:26" ht="15.75" customHeight="1">
      <c r="A673" s="73"/>
      <c r="B673" s="73"/>
      <c r="C673" s="73"/>
      <c r="D673" s="73"/>
      <c r="E673" s="73"/>
      <c r="F673" s="73"/>
      <c r="G673" s="591"/>
      <c r="H673" s="988"/>
      <c r="I673" s="73"/>
      <c r="J673" s="73"/>
      <c r="K673" s="74"/>
      <c r="L673" s="74"/>
      <c r="M673" s="989"/>
      <c r="N673" s="74"/>
      <c r="O673" s="1860"/>
      <c r="P673" s="73"/>
      <c r="Q673" s="73"/>
      <c r="R673" s="73"/>
      <c r="S673" s="73"/>
      <c r="T673" s="73"/>
      <c r="U673" s="73"/>
      <c r="V673" s="73"/>
      <c r="W673" s="73"/>
      <c r="X673" s="73"/>
      <c r="Y673" s="73"/>
      <c r="Z673" s="73"/>
    </row>
    <row r="674" spans="1:26" ht="15.75" customHeight="1">
      <c r="A674" s="73"/>
      <c r="B674" s="73"/>
      <c r="C674" s="73"/>
      <c r="D674" s="73"/>
      <c r="E674" s="73"/>
      <c r="F674" s="73"/>
      <c r="G674" s="591"/>
      <c r="H674" s="988"/>
      <c r="I674" s="73"/>
      <c r="J674" s="73"/>
      <c r="K674" s="74"/>
      <c r="L674" s="74"/>
      <c r="M674" s="989"/>
      <c r="N674" s="74"/>
      <c r="O674" s="1860"/>
      <c r="P674" s="73"/>
      <c r="Q674" s="73"/>
      <c r="R674" s="73"/>
      <c r="S674" s="73"/>
      <c r="T674" s="73"/>
      <c r="U674" s="73"/>
      <c r="V674" s="73"/>
      <c r="W674" s="73"/>
      <c r="X674" s="73"/>
      <c r="Y674" s="73"/>
      <c r="Z674" s="73"/>
    </row>
    <row r="675" spans="1:26" ht="15.75" customHeight="1">
      <c r="A675" s="73"/>
      <c r="B675" s="73"/>
      <c r="C675" s="73"/>
      <c r="D675" s="73"/>
      <c r="E675" s="73"/>
      <c r="F675" s="73"/>
      <c r="G675" s="591"/>
      <c r="H675" s="988"/>
      <c r="I675" s="73"/>
      <c r="J675" s="73"/>
      <c r="K675" s="74"/>
      <c r="L675" s="74"/>
      <c r="M675" s="989"/>
      <c r="N675" s="74"/>
      <c r="O675" s="1860"/>
      <c r="P675" s="73"/>
      <c r="Q675" s="73"/>
      <c r="R675" s="73"/>
      <c r="S675" s="73"/>
      <c r="T675" s="73"/>
      <c r="U675" s="73"/>
      <c r="V675" s="73"/>
      <c r="W675" s="73"/>
      <c r="X675" s="73"/>
      <c r="Y675" s="73"/>
      <c r="Z675" s="73"/>
    </row>
    <row r="676" spans="1:26" ht="15.75" customHeight="1">
      <c r="A676" s="73"/>
      <c r="B676" s="73"/>
      <c r="C676" s="73"/>
      <c r="D676" s="73"/>
      <c r="E676" s="73"/>
      <c r="F676" s="73"/>
      <c r="G676" s="591"/>
      <c r="H676" s="988"/>
      <c r="I676" s="73"/>
      <c r="J676" s="73"/>
      <c r="K676" s="74"/>
      <c r="L676" s="74"/>
      <c r="M676" s="989"/>
      <c r="N676" s="74"/>
      <c r="O676" s="1860"/>
      <c r="P676" s="73"/>
      <c r="Q676" s="73"/>
      <c r="R676" s="73"/>
      <c r="S676" s="73"/>
      <c r="T676" s="73"/>
      <c r="U676" s="73"/>
      <c r="V676" s="73"/>
      <c r="W676" s="73"/>
      <c r="X676" s="73"/>
      <c r="Y676" s="73"/>
      <c r="Z676" s="73"/>
    </row>
    <row r="677" spans="1:26" ht="15.75" customHeight="1">
      <c r="A677" s="73"/>
      <c r="B677" s="73"/>
      <c r="C677" s="73"/>
      <c r="D677" s="73"/>
      <c r="E677" s="73"/>
      <c r="F677" s="73"/>
      <c r="G677" s="591"/>
      <c r="H677" s="988"/>
      <c r="I677" s="73"/>
      <c r="J677" s="73"/>
      <c r="K677" s="74"/>
      <c r="L677" s="74"/>
      <c r="M677" s="989"/>
      <c r="N677" s="74"/>
      <c r="O677" s="1860"/>
      <c r="P677" s="73"/>
      <c r="Q677" s="73"/>
      <c r="R677" s="73"/>
      <c r="S677" s="73"/>
      <c r="T677" s="73"/>
      <c r="U677" s="73"/>
      <c r="V677" s="73"/>
      <c r="W677" s="73"/>
      <c r="X677" s="73"/>
      <c r="Y677" s="73"/>
      <c r="Z677" s="73"/>
    </row>
    <row r="678" spans="1:26" ht="15.75" customHeight="1">
      <c r="A678" s="73"/>
      <c r="B678" s="73"/>
      <c r="C678" s="73"/>
      <c r="D678" s="73"/>
      <c r="E678" s="73"/>
      <c r="F678" s="73"/>
      <c r="G678" s="591"/>
      <c r="H678" s="988"/>
      <c r="I678" s="73"/>
      <c r="J678" s="73"/>
      <c r="K678" s="74"/>
      <c r="L678" s="74"/>
      <c r="M678" s="989"/>
      <c r="N678" s="74"/>
      <c r="O678" s="1860"/>
      <c r="P678" s="73"/>
      <c r="Q678" s="73"/>
      <c r="R678" s="73"/>
      <c r="S678" s="73"/>
      <c r="T678" s="73"/>
      <c r="U678" s="73"/>
      <c r="V678" s="73"/>
      <c r="W678" s="73"/>
      <c r="X678" s="73"/>
      <c r="Y678" s="73"/>
      <c r="Z678" s="73"/>
    </row>
    <row r="679" spans="1:26" ht="15.75" customHeight="1">
      <c r="A679" s="73"/>
      <c r="B679" s="73"/>
      <c r="C679" s="73"/>
      <c r="D679" s="73"/>
      <c r="E679" s="73"/>
      <c r="F679" s="73"/>
      <c r="G679" s="591"/>
      <c r="H679" s="988"/>
      <c r="I679" s="73"/>
      <c r="J679" s="73"/>
      <c r="K679" s="74"/>
      <c r="L679" s="74"/>
      <c r="M679" s="989"/>
      <c r="N679" s="74"/>
      <c r="O679" s="1860"/>
      <c r="P679" s="73"/>
      <c r="Q679" s="73"/>
      <c r="R679" s="73"/>
      <c r="S679" s="73"/>
      <c r="T679" s="73"/>
      <c r="U679" s="73"/>
      <c r="V679" s="73"/>
      <c r="W679" s="73"/>
      <c r="X679" s="73"/>
      <c r="Y679" s="73"/>
      <c r="Z679" s="73"/>
    </row>
    <row r="680" spans="1:26" ht="15.75" customHeight="1">
      <c r="A680" s="73"/>
      <c r="B680" s="73"/>
      <c r="C680" s="73"/>
      <c r="D680" s="73"/>
      <c r="E680" s="73"/>
      <c r="F680" s="73"/>
      <c r="G680" s="591"/>
      <c r="H680" s="988"/>
      <c r="I680" s="73"/>
      <c r="J680" s="73"/>
      <c r="K680" s="74"/>
      <c r="L680" s="74"/>
      <c r="M680" s="989"/>
      <c r="N680" s="74"/>
      <c r="O680" s="1860"/>
      <c r="P680" s="73"/>
      <c r="Q680" s="73"/>
      <c r="R680" s="73"/>
      <c r="S680" s="73"/>
      <c r="T680" s="73"/>
      <c r="U680" s="73"/>
      <c r="V680" s="73"/>
      <c r="W680" s="73"/>
      <c r="X680" s="73"/>
      <c r="Y680" s="73"/>
      <c r="Z680" s="73"/>
    </row>
    <row r="681" spans="1:26" ht="15.75" customHeight="1">
      <c r="A681" s="73"/>
      <c r="B681" s="73"/>
      <c r="C681" s="73"/>
      <c r="D681" s="73"/>
      <c r="E681" s="73"/>
      <c r="F681" s="73"/>
      <c r="G681" s="591"/>
      <c r="H681" s="988"/>
      <c r="I681" s="73"/>
      <c r="J681" s="73"/>
      <c r="K681" s="74"/>
      <c r="L681" s="74"/>
      <c r="M681" s="989"/>
      <c r="N681" s="74"/>
      <c r="O681" s="1860"/>
      <c r="P681" s="73"/>
      <c r="Q681" s="73"/>
      <c r="R681" s="73"/>
      <c r="S681" s="73"/>
      <c r="T681" s="73"/>
      <c r="U681" s="73"/>
      <c r="V681" s="73"/>
      <c r="W681" s="73"/>
      <c r="X681" s="73"/>
      <c r="Y681" s="73"/>
      <c r="Z681" s="73"/>
    </row>
    <row r="682" spans="1:26" ht="15.75" customHeight="1">
      <c r="A682" s="73"/>
      <c r="B682" s="73"/>
      <c r="C682" s="73"/>
      <c r="D682" s="73"/>
      <c r="E682" s="73"/>
      <c r="F682" s="73"/>
      <c r="G682" s="591"/>
      <c r="H682" s="988"/>
      <c r="I682" s="73"/>
      <c r="J682" s="73"/>
      <c r="K682" s="74"/>
      <c r="L682" s="74"/>
      <c r="M682" s="989"/>
      <c r="N682" s="74"/>
      <c r="O682" s="1860"/>
      <c r="P682" s="73"/>
      <c r="Q682" s="73"/>
      <c r="R682" s="73"/>
      <c r="S682" s="73"/>
      <c r="T682" s="73"/>
      <c r="U682" s="73"/>
      <c r="V682" s="73"/>
      <c r="W682" s="73"/>
      <c r="X682" s="73"/>
      <c r="Y682" s="73"/>
      <c r="Z682" s="73"/>
    </row>
    <row r="683" spans="1:26" ht="15.75" customHeight="1">
      <c r="A683" s="73"/>
      <c r="B683" s="73"/>
      <c r="C683" s="73"/>
      <c r="D683" s="73"/>
      <c r="E683" s="73"/>
      <c r="F683" s="73"/>
      <c r="G683" s="591"/>
      <c r="H683" s="988"/>
      <c r="I683" s="73"/>
      <c r="J683" s="73"/>
      <c r="K683" s="74"/>
      <c r="L683" s="74"/>
      <c r="M683" s="989"/>
      <c r="N683" s="74"/>
      <c r="O683" s="1860"/>
      <c r="P683" s="73"/>
      <c r="Q683" s="73"/>
      <c r="R683" s="73"/>
      <c r="S683" s="73"/>
      <c r="T683" s="73"/>
      <c r="U683" s="73"/>
      <c r="V683" s="73"/>
      <c r="W683" s="73"/>
      <c r="X683" s="73"/>
      <c r="Y683" s="73"/>
      <c r="Z683" s="73"/>
    </row>
    <row r="684" spans="1:26" ht="15.75" customHeight="1">
      <c r="A684" s="73"/>
      <c r="B684" s="73"/>
      <c r="C684" s="73"/>
      <c r="D684" s="73"/>
      <c r="E684" s="73"/>
      <c r="F684" s="73"/>
      <c r="G684" s="591"/>
      <c r="H684" s="988"/>
      <c r="I684" s="73"/>
      <c r="J684" s="73"/>
      <c r="K684" s="74"/>
      <c r="L684" s="74"/>
      <c r="M684" s="989"/>
      <c r="N684" s="74"/>
      <c r="O684" s="1860"/>
      <c r="P684" s="73"/>
      <c r="Q684" s="73"/>
      <c r="R684" s="73"/>
      <c r="S684" s="73"/>
      <c r="T684" s="73"/>
      <c r="U684" s="73"/>
      <c r="V684" s="73"/>
      <c r="W684" s="73"/>
      <c r="X684" s="73"/>
      <c r="Y684" s="73"/>
      <c r="Z684" s="73"/>
    </row>
    <row r="685" spans="1:26" ht="15.75" customHeight="1">
      <c r="A685" s="73"/>
      <c r="B685" s="73"/>
      <c r="C685" s="73"/>
      <c r="D685" s="73"/>
      <c r="E685" s="73"/>
      <c r="F685" s="73"/>
      <c r="G685" s="591"/>
      <c r="H685" s="988"/>
      <c r="I685" s="73"/>
      <c r="J685" s="73"/>
      <c r="K685" s="74"/>
      <c r="L685" s="74"/>
      <c r="M685" s="989"/>
      <c r="N685" s="74"/>
      <c r="O685" s="1860"/>
      <c r="P685" s="73"/>
      <c r="Q685" s="73"/>
      <c r="R685" s="73"/>
      <c r="S685" s="73"/>
      <c r="T685" s="73"/>
      <c r="U685" s="73"/>
      <c r="V685" s="73"/>
      <c r="W685" s="73"/>
      <c r="X685" s="73"/>
      <c r="Y685" s="73"/>
      <c r="Z685" s="73"/>
    </row>
    <row r="686" spans="1:26" ht="15.75" customHeight="1">
      <c r="A686" s="73"/>
      <c r="B686" s="73"/>
      <c r="C686" s="73"/>
      <c r="D686" s="73"/>
      <c r="E686" s="73"/>
      <c r="F686" s="73"/>
      <c r="G686" s="591"/>
      <c r="H686" s="988"/>
      <c r="I686" s="73"/>
      <c r="J686" s="73"/>
      <c r="K686" s="74"/>
      <c r="L686" s="74"/>
      <c r="M686" s="989"/>
      <c r="N686" s="74"/>
      <c r="O686" s="1860"/>
      <c r="P686" s="73"/>
      <c r="Q686" s="73"/>
      <c r="R686" s="73"/>
      <c r="S686" s="73"/>
      <c r="T686" s="73"/>
      <c r="U686" s="73"/>
      <c r="V686" s="73"/>
      <c r="W686" s="73"/>
      <c r="X686" s="73"/>
      <c r="Y686" s="73"/>
      <c r="Z686" s="73"/>
    </row>
    <row r="687" spans="1:26" ht="15.75" customHeight="1">
      <c r="A687" s="73"/>
      <c r="B687" s="73"/>
      <c r="C687" s="73"/>
      <c r="D687" s="73"/>
      <c r="E687" s="73"/>
      <c r="F687" s="73"/>
      <c r="G687" s="591"/>
      <c r="H687" s="988"/>
      <c r="I687" s="73"/>
      <c r="J687" s="73"/>
      <c r="K687" s="74"/>
      <c r="L687" s="74"/>
      <c r="M687" s="989"/>
      <c r="N687" s="74"/>
      <c r="O687" s="1860"/>
      <c r="P687" s="73"/>
      <c r="Q687" s="73"/>
      <c r="R687" s="73"/>
      <c r="S687" s="73"/>
      <c r="T687" s="73"/>
      <c r="U687" s="73"/>
      <c r="V687" s="73"/>
      <c r="W687" s="73"/>
      <c r="X687" s="73"/>
      <c r="Y687" s="73"/>
      <c r="Z687" s="73"/>
    </row>
    <row r="688" spans="1:26" ht="15.75" customHeight="1">
      <c r="A688" s="73"/>
      <c r="B688" s="73"/>
      <c r="C688" s="73"/>
      <c r="D688" s="73"/>
      <c r="E688" s="73"/>
      <c r="F688" s="73"/>
      <c r="G688" s="591"/>
      <c r="H688" s="988"/>
      <c r="I688" s="73"/>
      <c r="J688" s="73"/>
      <c r="K688" s="74"/>
      <c r="L688" s="74"/>
      <c r="M688" s="989"/>
      <c r="N688" s="74"/>
      <c r="O688" s="1860"/>
      <c r="P688" s="73"/>
      <c r="Q688" s="73"/>
      <c r="R688" s="73"/>
      <c r="S688" s="73"/>
      <c r="T688" s="73"/>
      <c r="U688" s="73"/>
      <c r="V688" s="73"/>
      <c r="W688" s="73"/>
      <c r="X688" s="73"/>
      <c r="Y688" s="73"/>
      <c r="Z688" s="73"/>
    </row>
    <row r="689" spans="1:26" ht="15.75" customHeight="1">
      <c r="A689" s="73"/>
      <c r="B689" s="73"/>
      <c r="C689" s="73"/>
      <c r="D689" s="73"/>
      <c r="E689" s="73"/>
      <c r="F689" s="73"/>
      <c r="G689" s="591"/>
      <c r="H689" s="988"/>
      <c r="I689" s="73"/>
      <c r="J689" s="73"/>
      <c r="K689" s="74"/>
      <c r="L689" s="74"/>
      <c r="M689" s="989"/>
      <c r="N689" s="74"/>
      <c r="O689" s="1860"/>
      <c r="P689" s="73"/>
      <c r="Q689" s="73"/>
      <c r="R689" s="73"/>
      <c r="S689" s="73"/>
      <c r="T689" s="73"/>
      <c r="U689" s="73"/>
      <c r="V689" s="73"/>
      <c r="W689" s="73"/>
      <c r="X689" s="73"/>
      <c r="Y689" s="73"/>
      <c r="Z689" s="73"/>
    </row>
    <row r="690" spans="1:26" ht="15.75" customHeight="1">
      <c r="A690" s="73"/>
      <c r="B690" s="73"/>
      <c r="C690" s="73"/>
      <c r="D690" s="73"/>
      <c r="E690" s="73"/>
      <c r="F690" s="73"/>
      <c r="G690" s="591"/>
      <c r="H690" s="988"/>
      <c r="I690" s="73"/>
      <c r="J690" s="73"/>
      <c r="K690" s="74"/>
      <c r="L690" s="74"/>
      <c r="M690" s="989"/>
      <c r="N690" s="74"/>
      <c r="O690" s="1860"/>
      <c r="P690" s="73"/>
      <c r="Q690" s="73"/>
      <c r="R690" s="73"/>
      <c r="S690" s="73"/>
      <c r="T690" s="73"/>
      <c r="U690" s="73"/>
      <c r="V690" s="73"/>
      <c r="W690" s="73"/>
      <c r="X690" s="73"/>
      <c r="Y690" s="73"/>
      <c r="Z690" s="73"/>
    </row>
    <row r="691" spans="1:26" ht="15.75" customHeight="1">
      <c r="A691" s="73"/>
      <c r="B691" s="73"/>
      <c r="C691" s="73"/>
      <c r="D691" s="73"/>
      <c r="E691" s="73"/>
      <c r="F691" s="73"/>
      <c r="G691" s="591"/>
      <c r="H691" s="988"/>
      <c r="I691" s="73"/>
      <c r="J691" s="73"/>
      <c r="K691" s="74"/>
      <c r="L691" s="74"/>
      <c r="M691" s="989"/>
      <c r="N691" s="74"/>
      <c r="O691" s="1860"/>
      <c r="P691" s="73"/>
      <c r="Q691" s="73"/>
      <c r="R691" s="73"/>
      <c r="S691" s="73"/>
      <c r="T691" s="73"/>
      <c r="U691" s="73"/>
      <c r="V691" s="73"/>
      <c r="W691" s="73"/>
      <c r="X691" s="73"/>
      <c r="Y691" s="73"/>
      <c r="Z691" s="73"/>
    </row>
    <row r="692" spans="1:26" ht="15.75" customHeight="1">
      <c r="A692" s="73"/>
      <c r="B692" s="73"/>
      <c r="C692" s="73"/>
      <c r="D692" s="73"/>
      <c r="E692" s="73"/>
      <c r="F692" s="73"/>
      <c r="G692" s="591"/>
      <c r="H692" s="988"/>
      <c r="I692" s="73"/>
      <c r="J692" s="73"/>
      <c r="K692" s="74"/>
      <c r="L692" s="74"/>
      <c r="M692" s="989"/>
      <c r="N692" s="74"/>
      <c r="O692" s="1860"/>
      <c r="P692" s="73"/>
      <c r="Q692" s="73"/>
      <c r="R692" s="73"/>
      <c r="S692" s="73"/>
      <c r="T692" s="73"/>
      <c r="U692" s="73"/>
      <c r="V692" s="73"/>
      <c r="W692" s="73"/>
      <c r="X692" s="73"/>
      <c r="Y692" s="73"/>
      <c r="Z692" s="73"/>
    </row>
    <row r="693" spans="1:26" ht="15.75" customHeight="1">
      <c r="A693" s="73"/>
      <c r="B693" s="73"/>
      <c r="C693" s="73"/>
      <c r="D693" s="73"/>
      <c r="E693" s="73"/>
      <c r="F693" s="73"/>
      <c r="G693" s="591"/>
      <c r="H693" s="988"/>
      <c r="I693" s="73"/>
      <c r="J693" s="73"/>
      <c r="K693" s="74"/>
      <c r="L693" s="74"/>
      <c r="M693" s="989"/>
      <c r="N693" s="74"/>
      <c r="O693" s="1860"/>
      <c r="P693" s="73"/>
      <c r="Q693" s="73"/>
      <c r="R693" s="73"/>
      <c r="S693" s="73"/>
      <c r="T693" s="73"/>
      <c r="U693" s="73"/>
      <c r="V693" s="73"/>
      <c r="W693" s="73"/>
      <c r="X693" s="73"/>
      <c r="Y693" s="73"/>
      <c r="Z693" s="73"/>
    </row>
    <row r="694" spans="1:26" ht="15.75" customHeight="1">
      <c r="A694" s="73"/>
      <c r="B694" s="73"/>
      <c r="C694" s="73"/>
      <c r="D694" s="73"/>
      <c r="E694" s="73"/>
      <c r="F694" s="73"/>
      <c r="G694" s="591"/>
      <c r="H694" s="988"/>
      <c r="I694" s="73"/>
      <c r="J694" s="73"/>
      <c r="K694" s="74"/>
      <c r="L694" s="74"/>
      <c r="M694" s="989"/>
      <c r="N694" s="74"/>
      <c r="O694" s="1860"/>
      <c r="P694" s="73"/>
      <c r="Q694" s="73"/>
      <c r="R694" s="73"/>
      <c r="S694" s="73"/>
      <c r="T694" s="73"/>
      <c r="U694" s="73"/>
      <c r="V694" s="73"/>
      <c r="W694" s="73"/>
      <c r="X694" s="73"/>
      <c r="Y694" s="73"/>
      <c r="Z694" s="73"/>
    </row>
    <row r="695" spans="1:26" ht="15.75" customHeight="1">
      <c r="A695" s="73"/>
      <c r="B695" s="73"/>
      <c r="C695" s="73"/>
      <c r="D695" s="73"/>
      <c r="E695" s="73"/>
      <c r="F695" s="73"/>
      <c r="G695" s="591"/>
      <c r="H695" s="988"/>
      <c r="I695" s="73"/>
      <c r="J695" s="73"/>
      <c r="K695" s="74"/>
      <c r="L695" s="74"/>
      <c r="M695" s="989"/>
      <c r="N695" s="74"/>
      <c r="O695" s="1860"/>
      <c r="P695" s="73"/>
      <c r="Q695" s="73"/>
      <c r="R695" s="73"/>
      <c r="S695" s="73"/>
      <c r="T695" s="73"/>
      <c r="U695" s="73"/>
      <c r="V695" s="73"/>
      <c r="W695" s="73"/>
      <c r="X695" s="73"/>
      <c r="Y695" s="73"/>
      <c r="Z695" s="73"/>
    </row>
    <row r="696" spans="1:26" ht="15.75" customHeight="1">
      <c r="A696" s="73"/>
      <c r="B696" s="73"/>
      <c r="C696" s="73"/>
      <c r="D696" s="73"/>
      <c r="E696" s="73"/>
      <c r="F696" s="73"/>
      <c r="G696" s="591"/>
      <c r="H696" s="988"/>
      <c r="I696" s="73"/>
      <c r="J696" s="73"/>
      <c r="K696" s="74"/>
      <c r="L696" s="74"/>
      <c r="M696" s="989"/>
      <c r="N696" s="74"/>
      <c r="O696" s="1860"/>
      <c r="P696" s="73"/>
      <c r="Q696" s="73"/>
      <c r="R696" s="73"/>
      <c r="S696" s="73"/>
      <c r="T696" s="73"/>
      <c r="U696" s="73"/>
      <c r="V696" s="73"/>
      <c r="W696" s="73"/>
      <c r="X696" s="73"/>
      <c r="Y696" s="73"/>
      <c r="Z696" s="73"/>
    </row>
    <row r="697" spans="1:26" ht="15.75" customHeight="1">
      <c r="A697" s="73"/>
      <c r="B697" s="73"/>
      <c r="C697" s="73"/>
      <c r="D697" s="73"/>
      <c r="E697" s="73"/>
      <c r="F697" s="73"/>
      <c r="G697" s="591"/>
      <c r="H697" s="988"/>
      <c r="I697" s="73"/>
      <c r="J697" s="73"/>
      <c r="K697" s="74"/>
      <c r="L697" s="74"/>
      <c r="M697" s="989"/>
      <c r="N697" s="74"/>
      <c r="O697" s="1860"/>
      <c r="P697" s="73"/>
      <c r="Q697" s="73"/>
      <c r="R697" s="73"/>
      <c r="S697" s="73"/>
      <c r="T697" s="73"/>
      <c r="U697" s="73"/>
      <c r="V697" s="73"/>
      <c r="W697" s="73"/>
      <c r="X697" s="73"/>
      <c r="Y697" s="73"/>
      <c r="Z697" s="73"/>
    </row>
    <row r="698" spans="1:26" ht="15.75" customHeight="1">
      <c r="A698" s="73"/>
      <c r="B698" s="73"/>
      <c r="C698" s="73"/>
      <c r="D698" s="73"/>
      <c r="E698" s="73"/>
      <c r="F698" s="73"/>
      <c r="G698" s="591"/>
      <c r="H698" s="988"/>
      <c r="I698" s="73"/>
      <c r="J698" s="73"/>
      <c r="K698" s="74"/>
      <c r="L698" s="74"/>
      <c r="M698" s="989"/>
      <c r="N698" s="74"/>
      <c r="O698" s="1860"/>
      <c r="P698" s="73"/>
      <c r="Q698" s="73"/>
      <c r="R698" s="73"/>
      <c r="S698" s="73"/>
      <c r="T698" s="73"/>
      <c r="U698" s="73"/>
      <c r="V698" s="73"/>
      <c r="W698" s="73"/>
      <c r="X698" s="73"/>
      <c r="Y698" s="73"/>
      <c r="Z698" s="73"/>
    </row>
    <row r="699" spans="1:26" ht="15.75" customHeight="1">
      <c r="A699" s="73"/>
      <c r="B699" s="73"/>
      <c r="C699" s="73"/>
      <c r="D699" s="73"/>
      <c r="E699" s="73"/>
      <c r="F699" s="73"/>
      <c r="G699" s="591"/>
      <c r="H699" s="988"/>
      <c r="I699" s="73"/>
      <c r="J699" s="73"/>
      <c r="K699" s="74"/>
      <c r="L699" s="74"/>
      <c r="M699" s="989"/>
      <c r="N699" s="74"/>
      <c r="O699" s="1860"/>
      <c r="P699" s="73"/>
      <c r="Q699" s="73"/>
      <c r="R699" s="73"/>
      <c r="S699" s="73"/>
      <c r="T699" s="73"/>
      <c r="U699" s="73"/>
      <c r="V699" s="73"/>
      <c r="W699" s="73"/>
      <c r="X699" s="73"/>
      <c r="Y699" s="73"/>
      <c r="Z699" s="73"/>
    </row>
    <row r="700" spans="1:26" ht="15.75" customHeight="1">
      <c r="A700" s="73"/>
      <c r="B700" s="73"/>
      <c r="C700" s="73"/>
      <c r="D700" s="73"/>
      <c r="E700" s="73"/>
      <c r="F700" s="73"/>
      <c r="G700" s="591"/>
      <c r="H700" s="988"/>
      <c r="I700" s="73"/>
      <c r="J700" s="73"/>
      <c r="K700" s="74"/>
      <c r="L700" s="74"/>
      <c r="M700" s="989"/>
      <c r="N700" s="74"/>
      <c r="O700" s="1860"/>
      <c r="P700" s="73"/>
      <c r="Q700" s="73"/>
      <c r="R700" s="73"/>
      <c r="S700" s="73"/>
      <c r="T700" s="73"/>
      <c r="U700" s="73"/>
      <c r="V700" s="73"/>
      <c r="W700" s="73"/>
      <c r="X700" s="73"/>
      <c r="Y700" s="73"/>
      <c r="Z700" s="73"/>
    </row>
    <row r="701" spans="1:26" ht="15.75" customHeight="1">
      <c r="A701" s="73"/>
      <c r="B701" s="73"/>
      <c r="C701" s="73"/>
      <c r="D701" s="73"/>
      <c r="E701" s="73"/>
      <c r="F701" s="73"/>
      <c r="G701" s="591"/>
      <c r="H701" s="988"/>
      <c r="I701" s="73"/>
      <c r="J701" s="73"/>
      <c r="K701" s="74"/>
      <c r="L701" s="74"/>
      <c r="M701" s="989"/>
      <c r="N701" s="74"/>
      <c r="O701" s="1860"/>
      <c r="P701" s="73"/>
      <c r="Q701" s="73"/>
      <c r="R701" s="73"/>
      <c r="S701" s="73"/>
      <c r="T701" s="73"/>
      <c r="U701" s="73"/>
      <c r="V701" s="73"/>
      <c r="W701" s="73"/>
      <c r="X701" s="73"/>
      <c r="Y701" s="73"/>
      <c r="Z701" s="73"/>
    </row>
    <row r="702" spans="1:26" ht="15.75" customHeight="1">
      <c r="A702" s="73"/>
      <c r="B702" s="73"/>
      <c r="C702" s="73"/>
      <c r="D702" s="73"/>
      <c r="E702" s="73"/>
      <c r="F702" s="73"/>
      <c r="G702" s="591"/>
      <c r="H702" s="988"/>
      <c r="I702" s="73"/>
      <c r="J702" s="73"/>
      <c r="K702" s="74"/>
      <c r="L702" s="74"/>
      <c r="M702" s="989"/>
      <c r="N702" s="74"/>
      <c r="O702" s="1860"/>
      <c r="P702" s="73"/>
      <c r="Q702" s="73"/>
      <c r="R702" s="73"/>
      <c r="S702" s="73"/>
      <c r="T702" s="73"/>
      <c r="U702" s="73"/>
      <c r="V702" s="73"/>
      <c r="W702" s="73"/>
      <c r="X702" s="73"/>
      <c r="Y702" s="73"/>
      <c r="Z702" s="73"/>
    </row>
    <row r="703" spans="1:26" ht="15.75" customHeight="1">
      <c r="A703" s="73"/>
      <c r="B703" s="73"/>
      <c r="C703" s="73"/>
      <c r="D703" s="73"/>
      <c r="E703" s="73"/>
      <c r="F703" s="73"/>
      <c r="G703" s="591"/>
      <c r="H703" s="988"/>
      <c r="I703" s="73"/>
      <c r="J703" s="73"/>
      <c r="K703" s="74"/>
      <c r="L703" s="74"/>
      <c r="M703" s="989"/>
      <c r="N703" s="74"/>
      <c r="O703" s="1860"/>
      <c r="P703" s="73"/>
      <c r="Q703" s="73"/>
      <c r="R703" s="73"/>
      <c r="S703" s="73"/>
      <c r="T703" s="73"/>
      <c r="U703" s="73"/>
      <c r="V703" s="73"/>
      <c r="W703" s="73"/>
      <c r="X703" s="73"/>
      <c r="Y703" s="73"/>
      <c r="Z703" s="73"/>
    </row>
    <row r="704" spans="1:26" ht="15.75" customHeight="1">
      <c r="A704" s="73"/>
      <c r="B704" s="73"/>
      <c r="C704" s="73"/>
      <c r="D704" s="73"/>
      <c r="E704" s="73"/>
      <c r="F704" s="73"/>
      <c r="G704" s="591"/>
      <c r="H704" s="988"/>
      <c r="I704" s="73"/>
      <c r="J704" s="73"/>
      <c r="K704" s="74"/>
      <c r="L704" s="74"/>
      <c r="M704" s="989"/>
      <c r="N704" s="74"/>
      <c r="O704" s="1860"/>
      <c r="P704" s="73"/>
      <c r="Q704" s="73"/>
      <c r="R704" s="73"/>
      <c r="S704" s="73"/>
      <c r="T704" s="73"/>
      <c r="U704" s="73"/>
      <c r="V704" s="73"/>
      <c r="W704" s="73"/>
      <c r="X704" s="73"/>
      <c r="Y704" s="73"/>
      <c r="Z704" s="73"/>
    </row>
    <row r="705" spans="1:26" ht="15.75" customHeight="1">
      <c r="A705" s="73"/>
      <c r="B705" s="73"/>
      <c r="C705" s="73"/>
      <c r="D705" s="73"/>
      <c r="E705" s="73"/>
      <c r="F705" s="73"/>
      <c r="G705" s="591"/>
      <c r="H705" s="988"/>
      <c r="I705" s="73"/>
      <c r="J705" s="73"/>
      <c r="K705" s="74"/>
      <c r="L705" s="74"/>
      <c r="M705" s="989"/>
      <c r="N705" s="74"/>
      <c r="O705" s="1860"/>
      <c r="P705" s="73"/>
      <c r="Q705" s="73"/>
      <c r="R705" s="73"/>
      <c r="S705" s="73"/>
      <c r="T705" s="73"/>
      <c r="U705" s="73"/>
      <c r="V705" s="73"/>
      <c r="W705" s="73"/>
      <c r="X705" s="73"/>
      <c r="Y705" s="73"/>
      <c r="Z705" s="73"/>
    </row>
    <row r="706" spans="1:26" ht="15.75" customHeight="1">
      <c r="A706" s="73"/>
      <c r="B706" s="73"/>
      <c r="C706" s="73"/>
      <c r="D706" s="73"/>
      <c r="E706" s="73"/>
      <c r="F706" s="73"/>
      <c r="G706" s="591"/>
      <c r="H706" s="988"/>
      <c r="I706" s="73"/>
      <c r="J706" s="73"/>
      <c r="K706" s="74"/>
      <c r="L706" s="74"/>
      <c r="M706" s="989"/>
      <c r="N706" s="74"/>
      <c r="O706" s="1860"/>
      <c r="P706" s="73"/>
      <c r="Q706" s="73"/>
      <c r="R706" s="73"/>
      <c r="S706" s="73"/>
      <c r="T706" s="73"/>
      <c r="U706" s="73"/>
      <c r="V706" s="73"/>
      <c r="W706" s="73"/>
      <c r="X706" s="73"/>
      <c r="Y706" s="73"/>
      <c r="Z706" s="73"/>
    </row>
    <row r="707" spans="1:26" ht="15.75" customHeight="1">
      <c r="A707" s="73"/>
      <c r="B707" s="73"/>
      <c r="C707" s="73"/>
      <c r="D707" s="73"/>
      <c r="E707" s="73"/>
      <c r="F707" s="73"/>
      <c r="G707" s="591"/>
      <c r="H707" s="988"/>
      <c r="I707" s="73"/>
      <c r="J707" s="73"/>
      <c r="K707" s="74"/>
      <c r="L707" s="74"/>
      <c r="M707" s="989"/>
      <c r="N707" s="74"/>
      <c r="O707" s="1860"/>
      <c r="P707" s="73"/>
      <c r="Q707" s="73"/>
      <c r="R707" s="73"/>
      <c r="S707" s="73"/>
      <c r="T707" s="73"/>
      <c r="U707" s="73"/>
      <c r="V707" s="73"/>
      <c r="W707" s="73"/>
      <c r="X707" s="73"/>
      <c r="Y707" s="73"/>
      <c r="Z707" s="73"/>
    </row>
    <row r="708" spans="1:26" ht="15.75" customHeight="1">
      <c r="A708" s="73"/>
      <c r="B708" s="73"/>
      <c r="C708" s="73"/>
      <c r="D708" s="73"/>
      <c r="E708" s="73"/>
      <c r="F708" s="73"/>
      <c r="G708" s="591"/>
      <c r="H708" s="988"/>
      <c r="I708" s="73"/>
      <c r="J708" s="73"/>
      <c r="K708" s="74"/>
      <c r="L708" s="74"/>
      <c r="M708" s="989"/>
      <c r="N708" s="74"/>
      <c r="O708" s="1860"/>
      <c r="P708" s="73"/>
      <c r="Q708" s="73"/>
      <c r="R708" s="73"/>
      <c r="S708" s="73"/>
      <c r="T708" s="73"/>
      <c r="U708" s="73"/>
      <c r="V708" s="73"/>
      <c r="W708" s="73"/>
      <c r="X708" s="73"/>
      <c r="Y708" s="73"/>
      <c r="Z708" s="73"/>
    </row>
    <row r="709" spans="1:26" ht="15.75" customHeight="1">
      <c r="A709" s="73"/>
      <c r="B709" s="73"/>
      <c r="C709" s="73"/>
      <c r="D709" s="73"/>
      <c r="E709" s="73"/>
      <c r="F709" s="73"/>
      <c r="G709" s="591"/>
      <c r="H709" s="988"/>
      <c r="I709" s="73"/>
      <c r="J709" s="73"/>
      <c r="K709" s="74"/>
      <c r="L709" s="74"/>
      <c r="M709" s="989"/>
      <c r="N709" s="74"/>
      <c r="O709" s="1860"/>
      <c r="P709" s="73"/>
      <c r="Q709" s="73"/>
      <c r="R709" s="73"/>
      <c r="S709" s="73"/>
      <c r="T709" s="73"/>
      <c r="U709" s="73"/>
      <c r="V709" s="73"/>
      <c r="W709" s="73"/>
      <c r="X709" s="73"/>
      <c r="Y709" s="73"/>
      <c r="Z709" s="73"/>
    </row>
    <row r="710" spans="1:26" ht="15.75" customHeight="1">
      <c r="A710" s="73"/>
      <c r="B710" s="73"/>
      <c r="C710" s="73"/>
      <c r="D710" s="73"/>
      <c r="E710" s="73"/>
      <c r="F710" s="73"/>
      <c r="G710" s="591"/>
      <c r="H710" s="988"/>
      <c r="I710" s="73"/>
      <c r="J710" s="73"/>
      <c r="K710" s="74"/>
      <c r="L710" s="74"/>
      <c r="M710" s="989"/>
      <c r="N710" s="74"/>
      <c r="O710" s="1860"/>
      <c r="P710" s="73"/>
      <c r="Q710" s="73"/>
      <c r="R710" s="73"/>
      <c r="S710" s="73"/>
      <c r="T710" s="73"/>
      <c r="U710" s="73"/>
      <c r="V710" s="73"/>
      <c r="W710" s="73"/>
      <c r="X710" s="73"/>
      <c r="Y710" s="73"/>
      <c r="Z710" s="73"/>
    </row>
    <row r="711" spans="1:26" ht="15.75" customHeight="1">
      <c r="A711" s="73"/>
      <c r="B711" s="73"/>
      <c r="C711" s="73"/>
      <c r="D711" s="73"/>
      <c r="E711" s="73"/>
      <c r="F711" s="73"/>
      <c r="G711" s="591"/>
      <c r="H711" s="988"/>
      <c r="I711" s="73"/>
      <c r="J711" s="73"/>
      <c r="K711" s="74"/>
      <c r="L711" s="74"/>
      <c r="M711" s="989"/>
      <c r="N711" s="74"/>
      <c r="O711" s="1860"/>
      <c r="P711" s="73"/>
      <c r="Q711" s="73"/>
      <c r="R711" s="73"/>
      <c r="S711" s="73"/>
      <c r="T711" s="73"/>
      <c r="U711" s="73"/>
      <c r="V711" s="73"/>
      <c r="W711" s="73"/>
      <c r="X711" s="73"/>
      <c r="Y711" s="73"/>
      <c r="Z711" s="73"/>
    </row>
    <row r="712" spans="1:26" ht="15.75" customHeight="1">
      <c r="A712" s="73"/>
      <c r="B712" s="73"/>
      <c r="C712" s="73"/>
      <c r="D712" s="73"/>
      <c r="E712" s="73"/>
      <c r="F712" s="73"/>
      <c r="G712" s="591"/>
      <c r="H712" s="988"/>
      <c r="I712" s="73"/>
      <c r="J712" s="73"/>
      <c r="K712" s="74"/>
      <c r="L712" s="74"/>
      <c r="M712" s="989"/>
      <c r="N712" s="74"/>
      <c r="O712" s="1860"/>
      <c r="P712" s="73"/>
      <c r="Q712" s="73"/>
      <c r="R712" s="73"/>
      <c r="S712" s="73"/>
      <c r="T712" s="73"/>
      <c r="U712" s="73"/>
      <c r="V712" s="73"/>
      <c r="W712" s="73"/>
      <c r="X712" s="73"/>
      <c r="Y712" s="73"/>
      <c r="Z712" s="73"/>
    </row>
    <row r="713" spans="1:26" ht="15.75" customHeight="1">
      <c r="A713" s="73"/>
      <c r="B713" s="73"/>
      <c r="C713" s="73"/>
      <c r="D713" s="73"/>
      <c r="E713" s="73"/>
      <c r="F713" s="73"/>
      <c r="G713" s="591"/>
      <c r="H713" s="988"/>
      <c r="I713" s="73"/>
      <c r="J713" s="73"/>
      <c r="K713" s="74"/>
      <c r="L713" s="74"/>
      <c r="M713" s="989"/>
      <c r="N713" s="74"/>
      <c r="O713" s="1860"/>
      <c r="P713" s="73"/>
      <c r="Q713" s="73"/>
      <c r="R713" s="73"/>
      <c r="S713" s="73"/>
      <c r="T713" s="73"/>
      <c r="U713" s="73"/>
      <c r="V713" s="73"/>
      <c r="W713" s="73"/>
      <c r="X713" s="73"/>
      <c r="Y713" s="73"/>
      <c r="Z713" s="73"/>
    </row>
    <row r="714" spans="1:26" ht="15.75" customHeight="1">
      <c r="A714" s="73"/>
      <c r="B714" s="73"/>
      <c r="C714" s="73"/>
      <c r="D714" s="73"/>
      <c r="E714" s="73"/>
      <c r="F714" s="73"/>
      <c r="G714" s="591"/>
      <c r="H714" s="988"/>
      <c r="I714" s="73"/>
      <c r="J714" s="73"/>
      <c r="K714" s="74"/>
      <c r="L714" s="74"/>
      <c r="M714" s="989"/>
      <c r="N714" s="74"/>
      <c r="O714" s="1860"/>
      <c r="P714" s="73"/>
      <c r="Q714" s="73"/>
      <c r="R714" s="73"/>
      <c r="S714" s="73"/>
      <c r="T714" s="73"/>
      <c r="U714" s="73"/>
      <c r="V714" s="73"/>
      <c r="W714" s="73"/>
      <c r="X714" s="73"/>
      <c r="Y714" s="73"/>
      <c r="Z714" s="73"/>
    </row>
    <row r="715" spans="1:26" ht="15.75" customHeight="1">
      <c r="A715" s="73"/>
      <c r="B715" s="73"/>
      <c r="C715" s="73"/>
      <c r="D715" s="73"/>
      <c r="E715" s="73"/>
      <c r="F715" s="73"/>
      <c r="G715" s="591"/>
      <c r="H715" s="988"/>
      <c r="I715" s="73"/>
      <c r="J715" s="73"/>
      <c r="K715" s="74"/>
      <c r="L715" s="74"/>
      <c r="M715" s="989"/>
      <c r="N715" s="74"/>
      <c r="O715" s="1860"/>
      <c r="P715" s="73"/>
      <c r="Q715" s="73"/>
      <c r="R715" s="73"/>
      <c r="S715" s="73"/>
      <c r="T715" s="73"/>
      <c r="U715" s="73"/>
      <c r="V715" s="73"/>
      <c r="W715" s="73"/>
      <c r="X715" s="73"/>
      <c r="Y715" s="73"/>
      <c r="Z715" s="73"/>
    </row>
    <row r="716" spans="1:26" ht="15.75" customHeight="1">
      <c r="A716" s="73"/>
      <c r="B716" s="73"/>
      <c r="C716" s="73"/>
      <c r="D716" s="73"/>
      <c r="E716" s="73"/>
      <c r="F716" s="73"/>
      <c r="G716" s="591"/>
      <c r="H716" s="988"/>
      <c r="I716" s="73"/>
      <c r="J716" s="73"/>
      <c r="K716" s="74"/>
      <c r="L716" s="74"/>
      <c r="M716" s="989"/>
      <c r="N716" s="74"/>
      <c r="O716" s="1860"/>
      <c r="P716" s="73"/>
      <c r="Q716" s="73"/>
      <c r="R716" s="73"/>
      <c r="S716" s="73"/>
      <c r="T716" s="73"/>
      <c r="U716" s="73"/>
      <c r="V716" s="73"/>
      <c r="W716" s="73"/>
      <c r="X716" s="73"/>
      <c r="Y716" s="73"/>
      <c r="Z716" s="73"/>
    </row>
    <row r="717" spans="1:26" ht="15.75" customHeight="1">
      <c r="A717" s="73"/>
      <c r="B717" s="73"/>
      <c r="C717" s="73"/>
      <c r="D717" s="73"/>
      <c r="E717" s="73"/>
      <c r="F717" s="73"/>
      <c r="G717" s="591"/>
      <c r="H717" s="988"/>
      <c r="I717" s="73"/>
      <c r="J717" s="73"/>
      <c r="K717" s="74"/>
      <c r="L717" s="74"/>
      <c r="M717" s="989"/>
      <c r="N717" s="74"/>
      <c r="O717" s="1860"/>
      <c r="P717" s="73"/>
      <c r="Q717" s="73"/>
      <c r="R717" s="73"/>
      <c r="S717" s="73"/>
      <c r="T717" s="73"/>
      <c r="U717" s="73"/>
      <c r="V717" s="73"/>
      <c r="W717" s="73"/>
      <c r="X717" s="73"/>
      <c r="Y717" s="73"/>
      <c r="Z717" s="73"/>
    </row>
    <row r="718" spans="1:26" ht="15.75" customHeight="1">
      <c r="A718" s="73"/>
      <c r="B718" s="73"/>
      <c r="C718" s="73"/>
      <c r="D718" s="73"/>
      <c r="E718" s="73"/>
      <c r="F718" s="73"/>
      <c r="G718" s="591"/>
      <c r="H718" s="988"/>
      <c r="I718" s="73"/>
      <c r="J718" s="73"/>
      <c r="K718" s="74"/>
      <c r="L718" s="74"/>
      <c r="M718" s="989"/>
      <c r="N718" s="74"/>
      <c r="O718" s="1860"/>
      <c r="P718" s="73"/>
      <c r="Q718" s="73"/>
      <c r="R718" s="73"/>
      <c r="S718" s="73"/>
      <c r="T718" s="73"/>
      <c r="U718" s="73"/>
      <c r="V718" s="73"/>
      <c r="W718" s="73"/>
      <c r="X718" s="73"/>
      <c r="Y718" s="73"/>
      <c r="Z718" s="73"/>
    </row>
    <row r="719" spans="1:26" ht="15.75" customHeight="1">
      <c r="A719" s="73"/>
      <c r="B719" s="73"/>
      <c r="C719" s="73"/>
      <c r="D719" s="73"/>
      <c r="E719" s="73"/>
      <c r="F719" s="73"/>
      <c r="G719" s="591"/>
      <c r="H719" s="988"/>
      <c r="I719" s="73"/>
      <c r="J719" s="73"/>
      <c r="K719" s="74"/>
      <c r="L719" s="74"/>
      <c r="M719" s="989"/>
      <c r="N719" s="74"/>
      <c r="O719" s="1860"/>
      <c r="P719" s="73"/>
      <c r="Q719" s="73"/>
      <c r="R719" s="73"/>
      <c r="S719" s="73"/>
      <c r="T719" s="73"/>
      <c r="U719" s="73"/>
      <c r="V719" s="73"/>
      <c r="W719" s="73"/>
      <c r="X719" s="73"/>
      <c r="Y719" s="73"/>
      <c r="Z719" s="73"/>
    </row>
    <row r="720" spans="1:26" ht="15.75" customHeight="1">
      <c r="A720" s="73"/>
      <c r="B720" s="73"/>
      <c r="C720" s="73"/>
      <c r="D720" s="73"/>
      <c r="E720" s="73"/>
      <c r="F720" s="73"/>
      <c r="G720" s="591"/>
      <c r="H720" s="988"/>
      <c r="I720" s="73"/>
      <c r="J720" s="73"/>
      <c r="K720" s="74"/>
      <c r="L720" s="74"/>
      <c r="M720" s="989"/>
      <c r="N720" s="74"/>
      <c r="O720" s="1860"/>
      <c r="P720" s="73"/>
      <c r="Q720" s="73"/>
      <c r="R720" s="73"/>
      <c r="S720" s="73"/>
      <c r="T720" s="73"/>
      <c r="U720" s="73"/>
      <c r="V720" s="73"/>
      <c r="W720" s="73"/>
      <c r="X720" s="73"/>
      <c r="Y720" s="73"/>
      <c r="Z720" s="73"/>
    </row>
    <row r="721" spans="1:26" ht="15.75" customHeight="1">
      <c r="A721" s="73"/>
      <c r="B721" s="73"/>
      <c r="C721" s="73"/>
      <c r="D721" s="73"/>
      <c r="E721" s="73"/>
      <c r="F721" s="73"/>
      <c r="G721" s="591"/>
      <c r="H721" s="988"/>
      <c r="I721" s="73"/>
      <c r="J721" s="73"/>
      <c r="K721" s="74"/>
      <c r="L721" s="74"/>
      <c r="M721" s="989"/>
      <c r="N721" s="74"/>
      <c r="O721" s="1860"/>
      <c r="P721" s="73"/>
      <c r="Q721" s="73"/>
      <c r="R721" s="73"/>
      <c r="S721" s="73"/>
      <c r="T721" s="73"/>
      <c r="U721" s="73"/>
      <c r="V721" s="73"/>
      <c r="W721" s="73"/>
      <c r="X721" s="73"/>
      <c r="Y721" s="73"/>
      <c r="Z721" s="73"/>
    </row>
    <row r="722" spans="1:26" ht="15.75" customHeight="1">
      <c r="A722" s="73"/>
      <c r="B722" s="73"/>
      <c r="C722" s="73"/>
      <c r="D722" s="73"/>
      <c r="E722" s="73"/>
      <c r="F722" s="73"/>
      <c r="G722" s="591"/>
      <c r="H722" s="988"/>
      <c r="I722" s="73"/>
      <c r="J722" s="73"/>
      <c r="K722" s="74"/>
      <c r="L722" s="74"/>
      <c r="M722" s="989"/>
      <c r="N722" s="74"/>
      <c r="O722" s="1860"/>
      <c r="P722" s="73"/>
      <c r="Q722" s="73"/>
      <c r="R722" s="73"/>
      <c r="S722" s="73"/>
      <c r="T722" s="73"/>
      <c r="U722" s="73"/>
      <c r="V722" s="73"/>
      <c r="W722" s="73"/>
      <c r="X722" s="73"/>
      <c r="Y722" s="73"/>
      <c r="Z722" s="73"/>
    </row>
    <row r="723" spans="1:26" ht="15.75" customHeight="1">
      <c r="A723" s="73"/>
      <c r="B723" s="73"/>
      <c r="C723" s="73"/>
      <c r="D723" s="73"/>
      <c r="E723" s="73"/>
      <c r="F723" s="73"/>
      <c r="G723" s="591"/>
      <c r="H723" s="988"/>
      <c r="I723" s="73"/>
      <c r="J723" s="73"/>
      <c r="K723" s="74"/>
      <c r="L723" s="74"/>
      <c r="M723" s="989"/>
      <c r="N723" s="74"/>
      <c r="O723" s="1860"/>
      <c r="P723" s="73"/>
      <c r="Q723" s="73"/>
      <c r="R723" s="73"/>
      <c r="S723" s="73"/>
      <c r="T723" s="73"/>
      <c r="U723" s="73"/>
      <c r="V723" s="73"/>
      <c r="W723" s="73"/>
      <c r="X723" s="73"/>
      <c r="Y723" s="73"/>
      <c r="Z723" s="73"/>
    </row>
    <row r="724" spans="1:26" ht="15.75" customHeight="1">
      <c r="A724" s="73"/>
      <c r="B724" s="73"/>
      <c r="C724" s="73"/>
      <c r="D724" s="73"/>
      <c r="E724" s="73"/>
      <c r="F724" s="73"/>
      <c r="G724" s="591"/>
      <c r="H724" s="988"/>
      <c r="I724" s="73"/>
      <c r="J724" s="73"/>
      <c r="K724" s="74"/>
      <c r="L724" s="74"/>
      <c r="M724" s="989"/>
      <c r="N724" s="74"/>
      <c r="O724" s="1860"/>
      <c r="P724" s="73"/>
      <c r="Q724" s="73"/>
      <c r="R724" s="73"/>
      <c r="S724" s="73"/>
      <c r="T724" s="73"/>
      <c r="U724" s="73"/>
      <c r="V724" s="73"/>
      <c r="W724" s="73"/>
      <c r="X724" s="73"/>
      <c r="Y724" s="73"/>
      <c r="Z724" s="73"/>
    </row>
    <row r="725" spans="1:26" ht="15.75" customHeight="1">
      <c r="A725" s="73"/>
      <c r="B725" s="73"/>
      <c r="C725" s="73"/>
      <c r="D725" s="73"/>
      <c r="E725" s="73"/>
      <c r="F725" s="73"/>
      <c r="G725" s="591"/>
      <c r="H725" s="988"/>
      <c r="I725" s="73"/>
      <c r="J725" s="73"/>
      <c r="K725" s="74"/>
      <c r="L725" s="74"/>
      <c r="M725" s="989"/>
      <c r="N725" s="74"/>
      <c r="O725" s="1860"/>
      <c r="P725" s="73"/>
      <c r="Q725" s="73"/>
      <c r="R725" s="73"/>
      <c r="S725" s="73"/>
      <c r="T725" s="73"/>
      <c r="U725" s="73"/>
      <c r="V725" s="73"/>
      <c r="W725" s="73"/>
      <c r="X725" s="73"/>
      <c r="Y725" s="73"/>
      <c r="Z725" s="73"/>
    </row>
    <row r="726" spans="1:26" ht="15.75" customHeight="1">
      <c r="A726" s="73"/>
      <c r="B726" s="73"/>
      <c r="C726" s="73"/>
      <c r="D726" s="73"/>
      <c r="E726" s="73"/>
      <c r="F726" s="73"/>
      <c r="G726" s="591"/>
      <c r="H726" s="988"/>
      <c r="I726" s="73"/>
      <c r="J726" s="73"/>
      <c r="K726" s="74"/>
      <c r="L726" s="74"/>
      <c r="M726" s="989"/>
      <c r="N726" s="74"/>
      <c r="O726" s="1860"/>
      <c r="P726" s="73"/>
      <c r="Q726" s="73"/>
      <c r="R726" s="73"/>
      <c r="S726" s="73"/>
      <c r="T726" s="73"/>
      <c r="U726" s="73"/>
      <c r="V726" s="73"/>
      <c r="W726" s="73"/>
      <c r="X726" s="73"/>
      <c r="Y726" s="73"/>
      <c r="Z726" s="73"/>
    </row>
    <row r="727" spans="1:26" ht="15.75" customHeight="1">
      <c r="A727" s="73"/>
      <c r="B727" s="73"/>
      <c r="C727" s="73"/>
      <c r="D727" s="73"/>
      <c r="E727" s="73"/>
      <c r="F727" s="73"/>
      <c r="G727" s="591"/>
      <c r="H727" s="988"/>
      <c r="I727" s="73"/>
      <c r="J727" s="73"/>
      <c r="K727" s="74"/>
      <c r="L727" s="74"/>
      <c r="M727" s="989"/>
      <c r="N727" s="74"/>
      <c r="O727" s="1860"/>
      <c r="P727" s="73"/>
      <c r="Q727" s="73"/>
      <c r="R727" s="73"/>
      <c r="S727" s="73"/>
      <c r="T727" s="73"/>
      <c r="U727" s="73"/>
      <c r="V727" s="73"/>
      <c r="W727" s="73"/>
      <c r="X727" s="73"/>
      <c r="Y727" s="73"/>
      <c r="Z727" s="73"/>
    </row>
    <row r="728" spans="1:26" ht="15.75" customHeight="1">
      <c r="A728" s="73"/>
      <c r="B728" s="73"/>
      <c r="C728" s="73"/>
      <c r="D728" s="73"/>
      <c r="E728" s="73"/>
      <c r="F728" s="73"/>
      <c r="G728" s="591"/>
      <c r="H728" s="988"/>
      <c r="I728" s="73"/>
      <c r="J728" s="73"/>
      <c r="K728" s="74"/>
      <c r="L728" s="74"/>
      <c r="M728" s="989"/>
      <c r="N728" s="74"/>
      <c r="O728" s="1860"/>
      <c r="P728" s="73"/>
      <c r="Q728" s="73"/>
      <c r="R728" s="73"/>
      <c r="S728" s="73"/>
      <c r="T728" s="73"/>
      <c r="U728" s="73"/>
      <c r="V728" s="73"/>
      <c r="W728" s="73"/>
      <c r="X728" s="73"/>
      <c r="Y728" s="73"/>
      <c r="Z728" s="73"/>
    </row>
    <row r="729" spans="1:26" ht="15.75" customHeight="1">
      <c r="A729" s="73"/>
      <c r="B729" s="73"/>
      <c r="C729" s="73"/>
      <c r="D729" s="73"/>
      <c r="E729" s="73"/>
      <c r="F729" s="73"/>
      <c r="G729" s="591"/>
      <c r="H729" s="988"/>
      <c r="I729" s="73"/>
      <c r="J729" s="73"/>
      <c r="K729" s="74"/>
      <c r="L729" s="74"/>
      <c r="M729" s="989"/>
      <c r="N729" s="74"/>
      <c r="O729" s="1860"/>
      <c r="P729" s="73"/>
      <c r="Q729" s="73"/>
      <c r="R729" s="73"/>
      <c r="S729" s="73"/>
      <c r="T729" s="73"/>
      <c r="U729" s="73"/>
      <c r="V729" s="73"/>
      <c r="W729" s="73"/>
      <c r="X729" s="73"/>
      <c r="Y729" s="73"/>
      <c r="Z729" s="73"/>
    </row>
    <row r="730" spans="1:26" ht="15.75" customHeight="1">
      <c r="A730" s="73"/>
      <c r="B730" s="73"/>
      <c r="C730" s="73"/>
      <c r="D730" s="73"/>
      <c r="E730" s="73"/>
      <c r="F730" s="73"/>
      <c r="G730" s="591"/>
      <c r="H730" s="988"/>
      <c r="I730" s="73"/>
      <c r="J730" s="73"/>
      <c r="K730" s="74"/>
      <c r="L730" s="74"/>
      <c r="M730" s="989"/>
      <c r="N730" s="74"/>
      <c r="O730" s="1860"/>
      <c r="P730" s="73"/>
      <c r="Q730" s="73"/>
      <c r="R730" s="73"/>
      <c r="S730" s="73"/>
      <c r="T730" s="73"/>
      <c r="U730" s="73"/>
      <c r="V730" s="73"/>
      <c r="W730" s="73"/>
      <c r="X730" s="73"/>
      <c r="Y730" s="73"/>
      <c r="Z730" s="73"/>
    </row>
    <row r="731" spans="1:26" ht="15.75" customHeight="1">
      <c r="A731" s="73"/>
      <c r="B731" s="73"/>
      <c r="C731" s="73"/>
      <c r="D731" s="73"/>
      <c r="E731" s="73"/>
      <c r="F731" s="73"/>
      <c r="G731" s="591"/>
      <c r="H731" s="988"/>
      <c r="I731" s="73"/>
      <c r="J731" s="73"/>
      <c r="K731" s="74"/>
      <c r="L731" s="74"/>
      <c r="M731" s="989"/>
      <c r="N731" s="74"/>
      <c r="O731" s="1860"/>
      <c r="P731" s="73"/>
      <c r="Q731" s="73"/>
      <c r="R731" s="73"/>
      <c r="S731" s="73"/>
      <c r="T731" s="73"/>
      <c r="U731" s="73"/>
      <c r="V731" s="73"/>
      <c r="W731" s="73"/>
      <c r="X731" s="73"/>
      <c r="Y731" s="73"/>
      <c r="Z731" s="73"/>
    </row>
    <row r="732" spans="1:26" ht="15.75" customHeight="1">
      <c r="A732" s="73"/>
      <c r="B732" s="73"/>
      <c r="C732" s="73"/>
      <c r="D732" s="73"/>
      <c r="E732" s="73"/>
      <c r="F732" s="73"/>
      <c r="G732" s="591"/>
      <c r="H732" s="988"/>
      <c r="I732" s="73"/>
      <c r="J732" s="73"/>
      <c r="K732" s="74"/>
      <c r="L732" s="74"/>
      <c r="M732" s="989"/>
      <c r="N732" s="74"/>
      <c r="O732" s="1860"/>
      <c r="P732" s="73"/>
      <c r="Q732" s="73"/>
      <c r="R732" s="73"/>
      <c r="S732" s="73"/>
      <c r="T732" s="73"/>
      <c r="U732" s="73"/>
      <c r="V732" s="73"/>
      <c r="W732" s="73"/>
      <c r="X732" s="73"/>
      <c r="Y732" s="73"/>
      <c r="Z732" s="73"/>
    </row>
    <row r="733" spans="1:26" ht="15.75" customHeight="1">
      <c r="A733" s="73"/>
      <c r="B733" s="73"/>
      <c r="C733" s="73"/>
      <c r="D733" s="73"/>
      <c r="E733" s="73"/>
      <c r="F733" s="73"/>
      <c r="G733" s="591"/>
      <c r="H733" s="988"/>
      <c r="I733" s="73"/>
      <c r="J733" s="73"/>
      <c r="K733" s="74"/>
      <c r="L733" s="74"/>
      <c r="M733" s="989"/>
      <c r="N733" s="74"/>
      <c r="O733" s="1860"/>
      <c r="P733" s="73"/>
      <c r="Q733" s="73"/>
      <c r="R733" s="73"/>
      <c r="S733" s="73"/>
      <c r="T733" s="73"/>
      <c r="U733" s="73"/>
      <c r="V733" s="73"/>
      <c r="W733" s="73"/>
      <c r="X733" s="73"/>
      <c r="Y733" s="73"/>
      <c r="Z733" s="73"/>
    </row>
    <row r="734" spans="1:26" ht="15.75" customHeight="1">
      <c r="A734" s="73"/>
      <c r="B734" s="73"/>
      <c r="C734" s="73"/>
      <c r="D734" s="73"/>
      <c r="E734" s="73"/>
      <c r="F734" s="73"/>
      <c r="G734" s="591"/>
      <c r="H734" s="988"/>
      <c r="I734" s="73"/>
      <c r="J734" s="73"/>
      <c r="K734" s="74"/>
      <c r="L734" s="74"/>
      <c r="M734" s="989"/>
      <c r="N734" s="74"/>
      <c r="O734" s="1860"/>
      <c r="P734" s="73"/>
      <c r="Q734" s="73"/>
      <c r="R734" s="73"/>
      <c r="S734" s="73"/>
      <c r="T734" s="73"/>
      <c r="U734" s="73"/>
      <c r="V734" s="73"/>
      <c r="W734" s="73"/>
      <c r="X734" s="73"/>
      <c r="Y734" s="73"/>
      <c r="Z734" s="73"/>
    </row>
    <row r="735" spans="1:26" ht="15.75" customHeight="1">
      <c r="A735" s="73"/>
      <c r="B735" s="73"/>
      <c r="C735" s="73"/>
      <c r="D735" s="73"/>
      <c r="E735" s="73"/>
      <c r="F735" s="73"/>
      <c r="G735" s="591"/>
      <c r="H735" s="988"/>
      <c r="I735" s="73"/>
      <c r="J735" s="73"/>
      <c r="K735" s="74"/>
      <c r="L735" s="74"/>
      <c r="M735" s="989"/>
      <c r="N735" s="74"/>
      <c r="O735" s="1860"/>
      <c r="P735" s="73"/>
      <c r="Q735" s="73"/>
      <c r="R735" s="73"/>
      <c r="S735" s="73"/>
      <c r="T735" s="73"/>
      <c r="U735" s="73"/>
      <c r="V735" s="73"/>
      <c r="W735" s="73"/>
      <c r="X735" s="73"/>
      <c r="Y735" s="73"/>
      <c r="Z735" s="73"/>
    </row>
    <row r="736" spans="1:26" ht="15.75" customHeight="1">
      <c r="A736" s="73"/>
      <c r="B736" s="73"/>
      <c r="C736" s="73"/>
      <c r="D736" s="73"/>
      <c r="E736" s="73"/>
      <c r="F736" s="73"/>
      <c r="G736" s="591"/>
      <c r="H736" s="988"/>
      <c r="I736" s="73"/>
      <c r="J736" s="73"/>
      <c r="K736" s="74"/>
      <c r="L736" s="74"/>
      <c r="M736" s="989"/>
      <c r="N736" s="74"/>
      <c r="O736" s="1860"/>
      <c r="P736" s="73"/>
      <c r="Q736" s="73"/>
      <c r="R736" s="73"/>
      <c r="S736" s="73"/>
      <c r="T736" s="73"/>
      <c r="U736" s="73"/>
      <c r="V736" s="73"/>
      <c r="W736" s="73"/>
      <c r="X736" s="73"/>
      <c r="Y736" s="73"/>
      <c r="Z736" s="73"/>
    </row>
    <row r="737" spans="1:26" ht="15.75" customHeight="1">
      <c r="A737" s="73"/>
      <c r="B737" s="73"/>
      <c r="C737" s="73"/>
      <c r="D737" s="73"/>
      <c r="E737" s="73"/>
      <c r="F737" s="73"/>
      <c r="G737" s="591"/>
      <c r="H737" s="988"/>
      <c r="I737" s="73"/>
      <c r="J737" s="73"/>
      <c r="K737" s="74"/>
      <c r="L737" s="74"/>
      <c r="M737" s="989"/>
      <c r="N737" s="74"/>
      <c r="O737" s="1860"/>
      <c r="P737" s="73"/>
      <c r="Q737" s="73"/>
      <c r="R737" s="73"/>
      <c r="S737" s="73"/>
      <c r="T737" s="73"/>
      <c r="U737" s="73"/>
      <c r="V737" s="73"/>
      <c r="W737" s="73"/>
      <c r="X737" s="73"/>
      <c r="Y737" s="73"/>
      <c r="Z737" s="73"/>
    </row>
    <row r="738" spans="1:26" ht="15.75" customHeight="1">
      <c r="A738" s="73"/>
      <c r="B738" s="73"/>
      <c r="C738" s="73"/>
      <c r="D738" s="73"/>
      <c r="E738" s="73"/>
      <c r="F738" s="73"/>
      <c r="G738" s="591"/>
      <c r="H738" s="988"/>
      <c r="I738" s="73"/>
      <c r="J738" s="73"/>
      <c r="K738" s="74"/>
      <c r="L738" s="74"/>
      <c r="M738" s="989"/>
      <c r="N738" s="74"/>
      <c r="O738" s="1860"/>
      <c r="P738" s="73"/>
      <c r="Q738" s="73"/>
      <c r="R738" s="73"/>
      <c r="S738" s="73"/>
      <c r="T738" s="73"/>
      <c r="U738" s="73"/>
      <c r="V738" s="73"/>
      <c r="W738" s="73"/>
      <c r="X738" s="73"/>
      <c r="Y738" s="73"/>
      <c r="Z738" s="73"/>
    </row>
    <row r="739" spans="1:26" ht="15.75" customHeight="1">
      <c r="A739" s="73"/>
      <c r="B739" s="73"/>
      <c r="C739" s="73"/>
      <c r="D739" s="73"/>
      <c r="E739" s="73"/>
      <c r="F739" s="73"/>
      <c r="G739" s="591"/>
      <c r="H739" s="988"/>
      <c r="I739" s="73"/>
      <c r="J739" s="73"/>
      <c r="K739" s="74"/>
      <c r="L739" s="74"/>
      <c r="M739" s="989"/>
      <c r="N739" s="74"/>
      <c r="O739" s="1860"/>
      <c r="P739" s="73"/>
      <c r="Q739" s="73"/>
      <c r="R739" s="73"/>
      <c r="S739" s="73"/>
      <c r="T739" s="73"/>
      <c r="U739" s="73"/>
      <c r="V739" s="73"/>
      <c r="W739" s="73"/>
      <c r="X739" s="73"/>
      <c r="Y739" s="73"/>
      <c r="Z739" s="73"/>
    </row>
    <row r="740" spans="1:26" ht="15.75" customHeight="1">
      <c r="A740" s="73"/>
      <c r="B740" s="73"/>
      <c r="C740" s="73"/>
      <c r="D740" s="73"/>
      <c r="E740" s="73"/>
      <c r="F740" s="73"/>
      <c r="G740" s="591"/>
      <c r="H740" s="988"/>
      <c r="I740" s="73"/>
      <c r="J740" s="73"/>
      <c r="K740" s="74"/>
      <c r="L740" s="74"/>
      <c r="M740" s="989"/>
      <c r="N740" s="74"/>
      <c r="O740" s="1860"/>
      <c r="P740" s="73"/>
      <c r="Q740" s="73"/>
      <c r="R740" s="73"/>
      <c r="S740" s="73"/>
      <c r="T740" s="73"/>
      <c r="U740" s="73"/>
      <c r="V740" s="73"/>
      <c r="W740" s="73"/>
      <c r="X740" s="73"/>
      <c r="Y740" s="73"/>
      <c r="Z740" s="73"/>
    </row>
    <row r="741" spans="1:26" ht="15.75" customHeight="1">
      <c r="A741" s="73"/>
      <c r="B741" s="73"/>
      <c r="C741" s="73"/>
      <c r="D741" s="73"/>
      <c r="E741" s="73"/>
      <c r="F741" s="73"/>
      <c r="G741" s="591"/>
      <c r="H741" s="988"/>
      <c r="I741" s="73"/>
      <c r="J741" s="73"/>
      <c r="K741" s="74"/>
      <c r="L741" s="74"/>
      <c r="M741" s="989"/>
      <c r="N741" s="74"/>
      <c r="O741" s="1860"/>
      <c r="P741" s="73"/>
      <c r="Q741" s="73"/>
      <c r="R741" s="73"/>
      <c r="S741" s="73"/>
      <c r="T741" s="73"/>
      <c r="U741" s="73"/>
      <c r="V741" s="73"/>
      <c r="W741" s="73"/>
      <c r="X741" s="73"/>
      <c r="Y741" s="73"/>
      <c r="Z741" s="73"/>
    </row>
    <row r="742" spans="1:26" ht="15.75" customHeight="1">
      <c r="A742" s="73"/>
      <c r="B742" s="73"/>
      <c r="C742" s="73"/>
      <c r="D742" s="73"/>
      <c r="E742" s="73"/>
      <c r="F742" s="73"/>
      <c r="G742" s="591"/>
      <c r="H742" s="988"/>
      <c r="I742" s="73"/>
      <c r="J742" s="73"/>
      <c r="K742" s="74"/>
      <c r="L742" s="74"/>
      <c r="M742" s="989"/>
      <c r="N742" s="74"/>
      <c r="O742" s="1860"/>
      <c r="P742" s="73"/>
      <c r="Q742" s="73"/>
      <c r="R742" s="73"/>
      <c r="S742" s="73"/>
      <c r="T742" s="73"/>
      <c r="U742" s="73"/>
      <c r="V742" s="73"/>
      <c r="W742" s="73"/>
      <c r="X742" s="73"/>
      <c r="Y742" s="73"/>
      <c r="Z742" s="73"/>
    </row>
    <row r="743" spans="1:26" ht="15.75" customHeight="1">
      <c r="A743" s="73"/>
      <c r="B743" s="73"/>
      <c r="C743" s="73"/>
      <c r="D743" s="73"/>
      <c r="E743" s="73"/>
      <c r="F743" s="73"/>
      <c r="G743" s="591"/>
      <c r="H743" s="988"/>
      <c r="I743" s="73"/>
      <c r="J743" s="73"/>
      <c r="K743" s="74"/>
      <c r="L743" s="74"/>
      <c r="M743" s="989"/>
      <c r="N743" s="74"/>
      <c r="O743" s="1860"/>
      <c r="P743" s="73"/>
      <c r="Q743" s="73"/>
      <c r="R743" s="73"/>
      <c r="S743" s="73"/>
      <c r="T743" s="73"/>
      <c r="U743" s="73"/>
      <c r="V743" s="73"/>
      <c r="W743" s="73"/>
      <c r="X743" s="73"/>
      <c r="Y743" s="73"/>
      <c r="Z743" s="73"/>
    </row>
    <row r="744" spans="1:26" ht="15.75" customHeight="1">
      <c r="A744" s="73"/>
      <c r="B744" s="73"/>
      <c r="C744" s="73"/>
      <c r="D744" s="73"/>
      <c r="E744" s="73"/>
      <c r="F744" s="73"/>
      <c r="G744" s="591"/>
      <c r="H744" s="988"/>
      <c r="I744" s="73"/>
      <c r="J744" s="73"/>
      <c r="K744" s="74"/>
      <c r="L744" s="74"/>
      <c r="M744" s="989"/>
      <c r="N744" s="74"/>
      <c r="O744" s="1860"/>
      <c r="P744" s="73"/>
      <c r="Q744" s="73"/>
      <c r="R744" s="73"/>
      <c r="S744" s="73"/>
      <c r="T744" s="73"/>
      <c r="U744" s="73"/>
      <c r="V744" s="73"/>
      <c r="W744" s="73"/>
      <c r="X744" s="73"/>
      <c r="Y744" s="73"/>
      <c r="Z744" s="73"/>
    </row>
    <row r="745" spans="1:26" ht="15.75" customHeight="1">
      <c r="A745" s="73"/>
      <c r="B745" s="73"/>
      <c r="C745" s="73"/>
      <c r="D745" s="73"/>
      <c r="E745" s="73"/>
      <c r="F745" s="73"/>
      <c r="G745" s="591"/>
      <c r="H745" s="988"/>
      <c r="I745" s="73"/>
      <c r="J745" s="73"/>
      <c r="K745" s="74"/>
      <c r="L745" s="74"/>
      <c r="M745" s="989"/>
      <c r="N745" s="74"/>
      <c r="O745" s="1860"/>
      <c r="P745" s="73"/>
      <c r="Q745" s="73"/>
      <c r="R745" s="73"/>
      <c r="S745" s="73"/>
      <c r="T745" s="73"/>
      <c r="U745" s="73"/>
      <c r="V745" s="73"/>
      <c r="W745" s="73"/>
      <c r="X745" s="73"/>
      <c r="Y745" s="73"/>
      <c r="Z745" s="73"/>
    </row>
    <row r="746" spans="1:26" ht="15.75" customHeight="1">
      <c r="A746" s="73"/>
      <c r="B746" s="73"/>
      <c r="C746" s="73"/>
      <c r="D746" s="73"/>
      <c r="E746" s="73"/>
      <c r="F746" s="73"/>
      <c r="G746" s="591"/>
      <c r="H746" s="988"/>
      <c r="I746" s="73"/>
      <c r="J746" s="73"/>
      <c r="K746" s="74"/>
      <c r="L746" s="74"/>
      <c r="M746" s="989"/>
      <c r="N746" s="74"/>
      <c r="O746" s="1860"/>
      <c r="P746" s="73"/>
      <c r="Q746" s="73"/>
      <c r="R746" s="73"/>
      <c r="S746" s="73"/>
      <c r="T746" s="73"/>
      <c r="U746" s="73"/>
      <c r="V746" s="73"/>
      <c r="W746" s="73"/>
      <c r="X746" s="73"/>
      <c r="Y746" s="73"/>
      <c r="Z746" s="73"/>
    </row>
    <row r="747" spans="1:26" ht="15.75" customHeight="1">
      <c r="A747" s="73"/>
      <c r="B747" s="73"/>
      <c r="C747" s="73"/>
      <c r="D747" s="73"/>
      <c r="E747" s="73"/>
      <c r="F747" s="73"/>
      <c r="G747" s="591"/>
      <c r="H747" s="988"/>
      <c r="I747" s="73"/>
      <c r="J747" s="73"/>
      <c r="K747" s="74"/>
      <c r="L747" s="74"/>
      <c r="M747" s="989"/>
      <c r="N747" s="74"/>
      <c r="O747" s="1860"/>
      <c r="P747" s="73"/>
      <c r="Q747" s="73"/>
      <c r="R747" s="73"/>
      <c r="S747" s="73"/>
      <c r="T747" s="73"/>
      <c r="U747" s="73"/>
      <c r="V747" s="73"/>
      <c r="W747" s="73"/>
      <c r="X747" s="73"/>
      <c r="Y747" s="73"/>
      <c r="Z747" s="73"/>
    </row>
    <row r="748" spans="1:26" ht="15.75" customHeight="1">
      <c r="A748" s="73"/>
      <c r="B748" s="73"/>
      <c r="C748" s="73"/>
      <c r="D748" s="73"/>
      <c r="E748" s="73"/>
      <c r="F748" s="73"/>
      <c r="G748" s="591"/>
      <c r="H748" s="988"/>
      <c r="I748" s="73"/>
      <c r="J748" s="73"/>
      <c r="K748" s="74"/>
      <c r="L748" s="74"/>
      <c r="M748" s="989"/>
      <c r="N748" s="74"/>
      <c r="O748" s="1860"/>
      <c r="P748" s="73"/>
      <c r="Q748" s="73"/>
      <c r="R748" s="73"/>
      <c r="S748" s="73"/>
      <c r="T748" s="73"/>
      <c r="U748" s="73"/>
      <c r="V748" s="73"/>
      <c r="W748" s="73"/>
      <c r="X748" s="73"/>
      <c r="Y748" s="73"/>
      <c r="Z748" s="73"/>
    </row>
    <row r="749" spans="1:26" ht="15.75" customHeight="1">
      <c r="A749" s="73"/>
      <c r="B749" s="73"/>
      <c r="C749" s="73"/>
      <c r="D749" s="73"/>
      <c r="E749" s="73"/>
      <c r="F749" s="73"/>
      <c r="G749" s="591"/>
      <c r="H749" s="988"/>
      <c r="I749" s="73"/>
      <c r="J749" s="73"/>
      <c r="K749" s="74"/>
      <c r="L749" s="74"/>
      <c r="M749" s="989"/>
      <c r="N749" s="74"/>
      <c r="O749" s="1860"/>
      <c r="P749" s="73"/>
      <c r="Q749" s="73"/>
      <c r="R749" s="73"/>
      <c r="S749" s="73"/>
      <c r="T749" s="73"/>
      <c r="U749" s="73"/>
      <c r="V749" s="73"/>
      <c r="W749" s="73"/>
      <c r="X749" s="73"/>
      <c r="Y749" s="73"/>
      <c r="Z749" s="73"/>
    </row>
    <row r="750" spans="1:26" ht="15.75" customHeight="1">
      <c r="A750" s="73"/>
      <c r="B750" s="73"/>
      <c r="C750" s="73"/>
      <c r="D750" s="73"/>
      <c r="E750" s="73"/>
      <c r="F750" s="73"/>
      <c r="G750" s="591"/>
      <c r="H750" s="988"/>
      <c r="I750" s="73"/>
      <c r="J750" s="73"/>
      <c r="K750" s="74"/>
      <c r="L750" s="74"/>
      <c r="M750" s="989"/>
      <c r="N750" s="74"/>
      <c r="O750" s="1860"/>
      <c r="P750" s="73"/>
      <c r="Q750" s="73"/>
      <c r="R750" s="73"/>
      <c r="S750" s="73"/>
      <c r="T750" s="73"/>
      <c r="U750" s="73"/>
      <c r="V750" s="73"/>
      <c r="W750" s="73"/>
      <c r="X750" s="73"/>
      <c r="Y750" s="73"/>
      <c r="Z750" s="73"/>
    </row>
    <row r="751" spans="1:26" ht="15.75" customHeight="1">
      <c r="A751" s="73"/>
      <c r="B751" s="73"/>
      <c r="C751" s="73"/>
      <c r="D751" s="73"/>
      <c r="E751" s="73"/>
      <c r="F751" s="73"/>
      <c r="G751" s="591"/>
      <c r="H751" s="988"/>
      <c r="I751" s="73"/>
      <c r="J751" s="73"/>
      <c r="K751" s="74"/>
      <c r="L751" s="74"/>
      <c r="M751" s="989"/>
      <c r="N751" s="74"/>
      <c r="O751" s="1860"/>
      <c r="P751" s="73"/>
      <c r="Q751" s="73"/>
      <c r="R751" s="73"/>
      <c r="S751" s="73"/>
      <c r="T751" s="73"/>
      <c r="U751" s="73"/>
      <c r="V751" s="73"/>
      <c r="W751" s="73"/>
      <c r="X751" s="73"/>
      <c r="Y751" s="73"/>
      <c r="Z751" s="73"/>
    </row>
    <row r="752" spans="1:26" ht="15.75" customHeight="1">
      <c r="A752" s="73"/>
      <c r="B752" s="73"/>
      <c r="C752" s="73"/>
      <c r="D752" s="73"/>
      <c r="E752" s="73"/>
      <c r="F752" s="73"/>
      <c r="G752" s="591"/>
      <c r="H752" s="988"/>
      <c r="I752" s="73"/>
      <c r="J752" s="73"/>
      <c r="K752" s="74"/>
      <c r="L752" s="74"/>
      <c r="M752" s="989"/>
      <c r="N752" s="74"/>
      <c r="O752" s="1860"/>
      <c r="P752" s="73"/>
      <c r="Q752" s="73"/>
      <c r="R752" s="73"/>
      <c r="S752" s="73"/>
      <c r="T752" s="73"/>
      <c r="U752" s="73"/>
      <c r="V752" s="73"/>
      <c r="W752" s="73"/>
      <c r="X752" s="73"/>
      <c r="Y752" s="73"/>
      <c r="Z752" s="73"/>
    </row>
    <row r="753" spans="1:26" ht="15.75" customHeight="1">
      <c r="A753" s="73"/>
      <c r="B753" s="73"/>
      <c r="C753" s="73"/>
      <c r="D753" s="73"/>
      <c r="E753" s="73"/>
      <c r="F753" s="73"/>
      <c r="G753" s="591"/>
      <c r="H753" s="988"/>
      <c r="I753" s="73"/>
      <c r="J753" s="73"/>
      <c r="K753" s="74"/>
      <c r="L753" s="74"/>
      <c r="M753" s="989"/>
      <c r="N753" s="74"/>
      <c r="O753" s="1860"/>
      <c r="P753" s="73"/>
      <c r="Q753" s="73"/>
      <c r="R753" s="73"/>
      <c r="S753" s="73"/>
      <c r="T753" s="73"/>
      <c r="U753" s="73"/>
      <c r="V753" s="73"/>
      <c r="W753" s="73"/>
      <c r="X753" s="73"/>
      <c r="Y753" s="73"/>
      <c r="Z753" s="73"/>
    </row>
    <row r="754" spans="1:26" ht="15.75" customHeight="1">
      <c r="A754" s="73"/>
      <c r="B754" s="73"/>
      <c r="C754" s="73"/>
      <c r="D754" s="73"/>
      <c r="E754" s="73"/>
      <c r="F754" s="73"/>
      <c r="G754" s="591"/>
      <c r="H754" s="988"/>
      <c r="I754" s="73"/>
      <c r="J754" s="73"/>
      <c r="K754" s="74"/>
      <c r="L754" s="74"/>
      <c r="M754" s="989"/>
      <c r="N754" s="74"/>
      <c r="O754" s="1860"/>
      <c r="P754" s="73"/>
      <c r="Q754" s="73"/>
      <c r="R754" s="73"/>
      <c r="S754" s="73"/>
      <c r="T754" s="73"/>
      <c r="U754" s="73"/>
      <c r="V754" s="73"/>
      <c r="W754" s="73"/>
      <c r="X754" s="73"/>
      <c r="Y754" s="73"/>
      <c r="Z754" s="73"/>
    </row>
    <row r="755" spans="1:26" ht="15.75" customHeight="1">
      <c r="A755" s="73"/>
      <c r="B755" s="73"/>
      <c r="C755" s="73"/>
      <c r="D755" s="73"/>
      <c r="E755" s="73"/>
      <c r="F755" s="73"/>
      <c r="G755" s="591"/>
      <c r="H755" s="988"/>
      <c r="I755" s="73"/>
      <c r="J755" s="73"/>
      <c r="K755" s="74"/>
      <c r="L755" s="74"/>
      <c r="M755" s="989"/>
      <c r="N755" s="74"/>
      <c r="O755" s="1860"/>
      <c r="P755" s="73"/>
      <c r="Q755" s="73"/>
      <c r="R755" s="73"/>
      <c r="S755" s="73"/>
      <c r="T755" s="73"/>
      <c r="U755" s="73"/>
      <c r="V755" s="73"/>
      <c r="W755" s="73"/>
      <c r="X755" s="73"/>
      <c r="Y755" s="73"/>
      <c r="Z755" s="73"/>
    </row>
    <row r="756" spans="1:26" ht="15.75" customHeight="1">
      <c r="A756" s="73"/>
      <c r="B756" s="73"/>
      <c r="C756" s="73"/>
      <c r="D756" s="73"/>
      <c r="E756" s="73"/>
      <c r="F756" s="73"/>
      <c r="G756" s="591"/>
      <c r="H756" s="988"/>
      <c r="I756" s="73"/>
      <c r="J756" s="73"/>
      <c r="K756" s="74"/>
      <c r="L756" s="74"/>
      <c r="M756" s="989"/>
      <c r="N756" s="74"/>
      <c r="O756" s="1860"/>
      <c r="P756" s="73"/>
      <c r="Q756" s="73"/>
      <c r="R756" s="73"/>
      <c r="S756" s="73"/>
      <c r="T756" s="73"/>
      <c r="U756" s="73"/>
      <c r="V756" s="73"/>
      <c r="W756" s="73"/>
      <c r="X756" s="73"/>
      <c r="Y756" s="73"/>
      <c r="Z756" s="73"/>
    </row>
    <row r="757" spans="1:26" ht="15.75" customHeight="1">
      <c r="A757" s="73"/>
      <c r="B757" s="73"/>
      <c r="C757" s="73"/>
      <c r="D757" s="73"/>
      <c r="E757" s="73"/>
      <c r="F757" s="73"/>
      <c r="G757" s="591"/>
      <c r="H757" s="988"/>
      <c r="I757" s="73"/>
      <c r="J757" s="73"/>
      <c r="K757" s="74"/>
      <c r="L757" s="74"/>
      <c r="M757" s="989"/>
      <c r="N757" s="74"/>
      <c r="O757" s="1860"/>
      <c r="P757" s="73"/>
      <c r="Q757" s="73"/>
      <c r="R757" s="73"/>
      <c r="S757" s="73"/>
      <c r="T757" s="73"/>
      <c r="U757" s="73"/>
      <c r="V757" s="73"/>
      <c r="W757" s="73"/>
      <c r="X757" s="73"/>
      <c r="Y757" s="73"/>
      <c r="Z757" s="73"/>
    </row>
    <row r="758" spans="1:26" ht="15.75" customHeight="1">
      <c r="A758" s="73"/>
      <c r="B758" s="73"/>
      <c r="C758" s="73"/>
      <c r="D758" s="73"/>
      <c r="E758" s="73"/>
      <c r="F758" s="73"/>
      <c r="G758" s="591"/>
      <c r="H758" s="988"/>
      <c r="I758" s="73"/>
      <c r="J758" s="73"/>
      <c r="K758" s="74"/>
      <c r="L758" s="74"/>
      <c r="M758" s="989"/>
      <c r="N758" s="74"/>
      <c r="O758" s="1860"/>
      <c r="P758" s="73"/>
      <c r="Q758" s="73"/>
      <c r="R758" s="73"/>
      <c r="S758" s="73"/>
      <c r="T758" s="73"/>
      <c r="U758" s="73"/>
      <c r="V758" s="73"/>
      <c r="W758" s="73"/>
      <c r="X758" s="73"/>
      <c r="Y758" s="73"/>
      <c r="Z758" s="73"/>
    </row>
    <row r="759" spans="1:26" ht="15.75" customHeight="1">
      <c r="A759" s="73"/>
      <c r="B759" s="73"/>
      <c r="C759" s="73"/>
      <c r="D759" s="73"/>
      <c r="E759" s="73"/>
      <c r="F759" s="73"/>
      <c r="G759" s="591"/>
      <c r="H759" s="988"/>
      <c r="I759" s="73"/>
      <c r="J759" s="73"/>
      <c r="K759" s="74"/>
      <c r="L759" s="74"/>
      <c r="M759" s="989"/>
      <c r="N759" s="74"/>
      <c r="O759" s="1860"/>
      <c r="P759" s="73"/>
      <c r="Q759" s="73"/>
      <c r="R759" s="73"/>
      <c r="S759" s="73"/>
      <c r="T759" s="73"/>
      <c r="U759" s="73"/>
      <c r="V759" s="73"/>
      <c r="W759" s="73"/>
      <c r="X759" s="73"/>
      <c r="Y759" s="73"/>
      <c r="Z759" s="73"/>
    </row>
    <row r="760" spans="1:26" ht="15.75" customHeight="1">
      <c r="A760" s="73"/>
      <c r="B760" s="73"/>
      <c r="C760" s="73"/>
      <c r="D760" s="73"/>
      <c r="E760" s="73"/>
      <c r="F760" s="73"/>
      <c r="G760" s="591"/>
      <c r="H760" s="988"/>
      <c r="I760" s="73"/>
      <c r="J760" s="73"/>
      <c r="K760" s="74"/>
      <c r="L760" s="74"/>
      <c r="M760" s="989"/>
      <c r="N760" s="74"/>
      <c r="O760" s="1860"/>
      <c r="P760" s="73"/>
      <c r="Q760" s="73"/>
      <c r="R760" s="73"/>
      <c r="S760" s="73"/>
      <c r="T760" s="73"/>
      <c r="U760" s="73"/>
      <c r="V760" s="73"/>
      <c r="W760" s="73"/>
      <c r="X760" s="73"/>
      <c r="Y760" s="73"/>
      <c r="Z760" s="73"/>
    </row>
    <row r="761" spans="1:26" ht="15.75" customHeight="1">
      <c r="A761" s="73"/>
      <c r="B761" s="73"/>
      <c r="C761" s="73"/>
      <c r="D761" s="73"/>
      <c r="E761" s="73"/>
      <c r="F761" s="73"/>
      <c r="G761" s="591"/>
      <c r="H761" s="988"/>
      <c r="I761" s="73"/>
      <c r="J761" s="73"/>
      <c r="K761" s="74"/>
      <c r="L761" s="74"/>
      <c r="M761" s="989"/>
      <c r="N761" s="74"/>
      <c r="O761" s="1860"/>
      <c r="P761" s="73"/>
      <c r="Q761" s="73"/>
      <c r="R761" s="73"/>
      <c r="S761" s="73"/>
      <c r="T761" s="73"/>
      <c r="U761" s="73"/>
      <c r="V761" s="73"/>
      <c r="W761" s="73"/>
      <c r="X761" s="73"/>
      <c r="Y761" s="73"/>
      <c r="Z761" s="73"/>
    </row>
    <row r="762" spans="1:26" ht="15.75" customHeight="1">
      <c r="A762" s="73"/>
      <c r="B762" s="73"/>
      <c r="C762" s="73"/>
      <c r="D762" s="73"/>
      <c r="E762" s="73"/>
      <c r="F762" s="73"/>
      <c r="G762" s="591"/>
      <c r="H762" s="988"/>
      <c r="I762" s="73"/>
      <c r="J762" s="73"/>
      <c r="K762" s="74"/>
      <c r="L762" s="74"/>
      <c r="M762" s="989"/>
      <c r="N762" s="74"/>
      <c r="O762" s="1860"/>
      <c r="P762" s="73"/>
      <c r="Q762" s="73"/>
      <c r="R762" s="73"/>
      <c r="S762" s="73"/>
      <c r="T762" s="73"/>
      <c r="U762" s="73"/>
      <c r="V762" s="73"/>
      <c r="W762" s="73"/>
      <c r="X762" s="73"/>
      <c r="Y762" s="73"/>
      <c r="Z762" s="73"/>
    </row>
    <row r="763" spans="1:26" ht="15.75" customHeight="1">
      <c r="A763" s="73"/>
      <c r="B763" s="73"/>
      <c r="C763" s="73"/>
      <c r="D763" s="73"/>
      <c r="E763" s="73"/>
      <c r="F763" s="73"/>
      <c r="G763" s="591"/>
      <c r="H763" s="988"/>
      <c r="I763" s="73"/>
      <c r="J763" s="73"/>
      <c r="K763" s="74"/>
      <c r="L763" s="74"/>
      <c r="M763" s="989"/>
      <c r="N763" s="74"/>
      <c r="O763" s="1860"/>
      <c r="P763" s="73"/>
      <c r="Q763" s="73"/>
      <c r="R763" s="73"/>
      <c r="S763" s="73"/>
      <c r="T763" s="73"/>
      <c r="U763" s="73"/>
      <c r="V763" s="73"/>
      <c r="W763" s="73"/>
      <c r="X763" s="73"/>
      <c r="Y763" s="73"/>
      <c r="Z763" s="73"/>
    </row>
    <row r="764" spans="1:26" ht="15.75" customHeight="1">
      <c r="A764" s="73"/>
      <c r="B764" s="73"/>
      <c r="C764" s="73"/>
      <c r="D764" s="73"/>
      <c r="E764" s="73"/>
      <c r="F764" s="73"/>
      <c r="G764" s="591"/>
      <c r="H764" s="988"/>
      <c r="I764" s="73"/>
      <c r="J764" s="73"/>
      <c r="K764" s="74"/>
      <c r="L764" s="74"/>
      <c r="M764" s="989"/>
      <c r="N764" s="74"/>
      <c r="O764" s="1860"/>
      <c r="P764" s="73"/>
      <c r="Q764" s="73"/>
      <c r="R764" s="73"/>
      <c r="S764" s="73"/>
      <c r="T764" s="73"/>
      <c r="U764" s="73"/>
      <c r="V764" s="73"/>
      <c r="W764" s="73"/>
      <c r="X764" s="73"/>
      <c r="Y764" s="73"/>
      <c r="Z764" s="73"/>
    </row>
    <row r="765" spans="1:26" ht="15.75" customHeight="1">
      <c r="A765" s="73"/>
      <c r="B765" s="73"/>
      <c r="C765" s="73"/>
      <c r="D765" s="73"/>
      <c r="E765" s="73"/>
      <c r="F765" s="73"/>
      <c r="G765" s="591"/>
      <c r="H765" s="988"/>
      <c r="I765" s="73"/>
      <c r="J765" s="73"/>
      <c r="K765" s="74"/>
      <c r="L765" s="74"/>
      <c r="M765" s="989"/>
      <c r="N765" s="74"/>
      <c r="O765" s="1860"/>
      <c r="P765" s="73"/>
      <c r="Q765" s="73"/>
      <c r="R765" s="73"/>
      <c r="S765" s="73"/>
      <c r="T765" s="73"/>
      <c r="U765" s="73"/>
      <c r="V765" s="73"/>
      <c r="W765" s="73"/>
      <c r="X765" s="73"/>
      <c r="Y765" s="73"/>
      <c r="Z765" s="73"/>
    </row>
    <row r="766" spans="1:26" ht="15.75" customHeight="1">
      <c r="A766" s="73"/>
      <c r="B766" s="73"/>
      <c r="C766" s="73"/>
      <c r="D766" s="73"/>
      <c r="E766" s="73"/>
      <c r="F766" s="73"/>
      <c r="G766" s="591"/>
      <c r="H766" s="988"/>
      <c r="I766" s="73"/>
      <c r="J766" s="73"/>
      <c r="K766" s="74"/>
      <c r="L766" s="74"/>
      <c r="M766" s="989"/>
      <c r="N766" s="74"/>
      <c r="O766" s="1860"/>
      <c r="P766" s="73"/>
      <c r="Q766" s="73"/>
      <c r="R766" s="73"/>
      <c r="S766" s="73"/>
      <c r="T766" s="73"/>
      <c r="U766" s="73"/>
      <c r="V766" s="73"/>
      <c r="W766" s="73"/>
      <c r="X766" s="73"/>
      <c r="Y766" s="73"/>
      <c r="Z766" s="73"/>
    </row>
    <row r="767" spans="1:26" ht="15.75" customHeight="1">
      <c r="A767" s="73"/>
      <c r="B767" s="73"/>
      <c r="C767" s="73"/>
      <c r="D767" s="73"/>
      <c r="E767" s="73"/>
      <c r="F767" s="73"/>
      <c r="G767" s="591"/>
      <c r="H767" s="988"/>
      <c r="I767" s="73"/>
      <c r="J767" s="73"/>
      <c r="K767" s="74"/>
      <c r="L767" s="74"/>
      <c r="M767" s="989"/>
      <c r="N767" s="74"/>
      <c r="O767" s="1860"/>
      <c r="P767" s="73"/>
      <c r="Q767" s="73"/>
      <c r="R767" s="73"/>
      <c r="S767" s="73"/>
      <c r="T767" s="73"/>
      <c r="U767" s="73"/>
      <c r="V767" s="73"/>
      <c r="W767" s="73"/>
      <c r="X767" s="73"/>
      <c r="Y767" s="73"/>
      <c r="Z767" s="73"/>
    </row>
    <row r="768" spans="1:26" ht="15.75" customHeight="1">
      <c r="A768" s="73"/>
      <c r="B768" s="73"/>
      <c r="C768" s="73"/>
      <c r="D768" s="73"/>
      <c r="E768" s="73"/>
      <c r="F768" s="73"/>
      <c r="G768" s="591"/>
      <c r="H768" s="988"/>
      <c r="I768" s="73"/>
      <c r="J768" s="73"/>
      <c r="K768" s="74"/>
      <c r="L768" s="74"/>
      <c r="M768" s="989"/>
      <c r="N768" s="74"/>
      <c r="O768" s="1860"/>
      <c r="P768" s="73"/>
      <c r="Q768" s="73"/>
      <c r="R768" s="73"/>
      <c r="S768" s="73"/>
      <c r="T768" s="73"/>
      <c r="U768" s="73"/>
      <c r="V768" s="73"/>
      <c r="W768" s="73"/>
      <c r="X768" s="73"/>
      <c r="Y768" s="73"/>
      <c r="Z768" s="73"/>
    </row>
    <row r="769" spans="1:26" ht="15.75" customHeight="1">
      <c r="A769" s="73"/>
      <c r="B769" s="73"/>
      <c r="C769" s="73"/>
      <c r="D769" s="73"/>
      <c r="E769" s="73"/>
      <c r="F769" s="73"/>
      <c r="G769" s="591"/>
      <c r="H769" s="988"/>
      <c r="I769" s="73"/>
      <c r="J769" s="73"/>
      <c r="K769" s="74"/>
      <c r="L769" s="74"/>
      <c r="M769" s="989"/>
      <c r="N769" s="74"/>
      <c r="O769" s="1860"/>
      <c r="P769" s="73"/>
      <c r="Q769" s="73"/>
      <c r="R769" s="73"/>
      <c r="S769" s="73"/>
      <c r="T769" s="73"/>
      <c r="U769" s="73"/>
      <c r="V769" s="73"/>
      <c r="W769" s="73"/>
      <c r="X769" s="73"/>
      <c r="Y769" s="73"/>
      <c r="Z769" s="73"/>
    </row>
    <row r="770" spans="1:26" ht="15.75" customHeight="1">
      <c r="A770" s="73"/>
      <c r="B770" s="73"/>
      <c r="C770" s="73"/>
      <c r="D770" s="73"/>
      <c r="E770" s="73"/>
      <c r="F770" s="73"/>
      <c r="G770" s="591"/>
      <c r="H770" s="988"/>
      <c r="I770" s="73"/>
      <c r="J770" s="73"/>
      <c r="K770" s="74"/>
      <c r="L770" s="74"/>
      <c r="M770" s="989"/>
      <c r="N770" s="74"/>
      <c r="O770" s="1860"/>
      <c r="P770" s="73"/>
      <c r="Q770" s="73"/>
      <c r="R770" s="73"/>
      <c r="S770" s="73"/>
      <c r="T770" s="73"/>
      <c r="U770" s="73"/>
      <c r="V770" s="73"/>
      <c r="W770" s="73"/>
      <c r="X770" s="73"/>
      <c r="Y770" s="73"/>
      <c r="Z770" s="73"/>
    </row>
    <row r="771" spans="1:26" ht="15.75" customHeight="1">
      <c r="A771" s="73"/>
      <c r="B771" s="73"/>
      <c r="C771" s="73"/>
      <c r="D771" s="73"/>
      <c r="E771" s="73"/>
      <c r="F771" s="73"/>
      <c r="G771" s="591"/>
      <c r="H771" s="988"/>
      <c r="I771" s="73"/>
      <c r="J771" s="73"/>
      <c r="K771" s="74"/>
      <c r="L771" s="74"/>
      <c r="M771" s="989"/>
      <c r="N771" s="74"/>
      <c r="O771" s="1860"/>
      <c r="P771" s="73"/>
      <c r="Q771" s="73"/>
      <c r="R771" s="73"/>
      <c r="S771" s="73"/>
      <c r="T771" s="73"/>
      <c r="U771" s="73"/>
      <c r="V771" s="73"/>
      <c r="W771" s="73"/>
      <c r="X771" s="73"/>
      <c r="Y771" s="73"/>
      <c r="Z771" s="73"/>
    </row>
    <row r="772" spans="1:26" ht="15.75" customHeight="1">
      <c r="A772" s="73"/>
      <c r="B772" s="73"/>
      <c r="C772" s="73"/>
      <c r="D772" s="73"/>
      <c r="E772" s="73"/>
      <c r="F772" s="73"/>
      <c r="G772" s="591"/>
      <c r="H772" s="988"/>
      <c r="I772" s="73"/>
      <c r="J772" s="73"/>
      <c r="K772" s="74"/>
      <c r="L772" s="74"/>
      <c r="M772" s="989"/>
      <c r="N772" s="74"/>
      <c r="O772" s="1860"/>
      <c r="P772" s="73"/>
      <c r="Q772" s="73"/>
      <c r="R772" s="73"/>
      <c r="S772" s="73"/>
      <c r="T772" s="73"/>
      <c r="U772" s="73"/>
      <c r="V772" s="73"/>
      <c r="W772" s="73"/>
      <c r="X772" s="73"/>
      <c r="Y772" s="73"/>
      <c r="Z772" s="73"/>
    </row>
    <row r="773" spans="1:26" ht="15.75" customHeight="1">
      <c r="A773" s="73"/>
      <c r="B773" s="73"/>
      <c r="C773" s="73"/>
      <c r="D773" s="73"/>
      <c r="E773" s="73"/>
      <c r="F773" s="73"/>
      <c r="G773" s="591"/>
      <c r="H773" s="988"/>
      <c r="I773" s="73"/>
      <c r="J773" s="73"/>
      <c r="K773" s="74"/>
      <c r="L773" s="74"/>
      <c r="M773" s="989"/>
      <c r="N773" s="74"/>
      <c r="O773" s="1860"/>
      <c r="P773" s="73"/>
      <c r="Q773" s="73"/>
      <c r="R773" s="73"/>
      <c r="S773" s="73"/>
      <c r="T773" s="73"/>
      <c r="U773" s="73"/>
      <c r="V773" s="73"/>
      <c r="W773" s="73"/>
      <c r="X773" s="73"/>
      <c r="Y773" s="73"/>
      <c r="Z773" s="73"/>
    </row>
    <row r="774" spans="1:26" ht="15.75" customHeight="1">
      <c r="A774" s="73"/>
      <c r="B774" s="73"/>
      <c r="C774" s="73"/>
      <c r="D774" s="73"/>
      <c r="E774" s="73"/>
      <c r="F774" s="73"/>
      <c r="G774" s="591"/>
      <c r="H774" s="988"/>
      <c r="I774" s="73"/>
      <c r="J774" s="73"/>
      <c r="K774" s="74"/>
      <c r="L774" s="74"/>
      <c r="M774" s="989"/>
      <c r="N774" s="74"/>
      <c r="O774" s="1860"/>
      <c r="P774" s="73"/>
      <c r="Q774" s="73"/>
      <c r="R774" s="73"/>
      <c r="S774" s="73"/>
      <c r="T774" s="73"/>
      <c r="U774" s="73"/>
      <c r="V774" s="73"/>
      <c r="W774" s="73"/>
      <c r="X774" s="73"/>
      <c r="Y774" s="73"/>
      <c r="Z774" s="73"/>
    </row>
    <row r="775" spans="1:26" ht="15.75" customHeight="1">
      <c r="A775" s="73"/>
      <c r="B775" s="73"/>
      <c r="C775" s="73"/>
      <c r="D775" s="73"/>
      <c r="E775" s="73"/>
      <c r="F775" s="73"/>
      <c r="G775" s="591"/>
      <c r="H775" s="988"/>
      <c r="I775" s="73"/>
      <c r="J775" s="73"/>
      <c r="K775" s="74"/>
      <c r="L775" s="74"/>
      <c r="M775" s="989"/>
      <c r="N775" s="74"/>
      <c r="O775" s="1860"/>
      <c r="P775" s="73"/>
      <c r="Q775" s="73"/>
      <c r="R775" s="73"/>
      <c r="S775" s="73"/>
      <c r="T775" s="73"/>
      <c r="U775" s="73"/>
      <c r="V775" s="73"/>
      <c r="W775" s="73"/>
      <c r="X775" s="73"/>
      <c r="Y775" s="73"/>
      <c r="Z775" s="73"/>
    </row>
    <row r="776" spans="1:26" ht="15.75" customHeight="1">
      <c r="A776" s="73"/>
      <c r="B776" s="73"/>
      <c r="C776" s="73"/>
      <c r="D776" s="73"/>
      <c r="E776" s="73"/>
      <c r="F776" s="73"/>
      <c r="G776" s="591"/>
      <c r="H776" s="988"/>
      <c r="I776" s="73"/>
      <c r="J776" s="73"/>
      <c r="K776" s="74"/>
      <c r="L776" s="74"/>
      <c r="M776" s="989"/>
      <c r="N776" s="74"/>
      <c r="O776" s="1860"/>
      <c r="P776" s="73"/>
      <c r="Q776" s="73"/>
      <c r="R776" s="73"/>
      <c r="S776" s="73"/>
      <c r="T776" s="73"/>
      <c r="U776" s="73"/>
      <c r="V776" s="73"/>
      <c r="W776" s="73"/>
      <c r="X776" s="73"/>
      <c r="Y776" s="73"/>
      <c r="Z776" s="73"/>
    </row>
    <row r="777" spans="1:26" ht="15.75" customHeight="1">
      <c r="A777" s="73"/>
      <c r="B777" s="73"/>
      <c r="C777" s="73"/>
      <c r="D777" s="73"/>
      <c r="E777" s="73"/>
      <c r="F777" s="73"/>
      <c r="G777" s="591"/>
      <c r="H777" s="988"/>
      <c r="I777" s="73"/>
      <c r="J777" s="73"/>
      <c r="K777" s="74"/>
      <c r="L777" s="74"/>
      <c r="M777" s="989"/>
      <c r="N777" s="74"/>
      <c r="O777" s="1860"/>
      <c r="P777" s="73"/>
      <c r="Q777" s="73"/>
      <c r="R777" s="73"/>
      <c r="S777" s="73"/>
      <c r="T777" s="73"/>
      <c r="U777" s="73"/>
      <c r="V777" s="73"/>
      <c r="W777" s="73"/>
      <c r="X777" s="73"/>
      <c r="Y777" s="73"/>
      <c r="Z777" s="73"/>
    </row>
    <row r="778" spans="1:26" ht="15.75" customHeight="1">
      <c r="A778" s="73"/>
      <c r="B778" s="73"/>
      <c r="C778" s="73"/>
      <c r="D778" s="73"/>
      <c r="E778" s="73"/>
      <c r="F778" s="73"/>
      <c r="G778" s="591"/>
      <c r="H778" s="988"/>
      <c r="I778" s="73"/>
      <c r="J778" s="73"/>
      <c r="K778" s="74"/>
      <c r="L778" s="74"/>
      <c r="M778" s="989"/>
      <c r="N778" s="74"/>
      <c r="O778" s="1860"/>
      <c r="P778" s="73"/>
      <c r="Q778" s="73"/>
      <c r="R778" s="73"/>
      <c r="S778" s="73"/>
      <c r="T778" s="73"/>
      <c r="U778" s="73"/>
      <c r="V778" s="73"/>
      <c r="W778" s="73"/>
      <c r="X778" s="73"/>
      <c r="Y778" s="73"/>
      <c r="Z778" s="73"/>
    </row>
    <row r="779" spans="1:26" ht="15.75" customHeight="1">
      <c r="A779" s="73"/>
      <c r="B779" s="73"/>
      <c r="C779" s="73"/>
      <c r="D779" s="73"/>
      <c r="E779" s="73"/>
      <c r="F779" s="73"/>
      <c r="G779" s="591"/>
      <c r="H779" s="988"/>
      <c r="I779" s="73"/>
      <c r="J779" s="73"/>
      <c r="K779" s="74"/>
      <c r="L779" s="74"/>
      <c r="M779" s="989"/>
      <c r="N779" s="74"/>
      <c r="O779" s="1860"/>
      <c r="P779" s="73"/>
      <c r="Q779" s="73"/>
      <c r="R779" s="73"/>
      <c r="S779" s="73"/>
      <c r="T779" s="73"/>
      <c r="U779" s="73"/>
      <c r="V779" s="73"/>
      <c r="W779" s="73"/>
      <c r="X779" s="73"/>
      <c r="Y779" s="73"/>
      <c r="Z779" s="73"/>
    </row>
    <row r="780" spans="1:26" ht="15.75" customHeight="1">
      <c r="A780" s="73"/>
      <c r="B780" s="73"/>
      <c r="C780" s="73"/>
      <c r="D780" s="73"/>
      <c r="E780" s="73"/>
      <c r="F780" s="73"/>
      <c r="G780" s="591"/>
      <c r="H780" s="988"/>
      <c r="I780" s="73"/>
      <c r="J780" s="73"/>
      <c r="K780" s="74"/>
      <c r="L780" s="74"/>
      <c r="M780" s="989"/>
      <c r="N780" s="74"/>
      <c r="O780" s="1860"/>
      <c r="P780" s="73"/>
      <c r="Q780" s="73"/>
      <c r="R780" s="73"/>
      <c r="S780" s="73"/>
      <c r="T780" s="73"/>
      <c r="U780" s="73"/>
      <c r="V780" s="73"/>
      <c r="W780" s="73"/>
      <c r="X780" s="73"/>
      <c r="Y780" s="73"/>
      <c r="Z780" s="73"/>
    </row>
    <row r="781" spans="1:26" ht="15.75" customHeight="1">
      <c r="A781" s="73"/>
      <c r="B781" s="73"/>
      <c r="C781" s="73"/>
      <c r="D781" s="73"/>
      <c r="E781" s="73"/>
      <c r="F781" s="73"/>
      <c r="G781" s="591"/>
      <c r="H781" s="988"/>
      <c r="I781" s="73"/>
      <c r="J781" s="73"/>
      <c r="K781" s="74"/>
      <c r="L781" s="74"/>
      <c r="M781" s="989"/>
      <c r="N781" s="74"/>
      <c r="O781" s="1860"/>
      <c r="P781" s="73"/>
      <c r="Q781" s="73"/>
      <c r="R781" s="73"/>
      <c r="S781" s="73"/>
      <c r="T781" s="73"/>
      <c r="U781" s="73"/>
      <c r="V781" s="73"/>
      <c r="W781" s="73"/>
      <c r="X781" s="73"/>
      <c r="Y781" s="73"/>
      <c r="Z781" s="73"/>
    </row>
    <row r="782" spans="1:26" ht="15.75" customHeight="1">
      <c r="A782" s="73"/>
      <c r="B782" s="73"/>
      <c r="C782" s="73"/>
      <c r="D782" s="73"/>
      <c r="E782" s="73"/>
      <c r="F782" s="73"/>
      <c r="G782" s="591"/>
      <c r="H782" s="988"/>
      <c r="I782" s="73"/>
      <c r="J782" s="73"/>
      <c r="K782" s="74"/>
      <c r="L782" s="74"/>
      <c r="M782" s="989"/>
      <c r="N782" s="74"/>
      <c r="O782" s="1860"/>
      <c r="P782" s="73"/>
      <c r="Q782" s="73"/>
      <c r="R782" s="73"/>
      <c r="S782" s="73"/>
      <c r="T782" s="73"/>
      <c r="U782" s="73"/>
      <c r="V782" s="73"/>
      <c r="W782" s="73"/>
      <c r="X782" s="73"/>
      <c r="Y782" s="73"/>
      <c r="Z782" s="73"/>
    </row>
    <row r="783" spans="1:26" ht="15.75" customHeight="1">
      <c r="A783" s="73"/>
      <c r="B783" s="73"/>
      <c r="C783" s="73"/>
      <c r="D783" s="73"/>
      <c r="E783" s="73"/>
      <c r="F783" s="73"/>
      <c r="G783" s="591"/>
      <c r="H783" s="988"/>
      <c r="I783" s="73"/>
      <c r="J783" s="73"/>
      <c r="K783" s="74"/>
      <c r="L783" s="74"/>
      <c r="M783" s="989"/>
      <c r="N783" s="74"/>
      <c r="O783" s="1860"/>
      <c r="P783" s="73"/>
      <c r="Q783" s="73"/>
      <c r="R783" s="73"/>
      <c r="S783" s="73"/>
      <c r="T783" s="73"/>
      <c r="U783" s="73"/>
      <c r="V783" s="73"/>
      <c r="W783" s="73"/>
      <c r="X783" s="73"/>
      <c r="Y783" s="73"/>
      <c r="Z783" s="73"/>
    </row>
    <row r="784" spans="1:26" ht="15.75" customHeight="1">
      <c r="A784" s="73"/>
      <c r="B784" s="73"/>
      <c r="C784" s="73"/>
      <c r="D784" s="73"/>
      <c r="E784" s="73"/>
      <c r="F784" s="73"/>
      <c r="G784" s="591"/>
      <c r="H784" s="988"/>
      <c r="I784" s="73"/>
      <c r="J784" s="73"/>
      <c r="K784" s="74"/>
      <c r="L784" s="74"/>
      <c r="M784" s="989"/>
      <c r="N784" s="74"/>
      <c r="O784" s="1860"/>
      <c r="P784" s="73"/>
      <c r="Q784" s="73"/>
      <c r="R784" s="73"/>
      <c r="S784" s="73"/>
      <c r="T784" s="73"/>
      <c r="U784" s="73"/>
      <c r="V784" s="73"/>
      <c r="W784" s="73"/>
      <c r="X784" s="73"/>
      <c r="Y784" s="73"/>
      <c r="Z784" s="73"/>
    </row>
    <row r="785" spans="1:26" ht="15.75" customHeight="1">
      <c r="A785" s="73"/>
      <c r="B785" s="73"/>
      <c r="C785" s="73"/>
      <c r="D785" s="73"/>
      <c r="E785" s="73"/>
      <c r="F785" s="73"/>
      <c r="G785" s="591"/>
      <c r="H785" s="988"/>
      <c r="I785" s="73"/>
      <c r="J785" s="73"/>
      <c r="K785" s="74"/>
      <c r="L785" s="74"/>
      <c r="M785" s="989"/>
      <c r="N785" s="74"/>
      <c r="O785" s="1860"/>
      <c r="P785" s="73"/>
      <c r="Q785" s="73"/>
      <c r="R785" s="73"/>
      <c r="S785" s="73"/>
      <c r="T785" s="73"/>
      <c r="U785" s="73"/>
      <c r="V785" s="73"/>
      <c r="W785" s="73"/>
      <c r="X785" s="73"/>
      <c r="Y785" s="73"/>
      <c r="Z785" s="73"/>
    </row>
    <row r="786" spans="1:26" ht="15.75" customHeight="1">
      <c r="A786" s="73"/>
      <c r="B786" s="73"/>
      <c r="C786" s="73"/>
      <c r="D786" s="73"/>
      <c r="E786" s="73"/>
      <c r="F786" s="73"/>
      <c r="G786" s="591"/>
      <c r="H786" s="988"/>
      <c r="I786" s="73"/>
      <c r="J786" s="73"/>
      <c r="K786" s="74"/>
      <c r="L786" s="74"/>
      <c r="M786" s="989"/>
      <c r="N786" s="74"/>
      <c r="O786" s="1860"/>
      <c r="P786" s="73"/>
      <c r="Q786" s="73"/>
      <c r="R786" s="73"/>
      <c r="S786" s="73"/>
      <c r="T786" s="73"/>
      <c r="U786" s="73"/>
      <c r="V786" s="73"/>
      <c r="W786" s="73"/>
      <c r="X786" s="73"/>
      <c r="Y786" s="73"/>
      <c r="Z786" s="73"/>
    </row>
    <row r="787" spans="1:26" ht="15.75" customHeight="1">
      <c r="A787" s="73"/>
      <c r="B787" s="73"/>
      <c r="C787" s="73"/>
      <c r="D787" s="73"/>
      <c r="E787" s="73"/>
      <c r="F787" s="73"/>
      <c r="G787" s="591"/>
      <c r="H787" s="988"/>
      <c r="I787" s="73"/>
      <c r="J787" s="73"/>
      <c r="K787" s="74"/>
      <c r="L787" s="74"/>
      <c r="M787" s="989"/>
      <c r="N787" s="74"/>
      <c r="O787" s="1860"/>
      <c r="P787" s="73"/>
      <c r="Q787" s="73"/>
      <c r="R787" s="73"/>
      <c r="S787" s="73"/>
      <c r="T787" s="73"/>
      <c r="U787" s="73"/>
      <c r="V787" s="73"/>
      <c r="W787" s="73"/>
      <c r="X787" s="73"/>
      <c r="Y787" s="73"/>
      <c r="Z787" s="73"/>
    </row>
    <row r="788" spans="1:26" ht="15.75" customHeight="1">
      <c r="A788" s="73"/>
      <c r="B788" s="73"/>
      <c r="C788" s="73"/>
      <c r="D788" s="73"/>
      <c r="E788" s="73"/>
      <c r="F788" s="73"/>
      <c r="G788" s="591"/>
      <c r="H788" s="988"/>
      <c r="I788" s="73"/>
      <c r="J788" s="73"/>
      <c r="K788" s="74"/>
      <c r="L788" s="74"/>
      <c r="M788" s="989"/>
      <c r="N788" s="74"/>
      <c r="O788" s="1860"/>
      <c r="P788" s="73"/>
      <c r="Q788" s="73"/>
      <c r="R788" s="73"/>
      <c r="S788" s="73"/>
      <c r="T788" s="73"/>
      <c r="U788" s="73"/>
      <c r="V788" s="73"/>
      <c r="W788" s="73"/>
      <c r="X788" s="73"/>
      <c r="Y788" s="73"/>
      <c r="Z788" s="73"/>
    </row>
    <row r="789" spans="1:26" ht="15.75" customHeight="1">
      <c r="A789" s="73"/>
      <c r="B789" s="73"/>
      <c r="C789" s="73"/>
      <c r="D789" s="73"/>
      <c r="E789" s="73"/>
      <c r="F789" s="73"/>
      <c r="G789" s="591"/>
      <c r="H789" s="988"/>
      <c r="I789" s="73"/>
      <c r="J789" s="73"/>
      <c r="K789" s="74"/>
      <c r="L789" s="74"/>
      <c r="M789" s="989"/>
      <c r="N789" s="74"/>
      <c r="O789" s="1860"/>
      <c r="P789" s="73"/>
      <c r="Q789" s="73"/>
      <c r="R789" s="73"/>
      <c r="S789" s="73"/>
      <c r="T789" s="73"/>
      <c r="U789" s="73"/>
      <c r="V789" s="73"/>
      <c r="W789" s="73"/>
      <c r="X789" s="73"/>
      <c r="Y789" s="73"/>
      <c r="Z789" s="73"/>
    </row>
    <row r="790" spans="1:26" ht="15.75" customHeight="1">
      <c r="A790" s="73"/>
      <c r="B790" s="73"/>
      <c r="C790" s="73"/>
      <c r="D790" s="73"/>
      <c r="E790" s="73"/>
      <c r="F790" s="73"/>
      <c r="G790" s="591"/>
      <c r="H790" s="988"/>
      <c r="I790" s="73"/>
      <c r="J790" s="73"/>
      <c r="K790" s="74"/>
      <c r="L790" s="74"/>
      <c r="M790" s="989"/>
      <c r="N790" s="74"/>
      <c r="O790" s="1860"/>
      <c r="P790" s="73"/>
      <c r="Q790" s="73"/>
      <c r="R790" s="73"/>
      <c r="S790" s="73"/>
      <c r="T790" s="73"/>
      <c r="U790" s="73"/>
      <c r="V790" s="73"/>
      <c r="W790" s="73"/>
      <c r="X790" s="73"/>
      <c r="Y790" s="73"/>
      <c r="Z790" s="73"/>
    </row>
    <row r="791" spans="1:26" ht="15.75" customHeight="1">
      <c r="A791" s="73"/>
      <c r="B791" s="73"/>
      <c r="C791" s="73"/>
      <c r="D791" s="73"/>
      <c r="E791" s="73"/>
      <c r="F791" s="73"/>
      <c r="G791" s="591"/>
      <c r="H791" s="988"/>
      <c r="I791" s="73"/>
      <c r="J791" s="73"/>
      <c r="K791" s="74"/>
      <c r="L791" s="74"/>
      <c r="M791" s="989"/>
      <c r="N791" s="74"/>
      <c r="O791" s="1860"/>
      <c r="P791" s="73"/>
      <c r="Q791" s="73"/>
      <c r="R791" s="73"/>
      <c r="S791" s="73"/>
      <c r="T791" s="73"/>
      <c r="U791" s="73"/>
      <c r="V791" s="73"/>
      <c r="W791" s="73"/>
      <c r="X791" s="73"/>
      <c r="Y791" s="73"/>
      <c r="Z791" s="73"/>
    </row>
    <row r="792" spans="1:26" ht="15.75" customHeight="1">
      <c r="A792" s="73"/>
      <c r="B792" s="73"/>
      <c r="C792" s="73"/>
      <c r="D792" s="73"/>
      <c r="E792" s="73"/>
      <c r="F792" s="73"/>
      <c r="G792" s="591"/>
      <c r="H792" s="988"/>
      <c r="I792" s="73"/>
      <c r="J792" s="73"/>
      <c r="K792" s="74"/>
      <c r="L792" s="74"/>
      <c r="M792" s="989"/>
      <c r="N792" s="74"/>
      <c r="O792" s="1860"/>
      <c r="P792" s="73"/>
      <c r="Q792" s="73"/>
      <c r="R792" s="73"/>
      <c r="S792" s="73"/>
      <c r="T792" s="73"/>
      <c r="U792" s="73"/>
      <c r="V792" s="73"/>
      <c r="W792" s="73"/>
      <c r="X792" s="73"/>
      <c r="Y792" s="73"/>
      <c r="Z792" s="73"/>
    </row>
    <row r="793" spans="1:26" ht="15.75" customHeight="1">
      <c r="A793" s="73"/>
      <c r="B793" s="73"/>
      <c r="C793" s="73"/>
      <c r="D793" s="73"/>
      <c r="E793" s="73"/>
      <c r="F793" s="73"/>
      <c r="G793" s="591"/>
      <c r="H793" s="988"/>
      <c r="I793" s="73"/>
      <c r="J793" s="73"/>
      <c r="K793" s="74"/>
      <c r="L793" s="74"/>
      <c r="M793" s="989"/>
      <c r="N793" s="74"/>
      <c r="O793" s="1860"/>
      <c r="P793" s="73"/>
      <c r="Q793" s="73"/>
      <c r="R793" s="73"/>
      <c r="S793" s="73"/>
      <c r="T793" s="73"/>
      <c r="U793" s="73"/>
      <c r="V793" s="73"/>
      <c r="W793" s="73"/>
      <c r="X793" s="73"/>
      <c r="Y793" s="73"/>
      <c r="Z793" s="73"/>
    </row>
    <row r="794" spans="1:26" ht="15.75" customHeight="1">
      <c r="A794" s="73"/>
      <c r="B794" s="73"/>
      <c r="C794" s="73"/>
      <c r="D794" s="73"/>
      <c r="E794" s="73"/>
      <c r="F794" s="73"/>
      <c r="G794" s="591"/>
      <c r="H794" s="988"/>
      <c r="I794" s="73"/>
      <c r="J794" s="73"/>
      <c r="K794" s="74"/>
      <c r="L794" s="74"/>
      <c r="M794" s="989"/>
      <c r="N794" s="74"/>
      <c r="O794" s="1860"/>
      <c r="P794" s="73"/>
      <c r="Q794" s="73"/>
      <c r="R794" s="73"/>
      <c r="S794" s="73"/>
      <c r="T794" s="73"/>
      <c r="U794" s="73"/>
      <c r="V794" s="73"/>
      <c r="W794" s="73"/>
      <c r="X794" s="73"/>
      <c r="Y794" s="73"/>
      <c r="Z794" s="73"/>
    </row>
    <row r="795" spans="1:26" ht="15.75" customHeight="1">
      <c r="A795" s="73"/>
      <c r="B795" s="73"/>
      <c r="C795" s="73"/>
      <c r="D795" s="73"/>
      <c r="E795" s="73"/>
      <c r="F795" s="73"/>
      <c r="G795" s="591"/>
      <c r="H795" s="988"/>
      <c r="I795" s="73"/>
      <c r="J795" s="73"/>
      <c r="K795" s="74"/>
      <c r="L795" s="74"/>
      <c r="M795" s="989"/>
      <c r="N795" s="74"/>
      <c r="O795" s="1860"/>
      <c r="P795" s="73"/>
      <c r="Q795" s="73"/>
      <c r="R795" s="73"/>
      <c r="S795" s="73"/>
      <c r="T795" s="73"/>
      <c r="U795" s="73"/>
      <c r="V795" s="73"/>
      <c r="W795" s="73"/>
      <c r="X795" s="73"/>
      <c r="Y795" s="73"/>
      <c r="Z795" s="73"/>
    </row>
    <row r="796" spans="1:26" ht="15.75" customHeight="1">
      <c r="A796" s="73"/>
      <c r="B796" s="73"/>
      <c r="C796" s="73"/>
      <c r="D796" s="73"/>
      <c r="E796" s="73"/>
      <c r="F796" s="73"/>
      <c r="G796" s="591"/>
      <c r="H796" s="988"/>
      <c r="I796" s="73"/>
      <c r="J796" s="73"/>
      <c r="K796" s="74"/>
      <c r="L796" s="74"/>
      <c r="M796" s="989"/>
      <c r="N796" s="74"/>
      <c r="O796" s="1860"/>
      <c r="P796" s="73"/>
      <c r="Q796" s="73"/>
      <c r="R796" s="73"/>
      <c r="S796" s="73"/>
      <c r="T796" s="73"/>
      <c r="U796" s="73"/>
      <c r="V796" s="73"/>
      <c r="W796" s="73"/>
      <c r="X796" s="73"/>
      <c r="Y796" s="73"/>
      <c r="Z796" s="73"/>
    </row>
    <row r="797" spans="1:26" ht="15.75" customHeight="1">
      <c r="A797" s="73"/>
      <c r="B797" s="73"/>
      <c r="C797" s="73"/>
      <c r="D797" s="73"/>
      <c r="E797" s="73"/>
      <c r="F797" s="73"/>
      <c r="G797" s="591"/>
      <c r="H797" s="988"/>
      <c r="I797" s="73"/>
      <c r="J797" s="73"/>
      <c r="K797" s="74"/>
      <c r="L797" s="74"/>
      <c r="M797" s="989"/>
      <c r="N797" s="74"/>
      <c r="O797" s="1860"/>
      <c r="P797" s="73"/>
      <c r="Q797" s="73"/>
      <c r="R797" s="73"/>
      <c r="S797" s="73"/>
      <c r="T797" s="73"/>
      <c r="U797" s="73"/>
      <c r="V797" s="73"/>
      <c r="W797" s="73"/>
      <c r="X797" s="73"/>
      <c r="Y797" s="73"/>
      <c r="Z797" s="73"/>
    </row>
    <row r="798" spans="1:26" ht="15.75" customHeight="1">
      <c r="A798" s="73"/>
      <c r="B798" s="73"/>
      <c r="C798" s="73"/>
      <c r="D798" s="73"/>
      <c r="E798" s="73"/>
      <c r="F798" s="73"/>
      <c r="G798" s="591"/>
      <c r="H798" s="988"/>
      <c r="I798" s="73"/>
      <c r="J798" s="73"/>
      <c r="K798" s="74"/>
      <c r="L798" s="74"/>
      <c r="M798" s="989"/>
      <c r="N798" s="74"/>
      <c r="O798" s="1860"/>
      <c r="P798" s="73"/>
      <c r="Q798" s="73"/>
      <c r="R798" s="73"/>
      <c r="S798" s="73"/>
      <c r="T798" s="73"/>
      <c r="U798" s="73"/>
      <c r="V798" s="73"/>
      <c r="W798" s="73"/>
      <c r="X798" s="73"/>
      <c r="Y798" s="73"/>
      <c r="Z798" s="73"/>
    </row>
    <row r="799" spans="1:26" ht="15.75" customHeight="1">
      <c r="A799" s="73"/>
      <c r="B799" s="73"/>
      <c r="C799" s="73"/>
      <c r="D799" s="73"/>
      <c r="E799" s="73"/>
      <c r="F799" s="73"/>
      <c r="G799" s="591"/>
      <c r="H799" s="988"/>
      <c r="I799" s="73"/>
      <c r="J799" s="73"/>
      <c r="K799" s="74"/>
      <c r="L799" s="74"/>
      <c r="M799" s="989"/>
      <c r="N799" s="74"/>
      <c r="O799" s="1860"/>
      <c r="P799" s="73"/>
      <c r="Q799" s="73"/>
      <c r="R799" s="73"/>
      <c r="S799" s="73"/>
      <c r="T799" s="73"/>
      <c r="U799" s="73"/>
      <c r="V799" s="73"/>
      <c r="W799" s="73"/>
      <c r="X799" s="73"/>
      <c r="Y799" s="73"/>
      <c r="Z799" s="73"/>
    </row>
    <row r="800" spans="1:26" ht="15.75" customHeight="1">
      <c r="A800" s="73"/>
      <c r="B800" s="73"/>
      <c r="C800" s="73"/>
      <c r="D800" s="73"/>
      <c r="E800" s="73"/>
      <c r="F800" s="73"/>
      <c r="G800" s="591"/>
      <c r="H800" s="988"/>
      <c r="I800" s="73"/>
      <c r="J800" s="73"/>
      <c r="K800" s="74"/>
      <c r="L800" s="74"/>
      <c r="M800" s="989"/>
      <c r="N800" s="74"/>
      <c r="O800" s="1860"/>
      <c r="P800" s="73"/>
      <c r="Q800" s="73"/>
      <c r="R800" s="73"/>
      <c r="S800" s="73"/>
      <c r="T800" s="73"/>
      <c r="U800" s="73"/>
      <c r="V800" s="73"/>
      <c r="W800" s="73"/>
      <c r="X800" s="73"/>
      <c r="Y800" s="73"/>
      <c r="Z800" s="73"/>
    </row>
    <row r="801" spans="1:26" ht="15.75" customHeight="1">
      <c r="A801" s="73"/>
      <c r="B801" s="73"/>
      <c r="C801" s="73"/>
      <c r="D801" s="73"/>
      <c r="E801" s="73"/>
      <c r="F801" s="73"/>
      <c r="G801" s="591"/>
      <c r="H801" s="988"/>
      <c r="I801" s="73"/>
      <c r="J801" s="73"/>
      <c r="K801" s="74"/>
      <c r="L801" s="74"/>
      <c r="M801" s="989"/>
      <c r="N801" s="74"/>
      <c r="O801" s="1860"/>
      <c r="P801" s="73"/>
      <c r="Q801" s="73"/>
      <c r="R801" s="73"/>
      <c r="S801" s="73"/>
      <c r="T801" s="73"/>
      <c r="U801" s="73"/>
      <c r="V801" s="73"/>
      <c r="W801" s="73"/>
      <c r="X801" s="73"/>
      <c r="Y801" s="73"/>
      <c r="Z801" s="73"/>
    </row>
    <row r="802" spans="1:26" ht="15.75" customHeight="1">
      <c r="A802" s="73"/>
      <c r="B802" s="73"/>
      <c r="C802" s="73"/>
      <c r="D802" s="73"/>
      <c r="E802" s="73"/>
      <c r="F802" s="73"/>
      <c r="G802" s="591"/>
      <c r="H802" s="988"/>
      <c r="I802" s="73"/>
      <c r="J802" s="73"/>
      <c r="K802" s="74"/>
      <c r="L802" s="74"/>
      <c r="M802" s="989"/>
      <c r="N802" s="74"/>
      <c r="O802" s="1860"/>
      <c r="P802" s="73"/>
      <c r="Q802" s="73"/>
      <c r="R802" s="73"/>
      <c r="S802" s="73"/>
      <c r="T802" s="73"/>
      <c r="U802" s="73"/>
      <c r="V802" s="73"/>
      <c r="W802" s="73"/>
      <c r="X802" s="73"/>
      <c r="Y802" s="73"/>
      <c r="Z802" s="73"/>
    </row>
    <row r="803" spans="1:26" ht="15.75" customHeight="1">
      <c r="A803" s="73"/>
      <c r="B803" s="73"/>
      <c r="C803" s="73"/>
      <c r="D803" s="73"/>
      <c r="E803" s="73"/>
      <c r="F803" s="73"/>
      <c r="G803" s="591"/>
      <c r="H803" s="988"/>
      <c r="I803" s="73"/>
      <c r="J803" s="73"/>
      <c r="K803" s="74"/>
      <c r="L803" s="74"/>
      <c r="M803" s="989"/>
      <c r="N803" s="74"/>
      <c r="O803" s="1860"/>
      <c r="P803" s="73"/>
      <c r="Q803" s="73"/>
      <c r="R803" s="73"/>
      <c r="S803" s="73"/>
      <c r="T803" s="73"/>
      <c r="U803" s="73"/>
      <c r="V803" s="73"/>
      <c r="W803" s="73"/>
      <c r="X803" s="73"/>
      <c r="Y803" s="73"/>
      <c r="Z803" s="73"/>
    </row>
    <row r="804" spans="1:26" ht="15.75" customHeight="1">
      <c r="A804" s="73"/>
      <c r="B804" s="73"/>
      <c r="C804" s="73"/>
      <c r="D804" s="73"/>
      <c r="E804" s="73"/>
      <c r="F804" s="73"/>
      <c r="G804" s="591"/>
      <c r="H804" s="988"/>
      <c r="I804" s="73"/>
      <c r="J804" s="73"/>
      <c r="K804" s="74"/>
      <c r="L804" s="74"/>
      <c r="M804" s="989"/>
      <c r="N804" s="74"/>
      <c r="O804" s="1860"/>
      <c r="P804" s="73"/>
      <c r="Q804" s="73"/>
      <c r="R804" s="73"/>
      <c r="S804" s="73"/>
      <c r="T804" s="73"/>
      <c r="U804" s="73"/>
      <c r="V804" s="73"/>
      <c r="W804" s="73"/>
      <c r="X804" s="73"/>
      <c r="Y804" s="73"/>
      <c r="Z804" s="73"/>
    </row>
    <row r="805" spans="1:26" ht="15.75" customHeight="1">
      <c r="A805" s="73"/>
      <c r="B805" s="73"/>
      <c r="C805" s="73"/>
      <c r="D805" s="73"/>
      <c r="E805" s="73"/>
      <c r="F805" s="73"/>
      <c r="G805" s="591"/>
      <c r="H805" s="988"/>
      <c r="I805" s="73"/>
      <c r="J805" s="73"/>
      <c r="K805" s="74"/>
      <c r="L805" s="74"/>
      <c r="M805" s="989"/>
      <c r="N805" s="74"/>
      <c r="O805" s="1860"/>
      <c r="P805" s="73"/>
      <c r="Q805" s="73"/>
      <c r="R805" s="73"/>
      <c r="S805" s="73"/>
      <c r="T805" s="73"/>
      <c r="U805" s="73"/>
      <c r="V805" s="73"/>
      <c r="W805" s="73"/>
      <c r="X805" s="73"/>
      <c r="Y805" s="73"/>
      <c r="Z805" s="73"/>
    </row>
    <row r="806" spans="1:26" ht="15.75" customHeight="1">
      <c r="A806" s="73"/>
      <c r="B806" s="73"/>
      <c r="C806" s="73"/>
      <c r="D806" s="73"/>
      <c r="E806" s="73"/>
      <c r="F806" s="73"/>
      <c r="G806" s="591"/>
      <c r="H806" s="988"/>
      <c r="I806" s="73"/>
      <c r="J806" s="73"/>
      <c r="K806" s="74"/>
      <c r="L806" s="74"/>
      <c r="M806" s="989"/>
      <c r="N806" s="74"/>
      <c r="O806" s="1860"/>
      <c r="P806" s="73"/>
      <c r="Q806" s="73"/>
      <c r="R806" s="73"/>
      <c r="S806" s="73"/>
      <c r="T806" s="73"/>
      <c r="U806" s="73"/>
      <c r="V806" s="73"/>
      <c r="W806" s="73"/>
      <c r="X806" s="73"/>
      <c r="Y806" s="73"/>
      <c r="Z806" s="73"/>
    </row>
    <row r="807" spans="1:26" ht="15.75" customHeight="1">
      <c r="A807" s="73"/>
      <c r="B807" s="73"/>
      <c r="C807" s="73"/>
      <c r="D807" s="73"/>
      <c r="E807" s="73"/>
      <c r="F807" s="73"/>
      <c r="G807" s="591"/>
      <c r="H807" s="988"/>
      <c r="I807" s="73"/>
      <c r="J807" s="73"/>
      <c r="K807" s="74"/>
      <c r="L807" s="74"/>
      <c r="M807" s="989"/>
      <c r="N807" s="74"/>
      <c r="O807" s="1860"/>
      <c r="P807" s="73"/>
      <c r="Q807" s="73"/>
      <c r="R807" s="73"/>
      <c r="S807" s="73"/>
      <c r="T807" s="73"/>
      <c r="U807" s="73"/>
      <c r="V807" s="73"/>
      <c r="W807" s="73"/>
      <c r="X807" s="73"/>
      <c r="Y807" s="73"/>
      <c r="Z807" s="73"/>
    </row>
    <row r="808" spans="1:26" ht="15.75" customHeight="1">
      <c r="A808" s="73"/>
      <c r="B808" s="73"/>
      <c r="C808" s="73"/>
      <c r="D808" s="73"/>
      <c r="E808" s="73"/>
      <c r="F808" s="73"/>
      <c r="G808" s="591"/>
      <c r="H808" s="988"/>
      <c r="I808" s="73"/>
      <c r="J808" s="73"/>
      <c r="K808" s="74"/>
      <c r="L808" s="74"/>
      <c r="M808" s="989"/>
      <c r="N808" s="74"/>
      <c r="O808" s="1860"/>
      <c r="P808" s="73"/>
      <c r="Q808" s="73"/>
      <c r="R808" s="73"/>
      <c r="S808" s="73"/>
      <c r="T808" s="73"/>
      <c r="U808" s="73"/>
      <c r="V808" s="73"/>
      <c r="W808" s="73"/>
      <c r="X808" s="73"/>
      <c r="Y808" s="73"/>
      <c r="Z808" s="73"/>
    </row>
    <row r="809" spans="1:26" ht="15.75" customHeight="1">
      <c r="A809" s="73"/>
      <c r="B809" s="73"/>
      <c r="C809" s="73"/>
      <c r="D809" s="73"/>
      <c r="E809" s="73"/>
      <c r="F809" s="73"/>
      <c r="G809" s="591"/>
      <c r="H809" s="988"/>
      <c r="I809" s="73"/>
      <c r="J809" s="73"/>
      <c r="K809" s="74"/>
      <c r="L809" s="74"/>
      <c r="M809" s="989"/>
      <c r="N809" s="74"/>
      <c r="O809" s="1860"/>
      <c r="P809" s="73"/>
      <c r="Q809" s="73"/>
      <c r="R809" s="73"/>
      <c r="S809" s="73"/>
      <c r="T809" s="73"/>
      <c r="U809" s="73"/>
      <c r="V809" s="73"/>
      <c r="W809" s="73"/>
      <c r="X809" s="73"/>
      <c r="Y809" s="73"/>
      <c r="Z809" s="73"/>
    </row>
    <row r="810" spans="1:26" ht="15.75" customHeight="1">
      <c r="A810" s="73"/>
      <c r="B810" s="73"/>
      <c r="C810" s="73"/>
      <c r="D810" s="73"/>
      <c r="E810" s="73"/>
      <c r="F810" s="73"/>
      <c r="G810" s="591"/>
      <c r="H810" s="988"/>
      <c r="I810" s="73"/>
      <c r="J810" s="73"/>
      <c r="K810" s="74"/>
      <c r="L810" s="74"/>
      <c r="M810" s="989"/>
      <c r="N810" s="74"/>
      <c r="O810" s="1860"/>
      <c r="P810" s="73"/>
      <c r="Q810" s="73"/>
      <c r="R810" s="73"/>
      <c r="S810" s="73"/>
      <c r="T810" s="73"/>
      <c r="U810" s="73"/>
      <c r="V810" s="73"/>
      <c r="W810" s="73"/>
      <c r="X810" s="73"/>
      <c r="Y810" s="73"/>
      <c r="Z810" s="73"/>
    </row>
    <row r="811" spans="1:26" ht="15.75" customHeight="1">
      <c r="A811" s="73"/>
      <c r="B811" s="73"/>
      <c r="C811" s="73"/>
      <c r="D811" s="73"/>
      <c r="E811" s="73"/>
      <c r="F811" s="73"/>
      <c r="G811" s="591"/>
      <c r="H811" s="988"/>
      <c r="I811" s="73"/>
      <c r="J811" s="73"/>
      <c r="K811" s="74"/>
      <c r="L811" s="74"/>
      <c r="M811" s="989"/>
      <c r="N811" s="74"/>
      <c r="O811" s="1860"/>
      <c r="P811" s="73"/>
      <c r="Q811" s="73"/>
      <c r="R811" s="73"/>
      <c r="S811" s="73"/>
      <c r="T811" s="73"/>
      <c r="U811" s="73"/>
      <c r="V811" s="73"/>
      <c r="W811" s="73"/>
      <c r="X811" s="73"/>
      <c r="Y811" s="73"/>
      <c r="Z811" s="73"/>
    </row>
    <row r="812" spans="1:26" ht="15.75" customHeight="1">
      <c r="A812" s="73"/>
      <c r="B812" s="73"/>
      <c r="C812" s="73"/>
      <c r="D812" s="73"/>
      <c r="E812" s="73"/>
      <c r="F812" s="73"/>
      <c r="G812" s="591"/>
      <c r="H812" s="988"/>
      <c r="I812" s="73"/>
      <c r="J812" s="73"/>
      <c r="K812" s="74"/>
      <c r="L812" s="74"/>
      <c r="M812" s="989"/>
      <c r="N812" s="74"/>
      <c r="O812" s="1860"/>
      <c r="P812" s="73"/>
      <c r="Q812" s="73"/>
      <c r="R812" s="73"/>
      <c r="S812" s="73"/>
      <c r="T812" s="73"/>
      <c r="U812" s="73"/>
      <c r="V812" s="73"/>
      <c r="W812" s="73"/>
      <c r="X812" s="73"/>
      <c r="Y812" s="73"/>
      <c r="Z812" s="73"/>
    </row>
    <row r="813" spans="1:26" ht="15.75" customHeight="1">
      <c r="A813" s="73"/>
      <c r="B813" s="73"/>
      <c r="C813" s="73"/>
      <c r="D813" s="73"/>
      <c r="E813" s="73"/>
      <c r="F813" s="73"/>
      <c r="G813" s="591"/>
      <c r="H813" s="988"/>
      <c r="I813" s="73"/>
      <c r="J813" s="73"/>
      <c r="K813" s="74"/>
      <c r="L813" s="74"/>
      <c r="M813" s="989"/>
      <c r="N813" s="74"/>
      <c r="O813" s="1860"/>
      <c r="P813" s="73"/>
      <c r="Q813" s="73"/>
      <c r="R813" s="73"/>
      <c r="S813" s="73"/>
      <c r="T813" s="73"/>
      <c r="U813" s="73"/>
      <c r="V813" s="73"/>
      <c r="W813" s="73"/>
      <c r="X813" s="73"/>
      <c r="Y813" s="73"/>
      <c r="Z813" s="73"/>
    </row>
    <row r="814" spans="1:26" ht="15.75" customHeight="1">
      <c r="A814" s="73"/>
      <c r="B814" s="73"/>
      <c r="C814" s="73"/>
      <c r="D814" s="73"/>
      <c r="E814" s="73"/>
      <c r="F814" s="73"/>
      <c r="G814" s="591"/>
      <c r="H814" s="988"/>
      <c r="I814" s="73"/>
      <c r="J814" s="73"/>
      <c r="K814" s="74"/>
      <c r="L814" s="74"/>
      <c r="M814" s="989"/>
      <c r="N814" s="74"/>
      <c r="O814" s="1860"/>
      <c r="P814" s="73"/>
      <c r="Q814" s="73"/>
      <c r="R814" s="73"/>
      <c r="S814" s="73"/>
      <c r="T814" s="73"/>
      <c r="U814" s="73"/>
      <c r="V814" s="73"/>
      <c r="W814" s="73"/>
      <c r="X814" s="73"/>
      <c r="Y814" s="73"/>
      <c r="Z814" s="73"/>
    </row>
    <row r="815" spans="1:26" ht="15.75" customHeight="1">
      <c r="A815" s="73"/>
      <c r="B815" s="73"/>
      <c r="C815" s="73"/>
      <c r="D815" s="73"/>
      <c r="E815" s="73"/>
      <c r="F815" s="73"/>
      <c r="G815" s="591"/>
      <c r="H815" s="988"/>
      <c r="I815" s="73"/>
      <c r="J815" s="73"/>
      <c r="K815" s="74"/>
      <c r="L815" s="74"/>
      <c r="M815" s="989"/>
      <c r="N815" s="74"/>
      <c r="O815" s="1860"/>
      <c r="P815" s="73"/>
      <c r="Q815" s="73"/>
      <c r="R815" s="73"/>
      <c r="S815" s="73"/>
      <c r="T815" s="73"/>
      <c r="U815" s="73"/>
      <c r="V815" s="73"/>
      <c r="W815" s="73"/>
      <c r="X815" s="73"/>
      <c r="Y815" s="73"/>
      <c r="Z815" s="73"/>
    </row>
    <row r="816" spans="1:26" ht="15.75" customHeight="1">
      <c r="A816" s="73"/>
      <c r="B816" s="73"/>
      <c r="C816" s="73"/>
      <c r="D816" s="73"/>
      <c r="E816" s="73"/>
      <c r="F816" s="73"/>
      <c r="G816" s="591"/>
      <c r="H816" s="988"/>
      <c r="I816" s="73"/>
      <c r="J816" s="73"/>
      <c r="K816" s="74"/>
      <c r="L816" s="74"/>
      <c r="M816" s="989"/>
      <c r="N816" s="74"/>
      <c r="O816" s="1860"/>
      <c r="P816" s="73"/>
      <c r="Q816" s="73"/>
      <c r="R816" s="73"/>
      <c r="S816" s="73"/>
      <c r="T816" s="73"/>
      <c r="U816" s="73"/>
      <c r="V816" s="73"/>
      <c r="W816" s="73"/>
      <c r="X816" s="73"/>
      <c r="Y816" s="73"/>
      <c r="Z816" s="73"/>
    </row>
    <row r="817" spans="1:26" ht="15.75" customHeight="1">
      <c r="A817" s="73"/>
      <c r="B817" s="73"/>
      <c r="C817" s="73"/>
      <c r="D817" s="73"/>
      <c r="E817" s="73"/>
      <c r="F817" s="73"/>
      <c r="G817" s="591"/>
      <c r="H817" s="988"/>
      <c r="I817" s="73"/>
      <c r="J817" s="73"/>
      <c r="K817" s="74"/>
      <c r="L817" s="74"/>
      <c r="M817" s="989"/>
      <c r="N817" s="74"/>
      <c r="O817" s="1860"/>
      <c r="P817" s="73"/>
      <c r="Q817" s="73"/>
      <c r="R817" s="73"/>
      <c r="S817" s="73"/>
      <c r="T817" s="73"/>
      <c r="U817" s="73"/>
      <c r="V817" s="73"/>
      <c r="W817" s="73"/>
      <c r="X817" s="73"/>
      <c r="Y817" s="73"/>
      <c r="Z817" s="73"/>
    </row>
    <row r="818" spans="1:26" ht="15.75" customHeight="1">
      <c r="A818" s="73"/>
      <c r="B818" s="73"/>
      <c r="C818" s="73"/>
      <c r="D818" s="73"/>
      <c r="E818" s="73"/>
      <c r="F818" s="73"/>
      <c r="G818" s="591"/>
      <c r="H818" s="988"/>
      <c r="I818" s="73"/>
      <c r="J818" s="73"/>
      <c r="K818" s="74"/>
      <c r="L818" s="74"/>
      <c r="M818" s="989"/>
      <c r="N818" s="74"/>
      <c r="O818" s="1860"/>
      <c r="P818" s="73"/>
      <c r="Q818" s="73"/>
      <c r="R818" s="73"/>
      <c r="S818" s="73"/>
      <c r="T818" s="73"/>
      <c r="U818" s="73"/>
      <c r="V818" s="73"/>
      <c r="W818" s="73"/>
      <c r="X818" s="73"/>
      <c r="Y818" s="73"/>
      <c r="Z818" s="73"/>
    </row>
    <row r="819" spans="1:26" ht="15.75" customHeight="1">
      <c r="A819" s="73"/>
      <c r="B819" s="73"/>
      <c r="C819" s="73"/>
      <c r="D819" s="73"/>
      <c r="E819" s="73"/>
      <c r="F819" s="73"/>
      <c r="G819" s="591"/>
      <c r="H819" s="988"/>
      <c r="I819" s="73"/>
      <c r="J819" s="73"/>
      <c r="K819" s="74"/>
      <c r="L819" s="74"/>
      <c r="M819" s="989"/>
      <c r="N819" s="74"/>
      <c r="O819" s="1860"/>
      <c r="P819" s="73"/>
      <c r="Q819" s="73"/>
      <c r="R819" s="73"/>
      <c r="S819" s="73"/>
      <c r="T819" s="73"/>
      <c r="U819" s="73"/>
      <c r="V819" s="73"/>
      <c r="W819" s="73"/>
      <c r="X819" s="73"/>
      <c r="Y819" s="73"/>
      <c r="Z819" s="73"/>
    </row>
    <row r="820" spans="1:26" ht="15.75" customHeight="1">
      <c r="A820" s="73"/>
      <c r="B820" s="73"/>
      <c r="C820" s="73"/>
      <c r="D820" s="73"/>
      <c r="E820" s="73"/>
      <c r="F820" s="73"/>
      <c r="G820" s="591"/>
      <c r="H820" s="988"/>
      <c r="I820" s="73"/>
      <c r="J820" s="73"/>
      <c r="K820" s="74"/>
      <c r="L820" s="74"/>
      <c r="M820" s="989"/>
      <c r="N820" s="74"/>
      <c r="O820" s="1860"/>
      <c r="P820" s="73"/>
      <c r="Q820" s="73"/>
      <c r="R820" s="73"/>
      <c r="S820" s="73"/>
      <c r="T820" s="73"/>
      <c r="U820" s="73"/>
      <c r="V820" s="73"/>
      <c r="W820" s="73"/>
      <c r="X820" s="73"/>
      <c r="Y820" s="73"/>
      <c r="Z820" s="73"/>
    </row>
    <row r="821" spans="1:26" ht="15.75" customHeight="1">
      <c r="A821" s="73"/>
      <c r="B821" s="73"/>
      <c r="C821" s="73"/>
      <c r="D821" s="73"/>
      <c r="E821" s="73"/>
      <c r="F821" s="73"/>
      <c r="G821" s="591"/>
      <c r="H821" s="988"/>
      <c r="I821" s="73"/>
      <c r="J821" s="73"/>
      <c r="K821" s="74"/>
      <c r="L821" s="74"/>
      <c r="M821" s="989"/>
      <c r="N821" s="74"/>
      <c r="O821" s="1860"/>
      <c r="P821" s="73"/>
      <c r="Q821" s="73"/>
      <c r="R821" s="73"/>
      <c r="S821" s="73"/>
      <c r="T821" s="73"/>
      <c r="U821" s="73"/>
      <c r="V821" s="73"/>
      <c r="W821" s="73"/>
      <c r="X821" s="73"/>
      <c r="Y821" s="73"/>
      <c r="Z821" s="73"/>
    </row>
    <row r="822" spans="1:26" ht="15.75" customHeight="1">
      <c r="A822" s="73"/>
      <c r="B822" s="73"/>
      <c r="C822" s="73"/>
      <c r="D822" s="73"/>
      <c r="E822" s="73"/>
      <c r="F822" s="73"/>
      <c r="G822" s="591"/>
      <c r="H822" s="988"/>
      <c r="I822" s="73"/>
      <c r="J822" s="73"/>
      <c r="K822" s="74"/>
      <c r="L822" s="74"/>
      <c r="M822" s="989"/>
      <c r="N822" s="74"/>
      <c r="O822" s="1860"/>
      <c r="P822" s="73"/>
      <c r="Q822" s="73"/>
      <c r="R822" s="73"/>
      <c r="S822" s="73"/>
      <c r="T822" s="73"/>
      <c r="U822" s="73"/>
      <c r="V822" s="73"/>
      <c r="W822" s="73"/>
      <c r="X822" s="73"/>
      <c r="Y822" s="73"/>
      <c r="Z822" s="73"/>
    </row>
    <row r="823" spans="1:26" ht="15.75" customHeight="1">
      <c r="A823" s="73"/>
      <c r="B823" s="73"/>
      <c r="C823" s="73"/>
      <c r="D823" s="73"/>
      <c r="E823" s="73"/>
      <c r="F823" s="73"/>
      <c r="G823" s="591"/>
      <c r="H823" s="988"/>
      <c r="I823" s="73"/>
      <c r="J823" s="73"/>
      <c r="K823" s="74"/>
      <c r="L823" s="74"/>
      <c r="M823" s="989"/>
      <c r="N823" s="74"/>
      <c r="O823" s="1860"/>
      <c r="P823" s="73"/>
      <c r="Q823" s="73"/>
      <c r="R823" s="73"/>
      <c r="S823" s="73"/>
      <c r="T823" s="73"/>
      <c r="U823" s="73"/>
      <c r="V823" s="73"/>
      <c r="W823" s="73"/>
      <c r="X823" s="73"/>
      <c r="Y823" s="73"/>
      <c r="Z823" s="73"/>
    </row>
    <row r="824" spans="1:26" ht="15.75" customHeight="1">
      <c r="A824" s="73"/>
      <c r="B824" s="73"/>
      <c r="C824" s="73"/>
      <c r="D824" s="73"/>
      <c r="E824" s="73"/>
      <c r="F824" s="73"/>
      <c r="G824" s="591"/>
      <c r="H824" s="988"/>
      <c r="I824" s="73"/>
      <c r="J824" s="73"/>
      <c r="K824" s="74"/>
      <c r="L824" s="74"/>
      <c r="M824" s="989"/>
      <c r="N824" s="74"/>
      <c r="O824" s="1860"/>
      <c r="P824" s="73"/>
      <c r="Q824" s="73"/>
      <c r="R824" s="73"/>
      <c r="S824" s="73"/>
      <c r="T824" s="73"/>
      <c r="U824" s="73"/>
      <c r="V824" s="73"/>
      <c r="W824" s="73"/>
      <c r="X824" s="73"/>
      <c r="Y824" s="73"/>
      <c r="Z824" s="73"/>
    </row>
    <row r="825" spans="1:26" ht="15.75" customHeight="1">
      <c r="A825" s="73"/>
      <c r="B825" s="73"/>
      <c r="C825" s="73"/>
      <c r="D825" s="73"/>
      <c r="E825" s="73"/>
      <c r="F825" s="73"/>
      <c r="G825" s="591"/>
      <c r="H825" s="988"/>
      <c r="I825" s="73"/>
      <c r="J825" s="73"/>
      <c r="K825" s="74"/>
      <c r="L825" s="74"/>
      <c r="M825" s="989"/>
      <c r="N825" s="74"/>
      <c r="O825" s="1860"/>
      <c r="P825" s="73"/>
      <c r="Q825" s="73"/>
      <c r="R825" s="73"/>
      <c r="S825" s="73"/>
      <c r="T825" s="73"/>
      <c r="U825" s="73"/>
      <c r="V825" s="73"/>
      <c r="W825" s="73"/>
      <c r="X825" s="73"/>
      <c r="Y825" s="73"/>
      <c r="Z825" s="73"/>
    </row>
    <row r="826" spans="1:26" ht="15.75" customHeight="1">
      <c r="A826" s="73"/>
      <c r="B826" s="73"/>
      <c r="C826" s="73"/>
      <c r="D826" s="73"/>
      <c r="E826" s="73"/>
      <c r="F826" s="73"/>
      <c r="G826" s="591"/>
      <c r="H826" s="988"/>
      <c r="I826" s="73"/>
      <c r="J826" s="73"/>
      <c r="K826" s="74"/>
      <c r="L826" s="74"/>
      <c r="M826" s="989"/>
      <c r="N826" s="74"/>
      <c r="O826" s="1860"/>
      <c r="P826" s="73"/>
      <c r="Q826" s="73"/>
      <c r="R826" s="73"/>
      <c r="S826" s="73"/>
      <c r="T826" s="73"/>
      <c r="U826" s="73"/>
      <c r="V826" s="73"/>
      <c r="W826" s="73"/>
      <c r="X826" s="73"/>
      <c r="Y826" s="73"/>
      <c r="Z826" s="73"/>
    </row>
    <row r="827" spans="1:26" ht="15.75" customHeight="1">
      <c r="A827" s="73"/>
      <c r="B827" s="73"/>
      <c r="C827" s="73"/>
      <c r="D827" s="73"/>
      <c r="E827" s="73"/>
      <c r="F827" s="73"/>
      <c r="G827" s="591"/>
      <c r="H827" s="988"/>
      <c r="I827" s="73"/>
      <c r="J827" s="73"/>
      <c r="K827" s="74"/>
      <c r="L827" s="74"/>
      <c r="M827" s="989"/>
      <c r="N827" s="74"/>
      <c r="O827" s="1860"/>
      <c r="P827" s="73"/>
      <c r="Q827" s="73"/>
      <c r="R827" s="73"/>
      <c r="S827" s="73"/>
      <c r="T827" s="73"/>
      <c r="U827" s="73"/>
      <c r="V827" s="73"/>
      <c r="W827" s="73"/>
      <c r="X827" s="73"/>
      <c r="Y827" s="73"/>
      <c r="Z827" s="73"/>
    </row>
    <row r="828" spans="1:26" ht="15.75" customHeight="1">
      <c r="A828" s="73"/>
      <c r="B828" s="73"/>
      <c r="C828" s="73"/>
      <c r="D828" s="73"/>
      <c r="E828" s="73"/>
      <c r="F828" s="73"/>
      <c r="G828" s="591"/>
      <c r="H828" s="988"/>
      <c r="I828" s="73"/>
      <c r="J828" s="73"/>
      <c r="K828" s="74"/>
      <c r="L828" s="74"/>
      <c r="M828" s="989"/>
      <c r="N828" s="74"/>
      <c r="O828" s="1860"/>
      <c r="P828" s="73"/>
      <c r="Q828" s="73"/>
      <c r="R828" s="73"/>
      <c r="S828" s="73"/>
      <c r="T828" s="73"/>
      <c r="U828" s="73"/>
      <c r="V828" s="73"/>
      <c r="W828" s="73"/>
      <c r="X828" s="73"/>
      <c r="Y828" s="73"/>
      <c r="Z828" s="73"/>
    </row>
    <row r="829" spans="1:26" ht="15.75" customHeight="1">
      <c r="A829" s="73"/>
      <c r="B829" s="73"/>
      <c r="C829" s="73"/>
      <c r="D829" s="73"/>
      <c r="E829" s="73"/>
      <c r="F829" s="73"/>
      <c r="G829" s="591"/>
      <c r="H829" s="988"/>
      <c r="I829" s="73"/>
      <c r="J829" s="73"/>
      <c r="K829" s="74"/>
      <c r="L829" s="74"/>
      <c r="M829" s="989"/>
      <c r="N829" s="74"/>
      <c r="O829" s="1860"/>
      <c r="P829" s="73"/>
      <c r="Q829" s="73"/>
      <c r="R829" s="73"/>
      <c r="S829" s="73"/>
      <c r="T829" s="73"/>
      <c r="U829" s="73"/>
      <c r="V829" s="73"/>
      <c r="W829" s="73"/>
      <c r="X829" s="73"/>
      <c r="Y829" s="73"/>
      <c r="Z829" s="73"/>
    </row>
    <row r="830" spans="1:26" ht="15.75" customHeight="1">
      <c r="A830" s="73"/>
      <c r="B830" s="73"/>
      <c r="C830" s="73"/>
      <c r="D830" s="73"/>
      <c r="E830" s="73"/>
      <c r="F830" s="73"/>
      <c r="G830" s="591"/>
      <c r="H830" s="988"/>
      <c r="I830" s="73"/>
      <c r="J830" s="73"/>
      <c r="K830" s="74"/>
      <c r="L830" s="74"/>
      <c r="M830" s="989"/>
      <c r="N830" s="74"/>
      <c r="O830" s="1860"/>
      <c r="P830" s="73"/>
      <c r="Q830" s="73"/>
      <c r="R830" s="73"/>
      <c r="S830" s="73"/>
      <c r="T830" s="73"/>
      <c r="U830" s="73"/>
      <c r="V830" s="73"/>
      <c r="W830" s="73"/>
      <c r="X830" s="73"/>
      <c r="Y830" s="73"/>
      <c r="Z830" s="73"/>
    </row>
    <row r="831" spans="1:26" ht="15.75" customHeight="1">
      <c r="A831" s="73"/>
      <c r="B831" s="73"/>
      <c r="C831" s="73"/>
      <c r="D831" s="73"/>
      <c r="E831" s="73"/>
      <c r="F831" s="73"/>
      <c r="G831" s="591"/>
      <c r="H831" s="988"/>
      <c r="I831" s="73"/>
      <c r="J831" s="73"/>
      <c r="K831" s="74"/>
      <c r="L831" s="74"/>
      <c r="M831" s="989"/>
      <c r="N831" s="74"/>
      <c r="O831" s="1860"/>
      <c r="P831" s="73"/>
      <c r="Q831" s="73"/>
      <c r="R831" s="73"/>
      <c r="S831" s="73"/>
      <c r="T831" s="73"/>
      <c r="U831" s="73"/>
      <c r="V831" s="73"/>
      <c r="W831" s="73"/>
      <c r="X831" s="73"/>
      <c r="Y831" s="73"/>
      <c r="Z831" s="73"/>
    </row>
    <row r="832" spans="1:26" ht="15.75" customHeight="1">
      <c r="A832" s="73"/>
      <c r="B832" s="73"/>
      <c r="C832" s="73"/>
      <c r="D832" s="73"/>
      <c r="E832" s="73"/>
      <c r="F832" s="73"/>
      <c r="G832" s="591"/>
      <c r="H832" s="988"/>
      <c r="I832" s="73"/>
      <c r="J832" s="73"/>
      <c r="K832" s="74"/>
      <c r="L832" s="74"/>
      <c r="M832" s="989"/>
      <c r="N832" s="74"/>
      <c r="O832" s="1860"/>
      <c r="P832" s="73"/>
      <c r="Q832" s="73"/>
      <c r="R832" s="73"/>
      <c r="S832" s="73"/>
      <c r="T832" s="73"/>
      <c r="U832" s="73"/>
      <c r="V832" s="73"/>
      <c r="W832" s="73"/>
      <c r="X832" s="73"/>
      <c r="Y832" s="73"/>
      <c r="Z832" s="73"/>
    </row>
    <row r="833" spans="1:26" ht="15.75" customHeight="1">
      <c r="A833" s="73"/>
      <c r="B833" s="73"/>
      <c r="C833" s="73"/>
      <c r="D833" s="73"/>
      <c r="E833" s="73"/>
      <c r="F833" s="73"/>
      <c r="G833" s="591"/>
      <c r="H833" s="988"/>
      <c r="I833" s="73"/>
      <c r="J833" s="73"/>
      <c r="K833" s="74"/>
      <c r="L833" s="74"/>
      <c r="M833" s="989"/>
      <c r="N833" s="74"/>
      <c r="O833" s="1860"/>
      <c r="P833" s="73"/>
      <c r="Q833" s="73"/>
      <c r="R833" s="73"/>
      <c r="S833" s="73"/>
      <c r="T833" s="73"/>
      <c r="U833" s="73"/>
      <c r="V833" s="73"/>
      <c r="W833" s="73"/>
      <c r="X833" s="73"/>
      <c r="Y833" s="73"/>
      <c r="Z833" s="73"/>
    </row>
    <row r="834" spans="1:26" ht="15.75" customHeight="1">
      <c r="A834" s="73"/>
      <c r="B834" s="73"/>
      <c r="C834" s="73"/>
      <c r="D834" s="73"/>
      <c r="E834" s="73"/>
      <c r="F834" s="73"/>
      <c r="G834" s="591"/>
      <c r="H834" s="988"/>
      <c r="I834" s="73"/>
      <c r="J834" s="73"/>
      <c r="K834" s="74"/>
      <c r="L834" s="74"/>
      <c r="M834" s="989"/>
      <c r="N834" s="74"/>
      <c r="O834" s="1860"/>
      <c r="P834" s="73"/>
      <c r="Q834" s="73"/>
      <c r="R834" s="73"/>
      <c r="S834" s="73"/>
      <c r="T834" s="73"/>
      <c r="U834" s="73"/>
      <c r="V834" s="73"/>
      <c r="W834" s="73"/>
      <c r="X834" s="73"/>
      <c r="Y834" s="73"/>
      <c r="Z834" s="73"/>
    </row>
    <row r="835" spans="1:26" ht="15.75" customHeight="1">
      <c r="A835" s="73"/>
      <c r="B835" s="73"/>
      <c r="C835" s="73"/>
      <c r="D835" s="73"/>
      <c r="E835" s="73"/>
      <c r="F835" s="73"/>
      <c r="G835" s="591"/>
      <c r="H835" s="988"/>
      <c r="I835" s="73"/>
      <c r="J835" s="73"/>
      <c r="K835" s="74"/>
      <c r="L835" s="74"/>
      <c r="M835" s="989"/>
      <c r="N835" s="74"/>
      <c r="O835" s="1860"/>
      <c r="P835" s="73"/>
      <c r="Q835" s="73"/>
      <c r="R835" s="73"/>
      <c r="S835" s="73"/>
      <c r="T835" s="73"/>
      <c r="U835" s="73"/>
      <c r="V835" s="73"/>
      <c r="W835" s="73"/>
      <c r="X835" s="73"/>
      <c r="Y835" s="73"/>
      <c r="Z835" s="73"/>
    </row>
    <row r="836" spans="1:26" ht="15.75" customHeight="1">
      <c r="A836" s="73"/>
      <c r="B836" s="73"/>
      <c r="C836" s="73"/>
      <c r="D836" s="73"/>
      <c r="E836" s="73"/>
      <c r="F836" s="73"/>
      <c r="G836" s="591"/>
      <c r="H836" s="988"/>
      <c r="I836" s="73"/>
      <c r="J836" s="73"/>
      <c r="K836" s="74"/>
      <c r="L836" s="74"/>
      <c r="M836" s="989"/>
      <c r="N836" s="74"/>
      <c r="O836" s="1860"/>
      <c r="P836" s="73"/>
      <c r="Q836" s="73"/>
      <c r="R836" s="73"/>
      <c r="S836" s="73"/>
      <c r="T836" s="73"/>
      <c r="U836" s="73"/>
      <c r="V836" s="73"/>
      <c r="W836" s="73"/>
      <c r="X836" s="73"/>
      <c r="Y836" s="73"/>
      <c r="Z836" s="73"/>
    </row>
    <row r="837" spans="1:26" ht="15.75" customHeight="1">
      <c r="A837" s="73"/>
      <c r="B837" s="73"/>
      <c r="C837" s="73"/>
      <c r="D837" s="73"/>
      <c r="E837" s="73"/>
      <c r="F837" s="73"/>
      <c r="G837" s="591"/>
      <c r="H837" s="988"/>
      <c r="I837" s="73"/>
      <c r="J837" s="73"/>
      <c r="K837" s="74"/>
      <c r="L837" s="74"/>
      <c r="M837" s="989"/>
      <c r="N837" s="74"/>
      <c r="O837" s="1860"/>
      <c r="P837" s="73"/>
      <c r="Q837" s="73"/>
      <c r="R837" s="73"/>
      <c r="S837" s="73"/>
      <c r="T837" s="73"/>
      <c r="U837" s="73"/>
      <c r="V837" s="73"/>
      <c r="W837" s="73"/>
      <c r="X837" s="73"/>
      <c r="Y837" s="73"/>
      <c r="Z837" s="73"/>
    </row>
    <row r="838" spans="1:26" ht="15.75" customHeight="1">
      <c r="A838" s="73"/>
      <c r="B838" s="73"/>
      <c r="C838" s="73"/>
      <c r="D838" s="73"/>
      <c r="E838" s="73"/>
      <c r="F838" s="73"/>
      <c r="G838" s="591"/>
      <c r="H838" s="988"/>
      <c r="I838" s="73"/>
      <c r="J838" s="73"/>
      <c r="K838" s="74"/>
      <c r="L838" s="74"/>
      <c r="M838" s="989"/>
      <c r="N838" s="74"/>
      <c r="O838" s="1860"/>
      <c r="P838" s="73"/>
      <c r="Q838" s="73"/>
      <c r="R838" s="73"/>
      <c r="S838" s="73"/>
      <c r="T838" s="73"/>
      <c r="U838" s="73"/>
      <c r="V838" s="73"/>
      <c r="W838" s="73"/>
      <c r="X838" s="73"/>
      <c r="Y838" s="73"/>
      <c r="Z838" s="73"/>
    </row>
    <row r="839" spans="1:26" ht="15.75" customHeight="1">
      <c r="A839" s="73"/>
      <c r="B839" s="73"/>
      <c r="C839" s="73"/>
      <c r="D839" s="73"/>
      <c r="E839" s="73"/>
      <c r="F839" s="73"/>
      <c r="G839" s="591"/>
      <c r="H839" s="988"/>
      <c r="I839" s="73"/>
      <c r="J839" s="73"/>
      <c r="K839" s="74"/>
      <c r="L839" s="74"/>
      <c r="M839" s="989"/>
      <c r="N839" s="74"/>
      <c r="O839" s="1860"/>
      <c r="P839" s="73"/>
      <c r="Q839" s="73"/>
      <c r="R839" s="73"/>
      <c r="S839" s="73"/>
      <c r="T839" s="73"/>
      <c r="U839" s="73"/>
      <c r="V839" s="73"/>
      <c r="W839" s="73"/>
      <c r="X839" s="73"/>
      <c r="Y839" s="73"/>
      <c r="Z839" s="73"/>
    </row>
    <row r="840" spans="1:26" ht="15.75" customHeight="1">
      <c r="A840" s="73"/>
      <c r="B840" s="73"/>
      <c r="C840" s="73"/>
      <c r="D840" s="73"/>
      <c r="E840" s="73"/>
      <c r="F840" s="73"/>
      <c r="G840" s="591"/>
      <c r="H840" s="988"/>
      <c r="I840" s="73"/>
      <c r="J840" s="73"/>
      <c r="K840" s="74"/>
      <c r="L840" s="74"/>
      <c r="M840" s="989"/>
      <c r="N840" s="74"/>
      <c r="O840" s="1860"/>
      <c r="P840" s="73"/>
      <c r="Q840" s="73"/>
      <c r="R840" s="73"/>
      <c r="S840" s="73"/>
      <c r="T840" s="73"/>
      <c r="U840" s="73"/>
      <c r="V840" s="73"/>
      <c r="W840" s="73"/>
      <c r="X840" s="73"/>
      <c r="Y840" s="73"/>
      <c r="Z840" s="73"/>
    </row>
    <row r="841" spans="1:26" ht="15.75" customHeight="1">
      <c r="A841" s="73"/>
      <c r="B841" s="73"/>
      <c r="C841" s="73"/>
      <c r="D841" s="73"/>
      <c r="E841" s="73"/>
      <c r="F841" s="73"/>
      <c r="G841" s="591"/>
      <c r="H841" s="988"/>
      <c r="I841" s="73"/>
      <c r="J841" s="73"/>
      <c r="K841" s="74"/>
      <c r="L841" s="74"/>
      <c r="M841" s="989"/>
      <c r="N841" s="74"/>
      <c r="O841" s="1860"/>
      <c r="P841" s="73"/>
      <c r="Q841" s="73"/>
      <c r="R841" s="73"/>
      <c r="S841" s="73"/>
      <c r="T841" s="73"/>
      <c r="U841" s="73"/>
      <c r="V841" s="73"/>
      <c r="W841" s="73"/>
      <c r="X841" s="73"/>
      <c r="Y841" s="73"/>
      <c r="Z841" s="73"/>
    </row>
    <row r="842" spans="1:26" ht="15.75" customHeight="1">
      <c r="A842" s="73"/>
      <c r="B842" s="73"/>
      <c r="C842" s="73"/>
      <c r="D842" s="73"/>
      <c r="E842" s="73"/>
      <c r="F842" s="73"/>
      <c r="G842" s="591"/>
      <c r="H842" s="988"/>
      <c r="I842" s="73"/>
      <c r="J842" s="73"/>
      <c r="K842" s="74"/>
      <c r="L842" s="74"/>
      <c r="M842" s="989"/>
      <c r="N842" s="74"/>
      <c r="O842" s="1860"/>
      <c r="P842" s="73"/>
      <c r="Q842" s="73"/>
      <c r="R842" s="73"/>
      <c r="S842" s="73"/>
      <c r="T842" s="73"/>
      <c r="U842" s="73"/>
      <c r="V842" s="73"/>
      <c r="W842" s="73"/>
      <c r="X842" s="73"/>
      <c r="Y842" s="73"/>
      <c r="Z842" s="73"/>
    </row>
    <row r="843" spans="1:26" ht="15.75" customHeight="1">
      <c r="A843" s="73"/>
      <c r="B843" s="73"/>
      <c r="C843" s="73"/>
      <c r="D843" s="73"/>
      <c r="E843" s="73"/>
      <c r="F843" s="73"/>
      <c r="G843" s="591"/>
      <c r="H843" s="988"/>
      <c r="I843" s="73"/>
      <c r="J843" s="73"/>
      <c r="K843" s="74"/>
      <c r="L843" s="74"/>
      <c r="M843" s="989"/>
      <c r="N843" s="74"/>
      <c r="O843" s="1860"/>
      <c r="P843" s="73"/>
      <c r="Q843" s="73"/>
      <c r="R843" s="73"/>
      <c r="S843" s="73"/>
      <c r="T843" s="73"/>
      <c r="U843" s="73"/>
      <c r="V843" s="73"/>
      <c r="W843" s="73"/>
      <c r="X843" s="73"/>
      <c r="Y843" s="73"/>
      <c r="Z843" s="73"/>
    </row>
    <row r="844" spans="1:26" ht="15.75" customHeight="1">
      <c r="A844" s="73"/>
      <c r="B844" s="73"/>
      <c r="C844" s="73"/>
      <c r="D844" s="73"/>
      <c r="E844" s="73"/>
      <c r="F844" s="73"/>
      <c r="G844" s="591"/>
      <c r="H844" s="988"/>
      <c r="I844" s="73"/>
      <c r="J844" s="73"/>
      <c r="K844" s="74"/>
      <c r="L844" s="74"/>
      <c r="M844" s="989"/>
      <c r="N844" s="74"/>
      <c r="O844" s="1860"/>
      <c r="P844" s="73"/>
      <c r="Q844" s="73"/>
      <c r="R844" s="73"/>
      <c r="S844" s="73"/>
      <c r="T844" s="73"/>
      <c r="U844" s="73"/>
      <c r="V844" s="73"/>
      <c r="W844" s="73"/>
      <c r="X844" s="73"/>
      <c r="Y844" s="73"/>
      <c r="Z844" s="73"/>
    </row>
    <row r="845" spans="1:26" ht="15.75" customHeight="1">
      <c r="A845" s="73"/>
      <c r="B845" s="73"/>
      <c r="C845" s="73"/>
      <c r="D845" s="73"/>
      <c r="E845" s="73"/>
      <c r="F845" s="73"/>
      <c r="G845" s="591"/>
      <c r="H845" s="988"/>
      <c r="I845" s="73"/>
      <c r="J845" s="73"/>
      <c r="K845" s="74"/>
      <c r="L845" s="74"/>
      <c r="M845" s="989"/>
      <c r="N845" s="74"/>
      <c r="O845" s="1860"/>
      <c r="P845" s="73"/>
      <c r="Q845" s="73"/>
      <c r="R845" s="73"/>
      <c r="S845" s="73"/>
      <c r="T845" s="73"/>
      <c r="U845" s="73"/>
      <c r="V845" s="73"/>
      <c r="W845" s="73"/>
      <c r="X845" s="73"/>
      <c r="Y845" s="73"/>
      <c r="Z845" s="73"/>
    </row>
    <row r="846" spans="1:26" ht="15.75" customHeight="1">
      <c r="A846" s="73"/>
      <c r="B846" s="73"/>
      <c r="C846" s="73"/>
      <c r="D846" s="73"/>
      <c r="E846" s="73"/>
      <c r="F846" s="73"/>
      <c r="G846" s="591"/>
      <c r="H846" s="988"/>
      <c r="I846" s="73"/>
      <c r="J846" s="73"/>
      <c r="K846" s="74"/>
      <c r="L846" s="74"/>
      <c r="M846" s="989"/>
      <c r="N846" s="74"/>
      <c r="O846" s="1860"/>
      <c r="P846" s="73"/>
      <c r="Q846" s="73"/>
      <c r="R846" s="73"/>
      <c r="S846" s="73"/>
      <c r="T846" s="73"/>
      <c r="U846" s="73"/>
      <c r="V846" s="73"/>
      <c r="W846" s="73"/>
      <c r="X846" s="73"/>
      <c r="Y846" s="73"/>
      <c r="Z846" s="73"/>
    </row>
    <row r="847" spans="1:26" ht="15.75" customHeight="1">
      <c r="A847" s="73"/>
      <c r="B847" s="73"/>
      <c r="C847" s="73"/>
      <c r="D847" s="73"/>
      <c r="E847" s="73"/>
      <c r="F847" s="73"/>
      <c r="G847" s="591"/>
      <c r="H847" s="988"/>
      <c r="I847" s="73"/>
      <c r="J847" s="73"/>
      <c r="K847" s="74"/>
      <c r="L847" s="74"/>
      <c r="M847" s="989"/>
      <c r="N847" s="74"/>
      <c r="O847" s="1860"/>
      <c r="P847" s="73"/>
      <c r="Q847" s="73"/>
      <c r="R847" s="73"/>
      <c r="S847" s="73"/>
      <c r="T847" s="73"/>
      <c r="U847" s="73"/>
      <c r="V847" s="73"/>
      <c r="W847" s="73"/>
      <c r="X847" s="73"/>
      <c r="Y847" s="73"/>
      <c r="Z847" s="73"/>
    </row>
    <row r="848" spans="1:26" ht="15.75" customHeight="1">
      <c r="A848" s="73"/>
      <c r="B848" s="73"/>
      <c r="C848" s="73"/>
      <c r="D848" s="73"/>
      <c r="E848" s="73"/>
      <c r="F848" s="73"/>
      <c r="G848" s="591"/>
      <c r="H848" s="988"/>
      <c r="I848" s="73"/>
      <c r="J848" s="73"/>
      <c r="K848" s="74"/>
      <c r="L848" s="74"/>
      <c r="M848" s="989"/>
      <c r="N848" s="74"/>
      <c r="O848" s="1860"/>
      <c r="P848" s="73"/>
      <c r="Q848" s="73"/>
      <c r="R848" s="73"/>
      <c r="S848" s="73"/>
      <c r="T848" s="73"/>
      <c r="U848" s="73"/>
      <c r="V848" s="73"/>
      <c r="W848" s="73"/>
      <c r="X848" s="73"/>
      <c r="Y848" s="73"/>
      <c r="Z848" s="73"/>
    </row>
    <row r="849" spans="1:26" ht="15.75" customHeight="1">
      <c r="A849" s="73"/>
      <c r="B849" s="73"/>
      <c r="C849" s="73"/>
      <c r="D849" s="73"/>
      <c r="E849" s="73"/>
      <c r="F849" s="73"/>
      <c r="G849" s="591"/>
      <c r="H849" s="988"/>
      <c r="I849" s="73"/>
      <c r="J849" s="73"/>
      <c r="K849" s="74"/>
      <c r="L849" s="74"/>
      <c r="M849" s="989"/>
      <c r="N849" s="74"/>
      <c r="O849" s="1860"/>
      <c r="P849" s="73"/>
      <c r="Q849" s="73"/>
      <c r="R849" s="73"/>
      <c r="S849" s="73"/>
      <c r="T849" s="73"/>
      <c r="U849" s="73"/>
      <c r="V849" s="73"/>
      <c r="W849" s="73"/>
      <c r="X849" s="73"/>
      <c r="Y849" s="73"/>
      <c r="Z849" s="73"/>
    </row>
    <row r="850" spans="1:26" ht="15.75" customHeight="1">
      <c r="A850" s="73"/>
      <c r="B850" s="73"/>
      <c r="C850" s="73"/>
      <c r="D850" s="73"/>
      <c r="E850" s="73"/>
      <c r="F850" s="73"/>
      <c r="G850" s="591"/>
      <c r="H850" s="988"/>
      <c r="I850" s="73"/>
      <c r="J850" s="73"/>
      <c r="K850" s="74"/>
      <c r="L850" s="74"/>
      <c r="M850" s="989"/>
      <c r="N850" s="74"/>
      <c r="O850" s="1860"/>
      <c r="P850" s="73"/>
      <c r="Q850" s="73"/>
      <c r="R850" s="73"/>
      <c r="S850" s="73"/>
      <c r="T850" s="73"/>
      <c r="U850" s="73"/>
      <c r="V850" s="73"/>
      <c r="W850" s="73"/>
      <c r="X850" s="73"/>
      <c r="Y850" s="73"/>
      <c r="Z850" s="73"/>
    </row>
    <row r="851" spans="1:26" ht="15.75" customHeight="1">
      <c r="A851" s="73"/>
      <c r="B851" s="73"/>
      <c r="C851" s="73"/>
      <c r="D851" s="73"/>
      <c r="E851" s="73"/>
      <c r="F851" s="73"/>
      <c r="G851" s="591"/>
      <c r="H851" s="988"/>
      <c r="I851" s="73"/>
      <c r="J851" s="73"/>
      <c r="K851" s="74"/>
      <c r="L851" s="74"/>
      <c r="M851" s="989"/>
      <c r="N851" s="74"/>
      <c r="O851" s="1860"/>
      <c r="P851" s="73"/>
      <c r="Q851" s="73"/>
      <c r="R851" s="73"/>
      <c r="S851" s="73"/>
      <c r="T851" s="73"/>
      <c r="U851" s="73"/>
      <c r="V851" s="73"/>
      <c r="W851" s="73"/>
      <c r="X851" s="73"/>
      <c r="Y851" s="73"/>
      <c r="Z851" s="73"/>
    </row>
    <row r="852" spans="1:26" ht="15.75" customHeight="1">
      <c r="A852" s="73"/>
      <c r="B852" s="73"/>
      <c r="C852" s="73"/>
      <c r="D852" s="73"/>
      <c r="E852" s="73"/>
      <c r="F852" s="73"/>
      <c r="G852" s="591"/>
      <c r="H852" s="988"/>
      <c r="I852" s="73"/>
      <c r="J852" s="73"/>
      <c r="K852" s="74"/>
      <c r="L852" s="74"/>
      <c r="M852" s="989"/>
      <c r="N852" s="74"/>
      <c r="O852" s="1860"/>
      <c r="P852" s="73"/>
      <c r="Q852" s="73"/>
      <c r="R852" s="73"/>
      <c r="S852" s="73"/>
      <c r="T852" s="73"/>
      <c r="U852" s="73"/>
      <c r="V852" s="73"/>
      <c r="W852" s="73"/>
      <c r="X852" s="73"/>
      <c r="Y852" s="73"/>
      <c r="Z852" s="73"/>
    </row>
    <row r="853" spans="1:26" ht="15.75" customHeight="1">
      <c r="A853" s="73"/>
      <c r="B853" s="73"/>
      <c r="C853" s="73"/>
      <c r="D853" s="73"/>
      <c r="E853" s="73"/>
      <c r="F853" s="73"/>
      <c r="G853" s="591"/>
      <c r="H853" s="988"/>
      <c r="I853" s="73"/>
      <c r="J853" s="73"/>
      <c r="K853" s="74"/>
      <c r="L853" s="74"/>
      <c r="M853" s="989"/>
      <c r="N853" s="74"/>
      <c r="O853" s="1860"/>
      <c r="P853" s="73"/>
      <c r="Q853" s="73"/>
      <c r="R853" s="73"/>
      <c r="S853" s="73"/>
      <c r="T853" s="73"/>
      <c r="U853" s="73"/>
      <c r="V853" s="73"/>
      <c r="W853" s="73"/>
      <c r="X853" s="73"/>
      <c r="Y853" s="73"/>
      <c r="Z853" s="73"/>
    </row>
    <row r="854" spans="1:26" ht="15.75" customHeight="1">
      <c r="A854" s="73"/>
      <c r="B854" s="73"/>
      <c r="C854" s="73"/>
      <c r="D854" s="73"/>
      <c r="E854" s="73"/>
      <c r="F854" s="73"/>
      <c r="G854" s="591"/>
      <c r="H854" s="988"/>
      <c r="I854" s="73"/>
      <c r="J854" s="73"/>
      <c r="K854" s="74"/>
      <c r="L854" s="74"/>
      <c r="M854" s="989"/>
      <c r="N854" s="74"/>
      <c r="O854" s="1860"/>
      <c r="P854" s="73"/>
      <c r="Q854" s="73"/>
      <c r="R854" s="73"/>
      <c r="S854" s="73"/>
      <c r="T854" s="73"/>
      <c r="U854" s="73"/>
      <c r="V854" s="73"/>
      <c r="W854" s="73"/>
      <c r="X854" s="73"/>
      <c r="Y854" s="73"/>
      <c r="Z854" s="73"/>
    </row>
    <row r="855" spans="1:26" ht="15.75" customHeight="1">
      <c r="A855" s="73"/>
      <c r="B855" s="73"/>
      <c r="C855" s="73"/>
      <c r="D855" s="73"/>
      <c r="E855" s="73"/>
      <c r="F855" s="73"/>
      <c r="G855" s="591"/>
      <c r="H855" s="988"/>
      <c r="I855" s="73"/>
      <c r="J855" s="73"/>
      <c r="K855" s="74"/>
      <c r="L855" s="74"/>
      <c r="M855" s="989"/>
      <c r="N855" s="74"/>
      <c r="O855" s="1860"/>
      <c r="P855" s="73"/>
      <c r="Q855" s="73"/>
      <c r="R855" s="73"/>
      <c r="S855" s="73"/>
      <c r="T855" s="73"/>
      <c r="U855" s="73"/>
      <c r="V855" s="73"/>
      <c r="W855" s="73"/>
      <c r="X855" s="73"/>
      <c r="Y855" s="73"/>
      <c r="Z855" s="73"/>
    </row>
    <row r="856" spans="1:26" ht="15.75" customHeight="1">
      <c r="A856" s="73"/>
      <c r="B856" s="73"/>
      <c r="C856" s="73"/>
      <c r="D856" s="73"/>
      <c r="E856" s="73"/>
      <c r="F856" s="73"/>
      <c r="G856" s="591"/>
      <c r="H856" s="988"/>
      <c r="I856" s="73"/>
      <c r="J856" s="73"/>
      <c r="K856" s="74"/>
      <c r="L856" s="74"/>
      <c r="M856" s="989"/>
      <c r="N856" s="74"/>
      <c r="O856" s="1860"/>
      <c r="P856" s="73"/>
      <c r="Q856" s="73"/>
      <c r="R856" s="73"/>
      <c r="S856" s="73"/>
      <c r="T856" s="73"/>
      <c r="U856" s="73"/>
      <c r="V856" s="73"/>
      <c r="W856" s="73"/>
      <c r="X856" s="73"/>
      <c r="Y856" s="73"/>
      <c r="Z856" s="73"/>
    </row>
    <row r="857" spans="1:26" ht="15.75" customHeight="1">
      <c r="A857" s="73"/>
      <c r="B857" s="73"/>
      <c r="C857" s="73"/>
      <c r="D857" s="73"/>
      <c r="E857" s="73"/>
      <c r="F857" s="73"/>
      <c r="G857" s="591"/>
      <c r="H857" s="988"/>
      <c r="I857" s="73"/>
      <c r="J857" s="73"/>
      <c r="K857" s="74"/>
      <c r="L857" s="74"/>
      <c r="M857" s="989"/>
      <c r="N857" s="74"/>
      <c r="O857" s="1860"/>
      <c r="P857" s="73"/>
      <c r="Q857" s="73"/>
      <c r="R857" s="73"/>
      <c r="S857" s="73"/>
      <c r="T857" s="73"/>
      <c r="U857" s="73"/>
      <c r="V857" s="73"/>
      <c r="W857" s="73"/>
      <c r="X857" s="73"/>
      <c r="Y857" s="73"/>
      <c r="Z857" s="73"/>
    </row>
    <row r="858" spans="1:26" ht="15.75" customHeight="1">
      <c r="A858" s="73"/>
      <c r="B858" s="73"/>
      <c r="C858" s="73"/>
      <c r="D858" s="73"/>
      <c r="E858" s="73"/>
      <c r="F858" s="73"/>
      <c r="G858" s="591"/>
      <c r="H858" s="988"/>
      <c r="I858" s="73"/>
      <c r="J858" s="73"/>
      <c r="K858" s="74"/>
      <c r="L858" s="74"/>
      <c r="M858" s="989"/>
      <c r="N858" s="74"/>
      <c r="O858" s="1860"/>
      <c r="P858" s="73"/>
      <c r="Q858" s="73"/>
      <c r="R858" s="73"/>
      <c r="S858" s="73"/>
      <c r="T858" s="73"/>
      <c r="U858" s="73"/>
      <c r="V858" s="73"/>
      <c r="W858" s="73"/>
      <c r="X858" s="73"/>
      <c r="Y858" s="73"/>
      <c r="Z858" s="73"/>
    </row>
    <row r="859" spans="1:26" ht="15.75" customHeight="1">
      <c r="A859" s="73"/>
      <c r="B859" s="73"/>
      <c r="C859" s="73"/>
      <c r="D859" s="73"/>
      <c r="E859" s="73"/>
      <c r="F859" s="73"/>
      <c r="G859" s="591"/>
      <c r="H859" s="988"/>
      <c r="I859" s="73"/>
      <c r="J859" s="73"/>
      <c r="K859" s="74"/>
      <c r="L859" s="74"/>
      <c r="M859" s="989"/>
      <c r="N859" s="74"/>
      <c r="O859" s="1860"/>
      <c r="P859" s="73"/>
      <c r="Q859" s="73"/>
      <c r="R859" s="73"/>
      <c r="S859" s="73"/>
      <c r="T859" s="73"/>
      <c r="U859" s="73"/>
      <c r="V859" s="73"/>
      <c r="W859" s="73"/>
      <c r="X859" s="73"/>
      <c r="Y859" s="73"/>
      <c r="Z859" s="73"/>
    </row>
    <row r="860" spans="1:26" ht="15.75" customHeight="1">
      <c r="A860" s="73"/>
      <c r="B860" s="73"/>
      <c r="C860" s="73"/>
      <c r="D860" s="73"/>
      <c r="E860" s="73"/>
      <c r="F860" s="73"/>
      <c r="G860" s="591"/>
      <c r="H860" s="988"/>
      <c r="I860" s="73"/>
      <c r="J860" s="73"/>
      <c r="K860" s="74"/>
      <c r="L860" s="74"/>
      <c r="M860" s="989"/>
      <c r="N860" s="74"/>
      <c r="O860" s="1860"/>
      <c r="P860" s="73"/>
      <c r="Q860" s="73"/>
      <c r="R860" s="73"/>
      <c r="S860" s="73"/>
      <c r="T860" s="73"/>
      <c r="U860" s="73"/>
      <c r="V860" s="73"/>
      <c r="W860" s="73"/>
      <c r="X860" s="73"/>
      <c r="Y860" s="73"/>
      <c r="Z860" s="73"/>
    </row>
    <row r="861" spans="1:26" ht="15.75" customHeight="1">
      <c r="A861" s="73"/>
      <c r="B861" s="73"/>
      <c r="C861" s="73"/>
      <c r="D861" s="73"/>
      <c r="E861" s="73"/>
      <c r="F861" s="73"/>
      <c r="G861" s="591"/>
      <c r="H861" s="988"/>
      <c r="I861" s="73"/>
      <c r="J861" s="73"/>
      <c r="K861" s="74"/>
      <c r="L861" s="74"/>
      <c r="M861" s="989"/>
      <c r="N861" s="74"/>
      <c r="O861" s="1860"/>
      <c r="P861" s="73"/>
      <c r="Q861" s="73"/>
      <c r="R861" s="73"/>
      <c r="S861" s="73"/>
      <c r="T861" s="73"/>
      <c r="U861" s="73"/>
      <c r="V861" s="73"/>
      <c r="W861" s="73"/>
      <c r="X861" s="73"/>
      <c r="Y861" s="73"/>
      <c r="Z861" s="73"/>
    </row>
    <row r="862" spans="1:26" ht="15.75" customHeight="1">
      <c r="A862" s="73"/>
      <c r="B862" s="73"/>
      <c r="C862" s="73"/>
      <c r="D862" s="73"/>
      <c r="E862" s="73"/>
      <c r="F862" s="73"/>
      <c r="G862" s="591"/>
      <c r="H862" s="988"/>
      <c r="I862" s="73"/>
      <c r="J862" s="73"/>
      <c r="K862" s="74"/>
      <c r="L862" s="74"/>
      <c r="M862" s="989"/>
      <c r="N862" s="74"/>
      <c r="O862" s="1860"/>
      <c r="P862" s="73"/>
      <c r="Q862" s="73"/>
      <c r="R862" s="73"/>
      <c r="S862" s="73"/>
      <c r="T862" s="73"/>
      <c r="U862" s="73"/>
      <c r="V862" s="73"/>
      <c r="W862" s="73"/>
      <c r="X862" s="73"/>
      <c r="Y862" s="73"/>
      <c r="Z862" s="73"/>
    </row>
    <row r="863" spans="1:26" ht="15.75" customHeight="1">
      <c r="A863" s="73"/>
      <c r="B863" s="73"/>
      <c r="C863" s="73"/>
      <c r="D863" s="73"/>
      <c r="E863" s="73"/>
      <c r="F863" s="73"/>
      <c r="G863" s="591"/>
      <c r="H863" s="988"/>
      <c r="I863" s="73"/>
      <c r="J863" s="73"/>
      <c r="K863" s="74"/>
      <c r="L863" s="74"/>
      <c r="M863" s="989"/>
      <c r="N863" s="74"/>
      <c r="O863" s="1860"/>
      <c r="P863" s="73"/>
      <c r="Q863" s="73"/>
      <c r="R863" s="73"/>
      <c r="S863" s="73"/>
      <c r="T863" s="73"/>
      <c r="U863" s="73"/>
      <c r="V863" s="73"/>
      <c r="W863" s="73"/>
      <c r="X863" s="73"/>
      <c r="Y863" s="73"/>
      <c r="Z863" s="73"/>
    </row>
    <row r="864" spans="1:26" ht="15.75" customHeight="1">
      <c r="A864" s="73"/>
      <c r="B864" s="73"/>
      <c r="C864" s="73"/>
      <c r="D864" s="73"/>
      <c r="E864" s="73"/>
      <c r="F864" s="73"/>
      <c r="G864" s="591"/>
      <c r="H864" s="988"/>
      <c r="I864" s="73"/>
      <c r="J864" s="73"/>
      <c r="K864" s="74"/>
      <c r="L864" s="74"/>
      <c r="M864" s="989"/>
      <c r="N864" s="74"/>
      <c r="O864" s="1860"/>
      <c r="P864" s="73"/>
      <c r="Q864" s="73"/>
      <c r="R864" s="73"/>
      <c r="S864" s="73"/>
      <c r="T864" s="73"/>
      <c r="U864" s="73"/>
      <c r="V864" s="73"/>
      <c r="W864" s="73"/>
      <c r="X864" s="73"/>
      <c r="Y864" s="73"/>
      <c r="Z864" s="73"/>
    </row>
    <row r="865" spans="1:26" ht="15.75" customHeight="1">
      <c r="A865" s="73"/>
      <c r="B865" s="73"/>
      <c r="C865" s="73"/>
      <c r="D865" s="73"/>
      <c r="E865" s="73"/>
      <c r="F865" s="73"/>
      <c r="G865" s="591"/>
      <c r="H865" s="988"/>
      <c r="I865" s="73"/>
      <c r="J865" s="73"/>
      <c r="K865" s="74"/>
      <c r="L865" s="74"/>
      <c r="M865" s="989"/>
      <c r="N865" s="74"/>
      <c r="O865" s="1860"/>
      <c r="P865" s="73"/>
      <c r="Q865" s="73"/>
      <c r="R865" s="73"/>
      <c r="S865" s="73"/>
      <c r="T865" s="73"/>
      <c r="U865" s="73"/>
      <c r="V865" s="73"/>
      <c r="W865" s="73"/>
      <c r="X865" s="73"/>
      <c r="Y865" s="73"/>
      <c r="Z865" s="73"/>
    </row>
    <row r="866" spans="1:26" ht="15.75" customHeight="1">
      <c r="A866" s="73"/>
      <c r="B866" s="73"/>
      <c r="C866" s="73"/>
      <c r="D866" s="73"/>
      <c r="E866" s="73"/>
      <c r="F866" s="73"/>
      <c r="G866" s="591"/>
      <c r="H866" s="988"/>
      <c r="I866" s="73"/>
      <c r="J866" s="73"/>
      <c r="K866" s="74"/>
      <c r="L866" s="74"/>
      <c r="M866" s="989"/>
      <c r="N866" s="74"/>
      <c r="O866" s="1860"/>
      <c r="P866" s="73"/>
      <c r="Q866" s="73"/>
      <c r="R866" s="73"/>
      <c r="S866" s="73"/>
      <c r="T866" s="73"/>
      <c r="U866" s="73"/>
      <c r="V866" s="73"/>
      <c r="W866" s="73"/>
      <c r="X866" s="73"/>
      <c r="Y866" s="73"/>
      <c r="Z866" s="73"/>
    </row>
    <row r="867" spans="1:26" ht="15.75" customHeight="1">
      <c r="A867" s="73"/>
      <c r="B867" s="73"/>
      <c r="C867" s="73"/>
      <c r="D867" s="73"/>
      <c r="E867" s="73"/>
      <c r="F867" s="73"/>
      <c r="G867" s="591"/>
      <c r="H867" s="988"/>
      <c r="I867" s="73"/>
      <c r="J867" s="73"/>
      <c r="K867" s="74"/>
      <c r="L867" s="74"/>
      <c r="M867" s="989"/>
      <c r="N867" s="74"/>
      <c r="O867" s="1860"/>
      <c r="P867" s="73"/>
      <c r="Q867" s="73"/>
      <c r="R867" s="73"/>
      <c r="S867" s="73"/>
      <c r="T867" s="73"/>
      <c r="U867" s="73"/>
      <c r="V867" s="73"/>
      <c r="W867" s="73"/>
      <c r="X867" s="73"/>
      <c r="Y867" s="73"/>
      <c r="Z867" s="73"/>
    </row>
    <row r="868" spans="1:26" ht="15.75" customHeight="1">
      <c r="A868" s="73"/>
      <c r="B868" s="73"/>
      <c r="C868" s="73"/>
      <c r="D868" s="73"/>
      <c r="E868" s="73"/>
      <c r="F868" s="73"/>
      <c r="G868" s="591"/>
      <c r="H868" s="988"/>
      <c r="I868" s="73"/>
      <c r="J868" s="73"/>
      <c r="K868" s="74"/>
      <c r="L868" s="74"/>
      <c r="M868" s="989"/>
      <c r="N868" s="74"/>
      <c r="O868" s="1860"/>
      <c r="P868" s="73"/>
      <c r="Q868" s="73"/>
      <c r="R868" s="73"/>
      <c r="S868" s="73"/>
      <c r="T868" s="73"/>
      <c r="U868" s="73"/>
      <c r="V868" s="73"/>
      <c r="W868" s="73"/>
      <c r="X868" s="73"/>
      <c r="Y868" s="73"/>
      <c r="Z868" s="73"/>
    </row>
    <row r="869" spans="1:26" ht="15.75" customHeight="1">
      <c r="A869" s="73"/>
      <c r="B869" s="73"/>
      <c r="C869" s="73"/>
      <c r="D869" s="73"/>
      <c r="E869" s="73"/>
      <c r="F869" s="73"/>
      <c r="G869" s="591"/>
      <c r="H869" s="988"/>
      <c r="I869" s="73"/>
      <c r="J869" s="73"/>
      <c r="K869" s="74"/>
      <c r="L869" s="74"/>
      <c r="M869" s="989"/>
      <c r="N869" s="74"/>
      <c r="O869" s="1860"/>
      <c r="P869" s="73"/>
      <c r="Q869" s="73"/>
      <c r="R869" s="73"/>
      <c r="S869" s="73"/>
      <c r="T869" s="73"/>
      <c r="U869" s="73"/>
      <c r="V869" s="73"/>
      <c r="W869" s="73"/>
      <c r="X869" s="73"/>
      <c r="Y869" s="73"/>
      <c r="Z869" s="73"/>
    </row>
    <row r="870" spans="1:26" ht="15.75" customHeight="1">
      <c r="A870" s="73"/>
      <c r="B870" s="73"/>
      <c r="C870" s="73"/>
      <c r="D870" s="73"/>
      <c r="E870" s="73"/>
      <c r="F870" s="73"/>
      <c r="G870" s="591"/>
      <c r="H870" s="988"/>
      <c r="I870" s="73"/>
      <c r="J870" s="73"/>
      <c r="K870" s="74"/>
      <c r="L870" s="74"/>
      <c r="M870" s="989"/>
      <c r="N870" s="74"/>
      <c r="O870" s="1860"/>
      <c r="P870" s="73"/>
      <c r="Q870" s="73"/>
      <c r="R870" s="73"/>
      <c r="S870" s="73"/>
      <c r="T870" s="73"/>
      <c r="U870" s="73"/>
      <c r="V870" s="73"/>
      <c r="W870" s="73"/>
      <c r="X870" s="73"/>
      <c r="Y870" s="73"/>
      <c r="Z870" s="73"/>
    </row>
    <row r="871" spans="1:26" ht="15.75" customHeight="1">
      <c r="A871" s="73"/>
      <c r="B871" s="73"/>
      <c r="C871" s="73"/>
      <c r="D871" s="73"/>
      <c r="E871" s="73"/>
      <c r="F871" s="73"/>
      <c r="G871" s="591"/>
      <c r="H871" s="988"/>
      <c r="I871" s="73"/>
      <c r="J871" s="73"/>
      <c r="K871" s="74"/>
      <c r="L871" s="74"/>
      <c r="M871" s="989"/>
      <c r="N871" s="74"/>
      <c r="O871" s="1860"/>
      <c r="P871" s="73"/>
      <c r="Q871" s="73"/>
      <c r="R871" s="73"/>
      <c r="S871" s="73"/>
      <c r="T871" s="73"/>
      <c r="U871" s="73"/>
      <c r="V871" s="73"/>
      <c r="W871" s="73"/>
      <c r="X871" s="73"/>
      <c r="Y871" s="73"/>
      <c r="Z871" s="73"/>
    </row>
    <row r="872" spans="1:26" ht="15.75" customHeight="1">
      <c r="A872" s="73"/>
      <c r="B872" s="73"/>
      <c r="C872" s="73"/>
      <c r="D872" s="73"/>
      <c r="E872" s="73"/>
      <c r="F872" s="73"/>
      <c r="G872" s="591"/>
      <c r="H872" s="988"/>
      <c r="I872" s="73"/>
      <c r="J872" s="73"/>
      <c r="K872" s="74"/>
      <c r="L872" s="74"/>
      <c r="M872" s="989"/>
      <c r="N872" s="74"/>
      <c r="O872" s="1860"/>
      <c r="P872" s="73"/>
      <c r="Q872" s="73"/>
      <c r="R872" s="73"/>
      <c r="S872" s="73"/>
      <c r="T872" s="73"/>
      <c r="U872" s="73"/>
      <c r="V872" s="73"/>
      <c r="W872" s="73"/>
      <c r="X872" s="73"/>
      <c r="Y872" s="73"/>
      <c r="Z872" s="73"/>
    </row>
    <row r="873" spans="1:26" ht="15.75" customHeight="1">
      <c r="A873" s="73"/>
      <c r="B873" s="73"/>
      <c r="C873" s="73"/>
      <c r="D873" s="73"/>
      <c r="E873" s="73"/>
      <c r="F873" s="73"/>
      <c r="G873" s="591"/>
      <c r="H873" s="988"/>
      <c r="I873" s="73"/>
      <c r="J873" s="73"/>
      <c r="K873" s="74"/>
      <c r="L873" s="74"/>
      <c r="M873" s="989"/>
      <c r="N873" s="74"/>
      <c r="O873" s="1860"/>
      <c r="P873" s="73"/>
      <c r="Q873" s="73"/>
      <c r="R873" s="73"/>
      <c r="S873" s="73"/>
      <c r="T873" s="73"/>
      <c r="U873" s="73"/>
      <c r="V873" s="73"/>
      <c r="W873" s="73"/>
      <c r="X873" s="73"/>
      <c r="Y873" s="73"/>
      <c r="Z873" s="73"/>
    </row>
    <row r="874" spans="1:26" ht="15.75" customHeight="1">
      <c r="A874" s="73"/>
      <c r="B874" s="73"/>
      <c r="C874" s="73"/>
      <c r="D874" s="73"/>
      <c r="E874" s="73"/>
      <c r="F874" s="73"/>
      <c r="G874" s="591"/>
      <c r="H874" s="988"/>
      <c r="I874" s="73"/>
      <c r="J874" s="73"/>
      <c r="K874" s="74"/>
      <c r="L874" s="74"/>
      <c r="M874" s="989"/>
      <c r="N874" s="74"/>
      <c r="O874" s="1860"/>
      <c r="P874" s="73"/>
      <c r="Q874" s="73"/>
      <c r="R874" s="73"/>
      <c r="S874" s="73"/>
      <c r="T874" s="73"/>
      <c r="U874" s="73"/>
      <c r="V874" s="73"/>
      <c r="W874" s="73"/>
      <c r="X874" s="73"/>
      <c r="Y874" s="73"/>
      <c r="Z874" s="73"/>
    </row>
    <row r="875" spans="1:26" ht="15.75" customHeight="1">
      <c r="A875" s="73"/>
      <c r="B875" s="73"/>
      <c r="C875" s="73"/>
      <c r="D875" s="73"/>
      <c r="E875" s="73"/>
      <c r="F875" s="73"/>
      <c r="G875" s="591"/>
      <c r="H875" s="988"/>
      <c r="I875" s="73"/>
      <c r="J875" s="73"/>
      <c r="K875" s="74"/>
      <c r="L875" s="74"/>
      <c r="M875" s="989"/>
      <c r="N875" s="74"/>
      <c r="O875" s="1860"/>
      <c r="P875" s="73"/>
      <c r="Q875" s="73"/>
      <c r="R875" s="73"/>
      <c r="S875" s="73"/>
      <c r="T875" s="73"/>
      <c r="U875" s="73"/>
      <c r="V875" s="73"/>
      <c r="W875" s="73"/>
      <c r="X875" s="73"/>
      <c r="Y875" s="73"/>
      <c r="Z875" s="73"/>
    </row>
    <row r="876" spans="1:26" ht="15.75" customHeight="1">
      <c r="A876" s="73"/>
      <c r="B876" s="73"/>
      <c r="C876" s="73"/>
      <c r="D876" s="73"/>
      <c r="E876" s="73"/>
      <c r="F876" s="73"/>
      <c r="G876" s="591"/>
      <c r="H876" s="988"/>
      <c r="I876" s="73"/>
      <c r="J876" s="73"/>
      <c r="K876" s="74"/>
      <c r="L876" s="74"/>
      <c r="M876" s="989"/>
      <c r="N876" s="74"/>
      <c r="O876" s="1860"/>
      <c r="P876" s="73"/>
      <c r="Q876" s="73"/>
      <c r="R876" s="73"/>
      <c r="S876" s="73"/>
      <c r="T876" s="73"/>
      <c r="U876" s="73"/>
      <c r="V876" s="73"/>
      <c r="W876" s="73"/>
      <c r="X876" s="73"/>
      <c r="Y876" s="73"/>
      <c r="Z876" s="73"/>
    </row>
    <row r="877" spans="1:26" ht="15.75" customHeight="1">
      <c r="A877" s="73"/>
      <c r="B877" s="73"/>
      <c r="C877" s="73"/>
      <c r="D877" s="73"/>
      <c r="E877" s="73"/>
      <c r="F877" s="73"/>
      <c r="G877" s="591"/>
      <c r="H877" s="988"/>
      <c r="I877" s="73"/>
      <c r="J877" s="73"/>
      <c r="K877" s="74"/>
      <c r="L877" s="74"/>
      <c r="M877" s="989"/>
      <c r="N877" s="74"/>
      <c r="O877" s="1860"/>
      <c r="P877" s="73"/>
      <c r="Q877" s="73"/>
      <c r="R877" s="73"/>
      <c r="S877" s="73"/>
      <c r="T877" s="73"/>
      <c r="U877" s="73"/>
      <c r="V877" s="73"/>
      <c r="W877" s="73"/>
      <c r="X877" s="73"/>
      <c r="Y877" s="73"/>
      <c r="Z877" s="73"/>
    </row>
    <row r="878" spans="1:26" ht="15.75" customHeight="1">
      <c r="A878" s="73"/>
      <c r="B878" s="73"/>
      <c r="C878" s="73"/>
      <c r="D878" s="73"/>
      <c r="E878" s="73"/>
      <c r="F878" s="73"/>
      <c r="G878" s="591"/>
      <c r="H878" s="988"/>
      <c r="I878" s="73"/>
      <c r="J878" s="73"/>
      <c r="K878" s="74"/>
      <c r="L878" s="74"/>
      <c r="M878" s="989"/>
      <c r="N878" s="74"/>
      <c r="O878" s="1860"/>
      <c r="P878" s="73"/>
      <c r="Q878" s="73"/>
      <c r="R878" s="73"/>
      <c r="S878" s="73"/>
      <c r="T878" s="73"/>
      <c r="U878" s="73"/>
      <c r="V878" s="73"/>
      <c r="W878" s="73"/>
      <c r="X878" s="73"/>
      <c r="Y878" s="73"/>
      <c r="Z878" s="73"/>
    </row>
    <row r="879" spans="1:26" ht="15.75" customHeight="1">
      <c r="A879" s="73"/>
      <c r="B879" s="73"/>
      <c r="C879" s="73"/>
      <c r="D879" s="73"/>
      <c r="E879" s="73"/>
      <c r="F879" s="73"/>
      <c r="G879" s="591"/>
      <c r="H879" s="988"/>
      <c r="I879" s="73"/>
      <c r="J879" s="73"/>
      <c r="K879" s="74"/>
      <c r="L879" s="74"/>
      <c r="M879" s="989"/>
      <c r="N879" s="74"/>
      <c r="O879" s="1860"/>
      <c r="P879" s="73"/>
      <c r="Q879" s="73"/>
      <c r="R879" s="73"/>
      <c r="S879" s="73"/>
      <c r="T879" s="73"/>
      <c r="U879" s="73"/>
      <c r="V879" s="73"/>
      <c r="W879" s="73"/>
      <c r="X879" s="73"/>
      <c r="Y879" s="73"/>
      <c r="Z879" s="73"/>
    </row>
    <row r="880" spans="1:26" ht="15.75" customHeight="1">
      <c r="A880" s="73"/>
      <c r="B880" s="73"/>
      <c r="C880" s="73"/>
      <c r="D880" s="73"/>
      <c r="E880" s="73"/>
      <c r="F880" s="73"/>
      <c r="G880" s="591"/>
      <c r="H880" s="988"/>
      <c r="I880" s="73"/>
      <c r="J880" s="73"/>
      <c r="K880" s="74"/>
      <c r="L880" s="74"/>
      <c r="M880" s="989"/>
      <c r="N880" s="74"/>
      <c r="O880" s="1860"/>
      <c r="P880" s="73"/>
      <c r="Q880" s="73"/>
      <c r="R880" s="73"/>
      <c r="S880" s="73"/>
      <c r="T880" s="73"/>
      <c r="U880" s="73"/>
      <c r="V880" s="73"/>
      <c r="W880" s="73"/>
      <c r="X880" s="73"/>
      <c r="Y880" s="73"/>
      <c r="Z880" s="73"/>
    </row>
    <row r="881" spans="1:26" ht="15.75" customHeight="1">
      <c r="A881" s="73"/>
      <c r="B881" s="73"/>
      <c r="C881" s="73"/>
      <c r="D881" s="73"/>
      <c r="E881" s="73"/>
      <c r="F881" s="73"/>
      <c r="G881" s="591"/>
      <c r="H881" s="988"/>
      <c r="I881" s="73"/>
      <c r="J881" s="73"/>
      <c r="K881" s="74"/>
      <c r="L881" s="74"/>
      <c r="M881" s="989"/>
      <c r="N881" s="74"/>
      <c r="O881" s="1860"/>
      <c r="P881" s="73"/>
      <c r="Q881" s="73"/>
      <c r="R881" s="73"/>
      <c r="S881" s="73"/>
      <c r="T881" s="73"/>
      <c r="U881" s="73"/>
      <c r="V881" s="73"/>
      <c r="W881" s="73"/>
      <c r="X881" s="73"/>
      <c r="Y881" s="73"/>
      <c r="Z881" s="73"/>
    </row>
    <row r="882" spans="1:26" ht="15.75" customHeight="1">
      <c r="A882" s="73"/>
      <c r="B882" s="73"/>
      <c r="C882" s="73"/>
      <c r="D882" s="73"/>
      <c r="E882" s="73"/>
      <c r="F882" s="73"/>
      <c r="G882" s="591"/>
      <c r="H882" s="988"/>
      <c r="I882" s="73"/>
      <c r="J882" s="73"/>
      <c r="K882" s="74"/>
      <c r="L882" s="74"/>
      <c r="M882" s="989"/>
      <c r="N882" s="74"/>
      <c r="O882" s="1860"/>
      <c r="P882" s="73"/>
      <c r="Q882" s="73"/>
      <c r="R882" s="73"/>
      <c r="S882" s="73"/>
      <c r="T882" s="73"/>
      <c r="U882" s="73"/>
      <c r="V882" s="73"/>
      <c r="W882" s="73"/>
      <c r="X882" s="73"/>
      <c r="Y882" s="73"/>
      <c r="Z882" s="73"/>
    </row>
    <row r="883" spans="1:26" ht="15.75" customHeight="1">
      <c r="A883" s="73"/>
      <c r="B883" s="73"/>
      <c r="C883" s="73"/>
      <c r="D883" s="73"/>
      <c r="E883" s="73"/>
      <c r="F883" s="73"/>
      <c r="G883" s="591"/>
      <c r="H883" s="988"/>
      <c r="I883" s="73"/>
      <c r="J883" s="73"/>
      <c r="K883" s="74"/>
      <c r="L883" s="74"/>
      <c r="M883" s="989"/>
      <c r="N883" s="74"/>
      <c r="O883" s="1860"/>
      <c r="P883" s="73"/>
      <c r="Q883" s="73"/>
      <c r="R883" s="73"/>
      <c r="S883" s="73"/>
      <c r="T883" s="73"/>
      <c r="U883" s="73"/>
      <c r="V883" s="73"/>
      <c r="W883" s="73"/>
      <c r="X883" s="73"/>
      <c r="Y883" s="73"/>
      <c r="Z883" s="73"/>
    </row>
    <row r="884" spans="1:26" ht="15.75" customHeight="1">
      <c r="A884" s="73"/>
      <c r="B884" s="73"/>
      <c r="C884" s="73"/>
      <c r="D884" s="73"/>
      <c r="E884" s="73"/>
      <c r="F884" s="73"/>
      <c r="G884" s="591"/>
      <c r="H884" s="988"/>
      <c r="I884" s="73"/>
      <c r="J884" s="73"/>
      <c r="K884" s="74"/>
      <c r="L884" s="74"/>
      <c r="M884" s="989"/>
      <c r="N884" s="74"/>
      <c r="O884" s="1860"/>
      <c r="P884" s="73"/>
      <c r="Q884" s="73"/>
      <c r="R884" s="73"/>
      <c r="S884" s="73"/>
      <c r="T884" s="73"/>
      <c r="U884" s="73"/>
      <c r="V884" s="73"/>
      <c r="W884" s="73"/>
      <c r="X884" s="73"/>
      <c r="Y884" s="73"/>
      <c r="Z884" s="73"/>
    </row>
    <row r="885" spans="1:26" ht="15.75" customHeight="1">
      <c r="A885" s="73"/>
      <c r="B885" s="73"/>
      <c r="C885" s="73"/>
      <c r="D885" s="73"/>
      <c r="E885" s="73"/>
      <c r="F885" s="73"/>
      <c r="G885" s="591"/>
      <c r="H885" s="988"/>
      <c r="I885" s="73"/>
      <c r="J885" s="73"/>
      <c r="K885" s="74"/>
      <c r="L885" s="74"/>
      <c r="M885" s="989"/>
      <c r="N885" s="74"/>
      <c r="O885" s="1860"/>
      <c r="P885" s="73"/>
      <c r="Q885" s="73"/>
      <c r="R885" s="73"/>
      <c r="S885" s="73"/>
      <c r="T885" s="73"/>
      <c r="U885" s="73"/>
      <c r="V885" s="73"/>
      <c r="W885" s="73"/>
      <c r="X885" s="73"/>
      <c r="Y885" s="73"/>
      <c r="Z885" s="73"/>
    </row>
    <row r="886" spans="1:26" ht="15.75" customHeight="1">
      <c r="A886" s="73"/>
      <c r="B886" s="73"/>
      <c r="C886" s="73"/>
      <c r="D886" s="73"/>
      <c r="E886" s="73"/>
      <c r="F886" s="73"/>
      <c r="G886" s="591"/>
      <c r="H886" s="988"/>
      <c r="I886" s="73"/>
      <c r="J886" s="73"/>
      <c r="K886" s="74"/>
      <c r="L886" s="74"/>
      <c r="M886" s="989"/>
      <c r="N886" s="74"/>
      <c r="O886" s="1860"/>
      <c r="P886" s="73"/>
      <c r="Q886" s="73"/>
      <c r="R886" s="73"/>
      <c r="S886" s="73"/>
      <c r="T886" s="73"/>
      <c r="U886" s="73"/>
      <c r="V886" s="73"/>
      <c r="W886" s="73"/>
      <c r="X886" s="73"/>
      <c r="Y886" s="73"/>
      <c r="Z886" s="73"/>
    </row>
    <row r="887" spans="1:26" ht="15.75" customHeight="1">
      <c r="A887" s="73"/>
      <c r="B887" s="73"/>
      <c r="C887" s="73"/>
      <c r="D887" s="73"/>
      <c r="E887" s="73"/>
      <c r="F887" s="73"/>
      <c r="G887" s="591"/>
      <c r="H887" s="988"/>
      <c r="I887" s="73"/>
      <c r="J887" s="73"/>
      <c r="K887" s="74"/>
      <c r="L887" s="74"/>
      <c r="M887" s="989"/>
      <c r="N887" s="74"/>
      <c r="O887" s="1860"/>
      <c r="P887" s="73"/>
      <c r="Q887" s="73"/>
      <c r="R887" s="73"/>
      <c r="S887" s="73"/>
      <c r="T887" s="73"/>
      <c r="U887" s="73"/>
      <c r="V887" s="73"/>
      <c r="W887" s="73"/>
      <c r="X887" s="73"/>
      <c r="Y887" s="73"/>
      <c r="Z887" s="73"/>
    </row>
    <row r="888" spans="1:26" ht="15.75" customHeight="1">
      <c r="A888" s="73"/>
      <c r="B888" s="73"/>
      <c r="C888" s="73"/>
      <c r="D888" s="73"/>
      <c r="E888" s="73"/>
      <c r="F888" s="73"/>
      <c r="G888" s="591"/>
      <c r="H888" s="988"/>
      <c r="I888" s="73"/>
      <c r="J888" s="73"/>
      <c r="K888" s="74"/>
      <c r="L888" s="74"/>
      <c r="M888" s="989"/>
      <c r="N888" s="74"/>
      <c r="O888" s="1860"/>
      <c r="P888" s="73"/>
      <c r="Q888" s="73"/>
      <c r="R888" s="73"/>
      <c r="S888" s="73"/>
      <c r="T888" s="73"/>
      <c r="U888" s="73"/>
      <c r="V888" s="73"/>
      <c r="W888" s="73"/>
      <c r="X888" s="73"/>
      <c r="Y888" s="73"/>
      <c r="Z888" s="73"/>
    </row>
    <row r="889" spans="1:26" ht="15.75" customHeight="1">
      <c r="A889" s="73"/>
      <c r="B889" s="73"/>
      <c r="C889" s="73"/>
      <c r="D889" s="73"/>
      <c r="E889" s="73"/>
      <c r="F889" s="73"/>
      <c r="G889" s="591"/>
      <c r="H889" s="988"/>
      <c r="I889" s="73"/>
      <c r="J889" s="73"/>
      <c r="K889" s="74"/>
      <c r="L889" s="74"/>
      <c r="M889" s="989"/>
      <c r="N889" s="74"/>
      <c r="O889" s="1860"/>
      <c r="P889" s="73"/>
      <c r="Q889" s="73"/>
      <c r="R889" s="73"/>
      <c r="S889" s="73"/>
      <c r="T889" s="73"/>
      <c r="U889" s="73"/>
      <c r="V889" s="73"/>
      <c r="W889" s="73"/>
      <c r="X889" s="73"/>
      <c r="Y889" s="73"/>
      <c r="Z889" s="73"/>
    </row>
    <row r="890" spans="1:26" ht="15.75" customHeight="1">
      <c r="A890" s="73"/>
      <c r="B890" s="73"/>
      <c r="C890" s="73"/>
      <c r="D890" s="73"/>
      <c r="E890" s="73"/>
      <c r="F890" s="73"/>
      <c r="G890" s="591"/>
      <c r="H890" s="988"/>
      <c r="I890" s="73"/>
      <c r="J890" s="73"/>
      <c r="K890" s="74"/>
      <c r="L890" s="74"/>
      <c r="M890" s="989"/>
      <c r="N890" s="74"/>
      <c r="O890" s="1860"/>
      <c r="P890" s="73"/>
      <c r="Q890" s="73"/>
      <c r="R890" s="73"/>
      <c r="S890" s="73"/>
      <c r="T890" s="73"/>
      <c r="U890" s="73"/>
      <c r="V890" s="73"/>
      <c r="W890" s="73"/>
      <c r="X890" s="73"/>
      <c r="Y890" s="73"/>
      <c r="Z890" s="73"/>
    </row>
    <row r="891" spans="1:26" ht="15.75" customHeight="1">
      <c r="A891" s="73"/>
      <c r="B891" s="73"/>
      <c r="C891" s="73"/>
      <c r="D891" s="73"/>
      <c r="E891" s="73"/>
      <c r="F891" s="73"/>
      <c r="G891" s="591"/>
      <c r="H891" s="988"/>
      <c r="I891" s="73"/>
      <c r="J891" s="73"/>
      <c r="K891" s="74"/>
      <c r="L891" s="74"/>
      <c r="M891" s="989"/>
      <c r="N891" s="74"/>
      <c r="O891" s="1860"/>
      <c r="P891" s="73"/>
      <c r="Q891" s="73"/>
      <c r="R891" s="73"/>
      <c r="S891" s="73"/>
      <c r="T891" s="73"/>
      <c r="U891" s="73"/>
      <c r="V891" s="73"/>
      <c r="W891" s="73"/>
      <c r="X891" s="73"/>
      <c r="Y891" s="73"/>
      <c r="Z891" s="73"/>
    </row>
    <row r="892" spans="1:26" ht="15.75" customHeight="1">
      <c r="A892" s="73"/>
      <c r="B892" s="73"/>
      <c r="C892" s="73"/>
      <c r="D892" s="73"/>
      <c r="E892" s="73"/>
      <c r="F892" s="73"/>
      <c r="G892" s="591"/>
      <c r="H892" s="988"/>
      <c r="I892" s="73"/>
      <c r="J892" s="73"/>
      <c r="K892" s="74"/>
      <c r="L892" s="74"/>
      <c r="M892" s="989"/>
      <c r="N892" s="74"/>
      <c r="O892" s="1860"/>
      <c r="P892" s="73"/>
      <c r="Q892" s="73"/>
      <c r="R892" s="73"/>
      <c r="S892" s="73"/>
      <c r="T892" s="73"/>
      <c r="U892" s="73"/>
      <c r="V892" s="73"/>
      <c r="W892" s="73"/>
      <c r="X892" s="73"/>
      <c r="Y892" s="73"/>
      <c r="Z892" s="73"/>
    </row>
    <row r="893" spans="1:26" ht="15.75" customHeight="1">
      <c r="A893" s="73"/>
      <c r="B893" s="73"/>
      <c r="C893" s="73"/>
      <c r="D893" s="73"/>
      <c r="E893" s="73"/>
      <c r="F893" s="73"/>
      <c r="G893" s="591"/>
      <c r="H893" s="988"/>
      <c r="I893" s="73"/>
      <c r="J893" s="73"/>
      <c r="K893" s="74"/>
      <c r="L893" s="74"/>
      <c r="M893" s="989"/>
      <c r="N893" s="74"/>
      <c r="O893" s="1860"/>
      <c r="P893" s="73"/>
      <c r="Q893" s="73"/>
      <c r="R893" s="73"/>
      <c r="S893" s="73"/>
      <c r="T893" s="73"/>
      <c r="U893" s="73"/>
      <c r="V893" s="73"/>
      <c r="W893" s="73"/>
      <c r="X893" s="73"/>
      <c r="Y893" s="73"/>
      <c r="Z893" s="73"/>
    </row>
    <row r="894" spans="1:26" ht="15.75" customHeight="1">
      <c r="A894" s="73"/>
      <c r="B894" s="73"/>
      <c r="C894" s="73"/>
      <c r="D894" s="73"/>
      <c r="E894" s="73"/>
      <c r="F894" s="73"/>
      <c r="G894" s="591"/>
      <c r="H894" s="988"/>
      <c r="I894" s="73"/>
      <c r="J894" s="73"/>
      <c r="K894" s="74"/>
      <c r="L894" s="74"/>
      <c r="M894" s="989"/>
      <c r="N894" s="74"/>
      <c r="O894" s="1860"/>
      <c r="P894" s="73"/>
      <c r="Q894" s="73"/>
      <c r="R894" s="73"/>
      <c r="S894" s="73"/>
      <c r="T894" s="73"/>
      <c r="U894" s="73"/>
      <c r="V894" s="73"/>
      <c r="W894" s="73"/>
      <c r="X894" s="73"/>
      <c r="Y894" s="73"/>
      <c r="Z894" s="73"/>
    </row>
    <row r="895" spans="1:26" ht="15.75" customHeight="1">
      <c r="A895" s="73"/>
      <c r="B895" s="73"/>
      <c r="C895" s="73"/>
      <c r="D895" s="73"/>
      <c r="E895" s="73"/>
      <c r="F895" s="73"/>
      <c r="G895" s="591"/>
      <c r="H895" s="988"/>
      <c r="I895" s="73"/>
      <c r="J895" s="73"/>
      <c r="K895" s="74"/>
      <c r="L895" s="74"/>
      <c r="M895" s="989"/>
      <c r="N895" s="74"/>
      <c r="O895" s="1860"/>
      <c r="P895" s="73"/>
      <c r="Q895" s="73"/>
      <c r="R895" s="73"/>
      <c r="S895" s="73"/>
      <c r="T895" s="73"/>
      <c r="U895" s="73"/>
      <c r="V895" s="73"/>
      <c r="W895" s="73"/>
      <c r="X895" s="73"/>
      <c r="Y895" s="73"/>
      <c r="Z895" s="73"/>
    </row>
    <row r="896" spans="1:26" ht="15.75" customHeight="1">
      <c r="A896" s="73"/>
      <c r="B896" s="73"/>
      <c r="C896" s="73"/>
      <c r="D896" s="73"/>
      <c r="E896" s="73"/>
      <c r="F896" s="73"/>
      <c r="G896" s="591"/>
      <c r="H896" s="988"/>
      <c r="I896" s="73"/>
      <c r="J896" s="73"/>
      <c r="K896" s="74"/>
      <c r="L896" s="74"/>
      <c r="M896" s="989"/>
      <c r="N896" s="74"/>
      <c r="O896" s="1860"/>
      <c r="P896" s="73"/>
      <c r="Q896" s="73"/>
      <c r="R896" s="73"/>
      <c r="S896" s="73"/>
      <c r="T896" s="73"/>
      <c r="U896" s="73"/>
      <c r="V896" s="73"/>
      <c r="W896" s="73"/>
      <c r="X896" s="73"/>
      <c r="Y896" s="73"/>
      <c r="Z896" s="73"/>
    </row>
    <row r="897" spans="1:26" ht="15.75" customHeight="1">
      <c r="A897" s="73"/>
      <c r="B897" s="73"/>
      <c r="C897" s="73"/>
      <c r="D897" s="73"/>
      <c r="E897" s="73"/>
      <c r="F897" s="73"/>
      <c r="G897" s="591"/>
      <c r="H897" s="988"/>
      <c r="I897" s="73"/>
      <c r="J897" s="73"/>
      <c r="K897" s="74"/>
      <c r="L897" s="74"/>
      <c r="M897" s="989"/>
      <c r="N897" s="74"/>
      <c r="O897" s="1860"/>
      <c r="P897" s="73"/>
      <c r="Q897" s="73"/>
      <c r="R897" s="73"/>
      <c r="S897" s="73"/>
      <c r="T897" s="73"/>
      <c r="U897" s="73"/>
      <c r="V897" s="73"/>
      <c r="W897" s="73"/>
      <c r="X897" s="73"/>
      <c r="Y897" s="73"/>
      <c r="Z897" s="73"/>
    </row>
    <row r="898" spans="1:26" ht="15.75" customHeight="1">
      <c r="A898" s="73"/>
      <c r="B898" s="73"/>
      <c r="C898" s="73"/>
      <c r="D898" s="73"/>
      <c r="E898" s="73"/>
      <c r="F898" s="73"/>
      <c r="G898" s="591"/>
      <c r="H898" s="988"/>
      <c r="I898" s="73"/>
      <c r="J898" s="73"/>
      <c r="K898" s="74"/>
      <c r="L898" s="74"/>
      <c r="M898" s="989"/>
      <c r="N898" s="74"/>
      <c r="O898" s="1860"/>
      <c r="P898" s="73"/>
      <c r="Q898" s="73"/>
      <c r="R898" s="73"/>
      <c r="S898" s="73"/>
      <c r="T898" s="73"/>
      <c r="U898" s="73"/>
      <c r="V898" s="73"/>
      <c r="W898" s="73"/>
      <c r="X898" s="73"/>
      <c r="Y898" s="73"/>
      <c r="Z898" s="73"/>
    </row>
    <row r="899" spans="1:26" ht="15.75" customHeight="1">
      <c r="A899" s="73"/>
      <c r="B899" s="73"/>
      <c r="C899" s="73"/>
      <c r="D899" s="73"/>
      <c r="E899" s="73"/>
      <c r="F899" s="73"/>
      <c r="G899" s="591"/>
      <c r="H899" s="988"/>
      <c r="I899" s="73"/>
      <c r="J899" s="73"/>
      <c r="K899" s="74"/>
      <c r="L899" s="74"/>
      <c r="M899" s="989"/>
      <c r="N899" s="74"/>
      <c r="O899" s="1860"/>
      <c r="P899" s="73"/>
      <c r="Q899" s="73"/>
      <c r="R899" s="73"/>
      <c r="S899" s="73"/>
      <c r="T899" s="73"/>
      <c r="U899" s="73"/>
      <c r="V899" s="73"/>
      <c r="W899" s="73"/>
      <c r="X899" s="73"/>
      <c r="Y899" s="73"/>
      <c r="Z899" s="73"/>
    </row>
    <row r="900" spans="1:26" ht="15.75" customHeight="1">
      <c r="A900" s="73"/>
      <c r="B900" s="73"/>
      <c r="C900" s="73"/>
      <c r="D900" s="73"/>
      <c r="E900" s="73"/>
      <c r="F900" s="73"/>
      <c r="G900" s="591"/>
      <c r="H900" s="988"/>
      <c r="I900" s="73"/>
      <c r="J900" s="73"/>
      <c r="K900" s="74"/>
      <c r="L900" s="74"/>
      <c r="M900" s="989"/>
      <c r="N900" s="74"/>
      <c r="O900" s="1860"/>
      <c r="P900" s="73"/>
      <c r="Q900" s="73"/>
      <c r="R900" s="73"/>
      <c r="S900" s="73"/>
      <c r="T900" s="73"/>
      <c r="U900" s="73"/>
      <c r="V900" s="73"/>
      <c r="W900" s="73"/>
      <c r="X900" s="73"/>
      <c r="Y900" s="73"/>
      <c r="Z900" s="73"/>
    </row>
    <row r="901" spans="1:26" ht="15.75" customHeight="1">
      <c r="A901" s="73"/>
      <c r="B901" s="73"/>
      <c r="C901" s="73"/>
      <c r="D901" s="73"/>
      <c r="E901" s="73"/>
      <c r="F901" s="73"/>
      <c r="G901" s="591"/>
      <c r="H901" s="988"/>
      <c r="I901" s="73"/>
      <c r="J901" s="73"/>
      <c r="K901" s="74"/>
      <c r="L901" s="74"/>
      <c r="M901" s="989"/>
      <c r="N901" s="74"/>
      <c r="O901" s="1860"/>
      <c r="P901" s="73"/>
      <c r="Q901" s="73"/>
      <c r="R901" s="73"/>
      <c r="S901" s="73"/>
      <c r="T901" s="73"/>
      <c r="U901" s="73"/>
      <c r="V901" s="73"/>
      <c r="W901" s="73"/>
      <c r="X901" s="73"/>
      <c r="Y901" s="73"/>
      <c r="Z901" s="73"/>
    </row>
    <row r="902" spans="1:26" ht="15.75" customHeight="1">
      <c r="A902" s="73"/>
      <c r="B902" s="73"/>
      <c r="C902" s="73"/>
      <c r="D902" s="73"/>
      <c r="E902" s="73"/>
      <c r="F902" s="73"/>
      <c r="G902" s="591"/>
      <c r="H902" s="988"/>
      <c r="I902" s="73"/>
      <c r="J902" s="73"/>
      <c r="K902" s="74"/>
      <c r="L902" s="74"/>
      <c r="M902" s="989"/>
      <c r="N902" s="74"/>
      <c r="O902" s="1860"/>
      <c r="P902" s="73"/>
      <c r="Q902" s="73"/>
      <c r="R902" s="73"/>
      <c r="S902" s="73"/>
      <c r="T902" s="73"/>
      <c r="U902" s="73"/>
      <c r="V902" s="73"/>
      <c r="W902" s="73"/>
      <c r="X902" s="73"/>
      <c r="Y902" s="73"/>
      <c r="Z902" s="73"/>
    </row>
    <row r="903" spans="1:26" ht="15.75" customHeight="1">
      <c r="A903" s="73"/>
      <c r="B903" s="73"/>
      <c r="C903" s="73"/>
      <c r="D903" s="73"/>
      <c r="E903" s="73"/>
      <c r="F903" s="73"/>
      <c r="G903" s="591"/>
      <c r="H903" s="988"/>
      <c r="I903" s="73"/>
      <c r="J903" s="73"/>
      <c r="K903" s="74"/>
      <c r="L903" s="74"/>
      <c r="M903" s="989"/>
      <c r="N903" s="74"/>
      <c r="O903" s="1860"/>
      <c r="P903" s="73"/>
      <c r="Q903" s="73"/>
      <c r="R903" s="73"/>
      <c r="S903" s="73"/>
      <c r="T903" s="73"/>
      <c r="U903" s="73"/>
      <c r="V903" s="73"/>
      <c r="W903" s="73"/>
      <c r="X903" s="73"/>
      <c r="Y903" s="73"/>
      <c r="Z903" s="73"/>
    </row>
    <row r="904" spans="1:26" ht="15.75" customHeight="1">
      <c r="A904" s="73"/>
      <c r="B904" s="73"/>
      <c r="C904" s="73"/>
      <c r="D904" s="73"/>
      <c r="E904" s="73"/>
      <c r="F904" s="73"/>
      <c r="G904" s="591"/>
      <c r="H904" s="988"/>
      <c r="I904" s="73"/>
      <c r="J904" s="73"/>
      <c r="K904" s="74"/>
      <c r="L904" s="74"/>
      <c r="M904" s="989"/>
      <c r="N904" s="74"/>
      <c r="O904" s="1860"/>
      <c r="P904" s="73"/>
      <c r="Q904" s="73"/>
      <c r="R904" s="73"/>
      <c r="S904" s="73"/>
      <c r="T904" s="73"/>
      <c r="U904" s="73"/>
      <c r="V904" s="73"/>
      <c r="W904" s="73"/>
      <c r="X904" s="73"/>
      <c r="Y904" s="73"/>
      <c r="Z904" s="73"/>
    </row>
    <row r="905" spans="1:26" ht="15.75" customHeight="1">
      <c r="A905" s="73"/>
      <c r="B905" s="73"/>
      <c r="C905" s="73"/>
      <c r="D905" s="73"/>
      <c r="E905" s="73"/>
      <c r="F905" s="73"/>
      <c r="G905" s="591"/>
      <c r="H905" s="988"/>
      <c r="I905" s="73"/>
      <c r="J905" s="73"/>
      <c r="K905" s="74"/>
      <c r="L905" s="74"/>
      <c r="M905" s="989"/>
      <c r="N905" s="74"/>
      <c r="O905" s="1860"/>
      <c r="P905" s="73"/>
      <c r="Q905" s="73"/>
      <c r="R905" s="73"/>
      <c r="S905" s="73"/>
      <c r="T905" s="73"/>
      <c r="U905" s="73"/>
      <c r="V905" s="73"/>
      <c r="W905" s="73"/>
      <c r="X905" s="73"/>
      <c r="Y905" s="73"/>
      <c r="Z905" s="73"/>
    </row>
    <row r="906" spans="1:26" ht="15.75" customHeight="1">
      <c r="A906" s="73"/>
      <c r="B906" s="73"/>
      <c r="C906" s="73"/>
      <c r="D906" s="73"/>
      <c r="E906" s="73"/>
      <c r="F906" s="73"/>
      <c r="G906" s="591"/>
      <c r="H906" s="988"/>
      <c r="I906" s="73"/>
      <c r="J906" s="73"/>
      <c r="K906" s="74"/>
      <c r="L906" s="74"/>
      <c r="M906" s="989"/>
      <c r="N906" s="74"/>
      <c r="O906" s="1860"/>
      <c r="P906" s="73"/>
      <c r="Q906" s="73"/>
      <c r="R906" s="73"/>
      <c r="S906" s="73"/>
      <c r="T906" s="73"/>
      <c r="U906" s="73"/>
      <c r="V906" s="73"/>
      <c r="W906" s="73"/>
      <c r="X906" s="73"/>
      <c r="Y906" s="73"/>
      <c r="Z906" s="73"/>
    </row>
    <row r="907" spans="1:26" ht="15.75" customHeight="1">
      <c r="A907" s="73"/>
      <c r="B907" s="73"/>
      <c r="C907" s="73"/>
      <c r="D907" s="73"/>
      <c r="E907" s="73"/>
      <c r="F907" s="73"/>
      <c r="G907" s="591"/>
      <c r="H907" s="988"/>
      <c r="I907" s="73"/>
      <c r="J907" s="73"/>
      <c r="K907" s="74"/>
      <c r="L907" s="74"/>
      <c r="M907" s="989"/>
      <c r="N907" s="74"/>
      <c r="O907" s="1860"/>
      <c r="P907" s="73"/>
      <c r="Q907" s="73"/>
      <c r="R907" s="73"/>
      <c r="S907" s="73"/>
      <c r="T907" s="73"/>
      <c r="U907" s="73"/>
      <c r="V907" s="73"/>
      <c r="W907" s="73"/>
      <c r="X907" s="73"/>
      <c r="Y907" s="73"/>
      <c r="Z907" s="73"/>
    </row>
    <row r="908" spans="1:26" ht="15.75" customHeight="1">
      <c r="A908" s="73"/>
      <c r="B908" s="73"/>
      <c r="C908" s="73"/>
      <c r="D908" s="73"/>
      <c r="E908" s="73"/>
      <c r="F908" s="73"/>
      <c r="G908" s="591"/>
      <c r="H908" s="988"/>
      <c r="I908" s="73"/>
      <c r="J908" s="73"/>
      <c r="K908" s="74"/>
      <c r="L908" s="74"/>
      <c r="M908" s="989"/>
      <c r="N908" s="74"/>
      <c r="O908" s="1860"/>
      <c r="P908" s="73"/>
      <c r="Q908" s="73"/>
      <c r="R908" s="73"/>
      <c r="S908" s="73"/>
      <c r="T908" s="73"/>
      <c r="U908" s="73"/>
      <c r="V908" s="73"/>
      <c r="W908" s="73"/>
      <c r="X908" s="73"/>
      <c r="Y908" s="73"/>
      <c r="Z908" s="73"/>
    </row>
    <row r="909" spans="1:26" ht="15.75" customHeight="1">
      <c r="A909" s="73"/>
      <c r="B909" s="73"/>
      <c r="C909" s="73"/>
      <c r="D909" s="73"/>
      <c r="E909" s="73"/>
      <c r="F909" s="73"/>
      <c r="G909" s="591"/>
      <c r="H909" s="988"/>
      <c r="I909" s="73"/>
      <c r="J909" s="73"/>
      <c r="K909" s="74"/>
      <c r="L909" s="74"/>
      <c r="M909" s="989"/>
      <c r="N909" s="74"/>
      <c r="O909" s="1860"/>
      <c r="P909" s="73"/>
      <c r="Q909" s="73"/>
      <c r="R909" s="73"/>
      <c r="S909" s="73"/>
      <c r="T909" s="73"/>
      <c r="U909" s="73"/>
      <c r="V909" s="73"/>
      <c r="W909" s="73"/>
      <c r="X909" s="73"/>
      <c r="Y909" s="73"/>
      <c r="Z909" s="73"/>
    </row>
    <row r="910" spans="1:26" ht="15.75" customHeight="1">
      <c r="A910" s="73"/>
      <c r="B910" s="73"/>
      <c r="C910" s="73"/>
      <c r="D910" s="73"/>
      <c r="E910" s="73"/>
      <c r="F910" s="73"/>
      <c r="G910" s="591"/>
      <c r="H910" s="988"/>
      <c r="I910" s="73"/>
      <c r="J910" s="73"/>
      <c r="K910" s="74"/>
      <c r="L910" s="74"/>
      <c r="M910" s="989"/>
      <c r="N910" s="74"/>
      <c r="O910" s="1860"/>
      <c r="P910" s="73"/>
      <c r="Q910" s="73"/>
      <c r="R910" s="73"/>
      <c r="S910" s="73"/>
      <c r="T910" s="73"/>
      <c r="U910" s="73"/>
      <c r="V910" s="73"/>
      <c r="W910" s="73"/>
      <c r="X910" s="73"/>
      <c r="Y910" s="73"/>
      <c r="Z910" s="73"/>
    </row>
    <row r="911" spans="1:26" ht="15.75" customHeight="1">
      <c r="A911" s="73"/>
      <c r="B911" s="73"/>
      <c r="C911" s="73"/>
      <c r="D911" s="73"/>
      <c r="E911" s="73"/>
      <c r="F911" s="73"/>
      <c r="G911" s="591"/>
      <c r="H911" s="988"/>
      <c r="I911" s="73"/>
      <c r="J911" s="73"/>
      <c r="K911" s="74"/>
      <c r="L911" s="74"/>
      <c r="M911" s="989"/>
      <c r="N911" s="74"/>
      <c r="O911" s="1860"/>
      <c r="P911" s="73"/>
      <c r="Q911" s="73"/>
      <c r="R911" s="73"/>
      <c r="S911" s="73"/>
      <c r="T911" s="73"/>
      <c r="U911" s="73"/>
      <c r="V911" s="73"/>
      <c r="W911" s="73"/>
      <c r="X911" s="73"/>
      <c r="Y911" s="73"/>
      <c r="Z911" s="73"/>
    </row>
    <row r="912" spans="1:26" ht="15.75" customHeight="1">
      <c r="A912" s="73"/>
      <c r="B912" s="73"/>
      <c r="C912" s="73"/>
      <c r="D912" s="73"/>
      <c r="E912" s="73"/>
      <c r="F912" s="73"/>
      <c r="G912" s="591"/>
      <c r="H912" s="988"/>
      <c r="I912" s="73"/>
      <c r="J912" s="73"/>
      <c r="K912" s="74"/>
      <c r="L912" s="74"/>
      <c r="M912" s="989"/>
      <c r="N912" s="74"/>
      <c r="O912" s="1860"/>
      <c r="P912" s="73"/>
      <c r="Q912" s="73"/>
      <c r="R912" s="73"/>
      <c r="S912" s="73"/>
      <c r="T912" s="73"/>
      <c r="U912" s="73"/>
      <c r="V912" s="73"/>
      <c r="W912" s="73"/>
      <c r="X912" s="73"/>
      <c r="Y912" s="73"/>
      <c r="Z912" s="73"/>
    </row>
    <row r="913" spans="1:26" ht="15.75" customHeight="1">
      <c r="A913" s="73"/>
      <c r="B913" s="73"/>
      <c r="C913" s="73"/>
      <c r="D913" s="73"/>
      <c r="E913" s="73"/>
      <c r="F913" s="73"/>
      <c r="G913" s="591"/>
      <c r="H913" s="988"/>
      <c r="I913" s="73"/>
      <c r="J913" s="73"/>
      <c r="K913" s="74"/>
      <c r="L913" s="74"/>
      <c r="M913" s="989"/>
      <c r="N913" s="74"/>
      <c r="O913" s="1860"/>
      <c r="P913" s="73"/>
      <c r="Q913" s="73"/>
      <c r="R913" s="73"/>
      <c r="S913" s="73"/>
      <c r="T913" s="73"/>
      <c r="U913" s="73"/>
      <c r="V913" s="73"/>
      <c r="W913" s="73"/>
      <c r="X913" s="73"/>
      <c r="Y913" s="73"/>
      <c r="Z913" s="73"/>
    </row>
    <row r="914" spans="1:26" ht="15.75" customHeight="1">
      <c r="A914" s="73"/>
      <c r="B914" s="73"/>
      <c r="C914" s="73"/>
      <c r="D914" s="73"/>
      <c r="E914" s="73"/>
      <c r="F914" s="73"/>
      <c r="G914" s="591"/>
      <c r="H914" s="988"/>
      <c r="I914" s="73"/>
      <c r="J914" s="73"/>
      <c r="K914" s="74"/>
      <c r="L914" s="74"/>
      <c r="M914" s="989"/>
      <c r="N914" s="74"/>
      <c r="O914" s="1860"/>
      <c r="P914" s="73"/>
      <c r="Q914" s="73"/>
      <c r="R914" s="73"/>
      <c r="S914" s="73"/>
      <c r="T914" s="73"/>
      <c r="U914" s="73"/>
      <c r="V914" s="73"/>
      <c r="W914" s="73"/>
      <c r="X914" s="73"/>
      <c r="Y914" s="73"/>
      <c r="Z914" s="73"/>
    </row>
    <row r="915" spans="1:26" ht="15.75" customHeight="1">
      <c r="A915" s="73"/>
      <c r="B915" s="73"/>
      <c r="C915" s="73"/>
      <c r="D915" s="73"/>
      <c r="E915" s="73"/>
      <c r="F915" s="73"/>
      <c r="G915" s="591"/>
      <c r="H915" s="988"/>
      <c r="I915" s="73"/>
      <c r="J915" s="73"/>
      <c r="K915" s="74"/>
      <c r="L915" s="74"/>
      <c r="M915" s="989"/>
      <c r="N915" s="74"/>
      <c r="O915" s="1860"/>
      <c r="P915" s="73"/>
      <c r="Q915" s="73"/>
      <c r="R915" s="73"/>
      <c r="S915" s="73"/>
      <c r="T915" s="73"/>
      <c r="U915" s="73"/>
      <c r="V915" s="73"/>
      <c r="W915" s="73"/>
      <c r="X915" s="73"/>
      <c r="Y915" s="73"/>
      <c r="Z915" s="73"/>
    </row>
    <row r="916" spans="1:26" ht="15.75" customHeight="1">
      <c r="A916" s="73"/>
      <c r="B916" s="73"/>
      <c r="C916" s="73"/>
      <c r="D916" s="73"/>
      <c r="E916" s="73"/>
      <c r="F916" s="73"/>
      <c r="G916" s="591"/>
      <c r="H916" s="988"/>
      <c r="I916" s="73"/>
      <c r="J916" s="73"/>
      <c r="K916" s="74"/>
      <c r="L916" s="74"/>
      <c r="M916" s="989"/>
      <c r="N916" s="74"/>
      <c r="O916" s="1860"/>
      <c r="P916" s="73"/>
      <c r="Q916" s="73"/>
      <c r="R916" s="73"/>
      <c r="S916" s="73"/>
      <c r="T916" s="73"/>
      <c r="U916" s="73"/>
      <c r="V916" s="73"/>
      <c r="W916" s="73"/>
      <c r="X916" s="73"/>
      <c r="Y916" s="73"/>
      <c r="Z916" s="73"/>
    </row>
    <row r="917" spans="1:26" ht="15.75" customHeight="1">
      <c r="A917" s="73"/>
      <c r="B917" s="73"/>
      <c r="C917" s="73"/>
      <c r="D917" s="73"/>
      <c r="E917" s="73"/>
      <c r="F917" s="73"/>
      <c r="G917" s="591"/>
      <c r="H917" s="988"/>
      <c r="I917" s="73"/>
      <c r="J917" s="73"/>
      <c r="K917" s="74"/>
      <c r="L917" s="74"/>
      <c r="M917" s="989"/>
      <c r="N917" s="74"/>
      <c r="O917" s="1860"/>
      <c r="P917" s="73"/>
      <c r="Q917" s="73"/>
      <c r="R917" s="73"/>
      <c r="S917" s="73"/>
      <c r="T917" s="73"/>
      <c r="U917" s="73"/>
      <c r="V917" s="73"/>
      <c r="W917" s="73"/>
      <c r="X917" s="73"/>
      <c r="Y917" s="73"/>
      <c r="Z917" s="73"/>
    </row>
    <row r="918" spans="1:26" ht="15.75" customHeight="1">
      <c r="A918" s="73"/>
      <c r="B918" s="73"/>
      <c r="C918" s="73"/>
      <c r="D918" s="73"/>
      <c r="E918" s="73"/>
      <c r="F918" s="73"/>
      <c r="G918" s="591"/>
      <c r="H918" s="988"/>
      <c r="I918" s="73"/>
      <c r="J918" s="73"/>
      <c r="K918" s="74"/>
      <c r="L918" s="74"/>
      <c r="M918" s="989"/>
      <c r="N918" s="74"/>
      <c r="O918" s="1860"/>
      <c r="P918" s="73"/>
      <c r="Q918" s="73"/>
      <c r="R918" s="73"/>
      <c r="S918" s="73"/>
      <c r="T918" s="73"/>
      <c r="U918" s="73"/>
      <c r="V918" s="73"/>
      <c r="W918" s="73"/>
      <c r="X918" s="73"/>
      <c r="Y918" s="73"/>
      <c r="Z918" s="73"/>
    </row>
    <row r="919" spans="1:26" ht="15.75" customHeight="1">
      <c r="A919" s="73"/>
      <c r="B919" s="73"/>
      <c r="C919" s="73"/>
      <c r="D919" s="73"/>
      <c r="E919" s="73"/>
      <c r="F919" s="73"/>
      <c r="G919" s="591"/>
      <c r="H919" s="988"/>
      <c r="I919" s="73"/>
      <c r="J919" s="73"/>
      <c r="K919" s="74"/>
      <c r="L919" s="74"/>
      <c r="M919" s="989"/>
      <c r="N919" s="74"/>
      <c r="O919" s="1860"/>
      <c r="P919" s="73"/>
      <c r="Q919" s="73"/>
      <c r="R919" s="73"/>
      <c r="S919" s="73"/>
      <c r="T919" s="73"/>
      <c r="U919" s="73"/>
      <c r="V919" s="73"/>
      <c r="W919" s="73"/>
      <c r="X919" s="73"/>
      <c r="Y919" s="73"/>
      <c r="Z919" s="73"/>
    </row>
    <row r="920" spans="1:26" ht="15.75" customHeight="1">
      <c r="A920" s="73"/>
      <c r="B920" s="73"/>
      <c r="C920" s="73"/>
      <c r="D920" s="73"/>
      <c r="E920" s="73"/>
      <c r="F920" s="73"/>
      <c r="G920" s="591"/>
      <c r="H920" s="988"/>
      <c r="I920" s="73"/>
      <c r="J920" s="73"/>
      <c r="K920" s="74"/>
      <c r="L920" s="74"/>
      <c r="M920" s="989"/>
      <c r="N920" s="74"/>
      <c r="O920" s="1860"/>
      <c r="P920" s="73"/>
      <c r="Q920" s="73"/>
      <c r="R920" s="73"/>
      <c r="S920" s="73"/>
      <c r="T920" s="73"/>
      <c r="U920" s="73"/>
      <c r="V920" s="73"/>
      <c r="W920" s="73"/>
      <c r="X920" s="73"/>
      <c r="Y920" s="73"/>
      <c r="Z920" s="73"/>
    </row>
    <row r="921" spans="1:26" ht="15.75" customHeight="1">
      <c r="A921" s="73"/>
      <c r="B921" s="73"/>
      <c r="C921" s="73"/>
      <c r="D921" s="73"/>
      <c r="E921" s="73"/>
      <c r="F921" s="73"/>
      <c r="G921" s="591"/>
      <c r="H921" s="988"/>
      <c r="I921" s="73"/>
      <c r="J921" s="73"/>
      <c r="K921" s="74"/>
      <c r="L921" s="74"/>
      <c r="M921" s="989"/>
      <c r="N921" s="74"/>
      <c r="O921" s="1860"/>
      <c r="P921" s="73"/>
      <c r="Q921" s="73"/>
      <c r="R921" s="73"/>
      <c r="S921" s="73"/>
      <c r="T921" s="73"/>
      <c r="U921" s="73"/>
      <c r="V921" s="73"/>
      <c r="W921" s="73"/>
      <c r="X921" s="73"/>
      <c r="Y921" s="73"/>
      <c r="Z921" s="73"/>
    </row>
    <row r="922" spans="1:26" ht="15.75" customHeight="1">
      <c r="A922" s="73"/>
      <c r="B922" s="73"/>
      <c r="C922" s="73"/>
      <c r="D922" s="73"/>
      <c r="E922" s="73"/>
      <c r="F922" s="73"/>
      <c r="G922" s="591"/>
      <c r="H922" s="988"/>
      <c r="I922" s="73"/>
      <c r="J922" s="73"/>
      <c r="K922" s="74"/>
      <c r="L922" s="74"/>
      <c r="M922" s="989"/>
      <c r="N922" s="74"/>
      <c r="O922" s="1860"/>
      <c r="P922" s="73"/>
      <c r="Q922" s="73"/>
      <c r="R922" s="73"/>
      <c r="S922" s="73"/>
      <c r="T922" s="73"/>
      <c r="U922" s="73"/>
      <c r="V922" s="73"/>
      <c r="W922" s="73"/>
      <c r="X922" s="73"/>
      <c r="Y922" s="73"/>
      <c r="Z922" s="73"/>
    </row>
    <row r="923" spans="1:26" ht="15.75" customHeight="1">
      <c r="A923" s="73"/>
      <c r="B923" s="73"/>
      <c r="C923" s="73"/>
      <c r="D923" s="73"/>
      <c r="E923" s="73"/>
      <c r="F923" s="73"/>
      <c r="G923" s="591"/>
      <c r="H923" s="988"/>
      <c r="I923" s="73"/>
      <c r="J923" s="73"/>
      <c r="K923" s="74"/>
      <c r="L923" s="74"/>
      <c r="M923" s="989"/>
      <c r="N923" s="74"/>
      <c r="O923" s="1860"/>
      <c r="P923" s="73"/>
      <c r="Q923" s="73"/>
      <c r="R923" s="73"/>
      <c r="S923" s="73"/>
      <c r="T923" s="73"/>
      <c r="U923" s="73"/>
      <c r="V923" s="73"/>
      <c r="W923" s="73"/>
      <c r="X923" s="73"/>
      <c r="Y923" s="73"/>
      <c r="Z923" s="73"/>
    </row>
    <row r="924" spans="1:26" ht="15.75" customHeight="1">
      <c r="A924" s="73"/>
      <c r="B924" s="73"/>
      <c r="C924" s="73"/>
      <c r="D924" s="73"/>
      <c r="E924" s="73"/>
      <c r="F924" s="73"/>
      <c r="G924" s="591"/>
      <c r="H924" s="988"/>
      <c r="I924" s="73"/>
      <c r="J924" s="73"/>
      <c r="K924" s="74"/>
      <c r="L924" s="74"/>
      <c r="M924" s="989"/>
      <c r="N924" s="74"/>
      <c r="O924" s="1860"/>
      <c r="P924" s="73"/>
      <c r="Q924" s="73"/>
      <c r="R924" s="73"/>
      <c r="S924" s="73"/>
      <c r="T924" s="73"/>
      <c r="U924" s="73"/>
      <c r="V924" s="73"/>
      <c r="W924" s="73"/>
      <c r="X924" s="73"/>
      <c r="Y924" s="73"/>
      <c r="Z924" s="73"/>
    </row>
    <row r="925" spans="1:26" ht="15.75" customHeight="1">
      <c r="A925" s="73"/>
      <c r="B925" s="73"/>
      <c r="C925" s="73"/>
      <c r="D925" s="73"/>
      <c r="E925" s="73"/>
      <c r="F925" s="73"/>
      <c r="G925" s="591"/>
      <c r="H925" s="988"/>
      <c r="I925" s="73"/>
      <c r="J925" s="73"/>
      <c r="K925" s="74"/>
      <c r="L925" s="74"/>
      <c r="M925" s="989"/>
      <c r="N925" s="74"/>
      <c r="O925" s="1860"/>
      <c r="P925" s="73"/>
      <c r="Q925" s="73"/>
      <c r="R925" s="73"/>
      <c r="S925" s="73"/>
      <c r="T925" s="73"/>
      <c r="U925" s="73"/>
      <c r="V925" s="73"/>
      <c r="W925" s="73"/>
      <c r="X925" s="73"/>
      <c r="Y925" s="73"/>
      <c r="Z925" s="73"/>
    </row>
    <row r="926" spans="1:26" ht="15.75" customHeight="1">
      <c r="A926" s="73"/>
      <c r="B926" s="73"/>
      <c r="C926" s="73"/>
      <c r="D926" s="73"/>
      <c r="E926" s="73"/>
      <c r="F926" s="73"/>
      <c r="G926" s="591"/>
      <c r="H926" s="988"/>
      <c r="I926" s="73"/>
      <c r="J926" s="73"/>
      <c r="K926" s="74"/>
      <c r="L926" s="74"/>
      <c r="M926" s="989"/>
      <c r="N926" s="74"/>
      <c r="O926" s="1860"/>
      <c r="P926" s="73"/>
      <c r="Q926" s="73"/>
      <c r="R926" s="73"/>
      <c r="S926" s="73"/>
      <c r="T926" s="73"/>
      <c r="U926" s="73"/>
      <c r="V926" s="73"/>
      <c r="W926" s="73"/>
      <c r="X926" s="73"/>
      <c r="Y926" s="73"/>
      <c r="Z926" s="73"/>
    </row>
    <row r="927" spans="1:26" ht="15.75" customHeight="1">
      <c r="A927" s="73"/>
      <c r="B927" s="73"/>
      <c r="C927" s="73"/>
      <c r="D927" s="73"/>
      <c r="E927" s="73"/>
      <c r="F927" s="73"/>
      <c r="G927" s="591"/>
      <c r="H927" s="988"/>
      <c r="I927" s="73"/>
      <c r="J927" s="73"/>
      <c r="K927" s="74"/>
      <c r="L927" s="74"/>
      <c r="M927" s="989"/>
      <c r="N927" s="74"/>
      <c r="O927" s="1860"/>
      <c r="P927" s="73"/>
      <c r="Q927" s="73"/>
      <c r="R927" s="73"/>
      <c r="S927" s="73"/>
      <c r="T927" s="73"/>
      <c r="U927" s="73"/>
      <c r="V927" s="73"/>
      <c r="W927" s="73"/>
      <c r="X927" s="73"/>
      <c r="Y927" s="73"/>
      <c r="Z927" s="73"/>
    </row>
    <row r="928" spans="1:26" ht="15.75" customHeight="1">
      <c r="A928" s="73"/>
      <c r="B928" s="73"/>
      <c r="C928" s="73"/>
      <c r="D928" s="73"/>
      <c r="E928" s="73"/>
      <c r="F928" s="73"/>
      <c r="G928" s="591"/>
      <c r="H928" s="988"/>
      <c r="I928" s="73"/>
      <c r="J928" s="73"/>
      <c r="K928" s="74"/>
      <c r="L928" s="74"/>
      <c r="M928" s="989"/>
      <c r="N928" s="74"/>
      <c r="O928" s="1860"/>
      <c r="P928" s="73"/>
      <c r="Q928" s="73"/>
      <c r="R928" s="73"/>
      <c r="S928" s="73"/>
      <c r="T928" s="73"/>
      <c r="U928" s="73"/>
      <c r="V928" s="73"/>
      <c r="W928" s="73"/>
      <c r="X928" s="73"/>
      <c r="Y928" s="73"/>
      <c r="Z928" s="73"/>
    </row>
    <row r="929" spans="1:26" ht="15.75" customHeight="1">
      <c r="A929" s="73"/>
      <c r="B929" s="73"/>
      <c r="C929" s="73"/>
      <c r="D929" s="73"/>
      <c r="E929" s="73"/>
      <c r="F929" s="73"/>
      <c r="G929" s="591"/>
      <c r="H929" s="988"/>
      <c r="I929" s="73"/>
      <c r="J929" s="73"/>
      <c r="K929" s="74"/>
      <c r="L929" s="74"/>
      <c r="M929" s="989"/>
      <c r="N929" s="74"/>
      <c r="O929" s="1860"/>
      <c r="P929" s="73"/>
      <c r="Q929" s="73"/>
      <c r="R929" s="73"/>
      <c r="S929" s="73"/>
      <c r="T929" s="73"/>
      <c r="U929" s="73"/>
      <c r="V929" s="73"/>
      <c r="W929" s="73"/>
      <c r="X929" s="73"/>
      <c r="Y929" s="73"/>
      <c r="Z929" s="73"/>
    </row>
    <row r="930" spans="1:26" ht="15.75" customHeight="1">
      <c r="A930" s="73"/>
      <c r="B930" s="73"/>
      <c r="C930" s="73"/>
      <c r="D930" s="73"/>
      <c r="E930" s="73"/>
      <c r="F930" s="73"/>
      <c r="G930" s="591"/>
      <c r="H930" s="988"/>
      <c r="I930" s="73"/>
      <c r="J930" s="73"/>
      <c r="K930" s="74"/>
      <c r="L930" s="74"/>
      <c r="M930" s="989"/>
      <c r="N930" s="74"/>
      <c r="O930" s="1860"/>
      <c r="P930" s="73"/>
      <c r="Q930" s="73"/>
      <c r="R930" s="73"/>
      <c r="S930" s="73"/>
      <c r="T930" s="73"/>
      <c r="U930" s="73"/>
      <c r="V930" s="73"/>
      <c r="W930" s="73"/>
      <c r="X930" s="73"/>
      <c r="Y930" s="73"/>
      <c r="Z930" s="73"/>
    </row>
    <row r="931" spans="1:26" ht="15.75" customHeight="1">
      <c r="A931" s="73"/>
      <c r="B931" s="73"/>
      <c r="C931" s="73"/>
      <c r="D931" s="73"/>
      <c r="E931" s="73"/>
      <c r="F931" s="73"/>
      <c r="G931" s="591"/>
      <c r="H931" s="988"/>
      <c r="I931" s="73"/>
      <c r="J931" s="73"/>
      <c r="K931" s="74"/>
      <c r="L931" s="74"/>
      <c r="M931" s="989"/>
      <c r="N931" s="74"/>
      <c r="O931" s="1860"/>
      <c r="P931" s="73"/>
      <c r="Q931" s="73"/>
      <c r="R931" s="73"/>
      <c r="S931" s="73"/>
      <c r="T931" s="73"/>
      <c r="U931" s="73"/>
      <c r="V931" s="73"/>
      <c r="W931" s="73"/>
      <c r="X931" s="73"/>
      <c r="Y931" s="73"/>
      <c r="Z931" s="73"/>
    </row>
    <row r="932" spans="1:26" ht="15.75" customHeight="1">
      <c r="A932" s="73"/>
      <c r="B932" s="73"/>
      <c r="C932" s="73"/>
      <c r="D932" s="73"/>
      <c r="E932" s="73"/>
      <c r="F932" s="73"/>
      <c r="G932" s="591"/>
      <c r="H932" s="988"/>
      <c r="I932" s="73"/>
      <c r="J932" s="73"/>
      <c r="K932" s="74"/>
      <c r="L932" s="74"/>
      <c r="M932" s="989"/>
      <c r="N932" s="74"/>
      <c r="O932" s="1860"/>
      <c r="P932" s="73"/>
      <c r="Q932" s="73"/>
      <c r="R932" s="73"/>
      <c r="S932" s="73"/>
      <c r="T932" s="73"/>
      <c r="U932" s="73"/>
      <c r="V932" s="73"/>
      <c r="W932" s="73"/>
      <c r="X932" s="73"/>
      <c r="Y932" s="73"/>
      <c r="Z932" s="73"/>
    </row>
    <row r="933" spans="1:26" ht="15.75" customHeight="1">
      <c r="A933" s="73"/>
      <c r="B933" s="73"/>
      <c r="C933" s="73"/>
      <c r="D933" s="73"/>
      <c r="E933" s="73"/>
      <c r="F933" s="73"/>
      <c r="G933" s="591"/>
      <c r="H933" s="988"/>
      <c r="I933" s="73"/>
      <c r="J933" s="73"/>
      <c r="K933" s="74"/>
      <c r="L933" s="74"/>
      <c r="M933" s="989"/>
      <c r="N933" s="74"/>
      <c r="O933" s="1860"/>
      <c r="P933" s="73"/>
      <c r="Q933" s="73"/>
      <c r="R933" s="73"/>
      <c r="S933" s="73"/>
      <c r="T933" s="73"/>
      <c r="U933" s="73"/>
      <c r="V933" s="73"/>
      <c r="W933" s="73"/>
      <c r="X933" s="73"/>
      <c r="Y933" s="73"/>
      <c r="Z933" s="73"/>
    </row>
    <row r="934" spans="1:26" ht="15.75" customHeight="1">
      <c r="A934" s="73"/>
      <c r="B934" s="73"/>
      <c r="C934" s="73"/>
      <c r="D934" s="73"/>
      <c r="E934" s="73"/>
      <c r="F934" s="73"/>
      <c r="G934" s="591"/>
      <c r="H934" s="988"/>
      <c r="I934" s="73"/>
      <c r="J934" s="73"/>
      <c r="K934" s="74"/>
      <c r="L934" s="74"/>
      <c r="M934" s="989"/>
      <c r="N934" s="74"/>
      <c r="O934" s="1860"/>
      <c r="P934" s="73"/>
      <c r="Q934" s="73"/>
      <c r="R934" s="73"/>
      <c r="S934" s="73"/>
      <c r="T934" s="73"/>
      <c r="U934" s="73"/>
      <c r="V934" s="73"/>
      <c r="W934" s="73"/>
      <c r="X934" s="73"/>
      <c r="Y934" s="73"/>
      <c r="Z934" s="73"/>
    </row>
    <row r="935" spans="1:26" ht="15.75" customHeight="1">
      <c r="A935" s="73"/>
      <c r="B935" s="73"/>
      <c r="C935" s="73"/>
      <c r="D935" s="73"/>
      <c r="E935" s="73"/>
      <c r="F935" s="73"/>
      <c r="G935" s="591"/>
      <c r="H935" s="988"/>
      <c r="I935" s="73"/>
      <c r="J935" s="73"/>
      <c r="K935" s="74"/>
      <c r="L935" s="74"/>
      <c r="M935" s="989"/>
      <c r="N935" s="74"/>
      <c r="O935" s="1860"/>
      <c r="P935" s="73"/>
      <c r="Q935" s="73"/>
      <c r="R935" s="73"/>
      <c r="S935" s="73"/>
      <c r="T935" s="73"/>
      <c r="U935" s="73"/>
      <c r="V935" s="73"/>
      <c r="W935" s="73"/>
      <c r="X935" s="73"/>
      <c r="Y935" s="73"/>
      <c r="Z935" s="73"/>
    </row>
    <row r="936" spans="1:26" ht="15.75" customHeight="1">
      <c r="A936" s="73"/>
      <c r="B936" s="73"/>
      <c r="C936" s="73"/>
      <c r="D936" s="73"/>
      <c r="E936" s="73"/>
      <c r="F936" s="73"/>
      <c r="G936" s="591"/>
      <c r="H936" s="988"/>
      <c r="I936" s="73"/>
      <c r="J936" s="73"/>
      <c r="K936" s="74"/>
      <c r="L936" s="74"/>
      <c r="M936" s="989"/>
      <c r="N936" s="74"/>
      <c r="O936" s="1860"/>
      <c r="P936" s="73"/>
      <c r="Q936" s="73"/>
      <c r="R936" s="73"/>
      <c r="S936" s="73"/>
      <c r="T936" s="73"/>
      <c r="U936" s="73"/>
      <c r="V936" s="73"/>
      <c r="W936" s="73"/>
      <c r="X936" s="73"/>
      <c r="Y936" s="73"/>
      <c r="Z936" s="73"/>
    </row>
    <row r="937" spans="1:26" ht="15.75" customHeight="1">
      <c r="A937" s="73"/>
      <c r="B937" s="73"/>
      <c r="C937" s="73"/>
      <c r="D937" s="73"/>
      <c r="E937" s="73"/>
      <c r="F937" s="73"/>
      <c r="G937" s="591"/>
      <c r="H937" s="988"/>
      <c r="I937" s="73"/>
      <c r="J937" s="73"/>
      <c r="K937" s="74"/>
      <c r="L937" s="74"/>
      <c r="M937" s="989"/>
      <c r="N937" s="74"/>
      <c r="O937" s="1860"/>
      <c r="P937" s="73"/>
      <c r="Q937" s="73"/>
      <c r="R937" s="73"/>
      <c r="S937" s="73"/>
      <c r="T937" s="73"/>
      <c r="U937" s="73"/>
      <c r="V937" s="73"/>
      <c r="W937" s="73"/>
      <c r="X937" s="73"/>
      <c r="Y937" s="73"/>
      <c r="Z937" s="73"/>
    </row>
    <row r="938" spans="1:26" ht="15.75" customHeight="1">
      <c r="A938" s="73"/>
      <c r="B938" s="73"/>
      <c r="C938" s="73"/>
      <c r="D938" s="73"/>
      <c r="E938" s="73"/>
      <c r="F938" s="73"/>
      <c r="G938" s="591"/>
      <c r="H938" s="988"/>
      <c r="I938" s="73"/>
      <c r="J938" s="73"/>
      <c r="K938" s="74"/>
      <c r="L938" s="74"/>
      <c r="M938" s="989"/>
      <c r="N938" s="74"/>
      <c r="O938" s="1860"/>
      <c r="P938" s="73"/>
      <c r="Q938" s="73"/>
      <c r="R938" s="73"/>
      <c r="S938" s="73"/>
      <c r="T938" s="73"/>
      <c r="U938" s="73"/>
      <c r="V938" s="73"/>
      <c r="W938" s="73"/>
      <c r="X938" s="73"/>
      <c r="Y938" s="73"/>
      <c r="Z938" s="73"/>
    </row>
    <row r="939" spans="1:26" ht="15.75" customHeight="1">
      <c r="A939" s="73"/>
      <c r="B939" s="73"/>
      <c r="C939" s="73"/>
      <c r="D939" s="73"/>
      <c r="E939" s="73"/>
      <c r="F939" s="73"/>
      <c r="G939" s="591"/>
      <c r="H939" s="988"/>
      <c r="I939" s="73"/>
      <c r="J939" s="73"/>
      <c r="K939" s="74"/>
      <c r="L939" s="74"/>
      <c r="M939" s="989"/>
      <c r="N939" s="74"/>
      <c r="O939" s="1860"/>
      <c r="P939" s="73"/>
      <c r="Q939" s="73"/>
      <c r="R939" s="73"/>
      <c r="S939" s="73"/>
      <c r="T939" s="73"/>
      <c r="U939" s="73"/>
      <c r="V939" s="73"/>
      <c r="W939" s="73"/>
      <c r="X939" s="73"/>
      <c r="Y939" s="73"/>
      <c r="Z939" s="73"/>
    </row>
    <row r="940" spans="1:26" ht="15.75" customHeight="1">
      <c r="A940" s="73"/>
      <c r="B940" s="73"/>
      <c r="C940" s="73"/>
      <c r="D940" s="73"/>
      <c r="E940" s="73"/>
      <c r="F940" s="73"/>
      <c r="G940" s="591"/>
      <c r="H940" s="988"/>
      <c r="I940" s="73"/>
      <c r="J940" s="73"/>
      <c r="K940" s="74"/>
      <c r="L940" s="74"/>
      <c r="M940" s="989"/>
      <c r="N940" s="74"/>
      <c r="O940" s="1860"/>
      <c r="P940" s="73"/>
      <c r="Q940" s="73"/>
      <c r="R940" s="73"/>
      <c r="S940" s="73"/>
      <c r="T940" s="73"/>
      <c r="U940" s="73"/>
      <c r="V940" s="73"/>
      <c r="W940" s="73"/>
      <c r="X940" s="73"/>
      <c r="Y940" s="73"/>
      <c r="Z940" s="73"/>
    </row>
    <row r="941" spans="1:26" ht="15.75" customHeight="1">
      <c r="A941" s="73"/>
      <c r="B941" s="73"/>
      <c r="C941" s="73"/>
      <c r="D941" s="73"/>
      <c r="E941" s="73"/>
      <c r="F941" s="73"/>
      <c r="G941" s="591"/>
      <c r="H941" s="988"/>
      <c r="I941" s="73"/>
      <c r="J941" s="73"/>
      <c r="K941" s="74"/>
      <c r="L941" s="74"/>
      <c r="M941" s="989"/>
      <c r="N941" s="74"/>
      <c r="O941" s="1860"/>
      <c r="P941" s="73"/>
      <c r="Q941" s="73"/>
      <c r="R941" s="73"/>
      <c r="S941" s="73"/>
      <c r="T941" s="73"/>
      <c r="U941" s="73"/>
      <c r="V941" s="73"/>
      <c r="W941" s="73"/>
      <c r="X941" s="73"/>
      <c r="Y941" s="73"/>
      <c r="Z941" s="73"/>
    </row>
    <row r="942" spans="1:26" ht="15.75" customHeight="1">
      <c r="A942" s="73"/>
      <c r="B942" s="73"/>
      <c r="C942" s="73"/>
      <c r="D942" s="73"/>
      <c r="E942" s="73"/>
      <c r="F942" s="73"/>
      <c r="G942" s="591"/>
      <c r="H942" s="988"/>
      <c r="I942" s="73"/>
      <c r="J942" s="73"/>
      <c r="K942" s="74"/>
      <c r="L942" s="74"/>
      <c r="M942" s="989"/>
      <c r="N942" s="74"/>
      <c r="O942" s="1860"/>
      <c r="P942" s="73"/>
      <c r="Q942" s="73"/>
      <c r="R942" s="73"/>
      <c r="S942" s="73"/>
      <c r="T942" s="73"/>
      <c r="U942" s="73"/>
      <c r="V942" s="73"/>
      <c r="W942" s="73"/>
      <c r="X942" s="73"/>
      <c r="Y942" s="73"/>
      <c r="Z942" s="73"/>
    </row>
    <row r="943" spans="1:26" ht="15.75" customHeight="1">
      <c r="A943" s="73"/>
      <c r="B943" s="73"/>
      <c r="C943" s="73"/>
      <c r="D943" s="73"/>
      <c r="E943" s="73"/>
      <c r="F943" s="73"/>
      <c r="G943" s="591"/>
      <c r="H943" s="988"/>
      <c r="I943" s="73"/>
      <c r="J943" s="73"/>
      <c r="K943" s="74"/>
      <c r="L943" s="74"/>
      <c r="M943" s="989"/>
      <c r="N943" s="74"/>
      <c r="O943" s="1860"/>
      <c r="P943" s="73"/>
      <c r="Q943" s="73"/>
      <c r="R943" s="73"/>
      <c r="S943" s="73"/>
      <c r="T943" s="73"/>
      <c r="U943" s="73"/>
      <c r="V943" s="73"/>
      <c r="W943" s="73"/>
      <c r="X943" s="73"/>
      <c r="Y943" s="73"/>
      <c r="Z943" s="73"/>
    </row>
    <row r="944" spans="1:26" ht="15.75" customHeight="1">
      <c r="A944" s="73"/>
      <c r="B944" s="73"/>
      <c r="C944" s="73"/>
      <c r="D944" s="73"/>
      <c r="E944" s="73"/>
      <c r="F944" s="73"/>
      <c r="G944" s="591"/>
      <c r="H944" s="988"/>
      <c r="I944" s="73"/>
      <c r="J944" s="73"/>
      <c r="K944" s="74"/>
      <c r="L944" s="74"/>
      <c r="M944" s="989"/>
      <c r="N944" s="74"/>
      <c r="O944" s="1860"/>
      <c r="P944" s="73"/>
      <c r="Q944" s="73"/>
      <c r="R944" s="73"/>
      <c r="S944" s="73"/>
      <c r="T944" s="73"/>
      <c r="U944" s="73"/>
      <c r="V944" s="73"/>
      <c r="W944" s="73"/>
      <c r="X944" s="73"/>
      <c r="Y944" s="73"/>
      <c r="Z944" s="73"/>
    </row>
    <row r="945" spans="1:26" ht="15.75" customHeight="1">
      <c r="A945" s="73"/>
      <c r="B945" s="73"/>
      <c r="C945" s="73"/>
      <c r="D945" s="73"/>
      <c r="E945" s="73"/>
      <c r="F945" s="73"/>
      <c r="G945" s="591"/>
      <c r="H945" s="988"/>
      <c r="I945" s="73"/>
      <c r="J945" s="73"/>
      <c r="K945" s="74"/>
      <c r="L945" s="74"/>
      <c r="M945" s="989"/>
      <c r="N945" s="74"/>
      <c r="O945" s="1860"/>
      <c r="P945" s="73"/>
      <c r="Q945" s="73"/>
      <c r="R945" s="73"/>
      <c r="S945" s="73"/>
      <c r="T945" s="73"/>
      <c r="U945" s="73"/>
      <c r="V945" s="73"/>
      <c r="W945" s="73"/>
      <c r="X945" s="73"/>
      <c r="Y945" s="73"/>
      <c r="Z945" s="73"/>
    </row>
    <row r="946" spans="1:26" ht="15.75" customHeight="1">
      <c r="A946" s="73"/>
      <c r="B946" s="73"/>
      <c r="C946" s="73"/>
      <c r="D946" s="73"/>
      <c r="E946" s="73"/>
      <c r="F946" s="73"/>
      <c r="G946" s="591"/>
      <c r="H946" s="988"/>
      <c r="I946" s="73"/>
      <c r="J946" s="73"/>
      <c r="K946" s="74"/>
      <c r="L946" s="74"/>
      <c r="M946" s="989"/>
      <c r="N946" s="74"/>
      <c r="O946" s="1860"/>
      <c r="P946" s="73"/>
      <c r="Q946" s="73"/>
      <c r="R946" s="73"/>
      <c r="S946" s="73"/>
      <c r="T946" s="73"/>
      <c r="U946" s="73"/>
      <c r="V946" s="73"/>
      <c r="W946" s="73"/>
      <c r="X946" s="73"/>
      <c r="Y946" s="73"/>
      <c r="Z946" s="73"/>
    </row>
    <row r="947" spans="1:26" ht="15.75" customHeight="1">
      <c r="A947" s="73"/>
      <c r="B947" s="73"/>
      <c r="C947" s="73"/>
      <c r="D947" s="73"/>
      <c r="E947" s="73"/>
      <c r="F947" s="73"/>
      <c r="G947" s="591"/>
      <c r="H947" s="988"/>
      <c r="I947" s="73"/>
      <c r="J947" s="73"/>
      <c r="K947" s="74"/>
      <c r="L947" s="74"/>
      <c r="M947" s="989"/>
      <c r="N947" s="74"/>
      <c r="O947" s="1860"/>
      <c r="P947" s="73"/>
      <c r="Q947" s="73"/>
      <c r="R947" s="73"/>
      <c r="S947" s="73"/>
      <c r="T947" s="73"/>
      <c r="U947" s="73"/>
      <c r="V947" s="73"/>
      <c r="W947" s="73"/>
      <c r="X947" s="73"/>
      <c r="Y947" s="73"/>
      <c r="Z947" s="73"/>
    </row>
    <row r="948" spans="1:26" ht="15.75" customHeight="1">
      <c r="A948" s="73"/>
      <c r="B948" s="73"/>
      <c r="C948" s="73"/>
      <c r="D948" s="73"/>
      <c r="E948" s="73"/>
      <c r="F948" s="73"/>
      <c r="G948" s="591"/>
      <c r="H948" s="988"/>
      <c r="I948" s="73"/>
      <c r="J948" s="73"/>
      <c r="K948" s="74"/>
      <c r="L948" s="74"/>
      <c r="M948" s="989"/>
      <c r="N948" s="74"/>
      <c r="O948" s="1860"/>
      <c r="P948" s="73"/>
      <c r="Q948" s="73"/>
      <c r="R948" s="73"/>
      <c r="S948" s="73"/>
      <c r="T948" s="73"/>
      <c r="U948" s="73"/>
      <c r="V948" s="73"/>
      <c r="W948" s="73"/>
      <c r="X948" s="73"/>
      <c r="Y948" s="73"/>
      <c r="Z948" s="73"/>
    </row>
    <row r="949" spans="1:26" ht="15.75" customHeight="1">
      <c r="A949" s="73"/>
      <c r="B949" s="73"/>
      <c r="C949" s="73"/>
      <c r="D949" s="73"/>
      <c r="E949" s="73"/>
      <c r="F949" s="73"/>
      <c r="G949" s="591"/>
      <c r="H949" s="988"/>
      <c r="I949" s="73"/>
      <c r="J949" s="73"/>
      <c r="K949" s="74"/>
      <c r="L949" s="74"/>
      <c r="M949" s="989"/>
      <c r="N949" s="74"/>
      <c r="O949" s="1860"/>
      <c r="P949" s="73"/>
      <c r="Q949" s="73"/>
      <c r="R949" s="73"/>
      <c r="S949" s="73"/>
      <c r="T949" s="73"/>
      <c r="U949" s="73"/>
      <c r="V949" s="73"/>
      <c r="W949" s="73"/>
      <c r="X949" s="73"/>
      <c r="Y949" s="73"/>
      <c r="Z949" s="73"/>
    </row>
    <row r="950" spans="1:26" ht="15.75" customHeight="1">
      <c r="A950" s="73"/>
      <c r="B950" s="73"/>
      <c r="C950" s="73"/>
      <c r="D950" s="73"/>
      <c r="E950" s="73"/>
      <c r="F950" s="73"/>
      <c r="G950" s="591"/>
      <c r="H950" s="988"/>
      <c r="I950" s="73"/>
      <c r="J950" s="73"/>
      <c r="K950" s="74"/>
      <c r="L950" s="74"/>
      <c r="M950" s="989"/>
      <c r="N950" s="74"/>
      <c r="O950" s="1860"/>
      <c r="P950" s="73"/>
      <c r="Q950" s="73"/>
      <c r="R950" s="73"/>
      <c r="S950" s="73"/>
      <c r="T950" s="73"/>
      <c r="U950" s="73"/>
      <c r="V950" s="73"/>
      <c r="W950" s="73"/>
      <c r="X950" s="73"/>
      <c r="Y950" s="73"/>
      <c r="Z950" s="73"/>
    </row>
    <row r="951" spans="1:26" ht="15.75" customHeight="1">
      <c r="A951" s="73"/>
      <c r="B951" s="73"/>
      <c r="C951" s="73"/>
      <c r="D951" s="73"/>
      <c r="E951" s="73"/>
      <c r="F951" s="73"/>
      <c r="G951" s="591"/>
      <c r="H951" s="988"/>
      <c r="I951" s="73"/>
      <c r="J951" s="73"/>
      <c r="K951" s="74"/>
      <c r="L951" s="74"/>
      <c r="M951" s="989"/>
      <c r="N951" s="74"/>
      <c r="O951" s="1860"/>
      <c r="P951" s="73"/>
      <c r="Q951" s="73"/>
      <c r="R951" s="73"/>
      <c r="S951" s="73"/>
      <c r="T951" s="73"/>
      <c r="U951" s="73"/>
      <c r="V951" s="73"/>
      <c r="W951" s="73"/>
      <c r="X951" s="73"/>
      <c r="Y951" s="73"/>
      <c r="Z951" s="73"/>
    </row>
    <row r="952" spans="1:26" ht="15.75" customHeight="1">
      <c r="A952" s="73"/>
      <c r="B952" s="73"/>
      <c r="C952" s="73"/>
      <c r="D952" s="73"/>
      <c r="E952" s="73"/>
      <c r="F952" s="73"/>
      <c r="G952" s="591"/>
      <c r="H952" s="988"/>
      <c r="I952" s="73"/>
      <c r="J952" s="73"/>
      <c r="K952" s="74"/>
      <c r="L952" s="74"/>
      <c r="M952" s="989"/>
      <c r="N952" s="74"/>
      <c r="O952" s="1860"/>
      <c r="P952" s="73"/>
      <c r="Q952" s="73"/>
      <c r="R952" s="73"/>
      <c r="S952" s="73"/>
      <c r="T952" s="73"/>
      <c r="U952" s="73"/>
      <c r="V952" s="73"/>
      <c r="W952" s="73"/>
      <c r="X952" s="73"/>
      <c r="Y952" s="73"/>
      <c r="Z952" s="73"/>
    </row>
    <row r="953" spans="1:26" ht="15.75" customHeight="1">
      <c r="A953" s="73"/>
      <c r="B953" s="73"/>
      <c r="C953" s="73"/>
      <c r="D953" s="73"/>
      <c r="E953" s="73"/>
      <c r="F953" s="73"/>
      <c r="G953" s="591"/>
      <c r="H953" s="988"/>
      <c r="I953" s="73"/>
      <c r="J953" s="73"/>
      <c r="K953" s="74"/>
      <c r="L953" s="74"/>
      <c r="M953" s="989"/>
      <c r="N953" s="74"/>
      <c r="O953" s="1860"/>
      <c r="P953" s="73"/>
      <c r="Q953" s="73"/>
      <c r="R953" s="73"/>
      <c r="S953" s="73"/>
      <c r="T953" s="73"/>
      <c r="U953" s="73"/>
      <c r="V953" s="73"/>
      <c r="W953" s="73"/>
      <c r="X953" s="73"/>
      <c r="Y953" s="73"/>
      <c r="Z953" s="73"/>
    </row>
    <row r="954" spans="1:26" ht="15.75" customHeight="1">
      <c r="A954" s="73"/>
      <c r="B954" s="73"/>
      <c r="C954" s="73"/>
      <c r="D954" s="73"/>
      <c r="E954" s="73"/>
      <c r="F954" s="73"/>
      <c r="G954" s="591"/>
      <c r="H954" s="988"/>
      <c r="I954" s="73"/>
      <c r="J954" s="73"/>
      <c r="K954" s="74"/>
      <c r="L954" s="74"/>
      <c r="M954" s="989"/>
      <c r="N954" s="74"/>
      <c r="O954" s="1860"/>
      <c r="P954" s="73"/>
      <c r="Q954" s="73"/>
      <c r="R954" s="73"/>
      <c r="S954" s="73"/>
      <c r="T954" s="73"/>
      <c r="U954" s="73"/>
      <c r="V954" s="73"/>
      <c r="W954" s="73"/>
      <c r="X954" s="73"/>
      <c r="Y954" s="73"/>
      <c r="Z954" s="73"/>
    </row>
    <row r="955" spans="1:26" ht="15.75" customHeight="1">
      <c r="A955" s="73"/>
      <c r="B955" s="73"/>
      <c r="C955" s="73"/>
      <c r="D955" s="73"/>
      <c r="E955" s="73"/>
      <c r="F955" s="73"/>
      <c r="G955" s="591"/>
      <c r="H955" s="988"/>
      <c r="I955" s="73"/>
      <c r="J955" s="73"/>
      <c r="K955" s="74"/>
      <c r="L955" s="74"/>
      <c r="M955" s="989"/>
      <c r="N955" s="74"/>
      <c r="O955" s="1860"/>
      <c r="P955" s="73"/>
      <c r="Q955" s="73"/>
      <c r="R955" s="73"/>
      <c r="S955" s="73"/>
      <c r="T955" s="73"/>
      <c r="U955" s="73"/>
      <c r="V955" s="73"/>
      <c r="W955" s="73"/>
      <c r="X955" s="73"/>
      <c r="Y955" s="73"/>
      <c r="Z955" s="73"/>
    </row>
    <row r="956" spans="1:26" ht="15.75" customHeight="1">
      <c r="A956" s="73"/>
      <c r="B956" s="73"/>
      <c r="C956" s="73"/>
      <c r="D956" s="73"/>
      <c r="E956" s="73"/>
      <c r="F956" s="73"/>
      <c r="G956" s="591"/>
      <c r="H956" s="988"/>
      <c r="I956" s="73"/>
      <c r="J956" s="73"/>
      <c r="K956" s="74"/>
      <c r="L956" s="74"/>
      <c r="M956" s="989"/>
      <c r="N956" s="74"/>
      <c r="O956" s="1860"/>
      <c r="P956" s="73"/>
      <c r="Q956" s="73"/>
      <c r="R956" s="73"/>
      <c r="S956" s="73"/>
      <c r="T956" s="73"/>
      <c r="U956" s="73"/>
      <c r="V956" s="73"/>
      <c r="W956" s="73"/>
      <c r="X956" s="73"/>
      <c r="Y956" s="73"/>
      <c r="Z956" s="73"/>
    </row>
    <row r="957" spans="1:26" ht="15.75" customHeight="1">
      <c r="A957" s="73"/>
      <c r="B957" s="73"/>
      <c r="C957" s="73"/>
      <c r="D957" s="73"/>
      <c r="E957" s="73"/>
      <c r="F957" s="73"/>
      <c r="G957" s="591"/>
      <c r="H957" s="988"/>
      <c r="I957" s="73"/>
      <c r="J957" s="73"/>
      <c r="K957" s="74"/>
      <c r="L957" s="74"/>
      <c r="M957" s="989"/>
      <c r="N957" s="74"/>
      <c r="O957" s="1860"/>
      <c r="P957" s="73"/>
      <c r="Q957" s="73"/>
      <c r="R957" s="73"/>
      <c r="S957" s="73"/>
      <c r="T957" s="73"/>
      <c r="U957" s="73"/>
      <c r="V957" s="73"/>
      <c r="W957" s="73"/>
      <c r="X957" s="73"/>
      <c r="Y957" s="73"/>
      <c r="Z957" s="73"/>
    </row>
    <row r="958" spans="1:26" ht="15.75" customHeight="1">
      <c r="A958" s="73"/>
      <c r="B958" s="73"/>
      <c r="C958" s="73"/>
      <c r="D958" s="73"/>
      <c r="E958" s="73"/>
      <c r="F958" s="73"/>
      <c r="G958" s="591"/>
      <c r="H958" s="988"/>
      <c r="I958" s="73"/>
      <c r="J958" s="73"/>
      <c r="K958" s="74"/>
      <c r="L958" s="74"/>
      <c r="M958" s="989"/>
      <c r="N958" s="74"/>
      <c r="O958" s="1860"/>
      <c r="P958" s="73"/>
      <c r="Q958" s="73"/>
      <c r="R958" s="73"/>
      <c r="S958" s="73"/>
      <c r="T958" s="73"/>
      <c r="U958" s="73"/>
      <c r="V958" s="73"/>
      <c r="W958" s="73"/>
      <c r="X958" s="73"/>
      <c r="Y958" s="73"/>
      <c r="Z958" s="73"/>
    </row>
    <row r="959" spans="1:26" ht="15.75" customHeight="1">
      <c r="A959" s="73"/>
      <c r="B959" s="73"/>
      <c r="C959" s="73"/>
      <c r="D959" s="73"/>
      <c r="E959" s="73"/>
      <c r="F959" s="73"/>
      <c r="G959" s="591"/>
      <c r="H959" s="988"/>
      <c r="I959" s="73"/>
      <c r="J959" s="73"/>
      <c r="K959" s="74"/>
      <c r="L959" s="74"/>
      <c r="M959" s="989"/>
      <c r="N959" s="74"/>
      <c r="O959" s="1860"/>
      <c r="P959" s="73"/>
      <c r="Q959" s="73"/>
      <c r="R959" s="73"/>
      <c r="S959" s="73"/>
      <c r="T959" s="73"/>
      <c r="U959" s="73"/>
      <c r="V959" s="73"/>
      <c r="W959" s="73"/>
      <c r="X959" s="73"/>
      <c r="Y959" s="73"/>
      <c r="Z959" s="73"/>
    </row>
    <row r="960" spans="1:26" ht="15.75" customHeight="1">
      <c r="A960" s="73"/>
      <c r="B960" s="73"/>
      <c r="C960" s="73"/>
      <c r="D960" s="73"/>
      <c r="E960" s="73"/>
      <c r="F960" s="73"/>
      <c r="G960" s="591"/>
      <c r="H960" s="988"/>
      <c r="I960" s="73"/>
      <c r="J960" s="73"/>
      <c r="K960" s="74"/>
      <c r="L960" s="74"/>
      <c r="M960" s="989"/>
      <c r="N960" s="74"/>
      <c r="O960" s="1860"/>
      <c r="P960" s="73"/>
      <c r="Q960" s="73"/>
      <c r="R960" s="73"/>
      <c r="S960" s="73"/>
      <c r="T960" s="73"/>
      <c r="U960" s="73"/>
      <c r="V960" s="73"/>
      <c r="W960" s="73"/>
      <c r="X960" s="73"/>
      <c r="Y960" s="73"/>
      <c r="Z960" s="73"/>
    </row>
    <row r="961" spans="1:26" ht="15.75" customHeight="1">
      <c r="A961" s="73"/>
      <c r="B961" s="73"/>
      <c r="C961" s="73"/>
      <c r="D961" s="73"/>
      <c r="E961" s="73"/>
      <c r="F961" s="73"/>
      <c r="G961" s="591"/>
      <c r="H961" s="988"/>
      <c r="I961" s="73"/>
      <c r="J961" s="73"/>
      <c r="K961" s="74"/>
      <c r="L961" s="74"/>
      <c r="M961" s="989"/>
      <c r="N961" s="74"/>
      <c r="O961" s="1860"/>
      <c r="P961" s="73"/>
      <c r="Q961" s="73"/>
      <c r="R961" s="73"/>
      <c r="S961" s="73"/>
      <c r="T961" s="73"/>
      <c r="U961" s="73"/>
      <c r="V961" s="73"/>
      <c r="W961" s="73"/>
      <c r="X961" s="73"/>
      <c r="Y961" s="73"/>
      <c r="Z961" s="73"/>
    </row>
    <row r="962" spans="1:26" ht="15.75" customHeight="1">
      <c r="A962" s="73"/>
      <c r="B962" s="73"/>
      <c r="C962" s="73"/>
      <c r="D962" s="73"/>
      <c r="E962" s="73"/>
      <c r="F962" s="73"/>
      <c r="G962" s="591"/>
      <c r="H962" s="988"/>
      <c r="I962" s="73"/>
      <c r="J962" s="73"/>
      <c r="K962" s="74"/>
      <c r="L962" s="74"/>
      <c r="M962" s="989"/>
      <c r="N962" s="74"/>
      <c r="O962" s="1860"/>
      <c r="P962" s="73"/>
      <c r="Q962" s="73"/>
      <c r="R962" s="73"/>
      <c r="S962" s="73"/>
      <c r="T962" s="73"/>
      <c r="U962" s="73"/>
      <c r="V962" s="73"/>
      <c r="W962" s="73"/>
      <c r="X962" s="73"/>
      <c r="Y962" s="73"/>
      <c r="Z962" s="73"/>
    </row>
    <row r="963" spans="1:26" ht="15.75" customHeight="1">
      <c r="A963" s="73"/>
      <c r="B963" s="73"/>
      <c r="C963" s="73"/>
      <c r="D963" s="73"/>
      <c r="E963" s="73"/>
      <c r="F963" s="73"/>
      <c r="G963" s="591"/>
      <c r="H963" s="988"/>
      <c r="I963" s="73"/>
      <c r="J963" s="73"/>
      <c r="K963" s="74"/>
      <c r="L963" s="74"/>
      <c r="M963" s="989"/>
      <c r="N963" s="74"/>
      <c r="O963" s="1860"/>
      <c r="P963" s="73"/>
      <c r="Q963" s="73"/>
      <c r="R963" s="73"/>
      <c r="S963" s="73"/>
      <c r="T963" s="73"/>
      <c r="U963" s="73"/>
      <c r="V963" s="73"/>
      <c r="W963" s="73"/>
      <c r="X963" s="73"/>
      <c r="Y963" s="73"/>
      <c r="Z963" s="73"/>
    </row>
    <row r="964" spans="1:26" ht="15.75" customHeight="1">
      <c r="A964" s="73"/>
      <c r="B964" s="73"/>
      <c r="C964" s="73"/>
      <c r="D964" s="73"/>
      <c r="E964" s="73"/>
      <c r="F964" s="73"/>
      <c r="G964" s="591"/>
      <c r="H964" s="988"/>
      <c r="I964" s="73"/>
      <c r="J964" s="73"/>
      <c r="K964" s="74"/>
      <c r="L964" s="74"/>
      <c r="M964" s="989"/>
      <c r="N964" s="74"/>
      <c r="O964" s="1860"/>
      <c r="P964" s="73"/>
      <c r="Q964" s="73"/>
      <c r="R964" s="73"/>
      <c r="S964" s="73"/>
      <c r="T964" s="73"/>
      <c r="U964" s="73"/>
      <c r="V964" s="73"/>
      <c r="W964" s="73"/>
      <c r="X964" s="73"/>
      <c r="Y964" s="73"/>
      <c r="Z964" s="73"/>
    </row>
    <row r="965" spans="1:26" ht="15.75" customHeight="1">
      <c r="A965" s="73"/>
      <c r="B965" s="73"/>
      <c r="C965" s="73"/>
      <c r="D965" s="73"/>
      <c r="E965" s="73"/>
      <c r="F965" s="73"/>
      <c r="G965" s="591"/>
      <c r="H965" s="988"/>
      <c r="I965" s="73"/>
      <c r="J965" s="73"/>
      <c r="K965" s="74"/>
      <c r="L965" s="74"/>
      <c r="M965" s="989"/>
      <c r="N965" s="74"/>
      <c r="O965" s="1860"/>
      <c r="P965" s="73"/>
      <c r="Q965" s="73"/>
      <c r="R965" s="73"/>
      <c r="S965" s="73"/>
      <c r="T965" s="73"/>
      <c r="U965" s="73"/>
      <c r="V965" s="73"/>
      <c r="W965" s="73"/>
      <c r="X965" s="73"/>
      <c r="Y965" s="73"/>
      <c r="Z965" s="73"/>
    </row>
    <row r="966" spans="1:26" ht="15.75" customHeight="1">
      <c r="A966" s="73"/>
      <c r="B966" s="73"/>
      <c r="C966" s="73"/>
      <c r="D966" s="73"/>
      <c r="E966" s="73"/>
      <c r="F966" s="73"/>
      <c r="G966" s="591"/>
      <c r="H966" s="988"/>
      <c r="I966" s="73"/>
      <c r="J966" s="73"/>
      <c r="K966" s="74"/>
      <c r="L966" s="74"/>
      <c r="M966" s="989"/>
      <c r="N966" s="74"/>
      <c r="O966" s="1860"/>
      <c r="P966" s="73"/>
      <c r="Q966" s="73"/>
      <c r="R966" s="73"/>
      <c r="S966" s="73"/>
      <c r="T966" s="73"/>
      <c r="U966" s="73"/>
      <c r="V966" s="73"/>
      <c r="W966" s="73"/>
      <c r="X966" s="73"/>
      <c r="Y966" s="73"/>
      <c r="Z966" s="73"/>
    </row>
    <row r="967" spans="1:26" ht="15.75" customHeight="1">
      <c r="A967" s="73"/>
      <c r="B967" s="73"/>
      <c r="C967" s="73"/>
      <c r="D967" s="73"/>
      <c r="E967" s="73"/>
      <c r="F967" s="73"/>
      <c r="G967" s="591"/>
      <c r="H967" s="988"/>
      <c r="I967" s="73"/>
      <c r="J967" s="73"/>
      <c r="K967" s="74"/>
      <c r="L967" s="74"/>
      <c r="M967" s="989"/>
      <c r="N967" s="74"/>
      <c r="O967" s="1860"/>
      <c r="P967" s="73"/>
      <c r="Q967" s="73"/>
      <c r="R967" s="73"/>
      <c r="S967" s="73"/>
      <c r="T967" s="73"/>
      <c r="U967" s="73"/>
      <c r="V967" s="73"/>
      <c r="W967" s="73"/>
      <c r="X967" s="73"/>
      <c r="Y967" s="73"/>
      <c r="Z967" s="73"/>
    </row>
    <row r="968" spans="1:26" ht="15.75" customHeight="1">
      <c r="A968" s="73"/>
      <c r="B968" s="73"/>
      <c r="C968" s="73"/>
      <c r="D968" s="73"/>
      <c r="E968" s="73"/>
      <c r="F968" s="73"/>
      <c r="G968" s="591"/>
      <c r="H968" s="988"/>
      <c r="I968" s="73"/>
      <c r="J968" s="73"/>
      <c r="K968" s="74"/>
      <c r="L968" s="74"/>
      <c r="M968" s="989"/>
      <c r="N968" s="74"/>
      <c r="O968" s="1860"/>
      <c r="P968" s="73"/>
      <c r="Q968" s="73"/>
      <c r="R968" s="73"/>
      <c r="S968" s="73"/>
      <c r="T968" s="73"/>
      <c r="U968" s="73"/>
      <c r="V968" s="73"/>
      <c r="W968" s="73"/>
      <c r="X968" s="73"/>
      <c r="Y968" s="73"/>
      <c r="Z968" s="73"/>
    </row>
    <row r="969" spans="1:26" ht="15.75" customHeight="1">
      <c r="A969" s="73"/>
      <c r="B969" s="73"/>
      <c r="C969" s="73"/>
      <c r="D969" s="73"/>
      <c r="E969" s="73"/>
      <c r="F969" s="73"/>
      <c r="G969" s="591"/>
      <c r="H969" s="988"/>
      <c r="I969" s="73"/>
      <c r="J969" s="73"/>
      <c r="K969" s="74"/>
      <c r="L969" s="74"/>
      <c r="M969" s="989"/>
      <c r="N969" s="74"/>
      <c r="O969" s="1860"/>
      <c r="P969" s="73"/>
      <c r="Q969" s="73"/>
      <c r="R969" s="73"/>
      <c r="S969" s="73"/>
      <c r="T969" s="73"/>
      <c r="U969" s="73"/>
      <c r="V969" s="73"/>
      <c r="W969" s="73"/>
      <c r="X969" s="73"/>
      <c r="Y969" s="73"/>
      <c r="Z969" s="73"/>
    </row>
    <row r="970" spans="1:26" ht="15.75" customHeight="1">
      <c r="A970" s="73"/>
      <c r="B970" s="73"/>
      <c r="C970" s="73"/>
      <c r="D970" s="73"/>
      <c r="E970" s="73"/>
      <c r="F970" s="73"/>
      <c r="G970" s="591"/>
      <c r="H970" s="988"/>
      <c r="I970" s="73"/>
      <c r="J970" s="73"/>
      <c r="K970" s="74"/>
      <c r="L970" s="74"/>
      <c r="M970" s="989"/>
      <c r="N970" s="74"/>
      <c r="O970" s="1860"/>
      <c r="P970" s="73"/>
      <c r="Q970" s="73"/>
      <c r="R970" s="73"/>
      <c r="S970" s="73"/>
      <c r="T970" s="73"/>
      <c r="U970" s="73"/>
      <c r="V970" s="73"/>
      <c r="W970" s="73"/>
      <c r="X970" s="73"/>
      <c r="Y970" s="73"/>
      <c r="Z970" s="73"/>
    </row>
    <row r="971" spans="1:26" ht="15.75" customHeight="1">
      <c r="A971" s="73"/>
      <c r="B971" s="73"/>
      <c r="C971" s="73"/>
      <c r="D971" s="73"/>
      <c r="E971" s="73"/>
      <c r="F971" s="73"/>
      <c r="G971" s="591"/>
      <c r="H971" s="988"/>
      <c r="I971" s="73"/>
      <c r="J971" s="73"/>
      <c r="K971" s="74"/>
      <c r="L971" s="74"/>
      <c r="M971" s="989"/>
      <c r="N971" s="74"/>
      <c r="O971" s="1860"/>
      <c r="P971" s="73"/>
      <c r="Q971" s="73"/>
      <c r="R971" s="73"/>
      <c r="S971" s="73"/>
      <c r="T971" s="73"/>
      <c r="U971" s="73"/>
      <c r="V971" s="73"/>
      <c r="W971" s="73"/>
      <c r="X971" s="73"/>
      <c r="Y971" s="73"/>
      <c r="Z971" s="73"/>
    </row>
    <row r="972" spans="1:26" ht="15.75" customHeight="1">
      <c r="A972" s="73"/>
      <c r="B972" s="73"/>
      <c r="C972" s="73"/>
      <c r="D972" s="73"/>
      <c r="E972" s="73"/>
      <c r="F972" s="73"/>
      <c r="G972" s="591"/>
      <c r="H972" s="988"/>
      <c r="I972" s="73"/>
      <c r="J972" s="73"/>
      <c r="K972" s="74"/>
      <c r="L972" s="74"/>
      <c r="M972" s="989"/>
      <c r="N972" s="74"/>
      <c r="O972" s="1860"/>
      <c r="P972" s="73"/>
      <c r="Q972" s="73"/>
      <c r="R972" s="73"/>
      <c r="S972" s="73"/>
      <c r="T972" s="73"/>
      <c r="U972" s="73"/>
      <c r="V972" s="73"/>
      <c r="W972" s="73"/>
      <c r="X972" s="73"/>
      <c r="Y972" s="73"/>
      <c r="Z972" s="73"/>
    </row>
    <row r="973" spans="1:26" ht="15.75" customHeight="1">
      <c r="A973" s="73"/>
      <c r="B973" s="73"/>
      <c r="C973" s="73"/>
      <c r="D973" s="73"/>
      <c r="E973" s="73"/>
      <c r="F973" s="73"/>
      <c r="G973" s="591"/>
      <c r="H973" s="988"/>
      <c r="I973" s="73"/>
      <c r="J973" s="73"/>
      <c r="K973" s="74"/>
      <c r="L973" s="74"/>
      <c r="M973" s="989"/>
      <c r="N973" s="74"/>
      <c r="O973" s="1860"/>
      <c r="P973" s="73"/>
      <c r="Q973" s="73"/>
      <c r="R973" s="73"/>
      <c r="S973" s="73"/>
      <c r="T973" s="73"/>
      <c r="U973" s="73"/>
      <c r="V973" s="73"/>
      <c r="W973" s="73"/>
      <c r="X973" s="73"/>
      <c r="Y973" s="73"/>
      <c r="Z973" s="73"/>
    </row>
    <row r="974" spans="1:26" ht="15.75" customHeight="1">
      <c r="A974" s="73"/>
      <c r="B974" s="73"/>
      <c r="C974" s="73"/>
      <c r="D974" s="73"/>
      <c r="E974" s="73"/>
      <c r="F974" s="73"/>
      <c r="G974" s="591"/>
      <c r="H974" s="988"/>
      <c r="I974" s="73"/>
      <c r="J974" s="73"/>
      <c r="K974" s="74"/>
      <c r="L974" s="74"/>
      <c r="M974" s="989"/>
      <c r="N974" s="74"/>
      <c r="O974" s="1860"/>
      <c r="P974" s="73"/>
      <c r="Q974" s="73"/>
      <c r="R974" s="73"/>
      <c r="S974" s="73"/>
      <c r="T974" s="73"/>
      <c r="U974" s="73"/>
      <c r="V974" s="73"/>
      <c r="W974" s="73"/>
      <c r="X974" s="73"/>
      <c r="Y974" s="73"/>
      <c r="Z974" s="73"/>
    </row>
    <row r="975" spans="1:26" ht="15.75" customHeight="1">
      <c r="A975" s="73"/>
      <c r="B975" s="73"/>
      <c r="C975" s="73"/>
      <c r="D975" s="73"/>
      <c r="E975" s="73"/>
      <c r="F975" s="73"/>
      <c r="G975" s="591"/>
      <c r="H975" s="988"/>
      <c r="I975" s="73"/>
      <c r="J975" s="73"/>
      <c r="K975" s="74"/>
      <c r="L975" s="74"/>
      <c r="M975" s="989"/>
      <c r="N975" s="74"/>
      <c r="O975" s="1860"/>
      <c r="P975" s="73"/>
      <c r="Q975" s="73"/>
      <c r="R975" s="73"/>
      <c r="S975" s="73"/>
      <c r="T975" s="73"/>
      <c r="U975" s="73"/>
      <c r="V975" s="73"/>
      <c r="W975" s="73"/>
      <c r="X975" s="73"/>
      <c r="Y975" s="73"/>
      <c r="Z975" s="73"/>
    </row>
    <row r="976" spans="1:26" ht="15.75" customHeight="1">
      <c r="A976" s="73"/>
      <c r="B976" s="73"/>
      <c r="C976" s="73"/>
      <c r="D976" s="73"/>
      <c r="E976" s="73"/>
      <c r="F976" s="73"/>
      <c r="G976" s="591"/>
      <c r="H976" s="988"/>
      <c r="I976" s="73"/>
      <c r="J976" s="73"/>
      <c r="K976" s="74"/>
      <c r="L976" s="74"/>
      <c r="M976" s="989"/>
      <c r="N976" s="74"/>
      <c r="O976" s="1860"/>
      <c r="P976" s="73"/>
      <c r="Q976" s="73"/>
      <c r="R976" s="73"/>
      <c r="S976" s="73"/>
      <c r="T976" s="73"/>
      <c r="U976" s="73"/>
      <c r="V976" s="73"/>
      <c r="W976" s="73"/>
      <c r="X976" s="73"/>
      <c r="Y976" s="73"/>
      <c r="Z976" s="73"/>
    </row>
    <row r="977" spans="1:26" ht="15.75" customHeight="1">
      <c r="A977" s="73"/>
      <c r="B977" s="73"/>
      <c r="C977" s="73"/>
      <c r="D977" s="73"/>
      <c r="E977" s="73"/>
      <c r="F977" s="73"/>
      <c r="G977" s="591"/>
      <c r="H977" s="988"/>
      <c r="I977" s="73"/>
      <c r="J977" s="73"/>
      <c r="K977" s="74"/>
      <c r="L977" s="74"/>
      <c r="M977" s="989"/>
      <c r="N977" s="74"/>
      <c r="O977" s="1860"/>
      <c r="P977" s="73"/>
      <c r="Q977" s="73"/>
      <c r="R977" s="73"/>
      <c r="S977" s="73"/>
      <c r="T977" s="73"/>
      <c r="U977" s="73"/>
      <c r="V977" s="73"/>
      <c r="W977" s="73"/>
      <c r="X977" s="73"/>
      <c r="Y977" s="73"/>
      <c r="Z977" s="73"/>
    </row>
    <row r="978" spans="1:26" ht="15.75" customHeight="1">
      <c r="A978" s="73"/>
      <c r="B978" s="73"/>
      <c r="C978" s="73"/>
      <c r="D978" s="73"/>
      <c r="E978" s="73"/>
      <c r="F978" s="73"/>
      <c r="G978" s="591"/>
      <c r="H978" s="988"/>
      <c r="I978" s="73"/>
      <c r="J978" s="73"/>
      <c r="K978" s="74"/>
      <c r="L978" s="74"/>
      <c r="M978" s="989"/>
      <c r="N978" s="74"/>
      <c r="O978" s="1860"/>
      <c r="P978" s="73"/>
      <c r="Q978" s="73"/>
      <c r="R978" s="73"/>
      <c r="S978" s="73"/>
      <c r="T978" s="73"/>
      <c r="U978" s="73"/>
      <c r="V978" s="73"/>
      <c r="W978" s="73"/>
      <c r="X978" s="73"/>
      <c r="Y978" s="73"/>
      <c r="Z978" s="73"/>
    </row>
    <row r="979" spans="1:26" ht="15.75" customHeight="1">
      <c r="A979" s="73"/>
      <c r="B979" s="73"/>
      <c r="C979" s="73"/>
      <c r="D979" s="73"/>
      <c r="E979" s="73"/>
      <c r="F979" s="73"/>
      <c r="G979" s="591"/>
      <c r="H979" s="988"/>
      <c r="I979" s="73"/>
      <c r="J979" s="73"/>
      <c r="K979" s="74"/>
      <c r="L979" s="74"/>
      <c r="M979" s="989"/>
      <c r="N979" s="74"/>
      <c r="O979" s="1860"/>
      <c r="P979" s="73"/>
      <c r="Q979" s="73"/>
      <c r="R979" s="73"/>
      <c r="S979" s="73"/>
      <c r="T979" s="73"/>
      <c r="U979" s="73"/>
      <c r="V979" s="73"/>
      <c r="W979" s="73"/>
      <c r="X979" s="73"/>
      <c r="Y979" s="73"/>
      <c r="Z979" s="73"/>
    </row>
    <row r="980" spans="1:26" ht="15.75" customHeight="1">
      <c r="A980" s="73"/>
      <c r="B980" s="73"/>
      <c r="C980" s="73"/>
      <c r="D980" s="73"/>
      <c r="E980" s="73"/>
      <c r="F980" s="73"/>
      <c r="G980" s="591"/>
      <c r="H980" s="988"/>
      <c r="I980" s="73"/>
      <c r="J980" s="73"/>
      <c r="K980" s="74"/>
      <c r="L980" s="74"/>
      <c r="M980" s="989"/>
      <c r="N980" s="74"/>
      <c r="O980" s="1860"/>
      <c r="P980" s="73"/>
      <c r="Q980" s="73"/>
      <c r="R980" s="73"/>
      <c r="S980" s="73"/>
      <c r="T980" s="73"/>
      <c r="U980" s="73"/>
      <c r="V980" s="73"/>
      <c r="W980" s="73"/>
      <c r="X980" s="73"/>
      <c r="Y980" s="73"/>
      <c r="Z980" s="73"/>
    </row>
    <row r="981" spans="1:26" ht="15.75" customHeight="1">
      <c r="A981" s="73"/>
      <c r="B981" s="73"/>
      <c r="C981" s="73"/>
      <c r="D981" s="73"/>
      <c r="E981" s="73"/>
      <c r="F981" s="73"/>
      <c r="G981" s="591"/>
      <c r="H981" s="988"/>
      <c r="I981" s="73"/>
      <c r="J981" s="73"/>
      <c r="K981" s="74"/>
      <c r="L981" s="74"/>
      <c r="M981" s="989"/>
      <c r="N981" s="74"/>
      <c r="O981" s="1860"/>
      <c r="P981" s="73"/>
      <c r="Q981" s="73"/>
      <c r="R981" s="73"/>
      <c r="S981" s="73"/>
      <c r="T981" s="73"/>
      <c r="U981" s="73"/>
      <c r="V981" s="73"/>
      <c r="W981" s="73"/>
      <c r="X981" s="73"/>
      <c r="Y981" s="73"/>
      <c r="Z981" s="73"/>
    </row>
    <row r="982" spans="1:26" ht="15.75" customHeight="1">
      <c r="A982" s="73"/>
      <c r="B982" s="73"/>
      <c r="C982" s="73"/>
      <c r="D982" s="73"/>
      <c r="E982" s="73"/>
      <c r="F982" s="73"/>
      <c r="G982" s="591"/>
      <c r="H982" s="988"/>
      <c r="I982" s="73"/>
      <c r="J982" s="73"/>
      <c r="K982" s="74"/>
      <c r="L982" s="74"/>
      <c r="M982" s="989"/>
      <c r="N982" s="74"/>
      <c r="O982" s="1860"/>
      <c r="P982" s="73"/>
      <c r="Q982" s="73"/>
      <c r="R982" s="73"/>
      <c r="S982" s="73"/>
      <c r="T982" s="73"/>
      <c r="U982" s="73"/>
      <c r="V982" s="73"/>
      <c r="W982" s="73"/>
      <c r="X982" s="73"/>
      <c r="Y982" s="73"/>
      <c r="Z982" s="73"/>
    </row>
    <row r="983" spans="1:26" ht="15.75" customHeight="1">
      <c r="A983" s="73"/>
      <c r="B983" s="73"/>
      <c r="C983" s="73"/>
      <c r="D983" s="73"/>
      <c r="E983" s="73"/>
      <c r="F983" s="73"/>
      <c r="G983" s="591"/>
      <c r="H983" s="988"/>
      <c r="I983" s="73"/>
      <c r="J983" s="73"/>
      <c r="K983" s="74"/>
      <c r="L983" s="74"/>
      <c r="M983" s="989"/>
      <c r="N983" s="74"/>
      <c r="O983" s="1860"/>
      <c r="P983" s="73"/>
      <c r="Q983" s="73"/>
      <c r="R983" s="73"/>
      <c r="S983" s="73"/>
      <c r="T983" s="73"/>
      <c r="U983" s="73"/>
      <c r="V983" s="73"/>
      <c r="W983" s="73"/>
      <c r="X983" s="73"/>
      <c r="Y983" s="73"/>
      <c r="Z983" s="73"/>
    </row>
    <row r="984" spans="1:26" ht="15.75" customHeight="1">
      <c r="A984" s="73"/>
      <c r="B984" s="73"/>
      <c r="C984" s="73"/>
      <c r="D984" s="73"/>
      <c r="E984" s="73"/>
      <c r="F984" s="73"/>
      <c r="G984" s="591"/>
      <c r="H984" s="988"/>
      <c r="I984" s="73"/>
      <c r="J984" s="73"/>
      <c r="K984" s="74"/>
      <c r="L984" s="74"/>
      <c r="M984" s="989"/>
      <c r="N984" s="74"/>
      <c r="O984" s="1860"/>
      <c r="P984" s="73"/>
      <c r="Q984" s="73"/>
      <c r="R984" s="73"/>
      <c r="S984" s="73"/>
      <c r="T984" s="73"/>
      <c r="U984" s="73"/>
      <c r="V984" s="73"/>
      <c r="W984" s="73"/>
      <c r="X984" s="73"/>
      <c r="Y984" s="73"/>
      <c r="Z984" s="73"/>
    </row>
    <row r="985" spans="1:26" ht="15.75" customHeight="1">
      <c r="A985" s="73"/>
      <c r="B985" s="73"/>
      <c r="C985" s="73"/>
      <c r="D985" s="73"/>
      <c r="E985" s="73"/>
      <c r="F985" s="73"/>
      <c r="G985" s="591"/>
      <c r="H985" s="988"/>
      <c r="I985" s="73"/>
      <c r="J985" s="73"/>
      <c r="K985" s="74"/>
      <c r="L985" s="74"/>
      <c r="M985" s="989"/>
      <c r="N985" s="74"/>
      <c r="O985" s="1860"/>
      <c r="P985" s="73"/>
      <c r="Q985" s="73"/>
      <c r="R985" s="73"/>
      <c r="S985" s="73"/>
      <c r="T985" s="73"/>
      <c r="U985" s="73"/>
      <c r="V985" s="73"/>
      <c r="W985" s="73"/>
      <c r="X985" s="73"/>
      <c r="Y985" s="73"/>
      <c r="Z985" s="73"/>
    </row>
    <row r="986" spans="1:26" ht="15.75" customHeight="1">
      <c r="A986" s="73"/>
      <c r="B986" s="73"/>
      <c r="C986" s="73"/>
      <c r="D986" s="73"/>
      <c r="E986" s="73"/>
      <c r="F986" s="73"/>
      <c r="G986" s="591"/>
      <c r="H986" s="988"/>
      <c r="I986" s="73"/>
      <c r="J986" s="73"/>
      <c r="K986" s="74"/>
      <c r="L986" s="74"/>
      <c r="M986" s="989"/>
      <c r="N986" s="74"/>
      <c r="O986" s="1860"/>
      <c r="P986" s="73"/>
      <c r="Q986" s="73"/>
      <c r="R986" s="73"/>
      <c r="S986" s="73"/>
      <c r="T986" s="73"/>
      <c r="U986" s="73"/>
      <c r="V986" s="73"/>
      <c r="W986" s="73"/>
      <c r="X986" s="73"/>
      <c r="Y986" s="73"/>
      <c r="Z986" s="73"/>
    </row>
    <row r="987" spans="1:26" ht="15.75" customHeight="1">
      <c r="A987" s="73"/>
      <c r="B987" s="73"/>
      <c r="C987" s="73"/>
      <c r="D987" s="73"/>
      <c r="E987" s="73"/>
      <c r="F987" s="73"/>
      <c r="G987" s="591"/>
      <c r="H987" s="988"/>
      <c r="I987" s="73"/>
      <c r="J987" s="73"/>
      <c r="K987" s="74"/>
      <c r="L987" s="74"/>
      <c r="M987" s="989"/>
      <c r="N987" s="74"/>
      <c r="O987" s="1860"/>
      <c r="P987" s="73"/>
      <c r="Q987" s="73"/>
      <c r="R987" s="73"/>
      <c r="S987" s="73"/>
      <c r="T987" s="73"/>
      <c r="U987" s="73"/>
      <c r="V987" s="73"/>
      <c r="W987" s="73"/>
      <c r="X987" s="73"/>
      <c r="Y987" s="73"/>
      <c r="Z987" s="73"/>
    </row>
    <row r="988" spans="1:26" ht="15.75" customHeight="1">
      <c r="A988" s="73"/>
      <c r="B988" s="73"/>
      <c r="C988" s="73"/>
      <c r="D988" s="73"/>
      <c r="E988" s="73"/>
      <c r="F988" s="73"/>
      <c r="G988" s="591"/>
      <c r="H988" s="988"/>
      <c r="I988" s="73"/>
      <c r="J988" s="73"/>
      <c r="K988" s="74"/>
      <c r="L988" s="74"/>
      <c r="M988" s="989"/>
      <c r="N988" s="74"/>
      <c r="O988" s="1860"/>
      <c r="P988" s="73"/>
      <c r="Q988" s="73"/>
      <c r="R988" s="73"/>
      <c r="S988" s="73"/>
      <c r="T988" s="73"/>
      <c r="U988" s="73"/>
      <c r="V988" s="73"/>
      <c r="W988" s="73"/>
      <c r="X988" s="73"/>
      <c r="Y988" s="73"/>
      <c r="Z988" s="73"/>
    </row>
    <row r="989" spans="1:26" ht="15.75" customHeight="1">
      <c r="A989" s="73"/>
      <c r="B989" s="73"/>
      <c r="C989" s="73"/>
      <c r="D989" s="73"/>
      <c r="E989" s="73"/>
      <c r="F989" s="73"/>
      <c r="G989" s="591"/>
      <c r="H989" s="988"/>
      <c r="I989" s="73"/>
      <c r="J989" s="73"/>
      <c r="K989" s="74"/>
      <c r="L989" s="74"/>
      <c r="M989" s="989"/>
      <c r="N989" s="74"/>
      <c r="O989" s="1860"/>
      <c r="P989" s="73"/>
      <c r="Q989" s="73"/>
      <c r="R989" s="73"/>
      <c r="S989" s="73"/>
      <c r="T989" s="73"/>
      <c r="U989" s="73"/>
      <c r="V989" s="73"/>
      <c r="W989" s="73"/>
      <c r="X989" s="73"/>
      <c r="Y989" s="73"/>
      <c r="Z989" s="73"/>
    </row>
    <row r="990" spans="1:26" ht="15.75" customHeight="1">
      <c r="A990" s="73"/>
      <c r="B990" s="73"/>
      <c r="C990" s="73"/>
      <c r="D990" s="73"/>
      <c r="E990" s="73"/>
      <c r="F990" s="73"/>
      <c r="G990" s="591"/>
      <c r="H990" s="988"/>
      <c r="I990" s="73"/>
      <c r="J990" s="73"/>
      <c r="K990" s="74"/>
      <c r="L990" s="74"/>
      <c r="M990" s="989"/>
      <c r="N990" s="74"/>
      <c r="O990" s="1860"/>
      <c r="P990" s="73"/>
      <c r="Q990" s="73"/>
      <c r="R990" s="73"/>
      <c r="S990" s="73"/>
      <c r="T990" s="73"/>
      <c r="U990" s="73"/>
      <c r="V990" s="73"/>
      <c r="W990" s="73"/>
      <c r="X990" s="73"/>
      <c r="Y990" s="73"/>
      <c r="Z990" s="73"/>
    </row>
    <row r="991" spans="1:26" ht="15.75" customHeight="1">
      <c r="A991" s="73"/>
      <c r="B991" s="73"/>
      <c r="C991" s="73"/>
      <c r="D991" s="73"/>
      <c r="E991" s="73"/>
      <c r="F991" s="73"/>
      <c r="G991" s="591"/>
      <c r="H991" s="988"/>
      <c r="I991" s="73"/>
      <c r="J991" s="73"/>
      <c r="K991" s="74"/>
      <c r="L991" s="74"/>
      <c r="M991" s="989"/>
      <c r="N991" s="74"/>
      <c r="O991" s="1860"/>
      <c r="P991" s="73"/>
      <c r="Q991" s="73"/>
      <c r="R991" s="73"/>
      <c r="S991" s="73"/>
      <c r="T991" s="73"/>
      <c r="U991" s="73"/>
      <c r="V991" s="73"/>
      <c r="W991" s="73"/>
      <c r="X991" s="73"/>
      <c r="Y991" s="73"/>
      <c r="Z991" s="73"/>
    </row>
    <row r="992" spans="1:26" ht="15.75" customHeight="1">
      <c r="A992" s="73"/>
      <c r="B992" s="73"/>
      <c r="C992" s="73"/>
      <c r="D992" s="73"/>
      <c r="E992" s="73"/>
      <c r="F992" s="73"/>
      <c r="G992" s="591"/>
      <c r="H992" s="988"/>
      <c r="I992" s="73"/>
      <c r="J992" s="73"/>
      <c r="K992" s="74"/>
      <c r="L992" s="74"/>
      <c r="M992" s="989"/>
      <c r="N992" s="74"/>
      <c r="O992" s="1860"/>
      <c r="P992" s="73"/>
      <c r="Q992" s="73"/>
      <c r="R992" s="73"/>
      <c r="S992" s="73"/>
      <c r="T992" s="73"/>
      <c r="U992" s="73"/>
      <c r="V992" s="73"/>
      <c r="W992" s="73"/>
      <c r="X992" s="73"/>
      <c r="Y992" s="73"/>
      <c r="Z992" s="73"/>
    </row>
    <row r="993" spans="1:26" ht="15.75" customHeight="1">
      <c r="A993" s="73"/>
      <c r="B993" s="73"/>
      <c r="C993" s="73"/>
      <c r="D993" s="73"/>
      <c r="E993" s="73"/>
      <c r="F993" s="73"/>
      <c r="G993" s="591"/>
      <c r="H993" s="988"/>
      <c r="I993" s="73"/>
      <c r="J993" s="73"/>
      <c r="K993" s="74"/>
      <c r="L993" s="74"/>
      <c r="M993" s="989"/>
      <c r="N993" s="74"/>
      <c r="O993" s="1860"/>
      <c r="P993" s="73"/>
      <c r="Q993" s="73"/>
      <c r="R993" s="73"/>
      <c r="S993" s="73"/>
      <c r="T993" s="73"/>
      <c r="U993" s="73"/>
      <c r="V993" s="73"/>
      <c r="W993" s="73"/>
      <c r="X993" s="73"/>
      <c r="Y993" s="73"/>
      <c r="Z993" s="73"/>
    </row>
    <row r="994" spans="1:26" ht="15.75" customHeight="1">
      <c r="A994" s="73"/>
      <c r="B994" s="73"/>
      <c r="C994" s="73"/>
      <c r="D994" s="73"/>
      <c r="E994" s="73"/>
      <c r="F994" s="73"/>
      <c r="G994" s="591"/>
      <c r="H994" s="988"/>
      <c r="I994" s="73"/>
      <c r="J994" s="73"/>
      <c r="K994" s="74"/>
      <c r="L994" s="74"/>
      <c r="M994" s="989"/>
      <c r="N994" s="74"/>
      <c r="O994" s="1860"/>
      <c r="P994" s="73"/>
      <c r="Q994" s="73"/>
      <c r="R994" s="73"/>
      <c r="S994" s="73"/>
      <c r="T994" s="73"/>
      <c r="U994" s="73"/>
      <c r="V994" s="73"/>
      <c r="W994" s="73"/>
      <c r="X994" s="73"/>
      <c r="Y994" s="73"/>
      <c r="Z994" s="73"/>
    </row>
    <row r="995" spans="1:26" ht="15.75" customHeight="1">
      <c r="A995" s="73"/>
      <c r="B995" s="73"/>
      <c r="C995" s="73"/>
      <c r="D995" s="73"/>
      <c r="E995" s="73"/>
      <c r="F995" s="73"/>
      <c r="G995" s="591"/>
      <c r="H995" s="988"/>
      <c r="I995" s="73"/>
      <c r="J995" s="73"/>
      <c r="K995" s="74"/>
      <c r="L995" s="74"/>
      <c r="M995" s="989"/>
      <c r="N995" s="74"/>
      <c r="O995" s="1860"/>
      <c r="P995" s="73"/>
      <c r="Q995" s="73"/>
      <c r="R995" s="73"/>
      <c r="S995" s="73"/>
      <c r="T995" s="73"/>
      <c r="U995" s="73"/>
      <c r="V995" s="73"/>
      <c r="W995" s="73"/>
      <c r="X995" s="73"/>
      <c r="Y995" s="73"/>
      <c r="Z995" s="73"/>
    </row>
    <row r="996" spans="1:26" ht="15.75" customHeight="1">
      <c r="A996" s="73"/>
      <c r="B996" s="73"/>
      <c r="C996" s="73"/>
      <c r="D996" s="73"/>
      <c r="E996" s="73"/>
      <c r="F996" s="73"/>
      <c r="G996" s="591"/>
      <c r="H996" s="988"/>
      <c r="I996" s="73"/>
      <c r="J996" s="73"/>
      <c r="K996" s="74"/>
      <c r="L996" s="74"/>
      <c r="M996" s="989"/>
      <c r="N996" s="74"/>
      <c r="O996" s="1860"/>
      <c r="P996" s="73"/>
      <c r="Q996" s="73"/>
      <c r="R996" s="73"/>
      <c r="S996" s="73"/>
      <c r="T996" s="73"/>
      <c r="U996" s="73"/>
      <c r="V996" s="73"/>
      <c r="W996" s="73"/>
      <c r="X996" s="73"/>
      <c r="Y996" s="73"/>
      <c r="Z996" s="73"/>
    </row>
    <row r="997" spans="1:26" ht="15.75" customHeight="1">
      <c r="A997" s="73"/>
      <c r="B997" s="73"/>
      <c r="C997" s="73"/>
      <c r="D997" s="73"/>
      <c r="E997" s="73"/>
      <c r="F997" s="73"/>
      <c r="G997" s="591"/>
      <c r="H997" s="988"/>
      <c r="I997" s="73"/>
      <c r="J997" s="73"/>
      <c r="K997" s="74"/>
      <c r="L997" s="74"/>
      <c r="M997" s="989"/>
      <c r="N997" s="74"/>
      <c r="O997" s="1860"/>
      <c r="P997" s="73"/>
      <c r="Q997" s="73"/>
      <c r="R997" s="73"/>
      <c r="S997" s="73"/>
      <c r="T997" s="73"/>
      <c r="U997" s="73"/>
      <c r="V997" s="73"/>
      <c r="W997" s="73"/>
      <c r="X997" s="73"/>
      <c r="Y997" s="73"/>
      <c r="Z997" s="73"/>
    </row>
    <row r="998" spans="1:26" ht="15.75" customHeight="1">
      <c r="A998" s="73"/>
      <c r="B998" s="73"/>
      <c r="C998" s="73"/>
      <c r="D998" s="73"/>
      <c r="E998" s="73"/>
      <c r="F998" s="73"/>
      <c r="G998" s="591"/>
      <c r="H998" s="988"/>
      <c r="I998" s="73"/>
      <c r="J998" s="73"/>
      <c r="K998" s="74"/>
      <c r="L998" s="74"/>
      <c r="M998" s="989"/>
      <c r="N998" s="74"/>
      <c r="O998" s="1860"/>
      <c r="P998" s="73"/>
      <c r="Q998" s="73"/>
      <c r="R998" s="73"/>
      <c r="S998" s="73"/>
      <c r="T998" s="73"/>
      <c r="U998" s="73"/>
      <c r="V998" s="73"/>
      <c r="W998" s="73"/>
      <c r="X998" s="73"/>
      <c r="Y998" s="73"/>
      <c r="Z998" s="73"/>
    </row>
    <row r="999" spans="1:26" ht="15.75" customHeight="1">
      <c r="A999" s="73"/>
      <c r="B999" s="73"/>
      <c r="C999" s="73"/>
      <c r="D999" s="73"/>
      <c r="E999" s="73"/>
      <c r="F999" s="73"/>
      <c r="G999" s="591"/>
      <c r="H999" s="988"/>
      <c r="I999" s="73"/>
      <c r="J999" s="73"/>
      <c r="K999" s="74"/>
      <c r="L999" s="74"/>
      <c r="M999" s="989"/>
      <c r="N999" s="74"/>
      <c r="O999" s="1860"/>
      <c r="P999" s="73"/>
      <c r="Q999" s="73"/>
      <c r="R999" s="73"/>
      <c r="S999" s="73"/>
      <c r="T999" s="73"/>
      <c r="U999" s="73"/>
      <c r="V999" s="73"/>
      <c r="W999" s="73"/>
      <c r="X999" s="73"/>
      <c r="Y999" s="73"/>
      <c r="Z999" s="73"/>
    </row>
    <row r="1000" spans="1:26" ht="15.75" customHeight="1">
      <c r="A1000" s="73"/>
      <c r="B1000" s="73"/>
      <c r="C1000" s="73"/>
      <c r="D1000" s="73"/>
      <c r="E1000" s="73"/>
      <c r="F1000" s="73"/>
      <c r="G1000" s="591"/>
      <c r="H1000" s="988"/>
      <c r="I1000" s="73"/>
      <c r="J1000" s="73"/>
      <c r="K1000" s="74"/>
      <c r="L1000" s="74"/>
      <c r="M1000" s="989"/>
      <c r="N1000" s="74"/>
      <c r="O1000" s="1860"/>
      <c r="P1000" s="73"/>
      <c r="Q1000" s="73"/>
      <c r="R1000" s="73"/>
      <c r="S1000" s="73"/>
      <c r="T1000" s="73"/>
      <c r="U1000" s="73"/>
      <c r="V1000" s="73"/>
      <c r="W1000" s="73"/>
      <c r="X1000" s="73"/>
      <c r="Y1000" s="73"/>
      <c r="Z1000" s="73"/>
    </row>
  </sheetData>
  <mergeCells count="6">
    <mergeCell ref="G5:K5"/>
    <mergeCell ref="B1:M1"/>
    <mergeCell ref="B2:C2"/>
    <mergeCell ref="F2:M2"/>
    <mergeCell ref="F3:N3"/>
    <mergeCell ref="F4:N4"/>
  </mergeCells>
  <conditionalFormatting sqref="H18:H19">
    <cfRule type="cellIs" dxfId="3" priority="1" stopIfTrue="1" operator="equal">
      <formula>0</formula>
    </cfRule>
  </conditionalFormatting>
  <conditionalFormatting sqref="H18:H19">
    <cfRule type="cellIs" dxfId="2" priority="2" stopIfTrue="1" operator="equal">
      <formula>0</formula>
    </cfRule>
  </conditionalFormatting>
  <conditionalFormatting sqref="H12 H14 H16:H17">
    <cfRule type="cellIs" dxfId="1" priority="3" stopIfTrue="1" operator="equal">
      <formula>0</formula>
    </cfRule>
  </conditionalFormatting>
  <conditionalFormatting sqref="H12 H14 H16:H17">
    <cfRule type="cellIs" dxfId="0" priority="4" stopIfTrue="1" operator="equal">
      <formula>0</formula>
    </cfRule>
  </conditionalFormatting>
  <hyperlinks>
    <hyperlink ref="C4" location="'Recap Sheet'!B1" display="Return to Recap Sheet" xr:uid="{00000000-0004-0000-1B00-000000000000}"/>
  </hyperlinks>
  <pageMargins left="0.25" right="0.25" top="0.75" bottom="0.75" header="0" footer="0"/>
  <pageSetup paperSize="5" scale="64"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26</vt:i4>
      </vt:variant>
    </vt:vector>
  </HeadingPairs>
  <TitlesOfParts>
    <vt:vector size="54" baseType="lpstr">
      <vt:lpstr>Instructions</vt:lpstr>
      <vt:lpstr>Recap Sheet</vt:lpstr>
      <vt:lpstr>Beef 100-2000</vt:lpstr>
      <vt:lpstr>Chicken 2001-4000</vt:lpstr>
      <vt:lpstr>Turkey 4001-6000</vt:lpstr>
      <vt:lpstr>Fish 6001-8000</vt:lpstr>
      <vt:lpstr>Pork 8001-10000</vt:lpstr>
      <vt:lpstr>Pizza 10001-12000</vt:lpstr>
      <vt:lpstr>Frozen Entrees 12001-14000</vt:lpstr>
      <vt:lpstr>Dairy &amp; Yogurt 14001-16000</vt:lpstr>
      <vt:lpstr>Franks &amp; Corn Dogs 16001-18000</vt:lpstr>
      <vt:lpstr>Eggs 18001-20000</vt:lpstr>
      <vt:lpstr>Frozen Potato 20001-22000</vt:lpstr>
      <vt:lpstr>Fruit 22001-24000</vt:lpstr>
      <vt:lpstr>Pantry Vegetables 24001-26000</vt:lpstr>
      <vt:lpstr>Juice Frz 26001-28000</vt:lpstr>
      <vt:lpstr>Breakfast Products 28001-30000</vt:lpstr>
      <vt:lpstr>Smart Snacks 30001-32000</vt:lpstr>
      <vt:lpstr>Beverages 32001-34000</vt:lpstr>
      <vt:lpstr>Condiments PC 34001-36000</vt:lpstr>
      <vt:lpstr>Groceries 36001-38000</vt:lpstr>
      <vt:lpstr>Spices Flavorings 40001-42000</vt:lpstr>
      <vt:lpstr>Bread-Grains 42001-44000</vt:lpstr>
      <vt:lpstr>Plant Based 50001-50200</vt:lpstr>
      <vt:lpstr>Vegetables Frz 38001-40000</vt:lpstr>
      <vt:lpstr>Special Diet Foods 44001-46000</vt:lpstr>
      <vt:lpstr>Disposables 46001-48000</vt:lpstr>
      <vt:lpstr>Chemicals 48001-50000</vt:lpstr>
      <vt:lpstr>Beef_100_2000</vt:lpstr>
      <vt:lpstr>'Beef 100-2000'!Z_F8F3C058_0B72_45B1_9471_FD232B18A87C_.wvu.PrintTitles</vt:lpstr>
      <vt:lpstr>'Beverages 32001-34000'!Z_F8F3C058_0B72_45B1_9471_FD232B18A87C_.wvu.PrintTitles</vt:lpstr>
      <vt:lpstr>'Bread-Grains 42001-44000'!Z_F8F3C058_0B72_45B1_9471_FD232B18A87C_.wvu.PrintTitles</vt:lpstr>
      <vt:lpstr>'Breakfast Products 28001-30000'!Z_F8F3C058_0B72_45B1_9471_FD232B18A87C_.wvu.PrintTitles</vt:lpstr>
      <vt:lpstr>'Chemicals 48001-50000'!Z_F8F3C058_0B72_45B1_9471_FD232B18A87C_.wvu.PrintTitles</vt:lpstr>
      <vt:lpstr>'Chicken 2001-4000'!Z_F8F3C058_0B72_45B1_9471_FD232B18A87C_.wvu.PrintTitles</vt:lpstr>
      <vt:lpstr>'Condiments PC 34001-36000'!Z_F8F3C058_0B72_45B1_9471_FD232B18A87C_.wvu.PrintTitles</vt:lpstr>
      <vt:lpstr>'Dairy &amp; Yogurt 14001-16000'!Z_F8F3C058_0B72_45B1_9471_FD232B18A87C_.wvu.PrintTitles</vt:lpstr>
      <vt:lpstr>'Disposables 46001-48000'!Z_F8F3C058_0B72_45B1_9471_FD232B18A87C_.wvu.PrintTitles</vt:lpstr>
      <vt:lpstr>'Eggs 18001-20000'!Z_F8F3C058_0B72_45B1_9471_FD232B18A87C_.wvu.PrintTitles</vt:lpstr>
      <vt:lpstr>'Fish 6001-8000'!Z_F8F3C058_0B72_45B1_9471_FD232B18A87C_.wvu.PrintTitles</vt:lpstr>
      <vt:lpstr>'Franks &amp; Corn Dogs 16001-18000'!Z_F8F3C058_0B72_45B1_9471_FD232B18A87C_.wvu.PrintTitles</vt:lpstr>
      <vt:lpstr>'Frozen Entrees 12001-14000'!Z_F8F3C058_0B72_45B1_9471_FD232B18A87C_.wvu.PrintTitles</vt:lpstr>
      <vt:lpstr>'Frozen Potato 20001-22000'!Z_F8F3C058_0B72_45B1_9471_FD232B18A87C_.wvu.PrintTitles</vt:lpstr>
      <vt:lpstr>'Fruit 22001-24000'!Z_F8F3C058_0B72_45B1_9471_FD232B18A87C_.wvu.PrintTitles</vt:lpstr>
      <vt:lpstr>'Groceries 36001-38000'!Z_F8F3C058_0B72_45B1_9471_FD232B18A87C_.wvu.PrintTitles</vt:lpstr>
      <vt:lpstr>'Juice Frz 26001-28000'!Z_F8F3C058_0B72_45B1_9471_FD232B18A87C_.wvu.PrintTitles</vt:lpstr>
      <vt:lpstr>'Pantry Vegetables 24001-26000'!Z_F8F3C058_0B72_45B1_9471_FD232B18A87C_.wvu.PrintTitles</vt:lpstr>
      <vt:lpstr>'Pizza 10001-12000'!Z_F8F3C058_0B72_45B1_9471_FD232B18A87C_.wvu.PrintTitles</vt:lpstr>
      <vt:lpstr>'Pork 8001-10000'!Z_F8F3C058_0B72_45B1_9471_FD232B18A87C_.wvu.PrintTitles</vt:lpstr>
      <vt:lpstr>'Smart Snacks 30001-32000'!Z_F8F3C058_0B72_45B1_9471_FD232B18A87C_.wvu.PrintTitles</vt:lpstr>
      <vt:lpstr>'Special Diet Foods 44001-46000'!Z_F8F3C058_0B72_45B1_9471_FD232B18A87C_.wvu.PrintTitles</vt:lpstr>
      <vt:lpstr>'Spices Flavorings 40001-42000'!Z_F8F3C058_0B72_45B1_9471_FD232B18A87C_.wvu.PrintTitles</vt:lpstr>
      <vt:lpstr>'Turkey 4001-6000'!Z_F8F3C058_0B72_45B1_9471_FD232B18A87C_.wvu.PrintTitles</vt:lpstr>
      <vt:lpstr>'Vegetables Frz 38001-40000'!Z_F8F3C058_0B72_45B1_9471_FD232B18A87C_.wvu.PrintTitles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CHAVIS, DONNIE</dc:creator>
  <cp:lastModifiedBy>Carter, Melissa A</cp:lastModifiedBy>
  <dcterms:created xsi:type="dcterms:W3CDTF">2014-05-22T10:42:02Z</dcterms:created>
  <dcterms:modified xsi:type="dcterms:W3CDTF">2025-04-10T19:33:37Z</dcterms:modified>
</cp:coreProperties>
</file>